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E3F5EC0-15C6-4E2B-8158-60E1E6CB42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28" i="1" l="1"/>
  <c r="EB889" i="1" l="1"/>
  <c r="EA889" i="1"/>
  <c r="DZ889" i="1"/>
  <c r="DY889" i="1"/>
  <c r="DX888" i="1"/>
  <c r="DW889" i="1"/>
  <c r="DV889" i="1"/>
  <c r="DT861" i="1" l="1"/>
  <c r="DS861" i="1"/>
  <c r="DR861" i="1"/>
  <c r="DQ861" i="1"/>
  <c r="DP860" i="1"/>
  <c r="DO861" i="1"/>
  <c r="DN861" i="1"/>
  <c r="DL830" i="1" l="1"/>
  <c r="DK830" i="1"/>
  <c r="DJ830" i="1"/>
  <c r="DI830" i="1"/>
  <c r="DH829" i="1"/>
  <c r="DG830" i="1"/>
  <c r="DF830" i="1"/>
  <c r="DD800" i="1" l="1"/>
  <c r="DC800" i="1"/>
  <c r="DB800" i="1"/>
  <c r="DA800" i="1"/>
  <c r="CZ799" i="1"/>
  <c r="CY800" i="1"/>
  <c r="CX800" i="1"/>
  <c r="CV770" i="1" l="1"/>
  <c r="CU770" i="1"/>
  <c r="CT770" i="1"/>
  <c r="CS770" i="1"/>
  <c r="CR769" i="1"/>
  <c r="CQ770" i="1"/>
  <c r="CP770" i="1"/>
  <c r="B1" i="1" l="1"/>
  <c r="E10" i="1" l="1"/>
  <c r="AJ118" i="1" l="1"/>
  <c r="AK118" i="1" s="1"/>
  <c r="AL118" i="1" s="1"/>
  <c r="GL12" i="1"/>
  <c r="GL13" i="1" s="1"/>
  <c r="GL14" i="1" s="1"/>
  <c r="GL15" i="1" s="1"/>
  <c r="GL16" i="1" s="1"/>
  <c r="GL17" i="1" s="1"/>
  <c r="GL18" i="1" s="1"/>
  <c r="GL19" i="1" s="1"/>
  <c r="GL20" i="1" s="1"/>
  <c r="GL21" i="1" s="1"/>
  <c r="GL22" i="1" s="1"/>
  <c r="GL23" i="1" s="1"/>
  <c r="GL24" i="1" s="1"/>
  <c r="GL25" i="1" s="1"/>
  <c r="GL26" i="1" s="1"/>
  <c r="GL27" i="1" s="1"/>
  <c r="GL28" i="1" s="1"/>
  <c r="GL29" i="1" s="1"/>
  <c r="GL30" i="1" s="1"/>
  <c r="GL31" i="1" s="1"/>
  <c r="GL32" i="1" s="1"/>
  <c r="GL33" i="1" s="1"/>
  <c r="GL34" i="1" s="1"/>
  <c r="GL35" i="1" s="1"/>
  <c r="GL36" i="1" s="1"/>
  <c r="GL37" i="1" s="1"/>
  <c r="GL38" i="1" s="1"/>
  <c r="GL39" i="1" s="1"/>
  <c r="GL40" i="1" s="1"/>
  <c r="GL41" i="1" s="1"/>
  <c r="GL42" i="1" s="1"/>
  <c r="GL43" i="1" s="1"/>
  <c r="AM12" i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D12" i="1"/>
  <c r="AD13" i="1" s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F11" i="1"/>
  <c r="AE11" i="1"/>
  <c r="A11" i="1"/>
  <c r="AA10" i="1"/>
  <c r="W10" i="1"/>
  <c r="G10" i="1"/>
  <c r="F10" i="1"/>
  <c r="GK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D40" i="1" l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E11" i="1"/>
  <c r="D11" i="1" s="1"/>
  <c r="G11" i="1" s="1"/>
  <c r="A12" i="1"/>
  <c r="A13" i="1" s="1"/>
  <c r="AJ119" i="1"/>
  <c r="F11" i="1" l="1"/>
  <c r="E12" i="1"/>
  <c r="D12" i="1" s="1"/>
  <c r="G12" i="1" s="1"/>
  <c r="E13" i="1"/>
  <c r="AK119" i="1"/>
  <c r="AL119" i="1" s="1"/>
  <c r="AJ120" i="1"/>
  <c r="A14" i="1"/>
  <c r="D13" i="1" l="1"/>
  <c r="G13" i="1" s="1"/>
  <c r="F12" i="1"/>
  <c r="E14" i="1"/>
  <c r="A15" i="1"/>
  <c r="AJ121" i="1"/>
  <c r="AK120" i="1"/>
  <c r="AL120" i="1" s="1"/>
  <c r="AO119" i="1" s="1"/>
  <c r="AM118" i="1"/>
  <c r="AO118" i="1"/>
  <c r="J10" i="1" s="1"/>
  <c r="F13" i="1" l="1"/>
  <c r="D14" i="1"/>
  <c r="G14" i="1" s="1"/>
  <c r="E15" i="1"/>
  <c r="H10" i="1"/>
  <c r="I10" i="1" s="1"/>
  <c r="I11" i="1" s="1"/>
  <c r="AE12" i="1"/>
  <c r="AM119" i="1"/>
  <c r="AE13" i="1" s="1"/>
  <c r="AJ122" i="1"/>
  <c r="AK121" i="1"/>
  <c r="AL121" i="1" s="1"/>
  <c r="A16" i="1"/>
  <c r="F14" i="1" l="1"/>
  <c r="D15" i="1"/>
  <c r="G15" i="1" s="1"/>
  <c r="K10" i="1"/>
  <c r="O10" i="1" s="1"/>
  <c r="M11" i="1" s="1"/>
  <c r="E16" i="1"/>
  <c r="AM120" i="1"/>
  <c r="AE14" i="1" s="1"/>
  <c r="AG14" i="1" s="1"/>
  <c r="AO120" i="1"/>
  <c r="AK122" i="1"/>
  <c r="AL122" i="1" s="1"/>
  <c r="AJ123" i="1"/>
  <c r="GK11" i="1"/>
  <c r="AG13" i="1"/>
  <c r="AO11" i="1"/>
  <c r="AB10" i="1" s="1"/>
  <c r="AG12" i="1"/>
  <c r="AI12" i="1" s="1"/>
  <c r="AF12" i="1" s="1"/>
  <c r="A17" i="1"/>
  <c r="GK12" i="1"/>
  <c r="AO12" i="1"/>
  <c r="J11" i="1"/>
  <c r="K11" i="1" s="1"/>
  <c r="I12" i="1"/>
  <c r="D16" i="1" l="1"/>
  <c r="G16" i="1" s="1"/>
  <c r="F15" i="1"/>
  <c r="L10" i="1"/>
  <c r="P10" i="1" s="1"/>
  <c r="X10" i="1" s="1"/>
  <c r="B10" i="1" s="1"/>
  <c r="E17" i="1"/>
  <c r="O11" i="1"/>
  <c r="M12" i="1" s="1"/>
  <c r="L11" i="1"/>
  <c r="GP12" i="1"/>
  <c r="J12" i="1"/>
  <c r="K12" i="1" s="1"/>
  <c r="I13" i="1"/>
  <c r="A18" i="1"/>
  <c r="GP11" i="1"/>
  <c r="AJ124" i="1"/>
  <c r="AK123" i="1"/>
  <c r="AL123" i="1" s="1"/>
  <c r="AO122" i="1" s="1"/>
  <c r="GK13" i="1"/>
  <c r="AO13" i="1"/>
  <c r="AI13" i="1"/>
  <c r="AF13" i="1" s="1"/>
  <c r="AM121" i="1"/>
  <c r="AE15" i="1" s="1"/>
  <c r="AO121" i="1"/>
  <c r="F16" i="1" l="1"/>
  <c r="D17" i="1"/>
  <c r="G17" i="1" s="1"/>
  <c r="E18" i="1"/>
  <c r="AI14" i="1"/>
  <c r="AF14" i="1" s="1"/>
  <c r="AO14" i="1"/>
  <c r="GK14" i="1"/>
  <c r="AJ125" i="1"/>
  <c r="AK124" i="1"/>
  <c r="AL124" i="1" s="1"/>
  <c r="A19" i="1"/>
  <c r="L12" i="1"/>
  <c r="O12" i="1"/>
  <c r="M13" i="1" s="1"/>
  <c r="AG15" i="1"/>
  <c r="GP13" i="1"/>
  <c r="AM122" i="1"/>
  <c r="AE16" i="1" s="1"/>
  <c r="AG16" i="1" s="1"/>
  <c r="J13" i="1"/>
  <c r="K13" i="1" s="1"/>
  <c r="I14" i="1"/>
  <c r="D18" i="1" l="1"/>
  <c r="G18" i="1" s="1"/>
  <c r="F17" i="1"/>
  <c r="E19" i="1"/>
  <c r="AI15" i="1"/>
  <c r="AF15" i="1" s="1"/>
  <c r="O13" i="1"/>
  <c r="M14" i="1" s="1"/>
  <c r="L13" i="1"/>
  <c r="AM123" i="1"/>
  <c r="AE17" i="1" s="1"/>
  <c r="AG17" i="1" s="1"/>
  <c r="AK125" i="1"/>
  <c r="AL125" i="1" s="1"/>
  <c r="AJ126" i="1"/>
  <c r="GK15" i="1"/>
  <c r="AO15" i="1"/>
  <c r="A20" i="1"/>
  <c r="J14" i="1"/>
  <c r="K14" i="1" s="1"/>
  <c r="I15" i="1"/>
  <c r="AO123" i="1"/>
  <c r="GP14" i="1"/>
  <c r="F18" i="1" l="1"/>
  <c r="D19" i="1"/>
  <c r="G19" i="1" s="1"/>
  <c r="E20" i="1"/>
  <c r="AI16" i="1"/>
  <c r="AF16" i="1" s="1"/>
  <c r="L14" i="1"/>
  <c r="O14" i="1"/>
  <c r="GP15" i="1"/>
  <c r="AO16" i="1"/>
  <c r="GK16" i="1"/>
  <c r="AM124" i="1"/>
  <c r="AE18" i="1" s="1"/>
  <c r="AG18" i="1" s="1"/>
  <c r="J15" i="1"/>
  <c r="K15" i="1" s="1"/>
  <c r="M15" i="1"/>
  <c r="I16" i="1"/>
  <c r="A21" i="1"/>
  <c r="AJ127" i="1"/>
  <c r="AK126" i="1"/>
  <c r="AL126" i="1" s="1"/>
  <c r="AO125" i="1" s="1"/>
  <c r="AO124" i="1"/>
  <c r="D20" i="1" l="1"/>
  <c r="G20" i="1" s="1"/>
  <c r="F19" i="1"/>
  <c r="E21" i="1"/>
  <c r="AI17" i="1"/>
  <c r="AF17" i="1" s="1"/>
  <c r="AJ128" i="1"/>
  <c r="AK127" i="1"/>
  <c r="AL127" i="1" s="1"/>
  <c r="AO126" i="1" s="1"/>
  <c r="O15" i="1"/>
  <c r="M16" i="1" s="1"/>
  <c r="L15" i="1"/>
  <c r="GP16" i="1"/>
  <c r="A22" i="1"/>
  <c r="AM125" i="1"/>
  <c r="AE19" i="1" s="1"/>
  <c r="AG19" i="1" s="1"/>
  <c r="J16" i="1"/>
  <c r="K16" i="1" s="1"/>
  <c r="I17" i="1"/>
  <c r="AO17" i="1"/>
  <c r="GK17" i="1"/>
  <c r="D21" i="1" l="1"/>
  <c r="G21" i="1" s="1"/>
  <c r="F20" i="1"/>
  <c r="E22" i="1"/>
  <c r="AI18" i="1"/>
  <c r="AF18" i="1" s="1"/>
  <c r="GP17" i="1"/>
  <c r="AK128" i="1"/>
  <c r="AL128" i="1" s="1"/>
  <c r="AJ129" i="1"/>
  <c r="L16" i="1"/>
  <c r="O16" i="1"/>
  <c r="M17" i="1" s="1"/>
  <c r="A23" i="1"/>
  <c r="AM126" i="1"/>
  <c r="AE20" i="1" s="1"/>
  <c r="AG20" i="1" s="1"/>
  <c r="J17" i="1"/>
  <c r="K17" i="1" s="1"/>
  <c r="I18" i="1"/>
  <c r="GK18" i="1"/>
  <c r="AO18" i="1"/>
  <c r="D22" i="1" l="1"/>
  <c r="G22" i="1" s="1"/>
  <c r="F21" i="1"/>
  <c r="E23" i="1"/>
  <c r="AI19" i="1"/>
  <c r="AF19" i="1" s="1"/>
  <c r="O17" i="1"/>
  <c r="L17" i="1"/>
  <c r="A24" i="1"/>
  <c r="AJ130" i="1"/>
  <c r="AK129" i="1"/>
  <c r="AL129" i="1" s="1"/>
  <c r="AM127" i="1"/>
  <c r="AE21" i="1" s="1"/>
  <c r="GP18" i="1"/>
  <c r="AO19" i="1"/>
  <c r="GK19" i="1"/>
  <c r="J18" i="1"/>
  <c r="K18" i="1" s="1"/>
  <c r="M18" i="1"/>
  <c r="I19" i="1"/>
  <c r="AO127" i="1"/>
  <c r="AG21" i="1" l="1"/>
  <c r="GK20" i="1"/>
  <c r="D23" i="1"/>
  <c r="G23" i="1" s="1"/>
  <c r="F22" i="1"/>
  <c r="E24" i="1"/>
  <c r="AI20" i="1"/>
  <c r="AF20" i="1" s="1"/>
  <c r="L18" i="1"/>
  <c r="O18" i="1"/>
  <c r="M19" i="1" s="1"/>
  <c r="AK130" i="1"/>
  <c r="AL130" i="1" s="1"/>
  <c r="AO129" i="1" s="1"/>
  <c r="AJ131" i="1"/>
  <c r="AM128" i="1"/>
  <c r="AE22" i="1" s="1"/>
  <c r="A25" i="1"/>
  <c r="AO20" i="1"/>
  <c r="GP19" i="1"/>
  <c r="J19" i="1"/>
  <c r="K19" i="1" s="1"/>
  <c r="I20" i="1"/>
  <c r="AO128" i="1"/>
  <c r="AG22" i="1" l="1"/>
  <c r="GK21" i="1"/>
  <c r="GP20" i="1"/>
  <c r="D24" i="1"/>
  <c r="G24" i="1" s="1"/>
  <c r="F23" i="1"/>
  <c r="E25" i="1"/>
  <c r="AI21" i="1"/>
  <c r="AF21" i="1" s="1"/>
  <c r="AO21" i="1"/>
  <c r="L19" i="1"/>
  <c r="O19" i="1"/>
  <c r="M20" i="1" s="1"/>
  <c r="A26" i="1"/>
  <c r="J20" i="1"/>
  <c r="K20" i="1" s="1"/>
  <c r="I21" i="1"/>
  <c r="AK131" i="1"/>
  <c r="AL131" i="1" s="1"/>
  <c r="AJ132" i="1"/>
  <c r="AM129" i="1"/>
  <c r="AE23" i="1" s="1"/>
  <c r="AG23" i="1" l="1"/>
  <c r="GK22" i="1"/>
  <c r="GP21" i="1"/>
  <c r="D25" i="1"/>
  <c r="G25" i="1" s="1"/>
  <c r="F24" i="1"/>
  <c r="E26" i="1"/>
  <c r="AI22" i="1"/>
  <c r="AF22" i="1" s="1"/>
  <c r="L20" i="1"/>
  <c r="O20" i="1"/>
  <c r="M21" i="1" s="1"/>
  <c r="AM130" i="1"/>
  <c r="AE24" i="1" s="1"/>
  <c r="AO22" i="1"/>
  <c r="AJ133" i="1"/>
  <c r="AK132" i="1"/>
  <c r="AL132" i="1" s="1"/>
  <c r="AO130" i="1"/>
  <c r="J21" i="1"/>
  <c r="K21" i="1" s="1"/>
  <c r="I22" i="1"/>
  <c r="A27" i="1"/>
  <c r="GP22" i="1" l="1"/>
  <c r="AG24" i="1"/>
  <c r="GK23" i="1"/>
  <c r="D26" i="1"/>
  <c r="F25" i="1"/>
  <c r="E27" i="1"/>
  <c r="AI23" i="1"/>
  <c r="AF23" i="1" s="1"/>
  <c r="A28" i="1"/>
  <c r="AM131" i="1"/>
  <c r="AE25" i="1" s="1"/>
  <c r="GK24" i="1" s="1"/>
  <c r="O21" i="1"/>
  <c r="M22" i="1" s="1"/>
  <c r="L21" i="1"/>
  <c r="AJ134" i="1"/>
  <c r="AK133" i="1"/>
  <c r="AL133" i="1" s="1"/>
  <c r="AO23" i="1"/>
  <c r="J22" i="1"/>
  <c r="K22" i="1" s="1"/>
  <c r="I23" i="1"/>
  <c r="AO131" i="1"/>
  <c r="D27" i="1" l="1"/>
  <c r="G27" i="1" s="1"/>
  <c r="GP24" i="1"/>
  <c r="AG25" i="1"/>
  <c r="GP23" i="1"/>
  <c r="F26" i="1"/>
  <c r="G26" i="1"/>
  <c r="E28" i="1"/>
  <c r="AI24" i="1"/>
  <c r="AF24" i="1" s="1"/>
  <c r="J23" i="1"/>
  <c r="K23" i="1" s="1"/>
  <c r="I24" i="1"/>
  <c r="A29" i="1"/>
  <c r="AM132" i="1"/>
  <c r="AE26" i="1" s="1"/>
  <c r="AO24" i="1"/>
  <c r="AK134" i="1"/>
  <c r="AL134" i="1" s="1"/>
  <c r="AJ135" i="1"/>
  <c r="AO132" i="1"/>
  <c r="L22" i="1"/>
  <c r="O22" i="1"/>
  <c r="M23" i="1" s="1"/>
  <c r="D28" i="1" l="1"/>
  <c r="G28" i="1" s="1"/>
  <c r="F27" i="1"/>
  <c r="AG26" i="1"/>
  <c r="GK25" i="1"/>
  <c r="E29" i="1"/>
  <c r="AI25" i="1"/>
  <c r="AF25" i="1" s="1"/>
  <c r="AK135" i="1"/>
  <c r="AL135" i="1" s="1"/>
  <c r="AO134" i="1" s="1"/>
  <c r="AJ136" i="1"/>
  <c r="AO25" i="1"/>
  <c r="A30" i="1"/>
  <c r="AM133" i="1"/>
  <c r="AE27" i="1" s="1"/>
  <c r="GK26" i="1" s="1"/>
  <c r="AO133" i="1"/>
  <c r="J24" i="1"/>
  <c r="K24" i="1" s="1"/>
  <c r="I25" i="1"/>
  <c r="L23" i="1"/>
  <c r="O23" i="1"/>
  <c r="M24" i="1" s="1"/>
  <c r="D29" i="1" l="1"/>
  <c r="G29" i="1" s="1"/>
  <c r="F28" i="1"/>
  <c r="GP26" i="1"/>
  <c r="GP25" i="1"/>
  <c r="AG27" i="1"/>
  <c r="GI15" i="1"/>
  <c r="GI30" i="1"/>
  <c r="E30" i="1"/>
  <c r="AI26" i="1"/>
  <c r="AF26" i="1" s="1"/>
  <c r="O24" i="1"/>
  <c r="M25" i="1" s="1"/>
  <c r="L24" i="1"/>
  <c r="AM134" i="1"/>
  <c r="AE28" i="1" s="1"/>
  <c r="J25" i="1"/>
  <c r="K25" i="1" s="1"/>
  <c r="I26" i="1"/>
  <c r="AO26" i="1"/>
  <c r="A31" i="1"/>
  <c r="AJ137" i="1"/>
  <c r="AK136" i="1"/>
  <c r="AL136" i="1" s="1"/>
  <c r="F29" i="1" l="1"/>
  <c r="D30" i="1"/>
  <c r="AG28" i="1"/>
  <c r="GK27" i="1"/>
  <c r="E31" i="1"/>
  <c r="AI27" i="1"/>
  <c r="AF27" i="1" s="1"/>
  <c r="L25" i="1"/>
  <c r="O25" i="1"/>
  <c r="M26" i="1" s="1"/>
  <c r="AM135" i="1"/>
  <c r="AE29" i="1" s="1"/>
  <c r="A32" i="1"/>
  <c r="AJ138" i="1"/>
  <c r="AK137" i="1"/>
  <c r="AL137" i="1" s="1"/>
  <c r="AO27" i="1"/>
  <c r="J26" i="1"/>
  <c r="K26" i="1" s="1"/>
  <c r="I27" i="1"/>
  <c r="AO135" i="1"/>
  <c r="D31" i="1" l="1"/>
  <c r="G31" i="1" s="1"/>
  <c r="F30" i="1"/>
  <c r="G30" i="1"/>
  <c r="AG29" i="1"/>
  <c r="GK28" i="1"/>
  <c r="GP27" i="1"/>
  <c r="E32" i="1"/>
  <c r="AI28" i="1"/>
  <c r="AF28" i="1" s="1"/>
  <c r="L26" i="1"/>
  <c r="O26" i="1"/>
  <c r="M27" i="1" s="1"/>
  <c r="A33" i="1"/>
  <c r="AM136" i="1"/>
  <c r="AE30" i="1" s="1"/>
  <c r="AO28" i="1"/>
  <c r="J27" i="1"/>
  <c r="K27" i="1" s="1"/>
  <c r="I28" i="1"/>
  <c r="AK138" i="1"/>
  <c r="AL138" i="1" s="1"/>
  <c r="AO137" i="1" s="1"/>
  <c r="AJ139" i="1"/>
  <c r="AO136" i="1"/>
  <c r="D32" i="1" l="1"/>
  <c r="G32" i="1" s="1"/>
  <c r="F31" i="1"/>
  <c r="AG30" i="1"/>
  <c r="GK29" i="1"/>
  <c r="GP28" i="1"/>
  <c r="E33" i="1"/>
  <c r="AI29" i="1"/>
  <c r="AF29" i="1" s="1"/>
  <c r="AK139" i="1"/>
  <c r="AL139" i="1" s="1"/>
  <c r="AJ140" i="1"/>
  <c r="J28" i="1"/>
  <c r="K28" i="1" s="1"/>
  <c r="I29" i="1"/>
  <c r="AM137" i="1"/>
  <c r="AE31" i="1" s="1"/>
  <c r="GK30" i="1" s="1"/>
  <c r="A34" i="1"/>
  <c r="L27" i="1"/>
  <c r="O27" i="1"/>
  <c r="M28" i="1" s="1"/>
  <c r="AO29" i="1"/>
  <c r="D33" i="1" l="1"/>
  <c r="F32" i="1"/>
  <c r="GP30" i="1"/>
  <c r="GP29" i="1"/>
  <c r="E34" i="1"/>
  <c r="AI30" i="1"/>
  <c r="AF30" i="1" s="1"/>
  <c r="AM138" i="1"/>
  <c r="AE32" i="1" s="1"/>
  <c r="L28" i="1"/>
  <c r="O28" i="1"/>
  <c r="M29" i="1" s="1"/>
  <c r="J29" i="1"/>
  <c r="K29" i="1" s="1"/>
  <c r="I30" i="1"/>
  <c r="AJ141" i="1"/>
  <c r="AK140" i="1"/>
  <c r="AL140" i="1" s="1"/>
  <c r="A35" i="1"/>
  <c r="AO30" i="1"/>
  <c r="AG31" i="1"/>
  <c r="AO138" i="1"/>
  <c r="F33" i="1" l="1"/>
  <c r="D34" i="1"/>
  <c r="G33" i="1"/>
  <c r="AG32" i="1"/>
  <c r="GK31" i="1"/>
  <c r="E35" i="1"/>
  <c r="AI31" i="1"/>
  <c r="AF31" i="1" s="1"/>
  <c r="A36" i="1"/>
  <c r="AM139" i="1"/>
  <c r="AE33" i="1" s="1"/>
  <c r="GK32" i="1" s="1"/>
  <c r="AO139" i="1"/>
  <c r="AJ142" i="1"/>
  <c r="AK141" i="1"/>
  <c r="AL141" i="1" s="1"/>
  <c r="O29" i="1"/>
  <c r="M30" i="1" s="1"/>
  <c r="L29" i="1"/>
  <c r="AO31" i="1"/>
  <c r="J30" i="1"/>
  <c r="K30" i="1" s="1"/>
  <c r="I31" i="1"/>
  <c r="D35" i="1" l="1"/>
  <c r="G35" i="1" s="1"/>
  <c r="F34" i="1"/>
  <c r="G34" i="1"/>
  <c r="GP32" i="1"/>
  <c r="GP31" i="1"/>
  <c r="E36" i="1"/>
  <c r="AI32" i="1"/>
  <c r="AF32" i="1" s="1"/>
  <c r="O30" i="1"/>
  <c r="M31" i="1" s="1"/>
  <c r="N31" i="1" s="1"/>
  <c r="L30" i="1"/>
  <c r="AO32" i="1"/>
  <c r="AM140" i="1"/>
  <c r="AE34" i="1" s="1"/>
  <c r="AO140" i="1"/>
  <c r="A37" i="1"/>
  <c r="J31" i="1"/>
  <c r="K31" i="1" s="1"/>
  <c r="I32" i="1"/>
  <c r="AG33" i="1"/>
  <c r="AK142" i="1"/>
  <c r="AL142" i="1" s="1"/>
  <c r="AO141" i="1" s="1"/>
  <c r="AJ143" i="1"/>
  <c r="D36" i="1" l="1"/>
  <c r="G36" i="1" s="1"/>
  <c r="F35" i="1"/>
  <c r="AG34" i="1"/>
  <c r="GK33" i="1"/>
  <c r="E37" i="1"/>
  <c r="AI33" i="1"/>
  <c r="AF33" i="1" s="1"/>
  <c r="J32" i="1"/>
  <c r="K32" i="1" s="1"/>
  <c r="I33" i="1"/>
  <c r="A38" i="1"/>
  <c r="AM141" i="1"/>
  <c r="AE35" i="1" s="1"/>
  <c r="AK143" i="1"/>
  <c r="AL143" i="1" s="1"/>
  <c r="AJ144" i="1"/>
  <c r="L31" i="1"/>
  <c r="O31" i="1"/>
  <c r="M32" i="1" s="1"/>
  <c r="N32" i="1" s="1"/>
  <c r="AO33" i="1"/>
  <c r="D37" i="1" l="1"/>
  <c r="G37" i="1" s="1"/>
  <c r="F36" i="1"/>
  <c r="AG35" i="1"/>
  <c r="GK34" i="1"/>
  <c r="GP33" i="1"/>
  <c r="E38" i="1"/>
  <c r="AI34" i="1"/>
  <c r="AF34" i="1" s="1"/>
  <c r="AM142" i="1"/>
  <c r="AE36" i="1" s="1"/>
  <c r="O32" i="1"/>
  <c r="M33" i="1" s="1"/>
  <c r="N33" i="1" s="1"/>
  <c r="L32" i="1"/>
  <c r="AO34" i="1"/>
  <c r="J33" i="1"/>
  <c r="K33" i="1" s="1"/>
  <c r="I34" i="1"/>
  <c r="AJ145" i="1"/>
  <c r="AK144" i="1"/>
  <c r="AL144" i="1" s="1"/>
  <c r="AO142" i="1"/>
  <c r="A39" i="1"/>
  <c r="D38" i="1" l="1"/>
  <c r="G38" i="1" s="1"/>
  <c r="F37" i="1"/>
  <c r="AG36" i="1"/>
  <c r="GK35" i="1"/>
  <c r="GP34" i="1"/>
  <c r="E39" i="1"/>
  <c r="AI35" i="1"/>
  <c r="AF35" i="1" s="1"/>
  <c r="AM143" i="1"/>
  <c r="AE37" i="1" s="1"/>
  <c r="O33" i="1"/>
  <c r="M34" i="1" s="1"/>
  <c r="N34" i="1" s="1"/>
  <c r="L33" i="1"/>
  <c r="AO143" i="1"/>
  <c r="AJ146" i="1"/>
  <c r="AK145" i="1"/>
  <c r="AL145" i="1" s="1"/>
  <c r="A40" i="1"/>
  <c r="AO35" i="1"/>
  <c r="J34" i="1"/>
  <c r="K34" i="1" s="1"/>
  <c r="I35" i="1"/>
  <c r="D39" i="1" l="1"/>
  <c r="G39" i="1" s="1"/>
  <c r="F38" i="1"/>
  <c r="AG37" i="1"/>
  <c r="GK36" i="1"/>
  <c r="GP35" i="1"/>
  <c r="E41" i="1"/>
  <c r="E40" i="1"/>
  <c r="AI36" i="1"/>
  <c r="AF36" i="1" s="1"/>
  <c r="O34" i="1"/>
  <c r="M35" i="1" s="1"/>
  <c r="N35" i="1" s="1"/>
  <c r="L34" i="1"/>
  <c r="A41" i="1"/>
  <c r="AM144" i="1"/>
  <c r="AE38" i="1" s="1"/>
  <c r="GK37" i="1" s="1"/>
  <c r="AO144" i="1"/>
  <c r="J35" i="1"/>
  <c r="K35" i="1" s="1"/>
  <c r="I36" i="1"/>
  <c r="AK146" i="1"/>
  <c r="AL146" i="1" s="1"/>
  <c r="AJ147" i="1"/>
  <c r="AO36" i="1"/>
  <c r="D40" i="1" l="1"/>
  <c r="G40" i="1" s="1"/>
  <c r="F39" i="1"/>
  <c r="GP37" i="1"/>
  <c r="AG38" i="1"/>
  <c r="GP36" i="1"/>
  <c r="E42" i="1"/>
  <c r="D42" i="1" s="1"/>
  <c r="G42" i="1" s="1"/>
  <c r="AI37" i="1"/>
  <c r="AF37" i="1" s="1"/>
  <c r="AM145" i="1"/>
  <c r="AE39" i="1" s="1"/>
  <c r="AO37" i="1"/>
  <c r="A42" i="1"/>
  <c r="AK147" i="1"/>
  <c r="AL147" i="1" s="1"/>
  <c r="AJ148" i="1"/>
  <c r="J36" i="1"/>
  <c r="K36" i="1" s="1"/>
  <c r="I37" i="1"/>
  <c r="AO145" i="1"/>
  <c r="L35" i="1"/>
  <c r="O35" i="1"/>
  <c r="M36" i="1" s="1"/>
  <c r="N36" i="1" s="1"/>
  <c r="F40" i="1" l="1"/>
  <c r="D41" i="1"/>
  <c r="F42" i="1" s="1"/>
  <c r="AG39" i="1"/>
  <c r="GK38" i="1"/>
  <c r="E43" i="1"/>
  <c r="AI38" i="1"/>
  <c r="AF38" i="1" s="1"/>
  <c r="AM146" i="1"/>
  <c r="AE40" i="1" s="1"/>
  <c r="A43" i="1"/>
  <c r="AO38" i="1"/>
  <c r="AO146" i="1"/>
  <c r="L36" i="1"/>
  <c r="O36" i="1"/>
  <c r="M37" i="1" s="1"/>
  <c r="N37" i="1" s="1"/>
  <c r="J37" i="1"/>
  <c r="K37" i="1" s="1"/>
  <c r="I38" i="1"/>
  <c r="AJ149" i="1"/>
  <c r="AK148" i="1"/>
  <c r="AL148" i="1" s="1"/>
  <c r="G41" i="1" l="1"/>
  <c r="F41" i="1"/>
  <c r="AG40" i="1"/>
  <c r="GK39" i="1"/>
  <c r="GP38" i="1"/>
  <c r="E44" i="1"/>
  <c r="D43" i="1"/>
  <c r="G43" i="1" s="1"/>
  <c r="AI39" i="1"/>
  <c r="AF39" i="1" s="1"/>
  <c r="AM147" i="1"/>
  <c r="AE41" i="1" s="1"/>
  <c r="AJ150" i="1"/>
  <c r="AK149" i="1"/>
  <c r="AL149" i="1" s="1"/>
  <c r="AO39" i="1"/>
  <c r="O37" i="1"/>
  <c r="M38" i="1" s="1"/>
  <c r="N38" i="1" s="1"/>
  <c r="L37" i="1"/>
  <c r="J38" i="1"/>
  <c r="K38" i="1" s="1"/>
  <c r="I39" i="1"/>
  <c r="A44" i="1"/>
  <c r="AO147" i="1"/>
  <c r="AG41" i="1" l="1"/>
  <c r="GK40" i="1"/>
  <c r="GP39" i="1"/>
  <c r="F43" i="1"/>
  <c r="D44" i="1"/>
  <c r="G44" i="1" s="1"/>
  <c r="E45" i="1"/>
  <c r="AI40" i="1"/>
  <c r="AF40" i="1" s="1"/>
  <c r="AM148" i="1"/>
  <c r="AE42" i="1" s="1"/>
  <c r="AO40" i="1"/>
  <c r="A45" i="1"/>
  <c r="J39" i="1"/>
  <c r="K39" i="1" s="1"/>
  <c r="I40" i="1"/>
  <c r="AK150" i="1"/>
  <c r="AL150" i="1" s="1"/>
  <c r="AO149" i="1" s="1"/>
  <c r="AJ151" i="1"/>
  <c r="AO148" i="1"/>
  <c r="L38" i="1"/>
  <c r="O38" i="1"/>
  <c r="M39" i="1" s="1"/>
  <c r="N39" i="1" s="1"/>
  <c r="AG42" i="1" l="1"/>
  <c r="GK41" i="1"/>
  <c r="GP40" i="1"/>
  <c r="F44" i="1"/>
  <c r="E46" i="1"/>
  <c r="D45" i="1"/>
  <c r="G45" i="1" s="1"/>
  <c r="AI41" i="1"/>
  <c r="AF41" i="1" s="1"/>
  <c r="L39" i="1"/>
  <c r="O39" i="1"/>
  <c r="M40" i="1" s="1"/>
  <c r="N40" i="1" s="1"/>
  <c r="J40" i="1"/>
  <c r="K40" i="1" s="1"/>
  <c r="I41" i="1"/>
  <c r="AO41" i="1"/>
  <c r="A46" i="1"/>
  <c r="AK151" i="1"/>
  <c r="AL151" i="1" s="1"/>
  <c r="AO150" i="1" s="1"/>
  <c r="AJ152" i="1"/>
  <c r="AM149" i="1"/>
  <c r="AE43" i="1" s="1"/>
  <c r="AG43" i="1" l="1"/>
  <c r="GK42" i="1"/>
  <c r="GP41" i="1"/>
  <c r="F45" i="1"/>
  <c r="E47" i="1"/>
  <c r="D46" i="1"/>
  <c r="G46" i="1" s="1"/>
  <c r="AI42" i="1"/>
  <c r="AF42" i="1" s="1"/>
  <c r="AO42" i="1"/>
  <c r="J41" i="1"/>
  <c r="K41" i="1" s="1"/>
  <c r="L41" i="1" s="1"/>
  <c r="AJ153" i="1"/>
  <c r="AK152" i="1"/>
  <c r="AL152" i="1" s="1"/>
  <c r="A47" i="1"/>
  <c r="O40" i="1"/>
  <c r="M41" i="1" s="1"/>
  <c r="N41" i="1" s="1"/>
  <c r="L40" i="1"/>
  <c r="AM150" i="1"/>
  <c r="AE44" i="1" s="1"/>
  <c r="GK43" i="1" s="1"/>
  <c r="GP43" i="1" l="1"/>
  <c r="GP42" i="1"/>
  <c r="F46" i="1"/>
  <c r="E48" i="1"/>
  <c r="D47" i="1"/>
  <c r="G47" i="1" s="1"/>
  <c r="AI43" i="1"/>
  <c r="AF43" i="1" s="1"/>
  <c r="AO43" i="1"/>
  <c r="A48" i="1"/>
  <c r="AM151" i="1"/>
  <c r="AE45" i="1" s="1"/>
  <c r="AO151" i="1"/>
  <c r="AG44" i="1"/>
  <c r="O41" i="1"/>
  <c r="AJ154" i="1"/>
  <c r="AK153" i="1"/>
  <c r="AL153" i="1" s="1"/>
  <c r="F47" i="1" l="1"/>
  <c r="E49" i="1"/>
  <c r="D48" i="1"/>
  <c r="G48" i="1" s="1"/>
  <c r="AI44" i="1"/>
  <c r="AF44" i="1" s="1"/>
  <c r="AM152" i="1"/>
  <c r="AE46" i="1" s="1"/>
  <c r="AG46" i="1" s="1"/>
  <c r="AO44" i="1"/>
  <c r="AG45" i="1"/>
  <c r="AK154" i="1"/>
  <c r="AL154" i="1" s="1"/>
  <c r="AJ155" i="1"/>
  <c r="AO152" i="1"/>
  <c r="A49" i="1"/>
  <c r="F48" i="1" l="1"/>
  <c r="E50" i="1"/>
  <c r="D49" i="1"/>
  <c r="G49" i="1" s="1"/>
  <c r="AI45" i="1"/>
  <c r="AF45" i="1" s="1"/>
  <c r="AM153" i="1"/>
  <c r="AE47" i="1" s="1"/>
  <c r="AG47" i="1" s="1"/>
  <c r="AO45" i="1"/>
  <c r="AO153" i="1"/>
  <c r="A50" i="1"/>
  <c r="AJ156" i="1"/>
  <c r="AK155" i="1"/>
  <c r="AL155" i="1" s="1"/>
  <c r="AO154" i="1" s="1"/>
  <c r="F49" i="1" l="1"/>
  <c r="E51" i="1"/>
  <c r="D50" i="1"/>
  <c r="G50" i="1" s="1"/>
  <c r="AI46" i="1"/>
  <c r="AF46" i="1" s="1"/>
  <c r="A51" i="1"/>
  <c r="AK156" i="1"/>
  <c r="AL156" i="1" s="1"/>
  <c r="AO155" i="1" s="1"/>
  <c r="AJ157" i="1"/>
  <c r="AO46" i="1"/>
  <c r="AM154" i="1"/>
  <c r="AE48" i="1" s="1"/>
  <c r="AG48" i="1" l="1"/>
  <c r="AR14" i="1"/>
  <c r="AR29" i="1" s="1"/>
  <c r="F50" i="1"/>
  <c r="E52" i="1"/>
  <c r="D51" i="1"/>
  <c r="G51" i="1" s="1"/>
  <c r="AI47" i="1"/>
  <c r="AF47" i="1" s="1"/>
  <c r="AK157" i="1"/>
  <c r="AL157" i="1" s="1"/>
  <c r="AO156" i="1" s="1"/>
  <c r="AJ158" i="1"/>
  <c r="A52" i="1"/>
  <c r="AO47" i="1"/>
  <c r="AM155" i="1"/>
  <c r="AE49" i="1" s="1"/>
  <c r="AG49" i="1" s="1"/>
  <c r="E53" i="1" l="1"/>
  <c r="F51" i="1"/>
  <c r="D52" i="1"/>
  <c r="G52" i="1" s="1"/>
  <c r="AI48" i="1"/>
  <c r="AF48" i="1" s="1"/>
  <c r="AK158" i="1"/>
  <c r="AL158" i="1" s="1"/>
  <c r="AJ159" i="1"/>
  <c r="AM156" i="1"/>
  <c r="AE50" i="1" s="1"/>
  <c r="AG50" i="1" s="1"/>
  <c r="AO48" i="1"/>
  <c r="A53" i="1"/>
  <c r="F52" i="1" l="1"/>
  <c r="E54" i="1"/>
  <c r="D53" i="1"/>
  <c r="G53" i="1" s="1"/>
  <c r="AI49" i="1"/>
  <c r="AF49" i="1" s="1"/>
  <c r="A54" i="1"/>
  <c r="AJ160" i="1"/>
  <c r="AK159" i="1"/>
  <c r="AL159" i="1" s="1"/>
  <c r="AO158" i="1" s="1"/>
  <c r="AM157" i="1"/>
  <c r="AE51" i="1" s="1"/>
  <c r="AG51" i="1" s="1"/>
  <c r="AO49" i="1"/>
  <c r="AO157" i="1"/>
  <c r="F53" i="1" l="1"/>
  <c r="E55" i="1"/>
  <c r="D54" i="1"/>
  <c r="G54" i="1" s="1"/>
  <c r="AI50" i="1"/>
  <c r="AF50" i="1" s="1"/>
  <c r="AK160" i="1"/>
  <c r="AL160" i="1" s="1"/>
  <c r="AJ161" i="1"/>
  <c r="AO50" i="1"/>
  <c r="AM158" i="1"/>
  <c r="AE52" i="1" s="1"/>
  <c r="AG52" i="1" s="1"/>
  <c r="A55" i="1"/>
  <c r="F54" i="1" l="1"/>
  <c r="E56" i="1"/>
  <c r="D55" i="1"/>
  <c r="G55" i="1" s="1"/>
  <c r="AI51" i="1"/>
  <c r="AF51" i="1" s="1"/>
  <c r="AM159" i="1"/>
  <c r="AE53" i="1" s="1"/>
  <c r="AG53" i="1" s="1"/>
  <c r="AO159" i="1"/>
  <c r="A56" i="1"/>
  <c r="AO51" i="1"/>
  <c r="AK161" i="1"/>
  <c r="AL161" i="1" s="1"/>
  <c r="AJ162" i="1"/>
  <c r="F55" i="1" l="1"/>
  <c r="E57" i="1"/>
  <c r="D56" i="1"/>
  <c r="G56" i="1" s="1"/>
  <c r="AI52" i="1"/>
  <c r="AF52" i="1" s="1"/>
  <c r="AO52" i="1"/>
  <c r="AM160" i="1"/>
  <c r="AE54" i="1" s="1"/>
  <c r="AG54" i="1" s="1"/>
  <c r="AO160" i="1"/>
  <c r="AK162" i="1"/>
  <c r="AL162" i="1" s="1"/>
  <c r="AJ163" i="1"/>
  <c r="A57" i="1"/>
  <c r="F56" i="1" l="1"/>
  <c r="E58" i="1"/>
  <c r="D57" i="1"/>
  <c r="G57" i="1" s="1"/>
  <c r="AI53" i="1"/>
  <c r="AF53" i="1" s="1"/>
  <c r="A58" i="1"/>
  <c r="AK163" i="1"/>
  <c r="AL163" i="1" s="1"/>
  <c r="AJ164" i="1"/>
  <c r="AO53" i="1"/>
  <c r="AM161" i="1"/>
  <c r="AE55" i="1" s="1"/>
  <c r="AG55" i="1" s="1"/>
  <c r="AO161" i="1"/>
  <c r="F57" i="1" l="1"/>
  <c r="E59" i="1"/>
  <c r="D58" i="1"/>
  <c r="G58" i="1" s="1"/>
  <c r="AI54" i="1"/>
  <c r="AF54" i="1" s="1"/>
  <c r="AM162" i="1"/>
  <c r="AE56" i="1" s="1"/>
  <c r="AG56" i="1" s="1"/>
  <c r="AO54" i="1"/>
  <c r="AO162" i="1"/>
  <c r="AK164" i="1"/>
  <c r="AL164" i="1" s="1"/>
  <c r="AJ165" i="1"/>
  <c r="A59" i="1"/>
  <c r="F58" i="1" l="1"/>
  <c r="E60" i="1"/>
  <c r="D59" i="1"/>
  <c r="G59" i="1" s="1"/>
  <c r="AI55" i="1"/>
  <c r="AF55" i="1" s="1"/>
  <c r="AO55" i="1"/>
  <c r="AM163" i="1"/>
  <c r="AE57" i="1" s="1"/>
  <c r="AG57" i="1" s="1"/>
  <c r="AO163" i="1"/>
  <c r="A60" i="1"/>
  <c r="AJ166" i="1"/>
  <c r="AK165" i="1"/>
  <c r="AL165" i="1" s="1"/>
  <c r="F59" i="1" l="1"/>
  <c r="E61" i="1"/>
  <c r="D60" i="1"/>
  <c r="G60" i="1" s="1"/>
  <c r="AI56" i="1"/>
  <c r="AF56" i="1" s="1"/>
  <c r="AM164" i="1"/>
  <c r="AE58" i="1" s="1"/>
  <c r="AG58" i="1" s="1"/>
  <c r="AK166" i="1"/>
  <c r="AL166" i="1" s="1"/>
  <c r="AO165" i="1" s="1"/>
  <c r="AJ167" i="1"/>
  <c r="AO164" i="1"/>
  <c r="A61" i="1"/>
  <c r="AO56" i="1"/>
  <c r="F60" i="1" l="1"/>
  <c r="E62" i="1"/>
  <c r="D61" i="1"/>
  <c r="G61" i="1" s="1"/>
  <c r="AI57" i="1"/>
  <c r="AF57" i="1" s="1"/>
  <c r="A62" i="1"/>
  <c r="AO57" i="1"/>
  <c r="AK167" i="1"/>
  <c r="AL167" i="1" s="1"/>
  <c r="AJ168" i="1"/>
  <c r="AM165" i="1"/>
  <c r="AE59" i="1" s="1"/>
  <c r="AG59" i="1" s="1"/>
  <c r="F61" i="1" l="1"/>
  <c r="E63" i="1"/>
  <c r="D62" i="1"/>
  <c r="G62" i="1" s="1"/>
  <c r="AI58" i="1"/>
  <c r="AF58" i="1" s="1"/>
  <c r="AJ169" i="1"/>
  <c r="AK168" i="1"/>
  <c r="AL168" i="1" s="1"/>
  <c r="AM166" i="1"/>
  <c r="AE60" i="1" s="1"/>
  <c r="AG60" i="1" s="1"/>
  <c r="A63" i="1"/>
  <c r="AO58" i="1"/>
  <c r="AO166" i="1"/>
  <c r="F62" i="1" l="1"/>
  <c r="E64" i="1"/>
  <c r="D63" i="1"/>
  <c r="G63" i="1" s="1"/>
  <c r="AI59" i="1"/>
  <c r="AF59" i="1" s="1"/>
  <c r="AM167" i="1"/>
  <c r="AE61" i="1" s="1"/>
  <c r="AJ170" i="1"/>
  <c r="AK169" i="1"/>
  <c r="AL169" i="1" s="1"/>
  <c r="AO168" i="1" s="1"/>
  <c r="A64" i="1"/>
  <c r="AO59" i="1"/>
  <c r="AO167" i="1"/>
  <c r="F63" i="1" l="1"/>
  <c r="E65" i="1"/>
  <c r="D64" i="1"/>
  <c r="G64" i="1" s="1"/>
  <c r="AI60" i="1"/>
  <c r="AF60" i="1" s="1"/>
  <c r="AO60" i="1"/>
  <c r="A65" i="1"/>
  <c r="AM168" i="1"/>
  <c r="AE62" i="1" s="1"/>
  <c r="AG61" i="1"/>
  <c r="AK170" i="1"/>
  <c r="AL170" i="1" s="1"/>
  <c r="AJ171" i="1"/>
  <c r="F64" i="1" l="1"/>
  <c r="Q10" i="1"/>
  <c r="R10" i="1" s="1"/>
  <c r="S10" i="1" s="1"/>
  <c r="Z10" i="1" s="1"/>
  <c r="Q11" i="1"/>
  <c r="R11" i="1" s="1"/>
  <c r="S11" i="1" s="1"/>
  <c r="Z11" i="1" s="1"/>
  <c r="Q12" i="1"/>
  <c r="R12" i="1" s="1"/>
  <c r="S12" i="1" s="1"/>
  <c r="Z12" i="1" s="1"/>
  <c r="Q13" i="1"/>
  <c r="R13" i="1" s="1"/>
  <c r="S13" i="1" s="1"/>
  <c r="Z13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S41" i="1" s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E66" i="1"/>
  <c r="Q65" i="1"/>
  <c r="D65" i="1"/>
  <c r="G65" i="1" s="1"/>
  <c r="AI61" i="1"/>
  <c r="AF61" i="1" s="1"/>
  <c r="AM169" i="1"/>
  <c r="AE63" i="1" s="1"/>
  <c r="AO61" i="1"/>
  <c r="AG62" i="1"/>
  <c r="AJ172" i="1"/>
  <c r="AK171" i="1"/>
  <c r="AL171" i="1" s="1"/>
  <c r="AO169" i="1"/>
  <c r="A66" i="1"/>
  <c r="F65" i="1" l="1"/>
  <c r="D66" i="1"/>
  <c r="G66" i="1" s="1"/>
  <c r="R61" i="1"/>
  <c r="S61" i="1"/>
  <c r="Z61" i="1" s="1"/>
  <c r="R57" i="1"/>
  <c r="S57" i="1"/>
  <c r="Z57" i="1" s="1"/>
  <c r="R53" i="1"/>
  <c r="S53" i="1"/>
  <c r="Z53" i="1" s="1"/>
  <c r="R49" i="1"/>
  <c r="S49" i="1"/>
  <c r="Z49" i="1" s="1"/>
  <c r="R45" i="1"/>
  <c r="S45" i="1"/>
  <c r="Z45" i="1" s="1"/>
  <c r="S64" i="1"/>
  <c r="Z64" i="1" s="1"/>
  <c r="R64" i="1"/>
  <c r="S60" i="1"/>
  <c r="Z60" i="1" s="1"/>
  <c r="R60" i="1"/>
  <c r="S56" i="1"/>
  <c r="Z56" i="1" s="1"/>
  <c r="R56" i="1"/>
  <c r="S52" i="1"/>
  <c r="Z52" i="1" s="1"/>
  <c r="R52" i="1"/>
  <c r="S48" i="1"/>
  <c r="Z48" i="1" s="1"/>
  <c r="R48" i="1"/>
  <c r="S44" i="1"/>
  <c r="Z44" i="1" s="1"/>
  <c r="R44" i="1"/>
  <c r="E67" i="1"/>
  <c r="Q66" i="1"/>
  <c r="R63" i="1"/>
  <c r="S63" i="1"/>
  <c r="Z63" i="1" s="1"/>
  <c r="S59" i="1"/>
  <c r="Z59" i="1" s="1"/>
  <c r="R59" i="1"/>
  <c r="R55" i="1"/>
  <c r="S55" i="1"/>
  <c r="Z55" i="1" s="1"/>
  <c r="S51" i="1"/>
  <c r="Z51" i="1" s="1"/>
  <c r="R51" i="1"/>
  <c r="R47" i="1"/>
  <c r="S47" i="1"/>
  <c r="Z47" i="1" s="1"/>
  <c r="S43" i="1"/>
  <c r="Z43" i="1" s="1"/>
  <c r="R43" i="1"/>
  <c r="R65" i="1"/>
  <c r="S65" i="1"/>
  <c r="Z65" i="1" s="1"/>
  <c r="R62" i="1"/>
  <c r="S62" i="1"/>
  <c r="Z62" i="1" s="1"/>
  <c r="R58" i="1"/>
  <c r="S58" i="1"/>
  <c r="Z58" i="1" s="1"/>
  <c r="R54" i="1"/>
  <c r="S54" i="1"/>
  <c r="Z54" i="1" s="1"/>
  <c r="R50" i="1"/>
  <c r="S50" i="1"/>
  <c r="Z50" i="1" s="1"/>
  <c r="R46" i="1"/>
  <c r="S46" i="1"/>
  <c r="Z46" i="1" s="1"/>
  <c r="R42" i="1"/>
  <c r="S42" i="1"/>
  <c r="Z42" i="1" s="1"/>
  <c r="AI62" i="1"/>
  <c r="AF62" i="1" s="1"/>
  <c r="AO62" i="1"/>
  <c r="A67" i="1"/>
  <c r="AM170" i="1"/>
  <c r="AE64" i="1" s="1"/>
  <c r="T11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U11" i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C11" i="1"/>
  <c r="P11" i="1" s="1"/>
  <c r="AO170" i="1"/>
  <c r="AK172" i="1"/>
  <c r="AL172" i="1" s="1"/>
  <c r="AJ173" i="1"/>
  <c r="AB42" i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T42" i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AG63" i="1"/>
  <c r="T12" i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C12" i="1" l="1"/>
  <c r="P12" i="1" s="1"/>
  <c r="F66" i="1"/>
  <c r="R66" i="1"/>
  <c r="S66" i="1"/>
  <c r="Z66" i="1" s="1"/>
  <c r="E68" i="1"/>
  <c r="Q67" i="1"/>
  <c r="D67" i="1"/>
  <c r="G67" i="1" s="1"/>
  <c r="AI63" i="1"/>
  <c r="AF63" i="1" s="1"/>
  <c r="AM171" i="1"/>
  <c r="AE65" i="1" s="1"/>
  <c r="W21" i="1"/>
  <c r="W22" i="1"/>
  <c r="W26" i="1"/>
  <c r="W30" i="1"/>
  <c r="W34" i="1"/>
  <c r="W38" i="1"/>
  <c r="A68" i="1"/>
  <c r="W16" i="1"/>
  <c r="W14" i="1"/>
  <c r="W20" i="1"/>
  <c r="AO63" i="1"/>
  <c r="AG65" i="1"/>
  <c r="AG64" i="1"/>
  <c r="W36" i="1"/>
  <c r="W29" i="1"/>
  <c r="W37" i="1"/>
  <c r="W33" i="1"/>
  <c r="W41" i="1"/>
  <c r="W18" i="1"/>
  <c r="W15" i="1"/>
  <c r="W19" i="1"/>
  <c r="W27" i="1"/>
  <c r="W35" i="1"/>
  <c r="W39" i="1"/>
  <c r="AO171" i="1"/>
  <c r="AA67" i="1"/>
  <c r="T67" i="1"/>
  <c r="AB67" i="1"/>
  <c r="W17" i="1"/>
  <c r="W25" i="1"/>
  <c r="W32" i="1"/>
  <c r="W12" i="1"/>
  <c r="W13" i="1"/>
  <c r="W24" i="1"/>
  <c r="AK173" i="1"/>
  <c r="AL173" i="1" s="1"/>
  <c r="AJ174" i="1"/>
  <c r="W40" i="1"/>
  <c r="W11" i="1"/>
  <c r="X11" i="1" s="1"/>
  <c r="B11" i="1" s="1"/>
  <c r="W23" i="1"/>
  <c r="W31" i="1"/>
  <c r="W28" i="1"/>
  <c r="C13" i="1" l="1"/>
  <c r="P13" i="1" s="1"/>
  <c r="X13" i="1" s="1"/>
  <c r="B13" i="1" s="1"/>
  <c r="X12" i="1"/>
  <c r="B12" i="1" s="1"/>
  <c r="F67" i="1"/>
  <c r="S67" i="1"/>
  <c r="Z67" i="1" s="1"/>
  <c r="R67" i="1"/>
  <c r="E69" i="1"/>
  <c r="Q68" i="1"/>
  <c r="D68" i="1"/>
  <c r="G68" i="1" s="1"/>
  <c r="A69" i="1"/>
  <c r="AI64" i="1"/>
  <c r="AF64" i="1" s="1"/>
  <c r="AK174" i="1"/>
  <c r="AL174" i="1" s="1"/>
  <c r="AJ175" i="1"/>
  <c r="AO64" i="1"/>
  <c r="AM172" i="1"/>
  <c r="AE66" i="1" s="1"/>
  <c r="AG66" i="1" s="1"/>
  <c r="AB68" i="1"/>
  <c r="T68" i="1"/>
  <c r="AA68" i="1"/>
  <c r="AO172" i="1"/>
  <c r="C14" i="1" l="1"/>
  <c r="P14" i="1" s="1"/>
  <c r="X14" i="1" s="1"/>
  <c r="B14" i="1" s="1"/>
  <c r="F68" i="1"/>
  <c r="E70" i="1"/>
  <c r="Q69" i="1"/>
  <c r="S68" i="1"/>
  <c r="Z68" i="1" s="1"/>
  <c r="R68" i="1"/>
  <c r="D69" i="1"/>
  <c r="G69" i="1" s="1"/>
  <c r="AI65" i="1"/>
  <c r="AF65" i="1" s="1"/>
  <c r="A70" i="1"/>
  <c r="AO65" i="1"/>
  <c r="AJ176" i="1"/>
  <c r="AK175" i="1"/>
  <c r="AL175" i="1" s="1"/>
  <c r="AB69" i="1"/>
  <c r="T69" i="1"/>
  <c r="AA69" i="1"/>
  <c r="AM173" i="1"/>
  <c r="AE67" i="1" s="1"/>
  <c r="AO173" i="1"/>
  <c r="C15" i="1" l="1"/>
  <c r="P15" i="1" s="1"/>
  <c r="X15" i="1" s="1"/>
  <c r="B15" i="1" s="1"/>
  <c r="F69" i="1"/>
  <c r="E71" i="1"/>
  <c r="Q70" i="1"/>
  <c r="R69" i="1"/>
  <c r="S69" i="1"/>
  <c r="Z69" i="1" s="1"/>
  <c r="D70" i="1"/>
  <c r="AI66" i="1"/>
  <c r="AF66" i="1" s="1"/>
  <c r="AM174" i="1"/>
  <c r="AE68" i="1" s="1"/>
  <c r="AO67" i="1" s="1"/>
  <c r="A71" i="1"/>
  <c r="AK176" i="1"/>
  <c r="AL176" i="1" s="1"/>
  <c r="AJ177" i="1"/>
  <c r="AO66" i="1"/>
  <c r="AO174" i="1"/>
  <c r="AG67" i="1"/>
  <c r="T70" i="1"/>
  <c r="AB70" i="1"/>
  <c r="AA70" i="1"/>
  <c r="C16" i="1" l="1"/>
  <c r="C17" i="1" s="1"/>
  <c r="F70" i="1"/>
  <c r="G70" i="1"/>
  <c r="R70" i="1"/>
  <c r="S70" i="1"/>
  <c r="Z70" i="1" s="1"/>
  <c r="E72" i="1"/>
  <c r="Q71" i="1"/>
  <c r="D71" i="1"/>
  <c r="G71" i="1" s="1"/>
  <c r="AI67" i="1"/>
  <c r="AF67" i="1" s="1"/>
  <c r="AM175" i="1"/>
  <c r="AB71" i="1"/>
  <c r="T71" i="1"/>
  <c r="AA71" i="1"/>
  <c r="AO175" i="1"/>
  <c r="AK177" i="1"/>
  <c r="AL177" i="1" s="1"/>
  <c r="AJ178" i="1"/>
  <c r="AG68" i="1"/>
  <c r="A72" i="1"/>
  <c r="P16" i="1" l="1"/>
  <c r="X16" i="1" s="1"/>
  <c r="B16" i="1" s="1"/>
  <c r="D72" i="1"/>
  <c r="G72" i="1" s="1"/>
  <c r="F71" i="1"/>
  <c r="R71" i="1"/>
  <c r="S71" i="1"/>
  <c r="Z71" i="1" s="1"/>
  <c r="E73" i="1"/>
  <c r="Q72" i="1"/>
  <c r="S72" i="1" s="1"/>
  <c r="P17" i="1"/>
  <c r="X17" i="1" s="1"/>
  <c r="B17" i="1" s="1"/>
  <c r="C18" i="1"/>
  <c r="AM176" i="1"/>
  <c r="AI68" i="1"/>
  <c r="AF68" i="1" s="1"/>
  <c r="A73" i="1"/>
  <c r="AK178" i="1"/>
  <c r="AL178" i="1" s="1"/>
  <c r="AJ179" i="1"/>
  <c r="AO176" i="1"/>
  <c r="T72" i="1"/>
  <c r="AB72" i="1"/>
  <c r="AA72" i="1"/>
  <c r="F72" i="1" l="1"/>
  <c r="E74" i="1"/>
  <c r="Q73" i="1"/>
  <c r="D73" i="1"/>
  <c r="P18" i="1"/>
  <c r="X18" i="1" s="1"/>
  <c r="B18" i="1" s="1"/>
  <c r="C19" i="1"/>
  <c r="A74" i="1"/>
  <c r="AM177" i="1"/>
  <c r="AJ180" i="1"/>
  <c r="AK179" i="1"/>
  <c r="AL179" i="1" s="1"/>
  <c r="AO178" i="1" s="1"/>
  <c r="AB73" i="1"/>
  <c r="T73" i="1"/>
  <c r="AA73" i="1"/>
  <c r="AO177" i="1"/>
  <c r="D74" i="1" l="1"/>
  <c r="G74" i="1" s="1"/>
  <c r="F73" i="1"/>
  <c r="G73" i="1"/>
  <c r="S73" i="1"/>
  <c r="Z73" i="1" s="1"/>
  <c r="R73" i="1"/>
  <c r="E75" i="1"/>
  <c r="Q74" i="1"/>
  <c r="P19" i="1"/>
  <c r="C20" i="1"/>
  <c r="AK180" i="1"/>
  <c r="AL180" i="1" s="1"/>
  <c r="AO179" i="1" s="1"/>
  <c r="AJ181" i="1"/>
  <c r="T74" i="1"/>
  <c r="AB74" i="1"/>
  <c r="AA74" i="1"/>
  <c r="AM178" i="1"/>
  <c r="A75" i="1"/>
  <c r="F74" i="1" l="1"/>
  <c r="D75" i="1"/>
  <c r="G75" i="1" s="1"/>
  <c r="E76" i="1"/>
  <c r="Q75" i="1"/>
  <c r="R74" i="1"/>
  <c r="S74" i="1"/>
  <c r="Z74" i="1" s="1"/>
  <c r="P20" i="1"/>
  <c r="X20" i="1" s="1"/>
  <c r="B20" i="1" s="1"/>
  <c r="C21" i="1"/>
  <c r="X19" i="1"/>
  <c r="B19" i="1" s="1"/>
  <c r="A76" i="1"/>
  <c r="AB75" i="1"/>
  <c r="AA75" i="1"/>
  <c r="T75" i="1"/>
  <c r="AK181" i="1"/>
  <c r="AL181" i="1" s="1"/>
  <c r="AO180" i="1" s="1"/>
  <c r="AJ182" i="1"/>
  <c r="AM179" i="1"/>
  <c r="F75" i="1" l="1"/>
  <c r="E77" i="1"/>
  <c r="Q76" i="1"/>
  <c r="S75" i="1"/>
  <c r="Z75" i="1" s="1"/>
  <c r="R75" i="1"/>
  <c r="D76" i="1"/>
  <c r="P21" i="1"/>
  <c r="X21" i="1" s="1"/>
  <c r="B21" i="1" s="1"/>
  <c r="C22" i="1"/>
  <c r="A77" i="1"/>
  <c r="AK182" i="1"/>
  <c r="AL182" i="1" s="1"/>
  <c r="AJ183" i="1"/>
  <c r="T76" i="1"/>
  <c r="AB76" i="1"/>
  <c r="AA76" i="1"/>
  <c r="AM180" i="1"/>
  <c r="D77" i="1" l="1"/>
  <c r="G77" i="1" s="1"/>
  <c r="F76" i="1"/>
  <c r="E78" i="1"/>
  <c r="Q77" i="1"/>
  <c r="S76" i="1"/>
  <c r="Z76" i="1" s="1"/>
  <c r="R76" i="1"/>
  <c r="G76" i="1"/>
  <c r="P22" i="1"/>
  <c r="C23" i="1"/>
  <c r="AJ184" i="1"/>
  <c r="AK183" i="1"/>
  <c r="AL183" i="1" s="1"/>
  <c r="AO182" i="1" s="1"/>
  <c r="AM181" i="1"/>
  <c r="AB77" i="1"/>
  <c r="AA77" i="1"/>
  <c r="T77" i="1"/>
  <c r="AO181" i="1"/>
  <c r="A78" i="1"/>
  <c r="F77" i="1" l="1"/>
  <c r="E79" i="1"/>
  <c r="Q78" i="1"/>
  <c r="S77" i="1"/>
  <c r="Z77" i="1" s="1"/>
  <c r="R77" i="1"/>
  <c r="D78" i="1"/>
  <c r="G78" i="1" s="1"/>
  <c r="P23" i="1"/>
  <c r="C24" i="1"/>
  <c r="X22" i="1"/>
  <c r="B22" i="1" s="1"/>
  <c r="AM182" i="1"/>
  <c r="AJ185" i="1"/>
  <c r="AK184" i="1"/>
  <c r="AL184" i="1" s="1"/>
  <c r="A79" i="1"/>
  <c r="T78" i="1"/>
  <c r="AB78" i="1"/>
  <c r="AA78" i="1"/>
  <c r="F78" i="1" l="1"/>
  <c r="E80" i="1"/>
  <c r="Q79" i="1"/>
  <c r="R78" i="1"/>
  <c r="S78" i="1"/>
  <c r="Z78" i="1" s="1"/>
  <c r="D79" i="1"/>
  <c r="P24" i="1"/>
  <c r="X24" i="1" s="1"/>
  <c r="B24" i="1" s="1"/>
  <c r="C25" i="1"/>
  <c r="X23" i="1"/>
  <c r="B23" i="1" s="1"/>
  <c r="AB79" i="1"/>
  <c r="AA79" i="1"/>
  <c r="T79" i="1"/>
  <c r="AK185" i="1"/>
  <c r="AL185" i="1" s="1"/>
  <c r="AJ186" i="1"/>
  <c r="A80" i="1"/>
  <c r="AM183" i="1"/>
  <c r="AO183" i="1"/>
  <c r="F79" i="1" l="1"/>
  <c r="G79" i="1"/>
  <c r="R79" i="1"/>
  <c r="S79" i="1"/>
  <c r="Z79" i="1" s="1"/>
  <c r="E81" i="1"/>
  <c r="Q80" i="1"/>
  <c r="D80" i="1"/>
  <c r="G80" i="1" s="1"/>
  <c r="P25" i="1"/>
  <c r="X25" i="1" s="1"/>
  <c r="B25" i="1" s="1"/>
  <c r="C26" i="1"/>
  <c r="A81" i="1"/>
  <c r="AK186" i="1"/>
  <c r="AL186" i="1" s="1"/>
  <c r="AJ187" i="1"/>
  <c r="AM184" i="1"/>
  <c r="AO184" i="1"/>
  <c r="T80" i="1"/>
  <c r="AB80" i="1"/>
  <c r="AA80" i="1"/>
  <c r="F80" i="1" l="1"/>
  <c r="S80" i="1"/>
  <c r="Z80" i="1" s="1"/>
  <c r="R80" i="1"/>
  <c r="D81" i="1"/>
  <c r="G81" i="1" s="1"/>
  <c r="E82" i="1"/>
  <c r="Q81" i="1"/>
  <c r="P26" i="1"/>
  <c r="X26" i="1" s="1"/>
  <c r="B26" i="1" s="1"/>
  <c r="C27" i="1"/>
  <c r="AJ188" i="1"/>
  <c r="AK187" i="1"/>
  <c r="AL187" i="1" s="1"/>
  <c r="AB81" i="1"/>
  <c r="AA81" i="1"/>
  <c r="T81" i="1"/>
  <c r="AM185" i="1"/>
  <c r="AO185" i="1"/>
  <c r="A82" i="1"/>
  <c r="F81" i="1" l="1"/>
  <c r="E83" i="1"/>
  <c r="Q82" i="1"/>
  <c r="S81" i="1"/>
  <c r="Z81" i="1" s="1"/>
  <c r="R81" i="1"/>
  <c r="D82" i="1"/>
  <c r="G82" i="1" s="1"/>
  <c r="P27" i="1"/>
  <c r="X27" i="1" s="1"/>
  <c r="B27" i="1" s="1"/>
  <c r="C28" i="1"/>
  <c r="A83" i="1"/>
  <c r="AM186" i="1"/>
  <c r="AO186" i="1"/>
  <c r="T82" i="1"/>
  <c r="AB82" i="1"/>
  <c r="AA82" i="1"/>
  <c r="AJ189" i="1"/>
  <c r="AK188" i="1"/>
  <c r="AL188" i="1" s="1"/>
  <c r="AO187" i="1" s="1"/>
  <c r="F82" i="1" l="1"/>
  <c r="E84" i="1"/>
  <c r="Q83" i="1"/>
  <c r="R82" i="1"/>
  <c r="S82" i="1"/>
  <c r="Z82" i="1" s="1"/>
  <c r="D83" i="1"/>
  <c r="P28" i="1"/>
  <c r="X28" i="1" s="1"/>
  <c r="B28" i="1" s="1"/>
  <c r="C29" i="1"/>
  <c r="AK189" i="1"/>
  <c r="AL189" i="1" s="1"/>
  <c r="AJ190" i="1"/>
  <c r="AB83" i="1"/>
  <c r="AA83" i="1"/>
  <c r="T83" i="1"/>
  <c r="AM187" i="1"/>
  <c r="A84" i="1"/>
  <c r="F83" i="1" l="1"/>
  <c r="G83" i="1"/>
  <c r="S83" i="1"/>
  <c r="Z83" i="1" s="1"/>
  <c r="R83" i="1"/>
  <c r="E85" i="1"/>
  <c r="Q84" i="1"/>
  <c r="D84" i="1"/>
  <c r="G84" i="1" s="1"/>
  <c r="P29" i="1"/>
  <c r="X29" i="1" s="1"/>
  <c r="B29" i="1" s="1"/>
  <c r="C30" i="1"/>
  <c r="AM188" i="1"/>
  <c r="A85" i="1"/>
  <c r="AO188" i="1"/>
  <c r="AA84" i="1"/>
  <c r="T84" i="1"/>
  <c r="AB84" i="1"/>
  <c r="AK190" i="1"/>
  <c r="AL190" i="1" s="1"/>
  <c r="AJ191" i="1"/>
  <c r="F84" i="1" l="1"/>
  <c r="E86" i="1"/>
  <c r="Q85" i="1"/>
  <c r="S84" i="1"/>
  <c r="Z84" i="1" s="1"/>
  <c r="R84" i="1"/>
  <c r="D85" i="1"/>
  <c r="G85" i="1" s="1"/>
  <c r="P30" i="1"/>
  <c r="X30" i="1" s="1"/>
  <c r="B30" i="1" s="1"/>
  <c r="C31" i="1"/>
  <c r="AJ192" i="1"/>
  <c r="AK191" i="1"/>
  <c r="AL191" i="1" s="1"/>
  <c r="AO190" i="1" s="1"/>
  <c r="AB85" i="1"/>
  <c r="AA85" i="1"/>
  <c r="T85" i="1"/>
  <c r="AM189" i="1"/>
  <c r="A86" i="1"/>
  <c r="AO189" i="1"/>
  <c r="F85" i="1" l="1"/>
  <c r="S85" i="1"/>
  <c r="Z85" i="1" s="1"/>
  <c r="R85" i="1"/>
  <c r="E87" i="1"/>
  <c r="Q86" i="1"/>
  <c r="D86" i="1"/>
  <c r="G86" i="1" s="1"/>
  <c r="P31" i="1"/>
  <c r="C32" i="1"/>
  <c r="AB86" i="1"/>
  <c r="AA86" i="1"/>
  <c r="T86" i="1"/>
  <c r="A87" i="1"/>
  <c r="AM190" i="1"/>
  <c r="AJ193" i="1"/>
  <c r="AK192" i="1"/>
  <c r="AL192" i="1" s="1"/>
  <c r="F86" i="1" l="1"/>
  <c r="R86" i="1"/>
  <c r="S86" i="1"/>
  <c r="Z86" i="1" s="1"/>
  <c r="D87" i="1"/>
  <c r="G87" i="1" s="1"/>
  <c r="E88" i="1"/>
  <c r="Q87" i="1"/>
  <c r="P32" i="1"/>
  <c r="X32" i="1" s="1"/>
  <c r="B32" i="1" s="1"/>
  <c r="C33" i="1"/>
  <c r="X31" i="1"/>
  <c r="B31" i="1" s="1"/>
  <c r="AM191" i="1"/>
  <c r="AK193" i="1"/>
  <c r="AL193" i="1" s="1"/>
  <c r="AJ194" i="1"/>
  <c r="A88" i="1"/>
  <c r="AO191" i="1"/>
  <c r="T87" i="1"/>
  <c r="AB87" i="1"/>
  <c r="AA87" i="1"/>
  <c r="F87" i="1" l="1"/>
  <c r="E89" i="1"/>
  <c r="Q88" i="1"/>
  <c r="R87" i="1"/>
  <c r="S87" i="1"/>
  <c r="Z87" i="1" s="1"/>
  <c r="D88" i="1"/>
  <c r="P33" i="1"/>
  <c r="C34" i="1"/>
  <c r="AK194" i="1"/>
  <c r="AL194" i="1" s="1"/>
  <c r="AJ195" i="1"/>
  <c r="AM192" i="1"/>
  <c r="AB88" i="1"/>
  <c r="AA88" i="1"/>
  <c r="T88" i="1"/>
  <c r="A89" i="1"/>
  <c r="AO192" i="1"/>
  <c r="F88" i="1" l="1"/>
  <c r="G88" i="1"/>
  <c r="S88" i="1"/>
  <c r="Z88" i="1" s="1"/>
  <c r="R88" i="1"/>
  <c r="E90" i="1"/>
  <c r="Q89" i="1"/>
  <c r="D89" i="1"/>
  <c r="P34" i="1"/>
  <c r="X34" i="1" s="1"/>
  <c r="B34" i="1" s="1"/>
  <c r="C35" i="1"/>
  <c r="X33" i="1"/>
  <c r="B33" i="1" s="1"/>
  <c r="AM193" i="1"/>
  <c r="A90" i="1"/>
  <c r="AA89" i="1"/>
  <c r="T89" i="1"/>
  <c r="AB89" i="1"/>
  <c r="AO193" i="1"/>
  <c r="AJ196" i="1"/>
  <c r="AK195" i="1"/>
  <c r="AL195" i="1" s="1"/>
  <c r="F89" i="1" l="1"/>
  <c r="G89" i="1"/>
  <c r="S89" i="1"/>
  <c r="Z89" i="1" s="1"/>
  <c r="R89" i="1"/>
  <c r="D90" i="1"/>
  <c r="G90" i="1" s="1"/>
  <c r="E91" i="1"/>
  <c r="Q90" i="1"/>
  <c r="P35" i="1"/>
  <c r="X35" i="1" s="1"/>
  <c r="B35" i="1" s="1"/>
  <c r="C36" i="1"/>
  <c r="AJ197" i="1"/>
  <c r="AK196" i="1"/>
  <c r="AL196" i="1" s="1"/>
  <c r="T90" i="1"/>
  <c r="AB90" i="1"/>
  <c r="AA90" i="1"/>
  <c r="A91" i="1"/>
  <c r="AM194" i="1"/>
  <c r="AO194" i="1"/>
  <c r="F90" i="1" l="1"/>
  <c r="E92" i="1"/>
  <c r="Q91" i="1"/>
  <c r="R90" i="1"/>
  <c r="S90" i="1"/>
  <c r="Z90" i="1" s="1"/>
  <c r="D91" i="1"/>
  <c r="G91" i="1" s="1"/>
  <c r="P36" i="1"/>
  <c r="C37" i="1"/>
  <c r="A92" i="1"/>
  <c r="AB91" i="1"/>
  <c r="AA91" i="1"/>
  <c r="T91" i="1"/>
  <c r="AM195" i="1"/>
  <c r="AO195" i="1"/>
  <c r="AK197" i="1"/>
  <c r="AL197" i="1" s="1"/>
  <c r="AO196" i="1" s="1"/>
  <c r="AJ198" i="1"/>
  <c r="F91" i="1" l="1"/>
  <c r="E93" i="1"/>
  <c r="Q92" i="1"/>
  <c r="S91" i="1"/>
  <c r="Z91" i="1" s="1"/>
  <c r="R91" i="1"/>
  <c r="D92" i="1"/>
  <c r="G92" i="1" s="1"/>
  <c r="P37" i="1"/>
  <c r="C38" i="1"/>
  <c r="X36" i="1"/>
  <c r="B36" i="1" s="1"/>
  <c r="A93" i="1"/>
  <c r="AM196" i="1"/>
  <c r="AK198" i="1"/>
  <c r="AL198" i="1" s="1"/>
  <c r="AJ199" i="1"/>
  <c r="T92" i="1"/>
  <c r="AB92" i="1"/>
  <c r="AA92" i="1"/>
  <c r="F92" i="1" l="1"/>
  <c r="E94" i="1"/>
  <c r="Q93" i="1"/>
  <c r="S92" i="1"/>
  <c r="Z92" i="1" s="1"/>
  <c r="R92" i="1"/>
  <c r="D93" i="1"/>
  <c r="G93" i="1" s="1"/>
  <c r="P38" i="1"/>
  <c r="X38" i="1" s="1"/>
  <c r="B38" i="1" s="1"/>
  <c r="C39" i="1"/>
  <c r="X37" i="1"/>
  <c r="B37" i="1" s="1"/>
  <c r="AJ200" i="1"/>
  <c r="AK199" i="1"/>
  <c r="AL199" i="1" s="1"/>
  <c r="AO198" i="1" s="1"/>
  <c r="AB93" i="1"/>
  <c r="AA93" i="1"/>
  <c r="T93" i="1"/>
  <c r="AM197" i="1"/>
  <c r="A94" i="1"/>
  <c r="AO197" i="1"/>
  <c r="F93" i="1" l="1"/>
  <c r="E95" i="1"/>
  <c r="Q94" i="1"/>
  <c r="S93" i="1"/>
  <c r="Z93" i="1" s="1"/>
  <c r="R93" i="1"/>
  <c r="D94" i="1"/>
  <c r="G94" i="1" s="1"/>
  <c r="P39" i="1"/>
  <c r="C40" i="1"/>
  <c r="A95" i="1"/>
  <c r="AM198" i="1"/>
  <c r="T94" i="1"/>
  <c r="AB94" i="1"/>
  <c r="AA94" i="1"/>
  <c r="AJ201" i="1"/>
  <c r="AK200" i="1"/>
  <c r="AL200" i="1" s="1"/>
  <c r="AO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F94" i="1" l="1"/>
  <c r="E96" i="1"/>
  <c r="Q95" i="1"/>
  <c r="R94" i="1"/>
  <c r="S94" i="1"/>
  <c r="Z94" i="1" s="1"/>
  <c r="D95" i="1"/>
  <c r="G95" i="1" s="1"/>
  <c r="X39" i="1"/>
  <c r="B39" i="1" s="1"/>
  <c r="P40" i="1"/>
  <c r="C41" i="1"/>
  <c r="AK201" i="1"/>
  <c r="AL201" i="1" s="1"/>
  <c r="AO200" i="1" s="1"/>
  <c r="AJ202" i="1"/>
  <c r="AB95" i="1"/>
  <c r="AA95" i="1"/>
  <c r="T95" i="1"/>
  <c r="AM199" i="1"/>
  <c r="J42" i="1"/>
  <c r="K42" i="1" s="1"/>
  <c r="M42" i="1"/>
  <c r="N42" i="1" s="1"/>
  <c r="I43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96" i="1"/>
  <c r="H95" i="1"/>
  <c r="F95" i="1" l="1"/>
  <c r="R95" i="1"/>
  <c r="S95" i="1"/>
  <c r="Z95" i="1" s="1"/>
  <c r="E97" i="1"/>
  <c r="Q96" i="1"/>
  <c r="D96" i="1"/>
  <c r="G96" i="1" s="1"/>
  <c r="P41" i="1"/>
  <c r="R41" i="1"/>
  <c r="X40" i="1"/>
  <c r="B40" i="1" s="1"/>
  <c r="T96" i="1"/>
  <c r="AB96" i="1"/>
  <c r="AA96" i="1"/>
  <c r="L42" i="1"/>
  <c r="U42" i="1"/>
  <c r="W42" i="1" s="1"/>
  <c r="A97" i="1"/>
  <c r="H96" i="1"/>
  <c r="M43" i="1"/>
  <c r="N43" i="1" s="1"/>
  <c r="J43" i="1"/>
  <c r="K43" i="1" s="1"/>
  <c r="I44" i="1"/>
  <c r="AK202" i="1"/>
  <c r="AL202" i="1" s="1"/>
  <c r="AJ203" i="1"/>
  <c r="AM200" i="1"/>
  <c r="F96" i="1" l="1"/>
  <c r="S96" i="1"/>
  <c r="Z96" i="1" s="1"/>
  <c r="R96" i="1"/>
  <c r="D97" i="1"/>
  <c r="G97" i="1" s="1"/>
  <c r="E98" i="1"/>
  <c r="Q97" i="1"/>
  <c r="X41" i="1"/>
  <c r="L43" i="1"/>
  <c r="O43" i="1" s="1"/>
  <c r="U43" i="1"/>
  <c r="W43" i="1" s="1"/>
  <c r="A98" i="1"/>
  <c r="H97" i="1"/>
  <c r="AM201" i="1"/>
  <c r="J44" i="1"/>
  <c r="K44" i="1" s="1"/>
  <c r="M44" i="1"/>
  <c r="N44" i="1" s="1"/>
  <c r="I45" i="1"/>
  <c r="AJ204" i="1"/>
  <c r="AK203" i="1"/>
  <c r="AL203" i="1" s="1"/>
  <c r="AO201" i="1"/>
  <c r="AB97" i="1"/>
  <c r="AA97" i="1"/>
  <c r="T97" i="1"/>
  <c r="O42" i="1"/>
  <c r="Z41" i="1" l="1"/>
  <c r="F97" i="1"/>
  <c r="E99" i="1"/>
  <c r="Q98" i="1"/>
  <c r="S97" i="1"/>
  <c r="Z97" i="1" s="1"/>
  <c r="R97" i="1"/>
  <c r="D98" i="1"/>
  <c r="G98" i="1" s="1"/>
  <c r="C42" i="1"/>
  <c r="P42" i="1" s="1"/>
  <c r="X42" i="1" s="1"/>
  <c r="B41" i="1"/>
  <c r="AM202" i="1"/>
  <c r="M45" i="1"/>
  <c r="N45" i="1" s="1"/>
  <c r="J45" i="1"/>
  <c r="K45" i="1" s="1"/>
  <c r="I46" i="1"/>
  <c r="T98" i="1"/>
  <c r="AB98" i="1"/>
  <c r="AA98" i="1"/>
  <c r="AO202" i="1"/>
  <c r="AK204" i="1"/>
  <c r="AL204" i="1" s="1"/>
  <c r="AO203" i="1" s="1"/>
  <c r="AJ205" i="1"/>
  <c r="L44" i="1"/>
  <c r="O44" i="1" s="1"/>
  <c r="U44" i="1"/>
  <c r="W44" i="1" s="1"/>
  <c r="A99" i="1"/>
  <c r="H98" i="1"/>
  <c r="F98" i="1" l="1"/>
  <c r="E100" i="1"/>
  <c r="Q99" i="1"/>
  <c r="R98" i="1"/>
  <c r="S98" i="1"/>
  <c r="Z98" i="1" s="1"/>
  <c r="D99" i="1"/>
  <c r="G99" i="1" s="1"/>
  <c r="AB99" i="1"/>
  <c r="AA99" i="1"/>
  <c r="T99" i="1"/>
  <c r="C43" i="1"/>
  <c r="L45" i="1"/>
  <c r="O45" i="1" s="1"/>
  <c r="U45" i="1"/>
  <c r="W45" i="1" s="1"/>
  <c r="A100" i="1"/>
  <c r="H99" i="1"/>
  <c r="AJ206" i="1"/>
  <c r="AK205" i="1"/>
  <c r="AL205" i="1" s="1"/>
  <c r="B42" i="1"/>
  <c r="AM203" i="1"/>
  <c r="M46" i="1"/>
  <c r="N46" i="1" s="1"/>
  <c r="J46" i="1"/>
  <c r="K46" i="1" s="1"/>
  <c r="I47" i="1"/>
  <c r="F99" i="1" l="1"/>
  <c r="E101" i="1"/>
  <c r="Q100" i="1"/>
  <c r="S99" i="1"/>
  <c r="Z99" i="1" s="1"/>
  <c r="R99" i="1"/>
  <c r="D100" i="1"/>
  <c r="G100" i="1" s="1"/>
  <c r="L46" i="1"/>
  <c r="O46" i="1" s="1"/>
  <c r="U46" i="1"/>
  <c r="W46" i="1" s="1"/>
  <c r="AJ207" i="1"/>
  <c r="AK206" i="1"/>
  <c r="AL206" i="1" s="1"/>
  <c r="P43" i="1"/>
  <c r="AM204" i="1"/>
  <c r="A101" i="1"/>
  <c r="H100" i="1"/>
  <c r="T100" i="1"/>
  <c r="AB100" i="1"/>
  <c r="AA100" i="1"/>
  <c r="J47" i="1"/>
  <c r="K47" i="1" s="1"/>
  <c r="M47" i="1"/>
  <c r="N47" i="1" s="1"/>
  <c r="I48" i="1"/>
  <c r="AO204" i="1"/>
  <c r="F100" i="1" l="1"/>
  <c r="E102" i="1"/>
  <c r="Q101" i="1"/>
  <c r="S100" i="1"/>
  <c r="Z100" i="1" s="1"/>
  <c r="R100" i="1"/>
  <c r="D101" i="1"/>
  <c r="G101" i="1" s="1"/>
  <c r="AM205" i="1"/>
  <c r="AK207" i="1"/>
  <c r="AL207" i="1" s="1"/>
  <c r="AJ208" i="1"/>
  <c r="L47" i="1"/>
  <c r="O47" i="1" s="1"/>
  <c r="U47" i="1"/>
  <c r="W47" i="1" s="1"/>
  <c r="AB101" i="1"/>
  <c r="AA101" i="1"/>
  <c r="T101" i="1"/>
  <c r="AO205" i="1"/>
  <c r="A102" i="1"/>
  <c r="H101" i="1"/>
  <c r="M48" i="1"/>
  <c r="N48" i="1"/>
  <c r="J48" i="1"/>
  <c r="K48" i="1" s="1"/>
  <c r="I49" i="1"/>
  <c r="X43" i="1"/>
  <c r="F101" i="1" l="1"/>
  <c r="E103" i="1"/>
  <c r="Q102" i="1"/>
  <c r="S102" i="1" s="1"/>
  <c r="S101" i="1"/>
  <c r="Z101" i="1" s="1"/>
  <c r="R101" i="1"/>
  <c r="D102" i="1"/>
  <c r="G102" i="1" s="1"/>
  <c r="M49" i="1"/>
  <c r="N49" i="1" s="1"/>
  <c r="J49" i="1"/>
  <c r="K49" i="1" s="1"/>
  <c r="I50" i="1"/>
  <c r="T102" i="1"/>
  <c r="AB102" i="1"/>
  <c r="AA102" i="1"/>
  <c r="L48" i="1"/>
  <c r="O48" i="1" s="1"/>
  <c r="U48" i="1"/>
  <c r="W48" i="1" s="1"/>
  <c r="A103" i="1"/>
  <c r="H102" i="1"/>
  <c r="AM206" i="1"/>
  <c r="C44" i="1"/>
  <c r="B43" i="1"/>
  <c r="AJ209" i="1"/>
  <c r="AK208" i="1"/>
  <c r="AL208" i="1" s="1"/>
  <c r="AO206" i="1"/>
  <c r="F102" i="1" l="1"/>
  <c r="E104" i="1"/>
  <c r="Q103" i="1"/>
  <c r="D103" i="1"/>
  <c r="F103" i="1" s="1"/>
  <c r="P44" i="1"/>
  <c r="A104" i="1"/>
  <c r="H103" i="1"/>
  <c r="AB103" i="1"/>
  <c r="AA103" i="1"/>
  <c r="T103" i="1"/>
  <c r="AM207" i="1"/>
  <c r="AJ210" i="1"/>
  <c r="AK209" i="1"/>
  <c r="AL209" i="1" s="1"/>
  <c r="AO208" i="1" s="1"/>
  <c r="AO207" i="1"/>
  <c r="M50" i="1"/>
  <c r="N50" i="1" s="1"/>
  <c r="J50" i="1"/>
  <c r="K50" i="1" s="1"/>
  <c r="I51" i="1"/>
  <c r="L49" i="1"/>
  <c r="O49" i="1" s="1"/>
  <c r="U49" i="1"/>
  <c r="W49" i="1" s="1"/>
  <c r="D104" i="1" l="1"/>
  <c r="G104" i="1" s="1"/>
  <c r="E105" i="1"/>
  <c r="Q104" i="1"/>
  <c r="G103" i="1"/>
  <c r="R103" i="1"/>
  <c r="S103" i="1"/>
  <c r="Z103" i="1" s="1"/>
  <c r="L50" i="1"/>
  <c r="O50" i="1" s="1"/>
  <c r="U50" i="1"/>
  <c r="W50" i="1" s="1"/>
  <c r="AK210" i="1"/>
  <c r="AL210" i="1" s="1"/>
  <c r="AO209" i="1" s="1"/>
  <c r="AJ211" i="1"/>
  <c r="M51" i="1"/>
  <c r="N51" i="1" s="1"/>
  <c r="J51" i="1"/>
  <c r="K51" i="1" s="1"/>
  <c r="I52" i="1"/>
  <c r="T104" i="1"/>
  <c r="AB104" i="1"/>
  <c r="AA104" i="1"/>
  <c r="AM208" i="1"/>
  <c r="A105" i="1"/>
  <c r="H104" i="1"/>
  <c r="X44" i="1"/>
  <c r="F104" i="1" l="1"/>
  <c r="E106" i="1"/>
  <c r="Q105" i="1"/>
  <c r="S104" i="1"/>
  <c r="Z104" i="1" s="1"/>
  <c r="R104" i="1"/>
  <c r="D105" i="1"/>
  <c r="G105" i="1" s="1"/>
  <c r="C45" i="1"/>
  <c r="P45" i="1" s="1"/>
  <c r="L51" i="1"/>
  <c r="O51" i="1" s="1"/>
  <c r="U51" i="1"/>
  <c r="W51" i="1" s="1"/>
  <c r="B44" i="1"/>
  <c r="AB105" i="1"/>
  <c r="AA105" i="1"/>
  <c r="T105" i="1"/>
  <c r="A106" i="1"/>
  <c r="H105" i="1"/>
  <c r="J52" i="1"/>
  <c r="K52" i="1" s="1"/>
  <c r="M52" i="1"/>
  <c r="N52" i="1" s="1"/>
  <c r="I53" i="1"/>
  <c r="AJ212" i="1"/>
  <c r="AK211" i="1"/>
  <c r="AL211" i="1" s="1"/>
  <c r="AM209" i="1"/>
  <c r="F105" i="1" l="1"/>
  <c r="E107" i="1"/>
  <c r="Q106" i="1"/>
  <c r="S105" i="1"/>
  <c r="Z105" i="1" s="1"/>
  <c r="R105" i="1"/>
  <c r="D106" i="1"/>
  <c r="G106" i="1" s="1"/>
  <c r="AM210" i="1"/>
  <c r="M53" i="1"/>
  <c r="N53" i="1" s="1"/>
  <c r="J53" i="1"/>
  <c r="K53" i="1" s="1"/>
  <c r="I54" i="1"/>
  <c r="T106" i="1"/>
  <c r="AB106" i="1"/>
  <c r="AA106" i="1"/>
  <c r="X45" i="1"/>
  <c r="L52" i="1"/>
  <c r="O52" i="1" s="1"/>
  <c r="U52" i="1"/>
  <c r="W52" i="1" s="1"/>
  <c r="A107" i="1"/>
  <c r="H106" i="1"/>
  <c r="AO210" i="1"/>
  <c r="AJ213" i="1"/>
  <c r="AK212" i="1"/>
  <c r="AL212" i="1" s="1"/>
  <c r="F106" i="1" l="1"/>
  <c r="E108" i="1"/>
  <c r="Q107" i="1"/>
  <c r="R106" i="1"/>
  <c r="S106" i="1"/>
  <c r="Z106" i="1" s="1"/>
  <c r="D107" i="1"/>
  <c r="G107" i="1" s="1"/>
  <c r="B45" i="1"/>
  <c r="AM211" i="1"/>
  <c r="AK213" i="1"/>
  <c r="AL213" i="1" s="1"/>
  <c r="AJ214" i="1"/>
  <c r="AB107" i="1"/>
  <c r="AA107" i="1"/>
  <c r="T107" i="1"/>
  <c r="J54" i="1"/>
  <c r="K54" i="1" s="1"/>
  <c r="M54" i="1"/>
  <c r="N54" i="1" s="1"/>
  <c r="I55" i="1"/>
  <c r="A108" i="1"/>
  <c r="H107" i="1"/>
  <c r="C46" i="1"/>
  <c r="L53" i="1"/>
  <c r="O53" i="1" s="1"/>
  <c r="U53" i="1"/>
  <c r="W53" i="1" s="1"/>
  <c r="AO211" i="1"/>
  <c r="F107" i="1" l="1"/>
  <c r="E109" i="1"/>
  <c r="Q108" i="1"/>
  <c r="S107" i="1"/>
  <c r="Z107" i="1" s="1"/>
  <c r="R107" i="1"/>
  <c r="D108" i="1"/>
  <c r="A109" i="1"/>
  <c r="H108" i="1"/>
  <c r="M55" i="1"/>
  <c r="N55" i="1" s="1"/>
  <c r="J55" i="1"/>
  <c r="K55" i="1" s="1"/>
  <c r="I56" i="1"/>
  <c r="AK214" i="1"/>
  <c r="AL214" i="1" s="1"/>
  <c r="AJ215" i="1"/>
  <c r="AM212" i="1"/>
  <c r="L54" i="1"/>
  <c r="O54" i="1" s="1"/>
  <c r="U54" i="1"/>
  <c r="W54" i="1" s="1"/>
  <c r="P46" i="1"/>
  <c r="T108" i="1"/>
  <c r="AB108" i="1"/>
  <c r="AA108" i="1"/>
  <c r="AO212" i="1"/>
  <c r="F108" i="1" l="1"/>
  <c r="G108" i="1"/>
  <c r="S108" i="1"/>
  <c r="Z108" i="1" s="1"/>
  <c r="R108" i="1"/>
  <c r="E110" i="1"/>
  <c r="Q109" i="1"/>
  <c r="D109" i="1"/>
  <c r="G109" i="1" s="1"/>
  <c r="L55" i="1"/>
  <c r="O55" i="1" s="1"/>
  <c r="U55" i="1"/>
  <c r="W55" i="1" s="1"/>
  <c r="AJ216" i="1"/>
  <c r="AK215" i="1"/>
  <c r="AL215" i="1" s="1"/>
  <c r="AO214" i="1" s="1"/>
  <c r="AB109" i="1"/>
  <c r="AA109" i="1"/>
  <c r="T109" i="1"/>
  <c r="AM213" i="1"/>
  <c r="AO213" i="1"/>
  <c r="X46" i="1"/>
  <c r="J56" i="1"/>
  <c r="K56" i="1" s="1"/>
  <c r="M56" i="1"/>
  <c r="N56" i="1" s="1"/>
  <c r="I57" i="1"/>
  <c r="A110" i="1"/>
  <c r="H109" i="1"/>
  <c r="F109" i="1" l="1"/>
  <c r="S109" i="1"/>
  <c r="Z109" i="1" s="1"/>
  <c r="R109" i="1"/>
  <c r="E111" i="1"/>
  <c r="Q110" i="1"/>
  <c r="D110" i="1"/>
  <c r="G110" i="1" s="1"/>
  <c r="B46" i="1"/>
  <c r="C47" i="1"/>
  <c r="P47" i="1" s="1"/>
  <c r="M57" i="1"/>
  <c r="N57" i="1" s="1"/>
  <c r="J57" i="1"/>
  <c r="K57" i="1" s="1"/>
  <c r="I58" i="1"/>
  <c r="A111" i="1"/>
  <c r="H110" i="1"/>
  <c r="AJ217" i="1"/>
  <c r="AK216" i="1"/>
  <c r="AL216" i="1" s="1"/>
  <c r="AO215" i="1" s="1"/>
  <c r="L56" i="1"/>
  <c r="O56" i="1" s="1"/>
  <c r="U56" i="1"/>
  <c r="W56" i="1" s="1"/>
  <c r="T110" i="1"/>
  <c r="AB110" i="1"/>
  <c r="AA110" i="1"/>
  <c r="AM214" i="1"/>
  <c r="F110" i="1" l="1"/>
  <c r="R110" i="1"/>
  <c r="S110" i="1"/>
  <c r="Z110" i="1" s="1"/>
  <c r="D111" i="1"/>
  <c r="G111" i="1" s="1"/>
  <c r="E112" i="1"/>
  <c r="Q111" i="1"/>
  <c r="AK217" i="1"/>
  <c r="AL217" i="1" s="1"/>
  <c r="AJ218" i="1"/>
  <c r="J58" i="1"/>
  <c r="K58" i="1" s="1"/>
  <c r="M58" i="1"/>
  <c r="N58" i="1" s="1"/>
  <c r="I59" i="1"/>
  <c r="A112" i="1"/>
  <c r="H111" i="1"/>
  <c r="L57" i="1"/>
  <c r="O57" i="1" s="1"/>
  <c r="U57" i="1"/>
  <c r="W57" i="1" s="1"/>
  <c r="AM215" i="1"/>
  <c r="AB111" i="1"/>
  <c r="AA111" i="1"/>
  <c r="T111" i="1"/>
  <c r="X47" i="1"/>
  <c r="F111" i="1" l="1"/>
  <c r="E113" i="1"/>
  <c r="Q112" i="1"/>
  <c r="R111" i="1"/>
  <c r="S111" i="1"/>
  <c r="Z111" i="1" s="1"/>
  <c r="D112" i="1"/>
  <c r="G112" i="1" s="1"/>
  <c r="AM216" i="1"/>
  <c r="L58" i="1"/>
  <c r="O58" i="1" s="1"/>
  <c r="U58" i="1"/>
  <c r="W58" i="1" s="1"/>
  <c r="AO216" i="1"/>
  <c r="B47" i="1"/>
  <c r="T112" i="1"/>
  <c r="AB112" i="1"/>
  <c r="AA112" i="1"/>
  <c r="C48" i="1"/>
  <c r="A113" i="1"/>
  <c r="H112" i="1"/>
  <c r="M59" i="1"/>
  <c r="N59" i="1" s="1"/>
  <c r="J59" i="1"/>
  <c r="K59" i="1" s="1"/>
  <c r="I60" i="1"/>
  <c r="AK218" i="1"/>
  <c r="AL218" i="1" s="1"/>
  <c r="AJ219" i="1"/>
  <c r="F112" i="1" l="1"/>
  <c r="E114" i="1"/>
  <c r="Q113" i="1"/>
  <c r="S112" i="1"/>
  <c r="Z112" i="1" s="1"/>
  <c r="R112" i="1"/>
  <c r="D113" i="1"/>
  <c r="G113" i="1" s="1"/>
  <c r="AM217" i="1"/>
  <c r="L59" i="1"/>
  <c r="O59" i="1" s="1"/>
  <c r="U59" i="1"/>
  <c r="W59" i="1" s="1"/>
  <c r="P48" i="1"/>
  <c r="J60" i="1"/>
  <c r="K60" i="1" s="1"/>
  <c r="M60" i="1"/>
  <c r="N60" i="1" s="1"/>
  <c r="I61" i="1"/>
  <c r="A114" i="1"/>
  <c r="H113" i="1"/>
  <c r="AJ220" i="1"/>
  <c r="AK219" i="1"/>
  <c r="AL219" i="1" s="1"/>
  <c r="AB113" i="1"/>
  <c r="AA113" i="1"/>
  <c r="T113" i="1"/>
  <c r="AO217" i="1"/>
  <c r="F113" i="1" l="1"/>
  <c r="E115" i="1"/>
  <c r="Q114" i="1"/>
  <c r="S113" i="1"/>
  <c r="Z113" i="1" s="1"/>
  <c r="R113" i="1"/>
  <c r="D114" i="1"/>
  <c r="G114" i="1" s="1"/>
  <c r="T114" i="1"/>
  <c r="AB114" i="1"/>
  <c r="AA114" i="1"/>
  <c r="M61" i="1"/>
  <c r="N61" i="1" s="1"/>
  <c r="J61" i="1"/>
  <c r="K61" i="1" s="1"/>
  <c r="I62" i="1"/>
  <c r="AM218" i="1"/>
  <c r="AJ221" i="1"/>
  <c r="AK220" i="1"/>
  <c r="AL220" i="1" s="1"/>
  <c r="AO219" i="1" s="1"/>
  <c r="A115" i="1"/>
  <c r="H114" i="1"/>
  <c r="X48" i="1"/>
  <c r="L60" i="1"/>
  <c r="O60" i="1" s="1"/>
  <c r="U60" i="1"/>
  <c r="W60" i="1" s="1"/>
  <c r="AO218" i="1"/>
  <c r="F114" i="1" l="1"/>
  <c r="E116" i="1"/>
  <c r="Q115" i="1"/>
  <c r="R114" i="1"/>
  <c r="S114" i="1"/>
  <c r="Z114" i="1" s="1"/>
  <c r="D115" i="1"/>
  <c r="G115" i="1" s="1"/>
  <c r="L61" i="1"/>
  <c r="O61" i="1" s="1"/>
  <c r="U61" i="1"/>
  <c r="W61" i="1" s="1"/>
  <c r="A116" i="1"/>
  <c r="H115" i="1"/>
  <c r="AM219" i="1"/>
  <c r="C49" i="1"/>
  <c r="B48" i="1"/>
  <c r="AB115" i="1"/>
  <c r="AA115" i="1"/>
  <c r="T115" i="1"/>
  <c r="AK221" i="1"/>
  <c r="AL221" i="1" s="1"/>
  <c r="AJ222" i="1"/>
  <c r="J62" i="1"/>
  <c r="K62" i="1" s="1"/>
  <c r="M62" i="1"/>
  <c r="N62" i="1" s="1"/>
  <c r="I63" i="1"/>
  <c r="F115" i="1" l="1"/>
  <c r="E117" i="1"/>
  <c r="Q116" i="1"/>
  <c r="S115" i="1"/>
  <c r="Z115" i="1" s="1"/>
  <c r="R115" i="1"/>
  <c r="D116" i="1"/>
  <c r="G116" i="1" s="1"/>
  <c r="AM220" i="1"/>
  <c r="P49" i="1"/>
  <c r="M63" i="1"/>
  <c r="N63" i="1" s="1"/>
  <c r="J63" i="1"/>
  <c r="K63" i="1" s="1"/>
  <c r="I64" i="1"/>
  <c r="AK222" i="1"/>
  <c r="AL222" i="1" s="1"/>
  <c r="AJ223" i="1"/>
  <c r="T116" i="1"/>
  <c r="AB116" i="1"/>
  <c r="AA116" i="1"/>
  <c r="AO220" i="1"/>
  <c r="L62" i="1"/>
  <c r="O62" i="1" s="1"/>
  <c r="U62" i="1"/>
  <c r="W62" i="1" s="1"/>
  <c r="A117" i="1"/>
  <c r="H116" i="1"/>
  <c r="F116" i="1" l="1"/>
  <c r="S116" i="1"/>
  <c r="Z116" i="1" s="1"/>
  <c r="R116" i="1"/>
  <c r="E118" i="1"/>
  <c r="Q117" i="1"/>
  <c r="D117" i="1"/>
  <c r="G117" i="1" s="1"/>
  <c r="J64" i="1"/>
  <c r="K64" i="1" s="1"/>
  <c r="M64" i="1"/>
  <c r="N64" i="1" s="1"/>
  <c r="I65" i="1"/>
  <c r="L63" i="1"/>
  <c r="O63" i="1" s="1"/>
  <c r="U63" i="1"/>
  <c r="W63" i="1" s="1"/>
  <c r="X49" i="1"/>
  <c r="A118" i="1"/>
  <c r="H117" i="1"/>
  <c r="AB117" i="1"/>
  <c r="AA117" i="1"/>
  <c r="T117" i="1"/>
  <c r="AJ224" i="1"/>
  <c r="AK223" i="1"/>
  <c r="AL223" i="1" s="1"/>
  <c r="AM221" i="1"/>
  <c r="AO221" i="1"/>
  <c r="F117" i="1" l="1"/>
  <c r="S117" i="1"/>
  <c r="Z117" i="1" s="1"/>
  <c r="R117" i="1"/>
  <c r="E119" i="1"/>
  <c r="Q118" i="1"/>
  <c r="D118" i="1"/>
  <c r="C50" i="1"/>
  <c r="P50" i="1" s="1"/>
  <c r="B49" i="1"/>
  <c r="AM222" i="1"/>
  <c r="H118" i="1"/>
  <c r="A119" i="1"/>
  <c r="AO222" i="1"/>
  <c r="L64" i="1"/>
  <c r="O64" i="1" s="1"/>
  <c r="U64" i="1"/>
  <c r="W64" i="1" s="1"/>
  <c r="AJ225" i="1"/>
  <c r="AK224" i="1"/>
  <c r="AL224" i="1" s="1"/>
  <c r="AO223" i="1" s="1"/>
  <c r="T118" i="1"/>
  <c r="AB118" i="1"/>
  <c r="AA118" i="1"/>
  <c r="M65" i="1"/>
  <c r="N65" i="1" s="1"/>
  <c r="J65" i="1"/>
  <c r="K65" i="1" s="1"/>
  <c r="I66" i="1"/>
  <c r="F118" i="1" l="1"/>
  <c r="G118" i="1"/>
  <c r="R118" i="1"/>
  <c r="S118" i="1"/>
  <c r="Z118" i="1" s="1"/>
  <c r="D119" i="1"/>
  <c r="G119" i="1" s="1"/>
  <c r="E120" i="1"/>
  <c r="Q119" i="1"/>
  <c r="A120" i="1"/>
  <c r="H119" i="1"/>
  <c r="L65" i="1"/>
  <c r="O65" i="1" s="1"/>
  <c r="U65" i="1"/>
  <c r="W65" i="1" s="1"/>
  <c r="J66" i="1"/>
  <c r="K66" i="1" s="1"/>
  <c r="M66" i="1"/>
  <c r="N66" i="1" s="1"/>
  <c r="I67" i="1"/>
  <c r="AK225" i="1"/>
  <c r="AL225" i="1" s="1"/>
  <c r="AO224" i="1" s="1"/>
  <c r="AJ226" i="1"/>
  <c r="X50" i="1"/>
  <c r="AM223" i="1"/>
  <c r="AA119" i="1"/>
  <c r="T119" i="1"/>
  <c r="AB119" i="1"/>
  <c r="F119" i="1" l="1"/>
  <c r="R119" i="1"/>
  <c r="S119" i="1"/>
  <c r="Z119" i="1" s="1"/>
  <c r="E121" i="1"/>
  <c r="Q120" i="1"/>
  <c r="D120" i="1"/>
  <c r="G120" i="1" s="1"/>
  <c r="B50" i="1"/>
  <c r="C51" i="1"/>
  <c r="P51" i="1" s="1"/>
  <c r="AK226" i="1"/>
  <c r="AL226" i="1" s="1"/>
  <c r="AJ227" i="1"/>
  <c r="L66" i="1"/>
  <c r="O66" i="1" s="1"/>
  <c r="U66" i="1"/>
  <c r="W66" i="1" s="1"/>
  <c r="AB120" i="1"/>
  <c r="AA120" i="1"/>
  <c r="T120" i="1"/>
  <c r="AM224" i="1"/>
  <c r="A121" i="1"/>
  <c r="H120" i="1"/>
  <c r="M67" i="1"/>
  <c r="N67" i="1" s="1"/>
  <c r="J67" i="1"/>
  <c r="K67" i="1" s="1"/>
  <c r="I68" i="1"/>
  <c r="F120" i="1" l="1"/>
  <c r="S120" i="1"/>
  <c r="Z120" i="1" s="1"/>
  <c r="R120" i="1"/>
  <c r="D121" i="1"/>
  <c r="G121" i="1" s="1"/>
  <c r="E122" i="1"/>
  <c r="Q121" i="1"/>
  <c r="J68" i="1"/>
  <c r="K68" i="1" s="1"/>
  <c r="M68" i="1"/>
  <c r="N68" i="1" s="1"/>
  <c r="I69" i="1"/>
  <c r="A122" i="1"/>
  <c r="H121" i="1"/>
  <c r="L67" i="1"/>
  <c r="O67" i="1" s="1"/>
  <c r="U67" i="1"/>
  <c r="W67" i="1" s="1"/>
  <c r="AJ228" i="1"/>
  <c r="AK227" i="1"/>
  <c r="AL227" i="1" s="1"/>
  <c r="AO226" i="1" s="1"/>
  <c r="AM225" i="1"/>
  <c r="X51" i="1"/>
  <c r="AO225" i="1"/>
  <c r="AB121" i="1"/>
  <c r="AA121" i="1"/>
  <c r="T121" i="1"/>
  <c r="F121" i="1" l="1"/>
  <c r="E123" i="1"/>
  <c r="Q122" i="1"/>
  <c r="S121" i="1"/>
  <c r="Z121" i="1" s="1"/>
  <c r="R121" i="1"/>
  <c r="D122" i="1"/>
  <c r="G122" i="1" s="1"/>
  <c r="C52" i="1"/>
  <c r="B51" i="1"/>
  <c r="J69" i="1"/>
  <c r="K69" i="1" s="1"/>
  <c r="M69" i="1"/>
  <c r="N69" i="1" s="1"/>
  <c r="I70" i="1"/>
  <c r="L68" i="1"/>
  <c r="O68" i="1" s="1"/>
  <c r="U68" i="1"/>
  <c r="W68" i="1" s="1"/>
  <c r="AM226" i="1"/>
  <c r="T122" i="1"/>
  <c r="AB122" i="1"/>
  <c r="AA122" i="1"/>
  <c r="AJ229" i="1"/>
  <c r="AK228" i="1"/>
  <c r="AL228" i="1" s="1"/>
  <c r="H122" i="1"/>
  <c r="A123" i="1"/>
  <c r="F122" i="1" l="1"/>
  <c r="E124" i="1"/>
  <c r="Q123" i="1"/>
  <c r="R122" i="1"/>
  <c r="S122" i="1"/>
  <c r="Z122" i="1" s="1"/>
  <c r="D123" i="1"/>
  <c r="G123" i="1" s="1"/>
  <c r="P52" i="1"/>
  <c r="X52" i="1" s="1"/>
  <c r="AM227" i="1"/>
  <c r="A124" i="1"/>
  <c r="H123" i="1"/>
  <c r="AO227" i="1"/>
  <c r="J70" i="1"/>
  <c r="K70" i="1" s="1"/>
  <c r="M70" i="1"/>
  <c r="N70" i="1" s="1"/>
  <c r="I71" i="1"/>
  <c r="L69" i="1"/>
  <c r="O69" i="1" s="1"/>
  <c r="U69" i="1"/>
  <c r="W69" i="1" s="1"/>
  <c r="AA123" i="1"/>
  <c r="T123" i="1"/>
  <c r="AB123" i="1"/>
  <c r="AK229" i="1"/>
  <c r="AL229" i="1" s="1"/>
  <c r="AJ230" i="1"/>
  <c r="F123" i="1" l="1"/>
  <c r="E125" i="1"/>
  <c r="Q124" i="1"/>
  <c r="S123" i="1"/>
  <c r="Z123" i="1" s="1"/>
  <c r="R123" i="1"/>
  <c r="D124" i="1"/>
  <c r="G124" i="1" s="1"/>
  <c r="B52" i="1"/>
  <c r="L70" i="1"/>
  <c r="O70" i="1" s="1"/>
  <c r="U70" i="1"/>
  <c r="W70" i="1" s="1"/>
  <c r="AM228" i="1"/>
  <c r="A125" i="1"/>
  <c r="H124" i="1"/>
  <c r="AB124" i="1"/>
  <c r="AA124" i="1"/>
  <c r="T124" i="1"/>
  <c r="AK230" i="1"/>
  <c r="AL230" i="1" s="1"/>
  <c r="AJ231" i="1"/>
  <c r="J71" i="1"/>
  <c r="K71" i="1" s="1"/>
  <c r="M71" i="1"/>
  <c r="N71" i="1" s="1"/>
  <c r="I72" i="1"/>
  <c r="C53" i="1"/>
  <c r="AO228" i="1"/>
  <c r="F124" i="1" l="1"/>
  <c r="E126" i="1"/>
  <c r="Q125" i="1"/>
  <c r="S124" i="1"/>
  <c r="Z124" i="1" s="1"/>
  <c r="R124" i="1"/>
  <c r="D125" i="1"/>
  <c r="G125" i="1" s="1"/>
  <c r="AM229" i="1"/>
  <c r="T125" i="1"/>
  <c r="AB125" i="1"/>
  <c r="AA125" i="1"/>
  <c r="AO229" i="1"/>
  <c r="L71" i="1"/>
  <c r="O71" i="1" s="1"/>
  <c r="U71" i="1"/>
  <c r="W71" i="1" s="1"/>
  <c r="P53" i="1"/>
  <c r="A126" i="1"/>
  <c r="H125" i="1"/>
  <c r="AJ232" i="1"/>
  <c r="AK231" i="1"/>
  <c r="AL231" i="1" s="1"/>
  <c r="J72" i="1"/>
  <c r="K72" i="1" s="1"/>
  <c r="M72" i="1"/>
  <c r="N72" i="1" s="1"/>
  <c r="I73" i="1"/>
  <c r="F125" i="1" l="1"/>
  <c r="E127" i="1"/>
  <c r="Q126" i="1"/>
  <c r="S125" i="1"/>
  <c r="Z125" i="1" s="1"/>
  <c r="R125" i="1"/>
  <c r="D126" i="1"/>
  <c r="G126" i="1" s="1"/>
  <c r="AM230" i="1"/>
  <c r="AB126" i="1"/>
  <c r="AA126" i="1"/>
  <c r="T126" i="1"/>
  <c r="A127" i="1"/>
  <c r="H126" i="1"/>
  <c r="J73" i="1"/>
  <c r="K73" i="1" s="1"/>
  <c r="I74" i="1"/>
  <c r="L72" i="1"/>
  <c r="O72" i="1" s="1"/>
  <c r="U72" i="1"/>
  <c r="W72" i="1" s="1"/>
  <c r="AJ233" i="1"/>
  <c r="AK232" i="1"/>
  <c r="AL232" i="1" s="1"/>
  <c r="AO231" i="1" s="1"/>
  <c r="X53" i="1"/>
  <c r="AO230" i="1"/>
  <c r="F126" i="1" l="1"/>
  <c r="R126" i="1"/>
  <c r="S126" i="1"/>
  <c r="Z126" i="1" s="1"/>
  <c r="E128" i="1"/>
  <c r="Q127" i="1"/>
  <c r="D127" i="1"/>
  <c r="G127" i="1" s="1"/>
  <c r="C54" i="1"/>
  <c r="P54" i="1" s="1"/>
  <c r="B53" i="1"/>
  <c r="AK233" i="1"/>
  <c r="AL233" i="1" s="1"/>
  <c r="AJ234" i="1"/>
  <c r="AB127" i="1"/>
  <c r="AA127" i="1"/>
  <c r="T127" i="1"/>
  <c r="J74" i="1"/>
  <c r="K74" i="1" s="1"/>
  <c r="I75" i="1"/>
  <c r="A128" i="1"/>
  <c r="H127" i="1"/>
  <c r="M73" i="1"/>
  <c r="N73" i="1" s="1"/>
  <c r="AM231" i="1"/>
  <c r="L73" i="1"/>
  <c r="U73" i="1"/>
  <c r="W73" i="1" s="1"/>
  <c r="F127" i="1" l="1"/>
  <c r="R127" i="1"/>
  <c r="S127" i="1"/>
  <c r="Z127" i="1" s="1"/>
  <c r="D128" i="1"/>
  <c r="G128" i="1" s="1"/>
  <c r="E129" i="1"/>
  <c r="Q128" i="1"/>
  <c r="O73" i="1"/>
  <c r="AM232" i="1"/>
  <c r="L74" i="1"/>
  <c r="U74" i="1"/>
  <c r="W74" i="1" s="1"/>
  <c r="AO232" i="1"/>
  <c r="A129" i="1"/>
  <c r="H128" i="1"/>
  <c r="M74" i="1"/>
  <c r="N74" i="1" s="1"/>
  <c r="AK234" i="1"/>
  <c r="AL234" i="1" s="1"/>
  <c r="AO233" i="1" s="1"/>
  <c r="AJ235" i="1"/>
  <c r="T128" i="1"/>
  <c r="AB128" i="1"/>
  <c r="AA128" i="1"/>
  <c r="J75" i="1"/>
  <c r="K75" i="1" s="1"/>
  <c r="I76" i="1"/>
  <c r="X54" i="1"/>
  <c r="F128" i="1" l="1"/>
  <c r="E130" i="1"/>
  <c r="Q129" i="1"/>
  <c r="S128" i="1"/>
  <c r="Z128" i="1" s="1"/>
  <c r="R128" i="1"/>
  <c r="D129" i="1"/>
  <c r="M75" i="1"/>
  <c r="M76" i="1" s="1"/>
  <c r="N75" i="1"/>
  <c r="L75" i="1"/>
  <c r="U75" i="1"/>
  <c r="W75" i="1" s="1"/>
  <c r="O74" i="1"/>
  <c r="J76" i="1"/>
  <c r="K76" i="1" s="1"/>
  <c r="I77" i="1"/>
  <c r="AJ236" i="1"/>
  <c r="AK235" i="1"/>
  <c r="AL235" i="1" s="1"/>
  <c r="C55" i="1"/>
  <c r="B54" i="1"/>
  <c r="A130" i="1"/>
  <c r="H129" i="1"/>
  <c r="AM233" i="1"/>
  <c r="AB129" i="1"/>
  <c r="AA129" i="1"/>
  <c r="T129" i="1"/>
  <c r="F129" i="1" l="1"/>
  <c r="G129" i="1"/>
  <c r="E131" i="1"/>
  <c r="Q130" i="1"/>
  <c r="S129" i="1"/>
  <c r="Z129" i="1" s="1"/>
  <c r="R129" i="1"/>
  <c r="D130" i="1"/>
  <c r="N76" i="1"/>
  <c r="O75" i="1"/>
  <c r="AM234" i="1"/>
  <c r="AO234" i="1"/>
  <c r="P55" i="1"/>
  <c r="AJ237" i="1"/>
  <c r="AK236" i="1"/>
  <c r="AL236" i="1" s="1"/>
  <c r="H130" i="1"/>
  <c r="A131" i="1"/>
  <c r="T130" i="1"/>
  <c r="AB130" i="1"/>
  <c r="AA130" i="1"/>
  <c r="J77" i="1"/>
  <c r="K77" i="1" s="1"/>
  <c r="M77" i="1"/>
  <c r="I78" i="1"/>
  <c r="L76" i="1"/>
  <c r="U76" i="1"/>
  <c r="W76" i="1" s="1"/>
  <c r="N77" i="1" l="1"/>
  <c r="O76" i="1"/>
  <c r="F130" i="1"/>
  <c r="G130" i="1"/>
  <c r="R130" i="1"/>
  <c r="S130" i="1"/>
  <c r="Z130" i="1" s="1"/>
  <c r="E132" i="1"/>
  <c r="Q131" i="1"/>
  <c r="D131" i="1"/>
  <c r="G131" i="1" s="1"/>
  <c r="L77" i="1"/>
  <c r="U77" i="1"/>
  <c r="W77" i="1" s="1"/>
  <c r="A132" i="1"/>
  <c r="H131" i="1"/>
  <c r="AK237" i="1"/>
  <c r="AL237" i="1" s="1"/>
  <c r="AO236" i="1" s="1"/>
  <c r="AJ238" i="1"/>
  <c r="AK238" i="1" s="1"/>
  <c r="AL238" i="1" s="1"/>
  <c r="AM237" i="1" s="1"/>
  <c r="AM235" i="1"/>
  <c r="AO235" i="1"/>
  <c r="AA131" i="1"/>
  <c r="T131" i="1"/>
  <c r="AB131" i="1"/>
  <c r="J78" i="1"/>
  <c r="K78" i="1" s="1"/>
  <c r="M78" i="1"/>
  <c r="I79" i="1"/>
  <c r="X55" i="1"/>
  <c r="F131" i="1" l="1"/>
  <c r="N78" i="1"/>
  <c r="O77" i="1"/>
  <c r="S131" i="1"/>
  <c r="Z131" i="1" s="1"/>
  <c r="R131" i="1"/>
  <c r="E133" i="1"/>
  <c r="Q132" i="1"/>
  <c r="D132" i="1"/>
  <c r="G132" i="1" s="1"/>
  <c r="B55" i="1"/>
  <c r="C56" i="1"/>
  <c r="P56" i="1" s="1"/>
  <c r="J79" i="1"/>
  <c r="K79" i="1" s="1"/>
  <c r="M79" i="1"/>
  <c r="I80" i="1"/>
  <c r="A133" i="1"/>
  <c r="H132" i="1"/>
  <c r="L78" i="1"/>
  <c r="U78" i="1"/>
  <c r="W78" i="1" s="1"/>
  <c r="AO237" i="1"/>
  <c r="AM236" i="1"/>
  <c r="AB132" i="1"/>
  <c r="AA132" i="1"/>
  <c r="T132" i="1"/>
  <c r="O78" i="1" l="1"/>
  <c r="N79" i="1"/>
  <c r="F132" i="1"/>
  <c r="S132" i="1"/>
  <c r="Z132" i="1" s="1"/>
  <c r="R132" i="1"/>
  <c r="D133" i="1"/>
  <c r="G133" i="1" s="1"/>
  <c r="E134" i="1"/>
  <c r="Q133" i="1"/>
  <c r="AB133" i="1"/>
  <c r="AA133" i="1"/>
  <c r="T133" i="1"/>
  <c r="J80" i="1"/>
  <c r="K80" i="1" s="1"/>
  <c r="M80" i="1"/>
  <c r="I81" i="1"/>
  <c r="A134" i="1"/>
  <c r="H133" i="1"/>
  <c r="L79" i="1"/>
  <c r="U79" i="1"/>
  <c r="W79" i="1" s="1"/>
  <c r="X56" i="1"/>
  <c r="O79" i="1" l="1"/>
  <c r="N80" i="1"/>
  <c r="F133" i="1"/>
  <c r="E135" i="1"/>
  <c r="Q134" i="1"/>
  <c r="S133" i="1"/>
  <c r="Z133" i="1" s="1"/>
  <c r="R133" i="1"/>
  <c r="D134" i="1"/>
  <c r="G134" i="1" s="1"/>
  <c r="C57" i="1"/>
  <c r="P57" i="1" s="1"/>
  <c r="L80" i="1"/>
  <c r="U80" i="1"/>
  <c r="W80" i="1" s="1"/>
  <c r="T134" i="1"/>
  <c r="AB134" i="1"/>
  <c r="AA134" i="1"/>
  <c r="B56" i="1"/>
  <c r="H134" i="1"/>
  <c r="A135" i="1"/>
  <c r="J81" i="1"/>
  <c r="K81" i="1" s="1"/>
  <c r="M81" i="1"/>
  <c r="I82" i="1"/>
  <c r="O80" i="1" l="1"/>
  <c r="N81" i="1"/>
  <c r="F134" i="1"/>
  <c r="R134" i="1"/>
  <c r="S134" i="1"/>
  <c r="Z134" i="1" s="1"/>
  <c r="E136" i="1"/>
  <c r="Q135" i="1"/>
  <c r="D135" i="1"/>
  <c r="G135" i="1" s="1"/>
  <c r="J82" i="1"/>
  <c r="K82" i="1" s="1"/>
  <c r="M82" i="1"/>
  <c r="I83" i="1"/>
  <c r="AA135" i="1"/>
  <c r="T135" i="1"/>
  <c r="AB135" i="1"/>
  <c r="X57" i="1"/>
  <c r="A136" i="1"/>
  <c r="H135" i="1"/>
  <c r="L81" i="1"/>
  <c r="U81" i="1"/>
  <c r="W81" i="1" s="1"/>
  <c r="O81" i="1" l="1"/>
  <c r="N82" i="1"/>
  <c r="F135" i="1"/>
  <c r="E137" i="1"/>
  <c r="Q136" i="1"/>
  <c r="R135" i="1"/>
  <c r="S135" i="1"/>
  <c r="Z135" i="1" s="1"/>
  <c r="D136" i="1"/>
  <c r="G136" i="1" s="1"/>
  <c r="C58" i="1"/>
  <c r="J83" i="1"/>
  <c r="K83" i="1" s="1"/>
  <c r="M83" i="1"/>
  <c r="I84" i="1"/>
  <c r="B57" i="1"/>
  <c r="L82" i="1"/>
  <c r="U82" i="1"/>
  <c r="W82" i="1" s="1"/>
  <c r="AB136" i="1"/>
  <c r="AA136" i="1"/>
  <c r="T136" i="1"/>
  <c r="A137" i="1"/>
  <c r="H136" i="1"/>
  <c r="O82" i="1" l="1"/>
  <c r="N83" i="1"/>
  <c r="F136" i="1"/>
  <c r="E138" i="1"/>
  <c r="Q137" i="1"/>
  <c r="S137" i="1" s="1"/>
  <c r="S136" i="1"/>
  <c r="Z136" i="1" s="1"/>
  <c r="R136" i="1"/>
  <c r="D137" i="1"/>
  <c r="G137" i="1" s="1"/>
  <c r="L83" i="1"/>
  <c r="U83" i="1"/>
  <c r="W83" i="1" s="1"/>
  <c r="AB137" i="1"/>
  <c r="AA137" i="1"/>
  <c r="T137" i="1"/>
  <c r="A138" i="1"/>
  <c r="H137" i="1"/>
  <c r="M84" i="1"/>
  <c r="J84" i="1"/>
  <c r="K84" i="1" s="1"/>
  <c r="I85" i="1"/>
  <c r="P58" i="1"/>
  <c r="N84" i="1" l="1"/>
  <c r="O83" i="1"/>
  <c r="F137" i="1"/>
  <c r="E139" i="1"/>
  <c r="Q138" i="1"/>
  <c r="D138" i="1"/>
  <c r="G138" i="1" s="1"/>
  <c r="X58" i="1"/>
  <c r="J85" i="1"/>
  <c r="K85" i="1" s="1"/>
  <c r="M85" i="1"/>
  <c r="I86" i="1"/>
  <c r="T138" i="1"/>
  <c r="AB138" i="1"/>
  <c r="AA138" i="1"/>
  <c r="L84" i="1"/>
  <c r="U84" i="1"/>
  <c r="W84" i="1" s="1"/>
  <c r="H138" i="1"/>
  <c r="A139" i="1"/>
  <c r="N85" i="1" l="1"/>
  <c r="O84" i="1"/>
  <c r="F138" i="1"/>
  <c r="R138" i="1"/>
  <c r="S138" i="1"/>
  <c r="Z138" i="1" s="1"/>
  <c r="E140" i="1"/>
  <c r="Q139" i="1"/>
  <c r="D139" i="1"/>
  <c r="G139" i="1" s="1"/>
  <c r="A140" i="1"/>
  <c r="H139" i="1"/>
  <c r="J86" i="1"/>
  <c r="K86" i="1" s="1"/>
  <c r="M86" i="1"/>
  <c r="I87" i="1"/>
  <c r="C59" i="1"/>
  <c r="AA139" i="1"/>
  <c r="T139" i="1"/>
  <c r="AB139" i="1"/>
  <c r="B58" i="1"/>
  <c r="L85" i="1"/>
  <c r="U85" i="1"/>
  <c r="W85" i="1" s="1"/>
  <c r="O85" i="1" l="1"/>
  <c r="N86" i="1"/>
  <c r="N87" i="1" s="1"/>
  <c r="F139" i="1"/>
  <c r="S139" i="1"/>
  <c r="Z139" i="1" s="1"/>
  <c r="R139" i="1"/>
  <c r="D140" i="1"/>
  <c r="G140" i="1" s="1"/>
  <c r="E141" i="1"/>
  <c r="Q140" i="1"/>
  <c r="L86" i="1"/>
  <c r="U86" i="1"/>
  <c r="W86" i="1" s="1"/>
  <c r="P59" i="1"/>
  <c r="AB140" i="1"/>
  <c r="AA140" i="1"/>
  <c r="T140" i="1"/>
  <c r="J87" i="1"/>
  <c r="K87" i="1" s="1"/>
  <c r="M87" i="1"/>
  <c r="I88" i="1"/>
  <c r="A141" i="1"/>
  <c r="H140" i="1"/>
  <c r="O86" i="1" l="1"/>
  <c r="F140" i="1"/>
  <c r="E142" i="1"/>
  <c r="Q141" i="1"/>
  <c r="S140" i="1"/>
  <c r="Z140" i="1" s="1"/>
  <c r="R140" i="1"/>
  <c r="D141" i="1"/>
  <c r="G141" i="1" s="1"/>
  <c r="L87" i="1"/>
  <c r="O87" i="1" s="1"/>
  <c r="U87" i="1"/>
  <c r="W87" i="1" s="1"/>
  <c r="AB141" i="1"/>
  <c r="AA141" i="1"/>
  <c r="T141" i="1"/>
  <c r="A142" i="1"/>
  <c r="H141" i="1"/>
  <c r="J88" i="1"/>
  <c r="K88" i="1" s="1"/>
  <c r="M88" i="1"/>
  <c r="N88" i="1" s="1"/>
  <c r="I89" i="1"/>
  <c r="X59" i="1"/>
  <c r="F141" i="1" l="1"/>
  <c r="E143" i="1"/>
  <c r="Q142" i="1"/>
  <c r="S141" i="1"/>
  <c r="Z141" i="1" s="1"/>
  <c r="R141" i="1"/>
  <c r="D142" i="1"/>
  <c r="G142" i="1" s="1"/>
  <c r="C60" i="1"/>
  <c r="P60" i="1" s="1"/>
  <c r="B59" i="1"/>
  <c r="T142" i="1"/>
  <c r="AB142" i="1"/>
  <c r="AA142" i="1"/>
  <c r="M89" i="1"/>
  <c r="N89" i="1" s="1"/>
  <c r="J89" i="1"/>
  <c r="K89" i="1" s="1"/>
  <c r="I90" i="1"/>
  <c r="H142" i="1"/>
  <c r="A143" i="1"/>
  <c r="L88" i="1"/>
  <c r="O88" i="1" s="1"/>
  <c r="U88" i="1"/>
  <c r="W88" i="1" s="1"/>
  <c r="F142" i="1" l="1"/>
  <c r="E144" i="1"/>
  <c r="Q143" i="1"/>
  <c r="R142" i="1"/>
  <c r="S142" i="1"/>
  <c r="Z142" i="1" s="1"/>
  <c r="D143" i="1"/>
  <c r="G143" i="1" s="1"/>
  <c r="J90" i="1"/>
  <c r="K90" i="1" s="1"/>
  <c r="M90" i="1"/>
  <c r="N90" i="1" s="1"/>
  <c r="I91" i="1"/>
  <c r="L89" i="1"/>
  <c r="O89" i="1" s="1"/>
  <c r="U89" i="1"/>
  <c r="W89" i="1" s="1"/>
  <c r="AA143" i="1"/>
  <c r="T143" i="1"/>
  <c r="AB143" i="1"/>
  <c r="A144" i="1"/>
  <c r="H143" i="1"/>
  <c r="X60" i="1"/>
  <c r="F143" i="1" l="1"/>
  <c r="E145" i="1"/>
  <c r="Q144" i="1"/>
  <c r="S143" i="1"/>
  <c r="Z143" i="1" s="1"/>
  <c r="R143" i="1"/>
  <c r="D144" i="1"/>
  <c r="G144" i="1" s="1"/>
  <c r="C61" i="1"/>
  <c r="B60" i="1"/>
  <c r="A145" i="1"/>
  <c r="H144" i="1"/>
  <c r="J91" i="1"/>
  <c r="K91" i="1" s="1"/>
  <c r="M91" i="1"/>
  <c r="N91" i="1" s="1"/>
  <c r="I92" i="1"/>
  <c r="L90" i="1"/>
  <c r="O90" i="1" s="1"/>
  <c r="U90" i="1"/>
  <c r="W90" i="1" s="1"/>
  <c r="AB144" i="1"/>
  <c r="AA144" i="1"/>
  <c r="T144" i="1"/>
  <c r="F144" i="1" l="1"/>
  <c r="E146" i="1"/>
  <c r="Q145" i="1"/>
  <c r="S144" i="1"/>
  <c r="Z144" i="1" s="1"/>
  <c r="R144" i="1"/>
  <c r="D145" i="1"/>
  <c r="G145" i="1" s="1"/>
  <c r="P61" i="1"/>
  <c r="X61" i="1" s="1"/>
  <c r="L91" i="1"/>
  <c r="O91" i="1" s="1"/>
  <c r="U91" i="1"/>
  <c r="W91" i="1" s="1"/>
  <c r="J92" i="1"/>
  <c r="K92" i="1" s="1"/>
  <c r="M92" i="1"/>
  <c r="N92" i="1" s="1"/>
  <c r="I93" i="1"/>
  <c r="AB145" i="1"/>
  <c r="AA145" i="1"/>
  <c r="T145" i="1"/>
  <c r="A146" i="1"/>
  <c r="H145" i="1"/>
  <c r="F145" i="1" l="1"/>
  <c r="S145" i="1"/>
  <c r="Z145" i="1" s="1"/>
  <c r="R145" i="1"/>
  <c r="E147" i="1"/>
  <c r="Q146" i="1"/>
  <c r="D146" i="1"/>
  <c r="G146" i="1" s="1"/>
  <c r="C62" i="1"/>
  <c r="P62" i="1" s="1"/>
  <c r="B61" i="1"/>
  <c r="J93" i="1"/>
  <c r="K93" i="1" s="1"/>
  <c r="M93" i="1"/>
  <c r="N93" i="1" s="1"/>
  <c r="I94" i="1"/>
  <c r="H146" i="1"/>
  <c r="A147" i="1"/>
  <c r="T146" i="1"/>
  <c r="AB146" i="1"/>
  <c r="AA146" i="1"/>
  <c r="L92" i="1"/>
  <c r="O92" i="1" s="1"/>
  <c r="U92" i="1"/>
  <c r="W92" i="1" s="1"/>
  <c r="F146" i="1" l="1"/>
  <c r="R146" i="1"/>
  <c r="S146" i="1"/>
  <c r="Z146" i="1" s="1"/>
  <c r="D147" i="1"/>
  <c r="G147" i="1" s="1"/>
  <c r="E148" i="1"/>
  <c r="Q147" i="1"/>
  <c r="AA147" i="1"/>
  <c r="T147" i="1"/>
  <c r="AB147" i="1"/>
  <c r="X62" i="1"/>
  <c r="A148" i="1"/>
  <c r="H147" i="1"/>
  <c r="J94" i="1"/>
  <c r="K94" i="1" s="1"/>
  <c r="M94" i="1"/>
  <c r="N94" i="1" s="1"/>
  <c r="I95" i="1"/>
  <c r="L93" i="1"/>
  <c r="O93" i="1" s="1"/>
  <c r="U93" i="1"/>
  <c r="W93" i="1" s="1"/>
  <c r="F147" i="1" l="1"/>
  <c r="S147" i="1"/>
  <c r="Z147" i="1" s="1"/>
  <c r="R147" i="1"/>
  <c r="E149" i="1"/>
  <c r="Q148" i="1"/>
  <c r="D148" i="1"/>
  <c r="G148" i="1" s="1"/>
  <c r="B62" i="1"/>
  <c r="L94" i="1"/>
  <c r="O94" i="1" s="1"/>
  <c r="U94" i="1"/>
  <c r="W94" i="1" s="1"/>
  <c r="AB148" i="1"/>
  <c r="AA148" i="1"/>
  <c r="T148" i="1"/>
  <c r="C63" i="1"/>
  <c r="J95" i="1"/>
  <c r="K95" i="1" s="1"/>
  <c r="M95" i="1"/>
  <c r="N95" i="1" s="1"/>
  <c r="I96" i="1"/>
  <c r="A149" i="1"/>
  <c r="H148" i="1"/>
  <c r="F148" i="1" l="1"/>
  <c r="S148" i="1"/>
  <c r="Z148" i="1" s="1"/>
  <c r="R148" i="1"/>
  <c r="D149" i="1"/>
  <c r="G149" i="1" s="1"/>
  <c r="E150" i="1"/>
  <c r="Q149" i="1"/>
  <c r="AB149" i="1"/>
  <c r="AA149" i="1"/>
  <c r="T149" i="1"/>
  <c r="A150" i="1"/>
  <c r="H149" i="1"/>
  <c r="L95" i="1"/>
  <c r="O95" i="1" s="1"/>
  <c r="U95" i="1"/>
  <c r="W95" i="1" s="1"/>
  <c r="J96" i="1"/>
  <c r="K96" i="1" s="1"/>
  <c r="M96" i="1"/>
  <c r="N96" i="1" s="1"/>
  <c r="I97" i="1"/>
  <c r="P63" i="1"/>
  <c r="F149" i="1" l="1"/>
  <c r="E151" i="1"/>
  <c r="Q150" i="1"/>
  <c r="S149" i="1"/>
  <c r="Z149" i="1" s="1"/>
  <c r="R149" i="1"/>
  <c r="D150" i="1"/>
  <c r="G150" i="1" s="1"/>
  <c r="X63" i="1"/>
  <c r="J97" i="1"/>
  <c r="K97" i="1" s="1"/>
  <c r="M97" i="1"/>
  <c r="N97" i="1" s="1"/>
  <c r="I98" i="1"/>
  <c r="T150" i="1"/>
  <c r="AB150" i="1"/>
  <c r="AA150" i="1"/>
  <c r="L96" i="1"/>
  <c r="O96" i="1" s="1"/>
  <c r="U96" i="1"/>
  <c r="W96" i="1" s="1"/>
  <c r="H150" i="1"/>
  <c r="A151" i="1"/>
  <c r="F150" i="1" l="1"/>
  <c r="E152" i="1"/>
  <c r="Q151" i="1"/>
  <c r="R150" i="1"/>
  <c r="S150" i="1"/>
  <c r="Z150" i="1" s="1"/>
  <c r="D151" i="1"/>
  <c r="A152" i="1"/>
  <c r="H151" i="1"/>
  <c r="J98" i="1"/>
  <c r="K98" i="1" s="1"/>
  <c r="M98" i="1"/>
  <c r="N98" i="1" s="1"/>
  <c r="I99" i="1"/>
  <c r="C64" i="1"/>
  <c r="B63" i="1"/>
  <c r="L97" i="1"/>
  <c r="O97" i="1" s="1"/>
  <c r="U97" i="1"/>
  <c r="W97" i="1" s="1"/>
  <c r="AA151" i="1"/>
  <c r="T151" i="1"/>
  <c r="AB151" i="1"/>
  <c r="F151" i="1" l="1"/>
  <c r="G151" i="1"/>
  <c r="S151" i="1"/>
  <c r="Z151" i="1" s="1"/>
  <c r="R151" i="1"/>
  <c r="E153" i="1"/>
  <c r="Q152" i="1"/>
  <c r="D152" i="1"/>
  <c r="P64" i="1"/>
  <c r="J99" i="1"/>
  <c r="K99" i="1" s="1"/>
  <c r="M99" i="1"/>
  <c r="N99" i="1" s="1"/>
  <c r="I100" i="1"/>
  <c r="AB152" i="1"/>
  <c r="AA152" i="1"/>
  <c r="T152" i="1"/>
  <c r="A153" i="1"/>
  <c r="H152" i="1"/>
  <c r="L98" i="1"/>
  <c r="O98" i="1" s="1"/>
  <c r="U98" i="1"/>
  <c r="W98" i="1" s="1"/>
  <c r="F152" i="1" l="1"/>
  <c r="G152" i="1"/>
  <c r="E154" i="1"/>
  <c r="Q153" i="1"/>
  <c r="S152" i="1"/>
  <c r="Z152" i="1" s="1"/>
  <c r="R152" i="1"/>
  <c r="D153" i="1"/>
  <c r="G153" i="1" s="1"/>
  <c r="J100" i="1"/>
  <c r="K100" i="1" s="1"/>
  <c r="M100" i="1"/>
  <c r="I101" i="1"/>
  <c r="L99" i="1"/>
  <c r="O99" i="1" s="1"/>
  <c r="U99" i="1"/>
  <c r="W99" i="1" s="1"/>
  <c r="X64" i="1"/>
  <c r="AB153" i="1"/>
  <c r="AA153" i="1"/>
  <c r="T153" i="1"/>
  <c r="A154" i="1"/>
  <c r="H153" i="1"/>
  <c r="F153" i="1" l="1"/>
  <c r="E155" i="1"/>
  <c r="Q154" i="1"/>
  <c r="S153" i="1"/>
  <c r="Z153" i="1" s="1"/>
  <c r="R153" i="1"/>
  <c r="D154" i="1"/>
  <c r="G154" i="1" s="1"/>
  <c r="N100" i="1"/>
  <c r="N101" i="1" s="1"/>
  <c r="M101" i="1"/>
  <c r="B64" i="1"/>
  <c r="L100" i="1"/>
  <c r="U100" i="1"/>
  <c r="W100" i="1" s="1"/>
  <c r="AA154" i="1"/>
  <c r="T154" i="1"/>
  <c r="AB154" i="1"/>
  <c r="A155" i="1"/>
  <c r="H154" i="1"/>
  <c r="C65" i="1"/>
  <c r="J101" i="1"/>
  <c r="K101" i="1" s="1"/>
  <c r="I102" i="1"/>
  <c r="F154" i="1" l="1"/>
  <c r="E156" i="1"/>
  <c r="Q155" i="1"/>
  <c r="R154" i="1"/>
  <c r="S154" i="1"/>
  <c r="Z154" i="1" s="1"/>
  <c r="D155" i="1"/>
  <c r="G155" i="1" s="1"/>
  <c r="O100" i="1"/>
  <c r="J102" i="1"/>
  <c r="K102" i="1" s="1"/>
  <c r="M102" i="1"/>
  <c r="N102" i="1" s="1"/>
  <c r="I103" i="1"/>
  <c r="P65" i="1"/>
  <c r="H155" i="1"/>
  <c r="A156" i="1"/>
  <c r="L101" i="1"/>
  <c r="O101" i="1" s="1"/>
  <c r="U101" i="1"/>
  <c r="W101" i="1" s="1"/>
  <c r="AB155" i="1"/>
  <c r="T155" i="1"/>
  <c r="AA155" i="1"/>
  <c r="F155" i="1" l="1"/>
  <c r="E157" i="1"/>
  <c r="Q156" i="1"/>
  <c r="S155" i="1"/>
  <c r="Z155" i="1" s="1"/>
  <c r="R155" i="1"/>
  <c r="D156" i="1"/>
  <c r="G156" i="1" s="1"/>
  <c r="L102" i="1"/>
  <c r="O102" i="1" s="1"/>
  <c r="U102" i="1"/>
  <c r="W102" i="1" s="1"/>
  <c r="AA156" i="1"/>
  <c r="T156" i="1"/>
  <c r="AB156" i="1"/>
  <c r="X65" i="1"/>
  <c r="A157" i="1"/>
  <c r="H156" i="1"/>
  <c r="J103" i="1"/>
  <c r="K103" i="1" s="1"/>
  <c r="I104" i="1"/>
  <c r="F156" i="1" l="1"/>
  <c r="E158" i="1"/>
  <c r="Q157" i="1"/>
  <c r="S156" i="1"/>
  <c r="Z156" i="1" s="1"/>
  <c r="R156" i="1"/>
  <c r="D157" i="1"/>
  <c r="G157" i="1" s="1"/>
  <c r="C66" i="1"/>
  <c r="P66" i="1" s="1"/>
  <c r="M103" i="1"/>
  <c r="N103" i="1" s="1"/>
  <c r="J104" i="1"/>
  <c r="K104" i="1" s="1"/>
  <c r="I105" i="1"/>
  <c r="H157" i="1"/>
  <c r="A158" i="1"/>
  <c r="L103" i="1"/>
  <c r="U103" i="1"/>
  <c r="W103" i="1" s="1"/>
  <c r="T157" i="1"/>
  <c r="AB157" i="1"/>
  <c r="AA157" i="1"/>
  <c r="B65" i="1"/>
  <c r="F157" i="1" l="1"/>
  <c r="E159" i="1"/>
  <c r="Q158" i="1"/>
  <c r="S157" i="1"/>
  <c r="Z157" i="1" s="1"/>
  <c r="R157" i="1"/>
  <c r="D158" i="1"/>
  <c r="G158" i="1" s="1"/>
  <c r="O103" i="1"/>
  <c r="M104" i="1"/>
  <c r="N104" i="1" s="1"/>
  <c r="L104" i="1"/>
  <c r="U104" i="1"/>
  <c r="W104" i="1" s="1"/>
  <c r="J105" i="1"/>
  <c r="K105" i="1" s="1"/>
  <c r="I106" i="1"/>
  <c r="A159" i="1"/>
  <c r="H158" i="1"/>
  <c r="AA158" i="1"/>
  <c r="T158" i="1"/>
  <c r="AB158" i="1"/>
  <c r="X66" i="1"/>
  <c r="F158" i="1" l="1"/>
  <c r="E160" i="1"/>
  <c r="Q159" i="1"/>
  <c r="R158" i="1"/>
  <c r="S158" i="1"/>
  <c r="Z158" i="1" s="1"/>
  <c r="D159" i="1"/>
  <c r="G159" i="1" s="1"/>
  <c r="M105" i="1"/>
  <c r="N105" i="1" s="1"/>
  <c r="O104" i="1"/>
  <c r="C67" i="1"/>
  <c r="B66" i="1"/>
  <c r="L105" i="1"/>
  <c r="U105" i="1"/>
  <c r="W105" i="1" s="1"/>
  <c r="AB159" i="1"/>
  <c r="T159" i="1"/>
  <c r="AA159" i="1"/>
  <c r="H159" i="1"/>
  <c r="A160" i="1"/>
  <c r="J106" i="1"/>
  <c r="K106" i="1" s="1"/>
  <c r="I107" i="1"/>
  <c r="F159" i="1" l="1"/>
  <c r="E161" i="1"/>
  <c r="Q160" i="1"/>
  <c r="S159" i="1"/>
  <c r="Z159" i="1" s="1"/>
  <c r="R159" i="1"/>
  <c r="D160" i="1"/>
  <c r="G160" i="1" s="1"/>
  <c r="M106" i="1"/>
  <c r="N106" i="1" s="1"/>
  <c r="O105" i="1"/>
  <c r="P67" i="1"/>
  <c r="X67" i="1" s="1"/>
  <c r="AA160" i="1"/>
  <c r="T160" i="1"/>
  <c r="AB160" i="1"/>
  <c r="A161" i="1"/>
  <c r="H160" i="1"/>
  <c r="J107" i="1"/>
  <c r="K107" i="1" s="1"/>
  <c r="I108" i="1"/>
  <c r="L106" i="1"/>
  <c r="U106" i="1"/>
  <c r="W106" i="1" s="1"/>
  <c r="F160" i="1" l="1"/>
  <c r="E162" i="1"/>
  <c r="Q161" i="1"/>
  <c r="S160" i="1"/>
  <c r="Z160" i="1" s="1"/>
  <c r="R160" i="1"/>
  <c r="D161" i="1"/>
  <c r="G161" i="1" s="1"/>
  <c r="M107" i="1"/>
  <c r="N107" i="1" s="1"/>
  <c r="O106" i="1"/>
  <c r="C68" i="1"/>
  <c r="P68" i="1" s="1"/>
  <c r="B67" i="1"/>
  <c r="L107" i="1"/>
  <c r="U107" i="1"/>
  <c r="W107" i="1" s="1"/>
  <c r="T161" i="1"/>
  <c r="AB161" i="1"/>
  <c r="AA161" i="1"/>
  <c r="J108" i="1"/>
  <c r="K108" i="1" s="1"/>
  <c r="I109" i="1"/>
  <c r="H161" i="1"/>
  <c r="A162" i="1"/>
  <c r="F161" i="1" l="1"/>
  <c r="M108" i="1"/>
  <c r="N108" i="1" s="1"/>
  <c r="E163" i="1"/>
  <c r="Q162" i="1"/>
  <c r="S161" i="1"/>
  <c r="Z161" i="1" s="1"/>
  <c r="R161" i="1"/>
  <c r="D162" i="1"/>
  <c r="G162" i="1" s="1"/>
  <c r="O107" i="1"/>
  <c r="L108" i="1"/>
  <c r="U108" i="1"/>
  <c r="W108" i="1" s="1"/>
  <c r="A163" i="1"/>
  <c r="H162" i="1"/>
  <c r="J109" i="1"/>
  <c r="K109" i="1" s="1"/>
  <c r="I110" i="1"/>
  <c r="AA162" i="1"/>
  <c r="T162" i="1"/>
  <c r="AB162" i="1"/>
  <c r="X68" i="1"/>
  <c r="M109" i="1" l="1"/>
  <c r="N109" i="1" s="1"/>
  <c r="F162" i="1"/>
  <c r="O108" i="1"/>
  <c r="E164" i="1"/>
  <c r="Q163" i="1"/>
  <c r="S163" i="1" s="1"/>
  <c r="R162" i="1"/>
  <c r="S162" i="1"/>
  <c r="Z162" i="1" s="1"/>
  <c r="D163" i="1"/>
  <c r="G163" i="1" s="1"/>
  <c r="B68" i="1"/>
  <c r="C69" i="1"/>
  <c r="L109" i="1"/>
  <c r="U109" i="1"/>
  <c r="W109" i="1" s="1"/>
  <c r="AB163" i="1"/>
  <c r="T163" i="1"/>
  <c r="AA163" i="1"/>
  <c r="J110" i="1"/>
  <c r="K110" i="1" s="1"/>
  <c r="I111" i="1"/>
  <c r="A164" i="1"/>
  <c r="H163" i="1"/>
  <c r="M110" i="1" l="1"/>
  <c r="N110" i="1" s="1"/>
  <c r="O109" i="1"/>
  <c r="F163" i="1"/>
  <c r="E165" i="1"/>
  <c r="Q164" i="1"/>
  <c r="D164" i="1"/>
  <c r="G164" i="1" s="1"/>
  <c r="L110" i="1"/>
  <c r="U110" i="1"/>
  <c r="W110" i="1" s="1"/>
  <c r="H164" i="1"/>
  <c r="A165" i="1"/>
  <c r="J111" i="1"/>
  <c r="K111" i="1" s="1"/>
  <c r="I112" i="1"/>
  <c r="T164" i="1"/>
  <c r="AB164" i="1"/>
  <c r="AA164" i="1"/>
  <c r="P69" i="1"/>
  <c r="O110" i="1" l="1"/>
  <c r="M111" i="1"/>
  <c r="N111" i="1" s="1"/>
  <c r="F164" i="1"/>
  <c r="E166" i="1"/>
  <c r="Q165" i="1"/>
  <c r="S164" i="1"/>
  <c r="Z164" i="1" s="1"/>
  <c r="R164" i="1"/>
  <c r="D165" i="1"/>
  <c r="G165" i="1" s="1"/>
  <c r="J112" i="1"/>
  <c r="K112" i="1" s="1"/>
  <c r="I113" i="1"/>
  <c r="A166" i="1"/>
  <c r="H165" i="1"/>
  <c r="L111" i="1"/>
  <c r="U111" i="1"/>
  <c r="W111" i="1" s="1"/>
  <c r="X69" i="1"/>
  <c r="AA165" i="1"/>
  <c r="T165" i="1"/>
  <c r="AB165" i="1"/>
  <c r="O111" i="1" l="1"/>
  <c r="M112" i="1"/>
  <c r="N112" i="1" s="1"/>
  <c r="F165" i="1"/>
  <c r="E167" i="1"/>
  <c r="Q166" i="1"/>
  <c r="S165" i="1"/>
  <c r="Z165" i="1" s="1"/>
  <c r="R165" i="1"/>
  <c r="D166" i="1"/>
  <c r="G166" i="1" s="1"/>
  <c r="C70" i="1"/>
  <c r="P70" i="1" s="1"/>
  <c r="L112" i="1"/>
  <c r="U112" i="1"/>
  <c r="W112" i="1" s="1"/>
  <c r="B69" i="1"/>
  <c r="AA166" i="1"/>
  <c r="T166" i="1"/>
  <c r="AB166" i="1"/>
  <c r="J113" i="1"/>
  <c r="K113" i="1" s="1"/>
  <c r="I114" i="1"/>
  <c r="A167" i="1"/>
  <c r="H166" i="1"/>
  <c r="O112" i="1" l="1"/>
  <c r="M113" i="1"/>
  <c r="N113" i="1" s="1"/>
  <c r="F166" i="1"/>
  <c r="E168" i="1"/>
  <c r="Q167" i="1"/>
  <c r="R166" i="1"/>
  <c r="S166" i="1"/>
  <c r="Z166" i="1" s="1"/>
  <c r="D167" i="1"/>
  <c r="G167" i="1" s="1"/>
  <c r="H167" i="1"/>
  <c r="A168" i="1"/>
  <c r="X70" i="1"/>
  <c r="J114" i="1"/>
  <c r="K114" i="1" s="1"/>
  <c r="I115" i="1"/>
  <c r="T167" i="1"/>
  <c r="AB167" i="1"/>
  <c r="AA167" i="1"/>
  <c r="L113" i="1"/>
  <c r="U113" i="1"/>
  <c r="W113" i="1" s="1"/>
  <c r="O113" i="1" l="1"/>
  <c r="M114" i="1"/>
  <c r="N114" i="1" s="1"/>
  <c r="F167" i="1"/>
  <c r="E169" i="1"/>
  <c r="Q168" i="1"/>
  <c r="R167" i="1"/>
  <c r="S167" i="1"/>
  <c r="Z167" i="1" s="1"/>
  <c r="D168" i="1"/>
  <c r="G168" i="1" s="1"/>
  <c r="B70" i="1"/>
  <c r="AA168" i="1"/>
  <c r="T168" i="1"/>
  <c r="AB168" i="1"/>
  <c r="L114" i="1"/>
  <c r="U114" i="1"/>
  <c r="W114" i="1" s="1"/>
  <c r="A169" i="1"/>
  <c r="H168" i="1"/>
  <c r="J115" i="1"/>
  <c r="K115" i="1" s="1"/>
  <c r="I116" i="1"/>
  <c r="C71" i="1"/>
  <c r="M115" i="1" l="1"/>
  <c r="N115" i="1" s="1"/>
  <c r="O114" i="1"/>
  <c r="F168" i="1"/>
  <c r="E170" i="1"/>
  <c r="Q169" i="1"/>
  <c r="S168" i="1"/>
  <c r="Z168" i="1" s="1"/>
  <c r="R168" i="1"/>
  <c r="D169" i="1"/>
  <c r="G169" i="1" s="1"/>
  <c r="P71" i="1"/>
  <c r="J116" i="1"/>
  <c r="K116" i="1" s="1"/>
  <c r="I117" i="1"/>
  <c r="A170" i="1"/>
  <c r="H169" i="1"/>
  <c r="L115" i="1"/>
  <c r="U115" i="1"/>
  <c r="W115" i="1" s="1"/>
  <c r="AA169" i="1"/>
  <c r="T169" i="1"/>
  <c r="AB169" i="1"/>
  <c r="O115" i="1" l="1"/>
  <c r="M116" i="1"/>
  <c r="N116" i="1" s="1"/>
  <c r="F169" i="1"/>
  <c r="S169" i="1"/>
  <c r="Z169" i="1" s="1"/>
  <c r="R169" i="1"/>
  <c r="E171" i="1"/>
  <c r="Q170" i="1"/>
  <c r="D170" i="1"/>
  <c r="G170" i="1" s="1"/>
  <c r="AA170" i="1"/>
  <c r="T170" i="1"/>
  <c r="AB170" i="1"/>
  <c r="J117" i="1"/>
  <c r="K117" i="1" s="1"/>
  <c r="I118" i="1"/>
  <c r="A171" i="1"/>
  <c r="H170" i="1"/>
  <c r="X71" i="1"/>
  <c r="L116" i="1"/>
  <c r="U116" i="1"/>
  <c r="W116" i="1" s="1"/>
  <c r="O116" i="1" l="1"/>
  <c r="M117" i="1"/>
  <c r="M118" i="1" s="1"/>
  <c r="N117" i="1"/>
  <c r="F170" i="1"/>
  <c r="R170" i="1"/>
  <c r="S170" i="1"/>
  <c r="Z170" i="1" s="1"/>
  <c r="E172" i="1"/>
  <c r="Q171" i="1"/>
  <c r="D171" i="1"/>
  <c r="C72" i="1"/>
  <c r="AB171" i="1"/>
  <c r="T171" i="1"/>
  <c r="AA171" i="1"/>
  <c r="J118" i="1"/>
  <c r="K118" i="1" s="1"/>
  <c r="I119" i="1"/>
  <c r="H171" i="1"/>
  <c r="A172" i="1"/>
  <c r="L117" i="1"/>
  <c r="U117" i="1"/>
  <c r="W117" i="1" s="1"/>
  <c r="B71" i="1"/>
  <c r="O117" i="1" l="1"/>
  <c r="N118" i="1"/>
  <c r="F171" i="1"/>
  <c r="G171" i="1"/>
  <c r="S171" i="1"/>
  <c r="Z171" i="1" s="1"/>
  <c r="R171" i="1"/>
  <c r="E173" i="1"/>
  <c r="Q172" i="1"/>
  <c r="D172" i="1"/>
  <c r="G172" i="1" s="1"/>
  <c r="P72" i="1"/>
  <c r="X72" i="1" s="1"/>
  <c r="R72" i="1"/>
  <c r="A173" i="1"/>
  <c r="H172" i="1"/>
  <c r="L118" i="1"/>
  <c r="U118" i="1"/>
  <c r="W118" i="1" s="1"/>
  <c r="AA172" i="1"/>
  <c r="T172" i="1"/>
  <c r="AB172" i="1"/>
  <c r="M119" i="1"/>
  <c r="J119" i="1"/>
  <c r="K119" i="1" s="1"/>
  <c r="I120" i="1"/>
  <c r="O118" i="1" l="1"/>
  <c r="N119" i="1"/>
  <c r="N120" i="1" s="1"/>
  <c r="Z72" i="1"/>
  <c r="F172" i="1"/>
  <c r="S172" i="1"/>
  <c r="Z172" i="1" s="1"/>
  <c r="R172" i="1"/>
  <c r="D173" i="1"/>
  <c r="G173" i="1" s="1"/>
  <c r="E174" i="1"/>
  <c r="Q173" i="1"/>
  <c r="L119" i="1"/>
  <c r="U119" i="1"/>
  <c r="W119" i="1" s="1"/>
  <c r="B72" i="1"/>
  <c r="T173" i="1"/>
  <c r="AB173" i="1"/>
  <c r="AA173" i="1"/>
  <c r="C73" i="1"/>
  <c r="J120" i="1"/>
  <c r="K120" i="1" s="1"/>
  <c r="M120" i="1"/>
  <c r="I121" i="1"/>
  <c r="H173" i="1"/>
  <c r="A174" i="1"/>
  <c r="O119" i="1" l="1"/>
  <c r="F173" i="1"/>
  <c r="E175" i="1"/>
  <c r="Q174" i="1"/>
  <c r="S173" i="1"/>
  <c r="Z173" i="1" s="1"/>
  <c r="R173" i="1"/>
  <c r="D174" i="1"/>
  <c r="G174" i="1" s="1"/>
  <c r="AA174" i="1"/>
  <c r="T174" i="1"/>
  <c r="AB174" i="1"/>
  <c r="A175" i="1"/>
  <c r="H174" i="1"/>
  <c r="L120" i="1"/>
  <c r="O120" i="1" s="1"/>
  <c r="U120" i="1"/>
  <c r="W120" i="1" s="1"/>
  <c r="J121" i="1"/>
  <c r="K121" i="1" s="1"/>
  <c r="M121" i="1"/>
  <c r="N121" i="1" s="1"/>
  <c r="I122" i="1"/>
  <c r="P73" i="1"/>
  <c r="F174" i="1" l="1"/>
  <c r="E176" i="1"/>
  <c r="Q175" i="1"/>
  <c r="R174" i="1"/>
  <c r="S174" i="1"/>
  <c r="Z174" i="1" s="1"/>
  <c r="D175" i="1"/>
  <c r="J122" i="1"/>
  <c r="K122" i="1" s="1"/>
  <c r="M122" i="1"/>
  <c r="N122" i="1" s="1"/>
  <c r="I123" i="1"/>
  <c r="H175" i="1"/>
  <c r="A176" i="1"/>
  <c r="X73" i="1"/>
  <c r="L121" i="1"/>
  <c r="O121" i="1" s="1"/>
  <c r="U121" i="1"/>
  <c r="W121" i="1" s="1"/>
  <c r="AB175" i="1"/>
  <c r="T175" i="1"/>
  <c r="AA175" i="1"/>
  <c r="F175" i="1" l="1"/>
  <c r="G175" i="1"/>
  <c r="E177" i="1"/>
  <c r="Q176" i="1"/>
  <c r="R175" i="1"/>
  <c r="S175" i="1"/>
  <c r="Z175" i="1" s="1"/>
  <c r="D176" i="1"/>
  <c r="G176" i="1" s="1"/>
  <c r="C74" i="1"/>
  <c r="AA176" i="1"/>
  <c r="T176" i="1"/>
  <c r="AB176" i="1"/>
  <c r="M123" i="1"/>
  <c r="N123" i="1" s="1"/>
  <c r="J123" i="1"/>
  <c r="K123" i="1" s="1"/>
  <c r="I124" i="1"/>
  <c r="B73" i="1"/>
  <c r="A177" i="1"/>
  <c r="H176" i="1"/>
  <c r="L122" i="1"/>
  <c r="O122" i="1" s="1"/>
  <c r="U122" i="1"/>
  <c r="W122" i="1" s="1"/>
  <c r="F176" i="1" l="1"/>
  <c r="S176" i="1"/>
  <c r="Z176" i="1" s="1"/>
  <c r="R176" i="1"/>
  <c r="E178" i="1"/>
  <c r="Q177" i="1"/>
  <c r="D177" i="1"/>
  <c r="T177" i="1"/>
  <c r="AB177" i="1"/>
  <c r="AA177" i="1"/>
  <c r="H177" i="1"/>
  <c r="A178" i="1"/>
  <c r="P74" i="1"/>
  <c r="J124" i="1"/>
  <c r="K124" i="1" s="1"/>
  <c r="M124" i="1"/>
  <c r="N124" i="1" s="1"/>
  <c r="I125" i="1"/>
  <c r="L123" i="1"/>
  <c r="O123" i="1" s="1"/>
  <c r="U123" i="1"/>
  <c r="W123" i="1" s="1"/>
  <c r="F177" i="1" l="1"/>
  <c r="G177" i="1"/>
  <c r="D178" i="1"/>
  <c r="G178" i="1" s="1"/>
  <c r="S177" i="1"/>
  <c r="Z177" i="1" s="1"/>
  <c r="R177" i="1"/>
  <c r="E179" i="1"/>
  <c r="Q178" i="1"/>
  <c r="L124" i="1"/>
  <c r="O124" i="1" s="1"/>
  <c r="U124" i="1"/>
  <c r="W124" i="1" s="1"/>
  <c r="X74" i="1"/>
  <c r="AA178" i="1"/>
  <c r="T178" i="1"/>
  <c r="AB178" i="1"/>
  <c r="A179" i="1"/>
  <c r="H178" i="1"/>
  <c r="J125" i="1"/>
  <c r="K125" i="1" s="1"/>
  <c r="M125" i="1"/>
  <c r="N125" i="1" s="1"/>
  <c r="I126" i="1"/>
  <c r="F178" i="1" l="1"/>
  <c r="E180" i="1"/>
  <c r="Q179" i="1"/>
  <c r="R178" i="1"/>
  <c r="S178" i="1"/>
  <c r="Z178" i="1" s="1"/>
  <c r="D179" i="1"/>
  <c r="G179" i="1" s="1"/>
  <c r="C75" i="1"/>
  <c r="P75" i="1" s="1"/>
  <c r="B74" i="1"/>
  <c r="J126" i="1"/>
  <c r="K126" i="1" s="1"/>
  <c r="M126" i="1"/>
  <c r="N126" i="1" s="1"/>
  <c r="I127" i="1"/>
  <c r="AB179" i="1"/>
  <c r="T179" i="1"/>
  <c r="AA179" i="1"/>
  <c r="H179" i="1"/>
  <c r="A180" i="1"/>
  <c r="L125" i="1"/>
  <c r="O125" i="1" s="1"/>
  <c r="U125" i="1"/>
  <c r="W125" i="1" s="1"/>
  <c r="F179" i="1" l="1"/>
  <c r="E181" i="1"/>
  <c r="Q180" i="1"/>
  <c r="S179" i="1"/>
  <c r="Z179" i="1" s="1"/>
  <c r="R179" i="1"/>
  <c r="D180" i="1"/>
  <c r="G180" i="1" s="1"/>
  <c r="AA180" i="1"/>
  <c r="T180" i="1"/>
  <c r="AB180" i="1"/>
  <c r="J127" i="1"/>
  <c r="K127" i="1" s="1"/>
  <c r="M127" i="1"/>
  <c r="N127" i="1" s="1"/>
  <c r="I128" i="1"/>
  <c r="L126" i="1"/>
  <c r="O126" i="1" s="1"/>
  <c r="U126" i="1"/>
  <c r="W126" i="1" s="1"/>
  <c r="X75" i="1"/>
  <c r="A181" i="1"/>
  <c r="H180" i="1"/>
  <c r="F180" i="1" l="1"/>
  <c r="E182" i="1"/>
  <c r="Q181" i="1"/>
  <c r="S180" i="1"/>
  <c r="Z180" i="1" s="1"/>
  <c r="R180" i="1"/>
  <c r="D181" i="1"/>
  <c r="G181" i="1" s="1"/>
  <c r="C76" i="1"/>
  <c r="J128" i="1"/>
  <c r="K128" i="1" s="1"/>
  <c r="M128" i="1"/>
  <c r="N128" i="1" s="1"/>
  <c r="I129" i="1"/>
  <c r="T181" i="1"/>
  <c r="AB181" i="1"/>
  <c r="AA181" i="1"/>
  <c r="B75" i="1"/>
  <c r="L127" i="1"/>
  <c r="O127" i="1" s="1"/>
  <c r="U127" i="1"/>
  <c r="W127" i="1" s="1"/>
  <c r="H181" i="1"/>
  <c r="A182" i="1"/>
  <c r="F181" i="1" l="1"/>
  <c r="E183" i="1"/>
  <c r="Q182" i="1"/>
  <c r="S181" i="1"/>
  <c r="Z181" i="1" s="1"/>
  <c r="R181" i="1"/>
  <c r="D182" i="1"/>
  <c r="G182" i="1" s="1"/>
  <c r="AA182" i="1"/>
  <c r="T182" i="1"/>
  <c r="AB182" i="1"/>
  <c r="A183" i="1"/>
  <c r="H182" i="1"/>
  <c r="L128" i="1"/>
  <c r="O128" i="1" s="1"/>
  <c r="U128" i="1"/>
  <c r="W128" i="1" s="1"/>
  <c r="J129" i="1"/>
  <c r="K129" i="1" s="1"/>
  <c r="M129" i="1"/>
  <c r="N129" i="1" s="1"/>
  <c r="I130" i="1"/>
  <c r="P76" i="1"/>
  <c r="F182" i="1" l="1"/>
  <c r="E184" i="1"/>
  <c r="Q183" i="1"/>
  <c r="R182" i="1"/>
  <c r="S182" i="1"/>
  <c r="Z182" i="1" s="1"/>
  <c r="D183" i="1"/>
  <c r="G183" i="1" s="1"/>
  <c r="H183" i="1"/>
  <c r="A184" i="1"/>
  <c r="L129" i="1"/>
  <c r="O129" i="1" s="1"/>
  <c r="U129" i="1"/>
  <c r="W129" i="1" s="1"/>
  <c r="J130" i="1"/>
  <c r="K130" i="1" s="1"/>
  <c r="M130" i="1"/>
  <c r="N130" i="1" s="1"/>
  <c r="I131" i="1"/>
  <c r="X76" i="1"/>
  <c r="AB183" i="1"/>
  <c r="T183" i="1"/>
  <c r="AA183" i="1"/>
  <c r="F183" i="1" l="1"/>
  <c r="E185" i="1"/>
  <c r="Q184" i="1"/>
  <c r="R183" i="1"/>
  <c r="S183" i="1"/>
  <c r="Z183" i="1" s="1"/>
  <c r="D184" i="1"/>
  <c r="G184" i="1" s="1"/>
  <c r="B76" i="1"/>
  <c r="AA184" i="1"/>
  <c r="T184" i="1"/>
  <c r="AB184" i="1"/>
  <c r="M131" i="1"/>
  <c r="N131" i="1" s="1"/>
  <c r="J131" i="1"/>
  <c r="K131" i="1" s="1"/>
  <c r="I132" i="1"/>
  <c r="C77" i="1"/>
  <c r="A185" i="1"/>
  <c r="H184" i="1"/>
  <c r="L130" i="1"/>
  <c r="O130" i="1" s="1"/>
  <c r="U130" i="1"/>
  <c r="W130" i="1" s="1"/>
  <c r="F184" i="1" l="1"/>
  <c r="S184" i="1"/>
  <c r="Z184" i="1" s="1"/>
  <c r="R184" i="1"/>
  <c r="E186" i="1"/>
  <c r="Q185" i="1"/>
  <c r="D185" i="1"/>
  <c r="L131" i="1"/>
  <c r="O131" i="1" s="1"/>
  <c r="U131" i="1"/>
  <c r="W131" i="1" s="1"/>
  <c r="P77" i="1"/>
  <c r="H185" i="1"/>
  <c r="A186" i="1"/>
  <c r="T185" i="1"/>
  <c r="AB185" i="1"/>
  <c r="AA185" i="1"/>
  <c r="N132" i="1"/>
  <c r="J132" i="1"/>
  <c r="K132" i="1" s="1"/>
  <c r="M132" i="1"/>
  <c r="I133" i="1"/>
  <c r="F185" i="1" l="1"/>
  <c r="G185" i="1"/>
  <c r="S185" i="1"/>
  <c r="Z185" i="1" s="1"/>
  <c r="R185" i="1"/>
  <c r="D186" i="1"/>
  <c r="G186" i="1" s="1"/>
  <c r="E187" i="1"/>
  <c r="Q186" i="1"/>
  <c r="AA186" i="1"/>
  <c r="T186" i="1"/>
  <c r="AB186" i="1"/>
  <c r="J133" i="1"/>
  <c r="K133" i="1" s="1"/>
  <c r="M133" i="1"/>
  <c r="N133" i="1" s="1"/>
  <c r="I134" i="1"/>
  <c r="L132" i="1"/>
  <c r="O132" i="1" s="1"/>
  <c r="U132" i="1"/>
  <c r="W132" i="1" s="1"/>
  <c r="A187" i="1"/>
  <c r="H186" i="1"/>
  <c r="X77" i="1"/>
  <c r="F186" i="1" l="1"/>
  <c r="R186" i="1"/>
  <c r="S186" i="1"/>
  <c r="Z186" i="1" s="1"/>
  <c r="E188" i="1"/>
  <c r="Q187" i="1"/>
  <c r="D187" i="1"/>
  <c r="G187" i="1" s="1"/>
  <c r="C78" i="1"/>
  <c r="B77" i="1"/>
  <c r="J134" i="1"/>
  <c r="K134" i="1" s="1"/>
  <c r="M134" i="1"/>
  <c r="N134" i="1" s="1"/>
  <c r="I135" i="1"/>
  <c r="AB187" i="1"/>
  <c r="AA187" i="1"/>
  <c r="T187" i="1"/>
  <c r="L133" i="1"/>
  <c r="O133" i="1" s="1"/>
  <c r="U133" i="1"/>
  <c r="W133" i="1" s="1"/>
  <c r="A188" i="1"/>
  <c r="H187" i="1"/>
  <c r="F187" i="1" l="1"/>
  <c r="S187" i="1"/>
  <c r="Z187" i="1" s="1"/>
  <c r="R187" i="1"/>
  <c r="D188" i="1"/>
  <c r="G188" i="1" s="1"/>
  <c r="E189" i="1"/>
  <c r="Q188" i="1"/>
  <c r="AB188" i="1"/>
  <c r="AA188" i="1"/>
  <c r="T188" i="1"/>
  <c r="M135" i="1"/>
  <c r="N135" i="1" s="1"/>
  <c r="J135" i="1"/>
  <c r="K135" i="1" s="1"/>
  <c r="I136" i="1"/>
  <c r="A189" i="1"/>
  <c r="H188" i="1"/>
  <c r="P78" i="1"/>
  <c r="L134" i="1"/>
  <c r="O134" i="1" s="1"/>
  <c r="U134" i="1"/>
  <c r="W134" i="1" s="1"/>
  <c r="F188" i="1" l="1"/>
  <c r="E190" i="1"/>
  <c r="Q189" i="1"/>
  <c r="S188" i="1"/>
  <c r="Z188" i="1" s="1"/>
  <c r="R188" i="1"/>
  <c r="D189" i="1"/>
  <c r="G189" i="1" s="1"/>
  <c r="L135" i="1"/>
  <c r="O135" i="1" s="1"/>
  <c r="U135" i="1"/>
  <c r="W135" i="1" s="1"/>
  <c r="H189" i="1"/>
  <c r="A190" i="1"/>
  <c r="T189" i="1"/>
  <c r="AB189" i="1"/>
  <c r="AA189" i="1"/>
  <c r="X78" i="1"/>
  <c r="J136" i="1"/>
  <c r="K136" i="1" s="1"/>
  <c r="M136" i="1"/>
  <c r="N136" i="1" s="1"/>
  <c r="I137" i="1"/>
  <c r="F189" i="1" l="1"/>
  <c r="E191" i="1"/>
  <c r="Q190" i="1"/>
  <c r="S189" i="1"/>
  <c r="Z189" i="1" s="1"/>
  <c r="R189" i="1"/>
  <c r="D190" i="1"/>
  <c r="G190" i="1" s="1"/>
  <c r="B78" i="1"/>
  <c r="AA190" i="1"/>
  <c r="T190" i="1"/>
  <c r="AB190" i="1"/>
  <c r="L136" i="1"/>
  <c r="O136" i="1" s="1"/>
  <c r="U136" i="1"/>
  <c r="W136" i="1" s="1"/>
  <c r="J137" i="1"/>
  <c r="K137" i="1" s="1"/>
  <c r="M137" i="1"/>
  <c r="N137" i="1" s="1"/>
  <c r="I138" i="1"/>
  <c r="C79" i="1"/>
  <c r="A191" i="1"/>
  <c r="H190" i="1"/>
  <c r="F190" i="1" l="1"/>
  <c r="E192" i="1"/>
  <c r="Q191" i="1"/>
  <c r="R190" i="1"/>
  <c r="S190" i="1"/>
  <c r="Z190" i="1" s="1"/>
  <c r="D191" i="1"/>
  <c r="G191" i="1" s="1"/>
  <c r="AB191" i="1"/>
  <c r="AA191" i="1"/>
  <c r="T191" i="1"/>
  <c r="L137" i="1"/>
  <c r="O137" i="1" s="1"/>
  <c r="U137" i="1"/>
  <c r="W137" i="1" s="1"/>
  <c r="P79" i="1"/>
  <c r="A192" i="1"/>
  <c r="H191" i="1"/>
  <c r="J138" i="1"/>
  <c r="K138" i="1" s="1"/>
  <c r="I139" i="1"/>
  <c r="F191" i="1" l="1"/>
  <c r="E193" i="1"/>
  <c r="Q192" i="1"/>
  <c r="S192" i="1" s="1"/>
  <c r="R191" i="1"/>
  <c r="S191" i="1"/>
  <c r="Z191" i="1" s="1"/>
  <c r="D192" i="1"/>
  <c r="G192" i="1" s="1"/>
  <c r="M138" i="1"/>
  <c r="N138" i="1" s="1"/>
  <c r="L138" i="1"/>
  <c r="U138" i="1"/>
  <c r="W138" i="1" s="1"/>
  <c r="AB192" i="1"/>
  <c r="AA192" i="1"/>
  <c r="T192" i="1"/>
  <c r="J139" i="1"/>
  <c r="K139" i="1" s="1"/>
  <c r="I140" i="1"/>
  <c r="A193" i="1"/>
  <c r="H192" i="1"/>
  <c r="X79" i="1"/>
  <c r="F192" i="1" l="1"/>
  <c r="E194" i="1"/>
  <c r="Q193" i="1"/>
  <c r="D193" i="1"/>
  <c r="G193" i="1" s="1"/>
  <c r="O138" i="1"/>
  <c r="M139" i="1"/>
  <c r="N139" i="1" s="1"/>
  <c r="B79" i="1"/>
  <c r="T193" i="1"/>
  <c r="AB193" i="1"/>
  <c r="AA193" i="1"/>
  <c r="C80" i="1"/>
  <c r="H193" i="1"/>
  <c r="A194" i="1"/>
  <c r="J140" i="1"/>
  <c r="K140" i="1" s="1"/>
  <c r="I141" i="1"/>
  <c r="L139" i="1"/>
  <c r="U139" i="1"/>
  <c r="W139" i="1" s="1"/>
  <c r="O139" i="1" l="1"/>
  <c r="F193" i="1"/>
  <c r="E195" i="1"/>
  <c r="Q194" i="1"/>
  <c r="S193" i="1"/>
  <c r="Z193" i="1" s="1"/>
  <c r="R193" i="1"/>
  <c r="D194" i="1"/>
  <c r="M140" i="1"/>
  <c r="N140" i="1" s="1"/>
  <c r="A195" i="1"/>
  <c r="H194" i="1"/>
  <c r="J141" i="1"/>
  <c r="K141" i="1" s="1"/>
  <c r="I142" i="1"/>
  <c r="AA194" i="1"/>
  <c r="T194" i="1"/>
  <c r="AB194" i="1"/>
  <c r="P80" i="1"/>
  <c r="L140" i="1"/>
  <c r="U140" i="1"/>
  <c r="W140" i="1" s="1"/>
  <c r="F194" i="1" l="1"/>
  <c r="G194" i="1"/>
  <c r="E196" i="1"/>
  <c r="Q195" i="1"/>
  <c r="R194" i="1"/>
  <c r="S194" i="1"/>
  <c r="Z194" i="1" s="1"/>
  <c r="D195" i="1"/>
  <c r="M141" i="1"/>
  <c r="M142" i="1" s="1"/>
  <c r="N141" i="1"/>
  <c r="O140" i="1"/>
  <c r="L141" i="1"/>
  <c r="U141" i="1"/>
  <c r="W141" i="1" s="1"/>
  <c r="X80" i="1"/>
  <c r="J142" i="1"/>
  <c r="K142" i="1" s="1"/>
  <c r="I143" i="1"/>
  <c r="AB195" i="1"/>
  <c r="AA195" i="1"/>
  <c r="T195" i="1"/>
  <c r="A196" i="1"/>
  <c r="H195" i="1"/>
  <c r="F195" i="1" l="1"/>
  <c r="O141" i="1"/>
  <c r="G195" i="1"/>
  <c r="E197" i="1"/>
  <c r="Q196" i="1"/>
  <c r="S195" i="1"/>
  <c r="Z195" i="1" s="1"/>
  <c r="R195" i="1"/>
  <c r="D196" i="1"/>
  <c r="N142" i="1"/>
  <c r="C81" i="1"/>
  <c r="P81" i="1" s="1"/>
  <c r="B80" i="1"/>
  <c r="A197" i="1"/>
  <c r="H196" i="1"/>
  <c r="M143" i="1"/>
  <c r="J143" i="1"/>
  <c r="K143" i="1" s="1"/>
  <c r="I144" i="1"/>
  <c r="AB196" i="1"/>
  <c r="AA196" i="1"/>
  <c r="T196" i="1"/>
  <c r="L142" i="1"/>
  <c r="U142" i="1"/>
  <c r="W142" i="1" s="1"/>
  <c r="F196" i="1" l="1"/>
  <c r="O142" i="1"/>
  <c r="N143" i="1"/>
  <c r="G196" i="1"/>
  <c r="E198" i="1"/>
  <c r="Q197" i="1"/>
  <c r="S196" i="1"/>
  <c r="Z196" i="1" s="1"/>
  <c r="R196" i="1"/>
  <c r="D197" i="1"/>
  <c r="G197" i="1" s="1"/>
  <c r="J144" i="1"/>
  <c r="K144" i="1" s="1"/>
  <c r="M144" i="1"/>
  <c r="I145" i="1"/>
  <c r="T197" i="1"/>
  <c r="AB197" i="1"/>
  <c r="AA197" i="1"/>
  <c r="L143" i="1"/>
  <c r="U143" i="1"/>
  <c r="W143" i="1" s="1"/>
  <c r="H197" i="1"/>
  <c r="A198" i="1"/>
  <c r="X81" i="1"/>
  <c r="O143" i="1" l="1"/>
  <c r="N144" i="1"/>
  <c r="F197" i="1"/>
  <c r="E199" i="1"/>
  <c r="Q198" i="1"/>
  <c r="S197" i="1"/>
  <c r="Z197" i="1" s="1"/>
  <c r="R197" i="1"/>
  <c r="D198" i="1"/>
  <c r="G198" i="1" s="1"/>
  <c r="L144" i="1"/>
  <c r="U144" i="1"/>
  <c r="W144" i="1" s="1"/>
  <c r="C82" i="1"/>
  <c r="A199" i="1"/>
  <c r="H198" i="1"/>
  <c r="B81" i="1"/>
  <c r="J145" i="1"/>
  <c r="K145" i="1" s="1"/>
  <c r="M145" i="1"/>
  <c r="I146" i="1"/>
  <c r="AA198" i="1"/>
  <c r="T198" i="1"/>
  <c r="AB198" i="1"/>
  <c r="O144" i="1" l="1"/>
  <c r="N145" i="1"/>
  <c r="F198" i="1"/>
  <c r="E200" i="1"/>
  <c r="Q199" i="1"/>
  <c r="R198" i="1"/>
  <c r="S198" i="1"/>
  <c r="Z198" i="1" s="1"/>
  <c r="D199" i="1"/>
  <c r="G199" i="1" s="1"/>
  <c r="P82" i="1"/>
  <c r="J146" i="1"/>
  <c r="K146" i="1" s="1"/>
  <c r="M146" i="1"/>
  <c r="I147" i="1"/>
  <c r="AB199" i="1"/>
  <c r="AA199" i="1"/>
  <c r="T199" i="1"/>
  <c r="L145" i="1"/>
  <c r="U145" i="1"/>
  <c r="W145" i="1" s="1"/>
  <c r="A200" i="1"/>
  <c r="H199" i="1"/>
  <c r="O145" i="1" l="1"/>
  <c r="N146" i="1"/>
  <c r="F199" i="1"/>
  <c r="R199" i="1"/>
  <c r="S199" i="1"/>
  <c r="Z199" i="1" s="1"/>
  <c r="E201" i="1"/>
  <c r="Q200" i="1"/>
  <c r="D200" i="1"/>
  <c r="G200" i="1" s="1"/>
  <c r="L146" i="1"/>
  <c r="U146" i="1"/>
  <c r="W146" i="1" s="1"/>
  <c r="AB200" i="1"/>
  <c r="AA200" i="1"/>
  <c r="T200" i="1"/>
  <c r="A201" i="1"/>
  <c r="H200" i="1"/>
  <c r="M147" i="1"/>
  <c r="J147" i="1"/>
  <c r="K147" i="1" s="1"/>
  <c r="I148" i="1"/>
  <c r="X82" i="1"/>
  <c r="O146" i="1" l="1"/>
  <c r="N147" i="1"/>
  <c r="F200" i="1"/>
  <c r="S200" i="1"/>
  <c r="Z200" i="1" s="1"/>
  <c r="R200" i="1"/>
  <c r="D201" i="1"/>
  <c r="G201" i="1" s="1"/>
  <c r="E202" i="1"/>
  <c r="Q201" i="1"/>
  <c r="J148" i="1"/>
  <c r="K148" i="1" s="1"/>
  <c r="M148" i="1"/>
  <c r="I149" i="1"/>
  <c r="C83" i="1"/>
  <c r="B82" i="1"/>
  <c r="H201" i="1"/>
  <c r="A202" i="1"/>
  <c r="L147" i="1"/>
  <c r="U147" i="1"/>
  <c r="W147" i="1" s="1"/>
  <c r="T201" i="1"/>
  <c r="AB201" i="1"/>
  <c r="AA201" i="1"/>
  <c r="N148" i="1" l="1"/>
  <c r="O147" i="1"/>
  <c r="F201" i="1"/>
  <c r="E203" i="1"/>
  <c r="Q202" i="1"/>
  <c r="S201" i="1"/>
  <c r="Z201" i="1" s="1"/>
  <c r="R201" i="1"/>
  <c r="D202" i="1"/>
  <c r="G202" i="1" s="1"/>
  <c r="J149" i="1"/>
  <c r="K149" i="1" s="1"/>
  <c r="M149" i="1"/>
  <c r="I150" i="1"/>
  <c r="L148" i="1"/>
  <c r="U148" i="1"/>
  <c r="W148" i="1" s="1"/>
  <c r="A203" i="1"/>
  <c r="H202" i="1"/>
  <c r="AA202" i="1"/>
  <c r="T202" i="1"/>
  <c r="AB202" i="1"/>
  <c r="P83" i="1"/>
  <c r="O148" i="1" l="1"/>
  <c r="N149" i="1"/>
  <c r="F202" i="1"/>
  <c r="E204" i="1"/>
  <c r="Q203" i="1"/>
  <c r="R202" i="1"/>
  <c r="S202" i="1"/>
  <c r="Z202" i="1" s="1"/>
  <c r="D203" i="1"/>
  <c r="G203" i="1" s="1"/>
  <c r="J150" i="1"/>
  <c r="K150" i="1" s="1"/>
  <c r="M150" i="1"/>
  <c r="I151" i="1"/>
  <c r="X83" i="1"/>
  <c r="L149" i="1"/>
  <c r="U149" i="1"/>
  <c r="W149" i="1" s="1"/>
  <c r="AB203" i="1"/>
  <c r="AA203" i="1"/>
  <c r="T203" i="1"/>
  <c r="A204" i="1"/>
  <c r="H203" i="1"/>
  <c r="O149" i="1" l="1"/>
  <c r="N150" i="1"/>
  <c r="F203" i="1"/>
  <c r="E205" i="1"/>
  <c r="Q204" i="1"/>
  <c r="S203" i="1"/>
  <c r="Z203" i="1" s="1"/>
  <c r="R203" i="1"/>
  <c r="D204" i="1"/>
  <c r="G204" i="1" s="1"/>
  <c r="C84" i="1"/>
  <c r="P84" i="1" s="1"/>
  <c r="B83" i="1"/>
  <c r="H204" i="1"/>
  <c r="A205" i="1"/>
  <c r="L150" i="1"/>
  <c r="U150" i="1"/>
  <c r="W150" i="1" s="1"/>
  <c r="T204" i="1"/>
  <c r="AB204" i="1"/>
  <c r="AA204" i="1"/>
  <c r="M151" i="1"/>
  <c r="J151" i="1"/>
  <c r="K151" i="1" s="1"/>
  <c r="I152" i="1"/>
  <c r="O150" i="1" l="1"/>
  <c r="N151" i="1"/>
  <c r="F204" i="1"/>
  <c r="E206" i="1"/>
  <c r="Q205" i="1"/>
  <c r="S204" i="1"/>
  <c r="Z204" i="1" s="1"/>
  <c r="R204" i="1"/>
  <c r="D205" i="1"/>
  <c r="G205" i="1" s="1"/>
  <c r="AA205" i="1"/>
  <c r="T205" i="1"/>
  <c r="AB205" i="1"/>
  <c r="J152" i="1"/>
  <c r="K152" i="1" s="1"/>
  <c r="M152" i="1"/>
  <c r="I153" i="1"/>
  <c r="A206" i="1"/>
  <c r="H205" i="1"/>
  <c r="L151" i="1"/>
  <c r="U151" i="1"/>
  <c r="W151" i="1" s="1"/>
  <c r="X84" i="1"/>
  <c r="N152" i="1" l="1"/>
  <c r="O151" i="1"/>
  <c r="F205" i="1"/>
  <c r="E207" i="1"/>
  <c r="Q206" i="1"/>
  <c r="S205" i="1"/>
  <c r="Z205" i="1" s="1"/>
  <c r="R205" i="1"/>
  <c r="D206" i="1"/>
  <c r="G206" i="1" s="1"/>
  <c r="B84" i="1"/>
  <c r="AB206" i="1"/>
  <c r="AA206" i="1"/>
  <c r="T206" i="1"/>
  <c r="A207" i="1"/>
  <c r="H206" i="1"/>
  <c r="J153" i="1"/>
  <c r="K153" i="1" s="1"/>
  <c r="M153" i="1"/>
  <c r="I154" i="1"/>
  <c r="C85" i="1"/>
  <c r="L152" i="1"/>
  <c r="U152" i="1"/>
  <c r="W152" i="1" s="1"/>
  <c r="O152" i="1" l="1"/>
  <c r="N153" i="1"/>
  <c r="F206" i="1"/>
  <c r="E208" i="1"/>
  <c r="Q207" i="1"/>
  <c r="R206" i="1"/>
  <c r="S206" i="1"/>
  <c r="Z206" i="1" s="1"/>
  <c r="D207" i="1"/>
  <c r="G207" i="1" s="1"/>
  <c r="L153" i="1"/>
  <c r="U153" i="1"/>
  <c r="W153" i="1" s="1"/>
  <c r="T207" i="1"/>
  <c r="AB207" i="1"/>
  <c r="AA207" i="1"/>
  <c r="H207" i="1"/>
  <c r="A208" i="1"/>
  <c r="P85" i="1"/>
  <c r="J154" i="1"/>
  <c r="K154" i="1" s="1"/>
  <c r="M154" i="1"/>
  <c r="I155" i="1"/>
  <c r="N154" i="1" l="1"/>
  <c r="O153" i="1"/>
  <c r="F207" i="1"/>
  <c r="E209" i="1"/>
  <c r="Q208" i="1"/>
  <c r="R207" i="1"/>
  <c r="S207" i="1"/>
  <c r="Z207" i="1" s="1"/>
  <c r="D208" i="1"/>
  <c r="J155" i="1"/>
  <c r="K155" i="1" s="1"/>
  <c r="M155" i="1"/>
  <c r="I156" i="1"/>
  <c r="AA208" i="1"/>
  <c r="T208" i="1"/>
  <c r="AB208" i="1"/>
  <c r="X85" i="1"/>
  <c r="A209" i="1"/>
  <c r="H208" i="1"/>
  <c r="L154" i="1"/>
  <c r="O154" i="1" s="1"/>
  <c r="U154" i="1"/>
  <c r="W154" i="1" s="1"/>
  <c r="N155" i="1" l="1"/>
  <c r="F208" i="1"/>
  <c r="G208" i="1"/>
  <c r="E210" i="1"/>
  <c r="Q209" i="1"/>
  <c r="S208" i="1"/>
  <c r="Z208" i="1" s="1"/>
  <c r="R208" i="1"/>
  <c r="D209" i="1"/>
  <c r="G209" i="1" s="1"/>
  <c r="B85" i="1"/>
  <c r="L155" i="1"/>
  <c r="U155" i="1"/>
  <c r="W155" i="1" s="1"/>
  <c r="AB209" i="1"/>
  <c r="AA209" i="1"/>
  <c r="T209" i="1"/>
  <c r="M156" i="1"/>
  <c r="J156" i="1"/>
  <c r="K156" i="1" s="1"/>
  <c r="I157" i="1"/>
  <c r="A210" i="1"/>
  <c r="H209" i="1"/>
  <c r="C86" i="1"/>
  <c r="N156" i="1" l="1"/>
  <c r="O155" i="1"/>
  <c r="F209" i="1"/>
  <c r="E211" i="1"/>
  <c r="Q210" i="1"/>
  <c r="S209" i="1"/>
  <c r="Z209" i="1" s="1"/>
  <c r="R209" i="1"/>
  <c r="D210" i="1"/>
  <c r="G210" i="1" s="1"/>
  <c r="AA210" i="1"/>
  <c r="T210" i="1"/>
  <c r="AB210" i="1"/>
  <c r="A211" i="1"/>
  <c r="H210" i="1"/>
  <c r="J157" i="1"/>
  <c r="K157" i="1" s="1"/>
  <c r="M157" i="1"/>
  <c r="I158" i="1"/>
  <c r="L156" i="1"/>
  <c r="U156" i="1"/>
  <c r="W156" i="1" s="1"/>
  <c r="P86" i="1"/>
  <c r="O156" i="1" l="1"/>
  <c r="N157" i="1"/>
  <c r="D211" i="1"/>
  <c r="G211" i="1" s="1"/>
  <c r="E212" i="1"/>
  <c r="Q211" i="1"/>
  <c r="F210" i="1"/>
  <c r="R210" i="1"/>
  <c r="S210" i="1"/>
  <c r="Z210" i="1" s="1"/>
  <c r="L157" i="1"/>
  <c r="U157" i="1"/>
  <c r="W157" i="1" s="1"/>
  <c r="X86" i="1"/>
  <c r="AB211" i="1"/>
  <c r="AA211" i="1"/>
  <c r="T211" i="1"/>
  <c r="M158" i="1"/>
  <c r="J158" i="1"/>
  <c r="K158" i="1" s="1"/>
  <c r="I159" i="1"/>
  <c r="A212" i="1"/>
  <c r="H211" i="1"/>
  <c r="O157" i="1" l="1"/>
  <c r="N158" i="1"/>
  <c r="F211" i="1"/>
  <c r="S211" i="1"/>
  <c r="Z211" i="1" s="1"/>
  <c r="R211" i="1"/>
  <c r="D212" i="1"/>
  <c r="G212" i="1" s="1"/>
  <c r="E213" i="1"/>
  <c r="Q212" i="1"/>
  <c r="C87" i="1"/>
  <c r="P87" i="1" s="1"/>
  <c r="B86" i="1"/>
  <c r="J159" i="1"/>
  <c r="K159" i="1" s="1"/>
  <c r="M159" i="1"/>
  <c r="I160" i="1"/>
  <c r="L158" i="1"/>
  <c r="U158" i="1"/>
  <c r="W158" i="1" s="1"/>
  <c r="AB212" i="1"/>
  <c r="AA212" i="1"/>
  <c r="T212" i="1"/>
  <c r="A213" i="1"/>
  <c r="H212" i="1"/>
  <c r="O158" i="1" l="1"/>
  <c r="N159" i="1"/>
  <c r="F212" i="1"/>
  <c r="S212" i="1"/>
  <c r="Z212" i="1" s="1"/>
  <c r="R212" i="1"/>
  <c r="E214" i="1"/>
  <c r="Q213" i="1"/>
  <c r="D213" i="1"/>
  <c r="M160" i="1"/>
  <c r="J160" i="1"/>
  <c r="K160" i="1" s="1"/>
  <c r="I161" i="1"/>
  <c r="H213" i="1"/>
  <c r="A214" i="1"/>
  <c r="T213" i="1"/>
  <c r="AB213" i="1"/>
  <c r="AA213" i="1"/>
  <c r="L159" i="1"/>
  <c r="U159" i="1"/>
  <c r="W159" i="1" s="1"/>
  <c r="X87" i="1"/>
  <c r="O159" i="1" l="1"/>
  <c r="N160" i="1"/>
  <c r="F213" i="1"/>
  <c r="G213" i="1"/>
  <c r="S213" i="1"/>
  <c r="Z213" i="1" s="1"/>
  <c r="R213" i="1"/>
  <c r="D214" i="1"/>
  <c r="G214" i="1" s="1"/>
  <c r="E215" i="1"/>
  <c r="Q214" i="1"/>
  <c r="C88" i="1"/>
  <c r="P88" i="1" s="1"/>
  <c r="L160" i="1"/>
  <c r="U160" i="1"/>
  <c r="W160" i="1" s="1"/>
  <c r="B87" i="1"/>
  <c r="A215" i="1"/>
  <c r="H214" i="1"/>
  <c r="AA214" i="1"/>
  <c r="T214" i="1"/>
  <c r="AB214" i="1"/>
  <c r="J161" i="1"/>
  <c r="K161" i="1" s="1"/>
  <c r="M161" i="1"/>
  <c r="I162" i="1"/>
  <c r="N161" i="1" l="1"/>
  <c r="O160" i="1"/>
  <c r="F214" i="1"/>
  <c r="E216" i="1"/>
  <c r="Q215" i="1"/>
  <c r="R214" i="1"/>
  <c r="S214" i="1"/>
  <c r="Z214" i="1" s="1"/>
  <c r="D215" i="1"/>
  <c r="G215" i="1" s="1"/>
  <c r="M162" i="1"/>
  <c r="J162" i="1"/>
  <c r="K162" i="1" s="1"/>
  <c r="I163" i="1"/>
  <c r="X88" i="1"/>
  <c r="AB215" i="1"/>
  <c r="AA215" i="1"/>
  <c r="T215" i="1"/>
  <c r="L161" i="1"/>
  <c r="U161" i="1"/>
  <c r="W161" i="1" s="1"/>
  <c r="A216" i="1"/>
  <c r="H215" i="1"/>
  <c r="N162" i="1" l="1"/>
  <c r="O161" i="1"/>
  <c r="F215" i="1"/>
  <c r="R215" i="1"/>
  <c r="S215" i="1"/>
  <c r="Z215" i="1" s="1"/>
  <c r="E217" i="1"/>
  <c r="Q216" i="1"/>
  <c r="D216" i="1"/>
  <c r="B88" i="1"/>
  <c r="L162" i="1"/>
  <c r="U162" i="1"/>
  <c r="W162" i="1" s="1"/>
  <c r="A217" i="1"/>
  <c r="H216" i="1"/>
  <c r="AB216" i="1"/>
  <c r="AA216" i="1"/>
  <c r="T216" i="1"/>
  <c r="C89" i="1"/>
  <c r="J163" i="1"/>
  <c r="K163" i="1" s="1"/>
  <c r="M163" i="1"/>
  <c r="I164" i="1"/>
  <c r="N163" i="1" l="1"/>
  <c r="O162" i="1"/>
  <c r="F216" i="1"/>
  <c r="G216" i="1"/>
  <c r="E218" i="1"/>
  <c r="Q217" i="1"/>
  <c r="S216" i="1"/>
  <c r="Z216" i="1" s="1"/>
  <c r="R216" i="1"/>
  <c r="D217" i="1"/>
  <c r="G217" i="1" s="1"/>
  <c r="L163" i="1"/>
  <c r="U163" i="1"/>
  <c r="W163" i="1" s="1"/>
  <c r="P89" i="1"/>
  <c r="T217" i="1"/>
  <c r="AB217" i="1"/>
  <c r="AA217" i="1"/>
  <c r="J164" i="1"/>
  <c r="K164" i="1" s="1"/>
  <c r="I165" i="1"/>
  <c r="H217" i="1"/>
  <c r="A218" i="1"/>
  <c r="O163" i="1" l="1"/>
  <c r="F217" i="1"/>
  <c r="S217" i="1"/>
  <c r="Z217" i="1" s="1"/>
  <c r="R217" i="1"/>
  <c r="E219" i="1"/>
  <c r="Q218" i="1"/>
  <c r="D218" i="1"/>
  <c r="G218" i="1" s="1"/>
  <c r="M164" i="1"/>
  <c r="N164" i="1" s="1"/>
  <c r="L164" i="1"/>
  <c r="U164" i="1"/>
  <c r="W164" i="1" s="1"/>
  <c r="A219" i="1"/>
  <c r="H218" i="1"/>
  <c r="J165" i="1"/>
  <c r="K165" i="1" s="1"/>
  <c r="I166" i="1"/>
  <c r="AA218" i="1"/>
  <c r="T218" i="1"/>
  <c r="AB218" i="1"/>
  <c r="X89" i="1"/>
  <c r="F218" i="1" l="1"/>
  <c r="E220" i="1"/>
  <c r="Q219" i="1"/>
  <c r="R218" i="1"/>
  <c r="S218" i="1"/>
  <c r="Z218" i="1" s="1"/>
  <c r="D219" i="1"/>
  <c r="G219" i="1" s="1"/>
  <c r="O164" i="1"/>
  <c r="M165" i="1"/>
  <c r="N165" i="1" s="1"/>
  <c r="B89" i="1"/>
  <c r="C90" i="1"/>
  <c r="L165" i="1"/>
  <c r="U165" i="1"/>
  <c r="W165" i="1" s="1"/>
  <c r="AB219" i="1"/>
  <c r="AA219" i="1"/>
  <c r="T219" i="1"/>
  <c r="J166" i="1"/>
  <c r="K166" i="1" s="1"/>
  <c r="I167" i="1"/>
  <c r="A220" i="1"/>
  <c r="H219" i="1"/>
  <c r="F219" i="1" l="1"/>
  <c r="E221" i="1"/>
  <c r="Q220" i="1"/>
  <c r="S219" i="1"/>
  <c r="Z219" i="1" s="1"/>
  <c r="R219" i="1"/>
  <c r="D220" i="1"/>
  <c r="G220" i="1" s="1"/>
  <c r="O165" i="1"/>
  <c r="M166" i="1"/>
  <c r="N166" i="1" s="1"/>
  <c r="J167" i="1"/>
  <c r="K167" i="1" s="1"/>
  <c r="I168" i="1"/>
  <c r="L166" i="1"/>
  <c r="U166" i="1"/>
  <c r="W166" i="1" s="1"/>
  <c r="AB220" i="1"/>
  <c r="AA220" i="1"/>
  <c r="T220" i="1"/>
  <c r="A221" i="1"/>
  <c r="H220" i="1"/>
  <c r="P90" i="1"/>
  <c r="F220" i="1" l="1"/>
  <c r="O166" i="1"/>
  <c r="M167" i="1"/>
  <c r="N167" i="1" s="1"/>
  <c r="E222" i="1"/>
  <c r="Q221" i="1"/>
  <c r="S220" i="1"/>
  <c r="Z220" i="1" s="1"/>
  <c r="R220" i="1"/>
  <c r="D221" i="1"/>
  <c r="G221" i="1" s="1"/>
  <c r="L167" i="1"/>
  <c r="U167" i="1"/>
  <c r="W167" i="1" s="1"/>
  <c r="T221" i="1"/>
  <c r="AB221" i="1"/>
  <c r="AA221" i="1"/>
  <c r="H221" i="1"/>
  <c r="A222" i="1"/>
  <c r="X90" i="1"/>
  <c r="J168" i="1"/>
  <c r="K168" i="1" s="1"/>
  <c r="I169" i="1"/>
  <c r="M168" i="1" l="1"/>
  <c r="N168" i="1" s="1"/>
  <c r="O167" i="1"/>
  <c r="F221" i="1"/>
  <c r="E223" i="1"/>
  <c r="Q222" i="1"/>
  <c r="S222" i="1" s="1"/>
  <c r="S221" i="1"/>
  <c r="Z221" i="1" s="1"/>
  <c r="R221" i="1"/>
  <c r="D222" i="1"/>
  <c r="G222" i="1" s="1"/>
  <c r="B90" i="1"/>
  <c r="L168" i="1"/>
  <c r="U168" i="1"/>
  <c r="W168" i="1" s="1"/>
  <c r="A223" i="1"/>
  <c r="H222" i="1"/>
  <c r="J169" i="1"/>
  <c r="K169" i="1" s="1"/>
  <c r="I170" i="1"/>
  <c r="C91" i="1"/>
  <c r="AA222" i="1"/>
  <c r="T222" i="1"/>
  <c r="AB222" i="1"/>
  <c r="M169" i="1" l="1"/>
  <c r="N169" i="1" s="1"/>
  <c r="O168" i="1"/>
  <c r="F222" i="1"/>
  <c r="E224" i="1"/>
  <c r="Q223" i="1"/>
  <c r="D223" i="1"/>
  <c r="G223" i="1" s="1"/>
  <c r="J170" i="1"/>
  <c r="K170" i="1" s="1"/>
  <c r="I171" i="1"/>
  <c r="A224" i="1"/>
  <c r="H223" i="1"/>
  <c r="L169" i="1"/>
  <c r="U169" i="1"/>
  <c r="W169" i="1" s="1"/>
  <c r="P91" i="1"/>
  <c r="AB223" i="1"/>
  <c r="AA223" i="1"/>
  <c r="T223" i="1"/>
  <c r="O169" i="1" l="1"/>
  <c r="M170" i="1"/>
  <c r="N170" i="1" s="1"/>
  <c r="F223" i="1"/>
  <c r="E225" i="1"/>
  <c r="Q224" i="1"/>
  <c r="R223" i="1"/>
  <c r="S223" i="1"/>
  <c r="Z223" i="1" s="1"/>
  <c r="D224" i="1"/>
  <c r="G224" i="1" s="1"/>
  <c r="AB224" i="1"/>
  <c r="AA224" i="1"/>
  <c r="T224" i="1"/>
  <c r="X91" i="1"/>
  <c r="A225" i="1"/>
  <c r="H224" i="1"/>
  <c r="J171" i="1"/>
  <c r="K171" i="1" s="1"/>
  <c r="I172" i="1"/>
  <c r="L170" i="1"/>
  <c r="U170" i="1"/>
  <c r="W170" i="1" s="1"/>
  <c r="O170" i="1" l="1"/>
  <c r="M171" i="1"/>
  <c r="N171" i="1" s="1"/>
  <c r="F224" i="1"/>
  <c r="S224" i="1"/>
  <c r="Z224" i="1" s="1"/>
  <c r="R224" i="1"/>
  <c r="E226" i="1"/>
  <c r="Q225" i="1"/>
  <c r="D225" i="1"/>
  <c r="B91" i="1"/>
  <c r="J172" i="1"/>
  <c r="K172" i="1" s="1"/>
  <c r="I173" i="1"/>
  <c r="T225" i="1"/>
  <c r="AB225" i="1"/>
  <c r="AA225" i="1"/>
  <c r="H225" i="1"/>
  <c r="A226" i="1"/>
  <c r="L171" i="1"/>
  <c r="U171" i="1"/>
  <c r="W171" i="1" s="1"/>
  <c r="C92" i="1"/>
  <c r="O171" i="1" l="1"/>
  <c r="M172" i="1"/>
  <c r="M173" i="1" s="1"/>
  <c r="N172" i="1"/>
  <c r="F225" i="1"/>
  <c r="G225" i="1"/>
  <c r="S225" i="1"/>
  <c r="Z225" i="1" s="1"/>
  <c r="R225" i="1"/>
  <c r="D226" i="1"/>
  <c r="G226" i="1" s="1"/>
  <c r="E227" i="1"/>
  <c r="Q226" i="1"/>
  <c r="P92" i="1"/>
  <c r="A227" i="1"/>
  <c r="H226" i="1"/>
  <c r="AA226" i="1"/>
  <c r="T226" i="1"/>
  <c r="AB226" i="1"/>
  <c r="J173" i="1"/>
  <c r="K173" i="1" s="1"/>
  <c r="I174" i="1"/>
  <c r="L172" i="1"/>
  <c r="U172" i="1"/>
  <c r="W172" i="1" s="1"/>
  <c r="N173" i="1" l="1"/>
  <c r="O172" i="1"/>
  <c r="F226" i="1"/>
  <c r="E228" i="1"/>
  <c r="Q227" i="1"/>
  <c r="R226" i="1"/>
  <c r="S226" i="1"/>
  <c r="Z226" i="1" s="1"/>
  <c r="D227" i="1"/>
  <c r="G227" i="1" s="1"/>
  <c r="L173" i="1"/>
  <c r="U173" i="1"/>
  <c r="W173" i="1" s="1"/>
  <c r="A228" i="1"/>
  <c r="H227" i="1"/>
  <c r="M174" i="1"/>
  <c r="J174" i="1"/>
  <c r="K174" i="1" s="1"/>
  <c r="I175" i="1"/>
  <c r="X92" i="1"/>
  <c r="AB227" i="1"/>
  <c r="AA227" i="1"/>
  <c r="T227" i="1"/>
  <c r="O173" i="1" l="1"/>
  <c r="N174" i="1"/>
  <c r="F227" i="1"/>
  <c r="E229" i="1"/>
  <c r="Q228" i="1"/>
  <c r="S227" i="1"/>
  <c r="Z227" i="1" s="1"/>
  <c r="R227" i="1"/>
  <c r="D228" i="1"/>
  <c r="G228" i="1" s="1"/>
  <c r="B92" i="1"/>
  <c r="C93" i="1"/>
  <c r="P93" i="1" s="1"/>
  <c r="J175" i="1"/>
  <c r="K175" i="1" s="1"/>
  <c r="M175" i="1"/>
  <c r="I176" i="1"/>
  <c r="AB228" i="1"/>
  <c r="AA228" i="1"/>
  <c r="T228" i="1"/>
  <c r="L174" i="1"/>
  <c r="U174" i="1"/>
  <c r="W174" i="1" s="1"/>
  <c r="A229" i="1"/>
  <c r="H228" i="1"/>
  <c r="O174" i="1" l="1"/>
  <c r="N175" i="1"/>
  <c r="F228" i="1"/>
  <c r="E230" i="1"/>
  <c r="Q229" i="1"/>
  <c r="S228" i="1"/>
  <c r="Z228" i="1" s="1"/>
  <c r="R228" i="1"/>
  <c r="D229" i="1"/>
  <c r="H229" i="1"/>
  <c r="A230" i="1"/>
  <c r="T229" i="1"/>
  <c r="AB229" i="1"/>
  <c r="AA229" i="1"/>
  <c r="L175" i="1"/>
  <c r="U175" i="1"/>
  <c r="W175" i="1" s="1"/>
  <c r="M176" i="1"/>
  <c r="J176" i="1"/>
  <c r="K176" i="1" s="1"/>
  <c r="I177" i="1"/>
  <c r="X93" i="1"/>
  <c r="O175" i="1" l="1"/>
  <c r="N176" i="1"/>
  <c r="F229" i="1"/>
  <c r="G229" i="1"/>
  <c r="E231" i="1"/>
  <c r="Q230" i="1"/>
  <c r="S229" i="1"/>
  <c r="Z229" i="1" s="1"/>
  <c r="R229" i="1"/>
  <c r="D230" i="1"/>
  <c r="G230" i="1" s="1"/>
  <c r="C94" i="1"/>
  <c r="P94" i="1" s="1"/>
  <c r="B93" i="1"/>
  <c r="AA230" i="1"/>
  <c r="T230" i="1"/>
  <c r="AB230" i="1"/>
  <c r="J177" i="1"/>
  <c r="K177" i="1" s="1"/>
  <c r="M177" i="1"/>
  <c r="I178" i="1"/>
  <c r="A231" i="1"/>
  <c r="H230" i="1"/>
  <c r="L176" i="1"/>
  <c r="U176" i="1"/>
  <c r="W176" i="1" s="1"/>
  <c r="O176" i="1" l="1"/>
  <c r="N177" i="1"/>
  <c r="F230" i="1"/>
  <c r="R230" i="1"/>
  <c r="S230" i="1"/>
  <c r="Z230" i="1" s="1"/>
  <c r="E232" i="1"/>
  <c r="Q231" i="1"/>
  <c r="D231" i="1"/>
  <c r="G231" i="1" s="1"/>
  <c r="M178" i="1"/>
  <c r="J178" i="1"/>
  <c r="K178" i="1" s="1"/>
  <c r="I179" i="1"/>
  <c r="AB231" i="1"/>
  <c r="AA231" i="1"/>
  <c r="T231" i="1"/>
  <c r="L177" i="1"/>
  <c r="U177" i="1"/>
  <c r="W177" i="1" s="1"/>
  <c r="A232" i="1"/>
  <c r="H231" i="1"/>
  <c r="X94" i="1"/>
  <c r="O177" i="1" l="1"/>
  <c r="N178" i="1"/>
  <c r="F231" i="1"/>
  <c r="R231" i="1"/>
  <c r="S231" i="1"/>
  <c r="Z231" i="1" s="1"/>
  <c r="D232" i="1"/>
  <c r="G232" i="1" s="1"/>
  <c r="E233" i="1"/>
  <c r="Q232" i="1"/>
  <c r="B94" i="1"/>
  <c r="L178" i="1"/>
  <c r="U178" i="1"/>
  <c r="W178" i="1" s="1"/>
  <c r="AB232" i="1"/>
  <c r="AA232" i="1"/>
  <c r="T232" i="1"/>
  <c r="A233" i="1"/>
  <c r="H232" i="1"/>
  <c r="C95" i="1"/>
  <c r="J179" i="1"/>
  <c r="K179" i="1" s="1"/>
  <c r="M179" i="1"/>
  <c r="I180" i="1"/>
  <c r="O178" i="1" l="1"/>
  <c r="N179" i="1"/>
  <c r="F232" i="1"/>
  <c r="E234" i="1"/>
  <c r="Q233" i="1"/>
  <c r="S232" i="1"/>
  <c r="Z232" i="1" s="1"/>
  <c r="R232" i="1"/>
  <c r="D233" i="1"/>
  <c r="G233" i="1" s="1"/>
  <c r="T233" i="1"/>
  <c r="AB233" i="1"/>
  <c r="AA233" i="1"/>
  <c r="H233" i="1"/>
  <c r="A234" i="1"/>
  <c r="M180" i="1"/>
  <c r="J180" i="1"/>
  <c r="K180" i="1" s="1"/>
  <c r="I181" i="1"/>
  <c r="P95" i="1"/>
  <c r="L179" i="1"/>
  <c r="U179" i="1"/>
  <c r="W179" i="1" s="1"/>
  <c r="O179" i="1" l="1"/>
  <c r="N180" i="1"/>
  <c r="F233" i="1"/>
  <c r="S233" i="1"/>
  <c r="Z233" i="1" s="1"/>
  <c r="R233" i="1"/>
  <c r="E235" i="1"/>
  <c r="Q234" i="1"/>
  <c r="D234" i="1"/>
  <c r="G234" i="1" s="1"/>
  <c r="AA234" i="1"/>
  <c r="T234" i="1"/>
  <c r="AB234" i="1"/>
  <c r="J181" i="1"/>
  <c r="K181" i="1" s="1"/>
  <c r="M181" i="1"/>
  <c r="I182" i="1"/>
  <c r="L180" i="1"/>
  <c r="U180" i="1"/>
  <c r="W180" i="1" s="1"/>
  <c r="X95" i="1"/>
  <c r="A235" i="1"/>
  <c r="H234" i="1"/>
  <c r="O180" i="1" l="1"/>
  <c r="N181" i="1"/>
  <c r="D235" i="1"/>
  <c r="G235" i="1" s="1"/>
  <c r="F234" i="1"/>
  <c r="R234" i="1"/>
  <c r="S234" i="1"/>
  <c r="Z234" i="1" s="1"/>
  <c r="E236" i="1"/>
  <c r="Q235" i="1"/>
  <c r="L181" i="1"/>
  <c r="U181" i="1"/>
  <c r="W181" i="1" s="1"/>
  <c r="M182" i="1"/>
  <c r="J182" i="1"/>
  <c r="K182" i="1" s="1"/>
  <c r="I183" i="1"/>
  <c r="AB235" i="1"/>
  <c r="AA235" i="1"/>
  <c r="T235" i="1"/>
  <c r="C96" i="1"/>
  <c r="A236" i="1"/>
  <c r="H235" i="1"/>
  <c r="B95" i="1"/>
  <c r="N182" i="1" l="1"/>
  <c r="O181" i="1"/>
  <c r="F235" i="1"/>
  <c r="E237" i="1"/>
  <c r="Q236" i="1"/>
  <c r="S235" i="1"/>
  <c r="Z235" i="1" s="1"/>
  <c r="R235" i="1"/>
  <c r="D236" i="1"/>
  <c r="G236" i="1" s="1"/>
  <c r="A237" i="1"/>
  <c r="H236" i="1"/>
  <c r="J183" i="1"/>
  <c r="K183" i="1" s="1"/>
  <c r="M183" i="1"/>
  <c r="I184" i="1"/>
  <c r="L182" i="1"/>
  <c r="U182" i="1"/>
  <c r="W182" i="1" s="1"/>
  <c r="AB236" i="1"/>
  <c r="AA236" i="1"/>
  <c r="T236" i="1"/>
  <c r="P96" i="1"/>
  <c r="O182" i="1" l="1"/>
  <c r="N183" i="1"/>
  <c r="F236" i="1"/>
  <c r="S236" i="1"/>
  <c r="Z236" i="1" s="1"/>
  <c r="R236" i="1"/>
  <c r="E238" i="1"/>
  <c r="Q237" i="1"/>
  <c r="D237" i="1"/>
  <c r="M184" i="1"/>
  <c r="J184" i="1"/>
  <c r="K184" i="1" s="1"/>
  <c r="I185" i="1"/>
  <c r="T237" i="1"/>
  <c r="AB237" i="1"/>
  <c r="AA237" i="1"/>
  <c r="X96" i="1"/>
  <c r="H237" i="1"/>
  <c r="A238" i="1"/>
  <c r="L183" i="1"/>
  <c r="U183" i="1"/>
  <c r="W183" i="1" s="1"/>
  <c r="O183" i="1" l="1"/>
  <c r="N184" i="1"/>
  <c r="F237" i="1"/>
  <c r="G237" i="1"/>
  <c r="S237" i="1"/>
  <c r="Z237" i="1" s="1"/>
  <c r="R237" i="1"/>
  <c r="D238" i="1"/>
  <c r="E239" i="1"/>
  <c r="Q238" i="1"/>
  <c r="C97" i="1"/>
  <c r="P97" i="1" s="1"/>
  <c r="B96" i="1"/>
  <c r="L184" i="1"/>
  <c r="U184" i="1"/>
  <c r="W184" i="1" s="1"/>
  <c r="AA238" i="1"/>
  <c r="T238" i="1"/>
  <c r="AB238" i="1"/>
  <c r="H238" i="1"/>
  <c r="A239" i="1"/>
  <c r="J185" i="1"/>
  <c r="K185" i="1" s="1"/>
  <c r="M185" i="1"/>
  <c r="I186" i="1"/>
  <c r="N185" i="1" l="1"/>
  <c r="O184" i="1"/>
  <c r="F238" i="1"/>
  <c r="G238" i="1"/>
  <c r="R238" i="1"/>
  <c r="S238" i="1"/>
  <c r="Z238" i="1" s="1"/>
  <c r="E240" i="1"/>
  <c r="Q239" i="1"/>
  <c r="D239" i="1"/>
  <c r="G239" i="1" s="1"/>
  <c r="M186" i="1"/>
  <c r="J186" i="1"/>
  <c r="K186" i="1" s="1"/>
  <c r="I187" i="1"/>
  <c r="T239" i="1"/>
  <c r="AB239" i="1"/>
  <c r="AA239" i="1"/>
  <c r="L185" i="1"/>
  <c r="U185" i="1"/>
  <c r="W185" i="1" s="1"/>
  <c r="A240" i="1"/>
  <c r="H239" i="1"/>
  <c r="X97" i="1"/>
  <c r="N186" i="1" l="1"/>
  <c r="O185" i="1"/>
  <c r="F239" i="1"/>
  <c r="D240" i="1"/>
  <c r="G240" i="1" s="1"/>
  <c r="R239" i="1"/>
  <c r="S239" i="1"/>
  <c r="Z239" i="1" s="1"/>
  <c r="E241" i="1"/>
  <c r="Q240" i="1"/>
  <c r="C98" i="1"/>
  <c r="P98" i="1" s="1"/>
  <c r="AB240" i="1"/>
  <c r="AA240" i="1"/>
  <c r="T240" i="1"/>
  <c r="B97" i="1"/>
  <c r="A241" i="1"/>
  <c r="H240" i="1"/>
  <c r="J187" i="1"/>
  <c r="K187" i="1" s="1"/>
  <c r="M187" i="1"/>
  <c r="N187" i="1" s="1"/>
  <c r="I188" i="1"/>
  <c r="L186" i="1"/>
  <c r="U186" i="1"/>
  <c r="W186" i="1" s="1"/>
  <c r="O186" i="1" l="1"/>
  <c r="F240" i="1"/>
  <c r="E242" i="1"/>
  <c r="Q241" i="1"/>
  <c r="S240" i="1"/>
  <c r="Z240" i="1" s="1"/>
  <c r="R240" i="1"/>
  <c r="D241" i="1"/>
  <c r="G241" i="1" s="1"/>
  <c r="A242" i="1"/>
  <c r="H241" i="1"/>
  <c r="L187" i="1"/>
  <c r="O187" i="1" s="1"/>
  <c r="U187" i="1"/>
  <c r="W187" i="1" s="1"/>
  <c r="J188" i="1"/>
  <c r="K188" i="1" s="1"/>
  <c r="M188" i="1"/>
  <c r="N188" i="1" s="1"/>
  <c r="I189" i="1"/>
  <c r="X98" i="1"/>
  <c r="T241" i="1"/>
  <c r="AB241" i="1"/>
  <c r="AA241" i="1"/>
  <c r="F241" i="1" l="1"/>
  <c r="S241" i="1"/>
  <c r="Z241" i="1" s="1"/>
  <c r="R241" i="1"/>
  <c r="E243" i="1"/>
  <c r="Q242" i="1"/>
  <c r="D242" i="1"/>
  <c r="G242" i="1" s="1"/>
  <c r="C99" i="1"/>
  <c r="P99" i="1" s="1"/>
  <c r="B98" i="1"/>
  <c r="AB242" i="1"/>
  <c r="AA242" i="1"/>
  <c r="T242" i="1"/>
  <c r="L188" i="1"/>
  <c r="O188" i="1" s="1"/>
  <c r="U188" i="1"/>
  <c r="W188" i="1" s="1"/>
  <c r="A243" i="1"/>
  <c r="H242" i="1"/>
  <c r="J189" i="1"/>
  <c r="K189" i="1" s="1"/>
  <c r="M189" i="1"/>
  <c r="N189" i="1" s="1"/>
  <c r="I190" i="1"/>
  <c r="E244" i="1" l="1"/>
  <c r="Q243" i="1"/>
  <c r="R242" i="1"/>
  <c r="S242" i="1"/>
  <c r="Z242" i="1" s="1"/>
  <c r="D243" i="1"/>
  <c r="G243" i="1" s="1"/>
  <c r="F242" i="1"/>
  <c r="L189" i="1"/>
  <c r="O189" i="1" s="1"/>
  <c r="U189" i="1"/>
  <c r="W189" i="1" s="1"/>
  <c r="H243" i="1"/>
  <c r="A244" i="1"/>
  <c r="M190" i="1"/>
  <c r="N190" i="1" s="1"/>
  <c r="J190" i="1"/>
  <c r="K190" i="1" s="1"/>
  <c r="I191" i="1"/>
  <c r="T243" i="1"/>
  <c r="AB243" i="1"/>
  <c r="AA243" i="1"/>
  <c r="X99" i="1"/>
  <c r="F243" i="1" l="1"/>
  <c r="S243" i="1"/>
  <c r="Z243" i="1" s="1"/>
  <c r="R243" i="1"/>
  <c r="E245" i="1"/>
  <c r="Q244" i="1"/>
  <c r="D244" i="1"/>
  <c r="G244" i="1" s="1"/>
  <c r="B99" i="1"/>
  <c r="A245" i="1"/>
  <c r="H244" i="1"/>
  <c r="J191" i="1"/>
  <c r="K191" i="1" s="1"/>
  <c r="M191" i="1"/>
  <c r="N191" i="1" s="1"/>
  <c r="I192" i="1"/>
  <c r="L190" i="1"/>
  <c r="O190" i="1" s="1"/>
  <c r="U190" i="1"/>
  <c r="W190" i="1" s="1"/>
  <c r="AB244" i="1"/>
  <c r="AA244" i="1"/>
  <c r="T244" i="1"/>
  <c r="C100" i="1"/>
  <c r="F244" i="1" l="1"/>
  <c r="S244" i="1"/>
  <c r="Z244" i="1" s="1"/>
  <c r="R244" i="1"/>
  <c r="D245" i="1"/>
  <c r="G245" i="1" s="1"/>
  <c r="E246" i="1"/>
  <c r="Q245" i="1"/>
  <c r="J192" i="1"/>
  <c r="K192" i="1" s="1"/>
  <c r="M192" i="1"/>
  <c r="N192" i="1" s="1"/>
  <c r="I193" i="1"/>
  <c r="H245" i="1"/>
  <c r="A246" i="1"/>
  <c r="P100" i="1"/>
  <c r="L191" i="1"/>
  <c r="O191" i="1" s="1"/>
  <c r="U191" i="1"/>
  <c r="W191" i="1" s="1"/>
  <c r="AA245" i="1"/>
  <c r="T245" i="1"/>
  <c r="AB245" i="1"/>
  <c r="F245" i="1" l="1"/>
  <c r="E247" i="1"/>
  <c r="Q246" i="1"/>
  <c r="S245" i="1"/>
  <c r="Z245" i="1" s="1"/>
  <c r="R245" i="1"/>
  <c r="D246" i="1"/>
  <c r="G246" i="1" s="1"/>
  <c r="X100" i="1"/>
  <c r="L192" i="1"/>
  <c r="O192" i="1" s="1"/>
  <c r="U192" i="1"/>
  <c r="W192" i="1" s="1"/>
  <c r="T246" i="1"/>
  <c r="AB246" i="1"/>
  <c r="AA246" i="1"/>
  <c r="A247" i="1"/>
  <c r="H246" i="1"/>
  <c r="J193" i="1"/>
  <c r="K193" i="1" s="1"/>
  <c r="I194" i="1"/>
  <c r="F246" i="1" l="1"/>
  <c r="E248" i="1"/>
  <c r="Q247" i="1"/>
  <c r="R246" i="1"/>
  <c r="S246" i="1"/>
  <c r="Z246" i="1" s="1"/>
  <c r="D247" i="1"/>
  <c r="G247" i="1" s="1"/>
  <c r="C101" i="1"/>
  <c r="P101" i="1" s="1"/>
  <c r="M193" i="1"/>
  <c r="N193" i="1" s="1"/>
  <c r="L193" i="1"/>
  <c r="U193" i="1"/>
  <c r="W193" i="1" s="1"/>
  <c r="AB247" i="1"/>
  <c r="AA247" i="1"/>
  <c r="T247" i="1"/>
  <c r="B100" i="1"/>
  <c r="J194" i="1"/>
  <c r="K194" i="1" s="1"/>
  <c r="I195" i="1"/>
  <c r="A248" i="1"/>
  <c r="H247" i="1"/>
  <c r="F247" i="1" l="1"/>
  <c r="E249" i="1"/>
  <c r="Q248" i="1"/>
  <c r="R247" i="1"/>
  <c r="S247" i="1"/>
  <c r="Z247" i="1" s="1"/>
  <c r="D248" i="1"/>
  <c r="M194" i="1"/>
  <c r="M195" i="1" s="1"/>
  <c r="O193" i="1"/>
  <c r="N194" i="1"/>
  <c r="H248" i="1"/>
  <c r="A249" i="1"/>
  <c r="L194" i="1"/>
  <c r="U194" i="1"/>
  <c r="W194" i="1" s="1"/>
  <c r="T248" i="1"/>
  <c r="AB248" i="1"/>
  <c r="AA248" i="1"/>
  <c r="X101" i="1"/>
  <c r="J195" i="1"/>
  <c r="K195" i="1" s="1"/>
  <c r="I196" i="1"/>
  <c r="O194" i="1" l="1"/>
  <c r="F248" i="1"/>
  <c r="G248" i="1"/>
  <c r="S248" i="1"/>
  <c r="Z248" i="1" s="1"/>
  <c r="R248" i="1"/>
  <c r="E250" i="1"/>
  <c r="Q249" i="1"/>
  <c r="D249" i="1"/>
  <c r="G249" i="1" s="1"/>
  <c r="N195" i="1"/>
  <c r="C102" i="1"/>
  <c r="R102" i="1" s="1"/>
  <c r="B101" i="1"/>
  <c r="J196" i="1"/>
  <c r="K196" i="1" s="1"/>
  <c r="M196" i="1"/>
  <c r="I197" i="1"/>
  <c r="A250" i="1"/>
  <c r="H249" i="1"/>
  <c r="L195" i="1"/>
  <c r="U195" i="1"/>
  <c r="W195" i="1" s="1"/>
  <c r="AB249" i="1"/>
  <c r="AA249" i="1"/>
  <c r="T249" i="1"/>
  <c r="F249" i="1" l="1"/>
  <c r="O195" i="1"/>
  <c r="S249" i="1"/>
  <c r="Z249" i="1" s="1"/>
  <c r="R249" i="1"/>
  <c r="E251" i="1"/>
  <c r="Q250" i="1"/>
  <c r="D250" i="1"/>
  <c r="G250" i="1" s="1"/>
  <c r="N196" i="1"/>
  <c r="P102" i="1"/>
  <c r="X102" i="1" s="1"/>
  <c r="AB250" i="1"/>
  <c r="AA250" i="1"/>
  <c r="T250" i="1"/>
  <c r="L196" i="1"/>
  <c r="U196" i="1"/>
  <c r="W196" i="1" s="1"/>
  <c r="A251" i="1"/>
  <c r="H250" i="1"/>
  <c r="J197" i="1"/>
  <c r="K197" i="1" s="1"/>
  <c r="M197" i="1"/>
  <c r="I198" i="1"/>
  <c r="Z102" i="1" l="1"/>
  <c r="O196" i="1"/>
  <c r="F250" i="1"/>
  <c r="N197" i="1"/>
  <c r="E252" i="1"/>
  <c r="Q251" i="1"/>
  <c r="R250" i="1"/>
  <c r="S250" i="1"/>
  <c r="Z250" i="1" s="1"/>
  <c r="D251" i="1"/>
  <c r="G251" i="1" s="1"/>
  <c r="C103" i="1"/>
  <c r="P103" i="1" s="1"/>
  <c r="B102" i="1"/>
  <c r="T251" i="1"/>
  <c r="AB251" i="1"/>
  <c r="AA251" i="1"/>
  <c r="L197" i="1"/>
  <c r="U197" i="1"/>
  <c r="W197" i="1" s="1"/>
  <c r="A252" i="1"/>
  <c r="H251" i="1"/>
  <c r="M198" i="1"/>
  <c r="J198" i="1"/>
  <c r="K198" i="1" s="1"/>
  <c r="I199" i="1"/>
  <c r="N198" i="1" l="1"/>
  <c r="O197" i="1"/>
  <c r="F251" i="1"/>
  <c r="E253" i="1"/>
  <c r="Q252" i="1"/>
  <c r="S251" i="1"/>
  <c r="Z251" i="1" s="1"/>
  <c r="R251" i="1"/>
  <c r="D252" i="1"/>
  <c r="G252" i="1" s="1"/>
  <c r="X103" i="1"/>
  <c r="J199" i="1"/>
  <c r="K199" i="1" s="1"/>
  <c r="M199" i="1"/>
  <c r="I200" i="1"/>
  <c r="A253" i="1"/>
  <c r="H252" i="1"/>
  <c r="L198" i="1"/>
  <c r="U198" i="1"/>
  <c r="W198" i="1" s="1"/>
  <c r="AB252" i="1"/>
  <c r="AA252" i="1"/>
  <c r="T252" i="1"/>
  <c r="N199" i="1" l="1"/>
  <c r="O198" i="1"/>
  <c r="F252" i="1"/>
  <c r="S252" i="1"/>
  <c r="Z252" i="1" s="1"/>
  <c r="R252" i="1"/>
  <c r="E254" i="1"/>
  <c r="Q253" i="1"/>
  <c r="D253" i="1"/>
  <c r="G253" i="1" s="1"/>
  <c r="J200" i="1"/>
  <c r="K200" i="1" s="1"/>
  <c r="M200" i="1"/>
  <c r="I201" i="1"/>
  <c r="C104" i="1"/>
  <c r="A254" i="1"/>
  <c r="H253" i="1"/>
  <c r="B103" i="1"/>
  <c r="L199" i="1"/>
  <c r="U199" i="1"/>
  <c r="W199" i="1" s="1"/>
  <c r="T253" i="1"/>
  <c r="AB253" i="1"/>
  <c r="AA253" i="1"/>
  <c r="O199" i="1" l="1"/>
  <c r="N200" i="1"/>
  <c r="F253" i="1"/>
  <c r="S253" i="1"/>
  <c r="Z253" i="1" s="1"/>
  <c r="R253" i="1"/>
  <c r="E255" i="1"/>
  <c r="Q254" i="1"/>
  <c r="S254" i="1" s="1"/>
  <c r="D254" i="1"/>
  <c r="G254" i="1" s="1"/>
  <c r="J201" i="1"/>
  <c r="K201" i="1" s="1"/>
  <c r="M201" i="1"/>
  <c r="I202" i="1"/>
  <c r="AB254" i="1"/>
  <c r="AA254" i="1"/>
  <c r="T254" i="1"/>
  <c r="L200" i="1"/>
  <c r="U200" i="1"/>
  <c r="W200" i="1" s="1"/>
  <c r="A255" i="1"/>
  <c r="H254" i="1"/>
  <c r="P104" i="1"/>
  <c r="N201" i="1" l="1"/>
  <c r="O200" i="1"/>
  <c r="F254" i="1"/>
  <c r="D255" i="1"/>
  <c r="G255" i="1" s="1"/>
  <c r="E256" i="1"/>
  <c r="Q255" i="1"/>
  <c r="A256" i="1"/>
  <c r="H255" i="1"/>
  <c r="X104" i="1"/>
  <c r="M202" i="1"/>
  <c r="J202" i="1"/>
  <c r="K202" i="1" s="1"/>
  <c r="I203" i="1"/>
  <c r="T255" i="1"/>
  <c r="AB255" i="1"/>
  <c r="AA255" i="1"/>
  <c r="L201" i="1"/>
  <c r="U201" i="1"/>
  <c r="W201" i="1" s="1"/>
  <c r="N202" i="1" l="1"/>
  <c r="O201" i="1"/>
  <c r="F255" i="1"/>
  <c r="R255" i="1"/>
  <c r="S255" i="1"/>
  <c r="Z255" i="1" s="1"/>
  <c r="E257" i="1"/>
  <c r="Q256" i="1"/>
  <c r="D256" i="1"/>
  <c r="G256" i="1" s="1"/>
  <c r="J203" i="1"/>
  <c r="K203" i="1" s="1"/>
  <c r="M203" i="1"/>
  <c r="I204" i="1"/>
  <c r="A257" i="1"/>
  <c r="H256" i="1"/>
  <c r="C105" i="1"/>
  <c r="AB256" i="1"/>
  <c r="AA256" i="1"/>
  <c r="T256" i="1"/>
  <c r="L202" i="1"/>
  <c r="U202" i="1"/>
  <c r="W202" i="1" s="1"/>
  <c r="B104" i="1"/>
  <c r="O202" i="1" l="1"/>
  <c r="N203" i="1"/>
  <c r="F256" i="1"/>
  <c r="E258" i="1"/>
  <c r="Q257" i="1"/>
  <c r="S256" i="1"/>
  <c r="Z256" i="1" s="1"/>
  <c r="R256" i="1"/>
  <c r="D257" i="1"/>
  <c r="G257" i="1" s="1"/>
  <c r="L203" i="1"/>
  <c r="U203" i="1"/>
  <c r="W203" i="1" s="1"/>
  <c r="T257" i="1"/>
  <c r="AB257" i="1"/>
  <c r="AA257" i="1"/>
  <c r="J204" i="1"/>
  <c r="K204" i="1" s="1"/>
  <c r="M204" i="1"/>
  <c r="I205" i="1"/>
  <c r="P105" i="1"/>
  <c r="A258" i="1"/>
  <c r="H257" i="1"/>
  <c r="O203" i="1" l="1"/>
  <c r="N204" i="1"/>
  <c r="F257" i="1"/>
  <c r="S257" i="1"/>
  <c r="Z257" i="1" s="1"/>
  <c r="R257" i="1"/>
  <c r="E259" i="1"/>
  <c r="Q258" i="1"/>
  <c r="D258" i="1"/>
  <c r="L204" i="1"/>
  <c r="U204" i="1"/>
  <c r="W204" i="1" s="1"/>
  <c r="X105" i="1"/>
  <c r="A259" i="1"/>
  <c r="H258" i="1"/>
  <c r="M205" i="1"/>
  <c r="J205" i="1"/>
  <c r="K205" i="1" s="1"/>
  <c r="I206" i="1"/>
  <c r="AB258" i="1"/>
  <c r="AA258" i="1"/>
  <c r="T258" i="1"/>
  <c r="O204" i="1" l="1"/>
  <c r="N205" i="1"/>
  <c r="F258" i="1"/>
  <c r="G258" i="1"/>
  <c r="E260" i="1"/>
  <c r="Q259" i="1"/>
  <c r="R258" i="1"/>
  <c r="S258" i="1"/>
  <c r="Z258" i="1" s="1"/>
  <c r="D259" i="1"/>
  <c r="G259" i="1" s="1"/>
  <c r="C106" i="1"/>
  <c r="P106" i="1" s="1"/>
  <c r="B105" i="1"/>
  <c r="L205" i="1"/>
  <c r="U205" i="1"/>
  <c r="W205" i="1" s="1"/>
  <c r="T259" i="1"/>
  <c r="AB259" i="1"/>
  <c r="AA259" i="1"/>
  <c r="A260" i="1"/>
  <c r="H259" i="1"/>
  <c r="J206" i="1"/>
  <c r="K206" i="1" s="1"/>
  <c r="M206" i="1"/>
  <c r="I207" i="1"/>
  <c r="N206" i="1" l="1"/>
  <c r="O205" i="1"/>
  <c r="F259" i="1"/>
  <c r="E261" i="1"/>
  <c r="Q260" i="1"/>
  <c r="S259" i="1"/>
  <c r="Z259" i="1" s="1"/>
  <c r="R259" i="1"/>
  <c r="D260" i="1"/>
  <c r="G260" i="1" s="1"/>
  <c r="L206" i="1"/>
  <c r="O206" i="1" s="1"/>
  <c r="U206" i="1"/>
  <c r="W206" i="1" s="1"/>
  <c r="AB260" i="1"/>
  <c r="AA260" i="1"/>
  <c r="T260" i="1"/>
  <c r="J207" i="1"/>
  <c r="K207" i="1" s="1"/>
  <c r="M207" i="1"/>
  <c r="I208" i="1"/>
  <c r="X106" i="1"/>
  <c r="A261" i="1"/>
  <c r="H260" i="1"/>
  <c r="N207" i="1" l="1"/>
  <c r="F260" i="1"/>
  <c r="E262" i="1"/>
  <c r="Q261" i="1"/>
  <c r="S260" i="1"/>
  <c r="Z260" i="1" s="1"/>
  <c r="R260" i="1"/>
  <c r="D261" i="1"/>
  <c r="G261" i="1" s="1"/>
  <c r="L207" i="1"/>
  <c r="U207" i="1"/>
  <c r="W207" i="1" s="1"/>
  <c r="T261" i="1"/>
  <c r="AB261" i="1"/>
  <c r="AA261" i="1"/>
  <c r="C107" i="1"/>
  <c r="M208" i="1"/>
  <c r="J208" i="1"/>
  <c r="K208" i="1" s="1"/>
  <c r="I209" i="1"/>
  <c r="A262" i="1"/>
  <c r="H261" i="1"/>
  <c r="B106" i="1"/>
  <c r="O207" i="1" l="1"/>
  <c r="N208" i="1"/>
  <c r="F261" i="1"/>
  <c r="E263" i="1"/>
  <c r="Q262" i="1"/>
  <c r="S261" i="1"/>
  <c r="Z261" i="1" s="1"/>
  <c r="R261" i="1"/>
  <c r="D262" i="1"/>
  <c r="G262" i="1" s="1"/>
  <c r="AB262" i="1"/>
  <c r="AA262" i="1"/>
  <c r="T262" i="1"/>
  <c r="J209" i="1"/>
  <c r="K209" i="1" s="1"/>
  <c r="M209" i="1"/>
  <c r="I210" i="1"/>
  <c r="P107" i="1"/>
  <c r="L208" i="1"/>
  <c r="U208" i="1"/>
  <c r="W208" i="1" s="1"/>
  <c r="A263" i="1"/>
  <c r="H262" i="1"/>
  <c r="O208" i="1" l="1"/>
  <c r="N209" i="1"/>
  <c r="F262" i="1"/>
  <c r="E264" i="1"/>
  <c r="Q263" i="1"/>
  <c r="R262" i="1"/>
  <c r="S262" i="1"/>
  <c r="Z262" i="1" s="1"/>
  <c r="D263" i="1"/>
  <c r="G263" i="1" s="1"/>
  <c r="A264" i="1"/>
  <c r="H263" i="1"/>
  <c r="M210" i="1"/>
  <c r="J210" i="1"/>
  <c r="K210" i="1" s="1"/>
  <c r="I211" i="1"/>
  <c r="L209" i="1"/>
  <c r="U209" i="1"/>
  <c r="W209" i="1" s="1"/>
  <c r="T263" i="1"/>
  <c r="AB263" i="1"/>
  <c r="AA263" i="1"/>
  <c r="X107" i="1"/>
  <c r="N210" i="1" l="1"/>
  <c r="O209" i="1"/>
  <c r="F263" i="1"/>
  <c r="R263" i="1"/>
  <c r="S263" i="1"/>
  <c r="Z263" i="1" s="1"/>
  <c r="E265" i="1"/>
  <c r="Q264" i="1"/>
  <c r="D264" i="1"/>
  <c r="G264" i="1" s="1"/>
  <c r="C108" i="1"/>
  <c r="P108" i="1" s="1"/>
  <c r="B107" i="1"/>
  <c r="J211" i="1"/>
  <c r="K211" i="1" s="1"/>
  <c r="M211" i="1"/>
  <c r="I212" i="1"/>
  <c r="A265" i="1"/>
  <c r="H264" i="1"/>
  <c r="AB264" i="1"/>
  <c r="AA264" i="1"/>
  <c r="T264" i="1"/>
  <c r="L210" i="1"/>
  <c r="U210" i="1"/>
  <c r="W210" i="1" s="1"/>
  <c r="O210" i="1" l="1"/>
  <c r="N211" i="1"/>
  <c r="F264" i="1"/>
  <c r="S264" i="1"/>
  <c r="Z264" i="1" s="1"/>
  <c r="R264" i="1"/>
  <c r="D265" i="1"/>
  <c r="G265" i="1" s="1"/>
  <c r="E266" i="1"/>
  <c r="Q265" i="1"/>
  <c r="T265" i="1"/>
  <c r="AB265" i="1"/>
  <c r="AA265" i="1"/>
  <c r="X108" i="1"/>
  <c r="J212" i="1"/>
  <c r="K212" i="1" s="1"/>
  <c r="M212" i="1"/>
  <c r="I213" i="1"/>
  <c r="A266" i="1"/>
  <c r="H265" i="1"/>
  <c r="L211" i="1"/>
  <c r="U211" i="1"/>
  <c r="W211" i="1" s="1"/>
  <c r="O211" i="1" l="1"/>
  <c r="N212" i="1"/>
  <c r="F265" i="1"/>
  <c r="E267" i="1"/>
  <c r="Q266" i="1"/>
  <c r="S265" i="1"/>
  <c r="Z265" i="1" s="1"/>
  <c r="R265" i="1"/>
  <c r="D266" i="1"/>
  <c r="G266" i="1" s="1"/>
  <c r="J213" i="1"/>
  <c r="K213" i="1" s="1"/>
  <c r="M213" i="1"/>
  <c r="I214" i="1"/>
  <c r="C109" i="1"/>
  <c r="L212" i="1"/>
  <c r="U212" i="1"/>
  <c r="W212" i="1" s="1"/>
  <c r="B108" i="1"/>
  <c r="AB266" i="1"/>
  <c r="AA266" i="1"/>
  <c r="T266" i="1"/>
  <c r="A267" i="1"/>
  <c r="H266" i="1"/>
  <c r="N213" i="1" l="1"/>
  <c r="O212" i="1"/>
  <c r="F266" i="1"/>
  <c r="E268" i="1"/>
  <c r="Q267" i="1"/>
  <c r="R266" i="1"/>
  <c r="S266" i="1"/>
  <c r="Z266" i="1" s="1"/>
  <c r="D267" i="1"/>
  <c r="G267" i="1" s="1"/>
  <c r="T267" i="1"/>
  <c r="AB267" i="1"/>
  <c r="AA267" i="1"/>
  <c r="P109" i="1"/>
  <c r="A268" i="1"/>
  <c r="H267" i="1"/>
  <c r="M214" i="1"/>
  <c r="N214" i="1" s="1"/>
  <c r="J214" i="1"/>
  <c r="K214" i="1" s="1"/>
  <c r="I215" i="1"/>
  <c r="L213" i="1"/>
  <c r="O213" i="1" s="1"/>
  <c r="U213" i="1"/>
  <c r="W213" i="1" s="1"/>
  <c r="F267" i="1" l="1"/>
  <c r="S267" i="1"/>
  <c r="Z267" i="1" s="1"/>
  <c r="R267" i="1"/>
  <c r="E269" i="1"/>
  <c r="Q268" i="1"/>
  <c r="D268" i="1"/>
  <c r="G268" i="1" s="1"/>
  <c r="J215" i="1"/>
  <c r="K215" i="1" s="1"/>
  <c r="M215" i="1"/>
  <c r="N215" i="1" s="1"/>
  <c r="I216" i="1"/>
  <c r="L214" i="1"/>
  <c r="O214" i="1" s="1"/>
  <c r="U214" i="1"/>
  <c r="W214" i="1" s="1"/>
  <c r="AB268" i="1"/>
  <c r="AA268" i="1"/>
  <c r="T268" i="1"/>
  <c r="A269" i="1"/>
  <c r="H268" i="1"/>
  <c r="X109" i="1"/>
  <c r="F268" i="1" l="1"/>
  <c r="E270" i="1"/>
  <c r="Q269" i="1"/>
  <c r="S268" i="1"/>
  <c r="Z268" i="1" s="1"/>
  <c r="R268" i="1"/>
  <c r="D269" i="1"/>
  <c r="G269" i="1" s="1"/>
  <c r="T269" i="1"/>
  <c r="AB269" i="1"/>
  <c r="AA269" i="1"/>
  <c r="C110" i="1"/>
  <c r="A270" i="1"/>
  <c r="H269" i="1"/>
  <c r="J216" i="1"/>
  <c r="K216" i="1" s="1"/>
  <c r="M216" i="1"/>
  <c r="N216" i="1" s="1"/>
  <c r="I217" i="1"/>
  <c r="B109" i="1"/>
  <c r="L215" i="1"/>
  <c r="O215" i="1" s="1"/>
  <c r="U215" i="1"/>
  <c r="W215" i="1" s="1"/>
  <c r="F269" i="1" l="1"/>
  <c r="S269" i="1"/>
  <c r="Z269" i="1" s="1"/>
  <c r="R269" i="1"/>
  <c r="E271" i="1"/>
  <c r="Q270" i="1"/>
  <c r="D270" i="1"/>
  <c r="G270" i="1" s="1"/>
  <c r="L216" i="1"/>
  <c r="O216" i="1" s="1"/>
  <c r="U216" i="1"/>
  <c r="W216" i="1" s="1"/>
  <c r="AB270" i="1"/>
  <c r="AA270" i="1"/>
  <c r="T270" i="1"/>
  <c r="J217" i="1"/>
  <c r="K217" i="1" s="1"/>
  <c r="M217" i="1"/>
  <c r="N217" i="1" s="1"/>
  <c r="I218" i="1"/>
  <c r="A271" i="1"/>
  <c r="H270" i="1"/>
  <c r="P110" i="1"/>
  <c r="F270" i="1" l="1"/>
  <c r="R270" i="1"/>
  <c r="S270" i="1"/>
  <c r="Z270" i="1" s="1"/>
  <c r="D271" i="1"/>
  <c r="G271" i="1" s="1"/>
  <c r="E272" i="1"/>
  <c r="Q271" i="1"/>
  <c r="T271" i="1"/>
  <c r="AB271" i="1"/>
  <c r="AA271" i="1"/>
  <c r="M218" i="1"/>
  <c r="N218" i="1" s="1"/>
  <c r="J218" i="1"/>
  <c r="K218" i="1" s="1"/>
  <c r="I219" i="1"/>
  <c r="X110" i="1"/>
  <c r="A272" i="1"/>
  <c r="H271" i="1"/>
  <c r="L217" i="1"/>
  <c r="O217" i="1" s="1"/>
  <c r="U217" i="1"/>
  <c r="W217" i="1" s="1"/>
  <c r="F271" i="1" l="1"/>
  <c r="E273" i="1"/>
  <c r="Q272" i="1"/>
  <c r="R271" i="1"/>
  <c r="S271" i="1"/>
  <c r="Z271" i="1" s="1"/>
  <c r="D272" i="1"/>
  <c r="G272" i="1" s="1"/>
  <c r="B110" i="1"/>
  <c r="C111" i="1"/>
  <c r="P111" i="1" s="1"/>
  <c r="L218" i="1"/>
  <c r="O218" i="1" s="1"/>
  <c r="U218" i="1"/>
  <c r="W218" i="1" s="1"/>
  <c r="J219" i="1"/>
  <c r="K219" i="1" s="1"/>
  <c r="M219" i="1"/>
  <c r="N219" i="1" s="1"/>
  <c r="I220" i="1"/>
  <c r="AB272" i="1"/>
  <c r="AA272" i="1"/>
  <c r="T272" i="1"/>
  <c r="A273" i="1"/>
  <c r="H272" i="1"/>
  <c r="F272" i="1" l="1"/>
  <c r="E274" i="1"/>
  <c r="Q273" i="1"/>
  <c r="S272" i="1"/>
  <c r="Z272" i="1" s="1"/>
  <c r="R272" i="1"/>
  <c r="D273" i="1"/>
  <c r="G273" i="1" s="1"/>
  <c r="L219" i="1"/>
  <c r="O219" i="1" s="1"/>
  <c r="U219" i="1"/>
  <c r="W219" i="1" s="1"/>
  <c r="T273" i="1"/>
  <c r="AB273" i="1"/>
  <c r="AA273" i="1"/>
  <c r="X111" i="1"/>
  <c r="A274" i="1"/>
  <c r="H273" i="1"/>
  <c r="J220" i="1"/>
  <c r="K220" i="1" s="1"/>
  <c r="M220" i="1"/>
  <c r="N220" i="1" s="1"/>
  <c r="I221" i="1"/>
  <c r="F273" i="1" l="1"/>
  <c r="E275" i="1"/>
  <c r="Q274" i="1"/>
  <c r="S273" i="1"/>
  <c r="Z273" i="1" s="1"/>
  <c r="R273" i="1"/>
  <c r="D274" i="1"/>
  <c r="G274" i="1" s="1"/>
  <c r="B111" i="1"/>
  <c r="L220" i="1"/>
  <c r="O220" i="1" s="1"/>
  <c r="U220" i="1"/>
  <c r="W220" i="1" s="1"/>
  <c r="AB274" i="1"/>
  <c r="AA274" i="1"/>
  <c r="T274" i="1"/>
  <c r="A275" i="1"/>
  <c r="H274" i="1"/>
  <c r="J221" i="1"/>
  <c r="K221" i="1" s="1"/>
  <c r="M221" i="1"/>
  <c r="N221" i="1" s="1"/>
  <c r="I222" i="1"/>
  <c r="C112" i="1"/>
  <c r="F274" i="1" l="1"/>
  <c r="R274" i="1"/>
  <c r="S274" i="1"/>
  <c r="Z274" i="1" s="1"/>
  <c r="E276" i="1"/>
  <c r="Q275" i="1"/>
  <c r="D275" i="1"/>
  <c r="G275" i="1" s="1"/>
  <c r="M222" i="1"/>
  <c r="N222" i="1" s="1"/>
  <c r="J222" i="1"/>
  <c r="K222" i="1" s="1"/>
  <c r="I223" i="1"/>
  <c r="T275" i="1"/>
  <c r="AB275" i="1"/>
  <c r="AA275" i="1"/>
  <c r="P112" i="1"/>
  <c r="L221" i="1"/>
  <c r="O221" i="1" s="1"/>
  <c r="U221" i="1"/>
  <c r="W221" i="1" s="1"/>
  <c r="A276" i="1"/>
  <c r="H275" i="1"/>
  <c r="F275" i="1" l="1"/>
  <c r="D276" i="1"/>
  <c r="G276" i="1" s="1"/>
  <c r="S275" i="1"/>
  <c r="Z275" i="1" s="1"/>
  <c r="R275" i="1"/>
  <c r="E277" i="1"/>
  <c r="Q276" i="1"/>
  <c r="L222" i="1"/>
  <c r="O222" i="1" s="1"/>
  <c r="U222" i="1"/>
  <c r="W222" i="1" s="1"/>
  <c r="A277" i="1"/>
  <c r="H276" i="1"/>
  <c r="X112" i="1"/>
  <c r="AB276" i="1"/>
  <c r="AA276" i="1"/>
  <c r="T276" i="1"/>
  <c r="J223" i="1"/>
  <c r="K223" i="1" s="1"/>
  <c r="I224" i="1"/>
  <c r="F276" i="1" l="1"/>
  <c r="E278" i="1"/>
  <c r="Q277" i="1"/>
  <c r="S276" i="1"/>
  <c r="Z276" i="1" s="1"/>
  <c r="R276" i="1"/>
  <c r="D277" i="1"/>
  <c r="G277" i="1" s="1"/>
  <c r="M223" i="1"/>
  <c r="N223" i="1" s="1"/>
  <c r="C113" i="1"/>
  <c r="P113" i="1" s="1"/>
  <c r="J224" i="1"/>
  <c r="K224" i="1" s="1"/>
  <c r="I225" i="1"/>
  <c r="B112" i="1"/>
  <c r="A278" i="1"/>
  <c r="H277" i="1"/>
  <c r="L223" i="1"/>
  <c r="U223" i="1"/>
  <c r="W223" i="1" s="1"/>
  <c r="T277" i="1"/>
  <c r="AB277" i="1"/>
  <c r="AA277" i="1"/>
  <c r="F277" i="1" l="1"/>
  <c r="S277" i="1"/>
  <c r="Z277" i="1" s="1"/>
  <c r="R277" i="1"/>
  <c r="E279" i="1"/>
  <c r="Q278" i="1"/>
  <c r="D278" i="1"/>
  <c r="G278" i="1" s="1"/>
  <c r="O223" i="1"/>
  <c r="M224" i="1"/>
  <c r="N224" i="1" s="1"/>
  <c r="A279" i="1"/>
  <c r="H278" i="1"/>
  <c r="J225" i="1"/>
  <c r="K225" i="1" s="1"/>
  <c r="I226" i="1"/>
  <c r="AB278" i="1"/>
  <c r="AA278" i="1"/>
  <c r="T278" i="1"/>
  <c r="L224" i="1"/>
  <c r="U224" i="1"/>
  <c r="W224" i="1" s="1"/>
  <c r="X113" i="1"/>
  <c r="F278" i="1" l="1"/>
  <c r="R278" i="1"/>
  <c r="S278" i="1"/>
  <c r="Z278" i="1" s="1"/>
  <c r="E280" i="1"/>
  <c r="Q279" i="1"/>
  <c r="D279" i="1"/>
  <c r="G279" i="1" s="1"/>
  <c r="O224" i="1"/>
  <c r="M225" i="1"/>
  <c r="N225" i="1" s="1"/>
  <c r="C114" i="1"/>
  <c r="P114" i="1" s="1"/>
  <c r="B113" i="1"/>
  <c r="J226" i="1"/>
  <c r="K226" i="1" s="1"/>
  <c r="I227" i="1"/>
  <c r="T279" i="1"/>
  <c r="AB279" i="1"/>
  <c r="AA279" i="1"/>
  <c r="L225" i="1"/>
  <c r="U225" i="1"/>
  <c r="W225" i="1" s="1"/>
  <c r="A280" i="1"/>
  <c r="H279" i="1"/>
  <c r="O225" i="1" l="1"/>
  <c r="F279" i="1"/>
  <c r="E281" i="1"/>
  <c r="Q280" i="1"/>
  <c r="R279" i="1"/>
  <c r="S279" i="1"/>
  <c r="Z279" i="1" s="1"/>
  <c r="D280" i="1"/>
  <c r="G280" i="1" s="1"/>
  <c r="M226" i="1"/>
  <c r="N226" i="1" s="1"/>
  <c r="A281" i="1"/>
  <c r="H280" i="1"/>
  <c r="L226" i="1"/>
  <c r="U226" i="1"/>
  <c r="W226" i="1" s="1"/>
  <c r="X114" i="1"/>
  <c r="AB280" i="1"/>
  <c r="AA280" i="1"/>
  <c r="T280" i="1"/>
  <c r="J227" i="1"/>
  <c r="K227" i="1" s="1"/>
  <c r="I228" i="1"/>
  <c r="F280" i="1" l="1"/>
  <c r="E282" i="1"/>
  <c r="Q281" i="1"/>
  <c r="S280" i="1"/>
  <c r="Z280" i="1" s="1"/>
  <c r="R280" i="1"/>
  <c r="D281" i="1"/>
  <c r="G281" i="1" s="1"/>
  <c r="O226" i="1"/>
  <c r="M227" i="1"/>
  <c r="N227" i="1" s="1"/>
  <c r="C115" i="1"/>
  <c r="P115" i="1" s="1"/>
  <c r="J228" i="1"/>
  <c r="K228" i="1" s="1"/>
  <c r="I229" i="1"/>
  <c r="L227" i="1"/>
  <c r="U227" i="1"/>
  <c r="W227" i="1" s="1"/>
  <c r="B114" i="1"/>
  <c r="A282" i="1"/>
  <c r="H281" i="1"/>
  <c r="T281" i="1"/>
  <c r="AB281" i="1"/>
  <c r="AA281" i="1"/>
  <c r="F281" i="1" l="1"/>
  <c r="S281" i="1"/>
  <c r="Z281" i="1" s="1"/>
  <c r="R281" i="1"/>
  <c r="E283" i="1"/>
  <c r="Q282" i="1"/>
  <c r="D282" i="1"/>
  <c r="G282" i="1" s="1"/>
  <c r="M228" i="1"/>
  <c r="N228" i="1" s="1"/>
  <c r="O227" i="1"/>
  <c r="A283" i="1"/>
  <c r="H282" i="1"/>
  <c r="J229" i="1"/>
  <c r="K229" i="1" s="1"/>
  <c r="I230" i="1"/>
  <c r="L228" i="1"/>
  <c r="U228" i="1"/>
  <c r="W228" i="1" s="1"/>
  <c r="AB282" i="1"/>
  <c r="AA282" i="1"/>
  <c r="T282" i="1"/>
  <c r="X115" i="1"/>
  <c r="F282" i="1" l="1"/>
  <c r="M229" i="1"/>
  <c r="N229" i="1" s="1"/>
  <c r="E284" i="1"/>
  <c r="Q283" i="1"/>
  <c r="S283" i="1" s="1"/>
  <c r="D283" i="1"/>
  <c r="G283" i="1" s="1"/>
  <c r="R282" i="1"/>
  <c r="S282" i="1"/>
  <c r="Z282" i="1" s="1"/>
  <c r="O228" i="1"/>
  <c r="C116" i="1"/>
  <c r="P116" i="1" s="1"/>
  <c r="B115" i="1"/>
  <c r="H283" i="1"/>
  <c r="A284" i="1"/>
  <c r="J230" i="1"/>
  <c r="K230" i="1" s="1"/>
  <c r="I231" i="1"/>
  <c r="T283" i="1"/>
  <c r="AB283" i="1"/>
  <c r="AA283" i="1"/>
  <c r="L229" i="1"/>
  <c r="U229" i="1"/>
  <c r="W229" i="1" s="1"/>
  <c r="O229" i="1" l="1"/>
  <c r="M230" i="1"/>
  <c r="N230" i="1" s="1"/>
  <c r="F283" i="1"/>
  <c r="E285" i="1"/>
  <c r="Q284" i="1"/>
  <c r="D284" i="1"/>
  <c r="G284" i="1" s="1"/>
  <c r="L230" i="1"/>
  <c r="U230" i="1"/>
  <c r="W230" i="1" s="1"/>
  <c r="AB284" i="1"/>
  <c r="AA284" i="1"/>
  <c r="T284" i="1"/>
  <c r="J231" i="1"/>
  <c r="K231" i="1" s="1"/>
  <c r="I232" i="1"/>
  <c r="A285" i="1"/>
  <c r="H284" i="1"/>
  <c r="X116" i="1"/>
  <c r="M231" i="1" l="1"/>
  <c r="N231" i="1" s="1"/>
  <c r="O230" i="1"/>
  <c r="F284" i="1"/>
  <c r="E286" i="1"/>
  <c r="Q285" i="1"/>
  <c r="S284" i="1"/>
  <c r="Z284" i="1" s="1"/>
  <c r="R284" i="1"/>
  <c r="D285" i="1"/>
  <c r="G285" i="1" s="1"/>
  <c r="C117" i="1"/>
  <c r="P117" i="1" s="1"/>
  <c r="B116" i="1"/>
  <c r="J232" i="1"/>
  <c r="K232" i="1" s="1"/>
  <c r="I233" i="1"/>
  <c r="H285" i="1"/>
  <c r="A286" i="1"/>
  <c r="L231" i="1"/>
  <c r="U231" i="1"/>
  <c r="W231" i="1" s="1"/>
  <c r="AA285" i="1"/>
  <c r="T285" i="1"/>
  <c r="AB285" i="1"/>
  <c r="O231" i="1" l="1"/>
  <c r="M232" i="1"/>
  <c r="N232" i="1" s="1"/>
  <c r="F285" i="1"/>
  <c r="E287" i="1"/>
  <c r="Q286" i="1"/>
  <c r="S285" i="1"/>
  <c r="Z285" i="1" s="1"/>
  <c r="R285" i="1"/>
  <c r="D286" i="1"/>
  <c r="G286" i="1" s="1"/>
  <c r="L232" i="1"/>
  <c r="U232" i="1"/>
  <c r="W232" i="1" s="1"/>
  <c r="X117" i="1"/>
  <c r="T286" i="1"/>
  <c r="AB286" i="1"/>
  <c r="AA286" i="1"/>
  <c r="A287" i="1"/>
  <c r="H286" i="1"/>
  <c r="J233" i="1"/>
  <c r="K233" i="1" s="1"/>
  <c r="I234" i="1"/>
  <c r="O232" i="1" l="1"/>
  <c r="M233" i="1"/>
  <c r="N233" i="1" s="1"/>
  <c r="F286" i="1"/>
  <c r="E288" i="1"/>
  <c r="Q287" i="1"/>
  <c r="R286" i="1"/>
  <c r="S286" i="1"/>
  <c r="Z286" i="1" s="1"/>
  <c r="D287" i="1"/>
  <c r="G287" i="1" s="1"/>
  <c r="C118" i="1"/>
  <c r="P118" i="1" s="1"/>
  <c r="L233" i="1"/>
  <c r="U233" i="1"/>
  <c r="W233" i="1" s="1"/>
  <c r="AB287" i="1"/>
  <c r="AA287" i="1"/>
  <c r="T287" i="1"/>
  <c r="B117" i="1"/>
  <c r="J234" i="1"/>
  <c r="K234" i="1" s="1"/>
  <c r="I235" i="1"/>
  <c r="A288" i="1"/>
  <c r="H287" i="1"/>
  <c r="O233" i="1" l="1"/>
  <c r="M234" i="1"/>
  <c r="N234" i="1" s="1"/>
  <c r="F287" i="1"/>
  <c r="E289" i="1"/>
  <c r="Q288" i="1"/>
  <c r="S287" i="1"/>
  <c r="Z287" i="1" s="1"/>
  <c r="R287" i="1"/>
  <c r="D288" i="1"/>
  <c r="G288" i="1" s="1"/>
  <c r="T288" i="1"/>
  <c r="AB288" i="1"/>
  <c r="AA288" i="1"/>
  <c r="X118" i="1"/>
  <c r="J235" i="1"/>
  <c r="K235" i="1" s="1"/>
  <c r="I236" i="1"/>
  <c r="H288" i="1"/>
  <c r="A289" i="1"/>
  <c r="L234" i="1"/>
  <c r="U234" i="1"/>
  <c r="W234" i="1" s="1"/>
  <c r="O234" i="1" l="1"/>
  <c r="M235" i="1"/>
  <c r="N235" i="1" s="1"/>
  <c r="F288" i="1"/>
  <c r="E290" i="1"/>
  <c r="Q289" i="1"/>
  <c r="S288" i="1"/>
  <c r="Z288" i="1" s="1"/>
  <c r="R288" i="1"/>
  <c r="D289" i="1"/>
  <c r="G289" i="1" s="1"/>
  <c r="C119" i="1"/>
  <c r="B118" i="1"/>
  <c r="J236" i="1"/>
  <c r="K236" i="1" s="1"/>
  <c r="I237" i="1"/>
  <c r="A290" i="1"/>
  <c r="H289" i="1"/>
  <c r="L235" i="1"/>
  <c r="U235" i="1"/>
  <c r="W235" i="1" s="1"/>
  <c r="AB289" i="1"/>
  <c r="AA289" i="1"/>
  <c r="T289" i="1"/>
  <c r="O235" i="1" l="1"/>
  <c r="M236" i="1"/>
  <c r="N236" i="1" s="1"/>
  <c r="F289" i="1"/>
  <c r="E291" i="1"/>
  <c r="Q290" i="1"/>
  <c r="S289" i="1"/>
  <c r="Z289" i="1" s="1"/>
  <c r="R289" i="1"/>
  <c r="D290" i="1"/>
  <c r="P119" i="1"/>
  <c r="X119" i="1" s="1"/>
  <c r="AB290" i="1"/>
  <c r="AA290" i="1"/>
  <c r="T290" i="1"/>
  <c r="J237" i="1"/>
  <c r="K237" i="1" s="1"/>
  <c r="I238" i="1"/>
  <c r="A291" i="1"/>
  <c r="H290" i="1"/>
  <c r="L236" i="1"/>
  <c r="U236" i="1"/>
  <c r="W236" i="1" s="1"/>
  <c r="O236" i="1" l="1"/>
  <c r="M237" i="1"/>
  <c r="N237" i="1" s="1"/>
  <c r="F290" i="1"/>
  <c r="G290" i="1"/>
  <c r="E292" i="1"/>
  <c r="Q291" i="1"/>
  <c r="R290" i="1"/>
  <c r="S290" i="1"/>
  <c r="Z290" i="1" s="1"/>
  <c r="D291" i="1"/>
  <c r="G291" i="1" s="1"/>
  <c r="B119" i="1"/>
  <c r="L237" i="1"/>
  <c r="U237" i="1"/>
  <c r="W237" i="1" s="1"/>
  <c r="T291" i="1"/>
  <c r="AB291" i="1"/>
  <c r="AA291" i="1"/>
  <c r="C120" i="1"/>
  <c r="A292" i="1"/>
  <c r="H291" i="1"/>
  <c r="J238" i="1"/>
  <c r="K238" i="1" s="1"/>
  <c r="I239" i="1"/>
  <c r="M238" i="1" l="1"/>
  <c r="N238" i="1" s="1"/>
  <c r="O237" i="1"/>
  <c r="F291" i="1"/>
  <c r="E293" i="1"/>
  <c r="Q292" i="1"/>
  <c r="S291" i="1"/>
  <c r="Z291" i="1" s="1"/>
  <c r="R291" i="1"/>
  <c r="D292" i="1"/>
  <c r="J239" i="1"/>
  <c r="K239" i="1" s="1"/>
  <c r="I240" i="1"/>
  <c r="A293" i="1"/>
  <c r="H292" i="1"/>
  <c r="AB292" i="1"/>
  <c r="AA292" i="1"/>
  <c r="T292" i="1"/>
  <c r="P120" i="1"/>
  <c r="L238" i="1"/>
  <c r="U238" i="1"/>
  <c r="W238" i="1" s="1"/>
  <c r="O238" i="1" l="1"/>
  <c r="M239" i="1"/>
  <c r="N239" i="1" s="1"/>
  <c r="F292" i="1"/>
  <c r="G292" i="1"/>
  <c r="E294" i="1"/>
  <c r="Q293" i="1"/>
  <c r="S292" i="1"/>
  <c r="Z292" i="1" s="1"/>
  <c r="R292" i="1"/>
  <c r="D293" i="1"/>
  <c r="A294" i="1"/>
  <c r="H293" i="1"/>
  <c r="L239" i="1"/>
  <c r="U239" i="1"/>
  <c r="W239" i="1" s="1"/>
  <c r="T293" i="1"/>
  <c r="AB293" i="1"/>
  <c r="AA293" i="1"/>
  <c r="X120" i="1"/>
  <c r="J240" i="1"/>
  <c r="K240" i="1" s="1"/>
  <c r="I241" i="1"/>
  <c r="O239" i="1" l="1"/>
  <c r="M240" i="1"/>
  <c r="N240" i="1" s="1"/>
  <c r="F293" i="1"/>
  <c r="G293" i="1"/>
  <c r="S293" i="1"/>
  <c r="Z293" i="1" s="1"/>
  <c r="R293" i="1"/>
  <c r="E295" i="1"/>
  <c r="Q294" i="1"/>
  <c r="D294" i="1"/>
  <c r="G294" i="1" s="1"/>
  <c r="B120" i="1"/>
  <c r="AB294" i="1"/>
  <c r="AA294" i="1"/>
  <c r="T294" i="1"/>
  <c r="L240" i="1"/>
  <c r="U240" i="1"/>
  <c r="W240" i="1" s="1"/>
  <c r="A295" i="1"/>
  <c r="H294" i="1"/>
  <c r="J241" i="1"/>
  <c r="K241" i="1" s="1"/>
  <c r="I242" i="1"/>
  <c r="C121" i="1"/>
  <c r="O240" i="1" l="1"/>
  <c r="M241" i="1"/>
  <c r="N241" i="1" s="1"/>
  <c r="F294" i="1"/>
  <c r="R294" i="1"/>
  <c r="S294" i="1"/>
  <c r="Z294" i="1" s="1"/>
  <c r="E296" i="1"/>
  <c r="Q295" i="1"/>
  <c r="D295" i="1"/>
  <c r="G295" i="1" s="1"/>
  <c r="J242" i="1"/>
  <c r="K242" i="1" s="1"/>
  <c r="I243" i="1"/>
  <c r="T295" i="1"/>
  <c r="AB295" i="1"/>
  <c r="AA295" i="1"/>
  <c r="L241" i="1"/>
  <c r="U241" i="1"/>
  <c r="W241" i="1" s="1"/>
  <c r="A296" i="1"/>
  <c r="H295" i="1"/>
  <c r="P121" i="1"/>
  <c r="M242" i="1" l="1"/>
  <c r="N242" i="1" s="1"/>
  <c r="O241" i="1"/>
  <c r="F295" i="1"/>
  <c r="E297" i="1"/>
  <c r="Q296" i="1"/>
  <c r="S295" i="1"/>
  <c r="Z295" i="1" s="1"/>
  <c r="R295" i="1"/>
  <c r="D296" i="1"/>
  <c r="G296" i="1" s="1"/>
  <c r="L242" i="1"/>
  <c r="U242" i="1"/>
  <c r="W242" i="1" s="1"/>
  <c r="A297" i="1"/>
  <c r="H296" i="1"/>
  <c r="AB296" i="1"/>
  <c r="AA296" i="1"/>
  <c r="T296" i="1"/>
  <c r="X121" i="1"/>
  <c r="J243" i="1"/>
  <c r="K243" i="1" s="1"/>
  <c r="I244" i="1"/>
  <c r="O242" i="1" l="1"/>
  <c r="M243" i="1"/>
  <c r="N243" i="1" s="1"/>
  <c r="F296" i="1"/>
  <c r="E298" i="1"/>
  <c r="Q297" i="1"/>
  <c r="S296" i="1"/>
  <c r="Z296" i="1" s="1"/>
  <c r="R296" i="1"/>
  <c r="D297" i="1"/>
  <c r="G297" i="1" s="1"/>
  <c r="C122" i="1"/>
  <c r="P122" i="1" s="1"/>
  <c r="B121" i="1"/>
  <c r="J244" i="1"/>
  <c r="K244" i="1" s="1"/>
  <c r="I245" i="1"/>
  <c r="A298" i="1"/>
  <c r="H297" i="1"/>
  <c r="L243" i="1"/>
  <c r="U243" i="1"/>
  <c r="W243" i="1" s="1"/>
  <c r="T297" i="1"/>
  <c r="AB297" i="1"/>
  <c r="AA297" i="1"/>
  <c r="O243" i="1" l="1"/>
  <c r="M244" i="1"/>
  <c r="N244" i="1" s="1"/>
  <c r="F297" i="1"/>
  <c r="E299" i="1"/>
  <c r="Q298" i="1"/>
  <c r="S297" i="1"/>
  <c r="Z297" i="1" s="1"/>
  <c r="R297" i="1"/>
  <c r="D298" i="1"/>
  <c r="G298" i="1" s="1"/>
  <c r="J245" i="1"/>
  <c r="K245" i="1" s="1"/>
  <c r="I246" i="1"/>
  <c r="AB298" i="1"/>
  <c r="AA298" i="1"/>
  <c r="T298" i="1"/>
  <c r="L244" i="1"/>
  <c r="U244" i="1"/>
  <c r="W244" i="1" s="1"/>
  <c r="X122" i="1"/>
  <c r="A299" i="1"/>
  <c r="H298" i="1"/>
  <c r="M245" i="1" l="1"/>
  <c r="N245" i="1" s="1"/>
  <c r="O244" i="1"/>
  <c r="F298" i="1"/>
  <c r="R298" i="1"/>
  <c r="S298" i="1"/>
  <c r="Z298" i="1" s="1"/>
  <c r="E300" i="1"/>
  <c r="Q299" i="1"/>
  <c r="D299" i="1"/>
  <c r="G299" i="1" s="1"/>
  <c r="L245" i="1"/>
  <c r="O245" i="1" s="1"/>
  <c r="U245" i="1"/>
  <c r="W245" i="1" s="1"/>
  <c r="A300" i="1"/>
  <c r="H299" i="1"/>
  <c r="C123" i="1"/>
  <c r="B122" i="1"/>
  <c r="T299" i="1"/>
  <c r="AB299" i="1"/>
  <c r="AA299" i="1"/>
  <c r="J246" i="1"/>
  <c r="K246" i="1" s="1"/>
  <c r="I247" i="1"/>
  <c r="M246" i="1" l="1"/>
  <c r="N246" i="1" s="1"/>
  <c r="F299" i="1"/>
  <c r="E301" i="1"/>
  <c r="Q300" i="1"/>
  <c r="S299" i="1"/>
  <c r="Z299" i="1" s="1"/>
  <c r="R299" i="1"/>
  <c r="D300" i="1"/>
  <c r="G300" i="1" s="1"/>
  <c r="J247" i="1"/>
  <c r="K247" i="1" s="1"/>
  <c r="I248" i="1"/>
  <c r="AB300" i="1"/>
  <c r="AA300" i="1"/>
  <c r="T300" i="1"/>
  <c r="L246" i="1"/>
  <c r="U246" i="1"/>
  <c r="W246" i="1" s="1"/>
  <c r="P123" i="1"/>
  <c r="A301" i="1"/>
  <c r="H300" i="1"/>
  <c r="M247" i="1" l="1"/>
  <c r="N247" i="1" s="1"/>
  <c r="O246" i="1"/>
  <c r="F300" i="1"/>
  <c r="E302" i="1"/>
  <c r="Q301" i="1"/>
  <c r="S300" i="1"/>
  <c r="Z300" i="1" s="1"/>
  <c r="R300" i="1"/>
  <c r="D301" i="1"/>
  <c r="G301" i="1" s="1"/>
  <c r="A302" i="1"/>
  <c r="H301" i="1"/>
  <c r="T301" i="1"/>
  <c r="AB301" i="1"/>
  <c r="AA301" i="1"/>
  <c r="J248" i="1"/>
  <c r="K248" i="1" s="1"/>
  <c r="I249" i="1"/>
  <c r="L247" i="1"/>
  <c r="U247" i="1"/>
  <c r="W247" i="1" s="1"/>
  <c r="X123" i="1"/>
  <c r="O247" i="1" l="1"/>
  <c r="M248" i="1"/>
  <c r="N248" i="1" s="1"/>
  <c r="F301" i="1"/>
  <c r="S301" i="1"/>
  <c r="Z301" i="1" s="1"/>
  <c r="R301" i="1"/>
  <c r="E303" i="1"/>
  <c r="Q302" i="1"/>
  <c r="D302" i="1"/>
  <c r="G302" i="1" s="1"/>
  <c r="C124" i="1"/>
  <c r="B123" i="1"/>
  <c r="L248" i="1"/>
  <c r="U248" i="1"/>
  <c r="W248" i="1" s="1"/>
  <c r="AB302" i="1"/>
  <c r="AA302" i="1"/>
  <c r="T302" i="1"/>
  <c r="J249" i="1"/>
  <c r="K249" i="1" s="1"/>
  <c r="I250" i="1"/>
  <c r="A303" i="1"/>
  <c r="H302" i="1"/>
  <c r="M249" i="1" l="1"/>
  <c r="N249" i="1" s="1"/>
  <c r="O248" i="1"/>
  <c r="F302" i="1"/>
  <c r="R302" i="1"/>
  <c r="S302" i="1"/>
  <c r="Z302" i="1" s="1"/>
  <c r="D303" i="1"/>
  <c r="E304" i="1"/>
  <c r="Q303" i="1"/>
  <c r="P124" i="1"/>
  <c r="X124" i="1" s="1"/>
  <c r="T303" i="1"/>
  <c r="AB303" i="1"/>
  <c r="AA303" i="1"/>
  <c r="J250" i="1"/>
  <c r="K250" i="1" s="1"/>
  <c r="I251" i="1"/>
  <c r="A304" i="1"/>
  <c r="H303" i="1"/>
  <c r="L249" i="1"/>
  <c r="U249" i="1"/>
  <c r="W249" i="1" s="1"/>
  <c r="M250" i="1" l="1"/>
  <c r="N250" i="1" s="1"/>
  <c r="O249" i="1"/>
  <c r="F303" i="1"/>
  <c r="G303" i="1"/>
  <c r="E305" i="1"/>
  <c r="Q304" i="1"/>
  <c r="S303" i="1"/>
  <c r="Z303" i="1" s="1"/>
  <c r="R303" i="1"/>
  <c r="D304" i="1"/>
  <c r="G304" i="1" s="1"/>
  <c r="C125" i="1"/>
  <c r="P125" i="1" s="1"/>
  <c r="AB304" i="1"/>
  <c r="AA304" i="1"/>
  <c r="T304" i="1"/>
  <c r="A305" i="1"/>
  <c r="H304" i="1"/>
  <c r="J251" i="1"/>
  <c r="K251" i="1" s="1"/>
  <c r="I252" i="1"/>
  <c r="B124" i="1"/>
  <c r="L250" i="1"/>
  <c r="U250" i="1"/>
  <c r="W250" i="1" s="1"/>
  <c r="M251" i="1" l="1"/>
  <c r="N251" i="1" s="1"/>
  <c r="O250" i="1"/>
  <c r="F304" i="1"/>
  <c r="S304" i="1"/>
  <c r="Z304" i="1" s="1"/>
  <c r="R304" i="1"/>
  <c r="E306" i="1"/>
  <c r="Q305" i="1"/>
  <c r="D305" i="1"/>
  <c r="G305" i="1" s="1"/>
  <c r="L251" i="1"/>
  <c r="U251" i="1"/>
  <c r="W251" i="1" s="1"/>
  <c r="A306" i="1"/>
  <c r="H305" i="1"/>
  <c r="X125" i="1"/>
  <c r="J252" i="1"/>
  <c r="K252" i="1" s="1"/>
  <c r="I253" i="1"/>
  <c r="T305" i="1"/>
  <c r="AB305" i="1"/>
  <c r="AA305" i="1"/>
  <c r="O251" i="1" l="1"/>
  <c r="M252" i="1"/>
  <c r="N252" i="1" s="1"/>
  <c r="F305" i="1"/>
  <c r="S305" i="1"/>
  <c r="Z305" i="1" s="1"/>
  <c r="R305" i="1"/>
  <c r="D306" i="1"/>
  <c r="G306" i="1" s="1"/>
  <c r="E307" i="1"/>
  <c r="Q306" i="1"/>
  <c r="J253" i="1"/>
  <c r="K253" i="1" s="1"/>
  <c r="I254" i="1"/>
  <c r="C126" i="1"/>
  <c r="A307" i="1"/>
  <c r="H306" i="1"/>
  <c r="L252" i="1"/>
  <c r="U252" i="1"/>
  <c r="W252" i="1" s="1"/>
  <c r="B125" i="1"/>
  <c r="AB306" i="1"/>
  <c r="AA306" i="1"/>
  <c r="T306" i="1"/>
  <c r="M253" i="1" l="1"/>
  <c r="N253" i="1" s="1"/>
  <c r="O252" i="1"/>
  <c r="F306" i="1"/>
  <c r="E308" i="1"/>
  <c r="Q307" i="1"/>
  <c r="R306" i="1"/>
  <c r="S306" i="1"/>
  <c r="Z306" i="1" s="1"/>
  <c r="D307" i="1"/>
  <c r="G307" i="1" s="1"/>
  <c r="T307" i="1"/>
  <c r="AB307" i="1"/>
  <c r="AA307" i="1"/>
  <c r="L253" i="1"/>
  <c r="O253" i="1" s="1"/>
  <c r="U253" i="1"/>
  <c r="W253" i="1" s="1"/>
  <c r="P126" i="1"/>
  <c r="A308" i="1"/>
  <c r="H307" i="1"/>
  <c r="J254" i="1"/>
  <c r="K254" i="1" s="1"/>
  <c r="M254" i="1"/>
  <c r="N254" i="1" s="1"/>
  <c r="I255" i="1"/>
  <c r="F307" i="1" l="1"/>
  <c r="S307" i="1"/>
  <c r="Z307" i="1" s="1"/>
  <c r="R307" i="1"/>
  <c r="E309" i="1"/>
  <c r="Q308" i="1"/>
  <c r="D308" i="1"/>
  <c r="G308" i="1" s="1"/>
  <c r="J255" i="1"/>
  <c r="K255" i="1" s="1"/>
  <c r="I256" i="1"/>
  <c r="A309" i="1"/>
  <c r="H308" i="1"/>
  <c r="X126" i="1"/>
  <c r="AB308" i="1"/>
  <c r="AA308" i="1"/>
  <c r="T308" i="1"/>
  <c r="L254" i="1"/>
  <c r="O254" i="1" s="1"/>
  <c r="U254" i="1"/>
  <c r="W254" i="1" s="1"/>
  <c r="F308" i="1" l="1"/>
  <c r="S308" i="1"/>
  <c r="Z308" i="1" s="1"/>
  <c r="R308" i="1"/>
  <c r="E310" i="1"/>
  <c r="Q309" i="1"/>
  <c r="D309" i="1"/>
  <c r="C127" i="1"/>
  <c r="J256" i="1"/>
  <c r="K256" i="1" s="1"/>
  <c r="I257" i="1"/>
  <c r="B126" i="1"/>
  <c r="A310" i="1"/>
  <c r="H309" i="1"/>
  <c r="M255" i="1"/>
  <c r="N255" i="1" s="1"/>
  <c r="L255" i="1"/>
  <c r="U255" i="1"/>
  <c r="W255" i="1" s="1"/>
  <c r="T309" i="1"/>
  <c r="AB309" i="1"/>
  <c r="AA309" i="1"/>
  <c r="F309" i="1" l="1"/>
  <c r="G309" i="1"/>
  <c r="S309" i="1"/>
  <c r="Z309" i="1" s="1"/>
  <c r="R309" i="1"/>
  <c r="D310" i="1"/>
  <c r="G310" i="1" s="1"/>
  <c r="E311" i="1"/>
  <c r="Q310" i="1"/>
  <c r="A311" i="1"/>
  <c r="H310" i="1"/>
  <c r="M256" i="1"/>
  <c r="N256" i="1" s="1"/>
  <c r="L256" i="1"/>
  <c r="U256" i="1"/>
  <c r="W256" i="1" s="1"/>
  <c r="O255" i="1"/>
  <c r="AB310" i="1"/>
  <c r="AA310" i="1"/>
  <c r="T310" i="1"/>
  <c r="J257" i="1"/>
  <c r="K257" i="1" s="1"/>
  <c r="I258" i="1"/>
  <c r="P127" i="1"/>
  <c r="F310" i="1" l="1"/>
  <c r="R310" i="1"/>
  <c r="S310" i="1"/>
  <c r="Z310" i="1" s="1"/>
  <c r="E312" i="1"/>
  <c r="Q311" i="1"/>
  <c r="D311" i="1"/>
  <c r="G311" i="1" s="1"/>
  <c r="M257" i="1"/>
  <c r="M258" i="1" s="1"/>
  <c r="N257" i="1"/>
  <c r="J258" i="1"/>
  <c r="K258" i="1" s="1"/>
  <c r="I259" i="1"/>
  <c r="T311" i="1"/>
  <c r="AB311" i="1"/>
  <c r="AA311" i="1"/>
  <c r="O256" i="1"/>
  <c r="A312" i="1"/>
  <c r="H311" i="1"/>
  <c r="L257" i="1"/>
  <c r="U257" i="1"/>
  <c r="W257" i="1" s="1"/>
  <c r="X127" i="1"/>
  <c r="F311" i="1" l="1"/>
  <c r="S311" i="1"/>
  <c r="Z311" i="1" s="1"/>
  <c r="R311" i="1"/>
  <c r="D312" i="1"/>
  <c r="E313" i="1"/>
  <c r="Q312" i="1"/>
  <c r="O257" i="1"/>
  <c r="N258" i="1"/>
  <c r="AB312" i="1"/>
  <c r="AA312" i="1"/>
  <c r="T312" i="1"/>
  <c r="C128" i="1"/>
  <c r="J259" i="1"/>
  <c r="K259" i="1" s="1"/>
  <c r="M259" i="1"/>
  <c r="I260" i="1"/>
  <c r="B127" i="1"/>
  <c r="A313" i="1"/>
  <c r="H312" i="1"/>
  <c r="L258" i="1"/>
  <c r="U258" i="1"/>
  <c r="W258" i="1" s="1"/>
  <c r="F312" i="1" l="1"/>
  <c r="G312" i="1"/>
  <c r="E314" i="1"/>
  <c r="Q313" i="1"/>
  <c r="S312" i="1"/>
  <c r="Z312" i="1" s="1"/>
  <c r="R312" i="1"/>
  <c r="D313" i="1"/>
  <c r="G313" i="1" s="1"/>
  <c r="O258" i="1"/>
  <c r="N259" i="1"/>
  <c r="L259" i="1"/>
  <c r="U259" i="1"/>
  <c r="W259" i="1" s="1"/>
  <c r="P128" i="1"/>
  <c r="T313" i="1"/>
  <c r="AB313" i="1"/>
  <c r="AA313" i="1"/>
  <c r="A314" i="1"/>
  <c r="H313" i="1"/>
  <c r="J260" i="1"/>
  <c r="K260" i="1" s="1"/>
  <c r="M260" i="1"/>
  <c r="I261" i="1"/>
  <c r="F313" i="1" l="1"/>
  <c r="S313" i="1"/>
  <c r="Z313" i="1" s="1"/>
  <c r="R313" i="1"/>
  <c r="N260" i="1"/>
  <c r="E315" i="1"/>
  <c r="Q314" i="1"/>
  <c r="S314" i="1" s="1"/>
  <c r="D314" i="1"/>
  <c r="G314" i="1" s="1"/>
  <c r="O259" i="1"/>
  <c r="L260" i="1"/>
  <c r="U260" i="1"/>
  <c r="W260" i="1" s="1"/>
  <c r="AB314" i="1"/>
  <c r="AA314" i="1"/>
  <c r="T314" i="1"/>
  <c r="X128" i="1"/>
  <c r="J261" i="1"/>
  <c r="K261" i="1" s="1"/>
  <c r="M261" i="1"/>
  <c r="I262" i="1"/>
  <c r="A315" i="1"/>
  <c r="H314" i="1"/>
  <c r="F314" i="1" l="1"/>
  <c r="O260" i="1"/>
  <c r="E316" i="1"/>
  <c r="Q315" i="1"/>
  <c r="D315" i="1"/>
  <c r="G315" i="1" s="1"/>
  <c r="N261" i="1"/>
  <c r="C129" i="1"/>
  <c r="P129" i="1" s="1"/>
  <c r="L261" i="1"/>
  <c r="U261" i="1"/>
  <c r="W261" i="1" s="1"/>
  <c r="T315" i="1"/>
  <c r="AB315" i="1"/>
  <c r="AA315" i="1"/>
  <c r="J262" i="1"/>
  <c r="K262" i="1" s="1"/>
  <c r="M262" i="1"/>
  <c r="I263" i="1"/>
  <c r="A316" i="1"/>
  <c r="H315" i="1"/>
  <c r="B128" i="1"/>
  <c r="N262" i="1" l="1"/>
  <c r="F315" i="1"/>
  <c r="O261" i="1"/>
  <c r="S315" i="1"/>
  <c r="Z315" i="1" s="1"/>
  <c r="R315" i="1"/>
  <c r="E317" i="1"/>
  <c r="Q316" i="1"/>
  <c r="D316" i="1"/>
  <c r="G316" i="1" s="1"/>
  <c r="AB316" i="1"/>
  <c r="AA316" i="1"/>
  <c r="T316" i="1"/>
  <c r="J263" i="1"/>
  <c r="K263" i="1" s="1"/>
  <c r="M263" i="1"/>
  <c r="I264" i="1"/>
  <c r="A317" i="1"/>
  <c r="H316" i="1"/>
  <c r="X129" i="1"/>
  <c r="L262" i="1"/>
  <c r="U262" i="1"/>
  <c r="W262" i="1" s="1"/>
  <c r="O262" i="1" l="1"/>
  <c r="N263" i="1"/>
  <c r="F316" i="1"/>
  <c r="E318" i="1"/>
  <c r="Q317" i="1"/>
  <c r="S316" i="1"/>
  <c r="Z316" i="1" s="1"/>
  <c r="R316" i="1"/>
  <c r="D317" i="1"/>
  <c r="G317" i="1" s="1"/>
  <c r="C130" i="1"/>
  <c r="P130" i="1" s="1"/>
  <c r="B129" i="1"/>
  <c r="J264" i="1"/>
  <c r="K264" i="1" s="1"/>
  <c r="M264" i="1"/>
  <c r="I265" i="1"/>
  <c r="A318" i="1"/>
  <c r="H317" i="1"/>
  <c r="L263" i="1"/>
  <c r="U263" i="1"/>
  <c r="W263" i="1" s="1"/>
  <c r="T317" i="1"/>
  <c r="AB317" i="1"/>
  <c r="AA317" i="1"/>
  <c r="O263" i="1" l="1"/>
  <c r="N264" i="1"/>
  <c r="F317" i="1"/>
  <c r="E319" i="1"/>
  <c r="Q318" i="1"/>
  <c r="S317" i="1"/>
  <c r="Z317" i="1" s="1"/>
  <c r="R317" i="1"/>
  <c r="D318" i="1"/>
  <c r="G318" i="1" s="1"/>
  <c r="J265" i="1"/>
  <c r="K265" i="1" s="1"/>
  <c r="M265" i="1"/>
  <c r="I266" i="1"/>
  <c r="AB318" i="1"/>
  <c r="AA318" i="1"/>
  <c r="T318" i="1"/>
  <c r="L264" i="1"/>
  <c r="U264" i="1"/>
  <c r="W264" i="1" s="1"/>
  <c r="X130" i="1"/>
  <c r="A319" i="1"/>
  <c r="H318" i="1"/>
  <c r="O264" i="1" l="1"/>
  <c r="N265" i="1"/>
  <c r="F318" i="1"/>
  <c r="E320" i="1"/>
  <c r="Q319" i="1"/>
  <c r="R318" i="1"/>
  <c r="S318" i="1"/>
  <c r="Z318" i="1" s="1"/>
  <c r="D319" i="1"/>
  <c r="G319" i="1" s="1"/>
  <c r="C131" i="1"/>
  <c r="P131" i="1" s="1"/>
  <c r="B130" i="1"/>
  <c r="L265" i="1"/>
  <c r="U265" i="1"/>
  <c r="W265" i="1" s="1"/>
  <c r="A320" i="1"/>
  <c r="H319" i="1"/>
  <c r="J266" i="1"/>
  <c r="K266" i="1" s="1"/>
  <c r="M266" i="1"/>
  <c r="I267" i="1"/>
  <c r="T319" i="1"/>
  <c r="AB319" i="1"/>
  <c r="AA319" i="1"/>
  <c r="O265" i="1" l="1"/>
  <c r="N266" i="1"/>
  <c r="F319" i="1"/>
  <c r="S319" i="1"/>
  <c r="Z319" i="1" s="1"/>
  <c r="R319" i="1"/>
  <c r="E321" i="1"/>
  <c r="Q320" i="1"/>
  <c r="D320" i="1"/>
  <c r="G320" i="1" s="1"/>
  <c r="AB320" i="1"/>
  <c r="AA320" i="1"/>
  <c r="T320" i="1"/>
  <c r="J267" i="1"/>
  <c r="K267" i="1" s="1"/>
  <c r="M267" i="1"/>
  <c r="I268" i="1"/>
  <c r="X131" i="1"/>
  <c r="L266" i="1"/>
  <c r="U266" i="1"/>
  <c r="W266" i="1" s="1"/>
  <c r="A321" i="1"/>
  <c r="H320" i="1"/>
  <c r="N267" i="1" l="1"/>
  <c r="O266" i="1"/>
  <c r="F320" i="1"/>
  <c r="D321" i="1"/>
  <c r="G321" i="1" s="1"/>
  <c r="E322" i="1"/>
  <c r="Q321" i="1"/>
  <c r="S320" i="1"/>
  <c r="Z320" i="1" s="1"/>
  <c r="R320" i="1"/>
  <c r="C132" i="1"/>
  <c r="P132" i="1" s="1"/>
  <c r="B131" i="1"/>
  <c r="L267" i="1"/>
  <c r="U267" i="1"/>
  <c r="W267" i="1" s="1"/>
  <c r="A322" i="1"/>
  <c r="H321" i="1"/>
  <c r="T321" i="1"/>
  <c r="AB321" i="1"/>
  <c r="AA321" i="1"/>
  <c r="J268" i="1"/>
  <c r="K268" i="1" s="1"/>
  <c r="M268" i="1"/>
  <c r="I269" i="1"/>
  <c r="O267" i="1" l="1"/>
  <c r="N268" i="1"/>
  <c r="F321" i="1"/>
  <c r="D322" i="1"/>
  <c r="G322" i="1" s="1"/>
  <c r="S321" i="1"/>
  <c r="Z321" i="1" s="1"/>
  <c r="R321" i="1"/>
  <c r="E323" i="1"/>
  <c r="Q322" i="1"/>
  <c r="A323" i="1"/>
  <c r="H322" i="1"/>
  <c r="J269" i="1"/>
  <c r="K269" i="1" s="1"/>
  <c r="M269" i="1"/>
  <c r="I270" i="1"/>
  <c r="AB322" i="1"/>
  <c r="AA322" i="1"/>
  <c r="T322" i="1"/>
  <c r="L268" i="1"/>
  <c r="U268" i="1"/>
  <c r="W268" i="1" s="1"/>
  <c r="X132" i="1"/>
  <c r="N269" i="1" l="1"/>
  <c r="O268" i="1"/>
  <c r="F322" i="1"/>
  <c r="R322" i="1"/>
  <c r="S322" i="1"/>
  <c r="Z322" i="1" s="1"/>
  <c r="E324" i="1"/>
  <c r="Q323" i="1"/>
  <c r="D323" i="1"/>
  <c r="G323" i="1" s="1"/>
  <c r="B132" i="1"/>
  <c r="C133" i="1"/>
  <c r="P133" i="1" s="1"/>
  <c r="H323" i="1"/>
  <c r="A324" i="1"/>
  <c r="J270" i="1"/>
  <c r="K270" i="1" s="1"/>
  <c r="M270" i="1"/>
  <c r="I271" i="1"/>
  <c r="T323" i="1"/>
  <c r="AB323" i="1"/>
  <c r="AA323" i="1"/>
  <c r="L269" i="1"/>
  <c r="U269" i="1"/>
  <c r="W269" i="1" s="1"/>
  <c r="N270" i="1" l="1"/>
  <c r="O269" i="1"/>
  <c r="F323" i="1"/>
  <c r="E325" i="1"/>
  <c r="Q324" i="1"/>
  <c r="S323" i="1"/>
  <c r="Z323" i="1" s="1"/>
  <c r="R323" i="1"/>
  <c r="D324" i="1"/>
  <c r="G324" i="1" s="1"/>
  <c r="L270" i="1"/>
  <c r="O270" i="1" s="1"/>
  <c r="U270" i="1"/>
  <c r="W270" i="1" s="1"/>
  <c r="X133" i="1"/>
  <c r="A325" i="1"/>
  <c r="H324" i="1"/>
  <c r="J271" i="1"/>
  <c r="K271" i="1" s="1"/>
  <c r="M271" i="1"/>
  <c r="I272" i="1"/>
  <c r="AB324" i="1"/>
  <c r="AA324" i="1"/>
  <c r="T324" i="1"/>
  <c r="N271" i="1" l="1"/>
  <c r="F324" i="1"/>
  <c r="E326" i="1"/>
  <c r="Q325" i="1"/>
  <c r="S324" i="1"/>
  <c r="Z324" i="1" s="1"/>
  <c r="R324" i="1"/>
  <c r="D325" i="1"/>
  <c r="G325" i="1" s="1"/>
  <c r="C134" i="1"/>
  <c r="P134" i="1" s="1"/>
  <c r="B133" i="1"/>
  <c r="L271" i="1"/>
  <c r="U271" i="1"/>
  <c r="W271" i="1" s="1"/>
  <c r="H325" i="1"/>
  <c r="A326" i="1"/>
  <c r="J272" i="1"/>
  <c r="K272" i="1" s="1"/>
  <c r="M272" i="1"/>
  <c r="I273" i="1"/>
  <c r="AA325" i="1"/>
  <c r="T325" i="1"/>
  <c r="AB325" i="1"/>
  <c r="N272" i="1" l="1"/>
  <c r="O271" i="1"/>
  <c r="F325" i="1"/>
  <c r="E327" i="1"/>
  <c r="Q326" i="1"/>
  <c r="S325" i="1"/>
  <c r="Z325" i="1" s="1"/>
  <c r="R325" i="1"/>
  <c r="D326" i="1"/>
  <c r="G326" i="1" s="1"/>
  <c r="L272" i="1"/>
  <c r="O272" i="1" s="1"/>
  <c r="U272" i="1"/>
  <c r="W272" i="1" s="1"/>
  <c r="T326" i="1"/>
  <c r="AB326" i="1"/>
  <c r="AA326" i="1"/>
  <c r="X134" i="1"/>
  <c r="A327" i="1"/>
  <c r="H326" i="1"/>
  <c r="J273" i="1"/>
  <c r="K273" i="1" s="1"/>
  <c r="M273" i="1"/>
  <c r="I274" i="1"/>
  <c r="N273" i="1" l="1"/>
  <c r="F326" i="1"/>
  <c r="R326" i="1"/>
  <c r="S326" i="1"/>
  <c r="Z326" i="1" s="1"/>
  <c r="E328" i="1"/>
  <c r="Q327" i="1"/>
  <c r="D327" i="1"/>
  <c r="G327" i="1" s="1"/>
  <c r="J274" i="1"/>
  <c r="K274" i="1" s="1"/>
  <c r="M274" i="1"/>
  <c r="I275" i="1"/>
  <c r="AB327" i="1"/>
  <c r="AA327" i="1"/>
  <c r="T327" i="1"/>
  <c r="C135" i="1"/>
  <c r="B134" i="1"/>
  <c r="A328" i="1"/>
  <c r="H327" i="1"/>
  <c r="L273" i="1"/>
  <c r="U273" i="1"/>
  <c r="W273" i="1" s="1"/>
  <c r="N274" i="1" l="1"/>
  <c r="O273" i="1"/>
  <c r="F327" i="1"/>
  <c r="E329" i="1"/>
  <c r="Q328" i="1"/>
  <c r="S327" i="1"/>
  <c r="Z327" i="1" s="1"/>
  <c r="R327" i="1"/>
  <c r="D328" i="1"/>
  <c r="G328" i="1" s="1"/>
  <c r="T328" i="1"/>
  <c r="AB328" i="1"/>
  <c r="AA328" i="1"/>
  <c r="J275" i="1"/>
  <c r="K275" i="1" s="1"/>
  <c r="M275" i="1"/>
  <c r="I276" i="1"/>
  <c r="L274" i="1"/>
  <c r="U274" i="1"/>
  <c r="W274" i="1" s="1"/>
  <c r="H328" i="1"/>
  <c r="A329" i="1"/>
  <c r="P135" i="1"/>
  <c r="O274" i="1" l="1"/>
  <c r="N275" i="1"/>
  <c r="F328" i="1"/>
  <c r="E330" i="1"/>
  <c r="Q329" i="1"/>
  <c r="S328" i="1"/>
  <c r="Z328" i="1" s="1"/>
  <c r="R328" i="1"/>
  <c r="D329" i="1"/>
  <c r="G329" i="1" s="1"/>
  <c r="J276" i="1"/>
  <c r="K276" i="1" s="1"/>
  <c r="M276" i="1"/>
  <c r="I277" i="1"/>
  <c r="X135" i="1"/>
  <c r="AB329" i="1"/>
  <c r="AA329" i="1"/>
  <c r="T329" i="1"/>
  <c r="L275" i="1"/>
  <c r="U275" i="1"/>
  <c r="W275" i="1" s="1"/>
  <c r="A330" i="1"/>
  <c r="H329" i="1"/>
  <c r="O275" i="1" l="1"/>
  <c r="N276" i="1"/>
  <c r="F329" i="1"/>
  <c r="E331" i="1"/>
  <c r="Q330" i="1"/>
  <c r="S329" i="1"/>
  <c r="Z329" i="1" s="1"/>
  <c r="R329" i="1"/>
  <c r="D330" i="1"/>
  <c r="G330" i="1" s="1"/>
  <c r="C136" i="1"/>
  <c r="P136" i="1" s="1"/>
  <c r="B135" i="1"/>
  <c r="A331" i="1"/>
  <c r="H330" i="1"/>
  <c r="L276" i="1"/>
  <c r="U276" i="1"/>
  <c r="W276" i="1" s="1"/>
  <c r="AB330" i="1"/>
  <c r="AA330" i="1"/>
  <c r="T330" i="1"/>
  <c r="J277" i="1"/>
  <c r="K277" i="1" s="1"/>
  <c r="M277" i="1"/>
  <c r="I278" i="1"/>
  <c r="O276" i="1" l="1"/>
  <c r="N277" i="1"/>
  <c r="F330" i="1"/>
  <c r="E332" i="1"/>
  <c r="Q331" i="1"/>
  <c r="R330" i="1"/>
  <c r="S330" i="1"/>
  <c r="Z330" i="1" s="1"/>
  <c r="D331" i="1"/>
  <c r="G331" i="1" s="1"/>
  <c r="A332" i="1"/>
  <c r="H331" i="1"/>
  <c r="J278" i="1"/>
  <c r="K278" i="1" s="1"/>
  <c r="M278" i="1"/>
  <c r="I279" i="1"/>
  <c r="X136" i="1"/>
  <c r="T331" i="1"/>
  <c r="AB331" i="1"/>
  <c r="AA331" i="1"/>
  <c r="L277" i="1"/>
  <c r="U277" i="1"/>
  <c r="W277" i="1" s="1"/>
  <c r="O277" i="1" l="1"/>
  <c r="N278" i="1"/>
  <c r="F331" i="1"/>
  <c r="S331" i="1"/>
  <c r="Z331" i="1" s="1"/>
  <c r="R331" i="1"/>
  <c r="E333" i="1"/>
  <c r="Q332" i="1"/>
  <c r="D332" i="1"/>
  <c r="G332" i="1" s="1"/>
  <c r="B136" i="1"/>
  <c r="C137" i="1"/>
  <c r="R137" i="1" s="1"/>
  <c r="AB332" i="1"/>
  <c r="AA332" i="1"/>
  <c r="T332" i="1"/>
  <c r="L278" i="1"/>
  <c r="U278" i="1"/>
  <c r="W278" i="1" s="1"/>
  <c r="J279" i="1"/>
  <c r="K279" i="1" s="1"/>
  <c r="M279" i="1"/>
  <c r="I280" i="1"/>
  <c r="A333" i="1"/>
  <c r="H332" i="1"/>
  <c r="O278" i="1" l="1"/>
  <c r="N279" i="1"/>
  <c r="F332" i="1"/>
  <c r="S332" i="1"/>
  <c r="Z332" i="1" s="1"/>
  <c r="R332" i="1"/>
  <c r="E334" i="1"/>
  <c r="Q333" i="1"/>
  <c r="D333" i="1"/>
  <c r="G333" i="1" s="1"/>
  <c r="L279" i="1"/>
  <c r="U279" i="1"/>
  <c r="W279" i="1" s="1"/>
  <c r="T333" i="1"/>
  <c r="AB333" i="1"/>
  <c r="AA333" i="1"/>
  <c r="P137" i="1"/>
  <c r="J280" i="1"/>
  <c r="K280" i="1" s="1"/>
  <c r="M280" i="1"/>
  <c r="I281" i="1"/>
  <c r="A334" i="1"/>
  <c r="H333" i="1"/>
  <c r="O279" i="1" l="1"/>
  <c r="N280" i="1"/>
  <c r="F333" i="1"/>
  <c r="S333" i="1"/>
  <c r="Z333" i="1" s="1"/>
  <c r="R333" i="1"/>
  <c r="D334" i="1"/>
  <c r="E335" i="1"/>
  <c r="Q334" i="1"/>
  <c r="AB334" i="1"/>
  <c r="AA334" i="1"/>
  <c r="T334" i="1"/>
  <c r="X137" i="1"/>
  <c r="L280" i="1"/>
  <c r="U280" i="1"/>
  <c r="W280" i="1" s="1"/>
  <c r="A335" i="1"/>
  <c r="H334" i="1"/>
  <c r="J281" i="1"/>
  <c r="K281" i="1" s="1"/>
  <c r="M281" i="1"/>
  <c r="I282" i="1"/>
  <c r="N281" i="1" l="1"/>
  <c r="O280" i="1"/>
  <c r="Z137" i="1"/>
  <c r="F334" i="1"/>
  <c r="G334" i="1"/>
  <c r="E336" i="1"/>
  <c r="Q335" i="1"/>
  <c r="R334" i="1"/>
  <c r="S334" i="1"/>
  <c r="Z334" i="1" s="1"/>
  <c r="D335" i="1"/>
  <c r="G335" i="1" s="1"/>
  <c r="C138" i="1"/>
  <c r="J282" i="1"/>
  <c r="K282" i="1" s="1"/>
  <c r="M282" i="1"/>
  <c r="I283" i="1"/>
  <c r="T335" i="1"/>
  <c r="AB335" i="1"/>
  <c r="AA335" i="1"/>
  <c r="L281" i="1"/>
  <c r="U281" i="1"/>
  <c r="W281" i="1" s="1"/>
  <c r="A336" i="1"/>
  <c r="H335" i="1"/>
  <c r="B137" i="1"/>
  <c r="N282" i="1" l="1"/>
  <c r="O281" i="1"/>
  <c r="F335" i="1"/>
  <c r="S335" i="1"/>
  <c r="Z335" i="1" s="1"/>
  <c r="R335" i="1"/>
  <c r="E337" i="1"/>
  <c r="Q336" i="1"/>
  <c r="D336" i="1"/>
  <c r="G336" i="1" s="1"/>
  <c r="P138" i="1"/>
  <c r="X138" i="1" s="1"/>
  <c r="AB336" i="1"/>
  <c r="AA336" i="1"/>
  <c r="T336" i="1"/>
  <c r="J283" i="1"/>
  <c r="K283" i="1" s="1"/>
  <c r="M283" i="1"/>
  <c r="I284" i="1"/>
  <c r="A337" i="1"/>
  <c r="H336" i="1"/>
  <c r="L282" i="1"/>
  <c r="U282" i="1"/>
  <c r="W282" i="1" s="1"/>
  <c r="N283" i="1" l="1"/>
  <c r="O282" i="1"/>
  <c r="F336" i="1"/>
  <c r="E338" i="1"/>
  <c r="Q337" i="1"/>
  <c r="S336" i="1"/>
  <c r="Z336" i="1" s="1"/>
  <c r="R336" i="1"/>
  <c r="D337" i="1"/>
  <c r="G337" i="1" s="1"/>
  <c r="C139" i="1"/>
  <c r="B138" i="1"/>
  <c r="A338" i="1"/>
  <c r="H337" i="1"/>
  <c r="L283" i="1"/>
  <c r="U283" i="1"/>
  <c r="W283" i="1" s="1"/>
  <c r="T337" i="1"/>
  <c r="AB337" i="1"/>
  <c r="AA337" i="1"/>
  <c r="J284" i="1"/>
  <c r="K284" i="1" s="1"/>
  <c r="I285" i="1"/>
  <c r="O283" i="1" l="1"/>
  <c r="F337" i="1"/>
  <c r="E339" i="1"/>
  <c r="Q338" i="1"/>
  <c r="S337" i="1"/>
  <c r="Z337" i="1" s="1"/>
  <c r="R337" i="1"/>
  <c r="D338" i="1"/>
  <c r="G338" i="1" s="1"/>
  <c r="M284" i="1"/>
  <c r="N284" i="1" s="1"/>
  <c r="A339" i="1"/>
  <c r="H338" i="1"/>
  <c r="J285" i="1"/>
  <c r="K285" i="1" s="1"/>
  <c r="I286" i="1"/>
  <c r="AB338" i="1"/>
  <c r="AA338" i="1"/>
  <c r="T338" i="1"/>
  <c r="L284" i="1"/>
  <c r="U284" i="1"/>
  <c r="W284" i="1" s="1"/>
  <c r="P139" i="1"/>
  <c r="F338" i="1" l="1"/>
  <c r="E340" i="1"/>
  <c r="Q339" i="1"/>
  <c r="R338" i="1"/>
  <c r="S338" i="1"/>
  <c r="Z338" i="1" s="1"/>
  <c r="D339" i="1"/>
  <c r="G339" i="1" s="1"/>
  <c r="O284" i="1"/>
  <c r="M285" i="1"/>
  <c r="N285" i="1" s="1"/>
  <c r="X139" i="1"/>
  <c r="J286" i="1"/>
  <c r="K286" i="1" s="1"/>
  <c r="I287" i="1"/>
  <c r="T339" i="1"/>
  <c r="AB339" i="1"/>
  <c r="AA339" i="1"/>
  <c r="L285" i="1"/>
  <c r="U285" i="1"/>
  <c r="W285" i="1" s="1"/>
  <c r="A340" i="1"/>
  <c r="H339" i="1"/>
  <c r="F339" i="1" l="1"/>
  <c r="S339" i="1"/>
  <c r="Z339" i="1" s="1"/>
  <c r="R339" i="1"/>
  <c r="E341" i="1"/>
  <c r="Q340" i="1"/>
  <c r="D340" i="1"/>
  <c r="G340" i="1" s="1"/>
  <c r="M286" i="1"/>
  <c r="N286" i="1" s="1"/>
  <c r="O285" i="1"/>
  <c r="A341" i="1"/>
  <c r="H340" i="1"/>
  <c r="B139" i="1"/>
  <c r="L286" i="1"/>
  <c r="U286" i="1"/>
  <c r="W286" i="1" s="1"/>
  <c r="AB340" i="1"/>
  <c r="AA340" i="1"/>
  <c r="T340" i="1"/>
  <c r="J287" i="1"/>
  <c r="K287" i="1" s="1"/>
  <c r="I288" i="1"/>
  <c r="C140" i="1"/>
  <c r="F340" i="1" l="1"/>
  <c r="E342" i="1"/>
  <c r="Q341" i="1"/>
  <c r="S340" i="1"/>
  <c r="Z340" i="1" s="1"/>
  <c r="R340" i="1"/>
  <c r="D341" i="1"/>
  <c r="G341" i="1" s="1"/>
  <c r="M287" i="1"/>
  <c r="N287" i="1" s="1"/>
  <c r="O286" i="1"/>
  <c r="P140" i="1"/>
  <c r="J288" i="1"/>
  <c r="K288" i="1" s="1"/>
  <c r="I289" i="1"/>
  <c r="A342" i="1"/>
  <c r="H341" i="1"/>
  <c r="L287" i="1"/>
  <c r="U287" i="1"/>
  <c r="W287" i="1" s="1"/>
  <c r="T341" i="1"/>
  <c r="AB341" i="1"/>
  <c r="AA341" i="1"/>
  <c r="F341" i="1" l="1"/>
  <c r="E343" i="1"/>
  <c r="Q342" i="1"/>
  <c r="S341" i="1"/>
  <c r="Z341" i="1" s="1"/>
  <c r="R341" i="1"/>
  <c r="D342" i="1"/>
  <c r="G342" i="1" s="1"/>
  <c r="O287" i="1"/>
  <c r="M288" i="1"/>
  <c r="N288" i="1" s="1"/>
  <c r="AB342" i="1"/>
  <c r="AA342" i="1"/>
  <c r="T342" i="1"/>
  <c r="J289" i="1"/>
  <c r="K289" i="1" s="1"/>
  <c r="I290" i="1"/>
  <c r="A343" i="1"/>
  <c r="H342" i="1"/>
  <c r="L288" i="1"/>
  <c r="U288" i="1"/>
  <c r="W288" i="1" s="1"/>
  <c r="X140" i="1"/>
  <c r="F342" i="1" l="1"/>
  <c r="R342" i="1"/>
  <c r="S342" i="1"/>
  <c r="Z342" i="1" s="1"/>
  <c r="E344" i="1"/>
  <c r="Q343" i="1"/>
  <c r="O288" i="1"/>
  <c r="D343" i="1"/>
  <c r="G343" i="1" s="1"/>
  <c r="M289" i="1"/>
  <c r="N289" i="1" s="1"/>
  <c r="C141" i="1"/>
  <c r="P141" i="1" s="1"/>
  <c r="B140" i="1"/>
  <c r="L289" i="1"/>
  <c r="U289" i="1"/>
  <c r="W289" i="1" s="1"/>
  <c r="T343" i="1"/>
  <c r="AB343" i="1"/>
  <c r="AA343" i="1"/>
  <c r="A344" i="1"/>
  <c r="H343" i="1"/>
  <c r="J290" i="1"/>
  <c r="K290" i="1" s="1"/>
  <c r="I291" i="1"/>
  <c r="F343" i="1" l="1"/>
  <c r="S343" i="1"/>
  <c r="Z343" i="1" s="1"/>
  <c r="R343" i="1"/>
  <c r="D344" i="1"/>
  <c r="G344" i="1" s="1"/>
  <c r="E345" i="1"/>
  <c r="Q344" i="1"/>
  <c r="O289" i="1"/>
  <c r="M290" i="1"/>
  <c r="N290" i="1" s="1"/>
  <c r="L290" i="1"/>
  <c r="U290" i="1"/>
  <c r="W290" i="1" s="1"/>
  <c r="J291" i="1"/>
  <c r="K291" i="1" s="1"/>
  <c r="I292" i="1"/>
  <c r="A345" i="1"/>
  <c r="H344" i="1"/>
  <c r="AB344" i="1"/>
  <c r="AA344" i="1"/>
  <c r="T344" i="1"/>
  <c r="X141" i="1"/>
  <c r="F344" i="1" l="1"/>
  <c r="E346" i="1"/>
  <c r="Q345" i="1"/>
  <c r="S345" i="1" s="1"/>
  <c r="S344" i="1"/>
  <c r="Z344" i="1" s="1"/>
  <c r="R344" i="1"/>
  <c r="D345" i="1"/>
  <c r="G345" i="1" s="1"/>
  <c r="O290" i="1"/>
  <c r="M291" i="1"/>
  <c r="N291" i="1" s="1"/>
  <c r="B141" i="1"/>
  <c r="C142" i="1"/>
  <c r="T345" i="1"/>
  <c r="AB345" i="1"/>
  <c r="AA345" i="1"/>
  <c r="J292" i="1"/>
  <c r="K292" i="1" s="1"/>
  <c r="I293" i="1"/>
  <c r="A346" i="1"/>
  <c r="H345" i="1"/>
  <c r="L291" i="1"/>
  <c r="U291" i="1"/>
  <c r="W291" i="1" s="1"/>
  <c r="F345" i="1" l="1"/>
  <c r="E347" i="1"/>
  <c r="Q346" i="1"/>
  <c r="O291" i="1"/>
  <c r="D346" i="1"/>
  <c r="G346" i="1" s="1"/>
  <c r="M292" i="1"/>
  <c r="N292" i="1" s="1"/>
  <c r="L292" i="1"/>
  <c r="U292" i="1"/>
  <c r="W292" i="1" s="1"/>
  <c r="A347" i="1"/>
  <c r="H346" i="1"/>
  <c r="AB346" i="1"/>
  <c r="AA346" i="1"/>
  <c r="T346" i="1"/>
  <c r="J293" i="1"/>
  <c r="K293" i="1" s="1"/>
  <c r="I294" i="1"/>
  <c r="P142" i="1"/>
  <c r="M293" i="1" l="1"/>
  <c r="N293" i="1" s="1"/>
  <c r="E348" i="1"/>
  <c r="Q347" i="1"/>
  <c r="R346" i="1"/>
  <c r="S346" i="1"/>
  <c r="Z346" i="1" s="1"/>
  <c r="F346" i="1"/>
  <c r="O292" i="1"/>
  <c r="D347" i="1"/>
  <c r="G347" i="1" s="1"/>
  <c r="J294" i="1"/>
  <c r="K294" i="1" s="1"/>
  <c r="I295" i="1"/>
  <c r="T347" i="1"/>
  <c r="AB347" i="1"/>
  <c r="AA347" i="1"/>
  <c r="X142" i="1"/>
  <c r="L293" i="1"/>
  <c r="U293" i="1"/>
  <c r="W293" i="1" s="1"/>
  <c r="A348" i="1"/>
  <c r="H347" i="1"/>
  <c r="O293" i="1" l="1"/>
  <c r="F347" i="1"/>
  <c r="M294" i="1"/>
  <c r="N294" i="1" s="1"/>
  <c r="E349" i="1"/>
  <c r="Q348" i="1"/>
  <c r="S347" i="1"/>
  <c r="Z347" i="1" s="1"/>
  <c r="R347" i="1"/>
  <c r="D348" i="1"/>
  <c r="G348" i="1" s="1"/>
  <c r="C143" i="1"/>
  <c r="P143" i="1" s="1"/>
  <c r="B142" i="1"/>
  <c r="A349" i="1"/>
  <c r="H348" i="1"/>
  <c r="L294" i="1"/>
  <c r="U294" i="1"/>
  <c r="W294" i="1" s="1"/>
  <c r="AB348" i="1"/>
  <c r="AA348" i="1"/>
  <c r="T348" i="1"/>
  <c r="J295" i="1"/>
  <c r="K295" i="1" s="1"/>
  <c r="I296" i="1"/>
  <c r="M295" i="1" l="1"/>
  <c r="M296" i="1" s="1"/>
  <c r="N295" i="1"/>
  <c r="O294" i="1"/>
  <c r="F348" i="1"/>
  <c r="E350" i="1"/>
  <c r="Q349" i="1"/>
  <c r="S348" i="1"/>
  <c r="Z348" i="1" s="1"/>
  <c r="R348" i="1"/>
  <c r="D349" i="1"/>
  <c r="G349" i="1" s="1"/>
  <c r="J296" i="1"/>
  <c r="K296" i="1" s="1"/>
  <c r="I297" i="1"/>
  <c r="X143" i="1"/>
  <c r="A350" i="1"/>
  <c r="H349" i="1"/>
  <c r="L295" i="1"/>
  <c r="U295" i="1"/>
  <c r="W295" i="1" s="1"/>
  <c r="T349" i="1"/>
  <c r="AB349" i="1"/>
  <c r="AA349" i="1"/>
  <c r="N296" i="1" l="1"/>
  <c r="O295" i="1"/>
  <c r="F349" i="1"/>
  <c r="E351" i="1"/>
  <c r="Q350" i="1"/>
  <c r="R349" i="1"/>
  <c r="S349" i="1"/>
  <c r="Z349" i="1" s="1"/>
  <c r="D350" i="1"/>
  <c r="G350" i="1" s="1"/>
  <c r="C144" i="1"/>
  <c r="P144" i="1" s="1"/>
  <c r="B143" i="1"/>
  <c r="J297" i="1"/>
  <c r="K297" i="1" s="1"/>
  <c r="M297" i="1"/>
  <c r="I298" i="1"/>
  <c r="AB350" i="1"/>
  <c r="AA350" i="1"/>
  <c r="T350" i="1"/>
  <c r="L296" i="1"/>
  <c r="O296" i="1" s="1"/>
  <c r="U296" i="1"/>
  <c r="W296" i="1" s="1"/>
  <c r="A351" i="1"/>
  <c r="H350" i="1"/>
  <c r="N297" i="1" l="1"/>
  <c r="F350" i="1"/>
  <c r="E352" i="1"/>
  <c r="Q351" i="1"/>
  <c r="R350" i="1"/>
  <c r="S350" i="1"/>
  <c r="Z350" i="1" s="1"/>
  <c r="D351" i="1"/>
  <c r="G351" i="1" s="1"/>
  <c r="T351" i="1"/>
  <c r="AB351" i="1"/>
  <c r="AA351" i="1"/>
  <c r="X144" i="1"/>
  <c r="L297" i="1"/>
  <c r="U297" i="1"/>
  <c r="W297" i="1" s="1"/>
  <c r="A352" i="1"/>
  <c r="H351" i="1"/>
  <c r="J298" i="1"/>
  <c r="K298" i="1" s="1"/>
  <c r="M298" i="1"/>
  <c r="I299" i="1"/>
  <c r="N298" i="1" l="1"/>
  <c r="O297" i="1"/>
  <c r="F351" i="1"/>
  <c r="S351" i="1"/>
  <c r="Z351" i="1" s="1"/>
  <c r="R351" i="1"/>
  <c r="E353" i="1"/>
  <c r="Q352" i="1"/>
  <c r="D352" i="1"/>
  <c r="B144" i="1"/>
  <c r="L298" i="1"/>
  <c r="U298" i="1"/>
  <c r="W298" i="1" s="1"/>
  <c r="A353" i="1"/>
  <c r="H352" i="1"/>
  <c r="AB352" i="1"/>
  <c r="AA352" i="1"/>
  <c r="T352" i="1"/>
  <c r="C145" i="1"/>
  <c r="J299" i="1"/>
  <c r="K299" i="1" s="1"/>
  <c r="M299" i="1"/>
  <c r="I300" i="1"/>
  <c r="O298" i="1" l="1"/>
  <c r="N299" i="1"/>
  <c r="N300" i="1" s="1"/>
  <c r="F352" i="1"/>
  <c r="G352" i="1"/>
  <c r="E354" i="1"/>
  <c r="Q353" i="1"/>
  <c r="S352" i="1"/>
  <c r="Z352" i="1" s="1"/>
  <c r="R352" i="1"/>
  <c r="D353" i="1"/>
  <c r="G353" i="1" s="1"/>
  <c r="L299" i="1"/>
  <c r="U299" i="1"/>
  <c r="W299" i="1" s="1"/>
  <c r="T353" i="1"/>
  <c r="AB353" i="1"/>
  <c r="AA353" i="1"/>
  <c r="P145" i="1"/>
  <c r="A354" i="1"/>
  <c r="H353" i="1"/>
  <c r="J300" i="1"/>
  <c r="K300" i="1" s="1"/>
  <c r="M300" i="1"/>
  <c r="I301" i="1"/>
  <c r="O299" i="1" l="1"/>
  <c r="F353" i="1"/>
  <c r="E355" i="1"/>
  <c r="Q354" i="1"/>
  <c r="R353" i="1"/>
  <c r="S353" i="1"/>
  <c r="Z353" i="1" s="1"/>
  <c r="D354" i="1"/>
  <c r="G354" i="1" s="1"/>
  <c r="L300" i="1"/>
  <c r="O300" i="1" s="1"/>
  <c r="U300" i="1"/>
  <c r="W300" i="1" s="1"/>
  <c r="AB354" i="1"/>
  <c r="AA354" i="1"/>
  <c r="T354" i="1"/>
  <c r="X145" i="1"/>
  <c r="J301" i="1"/>
  <c r="K301" i="1" s="1"/>
  <c r="M301" i="1"/>
  <c r="N301" i="1" s="1"/>
  <c r="I302" i="1"/>
  <c r="A355" i="1"/>
  <c r="H354" i="1"/>
  <c r="F354" i="1" l="1"/>
  <c r="R354" i="1"/>
  <c r="S354" i="1"/>
  <c r="Z354" i="1" s="1"/>
  <c r="E356" i="1"/>
  <c r="Q355" i="1"/>
  <c r="D355" i="1"/>
  <c r="G355" i="1" s="1"/>
  <c r="T355" i="1"/>
  <c r="AB355" i="1"/>
  <c r="AA355" i="1"/>
  <c r="J302" i="1"/>
  <c r="K302" i="1" s="1"/>
  <c r="M302" i="1"/>
  <c r="N302" i="1" s="1"/>
  <c r="I303" i="1"/>
  <c r="A356" i="1"/>
  <c r="H355" i="1"/>
  <c r="C146" i="1"/>
  <c r="L301" i="1"/>
  <c r="O301" i="1" s="1"/>
  <c r="U301" i="1"/>
  <c r="W301" i="1" s="1"/>
  <c r="B145" i="1"/>
  <c r="F355" i="1" l="1"/>
  <c r="D356" i="1"/>
  <c r="G356" i="1" s="1"/>
  <c r="S355" i="1"/>
  <c r="Z355" i="1" s="1"/>
  <c r="R355" i="1"/>
  <c r="E357" i="1"/>
  <c r="Q356" i="1"/>
  <c r="A357" i="1"/>
  <c r="H356" i="1"/>
  <c r="AB356" i="1"/>
  <c r="AA356" i="1"/>
  <c r="T356" i="1"/>
  <c r="J303" i="1"/>
  <c r="K303" i="1" s="1"/>
  <c r="M303" i="1"/>
  <c r="N303" i="1" s="1"/>
  <c r="I304" i="1"/>
  <c r="P146" i="1"/>
  <c r="L302" i="1"/>
  <c r="O302" i="1" s="1"/>
  <c r="U302" i="1"/>
  <c r="W302" i="1" s="1"/>
  <c r="F356" i="1" l="1"/>
  <c r="S356" i="1"/>
  <c r="Z356" i="1" s="1"/>
  <c r="R356" i="1"/>
  <c r="E358" i="1"/>
  <c r="Q357" i="1"/>
  <c r="D357" i="1"/>
  <c r="G357" i="1" s="1"/>
  <c r="X146" i="1"/>
  <c r="L303" i="1"/>
  <c r="O303" i="1" s="1"/>
  <c r="U303" i="1"/>
  <c r="W303" i="1" s="1"/>
  <c r="A358" i="1"/>
  <c r="H357" i="1"/>
  <c r="J304" i="1"/>
  <c r="K304" i="1" s="1"/>
  <c r="M304" i="1"/>
  <c r="N304" i="1" s="1"/>
  <c r="I305" i="1"/>
  <c r="T357" i="1"/>
  <c r="AB357" i="1"/>
  <c r="AA357" i="1"/>
  <c r="F357" i="1" l="1"/>
  <c r="E359" i="1"/>
  <c r="Q358" i="1"/>
  <c r="D358" i="1"/>
  <c r="G358" i="1" s="1"/>
  <c r="R357" i="1"/>
  <c r="S357" i="1"/>
  <c r="Z357" i="1" s="1"/>
  <c r="J305" i="1"/>
  <c r="K305" i="1" s="1"/>
  <c r="M305" i="1"/>
  <c r="N305" i="1" s="1"/>
  <c r="I306" i="1"/>
  <c r="A359" i="1"/>
  <c r="H358" i="1"/>
  <c r="C147" i="1"/>
  <c r="L304" i="1"/>
  <c r="O304" i="1" s="1"/>
  <c r="U304" i="1"/>
  <c r="W304" i="1" s="1"/>
  <c r="B146" i="1"/>
  <c r="AB358" i="1"/>
  <c r="AA358" i="1"/>
  <c r="T358" i="1"/>
  <c r="F358" i="1" l="1"/>
  <c r="E360" i="1"/>
  <c r="Q359" i="1"/>
  <c r="R358" i="1"/>
  <c r="S358" i="1"/>
  <c r="Z358" i="1" s="1"/>
  <c r="D359" i="1"/>
  <c r="G359" i="1" s="1"/>
  <c r="T359" i="1"/>
  <c r="AB359" i="1"/>
  <c r="AA359" i="1"/>
  <c r="A360" i="1"/>
  <c r="H359" i="1"/>
  <c r="J306" i="1"/>
  <c r="K306" i="1" s="1"/>
  <c r="M306" i="1"/>
  <c r="N306" i="1" s="1"/>
  <c r="I307" i="1"/>
  <c r="P147" i="1"/>
  <c r="L305" i="1"/>
  <c r="O305" i="1" s="1"/>
  <c r="U305" i="1"/>
  <c r="W305" i="1" s="1"/>
  <c r="F359" i="1" l="1"/>
  <c r="E361" i="1"/>
  <c r="Q360" i="1"/>
  <c r="S359" i="1"/>
  <c r="Z359" i="1" s="1"/>
  <c r="R359" i="1"/>
  <c r="D360" i="1"/>
  <c r="G360" i="1" s="1"/>
  <c r="AB360" i="1"/>
  <c r="AA360" i="1"/>
  <c r="T360" i="1"/>
  <c r="L306" i="1"/>
  <c r="O306" i="1" s="1"/>
  <c r="U306" i="1"/>
  <c r="W306" i="1" s="1"/>
  <c r="X147" i="1"/>
  <c r="J307" i="1"/>
  <c r="K307" i="1" s="1"/>
  <c r="M307" i="1"/>
  <c r="N307" i="1" s="1"/>
  <c r="I308" i="1"/>
  <c r="A361" i="1"/>
  <c r="H360" i="1"/>
  <c r="F360" i="1" l="1"/>
  <c r="E362" i="1"/>
  <c r="Q361" i="1"/>
  <c r="S360" i="1"/>
  <c r="Z360" i="1" s="1"/>
  <c r="R360" i="1"/>
  <c r="D361" i="1"/>
  <c r="G361" i="1" s="1"/>
  <c r="T361" i="1"/>
  <c r="AB361" i="1"/>
  <c r="AA361" i="1"/>
  <c r="J308" i="1"/>
  <c r="K308" i="1" s="1"/>
  <c r="M308" i="1"/>
  <c r="N308" i="1" s="1"/>
  <c r="I309" i="1"/>
  <c r="C148" i="1"/>
  <c r="A362" i="1"/>
  <c r="H361" i="1"/>
  <c r="B147" i="1"/>
  <c r="L307" i="1"/>
  <c r="O307" i="1" s="1"/>
  <c r="U307" i="1"/>
  <c r="W307" i="1" s="1"/>
  <c r="F361" i="1" l="1"/>
  <c r="E363" i="1"/>
  <c r="Q362" i="1"/>
  <c r="R361" i="1"/>
  <c r="S361" i="1"/>
  <c r="Z361" i="1" s="1"/>
  <c r="D362" i="1"/>
  <c r="A363" i="1"/>
  <c r="H362" i="1"/>
  <c r="AB362" i="1"/>
  <c r="AA362" i="1"/>
  <c r="T362" i="1"/>
  <c r="J309" i="1"/>
  <c r="K309" i="1" s="1"/>
  <c r="M309" i="1"/>
  <c r="N309" i="1" s="1"/>
  <c r="I310" i="1"/>
  <c r="L308" i="1"/>
  <c r="O308" i="1" s="1"/>
  <c r="U308" i="1"/>
  <c r="W308" i="1" s="1"/>
  <c r="P148" i="1"/>
  <c r="F362" i="1" l="1"/>
  <c r="G362" i="1"/>
  <c r="R362" i="1"/>
  <c r="S362" i="1"/>
  <c r="Z362" i="1" s="1"/>
  <c r="E364" i="1"/>
  <c r="Q363" i="1"/>
  <c r="D363" i="1"/>
  <c r="G363" i="1" s="1"/>
  <c r="L309" i="1"/>
  <c r="O309" i="1" s="1"/>
  <c r="U309" i="1"/>
  <c r="W309" i="1" s="1"/>
  <c r="H363" i="1"/>
  <c r="A364" i="1"/>
  <c r="X148" i="1"/>
  <c r="J310" i="1"/>
  <c r="K310" i="1" s="1"/>
  <c r="M310" i="1"/>
  <c r="N310" i="1" s="1"/>
  <c r="I311" i="1"/>
  <c r="T363" i="1"/>
  <c r="AB363" i="1"/>
  <c r="AA363" i="1"/>
  <c r="F363" i="1" l="1"/>
  <c r="D364" i="1"/>
  <c r="G364" i="1" s="1"/>
  <c r="S363" i="1"/>
  <c r="Z363" i="1" s="1"/>
  <c r="R363" i="1"/>
  <c r="E365" i="1"/>
  <c r="Q364" i="1"/>
  <c r="J311" i="1"/>
  <c r="K311" i="1" s="1"/>
  <c r="M311" i="1"/>
  <c r="N311" i="1" s="1"/>
  <c r="I312" i="1"/>
  <c r="C149" i="1"/>
  <c r="AB364" i="1"/>
  <c r="AA364" i="1"/>
  <c r="T364" i="1"/>
  <c r="L310" i="1"/>
  <c r="O310" i="1" s="1"/>
  <c r="U310" i="1"/>
  <c r="W310" i="1" s="1"/>
  <c r="B148" i="1"/>
  <c r="H364" i="1"/>
  <c r="A365" i="1"/>
  <c r="F364" i="1" l="1"/>
  <c r="E366" i="1"/>
  <c r="Q365" i="1"/>
  <c r="S364" i="1"/>
  <c r="Z364" i="1" s="1"/>
  <c r="R364" i="1"/>
  <c r="D365" i="1"/>
  <c r="H365" i="1"/>
  <c r="A366" i="1"/>
  <c r="AA365" i="1"/>
  <c r="T365" i="1"/>
  <c r="AB365" i="1"/>
  <c r="L311" i="1"/>
  <c r="O311" i="1" s="1"/>
  <c r="U311" i="1"/>
  <c r="W311" i="1" s="1"/>
  <c r="P149" i="1"/>
  <c r="J312" i="1"/>
  <c r="K312" i="1" s="1"/>
  <c r="M312" i="1"/>
  <c r="N312" i="1" s="1"/>
  <c r="I313" i="1"/>
  <c r="F365" i="1" l="1"/>
  <c r="G365" i="1"/>
  <c r="E367" i="1"/>
  <c r="Q366" i="1"/>
  <c r="R365" i="1"/>
  <c r="S365" i="1"/>
  <c r="Z365" i="1" s="1"/>
  <c r="D366" i="1"/>
  <c r="G366" i="1" s="1"/>
  <c r="L312" i="1"/>
  <c r="O312" i="1" s="1"/>
  <c r="U312" i="1"/>
  <c r="W312" i="1" s="1"/>
  <c r="X149" i="1"/>
  <c r="A367" i="1"/>
  <c r="H366" i="1"/>
  <c r="J313" i="1"/>
  <c r="K313" i="1" s="1"/>
  <c r="M313" i="1"/>
  <c r="N313" i="1" s="1"/>
  <c r="I314" i="1"/>
  <c r="T366" i="1"/>
  <c r="AB366" i="1"/>
  <c r="AA366" i="1"/>
  <c r="F366" i="1" l="1"/>
  <c r="E368" i="1"/>
  <c r="Q367" i="1"/>
  <c r="R366" i="1"/>
  <c r="S366" i="1"/>
  <c r="Z366" i="1" s="1"/>
  <c r="D367" i="1"/>
  <c r="G367" i="1" s="1"/>
  <c r="C150" i="1"/>
  <c r="P150" i="1" s="1"/>
  <c r="B149" i="1"/>
  <c r="J314" i="1"/>
  <c r="K314" i="1" s="1"/>
  <c r="M314" i="1"/>
  <c r="N314" i="1" s="1"/>
  <c r="I315" i="1"/>
  <c r="A368" i="1"/>
  <c r="H367" i="1"/>
  <c r="L313" i="1"/>
  <c r="O313" i="1" s="1"/>
  <c r="U313" i="1"/>
  <c r="W313" i="1" s="1"/>
  <c r="AB367" i="1"/>
  <c r="AA367" i="1"/>
  <c r="T367" i="1"/>
  <c r="F367" i="1" l="1"/>
  <c r="E369" i="1"/>
  <c r="Q368" i="1"/>
  <c r="S367" i="1"/>
  <c r="Z367" i="1" s="1"/>
  <c r="R367" i="1"/>
  <c r="D368" i="1"/>
  <c r="G368" i="1" s="1"/>
  <c r="X150" i="1"/>
  <c r="T368" i="1"/>
  <c r="AB368" i="1"/>
  <c r="AA368" i="1"/>
  <c r="J315" i="1"/>
  <c r="K315" i="1" s="1"/>
  <c r="I316" i="1"/>
  <c r="H368" i="1"/>
  <c r="A369" i="1"/>
  <c r="L314" i="1"/>
  <c r="O314" i="1" s="1"/>
  <c r="U314" i="1"/>
  <c r="W314" i="1" s="1"/>
  <c r="F368" i="1" l="1"/>
  <c r="E370" i="1"/>
  <c r="Q369" i="1"/>
  <c r="S368" i="1"/>
  <c r="Z368" i="1" s="1"/>
  <c r="R368" i="1"/>
  <c r="D369" i="1"/>
  <c r="AB369" i="1"/>
  <c r="AA369" i="1"/>
  <c r="T369" i="1"/>
  <c r="A370" i="1"/>
  <c r="H369" i="1"/>
  <c r="C151" i="1"/>
  <c r="J316" i="1"/>
  <c r="K316" i="1" s="1"/>
  <c r="I317" i="1"/>
  <c r="B150" i="1"/>
  <c r="M315" i="1"/>
  <c r="N315" i="1" s="1"/>
  <c r="L315" i="1"/>
  <c r="U315" i="1"/>
  <c r="W315" i="1" s="1"/>
  <c r="F369" i="1" l="1"/>
  <c r="G369" i="1"/>
  <c r="E371" i="1"/>
  <c r="Q370" i="1"/>
  <c r="R369" i="1"/>
  <c r="S369" i="1"/>
  <c r="Z369" i="1" s="1"/>
  <c r="D370" i="1"/>
  <c r="O315" i="1"/>
  <c r="L316" i="1"/>
  <c r="U316" i="1"/>
  <c r="W316" i="1" s="1"/>
  <c r="A371" i="1"/>
  <c r="H370" i="1"/>
  <c r="J317" i="1"/>
  <c r="K317" i="1" s="1"/>
  <c r="I318" i="1"/>
  <c r="P151" i="1"/>
  <c r="M316" i="1"/>
  <c r="N316" i="1" s="1"/>
  <c r="AB370" i="1"/>
  <c r="AA370" i="1"/>
  <c r="T370" i="1"/>
  <c r="F370" i="1" l="1"/>
  <c r="G370" i="1"/>
  <c r="R370" i="1"/>
  <c r="S370" i="1"/>
  <c r="Z370" i="1" s="1"/>
  <c r="E372" i="1"/>
  <c r="Q371" i="1"/>
  <c r="D371" i="1"/>
  <c r="G371" i="1" s="1"/>
  <c r="M317" i="1"/>
  <c r="N317" i="1" s="1"/>
  <c r="O316" i="1"/>
  <c r="X151" i="1"/>
  <c r="J318" i="1"/>
  <c r="K318" i="1" s="1"/>
  <c r="I319" i="1"/>
  <c r="T371" i="1"/>
  <c r="AB371" i="1"/>
  <c r="AA371" i="1"/>
  <c r="L317" i="1"/>
  <c r="U317" i="1"/>
  <c r="W317" i="1" s="1"/>
  <c r="A372" i="1"/>
  <c r="H371" i="1"/>
  <c r="F371" i="1" l="1"/>
  <c r="E373" i="1"/>
  <c r="Q372" i="1"/>
  <c r="D372" i="1"/>
  <c r="G372" i="1" s="1"/>
  <c r="S371" i="1"/>
  <c r="Z371" i="1" s="1"/>
  <c r="R371" i="1"/>
  <c r="M318" i="1"/>
  <c r="M319" i="1" s="1"/>
  <c r="O317" i="1"/>
  <c r="N318" i="1"/>
  <c r="L318" i="1"/>
  <c r="U318" i="1"/>
  <c r="W318" i="1" s="1"/>
  <c r="C152" i="1"/>
  <c r="AB372" i="1"/>
  <c r="AA372" i="1"/>
  <c r="T372" i="1"/>
  <c r="B151" i="1"/>
  <c r="J319" i="1"/>
  <c r="K319" i="1" s="1"/>
  <c r="I320" i="1"/>
  <c r="A373" i="1"/>
  <c r="H372" i="1"/>
  <c r="F372" i="1" l="1"/>
  <c r="S372" i="1"/>
  <c r="Z372" i="1" s="1"/>
  <c r="R372" i="1"/>
  <c r="E374" i="1"/>
  <c r="Q373" i="1"/>
  <c r="D373" i="1"/>
  <c r="G373" i="1" s="1"/>
  <c r="O318" i="1"/>
  <c r="N319" i="1"/>
  <c r="J320" i="1"/>
  <c r="K320" i="1" s="1"/>
  <c r="M320" i="1"/>
  <c r="I321" i="1"/>
  <c r="A374" i="1"/>
  <c r="H373" i="1"/>
  <c r="P152" i="1"/>
  <c r="L319" i="1"/>
  <c r="U319" i="1"/>
  <c r="W319" i="1" s="1"/>
  <c r="T373" i="1"/>
  <c r="AB373" i="1"/>
  <c r="AA373" i="1"/>
  <c r="F373" i="1" l="1"/>
  <c r="D374" i="1"/>
  <c r="G374" i="1" s="1"/>
  <c r="E375" i="1"/>
  <c r="Q374" i="1"/>
  <c r="R373" i="1"/>
  <c r="S373" i="1"/>
  <c r="Z373" i="1" s="1"/>
  <c r="O319" i="1"/>
  <c r="N320" i="1"/>
  <c r="L320" i="1"/>
  <c r="U320" i="1"/>
  <c r="W320" i="1" s="1"/>
  <c r="A375" i="1"/>
  <c r="H374" i="1"/>
  <c r="X152" i="1"/>
  <c r="AB374" i="1"/>
  <c r="AA374" i="1"/>
  <c r="T374" i="1"/>
  <c r="J321" i="1"/>
  <c r="K321" i="1" s="1"/>
  <c r="M321" i="1"/>
  <c r="I322" i="1"/>
  <c r="F374" i="1" l="1"/>
  <c r="D375" i="1"/>
  <c r="G375" i="1" s="1"/>
  <c r="R374" i="1"/>
  <c r="S374" i="1"/>
  <c r="Z374" i="1" s="1"/>
  <c r="E376" i="1"/>
  <c r="Q375" i="1"/>
  <c r="S375" i="1" s="1"/>
  <c r="N321" i="1"/>
  <c r="O320" i="1"/>
  <c r="J322" i="1"/>
  <c r="K322" i="1" s="1"/>
  <c r="M322" i="1"/>
  <c r="I323" i="1"/>
  <c r="B152" i="1"/>
  <c r="T375" i="1"/>
  <c r="AB375" i="1"/>
  <c r="AA375" i="1"/>
  <c r="L321" i="1"/>
  <c r="U321" i="1"/>
  <c r="W321" i="1" s="1"/>
  <c r="A376" i="1"/>
  <c r="H375" i="1"/>
  <c r="C153" i="1"/>
  <c r="O321" i="1" l="1"/>
  <c r="F375" i="1"/>
  <c r="E377" i="1"/>
  <c r="Q376" i="1"/>
  <c r="D376" i="1"/>
  <c r="G376" i="1" s="1"/>
  <c r="N322" i="1"/>
  <c r="AB376" i="1"/>
  <c r="AA376" i="1"/>
  <c r="T376" i="1"/>
  <c r="J323" i="1"/>
  <c r="K323" i="1" s="1"/>
  <c r="M323" i="1"/>
  <c r="I324" i="1"/>
  <c r="P153" i="1"/>
  <c r="L322" i="1"/>
  <c r="U322" i="1"/>
  <c r="W322" i="1" s="1"/>
  <c r="A377" i="1"/>
  <c r="H376" i="1"/>
  <c r="F376" i="1" l="1"/>
  <c r="S376" i="1"/>
  <c r="Z376" i="1" s="1"/>
  <c r="R376" i="1"/>
  <c r="E378" i="1"/>
  <c r="Q377" i="1"/>
  <c r="D377" i="1"/>
  <c r="G377" i="1" s="1"/>
  <c r="O322" i="1"/>
  <c r="N323" i="1"/>
  <c r="L323" i="1"/>
  <c r="U323" i="1"/>
  <c r="W323" i="1" s="1"/>
  <c r="T377" i="1"/>
  <c r="AB377" i="1"/>
  <c r="AA377" i="1"/>
  <c r="X153" i="1"/>
  <c r="A378" i="1"/>
  <c r="H377" i="1"/>
  <c r="J324" i="1"/>
  <c r="K324" i="1" s="1"/>
  <c r="M324" i="1"/>
  <c r="I325" i="1"/>
  <c r="F377" i="1" l="1"/>
  <c r="O323" i="1"/>
  <c r="D378" i="1"/>
  <c r="G378" i="1" s="1"/>
  <c r="R377" i="1"/>
  <c r="S377" i="1"/>
  <c r="Z377" i="1" s="1"/>
  <c r="N324" i="1"/>
  <c r="E379" i="1"/>
  <c r="Q378" i="1"/>
  <c r="C154" i="1"/>
  <c r="P154" i="1" s="1"/>
  <c r="B153" i="1"/>
  <c r="M325" i="1"/>
  <c r="J325" i="1"/>
  <c r="K325" i="1" s="1"/>
  <c r="I326" i="1"/>
  <c r="A379" i="1"/>
  <c r="H378" i="1"/>
  <c r="L324" i="1"/>
  <c r="U324" i="1"/>
  <c r="W324" i="1" s="1"/>
  <c r="AB378" i="1"/>
  <c r="AA378" i="1"/>
  <c r="T378" i="1"/>
  <c r="F378" i="1" l="1"/>
  <c r="O324" i="1"/>
  <c r="N325" i="1"/>
  <c r="E380" i="1"/>
  <c r="Q379" i="1"/>
  <c r="R378" i="1"/>
  <c r="S378" i="1"/>
  <c r="Z378" i="1" s="1"/>
  <c r="D379" i="1"/>
  <c r="G379" i="1" s="1"/>
  <c r="J326" i="1"/>
  <c r="K326" i="1" s="1"/>
  <c r="M326" i="1"/>
  <c r="I327" i="1"/>
  <c r="L325" i="1"/>
  <c r="U325" i="1"/>
  <c r="W325" i="1" s="1"/>
  <c r="A380" i="1"/>
  <c r="H379" i="1"/>
  <c r="X154" i="1"/>
  <c r="T379" i="1"/>
  <c r="AB379" i="1"/>
  <c r="AA379" i="1"/>
  <c r="O325" i="1" l="1"/>
  <c r="F379" i="1"/>
  <c r="N326" i="1"/>
  <c r="E381" i="1"/>
  <c r="Q380" i="1"/>
  <c r="S379" i="1"/>
  <c r="Z379" i="1" s="1"/>
  <c r="R379" i="1"/>
  <c r="D380" i="1"/>
  <c r="G380" i="1" s="1"/>
  <c r="C155" i="1"/>
  <c r="A381" i="1"/>
  <c r="H380" i="1"/>
  <c r="J327" i="1"/>
  <c r="K327" i="1" s="1"/>
  <c r="M327" i="1"/>
  <c r="I328" i="1"/>
  <c r="B154" i="1"/>
  <c r="AB380" i="1"/>
  <c r="AA380" i="1"/>
  <c r="T380" i="1"/>
  <c r="L326" i="1"/>
  <c r="U326" i="1"/>
  <c r="W326" i="1" s="1"/>
  <c r="O326" i="1" l="1"/>
  <c r="N327" i="1"/>
  <c r="F380" i="1"/>
  <c r="E382" i="1"/>
  <c r="Q381" i="1"/>
  <c r="S380" i="1"/>
  <c r="Z380" i="1" s="1"/>
  <c r="R380" i="1"/>
  <c r="D381" i="1"/>
  <c r="G381" i="1" s="1"/>
  <c r="J328" i="1"/>
  <c r="K328" i="1" s="1"/>
  <c r="M328" i="1"/>
  <c r="I329" i="1"/>
  <c r="T381" i="1"/>
  <c r="AB381" i="1"/>
  <c r="AA381" i="1"/>
  <c r="P155" i="1"/>
  <c r="L327" i="1"/>
  <c r="U327" i="1"/>
  <c r="W327" i="1" s="1"/>
  <c r="A382" i="1"/>
  <c r="H381" i="1"/>
  <c r="N328" i="1" l="1"/>
  <c r="O327" i="1"/>
  <c r="F381" i="1"/>
  <c r="E383" i="1"/>
  <c r="Q382" i="1"/>
  <c r="R381" i="1"/>
  <c r="S381" i="1"/>
  <c r="Z381" i="1" s="1"/>
  <c r="D382" i="1"/>
  <c r="G382" i="1" s="1"/>
  <c r="AB382" i="1"/>
  <c r="AA382" i="1"/>
  <c r="T382" i="1"/>
  <c r="L328" i="1"/>
  <c r="U328" i="1"/>
  <c r="W328" i="1" s="1"/>
  <c r="A383" i="1"/>
  <c r="H382" i="1"/>
  <c r="X155" i="1"/>
  <c r="J329" i="1"/>
  <c r="K329" i="1" s="1"/>
  <c r="M329" i="1"/>
  <c r="I330" i="1"/>
  <c r="N329" i="1" l="1"/>
  <c r="O328" i="1"/>
  <c r="F382" i="1"/>
  <c r="E384" i="1"/>
  <c r="Q383" i="1"/>
  <c r="R382" i="1"/>
  <c r="S382" i="1"/>
  <c r="Z382" i="1" s="1"/>
  <c r="D383" i="1"/>
  <c r="G383" i="1" s="1"/>
  <c r="C156" i="1"/>
  <c r="P156" i="1" s="1"/>
  <c r="B155" i="1"/>
  <c r="L329" i="1"/>
  <c r="U329" i="1"/>
  <c r="W329" i="1" s="1"/>
  <c r="J330" i="1"/>
  <c r="K330" i="1" s="1"/>
  <c r="M330" i="1"/>
  <c r="I331" i="1"/>
  <c r="T383" i="1"/>
  <c r="AB383" i="1"/>
  <c r="AA383" i="1"/>
  <c r="A384" i="1"/>
  <c r="H383" i="1"/>
  <c r="N330" i="1" l="1"/>
  <c r="O329" i="1"/>
  <c r="F383" i="1"/>
  <c r="E385" i="1"/>
  <c r="Q384" i="1"/>
  <c r="S383" i="1"/>
  <c r="Z383" i="1" s="1"/>
  <c r="R383" i="1"/>
  <c r="D384" i="1"/>
  <c r="X156" i="1"/>
  <c r="J331" i="1"/>
  <c r="K331" i="1" s="1"/>
  <c r="M331" i="1"/>
  <c r="I332" i="1"/>
  <c r="AB384" i="1"/>
  <c r="AA384" i="1"/>
  <c r="T384" i="1"/>
  <c r="A385" i="1"/>
  <c r="H384" i="1"/>
  <c r="L330" i="1"/>
  <c r="U330" i="1"/>
  <c r="W330" i="1" s="1"/>
  <c r="O330" i="1" l="1"/>
  <c r="N331" i="1"/>
  <c r="F384" i="1"/>
  <c r="G384" i="1"/>
  <c r="E386" i="1"/>
  <c r="Q385" i="1"/>
  <c r="S384" i="1"/>
  <c r="Z384" i="1" s="1"/>
  <c r="R384" i="1"/>
  <c r="D385" i="1"/>
  <c r="G385" i="1" s="1"/>
  <c r="B156" i="1"/>
  <c r="L331" i="1"/>
  <c r="U331" i="1"/>
  <c r="W331" i="1" s="1"/>
  <c r="A386" i="1"/>
  <c r="H385" i="1"/>
  <c r="T385" i="1"/>
  <c r="AB385" i="1"/>
  <c r="AA385" i="1"/>
  <c r="J332" i="1"/>
  <c r="K332" i="1" s="1"/>
  <c r="M332" i="1"/>
  <c r="I333" i="1"/>
  <c r="C157" i="1"/>
  <c r="N332" i="1" l="1"/>
  <c r="O331" i="1"/>
  <c r="F385" i="1"/>
  <c r="E387" i="1"/>
  <c r="Q386" i="1"/>
  <c r="R385" i="1"/>
  <c r="S385" i="1"/>
  <c r="Z385" i="1" s="1"/>
  <c r="D386" i="1"/>
  <c r="G386" i="1" s="1"/>
  <c r="A387" i="1"/>
  <c r="H386" i="1"/>
  <c r="L332" i="1"/>
  <c r="U332" i="1"/>
  <c r="W332" i="1" s="1"/>
  <c r="AB386" i="1"/>
  <c r="AA386" i="1"/>
  <c r="T386" i="1"/>
  <c r="P157" i="1"/>
  <c r="J333" i="1"/>
  <c r="K333" i="1" s="1"/>
  <c r="M333" i="1"/>
  <c r="I334" i="1"/>
  <c r="O332" i="1" l="1"/>
  <c r="N333" i="1"/>
  <c r="F386" i="1"/>
  <c r="R386" i="1"/>
  <c r="S386" i="1"/>
  <c r="Z386" i="1" s="1"/>
  <c r="E388" i="1"/>
  <c r="Q387" i="1"/>
  <c r="D387" i="1"/>
  <c r="G387" i="1" s="1"/>
  <c r="X157" i="1"/>
  <c r="T387" i="1"/>
  <c r="AB387" i="1"/>
  <c r="AA387" i="1"/>
  <c r="L333" i="1"/>
  <c r="U333" i="1"/>
  <c r="W333" i="1" s="1"/>
  <c r="J334" i="1"/>
  <c r="K334" i="1" s="1"/>
  <c r="M334" i="1"/>
  <c r="I335" i="1"/>
  <c r="A388" i="1"/>
  <c r="H387" i="1"/>
  <c r="O333" i="1" l="1"/>
  <c r="N334" i="1"/>
  <c r="F387" i="1"/>
  <c r="R387" i="1"/>
  <c r="S387" i="1"/>
  <c r="Z387" i="1" s="1"/>
  <c r="D388" i="1"/>
  <c r="G388" i="1" s="1"/>
  <c r="E389" i="1"/>
  <c r="Q388" i="1"/>
  <c r="L334" i="1"/>
  <c r="U334" i="1"/>
  <c r="W334" i="1" s="1"/>
  <c r="A389" i="1"/>
  <c r="H388" i="1"/>
  <c r="C158" i="1"/>
  <c r="AB388" i="1"/>
  <c r="AA388" i="1"/>
  <c r="T388" i="1"/>
  <c r="J335" i="1"/>
  <c r="K335" i="1" s="1"/>
  <c r="M335" i="1"/>
  <c r="N335" i="1" s="1"/>
  <c r="I336" i="1"/>
  <c r="B157" i="1"/>
  <c r="O334" i="1" l="1"/>
  <c r="F388" i="1"/>
  <c r="E390" i="1"/>
  <c r="Q389" i="1"/>
  <c r="S388" i="1"/>
  <c r="Z388" i="1" s="1"/>
  <c r="R388" i="1"/>
  <c r="D389" i="1"/>
  <c r="G389" i="1" s="1"/>
  <c r="L335" i="1"/>
  <c r="O335" i="1" s="1"/>
  <c r="U335" i="1"/>
  <c r="W335" i="1" s="1"/>
  <c r="T389" i="1"/>
  <c r="AB389" i="1"/>
  <c r="AA389" i="1"/>
  <c r="P158" i="1"/>
  <c r="J336" i="1"/>
  <c r="K336" i="1" s="1"/>
  <c r="M336" i="1"/>
  <c r="N336" i="1" s="1"/>
  <c r="I337" i="1"/>
  <c r="A390" i="1"/>
  <c r="H389" i="1"/>
  <c r="F389" i="1" l="1"/>
  <c r="E391" i="1"/>
  <c r="Q390" i="1"/>
  <c r="R389" i="1"/>
  <c r="S389" i="1"/>
  <c r="Z389" i="1" s="1"/>
  <c r="D390" i="1"/>
  <c r="G390" i="1" s="1"/>
  <c r="L336" i="1"/>
  <c r="O336" i="1" s="1"/>
  <c r="U336" i="1"/>
  <c r="W336" i="1" s="1"/>
  <c r="A391" i="1"/>
  <c r="H390" i="1"/>
  <c r="AB390" i="1"/>
  <c r="AA390" i="1"/>
  <c r="T390" i="1"/>
  <c r="J337" i="1"/>
  <c r="K337" i="1" s="1"/>
  <c r="M337" i="1"/>
  <c r="N337" i="1" s="1"/>
  <c r="I338" i="1"/>
  <c r="X158" i="1"/>
  <c r="F390" i="1" l="1"/>
  <c r="E392" i="1"/>
  <c r="Q391" i="1"/>
  <c r="R390" i="1"/>
  <c r="S390" i="1"/>
  <c r="Z390" i="1" s="1"/>
  <c r="D391" i="1"/>
  <c r="G391" i="1" s="1"/>
  <c r="C159" i="1"/>
  <c r="P159" i="1" s="1"/>
  <c r="B158" i="1"/>
  <c r="J338" i="1"/>
  <c r="K338" i="1" s="1"/>
  <c r="M338" i="1"/>
  <c r="N338" i="1" s="1"/>
  <c r="I339" i="1"/>
  <c r="T391" i="1"/>
  <c r="AB391" i="1"/>
  <c r="AA391" i="1"/>
  <c r="L337" i="1"/>
  <c r="O337" i="1" s="1"/>
  <c r="U337" i="1"/>
  <c r="W337" i="1" s="1"/>
  <c r="A392" i="1"/>
  <c r="H391" i="1"/>
  <c r="F391" i="1" l="1"/>
  <c r="E393" i="1"/>
  <c r="Q392" i="1"/>
  <c r="S391" i="1"/>
  <c r="Z391" i="1" s="1"/>
  <c r="R391" i="1"/>
  <c r="D392" i="1"/>
  <c r="G392" i="1" s="1"/>
  <c r="L338" i="1"/>
  <c r="O338" i="1" s="1"/>
  <c r="U338" i="1"/>
  <c r="W338" i="1" s="1"/>
  <c r="A393" i="1"/>
  <c r="H392" i="1"/>
  <c r="AB392" i="1"/>
  <c r="AA392" i="1"/>
  <c r="T392" i="1"/>
  <c r="X159" i="1"/>
  <c r="J339" i="1"/>
  <c r="K339" i="1" s="1"/>
  <c r="M339" i="1"/>
  <c r="N339" i="1" s="1"/>
  <c r="I340" i="1"/>
  <c r="F392" i="1" l="1"/>
  <c r="E394" i="1"/>
  <c r="Q393" i="1"/>
  <c r="S392" i="1"/>
  <c r="Z392" i="1" s="1"/>
  <c r="R392" i="1"/>
  <c r="D393" i="1"/>
  <c r="G393" i="1" s="1"/>
  <c r="C160" i="1"/>
  <c r="P160" i="1" s="1"/>
  <c r="B159" i="1"/>
  <c r="L339" i="1"/>
  <c r="O339" i="1" s="1"/>
  <c r="U339" i="1"/>
  <c r="W339" i="1" s="1"/>
  <c r="T393" i="1"/>
  <c r="AB393" i="1"/>
  <c r="AA393" i="1"/>
  <c r="J340" i="1"/>
  <c r="K340" i="1" s="1"/>
  <c r="M340" i="1"/>
  <c r="N340" i="1" s="1"/>
  <c r="I341" i="1"/>
  <c r="A394" i="1"/>
  <c r="H393" i="1"/>
  <c r="F393" i="1" l="1"/>
  <c r="E395" i="1"/>
  <c r="Q394" i="1"/>
  <c r="R393" i="1"/>
  <c r="S393" i="1"/>
  <c r="Z393" i="1" s="1"/>
  <c r="D394" i="1"/>
  <c r="G394" i="1" s="1"/>
  <c r="X160" i="1"/>
  <c r="L340" i="1"/>
  <c r="O340" i="1" s="1"/>
  <c r="U340" i="1"/>
  <c r="W340" i="1" s="1"/>
  <c r="A395" i="1"/>
  <c r="H394" i="1"/>
  <c r="AB394" i="1"/>
  <c r="AA394" i="1"/>
  <c r="T394" i="1"/>
  <c r="J341" i="1"/>
  <c r="K341" i="1" s="1"/>
  <c r="M341" i="1"/>
  <c r="N341" i="1" s="1"/>
  <c r="I342" i="1"/>
  <c r="F394" i="1" l="1"/>
  <c r="E396" i="1"/>
  <c r="Q395" i="1"/>
  <c r="R394" i="1"/>
  <c r="S394" i="1"/>
  <c r="Z394" i="1" s="1"/>
  <c r="D395" i="1"/>
  <c r="G395" i="1" s="1"/>
  <c r="T395" i="1"/>
  <c r="AB395" i="1"/>
  <c r="AA395" i="1"/>
  <c r="C161" i="1"/>
  <c r="J342" i="1"/>
  <c r="K342" i="1" s="1"/>
  <c r="M342" i="1"/>
  <c r="N342" i="1" s="1"/>
  <c r="I343" i="1"/>
  <c r="B160" i="1"/>
  <c r="A396" i="1"/>
  <c r="H395" i="1"/>
  <c r="L341" i="1"/>
  <c r="O341" i="1" s="1"/>
  <c r="U341" i="1"/>
  <c r="W341" i="1" s="1"/>
  <c r="F395" i="1" l="1"/>
  <c r="E397" i="1"/>
  <c r="Q396" i="1"/>
  <c r="S395" i="1"/>
  <c r="Z395" i="1" s="1"/>
  <c r="R395" i="1"/>
  <c r="D396" i="1"/>
  <c r="G396" i="1" s="1"/>
  <c r="L342" i="1"/>
  <c r="O342" i="1" s="1"/>
  <c r="U342" i="1"/>
  <c r="W342" i="1" s="1"/>
  <c r="AB396" i="1"/>
  <c r="AA396" i="1"/>
  <c r="T396" i="1"/>
  <c r="A397" i="1"/>
  <c r="H396" i="1"/>
  <c r="J343" i="1"/>
  <c r="K343" i="1" s="1"/>
  <c r="M343" i="1"/>
  <c r="N343" i="1" s="1"/>
  <c r="I344" i="1"/>
  <c r="P161" i="1"/>
  <c r="F396" i="1" l="1"/>
  <c r="S396" i="1"/>
  <c r="Z396" i="1" s="1"/>
  <c r="R396" i="1"/>
  <c r="E398" i="1"/>
  <c r="Q397" i="1"/>
  <c r="D397" i="1"/>
  <c r="G397" i="1" s="1"/>
  <c r="L343" i="1"/>
  <c r="O343" i="1" s="1"/>
  <c r="U343" i="1"/>
  <c r="W343" i="1" s="1"/>
  <c r="A398" i="1"/>
  <c r="H397" i="1"/>
  <c r="X161" i="1"/>
  <c r="J344" i="1"/>
  <c r="K344" i="1" s="1"/>
  <c r="M344" i="1"/>
  <c r="N344" i="1" s="1"/>
  <c r="I345" i="1"/>
  <c r="T397" i="1"/>
  <c r="AB397" i="1"/>
  <c r="AA397" i="1"/>
  <c r="F397" i="1" l="1"/>
  <c r="R397" i="1"/>
  <c r="S397" i="1"/>
  <c r="Z397" i="1" s="1"/>
  <c r="E399" i="1"/>
  <c r="Q398" i="1"/>
  <c r="D398" i="1"/>
  <c r="G398" i="1" s="1"/>
  <c r="B161" i="1"/>
  <c r="L344" i="1"/>
  <c r="O344" i="1" s="1"/>
  <c r="U344" i="1"/>
  <c r="W344" i="1" s="1"/>
  <c r="A399" i="1"/>
  <c r="H398" i="1"/>
  <c r="J345" i="1"/>
  <c r="K345" i="1" s="1"/>
  <c r="M345" i="1"/>
  <c r="N345" i="1" s="1"/>
  <c r="I346" i="1"/>
  <c r="C162" i="1"/>
  <c r="AB398" i="1"/>
  <c r="AA398" i="1"/>
  <c r="T398" i="1"/>
  <c r="F398" i="1" l="1"/>
  <c r="E400" i="1"/>
  <c r="Q399" i="1"/>
  <c r="R398" i="1"/>
  <c r="S398" i="1"/>
  <c r="Z398" i="1" s="1"/>
  <c r="D399" i="1"/>
  <c r="G399" i="1" s="1"/>
  <c r="L345" i="1"/>
  <c r="O345" i="1" s="1"/>
  <c r="U345" i="1"/>
  <c r="W345" i="1" s="1"/>
  <c r="P162" i="1"/>
  <c r="A400" i="1"/>
  <c r="H399" i="1"/>
  <c r="J346" i="1"/>
  <c r="K346" i="1" s="1"/>
  <c r="I347" i="1"/>
  <c r="T399" i="1"/>
  <c r="AB399" i="1"/>
  <c r="AA399" i="1"/>
  <c r="F399" i="1" l="1"/>
  <c r="E401" i="1"/>
  <c r="Q400" i="1"/>
  <c r="S399" i="1"/>
  <c r="Z399" i="1" s="1"/>
  <c r="R399" i="1"/>
  <c r="D400" i="1"/>
  <c r="G400" i="1" s="1"/>
  <c r="M346" i="1"/>
  <c r="N346" i="1" s="1"/>
  <c r="X162" i="1"/>
  <c r="J347" i="1"/>
  <c r="K347" i="1" s="1"/>
  <c r="I348" i="1"/>
  <c r="A401" i="1"/>
  <c r="H400" i="1"/>
  <c r="L346" i="1"/>
  <c r="U346" i="1"/>
  <c r="W346" i="1" s="1"/>
  <c r="AB400" i="1"/>
  <c r="AA400" i="1"/>
  <c r="T400" i="1"/>
  <c r="F400" i="1" l="1"/>
  <c r="S400" i="1"/>
  <c r="Z400" i="1" s="1"/>
  <c r="R400" i="1"/>
  <c r="E402" i="1"/>
  <c r="Q401" i="1"/>
  <c r="D401" i="1"/>
  <c r="G401" i="1" s="1"/>
  <c r="O346" i="1"/>
  <c r="M347" i="1"/>
  <c r="M348" i="1" s="1"/>
  <c r="N347" i="1"/>
  <c r="T401" i="1"/>
  <c r="AB401" i="1"/>
  <c r="AA401" i="1"/>
  <c r="B162" i="1"/>
  <c r="L347" i="1"/>
  <c r="U347" i="1"/>
  <c r="W347" i="1" s="1"/>
  <c r="A402" i="1"/>
  <c r="H401" i="1"/>
  <c r="J348" i="1"/>
  <c r="K348" i="1" s="1"/>
  <c r="I349" i="1"/>
  <c r="C163" i="1"/>
  <c r="R163" i="1" s="1"/>
  <c r="F401" i="1" l="1"/>
  <c r="R401" i="1"/>
  <c r="S401" i="1"/>
  <c r="Z401" i="1" s="1"/>
  <c r="D402" i="1"/>
  <c r="G402" i="1" s="1"/>
  <c r="E403" i="1"/>
  <c r="Q402" i="1"/>
  <c r="N348" i="1"/>
  <c r="N349" i="1" s="1"/>
  <c r="O347" i="1"/>
  <c r="L348" i="1"/>
  <c r="U348" i="1"/>
  <c r="W348" i="1" s="1"/>
  <c r="P163" i="1"/>
  <c r="AB402" i="1"/>
  <c r="AA402" i="1"/>
  <c r="T402" i="1"/>
  <c r="J349" i="1"/>
  <c r="K349" i="1" s="1"/>
  <c r="M349" i="1"/>
  <c r="I350" i="1"/>
  <c r="A403" i="1"/>
  <c r="H402" i="1"/>
  <c r="O348" i="1" l="1"/>
  <c r="F402" i="1"/>
  <c r="E404" i="1"/>
  <c r="Q403" i="1"/>
  <c r="R402" i="1"/>
  <c r="S402" i="1"/>
  <c r="Z402" i="1" s="1"/>
  <c r="D403" i="1"/>
  <c r="G403" i="1" s="1"/>
  <c r="L349" i="1"/>
  <c r="O349" i="1" s="1"/>
  <c r="U349" i="1"/>
  <c r="W349" i="1" s="1"/>
  <c r="X163" i="1"/>
  <c r="T403" i="1"/>
  <c r="AB403" i="1"/>
  <c r="AA403" i="1"/>
  <c r="J350" i="1"/>
  <c r="K350" i="1" s="1"/>
  <c r="M350" i="1"/>
  <c r="N350" i="1" s="1"/>
  <c r="I351" i="1"/>
  <c r="H403" i="1"/>
  <c r="A404" i="1"/>
  <c r="Z163" i="1" l="1"/>
  <c r="F403" i="1"/>
  <c r="S403" i="1"/>
  <c r="Z403" i="1" s="1"/>
  <c r="R403" i="1"/>
  <c r="E405" i="1"/>
  <c r="Q404" i="1"/>
  <c r="D404" i="1"/>
  <c r="G404" i="1" s="1"/>
  <c r="C164" i="1"/>
  <c r="P164" i="1" s="1"/>
  <c r="L350" i="1"/>
  <c r="O350" i="1" s="1"/>
  <c r="U350" i="1"/>
  <c r="W350" i="1" s="1"/>
  <c r="AB404" i="1"/>
  <c r="AA404" i="1"/>
  <c r="T404" i="1"/>
  <c r="J351" i="1"/>
  <c r="K351" i="1" s="1"/>
  <c r="M351" i="1"/>
  <c r="N351" i="1" s="1"/>
  <c r="I352" i="1"/>
  <c r="H404" i="1"/>
  <c r="A405" i="1"/>
  <c r="B163" i="1"/>
  <c r="F404" i="1" l="1"/>
  <c r="S404" i="1"/>
  <c r="Z404" i="1" s="1"/>
  <c r="R404" i="1"/>
  <c r="D405" i="1"/>
  <c r="G405" i="1" s="1"/>
  <c r="E406" i="1"/>
  <c r="Q405" i="1"/>
  <c r="H405" i="1"/>
  <c r="A406" i="1"/>
  <c r="J352" i="1"/>
  <c r="K352" i="1" s="1"/>
  <c r="M352" i="1"/>
  <c r="N352" i="1" s="1"/>
  <c r="I353" i="1"/>
  <c r="X164" i="1"/>
  <c r="L351" i="1"/>
  <c r="O351" i="1" s="1"/>
  <c r="U351" i="1"/>
  <c r="W351" i="1" s="1"/>
  <c r="AA405" i="1"/>
  <c r="T405" i="1"/>
  <c r="AB405" i="1"/>
  <c r="F405" i="1" l="1"/>
  <c r="E407" i="1"/>
  <c r="Q406" i="1"/>
  <c r="R405" i="1"/>
  <c r="S405" i="1"/>
  <c r="Z405" i="1" s="1"/>
  <c r="D406" i="1"/>
  <c r="G406" i="1" s="1"/>
  <c r="C165" i="1"/>
  <c r="B164" i="1"/>
  <c r="L352" i="1"/>
  <c r="O352" i="1" s="1"/>
  <c r="U352" i="1"/>
  <c r="W352" i="1" s="1"/>
  <c r="J353" i="1"/>
  <c r="K353" i="1" s="1"/>
  <c r="M353" i="1"/>
  <c r="N353" i="1" s="1"/>
  <c r="I354" i="1"/>
  <c r="T406" i="1"/>
  <c r="AB406" i="1"/>
  <c r="AA406" i="1"/>
  <c r="A407" i="1"/>
  <c r="H406" i="1"/>
  <c r="F406" i="1" l="1"/>
  <c r="E408" i="1"/>
  <c r="Q407" i="1"/>
  <c r="R406" i="1"/>
  <c r="S406" i="1"/>
  <c r="Z406" i="1" s="1"/>
  <c r="D407" i="1"/>
  <c r="G407" i="1" s="1"/>
  <c r="P165" i="1"/>
  <c r="X165" i="1" s="1"/>
  <c r="AB407" i="1"/>
  <c r="AA407" i="1"/>
  <c r="T407" i="1"/>
  <c r="A408" i="1"/>
  <c r="H407" i="1"/>
  <c r="J354" i="1"/>
  <c r="K354" i="1" s="1"/>
  <c r="M354" i="1"/>
  <c r="N354" i="1" s="1"/>
  <c r="I355" i="1"/>
  <c r="L353" i="1"/>
  <c r="O353" i="1" s="1"/>
  <c r="U353" i="1"/>
  <c r="W353" i="1" s="1"/>
  <c r="F407" i="1" l="1"/>
  <c r="S407" i="1"/>
  <c r="Z407" i="1" s="1"/>
  <c r="R407" i="1"/>
  <c r="E409" i="1"/>
  <c r="Q408" i="1"/>
  <c r="S408" i="1" s="1"/>
  <c r="D408" i="1"/>
  <c r="G408" i="1" s="1"/>
  <c r="C166" i="1"/>
  <c r="P166" i="1" s="1"/>
  <c r="B165" i="1"/>
  <c r="L354" i="1"/>
  <c r="O354" i="1" s="1"/>
  <c r="U354" i="1"/>
  <c r="W354" i="1" s="1"/>
  <c r="H408" i="1"/>
  <c r="A409" i="1"/>
  <c r="J355" i="1"/>
  <c r="K355" i="1" s="1"/>
  <c r="M355" i="1"/>
  <c r="N355" i="1" s="1"/>
  <c r="I356" i="1"/>
  <c r="T408" i="1"/>
  <c r="AB408" i="1"/>
  <c r="AA408" i="1"/>
  <c r="F408" i="1" l="1"/>
  <c r="D409" i="1"/>
  <c r="G409" i="1" s="1"/>
  <c r="E410" i="1"/>
  <c r="Q409" i="1"/>
  <c r="L355" i="1"/>
  <c r="O355" i="1" s="1"/>
  <c r="U355" i="1"/>
  <c r="W355" i="1" s="1"/>
  <c r="X166" i="1"/>
  <c r="AB409" i="1"/>
  <c r="AA409" i="1"/>
  <c r="T409" i="1"/>
  <c r="J356" i="1"/>
  <c r="K356" i="1" s="1"/>
  <c r="M356" i="1"/>
  <c r="N356" i="1" s="1"/>
  <c r="I357" i="1"/>
  <c r="A410" i="1"/>
  <c r="H409" i="1"/>
  <c r="F409" i="1" l="1"/>
  <c r="S409" i="1"/>
  <c r="Z409" i="1" s="1"/>
  <c r="R409" i="1"/>
  <c r="D410" i="1"/>
  <c r="G410" i="1" s="1"/>
  <c r="E411" i="1"/>
  <c r="Q410" i="1"/>
  <c r="B166" i="1"/>
  <c r="L356" i="1"/>
  <c r="O356" i="1" s="1"/>
  <c r="U356" i="1"/>
  <c r="W356" i="1" s="1"/>
  <c r="C167" i="1"/>
  <c r="J357" i="1"/>
  <c r="K357" i="1" s="1"/>
  <c r="M357" i="1"/>
  <c r="N357" i="1" s="1"/>
  <c r="I358" i="1"/>
  <c r="AB410" i="1"/>
  <c r="AA410" i="1"/>
  <c r="T410" i="1"/>
  <c r="A411" i="1"/>
  <c r="H410" i="1"/>
  <c r="F410" i="1" l="1"/>
  <c r="E412" i="1"/>
  <c r="Q411" i="1"/>
  <c r="R410" i="1"/>
  <c r="S410" i="1"/>
  <c r="Z410" i="1" s="1"/>
  <c r="D411" i="1"/>
  <c r="G411" i="1" s="1"/>
  <c r="A412" i="1"/>
  <c r="H411" i="1"/>
  <c r="L357" i="1"/>
  <c r="O357" i="1" s="1"/>
  <c r="U357" i="1"/>
  <c r="W357" i="1" s="1"/>
  <c r="T411" i="1"/>
  <c r="AB411" i="1"/>
  <c r="AA411" i="1"/>
  <c r="J358" i="1"/>
  <c r="K358" i="1" s="1"/>
  <c r="M358" i="1"/>
  <c r="N358" i="1" s="1"/>
  <c r="I359" i="1"/>
  <c r="P167" i="1"/>
  <c r="F411" i="1" l="1"/>
  <c r="R411" i="1"/>
  <c r="S411" i="1"/>
  <c r="Z411" i="1" s="1"/>
  <c r="E413" i="1"/>
  <c r="Q412" i="1"/>
  <c r="D412" i="1"/>
  <c r="G412" i="1" s="1"/>
  <c r="AB412" i="1"/>
  <c r="AA412" i="1"/>
  <c r="T412" i="1"/>
  <c r="J359" i="1"/>
  <c r="K359" i="1" s="1"/>
  <c r="M359" i="1"/>
  <c r="N359" i="1" s="1"/>
  <c r="I360" i="1"/>
  <c r="L358" i="1"/>
  <c r="O358" i="1" s="1"/>
  <c r="U358" i="1"/>
  <c r="W358" i="1" s="1"/>
  <c r="X167" i="1"/>
  <c r="A413" i="1"/>
  <c r="H412" i="1"/>
  <c r="F412" i="1" l="1"/>
  <c r="D413" i="1"/>
  <c r="G413" i="1" s="1"/>
  <c r="E414" i="1"/>
  <c r="Q413" i="1"/>
  <c r="S412" i="1"/>
  <c r="Z412" i="1" s="1"/>
  <c r="R412" i="1"/>
  <c r="C168" i="1"/>
  <c r="P168" i="1" s="1"/>
  <c r="B167" i="1"/>
  <c r="J360" i="1"/>
  <c r="K360" i="1" s="1"/>
  <c r="M360" i="1"/>
  <c r="N360" i="1" s="1"/>
  <c r="I361" i="1"/>
  <c r="A414" i="1"/>
  <c r="H413" i="1"/>
  <c r="L359" i="1"/>
  <c r="O359" i="1" s="1"/>
  <c r="U359" i="1"/>
  <c r="W359" i="1" s="1"/>
  <c r="T413" i="1"/>
  <c r="AB413" i="1"/>
  <c r="AA413" i="1"/>
  <c r="F413" i="1" l="1"/>
  <c r="S413" i="1"/>
  <c r="Z413" i="1" s="1"/>
  <c r="R413" i="1"/>
  <c r="D414" i="1"/>
  <c r="G414" i="1" s="1"/>
  <c r="E415" i="1"/>
  <c r="Q414" i="1"/>
  <c r="AB414" i="1"/>
  <c r="AA414" i="1"/>
  <c r="T414" i="1"/>
  <c r="J361" i="1"/>
  <c r="K361" i="1" s="1"/>
  <c r="M361" i="1"/>
  <c r="N361" i="1" s="1"/>
  <c r="I362" i="1"/>
  <c r="L360" i="1"/>
  <c r="O360" i="1" s="1"/>
  <c r="U360" i="1"/>
  <c r="W360" i="1" s="1"/>
  <c r="A415" i="1"/>
  <c r="H414" i="1"/>
  <c r="X168" i="1"/>
  <c r="F414" i="1" l="1"/>
  <c r="R414" i="1"/>
  <c r="S414" i="1"/>
  <c r="Z414" i="1" s="1"/>
  <c r="E416" i="1"/>
  <c r="Q415" i="1"/>
  <c r="D415" i="1"/>
  <c r="G415" i="1" s="1"/>
  <c r="T415" i="1"/>
  <c r="AB415" i="1"/>
  <c r="AA415" i="1"/>
  <c r="C169" i="1"/>
  <c r="B168" i="1"/>
  <c r="A416" i="1"/>
  <c r="H415" i="1"/>
  <c r="J362" i="1"/>
  <c r="K362" i="1" s="1"/>
  <c r="M362" i="1"/>
  <c r="N362" i="1" s="1"/>
  <c r="I363" i="1"/>
  <c r="L361" i="1"/>
  <c r="O361" i="1" s="1"/>
  <c r="U361" i="1"/>
  <c r="W361" i="1" s="1"/>
  <c r="F415" i="1" l="1"/>
  <c r="S415" i="1"/>
  <c r="Z415" i="1" s="1"/>
  <c r="R415" i="1"/>
  <c r="D416" i="1"/>
  <c r="G416" i="1" s="1"/>
  <c r="E417" i="1"/>
  <c r="Q416" i="1"/>
  <c r="J363" i="1"/>
  <c r="K363" i="1" s="1"/>
  <c r="M363" i="1"/>
  <c r="N363" i="1" s="1"/>
  <c r="I364" i="1"/>
  <c r="A417" i="1"/>
  <c r="H416" i="1"/>
  <c r="AB416" i="1"/>
  <c r="AA416" i="1"/>
  <c r="T416" i="1"/>
  <c r="L362" i="1"/>
  <c r="O362" i="1" s="1"/>
  <c r="U362" i="1"/>
  <c r="W362" i="1" s="1"/>
  <c r="P169" i="1"/>
  <c r="F416" i="1" l="1"/>
  <c r="E418" i="1"/>
  <c r="Q417" i="1"/>
  <c r="S416" i="1"/>
  <c r="Z416" i="1" s="1"/>
  <c r="R416" i="1"/>
  <c r="D417" i="1"/>
  <c r="G417" i="1" s="1"/>
  <c r="T417" i="1"/>
  <c r="AB417" i="1"/>
  <c r="AA417" i="1"/>
  <c r="X169" i="1"/>
  <c r="J364" i="1"/>
  <c r="K364" i="1" s="1"/>
  <c r="M364" i="1"/>
  <c r="N364" i="1" s="1"/>
  <c r="I365" i="1"/>
  <c r="A418" i="1"/>
  <c r="H417" i="1"/>
  <c r="L363" i="1"/>
  <c r="O363" i="1" s="1"/>
  <c r="U363" i="1"/>
  <c r="W363" i="1" s="1"/>
  <c r="F417" i="1" l="1"/>
  <c r="E419" i="1"/>
  <c r="Q418" i="1"/>
  <c r="S417" i="1"/>
  <c r="Z417" i="1" s="1"/>
  <c r="R417" i="1"/>
  <c r="D418" i="1"/>
  <c r="G418" i="1" s="1"/>
  <c r="AB418" i="1"/>
  <c r="AA418" i="1"/>
  <c r="T418" i="1"/>
  <c r="B169" i="1"/>
  <c r="L364" i="1"/>
  <c r="O364" i="1" s="1"/>
  <c r="U364" i="1"/>
  <c r="W364" i="1" s="1"/>
  <c r="A419" i="1"/>
  <c r="H418" i="1"/>
  <c r="M365" i="1"/>
  <c r="N365" i="1" s="1"/>
  <c r="J365" i="1"/>
  <c r="K365" i="1" s="1"/>
  <c r="I366" i="1"/>
  <c r="C170" i="1"/>
  <c r="F418" i="1" l="1"/>
  <c r="E420" i="1"/>
  <c r="Q419" i="1"/>
  <c r="R418" i="1"/>
  <c r="S418" i="1"/>
  <c r="Z418" i="1" s="1"/>
  <c r="D419" i="1"/>
  <c r="G419" i="1" s="1"/>
  <c r="L365" i="1"/>
  <c r="O365" i="1" s="1"/>
  <c r="U365" i="1"/>
  <c r="W365" i="1" s="1"/>
  <c r="A420" i="1"/>
  <c r="H419" i="1"/>
  <c r="P170" i="1"/>
  <c r="J366" i="1"/>
  <c r="K366" i="1" s="1"/>
  <c r="M366" i="1"/>
  <c r="N366" i="1" s="1"/>
  <c r="I367" i="1"/>
  <c r="T419" i="1"/>
  <c r="AB419" i="1"/>
  <c r="AA419" i="1"/>
  <c r="F419" i="1" l="1"/>
  <c r="E421" i="1"/>
  <c r="Q420" i="1"/>
  <c r="S419" i="1"/>
  <c r="Z419" i="1" s="1"/>
  <c r="R419" i="1"/>
  <c r="D420" i="1"/>
  <c r="G420" i="1" s="1"/>
  <c r="A421" i="1"/>
  <c r="H420" i="1"/>
  <c r="J367" i="1"/>
  <c r="K367" i="1" s="1"/>
  <c r="M367" i="1"/>
  <c r="N367" i="1" s="1"/>
  <c r="I368" i="1"/>
  <c r="X170" i="1"/>
  <c r="AB420" i="1"/>
  <c r="AA420" i="1"/>
  <c r="T420" i="1"/>
  <c r="L366" i="1"/>
  <c r="O366" i="1" s="1"/>
  <c r="U366" i="1"/>
  <c r="W366" i="1" s="1"/>
  <c r="F420" i="1" l="1"/>
  <c r="S420" i="1"/>
  <c r="Z420" i="1" s="1"/>
  <c r="R420" i="1"/>
  <c r="E422" i="1"/>
  <c r="Q421" i="1"/>
  <c r="D421" i="1"/>
  <c r="G421" i="1" s="1"/>
  <c r="B170" i="1"/>
  <c r="C171" i="1"/>
  <c r="L367" i="1"/>
  <c r="O367" i="1" s="1"/>
  <c r="U367" i="1"/>
  <c r="W367" i="1" s="1"/>
  <c r="T421" i="1"/>
  <c r="AB421" i="1"/>
  <c r="AA421" i="1"/>
  <c r="J368" i="1"/>
  <c r="K368" i="1" s="1"/>
  <c r="M368" i="1"/>
  <c r="N368" i="1" s="1"/>
  <c r="I369" i="1"/>
  <c r="A422" i="1"/>
  <c r="H421" i="1"/>
  <c r="F421" i="1" l="1"/>
  <c r="D422" i="1"/>
  <c r="G422" i="1" s="1"/>
  <c r="E423" i="1"/>
  <c r="Q422" i="1"/>
  <c r="S421" i="1"/>
  <c r="Z421" i="1" s="1"/>
  <c r="R421" i="1"/>
  <c r="AB422" i="1"/>
  <c r="AA422" i="1"/>
  <c r="T422" i="1"/>
  <c r="J369" i="1"/>
  <c r="K369" i="1" s="1"/>
  <c r="M369" i="1"/>
  <c r="N369" i="1" s="1"/>
  <c r="I370" i="1"/>
  <c r="L368" i="1"/>
  <c r="O368" i="1" s="1"/>
  <c r="U368" i="1"/>
  <c r="W368" i="1" s="1"/>
  <c r="P171" i="1"/>
  <c r="A423" i="1"/>
  <c r="H422" i="1"/>
  <c r="F422" i="1" l="1"/>
  <c r="R422" i="1"/>
  <c r="S422" i="1"/>
  <c r="Z422" i="1" s="1"/>
  <c r="D423" i="1"/>
  <c r="G423" i="1" s="1"/>
  <c r="E424" i="1"/>
  <c r="Q423" i="1"/>
  <c r="A424" i="1"/>
  <c r="H423" i="1"/>
  <c r="X171" i="1"/>
  <c r="J370" i="1"/>
  <c r="K370" i="1" s="1"/>
  <c r="M370" i="1"/>
  <c r="N370" i="1" s="1"/>
  <c r="I371" i="1"/>
  <c r="T423" i="1"/>
  <c r="AB423" i="1"/>
  <c r="AA423" i="1"/>
  <c r="L369" i="1"/>
  <c r="O369" i="1" s="1"/>
  <c r="U369" i="1"/>
  <c r="W369" i="1" s="1"/>
  <c r="F423" i="1" l="1"/>
  <c r="S423" i="1"/>
  <c r="Z423" i="1" s="1"/>
  <c r="R423" i="1"/>
  <c r="E425" i="1"/>
  <c r="Q424" i="1"/>
  <c r="D424" i="1"/>
  <c r="G424" i="1" s="1"/>
  <c r="C172" i="1"/>
  <c r="L370" i="1"/>
  <c r="O370" i="1" s="1"/>
  <c r="U370" i="1"/>
  <c r="W370" i="1" s="1"/>
  <c r="B171" i="1"/>
  <c r="AB424" i="1"/>
  <c r="AA424" i="1"/>
  <c r="T424" i="1"/>
  <c r="J371" i="1"/>
  <c r="K371" i="1" s="1"/>
  <c r="M371" i="1"/>
  <c r="N371" i="1" s="1"/>
  <c r="I372" i="1"/>
  <c r="A425" i="1"/>
  <c r="H424" i="1"/>
  <c r="F424" i="1" l="1"/>
  <c r="S424" i="1"/>
  <c r="Z424" i="1" s="1"/>
  <c r="R424" i="1"/>
  <c r="E426" i="1"/>
  <c r="Q425" i="1"/>
  <c r="D425" i="1"/>
  <c r="G425" i="1" s="1"/>
  <c r="T425" i="1"/>
  <c r="AB425" i="1"/>
  <c r="AA425" i="1"/>
  <c r="J372" i="1"/>
  <c r="K372" i="1" s="1"/>
  <c r="M372" i="1"/>
  <c r="N372" i="1" s="1"/>
  <c r="I373" i="1"/>
  <c r="A426" i="1"/>
  <c r="H425" i="1"/>
  <c r="L371" i="1"/>
  <c r="O371" i="1" s="1"/>
  <c r="U371" i="1"/>
  <c r="W371" i="1" s="1"/>
  <c r="P172" i="1"/>
  <c r="F425" i="1" l="1"/>
  <c r="S425" i="1"/>
  <c r="Z425" i="1" s="1"/>
  <c r="R425" i="1"/>
  <c r="E427" i="1"/>
  <c r="Q426" i="1"/>
  <c r="D426" i="1"/>
  <c r="G426" i="1" s="1"/>
  <c r="L372" i="1"/>
  <c r="O372" i="1" s="1"/>
  <c r="U372" i="1"/>
  <c r="W372" i="1" s="1"/>
  <c r="X172" i="1"/>
  <c r="A427" i="1"/>
  <c r="H426" i="1"/>
  <c r="AB426" i="1"/>
  <c r="AA426" i="1"/>
  <c r="T426" i="1"/>
  <c r="J373" i="1"/>
  <c r="K373" i="1" s="1"/>
  <c r="M373" i="1"/>
  <c r="N373" i="1" s="1"/>
  <c r="I374" i="1"/>
  <c r="F426" i="1" l="1"/>
  <c r="E428" i="1"/>
  <c r="Q427" i="1"/>
  <c r="S426" i="1"/>
  <c r="Z426" i="1" s="1"/>
  <c r="R426" i="1"/>
  <c r="D427" i="1"/>
  <c r="G427" i="1" s="1"/>
  <c r="C173" i="1"/>
  <c r="J374" i="1"/>
  <c r="K374" i="1" s="1"/>
  <c r="M374" i="1"/>
  <c r="N374" i="1" s="1"/>
  <c r="I375" i="1"/>
  <c r="T427" i="1"/>
  <c r="AB427" i="1"/>
  <c r="AA427" i="1"/>
  <c r="L373" i="1"/>
  <c r="O373" i="1" s="1"/>
  <c r="U373" i="1"/>
  <c r="W373" i="1" s="1"/>
  <c r="A428" i="1"/>
  <c r="H427" i="1"/>
  <c r="B172" i="1"/>
  <c r="F427" i="1" l="1"/>
  <c r="E429" i="1"/>
  <c r="Q428" i="1"/>
  <c r="S427" i="1"/>
  <c r="Z427" i="1" s="1"/>
  <c r="R427" i="1"/>
  <c r="D428" i="1"/>
  <c r="G428" i="1" s="1"/>
  <c r="P173" i="1"/>
  <c r="X173" i="1" s="1"/>
  <c r="J375" i="1"/>
  <c r="K375" i="1" s="1"/>
  <c r="M375" i="1"/>
  <c r="N375" i="1" s="1"/>
  <c r="I376" i="1"/>
  <c r="AB428" i="1"/>
  <c r="AA428" i="1"/>
  <c r="T428" i="1"/>
  <c r="L374" i="1"/>
  <c r="O374" i="1" s="1"/>
  <c r="U374" i="1"/>
  <c r="W374" i="1" s="1"/>
  <c r="A429" i="1"/>
  <c r="H428" i="1"/>
  <c r="F428" i="1" l="1"/>
  <c r="R428" i="1"/>
  <c r="S428" i="1"/>
  <c r="Z428" i="1" s="1"/>
  <c r="E430" i="1"/>
  <c r="Q429" i="1"/>
  <c r="D429" i="1"/>
  <c r="G429" i="1" s="1"/>
  <c r="A430" i="1"/>
  <c r="H429" i="1"/>
  <c r="J376" i="1"/>
  <c r="K376" i="1" s="1"/>
  <c r="I377" i="1"/>
  <c r="C174" i="1"/>
  <c r="T429" i="1"/>
  <c r="AB429" i="1"/>
  <c r="AA429" i="1"/>
  <c r="B173" i="1"/>
  <c r="L375" i="1"/>
  <c r="O375" i="1" s="1"/>
  <c r="U375" i="1"/>
  <c r="W375" i="1" s="1"/>
  <c r="F429" i="1" l="1"/>
  <c r="R429" i="1"/>
  <c r="S429" i="1"/>
  <c r="Z429" i="1" s="1"/>
  <c r="D430" i="1"/>
  <c r="G430" i="1" s="1"/>
  <c r="E431" i="1"/>
  <c r="Q430" i="1"/>
  <c r="P174" i="1"/>
  <c r="J377" i="1"/>
  <c r="K377" i="1" s="1"/>
  <c r="I378" i="1"/>
  <c r="M376" i="1"/>
  <c r="N376" i="1" s="1"/>
  <c r="A431" i="1"/>
  <c r="H430" i="1"/>
  <c r="L376" i="1"/>
  <c r="U376" i="1"/>
  <c r="W376" i="1" s="1"/>
  <c r="AB430" i="1"/>
  <c r="AA430" i="1"/>
  <c r="T430" i="1"/>
  <c r="F430" i="1" l="1"/>
  <c r="E432" i="1"/>
  <c r="Q431" i="1"/>
  <c r="S430" i="1"/>
  <c r="Z430" i="1" s="1"/>
  <c r="R430" i="1"/>
  <c r="D431" i="1"/>
  <c r="O376" i="1"/>
  <c r="A432" i="1"/>
  <c r="H431" i="1"/>
  <c r="T431" i="1"/>
  <c r="AB431" i="1"/>
  <c r="AA431" i="1"/>
  <c r="J378" i="1"/>
  <c r="K378" i="1" s="1"/>
  <c r="I379" i="1"/>
  <c r="M377" i="1"/>
  <c r="N377" i="1" s="1"/>
  <c r="X174" i="1"/>
  <c r="L377" i="1"/>
  <c r="U377" i="1"/>
  <c r="W377" i="1" s="1"/>
  <c r="F431" i="1" l="1"/>
  <c r="G431" i="1"/>
  <c r="E433" i="1"/>
  <c r="Q432" i="1"/>
  <c r="S431" i="1"/>
  <c r="Z431" i="1" s="1"/>
  <c r="R431" i="1"/>
  <c r="D432" i="1"/>
  <c r="C175" i="1"/>
  <c r="P175" i="1" s="1"/>
  <c r="B174" i="1"/>
  <c r="J379" i="1"/>
  <c r="K379" i="1" s="1"/>
  <c r="I380" i="1"/>
  <c r="A433" i="1"/>
  <c r="H432" i="1"/>
  <c r="O377" i="1"/>
  <c r="M378" i="1"/>
  <c r="N378" i="1" s="1"/>
  <c r="L378" i="1"/>
  <c r="U378" i="1"/>
  <c r="W378" i="1" s="1"/>
  <c r="AB432" i="1"/>
  <c r="AA432" i="1"/>
  <c r="T432" i="1"/>
  <c r="F432" i="1" l="1"/>
  <c r="G432" i="1"/>
  <c r="E434" i="1"/>
  <c r="Q433" i="1"/>
  <c r="S432" i="1"/>
  <c r="Z432" i="1" s="1"/>
  <c r="R432" i="1"/>
  <c r="D433" i="1"/>
  <c r="G433" i="1" s="1"/>
  <c r="A434" i="1"/>
  <c r="H433" i="1"/>
  <c r="M379" i="1"/>
  <c r="N379" i="1" s="1"/>
  <c r="L379" i="1"/>
  <c r="U379" i="1"/>
  <c r="W379" i="1" s="1"/>
  <c r="X175" i="1"/>
  <c r="T433" i="1"/>
  <c r="AB433" i="1"/>
  <c r="AA433" i="1"/>
  <c r="O378" i="1"/>
  <c r="J380" i="1"/>
  <c r="K380" i="1" s="1"/>
  <c r="I381" i="1"/>
  <c r="F433" i="1" l="1"/>
  <c r="R433" i="1"/>
  <c r="S433" i="1"/>
  <c r="Z433" i="1" s="1"/>
  <c r="E435" i="1"/>
  <c r="Q434" i="1"/>
  <c r="D434" i="1"/>
  <c r="G434" i="1" s="1"/>
  <c r="A435" i="1"/>
  <c r="H434" i="1"/>
  <c r="J381" i="1"/>
  <c r="K381" i="1" s="1"/>
  <c r="I382" i="1"/>
  <c r="C176" i="1"/>
  <c r="AB434" i="1"/>
  <c r="AA434" i="1"/>
  <c r="T434" i="1"/>
  <c r="L380" i="1"/>
  <c r="U380" i="1"/>
  <c r="W380" i="1" s="1"/>
  <c r="O379" i="1"/>
  <c r="M380" i="1"/>
  <c r="N380" i="1" s="1"/>
  <c r="B175" i="1"/>
  <c r="F434" i="1" l="1"/>
  <c r="D435" i="1"/>
  <c r="G435" i="1" s="1"/>
  <c r="E436" i="1"/>
  <c r="Q435" i="1"/>
  <c r="S434" i="1"/>
  <c r="Z434" i="1" s="1"/>
  <c r="R434" i="1"/>
  <c r="J382" i="1"/>
  <c r="K382" i="1" s="1"/>
  <c r="I383" i="1"/>
  <c r="T435" i="1"/>
  <c r="AB435" i="1"/>
  <c r="AA435" i="1"/>
  <c r="M381" i="1"/>
  <c r="N381" i="1" s="1"/>
  <c r="L381" i="1"/>
  <c r="U381" i="1"/>
  <c r="W381" i="1" s="1"/>
  <c r="A436" i="1"/>
  <c r="H435" i="1"/>
  <c r="O380" i="1"/>
  <c r="P176" i="1"/>
  <c r="F435" i="1" l="1"/>
  <c r="E437" i="1"/>
  <c r="Q436" i="1"/>
  <c r="S435" i="1"/>
  <c r="Z435" i="1" s="1"/>
  <c r="R435" i="1"/>
  <c r="D436" i="1"/>
  <c r="A437" i="1"/>
  <c r="H436" i="1"/>
  <c r="M382" i="1"/>
  <c r="N382" i="1" s="1"/>
  <c r="L382" i="1"/>
  <c r="U382" i="1"/>
  <c r="W382" i="1" s="1"/>
  <c r="AB436" i="1"/>
  <c r="AA436" i="1"/>
  <c r="T436" i="1"/>
  <c r="O381" i="1"/>
  <c r="X176" i="1"/>
  <c r="J383" i="1"/>
  <c r="K383" i="1" s="1"/>
  <c r="I384" i="1"/>
  <c r="F436" i="1" l="1"/>
  <c r="G436" i="1"/>
  <c r="S436" i="1"/>
  <c r="Z436" i="1" s="1"/>
  <c r="R436" i="1"/>
  <c r="E438" i="1"/>
  <c r="Q437" i="1"/>
  <c r="S437" i="1" s="1"/>
  <c r="D437" i="1"/>
  <c r="G437" i="1" s="1"/>
  <c r="M383" i="1"/>
  <c r="M384" i="1" s="1"/>
  <c r="B176" i="1"/>
  <c r="C177" i="1"/>
  <c r="N383" i="1"/>
  <c r="J384" i="1"/>
  <c r="K384" i="1" s="1"/>
  <c r="I385" i="1"/>
  <c r="T437" i="1"/>
  <c r="AB437" i="1"/>
  <c r="AA437" i="1"/>
  <c r="L383" i="1"/>
  <c r="U383" i="1"/>
  <c r="W383" i="1" s="1"/>
  <c r="O382" i="1"/>
  <c r="A438" i="1"/>
  <c r="H437" i="1"/>
  <c r="F437" i="1" l="1"/>
  <c r="E439" i="1"/>
  <c r="Q438" i="1"/>
  <c r="D438" i="1"/>
  <c r="G438" i="1" s="1"/>
  <c r="O383" i="1"/>
  <c r="P177" i="1"/>
  <c r="X177" i="1" s="1"/>
  <c r="N384" i="1"/>
  <c r="A439" i="1"/>
  <c r="H438" i="1"/>
  <c r="J385" i="1"/>
  <c r="K385" i="1" s="1"/>
  <c r="M385" i="1"/>
  <c r="I386" i="1"/>
  <c r="AB438" i="1"/>
  <c r="AA438" i="1"/>
  <c r="T438" i="1"/>
  <c r="L384" i="1"/>
  <c r="U384" i="1"/>
  <c r="W384" i="1" s="1"/>
  <c r="F438" i="1" l="1"/>
  <c r="E440" i="1"/>
  <c r="Q439" i="1"/>
  <c r="S438" i="1"/>
  <c r="Z438" i="1" s="1"/>
  <c r="R438" i="1"/>
  <c r="D439" i="1"/>
  <c r="G439" i="1" s="1"/>
  <c r="N385" i="1"/>
  <c r="O384" i="1"/>
  <c r="B177" i="1"/>
  <c r="J386" i="1"/>
  <c r="K386" i="1" s="1"/>
  <c r="M386" i="1"/>
  <c r="I387" i="1"/>
  <c r="A440" i="1"/>
  <c r="H439" i="1"/>
  <c r="C178" i="1"/>
  <c r="L385" i="1"/>
  <c r="U385" i="1"/>
  <c r="W385" i="1" s="1"/>
  <c r="T439" i="1"/>
  <c r="AB439" i="1"/>
  <c r="AA439" i="1"/>
  <c r="O385" i="1" l="1"/>
  <c r="F439" i="1"/>
  <c r="E441" i="1"/>
  <c r="Q440" i="1"/>
  <c r="S439" i="1"/>
  <c r="Z439" i="1" s="1"/>
  <c r="R439" i="1"/>
  <c r="D440" i="1"/>
  <c r="G440" i="1" s="1"/>
  <c r="N386" i="1"/>
  <c r="P178" i="1"/>
  <c r="J387" i="1"/>
  <c r="K387" i="1" s="1"/>
  <c r="M387" i="1"/>
  <c r="I388" i="1"/>
  <c r="AB440" i="1"/>
  <c r="AA440" i="1"/>
  <c r="T440" i="1"/>
  <c r="L386" i="1"/>
  <c r="U386" i="1"/>
  <c r="W386" i="1" s="1"/>
  <c r="A441" i="1"/>
  <c r="H440" i="1"/>
  <c r="F440" i="1" l="1"/>
  <c r="E442" i="1"/>
  <c r="Q441" i="1"/>
  <c r="S440" i="1"/>
  <c r="Z440" i="1" s="1"/>
  <c r="R440" i="1"/>
  <c r="D441" i="1"/>
  <c r="G441" i="1" s="1"/>
  <c r="O386" i="1"/>
  <c r="N387" i="1"/>
  <c r="A442" i="1"/>
  <c r="H441" i="1"/>
  <c r="T441" i="1"/>
  <c r="AB441" i="1"/>
  <c r="AA441" i="1"/>
  <c r="J388" i="1"/>
  <c r="K388" i="1" s="1"/>
  <c r="M388" i="1"/>
  <c r="I389" i="1"/>
  <c r="X178" i="1"/>
  <c r="L387" i="1"/>
  <c r="U387" i="1"/>
  <c r="W387" i="1" s="1"/>
  <c r="O387" i="1" l="1"/>
  <c r="F441" i="1"/>
  <c r="E443" i="1"/>
  <c r="Q442" i="1"/>
  <c r="R441" i="1"/>
  <c r="S441" i="1"/>
  <c r="Z441" i="1" s="1"/>
  <c r="D442" i="1"/>
  <c r="G442" i="1" s="1"/>
  <c r="N388" i="1"/>
  <c r="B178" i="1"/>
  <c r="AB442" i="1"/>
  <c r="AA442" i="1"/>
  <c r="T442" i="1"/>
  <c r="J389" i="1"/>
  <c r="K389" i="1" s="1"/>
  <c r="M389" i="1"/>
  <c r="I390" i="1"/>
  <c r="C179" i="1"/>
  <c r="L388" i="1"/>
  <c r="U388" i="1"/>
  <c r="W388" i="1" s="1"/>
  <c r="A443" i="1"/>
  <c r="H442" i="1"/>
  <c r="O388" i="1" l="1"/>
  <c r="N389" i="1"/>
  <c r="F442" i="1"/>
  <c r="E444" i="1"/>
  <c r="Q443" i="1"/>
  <c r="S442" i="1"/>
  <c r="Z442" i="1" s="1"/>
  <c r="R442" i="1"/>
  <c r="D443" i="1"/>
  <c r="G443" i="1" s="1"/>
  <c r="J390" i="1"/>
  <c r="K390" i="1" s="1"/>
  <c r="M390" i="1"/>
  <c r="I391" i="1"/>
  <c r="T443" i="1"/>
  <c r="AB443" i="1"/>
  <c r="AA443" i="1"/>
  <c r="P179" i="1"/>
  <c r="L389" i="1"/>
  <c r="U389" i="1"/>
  <c r="W389" i="1" s="1"/>
  <c r="H443" i="1"/>
  <c r="A444" i="1"/>
  <c r="O389" i="1" l="1"/>
  <c r="N390" i="1"/>
  <c r="F443" i="1"/>
  <c r="E445" i="1"/>
  <c r="Q444" i="1"/>
  <c r="S443" i="1"/>
  <c r="Z443" i="1" s="1"/>
  <c r="R443" i="1"/>
  <c r="D444" i="1"/>
  <c r="G444" i="1" s="1"/>
  <c r="X179" i="1"/>
  <c r="J391" i="1"/>
  <c r="K391" i="1" s="1"/>
  <c r="M391" i="1"/>
  <c r="I392" i="1"/>
  <c r="AB444" i="1"/>
  <c r="AA444" i="1"/>
  <c r="T444" i="1"/>
  <c r="L390" i="1"/>
  <c r="U390" i="1"/>
  <c r="W390" i="1" s="1"/>
  <c r="H444" i="1"/>
  <c r="A445" i="1"/>
  <c r="O390" i="1" l="1"/>
  <c r="N391" i="1"/>
  <c r="F444" i="1"/>
  <c r="E446" i="1"/>
  <c r="Q445" i="1"/>
  <c r="R444" i="1"/>
  <c r="S444" i="1"/>
  <c r="Z444" i="1" s="1"/>
  <c r="D445" i="1"/>
  <c r="G445" i="1" s="1"/>
  <c r="H445" i="1"/>
  <c r="A446" i="1"/>
  <c r="J392" i="1"/>
  <c r="K392" i="1" s="1"/>
  <c r="M392" i="1"/>
  <c r="I393" i="1"/>
  <c r="C180" i="1"/>
  <c r="AA445" i="1"/>
  <c r="T445" i="1"/>
  <c r="AB445" i="1"/>
  <c r="B179" i="1"/>
  <c r="L391" i="1"/>
  <c r="U391" i="1"/>
  <c r="W391" i="1" s="1"/>
  <c r="N392" i="1" l="1"/>
  <c r="O391" i="1"/>
  <c r="F445" i="1"/>
  <c r="E447" i="1"/>
  <c r="Q446" i="1"/>
  <c r="R445" i="1"/>
  <c r="S445" i="1"/>
  <c r="Z445" i="1" s="1"/>
  <c r="D446" i="1"/>
  <c r="G446" i="1" s="1"/>
  <c r="A447" i="1"/>
  <c r="H446" i="1"/>
  <c r="L392" i="1"/>
  <c r="U392" i="1"/>
  <c r="W392" i="1" s="1"/>
  <c r="P180" i="1"/>
  <c r="J393" i="1"/>
  <c r="K393" i="1" s="1"/>
  <c r="M393" i="1"/>
  <c r="I394" i="1"/>
  <c r="T446" i="1"/>
  <c r="AB446" i="1"/>
  <c r="AA446" i="1"/>
  <c r="O392" i="1" l="1"/>
  <c r="N393" i="1"/>
  <c r="F446" i="1"/>
  <c r="S446" i="1"/>
  <c r="Z446" i="1" s="1"/>
  <c r="R446" i="1"/>
  <c r="E448" i="1"/>
  <c r="Q447" i="1"/>
  <c r="D447" i="1"/>
  <c r="G447" i="1" s="1"/>
  <c r="X180" i="1"/>
  <c r="A448" i="1"/>
  <c r="H447" i="1"/>
  <c r="L393" i="1"/>
  <c r="U393" i="1"/>
  <c r="W393" i="1" s="1"/>
  <c r="J394" i="1"/>
  <c r="K394" i="1" s="1"/>
  <c r="M394" i="1"/>
  <c r="I395" i="1"/>
  <c r="AB447" i="1"/>
  <c r="AA447" i="1"/>
  <c r="T447" i="1"/>
  <c r="N394" i="1" l="1"/>
  <c r="O393" i="1"/>
  <c r="F447" i="1"/>
  <c r="D448" i="1"/>
  <c r="G448" i="1" s="1"/>
  <c r="E449" i="1"/>
  <c r="Q448" i="1"/>
  <c r="R447" i="1"/>
  <c r="S447" i="1"/>
  <c r="Z447" i="1" s="1"/>
  <c r="C181" i="1"/>
  <c r="J395" i="1"/>
  <c r="K395" i="1" s="1"/>
  <c r="M395" i="1"/>
  <c r="I396" i="1"/>
  <c r="H448" i="1"/>
  <c r="A449" i="1"/>
  <c r="L394" i="1"/>
  <c r="U394" i="1"/>
  <c r="W394" i="1" s="1"/>
  <c r="B180" i="1"/>
  <c r="T448" i="1"/>
  <c r="AB448" i="1"/>
  <c r="AA448" i="1"/>
  <c r="N395" i="1" l="1"/>
  <c r="O394" i="1"/>
  <c r="F448" i="1"/>
  <c r="S448" i="1"/>
  <c r="Z448" i="1" s="1"/>
  <c r="R448" i="1"/>
  <c r="D449" i="1"/>
  <c r="G449" i="1" s="1"/>
  <c r="E450" i="1"/>
  <c r="Q449" i="1"/>
  <c r="P181" i="1"/>
  <c r="X181" i="1" s="1"/>
  <c r="A450" i="1"/>
  <c r="H449" i="1"/>
  <c r="J396" i="1"/>
  <c r="K396" i="1" s="1"/>
  <c r="M396" i="1"/>
  <c r="I397" i="1"/>
  <c r="L395" i="1"/>
  <c r="U395" i="1"/>
  <c r="W395" i="1" s="1"/>
  <c r="AB449" i="1"/>
  <c r="AA449" i="1"/>
  <c r="T449" i="1"/>
  <c r="O395" i="1" l="1"/>
  <c r="N396" i="1"/>
  <c r="F449" i="1"/>
  <c r="E451" i="1"/>
  <c r="Q450" i="1"/>
  <c r="R449" i="1"/>
  <c r="S449" i="1"/>
  <c r="Z449" i="1" s="1"/>
  <c r="D450" i="1"/>
  <c r="G450" i="1" s="1"/>
  <c r="L396" i="1"/>
  <c r="U396" i="1"/>
  <c r="W396" i="1" s="1"/>
  <c r="B181" i="1"/>
  <c r="AB450" i="1"/>
  <c r="AA450" i="1"/>
  <c r="T450" i="1"/>
  <c r="J397" i="1"/>
  <c r="K397" i="1" s="1"/>
  <c r="M397" i="1"/>
  <c r="I398" i="1"/>
  <c r="A451" i="1"/>
  <c r="H450" i="1"/>
  <c r="C182" i="1"/>
  <c r="O396" i="1" l="1"/>
  <c r="N397" i="1"/>
  <c r="F450" i="1"/>
  <c r="E452" i="1"/>
  <c r="Q451" i="1"/>
  <c r="S450" i="1"/>
  <c r="Z450" i="1" s="1"/>
  <c r="R450" i="1"/>
  <c r="D451" i="1"/>
  <c r="G451" i="1" s="1"/>
  <c r="L397" i="1"/>
  <c r="U397" i="1"/>
  <c r="W397" i="1" s="1"/>
  <c r="P182" i="1"/>
  <c r="T451" i="1"/>
  <c r="AB451" i="1"/>
  <c r="AA451" i="1"/>
  <c r="J398" i="1"/>
  <c r="K398" i="1" s="1"/>
  <c r="M398" i="1"/>
  <c r="I399" i="1"/>
  <c r="A452" i="1"/>
  <c r="H451" i="1"/>
  <c r="O397" i="1" l="1"/>
  <c r="N398" i="1"/>
  <c r="F451" i="1"/>
  <c r="E453" i="1"/>
  <c r="Q452" i="1"/>
  <c r="S451" i="1"/>
  <c r="Z451" i="1" s="1"/>
  <c r="R451" i="1"/>
  <c r="D452" i="1"/>
  <c r="A453" i="1"/>
  <c r="H452" i="1"/>
  <c r="J399" i="1"/>
  <c r="K399" i="1" s="1"/>
  <c r="M399" i="1"/>
  <c r="I400" i="1"/>
  <c r="X182" i="1"/>
  <c r="L398" i="1"/>
  <c r="U398" i="1"/>
  <c r="W398" i="1" s="1"/>
  <c r="AB452" i="1"/>
  <c r="AA452" i="1"/>
  <c r="T452" i="1"/>
  <c r="N399" i="1" l="1"/>
  <c r="O398" i="1"/>
  <c r="F452" i="1"/>
  <c r="G452" i="1"/>
  <c r="S452" i="1"/>
  <c r="Z452" i="1" s="1"/>
  <c r="R452" i="1"/>
  <c r="E454" i="1"/>
  <c r="Q453" i="1"/>
  <c r="D453" i="1"/>
  <c r="G453" i="1" s="1"/>
  <c r="B182" i="1"/>
  <c r="T453" i="1"/>
  <c r="AB453" i="1"/>
  <c r="AA453" i="1"/>
  <c r="J400" i="1"/>
  <c r="K400" i="1" s="1"/>
  <c r="M400" i="1"/>
  <c r="I401" i="1"/>
  <c r="C183" i="1"/>
  <c r="L399" i="1"/>
  <c r="U399" i="1"/>
  <c r="W399" i="1" s="1"/>
  <c r="A454" i="1"/>
  <c r="H453" i="1"/>
  <c r="O399" i="1" l="1"/>
  <c r="N400" i="1"/>
  <c r="F453" i="1"/>
  <c r="R453" i="1"/>
  <c r="S453" i="1"/>
  <c r="Z453" i="1" s="1"/>
  <c r="E455" i="1"/>
  <c r="Q454" i="1"/>
  <c r="D454" i="1"/>
  <c r="G454" i="1" s="1"/>
  <c r="P183" i="1"/>
  <c r="A455" i="1"/>
  <c r="H454" i="1"/>
  <c r="J401" i="1"/>
  <c r="K401" i="1" s="1"/>
  <c r="M401" i="1"/>
  <c r="I402" i="1"/>
  <c r="AB454" i="1"/>
  <c r="AA454" i="1"/>
  <c r="T454" i="1"/>
  <c r="L400" i="1"/>
  <c r="U400" i="1"/>
  <c r="W400" i="1" s="1"/>
  <c r="O400" i="1" l="1"/>
  <c r="N401" i="1"/>
  <c r="F454" i="1"/>
  <c r="S454" i="1"/>
  <c r="Z454" i="1" s="1"/>
  <c r="R454" i="1"/>
  <c r="D455" i="1"/>
  <c r="G455" i="1" s="1"/>
  <c r="E456" i="1"/>
  <c r="Q455" i="1"/>
  <c r="A456" i="1"/>
  <c r="H455" i="1"/>
  <c r="J402" i="1"/>
  <c r="K402" i="1" s="1"/>
  <c r="M402" i="1"/>
  <c r="I403" i="1"/>
  <c r="T455" i="1"/>
  <c r="AB455" i="1"/>
  <c r="AA455" i="1"/>
  <c r="L401" i="1"/>
  <c r="U401" i="1"/>
  <c r="W401" i="1" s="1"/>
  <c r="X183" i="1"/>
  <c r="N402" i="1" l="1"/>
  <c r="O401" i="1"/>
  <c r="F455" i="1"/>
  <c r="S455" i="1"/>
  <c r="Z455" i="1" s="1"/>
  <c r="R455" i="1"/>
  <c r="E457" i="1"/>
  <c r="Q456" i="1"/>
  <c r="D456" i="1"/>
  <c r="G456" i="1" s="1"/>
  <c r="C184" i="1"/>
  <c r="P184" i="1" s="1"/>
  <c r="B183" i="1"/>
  <c r="J403" i="1"/>
  <c r="K403" i="1" s="1"/>
  <c r="M403" i="1"/>
  <c r="I404" i="1"/>
  <c r="AB456" i="1"/>
  <c r="AA456" i="1"/>
  <c r="T456" i="1"/>
  <c r="L402" i="1"/>
  <c r="O402" i="1" s="1"/>
  <c r="U402" i="1"/>
  <c r="W402" i="1" s="1"/>
  <c r="A457" i="1"/>
  <c r="H456" i="1"/>
  <c r="N403" i="1" l="1"/>
  <c r="F456" i="1"/>
  <c r="S456" i="1"/>
  <c r="Z456" i="1" s="1"/>
  <c r="R456" i="1"/>
  <c r="D457" i="1"/>
  <c r="G457" i="1" s="1"/>
  <c r="E458" i="1"/>
  <c r="Q457" i="1"/>
  <c r="L403" i="1"/>
  <c r="U403" i="1"/>
  <c r="W403" i="1" s="1"/>
  <c r="J404" i="1"/>
  <c r="K404" i="1" s="1"/>
  <c r="M404" i="1"/>
  <c r="I405" i="1"/>
  <c r="T457" i="1"/>
  <c r="AB457" i="1"/>
  <c r="AA457" i="1"/>
  <c r="A458" i="1"/>
  <c r="H457" i="1"/>
  <c r="X184" i="1"/>
  <c r="O403" i="1" l="1"/>
  <c r="N404" i="1"/>
  <c r="F457" i="1"/>
  <c r="E459" i="1"/>
  <c r="Q458" i="1"/>
  <c r="R457" i="1"/>
  <c r="S457" i="1"/>
  <c r="Z457" i="1" s="1"/>
  <c r="D458" i="1"/>
  <c r="G458" i="1" s="1"/>
  <c r="C185" i="1"/>
  <c r="P185" i="1" s="1"/>
  <c r="B184" i="1"/>
  <c r="A459" i="1"/>
  <c r="H458" i="1"/>
  <c r="AB458" i="1"/>
  <c r="AA458" i="1"/>
  <c r="T458" i="1"/>
  <c r="M405" i="1"/>
  <c r="J405" i="1"/>
  <c r="K405" i="1" s="1"/>
  <c r="I406" i="1"/>
  <c r="L404" i="1"/>
  <c r="U404" i="1"/>
  <c r="W404" i="1" s="1"/>
  <c r="O404" i="1" l="1"/>
  <c r="N405" i="1"/>
  <c r="F458" i="1"/>
  <c r="E460" i="1"/>
  <c r="Q459" i="1"/>
  <c r="S458" i="1"/>
  <c r="Z458" i="1" s="1"/>
  <c r="R458" i="1"/>
  <c r="D459" i="1"/>
  <c r="G459" i="1" s="1"/>
  <c r="J406" i="1"/>
  <c r="K406" i="1" s="1"/>
  <c r="M406" i="1"/>
  <c r="I407" i="1"/>
  <c r="T459" i="1"/>
  <c r="AB459" i="1"/>
  <c r="AA459" i="1"/>
  <c r="L405" i="1"/>
  <c r="U405" i="1"/>
  <c r="W405" i="1" s="1"/>
  <c r="A460" i="1"/>
  <c r="H459" i="1"/>
  <c r="X185" i="1"/>
  <c r="N406" i="1" l="1"/>
  <c r="O405" i="1"/>
  <c r="F459" i="1"/>
  <c r="E461" i="1"/>
  <c r="Q460" i="1"/>
  <c r="S459" i="1"/>
  <c r="Z459" i="1" s="1"/>
  <c r="R459" i="1"/>
  <c r="D460" i="1"/>
  <c r="G460" i="1" s="1"/>
  <c r="C186" i="1"/>
  <c r="P186" i="1" s="1"/>
  <c r="J407" i="1"/>
  <c r="K407" i="1" s="1"/>
  <c r="M407" i="1"/>
  <c r="I408" i="1"/>
  <c r="B185" i="1"/>
  <c r="AB460" i="1"/>
  <c r="AA460" i="1"/>
  <c r="T460" i="1"/>
  <c r="L406" i="1"/>
  <c r="O406" i="1" s="1"/>
  <c r="U406" i="1"/>
  <c r="W406" i="1" s="1"/>
  <c r="A461" i="1"/>
  <c r="H460" i="1"/>
  <c r="N407" i="1" l="1"/>
  <c r="F460" i="1"/>
  <c r="E462" i="1"/>
  <c r="Q461" i="1"/>
  <c r="R460" i="1"/>
  <c r="S460" i="1"/>
  <c r="Z460" i="1" s="1"/>
  <c r="D461" i="1"/>
  <c r="G461" i="1" s="1"/>
  <c r="X186" i="1"/>
  <c r="J408" i="1"/>
  <c r="K408" i="1" s="1"/>
  <c r="M408" i="1"/>
  <c r="I409" i="1"/>
  <c r="T461" i="1"/>
  <c r="AB461" i="1"/>
  <c r="AA461" i="1"/>
  <c r="L407" i="1"/>
  <c r="U407" i="1"/>
  <c r="W407" i="1" s="1"/>
  <c r="A462" i="1"/>
  <c r="H461" i="1"/>
  <c r="O407" i="1" l="1"/>
  <c r="N408" i="1"/>
  <c r="F461" i="1"/>
  <c r="R461" i="1"/>
  <c r="S461" i="1"/>
  <c r="Z461" i="1" s="1"/>
  <c r="E463" i="1"/>
  <c r="Q462" i="1"/>
  <c r="D462" i="1"/>
  <c r="G462" i="1" s="1"/>
  <c r="C187" i="1"/>
  <c r="P187" i="1" s="1"/>
  <c r="L408" i="1"/>
  <c r="O408" i="1" s="1"/>
  <c r="U408" i="1"/>
  <c r="W408" i="1" s="1"/>
  <c r="AB462" i="1"/>
  <c r="AA462" i="1"/>
  <c r="T462" i="1"/>
  <c r="A463" i="1"/>
  <c r="H462" i="1"/>
  <c r="J409" i="1"/>
  <c r="K409" i="1" s="1"/>
  <c r="I410" i="1"/>
  <c r="B186" i="1"/>
  <c r="F462" i="1" l="1"/>
  <c r="S462" i="1"/>
  <c r="Z462" i="1" s="1"/>
  <c r="R462" i="1"/>
  <c r="E464" i="1"/>
  <c r="Q463" i="1"/>
  <c r="D463" i="1"/>
  <c r="G463" i="1" s="1"/>
  <c r="M409" i="1"/>
  <c r="N409" i="1" s="1"/>
  <c r="X187" i="1"/>
  <c r="J410" i="1"/>
  <c r="K410" i="1" s="1"/>
  <c r="I411" i="1"/>
  <c r="T463" i="1"/>
  <c r="AB463" i="1"/>
  <c r="AA463" i="1"/>
  <c r="L409" i="1"/>
  <c r="U409" i="1"/>
  <c r="W409" i="1" s="1"/>
  <c r="A464" i="1"/>
  <c r="H463" i="1"/>
  <c r="F463" i="1" l="1"/>
  <c r="S463" i="1"/>
  <c r="Z463" i="1" s="1"/>
  <c r="R463" i="1"/>
  <c r="D464" i="1"/>
  <c r="G464" i="1" s="1"/>
  <c r="E465" i="1"/>
  <c r="Q464" i="1"/>
  <c r="M410" i="1"/>
  <c r="M411" i="1" s="1"/>
  <c r="O409" i="1"/>
  <c r="N410" i="1"/>
  <c r="C188" i="1"/>
  <c r="A465" i="1"/>
  <c r="H464" i="1"/>
  <c r="J411" i="1"/>
  <c r="K411" i="1" s="1"/>
  <c r="I412" i="1"/>
  <c r="AB464" i="1"/>
  <c r="AA464" i="1"/>
  <c r="T464" i="1"/>
  <c r="B187" i="1"/>
  <c r="L410" i="1"/>
  <c r="U410" i="1"/>
  <c r="W410" i="1" s="1"/>
  <c r="F464" i="1" l="1"/>
  <c r="S464" i="1"/>
  <c r="Z464" i="1" s="1"/>
  <c r="R464" i="1"/>
  <c r="E466" i="1"/>
  <c r="Q465" i="1"/>
  <c r="D465" i="1"/>
  <c r="G465" i="1" s="1"/>
  <c r="N411" i="1"/>
  <c r="O410" i="1"/>
  <c r="P188" i="1"/>
  <c r="X188" i="1" s="1"/>
  <c r="A466" i="1"/>
  <c r="H465" i="1"/>
  <c r="J412" i="1"/>
  <c r="K412" i="1" s="1"/>
  <c r="M412" i="1"/>
  <c r="I413" i="1"/>
  <c r="T465" i="1"/>
  <c r="AB465" i="1"/>
  <c r="AA465" i="1"/>
  <c r="L411" i="1"/>
  <c r="U411" i="1"/>
  <c r="W411" i="1" s="1"/>
  <c r="O411" i="1" l="1"/>
  <c r="F465" i="1"/>
  <c r="E467" i="1"/>
  <c r="Q466" i="1"/>
  <c r="R465" i="1"/>
  <c r="S465" i="1"/>
  <c r="Z465" i="1" s="1"/>
  <c r="D466" i="1"/>
  <c r="G466" i="1" s="1"/>
  <c r="N412" i="1"/>
  <c r="C189" i="1"/>
  <c r="P189" i="1" s="1"/>
  <c r="B188" i="1"/>
  <c r="L412" i="1"/>
  <c r="U412" i="1"/>
  <c r="W412" i="1" s="1"/>
  <c r="J413" i="1"/>
  <c r="K413" i="1" s="1"/>
  <c r="M413" i="1"/>
  <c r="I414" i="1"/>
  <c r="A467" i="1"/>
  <c r="H466" i="1"/>
  <c r="AB466" i="1"/>
  <c r="AA466" i="1"/>
  <c r="T466" i="1"/>
  <c r="N413" i="1" l="1"/>
  <c r="E468" i="1"/>
  <c r="Q467" i="1"/>
  <c r="S467" i="1" s="1"/>
  <c r="F466" i="1"/>
  <c r="S466" i="1"/>
  <c r="Z466" i="1" s="1"/>
  <c r="R466" i="1"/>
  <c r="D467" i="1"/>
  <c r="G467" i="1" s="1"/>
  <c r="O412" i="1"/>
  <c r="L413" i="1"/>
  <c r="U413" i="1"/>
  <c r="W413" i="1" s="1"/>
  <c r="X189" i="1"/>
  <c r="AA467" i="1"/>
  <c r="T467" i="1"/>
  <c r="AB467" i="1"/>
  <c r="A468" i="1"/>
  <c r="H467" i="1"/>
  <c r="J414" i="1"/>
  <c r="K414" i="1" s="1"/>
  <c r="M414" i="1"/>
  <c r="I415" i="1"/>
  <c r="N414" i="1" l="1"/>
  <c r="O413" i="1"/>
  <c r="F467" i="1"/>
  <c r="E469" i="1"/>
  <c r="Q468" i="1"/>
  <c r="D468" i="1"/>
  <c r="G468" i="1" s="1"/>
  <c r="C190" i="1"/>
  <c r="P190" i="1" s="1"/>
  <c r="B189" i="1"/>
  <c r="L414" i="1"/>
  <c r="U414" i="1"/>
  <c r="W414" i="1" s="1"/>
  <c r="AB468" i="1"/>
  <c r="T468" i="1"/>
  <c r="AA468" i="1"/>
  <c r="A469" i="1"/>
  <c r="H468" i="1"/>
  <c r="J415" i="1"/>
  <c r="K415" i="1" s="1"/>
  <c r="M415" i="1"/>
  <c r="I416" i="1"/>
  <c r="N415" i="1" l="1"/>
  <c r="O414" i="1"/>
  <c r="F468" i="1"/>
  <c r="E470" i="1"/>
  <c r="Q469" i="1"/>
  <c r="S468" i="1"/>
  <c r="Z468" i="1" s="1"/>
  <c r="R468" i="1"/>
  <c r="D469" i="1"/>
  <c r="G469" i="1" s="1"/>
  <c r="AA469" i="1"/>
  <c r="T469" i="1"/>
  <c r="AB469" i="1"/>
  <c r="L415" i="1"/>
  <c r="U415" i="1"/>
  <c r="W415" i="1" s="1"/>
  <c r="J416" i="1"/>
  <c r="K416" i="1" s="1"/>
  <c r="M416" i="1"/>
  <c r="I417" i="1"/>
  <c r="X190" i="1"/>
  <c r="A470" i="1"/>
  <c r="H469" i="1"/>
  <c r="N416" i="1" l="1"/>
  <c r="O415" i="1"/>
  <c r="F469" i="1"/>
  <c r="E471" i="1"/>
  <c r="Q470" i="1"/>
  <c r="R469" i="1"/>
  <c r="S469" i="1"/>
  <c r="Z469" i="1" s="1"/>
  <c r="D470" i="1"/>
  <c r="G470" i="1" s="1"/>
  <c r="C191" i="1"/>
  <c r="P191" i="1" s="1"/>
  <c r="B190" i="1"/>
  <c r="AB470" i="1"/>
  <c r="T470" i="1"/>
  <c r="AA470" i="1"/>
  <c r="J417" i="1"/>
  <c r="K417" i="1" s="1"/>
  <c r="M417" i="1"/>
  <c r="I418" i="1"/>
  <c r="H470" i="1"/>
  <c r="A471" i="1"/>
  <c r="L416" i="1"/>
  <c r="U416" i="1"/>
  <c r="W416" i="1" s="1"/>
  <c r="O416" i="1" l="1"/>
  <c r="N417" i="1"/>
  <c r="F470" i="1"/>
  <c r="S470" i="1"/>
  <c r="Z470" i="1" s="1"/>
  <c r="R470" i="1"/>
  <c r="E472" i="1"/>
  <c r="Q471" i="1"/>
  <c r="D471" i="1"/>
  <c r="G471" i="1" s="1"/>
  <c r="AA471" i="1"/>
  <c r="T471" i="1"/>
  <c r="AB471" i="1"/>
  <c r="A472" i="1"/>
  <c r="H471" i="1"/>
  <c r="X191" i="1"/>
  <c r="J418" i="1"/>
  <c r="K418" i="1" s="1"/>
  <c r="M418" i="1"/>
  <c r="I419" i="1"/>
  <c r="L417" i="1"/>
  <c r="U417" i="1"/>
  <c r="W417" i="1" s="1"/>
  <c r="O417" i="1" l="1"/>
  <c r="N418" i="1"/>
  <c r="F471" i="1"/>
  <c r="E473" i="1"/>
  <c r="Q472" i="1"/>
  <c r="S471" i="1"/>
  <c r="Z471" i="1" s="1"/>
  <c r="R471" i="1"/>
  <c r="D472" i="1"/>
  <c r="G472" i="1" s="1"/>
  <c r="C192" i="1"/>
  <c r="R192" i="1" s="1"/>
  <c r="B191" i="1"/>
  <c r="L418" i="1"/>
  <c r="U418" i="1"/>
  <c r="W418" i="1" s="1"/>
  <c r="H472" i="1"/>
  <c r="A473" i="1"/>
  <c r="J419" i="1"/>
  <c r="K419" i="1" s="1"/>
  <c r="M419" i="1"/>
  <c r="I420" i="1"/>
  <c r="AB472" i="1"/>
  <c r="AA472" i="1"/>
  <c r="T472" i="1"/>
  <c r="N419" i="1" l="1"/>
  <c r="N420" i="1" s="1"/>
  <c r="O418" i="1"/>
  <c r="F472" i="1"/>
  <c r="E474" i="1"/>
  <c r="Q473" i="1"/>
  <c r="S472" i="1"/>
  <c r="Z472" i="1" s="1"/>
  <c r="R472" i="1"/>
  <c r="D473" i="1"/>
  <c r="P192" i="1"/>
  <c r="X192" i="1" s="1"/>
  <c r="A474" i="1"/>
  <c r="H473" i="1"/>
  <c r="L419" i="1"/>
  <c r="U419" i="1"/>
  <c r="W419" i="1" s="1"/>
  <c r="J420" i="1"/>
  <c r="K420" i="1" s="1"/>
  <c r="M420" i="1"/>
  <c r="I421" i="1"/>
  <c r="AA473" i="1"/>
  <c r="T473" i="1"/>
  <c r="AB473" i="1"/>
  <c r="O419" i="1" l="1"/>
  <c r="F473" i="1"/>
  <c r="G473" i="1"/>
  <c r="E475" i="1"/>
  <c r="Q474" i="1"/>
  <c r="R473" i="1"/>
  <c r="S473" i="1"/>
  <c r="Z473" i="1" s="1"/>
  <c r="D474" i="1"/>
  <c r="G474" i="1" s="1"/>
  <c r="B192" i="1"/>
  <c r="Z192" i="1"/>
  <c r="L420" i="1"/>
  <c r="O420" i="1" s="1"/>
  <c r="U420" i="1"/>
  <c r="W420" i="1" s="1"/>
  <c r="C193" i="1"/>
  <c r="AB474" i="1"/>
  <c r="T474" i="1"/>
  <c r="AA474" i="1"/>
  <c r="J421" i="1"/>
  <c r="K421" i="1" s="1"/>
  <c r="M421" i="1"/>
  <c r="N421" i="1" s="1"/>
  <c r="I422" i="1"/>
  <c r="A475" i="1"/>
  <c r="H474" i="1"/>
  <c r="F474" i="1" l="1"/>
  <c r="E476" i="1"/>
  <c r="Q475" i="1"/>
  <c r="S474" i="1"/>
  <c r="Z474" i="1" s="1"/>
  <c r="R474" i="1"/>
  <c r="D475" i="1"/>
  <c r="A476" i="1"/>
  <c r="H475" i="1"/>
  <c r="J422" i="1"/>
  <c r="K422" i="1" s="1"/>
  <c r="M422" i="1"/>
  <c r="N422" i="1" s="1"/>
  <c r="I423" i="1"/>
  <c r="P193" i="1"/>
  <c r="AA475" i="1"/>
  <c r="T475" i="1"/>
  <c r="AB475" i="1"/>
  <c r="L421" i="1"/>
  <c r="O421" i="1" s="1"/>
  <c r="U421" i="1"/>
  <c r="W421" i="1" s="1"/>
  <c r="F475" i="1" l="1"/>
  <c r="G475" i="1"/>
  <c r="S475" i="1"/>
  <c r="Z475" i="1" s="1"/>
  <c r="R475" i="1"/>
  <c r="E477" i="1"/>
  <c r="Q476" i="1"/>
  <c r="D476" i="1"/>
  <c r="L422" i="1"/>
  <c r="O422" i="1" s="1"/>
  <c r="U422" i="1"/>
  <c r="W422" i="1" s="1"/>
  <c r="X193" i="1"/>
  <c r="A477" i="1"/>
  <c r="H476" i="1"/>
  <c r="J423" i="1"/>
  <c r="K423" i="1" s="1"/>
  <c r="M423" i="1"/>
  <c r="N423" i="1" s="1"/>
  <c r="I424" i="1"/>
  <c r="AB476" i="1"/>
  <c r="T476" i="1"/>
  <c r="AA476" i="1"/>
  <c r="F476" i="1" l="1"/>
  <c r="G476" i="1"/>
  <c r="E478" i="1"/>
  <c r="Q477" i="1"/>
  <c r="R476" i="1"/>
  <c r="S476" i="1"/>
  <c r="Z476" i="1" s="1"/>
  <c r="D477" i="1"/>
  <c r="G477" i="1" s="1"/>
  <c r="L423" i="1"/>
  <c r="O423" i="1" s="1"/>
  <c r="U423" i="1"/>
  <c r="W423" i="1" s="1"/>
  <c r="A478" i="1"/>
  <c r="H477" i="1"/>
  <c r="C194" i="1"/>
  <c r="J424" i="1"/>
  <c r="K424" i="1" s="1"/>
  <c r="M424" i="1"/>
  <c r="N424" i="1" s="1"/>
  <c r="I425" i="1"/>
  <c r="B193" i="1"/>
  <c r="AA477" i="1"/>
  <c r="T477" i="1"/>
  <c r="AB477" i="1"/>
  <c r="F477" i="1" l="1"/>
  <c r="E479" i="1"/>
  <c r="Q478" i="1"/>
  <c r="R477" i="1"/>
  <c r="S477" i="1"/>
  <c r="Z477" i="1" s="1"/>
  <c r="D478" i="1"/>
  <c r="G478" i="1" s="1"/>
  <c r="P194" i="1"/>
  <c r="L424" i="1"/>
  <c r="O424" i="1" s="1"/>
  <c r="U424" i="1"/>
  <c r="W424" i="1" s="1"/>
  <c r="AB478" i="1"/>
  <c r="T478" i="1"/>
  <c r="AA478" i="1"/>
  <c r="J425" i="1"/>
  <c r="K425" i="1" s="1"/>
  <c r="M425" i="1"/>
  <c r="N425" i="1" s="1"/>
  <c r="I426" i="1"/>
  <c r="H478" i="1"/>
  <c r="A479" i="1"/>
  <c r="F478" i="1" l="1"/>
  <c r="E480" i="1"/>
  <c r="Q479" i="1"/>
  <c r="S478" i="1"/>
  <c r="Z478" i="1" s="1"/>
  <c r="R478" i="1"/>
  <c r="D479" i="1"/>
  <c r="G479" i="1" s="1"/>
  <c r="A480" i="1"/>
  <c r="H479" i="1"/>
  <c r="J426" i="1"/>
  <c r="K426" i="1" s="1"/>
  <c r="M426" i="1"/>
  <c r="N426" i="1" s="1"/>
  <c r="I427" i="1"/>
  <c r="X194" i="1"/>
  <c r="AA479" i="1"/>
  <c r="T479" i="1"/>
  <c r="AB479" i="1"/>
  <c r="L425" i="1"/>
  <c r="O425" i="1" s="1"/>
  <c r="U425" i="1"/>
  <c r="W425" i="1" s="1"/>
  <c r="F479" i="1" l="1"/>
  <c r="R479" i="1"/>
  <c r="S479" i="1"/>
  <c r="Z479" i="1" s="1"/>
  <c r="E481" i="1"/>
  <c r="Q480" i="1"/>
  <c r="D480" i="1"/>
  <c r="G480" i="1" s="1"/>
  <c r="B194" i="1"/>
  <c r="C195" i="1"/>
  <c r="L426" i="1"/>
  <c r="O426" i="1" s="1"/>
  <c r="U426" i="1"/>
  <c r="W426" i="1" s="1"/>
  <c r="H480" i="1"/>
  <c r="A481" i="1"/>
  <c r="J427" i="1"/>
  <c r="K427" i="1" s="1"/>
  <c r="M427" i="1"/>
  <c r="N427" i="1" s="1"/>
  <c r="I428" i="1"/>
  <c r="AB480" i="1"/>
  <c r="AA480" i="1"/>
  <c r="T480" i="1"/>
  <c r="F480" i="1" l="1"/>
  <c r="D481" i="1"/>
  <c r="G481" i="1" s="1"/>
  <c r="E482" i="1"/>
  <c r="Q481" i="1"/>
  <c r="S480" i="1"/>
  <c r="Z480" i="1" s="1"/>
  <c r="R480" i="1"/>
  <c r="P195" i="1"/>
  <c r="X195" i="1" s="1"/>
  <c r="L427" i="1"/>
  <c r="O427" i="1" s="1"/>
  <c r="U427" i="1"/>
  <c r="W427" i="1" s="1"/>
  <c r="AA481" i="1"/>
  <c r="T481" i="1"/>
  <c r="AB481" i="1"/>
  <c r="A482" i="1"/>
  <c r="H481" i="1"/>
  <c r="J428" i="1"/>
  <c r="K428" i="1" s="1"/>
  <c r="M428" i="1"/>
  <c r="N428" i="1" s="1"/>
  <c r="I429" i="1"/>
  <c r="F481" i="1" l="1"/>
  <c r="R481" i="1"/>
  <c r="S481" i="1"/>
  <c r="Z481" i="1" s="1"/>
  <c r="E483" i="1"/>
  <c r="Q482" i="1"/>
  <c r="D482" i="1"/>
  <c r="G482" i="1" s="1"/>
  <c r="B195" i="1"/>
  <c r="J429" i="1"/>
  <c r="K429" i="1" s="1"/>
  <c r="M429" i="1"/>
  <c r="N429" i="1" s="1"/>
  <c r="I430" i="1"/>
  <c r="AB482" i="1"/>
  <c r="T482" i="1"/>
  <c r="AA482" i="1"/>
  <c r="L428" i="1"/>
  <c r="O428" i="1" s="1"/>
  <c r="U428" i="1"/>
  <c r="W428" i="1" s="1"/>
  <c r="A483" i="1"/>
  <c r="H482" i="1"/>
  <c r="C196" i="1"/>
  <c r="F482" i="1" l="1"/>
  <c r="S482" i="1"/>
  <c r="Z482" i="1" s="1"/>
  <c r="R482" i="1"/>
  <c r="E484" i="1"/>
  <c r="Q483" i="1"/>
  <c r="D483" i="1"/>
  <c r="G483" i="1" s="1"/>
  <c r="P196" i="1"/>
  <c r="J430" i="1"/>
  <c r="K430" i="1" s="1"/>
  <c r="M430" i="1"/>
  <c r="N430" i="1" s="1"/>
  <c r="I431" i="1"/>
  <c r="L429" i="1"/>
  <c r="O429" i="1" s="1"/>
  <c r="U429" i="1"/>
  <c r="W429" i="1" s="1"/>
  <c r="AA483" i="1"/>
  <c r="T483" i="1"/>
  <c r="AB483" i="1"/>
  <c r="H483" i="1"/>
  <c r="A484" i="1"/>
  <c r="F483" i="1" l="1"/>
  <c r="S483" i="1"/>
  <c r="Z483" i="1" s="1"/>
  <c r="R483" i="1"/>
  <c r="E485" i="1"/>
  <c r="Q484" i="1"/>
  <c r="D484" i="1"/>
  <c r="G484" i="1" s="1"/>
  <c r="A485" i="1"/>
  <c r="H484" i="1"/>
  <c r="J431" i="1"/>
  <c r="K431" i="1" s="1"/>
  <c r="M431" i="1"/>
  <c r="N431" i="1" s="1"/>
  <c r="I432" i="1"/>
  <c r="T484" i="1"/>
  <c r="AB484" i="1"/>
  <c r="AA484" i="1"/>
  <c r="L430" i="1"/>
  <c r="O430" i="1" s="1"/>
  <c r="U430" i="1"/>
  <c r="W430" i="1" s="1"/>
  <c r="X196" i="1"/>
  <c r="F484" i="1" l="1"/>
  <c r="S484" i="1"/>
  <c r="Z484" i="1" s="1"/>
  <c r="R484" i="1"/>
  <c r="D485" i="1"/>
  <c r="G485" i="1" s="1"/>
  <c r="E486" i="1"/>
  <c r="Q485" i="1"/>
  <c r="C197" i="1"/>
  <c r="P197" i="1" s="1"/>
  <c r="B196" i="1"/>
  <c r="J432" i="1"/>
  <c r="K432" i="1" s="1"/>
  <c r="M432" i="1"/>
  <c r="N432" i="1" s="1"/>
  <c r="I433" i="1"/>
  <c r="AB485" i="1"/>
  <c r="AA485" i="1"/>
  <c r="T485" i="1"/>
  <c r="L431" i="1"/>
  <c r="O431" i="1" s="1"/>
  <c r="U431" i="1"/>
  <c r="W431" i="1" s="1"/>
  <c r="H485" i="1"/>
  <c r="A486" i="1"/>
  <c r="F485" i="1" l="1"/>
  <c r="E487" i="1"/>
  <c r="Q486" i="1"/>
  <c r="R485" i="1"/>
  <c r="S485" i="1"/>
  <c r="Z485" i="1" s="1"/>
  <c r="D486" i="1"/>
  <c r="A487" i="1"/>
  <c r="H486" i="1"/>
  <c r="L432" i="1"/>
  <c r="O432" i="1" s="1"/>
  <c r="U432" i="1"/>
  <c r="W432" i="1" s="1"/>
  <c r="X197" i="1"/>
  <c r="AA486" i="1"/>
  <c r="T486" i="1"/>
  <c r="AB486" i="1"/>
  <c r="J433" i="1"/>
  <c r="K433" i="1" s="1"/>
  <c r="M433" i="1"/>
  <c r="N433" i="1" s="1"/>
  <c r="I434" i="1"/>
  <c r="F486" i="1" l="1"/>
  <c r="G486" i="1"/>
  <c r="S486" i="1"/>
  <c r="Z486" i="1" s="1"/>
  <c r="R486" i="1"/>
  <c r="E488" i="1"/>
  <c r="Q487" i="1"/>
  <c r="D487" i="1"/>
  <c r="G487" i="1" s="1"/>
  <c r="J434" i="1"/>
  <c r="K434" i="1" s="1"/>
  <c r="M434" i="1"/>
  <c r="N434" i="1" s="1"/>
  <c r="I435" i="1"/>
  <c r="C198" i="1"/>
  <c r="H487" i="1"/>
  <c r="A488" i="1"/>
  <c r="B197" i="1"/>
  <c r="L433" i="1"/>
  <c r="O433" i="1" s="1"/>
  <c r="U433" i="1"/>
  <c r="W433" i="1" s="1"/>
  <c r="AB487" i="1"/>
  <c r="T487" i="1"/>
  <c r="AA487" i="1"/>
  <c r="F487" i="1" l="1"/>
  <c r="R487" i="1"/>
  <c r="S487" i="1"/>
  <c r="Z487" i="1" s="1"/>
  <c r="D488" i="1"/>
  <c r="G488" i="1" s="1"/>
  <c r="E489" i="1"/>
  <c r="Q488" i="1"/>
  <c r="AA488" i="1"/>
  <c r="T488" i="1"/>
  <c r="AB488" i="1"/>
  <c r="L434" i="1"/>
  <c r="O434" i="1" s="1"/>
  <c r="U434" i="1"/>
  <c r="W434" i="1" s="1"/>
  <c r="P198" i="1"/>
  <c r="H488" i="1"/>
  <c r="A489" i="1"/>
  <c r="J435" i="1"/>
  <c r="K435" i="1" s="1"/>
  <c r="M435" i="1"/>
  <c r="N435" i="1" s="1"/>
  <c r="I436" i="1"/>
  <c r="F488" i="1" l="1"/>
  <c r="S488" i="1"/>
  <c r="Z488" i="1" s="1"/>
  <c r="R488" i="1"/>
  <c r="E490" i="1"/>
  <c r="Q489" i="1"/>
  <c r="D489" i="1"/>
  <c r="G489" i="1" s="1"/>
  <c r="L435" i="1"/>
  <c r="O435" i="1" s="1"/>
  <c r="U435" i="1"/>
  <c r="W435" i="1" s="1"/>
  <c r="J436" i="1"/>
  <c r="K436" i="1" s="1"/>
  <c r="M436" i="1"/>
  <c r="N436" i="1" s="1"/>
  <c r="I437" i="1"/>
  <c r="T489" i="1"/>
  <c r="AB489" i="1"/>
  <c r="AA489" i="1"/>
  <c r="X198" i="1"/>
  <c r="H489" i="1"/>
  <c r="A490" i="1"/>
  <c r="F489" i="1" l="1"/>
  <c r="R489" i="1"/>
  <c r="S489" i="1"/>
  <c r="Z489" i="1" s="1"/>
  <c r="E491" i="1"/>
  <c r="Q490" i="1"/>
  <c r="D490" i="1"/>
  <c r="G490" i="1" s="1"/>
  <c r="C199" i="1"/>
  <c r="P199" i="1" s="1"/>
  <c r="A491" i="1"/>
  <c r="H490" i="1"/>
  <c r="J437" i="1"/>
  <c r="K437" i="1" s="1"/>
  <c r="M437" i="1"/>
  <c r="N437" i="1" s="1"/>
  <c r="I438" i="1"/>
  <c r="AB490" i="1"/>
  <c r="T490" i="1"/>
  <c r="AA490" i="1"/>
  <c r="L436" i="1"/>
  <c r="O436" i="1" s="1"/>
  <c r="U436" i="1"/>
  <c r="W436" i="1" s="1"/>
  <c r="B198" i="1"/>
  <c r="F490" i="1" l="1"/>
  <c r="S490" i="1"/>
  <c r="Z490" i="1" s="1"/>
  <c r="R490" i="1"/>
  <c r="D491" i="1"/>
  <c r="G491" i="1" s="1"/>
  <c r="E492" i="1"/>
  <c r="Q491" i="1"/>
  <c r="J438" i="1"/>
  <c r="K438" i="1" s="1"/>
  <c r="I439" i="1"/>
  <c r="L437" i="1"/>
  <c r="O437" i="1" s="1"/>
  <c r="U437" i="1"/>
  <c r="W437" i="1" s="1"/>
  <c r="X199" i="1"/>
  <c r="AA491" i="1"/>
  <c r="T491" i="1"/>
  <c r="AB491" i="1"/>
  <c r="A492" i="1"/>
  <c r="H491" i="1"/>
  <c r="F491" i="1" l="1"/>
  <c r="E493" i="1"/>
  <c r="Q492" i="1"/>
  <c r="S491" i="1"/>
  <c r="Z491" i="1" s="1"/>
  <c r="R491" i="1"/>
  <c r="D492" i="1"/>
  <c r="G492" i="1" s="1"/>
  <c r="C200" i="1"/>
  <c r="P200" i="1" s="1"/>
  <c r="B199" i="1"/>
  <c r="M438" i="1"/>
  <c r="N438" i="1" s="1"/>
  <c r="L438" i="1"/>
  <c r="U438" i="1"/>
  <c r="W438" i="1" s="1"/>
  <c r="A493" i="1"/>
  <c r="H492" i="1"/>
  <c r="AB492" i="1"/>
  <c r="T492" i="1"/>
  <c r="AA492" i="1"/>
  <c r="J439" i="1"/>
  <c r="K439" i="1" s="1"/>
  <c r="I440" i="1"/>
  <c r="F492" i="1" l="1"/>
  <c r="E494" i="1"/>
  <c r="Q493" i="1"/>
  <c r="S492" i="1"/>
  <c r="Z492" i="1" s="1"/>
  <c r="R492" i="1"/>
  <c r="D493" i="1"/>
  <c r="G493" i="1" s="1"/>
  <c r="M439" i="1"/>
  <c r="M440" i="1" s="1"/>
  <c r="N439" i="1"/>
  <c r="O438" i="1"/>
  <c r="J440" i="1"/>
  <c r="K440" i="1" s="1"/>
  <c r="I441" i="1"/>
  <c r="AA493" i="1"/>
  <c r="T493" i="1"/>
  <c r="AB493" i="1"/>
  <c r="L439" i="1"/>
  <c r="U439" i="1"/>
  <c r="W439" i="1" s="1"/>
  <c r="A494" i="1"/>
  <c r="H493" i="1"/>
  <c r="X200" i="1"/>
  <c r="O439" i="1" l="1"/>
  <c r="F493" i="1"/>
  <c r="E495" i="1"/>
  <c r="Q494" i="1"/>
  <c r="R493" i="1"/>
  <c r="S493" i="1"/>
  <c r="Z493" i="1" s="1"/>
  <c r="D494" i="1"/>
  <c r="G494" i="1" s="1"/>
  <c r="N440" i="1"/>
  <c r="C201" i="1"/>
  <c r="P201" i="1" s="1"/>
  <c r="B200" i="1"/>
  <c r="AB494" i="1"/>
  <c r="T494" i="1"/>
  <c r="AA494" i="1"/>
  <c r="J441" i="1"/>
  <c r="K441" i="1" s="1"/>
  <c r="M441" i="1"/>
  <c r="I442" i="1"/>
  <c r="L440" i="1"/>
  <c r="U440" i="1"/>
  <c r="W440" i="1" s="1"/>
  <c r="H494" i="1"/>
  <c r="A495" i="1"/>
  <c r="F494" i="1" l="1"/>
  <c r="S494" i="1"/>
  <c r="Z494" i="1" s="1"/>
  <c r="R494" i="1"/>
  <c r="E496" i="1"/>
  <c r="Q495" i="1"/>
  <c r="D495" i="1"/>
  <c r="G495" i="1" s="1"/>
  <c r="O440" i="1"/>
  <c r="N441" i="1"/>
  <c r="A496" i="1"/>
  <c r="H495" i="1"/>
  <c r="J442" i="1"/>
  <c r="K442" i="1" s="1"/>
  <c r="M442" i="1"/>
  <c r="I443" i="1"/>
  <c r="AA495" i="1"/>
  <c r="T495" i="1"/>
  <c r="AB495" i="1"/>
  <c r="L441" i="1"/>
  <c r="U441" i="1"/>
  <c r="W441" i="1" s="1"/>
  <c r="X201" i="1"/>
  <c r="F495" i="1" l="1"/>
  <c r="O441" i="1"/>
  <c r="S495" i="1"/>
  <c r="Z495" i="1" s="1"/>
  <c r="R495" i="1"/>
  <c r="E497" i="1"/>
  <c r="Q496" i="1"/>
  <c r="D496" i="1"/>
  <c r="G496" i="1" s="1"/>
  <c r="N442" i="1"/>
  <c r="C202" i="1"/>
  <c r="P202" i="1" s="1"/>
  <c r="L442" i="1"/>
  <c r="U442" i="1"/>
  <c r="W442" i="1" s="1"/>
  <c r="H496" i="1"/>
  <c r="A497" i="1"/>
  <c r="B201" i="1"/>
  <c r="J443" i="1"/>
  <c r="K443" i="1" s="1"/>
  <c r="M443" i="1"/>
  <c r="I444" i="1"/>
  <c r="AB496" i="1"/>
  <c r="AA496" i="1"/>
  <c r="T496" i="1"/>
  <c r="F496" i="1" l="1"/>
  <c r="O442" i="1"/>
  <c r="D497" i="1"/>
  <c r="G497" i="1" s="1"/>
  <c r="S496" i="1"/>
  <c r="Z496" i="1" s="1"/>
  <c r="R496" i="1"/>
  <c r="E498" i="1"/>
  <c r="Q497" i="1"/>
  <c r="N443" i="1"/>
  <c r="A498" i="1"/>
  <c r="H497" i="1"/>
  <c r="L443" i="1"/>
  <c r="U443" i="1"/>
  <c r="W443" i="1" s="1"/>
  <c r="J444" i="1"/>
  <c r="K444" i="1" s="1"/>
  <c r="M444" i="1"/>
  <c r="I445" i="1"/>
  <c r="AA497" i="1"/>
  <c r="T497" i="1"/>
  <c r="AB497" i="1"/>
  <c r="X202" i="1"/>
  <c r="O443" i="1" l="1"/>
  <c r="F497" i="1"/>
  <c r="E499" i="1"/>
  <c r="Q498" i="1"/>
  <c r="R497" i="1"/>
  <c r="S497" i="1"/>
  <c r="Z497" i="1" s="1"/>
  <c r="D498" i="1"/>
  <c r="G498" i="1" s="1"/>
  <c r="N444" i="1"/>
  <c r="C203" i="1"/>
  <c r="P203" i="1" s="1"/>
  <c r="B202" i="1"/>
  <c r="L444" i="1"/>
  <c r="U444" i="1"/>
  <c r="W444" i="1" s="1"/>
  <c r="AB498" i="1"/>
  <c r="T498" i="1"/>
  <c r="AA498" i="1"/>
  <c r="M445" i="1"/>
  <c r="J445" i="1"/>
  <c r="K445" i="1" s="1"/>
  <c r="I446" i="1"/>
  <c r="A499" i="1"/>
  <c r="H498" i="1"/>
  <c r="F498" i="1" l="1"/>
  <c r="E500" i="1"/>
  <c r="Q499" i="1"/>
  <c r="S499" i="1" s="1"/>
  <c r="S498" i="1"/>
  <c r="Z498" i="1" s="1"/>
  <c r="R498" i="1"/>
  <c r="D499" i="1"/>
  <c r="G499" i="1" s="1"/>
  <c r="N445" i="1"/>
  <c r="O444" i="1"/>
  <c r="X203" i="1"/>
  <c r="A500" i="1"/>
  <c r="H499" i="1"/>
  <c r="J446" i="1"/>
  <c r="K446" i="1" s="1"/>
  <c r="M446" i="1"/>
  <c r="I447" i="1"/>
  <c r="L445" i="1"/>
  <c r="U445" i="1"/>
  <c r="W445" i="1" s="1"/>
  <c r="AA499" i="1"/>
  <c r="T499" i="1"/>
  <c r="AB499" i="1"/>
  <c r="F499" i="1" l="1"/>
  <c r="O445" i="1"/>
  <c r="E501" i="1"/>
  <c r="Q500" i="1"/>
  <c r="D500" i="1"/>
  <c r="G500" i="1" s="1"/>
  <c r="N446" i="1"/>
  <c r="L446" i="1"/>
  <c r="U446" i="1"/>
  <c r="W446" i="1" s="1"/>
  <c r="C204" i="1"/>
  <c r="A501" i="1"/>
  <c r="H500" i="1"/>
  <c r="B203" i="1"/>
  <c r="J447" i="1"/>
  <c r="K447" i="1" s="1"/>
  <c r="M447" i="1"/>
  <c r="I448" i="1"/>
  <c r="AB500" i="1"/>
  <c r="T500" i="1"/>
  <c r="AA500" i="1"/>
  <c r="N447" i="1" l="1"/>
  <c r="F500" i="1"/>
  <c r="E502" i="1"/>
  <c r="Q501" i="1"/>
  <c r="S500" i="1"/>
  <c r="Z500" i="1" s="1"/>
  <c r="R500" i="1"/>
  <c r="D501" i="1"/>
  <c r="O446" i="1"/>
  <c r="A502" i="1"/>
  <c r="H501" i="1"/>
  <c r="J448" i="1"/>
  <c r="K448" i="1" s="1"/>
  <c r="M448" i="1"/>
  <c r="I449" i="1"/>
  <c r="P204" i="1"/>
  <c r="L447" i="1"/>
  <c r="U447" i="1"/>
  <c r="W447" i="1" s="1"/>
  <c r="AA501" i="1"/>
  <c r="T501" i="1"/>
  <c r="AB501" i="1"/>
  <c r="O447" i="1" l="1"/>
  <c r="N448" i="1"/>
  <c r="F501" i="1"/>
  <c r="G501" i="1"/>
  <c r="E503" i="1"/>
  <c r="Q502" i="1"/>
  <c r="R501" i="1"/>
  <c r="S501" i="1"/>
  <c r="Z501" i="1" s="1"/>
  <c r="D502" i="1"/>
  <c r="G502" i="1" s="1"/>
  <c r="J449" i="1"/>
  <c r="K449" i="1" s="1"/>
  <c r="M449" i="1"/>
  <c r="I450" i="1"/>
  <c r="AB502" i="1"/>
  <c r="T502" i="1"/>
  <c r="AA502" i="1"/>
  <c r="L448" i="1"/>
  <c r="U448" i="1"/>
  <c r="W448" i="1" s="1"/>
  <c r="H502" i="1"/>
  <c r="A503" i="1"/>
  <c r="X204" i="1"/>
  <c r="N449" i="1" l="1"/>
  <c r="O448" i="1"/>
  <c r="F502" i="1"/>
  <c r="E504" i="1"/>
  <c r="Q503" i="1"/>
  <c r="S502" i="1"/>
  <c r="Z502" i="1" s="1"/>
  <c r="R502" i="1"/>
  <c r="D503" i="1"/>
  <c r="G503" i="1" s="1"/>
  <c r="C205" i="1"/>
  <c r="B204" i="1"/>
  <c r="A504" i="1"/>
  <c r="H503" i="1"/>
  <c r="J450" i="1"/>
  <c r="K450" i="1" s="1"/>
  <c r="M450" i="1"/>
  <c r="I451" i="1"/>
  <c r="L449" i="1"/>
  <c r="U449" i="1"/>
  <c r="W449" i="1" s="1"/>
  <c r="AA503" i="1"/>
  <c r="T503" i="1"/>
  <c r="AB503" i="1"/>
  <c r="O449" i="1" l="1"/>
  <c r="N450" i="1"/>
  <c r="F503" i="1"/>
  <c r="E505" i="1"/>
  <c r="Q504" i="1"/>
  <c r="S503" i="1"/>
  <c r="Z503" i="1" s="1"/>
  <c r="R503" i="1"/>
  <c r="D504" i="1"/>
  <c r="P205" i="1"/>
  <c r="X205" i="1" s="1"/>
  <c r="L450" i="1"/>
  <c r="U450" i="1"/>
  <c r="W450" i="1" s="1"/>
  <c r="H504" i="1"/>
  <c r="A505" i="1"/>
  <c r="J451" i="1"/>
  <c r="K451" i="1" s="1"/>
  <c r="M451" i="1"/>
  <c r="I452" i="1"/>
  <c r="AB504" i="1"/>
  <c r="AA504" i="1"/>
  <c r="T504" i="1"/>
  <c r="O450" i="1" l="1"/>
  <c r="N451" i="1"/>
  <c r="F504" i="1"/>
  <c r="G504" i="1"/>
  <c r="S504" i="1"/>
  <c r="Z504" i="1" s="1"/>
  <c r="R504" i="1"/>
  <c r="E506" i="1"/>
  <c r="Q505" i="1"/>
  <c r="D505" i="1"/>
  <c r="L451" i="1"/>
  <c r="U451" i="1"/>
  <c r="W451" i="1" s="1"/>
  <c r="B205" i="1"/>
  <c r="A506" i="1"/>
  <c r="H505" i="1"/>
  <c r="J452" i="1"/>
  <c r="K452" i="1" s="1"/>
  <c r="M452" i="1"/>
  <c r="I453" i="1"/>
  <c r="C206" i="1"/>
  <c r="AA505" i="1"/>
  <c r="T505" i="1"/>
  <c r="AB505" i="1"/>
  <c r="O451" i="1" l="1"/>
  <c r="N452" i="1"/>
  <c r="F505" i="1"/>
  <c r="G505" i="1"/>
  <c r="E507" i="1"/>
  <c r="Q506" i="1"/>
  <c r="R505" i="1"/>
  <c r="S505" i="1"/>
  <c r="Z505" i="1" s="1"/>
  <c r="D506" i="1"/>
  <c r="G506" i="1" s="1"/>
  <c r="L452" i="1"/>
  <c r="U452" i="1"/>
  <c r="W452" i="1" s="1"/>
  <c r="A507" i="1"/>
  <c r="H506" i="1"/>
  <c r="P206" i="1"/>
  <c r="J453" i="1"/>
  <c r="K453" i="1" s="1"/>
  <c r="M453" i="1"/>
  <c r="I454" i="1"/>
  <c r="AB506" i="1"/>
  <c r="T506" i="1"/>
  <c r="AA506" i="1"/>
  <c r="O452" i="1" l="1"/>
  <c r="N453" i="1"/>
  <c r="F506" i="1"/>
  <c r="E508" i="1"/>
  <c r="Q507" i="1"/>
  <c r="S506" i="1"/>
  <c r="Z506" i="1" s="1"/>
  <c r="R506" i="1"/>
  <c r="D507" i="1"/>
  <c r="G507" i="1" s="1"/>
  <c r="J454" i="1"/>
  <c r="K454" i="1" s="1"/>
  <c r="M454" i="1"/>
  <c r="I455" i="1"/>
  <c r="A508" i="1"/>
  <c r="H507" i="1"/>
  <c r="X206" i="1"/>
  <c r="L453" i="1"/>
  <c r="U453" i="1"/>
  <c r="W453" i="1" s="1"/>
  <c r="AA507" i="1"/>
  <c r="T507" i="1"/>
  <c r="AB507" i="1"/>
  <c r="O453" i="1" l="1"/>
  <c r="N454" i="1"/>
  <c r="F507" i="1"/>
  <c r="E509" i="1"/>
  <c r="Q508" i="1"/>
  <c r="S507" i="1"/>
  <c r="Z507" i="1" s="1"/>
  <c r="R507" i="1"/>
  <c r="D508" i="1"/>
  <c r="G508" i="1" s="1"/>
  <c r="C207" i="1"/>
  <c r="J455" i="1"/>
  <c r="K455" i="1" s="1"/>
  <c r="M455" i="1"/>
  <c r="I456" i="1"/>
  <c r="B206" i="1"/>
  <c r="A509" i="1"/>
  <c r="H508" i="1"/>
  <c r="L454" i="1"/>
  <c r="U454" i="1"/>
  <c r="W454" i="1" s="1"/>
  <c r="AB508" i="1"/>
  <c r="T508" i="1"/>
  <c r="AA508" i="1"/>
  <c r="O454" i="1" l="1"/>
  <c r="N455" i="1"/>
  <c r="F508" i="1"/>
  <c r="E510" i="1"/>
  <c r="Q509" i="1"/>
  <c r="R508" i="1"/>
  <c r="S508" i="1"/>
  <c r="Z508" i="1" s="1"/>
  <c r="D509" i="1"/>
  <c r="G509" i="1" s="1"/>
  <c r="L455" i="1"/>
  <c r="U455" i="1"/>
  <c r="W455" i="1" s="1"/>
  <c r="A510" i="1"/>
  <c r="H509" i="1"/>
  <c r="AA509" i="1"/>
  <c r="T509" i="1"/>
  <c r="AB509" i="1"/>
  <c r="J456" i="1"/>
  <c r="K456" i="1" s="1"/>
  <c r="M456" i="1"/>
  <c r="I457" i="1"/>
  <c r="P207" i="1"/>
  <c r="N456" i="1" l="1"/>
  <c r="O455" i="1"/>
  <c r="F509" i="1"/>
  <c r="E511" i="1"/>
  <c r="Q510" i="1"/>
  <c r="R509" i="1"/>
  <c r="S509" i="1"/>
  <c r="Z509" i="1" s="1"/>
  <c r="D510" i="1"/>
  <c r="G510" i="1" s="1"/>
  <c r="J457" i="1"/>
  <c r="K457" i="1" s="1"/>
  <c r="M457" i="1"/>
  <c r="I458" i="1"/>
  <c r="L456" i="1"/>
  <c r="U456" i="1"/>
  <c r="W456" i="1" s="1"/>
  <c r="AB510" i="1"/>
  <c r="T510" i="1"/>
  <c r="AA510" i="1"/>
  <c r="X207" i="1"/>
  <c r="H510" i="1"/>
  <c r="A511" i="1"/>
  <c r="O456" i="1" l="1"/>
  <c r="N457" i="1"/>
  <c r="F510" i="1"/>
  <c r="E512" i="1"/>
  <c r="Q511" i="1"/>
  <c r="S510" i="1"/>
  <c r="Z510" i="1" s="1"/>
  <c r="R510" i="1"/>
  <c r="D511" i="1"/>
  <c r="G511" i="1" s="1"/>
  <c r="B207" i="1"/>
  <c r="J458" i="1"/>
  <c r="K458" i="1" s="1"/>
  <c r="M458" i="1"/>
  <c r="I459" i="1"/>
  <c r="AA511" i="1"/>
  <c r="T511" i="1"/>
  <c r="AB511" i="1"/>
  <c r="L457" i="1"/>
  <c r="U457" i="1"/>
  <c r="W457" i="1" s="1"/>
  <c r="A512" i="1"/>
  <c r="H511" i="1"/>
  <c r="C208" i="1"/>
  <c r="O457" i="1" l="1"/>
  <c r="N458" i="1"/>
  <c r="F511" i="1"/>
  <c r="E513" i="1"/>
  <c r="Q512" i="1"/>
  <c r="R511" i="1"/>
  <c r="S511" i="1"/>
  <c r="Z511" i="1" s="1"/>
  <c r="D512" i="1"/>
  <c r="G512" i="1" s="1"/>
  <c r="L458" i="1"/>
  <c r="U458" i="1"/>
  <c r="W458" i="1" s="1"/>
  <c r="P208" i="1"/>
  <c r="H512" i="1"/>
  <c r="A513" i="1"/>
  <c r="AB512" i="1"/>
  <c r="AA512" i="1"/>
  <c r="T512" i="1"/>
  <c r="J459" i="1"/>
  <c r="K459" i="1" s="1"/>
  <c r="M459" i="1"/>
  <c r="I460" i="1"/>
  <c r="N459" i="1" l="1"/>
  <c r="O458" i="1"/>
  <c r="F512" i="1"/>
  <c r="S512" i="1"/>
  <c r="Z512" i="1" s="1"/>
  <c r="R512" i="1"/>
  <c r="E514" i="1"/>
  <c r="Q513" i="1"/>
  <c r="D513" i="1"/>
  <c r="G513" i="1" s="1"/>
  <c r="A514" i="1"/>
  <c r="H513" i="1"/>
  <c r="L459" i="1"/>
  <c r="U459" i="1"/>
  <c r="W459" i="1" s="1"/>
  <c r="X208" i="1"/>
  <c r="J460" i="1"/>
  <c r="K460" i="1" s="1"/>
  <c r="M460" i="1"/>
  <c r="I461" i="1"/>
  <c r="AA513" i="1"/>
  <c r="T513" i="1"/>
  <c r="AB513" i="1"/>
  <c r="O459" i="1" l="1"/>
  <c r="N460" i="1"/>
  <c r="F513" i="1"/>
  <c r="R513" i="1"/>
  <c r="S513" i="1"/>
  <c r="Z513" i="1" s="1"/>
  <c r="D514" i="1"/>
  <c r="G514" i="1" s="1"/>
  <c r="E515" i="1"/>
  <c r="Q514" i="1"/>
  <c r="C209" i="1"/>
  <c r="L460" i="1"/>
  <c r="U460" i="1"/>
  <c r="W460" i="1" s="1"/>
  <c r="B208" i="1"/>
  <c r="AB514" i="1"/>
  <c r="T514" i="1"/>
  <c r="AA514" i="1"/>
  <c r="J461" i="1"/>
  <c r="K461" i="1" s="1"/>
  <c r="M461" i="1"/>
  <c r="I462" i="1"/>
  <c r="A515" i="1"/>
  <c r="H514" i="1"/>
  <c r="O460" i="1" l="1"/>
  <c r="N461" i="1"/>
  <c r="F514" i="1"/>
  <c r="E516" i="1"/>
  <c r="Q515" i="1"/>
  <c r="S514" i="1"/>
  <c r="Z514" i="1" s="1"/>
  <c r="R514" i="1"/>
  <c r="D515" i="1"/>
  <c r="G515" i="1" s="1"/>
  <c r="AA515" i="1"/>
  <c r="T515" i="1"/>
  <c r="AB515" i="1"/>
  <c r="L461" i="1"/>
  <c r="U461" i="1"/>
  <c r="W461" i="1" s="1"/>
  <c r="P209" i="1"/>
  <c r="A516" i="1"/>
  <c r="H515" i="1"/>
  <c r="J462" i="1"/>
  <c r="K462" i="1" s="1"/>
  <c r="M462" i="1"/>
  <c r="I463" i="1"/>
  <c r="N462" i="1" l="1"/>
  <c r="O461" i="1"/>
  <c r="F515" i="1"/>
  <c r="E517" i="1"/>
  <c r="Q516" i="1"/>
  <c r="S515" i="1"/>
  <c r="Z515" i="1" s="1"/>
  <c r="R515" i="1"/>
  <c r="D516" i="1"/>
  <c r="G516" i="1" s="1"/>
  <c r="J463" i="1"/>
  <c r="K463" i="1" s="1"/>
  <c r="M463" i="1"/>
  <c r="I464" i="1"/>
  <c r="AB516" i="1"/>
  <c r="T516" i="1"/>
  <c r="AA516" i="1"/>
  <c r="L462" i="1"/>
  <c r="U462" i="1"/>
  <c r="W462" i="1" s="1"/>
  <c r="A517" i="1"/>
  <c r="H516" i="1"/>
  <c r="X209" i="1"/>
  <c r="O462" i="1" l="1"/>
  <c r="N463" i="1"/>
  <c r="F516" i="1"/>
  <c r="E518" i="1"/>
  <c r="Q517" i="1"/>
  <c r="S516" i="1"/>
  <c r="Z516" i="1" s="1"/>
  <c r="R516" i="1"/>
  <c r="D517" i="1"/>
  <c r="G517" i="1" s="1"/>
  <c r="AA517" i="1"/>
  <c r="T517" i="1"/>
  <c r="AB517" i="1"/>
  <c r="C210" i="1"/>
  <c r="B209" i="1"/>
  <c r="L463" i="1"/>
  <c r="U463" i="1"/>
  <c r="W463" i="1" s="1"/>
  <c r="A518" i="1"/>
  <c r="H517" i="1"/>
  <c r="J464" i="1"/>
  <c r="K464" i="1" s="1"/>
  <c r="M464" i="1"/>
  <c r="I465" i="1"/>
  <c r="O463" i="1" l="1"/>
  <c r="N464" i="1"/>
  <c r="F517" i="1"/>
  <c r="E519" i="1"/>
  <c r="Q518" i="1"/>
  <c r="R517" i="1"/>
  <c r="S517" i="1"/>
  <c r="Z517" i="1" s="1"/>
  <c r="D518" i="1"/>
  <c r="G518" i="1" s="1"/>
  <c r="J465" i="1"/>
  <c r="K465" i="1" s="1"/>
  <c r="M465" i="1"/>
  <c r="I466" i="1"/>
  <c r="AB518" i="1"/>
  <c r="T518" i="1"/>
  <c r="AA518" i="1"/>
  <c r="L464" i="1"/>
  <c r="U464" i="1"/>
  <c r="W464" i="1" s="1"/>
  <c r="H518" i="1"/>
  <c r="A519" i="1"/>
  <c r="P210" i="1"/>
  <c r="N465" i="1" l="1"/>
  <c r="O464" i="1"/>
  <c r="F518" i="1"/>
  <c r="E520" i="1"/>
  <c r="Q519" i="1"/>
  <c r="S518" i="1"/>
  <c r="Z518" i="1" s="1"/>
  <c r="R518" i="1"/>
  <c r="D519" i="1"/>
  <c r="G519" i="1" s="1"/>
  <c r="J466" i="1"/>
  <c r="K466" i="1" s="1"/>
  <c r="M466" i="1"/>
  <c r="I467" i="1"/>
  <c r="X210" i="1"/>
  <c r="AA519" i="1"/>
  <c r="T519" i="1"/>
  <c r="AB519" i="1"/>
  <c r="L465" i="1"/>
  <c r="O465" i="1" s="1"/>
  <c r="U465" i="1"/>
  <c r="W465" i="1" s="1"/>
  <c r="A520" i="1"/>
  <c r="H519" i="1"/>
  <c r="N466" i="1" l="1"/>
  <c r="F519" i="1"/>
  <c r="E521" i="1"/>
  <c r="Q520" i="1"/>
  <c r="S519" i="1"/>
  <c r="Z519" i="1" s="1"/>
  <c r="R519" i="1"/>
  <c r="D520" i="1"/>
  <c r="G520" i="1" s="1"/>
  <c r="B210" i="1"/>
  <c r="L466" i="1"/>
  <c r="O466" i="1" s="1"/>
  <c r="U466" i="1"/>
  <c r="W466" i="1" s="1"/>
  <c r="AB520" i="1"/>
  <c r="AA520" i="1"/>
  <c r="T520" i="1"/>
  <c r="M467" i="1"/>
  <c r="J467" i="1"/>
  <c r="K467" i="1" s="1"/>
  <c r="I468" i="1"/>
  <c r="H520" i="1"/>
  <c r="A521" i="1"/>
  <c r="C211" i="1"/>
  <c r="N467" i="1" l="1"/>
  <c r="F520" i="1"/>
  <c r="E522" i="1"/>
  <c r="Q521" i="1"/>
  <c r="S520" i="1"/>
  <c r="Z520" i="1" s="1"/>
  <c r="R520" i="1"/>
  <c r="D521" i="1"/>
  <c r="AA521" i="1"/>
  <c r="T521" i="1"/>
  <c r="AB521" i="1"/>
  <c r="A522" i="1"/>
  <c r="H521" i="1"/>
  <c r="P211" i="1"/>
  <c r="J468" i="1"/>
  <c r="K468" i="1" s="1"/>
  <c r="I469" i="1"/>
  <c r="L467" i="1"/>
  <c r="O467" i="1" s="1"/>
  <c r="U467" i="1"/>
  <c r="W467" i="1" s="1"/>
  <c r="F521" i="1" l="1"/>
  <c r="G521" i="1"/>
  <c r="E523" i="1"/>
  <c r="Q522" i="1"/>
  <c r="R521" i="1"/>
  <c r="S521" i="1"/>
  <c r="Z521" i="1" s="1"/>
  <c r="D522" i="1"/>
  <c r="G522" i="1" s="1"/>
  <c r="J469" i="1"/>
  <c r="K469" i="1" s="1"/>
  <c r="I470" i="1"/>
  <c r="M468" i="1"/>
  <c r="N468" i="1" s="1"/>
  <c r="X211" i="1"/>
  <c r="A523" i="1"/>
  <c r="H522" i="1"/>
  <c r="L468" i="1"/>
  <c r="U468" i="1"/>
  <c r="W468" i="1" s="1"/>
  <c r="AB522" i="1"/>
  <c r="T522" i="1"/>
  <c r="AA522" i="1"/>
  <c r="F522" i="1" l="1"/>
  <c r="E524" i="1"/>
  <c r="Q523" i="1"/>
  <c r="S522" i="1"/>
  <c r="Z522" i="1" s="1"/>
  <c r="R522" i="1"/>
  <c r="D523" i="1"/>
  <c r="G523" i="1" s="1"/>
  <c r="O468" i="1"/>
  <c r="B211" i="1"/>
  <c r="L469" i="1"/>
  <c r="U469" i="1"/>
  <c r="W469" i="1" s="1"/>
  <c r="AA523" i="1"/>
  <c r="T523" i="1"/>
  <c r="AB523" i="1"/>
  <c r="H523" i="1"/>
  <c r="A524" i="1"/>
  <c r="M469" i="1"/>
  <c r="N469" i="1" s="1"/>
  <c r="C212" i="1"/>
  <c r="J470" i="1"/>
  <c r="K470" i="1" s="1"/>
  <c r="I471" i="1"/>
  <c r="F523" i="1" l="1"/>
  <c r="S523" i="1"/>
  <c r="Z523" i="1" s="1"/>
  <c r="R523" i="1"/>
  <c r="E525" i="1"/>
  <c r="Q524" i="1"/>
  <c r="D524" i="1"/>
  <c r="G524" i="1" s="1"/>
  <c r="M470" i="1"/>
  <c r="N470" i="1" s="1"/>
  <c r="J471" i="1"/>
  <c r="K471" i="1" s="1"/>
  <c r="I472" i="1"/>
  <c r="P212" i="1"/>
  <c r="T524" i="1"/>
  <c r="AB524" i="1"/>
  <c r="AA524" i="1"/>
  <c r="L470" i="1"/>
  <c r="U470" i="1"/>
  <c r="W470" i="1" s="1"/>
  <c r="A525" i="1"/>
  <c r="H524" i="1"/>
  <c r="O469" i="1"/>
  <c r="F524" i="1" l="1"/>
  <c r="R524" i="1"/>
  <c r="S524" i="1"/>
  <c r="Z524" i="1" s="1"/>
  <c r="D525" i="1"/>
  <c r="G525" i="1" s="1"/>
  <c r="E526" i="1"/>
  <c r="Q525" i="1"/>
  <c r="M471" i="1"/>
  <c r="M472" i="1" s="1"/>
  <c r="N471" i="1"/>
  <c r="O470" i="1"/>
  <c r="AB525" i="1"/>
  <c r="AA525" i="1"/>
  <c r="T525" i="1"/>
  <c r="L471" i="1"/>
  <c r="U471" i="1"/>
  <c r="W471" i="1" s="1"/>
  <c r="X212" i="1"/>
  <c r="H525" i="1"/>
  <c r="A526" i="1"/>
  <c r="J472" i="1"/>
  <c r="K472" i="1" s="1"/>
  <c r="I473" i="1"/>
  <c r="F525" i="1" l="1"/>
  <c r="E527" i="1"/>
  <c r="Q526" i="1"/>
  <c r="R525" i="1"/>
  <c r="S525" i="1"/>
  <c r="Z525" i="1" s="1"/>
  <c r="D526" i="1"/>
  <c r="N472" i="1"/>
  <c r="O471" i="1"/>
  <c r="L472" i="1"/>
  <c r="U472" i="1"/>
  <c r="W472" i="1" s="1"/>
  <c r="M473" i="1"/>
  <c r="J473" i="1"/>
  <c r="K473" i="1" s="1"/>
  <c r="I474" i="1"/>
  <c r="A527" i="1"/>
  <c r="H526" i="1"/>
  <c r="C213" i="1"/>
  <c r="B212" i="1"/>
  <c r="AA526" i="1"/>
  <c r="T526" i="1"/>
  <c r="AB526" i="1"/>
  <c r="F526" i="1" l="1"/>
  <c r="O472" i="1"/>
  <c r="G526" i="1"/>
  <c r="AG527" i="1"/>
  <c r="AH527" i="1" s="1"/>
  <c r="E528" i="1"/>
  <c r="Q527" i="1"/>
  <c r="S527" i="1" s="1"/>
  <c r="AC527" i="1" s="1"/>
  <c r="S526" i="1"/>
  <c r="Z526" i="1" s="1"/>
  <c r="R526" i="1"/>
  <c r="D527" i="1"/>
  <c r="G527" i="1" s="1"/>
  <c r="N473" i="1"/>
  <c r="H527" i="1"/>
  <c r="A528" i="1"/>
  <c r="P213" i="1"/>
  <c r="AB527" i="1"/>
  <c r="T527" i="1"/>
  <c r="AA527" i="1"/>
  <c r="J474" i="1"/>
  <c r="K474" i="1" s="1"/>
  <c r="M474" i="1"/>
  <c r="I475" i="1"/>
  <c r="L473" i="1"/>
  <c r="U473" i="1"/>
  <c r="W473" i="1" s="1"/>
  <c r="N474" i="1" l="1"/>
  <c r="O473" i="1"/>
  <c r="F527" i="1"/>
  <c r="AG528" i="1"/>
  <c r="AH528" i="1" s="1"/>
  <c r="E529" i="1"/>
  <c r="Q528" i="1"/>
  <c r="D528" i="1"/>
  <c r="G528" i="1" s="1"/>
  <c r="X213" i="1"/>
  <c r="M475" i="1"/>
  <c r="J475" i="1"/>
  <c r="K475" i="1" s="1"/>
  <c r="I476" i="1"/>
  <c r="AA528" i="1"/>
  <c r="T528" i="1"/>
  <c r="AB528" i="1"/>
  <c r="L474" i="1"/>
  <c r="U474" i="1"/>
  <c r="W474" i="1" s="1"/>
  <c r="H528" i="1"/>
  <c r="A529" i="1"/>
  <c r="N475" i="1" l="1"/>
  <c r="F528" i="1"/>
  <c r="O474" i="1"/>
  <c r="AG529" i="1"/>
  <c r="AH529" i="1" s="1"/>
  <c r="E530" i="1"/>
  <c r="Q529" i="1"/>
  <c r="S528" i="1"/>
  <c r="Z528" i="1" s="1"/>
  <c r="R528" i="1"/>
  <c r="D529" i="1"/>
  <c r="G529" i="1" s="1"/>
  <c r="L475" i="1"/>
  <c r="U475" i="1"/>
  <c r="W475" i="1" s="1"/>
  <c r="B213" i="1"/>
  <c r="H529" i="1"/>
  <c r="A530" i="1"/>
  <c r="T529" i="1"/>
  <c r="AB529" i="1"/>
  <c r="AA529" i="1"/>
  <c r="J476" i="1"/>
  <c r="K476" i="1" s="1"/>
  <c r="M476" i="1"/>
  <c r="I477" i="1"/>
  <c r="C214" i="1"/>
  <c r="N476" i="1" l="1"/>
  <c r="O475" i="1"/>
  <c r="F529" i="1"/>
  <c r="R529" i="1"/>
  <c r="S529" i="1"/>
  <c r="Z529" i="1" s="1"/>
  <c r="AG530" i="1"/>
  <c r="AH530" i="1" s="1"/>
  <c r="E531" i="1"/>
  <c r="Q530" i="1"/>
  <c r="D530" i="1"/>
  <c r="G530" i="1" s="1"/>
  <c r="L476" i="1"/>
  <c r="U476" i="1"/>
  <c r="W476" i="1" s="1"/>
  <c r="P214" i="1"/>
  <c r="M477" i="1"/>
  <c r="J477" i="1"/>
  <c r="K477" i="1" s="1"/>
  <c r="I478" i="1"/>
  <c r="AB530" i="1"/>
  <c r="T530" i="1"/>
  <c r="AA530" i="1"/>
  <c r="A531" i="1"/>
  <c r="H530" i="1"/>
  <c r="N477" i="1" l="1"/>
  <c r="O476" i="1"/>
  <c r="F530" i="1"/>
  <c r="D531" i="1"/>
  <c r="G531" i="1" s="1"/>
  <c r="AG531" i="1"/>
  <c r="AH531" i="1" s="1"/>
  <c r="E532" i="1"/>
  <c r="Q531" i="1"/>
  <c r="S530" i="1"/>
  <c r="Z530" i="1" s="1"/>
  <c r="R530" i="1"/>
  <c r="A532" i="1"/>
  <c r="H531" i="1"/>
  <c r="X214" i="1"/>
  <c r="L477" i="1"/>
  <c r="U477" i="1"/>
  <c r="W477" i="1" s="1"/>
  <c r="AA531" i="1"/>
  <c r="T531" i="1"/>
  <c r="AB531" i="1"/>
  <c r="J478" i="1"/>
  <c r="K478" i="1" s="1"/>
  <c r="M478" i="1"/>
  <c r="I479" i="1"/>
  <c r="O477" i="1" l="1"/>
  <c r="N478" i="1"/>
  <c r="F531" i="1"/>
  <c r="D532" i="1"/>
  <c r="G532" i="1" s="1"/>
  <c r="AG532" i="1"/>
  <c r="AH532" i="1" s="1"/>
  <c r="E533" i="1"/>
  <c r="Q532" i="1"/>
  <c r="S531" i="1"/>
  <c r="Z531" i="1" s="1"/>
  <c r="R531" i="1"/>
  <c r="C215" i="1"/>
  <c r="P215" i="1" s="1"/>
  <c r="M479" i="1"/>
  <c r="J479" i="1"/>
  <c r="K479" i="1" s="1"/>
  <c r="I480" i="1"/>
  <c r="B214" i="1"/>
  <c r="A533" i="1"/>
  <c r="H532" i="1"/>
  <c r="L478" i="1"/>
  <c r="U478" i="1"/>
  <c r="W478" i="1" s="1"/>
  <c r="AB532" i="1"/>
  <c r="T532" i="1"/>
  <c r="AA532" i="1"/>
  <c r="O478" i="1" l="1"/>
  <c r="N479" i="1"/>
  <c r="F532" i="1"/>
  <c r="D533" i="1"/>
  <c r="G533" i="1" s="1"/>
  <c r="AG533" i="1"/>
  <c r="AH533" i="1" s="1"/>
  <c r="E534" i="1"/>
  <c r="Q533" i="1"/>
  <c r="S532" i="1"/>
  <c r="Z532" i="1" s="1"/>
  <c r="R532" i="1"/>
  <c r="AA533" i="1"/>
  <c r="T533" i="1"/>
  <c r="AB533" i="1"/>
  <c r="J480" i="1"/>
  <c r="K480" i="1" s="1"/>
  <c r="M480" i="1"/>
  <c r="I481" i="1"/>
  <c r="A534" i="1"/>
  <c r="H533" i="1"/>
  <c r="L479" i="1"/>
  <c r="U479" i="1"/>
  <c r="W479" i="1" s="1"/>
  <c r="X215" i="1"/>
  <c r="N480" i="1" l="1"/>
  <c r="O479" i="1"/>
  <c r="F533" i="1"/>
  <c r="AG534" i="1"/>
  <c r="AH534" i="1" s="1"/>
  <c r="E535" i="1"/>
  <c r="Q534" i="1"/>
  <c r="D534" i="1"/>
  <c r="G534" i="1" s="1"/>
  <c r="R533" i="1"/>
  <c r="S533" i="1"/>
  <c r="Z533" i="1" s="1"/>
  <c r="C216" i="1"/>
  <c r="P216" i="1" s="1"/>
  <c r="B215" i="1"/>
  <c r="H534" i="1"/>
  <c r="A535" i="1"/>
  <c r="M481" i="1"/>
  <c r="J481" i="1"/>
  <c r="K481" i="1" s="1"/>
  <c r="I482" i="1"/>
  <c r="AB534" i="1"/>
  <c r="T534" i="1"/>
  <c r="AA534" i="1"/>
  <c r="L480" i="1"/>
  <c r="U480" i="1"/>
  <c r="W480" i="1" s="1"/>
  <c r="O480" i="1" l="1"/>
  <c r="N481" i="1"/>
  <c r="F534" i="1"/>
  <c r="S534" i="1"/>
  <c r="Z534" i="1" s="1"/>
  <c r="R534" i="1"/>
  <c r="AG535" i="1"/>
  <c r="AH535" i="1" s="1"/>
  <c r="E536" i="1"/>
  <c r="Q535" i="1"/>
  <c r="D535" i="1"/>
  <c r="G535" i="1" s="1"/>
  <c r="L481" i="1"/>
  <c r="U481" i="1"/>
  <c r="W481" i="1" s="1"/>
  <c r="X216" i="1"/>
  <c r="AA535" i="1"/>
  <c r="T535" i="1"/>
  <c r="AB535" i="1"/>
  <c r="A536" i="1"/>
  <c r="H535" i="1"/>
  <c r="J482" i="1"/>
  <c r="K482" i="1" s="1"/>
  <c r="M482" i="1"/>
  <c r="I483" i="1"/>
  <c r="O481" i="1" l="1"/>
  <c r="N482" i="1"/>
  <c r="F535" i="1"/>
  <c r="AG536" i="1"/>
  <c r="AH536" i="1" s="1"/>
  <c r="E537" i="1"/>
  <c r="Q536" i="1"/>
  <c r="D536" i="1"/>
  <c r="G536" i="1" s="1"/>
  <c r="S535" i="1"/>
  <c r="Z535" i="1" s="1"/>
  <c r="R535" i="1"/>
  <c r="C217" i="1"/>
  <c r="P217" i="1" s="1"/>
  <c r="B216" i="1"/>
  <c r="M483" i="1"/>
  <c r="J483" i="1"/>
  <c r="K483" i="1" s="1"/>
  <c r="I484" i="1"/>
  <c r="H536" i="1"/>
  <c r="A537" i="1"/>
  <c r="L482" i="1"/>
  <c r="U482" i="1"/>
  <c r="W482" i="1" s="1"/>
  <c r="AB536" i="1"/>
  <c r="AA536" i="1"/>
  <c r="T536" i="1"/>
  <c r="N483" i="1" l="1"/>
  <c r="O482" i="1"/>
  <c r="F536" i="1"/>
  <c r="S536" i="1"/>
  <c r="Z536" i="1" s="1"/>
  <c r="R536" i="1"/>
  <c r="AG537" i="1"/>
  <c r="AH537" i="1" s="1"/>
  <c r="E538" i="1"/>
  <c r="Q537" i="1"/>
  <c r="D537" i="1"/>
  <c r="AA537" i="1"/>
  <c r="T537" i="1"/>
  <c r="AB537" i="1"/>
  <c r="X217" i="1"/>
  <c r="A538" i="1"/>
  <c r="H537" i="1"/>
  <c r="M484" i="1"/>
  <c r="J484" i="1"/>
  <c r="K484" i="1" s="1"/>
  <c r="I485" i="1"/>
  <c r="L483" i="1"/>
  <c r="U483" i="1"/>
  <c r="W483" i="1" s="1"/>
  <c r="N484" i="1" l="1"/>
  <c r="O483" i="1"/>
  <c r="F537" i="1"/>
  <c r="G537" i="1"/>
  <c r="AG538" i="1"/>
  <c r="AH538" i="1" s="1"/>
  <c r="E539" i="1"/>
  <c r="Q538" i="1"/>
  <c r="D538" i="1"/>
  <c r="G538" i="1" s="1"/>
  <c r="R537" i="1"/>
  <c r="S537" i="1"/>
  <c r="Z537" i="1" s="1"/>
  <c r="J485" i="1"/>
  <c r="K485" i="1" s="1"/>
  <c r="M485" i="1"/>
  <c r="I486" i="1"/>
  <c r="AB538" i="1"/>
  <c r="T538" i="1"/>
  <c r="AA538" i="1"/>
  <c r="L484" i="1"/>
  <c r="U484" i="1"/>
  <c r="W484" i="1" s="1"/>
  <c r="C218" i="1"/>
  <c r="A539" i="1"/>
  <c r="H538" i="1"/>
  <c r="B217" i="1"/>
  <c r="N485" i="1" l="1"/>
  <c r="O484" i="1"/>
  <c r="F538" i="1"/>
  <c r="AG539" i="1"/>
  <c r="AH539" i="1" s="1"/>
  <c r="E540" i="1"/>
  <c r="Q539" i="1"/>
  <c r="S538" i="1"/>
  <c r="Z538" i="1" s="1"/>
  <c r="R538" i="1"/>
  <c r="D539" i="1"/>
  <c r="AA539" i="1"/>
  <c r="T539" i="1"/>
  <c r="AB539" i="1"/>
  <c r="A540" i="1"/>
  <c r="H539" i="1"/>
  <c r="P218" i="1"/>
  <c r="L485" i="1"/>
  <c r="U485" i="1"/>
  <c r="W485" i="1" s="1"/>
  <c r="M486" i="1"/>
  <c r="J486" i="1"/>
  <c r="K486" i="1" s="1"/>
  <c r="I487" i="1"/>
  <c r="O485" i="1" l="1"/>
  <c r="N486" i="1"/>
  <c r="F539" i="1"/>
  <c r="G539" i="1"/>
  <c r="S539" i="1"/>
  <c r="Z539" i="1" s="1"/>
  <c r="R539" i="1"/>
  <c r="D540" i="1"/>
  <c r="G540" i="1" s="1"/>
  <c r="AG540" i="1"/>
  <c r="AH540" i="1" s="1"/>
  <c r="E541" i="1"/>
  <c r="Q540" i="1"/>
  <c r="A541" i="1"/>
  <c r="H540" i="1"/>
  <c r="J487" i="1"/>
  <c r="K487" i="1" s="1"/>
  <c r="M487" i="1"/>
  <c r="I488" i="1"/>
  <c r="X218" i="1"/>
  <c r="L486" i="1"/>
  <c r="U486" i="1"/>
  <c r="W486" i="1" s="1"/>
  <c r="AB540" i="1"/>
  <c r="T540" i="1"/>
  <c r="AA540" i="1"/>
  <c r="O486" i="1" l="1"/>
  <c r="N487" i="1"/>
  <c r="F540" i="1"/>
  <c r="R540" i="1"/>
  <c r="S540" i="1"/>
  <c r="Z540" i="1" s="1"/>
  <c r="AG541" i="1"/>
  <c r="AH541" i="1" s="1"/>
  <c r="E542" i="1"/>
  <c r="Q541" i="1"/>
  <c r="D541" i="1"/>
  <c r="G541" i="1" s="1"/>
  <c r="C219" i="1"/>
  <c r="P219" i="1" s="1"/>
  <c r="B218" i="1"/>
  <c r="M488" i="1"/>
  <c r="J488" i="1"/>
  <c r="K488" i="1" s="1"/>
  <c r="I489" i="1"/>
  <c r="AA541" i="1"/>
  <c r="T541" i="1"/>
  <c r="AB541" i="1"/>
  <c r="A542" i="1"/>
  <c r="H541" i="1"/>
  <c r="L487" i="1"/>
  <c r="U487" i="1"/>
  <c r="W487" i="1" s="1"/>
  <c r="O487" i="1" l="1"/>
  <c r="N488" i="1"/>
  <c r="F541" i="1"/>
  <c r="AG542" i="1"/>
  <c r="AH542" i="1" s="1"/>
  <c r="E543" i="1"/>
  <c r="Q542" i="1"/>
  <c r="D542" i="1"/>
  <c r="G542" i="1" s="1"/>
  <c r="R541" i="1"/>
  <c r="S541" i="1"/>
  <c r="Z541" i="1" s="1"/>
  <c r="L488" i="1"/>
  <c r="U488" i="1"/>
  <c r="W488" i="1" s="1"/>
  <c r="AB542" i="1"/>
  <c r="T542" i="1"/>
  <c r="AA542" i="1"/>
  <c r="H542" i="1"/>
  <c r="A543" i="1"/>
  <c r="X219" i="1"/>
  <c r="M489" i="1"/>
  <c r="N489" i="1" s="1"/>
  <c r="J489" i="1"/>
  <c r="K489" i="1" s="1"/>
  <c r="I490" i="1"/>
  <c r="O488" i="1" l="1"/>
  <c r="F542" i="1"/>
  <c r="S542" i="1"/>
  <c r="Z542" i="1" s="1"/>
  <c r="R542" i="1"/>
  <c r="AG543" i="1"/>
  <c r="AH543" i="1" s="1"/>
  <c r="E544" i="1"/>
  <c r="Q543" i="1"/>
  <c r="D543" i="1"/>
  <c r="G543" i="1" s="1"/>
  <c r="B219" i="1"/>
  <c r="C220" i="1"/>
  <c r="L489" i="1"/>
  <c r="O489" i="1" s="1"/>
  <c r="U489" i="1"/>
  <c r="W489" i="1" s="1"/>
  <c r="AA543" i="1"/>
  <c r="T543" i="1"/>
  <c r="AB543" i="1"/>
  <c r="A544" i="1"/>
  <c r="H543" i="1"/>
  <c r="J490" i="1"/>
  <c r="K490" i="1" s="1"/>
  <c r="M490" i="1"/>
  <c r="N490" i="1" s="1"/>
  <c r="I491" i="1"/>
  <c r="F543" i="1" l="1"/>
  <c r="D544" i="1"/>
  <c r="G544" i="1" s="1"/>
  <c r="AG544" i="1"/>
  <c r="AH544" i="1" s="1"/>
  <c r="E545" i="1"/>
  <c r="Q544" i="1"/>
  <c r="S543" i="1"/>
  <c r="Z543" i="1" s="1"/>
  <c r="R543" i="1"/>
  <c r="H544" i="1"/>
  <c r="A545" i="1"/>
  <c r="L490" i="1"/>
  <c r="O490" i="1" s="1"/>
  <c r="U490" i="1"/>
  <c r="W490" i="1" s="1"/>
  <c r="M491" i="1"/>
  <c r="N491" i="1"/>
  <c r="J491" i="1"/>
  <c r="K491" i="1" s="1"/>
  <c r="I492" i="1"/>
  <c r="AB544" i="1"/>
  <c r="AA544" i="1"/>
  <c r="T544" i="1"/>
  <c r="P220" i="1"/>
  <c r="F544" i="1" l="1"/>
  <c r="D545" i="1"/>
  <c r="G545" i="1" s="1"/>
  <c r="AG545" i="1"/>
  <c r="AH545" i="1" s="1"/>
  <c r="E546" i="1"/>
  <c r="Q545" i="1"/>
  <c r="S544" i="1"/>
  <c r="Z544" i="1" s="1"/>
  <c r="R544" i="1"/>
  <c r="L491" i="1"/>
  <c r="O491" i="1" s="1"/>
  <c r="U491" i="1"/>
  <c r="W491" i="1" s="1"/>
  <c r="X220" i="1"/>
  <c r="AA545" i="1"/>
  <c r="T545" i="1"/>
  <c r="AB545" i="1"/>
  <c r="J492" i="1"/>
  <c r="K492" i="1" s="1"/>
  <c r="M492" i="1"/>
  <c r="N492" i="1" s="1"/>
  <c r="I493" i="1"/>
  <c r="A546" i="1"/>
  <c r="H545" i="1"/>
  <c r="F545" i="1" l="1"/>
  <c r="D546" i="1"/>
  <c r="G546" i="1" s="1"/>
  <c r="AG546" i="1"/>
  <c r="AH546" i="1" s="1"/>
  <c r="E547" i="1"/>
  <c r="Q546" i="1"/>
  <c r="R545" i="1"/>
  <c r="S545" i="1"/>
  <c r="Z545" i="1" s="1"/>
  <c r="C221" i="1"/>
  <c r="P221" i="1" s="1"/>
  <c r="AB546" i="1"/>
  <c r="T546" i="1"/>
  <c r="AA546" i="1"/>
  <c r="B220" i="1"/>
  <c r="M493" i="1"/>
  <c r="N493" i="1" s="1"/>
  <c r="J493" i="1"/>
  <c r="K493" i="1" s="1"/>
  <c r="I494" i="1"/>
  <c r="A547" i="1"/>
  <c r="H546" i="1"/>
  <c r="L492" i="1"/>
  <c r="O492" i="1" s="1"/>
  <c r="U492" i="1"/>
  <c r="W492" i="1" s="1"/>
  <c r="F546" i="1" l="1"/>
  <c r="AG547" i="1"/>
  <c r="AH547" i="1" s="1"/>
  <c r="E548" i="1"/>
  <c r="Q547" i="1"/>
  <c r="D547" i="1"/>
  <c r="S546" i="1"/>
  <c r="Z546" i="1" s="1"/>
  <c r="R546" i="1"/>
  <c r="J494" i="1"/>
  <c r="K494" i="1" s="1"/>
  <c r="M494" i="1"/>
  <c r="N494" i="1" s="1"/>
  <c r="I495" i="1"/>
  <c r="A548" i="1"/>
  <c r="H547" i="1"/>
  <c r="X221" i="1"/>
  <c r="AA547" i="1"/>
  <c r="T547" i="1"/>
  <c r="AB547" i="1"/>
  <c r="L493" i="1"/>
  <c r="O493" i="1" s="1"/>
  <c r="U493" i="1"/>
  <c r="W493" i="1" s="1"/>
  <c r="F547" i="1" l="1"/>
  <c r="G547" i="1"/>
  <c r="AG548" i="1"/>
  <c r="AH548" i="1" s="1"/>
  <c r="E549" i="1"/>
  <c r="Q548" i="1"/>
  <c r="S547" i="1"/>
  <c r="Z547" i="1" s="1"/>
  <c r="R547" i="1"/>
  <c r="D548" i="1"/>
  <c r="G548" i="1" s="1"/>
  <c r="B221" i="1"/>
  <c r="A549" i="1"/>
  <c r="H548" i="1"/>
  <c r="L494" i="1"/>
  <c r="O494" i="1" s="1"/>
  <c r="U494" i="1"/>
  <c r="W494" i="1" s="1"/>
  <c r="AB548" i="1"/>
  <c r="T548" i="1"/>
  <c r="AA548" i="1"/>
  <c r="C222" i="1"/>
  <c r="R222" i="1" s="1"/>
  <c r="M495" i="1"/>
  <c r="N495" i="1" s="1"/>
  <c r="J495" i="1"/>
  <c r="K495" i="1" s="1"/>
  <c r="I496" i="1"/>
  <c r="F548" i="1" l="1"/>
  <c r="AG549" i="1"/>
  <c r="AH549" i="1" s="1"/>
  <c r="E550" i="1"/>
  <c r="Q549" i="1"/>
  <c r="S548" i="1"/>
  <c r="Z548" i="1" s="1"/>
  <c r="R548" i="1"/>
  <c r="D549" i="1"/>
  <c r="G549" i="1" s="1"/>
  <c r="AA549" i="1"/>
  <c r="T549" i="1"/>
  <c r="AB549" i="1"/>
  <c r="L495" i="1"/>
  <c r="O495" i="1" s="1"/>
  <c r="U495" i="1"/>
  <c r="W495" i="1" s="1"/>
  <c r="A550" i="1"/>
  <c r="H549" i="1"/>
  <c r="J496" i="1"/>
  <c r="K496" i="1" s="1"/>
  <c r="M496" i="1"/>
  <c r="N496" i="1" s="1"/>
  <c r="I497" i="1"/>
  <c r="P222" i="1"/>
  <c r="F549" i="1" l="1"/>
  <c r="AG550" i="1"/>
  <c r="AH550" i="1" s="1"/>
  <c r="E551" i="1"/>
  <c r="Q550" i="1"/>
  <c r="R549" i="1"/>
  <c r="S549" i="1"/>
  <c r="Z549" i="1" s="1"/>
  <c r="D550" i="1"/>
  <c r="G550" i="1" s="1"/>
  <c r="M497" i="1"/>
  <c r="N497" i="1" s="1"/>
  <c r="J497" i="1"/>
  <c r="K497" i="1" s="1"/>
  <c r="I498" i="1"/>
  <c r="L496" i="1"/>
  <c r="O496" i="1" s="1"/>
  <c r="U496" i="1"/>
  <c r="W496" i="1" s="1"/>
  <c r="H550" i="1"/>
  <c r="A551" i="1"/>
  <c r="X222" i="1"/>
  <c r="AB550" i="1"/>
  <c r="T550" i="1"/>
  <c r="AA550" i="1"/>
  <c r="F550" i="1" l="1"/>
  <c r="S550" i="1"/>
  <c r="Z550" i="1" s="1"/>
  <c r="R550" i="1"/>
  <c r="AG551" i="1"/>
  <c r="AH551" i="1" s="1"/>
  <c r="E552" i="1"/>
  <c r="Q551" i="1"/>
  <c r="D551" i="1"/>
  <c r="G551" i="1" s="1"/>
  <c r="B222" i="1"/>
  <c r="Z222" i="1"/>
  <c r="J498" i="1"/>
  <c r="K498" i="1" s="1"/>
  <c r="M498" i="1"/>
  <c r="N498" i="1" s="1"/>
  <c r="I499" i="1"/>
  <c r="L497" i="1"/>
  <c r="O497" i="1" s="1"/>
  <c r="U497" i="1"/>
  <c r="W497" i="1" s="1"/>
  <c r="AA551" i="1"/>
  <c r="T551" i="1"/>
  <c r="AB551" i="1"/>
  <c r="C223" i="1"/>
  <c r="A552" i="1"/>
  <c r="H551" i="1"/>
  <c r="F551" i="1" l="1"/>
  <c r="D552" i="1"/>
  <c r="G552" i="1" s="1"/>
  <c r="AG552" i="1"/>
  <c r="AH552" i="1" s="1"/>
  <c r="E553" i="1"/>
  <c r="Q552" i="1"/>
  <c r="S551" i="1"/>
  <c r="Z551" i="1" s="1"/>
  <c r="R551" i="1"/>
  <c r="AB552" i="1"/>
  <c r="AA552" i="1"/>
  <c r="T552" i="1"/>
  <c r="L498" i="1"/>
  <c r="O498" i="1" s="1"/>
  <c r="U498" i="1"/>
  <c r="W498" i="1" s="1"/>
  <c r="H552" i="1"/>
  <c r="A553" i="1"/>
  <c r="P223" i="1"/>
  <c r="M499" i="1"/>
  <c r="N499" i="1" s="1"/>
  <c r="J499" i="1"/>
  <c r="K499" i="1" s="1"/>
  <c r="I500" i="1"/>
  <c r="F552" i="1" l="1"/>
  <c r="AG553" i="1"/>
  <c r="AH553" i="1" s="1"/>
  <c r="E554" i="1"/>
  <c r="Q553" i="1"/>
  <c r="D553" i="1"/>
  <c r="G553" i="1" s="1"/>
  <c r="S552" i="1"/>
  <c r="Z552" i="1" s="1"/>
  <c r="R552" i="1"/>
  <c r="J500" i="1"/>
  <c r="K500" i="1" s="1"/>
  <c r="I501" i="1"/>
  <c r="AA553" i="1"/>
  <c r="T553" i="1"/>
  <c r="AB553" i="1"/>
  <c r="A554" i="1"/>
  <c r="H553" i="1"/>
  <c r="L499" i="1"/>
  <c r="O499" i="1" s="1"/>
  <c r="U499" i="1"/>
  <c r="W499" i="1" s="1"/>
  <c r="X223" i="1"/>
  <c r="F553" i="1" l="1"/>
  <c r="AG554" i="1"/>
  <c r="AH554" i="1" s="1"/>
  <c r="E555" i="1"/>
  <c r="Q554" i="1"/>
  <c r="R553" i="1"/>
  <c r="S553" i="1"/>
  <c r="Z553" i="1" s="1"/>
  <c r="D554" i="1"/>
  <c r="G554" i="1" s="1"/>
  <c r="C224" i="1"/>
  <c r="P224" i="1" s="1"/>
  <c r="B223" i="1"/>
  <c r="J501" i="1"/>
  <c r="K501" i="1" s="1"/>
  <c r="I502" i="1"/>
  <c r="A555" i="1"/>
  <c r="H554" i="1"/>
  <c r="M500" i="1"/>
  <c r="N500" i="1" s="1"/>
  <c r="L500" i="1"/>
  <c r="U500" i="1"/>
  <c r="W500" i="1" s="1"/>
  <c r="AB554" i="1"/>
  <c r="T554" i="1"/>
  <c r="AA554" i="1"/>
  <c r="F554" i="1" l="1"/>
  <c r="S554" i="1"/>
  <c r="Z554" i="1" s="1"/>
  <c r="R554" i="1"/>
  <c r="AG555" i="1"/>
  <c r="AH555" i="1" s="1"/>
  <c r="E556" i="1"/>
  <c r="Q555" i="1"/>
  <c r="D555" i="1"/>
  <c r="G555" i="1" s="1"/>
  <c r="O500" i="1"/>
  <c r="A556" i="1"/>
  <c r="H555" i="1"/>
  <c r="L501" i="1"/>
  <c r="U501" i="1"/>
  <c r="W501" i="1" s="1"/>
  <c r="X224" i="1"/>
  <c r="M501" i="1"/>
  <c r="N501" i="1" s="1"/>
  <c r="AA555" i="1"/>
  <c r="T555" i="1"/>
  <c r="AB555" i="1"/>
  <c r="J502" i="1"/>
  <c r="K502" i="1" s="1"/>
  <c r="I503" i="1"/>
  <c r="F555" i="1" l="1"/>
  <c r="D556" i="1"/>
  <c r="G556" i="1" s="1"/>
  <c r="AG556" i="1"/>
  <c r="AH556" i="1" s="1"/>
  <c r="E557" i="1"/>
  <c r="Q556" i="1"/>
  <c r="R555" i="1"/>
  <c r="S555" i="1"/>
  <c r="Z555" i="1" s="1"/>
  <c r="M502" i="1"/>
  <c r="N502" i="1" s="1"/>
  <c r="L502" i="1"/>
  <c r="U502" i="1"/>
  <c r="W502" i="1" s="1"/>
  <c r="B224" i="1"/>
  <c r="O501" i="1"/>
  <c r="AB556" i="1"/>
  <c r="T556" i="1"/>
  <c r="AA556" i="1"/>
  <c r="J503" i="1"/>
  <c r="K503" i="1" s="1"/>
  <c r="I504" i="1"/>
  <c r="C225" i="1"/>
  <c r="A557" i="1"/>
  <c r="H556" i="1"/>
  <c r="M503" i="1" l="1"/>
  <c r="M504" i="1" s="1"/>
  <c r="F556" i="1"/>
  <c r="D557" i="1"/>
  <c r="G557" i="1" s="1"/>
  <c r="AO557" i="1"/>
  <c r="AP557" i="1" s="1"/>
  <c r="AG557" i="1"/>
  <c r="AH557" i="1" s="1"/>
  <c r="E558" i="1"/>
  <c r="Q557" i="1"/>
  <c r="S557" i="1" s="1"/>
  <c r="AK557" i="1" s="1"/>
  <c r="R556" i="1"/>
  <c r="S556" i="1"/>
  <c r="Z556" i="1" s="1"/>
  <c r="N503" i="1"/>
  <c r="N504" i="1" s="1"/>
  <c r="O502" i="1"/>
  <c r="L503" i="1"/>
  <c r="U503" i="1"/>
  <c r="W503" i="1" s="1"/>
  <c r="P225" i="1"/>
  <c r="AA557" i="1"/>
  <c r="T557" i="1"/>
  <c r="AB557" i="1"/>
  <c r="J504" i="1"/>
  <c r="K504" i="1" s="1"/>
  <c r="I505" i="1"/>
  <c r="A558" i="1"/>
  <c r="H557" i="1"/>
  <c r="F557" i="1" l="1"/>
  <c r="AG558" i="1"/>
  <c r="AH558" i="1" s="1"/>
  <c r="AO558" i="1"/>
  <c r="AP558" i="1" s="1"/>
  <c r="E559" i="1"/>
  <c r="Q558" i="1"/>
  <c r="D558" i="1"/>
  <c r="G558" i="1" s="1"/>
  <c r="O503" i="1"/>
  <c r="M505" i="1"/>
  <c r="N505" i="1" s="1"/>
  <c r="J505" i="1"/>
  <c r="K505" i="1" s="1"/>
  <c r="I506" i="1"/>
  <c r="X225" i="1"/>
  <c r="H558" i="1"/>
  <c r="A559" i="1"/>
  <c r="L504" i="1"/>
  <c r="O504" i="1" s="1"/>
  <c r="U504" i="1"/>
  <c r="W504" i="1" s="1"/>
  <c r="AB558" i="1"/>
  <c r="T558" i="1"/>
  <c r="AA558" i="1"/>
  <c r="F558" i="1" l="1"/>
  <c r="S558" i="1"/>
  <c r="Z558" i="1" s="1"/>
  <c r="R558" i="1"/>
  <c r="AG559" i="1"/>
  <c r="AH559" i="1" s="1"/>
  <c r="AO559" i="1"/>
  <c r="AP559" i="1" s="1"/>
  <c r="E560" i="1"/>
  <c r="Q559" i="1"/>
  <c r="D559" i="1"/>
  <c r="G559" i="1" s="1"/>
  <c r="B225" i="1"/>
  <c r="C226" i="1"/>
  <c r="P226" i="1" s="1"/>
  <c r="AA559" i="1"/>
  <c r="T559" i="1"/>
  <c r="AB559" i="1"/>
  <c r="J506" i="1"/>
  <c r="K506" i="1" s="1"/>
  <c r="M506" i="1"/>
  <c r="N506" i="1" s="1"/>
  <c r="I507" i="1"/>
  <c r="L505" i="1"/>
  <c r="O505" i="1" s="1"/>
  <c r="U505" i="1"/>
  <c r="W505" i="1" s="1"/>
  <c r="A560" i="1"/>
  <c r="H559" i="1"/>
  <c r="F559" i="1" l="1"/>
  <c r="S559" i="1"/>
  <c r="Z559" i="1" s="1"/>
  <c r="R559" i="1"/>
  <c r="AO560" i="1"/>
  <c r="AP560" i="1" s="1"/>
  <c r="AG560" i="1"/>
  <c r="AH560" i="1" s="1"/>
  <c r="E561" i="1"/>
  <c r="Q560" i="1"/>
  <c r="D560" i="1"/>
  <c r="M507" i="1"/>
  <c r="N507" i="1" s="1"/>
  <c r="J507" i="1"/>
  <c r="K507" i="1" s="1"/>
  <c r="I508" i="1"/>
  <c r="AB560" i="1"/>
  <c r="AA560" i="1"/>
  <c r="T560" i="1"/>
  <c r="X226" i="1"/>
  <c r="L506" i="1"/>
  <c r="O506" i="1" s="1"/>
  <c r="U506" i="1"/>
  <c r="W506" i="1" s="1"/>
  <c r="H560" i="1"/>
  <c r="A561" i="1"/>
  <c r="F560" i="1" l="1"/>
  <c r="G560" i="1"/>
  <c r="S560" i="1"/>
  <c r="Z560" i="1" s="1"/>
  <c r="R560" i="1"/>
  <c r="AO561" i="1"/>
  <c r="AP561" i="1" s="1"/>
  <c r="AG561" i="1"/>
  <c r="AH561" i="1" s="1"/>
  <c r="E562" i="1"/>
  <c r="Q561" i="1"/>
  <c r="D561" i="1"/>
  <c r="G561" i="1" s="1"/>
  <c r="B226" i="1"/>
  <c r="C227" i="1"/>
  <c r="P227" i="1" s="1"/>
  <c r="J508" i="1"/>
  <c r="K508" i="1" s="1"/>
  <c r="M508" i="1"/>
  <c r="N508" i="1" s="1"/>
  <c r="I509" i="1"/>
  <c r="L507" i="1"/>
  <c r="O507" i="1" s="1"/>
  <c r="U507" i="1"/>
  <c r="W507" i="1" s="1"/>
  <c r="AA561" i="1"/>
  <c r="T561" i="1"/>
  <c r="AB561" i="1"/>
  <c r="A562" i="1"/>
  <c r="H561" i="1"/>
  <c r="F561" i="1" l="1"/>
  <c r="R561" i="1"/>
  <c r="S561" i="1"/>
  <c r="Z561" i="1" s="1"/>
  <c r="AG562" i="1"/>
  <c r="AH562" i="1" s="1"/>
  <c r="AO562" i="1"/>
  <c r="AP562" i="1" s="1"/>
  <c r="E563" i="1"/>
  <c r="Q562" i="1"/>
  <c r="D562" i="1"/>
  <c r="AB562" i="1"/>
  <c r="T562" i="1"/>
  <c r="AA562" i="1"/>
  <c r="A563" i="1"/>
  <c r="H562" i="1"/>
  <c r="M509" i="1"/>
  <c r="N509" i="1" s="1"/>
  <c r="J509" i="1"/>
  <c r="K509" i="1" s="1"/>
  <c r="I510" i="1"/>
  <c r="X227" i="1"/>
  <c r="L508" i="1"/>
  <c r="O508" i="1" s="1"/>
  <c r="U508" i="1"/>
  <c r="W508" i="1" s="1"/>
  <c r="F562" i="1" l="1"/>
  <c r="G562" i="1"/>
  <c r="AG563" i="1"/>
  <c r="AH563" i="1" s="1"/>
  <c r="AO563" i="1"/>
  <c r="AP563" i="1" s="1"/>
  <c r="E564" i="1"/>
  <c r="Q563" i="1"/>
  <c r="S562" i="1"/>
  <c r="Z562" i="1" s="1"/>
  <c r="R562" i="1"/>
  <c r="D563" i="1"/>
  <c r="G563" i="1" s="1"/>
  <c r="B227" i="1"/>
  <c r="J510" i="1"/>
  <c r="K510" i="1" s="1"/>
  <c r="M510" i="1"/>
  <c r="N510" i="1" s="1"/>
  <c r="I511" i="1"/>
  <c r="AA563" i="1"/>
  <c r="T563" i="1"/>
  <c r="AB563" i="1"/>
  <c r="C228" i="1"/>
  <c r="H563" i="1"/>
  <c r="A564" i="1"/>
  <c r="L509" i="1"/>
  <c r="O509" i="1" s="1"/>
  <c r="U509" i="1"/>
  <c r="W509" i="1" s="1"/>
  <c r="F563" i="1" l="1"/>
  <c r="S563" i="1"/>
  <c r="Z563" i="1" s="1"/>
  <c r="R563" i="1"/>
  <c r="D564" i="1"/>
  <c r="AO564" i="1"/>
  <c r="AP564" i="1" s="1"/>
  <c r="AG564" i="1"/>
  <c r="AH564" i="1" s="1"/>
  <c r="E565" i="1"/>
  <c r="Q564" i="1"/>
  <c r="A565" i="1"/>
  <c r="H564" i="1"/>
  <c r="P228" i="1"/>
  <c r="T564" i="1"/>
  <c r="AB564" i="1"/>
  <c r="AA564" i="1"/>
  <c r="M511" i="1"/>
  <c r="N511" i="1" s="1"/>
  <c r="J511" i="1"/>
  <c r="K511" i="1" s="1"/>
  <c r="I512" i="1"/>
  <c r="L510" i="1"/>
  <c r="O510" i="1" s="1"/>
  <c r="U510" i="1"/>
  <c r="W510" i="1" s="1"/>
  <c r="F564" i="1" l="1"/>
  <c r="G564" i="1"/>
  <c r="S564" i="1"/>
  <c r="Z564" i="1" s="1"/>
  <c r="R564" i="1"/>
  <c r="AO565" i="1"/>
  <c r="AP565" i="1" s="1"/>
  <c r="AG565" i="1"/>
  <c r="AH565" i="1" s="1"/>
  <c r="E566" i="1"/>
  <c r="Q565" i="1"/>
  <c r="D565" i="1"/>
  <c r="J512" i="1"/>
  <c r="K512" i="1" s="1"/>
  <c r="M512" i="1"/>
  <c r="N512" i="1" s="1"/>
  <c r="I513" i="1"/>
  <c r="AB565" i="1"/>
  <c r="AA565" i="1"/>
  <c r="T565" i="1"/>
  <c r="X228" i="1"/>
  <c r="L511" i="1"/>
  <c r="O511" i="1" s="1"/>
  <c r="U511" i="1"/>
  <c r="W511" i="1" s="1"/>
  <c r="H565" i="1"/>
  <c r="A566" i="1"/>
  <c r="F565" i="1" l="1"/>
  <c r="G565" i="1"/>
  <c r="R565" i="1"/>
  <c r="S565" i="1"/>
  <c r="Z565" i="1" s="1"/>
  <c r="AG566" i="1"/>
  <c r="AH566" i="1" s="1"/>
  <c r="AO566" i="1"/>
  <c r="AP566" i="1" s="1"/>
  <c r="E567" i="1"/>
  <c r="Q566" i="1"/>
  <c r="D566" i="1"/>
  <c r="C229" i="1"/>
  <c r="P229" i="1" s="1"/>
  <c r="AA566" i="1"/>
  <c r="T566" i="1"/>
  <c r="AB566" i="1"/>
  <c r="B228" i="1"/>
  <c r="A567" i="1"/>
  <c r="H566" i="1"/>
  <c r="M513" i="1"/>
  <c r="N513" i="1" s="1"/>
  <c r="J513" i="1"/>
  <c r="K513" i="1" s="1"/>
  <c r="I514" i="1"/>
  <c r="L512" i="1"/>
  <c r="O512" i="1" s="1"/>
  <c r="U512" i="1"/>
  <c r="W512" i="1" s="1"/>
  <c r="F566" i="1" l="1"/>
  <c r="G566" i="1"/>
  <c r="S566" i="1"/>
  <c r="Z566" i="1" s="1"/>
  <c r="R566" i="1"/>
  <c r="AO567" i="1"/>
  <c r="AP567" i="1" s="1"/>
  <c r="AG567" i="1"/>
  <c r="AH567" i="1" s="1"/>
  <c r="E568" i="1"/>
  <c r="Q567" i="1"/>
  <c r="D567" i="1"/>
  <c r="L513" i="1"/>
  <c r="O513" i="1" s="1"/>
  <c r="U513" i="1"/>
  <c r="W513" i="1" s="1"/>
  <c r="AB567" i="1"/>
  <c r="T567" i="1"/>
  <c r="AA567" i="1"/>
  <c r="J514" i="1"/>
  <c r="K514" i="1" s="1"/>
  <c r="M514" i="1"/>
  <c r="N514" i="1" s="1"/>
  <c r="I515" i="1"/>
  <c r="H567" i="1"/>
  <c r="A568" i="1"/>
  <c r="X229" i="1"/>
  <c r="F567" i="1" l="1"/>
  <c r="G567" i="1"/>
  <c r="AO568" i="1"/>
  <c r="AP568" i="1" s="1"/>
  <c r="AG568" i="1"/>
  <c r="AH568" i="1" s="1"/>
  <c r="E569" i="1"/>
  <c r="Q568" i="1"/>
  <c r="S567" i="1"/>
  <c r="Z567" i="1" s="1"/>
  <c r="R567" i="1"/>
  <c r="D568" i="1"/>
  <c r="G568" i="1" s="1"/>
  <c r="B229" i="1"/>
  <c r="M515" i="1"/>
  <c r="N515" i="1" s="1"/>
  <c r="J515" i="1"/>
  <c r="K515" i="1" s="1"/>
  <c r="I516" i="1"/>
  <c r="L514" i="1"/>
  <c r="O514" i="1" s="1"/>
  <c r="U514" i="1"/>
  <c r="W514" i="1" s="1"/>
  <c r="AA568" i="1"/>
  <c r="T568" i="1"/>
  <c r="AB568" i="1"/>
  <c r="C230" i="1"/>
  <c r="H568" i="1"/>
  <c r="A569" i="1"/>
  <c r="F568" i="1" l="1"/>
  <c r="S568" i="1"/>
  <c r="Z568" i="1" s="1"/>
  <c r="R568" i="1"/>
  <c r="D569" i="1"/>
  <c r="G569" i="1" s="1"/>
  <c r="AO569" i="1"/>
  <c r="AP569" i="1" s="1"/>
  <c r="AG569" i="1"/>
  <c r="AH569" i="1" s="1"/>
  <c r="E570" i="1"/>
  <c r="Q569" i="1"/>
  <c r="H569" i="1"/>
  <c r="A570" i="1"/>
  <c r="P230" i="1"/>
  <c r="J516" i="1"/>
  <c r="K516" i="1" s="1"/>
  <c r="M516" i="1"/>
  <c r="N516" i="1" s="1"/>
  <c r="I517" i="1"/>
  <c r="L515" i="1"/>
  <c r="O515" i="1" s="1"/>
  <c r="U515" i="1"/>
  <c r="W515" i="1" s="1"/>
  <c r="T569" i="1"/>
  <c r="AB569" i="1"/>
  <c r="AA569" i="1"/>
  <c r="F569" i="1" l="1"/>
  <c r="R569" i="1"/>
  <c r="S569" i="1"/>
  <c r="Z569" i="1" s="1"/>
  <c r="D570" i="1"/>
  <c r="G570" i="1" s="1"/>
  <c r="AG570" i="1"/>
  <c r="AH570" i="1" s="1"/>
  <c r="AO570" i="1"/>
  <c r="AP570" i="1" s="1"/>
  <c r="E571" i="1"/>
  <c r="Q570" i="1"/>
  <c r="M517" i="1"/>
  <c r="N517" i="1" s="1"/>
  <c r="J517" i="1"/>
  <c r="K517" i="1" s="1"/>
  <c r="I518" i="1"/>
  <c r="AB570" i="1"/>
  <c r="T570" i="1"/>
  <c r="AA570" i="1"/>
  <c r="L516" i="1"/>
  <c r="O516" i="1" s="1"/>
  <c r="U516" i="1"/>
  <c r="W516" i="1" s="1"/>
  <c r="X230" i="1"/>
  <c r="A571" i="1"/>
  <c r="H570" i="1"/>
  <c r="F570" i="1" l="1"/>
  <c r="AG571" i="1"/>
  <c r="AH571" i="1" s="1"/>
  <c r="AO571" i="1"/>
  <c r="AP571" i="1" s="1"/>
  <c r="E572" i="1"/>
  <c r="Q571" i="1"/>
  <c r="S570" i="1"/>
  <c r="Z570" i="1" s="1"/>
  <c r="R570" i="1"/>
  <c r="D571" i="1"/>
  <c r="G571" i="1" s="1"/>
  <c r="A572" i="1"/>
  <c r="H571" i="1"/>
  <c r="J518" i="1"/>
  <c r="K518" i="1" s="1"/>
  <c r="M518" i="1"/>
  <c r="N518" i="1" s="1"/>
  <c r="I519" i="1"/>
  <c r="AA571" i="1"/>
  <c r="T571" i="1"/>
  <c r="AB571" i="1"/>
  <c r="C231" i="1"/>
  <c r="B230" i="1"/>
  <c r="L517" i="1"/>
  <c r="O517" i="1" s="1"/>
  <c r="U517" i="1"/>
  <c r="W517" i="1" s="1"/>
  <c r="F571" i="1" l="1"/>
  <c r="S571" i="1"/>
  <c r="Z571" i="1" s="1"/>
  <c r="R571" i="1"/>
  <c r="AO572" i="1"/>
  <c r="AP572" i="1" s="1"/>
  <c r="AG572" i="1"/>
  <c r="AH572" i="1" s="1"/>
  <c r="E573" i="1"/>
  <c r="Q572" i="1"/>
  <c r="D572" i="1"/>
  <c r="P231" i="1"/>
  <c r="M519" i="1"/>
  <c r="N519" i="1" s="1"/>
  <c r="J519" i="1"/>
  <c r="K519" i="1" s="1"/>
  <c r="I520" i="1"/>
  <c r="AB572" i="1"/>
  <c r="T572" i="1"/>
  <c r="AA572" i="1"/>
  <c r="L518" i="1"/>
  <c r="O518" i="1" s="1"/>
  <c r="U518" i="1"/>
  <c r="W518" i="1" s="1"/>
  <c r="A573" i="1"/>
  <c r="H572" i="1"/>
  <c r="F572" i="1" l="1"/>
  <c r="G572" i="1"/>
  <c r="AO573" i="1"/>
  <c r="AP573" i="1" s="1"/>
  <c r="AG573" i="1"/>
  <c r="AH573" i="1" s="1"/>
  <c r="E574" i="1"/>
  <c r="Q573" i="1"/>
  <c r="R572" i="1"/>
  <c r="S572" i="1"/>
  <c r="Z572" i="1" s="1"/>
  <c r="D573" i="1"/>
  <c r="G573" i="1" s="1"/>
  <c r="A574" i="1"/>
  <c r="H573" i="1"/>
  <c r="L519" i="1"/>
  <c r="O519" i="1" s="1"/>
  <c r="U519" i="1"/>
  <c r="W519" i="1" s="1"/>
  <c r="AA573" i="1"/>
  <c r="T573" i="1"/>
  <c r="AB573" i="1"/>
  <c r="J520" i="1"/>
  <c r="K520" i="1" s="1"/>
  <c r="M520" i="1"/>
  <c r="N520" i="1" s="1"/>
  <c r="I521" i="1"/>
  <c r="X231" i="1"/>
  <c r="F573" i="1" l="1"/>
  <c r="R573" i="1"/>
  <c r="S573" i="1"/>
  <c r="Z573" i="1" s="1"/>
  <c r="AG574" i="1"/>
  <c r="AH574" i="1" s="1"/>
  <c r="AO574" i="1"/>
  <c r="AP574" i="1" s="1"/>
  <c r="E575" i="1"/>
  <c r="Q574" i="1"/>
  <c r="D574" i="1"/>
  <c r="C232" i="1"/>
  <c r="P232" i="1" s="1"/>
  <c r="B231" i="1"/>
  <c r="L520" i="1"/>
  <c r="O520" i="1" s="1"/>
  <c r="U520" i="1"/>
  <c r="W520" i="1" s="1"/>
  <c r="H574" i="1"/>
  <c r="A575" i="1"/>
  <c r="AB574" i="1"/>
  <c r="T574" i="1"/>
  <c r="AA574" i="1"/>
  <c r="M521" i="1"/>
  <c r="N521" i="1" s="1"/>
  <c r="J521" i="1"/>
  <c r="K521" i="1" s="1"/>
  <c r="I522" i="1"/>
  <c r="F574" i="1" l="1"/>
  <c r="G574" i="1"/>
  <c r="AO575" i="1"/>
  <c r="AP575" i="1" s="1"/>
  <c r="AG575" i="1"/>
  <c r="AH575" i="1" s="1"/>
  <c r="E576" i="1"/>
  <c r="Q575" i="1"/>
  <c r="S574" i="1"/>
  <c r="Z574" i="1" s="1"/>
  <c r="R574" i="1"/>
  <c r="D575" i="1"/>
  <c r="G575" i="1" s="1"/>
  <c r="AA575" i="1"/>
  <c r="T575" i="1"/>
  <c r="AB575" i="1"/>
  <c r="X232" i="1"/>
  <c r="J522" i="1"/>
  <c r="K522" i="1" s="1"/>
  <c r="M522" i="1"/>
  <c r="N522" i="1" s="1"/>
  <c r="I523" i="1"/>
  <c r="A576" i="1"/>
  <c r="H575" i="1"/>
  <c r="L521" i="1"/>
  <c r="O521" i="1" s="1"/>
  <c r="U521" i="1"/>
  <c r="W521" i="1" s="1"/>
  <c r="F575" i="1" l="1"/>
  <c r="S575" i="1"/>
  <c r="Z575" i="1" s="1"/>
  <c r="R575" i="1"/>
  <c r="D576" i="1"/>
  <c r="G576" i="1" s="1"/>
  <c r="AO576" i="1"/>
  <c r="AP576" i="1" s="1"/>
  <c r="AG576" i="1"/>
  <c r="AH576" i="1" s="1"/>
  <c r="E577" i="1"/>
  <c r="Q576" i="1"/>
  <c r="C233" i="1"/>
  <c r="P233" i="1" s="1"/>
  <c r="AB576" i="1"/>
  <c r="AA576" i="1"/>
  <c r="T576" i="1"/>
  <c r="H576" i="1"/>
  <c r="A577" i="1"/>
  <c r="M523" i="1"/>
  <c r="N523" i="1" s="1"/>
  <c r="J523" i="1"/>
  <c r="K523" i="1" s="1"/>
  <c r="I524" i="1"/>
  <c r="L522" i="1"/>
  <c r="O522" i="1" s="1"/>
  <c r="U522" i="1"/>
  <c r="W522" i="1" s="1"/>
  <c r="B232" i="1"/>
  <c r="F576" i="1" l="1"/>
  <c r="AO577" i="1"/>
  <c r="AP577" i="1" s="1"/>
  <c r="AG577" i="1"/>
  <c r="AH577" i="1" s="1"/>
  <c r="E578" i="1"/>
  <c r="Q577" i="1"/>
  <c r="S576" i="1"/>
  <c r="Z576" i="1" s="1"/>
  <c r="R576" i="1"/>
  <c r="D577" i="1"/>
  <c r="G577" i="1" s="1"/>
  <c r="X233" i="1"/>
  <c r="M524" i="1"/>
  <c r="N524" i="1" s="1"/>
  <c r="J524" i="1"/>
  <c r="K524" i="1" s="1"/>
  <c r="I525" i="1"/>
  <c r="AA577" i="1"/>
  <c r="T577" i="1"/>
  <c r="AB577" i="1"/>
  <c r="L523" i="1"/>
  <c r="O523" i="1" s="1"/>
  <c r="U523" i="1"/>
  <c r="W523" i="1" s="1"/>
  <c r="A578" i="1"/>
  <c r="H577" i="1"/>
  <c r="F577" i="1" l="1"/>
  <c r="AG578" i="1"/>
  <c r="AH578" i="1" s="1"/>
  <c r="AO578" i="1"/>
  <c r="AP578" i="1" s="1"/>
  <c r="E579" i="1"/>
  <c r="Q578" i="1"/>
  <c r="R577" i="1"/>
  <c r="S577" i="1"/>
  <c r="Z577" i="1" s="1"/>
  <c r="D578" i="1"/>
  <c r="A579" i="1"/>
  <c r="H578" i="1"/>
  <c r="J525" i="1"/>
  <c r="K525" i="1" s="1"/>
  <c r="M525" i="1"/>
  <c r="N525" i="1" s="1"/>
  <c r="I526" i="1"/>
  <c r="C234" i="1"/>
  <c r="L524" i="1"/>
  <c r="O524" i="1" s="1"/>
  <c r="U524" i="1"/>
  <c r="W524" i="1" s="1"/>
  <c r="B233" i="1"/>
  <c r="AB578" i="1"/>
  <c r="T578" i="1"/>
  <c r="AA578" i="1"/>
  <c r="F578" i="1" l="1"/>
  <c r="G578" i="1"/>
  <c r="S578" i="1"/>
  <c r="Z578" i="1" s="1"/>
  <c r="R578" i="1"/>
  <c r="AO579" i="1"/>
  <c r="AP579" i="1" s="1"/>
  <c r="AG579" i="1"/>
  <c r="AH579" i="1" s="1"/>
  <c r="E580" i="1"/>
  <c r="Q579" i="1"/>
  <c r="D579" i="1"/>
  <c r="G579" i="1" s="1"/>
  <c r="P234" i="1"/>
  <c r="M526" i="1"/>
  <c r="N526" i="1" s="1"/>
  <c r="J526" i="1"/>
  <c r="K526" i="1" s="1"/>
  <c r="I527" i="1"/>
  <c r="AA579" i="1"/>
  <c r="T579" i="1"/>
  <c r="AB579" i="1"/>
  <c r="A580" i="1"/>
  <c r="H579" i="1"/>
  <c r="L525" i="1"/>
  <c r="O525" i="1" s="1"/>
  <c r="U525" i="1"/>
  <c r="W525" i="1" s="1"/>
  <c r="F579" i="1" l="1"/>
  <c r="AO580" i="1"/>
  <c r="AP580" i="1" s="1"/>
  <c r="AG580" i="1"/>
  <c r="AH580" i="1" s="1"/>
  <c r="E581" i="1"/>
  <c r="Q580" i="1"/>
  <c r="S579" i="1"/>
  <c r="Z579" i="1" s="1"/>
  <c r="R579" i="1"/>
  <c r="D580" i="1"/>
  <c r="G580" i="1" s="1"/>
  <c r="A581" i="1"/>
  <c r="H580" i="1"/>
  <c r="AB580" i="1"/>
  <c r="T580" i="1"/>
  <c r="AA580" i="1"/>
  <c r="J527" i="1"/>
  <c r="K527" i="1" s="1"/>
  <c r="M527" i="1"/>
  <c r="N527" i="1" s="1"/>
  <c r="I528" i="1"/>
  <c r="L526" i="1"/>
  <c r="O526" i="1" s="1"/>
  <c r="U526" i="1"/>
  <c r="W526" i="1" s="1"/>
  <c r="X234" i="1"/>
  <c r="F580" i="1" l="1"/>
  <c r="S580" i="1"/>
  <c r="Z580" i="1" s="1"/>
  <c r="R580" i="1"/>
  <c r="AO581" i="1"/>
  <c r="AP581" i="1" s="1"/>
  <c r="AG581" i="1"/>
  <c r="AH581" i="1" s="1"/>
  <c r="E582" i="1"/>
  <c r="Q581" i="1"/>
  <c r="D581" i="1"/>
  <c r="G581" i="1" s="1"/>
  <c r="C235" i="1"/>
  <c r="B234" i="1"/>
  <c r="J528" i="1"/>
  <c r="K528" i="1" s="1"/>
  <c r="I529" i="1"/>
  <c r="A582" i="1"/>
  <c r="H581" i="1"/>
  <c r="L527" i="1"/>
  <c r="O527" i="1" s="1"/>
  <c r="U527" i="1"/>
  <c r="W527" i="1" s="1"/>
  <c r="AA581" i="1"/>
  <c r="T581" i="1"/>
  <c r="AB581" i="1"/>
  <c r="F581" i="1" l="1"/>
  <c r="AG582" i="1"/>
  <c r="AH582" i="1" s="1"/>
  <c r="AO582" i="1"/>
  <c r="AP582" i="1" s="1"/>
  <c r="E583" i="1"/>
  <c r="Q582" i="1"/>
  <c r="R581" i="1"/>
  <c r="S581" i="1"/>
  <c r="Z581" i="1" s="1"/>
  <c r="D582" i="1"/>
  <c r="G582" i="1" s="1"/>
  <c r="AF525" i="1"/>
  <c r="AF527" i="1" s="1"/>
  <c r="H582" i="1"/>
  <c r="A583" i="1"/>
  <c r="AB582" i="1"/>
  <c r="T582" i="1"/>
  <c r="AA582" i="1"/>
  <c r="M528" i="1"/>
  <c r="N528" i="1" s="1"/>
  <c r="J529" i="1"/>
  <c r="K529" i="1" s="1"/>
  <c r="I530" i="1"/>
  <c r="L528" i="1"/>
  <c r="U528" i="1"/>
  <c r="W528" i="1" s="1"/>
  <c r="P235" i="1"/>
  <c r="F582" i="1" l="1"/>
  <c r="AG583" i="1"/>
  <c r="AH583" i="1" s="1"/>
  <c r="AO583" i="1"/>
  <c r="AP583" i="1" s="1"/>
  <c r="E584" i="1"/>
  <c r="Q583" i="1"/>
  <c r="S582" i="1"/>
  <c r="Z582" i="1" s="1"/>
  <c r="R582" i="1"/>
  <c r="D583" i="1"/>
  <c r="G583" i="1" s="1"/>
  <c r="O528" i="1"/>
  <c r="AF528" i="1" s="1"/>
  <c r="M529" i="1"/>
  <c r="N529" i="1" s="1"/>
  <c r="AA583" i="1"/>
  <c r="T583" i="1"/>
  <c r="AB583" i="1"/>
  <c r="J530" i="1"/>
  <c r="K530" i="1" s="1"/>
  <c r="I531" i="1"/>
  <c r="X235" i="1"/>
  <c r="L529" i="1"/>
  <c r="U529" i="1"/>
  <c r="W529" i="1" s="1"/>
  <c r="A584" i="1"/>
  <c r="H583" i="1"/>
  <c r="F583" i="1" l="1"/>
  <c r="S583" i="1"/>
  <c r="Z583" i="1" s="1"/>
  <c r="R583" i="1"/>
  <c r="AO584" i="1"/>
  <c r="AP584" i="1" s="1"/>
  <c r="AG584" i="1"/>
  <c r="AH584" i="1" s="1"/>
  <c r="E585" i="1"/>
  <c r="Q584" i="1"/>
  <c r="D584" i="1"/>
  <c r="M530" i="1"/>
  <c r="M531" i="1" s="1"/>
  <c r="N530" i="1"/>
  <c r="O529" i="1"/>
  <c r="AF529" i="1" s="1"/>
  <c r="J531" i="1"/>
  <c r="K531" i="1" s="1"/>
  <c r="I532" i="1"/>
  <c r="H584" i="1"/>
  <c r="A585" i="1"/>
  <c r="C236" i="1"/>
  <c r="L530" i="1"/>
  <c r="U530" i="1"/>
  <c r="W530" i="1" s="1"/>
  <c r="AB584" i="1"/>
  <c r="AA584" i="1"/>
  <c r="T584" i="1"/>
  <c r="B235" i="1"/>
  <c r="F584" i="1" l="1"/>
  <c r="G584" i="1"/>
  <c r="S584" i="1"/>
  <c r="Z584" i="1" s="1"/>
  <c r="R584" i="1"/>
  <c r="AO585" i="1"/>
  <c r="AP585" i="1" s="1"/>
  <c r="AG585" i="1"/>
  <c r="AH585" i="1" s="1"/>
  <c r="E586" i="1"/>
  <c r="Q585" i="1"/>
  <c r="D585" i="1"/>
  <c r="G585" i="1" s="1"/>
  <c r="O530" i="1"/>
  <c r="AF530" i="1" s="1"/>
  <c r="N531" i="1"/>
  <c r="P236" i="1"/>
  <c r="J532" i="1"/>
  <c r="K532" i="1" s="1"/>
  <c r="M532" i="1"/>
  <c r="I533" i="1"/>
  <c r="L531" i="1"/>
  <c r="U531" i="1"/>
  <c r="W531" i="1" s="1"/>
  <c r="AA585" i="1"/>
  <c r="T585" i="1"/>
  <c r="AB585" i="1"/>
  <c r="A586" i="1"/>
  <c r="H585" i="1"/>
  <c r="F585" i="1" l="1"/>
  <c r="R585" i="1"/>
  <c r="S585" i="1"/>
  <c r="Z585" i="1" s="1"/>
  <c r="AG586" i="1"/>
  <c r="AH586" i="1" s="1"/>
  <c r="AO586" i="1"/>
  <c r="AP586" i="1" s="1"/>
  <c r="E587" i="1"/>
  <c r="Q586" i="1"/>
  <c r="D586" i="1"/>
  <c r="G586" i="1" s="1"/>
  <c r="N532" i="1"/>
  <c r="O531" i="1"/>
  <c r="AF531" i="1" s="1"/>
  <c r="L532" i="1"/>
  <c r="U532" i="1"/>
  <c r="W532" i="1" s="1"/>
  <c r="AB586" i="1"/>
  <c r="T586" i="1"/>
  <c r="AA586" i="1"/>
  <c r="M533" i="1"/>
  <c r="J533" i="1"/>
  <c r="K533" i="1" s="1"/>
  <c r="I534" i="1"/>
  <c r="A587" i="1"/>
  <c r="H586" i="1"/>
  <c r="X236" i="1"/>
  <c r="O532" i="1" l="1"/>
  <c r="AF532" i="1" s="1"/>
  <c r="F586" i="1"/>
  <c r="S586" i="1"/>
  <c r="Z586" i="1" s="1"/>
  <c r="R586" i="1"/>
  <c r="AW587" i="1"/>
  <c r="AX587" i="1" s="1"/>
  <c r="AO587" i="1"/>
  <c r="AP587" i="1" s="1"/>
  <c r="AG587" i="1"/>
  <c r="AH587" i="1" s="1"/>
  <c r="E588" i="1"/>
  <c r="Q587" i="1"/>
  <c r="S587" i="1" s="1"/>
  <c r="AS587" i="1" s="1"/>
  <c r="D587" i="1"/>
  <c r="G587" i="1" s="1"/>
  <c r="N533" i="1"/>
  <c r="C237" i="1"/>
  <c r="P237" i="1" s="1"/>
  <c r="AA587" i="1"/>
  <c r="T587" i="1"/>
  <c r="AB587" i="1"/>
  <c r="B236" i="1"/>
  <c r="A588" i="1"/>
  <c r="H587" i="1"/>
  <c r="J534" i="1"/>
  <c r="K534" i="1" s="1"/>
  <c r="M534" i="1"/>
  <c r="I535" i="1"/>
  <c r="L533" i="1"/>
  <c r="U533" i="1"/>
  <c r="W533" i="1" s="1"/>
  <c r="N534" i="1" l="1"/>
  <c r="F587" i="1"/>
  <c r="AG588" i="1"/>
  <c r="AH588" i="1" s="1"/>
  <c r="AO588" i="1"/>
  <c r="AP588" i="1" s="1"/>
  <c r="AW588" i="1"/>
  <c r="AX588" i="1" s="1"/>
  <c r="E589" i="1"/>
  <c r="Q588" i="1"/>
  <c r="D588" i="1"/>
  <c r="F588" i="1" s="1"/>
  <c r="O533" i="1"/>
  <c r="AF533" i="1" s="1"/>
  <c r="L534" i="1"/>
  <c r="U534" i="1"/>
  <c r="W534" i="1" s="1"/>
  <c r="X237" i="1"/>
  <c r="A589" i="1"/>
  <c r="H588" i="1"/>
  <c r="M535" i="1"/>
  <c r="J535" i="1"/>
  <c r="K535" i="1" s="1"/>
  <c r="I536" i="1"/>
  <c r="AB588" i="1"/>
  <c r="T588" i="1"/>
  <c r="AA588" i="1"/>
  <c r="O534" i="1" l="1"/>
  <c r="AF534" i="1" s="1"/>
  <c r="N535" i="1"/>
  <c r="G588" i="1"/>
  <c r="AW589" i="1"/>
  <c r="AX589" i="1" s="1"/>
  <c r="AO589" i="1"/>
  <c r="AP589" i="1" s="1"/>
  <c r="AG589" i="1"/>
  <c r="AH589" i="1" s="1"/>
  <c r="E590" i="1"/>
  <c r="Q589" i="1"/>
  <c r="R588" i="1"/>
  <c r="S588" i="1"/>
  <c r="Z588" i="1" s="1"/>
  <c r="D589" i="1"/>
  <c r="G589" i="1" s="1"/>
  <c r="C238" i="1"/>
  <c r="P238" i="1" s="1"/>
  <c r="B237" i="1"/>
  <c r="J536" i="1"/>
  <c r="K536" i="1" s="1"/>
  <c r="M536" i="1"/>
  <c r="I537" i="1"/>
  <c r="AA589" i="1"/>
  <c r="T589" i="1"/>
  <c r="AB589" i="1"/>
  <c r="A590" i="1"/>
  <c r="H589" i="1"/>
  <c r="L535" i="1"/>
  <c r="U535" i="1"/>
  <c r="W535" i="1" s="1"/>
  <c r="O535" i="1" l="1"/>
  <c r="AF535" i="1" s="1"/>
  <c r="N536" i="1"/>
  <c r="F589" i="1"/>
  <c r="R589" i="1"/>
  <c r="S589" i="1"/>
  <c r="Z589" i="1" s="1"/>
  <c r="AG590" i="1"/>
  <c r="AH590" i="1" s="1"/>
  <c r="AW590" i="1"/>
  <c r="AX590" i="1" s="1"/>
  <c r="AO590" i="1"/>
  <c r="AP590" i="1" s="1"/>
  <c r="E591" i="1"/>
  <c r="Q590" i="1"/>
  <c r="D590" i="1"/>
  <c r="G590" i="1" s="1"/>
  <c r="X238" i="1"/>
  <c r="L536" i="1"/>
  <c r="U536" i="1"/>
  <c r="W536" i="1" s="1"/>
  <c r="H590" i="1"/>
  <c r="A591" i="1"/>
  <c r="AB590" i="1"/>
  <c r="T590" i="1"/>
  <c r="AA590" i="1"/>
  <c r="M537" i="1"/>
  <c r="J537" i="1"/>
  <c r="K537" i="1" s="1"/>
  <c r="I538" i="1"/>
  <c r="O536" i="1" l="1"/>
  <c r="AF536" i="1" s="1"/>
  <c r="N537" i="1"/>
  <c r="F590" i="1"/>
  <c r="AO591" i="1"/>
  <c r="AP591" i="1" s="1"/>
  <c r="AG591" i="1"/>
  <c r="AH591" i="1" s="1"/>
  <c r="AW591" i="1"/>
  <c r="AX591" i="1" s="1"/>
  <c r="E592" i="1"/>
  <c r="Q591" i="1"/>
  <c r="S590" i="1"/>
  <c r="Z590" i="1" s="1"/>
  <c r="R590" i="1"/>
  <c r="D591" i="1"/>
  <c r="G591" i="1" s="1"/>
  <c r="C239" i="1"/>
  <c r="P239" i="1" s="1"/>
  <c r="J538" i="1"/>
  <c r="K538" i="1" s="1"/>
  <c r="M538" i="1"/>
  <c r="I539" i="1"/>
  <c r="A592" i="1"/>
  <c r="H591" i="1"/>
  <c r="L537" i="1"/>
  <c r="U537" i="1"/>
  <c r="W537" i="1" s="1"/>
  <c r="AA591" i="1"/>
  <c r="T591" i="1"/>
  <c r="AB591" i="1"/>
  <c r="B238" i="1"/>
  <c r="N538" i="1" l="1"/>
  <c r="O537" i="1"/>
  <c r="AF537" i="1" s="1"/>
  <c r="F591" i="1"/>
  <c r="S591" i="1"/>
  <c r="Z591" i="1" s="1"/>
  <c r="R591" i="1"/>
  <c r="AG592" i="1"/>
  <c r="AH592" i="1" s="1"/>
  <c r="AO592" i="1"/>
  <c r="AP592" i="1" s="1"/>
  <c r="AW592" i="1"/>
  <c r="AX592" i="1" s="1"/>
  <c r="E593" i="1"/>
  <c r="Q592" i="1"/>
  <c r="D592" i="1"/>
  <c r="G592" i="1" s="1"/>
  <c r="AB592" i="1"/>
  <c r="AA592" i="1"/>
  <c r="T592" i="1"/>
  <c r="L538" i="1"/>
  <c r="U538" i="1"/>
  <c r="W538" i="1" s="1"/>
  <c r="X239" i="1"/>
  <c r="H592" i="1"/>
  <c r="A593" i="1"/>
  <c r="M539" i="1"/>
  <c r="J539" i="1"/>
  <c r="K539" i="1" s="1"/>
  <c r="I540" i="1"/>
  <c r="N539" i="1" l="1"/>
  <c r="O538" i="1"/>
  <c r="AF538" i="1" s="1"/>
  <c r="F592" i="1"/>
  <c r="AW593" i="1"/>
  <c r="AX593" i="1" s="1"/>
  <c r="AO593" i="1"/>
  <c r="AP593" i="1" s="1"/>
  <c r="AG593" i="1"/>
  <c r="AH593" i="1" s="1"/>
  <c r="E594" i="1"/>
  <c r="Q593" i="1"/>
  <c r="S592" i="1"/>
  <c r="Z592" i="1" s="1"/>
  <c r="R592" i="1"/>
  <c r="D593" i="1"/>
  <c r="G593" i="1" s="1"/>
  <c r="AA593" i="1"/>
  <c r="T593" i="1"/>
  <c r="AB593" i="1"/>
  <c r="L539" i="1"/>
  <c r="U539" i="1"/>
  <c r="W539" i="1" s="1"/>
  <c r="A594" i="1"/>
  <c r="H593" i="1"/>
  <c r="C240" i="1"/>
  <c r="J540" i="1"/>
  <c r="K540" i="1" s="1"/>
  <c r="M540" i="1"/>
  <c r="I541" i="1"/>
  <c r="B239" i="1"/>
  <c r="O539" i="1" l="1"/>
  <c r="AF539" i="1" s="1"/>
  <c r="N540" i="1"/>
  <c r="N541" i="1" s="1"/>
  <c r="F593" i="1"/>
  <c r="AG594" i="1"/>
  <c r="AH594" i="1" s="1"/>
  <c r="AW594" i="1"/>
  <c r="AX594" i="1" s="1"/>
  <c r="AO594" i="1"/>
  <c r="AP594" i="1" s="1"/>
  <c r="E595" i="1"/>
  <c r="Q594" i="1"/>
  <c r="R593" i="1"/>
  <c r="S593" i="1"/>
  <c r="Z593" i="1" s="1"/>
  <c r="D594" i="1"/>
  <c r="G594" i="1" s="1"/>
  <c r="L540" i="1"/>
  <c r="U540" i="1"/>
  <c r="W540" i="1" s="1"/>
  <c r="AB594" i="1"/>
  <c r="T594" i="1"/>
  <c r="AA594" i="1"/>
  <c r="M541" i="1"/>
  <c r="J541" i="1"/>
  <c r="K541" i="1" s="1"/>
  <c r="I542" i="1"/>
  <c r="P240" i="1"/>
  <c r="A595" i="1"/>
  <c r="H594" i="1"/>
  <c r="O540" i="1" l="1"/>
  <c r="AF540" i="1" s="1"/>
  <c r="F594" i="1"/>
  <c r="S594" i="1"/>
  <c r="Z594" i="1" s="1"/>
  <c r="R594" i="1"/>
  <c r="D595" i="1"/>
  <c r="G595" i="1" s="1"/>
  <c r="AO595" i="1"/>
  <c r="AP595" i="1" s="1"/>
  <c r="AG595" i="1"/>
  <c r="AH595" i="1" s="1"/>
  <c r="AW595" i="1"/>
  <c r="AX595" i="1" s="1"/>
  <c r="E596" i="1"/>
  <c r="Q595" i="1"/>
  <c r="AA595" i="1"/>
  <c r="T595" i="1"/>
  <c r="AB595" i="1"/>
  <c r="J542" i="1"/>
  <c r="K542" i="1" s="1"/>
  <c r="M542" i="1"/>
  <c r="N542" i="1" s="1"/>
  <c r="I543" i="1"/>
  <c r="A596" i="1"/>
  <c r="H595" i="1"/>
  <c r="L541" i="1"/>
  <c r="O541" i="1" s="1"/>
  <c r="AF541" i="1" s="1"/>
  <c r="U541" i="1"/>
  <c r="W541" i="1" s="1"/>
  <c r="X240" i="1"/>
  <c r="F595" i="1" l="1"/>
  <c r="AG596" i="1"/>
  <c r="AH596" i="1" s="1"/>
  <c r="AO596" i="1"/>
  <c r="AP596" i="1" s="1"/>
  <c r="AW596" i="1"/>
  <c r="AX596" i="1" s="1"/>
  <c r="E597" i="1"/>
  <c r="Q596" i="1"/>
  <c r="S595" i="1"/>
  <c r="Z595" i="1" s="1"/>
  <c r="R595" i="1"/>
  <c r="D596" i="1"/>
  <c r="G596" i="1" s="1"/>
  <c r="AB596" i="1"/>
  <c r="T596" i="1"/>
  <c r="AA596" i="1"/>
  <c r="C241" i="1"/>
  <c r="A597" i="1"/>
  <c r="H596" i="1"/>
  <c r="M543" i="1"/>
  <c r="N543" i="1" s="1"/>
  <c r="J543" i="1"/>
  <c r="K543" i="1" s="1"/>
  <c r="I544" i="1"/>
  <c r="B240" i="1"/>
  <c r="L542" i="1"/>
  <c r="O542" i="1" s="1"/>
  <c r="AF542" i="1" s="1"/>
  <c r="U542" i="1"/>
  <c r="W542" i="1" s="1"/>
  <c r="F596" i="1" l="1"/>
  <c r="AW597" i="1"/>
  <c r="AX597" i="1" s="1"/>
  <c r="AO597" i="1"/>
  <c r="AP597" i="1" s="1"/>
  <c r="AG597" i="1"/>
  <c r="AH597" i="1" s="1"/>
  <c r="E598" i="1"/>
  <c r="Q597" i="1"/>
  <c r="D597" i="1"/>
  <c r="G597" i="1" s="1"/>
  <c r="R596" i="1"/>
  <c r="S596" i="1"/>
  <c r="Z596" i="1" s="1"/>
  <c r="L543" i="1"/>
  <c r="O543" i="1" s="1"/>
  <c r="AF543" i="1" s="1"/>
  <c r="U543" i="1"/>
  <c r="W543" i="1" s="1"/>
  <c r="AA597" i="1"/>
  <c r="T597" i="1"/>
  <c r="AB597" i="1"/>
  <c r="J544" i="1"/>
  <c r="K544" i="1" s="1"/>
  <c r="M544" i="1"/>
  <c r="N544" i="1" s="1"/>
  <c r="I545" i="1"/>
  <c r="A598" i="1"/>
  <c r="H597" i="1"/>
  <c r="P241" i="1"/>
  <c r="F597" i="1" l="1"/>
  <c r="R597" i="1"/>
  <c r="S597" i="1"/>
  <c r="Z597" i="1" s="1"/>
  <c r="AG598" i="1"/>
  <c r="AH598" i="1" s="1"/>
  <c r="AW598" i="1"/>
  <c r="AX598" i="1" s="1"/>
  <c r="AO598" i="1"/>
  <c r="AP598" i="1" s="1"/>
  <c r="E599" i="1"/>
  <c r="Q598" i="1"/>
  <c r="D598" i="1"/>
  <c r="G598" i="1" s="1"/>
  <c r="AB598" i="1"/>
  <c r="T598" i="1"/>
  <c r="AA598" i="1"/>
  <c r="M545" i="1"/>
  <c r="N545" i="1" s="1"/>
  <c r="J545" i="1"/>
  <c r="K545" i="1" s="1"/>
  <c r="I546" i="1"/>
  <c r="X241" i="1"/>
  <c r="H598" i="1"/>
  <c r="A599" i="1"/>
  <c r="L544" i="1"/>
  <c r="O544" i="1" s="1"/>
  <c r="AF544" i="1" s="1"/>
  <c r="U544" i="1"/>
  <c r="W544" i="1" s="1"/>
  <c r="F598" i="1" l="1"/>
  <c r="AO599" i="1"/>
  <c r="AP599" i="1" s="1"/>
  <c r="AG599" i="1"/>
  <c r="AH599" i="1" s="1"/>
  <c r="AW599" i="1"/>
  <c r="AX599" i="1" s="1"/>
  <c r="E600" i="1"/>
  <c r="Q599" i="1"/>
  <c r="S598" i="1"/>
  <c r="Z598" i="1" s="1"/>
  <c r="R598" i="1"/>
  <c r="D599" i="1"/>
  <c r="G599" i="1" s="1"/>
  <c r="B241" i="1"/>
  <c r="AA599" i="1"/>
  <c r="T599" i="1"/>
  <c r="AB599" i="1"/>
  <c r="C242" i="1"/>
  <c r="J546" i="1"/>
  <c r="K546" i="1" s="1"/>
  <c r="M546" i="1"/>
  <c r="N546" i="1" s="1"/>
  <c r="I547" i="1"/>
  <c r="L545" i="1"/>
  <c r="O545" i="1" s="1"/>
  <c r="AF545" i="1" s="1"/>
  <c r="U545" i="1"/>
  <c r="W545" i="1" s="1"/>
  <c r="A600" i="1"/>
  <c r="H599" i="1"/>
  <c r="F599" i="1" l="1"/>
  <c r="S599" i="1"/>
  <c r="Z599" i="1" s="1"/>
  <c r="R599" i="1"/>
  <c r="D600" i="1"/>
  <c r="G600" i="1" s="1"/>
  <c r="AG600" i="1"/>
  <c r="AH600" i="1" s="1"/>
  <c r="AW600" i="1"/>
  <c r="AX600" i="1" s="1"/>
  <c r="AO600" i="1"/>
  <c r="AP600" i="1" s="1"/>
  <c r="E601" i="1"/>
  <c r="Q600" i="1"/>
  <c r="M547" i="1"/>
  <c r="N547" i="1" s="1"/>
  <c r="J547" i="1"/>
  <c r="K547" i="1" s="1"/>
  <c r="I548" i="1"/>
  <c r="P242" i="1"/>
  <c r="H600" i="1"/>
  <c r="A601" i="1"/>
  <c r="L546" i="1"/>
  <c r="O546" i="1" s="1"/>
  <c r="AF546" i="1" s="1"/>
  <c r="U546" i="1"/>
  <c r="W546" i="1" s="1"/>
  <c r="AB600" i="1"/>
  <c r="AA600" i="1"/>
  <c r="T600" i="1"/>
  <c r="F600" i="1" l="1"/>
  <c r="S600" i="1"/>
  <c r="Z600" i="1" s="1"/>
  <c r="R600" i="1"/>
  <c r="D601" i="1"/>
  <c r="G601" i="1" s="1"/>
  <c r="AW601" i="1"/>
  <c r="AX601" i="1" s="1"/>
  <c r="AO601" i="1"/>
  <c r="AP601" i="1" s="1"/>
  <c r="AG601" i="1"/>
  <c r="AH601" i="1" s="1"/>
  <c r="E602" i="1"/>
  <c r="Q601" i="1"/>
  <c r="A602" i="1"/>
  <c r="H601" i="1"/>
  <c r="J548" i="1"/>
  <c r="K548" i="1" s="1"/>
  <c r="M548" i="1"/>
  <c r="N548" i="1" s="1"/>
  <c r="I549" i="1"/>
  <c r="L547" i="1"/>
  <c r="O547" i="1" s="1"/>
  <c r="AF547" i="1" s="1"/>
  <c r="U547" i="1"/>
  <c r="W547" i="1" s="1"/>
  <c r="AA601" i="1"/>
  <c r="T601" i="1"/>
  <c r="AB601" i="1"/>
  <c r="X242" i="1"/>
  <c r="F601" i="1" l="1"/>
  <c r="R601" i="1"/>
  <c r="S601" i="1"/>
  <c r="Z601" i="1" s="1"/>
  <c r="AG602" i="1"/>
  <c r="AH602" i="1" s="1"/>
  <c r="AW602" i="1"/>
  <c r="AX602" i="1" s="1"/>
  <c r="AO602" i="1"/>
  <c r="AP602" i="1" s="1"/>
  <c r="E603" i="1"/>
  <c r="Q602" i="1"/>
  <c r="D602" i="1"/>
  <c r="G602" i="1" s="1"/>
  <c r="C243" i="1"/>
  <c r="M549" i="1"/>
  <c r="N549" i="1" s="1"/>
  <c r="J549" i="1"/>
  <c r="K549" i="1" s="1"/>
  <c r="I550" i="1"/>
  <c r="AB602" i="1"/>
  <c r="T602" i="1"/>
  <c r="AA602" i="1"/>
  <c r="L548" i="1"/>
  <c r="O548" i="1" s="1"/>
  <c r="AF548" i="1" s="1"/>
  <c r="U548" i="1"/>
  <c r="W548" i="1" s="1"/>
  <c r="B242" i="1"/>
  <c r="A603" i="1"/>
  <c r="H602" i="1"/>
  <c r="F602" i="1" l="1"/>
  <c r="S602" i="1"/>
  <c r="Z602" i="1" s="1"/>
  <c r="R602" i="1"/>
  <c r="D603" i="1"/>
  <c r="G603" i="1" s="1"/>
  <c r="AO603" i="1"/>
  <c r="AP603" i="1" s="1"/>
  <c r="AG603" i="1"/>
  <c r="AH603" i="1" s="1"/>
  <c r="AW603" i="1"/>
  <c r="AX603" i="1" s="1"/>
  <c r="E604" i="1"/>
  <c r="Q603" i="1"/>
  <c r="AA603" i="1"/>
  <c r="T603" i="1"/>
  <c r="AB603" i="1"/>
  <c r="J550" i="1"/>
  <c r="K550" i="1" s="1"/>
  <c r="M550" i="1"/>
  <c r="N550" i="1" s="1"/>
  <c r="I551" i="1"/>
  <c r="H603" i="1"/>
  <c r="A604" i="1"/>
  <c r="P243" i="1"/>
  <c r="L549" i="1"/>
  <c r="O549" i="1" s="1"/>
  <c r="AF549" i="1" s="1"/>
  <c r="U549" i="1"/>
  <c r="W549" i="1" s="1"/>
  <c r="F603" i="1" l="1"/>
  <c r="S603" i="1"/>
  <c r="Z603" i="1" s="1"/>
  <c r="R603" i="1"/>
  <c r="D604" i="1"/>
  <c r="G604" i="1" s="1"/>
  <c r="AG604" i="1"/>
  <c r="AH604" i="1" s="1"/>
  <c r="AO604" i="1"/>
  <c r="AP604" i="1" s="1"/>
  <c r="AW604" i="1"/>
  <c r="AX604" i="1" s="1"/>
  <c r="E605" i="1"/>
  <c r="Q604" i="1"/>
  <c r="M551" i="1"/>
  <c r="N551" i="1" s="1"/>
  <c r="J551" i="1"/>
  <c r="K551" i="1" s="1"/>
  <c r="I552" i="1"/>
  <c r="L550" i="1"/>
  <c r="O550" i="1" s="1"/>
  <c r="AF550" i="1" s="1"/>
  <c r="U550" i="1"/>
  <c r="W550" i="1" s="1"/>
  <c r="T604" i="1"/>
  <c r="AB604" i="1"/>
  <c r="AA604" i="1"/>
  <c r="X243" i="1"/>
  <c r="A605" i="1"/>
  <c r="H604" i="1"/>
  <c r="F604" i="1" l="1"/>
  <c r="R604" i="1"/>
  <c r="S604" i="1"/>
  <c r="Z604" i="1" s="1"/>
  <c r="D605" i="1"/>
  <c r="G605" i="1" s="1"/>
  <c r="AW605" i="1"/>
  <c r="AX605" i="1" s="1"/>
  <c r="AO605" i="1"/>
  <c r="AP605" i="1" s="1"/>
  <c r="AG605" i="1"/>
  <c r="AH605" i="1" s="1"/>
  <c r="E606" i="1"/>
  <c r="Q605" i="1"/>
  <c r="C244" i="1"/>
  <c r="AB605" i="1"/>
  <c r="AA605" i="1"/>
  <c r="T605" i="1"/>
  <c r="J552" i="1"/>
  <c r="K552" i="1" s="1"/>
  <c r="M552" i="1"/>
  <c r="N552" i="1" s="1"/>
  <c r="I553" i="1"/>
  <c r="H605" i="1"/>
  <c r="A606" i="1"/>
  <c r="L551" i="1"/>
  <c r="O551" i="1" s="1"/>
  <c r="AF551" i="1" s="1"/>
  <c r="U551" i="1"/>
  <c r="W551" i="1" s="1"/>
  <c r="B243" i="1"/>
  <c r="F605" i="1" l="1"/>
  <c r="AG606" i="1"/>
  <c r="AH606" i="1" s="1"/>
  <c r="AO606" i="1"/>
  <c r="AP606" i="1" s="1"/>
  <c r="AW606" i="1"/>
  <c r="AX606" i="1" s="1"/>
  <c r="E607" i="1"/>
  <c r="Q606" i="1"/>
  <c r="D606" i="1"/>
  <c r="G606" i="1" s="1"/>
  <c r="R605" i="1"/>
  <c r="S605" i="1"/>
  <c r="Z605" i="1" s="1"/>
  <c r="P244" i="1"/>
  <c r="X244" i="1" s="1"/>
  <c r="AA606" i="1"/>
  <c r="T606" i="1"/>
  <c r="AB606" i="1"/>
  <c r="A607" i="1"/>
  <c r="H606" i="1"/>
  <c r="M553" i="1"/>
  <c r="N553" i="1" s="1"/>
  <c r="J553" i="1"/>
  <c r="K553" i="1" s="1"/>
  <c r="I554" i="1"/>
  <c r="L552" i="1"/>
  <c r="O552" i="1" s="1"/>
  <c r="AF552" i="1" s="1"/>
  <c r="U552" i="1"/>
  <c r="W552" i="1" s="1"/>
  <c r="F606" i="1" l="1"/>
  <c r="AO607" i="1"/>
  <c r="AP607" i="1" s="1"/>
  <c r="AG607" i="1"/>
  <c r="AH607" i="1" s="1"/>
  <c r="AW607" i="1"/>
  <c r="AX607" i="1" s="1"/>
  <c r="E608" i="1"/>
  <c r="Q607" i="1"/>
  <c r="D607" i="1"/>
  <c r="G607" i="1" s="1"/>
  <c r="S606" i="1"/>
  <c r="Z606" i="1" s="1"/>
  <c r="R606" i="1"/>
  <c r="C245" i="1"/>
  <c r="P245" i="1" s="1"/>
  <c r="B244" i="1"/>
  <c r="L553" i="1"/>
  <c r="O553" i="1" s="1"/>
  <c r="AF553" i="1" s="1"/>
  <c r="U553" i="1"/>
  <c r="W553" i="1" s="1"/>
  <c r="H607" i="1"/>
  <c r="A608" i="1"/>
  <c r="J554" i="1"/>
  <c r="K554" i="1" s="1"/>
  <c r="M554" i="1"/>
  <c r="N554" i="1" s="1"/>
  <c r="I555" i="1"/>
  <c r="AB607" i="1"/>
  <c r="T607" i="1"/>
  <c r="AA607" i="1"/>
  <c r="F607" i="1" l="1"/>
  <c r="AG608" i="1"/>
  <c r="AH608" i="1" s="1"/>
  <c r="AO608" i="1"/>
  <c r="AP608" i="1" s="1"/>
  <c r="AW608" i="1"/>
  <c r="AX608" i="1" s="1"/>
  <c r="E609" i="1"/>
  <c r="Q608" i="1"/>
  <c r="S607" i="1"/>
  <c r="Z607" i="1" s="1"/>
  <c r="R607" i="1"/>
  <c r="D608" i="1"/>
  <c r="G608" i="1" s="1"/>
  <c r="M555" i="1"/>
  <c r="N555" i="1" s="1"/>
  <c r="J555" i="1"/>
  <c r="K555" i="1" s="1"/>
  <c r="I556" i="1"/>
  <c r="L554" i="1"/>
  <c r="O554" i="1" s="1"/>
  <c r="AF554" i="1" s="1"/>
  <c r="U554" i="1"/>
  <c r="W554" i="1" s="1"/>
  <c r="AA608" i="1"/>
  <c r="T608" i="1"/>
  <c r="AB608" i="1"/>
  <c r="H608" i="1"/>
  <c r="A609" i="1"/>
  <c r="X245" i="1"/>
  <c r="F608" i="1" l="1"/>
  <c r="S608" i="1"/>
  <c r="Z608" i="1" s="1"/>
  <c r="R608" i="1"/>
  <c r="D609" i="1"/>
  <c r="G609" i="1" s="1"/>
  <c r="AW609" i="1"/>
  <c r="AX609" i="1" s="1"/>
  <c r="AO609" i="1"/>
  <c r="AP609" i="1" s="1"/>
  <c r="AG609" i="1"/>
  <c r="AH609" i="1" s="1"/>
  <c r="E610" i="1"/>
  <c r="Q609" i="1"/>
  <c r="C246" i="1"/>
  <c r="P246" i="1" s="1"/>
  <c r="B245" i="1"/>
  <c r="L555" i="1"/>
  <c r="O555" i="1" s="1"/>
  <c r="AF555" i="1" s="1"/>
  <c r="U555" i="1"/>
  <c r="W555" i="1" s="1"/>
  <c r="H609" i="1"/>
  <c r="A610" i="1"/>
  <c r="T609" i="1"/>
  <c r="AB609" i="1"/>
  <c r="AA609" i="1"/>
  <c r="J556" i="1"/>
  <c r="K556" i="1" s="1"/>
  <c r="M556" i="1"/>
  <c r="N556" i="1" s="1"/>
  <c r="I557" i="1"/>
  <c r="F609" i="1" l="1"/>
  <c r="AG610" i="1"/>
  <c r="AH610" i="1" s="1"/>
  <c r="AW610" i="1"/>
  <c r="AX610" i="1" s="1"/>
  <c r="AO610" i="1"/>
  <c r="AP610" i="1" s="1"/>
  <c r="E611" i="1"/>
  <c r="Q610" i="1"/>
  <c r="R609" i="1"/>
  <c r="S609" i="1"/>
  <c r="Z609" i="1" s="1"/>
  <c r="D610" i="1"/>
  <c r="G610" i="1" s="1"/>
  <c r="L556" i="1"/>
  <c r="O556" i="1" s="1"/>
  <c r="AF556" i="1" s="1"/>
  <c r="U556" i="1"/>
  <c r="W556" i="1" s="1"/>
  <c r="A611" i="1"/>
  <c r="H610" i="1"/>
  <c r="M557" i="1"/>
  <c r="N557" i="1" s="1"/>
  <c r="J557" i="1"/>
  <c r="K557" i="1" s="1"/>
  <c r="I558" i="1"/>
  <c r="AB610" i="1"/>
  <c r="T610" i="1"/>
  <c r="AA610" i="1"/>
  <c r="X246" i="1"/>
  <c r="F610" i="1" l="1"/>
  <c r="AO611" i="1"/>
  <c r="AP611" i="1" s="1"/>
  <c r="AG611" i="1"/>
  <c r="AH611" i="1" s="1"/>
  <c r="AW611" i="1"/>
  <c r="AX611" i="1" s="1"/>
  <c r="E612" i="1"/>
  <c r="Q611" i="1"/>
  <c r="S610" i="1"/>
  <c r="Z610" i="1" s="1"/>
  <c r="R610" i="1"/>
  <c r="D611" i="1"/>
  <c r="G611" i="1" s="1"/>
  <c r="B246" i="1"/>
  <c r="C247" i="1"/>
  <c r="P247" i="1" s="1"/>
  <c r="L557" i="1"/>
  <c r="O557" i="1" s="1"/>
  <c r="U557" i="1"/>
  <c r="W557" i="1" s="1"/>
  <c r="AA611" i="1"/>
  <c r="T611" i="1"/>
  <c r="AB611" i="1"/>
  <c r="J558" i="1"/>
  <c r="K558" i="1" s="1"/>
  <c r="I559" i="1"/>
  <c r="A612" i="1"/>
  <c r="H611" i="1"/>
  <c r="F611" i="1" l="1"/>
  <c r="AG612" i="1"/>
  <c r="AH612" i="1" s="1"/>
  <c r="AO612" i="1"/>
  <c r="AP612" i="1" s="1"/>
  <c r="AW612" i="1"/>
  <c r="AX612" i="1" s="1"/>
  <c r="E613" i="1"/>
  <c r="Q612" i="1"/>
  <c r="S611" i="1"/>
  <c r="Z611" i="1" s="1"/>
  <c r="R611" i="1"/>
  <c r="D612" i="1"/>
  <c r="G612" i="1" s="1"/>
  <c r="AN555" i="1"/>
  <c r="AN557" i="1" s="1"/>
  <c r="AF557" i="1"/>
  <c r="M558" i="1"/>
  <c r="N558" i="1" s="1"/>
  <c r="L558" i="1"/>
  <c r="U558" i="1"/>
  <c r="W558" i="1" s="1"/>
  <c r="X247" i="1"/>
  <c r="A613" i="1"/>
  <c r="H612" i="1"/>
  <c r="AB612" i="1"/>
  <c r="T612" i="1"/>
  <c r="AA612" i="1"/>
  <c r="J559" i="1"/>
  <c r="K559" i="1" s="1"/>
  <c r="I560" i="1"/>
  <c r="F612" i="1" l="1"/>
  <c r="D613" i="1"/>
  <c r="G613" i="1" s="1"/>
  <c r="AW613" i="1"/>
  <c r="AX613" i="1" s="1"/>
  <c r="AO613" i="1"/>
  <c r="AP613" i="1" s="1"/>
  <c r="AG613" i="1"/>
  <c r="AH613" i="1" s="1"/>
  <c r="E614" i="1"/>
  <c r="Q613" i="1"/>
  <c r="R612" i="1"/>
  <c r="S612" i="1"/>
  <c r="Z612" i="1" s="1"/>
  <c r="M559" i="1"/>
  <c r="N559" i="1" s="1"/>
  <c r="O558" i="1"/>
  <c r="AA613" i="1"/>
  <c r="T613" i="1"/>
  <c r="AB613" i="1"/>
  <c r="B247" i="1"/>
  <c r="J560" i="1"/>
  <c r="K560" i="1" s="1"/>
  <c r="I561" i="1"/>
  <c r="A614" i="1"/>
  <c r="H613" i="1"/>
  <c r="C248" i="1"/>
  <c r="L559" i="1"/>
  <c r="U559" i="1"/>
  <c r="W559" i="1" s="1"/>
  <c r="F613" i="1" l="1"/>
  <c r="AG614" i="1"/>
  <c r="AH614" i="1" s="1"/>
  <c r="AW614" i="1"/>
  <c r="AX614" i="1" s="1"/>
  <c r="AO614" i="1"/>
  <c r="AP614" i="1" s="1"/>
  <c r="E615" i="1"/>
  <c r="Q614" i="1"/>
  <c r="R613" i="1"/>
  <c r="S613" i="1"/>
  <c r="Z613" i="1" s="1"/>
  <c r="D614" i="1"/>
  <c r="G614" i="1" s="1"/>
  <c r="AN558" i="1"/>
  <c r="AF558" i="1"/>
  <c r="M560" i="1"/>
  <c r="N560" i="1" s="1"/>
  <c r="O559" i="1"/>
  <c r="L560" i="1"/>
  <c r="U560" i="1"/>
  <c r="W560" i="1" s="1"/>
  <c r="AB614" i="1"/>
  <c r="T614" i="1"/>
  <c r="AA614" i="1"/>
  <c r="P248" i="1"/>
  <c r="H614" i="1"/>
  <c r="A615" i="1"/>
  <c r="J561" i="1"/>
  <c r="K561" i="1" s="1"/>
  <c r="I562" i="1"/>
  <c r="O560" i="1" l="1"/>
  <c r="AN560" i="1" s="1"/>
  <c r="F614" i="1"/>
  <c r="S614" i="1"/>
  <c r="Z614" i="1" s="1"/>
  <c r="R614" i="1"/>
  <c r="D615" i="1"/>
  <c r="G615" i="1" s="1"/>
  <c r="AO615" i="1"/>
  <c r="AP615" i="1" s="1"/>
  <c r="AG615" i="1"/>
  <c r="AH615" i="1" s="1"/>
  <c r="AW615" i="1"/>
  <c r="AX615" i="1" s="1"/>
  <c r="E616" i="1"/>
  <c r="Q615" i="1"/>
  <c r="AN559" i="1"/>
  <c r="AF559" i="1"/>
  <c r="M561" i="1"/>
  <c r="N561" i="1" s="1"/>
  <c r="L561" i="1"/>
  <c r="U561" i="1"/>
  <c r="W561" i="1" s="1"/>
  <c r="AA615" i="1"/>
  <c r="T615" i="1"/>
  <c r="AB615" i="1"/>
  <c r="X248" i="1"/>
  <c r="A616" i="1"/>
  <c r="H615" i="1"/>
  <c r="J562" i="1"/>
  <c r="K562" i="1" s="1"/>
  <c r="I563" i="1"/>
  <c r="AF560" i="1" l="1"/>
  <c r="F615" i="1"/>
  <c r="S615" i="1"/>
  <c r="Z615" i="1" s="1"/>
  <c r="R615" i="1"/>
  <c r="D616" i="1"/>
  <c r="G616" i="1" s="1"/>
  <c r="AG616" i="1"/>
  <c r="AH616" i="1" s="1"/>
  <c r="AO616" i="1"/>
  <c r="AP616" i="1" s="1"/>
  <c r="AW616" i="1"/>
  <c r="AX616" i="1" s="1"/>
  <c r="E617" i="1"/>
  <c r="Q616" i="1"/>
  <c r="O561" i="1"/>
  <c r="AN561" i="1" s="1"/>
  <c r="M562" i="1"/>
  <c r="N562" i="1" s="1"/>
  <c r="C249" i="1"/>
  <c r="P249" i="1" s="1"/>
  <c r="B248" i="1"/>
  <c r="J563" i="1"/>
  <c r="K563" i="1" s="1"/>
  <c r="I564" i="1"/>
  <c r="AB616" i="1"/>
  <c r="AA616" i="1"/>
  <c r="T616" i="1"/>
  <c r="L562" i="1"/>
  <c r="U562" i="1"/>
  <c r="W562" i="1" s="1"/>
  <c r="H616" i="1"/>
  <c r="A617" i="1"/>
  <c r="O562" i="1" l="1"/>
  <c r="AF562" i="1" s="1"/>
  <c r="F616" i="1"/>
  <c r="AW617" i="1"/>
  <c r="AX617" i="1" s="1"/>
  <c r="AO617" i="1"/>
  <c r="AP617" i="1" s="1"/>
  <c r="AG617" i="1"/>
  <c r="AH617" i="1" s="1"/>
  <c r="E618" i="1"/>
  <c r="Q617" i="1"/>
  <c r="D617" i="1"/>
  <c r="G617" i="1" s="1"/>
  <c r="S616" i="1"/>
  <c r="Z616" i="1" s="1"/>
  <c r="R616" i="1"/>
  <c r="M563" i="1"/>
  <c r="N563" i="1" s="1"/>
  <c r="AF561" i="1"/>
  <c r="A618" i="1"/>
  <c r="H617" i="1"/>
  <c r="J564" i="1"/>
  <c r="K564" i="1" s="1"/>
  <c r="I565" i="1"/>
  <c r="L563" i="1"/>
  <c r="U563" i="1"/>
  <c r="W563" i="1" s="1"/>
  <c r="X249" i="1"/>
  <c r="AA617" i="1"/>
  <c r="T617" i="1"/>
  <c r="AB617" i="1"/>
  <c r="AN562" i="1" l="1"/>
  <c r="F617" i="1"/>
  <c r="O563" i="1"/>
  <c r="AN563" i="1" s="1"/>
  <c r="R617" i="1"/>
  <c r="S617" i="1"/>
  <c r="Z617" i="1" s="1"/>
  <c r="AO618" i="1"/>
  <c r="AP618" i="1" s="1"/>
  <c r="AG618" i="1"/>
  <c r="AH618" i="1" s="1"/>
  <c r="AW618" i="1"/>
  <c r="AX618" i="1" s="1"/>
  <c r="BE618" i="1"/>
  <c r="BF618" i="1" s="1"/>
  <c r="E619" i="1"/>
  <c r="Q618" i="1"/>
  <c r="S618" i="1" s="1"/>
  <c r="BA618" i="1" s="1"/>
  <c r="D618" i="1"/>
  <c r="G618" i="1" s="1"/>
  <c r="M564" i="1"/>
  <c r="N564" i="1" s="1"/>
  <c r="C250" i="1"/>
  <c r="A619" i="1"/>
  <c r="H618" i="1"/>
  <c r="B249" i="1"/>
  <c r="J565" i="1"/>
  <c r="K565" i="1" s="1"/>
  <c r="I566" i="1"/>
  <c r="AB618" i="1"/>
  <c r="T618" i="1"/>
  <c r="AA618" i="1"/>
  <c r="L564" i="1"/>
  <c r="U564" i="1"/>
  <c r="W564" i="1" s="1"/>
  <c r="O564" i="1" l="1"/>
  <c r="AN564" i="1" s="1"/>
  <c r="F618" i="1"/>
  <c r="AF563" i="1"/>
  <c r="D619" i="1"/>
  <c r="G619" i="1" s="1"/>
  <c r="AW619" i="1"/>
  <c r="AX619" i="1" s="1"/>
  <c r="AO619" i="1"/>
  <c r="AP619" i="1" s="1"/>
  <c r="AG619" i="1"/>
  <c r="AH619" i="1" s="1"/>
  <c r="BE619" i="1"/>
  <c r="BF619" i="1" s="1"/>
  <c r="E620" i="1"/>
  <c r="Q619" i="1"/>
  <c r="M565" i="1"/>
  <c r="N565" i="1" s="1"/>
  <c r="L565" i="1"/>
  <c r="U565" i="1"/>
  <c r="W565" i="1" s="1"/>
  <c r="A620" i="1"/>
  <c r="H619" i="1"/>
  <c r="P250" i="1"/>
  <c r="J566" i="1"/>
  <c r="K566" i="1" s="1"/>
  <c r="I567" i="1"/>
  <c r="AA619" i="1"/>
  <c r="T619" i="1"/>
  <c r="AB619" i="1"/>
  <c r="AF564" i="1" l="1"/>
  <c r="F619" i="1"/>
  <c r="O565" i="1"/>
  <c r="AF565" i="1" s="1"/>
  <c r="AG620" i="1"/>
  <c r="AH620" i="1" s="1"/>
  <c r="AW620" i="1"/>
  <c r="AX620" i="1" s="1"/>
  <c r="BE620" i="1"/>
  <c r="BF620" i="1" s="1"/>
  <c r="AO620" i="1"/>
  <c r="AP620" i="1" s="1"/>
  <c r="E621" i="1"/>
  <c r="Q620" i="1"/>
  <c r="S619" i="1"/>
  <c r="Z619" i="1" s="1"/>
  <c r="R619" i="1"/>
  <c r="D620" i="1"/>
  <c r="G620" i="1" s="1"/>
  <c r="M566" i="1"/>
  <c r="N566" i="1" s="1"/>
  <c r="L566" i="1"/>
  <c r="U566" i="1"/>
  <c r="W566" i="1" s="1"/>
  <c r="X250" i="1"/>
  <c r="AB620" i="1"/>
  <c r="T620" i="1"/>
  <c r="AA620" i="1"/>
  <c r="J567" i="1"/>
  <c r="K567" i="1" s="1"/>
  <c r="I568" i="1"/>
  <c r="A621" i="1"/>
  <c r="H620" i="1"/>
  <c r="AN565" i="1" l="1"/>
  <c r="M567" i="1"/>
  <c r="N567" i="1" s="1"/>
  <c r="O566" i="1"/>
  <c r="AF566" i="1" s="1"/>
  <c r="F620" i="1"/>
  <c r="AG621" i="1"/>
  <c r="AH621" i="1" s="1"/>
  <c r="BE621" i="1"/>
  <c r="BF621" i="1" s="1"/>
  <c r="AO621" i="1"/>
  <c r="AP621" i="1" s="1"/>
  <c r="AW621" i="1"/>
  <c r="AX621" i="1" s="1"/>
  <c r="E622" i="1"/>
  <c r="Q621" i="1"/>
  <c r="S620" i="1"/>
  <c r="Z620" i="1" s="1"/>
  <c r="R620" i="1"/>
  <c r="D621" i="1"/>
  <c r="G621" i="1" s="1"/>
  <c r="C251" i="1"/>
  <c r="P251" i="1" s="1"/>
  <c r="AA621" i="1"/>
  <c r="T621" i="1"/>
  <c r="AB621" i="1"/>
  <c r="A622" i="1"/>
  <c r="H621" i="1"/>
  <c r="J568" i="1"/>
  <c r="K568" i="1" s="1"/>
  <c r="I569" i="1"/>
  <c r="B250" i="1"/>
  <c r="L567" i="1"/>
  <c r="U567" i="1"/>
  <c r="W567" i="1" s="1"/>
  <c r="O567" i="1" l="1"/>
  <c r="AN567" i="1" s="1"/>
  <c r="M568" i="1"/>
  <c r="N568" i="1" s="1"/>
  <c r="AN566" i="1"/>
  <c r="F621" i="1"/>
  <c r="AO622" i="1"/>
  <c r="AP622" i="1" s="1"/>
  <c r="AW622" i="1"/>
  <c r="AX622" i="1" s="1"/>
  <c r="AG622" i="1"/>
  <c r="AH622" i="1" s="1"/>
  <c r="BE622" i="1"/>
  <c r="BF622" i="1" s="1"/>
  <c r="E623" i="1"/>
  <c r="Q622" i="1"/>
  <c r="R621" i="1"/>
  <c r="S621" i="1"/>
  <c r="Z621" i="1" s="1"/>
  <c r="D622" i="1"/>
  <c r="G622" i="1" s="1"/>
  <c r="X251" i="1"/>
  <c r="L568" i="1"/>
  <c r="U568" i="1"/>
  <c r="W568" i="1" s="1"/>
  <c r="H622" i="1"/>
  <c r="A623" i="1"/>
  <c r="J569" i="1"/>
  <c r="K569" i="1" s="1"/>
  <c r="I570" i="1"/>
  <c r="AB622" i="1"/>
  <c r="T622" i="1"/>
  <c r="AA622" i="1"/>
  <c r="AF567" i="1" l="1"/>
  <c r="O568" i="1"/>
  <c r="AF568" i="1" s="1"/>
  <c r="M569" i="1"/>
  <c r="N569" i="1" s="1"/>
  <c r="F622" i="1"/>
  <c r="AW623" i="1"/>
  <c r="AX623" i="1" s="1"/>
  <c r="AO623" i="1"/>
  <c r="AP623" i="1" s="1"/>
  <c r="AG623" i="1"/>
  <c r="AH623" i="1" s="1"/>
  <c r="BE623" i="1"/>
  <c r="BF623" i="1" s="1"/>
  <c r="E624" i="1"/>
  <c r="Q623" i="1"/>
  <c r="S622" i="1"/>
  <c r="Z622" i="1" s="1"/>
  <c r="R622" i="1"/>
  <c r="D623" i="1"/>
  <c r="G623" i="1" s="1"/>
  <c r="C252" i="1"/>
  <c r="P252" i="1" s="1"/>
  <c r="J570" i="1"/>
  <c r="K570" i="1" s="1"/>
  <c r="I571" i="1"/>
  <c r="A624" i="1"/>
  <c r="H623" i="1"/>
  <c r="L569" i="1"/>
  <c r="U569" i="1"/>
  <c r="W569" i="1" s="1"/>
  <c r="B251" i="1"/>
  <c r="AA623" i="1"/>
  <c r="T623" i="1"/>
  <c r="AB623" i="1"/>
  <c r="AN568" i="1" l="1"/>
  <c r="O569" i="1"/>
  <c r="AN569" i="1" s="1"/>
  <c r="M570" i="1"/>
  <c r="N570" i="1" s="1"/>
  <c r="F623" i="1"/>
  <c r="AW624" i="1"/>
  <c r="AX624" i="1" s="1"/>
  <c r="BE624" i="1"/>
  <c r="BF624" i="1" s="1"/>
  <c r="AO624" i="1"/>
  <c r="AP624" i="1" s="1"/>
  <c r="AG624" i="1"/>
  <c r="AH624" i="1" s="1"/>
  <c r="E625" i="1"/>
  <c r="Q624" i="1"/>
  <c r="S623" i="1"/>
  <c r="Z623" i="1" s="1"/>
  <c r="R623" i="1"/>
  <c r="D624" i="1"/>
  <c r="G624" i="1" s="1"/>
  <c r="X252" i="1"/>
  <c r="J571" i="1"/>
  <c r="K571" i="1" s="1"/>
  <c r="I572" i="1"/>
  <c r="AB624" i="1"/>
  <c r="AA624" i="1"/>
  <c r="T624" i="1"/>
  <c r="L570" i="1"/>
  <c r="U570" i="1"/>
  <c r="W570" i="1" s="1"/>
  <c r="H624" i="1"/>
  <c r="A625" i="1"/>
  <c r="O570" i="1" l="1"/>
  <c r="AN570" i="1" s="1"/>
  <c r="AF569" i="1"/>
  <c r="M571" i="1"/>
  <c r="N571" i="1" s="1"/>
  <c r="F624" i="1"/>
  <c r="AG625" i="1"/>
  <c r="AH625" i="1" s="1"/>
  <c r="BE625" i="1"/>
  <c r="BF625" i="1" s="1"/>
  <c r="AO625" i="1"/>
  <c r="AP625" i="1" s="1"/>
  <c r="AW625" i="1"/>
  <c r="AX625" i="1" s="1"/>
  <c r="E626" i="1"/>
  <c r="Q625" i="1"/>
  <c r="S624" i="1"/>
  <c r="Z624" i="1" s="1"/>
  <c r="R624" i="1"/>
  <c r="D625" i="1"/>
  <c r="G625" i="1" s="1"/>
  <c r="AA625" i="1"/>
  <c r="T625" i="1"/>
  <c r="AB625" i="1"/>
  <c r="J572" i="1"/>
  <c r="K572" i="1" s="1"/>
  <c r="I573" i="1"/>
  <c r="C253" i="1"/>
  <c r="L571" i="1"/>
  <c r="U571" i="1"/>
  <c r="W571" i="1" s="1"/>
  <c r="B252" i="1"/>
  <c r="A626" i="1"/>
  <c r="H625" i="1"/>
  <c r="AF570" i="1" l="1"/>
  <c r="O571" i="1"/>
  <c r="AN571" i="1" s="1"/>
  <c r="M572" i="1"/>
  <c r="N572" i="1" s="1"/>
  <c r="F625" i="1"/>
  <c r="R625" i="1"/>
  <c r="S625" i="1"/>
  <c r="Z625" i="1" s="1"/>
  <c r="AO626" i="1"/>
  <c r="AP626" i="1" s="1"/>
  <c r="BE626" i="1"/>
  <c r="BF626" i="1" s="1"/>
  <c r="AG626" i="1"/>
  <c r="AH626" i="1" s="1"/>
  <c r="AW626" i="1"/>
  <c r="AX626" i="1" s="1"/>
  <c r="E627" i="1"/>
  <c r="Q626" i="1"/>
  <c r="D626" i="1"/>
  <c r="G626" i="1" s="1"/>
  <c r="AB626" i="1"/>
  <c r="T626" i="1"/>
  <c r="AA626" i="1"/>
  <c r="L572" i="1"/>
  <c r="U572" i="1"/>
  <c r="W572" i="1" s="1"/>
  <c r="P253" i="1"/>
  <c r="A627" i="1"/>
  <c r="H626" i="1"/>
  <c r="J573" i="1"/>
  <c r="K573" i="1" s="1"/>
  <c r="I574" i="1"/>
  <c r="O572" i="1" l="1"/>
  <c r="AN572" i="1" s="1"/>
  <c r="M573" i="1"/>
  <c r="N573" i="1" s="1"/>
  <c r="AF571" i="1"/>
  <c r="F626" i="1"/>
  <c r="S626" i="1"/>
  <c r="Z626" i="1" s="1"/>
  <c r="R626" i="1"/>
  <c r="D627" i="1"/>
  <c r="G627" i="1" s="1"/>
  <c r="AW627" i="1"/>
  <c r="AX627" i="1" s="1"/>
  <c r="AO627" i="1"/>
  <c r="AP627" i="1" s="1"/>
  <c r="AG627" i="1"/>
  <c r="AH627" i="1" s="1"/>
  <c r="BE627" i="1"/>
  <c r="BF627" i="1" s="1"/>
  <c r="E628" i="1"/>
  <c r="Q627" i="1"/>
  <c r="L573" i="1"/>
  <c r="U573" i="1"/>
  <c r="W573" i="1" s="1"/>
  <c r="X253" i="1"/>
  <c r="AA627" i="1"/>
  <c r="T627" i="1"/>
  <c r="AB627" i="1"/>
  <c r="J574" i="1"/>
  <c r="K574" i="1" s="1"/>
  <c r="I575" i="1"/>
  <c r="A628" i="1"/>
  <c r="H627" i="1"/>
  <c r="AF572" i="1" l="1"/>
  <c r="O573" i="1"/>
  <c r="AN573" i="1" s="1"/>
  <c r="M574" i="1"/>
  <c r="N574" i="1" s="1"/>
  <c r="F627" i="1"/>
  <c r="AG628" i="1"/>
  <c r="AH628" i="1" s="1"/>
  <c r="AW628" i="1"/>
  <c r="AX628" i="1" s="1"/>
  <c r="BE628" i="1"/>
  <c r="BF628" i="1" s="1"/>
  <c r="AO628" i="1"/>
  <c r="AP628" i="1" s="1"/>
  <c r="E629" i="1"/>
  <c r="Q628" i="1"/>
  <c r="S627" i="1"/>
  <c r="Z627" i="1" s="1"/>
  <c r="R627" i="1"/>
  <c r="D628" i="1"/>
  <c r="G628" i="1" s="1"/>
  <c r="C254" i="1"/>
  <c r="J575" i="1"/>
  <c r="K575" i="1" s="1"/>
  <c r="I576" i="1"/>
  <c r="A629" i="1"/>
  <c r="H628" i="1"/>
  <c r="B253" i="1"/>
  <c r="L574" i="1"/>
  <c r="U574" i="1"/>
  <c r="W574" i="1" s="1"/>
  <c r="AB628" i="1"/>
  <c r="AA628" i="1"/>
  <c r="T628" i="1"/>
  <c r="AF573" i="1" l="1"/>
  <c r="M575" i="1"/>
  <c r="N575" i="1" s="1"/>
  <c r="O574" i="1"/>
  <c r="AF574" i="1" s="1"/>
  <c r="F628" i="1"/>
  <c r="AG629" i="1"/>
  <c r="AH629" i="1" s="1"/>
  <c r="BE629" i="1"/>
  <c r="BF629" i="1" s="1"/>
  <c r="AO629" i="1"/>
  <c r="AP629" i="1" s="1"/>
  <c r="AW629" i="1"/>
  <c r="AX629" i="1" s="1"/>
  <c r="E630" i="1"/>
  <c r="Q629" i="1"/>
  <c r="R628" i="1"/>
  <c r="S628" i="1"/>
  <c r="Z628" i="1" s="1"/>
  <c r="D629" i="1"/>
  <c r="P254" i="1"/>
  <c r="X254" i="1" s="1"/>
  <c r="R254" i="1"/>
  <c r="A630" i="1"/>
  <c r="H629" i="1"/>
  <c r="L575" i="1"/>
  <c r="U575" i="1"/>
  <c r="W575" i="1" s="1"/>
  <c r="AA629" i="1"/>
  <c r="T629" i="1"/>
  <c r="AB629" i="1"/>
  <c r="J576" i="1"/>
  <c r="K576" i="1" s="1"/>
  <c r="I577" i="1"/>
  <c r="O575" i="1" l="1"/>
  <c r="AN575" i="1" s="1"/>
  <c r="M576" i="1"/>
  <c r="N576" i="1" s="1"/>
  <c r="AN574" i="1"/>
  <c r="F629" i="1"/>
  <c r="G629" i="1"/>
  <c r="AO630" i="1"/>
  <c r="AP630" i="1" s="1"/>
  <c r="AW630" i="1"/>
  <c r="AX630" i="1" s="1"/>
  <c r="AG630" i="1"/>
  <c r="AH630" i="1" s="1"/>
  <c r="BE630" i="1"/>
  <c r="BF630" i="1" s="1"/>
  <c r="E631" i="1"/>
  <c r="Q630" i="1"/>
  <c r="R629" i="1"/>
  <c r="S629" i="1"/>
  <c r="Z629" i="1" s="1"/>
  <c r="D630" i="1"/>
  <c r="C255" i="1"/>
  <c r="P255" i="1" s="1"/>
  <c r="Z254" i="1"/>
  <c r="A631" i="1"/>
  <c r="H630" i="1"/>
  <c r="L576" i="1"/>
  <c r="U576" i="1"/>
  <c r="W576" i="1" s="1"/>
  <c r="AB630" i="1"/>
  <c r="AA630" i="1"/>
  <c r="T630" i="1"/>
  <c r="B254" i="1"/>
  <c r="J577" i="1"/>
  <c r="K577" i="1" s="1"/>
  <c r="I578" i="1"/>
  <c r="AF575" i="1" l="1"/>
  <c r="M577" i="1"/>
  <c r="N577" i="1" s="1"/>
  <c r="O576" i="1"/>
  <c r="AN576" i="1" s="1"/>
  <c r="F630" i="1"/>
  <c r="G630" i="1"/>
  <c r="S630" i="1"/>
  <c r="Z630" i="1" s="1"/>
  <c r="R630" i="1"/>
  <c r="AW631" i="1"/>
  <c r="AX631" i="1" s="1"/>
  <c r="AO631" i="1"/>
  <c r="AP631" i="1" s="1"/>
  <c r="AG631" i="1"/>
  <c r="AH631" i="1" s="1"/>
  <c r="BE631" i="1"/>
  <c r="BF631" i="1" s="1"/>
  <c r="E632" i="1"/>
  <c r="Q631" i="1"/>
  <c r="D631" i="1"/>
  <c r="G631" i="1" s="1"/>
  <c r="J578" i="1"/>
  <c r="K578" i="1" s="1"/>
  <c r="I579" i="1"/>
  <c r="AA631" i="1"/>
  <c r="T631" i="1"/>
  <c r="AB631" i="1"/>
  <c r="L577" i="1"/>
  <c r="U577" i="1"/>
  <c r="W577" i="1" s="1"/>
  <c r="A632" i="1"/>
  <c r="H631" i="1"/>
  <c r="X255" i="1"/>
  <c r="AF576" i="1" l="1"/>
  <c r="O577" i="1"/>
  <c r="AN577" i="1" s="1"/>
  <c r="M578" i="1"/>
  <c r="N578" i="1" s="1"/>
  <c r="F631" i="1"/>
  <c r="AW632" i="1"/>
  <c r="AX632" i="1" s="1"/>
  <c r="BE632" i="1"/>
  <c r="BF632" i="1" s="1"/>
  <c r="AO632" i="1"/>
  <c r="AP632" i="1" s="1"/>
  <c r="AG632" i="1"/>
  <c r="AH632" i="1" s="1"/>
  <c r="E633" i="1"/>
  <c r="Q632" i="1"/>
  <c r="S631" i="1"/>
  <c r="Z631" i="1" s="1"/>
  <c r="R631" i="1"/>
  <c r="D632" i="1"/>
  <c r="G632" i="1" s="1"/>
  <c r="C256" i="1"/>
  <c r="P256" i="1" s="1"/>
  <c r="B255" i="1"/>
  <c r="J579" i="1"/>
  <c r="K579" i="1" s="1"/>
  <c r="I580" i="1"/>
  <c r="A633" i="1"/>
  <c r="H632" i="1"/>
  <c r="L578" i="1"/>
  <c r="U578" i="1"/>
  <c r="W578" i="1" s="1"/>
  <c r="AB632" i="1"/>
  <c r="AA632" i="1"/>
  <c r="T632" i="1"/>
  <c r="AF577" i="1" l="1"/>
  <c r="O578" i="1"/>
  <c r="AF578" i="1" s="1"/>
  <c r="M579" i="1"/>
  <c r="N579" i="1" s="1"/>
  <c r="F632" i="1"/>
  <c r="AG633" i="1"/>
  <c r="AH633" i="1" s="1"/>
  <c r="BE633" i="1"/>
  <c r="BF633" i="1" s="1"/>
  <c r="AO633" i="1"/>
  <c r="AP633" i="1" s="1"/>
  <c r="AW633" i="1"/>
  <c r="AX633" i="1" s="1"/>
  <c r="E634" i="1"/>
  <c r="Q633" i="1"/>
  <c r="S632" i="1"/>
  <c r="Z632" i="1" s="1"/>
  <c r="R632" i="1"/>
  <c r="D633" i="1"/>
  <c r="G633" i="1" s="1"/>
  <c r="AA633" i="1"/>
  <c r="T633" i="1"/>
  <c r="AB633" i="1"/>
  <c r="A634" i="1"/>
  <c r="H633" i="1"/>
  <c r="X256" i="1"/>
  <c r="J580" i="1"/>
  <c r="K580" i="1" s="1"/>
  <c r="I581" i="1"/>
  <c r="L579" i="1"/>
  <c r="U579" i="1"/>
  <c r="W579" i="1" s="1"/>
  <c r="M580" i="1" l="1"/>
  <c r="M581" i="1" s="1"/>
  <c r="O579" i="1"/>
  <c r="AN579" i="1" s="1"/>
  <c r="N580" i="1"/>
  <c r="AN578" i="1"/>
  <c r="F633" i="1"/>
  <c r="AO634" i="1"/>
  <c r="AP634" i="1" s="1"/>
  <c r="AW634" i="1"/>
  <c r="AX634" i="1" s="1"/>
  <c r="AG634" i="1"/>
  <c r="AH634" i="1" s="1"/>
  <c r="BE634" i="1"/>
  <c r="BF634" i="1" s="1"/>
  <c r="E635" i="1"/>
  <c r="Q634" i="1"/>
  <c r="R633" i="1"/>
  <c r="S633" i="1"/>
  <c r="Z633" i="1" s="1"/>
  <c r="D634" i="1"/>
  <c r="G634" i="1" s="1"/>
  <c r="C257" i="1"/>
  <c r="P257" i="1" s="1"/>
  <c r="L580" i="1"/>
  <c r="U580" i="1"/>
  <c r="W580" i="1" s="1"/>
  <c r="B256" i="1"/>
  <c r="A635" i="1"/>
  <c r="H634" i="1"/>
  <c r="J581" i="1"/>
  <c r="K581" i="1" s="1"/>
  <c r="I582" i="1"/>
  <c r="AB634" i="1"/>
  <c r="AA634" i="1"/>
  <c r="T634" i="1"/>
  <c r="N581" i="1" l="1"/>
  <c r="O580" i="1"/>
  <c r="AN580" i="1" s="1"/>
  <c r="AF579" i="1"/>
  <c r="F634" i="1"/>
  <c r="AW635" i="1"/>
  <c r="AX635" i="1" s="1"/>
  <c r="AO635" i="1"/>
  <c r="AP635" i="1" s="1"/>
  <c r="AG635" i="1"/>
  <c r="AH635" i="1" s="1"/>
  <c r="BE635" i="1"/>
  <c r="BF635" i="1" s="1"/>
  <c r="E636" i="1"/>
  <c r="Q635" i="1"/>
  <c r="R634" i="1"/>
  <c r="S634" i="1"/>
  <c r="Z634" i="1" s="1"/>
  <c r="D635" i="1"/>
  <c r="G635" i="1" s="1"/>
  <c r="J582" i="1"/>
  <c r="K582" i="1" s="1"/>
  <c r="M582" i="1"/>
  <c r="I583" i="1"/>
  <c r="AA635" i="1"/>
  <c r="T635" i="1"/>
  <c r="AB635" i="1"/>
  <c r="X257" i="1"/>
  <c r="L581" i="1"/>
  <c r="U581" i="1"/>
  <c r="W581" i="1" s="1"/>
  <c r="A636" i="1"/>
  <c r="H635" i="1"/>
  <c r="O581" i="1" l="1"/>
  <c r="AN581" i="1" s="1"/>
  <c r="N582" i="1"/>
  <c r="AF580" i="1"/>
  <c r="F635" i="1"/>
  <c r="AW636" i="1"/>
  <c r="AX636" i="1" s="1"/>
  <c r="BE636" i="1"/>
  <c r="BF636" i="1" s="1"/>
  <c r="AO636" i="1"/>
  <c r="AP636" i="1" s="1"/>
  <c r="AG636" i="1"/>
  <c r="AH636" i="1" s="1"/>
  <c r="E637" i="1"/>
  <c r="Q636" i="1"/>
  <c r="S635" i="1"/>
  <c r="Z635" i="1" s="1"/>
  <c r="R635" i="1"/>
  <c r="D636" i="1"/>
  <c r="G636" i="1" s="1"/>
  <c r="C258" i="1"/>
  <c r="P258" i="1" s="1"/>
  <c r="L582" i="1"/>
  <c r="U582" i="1"/>
  <c r="W582" i="1" s="1"/>
  <c r="A637" i="1"/>
  <c r="H636" i="1"/>
  <c r="B257" i="1"/>
  <c r="M583" i="1"/>
  <c r="J583" i="1"/>
  <c r="K583" i="1" s="1"/>
  <c r="I584" i="1"/>
  <c r="AB636" i="1"/>
  <c r="AA636" i="1"/>
  <c r="T636" i="1"/>
  <c r="AF581" i="1" l="1"/>
  <c r="O582" i="1"/>
  <c r="AF582" i="1" s="1"/>
  <c r="N583" i="1"/>
  <c r="F636" i="1"/>
  <c r="AG637" i="1"/>
  <c r="AH637" i="1" s="1"/>
  <c r="BE637" i="1"/>
  <c r="BF637" i="1" s="1"/>
  <c r="AO637" i="1"/>
  <c r="AP637" i="1" s="1"/>
  <c r="AW637" i="1"/>
  <c r="AX637" i="1" s="1"/>
  <c r="E638" i="1"/>
  <c r="Q637" i="1"/>
  <c r="S636" i="1"/>
  <c r="Z636" i="1" s="1"/>
  <c r="R636" i="1"/>
  <c r="D637" i="1"/>
  <c r="G637" i="1" s="1"/>
  <c r="J584" i="1"/>
  <c r="K584" i="1" s="1"/>
  <c r="M584" i="1"/>
  <c r="I585" i="1"/>
  <c r="A638" i="1"/>
  <c r="H637" i="1"/>
  <c r="X258" i="1"/>
  <c r="L583" i="1"/>
  <c r="U583" i="1"/>
  <c r="W583" i="1" s="1"/>
  <c r="AA637" i="1"/>
  <c r="T637" i="1"/>
  <c r="AB637" i="1"/>
  <c r="O583" i="1" l="1"/>
  <c r="AN583" i="1" s="1"/>
  <c r="N584" i="1"/>
  <c r="AN582" i="1"/>
  <c r="F637" i="1"/>
  <c r="AO638" i="1"/>
  <c r="AP638" i="1" s="1"/>
  <c r="AW638" i="1"/>
  <c r="AX638" i="1" s="1"/>
  <c r="BE638" i="1"/>
  <c r="BF638" i="1" s="1"/>
  <c r="AG638" i="1"/>
  <c r="AH638" i="1" s="1"/>
  <c r="E639" i="1"/>
  <c r="Q638" i="1"/>
  <c r="R637" i="1"/>
  <c r="S637" i="1"/>
  <c r="Z637" i="1" s="1"/>
  <c r="D638" i="1"/>
  <c r="G638" i="1" s="1"/>
  <c r="C259" i="1"/>
  <c r="P259" i="1" s="1"/>
  <c r="B258" i="1"/>
  <c r="L584" i="1"/>
  <c r="U584" i="1"/>
  <c r="W584" i="1" s="1"/>
  <c r="AB638" i="1"/>
  <c r="AA638" i="1"/>
  <c r="T638" i="1"/>
  <c r="M585" i="1"/>
  <c r="J585" i="1"/>
  <c r="K585" i="1" s="1"/>
  <c r="I586" i="1"/>
  <c r="A639" i="1"/>
  <c r="H638" i="1"/>
  <c r="O584" i="1" l="1"/>
  <c r="AN584" i="1" s="1"/>
  <c r="N585" i="1"/>
  <c r="AF583" i="1"/>
  <c r="F638" i="1"/>
  <c r="S638" i="1"/>
  <c r="Z638" i="1" s="1"/>
  <c r="R638" i="1"/>
  <c r="AW639" i="1"/>
  <c r="AX639" i="1" s="1"/>
  <c r="AO639" i="1"/>
  <c r="AP639" i="1" s="1"/>
  <c r="AG639" i="1"/>
  <c r="AH639" i="1" s="1"/>
  <c r="BE639" i="1"/>
  <c r="BF639" i="1" s="1"/>
  <c r="E640" i="1"/>
  <c r="Q639" i="1"/>
  <c r="D639" i="1"/>
  <c r="G639" i="1" s="1"/>
  <c r="L585" i="1"/>
  <c r="U585" i="1"/>
  <c r="W585" i="1" s="1"/>
  <c r="X259" i="1"/>
  <c r="AA639" i="1"/>
  <c r="T639" i="1"/>
  <c r="AB639" i="1"/>
  <c r="J586" i="1"/>
  <c r="K586" i="1" s="1"/>
  <c r="M586" i="1"/>
  <c r="I587" i="1"/>
  <c r="A640" i="1"/>
  <c r="H639" i="1"/>
  <c r="O585" i="1" l="1"/>
  <c r="AF585" i="1" s="1"/>
  <c r="N586" i="1"/>
  <c r="AF584" i="1"/>
  <c r="F639" i="1"/>
  <c r="S639" i="1"/>
  <c r="Z639" i="1" s="1"/>
  <c r="R639" i="1"/>
  <c r="D640" i="1"/>
  <c r="G640" i="1" s="1"/>
  <c r="AW640" i="1"/>
  <c r="AX640" i="1" s="1"/>
  <c r="BE640" i="1"/>
  <c r="BF640" i="1" s="1"/>
  <c r="AG640" i="1"/>
  <c r="AH640" i="1" s="1"/>
  <c r="AO640" i="1"/>
  <c r="AP640" i="1" s="1"/>
  <c r="E641" i="1"/>
  <c r="Q640" i="1"/>
  <c r="B259" i="1"/>
  <c r="AB640" i="1"/>
  <c r="AA640" i="1"/>
  <c r="T640" i="1"/>
  <c r="M587" i="1"/>
  <c r="J587" i="1"/>
  <c r="K587" i="1" s="1"/>
  <c r="I588" i="1"/>
  <c r="A641" i="1"/>
  <c r="H640" i="1"/>
  <c r="L586" i="1"/>
  <c r="U586" i="1"/>
  <c r="W586" i="1" s="1"/>
  <c r="C260" i="1"/>
  <c r="O586" i="1" l="1"/>
  <c r="AN586" i="1" s="1"/>
  <c r="AN585" i="1"/>
  <c r="N587" i="1"/>
  <c r="F640" i="1"/>
  <c r="AG641" i="1"/>
  <c r="AH641" i="1" s="1"/>
  <c r="BE641" i="1"/>
  <c r="BF641" i="1" s="1"/>
  <c r="AW641" i="1"/>
  <c r="AX641" i="1" s="1"/>
  <c r="AO641" i="1"/>
  <c r="AP641" i="1" s="1"/>
  <c r="E642" i="1"/>
  <c r="Q641" i="1"/>
  <c r="S640" i="1"/>
  <c r="Z640" i="1" s="1"/>
  <c r="R640" i="1"/>
  <c r="D641" i="1"/>
  <c r="G641" i="1" s="1"/>
  <c r="AA641" i="1"/>
  <c r="T641" i="1"/>
  <c r="AB641" i="1"/>
  <c r="J588" i="1"/>
  <c r="K588" i="1" s="1"/>
  <c r="I589" i="1"/>
  <c r="L587" i="1"/>
  <c r="U587" i="1"/>
  <c r="W587" i="1" s="1"/>
  <c r="P260" i="1"/>
  <c r="A642" i="1"/>
  <c r="H641" i="1"/>
  <c r="AF586" i="1" l="1"/>
  <c r="O587" i="1"/>
  <c r="AN587" i="1" s="1"/>
  <c r="F641" i="1"/>
  <c r="AO642" i="1"/>
  <c r="AP642" i="1" s="1"/>
  <c r="AW642" i="1"/>
  <c r="AX642" i="1" s="1"/>
  <c r="AG642" i="1"/>
  <c r="AH642" i="1" s="1"/>
  <c r="BE642" i="1"/>
  <c r="BF642" i="1" s="1"/>
  <c r="E643" i="1"/>
  <c r="Q642" i="1"/>
  <c r="R641" i="1"/>
  <c r="S641" i="1"/>
  <c r="Z641" i="1" s="1"/>
  <c r="D642" i="1"/>
  <c r="G642" i="1" s="1"/>
  <c r="AB642" i="1"/>
  <c r="AA642" i="1"/>
  <c r="T642" i="1"/>
  <c r="A643" i="1"/>
  <c r="H642" i="1"/>
  <c r="X260" i="1"/>
  <c r="J589" i="1"/>
  <c r="K589" i="1" s="1"/>
  <c r="I590" i="1"/>
  <c r="M588" i="1"/>
  <c r="N588" i="1" s="1"/>
  <c r="L588" i="1"/>
  <c r="U588" i="1"/>
  <c r="W588" i="1" s="1"/>
  <c r="AF587" i="1" l="1"/>
  <c r="AV585" i="1"/>
  <c r="AV587" i="1" s="1"/>
  <c r="F642" i="1"/>
  <c r="AW643" i="1"/>
  <c r="AX643" i="1" s="1"/>
  <c r="AO643" i="1"/>
  <c r="AP643" i="1" s="1"/>
  <c r="AG643" i="1"/>
  <c r="AH643" i="1" s="1"/>
  <c r="BE643" i="1"/>
  <c r="BF643" i="1" s="1"/>
  <c r="E644" i="1"/>
  <c r="Q643" i="1"/>
  <c r="S642" i="1"/>
  <c r="Z642" i="1" s="1"/>
  <c r="R642" i="1"/>
  <c r="D643" i="1"/>
  <c r="G643" i="1" s="1"/>
  <c r="O588" i="1"/>
  <c r="C261" i="1"/>
  <c r="P261" i="1" s="1"/>
  <c r="M589" i="1"/>
  <c r="N589" i="1" s="1"/>
  <c r="B260" i="1"/>
  <c r="J590" i="1"/>
  <c r="K590" i="1" s="1"/>
  <c r="I591" i="1"/>
  <c r="AA643" i="1"/>
  <c r="T643" i="1"/>
  <c r="AB643" i="1"/>
  <c r="H643" i="1"/>
  <c r="A644" i="1"/>
  <c r="L589" i="1"/>
  <c r="U589" i="1"/>
  <c r="W589" i="1" s="1"/>
  <c r="F643" i="1" l="1"/>
  <c r="AW644" i="1"/>
  <c r="AX644" i="1" s="1"/>
  <c r="BE644" i="1"/>
  <c r="BF644" i="1" s="1"/>
  <c r="AO644" i="1"/>
  <c r="AP644" i="1" s="1"/>
  <c r="AG644" i="1"/>
  <c r="AH644" i="1" s="1"/>
  <c r="E645" i="1"/>
  <c r="Q644" i="1"/>
  <c r="S643" i="1"/>
  <c r="Z643" i="1" s="1"/>
  <c r="R643" i="1"/>
  <c r="D644" i="1"/>
  <c r="G644" i="1" s="1"/>
  <c r="AN588" i="1"/>
  <c r="AV588" i="1"/>
  <c r="AF588" i="1"/>
  <c r="M590" i="1"/>
  <c r="M591" i="1" s="1"/>
  <c r="O589" i="1"/>
  <c r="N590" i="1"/>
  <c r="L590" i="1"/>
  <c r="U590" i="1"/>
  <c r="W590" i="1" s="1"/>
  <c r="X261" i="1"/>
  <c r="A645" i="1"/>
  <c r="H644" i="1"/>
  <c r="T644" i="1"/>
  <c r="AB644" i="1"/>
  <c r="AA644" i="1"/>
  <c r="J591" i="1"/>
  <c r="K591" i="1" s="1"/>
  <c r="I592" i="1"/>
  <c r="F644" i="1" l="1"/>
  <c r="AG645" i="1"/>
  <c r="AH645" i="1" s="1"/>
  <c r="BE645" i="1"/>
  <c r="BF645" i="1" s="1"/>
  <c r="AO645" i="1"/>
  <c r="AP645" i="1" s="1"/>
  <c r="AW645" i="1"/>
  <c r="AX645" i="1" s="1"/>
  <c r="E646" i="1"/>
  <c r="Q645" i="1"/>
  <c r="R644" i="1"/>
  <c r="S644" i="1"/>
  <c r="Z644" i="1" s="1"/>
  <c r="D645" i="1"/>
  <c r="G645" i="1" s="1"/>
  <c r="AN589" i="1"/>
  <c r="AV589" i="1"/>
  <c r="AF589" i="1"/>
  <c r="N591" i="1"/>
  <c r="O590" i="1"/>
  <c r="C262" i="1"/>
  <c r="P262" i="1" s="1"/>
  <c r="B261" i="1"/>
  <c r="L591" i="1"/>
  <c r="U591" i="1"/>
  <c r="W591" i="1" s="1"/>
  <c r="H645" i="1"/>
  <c r="A646" i="1"/>
  <c r="AB645" i="1"/>
  <c r="AA645" i="1"/>
  <c r="T645" i="1"/>
  <c r="J592" i="1"/>
  <c r="K592" i="1" s="1"/>
  <c r="M592" i="1"/>
  <c r="I593" i="1"/>
  <c r="F645" i="1" l="1"/>
  <c r="AO646" i="1"/>
  <c r="AP646" i="1" s="1"/>
  <c r="AW646" i="1"/>
  <c r="AX646" i="1" s="1"/>
  <c r="AG646" i="1"/>
  <c r="AH646" i="1" s="1"/>
  <c r="BE646" i="1"/>
  <c r="BF646" i="1" s="1"/>
  <c r="E647" i="1"/>
  <c r="Q646" i="1"/>
  <c r="R645" i="1"/>
  <c r="S645" i="1"/>
  <c r="Z645" i="1" s="1"/>
  <c r="D646" i="1"/>
  <c r="G646" i="1" s="1"/>
  <c r="AN590" i="1"/>
  <c r="AV590" i="1"/>
  <c r="AF590" i="1"/>
  <c r="N592" i="1"/>
  <c r="O591" i="1"/>
  <c r="M593" i="1"/>
  <c r="J593" i="1"/>
  <c r="K593" i="1" s="1"/>
  <c r="I594" i="1"/>
  <c r="A647" i="1"/>
  <c r="H646" i="1"/>
  <c r="X262" i="1"/>
  <c r="L592" i="1"/>
  <c r="U592" i="1"/>
  <c r="W592" i="1" s="1"/>
  <c r="AA646" i="1"/>
  <c r="T646" i="1"/>
  <c r="AB646" i="1"/>
  <c r="F646" i="1" l="1"/>
  <c r="S646" i="1"/>
  <c r="Z646" i="1" s="1"/>
  <c r="R646" i="1"/>
  <c r="AW647" i="1"/>
  <c r="AX647" i="1" s="1"/>
  <c r="AO647" i="1"/>
  <c r="AP647" i="1" s="1"/>
  <c r="AG647" i="1"/>
  <c r="AH647" i="1" s="1"/>
  <c r="BE647" i="1"/>
  <c r="BF647" i="1" s="1"/>
  <c r="E648" i="1"/>
  <c r="Q647" i="1"/>
  <c r="D647" i="1"/>
  <c r="G647" i="1" s="1"/>
  <c r="AN591" i="1"/>
  <c r="AF591" i="1"/>
  <c r="AV591" i="1"/>
  <c r="N593" i="1"/>
  <c r="O592" i="1"/>
  <c r="C263" i="1"/>
  <c r="P263" i="1" s="1"/>
  <c r="L593" i="1"/>
  <c r="U593" i="1"/>
  <c r="W593" i="1" s="1"/>
  <c r="H647" i="1"/>
  <c r="A648" i="1"/>
  <c r="B262" i="1"/>
  <c r="J594" i="1"/>
  <c r="K594" i="1" s="1"/>
  <c r="M594" i="1"/>
  <c r="I595" i="1"/>
  <c r="AB647" i="1"/>
  <c r="AA647" i="1"/>
  <c r="T647" i="1"/>
  <c r="N594" i="1" l="1"/>
  <c r="F647" i="1"/>
  <c r="S647" i="1"/>
  <c r="Z647" i="1" s="1"/>
  <c r="R647" i="1"/>
  <c r="D648" i="1"/>
  <c r="G648" i="1" s="1"/>
  <c r="BM648" i="1"/>
  <c r="BN648" i="1" s="1"/>
  <c r="BE648" i="1"/>
  <c r="BF648" i="1" s="1"/>
  <c r="AW648" i="1"/>
  <c r="AX648" i="1" s="1"/>
  <c r="AO648" i="1"/>
  <c r="AP648" i="1" s="1"/>
  <c r="AG648" i="1"/>
  <c r="AH648" i="1" s="1"/>
  <c r="E649" i="1"/>
  <c r="Q648" i="1"/>
  <c r="S648" i="1" s="1"/>
  <c r="BI648" i="1" s="1"/>
  <c r="O593" i="1"/>
  <c r="AN592" i="1"/>
  <c r="AF592" i="1"/>
  <c r="AV592" i="1"/>
  <c r="L594" i="1"/>
  <c r="U594" i="1"/>
  <c r="W594" i="1" s="1"/>
  <c r="H648" i="1"/>
  <c r="A649" i="1"/>
  <c r="AA648" i="1"/>
  <c r="T648" i="1"/>
  <c r="AB648" i="1"/>
  <c r="X263" i="1"/>
  <c r="M595" i="1"/>
  <c r="J595" i="1"/>
  <c r="K595" i="1" s="1"/>
  <c r="I596" i="1"/>
  <c r="O594" i="1" l="1"/>
  <c r="N595" i="1"/>
  <c r="F648" i="1"/>
  <c r="BE649" i="1"/>
  <c r="BF649" i="1" s="1"/>
  <c r="AG649" i="1"/>
  <c r="AH649" i="1" s="1"/>
  <c r="AW649" i="1"/>
  <c r="AX649" i="1" s="1"/>
  <c r="BM649" i="1"/>
  <c r="BN649" i="1" s="1"/>
  <c r="AO649" i="1"/>
  <c r="AP649" i="1" s="1"/>
  <c r="E650" i="1"/>
  <c r="Q649" i="1"/>
  <c r="D649" i="1"/>
  <c r="G649" i="1" s="1"/>
  <c r="AN594" i="1"/>
  <c r="AV594" i="1"/>
  <c r="AF594" i="1"/>
  <c r="AN593" i="1"/>
  <c r="AV593" i="1"/>
  <c r="AF593" i="1"/>
  <c r="C264" i="1"/>
  <c r="P264" i="1" s="1"/>
  <c r="L595" i="1"/>
  <c r="U595" i="1"/>
  <c r="W595" i="1" s="1"/>
  <c r="B263" i="1"/>
  <c r="H649" i="1"/>
  <c r="A650" i="1"/>
  <c r="J596" i="1"/>
  <c r="K596" i="1" s="1"/>
  <c r="M596" i="1"/>
  <c r="I597" i="1"/>
  <c r="T649" i="1"/>
  <c r="AB649" i="1"/>
  <c r="AA649" i="1"/>
  <c r="N596" i="1" l="1"/>
  <c r="O595" i="1"/>
  <c r="AF595" i="1" s="1"/>
  <c r="F649" i="1"/>
  <c r="BM650" i="1"/>
  <c r="BN650" i="1" s="1"/>
  <c r="BE650" i="1"/>
  <c r="BF650" i="1" s="1"/>
  <c r="AO650" i="1"/>
  <c r="AP650" i="1" s="1"/>
  <c r="AW650" i="1"/>
  <c r="AX650" i="1" s="1"/>
  <c r="AG650" i="1"/>
  <c r="AH650" i="1" s="1"/>
  <c r="E651" i="1"/>
  <c r="Q650" i="1"/>
  <c r="R649" i="1"/>
  <c r="S649" i="1"/>
  <c r="Z649" i="1" s="1"/>
  <c r="D650" i="1"/>
  <c r="G650" i="1" s="1"/>
  <c r="AB650" i="1"/>
  <c r="AA650" i="1"/>
  <c r="T650" i="1"/>
  <c r="L596" i="1"/>
  <c r="U596" i="1"/>
  <c r="W596" i="1" s="1"/>
  <c r="X264" i="1"/>
  <c r="H650" i="1"/>
  <c r="A651" i="1"/>
  <c r="M597" i="1"/>
  <c r="J597" i="1"/>
  <c r="K597" i="1" s="1"/>
  <c r="I598" i="1"/>
  <c r="N597" i="1" l="1"/>
  <c r="AV595" i="1"/>
  <c r="AN595" i="1"/>
  <c r="O596" i="1"/>
  <c r="AN596" i="1" s="1"/>
  <c r="F650" i="1"/>
  <c r="AO651" i="1"/>
  <c r="AP651" i="1" s="1"/>
  <c r="BE651" i="1"/>
  <c r="BF651" i="1" s="1"/>
  <c r="BM651" i="1"/>
  <c r="BN651" i="1" s="1"/>
  <c r="AG651" i="1"/>
  <c r="AH651" i="1" s="1"/>
  <c r="AW651" i="1"/>
  <c r="AX651" i="1" s="1"/>
  <c r="E652" i="1"/>
  <c r="Q651" i="1"/>
  <c r="S650" i="1"/>
  <c r="Z650" i="1" s="1"/>
  <c r="R650" i="1"/>
  <c r="D651" i="1"/>
  <c r="G651" i="1" s="1"/>
  <c r="C265" i="1"/>
  <c r="P265" i="1" s="1"/>
  <c r="B264" i="1"/>
  <c r="AA651" i="1"/>
  <c r="T651" i="1"/>
  <c r="AB651" i="1"/>
  <c r="L597" i="1"/>
  <c r="U597" i="1"/>
  <c r="W597" i="1" s="1"/>
  <c r="A652" i="1"/>
  <c r="H651" i="1"/>
  <c r="J598" i="1"/>
  <c r="K598" i="1" s="1"/>
  <c r="M598" i="1"/>
  <c r="I599" i="1"/>
  <c r="O597" i="1" l="1"/>
  <c r="AN597" i="1" s="1"/>
  <c r="N598" i="1"/>
  <c r="AF596" i="1"/>
  <c r="AV596" i="1"/>
  <c r="F651" i="1"/>
  <c r="BE652" i="1"/>
  <c r="BF652" i="1" s="1"/>
  <c r="AG652" i="1"/>
  <c r="AH652" i="1" s="1"/>
  <c r="AO652" i="1"/>
  <c r="AP652" i="1" s="1"/>
  <c r="BM652" i="1"/>
  <c r="BN652" i="1" s="1"/>
  <c r="AW652" i="1"/>
  <c r="AX652" i="1" s="1"/>
  <c r="E653" i="1"/>
  <c r="Q652" i="1"/>
  <c r="S651" i="1"/>
  <c r="Z651" i="1" s="1"/>
  <c r="R651" i="1"/>
  <c r="D652" i="1"/>
  <c r="G652" i="1" s="1"/>
  <c r="M599" i="1"/>
  <c r="J599" i="1"/>
  <c r="K599" i="1" s="1"/>
  <c r="I600" i="1"/>
  <c r="H652" i="1"/>
  <c r="A653" i="1"/>
  <c r="L598" i="1"/>
  <c r="U598" i="1"/>
  <c r="W598" i="1" s="1"/>
  <c r="AB652" i="1"/>
  <c r="AA652" i="1"/>
  <c r="T652" i="1"/>
  <c r="X265" i="1"/>
  <c r="C266" i="1"/>
  <c r="AV597" i="1" l="1"/>
  <c r="AF597" i="1"/>
  <c r="N599" i="1"/>
  <c r="O598" i="1"/>
  <c r="AV598" i="1" s="1"/>
  <c r="F652" i="1"/>
  <c r="AG653" i="1"/>
  <c r="AH653" i="1" s="1"/>
  <c r="AW653" i="1"/>
  <c r="AX653" i="1" s="1"/>
  <c r="BM653" i="1"/>
  <c r="BN653" i="1" s="1"/>
  <c r="BE653" i="1"/>
  <c r="BF653" i="1" s="1"/>
  <c r="AO653" i="1"/>
  <c r="AP653" i="1" s="1"/>
  <c r="E654" i="1"/>
  <c r="Q653" i="1"/>
  <c r="S652" i="1"/>
  <c r="Z652" i="1" s="1"/>
  <c r="R652" i="1"/>
  <c r="D653" i="1"/>
  <c r="G653" i="1" s="1"/>
  <c r="P266" i="1"/>
  <c r="A654" i="1"/>
  <c r="H653" i="1"/>
  <c r="J600" i="1"/>
  <c r="K600" i="1" s="1"/>
  <c r="M600" i="1"/>
  <c r="I601" i="1"/>
  <c r="B265" i="1"/>
  <c r="L599" i="1"/>
  <c r="U599" i="1"/>
  <c r="W599" i="1" s="1"/>
  <c r="AA653" i="1"/>
  <c r="T653" i="1"/>
  <c r="AB653" i="1"/>
  <c r="O599" i="1" l="1"/>
  <c r="AN599" i="1" s="1"/>
  <c r="N600" i="1"/>
  <c r="AN598" i="1"/>
  <c r="AF598" i="1"/>
  <c r="F653" i="1"/>
  <c r="R653" i="1"/>
  <c r="S653" i="1"/>
  <c r="Z653" i="1" s="1"/>
  <c r="BM654" i="1"/>
  <c r="BN654" i="1" s="1"/>
  <c r="AW654" i="1"/>
  <c r="AX654" i="1" s="1"/>
  <c r="AO654" i="1"/>
  <c r="AP654" i="1" s="1"/>
  <c r="AG654" i="1"/>
  <c r="AH654" i="1" s="1"/>
  <c r="BE654" i="1"/>
  <c r="BF654" i="1" s="1"/>
  <c r="E655" i="1"/>
  <c r="Q654" i="1"/>
  <c r="D654" i="1"/>
  <c r="G654" i="1" s="1"/>
  <c r="AB654" i="1"/>
  <c r="AA654" i="1"/>
  <c r="T654" i="1"/>
  <c r="L600" i="1"/>
  <c r="U600" i="1"/>
  <c r="W600" i="1" s="1"/>
  <c r="H654" i="1"/>
  <c r="A655" i="1"/>
  <c r="X266" i="1"/>
  <c r="M601" i="1"/>
  <c r="J601" i="1"/>
  <c r="K601" i="1" s="1"/>
  <c r="I602" i="1"/>
  <c r="AV599" i="1" l="1"/>
  <c r="AF599" i="1"/>
  <c r="O600" i="1"/>
  <c r="AN600" i="1" s="1"/>
  <c r="N601" i="1"/>
  <c r="F654" i="1"/>
  <c r="BE655" i="1"/>
  <c r="BF655" i="1" s="1"/>
  <c r="AW655" i="1"/>
  <c r="AX655" i="1" s="1"/>
  <c r="AO655" i="1"/>
  <c r="AP655" i="1" s="1"/>
  <c r="AG655" i="1"/>
  <c r="AH655" i="1" s="1"/>
  <c r="BM655" i="1"/>
  <c r="BN655" i="1" s="1"/>
  <c r="E656" i="1"/>
  <c r="Q655" i="1"/>
  <c r="S654" i="1"/>
  <c r="Z654" i="1" s="1"/>
  <c r="R654" i="1"/>
  <c r="D655" i="1"/>
  <c r="G655" i="1" s="1"/>
  <c r="B266" i="1"/>
  <c r="L601" i="1"/>
  <c r="U601" i="1"/>
  <c r="W601" i="1" s="1"/>
  <c r="AA655" i="1"/>
  <c r="T655" i="1"/>
  <c r="AB655" i="1"/>
  <c r="J602" i="1"/>
  <c r="K602" i="1" s="1"/>
  <c r="M602" i="1"/>
  <c r="I603" i="1"/>
  <c r="C267" i="1"/>
  <c r="A656" i="1"/>
  <c r="H655" i="1"/>
  <c r="AV600" i="1" l="1"/>
  <c r="AF600" i="1"/>
  <c r="O601" i="1"/>
  <c r="AV601" i="1" s="1"/>
  <c r="N602" i="1"/>
  <c r="F655" i="1"/>
  <c r="S655" i="1"/>
  <c r="Z655" i="1" s="1"/>
  <c r="R655" i="1"/>
  <c r="AW656" i="1"/>
  <c r="AX656" i="1" s="1"/>
  <c r="BE656" i="1"/>
  <c r="BF656" i="1" s="1"/>
  <c r="AO656" i="1"/>
  <c r="AP656" i="1" s="1"/>
  <c r="BM656" i="1"/>
  <c r="BN656" i="1" s="1"/>
  <c r="AG656" i="1"/>
  <c r="AH656" i="1" s="1"/>
  <c r="E657" i="1"/>
  <c r="Q656" i="1"/>
  <c r="D656" i="1"/>
  <c r="G656" i="1" s="1"/>
  <c r="P267" i="1"/>
  <c r="AB656" i="1"/>
  <c r="AA656" i="1"/>
  <c r="T656" i="1"/>
  <c r="M603" i="1"/>
  <c r="J603" i="1"/>
  <c r="K603" i="1" s="1"/>
  <c r="I604" i="1"/>
  <c r="L602" i="1"/>
  <c r="U602" i="1"/>
  <c r="W602" i="1" s="1"/>
  <c r="H656" i="1"/>
  <c r="A657" i="1"/>
  <c r="AF601" i="1" l="1"/>
  <c r="AN601" i="1"/>
  <c r="N603" i="1"/>
  <c r="O602" i="1"/>
  <c r="AV602" i="1" s="1"/>
  <c r="F656" i="1"/>
  <c r="AO657" i="1"/>
  <c r="AP657" i="1" s="1"/>
  <c r="BM657" i="1"/>
  <c r="BN657" i="1" s="1"/>
  <c r="AG657" i="1"/>
  <c r="AH657" i="1" s="1"/>
  <c r="BE657" i="1"/>
  <c r="BF657" i="1" s="1"/>
  <c r="AW657" i="1"/>
  <c r="AX657" i="1" s="1"/>
  <c r="E658" i="1"/>
  <c r="Q657" i="1"/>
  <c r="D657" i="1"/>
  <c r="G657" i="1" s="1"/>
  <c r="R656" i="1"/>
  <c r="S656" i="1"/>
  <c r="Z656" i="1" s="1"/>
  <c r="AA657" i="1"/>
  <c r="T657" i="1"/>
  <c r="AB657" i="1"/>
  <c r="A658" i="1"/>
  <c r="H657" i="1"/>
  <c r="M604" i="1"/>
  <c r="J604" i="1"/>
  <c r="K604" i="1" s="1"/>
  <c r="I605" i="1"/>
  <c r="X267" i="1"/>
  <c r="L603" i="1"/>
  <c r="U603" i="1"/>
  <c r="W603" i="1" s="1"/>
  <c r="AN602" i="1" l="1"/>
  <c r="AF602" i="1"/>
  <c r="O603" i="1"/>
  <c r="AN603" i="1" s="1"/>
  <c r="N604" i="1"/>
  <c r="F657" i="1"/>
  <c r="BM658" i="1"/>
  <c r="BN658" i="1" s="1"/>
  <c r="AG658" i="1"/>
  <c r="AH658" i="1" s="1"/>
  <c r="AO658" i="1"/>
  <c r="AP658" i="1" s="1"/>
  <c r="BE658" i="1"/>
  <c r="BF658" i="1" s="1"/>
  <c r="AW658" i="1"/>
  <c r="AX658" i="1" s="1"/>
  <c r="E659" i="1"/>
  <c r="Q658" i="1"/>
  <c r="R657" i="1"/>
  <c r="S657" i="1"/>
  <c r="Z657" i="1" s="1"/>
  <c r="D658" i="1"/>
  <c r="G658" i="1" s="1"/>
  <c r="C268" i="1"/>
  <c r="P268" i="1" s="1"/>
  <c r="B267" i="1"/>
  <c r="H658" i="1"/>
  <c r="A659" i="1"/>
  <c r="J605" i="1"/>
  <c r="K605" i="1" s="1"/>
  <c r="M605" i="1"/>
  <c r="I606" i="1"/>
  <c r="AB658" i="1"/>
  <c r="AA658" i="1"/>
  <c r="T658" i="1"/>
  <c r="L604" i="1"/>
  <c r="U604" i="1"/>
  <c r="W604" i="1" s="1"/>
  <c r="O604" i="1" l="1"/>
  <c r="AF604" i="1" s="1"/>
  <c r="N605" i="1"/>
  <c r="AV603" i="1"/>
  <c r="AF603" i="1"/>
  <c r="F658" i="1"/>
  <c r="BE659" i="1"/>
  <c r="BF659" i="1" s="1"/>
  <c r="AW659" i="1"/>
  <c r="AX659" i="1" s="1"/>
  <c r="BM659" i="1"/>
  <c r="BN659" i="1" s="1"/>
  <c r="AO659" i="1"/>
  <c r="AP659" i="1" s="1"/>
  <c r="AG659" i="1"/>
  <c r="AH659" i="1" s="1"/>
  <c r="E660" i="1"/>
  <c r="Q659" i="1"/>
  <c r="S658" i="1"/>
  <c r="Z658" i="1" s="1"/>
  <c r="R658" i="1"/>
  <c r="D659" i="1"/>
  <c r="G659" i="1" s="1"/>
  <c r="L605" i="1"/>
  <c r="U605" i="1"/>
  <c r="W605" i="1" s="1"/>
  <c r="A660" i="1"/>
  <c r="H659" i="1"/>
  <c r="M606" i="1"/>
  <c r="J606" i="1"/>
  <c r="K606" i="1" s="1"/>
  <c r="I607" i="1"/>
  <c r="X268" i="1"/>
  <c r="AA659" i="1"/>
  <c r="T659" i="1"/>
  <c r="AB659" i="1"/>
  <c r="O605" i="1" l="1"/>
  <c r="AN605" i="1" s="1"/>
  <c r="AV604" i="1"/>
  <c r="AN604" i="1"/>
  <c r="N606" i="1"/>
  <c r="F659" i="1"/>
  <c r="AW660" i="1"/>
  <c r="AX660" i="1" s="1"/>
  <c r="AG660" i="1"/>
  <c r="AH660" i="1" s="1"/>
  <c r="BE660" i="1"/>
  <c r="BF660" i="1" s="1"/>
  <c r="BM660" i="1"/>
  <c r="BN660" i="1" s="1"/>
  <c r="AO660" i="1"/>
  <c r="AP660" i="1" s="1"/>
  <c r="E661" i="1"/>
  <c r="Q660" i="1"/>
  <c r="S659" i="1"/>
  <c r="Z659" i="1" s="1"/>
  <c r="R659" i="1"/>
  <c r="D660" i="1"/>
  <c r="G660" i="1" s="1"/>
  <c r="B268" i="1"/>
  <c r="J607" i="1"/>
  <c r="K607" i="1" s="1"/>
  <c r="M607" i="1"/>
  <c r="I608" i="1"/>
  <c r="L606" i="1"/>
  <c r="U606" i="1"/>
  <c r="W606" i="1" s="1"/>
  <c r="AB660" i="1"/>
  <c r="AA660" i="1"/>
  <c r="T660" i="1"/>
  <c r="C269" i="1"/>
  <c r="H660" i="1"/>
  <c r="A661" i="1"/>
  <c r="AF605" i="1" l="1"/>
  <c r="AV605" i="1"/>
  <c r="O606" i="1"/>
  <c r="AN606" i="1" s="1"/>
  <c r="N607" i="1"/>
  <c r="F660" i="1"/>
  <c r="AO661" i="1"/>
  <c r="AP661" i="1" s="1"/>
  <c r="BM661" i="1"/>
  <c r="BN661" i="1" s="1"/>
  <c r="AG661" i="1"/>
  <c r="AH661" i="1" s="1"/>
  <c r="BE661" i="1"/>
  <c r="BF661" i="1" s="1"/>
  <c r="AW661" i="1"/>
  <c r="AX661" i="1" s="1"/>
  <c r="E662" i="1"/>
  <c r="Q661" i="1"/>
  <c r="S660" i="1"/>
  <c r="Z660" i="1" s="1"/>
  <c r="R660" i="1"/>
  <c r="D661" i="1"/>
  <c r="G661" i="1" s="1"/>
  <c r="L607" i="1"/>
  <c r="U607" i="1"/>
  <c r="W607" i="1" s="1"/>
  <c r="AA661" i="1"/>
  <c r="T661" i="1"/>
  <c r="AB661" i="1"/>
  <c r="A662" i="1"/>
  <c r="H661" i="1"/>
  <c r="M608" i="1"/>
  <c r="J608" i="1"/>
  <c r="K608" i="1" s="1"/>
  <c r="I609" i="1"/>
  <c r="P269" i="1"/>
  <c r="AF606" i="1" l="1"/>
  <c r="AV606" i="1"/>
  <c r="O607" i="1"/>
  <c r="AF607" i="1" s="1"/>
  <c r="N608" i="1"/>
  <c r="F661" i="1"/>
  <c r="R661" i="1"/>
  <c r="S661" i="1"/>
  <c r="Z661" i="1" s="1"/>
  <c r="BM662" i="1"/>
  <c r="BN662" i="1" s="1"/>
  <c r="AG662" i="1"/>
  <c r="AH662" i="1" s="1"/>
  <c r="BE662" i="1"/>
  <c r="BF662" i="1" s="1"/>
  <c r="AW662" i="1"/>
  <c r="AX662" i="1" s="1"/>
  <c r="AO662" i="1"/>
  <c r="AP662" i="1" s="1"/>
  <c r="E663" i="1"/>
  <c r="Q662" i="1"/>
  <c r="D662" i="1"/>
  <c r="G662" i="1" s="1"/>
  <c r="L608" i="1"/>
  <c r="U608" i="1"/>
  <c r="W608" i="1" s="1"/>
  <c r="AB662" i="1"/>
  <c r="AA662" i="1"/>
  <c r="T662" i="1"/>
  <c r="X269" i="1"/>
  <c r="H662" i="1"/>
  <c r="A663" i="1"/>
  <c r="M609" i="1"/>
  <c r="J609" i="1"/>
  <c r="K609" i="1" s="1"/>
  <c r="I610" i="1"/>
  <c r="N609" i="1" l="1"/>
  <c r="AV607" i="1"/>
  <c r="AN607" i="1"/>
  <c r="O608" i="1"/>
  <c r="AF608" i="1" s="1"/>
  <c r="F662" i="1"/>
  <c r="S662" i="1"/>
  <c r="Z662" i="1" s="1"/>
  <c r="R662" i="1"/>
  <c r="BE663" i="1"/>
  <c r="BF663" i="1" s="1"/>
  <c r="AG663" i="1"/>
  <c r="AH663" i="1" s="1"/>
  <c r="AW663" i="1"/>
  <c r="AX663" i="1" s="1"/>
  <c r="AO663" i="1"/>
  <c r="AP663" i="1" s="1"/>
  <c r="BM663" i="1"/>
  <c r="BN663" i="1" s="1"/>
  <c r="E664" i="1"/>
  <c r="Q663" i="1"/>
  <c r="D663" i="1"/>
  <c r="G663" i="1" s="1"/>
  <c r="C270" i="1"/>
  <c r="P270" i="1" s="1"/>
  <c r="B269" i="1"/>
  <c r="J610" i="1"/>
  <c r="K610" i="1" s="1"/>
  <c r="M610" i="1"/>
  <c r="I611" i="1"/>
  <c r="AA663" i="1"/>
  <c r="T663" i="1"/>
  <c r="AB663" i="1"/>
  <c r="L609" i="1"/>
  <c r="U609" i="1"/>
  <c r="W609" i="1" s="1"/>
  <c r="A664" i="1"/>
  <c r="H663" i="1"/>
  <c r="O609" i="1" l="1"/>
  <c r="AF609" i="1" s="1"/>
  <c r="N610" i="1"/>
  <c r="AV608" i="1"/>
  <c r="AN608" i="1"/>
  <c r="F663" i="1"/>
  <c r="D664" i="1"/>
  <c r="G664" i="1" s="1"/>
  <c r="AW664" i="1"/>
  <c r="AX664" i="1" s="1"/>
  <c r="BE664" i="1"/>
  <c r="BF664" i="1" s="1"/>
  <c r="AO664" i="1"/>
  <c r="AP664" i="1" s="1"/>
  <c r="BM664" i="1"/>
  <c r="BN664" i="1" s="1"/>
  <c r="AG664" i="1"/>
  <c r="AH664" i="1" s="1"/>
  <c r="E665" i="1"/>
  <c r="Q664" i="1"/>
  <c r="S663" i="1"/>
  <c r="Z663" i="1" s="1"/>
  <c r="R663" i="1"/>
  <c r="L610" i="1"/>
  <c r="U610" i="1"/>
  <c r="W610" i="1" s="1"/>
  <c r="H664" i="1"/>
  <c r="A665" i="1"/>
  <c r="X270" i="1"/>
  <c r="M611" i="1"/>
  <c r="J611" i="1"/>
  <c r="K611" i="1" s="1"/>
  <c r="I612" i="1"/>
  <c r="AB664" i="1"/>
  <c r="AA664" i="1"/>
  <c r="T664" i="1"/>
  <c r="AV609" i="1" l="1"/>
  <c r="AN609" i="1"/>
  <c r="N611" i="1"/>
  <c r="O610" i="1"/>
  <c r="AN610" i="1" s="1"/>
  <c r="F664" i="1"/>
  <c r="AO665" i="1"/>
  <c r="AP665" i="1" s="1"/>
  <c r="BM665" i="1"/>
  <c r="BN665" i="1" s="1"/>
  <c r="AG665" i="1"/>
  <c r="AH665" i="1" s="1"/>
  <c r="BE665" i="1"/>
  <c r="BF665" i="1" s="1"/>
  <c r="AW665" i="1"/>
  <c r="AX665" i="1" s="1"/>
  <c r="E666" i="1"/>
  <c r="Q665" i="1"/>
  <c r="D665" i="1"/>
  <c r="G665" i="1" s="1"/>
  <c r="S664" i="1"/>
  <c r="Z664" i="1" s="1"/>
  <c r="R664" i="1"/>
  <c r="B270" i="1"/>
  <c r="J612" i="1"/>
  <c r="K612" i="1" s="1"/>
  <c r="M612" i="1"/>
  <c r="I613" i="1"/>
  <c r="AA665" i="1"/>
  <c r="T665" i="1"/>
  <c r="AB665" i="1"/>
  <c r="L611" i="1"/>
  <c r="U611" i="1"/>
  <c r="W611" i="1" s="1"/>
  <c r="C271" i="1"/>
  <c r="A666" i="1"/>
  <c r="H665" i="1"/>
  <c r="O611" i="1" l="1"/>
  <c r="AN611" i="1" s="1"/>
  <c r="N612" i="1"/>
  <c r="AF610" i="1"/>
  <c r="AV610" i="1"/>
  <c r="F665" i="1"/>
  <c r="BM666" i="1"/>
  <c r="BN666" i="1" s="1"/>
  <c r="AG666" i="1"/>
  <c r="AH666" i="1" s="1"/>
  <c r="BE666" i="1"/>
  <c r="BF666" i="1" s="1"/>
  <c r="AW666" i="1"/>
  <c r="AX666" i="1" s="1"/>
  <c r="AO666" i="1"/>
  <c r="AP666" i="1" s="1"/>
  <c r="E667" i="1"/>
  <c r="Q666" i="1"/>
  <c r="R665" i="1"/>
  <c r="S665" i="1"/>
  <c r="Z665" i="1" s="1"/>
  <c r="D666" i="1"/>
  <c r="G666" i="1" s="1"/>
  <c r="P271" i="1"/>
  <c r="M613" i="1"/>
  <c r="J613" i="1"/>
  <c r="K613" i="1" s="1"/>
  <c r="I614" i="1"/>
  <c r="AB666" i="1"/>
  <c r="AA666" i="1"/>
  <c r="T666" i="1"/>
  <c r="L612" i="1"/>
  <c r="U612" i="1"/>
  <c r="W612" i="1" s="1"/>
  <c r="H666" i="1"/>
  <c r="A667" i="1"/>
  <c r="O612" i="1" l="1"/>
  <c r="AF612" i="1" s="1"/>
  <c r="AV611" i="1"/>
  <c r="AF611" i="1"/>
  <c r="N613" i="1"/>
  <c r="F666" i="1"/>
  <c r="R666" i="1"/>
  <c r="S666" i="1"/>
  <c r="Z666" i="1" s="1"/>
  <c r="BE667" i="1"/>
  <c r="BF667" i="1" s="1"/>
  <c r="AG667" i="1"/>
  <c r="AH667" i="1" s="1"/>
  <c r="AW667" i="1"/>
  <c r="AX667" i="1" s="1"/>
  <c r="AO667" i="1"/>
  <c r="AP667" i="1" s="1"/>
  <c r="BM667" i="1"/>
  <c r="BN667" i="1" s="1"/>
  <c r="E668" i="1"/>
  <c r="Q667" i="1"/>
  <c r="D667" i="1"/>
  <c r="G667" i="1" s="1"/>
  <c r="AA667" i="1"/>
  <c r="T667" i="1"/>
  <c r="AB667" i="1"/>
  <c r="J614" i="1"/>
  <c r="K614" i="1" s="1"/>
  <c r="M614" i="1"/>
  <c r="I615" i="1"/>
  <c r="A668" i="1"/>
  <c r="H667" i="1"/>
  <c r="L613" i="1"/>
  <c r="U613" i="1"/>
  <c r="W613" i="1" s="1"/>
  <c r="X271" i="1"/>
  <c r="AV612" i="1" l="1"/>
  <c r="AN612" i="1"/>
  <c r="O613" i="1"/>
  <c r="AF613" i="1" s="1"/>
  <c r="N614" i="1"/>
  <c r="F667" i="1"/>
  <c r="D668" i="1"/>
  <c r="G668" i="1" s="1"/>
  <c r="AW668" i="1"/>
  <c r="AX668" i="1" s="1"/>
  <c r="AO668" i="1"/>
  <c r="AP668" i="1" s="1"/>
  <c r="BM668" i="1"/>
  <c r="BN668" i="1" s="1"/>
  <c r="AG668" i="1"/>
  <c r="AH668" i="1" s="1"/>
  <c r="BE668" i="1"/>
  <c r="BF668" i="1" s="1"/>
  <c r="E669" i="1"/>
  <c r="Q668" i="1"/>
  <c r="S667" i="1"/>
  <c r="Z667" i="1" s="1"/>
  <c r="R667" i="1"/>
  <c r="M615" i="1"/>
  <c r="J615" i="1"/>
  <c r="K615" i="1" s="1"/>
  <c r="I616" i="1"/>
  <c r="C272" i="1"/>
  <c r="B271" i="1"/>
  <c r="H668" i="1"/>
  <c r="A669" i="1"/>
  <c r="L614" i="1"/>
  <c r="U614" i="1"/>
  <c r="W614" i="1" s="1"/>
  <c r="AB668" i="1"/>
  <c r="AA668" i="1"/>
  <c r="T668" i="1"/>
  <c r="AV613" i="1" l="1"/>
  <c r="AN613" i="1"/>
  <c r="N615" i="1"/>
  <c r="O614" i="1"/>
  <c r="AF614" i="1" s="1"/>
  <c r="F668" i="1"/>
  <c r="AO669" i="1"/>
  <c r="AP669" i="1" s="1"/>
  <c r="BM669" i="1"/>
  <c r="BN669" i="1" s="1"/>
  <c r="AG669" i="1"/>
  <c r="AH669" i="1" s="1"/>
  <c r="BE669" i="1"/>
  <c r="BF669" i="1" s="1"/>
  <c r="AW669" i="1"/>
  <c r="AX669" i="1" s="1"/>
  <c r="E670" i="1"/>
  <c r="Q669" i="1"/>
  <c r="D669" i="1"/>
  <c r="G669" i="1" s="1"/>
  <c r="S668" i="1"/>
  <c r="Z668" i="1" s="1"/>
  <c r="R668" i="1"/>
  <c r="A670" i="1"/>
  <c r="H669" i="1"/>
  <c r="J616" i="1"/>
  <c r="K616" i="1" s="1"/>
  <c r="M616" i="1"/>
  <c r="I617" i="1"/>
  <c r="P272" i="1"/>
  <c r="L615" i="1"/>
  <c r="U615" i="1"/>
  <c r="W615" i="1" s="1"/>
  <c r="AA669" i="1"/>
  <c r="T669" i="1"/>
  <c r="AB669" i="1"/>
  <c r="AV614" i="1" l="1"/>
  <c r="O615" i="1"/>
  <c r="AF615" i="1" s="1"/>
  <c r="AN614" i="1"/>
  <c r="N616" i="1"/>
  <c r="F669" i="1"/>
  <c r="R669" i="1"/>
  <c r="S669" i="1"/>
  <c r="Z669" i="1" s="1"/>
  <c r="BM670" i="1"/>
  <c r="BN670" i="1" s="1"/>
  <c r="AG670" i="1"/>
  <c r="AH670" i="1" s="1"/>
  <c r="BE670" i="1"/>
  <c r="BF670" i="1" s="1"/>
  <c r="AW670" i="1"/>
  <c r="AX670" i="1" s="1"/>
  <c r="AO670" i="1"/>
  <c r="AP670" i="1" s="1"/>
  <c r="E671" i="1"/>
  <c r="Q670" i="1"/>
  <c r="D670" i="1"/>
  <c r="G670" i="1" s="1"/>
  <c r="L616" i="1"/>
  <c r="U616" i="1"/>
  <c r="W616" i="1" s="1"/>
  <c r="H670" i="1"/>
  <c r="A671" i="1"/>
  <c r="X272" i="1"/>
  <c r="M617" i="1"/>
  <c r="J617" i="1"/>
  <c r="K617" i="1" s="1"/>
  <c r="I618" i="1"/>
  <c r="AB670" i="1"/>
  <c r="AA670" i="1"/>
  <c r="T670" i="1"/>
  <c r="N617" i="1" l="1"/>
  <c r="AN615" i="1"/>
  <c r="O616" i="1"/>
  <c r="AN616" i="1" s="1"/>
  <c r="AV615" i="1"/>
  <c r="F670" i="1"/>
  <c r="BE671" i="1"/>
  <c r="BF671" i="1" s="1"/>
  <c r="AG671" i="1"/>
  <c r="AH671" i="1" s="1"/>
  <c r="AW671" i="1"/>
  <c r="AX671" i="1" s="1"/>
  <c r="AO671" i="1"/>
  <c r="AP671" i="1" s="1"/>
  <c r="BM671" i="1"/>
  <c r="BN671" i="1" s="1"/>
  <c r="E672" i="1"/>
  <c r="Q671" i="1"/>
  <c r="D671" i="1"/>
  <c r="G671" i="1" s="1"/>
  <c r="S670" i="1"/>
  <c r="Z670" i="1" s="1"/>
  <c r="R670" i="1"/>
  <c r="C273" i="1"/>
  <c r="P273" i="1" s="1"/>
  <c r="B272" i="1"/>
  <c r="AA671" i="1"/>
  <c r="T671" i="1"/>
  <c r="AB671" i="1"/>
  <c r="L617" i="1"/>
  <c r="O617" i="1" s="1"/>
  <c r="U617" i="1"/>
  <c r="W617" i="1" s="1"/>
  <c r="A672" i="1"/>
  <c r="H671" i="1"/>
  <c r="J618" i="1"/>
  <c r="K618" i="1" s="1"/>
  <c r="M618" i="1"/>
  <c r="N618" i="1" s="1"/>
  <c r="I619" i="1"/>
  <c r="AV616" i="1" l="1"/>
  <c r="AF616" i="1"/>
  <c r="F671" i="1"/>
  <c r="AW672" i="1"/>
  <c r="AX672" i="1" s="1"/>
  <c r="AO672" i="1"/>
  <c r="AP672" i="1" s="1"/>
  <c r="BM672" i="1"/>
  <c r="BN672" i="1" s="1"/>
  <c r="AG672" i="1"/>
  <c r="AH672" i="1" s="1"/>
  <c r="BE672" i="1"/>
  <c r="BF672" i="1" s="1"/>
  <c r="E673" i="1"/>
  <c r="Q672" i="1"/>
  <c r="S671" i="1"/>
  <c r="Z671" i="1" s="1"/>
  <c r="R671" i="1"/>
  <c r="D672" i="1"/>
  <c r="G672" i="1" s="1"/>
  <c r="AN617" i="1"/>
  <c r="AV617" i="1"/>
  <c r="AF617" i="1"/>
  <c r="L618" i="1"/>
  <c r="O618" i="1" s="1"/>
  <c r="U618" i="1"/>
  <c r="W618" i="1" s="1"/>
  <c r="AB672" i="1"/>
  <c r="AA672" i="1"/>
  <c r="T672" i="1"/>
  <c r="X273" i="1"/>
  <c r="J619" i="1"/>
  <c r="K619" i="1" s="1"/>
  <c r="I620" i="1"/>
  <c r="H672" i="1"/>
  <c r="A673" i="1"/>
  <c r="F672" i="1" l="1"/>
  <c r="R672" i="1"/>
  <c r="S672" i="1"/>
  <c r="Z672" i="1" s="1"/>
  <c r="AO673" i="1"/>
  <c r="AP673" i="1" s="1"/>
  <c r="BM673" i="1"/>
  <c r="BN673" i="1" s="1"/>
  <c r="AG673" i="1"/>
  <c r="AH673" i="1" s="1"/>
  <c r="BE673" i="1"/>
  <c r="BF673" i="1" s="1"/>
  <c r="AW673" i="1"/>
  <c r="AX673" i="1" s="1"/>
  <c r="E674" i="1"/>
  <c r="Q673" i="1"/>
  <c r="D673" i="1"/>
  <c r="G673" i="1" s="1"/>
  <c r="AF618" i="1"/>
  <c r="AV618" i="1"/>
  <c r="AN618" i="1"/>
  <c r="BD616" i="1"/>
  <c r="BD618" i="1" s="1"/>
  <c r="C274" i="1"/>
  <c r="P274" i="1" s="1"/>
  <c r="B273" i="1"/>
  <c r="M619" i="1"/>
  <c r="N619" i="1" s="1"/>
  <c r="AA673" i="1"/>
  <c r="T673" i="1"/>
  <c r="AB673" i="1"/>
  <c r="A674" i="1"/>
  <c r="H673" i="1"/>
  <c r="J620" i="1"/>
  <c r="K620" i="1" s="1"/>
  <c r="I621" i="1"/>
  <c r="L619" i="1"/>
  <c r="U619" i="1"/>
  <c r="W619" i="1" s="1"/>
  <c r="F673" i="1" l="1"/>
  <c r="BM674" i="1"/>
  <c r="BN674" i="1" s="1"/>
  <c r="AG674" i="1"/>
  <c r="AH674" i="1" s="1"/>
  <c r="BE674" i="1"/>
  <c r="BF674" i="1" s="1"/>
  <c r="AW674" i="1"/>
  <c r="AX674" i="1" s="1"/>
  <c r="AO674" i="1"/>
  <c r="AP674" i="1" s="1"/>
  <c r="E675" i="1"/>
  <c r="Q674" i="1"/>
  <c r="D674" i="1"/>
  <c r="G674" i="1" s="1"/>
  <c r="R673" i="1"/>
  <c r="S673" i="1"/>
  <c r="Z673" i="1" s="1"/>
  <c r="O619" i="1"/>
  <c r="M620" i="1"/>
  <c r="N620" i="1" s="1"/>
  <c r="L620" i="1"/>
  <c r="U620" i="1"/>
  <c r="W620" i="1" s="1"/>
  <c r="H674" i="1"/>
  <c r="A675" i="1"/>
  <c r="X274" i="1"/>
  <c r="J621" i="1"/>
  <c r="K621" i="1" s="1"/>
  <c r="I622" i="1"/>
  <c r="AB674" i="1"/>
  <c r="AA674" i="1"/>
  <c r="T674" i="1"/>
  <c r="F674" i="1" l="1"/>
  <c r="BE675" i="1"/>
  <c r="BF675" i="1" s="1"/>
  <c r="AW675" i="1"/>
  <c r="AX675" i="1" s="1"/>
  <c r="AO675" i="1"/>
  <c r="AP675" i="1" s="1"/>
  <c r="BM675" i="1"/>
  <c r="BN675" i="1" s="1"/>
  <c r="AG675" i="1"/>
  <c r="AH675" i="1" s="1"/>
  <c r="E676" i="1"/>
  <c r="Q675" i="1"/>
  <c r="S674" i="1"/>
  <c r="Z674" i="1" s="1"/>
  <c r="R674" i="1"/>
  <c r="D675" i="1"/>
  <c r="G675" i="1" s="1"/>
  <c r="AN619" i="1"/>
  <c r="AV619" i="1"/>
  <c r="BD619" i="1"/>
  <c r="AF619" i="1"/>
  <c r="M621" i="1"/>
  <c r="M622" i="1" s="1"/>
  <c r="O620" i="1"/>
  <c r="N621" i="1"/>
  <c r="A676" i="1"/>
  <c r="H675" i="1"/>
  <c r="L621" i="1"/>
  <c r="U621" i="1"/>
  <c r="W621" i="1" s="1"/>
  <c r="B274" i="1"/>
  <c r="J622" i="1"/>
  <c r="K622" i="1" s="1"/>
  <c r="I623" i="1"/>
  <c r="C275" i="1"/>
  <c r="AA675" i="1"/>
  <c r="T675" i="1"/>
  <c r="AB675" i="1"/>
  <c r="F675" i="1" l="1"/>
  <c r="AW676" i="1"/>
  <c r="AX676" i="1" s="1"/>
  <c r="AO676" i="1"/>
  <c r="AP676" i="1" s="1"/>
  <c r="BM676" i="1"/>
  <c r="BN676" i="1" s="1"/>
  <c r="AG676" i="1"/>
  <c r="AH676" i="1" s="1"/>
  <c r="BE676" i="1"/>
  <c r="BF676" i="1" s="1"/>
  <c r="E677" i="1"/>
  <c r="Q676" i="1"/>
  <c r="S675" i="1"/>
  <c r="Z675" i="1" s="1"/>
  <c r="R675" i="1"/>
  <c r="D676" i="1"/>
  <c r="G676" i="1" s="1"/>
  <c r="AN620" i="1"/>
  <c r="BD620" i="1"/>
  <c r="AF620" i="1"/>
  <c r="AV620" i="1"/>
  <c r="N622" i="1"/>
  <c r="O621" i="1"/>
  <c r="L622" i="1"/>
  <c r="U622" i="1"/>
  <c r="W622" i="1" s="1"/>
  <c r="H676" i="1"/>
  <c r="A677" i="1"/>
  <c r="P275" i="1"/>
  <c r="M623" i="1"/>
  <c r="J623" i="1"/>
  <c r="K623" i="1" s="1"/>
  <c r="I624" i="1"/>
  <c r="AB676" i="1"/>
  <c r="AA676" i="1"/>
  <c r="T676" i="1"/>
  <c r="O622" i="1" l="1"/>
  <c r="BD622" i="1" s="1"/>
  <c r="F676" i="1"/>
  <c r="AO677" i="1"/>
  <c r="AP677" i="1" s="1"/>
  <c r="BM677" i="1"/>
  <c r="BN677" i="1" s="1"/>
  <c r="AG677" i="1"/>
  <c r="AH677" i="1" s="1"/>
  <c r="BE677" i="1"/>
  <c r="BF677" i="1" s="1"/>
  <c r="AW677" i="1"/>
  <c r="AX677" i="1" s="1"/>
  <c r="E678" i="1"/>
  <c r="Q677" i="1"/>
  <c r="S676" i="1"/>
  <c r="Z676" i="1" s="1"/>
  <c r="R676" i="1"/>
  <c r="D677" i="1"/>
  <c r="G677" i="1" s="1"/>
  <c r="AN621" i="1"/>
  <c r="AV621" i="1"/>
  <c r="AF621" i="1"/>
  <c r="BD621" i="1"/>
  <c r="N623" i="1"/>
  <c r="J624" i="1"/>
  <c r="K624" i="1" s="1"/>
  <c r="M624" i="1"/>
  <c r="I625" i="1"/>
  <c r="AA677" i="1"/>
  <c r="T677" i="1"/>
  <c r="AB677" i="1"/>
  <c r="L623" i="1"/>
  <c r="U623" i="1"/>
  <c r="W623" i="1" s="1"/>
  <c r="X275" i="1"/>
  <c r="A678" i="1"/>
  <c r="H677" i="1"/>
  <c r="AN622" i="1" l="1"/>
  <c r="N624" i="1"/>
  <c r="AV622" i="1"/>
  <c r="AF622" i="1"/>
  <c r="F677" i="1"/>
  <c r="BM678" i="1"/>
  <c r="BN678" i="1" s="1"/>
  <c r="AG678" i="1"/>
  <c r="AH678" i="1" s="1"/>
  <c r="BE678" i="1"/>
  <c r="BF678" i="1" s="1"/>
  <c r="AW678" i="1"/>
  <c r="AX678" i="1" s="1"/>
  <c r="AO678" i="1"/>
  <c r="AP678" i="1" s="1"/>
  <c r="E679" i="1"/>
  <c r="Q678" i="1"/>
  <c r="R677" i="1"/>
  <c r="S677" i="1"/>
  <c r="Z677" i="1" s="1"/>
  <c r="D678" i="1"/>
  <c r="G678" i="1" s="1"/>
  <c r="O623" i="1"/>
  <c r="C276" i="1"/>
  <c r="P276" i="1" s="1"/>
  <c r="B275" i="1"/>
  <c r="L624" i="1"/>
  <c r="U624" i="1"/>
  <c r="W624" i="1" s="1"/>
  <c r="AB678" i="1"/>
  <c r="AA678" i="1"/>
  <c r="T678" i="1"/>
  <c r="H678" i="1"/>
  <c r="A679" i="1"/>
  <c r="M625" i="1"/>
  <c r="J625" i="1"/>
  <c r="K625" i="1" s="1"/>
  <c r="I626" i="1"/>
  <c r="N625" i="1" l="1"/>
  <c r="O624" i="1"/>
  <c r="BD624" i="1" s="1"/>
  <c r="F678" i="1"/>
  <c r="BE679" i="1"/>
  <c r="BF679" i="1" s="1"/>
  <c r="AW679" i="1"/>
  <c r="AX679" i="1" s="1"/>
  <c r="AO679" i="1"/>
  <c r="AP679" i="1" s="1"/>
  <c r="BM679" i="1"/>
  <c r="BN679" i="1" s="1"/>
  <c r="AG679" i="1"/>
  <c r="AH679" i="1" s="1"/>
  <c r="E680" i="1"/>
  <c r="Q679" i="1"/>
  <c r="D679" i="1"/>
  <c r="G679" i="1" s="1"/>
  <c r="S678" i="1"/>
  <c r="Z678" i="1" s="1"/>
  <c r="R678" i="1"/>
  <c r="AN623" i="1"/>
  <c r="AV623" i="1"/>
  <c r="AF623" i="1"/>
  <c r="BD623" i="1"/>
  <c r="J626" i="1"/>
  <c r="K626" i="1" s="1"/>
  <c r="M626" i="1"/>
  <c r="I627" i="1"/>
  <c r="A680" i="1"/>
  <c r="H679" i="1"/>
  <c r="L625" i="1"/>
  <c r="U625" i="1"/>
  <c r="W625" i="1" s="1"/>
  <c r="X276" i="1"/>
  <c r="AA679" i="1"/>
  <c r="T679" i="1"/>
  <c r="AB679" i="1"/>
  <c r="O625" i="1" l="1"/>
  <c r="AF625" i="1" s="1"/>
  <c r="N626" i="1"/>
  <c r="AN624" i="1"/>
  <c r="AF624" i="1"/>
  <c r="AV624" i="1"/>
  <c r="F679" i="1"/>
  <c r="S679" i="1"/>
  <c r="Z679" i="1" s="1"/>
  <c r="R679" i="1"/>
  <c r="D680" i="1"/>
  <c r="G680" i="1" s="1"/>
  <c r="AW680" i="1"/>
  <c r="AX680" i="1" s="1"/>
  <c r="AO680" i="1"/>
  <c r="AP680" i="1" s="1"/>
  <c r="BM680" i="1"/>
  <c r="BN680" i="1" s="1"/>
  <c r="AG680" i="1"/>
  <c r="AH680" i="1" s="1"/>
  <c r="BE680" i="1"/>
  <c r="BF680" i="1" s="1"/>
  <c r="E681" i="1"/>
  <c r="Q680" i="1"/>
  <c r="B276" i="1"/>
  <c r="C277" i="1"/>
  <c r="H680" i="1"/>
  <c r="A681" i="1"/>
  <c r="L626" i="1"/>
  <c r="U626" i="1"/>
  <c r="W626" i="1" s="1"/>
  <c r="AB680" i="1"/>
  <c r="AA680" i="1"/>
  <c r="T680" i="1"/>
  <c r="M627" i="1"/>
  <c r="J627" i="1"/>
  <c r="K627" i="1" s="1"/>
  <c r="I628" i="1"/>
  <c r="N627" i="1" l="1"/>
  <c r="AN625" i="1"/>
  <c r="AV625" i="1"/>
  <c r="BD625" i="1"/>
  <c r="O626" i="1"/>
  <c r="AF626" i="1" s="1"/>
  <c r="F680" i="1"/>
  <c r="D681" i="1"/>
  <c r="G681" i="1" s="1"/>
  <c r="S680" i="1"/>
  <c r="Z680" i="1" s="1"/>
  <c r="R680" i="1"/>
  <c r="BU681" i="1"/>
  <c r="BV681" i="1" s="1"/>
  <c r="AO681" i="1"/>
  <c r="AP681" i="1" s="1"/>
  <c r="BM681" i="1"/>
  <c r="BN681" i="1" s="1"/>
  <c r="AG681" i="1"/>
  <c r="AH681" i="1" s="1"/>
  <c r="BE681" i="1"/>
  <c r="BF681" i="1" s="1"/>
  <c r="AW681" i="1"/>
  <c r="AX681" i="1" s="1"/>
  <c r="E682" i="1"/>
  <c r="Q681" i="1"/>
  <c r="S681" i="1" s="1"/>
  <c r="BQ681" i="1" s="1"/>
  <c r="BQ682" i="1" s="1"/>
  <c r="L627" i="1"/>
  <c r="U627" i="1"/>
  <c r="W627" i="1" s="1"/>
  <c r="AA681" i="1"/>
  <c r="T681" i="1"/>
  <c r="AB681" i="1"/>
  <c r="J628" i="1"/>
  <c r="K628" i="1" s="1"/>
  <c r="M628" i="1"/>
  <c r="I629" i="1"/>
  <c r="A682" i="1"/>
  <c r="H681" i="1"/>
  <c r="P277" i="1"/>
  <c r="N628" i="1" l="1"/>
  <c r="O627" i="1"/>
  <c r="AV627" i="1" s="1"/>
  <c r="AV626" i="1"/>
  <c r="BD626" i="1"/>
  <c r="AN626" i="1"/>
  <c r="F681" i="1"/>
  <c r="BQ683" i="1"/>
  <c r="BR682" i="1"/>
  <c r="BS681" i="1"/>
  <c r="BE682" i="1"/>
  <c r="BF682" i="1" s="1"/>
  <c r="AO682" i="1"/>
  <c r="AP682" i="1" s="1"/>
  <c r="BS682" i="1"/>
  <c r="BM682" i="1"/>
  <c r="BN682" i="1" s="1"/>
  <c r="AW682" i="1"/>
  <c r="AX682" i="1" s="1"/>
  <c r="AG682" i="1"/>
  <c r="AH682" i="1" s="1"/>
  <c r="BU682" i="1"/>
  <c r="BV682" i="1" s="1"/>
  <c r="E683" i="1"/>
  <c r="Q682" i="1"/>
  <c r="D682" i="1"/>
  <c r="G682" i="1" s="1"/>
  <c r="M629" i="1"/>
  <c r="J629" i="1"/>
  <c r="K629" i="1" s="1"/>
  <c r="I630" i="1"/>
  <c r="AB682" i="1"/>
  <c r="AA682" i="1"/>
  <c r="T682" i="1"/>
  <c r="H682" i="1"/>
  <c r="A683" i="1"/>
  <c r="X277" i="1"/>
  <c r="L628" i="1"/>
  <c r="U628" i="1"/>
  <c r="W628" i="1" s="1"/>
  <c r="O628" i="1" l="1"/>
  <c r="AF628" i="1" s="1"/>
  <c r="N629" i="1"/>
  <c r="BD627" i="1"/>
  <c r="AN627" i="1"/>
  <c r="AF627" i="1"/>
  <c r="F682" i="1"/>
  <c r="BE683" i="1"/>
  <c r="BF683" i="1" s="1"/>
  <c r="BU683" i="1"/>
  <c r="BV683" i="1" s="1"/>
  <c r="AW683" i="1"/>
  <c r="AX683" i="1" s="1"/>
  <c r="AG683" i="1"/>
  <c r="AH683" i="1" s="1"/>
  <c r="AO683" i="1"/>
  <c r="AP683" i="1" s="1"/>
  <c r="BM683" i="1"/>
  <c r="BN683" i="1" s="1"/>
  <c r="BS683" i="1"/>
  <c r="E684" i="1"/>
  <c r="Q683" i="1"/>
  <c r="S682" i="1"/>
  <c r="Z682" i="1" s="1"/>
  <c r="R682" i="1"/>
  <c r="D683" i="1"/>
  <c r="G683" i="1" s="1"/>
  <c r="BR683" i="1"/>
  <c r="BQ684" i="1"/>
  <c r="L629" i="1"/>
  <c r="U629" i="1"/>
  <c r="W629" i="1" s="1"/>
  <c r="AA683" i="1"/>
  <c r="T683" i="1"/>
  <c r="AB683" i="1"/>
  <c r="C278" i="1"/>
  <c r="H683" i="1"/>
  <c r="A684" i="1"/>
  <c r="J630" i="1"/>
  <c r="K630" i="1" s="1"/>
  <c r="M630" i="1"/>
  <c r="I631" i="1"/>
  <c r="B277" i="1"/>
  <c r="N630" i="1" l="1"/>
  <c r="AV628" i="1"/>
  <c r="BD628" i="1"/>
  <c r="AN628" i="1"/>
  <c r="O629" i="1"/>
  <c r="BD629" i="1" s="1"/>
  <c r="F683" i="1"/>
  <c r="S683" i="1"/>
  <c r="Z683" i="1" s="1"/>
  <c r="R683" i="1"/>
  <c r="BR684" i="1"/>
  <c r="BQ685" i="1"/>
  <c r="AO684" i="1"/>
  <c r="AP684" i="1" s="1"/>
  <c r="BU684" i="1"/>
  <c r="BV684" i="1" s="1"/>
  <c r="BM684" i="1"/>
  <c r="BN684" i="1" s="1"/>
  <c r="BE684" i="1"/>
  <c r="BF684" i="1" s="1"/>
  <c r="AG684" i="1"/>
  <c r="AH684" i="1" s="1"/>
  <c r="BS684" i="1"/>
  <c r="AW684" i="1"/>
  <c r="AX684" i="1" s="1"/>
  <c r="E685" i="1"/>
  <c r="Q684" i="1"/>
  <c r="D684" i="1"/>
  <c r="T684" i="1"/>
  <c r="AB684" i="1"/>
  <c r="AA684" i="1"/>
  <c r="L630" i="1"/>
  <c r="U630" i="1"/>
  <c r="W630" i="1" s="1"/>
  <c r="A685" i="1"/>
  <c r="H684" i="1"/>
  <c r="P278" i="1"/>
  <c r="M631" i="1"/>
  <c r="J631" i="1"/>
  <c r="K631" i="1" s="1"/>
  <c r="I632" i="1"/>
  <c r="N631" i="1" l="1"/>
  <c r="O630" i="1"/>
  <c r="BD630" i="1" s="1"/>
  <c r="AV629" i="1"/>
  <c r="AN629" i="1"/>
  <c r="AF629" i="1"/>
  <c r="F684" i="1"/>
  <c r="G684" i="1"/>
  <c r="BM685" i="1"/>
  <c r="BN685" i="1" s="1"/>
  <c r="AG685" i="1"/>
  <c r="AH685" i="1" s="1"/>
  <c r="BE685" i="1"/>
  <c r="BF685" i="1" s="1"/>
  <c r="BS685" i="1"/>
  <c r="AW685" i="1"/>
  <c r="AX685" i="1" s="1"/>
  <c r="AO685" i="1"/>
  <c r="AP685" i="1" s="1"/>
  <c r="BU685" i="1"/>
  <c r="BV685" i="1" s="1"/>
  <c r="E686" i="1"/>
  <c r="Q685" i="1"/>
  <c r="S684" i="1"/>
  <c r="Z684" i="1" s="1"/>
  <c r="R684" i="1"/>
  <c r="BR685" i="1"/>
  <c r="BQ686" i="1"/>
  <c r="D685" i="1"/>
  <c r="G685" i="1" s="1"/>
  <c r="X278" i="1"/>
  <c r="L631" i="1"/>
  <c r="O631" i="1" s="1"/>
  <c r="U631" i="1"/>
  <c r="W631" i="1" s="1"/>
  <c r="J632" i="1"/>
  <c r="K632" i="1" s="1"/>
  <c r="M632" i="1"/>
  <c r="N632" i="1" s="1"/>
  <c r="I633" i="1"/>
  <c r="H685" i="1"/>
  <c r="A686" i="1"/>
  <c r="AB685" i="1"/>
  <c r="AA685" i="1"/>
  <c r="T685" i="1"/>
  <c r="AN630" i="1" l="1"/>
  <c r="AF630" i="1"/>
  <c r="AV630" i="1"/>
  <c r="F685" i="1"/>
  <c r="BQ687" i="1"/>
  <c r="BR686" i="1"/>
  <c r="R685" i="1"/>
  <c r="S685" i="1"/>
  <c r="Z685" i="1" s="1"/>
  <c r="BE686" i="1"/>
  <c r="BF686" i="1" s="1"/>
  <c r="BS686" i="1"/>
  <c r="AW686" i="1"/>
  <c r="AX686" i="1" s="1"/>
  <c r="AO686" i="1"/>
  <c r="AP686" i="1" s="1"/>
  <c r="BU686" i="1"/>
  <c r="BV686" i="1" s="1"/>
  <c r="AG686" i="1"/>
  <c r="AH686" i="1" s="1"/>
  <c r="BM686" i="1"/>
  <c r="BN686" i="1" s="1"/>
  <c r="E687" i="1"/>
  <c r="Q686" i="1"/>
  <c r="D686" i="1"/>
  <c r="G686" i="1" s="1"/>
  <c r="AV631" i="1"/>
  <c r="AF631" i="1"/>
  <c r="AN631" i="1"/>
  <c r="BD631" i="1"/>
  <c r="L632" i="1"/>
  <c r="O632" i="1" s="1"/>
  <c r="U632" i="1"/>
  <c r="W632" i="1" s="1"/>
  <c r="C279" i="1"/>
  <c r="AA686" i="1"/>
  <c r="T686" i="1"/>
  <c r="AB686" i="1"/>
  <c r="A687" i="1"/>
  <c r="H686" i="1"/>
  <c r="M633" i="1"/>
  <c r="N633" i="1" s="1"/>
  <c r="J633" i="1"/>
  <c r="K633" i="1" s="1"/>
  <c r="I634" i="1"/>
  <c r="B278" i="1"/>
  <c r="F686" i="1" l="1"/>
  <c r="S686" i="1"/>
  <c r="Z686" i="1" s="1"/>
  <c r="R686" i="1"/>
  <c r="AW687" i="1"/>
  <c r="AX687" i="1" s="1"/>
  <c r="AO687" i="1"/>
  <c r="AP687" i="1" s="1"/>
  <c r="BU687" i="1"/>
  <c r="BV687" i="1" s="1"/>
  <c r="BM687" i="1"/>
  <c r="BN687" i="1" s="1"/>
  <c r="AG687" i="1"/>
  <c r="AH687" i="1" s="1"/>
  <c r="BS687" i="1"/>
  <c r="BE687" i="1"/>
  <c r="BF687" i="1" s="1"/>
  <c r="E688" i="1"/>
  <c r="Q687" i="1"/>
  <c r="D687" i="1"/>
  <c r="G687" i="1" s="1"/>
  <c r="BR687" i="1"/>
  <c r="BQ688" i="1"/>
  <c r="AF632" i="1"/>
  <c r="AN632" i="1"/>
  <c r="BD632" i="1"/>
  <c r="AV632" i="1"/>
  <c r="AB687" i="1"/>
  <c r="AA687" i="1"/>
  <c r="T687" i="1"/>
  <c r="P279" i="1"/>
  <c r="J634" i="1"/>
  <c r="K634" i="1" s="1"/>
  <c r="M634" i="1"/>
  <c r="N634" i="1" s="1"/>
  <c r="I635" i="1"/>
  <c r="L633" i="1"/>
  <c r="O633" i="1" s="1"/>
  <c r="U633" i="1"/>
  <c r="W633" i="1" s="1"/>
  <c r="H687" i="1"/>
  <c r="A688" i="1"/>
  <c r="D688" i="1" l="1"/>
  <c r="G688" i="1" s="1"/>
  <c r="F687" i="1"/>
  <c r="BQ689" i="1"/>
  <c r="BR688" i="1"/>
  <c r="S687" i="1"/>
  <c r="Z687" i="1" s="1"/>
  <c r="R687" i="1"/>
  <c r="BM688" i="1"/>
  <c r="BN688" i="1" s="1"/>
  <c r="AO688" i="1"/>
  <c r="AP688" i="1" s="1"/>
  <c r="BU688" i="1"/>
  <c r="BV688" i="1" s="1"/>
  <c r="BE688" i="1"/>
  <c r="BF688" i="1" s="1"/>
  <c r="AG688" i="1"/>
  <c r="AH688" i="1" s="1"/>
  <c r="AW688" i="1"/>
  <c r="AX688" i="1" s="1"/>
  <c r="BS688" i="1"/>
  <c r="E689" i="1"/>
  <c r="Q688" i="1"/>
  <c r="AV633" i="1"/>
  <c r="AF633" i="1"/>
  <c r="AN633" i="1"/>
  <c r="BD633" i="1"/>
  <c r="M635" i="1"/>
  <c r="N635" i="1" s="1"/>
  <c r="J635" i="1"/>
  <c r="K635" i="1" s="1"/>
  <c r="I636" i="1"/>
  <c r="H688" i="1"/>
  <c r="A689" i="1"/>
  <c r="AA688" i="1"/>
  <c r="T688" i="1"/>
  <c r="AB688" i="1"/>
  <c r="X279" i="1"/>
  <c r="L634" i="1"/>
  <c r="O634" i="1" s="1"/>
  <c r="U634" i="1"/>
  <c r="W634" i="1" s="1"/>
  <c r="F688" i="1" l="1"/>
  <c r="D689" i="1"/>
  <c r="G689" i="1" s="1"/>
  <c r="BQ690" i="1"/>
  <c r="BR689" i="1"/>
  <c r="BE689" i="1"/>
  <c r="BF689" i="1" s="1"/>
  <c r="AW689" i="1"/>
  <c r="AX689" i="1" s="1"/>
  <c r="BS689" i="1"/>
  <c r="AO689" i="1"/>
  <c r="AP689" i="1" s="1"/>
  <c r="AG689" i="1"/>
  <c r="AH689" i="1" s="1"/>
  <c r="BU689" i="1"/>
  <c r="BV689" i="1" s="1"/>
  <c r="BM689" i="1"/>
  <c r="BN689" i="1" s="1"/>
  <c r="E690" i="1"/>
  <c r="Q689" i="1"/>
  <c r="R688" i="1"/>
  <c r="S688" i="1"/>
  <c r="Z688" i="1" s="1"/>
  <c r="AV634" i="1"/>
  <c r="AN634" i="1"/>
  <c r="BD634" i="1"/>
  <c r="AF634" i="1"/>
  <c r="C280" i="1"/>
  <c r="J636" i="1"/>
  <c r="K636" i="1" s="1"/>
  <c r="M636" i="1"/>
  <c r="N636" i="1" s="1"/>
  <c r="I637" i="1"/>
  <c r="B279" i="1"/>
  <c r="L635" i="1"/>
  <c r="O635" i="1" s="1"/>
  <c r="U635" i="1"/>
  <c r="W635" i="1" s="1"/>
  <c r="T689" i="1"/>
  <c r="AB689" i="1"/>
  <c r="AA689" i="1"/>
  <c r="H689" i="1"/>
  <c r="A690" i="1"/>
  <c r="F689" i="1" l="1"/>
  <c r="BR690" i="1"/>
  <c r="BQ691" i="1"/>
  <c r="AW690" i="1"/>
  <c r="AX690" i="1" s="1"/>
  <c r="BS690" i="1"/>
  <c r="AO690" i="1"/>
  <c r="AP690" i="1" s="1"/>
  <c r="BM690" i="1"/>
  <c r="BN690" i="1" s="1"/>
  <c r="AG690" i="1"/>
  <c r="AH690" i="1" s="1"/>
  <c r="BU690" i="1"/>
  <c r="BV690" i="1" s="1"/>
  <c r="BE690" i="1"/>
  <c r="BF690" i="1" s="1"/>
  <c r="E691" i="1"/>
  <c r="Q690" i="1"/>
  <c r="R689" i="1"/>
  <c r="S689" i="1"/>
  <c r="Z689" i="1" s="1"/>
  <c r="D690" i="1"/>
  <c r="G690" i="1" s="1"/>
  <c r="AV635" i="1"/>
  <c r="AF635" i="1"/>
  <c r="AN635" i="1"/>
  <c r="BD635" i="1"/>
  <c r="L636" i="1"/>
  <c r="O636" i="1" s="1"/>
  <c r="U636" i="1"/>
  <c r="W636" i="1" s="1"/>
  <c r="AB690" i="1"/>
  <c r="AA690" i="1"/>
  <c r="T690" i="1"/>
  <c r="M637" i="1"/>
  <c r="J637" i="1"/>
  <c r="K637" i="1" s="1"/>
  <c r="N637" i="1"/>
  <c r="I638" i="1"/>
  <c r="P280" i="1"/>
  <c r="H690" i="1"/>
  <c r="A691" i="1"/>
  <c r="F690" i="1" l="1"/>
  <c r="S690" i="1"/>
  <c r="Z690" i="1" s="1"/>
  <c r="R690" i="1"/>
  <c r="AO691" i="1"/>
  <c r="AP691" i="1" s="1"/>
  <c r="BU691" i="1"/>
  <c r="BV691" i="1" s="1"/>
  <c r="BM691" i="1"/>
  <c r="BN691" i="1" s="1"/>
  <c r="AG691" i="1"/>
  <c r="AH691" i="1" s="1"/>
  <c r="BE691" i="1"/>
  <c r="BF691" i="1" s="1"/>
  <c r="BS691" i="1"/>
  <c r="AW691" i="1"/>
  <c r="AX691" i="1" s="1"/>
  <c r="E692" i="1"/>
  <c r="Q691" i="1"/>
  <c r="D691" i="1"/>
  <c r="G691" i="1" s="1"/>
  <c r="BR691" i="1"/>
  <c r="BQ692" i="1"/>
  <c r="AV636" i="1"/>
  <c r="AN636" i="1"/>
  <c r="BD636" i="1"/>
  <c r="AF636" i="1"/>
  <c r="A692" i="1"/>
  <c r="H691" i="1"/>
  <c r="X280" i="1"/>
  <c r="J638" i="1"/>
  <c r="K638" i="1" s="1"/>
  <c r="M638" i="1"/>
  <c r="N638" i="1" s="1"/>
  <c r="I639" i="1"/>
  <c r="AA691" i="1"/>
  <c r="T691" i="1"/>
  <c r="AB691" i="1"/>
  <c r="L637" i="1"/>
  <c r="O637" i="1" s="1"/>
  <c r="U637" i="1"/>
  <c r="W637" i="1" s="1"/>
  <c r="F691" i="1" l="1"/>
  <c r="BM692" i="1"/>
  <c r="BN692" i="1" s="1"/>
  <c r="AG692" i="1"/>
  <c r="AH692" i="1" s="1"/>
  <c r="BU692" i="1"/>
  <c r="BV692" i="1" s="1"/>
  <c r="BE692" i="1"/>
  <c r="BF692" i="1" s="1"/>
  <c r="AW692" i="1"/>
  <c r="AX692" i="1" s="1"/>
  <c r="BS692" i="1"/>
  <c r="AO692" i="1"/>
  <c r="AP692" i="1" s="1"/>
  <c r="E693" i="1"/>
  <c r="Q692" i="1"/>
  <c r="D692" i="1"/>
  <c r="G692" i="1" s="1"/>
  <c r="BR692" i="1"/>
  <c r="BQ693" i="1"/>
  <c r="S691" i="1"/>
  <c r="Z691" i="1" s="1"/>
  <c r="R691" i="1"/>
  <c r="AV637" i="1"/>
  <c r="AF637" i="1"/>
  <c r="AN637" i="1"/>
  <c r="BD637" i="1"/>
  <c r="C281" i="1"/>
  <c r="P281" i="1" s="1"/>
  <c r="L638" i="1"/>
  <c r="O638" i="1" s="1"/>
  <c r="U638" i="1"/>
  <c r="W638" i="1" s="1"/>
  <c r="B280" i="1"/>
  <c r="H692" i="1"/>
  <c r="A693" i="1"/>
  <c r="M639" i="1"/>
  <c r="N639" i="1" s="1"/>
  <c r="J639" i="1"/>
  <c r="K639" i="1" s="1"/>
  <c r="I640" i="1"/>
  <c r="AB692" i="1"/>
  <c r="AA692" i="1"/>
  <c r="T692" i="1"/>
  <c r="F692" i="1" l="1"/>
  <c r="BE693" i="1"/>
  <c r="BF693" i="1" s="1"/>
  <c r="AW693" i="1"/>
  <c r="AX693" i="1" s="1"/>
  <c r="BS693" i="1"/>
  <c r="AO693" i="1"/>
  <c r="AP693" i="1" s="1"/>
  <c r="AG693" i="1"/>
  <c r="AH693" i="1" s="1"/>
  <c r="BM693" i="1"/>
  <c r="BN693" i="1" s="1"/>
  <c r="BU693" i="1"/>
  <c r="BV693" i="1" s="1"/>
  <c r="E694" i="1"/>
  <c r="Q693" i="1"/>
  <c r="BQ694" i="1"/>
  <c r="BR693" i="1"/>
  <c r="D693" i="1"/>
  <c r="G693" i="1" s="1"/>
  <c r="S692" i="1"/>
  <c r="Z692" i="1" s="1"/>
  <c r="R692" i="1"/>
  <c r="AV638" i="1"/>
  <c r="AN638" i="1"/>
  <c r="BD638" i="1"/>
  <c r="AF638" i="1"/>
  <c r="AA693" i="1"/>
  <c r="T693" i="1"/>
  <c r="AB693" i="1"/>
  <c r="L639" i="1"/>
  <c r="O639" i="1" s="1"/>
  <c r="U639" i="1"/>
  <c r="W639" i="1" s="1"/>
  <c r="A694" i="1"/>
  <c r="H693" i="1"/>
  <c r="X281" i="1"/>
  <c r="J640" i="1"/>
  <c r="K640" i="1" s="1"/>
  <c r="M640" i="1"/>
  <c r="N640" i="1" s="1"/>
  <c r="I641" i="1"/>
  <c r="F693" i="1" l="1"/>
  <c r="AW694" i="1"/>
  <c r="AX694" i="1" s="1"/>
  <c r="BS694" i="1"/>
  <c r="AO694" i="1"/>
  <c r="AP694" i="1" s="1"/>
  <c r="BM694" i="1"/>
  <c r="BN694" i="1" s="1"/>
  <c r="AG694" i="1"/>
  <c r="AH694" i="1" s="1"/>
  <c r="BU694" i="1"/>
  <c r="BV694" i="1" s="1"/>
  <c r="BE694" i="1"/>
  <c r="BF694" i="1" s="1"/>
  <c r="E695" i="1"/>
  <c r="Q694" i="1"/>
  <c r="D694" i="1"/>
  <c r="G694" i="1" s="1"/>
  <c r="R693" i="1"/>
  <c r="S693" i="1"/>
  <c r="Z693" i="1" s="1"/>
  <c r="BR694" i="1"/>
  <c r="BQ695" i="1"/>
  <c r="AV639" i="1"/>
  <c r="AF639" i="1"/>
  <c r="AN639" i="1"/>
  <c r="BD639" i="1"/>
  <c r="C282" i="1"/>
  <c r="P282" i="1" s="1"/>
  <c r="B281" i="1"/>
  <c r="M641" i="1"/>
  <c r="N641" i="1" s="1"/>
  <c r="J641" i="1"/>
  <c r="K641" i="1" s="1"/>
  <c r="I642" i="1"/>
  <c r="L640" i="1"/>
  <c r="O640" i="1" s="1"/>
  <c r="U640" i="1"/>
  <c r="W640" i="1" s="1"/>
  <c r="AB694" i="1"/>
  <c r="AA694" i="1"/>
  <c r="T694" i="1"/>
  <c r="H694" i="1"/>
  <c r="A695" i="1"/>
  <c r="F694" i="1" l="1"/>
  <c r="AO695" i="1"/>
  <c r="AP695" i="1" s="1"/>
  <c r="BM695" i="1"/>
  <c r="BN695" i="1" s="1"/>
  <c r="AG695" i="1"/>
  <c r="AH695" i="1" s="1"/>
  <c r="BU695" i="1"/>
  <c r="BV695" i="1" s="1"/>
  <c r="BE695" i="1"/>
  <c r="BF695" i="1" s="1"/>
  <c r="AW695" i="1"/>
  <c r="AX695" i="1" s="1"/>
  <c r="BS695" i="1"/>
  <c r="E696" i="1"/>
  <c r="Q695" i="1"/>
  <c r="S694" i="1"/>
  <c r="Z694" i="1" s="1"/>
  <c r="R694" i="1"/>
  <c r="BR695" i="1"/>
  <c r="BQ696" i="1"/>
  <c r="D695" i="1"/>
  <c r="G695" i="1" s="1"/>
  <c r="AV640" i="1"/>
  <c r="AN640" i="1"/>
  <c r="BD640" i="1"/>
  <c r="AF640" i="1"/>
  <c r="A696" i="1"/>
  <c r="H695" i="1"/>
  <c r="J642" i="1"/>
  <c r="K642" i="1" s="1"/>
  <c r="M642" i="1"/>
  <c r="N642" i="1" s="1"/>
  <c r="I643" i="1"/>
  <c r="AA695" i="1"/>
  <c r="T695" i="1"/>
  <c r="AB695" i="1"/>
  <c r="L641" i="1"/>
  <c r="O641" i="1" s="1"/>
  <c r="U641" i="1"/>
  <c r="W641" i="1" s="1"/>
  <c r="X282" i="1"/>
  <c r="F695" i="1" l="1"/>
  <c r="BQ697" i="1"/>
  <c r="BR696" i="1"/>
  <c r="D696" i="1"/>
  <c r="G696" i="1" s="1"/>
  <c r="S695" i="1"/>
  <c r="Z695" i="1" s="1"/>
  <c r="R695" i="1"/>
  <c r="BM696" i="1"/>
  <c r="BN696" i="1" s="1"/>
  <c r="AG696" i="1"/>
  <c r="AH696" i="1" s="1"/>
  <c r="BU696" i="1"/>
  <c r="BV696" i="1" s="1"/>
  <c r="BE696" i="1"/>
  <c r="BF696" i="1" s="1"/>
  <c r="AW696" i="1"/>
  <c r="AX696" i="1" s="1"/>
  <c r="BS696" i="1"/>
  <c r="AO696" i="1"/>
  <c r="AP696" i="1" s="1"/>
  <c r="E697" i="1"/>
  <c r="Q696" i="1"/>
  <c r="AV641" i="1"/>
  <c r="AF641" i="1"/>
  <c r="AN641" i="1"/>
  <c r="BD641" i="1"/>
  <c r="C283" i="1"/>
  <c r="L642" i="1"/>
  <c r="O642" i="1" s="1"/>
  <c r="U642" i="1"/>
  <c r="W642" i="1" s="1"/>
  <c r="H696" i="1"/>
  <c r="A697" i="1"/>
  <c r="M643" i="1"/>
  <c r="N643" i="1" s="1"/>
  <c r="J643" i="1"/>
  <c r="K643" i="1" s="1"/>
  <c r="I644" i="1"/>
  <c r="B282" i="1"/>
  <c r="AB696" i="1"/>
  <c r="AA696" i="1"/>
  <c r="T696" i="1"/>
  <c r="F696" i="1" l="1"/>
  <c r="BE697" i="1"/>
  <c r="BF697" i="1" s="1"/>
  <c r="AW697" i="1"/>
  <c r="AX697" i="1" s="1"/>
  <c r="BS697" i="1"/>
  <c r="AO697" i="1"/>
  <c r="AP697" i="1" s="1"/>
  <c r="BM697" i="1"/>
  <c r="BN697" i="1" s="1"/>
  <c r="AG697" i="1"/>
  <c r="AH697" i="1" s="1"/>
  <c r="BU697" i="1"/>
  <c r="BV697" i="1" s="1"/>
  <c r="E698" i="1"/>
  <c r="Q697" i="1"/>
  <c r="S696" i="1"/>
  <c r="Z696" i="1" s="1"/>
  <c r="R696" i="1"/>
  <c r="D697" i="1"/>
  <c r="BQ698" i="1"/>
  <c r="BR697" i="1"/>
  <c r="AV642" i="1"/>
  <c r="AN642" i="1"/>
  <c r="BD642" i="1"/>
  <c r="AF642" i="1"/>
  <c r="P283" i="1"/>
  <c r="X283" i="1" s="1"/>
  <c r="R283" i="1"/>
  <c r="J644" i="1"/>
  <c r="K644" i="1" s="1"/>
  <c r="M644" i="1"/>
  <c r="N644" i="1" s="1"/>
  <c r="I645" i="1"/>
  <c r="AA697" i="1"/>
  <c r="T697" i="1"/>
  <c r="AB697" i="1"/>
  <c r="L643" i="1"/>
  <c r="O643" i="1" s="1"/>
  <c r="U643" i="1"/>
  <c r="W643" i="1" s="1"/>
  <c r="A698" i="1"/>
  <c r="H697" i="1"/>
  <c r="F697" i="1" l="1"/>
  <c r="G697" i="1"/>
  <c r="AW698" i="1"/>
  <c r="AX698" i="1" s="1"/>
  <c r="BS698" i="1"/>
  <c r="AO698" i="1"/>
  <c r="AP698" i="1" s="1"/>
  <c r="BM698" i="1"/>
  <c r="BN698" i="1" s="1"/>
  <c r="AG698" i="1"/>
  <c r="AH698" i="1" s="1"/>
  <c r="BU698" i="1"/>
  <c r="BV698" i="1" s="1"/>
  <c r="BE698" i="1"/>
  <c r="BF698" i="1" s="1"/>
  <c r="E699" i="1"/>
  <c r="Q698" i="1"/>
  <c r="D698" i="1"/>
  <c r="G698" i="1" s="1"/>
  <c r="R697" i="1"/>
  <c r="S697" i="1"/>
  <c r="Z697" i="1" s="1"/>
  <c r="BR698" i="1"/>
  <c r="BQ699" i="1"/>
  <c r="AV643" i="1"/>
  <c r="AF643" i="1"/>
  <c r="AN643" i="1"/>
  <c r="BD643" i="1"/>
  <c r="B283" i="1"/>
  <c r="Z283" i="1"/>
  <c r="C284" i="1"/>
  <c r="P284" i="1" s="1"/>
  <c r="AB698" i="1"/>
  <c r="AA698" i="1"/>
  <c r="T698" i="1"/>
  <c r="J645" i="1"/>
  <c r="K645" i="1" s="1"/>
  <c r="M645" i="1"/>
  <c r="N645" i="1" s="1"/>
  <c r="I646" i="1"/>
  <c r="H698" i="1"/>
  <c r="A699" i="1"/>
  <c r="L644" i="1"/>
  <c r="O644" i="1" s="1"/>
  <c r="U644" i="1"/>
  <c r="W644" i="1" s="1"/>
  <c r="F698" i="1" l="1"/>
  <c r="AO699" i="1"/>
  <c r="AP699" i="1" s="1"/>
  <c r="BU699" i="1"/>
  <c r="BV699" i="1" s="1"/>
  <c r="BM699" i="1"/>
  <c r="BN699" i="1" s="1"/>
  <c r="AG699" i="1"/>
  <c r="AH699" i="1" s="1"/>
  <c r="BE699" i="1"/>
  <c r="BF699" i="1" s="1"/>
  <c r="AW699" i="1"/>
  <c r="AX699" i="1" s="1"/>
  <c r="BS699" i="1"/>
  <c r="E700" i="1"/>
  <c r="Q699" i="1"/>
  <c r="R698" i="1"/>
  <c r="S698" i="1"/>
  <c r="Z698" i="1" s="1"/>
  <c r="BR699" i="1"/>
  <c r="BQ700" i="1"/>
  <c r="D699" i="1"/>
  <c r="G699" i="1" s="1"/>
  <c r="AV644" i="1"/>
  <c r="AN644" i="1"/>
  <c r="BD644" i="1"/>
  <c r="AF644" i="1"/>
  <c r="AA699" i="1"/>
  <c r="T699" i="1"/>
  <c r="AB699" i="1"/>
  <c r="X284" i="1"/>
  <c r="A700" i="1"/>
  <c r="H699" i="1"/>
  <c r="M646" i="1"/>
  <c r="N646" i="1" s="1"/>
  <c r="J646" i="1"/>
  <c r="K646" i="1" s="1"/>
  <c r="I647" i="1"/>
  <c r="L645" i="1"/>
  <c r="O645" i="1" s="1"/>
  <c r="U645" i="1"/>
  <c r="W645" i="1" s="1"/>
  <c r="F699" i="1" l="1"/>
  <c r="BQ701" i="1"/>
  <c r="BR700" i="1"/>
  <c r="S699" i="1"/>
  <c r="Z699" i="1" s="1"/>
  <c r="R699" i="1"/>
  <c r="D700" i="1"/>
  <c r="BM700" i="1"/>
  <c r="BN700" i="1" s="1"/>
  <c r="AG700" i="1"/>
  <c r="AH700" i="1" s="1"/>
  <c r="BU700" i="1"/>
  <c r="BV700" i="1" s="1"/>
  <c r="BE700" i="1"/>
  <c r="BF700" i="1" s="1"/>
  <c r="AW700" i="1"/>
  <c r="AX700" i="1" s="1"/>
  <c r="BS700" i="1"/>
  <c r="AO700" i="1"/>
  <c r="AP700" i="1" s="1"/>
  <c r="E701" i="1"/>
  <c r="Q700" i="1"/>
  <c r="AV645" i="1"/>
  <c r="AF645" i="1"/>
  <c r="AN645" i="1"/>
  <c r="BD645" i="1"/>
  <c r="C285" i="1"/>
  <c r="P285" i="1" s="1"/>
  <c r="B284" i="1"/>
  <c r="H700" i="1"/>
  <c r="A701" i="1"/>
  <c r="L646" i="1"/>
  <c r="O646" i="1" s="1"/>
  <c r="U646" i="1"/>
  <c r="W646" i="1" s="1"/>
  <c r="J647" i="1"/>
  <c r="K647" i="1" s="1"/>
  <c r="M647" i="1"/>
  <c r="N647" i="1" s="1"/>
  <c r="I648" i="1"/>
  <c r="AB700" i="1"/>
  <c r="AA700" i="1"/>
  <c r="T700" i="1"/>
  <c r="F700" i="1" l="1"/>
  <c r="G700" i="1"/>
  <c r="S700" i="1"/>
  <c r="Z700" i="1" s="1"/>
  <c r="R700" i="1"/>
  <c r="BE701" i="1"/>
  <c r="BF701" i="1" s="1"/>
  <c r="AW701" i="1"/>
  <c r="AX701" i="1" s="1"/>
  <c r="BS701" i="1"/>
  <c r="AO701" i="1"/>
  <c r="AP701" i="1" s="1"/>
  <c r="BM701" i="1"/>
  <c r="BN701" i="1" s="1"/>
  <c r="BU701" i="1"/>
  <c r="BV701" i="1" s="1"/>
  <c r="AG701" i="1"/>
  <c r="AH701" i="1" s="1"/>
  <c r="E702" i="1"/>
  <c r="Q701" i="1"/>
  <c r="D701" i="1"/>
  <c r="G701" i="1" s="1"/>
  <c r="BQ702" i="1"/>
  <c r="BR701" i="1"/>
  <c r="AF646" i="1"/>
  <c r="AN646" i="1"/>
  <c r="BD646" i="1"/>
  <c r="AV646" i="1"/>
  <c r="AA701" i="1"/>
  <c r="T701" i="1"/>
  <c r="AB701" i="1"/>
  <c r="L647" i="1"/>
  <c r="O647" i="1" s="1"/>
  <c r="U647" i="1"/>
  <c r="W647" i="1" s="1"/>
  <c r="A702" i="1"/>
  <c r="H701" i="1"/>
  <c r="M648" i="1"/>
  <c r="N648" i="1" s="1"/>
  <c r="J648" i="1"/>
  <c r="K648" i="1" s="1"/>
  <c r="I649" i="1"/>
  <c r="X285" i="1"/>
  <c r="F701" i="1" l="1"/>
  <c r="R701" i="1"/>
  <c r="S701" i="1"/>
  <c r="Z701" i="1" s="1"/>
  <c r="D702" i="1"/>
  <c r="AW702" i="1"/>
  <c r="AX702" i="1" s="1"/>
  <c r="BS702" i="1"/>
  <c r="BM702" i="1"/>
  <c r="BN702" i="1" s="1"/>
  <c r="AO702" i="1"/>
  <c r="AP702" i="1" s="1"/>
  <c r="AG702" i="1"/>
  <c r="AH702" i="1" s="1"/>
  <c r="BU702" i="1"/>
  <c r="BV702" i="1" s="1"/>
  <c r="BE702" i="1"/>
  <c r="BF702" i="1" s="1"/>
  <c r="E703" i="1"/>
  <c r="Q702" i="1"/>
  <c r="BR702" i="1"/>
  <c r="BQ703" i="1"/>
  <c r="AV647" i="1"/>
  <c r="AF647" i="1"/>
  <c r="AN647" i="1"/>
  <c r="BD647" i="1"/>
  <c r="C286" i="1"/>
  <c r="P286" i="1" s="1"/>
  <c r="J649" i="1"/>
  <c r="K649" i="1" s="1"/>
  <c r="I650" i="1"/>
  <c r="H702" i="1"/>
  <c r="A703" i="1"/>
  <c r="L648" i="1"/>
  <c r="O648" i="1" s="1"/>
  <c r="U648" i="1"/>
  <c r="W648" i="1" s="1"/>
  <c r="B285" i="1"/>
  <c r="AB702" i="1"/>
  <c r="AA702" i="1"/>
  <c r="T702" i="1"/>
  <c r="F702" i="1" l="1"/>
  <c r="G702" i="1"/>
  <c r="BQ704" i="1"/>
  <c r="BR703" i="1"/>
  <c r="D703" i="1"/>
  <c r="G703" i="1" s="1"/>
  <c r="S702" i="1"/>
  <c r="Z702" i="1" s="1"/>
  <c r="R702" i="1"/>
  <c r="BE703" i="1"/>
  <c r="BF703" i="1" s="1"/>
  <c r="AG703" i="1"/>
  <c r="AH703" i="1" s="1"/>
  <c r="BU703" i="1"/>
  <c r="BV703" i="1" s="1"/>
  <c r="AW703" i="1"/>
  <c r="AX703" i="1" s="1"/>
  <c r="BM703" i="1"/>
  <c r="BN703" i="1" s="1"/>
  <c r="BS703" i="1"/>
  <c r="AO703" i="1"/>
  <c r="AP703" i="1" s="1"/>
  <c r="E704" i="1"/>
  <c r="Q703" i="1"/>
  <c r="BL646" i="1"/>
  <c r="BL648" i="1" s="1"/>
  <c r="BD648" i="1"/>
  <c r="AF648" i="1"/>
  <c r="AN648" i="1"/>
  <c r="AV648" i="1"/>
  <c r="A704" i="1"/>
  <c r="H703" i="1"/>
  <c r="J650" i="1"/>
  <c r="K650" i="1" s="1"/>
  <c r="I651" i="1"/>
  <c r="AA703" i="1"/>
  <c r="T703" i="1"/>
  <c r="AB703" i="1"/>
  <c r="M649" i="1"/>
  <c r="N649" i="1" s="1"/>
  <c r="L649" i="1"/>
  <c r="U649" i="1"/>
  <c r="W649" i="1" s="1"/>
  <c r="X286" i="1"/>
  <c r="F703" i="1" l="1"/>
  <c r="BU704" i="1"/>
  <c r="BV704" i="1" s="1"/>
  <c r="BM704" i="1"/>
  <c r="BN704" i="1" s="1"/>
  <c r="AO704" i="1"/>
  <c r="AP704" i="1" s="1"/>
  <c r="BE704" i="1"/>
  <c r="BF704" i="1" s="1"/>
  <c r="AG704" i="1"/>
  <c r="AH704" i="1" s="1"/>
  <c r="BS704" i="1"/>
  <c r="AW704" i="1"/>
  <c r="AX704" i="1" s="1"/>
  <c r="E705" i="1"/>
  <c r="Q704" i="1"/>
  <c r="S703" i="1"/>
  <c r="Z703" i="1" s="1"/>
  <c r="R703" i="1"/>
  <c r="D704" i="1"/>
  <c r="G704" i="1" s="1"/>
  <c r="BR704" i="1"/>
  <c r="BQ705" i="1"/>
  <c r="O649" i="1"/>
  <c r="BL649" i="1" s="1"/>
  <c r="C287" i="1"/>
  <c r="B286" i="1"/>
  <c r="J651" i="1"/>
  <c r="K651" i="1" s="1"/>
  <c r="I652" i="1"/>
  <c r="H704" i="1"/>
  <c r="A705" i="1"/>
  <c r="M650" i="1"/>
  <c r="N650" i="1" s="1"/>
  <c r="L650" i="1"/>
  <c r="U650" i="1"/>
  <c r="W650" i="1" s="1"/>
  <c r="AB704" i="1"/>
  <c r="AA704" i="1"/>
  <c r="T704" i="1"/>
  <c r="F704" i="1" l="1"/>
  <c r="AG705" i="1"/>
  <c r="AH705" i="1" s="1"/>
  <c r="AW705" i="1"/>
  <c r="AX705" i="1" s="1"/>
  <c r="BS705" i="1"/>
  <c r="BM705" i="1"/>
  <c r="BN705" i="1" s="1"/>
  <c r="AO705" i="1"/>
  <c r="AP705" i="1" s="1"/>
  <c r="BU705" i="1"/>
  <c r="BV705" i="1" s="1"/>
  <c r="BE705" i="1"/>
  <c r="BF705" i="1" s="1"/>
  <c r="E706" i="1"/>
  <c r="Q705" i="1"/>
  <c r="S704" i="1"/>
  <c r="Z704" i="1" s="1"/>
  <c r="R704" i="1"/>
  <c r="BQ706" i="1"/>
  <c r="BR705" i="1"/>
  <c r="D705" i="1"/>
  <c r="G705" i="1" s="1"/>
  <c r="BD649" i="1"/>
  <c r="AF649" i="1"/>
  <c r="AN649" i="1"/>
  <c r="AV649" i="1"/>
  <c r="P287" i="1"/>
  <c r="X287" i="1" s="1"/>
  <c r="AA705" i="1"/>
  <c r="T705" i="1"/>
  <c r="AB705" i="1"/>
  <c r="M651" i="1"/>
  <c r="N651" i="1" s="1"/>
  <c r="A706" i="1"/>
  <c r="H705" i="1"/>
  <c r="J652" i="1"/>
  <c r="K652" i="1" s="1"/>
  <c r="I653" i="1"/>
  <c r="L651" i="1"/>
  <c r="U651" i="1"/>
  <c r="W651" i="1" s="1"/>
  <c r="O650" i="1"/>
  <c r="BL650" i="1" s="1"/>
  <c r="F705" i="1" l="1"/>
  <c r="BQ707" i="1"/>
  <c r="BR706" i="1"/>
  <c r="R705" i="1"/>
  <c r="S705" i="1"/>
  <c r="Z705" i="1" s="1"/>
  <c r="BE706" i="1"/>
  <c r="BF706" i="1" s="1"/>
  <c r="AG706" i="1"/>
  <c r="AH706" i="1" s="1"/>
  <c r="BS706" i="1"/>
  <c r="AW706" i="1"/>
  <c r="AX706" i="1" s="1"/>
  <c r="BM706" i="1"/>
  <c r="BN706" i="1" s="1"/>
  <c r="BU706" i="1"/>
  <c r="BV706" i="1" s="1"/>
  <c r="AO706" i="1"/>
  <c r="AP706" i="1" s="1"/>
  <c r="E707" i="1"/>
  <c r="Q706" i="1"/>
  <c r="D706" i="1"/>
  <c r="G706" i="1" s="1"/>
  <c r="AN650" i="1"/>
  <c r="BD650" i="1"/>
  <c r="AF650" i="1"/>
  <c r="AV650" i="1"/>
  <c r="C288" i="1"/>
  <c r="P288" i="1" s="1"/>
  <c r="M652" i="1"/>
  <c r="M653" i="1" s="1"/>
  <c r="N652" i="1"/>
  <c r="J653" i="1"/>
  <c r="K653" i="1" s="1"/>
  <c r="I654" i="1"/>
  <c r="AB706" i="1"/>
  <c r="AA706" i="1"/>
  <c r="T706" i="1"/>
  <c r="L652" i="1"/>
  <c r="U652" i="1"/>
  <c r="W652" i="1" s="1"/>
  <c r="H706" i="1"/>
  <c r="A707" i="1"/>
  <c r="B287" i="1"/>
  <c r="O651" i="1"/>
  <c r="BL651" i="1" s="1"/>
  <c r="F706" i="1" l="1"/>
  <c r="BE707" i="1"/>
  <c r="BF707" i="1" s="1"/>
  <c r="BM707" i="1"/>
  <c r="BN707" i="1" s="1"/>
  <c r="AG707" i="1"/>
  <c r="AH707" i="1" s="1"/>
  <c r="BU707" i="1"/>
  <c r="BV707" i="1" s="1"/>
  <c r="AO707" i="1"/>
  <c r="AP707" i="1" s="1"/>
  <c r="AW707" i="1"/>
  <c r="AX707" i="1" s="1"/>
  <c r="BS707" i="1"/>
  <c r="E708" i="1"/>
  <c r="Q707" i="1"/>
  <c r="R706" i="1"/>
  <c r="S706" i="1"/>
  <c r="Z706" i="1" s="1"/>
  <c r="D707" i="1"/>
  <c r="G707" i="1" s="1"/>
  <c r="BR707" i="1"/>
  <c r="BQ708" i="1"/>
  <c r="BD651" i="1"/>
  <c r="AN651" i="1"/>
  <c r="AV651" i="1"/>
  <c r="AF651" i="1"/>
  <c r="O652" i="1"/>
  <c r="BL652" i="1" s="1"/>
  <c r="N653" i="1"/>
  <c r="A708" i="1"/>
  <c r="H707" i="1"/>
  <c r="J654" i="1"/>
  <c r="K654" i="1" s="1"/>
  <c r="M654" i="1"/>
  <c r="I655" i="1"/>
  <c r="L653" i="1"/>
  <c r="U653" i="1"/>
  <c r="W653" i="1" s="1"/>
  <c r="AA707" i="1"/>
  <c r="T707" i="1"/>
  <c r="AB707" i="1"/>
  <c r="X288" i="1"/>
  <c r="F707" i="1" l="1"/>
  <c r="BQ709" i="1"/>
  <c r="BR708" i="1"/>
  <c r="D708" i="1"/>
  <c r="G708" i="1" s="1"/>
  <c r="AO708" i="1"/>
  <c r="AP708" i="1" s="1"/>
  <c r="BU708" i="1"/>
  <c r="BV708" i="1" s="1"/>
  <c r="BE708" i="1"/>
  <c r="BF708" i="1" s="1"/>
  <c r="AG708" i="1"/>
  <c r="AH708" i="1" s="1"/>
  <c r="AW708" i="1"/>
  <c r="AX708" i="1" s="1"/>
  <c r="BS708" i="1"/>
  <c r="BM708" i="1"/>
  <c r="BN708" i="1" s="1"/>
  <c r="E709" i="1"/>
  <c r="Q708" i="1"/>
  <c r="S707" i="1"/>
  <c r="Z707" i="1" s="1"/>
  <c r="R707" i="1"/>
  <c r="AF652" i="1"/>
  <c r="BD652" i="1"/>
  <c r="AN652" i="1"/>
  <c r="AV652" i="1"/>
  <c r="N654" i="1"/>
  <c r="O653" i="1"/>
  <c r="BL653" i="1" s="1"/>
  <c r="C289" i="1"/>
  <c r="P289" i="1" s="1"/>
  <c r="B288" i="1"/>
  <c r="L654" i="1"/>
  <c r="U654" i="1"/>
  <c r="W654" i="1" s="1"/>
  <c r="H708" i="1"/>
  <c r="A709" i="1"/>
  <c r="M655" i="1"/>
  <c r="J655" i="1"/>
  <c r="K655" i="1" s="1"/>
  <c r="I656" i="1"/>
  <c r="AB708" i="1"/>
  <c r="AA708" i="1"/>
  <c r="T708" i="1"/>
  <c r="F708" i="1" l="1"/>
  <c r="BM709" i="1"/>
  <c r="BN709" i="1" s="1"/>
  <c r="AO709" i="1"/>
  <c r="AP709" i="1" s="1"/>
  <c r="BE709" i="1"/>
  <c r="BF709" i="1" s="1"/>
  <c r="BS709" i="1"/>
  <c r="AW709" i="1"/>
  <c r="AX709" i="1" s="1"/>
  <c r="AG709" i="1"/>
  <c r="AH709" i="1" s="1"/>
  <c r="BU709" i="1"/>
  <c r="BV709" i="1" s="1"/>
  <c r="E710" i="1"/>
  <c r="Q709" i="1"/>
  <c r="S708" i="1"/>
  <c r="Z708" i="1" s="1"/>
  <c r="R708" i="1"/>
  <c r="BR709" i="1"/>
  <c r="BQ710" i="1"/>
  <c r="D709" i="1"/>
  <c r="G709" i="1" s="1"/>
  <c r="O654" i="1"/>
  <c r="AV653" i="1"/>
  <c r="BD653" i="1"/>
  <c r="AN653" i="1"/>
  <c r="AF653" i="1"/>
  <c r="N655" i="1"/>
  <c r="J656" i="1"/>
  <c r="K656" i="1" s="1"/>
  <c r="M656" i="1"/>
  <c r="I657" i="1"/>
  <c r="X289" i="1"/>
  <c r="L655" i="1"/>
  <c r="U655" i="1"/>
  <c r="W655" i="1" s="1"/>
  <c r="AA709" i="1"/>
  <c r="T709" i="1"/>
  <c r="AB709" i="1"/>
  <c r="A710" i="1"/>
  <c r="CC710" i="1" s="1"/>
  <c r="H709" i="1"/>
  <c r="F709" i="1" l="1"/>
  <c r="N656" i="1"/>
  <c r="D710" i="1"/>
  <c r="G710" i="1" s="1"/>
  <c r="CD710" i="1"/>
  <c r="BM710" i="1"/>
  <c r="BN710" i="1" s="1"/>
  <c r="BS710" i="1"/>
  <c r="AW710" i="1"/>
  <c r="AX710" i="1" s="1"/>
  <c r="AO710" i="1"/>
  <c r="AP710" i="1" s="1"/>
  <c r="BE710" i="1"/>
  <c r="BF710" i="1" s="1"/>
  <c r="AG710" i="1"/>
  <c r="AH710" i="1" s="1"/>
  <c r="BU710" i="1"/>
  <c r="BV710" i="1" s="1"/>
  <c r="E711" i="1"/>
  <c r="Q710" i="1"/>
  <c r="S710" i="1" s="1"/>
  <c r="BQ711" i="1"/>
  <c r="BR710" i="1"/>
  <c r="R709" i="1"/>
  <c r="S709" i="1"/>
  <c r="Z709" i="1" s="1"/>
  <c r="AN654" i="1"/>
  <c r="BL654" i="1"/>
  <c r="AF654" i="1"/>
  <c r="BD654" i="1"/>
  <c r="AV654" i="1"/>
  <c r="O655" i="1"/>
  <c r="B289" i="1"/>
  <c r="L656" i="1"/>
  <c r="U656" i="1"/>
  <c r="W656" i="1" s="1"/>
  <c r="H710" i="1"/>
  <c r="A711" i="1"/>
  <c r="M657" i="1"/>
  <c r="J657" i="1"/>
  <c r="K657" i="1" s="1"/>
  <c r="I658" i="1"/>
  <c r="AB710" i="1"/>
  <c r="AA710" i="1"/>
  <c r="T710" i="1"/>
  <c r="C290" i="1"/>
  <c r="N657" i="1" l="1"/>
  <c r="O656" i="1"/>
  <c r="BL656" i="1" s="1"/>
  <c r="F710" i="1"/>
  <c r="BY710" i="1"/>
  <c r="CA710" i="1" s="1"/>
  <c r="BS711" i="1"/>
  <c r="AW711" i="1"/>
  <c r="AX711" i="1" s="1"/>
  <c r="BU711" i="1"/>
  <c r="BV711" i="1" s="1"/>
  <c r="BE711" i="1"/>
  <c r="BF711" i="1" s="1"/>
  <c r="AO711" i="1"/>
  <c r="AP711" i="1" s="1"/>
  <c r="CC711" i="1"/>
  <c r="CD711" i="1" s="1"/>
  <c r="BM711" i="1"/>
  <c r="BN711" i="1" s="1"/>
  <c r="AG711" i="1"/>
  <c r="AH711" i="1" s="1"/>
  <c r="E712" i="1"/>
  <c r="Q711" i="1"/>
  <c r="D711" i="1"/>
  <c r="G711" i="1" s="1"/>
  <c r="BR711" i="1"/>
  <c r="BQ712" i="1"/>
  <c r="AV655" i="1"/>
  <c r="AN655" i="1"/>
  <c r="BD655" i="1"/>
  <c r="BL655" i="1"/>
  <c r="AF655" i="1"/>
  <c r="AA711" i="1"/>
  <c r="T711" i="1"/>
  <c r="AB711" i="1"/>
  <c r="P290" i="1"/>
  <c r="J658" i="1"/>
  <c r="K658" i="1" s="1"/>
  <c r="M658" i="1"/>
  <c r="I659" i="1"/>
  <c r="A712" i="1"/>
  <c r="H711" i="1"/>
  <c r="L657" i="1"/>
  <c r="U657" i="1"/>
  <c r="W657" i="1" s="1"/>
  <c r="N658" i="1" l="1"/>
  <c r="O657" i="1"/>
  <c r="AN657" i="1" s="1"/>
  <c r="AF656" i="1"/>
  <c r="AN656" i="1"/>
  <c r="BD656" i="1"/>
  <c r="AV656" i="1"/>
  <c r="F711" i="1"/>
  <c r="BY711" i="1"/>
  <c r="BM712" i="1"/>
  <c r="BN712" i="1" s="1"/>
  <c r="AO712" i="1"/>
  <c r="AP712" i="1" s="1"/>
  <c r="BU712" i="1"/>
  <c r="BV712" i="1" s="1"/>
  <c r="AW712" i="1"/>
  <c r="AX712" i="1" s="1"/>
  <c r="CC712" i="1"/>
  <c r="CD712" i="1" s="1"/>
  <c r="BE712" i="1"/>
  <c r="BF712" i="1" s="1"/>
  <c r="AG712" i="1"/>
  <c r="AH712" i="1" s="1"/>
  <c r="BS712" i="1"/>
  <c r="E713" i="1"/>
  <c r="Q712" i="1"/>
  <c r="D712" i="1"/>
  <c r="G712" i="1" s="1"/>
  <c r="BQ713" i="1"/>
  <c r="BR712" i="1"/>
  <c r="S711" i="1"/>
  <c r="Z711" i="1" s="1"/>
  <c r="R711" i="1"/>
  <c r="M659" i="1"/>
  <c r="J659" i="1"/>
  <c r="K659" i="1" s="1"/>
  <c r="I660" i="1"/>
  <c r="H712" i="1"/>
  <c r="A713" i="1"/>
  <c r="L658" i="1"/>
  <c r="U658" i="1"/>
  <c r="W658" i="1" s="1"/>
  <c r="X290" i="1"/>
  <c r="AB712" i="1"/>
  <c r="AA712" i="1"/>
  <c r="T712" i="1"/>
  <c r="N659" i="1" l="1"/>
  <c r="AF657" i="1"/>
  <c r="O658" i="1"/>
  <c r="BD658" i="1" s="1"/>
  <c r="AV657" i="1"/>
  <c r="BD657" i="1"/>
  <c r="BL657" i="1"/>
  <c r="CA711" i="1"/>
  <c r="BY712" i="1"/>
  <c r="BZ711" i="1"/>
  <c r="F712" i="1"/>
  <c r="BU713" i="1"/>
  <c r="BV713" i="1" s="1"/>
  <c r="BE713" i="1"/>
  <c r="BF713" i="1" s="1"/>
  <c r="AO713" i="1"/>
  <c r="AP713" i="1" s="1"/>
  <c r="CC713" i="1"/>
  <c r="CD713" i="1" s="1"/>
  <c r="BM713" i="1"/>
  <c r="BN713" i="1" s="1"/>
  <c r="AW713" i="1"/>
  <c r="AX713" i="1" s="1"/>
  <c r="AG713" i="1"/>
  <c r="AH713" i="1" s="1"/>
  <c r="BS713" i="1"/>
  <c r="E714" i="1"/>
  <c r="Q713" i="1"/>
  <c r="BR713" i="1"/>
  <c r="BQ714" i="1"/>
  <c r="D713" i="1"/>
  <c r="G713" i="1" s="1"/>
  <c r="S712" i="1"/>
  <c r="Z712" i="1" s="1"/>
  <c r="R712" i="1"/>
  <c r="C291" i="1"/>
  <c r="P291" i="1" s="1"/>
  <c r="J660" i="1"/>
  <c r="K660" i="1" s="1"/>
  <c r="M660" i="1"/>
  <c r="I661" i="1"/>
  <c r="L659" i="1"/>
  <c r="U659" i="1"/>
  <c r="W659" i="1" s="1"/>
  <c r="AA713" i="1"/>
  <c r="T713" i="1"/>
  <c r="AB713" i="1"/>
  <c r="B290" i="1"/>
  <c r="A714" i="1"/>
  <c r="H713" i="1"/>
  <c r="O659" i="1" l="1"/>
  <c r="AV659" i="1" s="1"/>
  <c r="N660" i="1"/>
  <c r="BL658" i="1"/>
  <c r="AN658" i="1"/>
  <c r="AV658" i="1"/>
  <c r="AF658" i="1"/>
  <c r="BZ712" i="1"/>
  <c r="BY713" i="1"/>
  <c r="CA712" i="1"/>
  <c r="F713" i="1"/>
  <c r="D714" i="1"/>
  <c r="G714" i="1" s="1"/>
  <c r="R713" i="1"/>
  <c r="S713" i="1"/>
  <c r="Z713" i="1" s="1"/>
  <c r="CC714" i="1"/>
  <c r="CD714" i="1" s="1"/>
  <c r="BM714" i="1"/>
  <c r="BN714" i="1" s="1"/>
  <c r="AW714" i="1"/>
  <c r="AX714" i="1" s="1"/>
  <c r="AG714" i="1"/>
  <c r="AH714" i="1" s="1"/>
  <c r="BU714" i="1"/>
  <c r="BV714" i="1" s="1"/>
  <c r="BE714" i="1"/>
  <c r="BF714" i="1" s="1"/>
  <c r="AO714" i="1"/>
  <c r="AP714" i="1" s="1"/>
  <c r="BS714" i="1"/>
  <c r="E715" i="1"/>
  <c r="Q714" i="1"/>
  <c r="BQ715" i="1"/>
  <c r="BR714" i="1"/>
  <c r="AB714" i="1"/>
  <c r="AA714" i="1"/>
  <c r="T714" i="1"/>
  <c r="M661" i="1"/>
  <c r="J661" i="1"/>
  <c r="K661" i="1" s="1"/>
  <c r="I662" i="1"/>
  <c r="H714" i="1"/>
  <c r="A715" i="1"/>
  <c r="L660" i="1"/>
  <c r="U660" i="1"/>
  <c r="W660" i="1" s="1"/>
  <c r="X291" i="1"/>
  <c r="BL659" i="1" l="1"/>
  <c r="AN659" i="1"/>
  <c r="AF659" i="1"/>
  <c r="BD659" i="1"/>
  <c r="N661" i="1"/>
  <c r="O660" i="1"/>
  <c r="BL660" i="1" s="1"/>
  <c r="F714" i="1"/>
  <c r="BY714" i="1"/>
  <c r="CA713" i="1"/>
  <c r="BZ713" i="1"/>
  <c r="AW715" i="1"/>
  <c r="AX715" i="1" s="1"/>
  <c r="AG715" i="1"/>
  <c r="AH715" i="1" s="1"/>
  <c r="BU715" i="1"/>
  <c r="BV715" i="1" s="1"/>
  <c r="BE715" i="1"/>
  <c r="BF715" i="1" s="1"/>
  <c r="AO715" i="1"/>
  <c r="AP715" i="1" s="1"/>
  <c r="BM715" i="1"/>
  <c r="BN715" i="1" s="1"/>
  <c r="CC715" i="1"/>
  <c r="CD715" i="1" s="1"/>
  <c r="BS715" i="1"/>
  <c r="E716" i="1"/>
  <c r="Q715" i="1"/>
  <c r="S714" i="1"/>
  <c r="Z714" i="1" s="1"/>
  <c r="R714" i="1"/>
  <c r="BQ716" i="1"/>
  <c r="BR715" i="1"/>
  <c r="D715" i="1"/>
  <c r="C292" i="1"/>
  <c r="P292" i="1" s="1"/>
  <c r="B291" i="1"/>
  <c r="L661" i="1"/>
  <c r="U661" i="1"/>
  <c r="W661" i="1" s="1"/>
  <c r="AA715" i="1"/>
  <c r="T715" i="1"/>
  <c r="AB715" i="1"/>
  <c r="A716" i="1"/>
  <c r="H715" i="1"/>
  <c r="J662" i="1"/>
  <c r="K662" i="1" s="1"/>
  <c r="M662" i="1"/>
  <c r="I663" i="1"/>
  <c r="O661" i="1" l="1"/>
  <c r="BL661" i="1" s="1"/>
  <c r="N662" i="1"/>
  <c r="BD660" i="1"/>
  <c r="AN660" i="1"/>
  <c r="AF660" i="1"/>
  <c r="AV660" i="1"/>
  <c r="F715" i="1"/>
  <c r="CA714" i="1"/>
  <c r="BY715" i="1"/>
  <c r="BZ714" i="1"/>
  <c r="BU716" i="1"/>
  <c r="BV716" i="1" s="1"/>
  <c r="BE716" i="1"/>
  <c r="BF716" i="1" s="1"/>
  <c r="AO716" i="1"/>
  <c r="AP716" i="1" s="1"/>
  <c r="BM716" i="1"/>
  <c r="BN716" i="1" s="1"/>
  <c r="AW716" i="1"/>
  <c r="AX716" i="1" s="1"/>
  <c r="CC716" i="1"/>
  <c r="CD716" i="1" s="1"/>
  <c r="AG716" i="1"/>
  <c r="AH716" i="1" s="1"/>
  <c r="BS716" i="1"/>
  <c r="E717" i="1"/>
  <c r="Q716" i="1"/>
  <c r="G715" i="1"/>
  <c r="BR716" i="1"/>
  <c r="BQ717" i="1"/>
  <c r="S715" i="1"/>
  <c r="Z715" i="1" s="1"/>
  <c r="R715" i="1"/>
  <c r="D716" i="1"/>
  <c r="L662" i="1"/>
  <c r="U662" i="1"/>
  <c r="W662" i="1" s="1"/>
  <c r="X292" i="1"/>
  <c r="AB716" i="1"/>
  <c r="AA716" i="1"/>
  <c r="T716" i="1"/>
  <c r="M663" i="1"/>
  <c r="J663" i="1"/>
  <c r="K663" i="1" s="1"/>
  <c r="I664" i="1"/>
  <c r="H716" i="1"/>
  <c r="A717" i="1"/>
  <c r="O662" i="1" l="1"/>
  <c r="BD662" i="1" s="1"/>
  <c r="N663" i="1"/>
  <c r="AN661" i="1"/>
  <c r="AV661" i="1"/>
  <c r="BD661" i="1"/>
  <c r="AF661" i="1"/>
  <c r="F716" i="1"/>
  <c r="BY716" i="1"/>
  <c r="BZ715" i="1"/>
  <c r="CA715" i="1"/>
  <c r="G716" i="1"/>
  <c r="AW717" i="1"/>
  <c r="AX717" i="1" s="1"/>
  <c r="AG717" i="1"/>
  <c r="AH717" i="1" s="1"/>
  <c r="AO717" i="1"/>
  <c r="AP717" i="1" s="1"/>
  <c r="BU717" i="1"/>
  <c r="BV717" i="1" s="1"/>
  <c r="CC717" i="1"/>
  <c r="CD717" i="1" s="1"/>
  <c r="BM717" i="1"/>
  <c r="BN717" i="1" s="1"/>
  <c r="BE717" i="1"/>
  <c r="BF717" i="1" s="1"/>
  <c r="BS717" i="1"/>
  <c r="E718" i="1"/>
  <c r="Q717" i="1"/>
  <c r="D717" i="1"/>
  <c r="G717" i="1" s="1"/>
  <c r="BR717" i="1"/>
  <c r="BQ718" i="1"/>
  <c r="S716" i="1"/>
  <c r="Z716" i="1" s="1"/>
  <c r="R716" i="1"/>
  <c r="C293" i="1"/>
  <c r="P293" i="1" s="1"/>
  <c r="B292" i="1"/>
  <c r="AA717" i="1"/>
  <c r="T717" i="1"/>
  <c r="AB717" i="1"/>
  <c r="A718" i="1"/>
  <c r="H717" i="1"/>
  <c r="J664" i="1"/>
  <c r="K664" i="1" s="1"/>
  <c r="M664" i="1"/>
  <c r="I665" i="1"/>
  <c r="L663" i="1"/>
  <c r="U663" i="1"/>
  <c r="W663" i="1" s="1"/>
  <c r="O663" i="1" l="1"/>
  <c r="AN663" i="1" s="1"/>
  <c r="AF662" i="1"/>
  <c r="AN662" i="1"/>
  <c r="N664" i="1"/>
  <c r="BL662" i="1"/>
  <c r="AV662" i="1"/>
  <c r="BZ716" i="1"/>
  <c r="CA716" i="1"/>
  <c r="BY717" i="1"/>
  <c r="F717" i="1"/>
  <c r="D718" i="1"/>
  <c r="R717" i="1"/>
  <c r="S717" i="1"/>
  <c r="Z717" i="1" s="1"/>
  <c r="BU718" i="1"/>
  <c r="BV718" i="1" s="1"/>
  <c r="BE718" i="1"/>
  <c r="BF718" i="1" s="1"/>
  <c r="AO718" i="1"/>
  <c r="AP718" i="1" s="1"/>
  <c r="BM718" i="1"/>
  <c r="BN718" i="1" s="1"/>
  <c r="AW718" i="1"/>
  <c r="AX718" i="1" s="1"/>
  <c r="AG718" i="1"/>
  <c r="AH718" i="1" s="1"/>
  <c r="CC718" i="1"/>
  <c r="CD718" i="1" s="1"/>
  <c r="BS718" i="1"/>
  <c r="E719" i="1"/>
  <c r="Q718" i="1"/>
  <c r="BR718" i="1"/>
  <c r="BQ719" i="1"/>
  <c r="L664" i="1"/>
  <c r="U664" i="1"/>
  <c r="W664" i="1" s="1"/>
  <c r="H718" i="1"/>
  <c r="A719" i="1"/>
  <c r="X293" i="1"/>
  <c r="M665" i="1"/>
  <c r="J665" i="1"/>
  <c r="K665" i="1" s="1"/>
  <c r="I666" i="1"/>
  <c r="AB718" i="1"/>
  <c r="AA718" i="1"/>
  <c r="T718" i="1"/>
  <c r="AF663" i="1" l="1"/>
  <c r="AV663" i="1"/>
  <c r="BL663" i="1"/>
  <c r="N665" i="1"/>
  <c r="BD663" i="1"/>
  <c r="O664" i="1"/>
  <c r="BD664" i="1" s="1"/>
  <c r="BY718" i="1"/>
  <c r="CA717" i="1"/>
  <c r="BZ717" i="1"/>
  <c r="F718" i="1"/>
  <c r="G718" i="1"/>
  <c r="BU719" i="1"/>
  <c r="BV719" i="1" s="1"/>
  <c r="BE719" i="1"/>
  <c r="BF719" i="1" s="1"/>
  <c r="AO719" i="1"/>
  <c r="AP719" i="1" s="1"/>
  <c r="BM719" i="1"/>
  <c r="BN719" i="1" s="1"/>
  <c r="AW719" i="1"/>
  <c r="AX719" i="1" s="1"/>
  <c r="AG719" i="1"/>
  <c r="AH719" i="1" s="1"/>
  <c r="CC719" i="1"/>
  <c r="CD719" i="1" s="1"/>
  <c r="BS719" i="1"/>
  <c r="E720" i="1"/>
  <c r="Q719" i="1"/>
  <c r="BQ720" i="1"/>
  <c r="BR719" i="1"/>
  <c r="D719" i="1"/>
  <c r="G719" i="1" s="1"/>
  <c r="S718" i="1"/>
  <c r="Z718" i="1" s="1"/>
  <c r="R718" i="1"/>
  <c r="L665" i="1"/>
  <c r="U665" i="1"/>
  <c r="W665" i="1" s="1"/>
  <c r="C294" i="1"/>
  <c r="AA719" i="1"/>
  <c r="T719" i="1"/>
  <c r="AB719" i="1"/>
  <c r="B293" i="1"/>
  <c r="A720" i="1"/>
  <c r="H719" i="1"/>
  <c r="J666" i="1"/>
  <c r="K666" i="1" s="1"/>
  <c r="M666" i="1"/>
  <c r="I667" i="1"/>
  <c r="O665" i="1" l="1"/>
  <c r="AV665" i="1" s="1"/>
  <c r="N666" i="1"/>
  <c r="AF664" i="1"/>
  <c r="AV664" i="1"/>
  <c r="BL664" i="1"/>
  <c r="AN664" i="1"/>
  <c r="CA718" i="1"/>
  <c r="BZ718" i="1"/>
  <c r="BY719" i="1"/>
  <c r="S719" i="1"/>
  <c r="Z719" i="1" s="1"/>
  <c r="R719" i="1"/>
  <c r="BE720" i="1"/>
  <c r="BF720" i="1" s="1"/>
  <c r="AO720" i="1"/>
  <c r="AP720" i="1" s="1"/>
  <c r="AW720" i="1"/>
  <c r="AX720" i="1" s="1"/>
  <c r="AG720" i="1"/>
  <c r="AH720" i="1" s="1"/>
  <c r="BU720" i="1"/>
  <c r="BV720" i="1" s="1"/>
  <c r="CC720" i="1"/>
  <c r="CD720" i="1" s="1"/>
  <c r="BM720" i="1"/>
  <c r="BN720" i="1" s="1"/>
  <c r="BS720" i="1"/>
  <c r="E721" i="1"/>
  <c r="Q720" i="1"/>
  <c r="D720" i="1"/>
  <c r="G720" i="1" s="1"/>
  <c r="F719" i="1"/>
  <c r="BR720" i="1"/>
  <c r="BQ721" i="1"/>
  <c r="H720" i="1"/>
  <c r="A721" i="1"/>
  <c r="P294" i="1"/>
  <c r="M667" i="1"/>
  <c r="J667" i="1"/>
  <c r="K667" i="1" s="1"/>
  <c r="I668" i="1"/>
  <c r="AB720" i="1"/>
  <c r="AA720" i="1"/>
  <c r="T720" i="1"/>
  <c r="L666" i="1"/>
  <c r="U666" i="1"/>
  <c r="W666" i="1" s="1"/>
  <c r="BL665" i="1" l="1"/>
  <c r="AN665" i="1"/>
  <c r="N667" i="1"/>
  <c r="O666" i="1"/>
  <c r="BD666" i="1" s="1"/>
  <c r="BD665" i="1"/>
  <c r="AF665" i="1"/>
  <c r="CA719" i="1"/>
  <c r="BY720" i="1"/>
  <c r="BZ719" i="1"/>
  <c r="F720" i="1"/>
  <c r="S720" i="1"/>
  <c r="Z720" i="1" s="1"/>
  <c r="R720" i="1"/>
  <c r="D721" i="1"/>
  <c r="G721" i="1" s="1"/>
  <c r="BM721" i="1"/>
  <c r="BN721" i="1" s="1"/>
  <c r="AW721" i="1"/>
  <c r="AX721" i="1" s="1"/>
  <c r="BU721" i="1"/>
  <c r="BV721" i="1" s="1"/>
  <c r="BE721" i="1"/>
  <c r="BF721" i="1" s="1"/>
  <c r="AO721" i="1"/>
  <c r="AP721" i="1" s="1"/>
  <c r="AG721" i="1"/>
  <c r="AH721" i="1" s="1"/>
  <c r="CC721" i="1"/>
  <c r="CD721" i="1" s="1"/>
  <c r="BS721" i="1"/>
  <c r="E722" i="1"/>
  <c r="Q721" i="1"/>
  <c r="BQ722" i="1"/>
  <c r="BR721" i="1"/>
  <c r="J668" i="1"/>
  <c r="K668" i="1" s="1"/>
  <c r="M668" i="1"/>
  <c r="I669" i="1"/>
  <c r="A722" i="1"/>
  <c r="H721" i="1"/>
  <c r="L667" i="1"/>
  <c r="U667" i="1"/>
  <c r="W667" i="1" s="1"/>
  <c r="X294" i="1"/>
  <c r="AA721" i="1"/>
  <c r="T721" i="1"/>
  <c r="AB721" i="1"/>
  <c r="N668" i="1" l="1"/>
  <c r="O667" i="1"/>
  <c r="AV667" i="1" s="1"/>
  <c r="BL666" i="1"/>
  <c r="AF666" i="1"/>
  <c r="AN666" i="1"/>
  <c r="AV666" i="1"/>
  <c r="BZ720" i="1"/>
  <c r="BY721" i="1"/>
  <c r="CA720" i="1"/>
  <c r="F721" i="1"/>
  <c r="BU722" i="1"/>
  <c r="BV722" i="1" s="1"/>
  <c r="BE722" i="1"/>
  <c r="BF722" i="1" s="1"/>
  <c r="AO722" i="1"/>
  <c r="AP722" i="1" s="1"/>
  <c r="BM722" i="1"/>
  <c r="BN722" i="1" s="1"/>
  <c r="CC722" i="1"/>
  <c r="CD722" i="1" s="1"/>
  <c r="AW722" i="1"/>
  <c r="AX722" i="1" s="1"/>
  <c r="AG722" i="1"/>
  <c r="AH722" i="1" s="1"/>
  <c r="E723" i="1"/>
  <c r="Q722" i="1"/>
  <c r="BS722" i="1"/>
  <c r="BR722" i="1"/>
  <c r="BQ723" i="1"/>
  <c r="R721" i="1"/>
  <c r="S721" i="1"/>
  <c r="Z721" i="1" s="1"/>
  <c r="D722" i="1"/>
  <c r="G722" i="1" s="1"/>
  <c r="C295" i="1"/>
  <c r="P295" i="1" s="1"/>
  <c r="B294" i="1"/>
  <c r="AB722" i="1"/>
  <c r="AA722" i="1"/>
  <c r="T722" i="1"/>
  <c r="M669" i="1"/>
  <c r="N669" i="1" s="1"/>
  <c r="J669" i="1"/>
  <c r="K669" i="1" s="1"/>
  <c r="I670" i="1"/>
  <c r="H722" i="1"/>
  <c r="A723" i="1"/>
  <c r="L668" i="1"/>
  <c r="O668" i="1" s="1"/>
  <c r="U668" i="1"/>
  <c r="W668" i="1" s="1"/>
  <c r="BD667" i="1" l="1"/>
  <c r="BL667" i="1"/>
  <c r="AN667" i="1"/>
  <c r="AF667" i="1"/>
  <c r="F722" i="1"/>
  <c r="CA721" i="1"/>
  <c r="BZ721" i="1"/>
  <c r="BY722" i="1"/>
  <c r="BQ724" i="1"/>
  <c r="BR723" i="1"/>
  <c r="S722" i="1"/>
  <c r="Z722" i="1" s="1"/>
  <c r="R722" i="1"/>
  <c r="BM723" i="1"/>
  <c r="BN723" i="1" s="1"/>
  <c r="AW723" i="1"/>
  <c r="AX723" i="1" s="1"/>
  <c r="BU723" i="1"/>
  <c r="BV723" i="1" s="1"/>
  <c r="AG723" i="1"/>
  <c r="AH723" i="1" s="1"/>
  <c r="BE723" i="1"/>
  <c r="BF723" i="1" s="1"/>
  <c r="CC723" i="1"/>
  <c r="CD723" i="1" s="1"/>
  <c r="AO723" i="1"/>
  <c r="AP723" i="1" s="1"/>
  <c r="E724" i="1"/>
  <c r="Q723" i="1"/>
  <c r="BS723" i="1"/>
  <c r="D723" i="1"/>
  <c r="BD668" i="1"/>
  <c r="AN668" i="1"/>
  <c r="AF668" i="1"/>
  <c r="BL668" i="1"/>
  <c r="AV668" i="1"/>
  <c r="H723" i="1"/>
  <c r="A724" i="1"/>
  <c r="J670" i="1"/>
  <c r="K670" i="1" s="1"/>
  <c r="M670" i="1"/>
  <c r="N670" i="1" s="1"/>
  <c r="I671" i="1"/>
  <c r="L669" i="1"/>
  <c r="O669" i="1" s="1"/>
  <c r="U669" i="1"/>
  <c r="W669" i="1" s="1"/>
  <c r="X295" i="1"/>
  <c r="AA723" i="1"/>
  <c r="T723" i="1"/>
  <c r="AB723" i="1"/>
  <c r="F723" i="1" l="1"/>
  <c r="BZ722" i="1"/>
  <c r="CA722" i="1"/>
  <c r="BY723" i="1"/>
  <c r="G723" i="1"/>
  <c r="S723" i="1"/>
  <c r="Z723" i="1" s="1"/>
  <c r="R723" i="1"/>
  <c r="D724" i="1"/>
  <c r="G724" i="1" s="1"/>
  <c r="BQ725" i="1"/>
  <c r="BR724" i="1"/>
  <c r="AW724" i="1"/>
  <c r="AX724" i="1" s="1"/>
  <c r="AG724" i="1"/>
  <c r="AH724" i="1" s="1"/>
  <c r="BU724" i="1"/>
  <c r="BV724" i="1" s="1"/>
  <c r="BE724" i="1"/>
  <c r="BF724" i="1" s="1"/>
  <c r="AO724" i="1"/>
  <c r="AP724" i="1" s="1"/>
  <c r="BM724" i="1"/>
  <c r="BN724" i="1" s="1"/>
  <c r="CC724" i="1"/>
  <c r="CD724" i="1" s="1"/>
  <c r="E725" i="1"/>
  <c r="Q724" i="1"/>
  <c r="BS724" i="1"/>
  <c r="BL669" i="1"/>
  <c r="AV669" i="1"/>
  <c r="AF669" i="1"/>
  <c r="BD669" i="1"/>
  <c r="AN669" i="1"/>
  <c r="C296" i="1"/>
  <c r="P296" i="1" s="1"/>
  <c r="B295" i="1"/>
  <c r="A725" i="1"/>
  <c r="H724" i="1"/>
  <c r="M671" i="1"/>
  <c r="N671" i="1" s="1"/>
  <c r="J671" i="1"/>
  <c r="K671" i="1" s="1"/>
  <c r="I672" i="1"/>
  <c r="L670" i="1"/>
  <c r="O670" i="1" s="1"/>
  <c r="U670" i="1"/>
  <c r="W670" i="1" s="1"/>
  <c r="T724" i="1"/>
  <c r="AB724" i="1"/>
  <c r="AA724" i="1"/>
  <c r="F724" i="1" l="1"/>
  <c r="BY724" i="1"/>
  <c r="CA723" i="1"/>
  <c r="BZ723" i="1"/>
  <c r="S724" i="1"/>
  <c r="Z724" i="1" s="1"/>
  <c r="R724" i="1"/>
  <c r="BR725" i="1"/>
  <c r="BQ726" i="1"/>
  <c r="D725" i="1"/>
  <c r="G725" i="1" s="1"/>
  <c r="BE725" i="1"/>
  <c r="BF725" i="1" s="1"/>
  <c r="AO725" i="1"/>
  <c r="AP725" i="1" s="1"/>
  <c r="BM725" i="1"/>
  <c r="BN725" i="1" s="1"/>
  <c r="AW725" i="1"/>
  <c r="AX725" i="1" s="1"/>
  <c r="AG725" i="1"/>
  <c r="AH725" i="1" s="1"/>
  <c r="CC725" i="1"/>
  <c r="CD725" i="1" s="1"/>
  <c r="BU725" i="1"/>
  <c r="BV725" i="1" s="1"/>
  <c r="E726" i="1"/>
  <c r="Q725" i="1"/>
  <c r="BS725" i="1"/>
  <c r="BD670" i="1"/>
  <c r="AN670" i="1"/>
  <c r="BL670" i="1"/>
  <c r="AF670" i="1"/>
  <c r="AV670" i="1"/>
  <c r="H725" i="1"/>
  <c r="A726" i="1"/>
  <c r="AB725" i="1"/>
  <c r="AA725" i="1"/>
  <c r="T725" i="1"/>
  <c r="J672" i="1"/>
  <c r="K672" i="1" s="1"/>
  <c r="M672" i="1"/>
  <c r="N672" i="1" s="1"/>
  <c r="I673" i="1"/>
  <c r="L671" i="1"/>
  <c r="O671" i="1" s="1"/>
  <c r="U671" i="1"/>
  <c r="W671" i="1" s="1"/>
  <c r="X296" i="1"/>
  <c r="BZ724" i="1" l="1"/>
  <c r="BY725" i="1"/>
  <c r="CA724" i="1"/>
  <c r="F725" i="1"/>
  <c r="D726" i="1"/>
  <c r="G726" i="1" s="1"/>
  <c r="BM726" i="1"/>
  <c r="BN726" i="1" s="1"/>
  <c r="AW726" i="1"/>
  <c r="AX726" i="1" s="1"/>
  <c r="AG726" i="1"/>
  <c r="AH726" i="1" s="1"/>
  <c r="BU726" i="1"/>
  <c r="BV726" i="1" s="1"/>
  <c r="BE726" i="1"/>
  <c r="BF726" i="1" s="1"/>
  <c r="CC726" i="1"/>
  <c r="CD726" i="1" s="1"/>
  <c r="AO726" i="1"/>
  <c r="AP726" i="1" s="1"/>
  <c r="E727" i="1"/>
  <c r="Q726" i="1"/>
  <c r="BS726" i="1"/>
  <c r="R725" i="1"/>
  <c r="S725" i="1"/>
  <c r="Z725" i="1" s="1"/>
  <c r="BQ727" i="1"/>
  <c r="BR726" i="1"/>
  <c r="BL671" i="1"/>
  <c r="AV671" i="1"/>
  <c r="AF671" i="1"/>
  <c r="AN671" i="1"/>
  <c r="BD671" i="1"/>
  <c r="C297" i="1"/>
  <c r="B296" i="1"/>
  <c r="M673" i="1"/>
  <c r="N673" i="1" s="1"/>
  <c r="J673" i="1"/>
  <c r="K673" i="1" s="1"/>
  <c r="I674" i="1"/>
  <c r="A727" i="1"/>
  <c r="H726" i="1"/>
  <c r="L672" i="1"/>
  <c r="O672" i="1" s="1"/>
  <c r="U672" i="1"/>
  <c r="W672" i="1" s="1"/>
  <c r="AA726" i="1"/>
  <c r="T726" i="1"/>
  <c r="AB726" i="1"/>
  <c r="F726" i="1" l="1"/>
  <c r="BZ725" i="1"/>
  <c r="CA725" i="1"/>
  <c r="BY726" i="1"/>
  <c r="D727" i="1"/>
  <c r="G727" i="1" s="1"/>
  <c r="BR727" i="1"/>
  <c r="BQ728" i="1"/>
  <c r="BU727" i="1"/>
  <c r="BV727" i="1" s="1"/>
  <c r="AG727" i="1"/>
  <c r="AH727" i="1" s="1"/>
  <c r="BE727" i="1"/>
  <c r="BF727" i="1" s="1"/>
  <c r="AO727" i="1"/>
  <c r="AP727" i="1" s="1"/>
  <c r="BM727" i="1"/>
  <c r="BN727" i="1" s="1"/>
  <c r="AW727" i="1"/>
  <c r="AX727" i="1" s="1"/>
  <c r="CC727" i="1"/>
  <c r="CD727" i="1" s="1"/>
  <c r="E728" i="1"/>
  <c r="Q727" i="1"/>
  <c r="BS727" i="1"/>
  <c r="S726" i="1"/>
  <c r="Z726" i="1" s="1"/>
  <c r="R726" i="1"/>
  <c r="BD672" i="1"/>
  <c r="AN672" i="1"/>
  <c r="BL672" i="1"/>
  <c r="AF672" i="1"/>
  <c r="AV672" i="1"/>
  <c r="AB727" i="1"/>
  <c r="AA727" i="1"/>
  <c r="T727" i="1"/>
  <c r="A728" i="1"/>
  <c r="H727" i="1"/>
  <c r="J674" i="1"/>
  <c r="K674" i="1" s="1"/>
  <c r="M674" i="1"/>
  <c r="N674" i="1" s="1"/>
  <c r="I675" i="1"/>
  <c r="L673" i="1"/>
  <c r="O673" i="1" s="1"/>
  <c r="U673" i="1"/>
  <c r="W673" i="1" s="1"/>
  <c r="P297" i="1"/>
  <c r="F727" i="1" l="1"/>
  <c r="BZ726" i="1"/>
  <c r="BY727" i="1"/>
  <c r="CA726" i="1"/>
  <c r="D728" i="1"/>
  <c r="G728" i="1" s="1"/>
  <c r="S727" i="1"/>
  <c r="Z727" i="1" s="1"/>
  <c r="R727" i="1"/>
  <c r="AO728" i="1"/>
  <c r="AP728" i="1" s="1"/>
  <c r="BM728" i="1"/>
  <c r="BN728" i="1" s="1"/>
  <c r="AW728" i="1"/>
  <c r="AX728" i="1" s="1"/>
  <c r="AG728" i="1"/>
  <c r="AH728" i="1" s="1"/>
  <c r="BU728" i="1"/>
  <c r="BV728" i="1" s="1"/>
  <c r="BE728" i="1"/>
  <c r="BF728" i="1" s="1"/>
  <c r="CC728" i="1"/>
  <c r="CD728" i="1" s="1"/>
  <c r="E729" i="1"/>
  <c r="Q728" i="1"/>
  <c r="BS728" i="1"/>
  <c r="BR728" i="1"/>
  <c r="BQ729" i="1"/>
  <c r="BL673" i="1"/>
  <c r="AV673" i="1"/>
  <c r="AF673" i="1"/>
  <c r="BD673" i="1"/>
  <c r="AN673" i="1"/>
  <c r="H728" i="1"/>
  <c r="A729" i="1"/>
  <c r="M675" i="1"/>
  <c r="N675" i="1" s="1"/>
  <c r="J675" i="1"/>
  <c r="K675" i="1" s="1"/>
  <c r="I676" i="1"/>
  <c r="X297" i="1"/>
  <c r="AA728" i="1"/>
  <c r="T728" i="1"/>
  <c r="AB728" i="1"/>
  <c r="L674" i="1"/>
  <c r="O674" i="1" s="1"/>
  <c r="U674" i="1"/>
  <c r="W674" i="1" s="1"/>
  <c r="F728" i="1" l="1"/>
  <c r="CA727" i="1"/>
  <c r="BZ727" i="1"/>
  <c r="BY728" i="1"/>
  <c r="BM729" i="1"/>
  <c r="BN729" i="1" s="1"/>
  <c r="AW729" i="1"/>
  <c r="AX729" i="1" s="1"/>
  <c r="BU729" i="1"/>
  <c r="BV729" i="1" s="1"/>
  <c r="AG729" i="1"/>
  <c r="AH729" i="1" s="1"/>
  <c r="BE729" i="1"/>
  <c r="BF729" i="1" s="1"/>
  <c r="AO729" i="1"/>
  <c r="AP729" i="1" s="1"/>
  <c r="CC729" i="1"/>
  <c r="CD729" i="1" s="1"/>
  <c r="E730" i="1"/>
  <c r="Q729" i="1"/>
  <c r="BS729" i="1"/>
  <c r="BQ730" i="1"/>
  <c r="BR729" i="1"/>
  <c r="S728" i="1"/>
  <c r="Z728" i="1" s="1"/>
  <c r="R728" i="1"/>
  <c r="D729" i="1"/>
  <c r="G729" i="1" s="1"/>
  <c r="BD674" i="1"/>
  <c r="AN674" i="1"/>
  <c r="AV674" i="1"/>
  <c r="BL674" i="1"/>
  <c r="AF674" i="1"/>
  <c r="C298" i="1"/>
  <c r="P298" i="1" s="1"/>
  <c r="B297" i="1"/>
  <c r="J676" i="1"/>
  <c r="K676" i="1" s="1"/>
  <c r="M676" i="1"/>
  <c r="N676" i="1" s="1"/>
  <c r="I677" i="1"/>
  <c r="T729" i="1"/>
  <c r="AB729" i="1"/>
  <c r="AA729" i="1"/>
  <c r="L675" i="1"/>
  <c r="O675" i="1" s="1"/>
  <c r="U675" i="1"/>
  <c r="W675" i="1" s="1"/>
  <c r="H729" i="1"/>
  <c r="A730" i="1"/>
  <c r="BZ728" i="1" l="1"/>
  <c r="CA728" i="1"/>
  <c r="BY729" i="1"/>
  <c r="F729" i="1"/>
  <c r="BQ731" i="1"/>
  <c r="BR730" i="1"/>
  <c r="R729" i="1"/>
  <c r="S729" i="1"/>
  <c r="Z729" i="1" s="1"/>
  <c r="D730" i="1"/>
  <c r="BU730" i="1"/>
  <c r="BV730" i="1" s="1"/>
  <c r="BE730" i="1"/>
  <c r="BF730" i="1" s="1"/>
  <c r="AO730" i="1"/>
  <c r="AP730" i="1" s="1"/>
  <c r="BM730" i="1"/>
  <c r="BN730" i="1" s="1"/>
  <c r="AG730" i="1"/>
  <c r="AH730" i="1" s="1"/>
  <c r="CC730" i="1"/>
  <c r="CD730" i="1" s="1"/>
  <c r="AW730" i="1"/>
  <c r="AX730" i="1" s="1"/>
  <c r="E731" i="1"/>
  <c r="Q730" i="1"/>
  <c r="BS730" i="1"/>
  <c r="BL675" i="1"/>
  <c r="AV675" i="1"/>
  <c r="AF675" i="1"/>
  <c r="BD675" i="1"/>
  <c r="AN675" i="1"/>
  <c r="L676" i="1"/>
  <c r="O676" i="1" s="1"/>
  <c r="U676" i="1"/>
  <c r="W676" i="1" s="1"/>
  <c r="X298" i="1"/>
  <c r="M677" i="1"/>
  <c r="N677" i="1" s="1"/>
  <c r="J677" i="1"/>
  <c r="K677" i="1" s="1"/>
  <c r="I678" i="1"/>
  <c r="AB730" i="1"/>
  <c r="AA730" i="1"/>
  <c r="T730" i="1"/>
  <c r="H730" i="1"/>
  <c r="A731" i="1"/>
  <c r="CA729" i="1" l="1"/>
  <c r="BY730" i="1"/>
  <c r="BZ729" i="1"/>
  <c r="F730" i="1"/>
  <c r="G730" i="1"/>
  <c r="D731" i="1"/>
  <c r="G731" i="1" s="1"/>
  <c r="BM731" i="1"/>
  <c r="BN731" i="1" s="1"/>
  <c r="AW731" i="1"/>
  <c r="AX731" i="1" s="1"/>
  <c r="AG731" i="1"/>
  <c r="AH731" i="1" s="1"/>
  <c r="AO731" i="1"/>
  <c r="AP731" i="1" s="1"/>
  <c r="BU731" i="1"/>
  <c r="BV731" i="1" s="1"/>
  <c r="BE731" i="1"/>
  <c r="BF731" i="1" s="1"/>
  <c r="CC731" i="1"/>
  <c r="CD731" i="1" s="1"/>
  <c r="E732" i="1"/>
  <c r="Q731" i="1"/>
  <c r="BS731" i="1"/>
  <c r="BQ732" i="1"/>
  <c r="BR731" i="1"/>
  <c r="S730" i="1"/>
  <c r="Z730" i="1" s="1"/>
  <c r="R730" i="1"/>
  <c r="BD676" i="1"/>
  <c r="AN676" i="1"/>
  <c r="AF676" i="1"/>
  <c r="AV676" i="1"/>
  <c r="BL676" i="1"/>
  <c r="C299" i="1"/>
  <c r="P299" i="1" s="1"/>
  <c r="A732" i="1"/>
  <c r="H731" i="1"/>
  <c r="AA731" i="1"/>
  <c r="T731" i="1"/>
  <c r="AB731" i="1"/>
  <c r="J678" i="1"/>
  <c r="K678" i="1" s="1"/>
  <c r="M678" i="1"/>
  <c r="N678" i="1" s="1"/>
  <c r="I679" i="1"/>
  <c r="L677" i="1"/>
  <c r="O677" i="1" s="1"/>
  <c r="U677" i="1"/>
  <c r="W677" i="1" s="1"/>
  <c r="B298" i="1"/>
  <c r="F731" i="1" l="1"/>
  <c r="BZ730" i="1"/>
  <c r="BY731" i="1"/>
  <c r="CA730" i="1"/>
  <c r="S731" i="1"/>
  <c r="Z731" i="1" s="1"/>
  <c r="R731" i="1"/>
  <c r="D732" i="1"/>
  <c r="G732" i="1" s="1"/>
  <c r="BM732" i="1"/>
  <c r="BN732" i="1" s="1"/>
  <c r="AW732" i="1"/>
  <c r="AX732" i="1" s="1"/>
  <c r="AG732" i="1"/>
  <c r="AH732" i="1" s="1"/>
  <c r="BE732" i="1"/>
  <c r="BF732" i="1" s="1"/>
  <c r="AO732" i="1"/>
  <c r="AP732" i="1" s="1"/>
  <c r="CC732" i="1"/>
  <c r="CD732" i="1" s="1"/>
  <c r="BU732" i="1"/>
  <c r="BV732" i="1" s="1"/>
  <c r="E733" i="1"/>
  <c r="Q732" i="1"/>
  <c r="BS732" i="1"/>
  <c r="BQ733" i="1"/>
  <c r="BR732" i="1"/>
  <c r="BL677" i="1"/>
  <c r="AV677" i="1"/>
  <c r="AF677" i="1"/>
  <c r="BD677" i="1"/>
  <c r="AN677" i="1"/>
  <c r="M679" i="1"/>
  <c r="N679" i="1" s="1"/>
  <c r="J679" i="1"/>
  <c r="K679" i="1" s="1"/>
  <c r="I680" i="1"/>
  <c r="X299" i="1"/>
  <c r="H732" i="1"/>
  <c r="A733" i="1"/>
  <c r="L678" i="1"/>
  <c r="O678" i="1" s="1"/>
  <c r="U678" i="1"/>
  <c r="W678" i="1" s="1"/>
  <c r="AB732" i="1"/>
  <c r="AA732" i="1"/>
  <c r="T732" i="1"/>
  <c r="F732" i="1" l="1"/>
  <c r="CA731" i="1"/>
  <c r="BY732" i="1"/>
  <c r="BZ731" i="1"/>
  <c r="BM733" i="1"/>
  <c r="BN733" i="1" s="1"/>
  <c r="BU733" i="1"/>
  <c r="BV733" i="1" s="1"/>
  <c r="AW733" i="1"/>
  <c r="AX733" i="1" s="1"/>
  <c r="AG733" i="1"/>
  <c r="AH733" i="1" s="1"/>
  <c r="BE733" i="1"/>
  <c r="BF733" i="1" s="1"/>
  <c r="CC733" i="1"/>
  <c r="CD733" i="1" s="1"/>
  <c r="AO733" i="1"/>
  <c r="AP733" i="1" s="1"/>
  <c r="E734" i="1"/>
  <c r="Q733" i="1"/>
  <c r="BS733" i="1"/>
  <c r="S732" i="1"/>
  <c r="Z732" i="1" s="1"/>
  <c r="R732" i="1"/>
  <c r="BR733" i="1"/>
  <c r="BQ734" i="1"/>
  <c r="D733" i="1"/>
  <c r="G733" i="1" s="1"/>
  <c r="BD678" i="1"/>
  <c r="AN678" i="1"/>
  <c r="AV678" i="1"/>
  <c r="AF678" i="1"/>
  <c r="BL678" i="1"/>
  <c r="B299" i="1"/>
  <c r="J680" i="1"/>
  <c r="K680" i="1" s="1"/>
  <c r="M680" i="1"/>
  <c r="N680" i="1" s="1"/>
  <c r="I681" i="1"/>
  <c r="L679" i="1"/>
  <c r="O679" i="1" s="1"/>
  <c r="U679" i="1"/>
  <c r="W679" i="1" s="1"/>
  <c r="AA733" i="1"/>
  <c r="T733" i="1"/>
  <c r="AB733" i="1"/>
  <c r="A734" i="1"/>
  <c r="H733" i="1"/>
  <c r="C300" i="1"/>
  <c r="F733" i="1" l="1"/>
  <c r="CA732" i="1"/>
  <c r="BY733" i="1"/>
  <c r="BZ732" i="1"/>
  <c r="BR734" i="1"/>
  <c r="BQ735" i="1"/>
  <c r="D734" i="1"/>
  <c r="G734" i="1" s="1"/>
  <c r="R733" i="1"/>
  <c r="S733" i="1"/>
  <c r="Z733" i="1" s="1"/>
  <c r="BU734" i="1"/>
  <c r="BV734" i="1" s="1"/>
  <c r="BE734" i="1"/>
  <c r="BF734" i="1" s="1"/>
  <c r="AO734" i="1"/>
  <c r="AP734" i="1" s="1"/>
  <c r="CC734" i="1"/>
  <c r="CD734" i="1" s="1"/>
  <c r="AG734" i="1"/>
  <c r="AH734" i="1" s="1"/>
  <c r="BM734" i="1"/>
  <c r="BN734" i="1" s="1"/>
  <c r="AW734" i="1"/>
  <c r="AX734" i="1" s="1"/>
  <c r="E735" i="1"/>
  <c r="Q734" i="1"/>
  <c r="BS734" i="1"/>
  <c r="BL679" i="1"/>
  <c r="AV679" i="1"/>
  <c r="AF679" i="1"/>
  <c r="AN679" i="1"/>
  <c r="BD679" i="1"/>
  <c r="H734" i="1"/>
  <c r="A735" i="1"/>
  <c r="P300" i="1"/>
  <c r="M681" i="1"/>
  <c r="N681" i="1"/>
  <c r="J681" i="1"/>
  <c r="K681" i="1" s="1"/>
  <c r="I682" i="1"/>
  <c r="AB734" i="1"/>
  <c r="AA734" i="1"/>
  <c r="T734" i="1"/>
  <c r="L680" i="1"/>
  <c r="O680" i="1" s="1"/>
  <c r="U680" i="1"/>
  <c r="W680" i="1" s="1"/>
  <c r="CA733" i="1" l="1"/>
  <c r="BZ733" i="1"/>
  <c r="BY734" i="1"/>
  <c r="F734" i="1"/>
  <c r="S734" i="1"/>
  <c r="Z734" i="1" s="1"/>
  <c r="R734" i="1"/>
  <c r="BU735" i="1"/>
  <c r="BV735" i="1" s="1"/>
  <c r="BE735" i="1"/>
  <c r="BF735" i="1" s="1"/>
  <c r="AO735" i="1"/>
  <c r="AP735" i="1" s="1"/>
  <c r="AG735" i="1"/>
  <c r="AH735" i="1" s="1"/>
  <c r="BM735" i="1"/>
  <c r="BN735" i="1" s="1"/>
  <c r="AW735" i="1"/>
  <c r="AX735" i="1" s="1"/>
  <c r="CC735" i="1"/>
  <c r="CD735" i="1" s="1"/>
  <c r="E736" i="1"/>
  <c r="Q735" i="1"/>
  <c r="BS735" i="1"/>
  <c r="D735" i="1"/>
  <c r="BR735" i="1"/>
  <c r="BQ736" i="1"/>
  <c r="BD680" i="1"/>
  <c r="AN680" i="1"/>
  <c r="BL680" i="1"/>
  <c r="AF680" i="1"/>
  <c r="AV680" i="1"/>
  <c r="L681" i="1"/>
  <c r="O681" i="1" s="1"/>
  <c r="U681" i="1"/>
  <c r="W681" i="1" s="1"/>
  <c r="A736" i="1"/>
  <c r="H735" i="1"/>
  <c r="X300" i="1"/>
  <c r="J682" i="1"/>
  <c r="K682" i="1" s="1"/>
  <c r="I683" i="1"/>
  <c r="AA735" i="1"/>
  <c r="T735" i="1"/>
  <c r="AB735" i="1"/>
  <c r="F735" i="1" l="1"/>
  <c r="G735" i="1"/>
  <c r="CA734" i="1"/>
  <c r="BY735" i="1"/>
  <c r="BZ734" i="1"/>
  <c r="BU736" i="1"/>
  <c r="BV736" i="1" s="1"/>
  <c r="BE736" i="1"/>
  <c r="BF736" i="1" s="1"/>
  <c r="AO736" i="1"/>
  <c r="AP736" i="1" s="1"/>
  <c r="AW736" i="1"/>
  <c r="AX736" i="1" s="1"/>
  <c r="AG736" i="1"/>
  <c r="AH736" i="1" s="1"/>
  <c r="BM736" i="1"/>
  <c r="BN736" i="1" s="1"/>
  <c r="CC736" i="1"/>
  <c r="CD736" i="1" s="1"/>
  <c r="E737" i="1"/>
  <c r="Q736" i="1"/>
  <c r="BS736" i="1"/>
  <c r="S735" i="1"/>
  <c r="Z735" i="1" s="1"/>
  <c r="R735" i="1"/>
  <c r="BQ737" i="1"/>
  <c r="BR736" i="1"/>
  <c r="D736" i="1"/>
  <c r="G736" i="1" s="1"/>
  <c r="BT679" i="1"/>
  <c r="BT681" i="1" s="1"/>
  <c r="BW681" i="1" s="1"/>
  <c r="BX681" i="1" s="1"/>
  <c r="BL681" i="1"/>
  <c r="AV681" i="1"/>
  <c r="AF681" i="1"/>
  <c r="AN681" i="1"/>
  <c r="BD681" i="1"/>
  <c r="M682" i="1"/>
  <c r="N682" i="1" s="1"/>
  <c r="C301" i="1"/>
  <c r="B300" i="1"/>
  <c r="L682" i="1"/>
  <c r="U682" i="1"/>
  <c r="W682" i="1" s="1"/>
  <c r="AB736" i="1"/>
  <c r="AA736" i="1"/>
  <c r="T736" i="1"/>
  <c r="J683" i="1"/>
  <c r="K683" i="1" s="1"/>
  <c r="I684" i="1"/>
  <c r="H736" i="1"/>
  <c r="A737" i="1"/>
  <c r="F736" i="1" l="1"/>
  <c r="CA735" i="1"/>
  <c r="BY736" i="1"/>
  <c r="BZ735" i="1"/>
  <c r="BU737" i="1"/>
  <c r="BV737" i="1" s="1"/>
  <c r="BE737" i="1"/>
  <c r="BF737" i="1" s="1"/>
  <c r="AO737" i="1"/>
  <c r="AP737" i="1" s="1"/>
  <c r="BM737" i="1"/>
  <c r="BN737" i="1" s="1"/>
  <c r="AW737" i="1"/>
  <c r="AX737" i="1" s="1"/>
  <c r="CC737" i="1"/>
  <c r="CD737" i="1" s="1"/>
  <c r="AG737" i="1"/>
  <c r="AH737" i="1" s="1"/>
  <c r="E738" i="1"/>
  <c r="Q737" i="1"/>
  <c r="BS737" i="1"/>
  <c r="BR737" i="1"/>
  <c r="BQ738" i="1"/>
  <c r="S736" i="1"/>
  <c r="Z736" i="1" s="1"/>
  <c r="R736" i="1"/>
  <c r="D737" i="1"/>
  <c r="G737" i="1" s="1"/>
  <c r="M683" i="1"/>
  <c r="M684" i="1" s="1"/>
  <c r="N683" i="1"/>
  <c r="O682" i="1"/>
  <c r="P301" i="1"/>
  <c r="X301" i="1" s="1"/>
  <c r="L683" i="1"/>
  <c r="U683" i="1"/>
  <c r="W683" i="1" s="1"/>
  <c r="AA737" i="1"/>
  <c r="T737" i="1"/>
  <c r="AB737" i="1"/>
  <c r="A738" i="1"/>
  <c r="H737" i="1"/>
  <c r="J684" i="1"/>
  <c r="K684" i="1" s="1"/>
  <c r="I685" i="1"/>
  <c r="F737" i="1" l="1"/>
  <c r="CA736" i="1"/>
  <c r="BY737" i="1"/>
  <c r="BZ736" i="1"/>
  <c r="D738" i="1"/>
  <c r="G738" i="1" s="1"/>
  <c r="BU738" i="1"/>
  <c r="BV738" i="1" s="1"/>
  <c r="BE738" i="1"/>
  <c r="BF738" i="1" s="1"/>
  <c r="AO738" i="1"/>
  <c r="AP738" i="1" s="1"/>
  <c r="CC738" i="1"/>
  <c r="CD738" i="1" s="1"/>
  <c r="AG738" i="1"/>
  <c r="AH738" i="1" s="1"/>
  <c r="BM738" i="1"/>
  <c r="BN738" i="1" s="1"/>
  <c r="AW738" i="1"/>
  <c r="AX738" i="1" s="1"/>
  <c r="E739" i="1"/>
  <c r="Q738" i="1"/>
  <c r="BS738" i="1"/>
  <c r="O683" i="1"/>
  <c r="AN683" i="1" s="1"/>
  <c r="BR738" i="1"/>
  <c r="BQ739" i="1"/>
  <c r="R737" i="1"/>
  <c r="S737" i="1"/>
  <c r="Z737" i="1" s="1"/>
  <c r="AN682" i="1"/>
  <c r="AV682" i="1"/>
  <c r="BD682" i="1"/>
  <c r="BL682" i="1"/>
  <c r="AF682" i="1"/>
  <c r="BT682" i="1"/>
  <c r="BW682" i="1" s="1"/>
  <c r="BX682" i="1" s="1"/>
  <c r="N684" i="1"/>
  <c r="C302" i="1"/>
  <c r="P302" i="1" s="1"/>
  <c r="AB738" i="1"/>
  <c r="AA738" i="1"/>
  <c r="T738" i="1"/>
  <c r="J685" i="1"/>
  <c r="K685" i="1" s="1"/>
  <c r="M685" i="1"/>
  <c r="I686" i="1"/>
  <c r="L684" i="1"/>
  <c r="U684" i="1"/>
  <c r="W684" i="1" s="1"/>
  <c r="H738" i="1"/>
  <c r="A739" i="1"/>
  <c r="B301" i="1"/>
  <c r="BL683" i="1" l="1"/>
  <c r="AF683" i="1"/>
  <c r="BT683" i="1"/>
  <c r="BW683" i="1" s="1"/>
  <c r="BX683" i="1" s="1"/>
  <c r="F738" i="1"/>
  <c r="AV683" i="1"/>
  <c r="BZ737" i="1"/>
  <c r="CA737" i="1"/>
  <c r="BY738" i="1"/>
  <c r="N685" i="1"/>
  <c r="BD683" i="1"/>
  <c r="S738" i="1"/>
  <c r="Z738" i="1" s="1"/>
  <c r="R738" i="1"/>
  <c r="O684" i="1"/>
  <c r="AF684" i="1" s="1"/>
  <c r="D739" i="1"/>
  <c r="G739" i="1" s="1"/>
  <c r="BU739" i="1"/>
  <c r="BV739" i="1" s="1"/>
  <c r="BE739" i="1"/>
  <c r="BF739" i="1" s="1"/>
  <c r="AO739" i="1"/>
  <c r="AP739" i="1" s="1"/>
  <c r="AG739" i="1"/>
  <c r="AH739" i="1" s="1"/>
  <c r="BM739" i="1"/>
  <c r="BN739" i="1" s="1"/>
  <c r="AW739" i="1"/>
  <c r="AX739" i="1" s="1"/>
  <c r="CC739" i="1"/>
  <c r="CD739" i="1" s="1"/>
  <c r="E740" i="1"/>
  <c r="Q739" i="1"/>
  <c r="BS739" i="1"/>
  <c r="BR739" i="1"/>
  <c r="BQ740" i="1"/>
  <c r="BQ741" i="1" s="1"/>
  <c r="M686" i="1"/>
  <c r="J686" i="1"/>
  <c r="K686" i="1" s="1"/>
  <c r="I687" i="1"/>
  <c r="A740" i="1"/>
  <c r="H739" i="1"/>
  <c r="AA739" i="1"/>
  <c r="T739" i="1"/>
  <c r="AB739" i="1"/>
  <c r="X302" i="1"/>
  <c r="L685" i="1"/>
  <c r="U685" i="1"/>
  <c r="W685" i="1" s="1"/>
  <c r="O685" i="1" l="1"/>
  <c r="AN685" i="1" s="1"/>
  <c r="F739" i="1"/>
  <c r="N686" i="1"/>
  <c r="CK740" i="1"/>
  <c r="CL740" i="1" s="1"/>
  <c r="BQ742" i="1"/>
  <c r="BR741" i="1"/>
  <c r="CA738" i="1"/>
  <c r="BY739" i="1"/>
  <c r="BZ738" i="1"/>
  <c r="AN684" i="1"/>
  <c r="BD684" i="1"/>
  <c r="AV684" i="1"/>
  <c r="BT684" i="1"/>
  <c r="BW684" i="1" s="1"/>
  <c r="BX684" i="1" s="1"/>
  <c r="BL684" i="1"/>
  <c r="BM740" i="1"/>
  <c r="BN740" i="1" s="1"/>
  <c r="BU740" i="1"/>
  <c r="BV740" i="1" s="1"/>
  <c r="BE740" i="1"/>
  <c r="BF740" i="1" s="1"/>
  <c r="AO740" i="1"/>
  <c r="AP740" i="1" s="1"/>
  <c r="AW740" i="1"/>
  <c r="AX740" i="1" s="1"/>
  <c r="AG740" i="1"/>
  <c r="AH740" i="1" s="1"/>
  <c r="CC740" i="1"/>
  <c r="CD740" i="1" s="1"/>
  <c r="E741" i="1"/>
  <c r="Q740" i="1"/>
  <c r="S740" i="1" s="1"/>
  <c r="CG740" i="1" s="1"/>
  <c r="CG741" i="1" s="1"/>
  <c r="BS740" i="1"/>
  <c r="BR740" i="1"/>
  <c r="S739" i="1"/>
  <c r="Z739" i="1" s="1"/>
  <c r="R739" i="1"/>
  <c r="D740" i="1"/>
  <c r="B302" i="1"/>
  <c r="L686" i="1"/>
  <c r="U686" i="1"/>
  <c r="W686" i="1" s="1"/>
  <c r="AB740" i="1"/>
  <c r="AA740" i="1"/>
  <c r="T740" i="1"/>
  <c r="C303" i="1"/>
  <c r="H740" i="1"/>
  <c r="A741" i="1"/>
  <c r="J687" i="1"/>
  <c r="K687" i="1" s="1"/>
  <c r="M687" i="1"/>
  <c r="I688" i="1"/>
  <c r="F740" i="1" l="1"/>
  <c r="AF685" i="1"/>
  <c r="BD685" i="1"/>
  <c r="AV685" i="1"/>
  <c r="BL685" i="1"/>
  <c r="BT685" i="1"/>
  <c r="BW685" i="1" s="1"/>
  <c r="BX685" i="1" s="1"/>
  <c r="N687" i="1"/>
  <c r="O686" i="1"/>
  <c r="BL686" i="1" s="1"/>
  <c r="CC741" i="1"/>
  <c r="CD741" i="1" s="1"/>
  <c r="AW741" i="1"/>
  <c r="AX741" i="1" s="1"/>
  <c r="BS741" i="1"/>
  <c r="CK741" i="1"/>
  <c r="CL741" i="1" s="1"/>
  <c r="BU741" i="1"/>
  <c r="BV741" i="1" s="1"/>
  <c r="AO741" i="1"/>
  <c r="AP741" i="1" s="1"/>
  <c r="CI741" i="1"/>
  <c r="BM741" i="1"/>
  <c r="BN741" i="1" s="1"/>
  <c r="AG741" i="1"/>
  <c r="AH741" i="1" s="1"/>
  <c r="BE741" i="1"/>
  <c r="BF741" i="1" s="1"/>
  <c r="BR742" i="1"/>
  <c r="BQ743" i="1"/>
  <c r="CH741" i="1"/>
  <c r="CG742" i="1"/>
  <c r="BY740" i="1"/>
  <c r="CA739" i="1"/>
  <c r="BZ739" i="1"/>
  <c r="CI740" i="1"/>
  <c r="G740" i="1"/>
  <c r="D741" i="1"/>
  <c r="F741" i="1" s="1"/>
  <c r="E742" i="1"/>
  <c r="Q741" i="1"/>
  <c r="L687" i="1"/>
  <c r="U687" i="1"/>
  <c r="W687" i="1" s="1"/>
  <c r="P303" i="1"/>
  <c r="AA741" i="1"/>
  <c r="T741" i="1"/>
  <c r="AB741" i="1"/>
  <c r="A742" i="1"/>
  <c r="H741" i="1"/>
  <c r="M688" i="1"/>
  <c r="J688" i="1"/>
  <c r="K688" i="1" s="1"/>
  <c r="I689" i="1"/>
  <c r="O687" i="1" l="1"/>
  <c r="BL687" i="1" s="1"/>
  <c r="N688" i="1"/>
  <c r="BT686" i="1"/>
  <c r="BW686" i="1" s="1"/>
  <c r="BX686" i="1" s="1"/>
  <c r="BD686" i="1"/>
  <c r="AF686" i="1"/>
  <c r="AV686" i="1"/>
  <c r="AN686" i="1"/>
  <c r="G741" i="1"/>
  <c r="BY741" i="1"/>
  <c r="CA740" i="1"/>
  <c r="BZ740" i="1"/>
  <c r="CG743" i="1"/>
  <c r="CH742" i="1"/>
  <c r="CC742" i="1"/>
  <c r="CD742" i="1" s="1"/>
  <c r="BS742" i="1"/>
  <c r="AW742" i="1"/>
  <c r="AX742" i="1" s="1"/>
  <c r="AG742" i="1"/>
  <c r="AH742" i="1" s="1"/>
  <c r="BE742" i="1"/>
  <c r="BF742" i="1" s="1"/>
  <c r="BM742" i="1"/>
  <c r="BN742" i="1" s="1"/>
  <c r="CK742" i="1"/>
  <c r="CL742" i="1" s="1"/>
  <c r="AO742" i="1"/>
  <c r="AP742" i="1" s="1"/>
  <c r="BU742" i="1"/>
  <c r="BV742" i="1" s="1"/>
  <c r="CI742" i="1"/>
  <c r="BQ744" i="1"/>
  <c r="BR743" i="1"/>
  <c r="R741" i="1"/>
  <c r="S741" i="1"/>
  <c r="Z741" i="1" s="1"/>
  <c r="D742" i="1"/>
  <c r="G742" i="1" s="1"/>
  <c r="E743" i="1"/>
  <c r="Q742" i="1"/>
  <c r="H742" i="1"/>
  <c r="A743" i="1"/>
  <c r="X303" i="1"/>
  <c r="L688" i="1"/>
  <c r="U688" i="1"/>
  <c r="W688" i="1" s="1"/>
  <c r="J689" i="1"/>
  <c r="K689" i="1" s="1"/>
  <c r="M689" i="1"/>
  <c r="I690" i="1"/>
  <c r="AB742" i="1"/>
  <c r="AA742" i="1"/>
  <c r="T742" i="1"/>
  <c r="BD687" i="1" l="1"/>
  <c r="BT687" i="1"/>
  <c r="BW687" i="1" s="1"/>
  <c r="BX687" i="1" s="1"/>
  <c r="AN687" i="1"/>
  <c r="AF687" i="1"/>
  <c r="AV687" i="1"/>
  <c r="O688" i="1"/>
  <c r="AF688" i="1" s="1"/>
  <c r="N689" i="1"/>
  <c r="AW743" i="1"/>
  <c r="AX743" i="1" s="1"/>
  <c r="BM743" i="1"/>
  <c r="BN743" i="1" s="1"/>
  <c r="CK743" i="1"/>
  <c r="CL743" i="1" s="1"/>
  <c r="BU743" i="1"/>
  <c r="BV743" i="1" s="1"/>
  <c r="AO743" i="1"/>
  <c r="AP743" i="1" s="1"/>
  <c r="AG743" i="1"/>
  <c r="AH743" i="1" s="1"/>
  <c r="CC743" i="1"/>
  <c r="CD743" i="1" s="1"/>
  <c r="BE743" i="1"/>
  <c r="BF743" i="1" s="1"/>
  <c r="CI743" i="1"/>
  <c r="BS743" i="1"/>
  <c r="CH743" i="1"/>
  <c r="CG744" i="1"/>
  <c r="BR744" i="1"/>
  <c r="BQ745" i="1"/>
  <c r="BY742" i="1"/>
  <c r="BZ741" i="1"/>
  <c r="CA741" i="1"/>
  <c r="F742" i="1"/>
  <c r="D743" i="1"/>
  <c r="G743" i="1" s="1"/>
  <c r="E744" i="1"/>
  <c r="Q743" i="1"/>
  <c r="S742" i="1"/>
  <c r="Z742" i="1" s="1"/>
  <c r="R742" i="1"/>
  <c r="B303" i="1"/>
  <c r="A744" i="1"/>
  <c r="H743" i="1"/>
  <c r="J690" i="1"/>
  <c r="K690" i="1" s="1"/>
  <c r="M690" i="1"/>
  <c r="I691" i="1"/>
  <c r="L689" i="1"/>
  <c r="U689" i="1"/>
  <c r="W689" i="1" s="1"/>
  <c r="C304" i="1"/>
  <c r="AA743" i="1"/>
  <c r="T743" i="1"/>
  <c r="AB743" i="1"/>
  <c r="N690" i="1" l="1"/>
  <c r="O689" i="1"/>
  <c r="BD689" i="1" s="1"/>
  <c r="BL688" i="1"/>
  <c r="AN688" i="1"/>
  <c r="BT688" i="1"/>
  <c r="BW688" i="1" s="1"/>
  <c r="BX688" i="1" s="1"/>
  <c r="BD688" i="1"/>
  <c r="AV688" i="1"/>
  <c r="BQ746" i="1"/>
  <c r="BR745" i="1"/>
  <c r="F743" i="1"/>
  <c r="CH744" i="1"/>
  <c r="CG745" i="1"/>
  <c r="AG744" i="1"/>
  <c r="AH744" i="1" s="1"/>
  <c r="CC744" i="1"/>
  <c r="CD744" i="1" s="1"/>
  <c r="BM744" i="1"/>
  <c r="BN744" i="1" s="1"/>
  <c r="AW744" i="1"/>
  <c r="AX744" i="1" s="1"/>
  <c r="BE744" i="1"/>
  <c r="BF744" i="1" s="1"/>
  <c r="BU744" i="1"/>
  <c r="BV744" i="1" s="1"/>
  <c r="AO744" i="1"/>
  <c r="AP744" i="1" s="1"/>
  <c r="CK744" i="1"/>
  <c r="CL744" i="1" s="1"/>
  <c r="CI744" i="1"/>
  <c r="BS744" i="1"/>
  <c r="BZ742" i="1"/>
  <c r="BY743" i="1"/>
  <c r="CA742" i="1"/>
  <c r="S743" i="1"/>
  <c r="Z743" i="1" s="1"/>
  <c r="R743" i="1"/>
  <c r="D744" i="1"/>
  <c r="G744" i="1" s="1"/>
  <c r="E745" i="1"/>
  <c r="Q744" i="1"/>
  <c r="AB744" i="1"/>
  <c r="AA744" i="1"/>
  <c r="T744" i="1"/>
  <c r="L690" i="1"/>
  <c r="U690" i="1"/>
  <c r="W690" i="1" s="1"/>
  <c r="H744" i="1"/>
  <c r="A745" i="1"/>
  <c r="P304" i="1"/>
  <c r="M691" i="1"/>
  <c r="J691" i="1"/>
  <c r="K691" i="1" s="1"/>
  <c r="I692" i="1"/>
  <c r="N691" i="1" l="1"/>
  <c r="O690" i="1"/>
  <c r="BT690" i="1" s="1"/>
  <c r="BW690" i="1" s="1"/>
  <c r="BX690" i="1" s="1"/>
  <c r="BT689" i="1"/>
  <c r="BW689" i="1" s="1"/>
  <c r="BX689" i="1" s="1"/>
  <c r="AF689" i="1"/>
  <c r="AV689" i="1"/>
  <c r="AN689" i="1"/>
  <c r="BL689" i="1"/>
  <c r="F744" i="1"/>
  <c r="BZ743" i="1"/>
  <c r="BY744" i="1"/>
  <c r="CA743" i="1"/>
  <c r="CC745" i="1"/>
  <c r="CD745" i="1" s="1"/>
  <c r="AW745" i="1"/>
  <c r="AX745" i="1" s="1"/>
  <c r="AG745" i="1"/>
  <c r="AH745" i="1" s="1"/>
  <c r="BU745" i="1"/>
  <c r="BV745" i="1" s="1"/>
  <c r="AO745" i="1"/>
  <c r="AP745" i="1" s="1"/>
  <c r="BM745" i="1"/>
  <c r="BN745" i="1" s="1"/>
  <c r="CK745" i="1"/>
  <c r="CL745" i="1" s="1"/>
  <c r="BE745" i="1"/>
  <c r="BF745" i="1" s="1"/>
  <c r="CI745" i="1"/>
  <c r="BS745" i="1"/>
  <c r="CH745" i="1"/>
  <c r="CG746" i="1"/>
  <c r="BQ747" i="1"/>
  <c r="BR746" i="1"/>
  <c r="E746" i="1"/>
  <c r="Q745" i="1"/>
  <c r="S744" i="1"/>
  <c r="Z744" i="1" s="1"/>
  <c r="R744" i="1"/>
  <c r="D745" i="1"/>
  <c r="G745" i="1" s="1"/>
  <c r="J692" i="1"/>
  <c r="K692" i="1" s="1"/>
  <c r="M692" i="1"/>
  <c r="I693" i="1"/>
  <c r="L691" i="1"/>
  <c r="U691" i="1"/>
  <c r="W691" i="1" s="1"/>
  <c r="X304" i="1"/>
  <c r="AA745" i="1"/>
  <c r="T745" i="1"/>
  <c r="AB745" i="1"/>
  <c r="A746" i="1"/>
  <c r="H745" i="1"/>
  <c r="O691" i="1" l="1"/>
  <c r="BD691" i="1" s="1"/>
  <c r="N692" i="1"/>
  <c r="AN690" i="1"/>
  <c r="BD690" i="1"/>
  <c r="AF690" i="1"/>
  <c r="AV690" i="1"/>
  <c r="BL690" i="1"/>
  <c r="AO746" i="1"/>
  <c r="AP746" i="1" s="1"/>
  <c r="AG746" i="1"/>
  <c r="AH746" i="1" s="1"/>
  <c r="CK746" i="1"/>
  <c r="CL746" i="1" s="1"/>
  <c r="BU746" i="1"/>
  <c r="BV746" i="1" s="1"/>
  <c r="BE746" i="1"/>
  <c r="BF746" i="1" s="1"/>
  <c r="BM746" i="1"/>
  <c r="BN746" i="1" s="1"/>
  <c r="CC746" i="1"/>
  <c r="CD746" i="1" s="1"/>
  <c r="AW746" i="1"/>
  <c r="AX746" i="1" s="1"/>
  <c r="CI746" i="1"/>
  <c r="BS746" i="1"/>
  <c r="BR747" i="1"/>
  <c r="BQ748" i="1"/>
  <c r="BZ744" i="1"/>
  <c r="BY745" i="1"/>
  <c r="CA744" i="1"/>
  <c r="CH746" i="1"/>
  <c r="CG747" i="1"/>
  <c r="F745" i="1"/>
  <c r="R745" i="1"/>
  <c r="S745" i="1"/>
  <c r="Z745" i="1" s="1"/>
  <c r="D746" i="1"/>
  <c r="G746" i="1" s="1"/>
  <c r="E747" i="1"/>
  <c r="Q746" i="1"/>
  <c r="C305" i="1"/>
  <c r="P305" i="1" s="1"/>
  <c r="M693" i="1"/>
  <c r="J693" i="1"/>
  <c r="K693" i="1" s="1"/>
  <c r="I694" i="1"/>
  <c r="AB746" i="1"/>
  <c r="AA746" i="1"/>
  <c r="T746" i="1"/>
  <c r="L692" i="1"/>
  <c r="U692" i="1"/>
  <c r="W692" i="1" s="1"/>
  <c r="H746" i="1"/>
  <c r="A747" i="1"/>
  <c r="B304" i="1"/>
  <c r="AV691" i="1" l="1"/>
  <c r="BT691" i="1"/>
  <c r="BW691" i="1" s="1"/>
  <c r="BX691" i="1" s="1"/>
  <c r="AF691" i="1"/>
  <c r="BL691" i="1"/>
  <c r="AN691" i="1"/>
  <c r="O692" i="1"/>
  <c r="BL692" i="1" s="1"/>
  <c r="N693" i="1"/>
  <c r="F746" i="1"/>
  <c r="BY746" i="1"/>
  <c r="BZ745" i="1"/>
  <c r="CA745" i="1"/>
  <c r="CC747" i="1"/>
  <c r="CD747" i="1" s="1"/>
  <c r="BM747" i="1"/>
  <c r="BN747" i="1" s="1"/>
  <c r="AG747" i="1"/>
  <c r="AH747" i="1" s="1"/>
  <c r="BU747" i="1"/>
  <c r="BV747" i="1" s="1"/>
  <c r="BE747" i="1"/>
  <c r="BF747" i="1" s="1"/>
  <c r="CK747" i="1"/>
  <c r="CL747" i="1" s="1"/>
  <c r="AW747" i="1"/>
  <c r="AX747" i="1" s="1"/>
  <c r="AO747" i="1"/>
  <c r="AP747" i="1" s="1"/>
  <c r="CI747" i="1"/>
  <c r="BS747" i="1"/>
  <c r="CH747" i="1"/>
  <c r="CG748" i="1"/>
  <c r="BR748" i="1"/>
  <c r="BQ749" i="1"/>
  <c r="D747" i="1"/>
  <c r="G747" i="1" s="1"/>
  <c r="E748" i="1"/>
  <c r="Q747" i="1"/>
  <c r="S746" i="1"/>
  <c r="Z746" i="1" s="1"/>
  <c r="R746" i="1"/>
  <c r="L693" i="1"/>
  <c r="U693" i="1"/>
  <c r="W693" i="1" s="1"/>
  <c r="X305" i="1"/>
  <c r="AA747" i="1"/>
  <c r="T747" i="1"/>
  <c r="AB747" i="1"/>
  <c r="A748" i="1"/>
  <c r="H747" i="1"/>
  <c r="J694" i="1"/>
  <c r="K694" i="1" s="1"/>
  <c r="M694" i="1"/>
  <c r="I695" i="1"/>
  <c r="AN692" i="1" l="1"/>
  <c r="BD692" i="1"/>
  <c r="O693" i="1"/>
  <c r="BL693" i="1" s="1"/>
  <c r="BT692" i="1"/>
  <c r="BW692" i="1" s="1"/>
  <c r="BX692" i="1" s="1"/>
  <c r="AF692" i="1"/>
  <c r="AV692" i="1"/>
  <c r="N694" i="1"/>
  <c r="F747" i="1"/>
  <c r="BQ750" i="1"/>
  <c r="BR749" i="1"/>
  <c r="BU748" i="1"/>
  <c r="BV748" i="1" s="1"/>
  <c r="AO748" i="1"/>
  <c r="AP748" i="1" s="1"/>
  <c r="CK748" i="1"/>
  <c r="CL748" i="1" s="1"/>
  <c r="BM748" i="1"/>
  <c r="BN748" i="1" s="1"/>
  <c r="AG748" i="1"/>
  <c r="AH748" i="1" s="1"/>
  <c r="BE748" i="1"/>
  <c r="BF748" i="1" s="1"/>
  <c r="CC748" i="1"/>
  <c r="CD748" i="1" s="1"/>
  <c r="AW748" i="1"/>
  <c r="AX748" i="1" s="1"/>
  <c r="CI748" i="1"/>
  <c r="BS748" i="1"/>
  <c r="CH748" i="1"/>
  <c r="CG749" i="1"/>
  <c r="BZ746" i="1"/>
  <c r="BY747" i="1"/>
  <c r="CA746" i="1"/>
  <c r="S747" i="1"/>
  <c r="Z747" i="1" s="1"/>
  <c r="R747" i="1"/>
  <c r="E749" i="1"/>
  <c r="Q748" i="1"/>
  <c r="D748" i="1"/>
  <c r="G748" i="1" s="1"/>
  <c r="C306" i="1"/>
  <c r="P306" i="1" s="1"/>
  <c r="L694" i="1"/>
  <c r="U694" i="1"/>
  <c r="W694" i="1" s="1"/>
  <c r="H748" i="1"/>
  <c r="A749" i="1"/>
  <c r="M695" i="1"/>
  <c r="J695" i="1"/>
  <c r="K695" i="1" s="1"/>
  <c r="I696" i="1"/>
  <c r="B305" i="1"/>
  <c r="AB748" i="1"/>
  <c r="AA748" i="1"/>
  <c r="T748" i="1"/>
  <c r="AF693" i="1" l="1"/>
  <c r="BT693" i="1"/>
  <c r="BW693" i="1" s="1"/>
  <c r="BX693" i="1" s="1"/>
  <c r="AV693" i="1"/>
  <c r="BD693" i="1"/>
  <c r="AN693" i="1"/>
  <c r="N695" i="1"/>
  <c r="O694" i="1"/>
  <c r="AV694" i="1" s="1"/>
  <c r="F748" i="1"/>
  <c r="CH749" i="1"/>
  <c r="CG750" i="1"/>
  <c r="BE749" i="1"/>
  <c r="BF749" i="1" s="1"/>
  <c r="AG749" i="1"/>
  <c r="AH749" i="1" s="1"/>
  <c r="BM749" i="1"/>
  <c r="BN749" i="1" s="1"/>
  <c r="BU749" i="1"/>
  <c r="BV749" i="1" s="1"/>
  <c r="AW749" i="1"/>
  <c r="AX749" i="1" s="1"/>
  <c r="CK749" i="1"/>
  <c r="CL749" i="1" s="1"/>
  <c r="AO749" i="1"/>
  <c r="AP749" i="1" s="1"/>
  <c r="CC749" i="1"/>
  <c r="CD749" i="1" s="1"/>
  <c r="CI749" i="1"/>
  <c r="BS749" i="1"/>
  <c r="BZ747" i="1"/>
  <c r="BY748" i="1"/>
  <c r="CA747" i="1"/>
  <c r="BQ751" i="1"/>
  <c r="BR750" i="1"/>
  <c r="E750" i="1"/>
  <c r="Q749" i="1"/>
  <c r="S748" i="1"/>
  <c r="Z748" i="1" s="1"/>
  <c r="R748" i="1"/>
  <c r="D749" i="1"/>
  <c r="G749" i="1" s="1"/>
  <c r="X306" i="1"/>
  <c r="J696" i="1"/>
  <c r="K696" i="1" s="1"/>
  <c r="M696" i="1"/>
  <c r="I697" i="1"/>
  <c r="L695" i="1"/>
  <c r="U695" i="1"/>
  <c r="W695" i="1" s="1"/>
  <c r="AA749" i="1"/>
  <c r="T749" i="1"/>
  <c r="AB749" i="1"/>
  <c r="A750" i="1"/>
  <c r="H749" i="1"/>
  <c r="O695" i="1" l="1"/>
  <c r="AF695" i="1" s="1"/>
  <c r="BD694" i="1"/>
  <c r="BL694" i="1"/>
  <c r="BT694" i="1"/>
  <c r="BW694" i="1" s="1"/>
  <c r="BX694" i="1" s="1"/>
  <c r="N696" i="1"/>
  <c r="AF694" i="1"/>
  <c r="AN694" i="1"/>
  <c r="BZ748" i="1"/>
  <c r="BY749" i="1"/>
  <c r="CA748" i="1"/>
  <c r="CC750" i="1"/>
  <c r="CD750" i="1" s="1"/>
  <c r="BE750" i="1"/>
  <c r="BF750" i="1" s="1"/>
  <c r="AG750" i="1"/>
  <c r="AH750" i="1" s="1"/>
  <c r="CK750" i="1"/>
  <c r="CL750" i="1" s="1"/>
  <c r="AW750" i="1"/>
  <c r="AX750" i="1" s="1"/>
  <c r="BU750" i="1"/>
  <c r="BV750" i="1" s="1"/>
  <c r="BM750" i="1"/>
  <c r="BN750" i="1" s="1"/>
  <c r="AO750" i="1"/>
  <c r="AP750" i="1" s="1"/>
  <c r="CI750" i="1"/>
  <c r="BS750" i="1"/>
  <c r="BR751" i="1"/>
  <c r="BQ752" i="1"/>
  <c r="CH750" i="1"/>
  <c r="CG751" i="1"/>
  <c r="F749" i="1"/>
  <c r="E751" i="1"/>
  <c r="Q750" i="1"/>
  <c r="R749" i="1"/>
  <c r="S749" i="1"/>
  <c r="Z749" i="1" s="1"/>
  <c r="D750" i="1"/>
  <c r="G750" i="1" s="1"/>
  <c r="H750" i="1"/>
  <c r="A751" i="1"/>
  <c r="L696" i="1"/>
  <c r="U696" i="1"/>
  <c r="W696" i="1" s="1"/>
  <c r="C307" i="1"/>
  <c r="AB750" i="1"/>
  <c r="AA750" i="1"/>
  <c r="T750" i="1"/>
  <c r="M697" i="1"/>
  <c r="J697" i="1"/>
  <c r="K697" i="1" s="1"/>
  <c r="I698" i="1"/>
  <c r="B306" i="1"/>
  <c r="AV695" i="1" l="1"/>
  <c r="AN695" i="1"/>
  <c r="BD695" i="1"/>
  <c r="BL695" i="1"/>
  <c r="BT695" i="1"/>
  <c r="BW695" i="1" s="1"/>
  <c r="BX695" i="1" s="1"/>
  <c r="N697" i="1"/>
  <c r="O696" i="1"/>
  <c r="BL696" i="1" s="1"/>
  <c r="F750" i="1"/>
  <c r="CH751" i="1"/>
  <c r="CG752" i="1"/>
  <c r="BY750" i="1"/>
  <c r="BZ749" i="1"/>
  <c r="CA749" i="1"/>
  <c r="CC751" i="1"/>
  <c r="CD751" i="1" s="1"/>
  <c r="BM751" i="1"/>
  <c r="BN751" i="1" s="1"/>
  <c r="AW751" i="1"/>
  <c r="AX751" i="1" s="1"/>
  <c r="AG751" i="1"/>
  <c r="AH751" i="1" s="1"/>
  <c r="CK751" i="1"/>
  <c r="CL751" i="1" s="1"/>
  <c r="BE751" i="1"/>
  <c r="BF751" i="1" s="1"/>
  <c r="BU751" i="1"/>
  <c r="BV751" i="1" s="1"/>
  <c r="AO751" i="1"/>
  <c r="AP751" i="1" s="1"/>
  <c r="CI751" i="1"/>
  <c r="BS751" i="1"/>
  <c r="BR752" i="1"/>
  <c r="BQ753" i="1"/>
  <c r="S750" i="1"/>
  <c r="Z750" i="1" s="1"/>
  <c r="R750" i="1"/>
  <c r="E752" i="1"/>
  <c r="Q751" i="1"/>
  <c r="D751" i="1"/>
  <c r="G751" i="1" s="1"/>
  <c r="P307" i="1"/>
  <c r="A752" i="1"/>
  <c r="H751" i="1"/>
  <c r="J698" i="1"/>
  <c r="K698" i="1" s="1"/>
  <c r="M698" i="1"/>
  <c r="I699" i="1"/>
  <c r="L697" i="1"/>
  <c r="U697" i="1"/>
  <c r="W697" i="1" s="1"/>
  <c r="AA751" i="1"/>
  <c r="T751" i="1"/>
  <c r="AB751" i="1"/>
  <c r="O697" i="1" l="1"/>
  <c r="BT697" i="1" s="1"/>
  <c r="BW697" i="1" s="1"/>
  <c r="BX697" i="1" s="1"/>
  <c r="AN696" i="1"/>
  <c r="BD696" i="1"/>
  <c r="N698" i="1"/>
  <c r="BT696" i="1"/>
  <c r="BW696" i="1" s="1"/>
  <c r="BX696" i="1" s="1"/>
  <c r="AF696" i="1"/>
  <c r="AV696" i="1"/>
  <c r="F751" i="1"/>
  <c r="BU752" i="1"/>
  <c r="BV752" i="1" s="1"/>
  <c r="AO752" i="1"/>
  <c r="AP752" i="1" s="1"/>
  <c r="BE752" i="1"/>
  <c r="BF752" i="1" s="1"/>
  <c r="BM752" i="1"/>
  <c r="BN752" i="1" s="1"/>
  <c r="AG752" i="1"/>
  <c r="AH752" i="1" s="1"/>
  <c r="CK752" i="1"/>
  <c r="CL752" i="1" s="1"/>
  <c r="CC752" i="1"/>
  <c r="CD752" i="1" s="1"/>
  <c r="AW752" i="1"/>
  <c r="AX752" i="1" s="1"/>
  <c r="CI752" i="1"/>
  <c r="BS752" i="1"/>
  <c r="BR753" i="1"/>
  <c r="BQ754" i="1"/>
  <c r="BY751" i="1"/>
  <c r="BZ750" i="1"/>
  <c r="CA750" i="1"/>
  <c r="CH752" i="1"/>
  <c r="CG753" i="1"/>
  <c r="S751" i="1"/>
  <c r="Z751" i="1" s="1"/>
  <c r="R751" i="1"/>
  <c r="D752" i="1"/>
  <c r="G752" i="1" s="1"/>
  <c r="E753" i="1"/>
  <c r="Q752" i="1"/>
  <c r="AB752" i="1"/>
  <c r="AA752" i="1"/>
  <c r="T752" i="1"/>
  <c r="H752" i="1"/>
  <c r="A753" i="1"/>
  <c r="X307" i="1"/>
  <c r="L698" i="1"/>
  <c r="U698" i="1"/>
  <c r="W698" i="1" s="1"/>
  <c r="M699" i="1"/>
  <c r="J699" i="1"/>
  <c r="K699" i="1" s="1"/>
  <c r="I700" i="1"/>
  <c r="AN697" i="1" l="1"/>
  <c r="AF697" i="1"/>
  <c r="BL697" i="1"/>
  <c r="AV697" i="1"/>
  <c r="BD697" i="1"/>
  <c r="N699" i="1"/>
  <c r="O698" i="1"/>
  <c r="BL698" i="1" s="1"/>
  <c r="F752" i="1"/>
  <c r="CC753" i="1"/>
  <c r="CD753" i="1" s="1"/>
  <c r="BM753" i="1"/>
  <c r="BN753" i="1" s="1"/>
  <c r="AO753" i="1"/>
  <c r="AP753" i="1" s="1"/>
  <c r="CK753" i="1"/>
  <c r="CL753" i="1" s="1"/>
  <c r="BE753" i="1"/>
  <c r="BF753" i="1" s="1"/>
  <c r="AG753" i="1"/>
  <c r="AH753" i="1" s="1"/>
  <c r="BU753" i="1"/>
  <c r="BV753" i="1" s="1"/>
  <c r="AW753" i="1"/>
  <c r="AX753" i="1" s="1"/>
  <c r="CI753" i="1"/>
  <c r="BS753" i="1"/>
  <c r="CH753" i="1"/>
  <c r="CG754" i="1"/>
  <c r="BY752" i="1"/>
  <c r="BZ751" i="1"/>
  <c r="CA751" i="1"/>
  <c r="BR754" i="1"/>
  <c r="BQ755" i="1"/>
  <c r="E754" i="1"/>
  <c r="Q753" i="1"/>
  <c r="S752" i="1"/>
  <c r="Z752" i="1" s="1"/>
  <c r="R752" i="1"/>
  <c r="D753" i="1"/>
  <c r="G753" i="1" s="1"/>
  <c r="C308" i="1"/>
  <c r="B307" i="1"/>
  <c r="L699" i="1"/>
  <c r="U699" i="1"/>
  <c r="W699" i="1" s="1"/>
  <c r="AA753" i="1"/>
  <c r="T753" i="1"/>
  <c r="AB753" i="1"/>
  <c r="A754" i="1"/>
  <c r="H753" i="1"/>
  <c r="J700" i="1"/>
  <c r="K700" i="1" s="1"/>
  <c r="M700" i="1"/>
  <c r="I701" i="1"/>
  <c r="N700" i="1" l="1"/>
  <c r="AN698" i="1"/>
  <c r="BD698" i="1"/>
  <c r="O699" i="1"/>
  <c r="BL699" i="1" s="1"/>
  <c r="AV698" i="1"/>
  <c r="BT698" i="1"/>
  <c r="BW698" i="1" s="1"/>
  <c r="BX698" i="1" s="1"/>
  <c r="AF698" i="1"/>
  <c r="F753" i="1"/>
  <c r="BR755" i="1"/>
  <c r="BQ756" i="1"/>
  <c r="BY753" i="1"/>
  <c r="BZ752" i="1"/>
  <c r="CA752" i="1"/>
  <c r="CK754" i="1"/>
  <c r="CL754" i="1" s="1"/>
  <c r="BU754" i="1"/>
  <c r="BV754" i="1" s="1"/>
  <c r="BE754" i="1"/>
  <c r="BF754" i="1" s="1"/>
  <c r="AO754" i="1"/>
  <c r="AP754" i="1" s="1"/>
  <c r="CC754" i="1"/>
  <c r="CD754" i="1" s="1"/>
  <c r="BM754" i="1"/>
  <c r="BN754" i="1" s="1"/>
  <c r="AG754" i="1"/>
  <c r="AH754" i="1" s="1"/>
  <c r="AW754" i="1"/>
  <c r="AX754" i="1" s="1"/>
  <c r="CI754" i="1"/>
  <c r="BS754" i="1"/>
  <c r="CH754" i="1"/>
  <c r="CG755" i="1"/>
  <c r="E755" i="1"/>
  <c r="Q754" i="1"/>
  <c r="R753" i="1"/>
  <c r="S753" i="1"/>
  <c r="Z753" i="1" s="1"/>
  <c r="D754" i="1"/>
  <c r="G754" i="1" s="1"/>
  <c r="P308" i="1"/>
  <c r="X308" i="1" s="1"/>
  <c r="L700" i="1"/>
  <c r="U700" i="1"/>
  <c r="W700" i="1" s="1"/>
  <c r="AB754" i="1"/>
  <c r="AA754" i="1"/>
  <c r="T754" i="1"/>
  <c r="M701" i="1"/>
  <c r="J701" i="1"/>
  <c r="K701" i="1" s="1"/>
  <c r="I702" i="1"/>
  <c r="H754" i="1"/>
  <c r="A755" i="1"/>
  <c r="O700" i="1" l="1"/>
  <c r="BD700" i="1" s="1"/>
  <c r="N701" i="1"/>
  <c r="BD699" i="1"/>
  <c r="AF699" i="1"/>
  <c r="BT699" i="1"/>
  <c r="BW699" i="1" s="1"/>
  <c r="BX699" i="1" s="1"/>
  <c r="AN699" i="1"/>
  <c r="AV699" i="1"/>
  <c r="F754" i="1"/>
  <c r="CH755" i="1"/>
  <c r="CG756" i="1"/>
  <c r="BZ753" i="1"/>
  <c r="BY754" i="1"/>
  <c r="CA753" i="1"/>
  <c r="BR756" i="1"/>
  <c r="BQ757" i="1"/>
  <c r="CK755" i="1"/>
  <c r="CL755" i="1" s="1"/>
  <c r="BU755" i="1"/>
  <c r="BV755" i="1" s="1"/>
  <c r="BE755" i="1"/>
  <c r="BF755" i="1" s="1"/>
  <c r="AO755" i="1"/>
  <c r="AP755" i="1" s="1"/>
  <c r="CC755" i="1"/>
  <c r="CD755" i="1" s="1"/>
  <c r="AW755" i="1"/>
  <c r="AX755" i="1" s="1"/>
  <c r="BM755" i="1"/>
  <c r="BN755" i="1" s="1"/>
  <c r="AG755" i="1"/>
  <c r="AH755" i="1" s="1"/>
  <c r="CI755" i="1"/>
  <c r="BS755" i="1"/>
  <c r="S754" i="1"/>
  <c r="Z754" i="1" s="1"/>
  <c r="R754" i="1"/>
  <c r="D755" i="1"/>
  <c r="G755" i="1" s="1"/>
  <c r="E756" i="1"/>
  <c r="Q755" i="1"/>
  <c r="C309" i="1"/>
  <c r="P309" i="1" s="1"/>
  <c r="AA755" i="1"/>
  <c r="T755" i="1"/>
  <c r="AB755" i="1"/>
  <c r="B308" i="1"/>
  <c r="A756" i="1"/>
  <c r="H755" i="1"/>
  <c r="J702" i="1"/>
  <c r="K702" i="1" s="1"/>
  <c r="M702" i="1"/>
  <c r="I703" i="1"/>
  <c r="L701" i="1"/>
  <c r="U701" i="1"/>
  <c r="W701" i="1" s="1"/>
  <c r="BT700" i="1" l="1"/>
  <c r="BW700" i="1" s="1"/>
  <c r="BX700" i="1" s="1"/>
  <c r="AF700" i="1"/>
  <c r="BL700" i="1"/>
  <c r="AV700" i="1"/>
  <c r="AN700" i="1"/>
  <c r="O701" i="1"/>
  <c r="BL701" i="1" s="1"/>
  <c r="N702" i="1"/>
  <c r="CK756" i="1"/>
  <c r="CL756" i="1" s="1"/>
  <c r="BE756" i="1"/>
  <c r="BF756" i="1" s="1"/>
  <c r="BU756" i="1"/>
  <c r="BV756" i="1" s="1"/>
  <c r="CC756" i="1"/>
  <c r="CD756" i="1" s="1"/>
  <c r="AW756" i="1"/>
  <c r="AX756" i="1" s="1"/>
  <c r="AO756" i="1"/>
  <c r="AP756" i="1" s="1"/>
  <c r="BM756" i="1"/>
  <c r="BN756" i="1" s="1"/>
  <c r="AG756" i="1"/>
  <c r="AH756" i="1" s="1"/>
  <c r="CI756" i="1"/>
  <c r="BS756" i="1"/>
  <c r="BY755" i="1"/>
  <c r="BZ754" i="1"/>
  <c r="CA754" i="1"/>
  <c r="BR757" i="1"/>
  <c r="BQ758" i="1"/>
  <c r="CH756" i="1"/>
  <c r="CG757" i="1"/>
  <c r="F755" i="1"/>
  <c r="S755" i="1"/>
  <c r="Z755" i="1" s="1"/>
  <c r="R755" i="1"/>
  <c r="D756" i="1"/>
  <c r="G756" i="1" s="1"/>
  <c r="E757" i="1"/>
  <c r="Q756" i="1"/>
  <c r="L702" i="1"/>
  <c r="U702" i="1"/>
  <c r="W702" i="1" s="1"/>
  <c r="H756" i="1"/>
  <c r="A757" i="1"/>
  <c r="X309" i="1"/>
  <c r="M703" i="1"/>
  <c r="J703" i="1"/>
  <c r="K703" i="1" s="1"/>
  <c r="I704" i="1"/>
  <c r="AB756" i="1"/>
  <c r="AA756" i="1"/>
  <c r="T756" i="1"/>
  <c r="N703" i="1" l="1"/>
  <c r="AN701" i="1"/>
  <c r="BD701" i="1"/>
  <c r="BT701" i="1"/>
  <c r="BW701" i="1" s="1"/>
  <c r="BX701" i="1" s="1"/>
  <c r="AF701" i="1"/>
  <c r="AV701" i="1"/>
  <c r="O702" i="1"/>
  <c r="BL702" i="1" s="1"/>
  <c r="F756" i="1"/>
  <c r="CK757" i="1"/>
  <c r="CL757" i="1" s="1"/>
  <c r="BU757" i="1"/>
  <c r="BV757" i="1" s="1"/>
  <c r="BE757" i="1"/>
  <c r="BF757" i="1" s="1"/>
  <c r="AO757" i="1"/>
  <c r="AP757" i="1" s="1"/>
  <c r="CC757" i="1"/>
  <c r="CD757" i="1" s="1"/>
  <c r="AW757" i="1"/>
  <c r="AX757" i="1" s="1"/>
  <c r="BM757" i="1"/>
  <c r="BN757" i="1" s="1"/>
  <c r="AG757" i="1"/>
  <c r="AH757" i="1" s="1"/>
  <c r="CI757" i="1"/>
  <c r="BS757" i="1"/>
  <c r="CH757" i="1"/>
  <c r="CG758" i="1"/>
  <c r="BR758" i="1"/>
  <c r="BQ759" i="1"/>
  <c r="BZ755" i="1"/>
  <c r="BY756" i="1"/>
  <c r="CA755" i="1"/>
  <c r="E758" i="1"/>
  <c r="Q757" i="1"/>
  <c r="S756" i="1"/>
  <c r="Z756" i="1" s="1"/>
  <c r="R756" i="1"/>
  <c r="D757" i="1"/>
  <c r="G757" i="1" s="1"/>
  <c r="B309" i="1"/>
  <c r="A758" i="1"/>
  <c r="H757" i="1"/>
  <c r="J704" i="1"/>
  <c r="K704" i="1" s="1"/>
  <c r="M704" i="1"/>
  <c r="I705" i="1"/>
  <c r="L703" i="1"/>
  <c r="U703" i="1"/>
  <c r="W703" i="1" s="1"/>
  <c r="C310" i="1"/>
  <c r="AA757" i="1"/>
  <c r="T757" i="1"/>
  <c r="AB757" i="1"/>
  <c r="O703" i="1" l="1"/>
  <c r="BL703" i="1" s="1"/>
  <c r="N704" i="1"/>
  <c r="BD702" i="1"/>
  <c r="AV702" i="1"/>
  <c r="BT702" i="1"/>
  <c r="BW702" i="1" s="1"/>
  <c r="BX702" i="1" s="1"/>
  <c r="AN702" i="1"/>
  <c r="AF702" i="1"/>
  <c r="CC758" i="1"/>
  <c r="CD758" i="1" s="1"/>
  <c r="BM758" i="1"/>
  <c r="BN758" i="1" s="1"/>
  <c r="AW758" i="1"/>
  <c r="AX758" i="1" s="1"/>
  <c r="AO758" i="1"/>
  <c r="AP758" i="1" s="1"/>
  <c r="CK758" i="1"/>
  <c r="CL758" i="1" s="1"/>
  <c r="BU758" i="1"/>
  <c r="BV758" i="1" s="1"/>
  <c r="BE758" i="1"/>
  <c r="BF758" i="1" s="1"/>
  <c r="AG758" i="1"/>
  <c r="AH758" i="1" s="1"/>
  <c r="CI758" i="1"/>
  <c r="BS758" i="1"/>
  <c r="BQ760" i="1"/>
  <c r="BR759" i="1"/>
  <c r="BZ756" i="1"/>
  <c r="BY757" i="1"/>
  <c r="CA756" i="1"/>
  <c r="CH758" i="1"/>
  <c r="CG759" i="1"/>
  <c r="F757" i="1"/>
  <c r="R757" i="1"/>
  <c r="S757" i="1"/>
  <c r="Z757" i="1" s="1"/>
  <c r="D758" i="1"/>
  <c r="G758" i="1" s="1"/>
  <c r="E759" i="1"/>
  <c r="Q758" i="1"/>
  <c r="P310" i="1"/>
  <c r="H758" i="1"/>
  <c r="A759" i="1"/>
  <c r="L704" i="1"/>
  <c r="U704" i="1"/>
  <c r="W704" i="1" s="1"/>
  <c r="AB758" i="1"/>
  <c r="AA758" i="1"/>
  <c r="T758" i="1"/>
  <c r="M705" i="1"/>
  <c r="J705" i="1"/>
  <c r="K705" i="1" s="1"/>
  <c r="I706" i="1"/>
  <c r="N705" i="1" l="1"/>
  <c r="AN703" i="1"/>
  <c r="BD703" i="1"/>
  <c r="BT703" i="1"/>
  <c r="BW703" i="1" s="1"/>
  <c r="BX703" i="1" s="1"/>
  <c r="O704" i="1"/>
  <c r="BT704" i="1" s="1"/>
  <c r="BW704" i="1" s="1"/>
  <c r="BX704" i="1" s="1"/>
  <c r="AF703" i="1"/>
  <c r="AV703" i="1"/>
  <c r="F758" i="1"/>
  <c r="BZ757" i="1"/>
  <c r="BY758" i="1"/>
  <c r="CA757" i="1"/>
  <c r="CH759" i="1"/>
  <c r="CG760" i="1"/>
  <c r="CC759" i="1"/>
  <c r="CD759" i="1" s="1"/>
  <c r="BE759" i="1"/>
  <c r="BF759" i="1" s="1"/>
  <c r="AW759" i="1"/>
  <c r="AX759" i="1" s="1"/>
  <c r="BU759" i="1"/>
  <c r="BV759" i="1" s="1"/>
  <c r="AG759" i="1"/>
  <c r="AH759" i="1" s="1"/>
  <c r="CK759" i="1"/>
  <c r="CL759" i="1" s="1"/>
  <c r="BM759" i="1"/>
  <c r="BN759" i="1" s="1"/>
  <c r="AO759" i="1"/>
  <c r="AP759" i="1" s="1"/>
  <c r="CI759" i="1"/>
  <c r="BS759" i="1"/>
  <c r="BQ761" i="1"/>
  <c r="BR760" i="1"/>
  <c r="D759" i="1"/>
  <c r="G759" i="1" s="1"/>
  <c r="E760" i="1"/>
  <c r="Q759" i="1"/>
  <c r="S758" i="1"/>
  <c r="Z758" i="1" s="1"/>
  <c r="R758" i="1"/>
  <c r="J706" i="1"/>
  <c r="K706" i="1" s="1"/>
  <c r="M706" i="1"/>
  <c r="I707" i="1"/>
  <c r="A760" i="1"/>
  <c r="H759" i="1"/>
  <c r="X310" i="1"/>
  <c r="L705" i="1"/>
  <c r="O705" i="1" s="1"/>
  <c r="U705" i="1"/>
  <c r="W705" i="1" s="1"/>
  <c r="AA759" i="1"/>
  <c r="T759" i="1"/>
  <c r="AB759" i="1"/>
  <c r="N706" i="1" l="1"/>
  <c r="AF704" i="1"/>
  <c r="AN704" i="1"/>
  <c r="BD704" i="1"/>
  <c r="AV704" i="1"/>
  <c r="BL704" i="1"/>
  <c r="F759" i="1"/>
  <c r="BE760" i="1"/>
  <c r="BF760" i="1" s="1"/>
  <c r="CK760" i="1"/>
  <c r="CL760" i="1" s="1"/>
  <c r="BU760" i="1"/>
  <c r="BV760" i="1" s="1"/>
  <c r="AW760" i="1"/>
  <c r="AX760" i="1" s="1"/>
  <c r="AG760" i="1"/>
  <c r="AH760" i="1" s="1"/>
  <c r="AO760" i="1"/>
  <c r="AP760" i="1" s="1"/>
  <c r="CC760" i="1"/>
  <c r="CD760" i="1" s="1"/>
  <c r="BM760" i="1"/>
  <c r="BN760" i="1" s="1"/>
  <c r="CI760" i="1"/>
  <c r="BS760" i="1"/>
  <c r="BQ762" i="1"/>
  <c r="BR761" i="1"/>
  <c r="BY759" i="1"/>
  <c r="BZ758" i="1"/>
  <c r="CA758" i="1"/>
  <c r="CH760" i="1"/>
  <c r="CG761" i="1"/>
  <c r="E761" i="1"/>
  <c r="Q760" i="1"/>
  <c r="S759" i="1"/>
  <c r="Z759" i="1" s="1"/>
  <c r="R759" i="1"/>
  <c r="D760" i="1"/>
  <c r="G760" i="1" s="1"/>
  <c r="BL705" i="1"/>
  <c r="AV705" i="1"/>
  <c r="BD705" i="1"/>
  <c r="AF705" i="1"/>
  <c r="BT705" i="1"/>
  <c r="BW705" i="1" s="1"/>
  <c r="BX705" i="1" s="1"/>
  <c r="AN705" i="1"/>
  <c r="C311" i="1"/>
  <c r="P311" i="1" s="1"/>
  <c r="AB760" i="1"/>
  <c r="AA760" i="1"/>
  <c r="T760" i="1"/>
  <c r="H760" i="1"/>
  <c r="A761" i="1"/>
  <c r="M707" i="1"/>
  <c r="J707" i="1"/>
  <c r="K707" i="1" s="1"/>
  <c r="I708" i="1"/>
  <c r="B310" i="1"/>
  <c r="L706" i="1"/>
  <c r="U706" i="1"/>
  <c r="W706" i="1" s="1"/>
  <c r="O706" i="1" l="1"/>
  <c r="AV706" i="1" s="1"/>
  <c r="N707" i="1"/>
  <c r="CC761" i="1"/>
  <c r="CD761" i="1" s="1"/>
  <c r="BM761" i="1"/>
  <c r="BN761" i="1" s="1"/>
  <c r="AW761" i="1"/>
  <c r="AX761" i="1" s="1"/>
  <c r="AG761" i="1"/>
  <c r="AH761" i="1" s="1"/>
  <c r="BU761" i="1"/>
  <c r="BV761" i="1" s="1"/>
  <c r="AO761" i="1"/>
  <c r="AP761" i="1" s="1"/>
  <c r="CK761" i="1"/>
  <c r="CL761" i="1" s="1"/>
  <c r="BE761" i="1"/>
  <c r="BF761" i="1" s="1"/>
  <c r="CI761" i="1"/>
  <c r="BS761" i="1"/>
  <c r="CH761" i="1"/>
  <c r="CG762" i="1"/>
  <c r="BZ759" i="1"/>
  <c r="BY760" i="1"/>
  <c r="CA759" i="1"/>
  <c r="BR762" i="1"/>
  <c r="BQ763" i="1"/>
  <c r="F760" i="1"/>
  <c r="S760" i="1"/>
  <c r="Z760" i="1" s="1"/>
  <c r="R760" i="1"/>
  <c r="D761" i="1"/>
  <c r="G761" i="1" s="1"/>
  <c r="E762" i="1"/>
  <c r="Q761" i="1"/>
  <c r="A762" i="1"/>
  <c r="H761" i="1"/>
  <c r="L707" i="1"/>
  <c r="O707" i="1" s="1"/>
  <c r="U707" i="1"/>
  <c r="W707" i="1" s="1"/>
  <c r="X311" i="1"/>
  <c r="N708" i="1"/>
  <c r="J708" i="1"/>
  <c r="K708" i="1" s="1"/>
  <c r="M708" i="1"/>
  <c r="I709" i="1"/>
  <c r="AA761" i="1"/>
  <c r="T761" i="1"/>
  <c r="AB761" i="1"/>
  <c r="AN706" i="1" l="1"/>
  <c r="BD706" i="1"/>
  <c r="BT706" i="1"/>
  <c r="BW706" i="1" s="1"/>
  <c r="BX706" i="1" s="1"/>
  <c r="AF706" i="1"/>
  <c r="BL706" i="1"/>
  <c r="F761" i="1"/>
  <c r="BZ760" i="1"/>
  <c r="BY761" i="1"/>
  <c r="CA760" i="1"/>
  <c r="BR763" i="1"/>
  <c r="BQ764" i="1"/>
  <c r="CH762" i="1"/>
  <c r="CG763" i="1"/>
  <c r="BU762" i="1"/>
  <c r="BV762" i="1" s="1"/>
  <c r="AO762" i="1"/>
  <c r="AP762" i="1" s="1"/>
  <c r="BE762" i="1"/>
  <c r="BF762" i="1" s="1"/>
  <c r="BM762" i="1"/>
  <c r="BN762" i="1" s="1"/>
  <c r="AG762" i="1"/>
  <c r="AH762" i="1" s="1"/>
  <c r="CK762" i="1"/>
  <c r="CL762" i="1" s="1"/>
  <c r="CC762" i="1"/>
  <c r="CD762" i="1" s="1"/>
  <c r="AW762" i="1"/>
  <c r="AX762" i="1" s="1"/>
  <c r="CI762" i="1"/>
  <c r="BS762" i="1"/>
  <c r="E763" i="1"/>
  <c r="Q762" i="1"/>
  <c r="D762" i="1"/>
  <c r="G762" i="1" s="1"/>
  <c r="R761" i="1"/>
  <c r="S761" i="1"/>
  <c r="Z761" i="1" s="1"/>
  <c r="AV707" i="1"/>
  <c r="BT707" i="1"/>
  <c r="BW707" i="1" s="1"/>
  <c r="BX707" i="1" s="1"/>
  <c r="BD707" i="1"/>
  <c r="AF707" i="1"/>
  <c r="AN707" i="1"/>
  <c r="BL707" i="1"/>
  <c r="C312" i="1"/>
  <c r="H762" i="1"/>
  <c r="A763" i="1"/>
  <c r="L708" i="1"/>
  <c r="O708" i="1" s="1"/>
  <c r="U708" i="1"/>
  <c r="W708" i="1" s="1"/>
  <c r="B311" i="1"/>
  <c r="AB762" i="1"/>
  <c r="AA762" i="1"/>
  <c r="T762" i="1"/>
  <c r="M709" i="1"/>
  <c r="N709" i="1" s="1"/>
  <c r="J709" i="1"/>
  <c r="K709" i="1" s="1"/>
  <c r="I710" i="1"/>
  <c r="CH763" i="1" l="1"/>
  <c r="CG764" i="1"/>
  <c r="BZ761" i="1"/>
  <c r="BY762" i="1"/>
  <c r="CA761" i="1"/>
  <c r="CC763" i="1"/>
  <c r="CD763" i="1" s="1"/>
  <c r="BM763" i="1"/>
  <c r="BN763" i="1" s="1"/>
  <c r="AW763" i="1"/>
  <c r="AX763" i="1" s="1"/>
  <c r="AG763" i="1"/>
  <c r="AH763" i="1" s="1"/>
  <c r="BU763" i="1"/>
  <c r="BV763" i="1" s="1"/>
  <c r="AO763" i="1"/>
  <c r="AP763" i="1" s="1"/>
  <c r="CK763" i="1"/>
  <c r="CL763" i="1" s="1"/>
  <c r="BE763" i="1"/>
  <c r="BF763" i="1" s="1"/>
  <c r="CI763" i="1"/>
  <c r="BS763" i="1"/>
  <c r="BR764" i="1"/>
  <c r="BQ765" i="1"/>
  <c r="F762" i="1"/>
  <c r="E764" i="1"/>
  <c r="Q763" i="1"/>
  <c r="S762" i="1"/>
  <c r="Z762" i="1" s="1"/>
  <c r="R762" i="1"/>
  <c r="D763" i="1"/>
  <c r="G763" i="1" s="1"/>
  <c r="AF708" i="1"/>
  <c r="BD708" i="1"/>
  <c r="BL708" i="1"/>
  <c r="AN708" i="1"/>
  <c r="AV708" i="1"/>
  <c r="BT708" i="1"/>
  <c r="BW708" i="1" s="1"/>
  <c r="BX708" i="1" s="1"/>
  <c r="AA763" i="1"/>
  <c r="T763" i="1"/>
  <c r="AB763" i="1"/>
  <c r="J710" i="1"/>
  <c r="K710" i="1" s="1"/>
  <c r="M710" i="1"/>
  <c r="N710" i="1" s="1"/>
  <c r="I711" i="1"/>
  <c r="H763" i="1"/>
  <c r="A764" i="1"/>
  <c r="P312" i="1"/>
  <c r="L709" i="1"/>
  <c r="O709" i="1" s="1"/>
  <c r="U709" i="1"/>
  <c r="W709" i="1" s="1"/>
  <c r="BU764" i="1" l="1"/>
  <c r="BV764" i="1" s="1"/>
  <c r="AO764" i="1"/>
  <c r="AP764" i="1" s="1"/>
  <c r="BE764" i="1"/>
  <c r="BF764" i="1" s="1"/>
  <c r="CK764" i="1"/>
  <c r="CL764" i="1" s="1"/>
  <c r="BM764" i="1"/>
  <c r="BN764" i="1" s="1"/>
  <c r="AG764" i="1"/>
  <c r="AH764" i="1" s="1"/>
  <c r="AW764" i="1"/>
  <c r="AX764" i="1" s="1"/>
  <c r="CC764" i="1"/>
  <c r="CD764" i="1" s="1"/>
  <c r="CI764" i="1"/>
  <c r="BS764" i="1"/>
  <c r="BZ762" i="1"/>
  <c r="BY763" i="1"/>
  <c r="CA762" i="1"/>
  <c r="BR765" i="1"/>
  <c r="BQ766" i="1"/>
  <c r="CH764" i="1"/>
  <c r="CG765" i="1"/>
  <c r="F763" i="1"/>
  <c r="E765" i="1"/>
  <c r="Q764" i="1"/>
  <c r="S763" i="1"/>
  <c r="Z763" i="1" s="1"/>
  <c r="R763" i="1"/>
  <c r="D764" i="1"/>
  <c r="G764" i="1" s="1"/>
  <c r="BD709" i="1"/>
  <c r="AF709" i="1"/>
  <c r="AN709" i="1"/>
  <c r="BL709" i="1"/>
  <c r="BT709" i="1"/>
  <c r="BW709" i="1" s="1"/>
  <c r="BX709" i="1" s="1"/>
  <c r="AV709" i="1"/>
  <c r="X312" i="1"/>
  <c r="L710" i="1"/>
  <c r="O710" i="1" s="1"/>
  <c r="U710" i="1"/>
  <c r="W710" i="1" s="1"/>
  <c r="A765" i="1"/>
  <c r="H764" i="1"/>
  <c r="T764" i="1"/>
  <c r="AB764" i="1"/>
  <c r="AA764" i="1"/>
  <c r="J711" i="1"/>
  <c r="K711" i="1" s="1"/>
  <c r="I712" i="1"/>
  <c r="CK765" i="1" l="1"/>
  <c r="CL765" i="1" s="1"/>
  <c r="BU765" i="1"/>
  <c r="BV765" i="1" s="1"/>
  <c r="BE765" i="1"/>
  <c r="BF765" i="1" s="1"/>
  <c r="AO765" i="1"/>
  <c r="AP765" i="1" s="1"/>
  <c r="AW765" i="1"/>
  <c r="AX765" i="1" s="1"/>
  <c r="AG765" i="1"/>
  <c r="AH765" i="1" s="1"/>
  <c r="CC765" i="1"/>
  <c r="CD765" i="1" s="1"/>
  <c r="BM765" i="1"/>
  <c r="BN765" i="1" s="1"/>
  <c r="CI765" i="1"/>
  <c r="BS765" i="1"/>
  <c r="CH765" i="1"/>
  <c r="CG766" i="1"/>
  <c r="BY764" i="1"/>
  <c r="BZ763" i="1"/>
  <c r="CA763" i="1"/>
  <c r="BR766" i="1"/>
  <c r="BQ767" i="1"/>
  <c r="F764" i="1"/>
  <c r="S764" i="1"/>
  <c r="Z764" i="1" s="1"/>
  <c r="R764" i="1"/>
  <c r="E766" i="1"/>
  <c r="Q765" i="1"/>
  <c r="D765" i="1"/>
  <c r="G765" i="1" s="1"/>
  <c r="CB708" i="1"/>
  <c r="CB710" i="1" s="1"/>
  <c r="CE710" i="1" s="1"/>
  <c r="CF710" i="1" s="1"/>
  <c r="BD710" i="1"/>
  <c r="AN710" i="1"/>
  <c r="BT710" i="1"/>
  <c r="BW710" i="1" s="1"/>
  <c r="BX710" i="1" s="1"/>
  <c r="BL710" i="1"/>
  <c r="AV710" i="1"/>
  <c r="AF710" i="1"/>
  <c r="M711" i="1"/>
  <c r="N711" i="1" s="1"/>
  <c r="J712" i="1"/>
  <c r="K712" i="1" s="1"/>
  <c r="I713" i="1"/>
  <c r="H765" i="1"/>
  <c r="A766" i="1"/>
  <c r="C313" i="1"/>
  <c r="L711" i="1"/>
  <c r="U711" i="1"/>
  <c r="W711" i="1" s="1"/>
  <c r="B312" i="1"/>
  <c r="AB765" i="1"/>
  <c r="AA765" i="1"/>
  <c r="T765" i="1"/>
  <c r="F765" i="1" l="1"/>
  <c r="BR767" i="1"/>
  <c r="BQ768" i="1"/>
  <c r="BY765" i="1"/>
  <c r="BZ764" i="1"/>
  <c r="CA764" i="1"/>
  <c r="CH766" i="1"/>
  <c r="CG767" i="1"/>
  <c r="BM766" i="1"/>
  <c r="BN766" i="1" s="1"/>
  <c r="AG766" i="1"/>
  <c r="AH766" i="1" s="1"/>
  <c r="AW766" i="1"/>
  <c r="AX766" i="1" s="1"/>
  <c r="CK766" i="1"/>
  <c r="CL766" i="1" s="1"/>
  <c r="BE766" i="1"/>
  <c r="BF766" i="1" s="1"/>
  <c r="CC766" i="1"/>
  <c r="CD766" i="1" s="1"/>
  <c r="BU766" i="1"/>
  <c r="BV766" i="1" s="1"/>
  <c r="AO766" i="1"/>
  <c r="AP766" i="1" s="1"/>
  <c r="CI766" i="1"/>
  <c r="BS766" i="1"/>
  <c r="D766" i="1"/>
  <c r="G766" i="1" s="1"/>
  <c r="E767" i="1"/>
  <c r="Q766" i="1"/>
  <c r="R765" i="1"/>
  <c r="S765" i="1"/>
  <c r="Z765" i="1" s="1"/>
  <c r="O711" i="1"/>
  <c r="M712" i="1"/>
  <c r="N712" i="1" s="1"/>
  <c r="L712" i="1"/>
  <c r="U712" i="1"/>
  <c r="W712" i="1" s="1"/>
  <c r="P313" i="1"/>
  <c r="AA766" i="1"/>
  <c r="T766" i="1"/>
  <c r="AB766" i="1"/>
  <c r="A767" i="1"/>
  <c r="H766" i="1"/>
  <c r="J713" i="1"/>
  <c r="K713" i="1" s="1"/>
  <c r="I714" i="1"/>
  <c r="F766" i="1" l="1"/>
  <c r="CH767" i="1"/>
  <c r="CG768" i="1"/>
  <c r="BY766" i="1"/>
  <c r="BZ765" i="1"/>
  <c r="CA765" i="1"/>
  <c r="BM767" i="1"/>
  <c r="BN767" i="1" s="1"/>
  <c r="AG767" i="1"/>
  <c r="AH767" i="1" s="1"/>
  <c r="AW767" i="1"/>
  <c r="AX767" i="1" s="1"/>
  <c r="CK767" i="1"/>
  <c r="CL767" i="1" s="1"/>
  <c r="BE767" i="1"/>
  <c r="BF767" i="1" s="1"/>
  <c r="CC767" i="1"/>
  <c r="CD767" i="1" s="1"/>
  <c r="BU767" i="1"/>
  <c r="BV767" i="1" s="1"/>
  <c r="AO767" i="1"/>
  <c r="AP767" i="1" s="1"/>
  <c r="CI767" i="1"/>
  <c r="BS767" i="1"/>
  <c r="BR768" i="1"/>
  <c r="BQ769" i="1"/>
  <c r="BL711" i="1"/>
  <c r="AF711" i="1"/>
  <c r="CB711" i="1"/>
  <c r="CE711" i="1" s="1"/>
  <c r="CF711" i="1" s="1"/>
  <c r="AV711" i="1"/>
  <c r="BD711" i="1"/>
  <c r="BT711" i="1"/>
  <c r="BW711" i="1" s="1"/>
  <c r="BX711" i="1" s="1"/>
  <c r="AN711" i="1"/>
  <c r="E768" i="1"/>
  <c r="Q767" i="1"/>
  <c r="S766" i="1"/>
  <c r="Z766" i="1" s="1"/>
  <c r="R766" i="1"/>
  <c r="D767" i="1"/>
  <c r="G767" i="1" s="1"/>
  <c r="M713" i="1"/>
  <c r="N713" i="1" s="1"/>
  <c r="O712" i="1"/>
  <c r="J714" i="1"/>
  <c r="K714" i="1" s="1"/>
  <c r="I715" i="1"/>
  <c r="AB767" i="1"/>
  <c r="AA767" i="1"/>
  <c r="T767" i="1"/>
  <c r="L713" i="1"/>
  <c r="U713" i="1"/>
  <c r="W713" i="1" s="1"/>
  <c r="A768" i="1"/>
  <c r="H767" i="1"/>
  <c r="X313" i="1"/>
  <c r="O713" i="1" l="1"/>
  <c r="AN713" i="1" s="1"/>
  <c r="BR769" i="1"/>
  <c r="BQ770" i="1"/>
  <c r="BZ766" i="1"/>
  <c r="BY767" i="1"/>
  <c r="CA766" i="1"/>
  <c r="CH768" i="1"/>
  <c r="CG769" i="1"/>
  <c r="BM768" i="1"/>
  <c r="BN768" i="1" s="1"/>
  <c r="AG768" i="1"/>
  <c r="AH768" i="1" s="1"/>
  <c r="AW768" i="1"/>
  <c r="AX768" i="1" s="1"/>
  <c r="CK768" i="1"/>
  <c r="CL768" i="1" s="1"/>
  <c r="BE768" i="1"/>
  <c r="BF768" i="1" s="1"/>
  <c r="CC768" i="1"/>
  <c r="CD768" i="1" s="1"/>
  <c r="BU768" i="1"/>
  <c r="BV768" i="1" s="1"/>
  <c r="AO768" i="1"/>
  <c r="AP768" i="1" s="1"/>
  <c r="CI768" i="1"/>
  <c r="BS768" i="1"/>
  <c r="M714" i="1"/>
  <c r="N714" i="1" s="1"/>
  <c r="F767" i="1"/>
  <c r="E769" i="1"/>
  <c r="Q768" i="1"/>
  <c r="D768" i="1"/>
  <c r="G768" i="1" s="1"/>
  <c r="BD712" i="1"/>
  <c r="AF712" i="1"/>
  <c r="CB712" i="1"/>
  <c r="CE712" i="1" s="1"/>
  <c r="CF712" i="1" s="1"/>
  <c r="BL712" i="1"/>
  <c r="AN712" i="1"/>
  <c r="BT712" i="1"/>
  <c r="BW712" i="1" s="1"/>
  <c r="BX712" i="1" s="1"/>
  <c r="AV712" i="1"/>
  <c r="S767" i="1"/>
  <c r="Z767" i="1" s="1"/>
  <c r="R767" i="1"/>
  <c r="B313" i="1"/>
  <c r="J715" i="1"/>
  <c r="K715" i="1" s="1"/>
  <c r="I716" i="1"/>
  <c r="H768" i="1"/>
  <c r="A769" i="1"/>
  <c r="L714" i="1"/>
  <c r="U714" i="1"/>
  <c r="W714" i="1" s="1"/>
  <c r="C314" i="1"/>
  <c r="R314" i="1" s="1"/>
  <c r="AA768" i="1"/>
  <c r="T768" i="1"/>
  <c r="AB768" i="1"/>
  <c r="CB713" i="1" l="1"/>
  <c r="CE713" i="1" s="1"/>
  <c r="CF713" i="1" s="1"/>
  <c r="BD713" i="1"/>
  <c r="BL713" i="1"/>
  <c r="BT713" i="1"/>
  <c r="BW713" i="1" s="1"/>
  <c r="BX713" i="1" s="1"/>
  <c r="AV713" i="1"/>
  <c r="AF713" i="1"/>
  <c r="F768" i="1"/>
  <c r="O714" i="1"/>
  <c r="AN714" i="1" s="1"/>
  <c r="M715" i="1"/>
  <c r="N715" i="1" s="1"/>
  <c r="CH769" i="1"/>
  <c r="CG770" i="1"/>
  <c r="CK769" i="1"/>
  <c r="CL769" i="1" s="1"/>
  <c r="BU769" i="1"/>
  <c r="BV769" i="1" s="1"/>
  <c r="BE769" i="1"/>
  <c r="BF769" i="1" s="1"/>
  <c r="AO769" i="1"/>
  <c r="AP769" i="1" s="1"/>
  <c r="CC769" i="1"/>
  <c r="CD769" i="1" s="1"/>
  <c r="AW769" i="1"/>
  <c r="AX769" i="1" s="1"/>
  <c r="AG769" i="1"/>
  <c r="AH769" i="1" s="1"/>
  <c r="BM769" i="1"/>
  <c r="BN769" i="1" s="1"/>
  <c r="CI769" i="1"/>
  <c r="BS769" i="1"/>
  <c r="BQ771" i="1"/>
  <c r="BR770" i="1"/>
  <c r="BZ767" i="1"/>
  <c r="BY768" i="1"/>
  <c r="CA767" i="1"/>
  <c r="E770" i="1"/>
  <c r="Q769" i="1"/>
  <c r="S768" i="1"/>
  <c r="Z768" i="1" s="1"/>
  <c r="R768" i="1"/>
  <c r="D769" i="1"/>
  <c r="G769" i="1" s="1"/>
  <c r="L715" i="1"/>
  <c r="U715" i="1"/>
  <c r="W715" i="1" s="1"/>
  <c r="P314" i="1"/>
  <c r="T769" i="1"/>
  <c r="AB769" i="1"/>
  <c r="AA769" i="1"/>
  <c r="H769" i="1"/>
  <c r="A770" i="1"/>
  <c r="J716" i="1"/>
  <c r="K716" i="1" s="1"/>
  <c r="I717" i="1"/>
  <c r="O715" i="1" l="1"/>
  <c r="BD715" i="1" s="1"/>
  <c r="BT714" i="1"/>
  <c r="BW714" i="1" s="1"/>
  <c r="BX714" i="1" s="1"/>
  <c r="BD714" i="1"/>
  <c r="AF714" i="1"/>
  <c r="BL714" i="1"/>
  <c r="AV714" i="1"/>
  <c r="CB714" i="1"/>
  <c r="CE714" i="1" s="1"/>
  <c r="CF714" i="1" s="1"/>
  <c r="M716" i="1"/>
  <c r="N716" i="1" s="1"/>
  <c r="BM770" i="1"/>
  <c r="BN770" i="1" s="1"/>
  <c r="AG770" i="1"/>
  <c r="AH770" i="1" s="1"/>
  <c r="AW770" i="1"/>
  <c r="AX770" i="1" s="1"/>
  <c r="CK770" i="1"/>
  <c r="CL770" i="1" s="1"/>
  <c r="BE770" i="1"/>
  <c r="BF770" i="1" s="1"/>
  <c r="CC770" i="1"/>
  <c r="CD770" i="1" s="1"/>
  <c r="BU770" i="1"/>
  <c r="BV770" i="1" s="1"/>
  <c r="AO770" i="1"/>
  <c r="AP770" i="1" s="1"/>
  <c r="CI770" i="1"/>
  <c r="BS770" i="1"/>
  <c r="BQ772" i="1"/>
  <c r="BR771" i="1"/>
  <c r="BZ768" i="1"/>
  <c r="BY769" i="1"/>
  <c r="CA768" i="1"/>
  <c r="CH770" i="1"/>
  <c r="CG771" i="1"/>
  <c r="F769" i="1"/>
  <c r="E771" i="1"/>
  <c r="Q770" i="1"/>
  <c r="R769" i="1"/>
  <c r="S769" i="1"/>
  <c r="Z769" i="1" s="1"/>
  <c r="D770" i="1"/>
  <c r="G770" i="1" s="1"/>
  <c r="AB770" i="1"/>
  <c r="AA770" i="1"/>
  <c r="T770" i="1"/>
  <c r="A771" i="1"/>
  <c r="H770" i="1"/>
  <c r="X314" i="1"/>
  <c r="J717" i="1"/>
  <c r="K717" i="1" s="1"/>
  <c r="I718" i="1"/>
  <c r="L716" i="1"/>
  <c r="U716" i="1"/>
  <c r="W716" i="1" s="1"/>
  <c r="Z314" i="1" l="1"/>
  <c r="BT715" i="1"/>
  <c r="BW715" i="1" s="1"/>
  <c r="BX715" i="1" s="1"/>
  <c r="AF715" i="1"/>
  <c r="AV715" i="1"/>
  <c r="CB715" i="1"/>
  <c r="CE715" i="1" s="1"/>
  <c r="CF715" i="1" s="1"/>
  <c r="AN715" i="1"/>
  <c r="BL715" i="1"/>
  <c r="M717" i="1"/>
  <c r="N717" i="1" s="1"/>
  <c r="O716" i="1"/>
  <c r="BD716" i="1" s="1"/>
  <c r="BZ769" i="1"/>
  <c r="BY770" i="1"/>
  <c r="CA769" i="1"/>
  <c r="CH771" i="1"/>
  <c r="CG772" i="1"/>
  <c r="BM771" i="1"/>
  <c r="BN771" i="1" s="1"/>
  <c r="AG771" i="1"/>
  <c r="AH771" i="1" s="1"/>
  <c r="AW771" i="1"/>
  <c r="AX771" i="1" s="1"/>
  <c r="CK771" i="1"/>
  <c r="CL771" i="1" s="1"/>
  <c r="BE771" i="1"/>
  <c r="BF771" i="1" s="1"/>
  <c r="CC771" i="1"/>
  <c r="CD771" i="1" s="1"/>
  <c r="BU771" i="1"/>
  <c r="BV771" i="1" s="1"/>
  <c r="AO771" i="1"/>
  <c r="AP771" i="1" s="1"/>
  <c r="CI771" i="1"/>
  <c r="BS771" i="1"/>
  <c r="BQ773" i="1"/>
  <c r="BR772" i="1"/>
  <c r="F770" i="1"/>
  <c r="D771" i="1"/>
  <c r="G771" i="1" s="1"/>
  <c r="E772" i="1"/>
  <c r="Q771" i="1"/>
  <c r="S770" i="1"/>
  <c r="Z770" i="1" s="1"/>
  <c r="R770" i="1"/>
  <c r="B314" i="1"/>
  <c r="L717" i="1"/>
  <c r="U717" i="1"/>
  <c r="W717" i="1" s="1"/>
  <c r="AA771" i="1"/>
  <c r="T771" i="1"/>
  <c r="AB771" i="1"/>
  <c r="A772" i="1"/>
  <c r="H771" i="1"/>
  <c r="J718" i="1"/>
  <c r="K718" i="1" s="1"/>
  <c r="I719" i="1"/>
  <c r="C315" i="1"/>
  <c r="M718" i="1" l="1"/>
  <c r="N718" i="1" s="1"/>
  <c r="O717" i="1"/>
  <c r="AN717" i="1" s="1"/>
  <c r="BT716" i="1"/>
  <c r="BW716" i="1" s="1"/>
  <c r="BX716" i="1" s="1"/>
  <c r="AV716" i="1"/>
  <c r="BL716" i="1"/>
  <c r="AN716" i="1"/>
  <c r="CB716" i="1"/>
  <c r="CE716" i="1" s="1"/>
  <c r="CF716" i="1" s="1"/>
  <c r="AF716" i="1"/>
  <c r="F771" i="1"/>
  <c r="CS772" i="1"/>
  <c r="CT772" i="1" s="1"/>
  <c r="CC772" i="1"/>
  <c r="CD772" i="1" s="1"/>
  <c r="AW772" i="1"/>
  <c r="AX772" i="1" s="1"/>
  <c r="AG772" i="1"/>
  <c r="AH772" i="1" s="1"/>
  <c r="CK772" i="1"/>
  <c r="CL772" i="1" s="1"/>
  <c r="BE772" i="1"/>
  <c r="BF772" i="1" s="1"/>
  <c r="BM772" i="1"/>
  <c r="BN772" i="1" s="1"/>
  <c r="BU772" i="1"/>
  <c r="BV772" i="1" s="1"/>
  <c r="AO772" i="1"/>
  <c r="AP772" i="1" s="1"/>
  <c r="CI772" i="1"/>
  <c r="BS772" i="1"/>
  <c r="BR773" i="1"/>
  <c r="BQ774" i="1"/>
  <c r="BY771" i="1"/>
  <c r="BZ770" i="1"/>
  <c r="CA770" i="1"/>
  <c r="CG773" i="1"/>
  <c r="CH772" i="1"/>
  <c r="S771" i="1"/>
  <c r="Z771" i="1" s="1"/>
  <c r="R771" i="1"/>
  <c r="D772" i="1"/>
  <c r="G772" i="1" s="1"/>
  <c r="E773" i="1"/>
  <c r="Q772" i="1"/>
  <c r="S772" i="1" s="1"/>
  <c r="CO772" i="1" s="1"/>
  <c r="L718" i="1"/>
  <c r="U718" i="1"/>
  <c r="W718" i="1" s="1"/>
  <c r="AB772" i="1"/>
  <c r="AA772" i="1"/>
  <c r="T772" i="1"/>
  <c r="P315" i="1"/>
  <c r="J719" i="1"/>
  <c r="K719" i="1" s="1"/>
  <c r="I720" i="1"/>
  <c r="A773" i="1"/>
  <c r="H772" i="1"/>
  <c r="O718" i="1" l="1"/>
  <c r="BD718" i="1" s="1"/>
  <c r="M719" i="1"/>
  <c r="N719" i="1" s="1"/>
  <c r="CB717" i="1"/>
  <c r="CE717" i="1" s="1"/>
  <c r="CF717" i="1" s="1"/>
  <c r="BD717" i="1"/>
  <c r="BT717" i="1"/>
  <c r="BW717" i="1" s="1"/>
  <c r="BX717" i="1" s="1"/>
  <c r="AV717" i="1"/>
  <c r="AF717" i="1"/>
  <c r="BL717" i="1"/>
  <c r="F772" i="1"/>
  <c r="CH773" i="1"/>
  <c r="CG774" i="1"/>
  <c r="BR774" i="1"/>
  <c r="BQ775" i="1"/>
  <c r="BM773" i="1"/>
  <c r="BN773" i="1" s="1"/>
  <c r="BE773" i="1"/>
  <c r="BF773" i="1" s="1"/>
  <c r="AW773" i="1"/>
  <c r="AX773" i="1" s="1"/>
  <c r="CK773" i="1"/>
  <c r="CL773" i="1" s="1"/>
  <c r="CC773" i="1"/>
  <c r="CD773" i="1" s="1"/>
  <c r="BU773" i="1"/>
  <c r="BV773" i="1" s="1"/>
  <c r="CI773" i="1"/>
  <c r="AG773" i="1"/>
  <c r="AH773" i="1" s="1"/>
  <c r="AO773" i="1"/>
  <c r="AP773" i="1" s="1"/>
  <c r="BS773" i="1"/>
  <c r="CS773" i="1"/>
  <c r="CT773" i="1" s="1"/>
  <c r="BY772" i="1"/>
  <c r="BZ771" i="1"/>
  <c r="CA771" i="1"/>
  <c r="CO773" i="1"/>
  <c r="CQ773" i="1" s="1"/>
  <c r="CQ772" i="1"/>
  <c r="E774" i="1"/>
  <c r="Q773" i="1"/>
  <c r="D773" i="1"/>
  <c r="G773" i="1" s="1"/>
  <c r="L719" i="1"/>
  <c r="U719" i="1"/>
  <c r="W719" i="1" s="1"/>
  <c r="X315" i="1"/>
  <c r="A774" i="1"/>
  <c r="H773" i="1"/>
  <c r="AA773" i="1"/>
  <c r="T773" i="1"/>
  <c r="AB773" i="1"/>
  <c r="J720" i="1"/>
  <c r="K720" i="1" s="1"/>
  <c r="I721" i="1"/>
  <c r="BL718" i="1" l="1"/>
  <c r="AF718" i="1"/>
  <c r="AN718" i="1"/>
  <c r="BT718" i="1"/>
  <c r="BW718" i="1" s="1"/>
  <c r="BX718" i="1" s="1"/>
  <c r="CB718" i="1"/>
  <c r="CE718" i="1" s="1"/>
  <c r="CF718" i="1" s="1"/>
  <c r="AV718" i="1"/>
  <c r="M720" i="1"/>
  <c r="N720" i="1" s="1"/>
  <c r="O719" i="1"/>
  <c r="AV719" i="1" s="1"/>
  <c r="CH774" i="1"/>
  <c r="CG775" i="1"/>
  <c r="F773" i="1"/>
  <c r="CO774" i="1"/>
  <c r="CQ774" i="1" s="1"/>
  <c r="CP773" i="1"/>
  <c r="CK774" i="1"/>
  <c r="CL774" i="1" s="1"/>
  <c r="BU774" i="1"/>
  <c r="BV774" i="1" s="1"/>
  <c r="BE774" i="1"/>
  <c r="BF774" i="1" s="1"/>
  <c r="AO774" i="1"/>
  <c r="AP774" i="1" s="1"/>
  <c r="CC774" i="1"/>
  <c r="CD774" i="1" s="1"/>
  <c r="AW774" i="1"/>
  <c r="AX774" i="1" s="1"/>
  <c r="BM774" i="1"/>
  <c r="BN774" i="1" s="1"/>
  <c r="AG774" i="1"/>
  <c r="AH774" i="1" s="1"/>
  <c r="CS774" i="1"/>
  <c r="CT774" i="1" s="1"/>
  <c r="CI774" i="1"/>
  <c r="BS774" i="1"/>
  <c r="BZ772" i="1"/>
  <c r="BY773" i="1"/>
  <c r="CA772" i="1"/>
  <c r="BR775" i="1"/>
  <c r="BQ776" i="1"/>
  <c r="R773" i="1"/>
  <c r="S773" i="1"/>
  <c r="Z773" i="1" s="1"/>
  <c r="E775" i="1"/>
  <c r="Q774" i="1"/>
  <c r="D774" i="1"/>
  <c r="G774" i="1" s="1"/>
  <c r="C316" i="1"/>
  <c r="P316" i="1" s="1"/>
  <c r="J721" i="1"/>
  <c r="K721" i="1" s="1"/>
  <c r="I722" i="1"/>
  <c r="A775" i="1"/>
  <c r="H774" i="1"/>
  <c r="B315" i="1"/>
  <c r="L720" i="1"/>
  <c r="U720" i="1"/>
  <c r="W720" i="1" s="1"/>
  <c r="AB774" i="1"/>
  <c r="AA774" i="1"/>
  <c r="T774" i="1"/>
  <c r="M721" i="1" l="1"/>
  <c r="N721" i="1" s="1"/>
  <c r="O720" i="1"/>
  <c r="CB720" i="1" s="1"/>
  <c r="CE720" i="1" s="1"/>
  <c r="CF720" i="1" s="1"/>
  <c r="BT719" i="1"/>
  <c r="BW719" i="1" s="1"/>
  <c r="BX719" i="1" s="1"/>
  <c r="CB719" i="1"/>
  <c r="CE719" i="1" s="1"/>
  <c r="CF719" i="1" s="1"/>
  <c r="BD719" i="1"/>
  <c r="AN719" i="1"/>
  <c r="AF719" i="1"/>
  <c r="BL719" i="1"/>
  <c r="BZ773" i="1"/>
  <c r="BY774" i="1"/>
  <c r="CA773" i="1"/>
  <c r="BR776" i="1"/>
  <c r="BQ777" i="1"/>
  <c r="CP774" i="1"/>
  <c r="CO775" i="1"/>
  <c r="CQ775" i="1" s="1"/>
  <c r="CH775" i="1"/>
  <c r="CG776" i="1"/>
  <c r="CK775" i="1"/>
  <c r="CL775" i="1" s="1"/>
  <c r="BU775" i="1"/>
  <c r="BV775" i="1" s="1"/>
  <c r="BE775" i="1"/>
  <c r="BF775" i="1" s="1"/>
  <c r="AO775" i="1"/>
  <c r="AP775" i="1" s="1"/>
  <c r="CC775" i="1"/>
  <c r="CD775" i="1" s="1"/>
  <c r="AW775" i="1"/>
  <c r="AX775" i="1" s="1"/>
  <c r="BM775" i="1"/>
  <c r="BN775" i="1" s="1"/>
  <c r="AG775" i="1"/>
  <c r="AH775" i="1" s="1"/>
  <c r="CS775" i="1"/>
  <c r="CT775" i="1" s="1"/>
  <c r="CI775" i="1"/>
  <c r="BS775" i="1"/>
  <c r="F774" i="1"/>
  <c r="E776" i="1"/>
  <c r="Q775" i="1"/>
  <c r="S774" i="1"/>
  <c r="Z774" i="1" s="1"/>
  <c r="R774" i="1"/>
  <c r="D775" i="1"/>
  <c r="G775" i="1" s="1"/>
  <c r="A776" i="1"/>
  <c r="H775" i="1"/>
  <c r="J722" i="1"/>
  <c r="K722" i="1" s="1"/>
  <c r="I723" i="1"/>
  <c r="L721" i="1"/>
  <c r="U721" i="1"/>
  <c r="W721" i="1" s="1"/>
  <c r="X316" i="1"/>
  <c r="AA775" i="1"/>
  <c r="T775" i="1"/>
  <c r="AB775" i="1"/>
  <c r="BL720" i="1" l="1"/>
  <c r="BT720" i="1"/>
  <c r="BW720" i="1" s="1"/>
  <c r="BX720" i="1" s="1"/>
  <c r="AF720" i="1"/>
  <c r="AN720" i="1"/>
  <c r="AV720" i="1"/>
  <c r="BD720" i="1"/>
  <c r="O721" i="1"/>
  <c r="BT721" i="1" s="1"/>
  <c r="BW721" i="1" s="1"/>
  <c r="BX721" i="1" s="1"/>
  <c r="M722" i="1"/>
  <c r="N722" i="1" s="1"/>
  <c r="CK776" i="1"/>
  <c r="CL776" i="1" s="1"/>
  <c r="BU776" i="1"/>
  <c r="BV776" i="1" s="1"/>
  <c r="BE776" i="1"/>
  <c r="BF776" i="1" s="1"/>
  <c r="AO776" i="1"/>
  <c r="AP776" i="1" s="1"/>
  <c r="CC776" i="1"/>
  <c r="CD776" i="1" s="1"/>
  <c r="AW776" i="1"/>
  <c r="AX776" i="1" s="1"/>
  <c r="AG776" i="1"/>
  <c r="AH776" i="1" s="1"/>
  <c r="BM776" i="1"/>
  <c r="BN776" i="1" s="1"/>
  <c r="CS776" i="1"/>
  <c r="CT776" i="1" s="1"/>
  <c r="CI776" i="1"/>
  <c r="BS776" i="1"/>
  <c r="BZ774" i="1"/>
  <c r="BY775" i="1"/>
  <c r="CA774" i="1"/>
  <c r="BR777" i="1"/>
  <c r="BQ778" i="1"/>
  <c r="CH776" i="1"/>
  <c r="CG777" i="1"/>
  <c r="CP775" i="1"/>
  <c r="CO776" i="1"/>
  <c r="E777" i="1"/>
  <c r="Q776" i="1"/>
  <c r="D776" i="1"/>
  <c r="G776" i="1" s="1"/>
  <c r="F775" i="1"/>
  <c r="S775" i="1"/>
  <c r="Z775" i="1" s="1"/>
  <c r="R775" i="1"/>
  <c r="B316" i="1"/>
  <c r="C317" i="1"/>
  <c r="J723" i="1"/>
  <c r="K723" i="1" s="1"/>
  <c r="I724" i="1"/>
  <c r="AB776" i="1"/>
  <c r="AA776" i="1"/>
  <c r="T776" i="1"/>
  <c r="L722" i="1"/>
  <c r="U722" i="1"/>
  <c r="W722" i="1" s="1"/>
  <c r="A777" i="1"/>
  <c r="H776" i="1"/>
  <c r="M723" i="1" l="1"/>
  <c r="N723" i="1" s="1"/>
  <c r="O722" i="1"/>
  <c r="CB722" i="1" s="1"/>
  <c r="CE722" i="1" s="1"/>
  <c r="CF722" i="1" s="1"/>
  <c r="BD721" i="1"/>
  <c r="BL721" i="1"/>
  <c r="AV721" i="1"/>
  <c r="CB721" i="1"/>
  <c r="CE721" i="1" s="1"/>
  <c r="CF721" i="1" s="1"/>
  <c r="AF721" i="1"/>
  <c r="AN721" i="1"/>
  <c r="F776" i="1"/>
  <c r="CP776" i="1"/>
  <c r="CO777" i="1"/>
  <c r="CQ777" i="1" s="1"/>
  <c r="CH777" i="1"/>
  <c r="CG778" i="1"/>
  <c r="CK777" i="1"/>
  <c r="CL777" i="1" s="1"/>
  <c r="BU777" i="1"/>
  <c r="BV777" i="1" s="1"/>
  <c r="BE777" i="1"/>
  <c r="BF777" i="1" s="1"/>
  <c r="AO777" i="1"/>
  <c r="AP777" i="1" s="1"/>
  <c r="CC777" i="1"/>
  <c r="CD777" i="1" s="1"/>
  <c r="AW777" i="1"/>
  <c r="AX777" i="1" s="1"/>
  <c r="AG777" i="1"/>
  <c r="AH777" i="1" s="1"/>
  <c r="BM777" i="1"/>
  <c r="BN777" i="1" s="1"/>
  <c r="CS777" i="1"/>
  <c r="CT777" i="1" s="1"/>
  <c r="BS777" i="1"/>
  <c r="CI777" i="1"/>
  <c r="BR778" i="1"/>
  <c r="BQ779" i="1"/>
  <c r="BZ775" i="1"/>
  <c r="BY776" i="1"/>
  <c r="CA775" i="1"/>
  <c r="CQ776" i="1"/>
  <c r="E778" i="1"/>
  <c r="Q777" i="1"/>
  <c r="R776" i="1"/>
  <c r="S776" i="1"/>
  <c r="Z776" i="1" s="1"/>
  <c r="D777" i="1"/>
  <c r="G777" i="1" s="1"/>
  <c r="A778" i="1"/>
  <c r="H777" i="1"/>
  <c r="J724" i="1"/>
  <c r="K724" i="1" s="1"/>
  <c r="I725" i="1"/>
  <c r="L723" i="1"/>
  <c r="U723" i="1"/>
  <c r="W723" i="1" s="1"/>
  <c r="P317" i="1"/>
  <c r="AA777" i="1"/>
  <c r="T777" i="1"/>
  <c r="AB777" i="1"/>
  <c r="O723" i="1" l="1"/>
  <c r="BL723" i="1" s="1"/>
  <c r="M724" i="1"/>
  <c r="N724" i="1" s="1"/>
  <c r="BL722" i="1"/>
  <c r="AN722" i="1"/>
  <c r="BD722" i="1"/>
  <c r="BT722" i="1"/>
  <c r="BW722" i="1" s="1"/>
  <c r="BX722" i="1" s="1"/>
  <c r="AF722" i="1"/>
  <c r="AV722" i="1"/>
  <c r="CP777" i="1"/>
  <c r="CO778" i="1"/>
  <c r="CQ778" i="1" s="1"/>
  <c r="BR779" i="1"/>
  <c r="BQ780" i="1"/>
  <c r="BZ776" i="1"/>
  <c r="BY777" i="1"/>
  <c r="CA776" i="1"/>
  <c r="CH778" i="1"/>
  <c r="CG779" i="1"/>
  <c r="CK778" i="1"/>
  <c r="CL778" i="1" s="1"/>
  <c r="BU778" i="1"/>
  <c r="BV778" i="1" s="1"/>
  <c r="BE778" i="1"/>
  <c r="BF778" i="1" s="1"/>
  <c r="AO778" i="1"/>
  <c r="AP778" i="1" s="1"/>
  <c r="CC778" i="1"/>
  <c r="CD778" i="1" s="1"/>
  <c r="AW778" i="1"/>
  <c r="AX778" i="1" s="1"/>
  <c r="AG778" i="1"/>
  <c r="AH778" i="1" s="1"/>
  <c r="BM778" i="1"/>
  <c r="BN778" i="1" s="1"/>
  <c r="CS778" i="1"/>
  <c r="CT778" i="1" s="1"/>
  <c r="BS778" i="1"/>
  <c r="CI778" i="1"/>
  <c r="F777" i="1"/>
  <c r="E779" i="1"/>
  <c r="Q778" i="1"/>
  <c r="R777" i="1"/>
  <c r="S777" i="1"/>
  <c r="Z777" i="1" s="1"/>
  <c r="D778" i="1"/>
  <c r="G778" i="1" s="1"/>
  <c r="L724" i="1"/>
  <c r="U724" i="1"/>
  <c r="W724" i="1" s="1"/>
  <c r="A779" i="1"/>
  <c r="H778" i="1"/>
  <c r="X317" i="1"/>
  <c r="J725" i="1"/>
  <c r="K725" i="1" s="1"/>
  <c r="I726" i="1"/>
  <c r="AB778" i="1"/>
  <c r="AA778" i="1"/>
  <c r="T778" i="1"/>
  <c r="AF723" i="1" l="1"/>
  <c r="AV723" i="1"/>
  <c r="AN723" i="1"/>
  <c r="BD723" i="1"/>
  <c r="CB723" i="1"/>
  <c r="CE723" i="1" s="1"/>
  <c r="CF723" i="1" s="1"/>
  <c r="BT723" i="1"/>
  <c r="BW723" i="1" s="1"/>
  <c r="BX723" i="1" s="1"/>
  <c r="M725" i="1"/>
  <c r="N725" i="1" s="1"/>
  <c r="O724" i="1"/>
  <c r="AV724" i="1" s="1"/>
  <c r="F778" i="1"/>
  <c r="CK779" i="1"/>
  <c r="CL779" i="1" s="1"/>
  <c r="BU779" i="1"/>
  <c r="BV779" i="1" s="1"/>
  <c r="BE779" i="1"/>
  <c r="BF779" i="1" s="1"/>
  <c r="AO779" i="1"/>
  <c r="AP779" i="1" s="1"/>
  <c r="CC779" i="1"/>
  <c r="CD779" i="1" s="1"/>
  <c r="AW779" i="1"/>
  <c r="AX779" i="1" s="1"/>
  <c r="AG779" i="1"/>
  <c r="AH779" i="1" s="1"/>
  <c r="BM779" i="1"/>
  <c r="BN779" i="1" s="1"/>
  <c r="CS779" i="1"/>
  <c r="CT779" i="1" s="1"/>
  <c r="BS779" i="1"/>
  <c r="CI779" i="1"/>
  <c r="CH779" i="1"/>
  <c r="CG780" i="1"/>
  <c r="BR780" i="1"/>
  <c r="BQ781" i="1"/>
  <c r="CP778" i="1"/>
  <c r="CO779" i="1"/>
  <c r="BZ777" i="1"/>
  <c r="BY778" i="1"/>
  <c r="CA777" i="1"/>
  <c r="E780" i="1"/>
  <c r="Q779" i="1"/>
  <c r="R778" i="1"/>
  <c r="S778" i="1"/>
  <c r="Z778" i="1" s="1"/>
  <c r="D779" i="1"/>
  <c r="G779" i="1" s="1"/>
  <c r="C318" i="1"/>
  <c r="P318" i="1" s="1"/>
  <c r="B317" i="1"/>
  <c r="J726" i="1"/>
  <c r="K726" i="1" s="1"/>
  <c r="I727" i="1"/>
  <c r="AA779" i="1"/>
  <c r="T779" i="1"/>
  <c r="AB779" i="1"/>
  <c r="L725" i="1"/>
  <c r="U725" i="1"/>
  <c r="W725" i="1" s="1"/>
  <c r="A780" i="1"/>
  <c r="H779" i="1"/>
  <c r="O725" i="1" l="1"/>
  <c r="BD725" i="1" s="1"/>
  <c r="M726" i="1"/>
  <c r="N726" i="1" s="1"/>
  <c r="BL724" i="1"/>
  <c r="BD724" i="1"/>
  <c r="CB724" i="1"/>
  <c r="CE724" i="1" s="1"/>
  <c r="CF724" i="1" s="1"/>
  <c r="AF724" i="1"/>
  <c r="AN724" i="1"/>
  <c r="BT724" i="1"/>
  <c r="BW724" i="1" s="1"/>
  <c r="BX724" i="1" s="1"/>
  <c r="BR781" i="1"/>
  <c r="BQ782" i="1"/>
  <c r="BY779" i="1"/>
  <c r="BZ778" i="1"/>
  <c r="CA778" i="1"/>
  <c r="CP779" i="1"/>
  <c r="CO780" i="1"/>
  <c r="CQ780" i="1" s="1"/>
  <c r="CK780" i="1"/>
  <c r="CL780" i="1" s="1"/>
  <c r="BU780" i="1"/>
  <c r="BV780" i="1" s="1"/>
  <c r="BE780" i="1"/>
  <c r="BF780" i="1" s="1"/>
  <c r="AO780" i="1"/>
  <c r="AP780" i="1" s="1"/>
  <c r="CC780" i="1"/>
  <c r="CD780" i="1" s="1"/>
  <c r="AW780" i="1"/>
  <c r="AX780" i="1" s="1"/>
  <c r="AG780" i="1"/>
  <c r="AH780" i="1" s="1"/>
  <c r="CS780" i="1"/>
  <c r="CT780" i="1" s="1"/>
  <c r="BM780" i="1"/>
  <c r="BN780" i="1" s="1"/>
  <c r="CI780" i="1"/>
  <c r="BS780" i="1"/>
  <c r="CH780" i="1"/>
  <c r="CG781" i="1"/>
  <c r="CQ779" i="1"/>
  <c r="F779" i="1"/>
  <c r="D780" i="1"/>
  <c r="G780" i="1" s="1"/>
  <c r="E781" i="1"/>
  <c r="Q780" i="1"/>
  <c r="S779" i="1"/>
  <c r="Z779" i="1" s="1"/>
  <c r="R779" i="1"/>
  <c r="L726" i="1"/>
  <c r="U726" i="1"/>
  <c r="W726" i="1" s="1"/>
  <c r="A781" i="1"/>
  <c r="H780" i="1"/>
  <c r="X318" i="1"/>
  <c r="AB780" i="1"/>
  <c r="AA780" i="1"/>
  <c r="T780" i="1"/>
  <c r="J727" i="1"/>
  <c r="K727" i="1" s="1"/>
  <c r="I728" i="1"/>
  <c r="CB725" i="1" l="1"/>
  <c r="CE725" i="1" s="1"/>
  <c r="CF725" i="1" s="1"/>
  <c r="AV725" i="1"/>
  <c r="M727" i="1"/>
  <c r="N727" i="1" s="1"/>
  <c r="AF725" i="1"/>
  <c r="O726" i="1"/>
  <c r="AN726" i="1" s="1"/>
  <c r="BT725" i="1"/>
  <c r="BW725" i="1" s="1"/>
  <c r="BX725" i="1" s="1"/>
  <c r="BL725" i="1"/>
  <c r="AN725" i="1"/>
  <c r="F780" i="1"/>
  <c r="CK781" i="1"/>
  <c r="CL781" i="1" s="1"/>
  <c r="BU781" i="1"/>
  <c r="BV781" i="1" s="1"/>
  <c r="BE781" i="1"/>
  <c r="BF781" i="1" s="1"/>
  <c r="AO781" i="1"/>
  <c r="AP781" i="1" s="1"/>
  <c r="CC781" i="1"/>
  <c r="CD781" i="1" s="1"/>
  <c r="AW781" i="1"/>
  <c r="AX781" i="1" s="1"/>
  <c r="AG781" i="1"/>
  <c r="AH781" i="1" s="1"/>
  <c r="BM781" i="1"/>
  <c r="BN781" i="1" s="1"/>
  <c r="CS781" i="1"/>
  <c r="CT781" i="1" s="1"/>
  <c r="BS781" i="1"/>
  <c r="CI781" i="1"/>
  <c r="CH781" i="1"/>
  <c r="CG782" i="1"/>
  <c r="BZ779" i="1"/>
  <c r="BY780" i="1"/>
  <c r="CA779" i="1"/>
  <c r="CP780" i="1"/>
  <c r="CO781" i="1"/>
  <c r="BR782" i="1"/>
  <c r="BQ783" i="1"/>
  <c r="R780" i="1"/>
  <c r="S780" i="1"/>
  <c r="Z780" i="1" s="1"/>
  <c r="E782" i="1"/>
  <c r="Q781" i="1"/>
  <c r="D781" i="1"/>
  <c r="G781" i="1" s="1"/>
  <c r="C319" i="1"/>
  <c r="P319" i="1" s="1"/>
  <c r="L727" i="1"/>
  <c r="U727" i="1"/>
  <c r="W727" i="1" s="1"/>
  <c r="B318" i="1"/>
  <c r="A782" i="1"/>
  <c r="H781" i="1"/>
  <c r="J728" i="1"/>
  <c r="K728" i="1" s="1"/>
  <c r="I729" i="1"/>
  <c r="AA781" i="1"/>
  <c r="T781" i="1"/>
  <c r="AB781" i="1"/>
  <c r="O727" i="1" l="1"/>
  <c r="BL727" i="1" s="1"/>
  <c r="M728" i="1"/>
  <c r="N728" i="1" s="1"/>
  <c r="BT726" i="1"/>
  <c r="BW726" i="1" s="1"/>
  <c r="BX726" i="1" s="1"/>
  <c r="CB726" i="1"/>
  <c r="CE726" i="1" s="1"/>
  <c r="CF726" i="1" s="1"/>
  <c r="BD726" i="1"/>
  <c r="AF726" i="1"/>
  <c r="AV726" i="1"/>
  <c r="BL726" i="1"/>
  <c r="CK782" i="1"/>
  <c r="CL782" i="1" s="1"/>
  <c r="BU782" i="1"/>
  <c r="BV782" i="1" s="1"/>
  <c r="BE782" i="1"/>
  <c r="BF782" i="1" s="1"/>
  <c r="AO782" i="1"/>
  <c r="AP782" i="1" s="1"/>
  <c r="CC782" i="1"/>
  <c r="CD782" i="1" s="1"/>
  <c r="AW782" i="1"/>
  <c r="AX782" i="1" s="1"/>
  <c r="AG782" i="1"/>
  <c r="AH782" i="1" s="1"/>
  <c r="BM782" i="1"/>
  <c r="BN782" i="1" s="1"/>
  <c r="CS782" i="1"/>
  <c r="CT782" i="1" s="1"/>
  <c r="CI782" i="1"/>
  <c r="BS782" i="1"/>
  <c r="BR783" i="1"/>
  <c r="BQ784" i="1"/>
  <c r="CP781" i="1"/>
  <c r="CO782" i="1"/>
  <c r="CQ781" i="1"/>
  <c r="BZ780" i="1"/>
  <c r="BY781" i="1"/>
  <c r="CA780" i="1"/>
  <c r="CH782" i="1"/>
  <c r="CG783" i="1"/>
  <c r="F781" i="1"/>
  <c r="E783" i="1"/>
  <c r="Q782" i="1"/>
  <c r="R781" i="1"/>
  <c r="S781" i="1"/>
  <c r="Z781" i="1" s="1"/>
  <c r="D782" i="1"/>
  <c r="G782" i="1" s="1"/>
  <c r="J729" i="1"/>
  <c r="K729" i="1" s="1"/>
  <c r="I730" i="1"/>
  <c r="AB782" i="1"/>
  <c r="AA782" i="1"/>
  <c r="T782" i="1"/>
  <c r="L728" i="1"/>
  <c r="U728" i="1"/>
  <c r="W728" i="1" s="1"/>
  <c r="X319" i="1"/>
  <c r="A783" i="1"/>
  <c r="H782" i="1"/>
  <c r="CB727" i="1" l="1"/>
  <c r="CE727" i="1" s="1"/>
  <c r="CF727" i="1" s="1"/>
  <c r="AN727" i="1"/>
  <c r="BD727" i="1"/>
  <c r="AF727" i="1"/>
  <c r="BT727" i="1"/>
  <c r="BW727" i="1" s="1"/>
  <c r="BX727" i="1" s="1"/>
  <c r="AV727" i="1"/>
  <c r="O728" i="1"/>
  <c r="AV728" i="1" s="1"/>
  <c r="M729" i="1"/>
  <c r="N729" i="1" s="1"/>
  <c r="F782" i="1"/>
  <c r="BZ781" i="1"/>
  <c r="BY782" i="1"/>
  <c r="CA781" i="1"/>
  <c r="CP782" i="1"/>
  <c r="CO783" i="1"/>
  <c r="CQ783" i="1" s="1"/>
  <c r="BU783" i="1"/>
  <c r="BV783" i="1" s="1"/>
  <c r="BE783" i="1"/>
  <c r="BF783" i="1" s="1"/>
  <c r="AO783" i="1"/>
  <c r="AP783" i="1" s="1"/>
  <c r="CK783" i="1"/>
  <c r="CL783" i="1" s="1"/>
  <c r="CC783" i="1"/>
  <c r="CD783" i="1" s="1"/>
  <c r="AW783" i="1"/>
  <c r="AX783" i="1" s="1"/>
  <c r="AG783" i="1"/>
  <c r="AH783" i="1" s="1"/>
  <c r="BM783" i="1"/>
  <c r="BN783" i="1" s="1"/>
  <c r="CS783" i="1"/>
  <c r="CT783" i="1" s="1"/>
  <c r="BS783" i="1"/>
  <c r="CI783" i="1"/>
  <c r="CH783" i="1"/>
  <c r="CG784" i="1"/>
  <c r="BR784" i="1"/>
  <c r="BQ785" i="1"/>
  <c r="CQ782" i="1"/>
  <c r="S782" i="1"/>
  <c r="Z782" i="1" s="1"/>
  <c r="R782" i="1"/>
  <c r="E784" i="1"/>
  <c r="Q783" i="1"/>
  <c r="D783" i="1"/>
  <c r="G783" i="1" s="1"/>
  <c r="C320" i="1"/>
  <c r="P320" i="1" s="1"/>
  <c r="B319" i="1"/>
  <c r="L729" i="1"/>
  <c r="U729" i="1"/>
  <c r="W729" i="1" s="1"/>
  <c r="AA783" i="1"/>
  <c r="T783" i="1"/>
  <c r="AB783" i="1"/>
  <c r="A784" i="1"/>
  <c r="H783" i="1"/>
  <c r="J730" i="1"/>
  <c r="K730" i="1" s="1"/>
  <c r="I731" i="1"/>
  <c r="BT728" i="1" l="1"/>
  <c r="BW728" i="1" s="1"/>
  <c r="BX728" i="1" s="1"/>
  <c r="BL728" i="1"/>
  <c r="AN728" i="1"/>
  <c r="CB728" i="1"/>
  <c r="CE728" i="1" s="1"/>
  <c r="CF728" i="1" s="1"/>
  <c r="BD728" i="1"/>
  <c r="M730" i="1"/>
  <c r="N730" i="1" s="1"/>
  <c r="AF728" i="1"/>
  <c r="O729" i="1"/>
  <c r="AV729" i="1" s="1"/>
  <c r="BQ786" i="1"/>
  <c r="BR785" i="1"/>
  <c r="BM784" i="1"/>
  <c r="BN784" i="1" s="1"/>
  <c r="AG784" i="1"/>
  <c r="AH784" i="1" s="1"/>
  <c r="CK784" i="1"/>
  <c r="CL784" i="1" s="1"/>
  <c r="BE784" i="1"/>
  <c r="BF784" i="1" s="1"/>
  <c r="CC784" i="1"/>
  <c r="CD784" i="1" s="1"/>
  <c r="AW784" i="1"/>
  <c r="AX784" i="1" s="1"/>
  <c r="AO784" i="1"/>
  <c r="AP784" i="1" s="1"/>
  <c r="BU784" i="1"/>
  <c r="BV784" i="1" s="1"/>
  <c r="CS784" i="1"/>
  <c r="CT784" i="1" s="1"/>
  <c r="CI784" i="1"/>
  <c r="BS784" i="1"/>
  <c r="CP783" i="1"/>
  <c r="CO784" i="1"/>
  <c r="BZ782" i="1"/>
  <c r="BY783" i="1"/>
  <c r="CA782" i="1"/>
  <c r="CH784" i="1"/>
  <c r="CG785" i="1"/>
  <c r="F783" i="1"/>
  <c r="E785" i="1"/>
  <c r="Q784" i="1"/>
  <c r="S783" i="1"/>
  <c r="Z783" i="1" s="1"/>
  <c r="R783" i="1"/>
  <c r="D784" i="1"/>
  <c r="G784" i="1" s="1"/>
  <c r="J731" i="1"/>
  <c r="K731" i="1" s="1"/>
  <c r="I732" i="1"/>
  <c r="AB784" i="1"/>
  <c r="AA784" i="1"/>
  <c r="T784" i="1"/>
  <c r="L730" i="1"/>
  <c r="U730" i="1"/>
  <c r="W730" i="1" s="1"/>
  <c r="A785" i="1"/>
  <c r="H784" i="1"/>
  <c r="X320" i="1"/>
  <c r="M731" i="1" l="1"/>
  <c r="N731" i="1" s="1"/>
  <c r="O730" i="1"/>
  <c r="BD730" i="1" s="1"/>
  <c r="BL729" i="1"/>
  <c r="CB729" i="1"/>
  <c r="CE729" i="1" s="1"/>
  <c r="CF729" i="1" s="1"/>
  <c r="AN729" i="1"/>
  <c r="BD729" i="1"/>
  <c r="AF729" i="1"/>
  <c r="BT729" i="1"/>
  <c r="BW729" i="1" s="1"/>
  <c r="BX729" i="1" s="1"/>
  <c r="F784" i="1"/>
  <c r="CP784" i="1"/>
  <c r="CO785" i="1"/>
  <c r="CQ785" i="1" s="1"/>
  <c r="CK785" i="1"/>
  <c r="CL785" i="1" s="1"/>
  <c r="BU785" i="1"/>
  <c r="BV785" i="1" s="1"/>
  <c r="BE785" i="1"/>
  <c r="BF785" i="1" s="1"/>
  <c r="CC785" i="1"/>
  <c r="CD785" i="1" s="1"/>
  <c r="AG785" i="1"/>
  <c r="AH785" i="1" s="1"/>
  <c r="BM785" i="1"/>
  <c r="BN785" i="1" s="1"/>
  <c r="AW785" i="1"/>
  <c r="AX785" i="1" s="1"/>
  <c r="AO785" i="1"/>
  <c r="AP785" i="1" s="1"/>
  <c r="CS785" i="1"/>
  <c r="CT785" i="1" s="1"/>
  <c r="CI785" i="1"/>
  <c r="BS785" i="1"/>
  <c r="CG786" i="1"/>
  <c r="CH785" i="1"/>
  <c r="BZ783" i="1"/>
  <c r="BY784" i="1"/>
  <c r="CA783" i="1"/>
  <c r="CQ784" i="1"/>
  <c r="BR786" i="1"/>
  <c r="BQ787" i="1"/>
  <c r="E786" i="1"/>
  <c r="Q785" i="1"/>
  <c r="R784" i="1"/>
  <c r="S784" i="1"/>
  <c r="Z784" i="1" s="1"/>
  <c r="D785" i="1"/>
  <c r="G785" i="1" s="1"/>
  <c r="A786" i="1"/>
  <c r="H785" i="1"/>
  <c r="B320" i="1"/>
  <c r="J732" i="1"/>
  <c r="K732" i="1" s="1"/>
  <c r="I733" i="1"/>
  <c r="L731" i="1"/>
  <c r="O731" i="1" s="1"/>
  <c r="U731" i="1"/>
  <c r="W731" i="1" s="1"/>
  <c r="C321" i="1"/>
  <c r="AA785" i="1"/>
  <c r="T785" i="1"/>
  <c r="AB785" i="1"/>
  <c r="BT730" i="1" l="1"/>
  <c r="BW730" i="1" s="1"/>
  <c r="BX730" i="1" s="1"/>
  <c r="AF730" i="1"/>
  <c r="AV730" i="1"/>
  <c r="M732" i="1"/>
  <c r="N732" i="1" s="1"/>
  <c r="CB730" i="1"/>
  <c r="CE730" i="1" s="1"/>
  <c r="CF730" i="1" s="1"/>
  <c r="BL730" i="1"/>
  <c r="AN730" i="1"/>
  <c r="F785" i="1"/>
  <c r="BZ784" i="1"/>
  <c r="BY785" i="1"/>
  <c r="CA784" i="1"/>
  <c r="BR787" i="1"/>
  <c r="BQ788" i="1"/>
  <c r="CK786" i="1"/>
  <c r="CL786" i="1" s="1"/>
  <c r="BU786" i="1"/>
  <c r="BV786" i="1" s="1"/>
  <c r="BE786" i="1"/>
  <c r="BF786" i="1" s="1"/>
  <c r="AO786" i="1"/>
  <c r="AP786" i="1" s="1"/>
  <c r="CC786" i="1"/>
  <c r="CD786" i="1" s="1"/>
  <c r="BM786" i="1"/>
  <c r="BN786" i="1" s="1"/>
  <c r="AW786" i="1"/>
  <c r="AX786" i="1" s="1"/>
  <c r="AG786" i="1"/>
  <c r="AH786" i="1" s="1"/>
  <c r="CS786" i="1"/>
  <c r="CT786" i="1" s="1"/>
  <c r="CI786" i="1"/>
  <c r="BS786" i="1"/>
  <c r="CH786" i="1"/>
  <c r="CG787" i="1"/>
  <c r="CP785" i="1"/>
  <c r="CO786" i="1"/>
  <c r="CQ786" i="1" s="1"/>
  <c r="E787" i="1"/>
  <c r="Q786" i="1"/>
  <c r="BT731" i="1"/>
  <c r="BW731" i="1" s="1"/>
  <c r="BX731" i="1" s="1"/>
  <c r="BD731" i="1"/>
  <c r="AN731" i="1"/>
  <c r="BL731" i="1"/>
  <c r="AV731" i="1"/>
  <c r="AF731" i="1"/>
  <c r="CB731" i="1"/>
  <c r="CE731" i="1" s="1"/>
  <c r="CF731" i="1" s="1"/>
  <c r="R785" i="1"/>
  <c r="S785" i="1"/>
  <c r="Z785" i="1" s="1"/>
  <c r="D786" i="1"/>
  <c r="G786" i="1" s="1"/>
  <c r="P321" i="1"/>
  <c r="A787" i="1"/>
  <c r="H786" i="1"/>
  <c r="J733" i="1"/>
  <c r="K733" i="1" s="1"/>
  <c r="I734" i="1"/>
  <c r="AB786" i="1"/>
  <c r="AA786" i="1"/>
  <c r="T786" i="1"/>
  <c r="L732" i="1"/>
  <c r="U732" i="1"/>
  <c r="W732" i="1" s="1"/>
  <c r="M733" i="1" l="1"/>
  <c r="N733" i="1" s="1"/>
  <c r="O732" i="1"/>
  <c r="AV732" i="1" s="1"/>
  <c r="CG788" i="1"/>
  <c r="CH787" i="1"/>
  <c r="BY786" i="1"/>
  <c r="BZ785" i="1"/>
  <c r="CA785" i="1"/>
  <c r="CK787" i="1"/>
  <c r="CL787" i="1" s="1"/>
  <c r="BU787" i="1"/>
  <c r="BV787" i="1" s="1"/>
  <c r="BE787" i="1"/>
  <c r="BF787" i="1" s="1"/>
  <c r="AO787" i="1"/>
  <c r="AP787" i="1" s="1"/>
  <c r="CC787" i="1"/>
  <c r="CD787" i="1" s="1"/>
  <c r="BM787" i="1"/>
  <c r="BN787" i="1" s="1"/>
  <c r="AW787" i="1"/>
  <c r="AX787" i="1" s="1"/>
  <c r="AG787" i="1"/>
  <c r="AH787" i="1" s="1"/>
  <c r="CS787" i="1"/>
  <c r="CT787" i="1" s="1"/>
  <c r="CI787" i="1"/>
  <c r="BS787" i="1"/>
  <c r="CP786" i="1"/>
  <c r="CO787" i="1"/>
  <c r="BQ789" i="1"/>
  <c r="BR788" i="1"/>
  <c r="F786" i="1"/>
  <c r="R786" i="1"/>
  <c r="S786" i="1"/>
  <c r="Z786" i="1" s="1"/>
  <c r="E788" i="1"/>
  <c r="Q787" i="1"/>
  <c r="D787" i="1"/>
  <c r="G787" i="1" s="1"/>
  <c r="A788" i="1"/>
  <c r="H787" i="1"/>
  <c r="X321" i="1"/>
  <c r="J734" i="1"/>
  <c r="K734" i="1" s="1"/>
  <c r="I735" i="1"/>
  <c r="L733" i="1"/>
  <c r="U733" i="1"/>
  <c r="W733" i="1" s="1"/>
  <c r="AA787" i="1"/>
  <c r="T787" i="1"/>
  <c r="AB787" i="1"/>
  <c r="O733" i="1" l="1"/>
  <c r="M734" i="1"/>
  <c r="N734" i="1" s="1"/>
  <c r="BL732" i="1"/>
  <c r="AN732" i="1"/>
  <c r="BD732" i="1"/>
  <c r="BT732" i="1"/>
  <c r="BW732" i="1" s="1"/>
  <c r="BX732" i="1" s="1"/>
  <c r="CB732" i="1"/>
  <c r="CE732" i="1" s="1"/>
  <c r="CF732" i="1" s="1"/>
  <c r="AF732" i="1"/>
  <c r="F787" i="1"/>
  <c r="CP787" i="1"/>
  <c r="CO788" i="1"/>
  <c r="CQ788" i="1" s="1"/>
  <c r="CQ787" i="1"/>
  <c r="BZ786" i="1"/>
  <c r="BY787" i="1"/>
  <c r="CA786" i="1"/>
  <c r="CG789" i="1"/>
  <c r="CH788" i="1"/>
  <c r="CK788" i="1"/>
  <c r="CL788" i="1" s="1"/>
  <c r="BU788" i="1"/>
  <c r="BV788" i="1" s="1"/>
  <c r="BE788" i="1"/>
  <c r="BF788" i="1" s="1"/>
  <c r="AO788" i="1"/>
  <c r="AP788" i="1" s="1"/>
  <c r="CC788" i="1"/>
  <c r="CD788" i="1" s="1"/>
  <c r="BM788" i="1"/>
  <c r="BN788" i="1" s="1"/>
  <c r="AW788" i="1"/>
  <c r="AX788" i="1" s="1"/>
  <c r="AG788" i="1"/>
  <c r="AH788" i="1" s="1"/>
  <c r="CS788" i="1"/>
  <c r="CT788" i="1" s="1"/>
  <c r="CI788" i="1"/>
  <c r="BS788" i="1"/>
  <c r="BR789" i="1"/>
  <c r="BQ790" i="1"/>
  <c r="E789" i="1"/>
  <c r="Q788" i="1"/>
  <c r="S787" i="1"/>
  <c r="Z787" i="1" s="1"/>
  <c r="R787" i="1"/>
  <c r="BD733" i="1"/>
  <c r="AN733" i="1"/>
  <c r="BL733" i="1"/>
  <c r="BT733" i="1"/>
  <c r="BW733" i="1" s="1"/>
  <c r="BX733" i="1" s="1"/>
  <c r="AV733" i="1"/>
  <c r="AF733" i="1"/>
  <c r="CB733" i="1"/>
  <c r="CE733" i="1" s="1"/>
  <c r="CF733" i="1" s="1"/>
  <c r="D788" i="1"/>
  <c r="G788" i="1" s="1"/>
  <c r="C322" i="1"/>
  <c r="P322" i="1" s="1"/>
  <c r="B321" i="1"/>
  <c r="M735" i="1"/>
  <c r="N735" i="1" s="1"/>
  <c r="J735" i="1"/>
  <c r="K735" i="1" s="1"/>
  <c r="I736" i="1"/>
  <c r="AB788" i="1"/>
  <c r="AA788" i="1"/>
  <c r="T788" i="1"/>
  <c r="L734" i="1"/>
  <c r="O734" i="1" s="1"/>
  <c r="U734" i="1"/>
  <c r="W734" i="1" s="1"/>
  <c r="A789" i="1"/>
  <c r="H788" i="1"/>
  <c r="CK789" i="1" l="1"/>
  <c r="CL789" i="1" s="1"/>
  <c r="BU789" i="1"/>
  <c r="BV789" i="1" s="1"/>
  <c r="BE789" i="1"/>
  <c r="BF789" i="1" s="1"/>
  <c r="AO789" i="1"/>
  <c r="AP789" i="1" s="1"/>
  <c r="CC789" i="1"/>
  <c r="CD789" i="1" s="1"/>
  <c r="BM789" i="1"/>
  <c r="BN789" i="1" s="1"/>
  <c r="AG789" i="1"/>
  <c r="AH789" i="1" s="1"/>
  <c r="AW789" i="1"/>
  <c r="AX789" i="1" s="1"/>
  <c r="CS789" i="1"/>
  <c r="CT789" i="1" s="1"/>
  <c r="CI789" i="1"/>
  <c r="BS789" i="1"/>
  <c r="CH789" i="1"/>
  <c r="CG790" i="1"/>
  <c r="BY788" i="1"/>
  <c r="BZ787" i="1"/>
  <c r="CA787" i="1"/>
  <c r="CP788" i="1"/>
  <c r="CO789" i="1"/>
  <c r="BQ791" i="1"/>
  <c r="BR790" i="1"/>
  <c r="F788" i="1"/>
  <c r="BL734" i="1"/>
  <c r="AV734" i="1"/>
  <c r="AF734" i="1"/>
  <c r="BT734" i="1"/>
  <c r="BW734" i="1" s="1"/>
  <c r="BX734" i="1" s="1"/>
  <c r="BD734" i="1"/>
  <c r="AN734" i="1"/>
  <c r="CB734" i="1"/>
  <c r="CE734" i="1" s="1"/>
  <c r="CF734" i="1" s="1"/>
  <c r="E790" i="1"/>
  <c r="Q789" i="1"/>
  <c r="R788" i="1"/>
  <c r="S788" i="1"/>
  <c r="Z788" i="1" s="1"/>
  <c r="D789" i="1"/>
  <c r="G789" i="1" s="1"/>
  <c r="A790" i="1"/>
  <c r="H789" i="1"/>
  <c r="AA789" i="1"/>
  <c r="T789" i="1"/>
  <c r="AB789" i="1"/>
  <c r="X322" i="1"/>
  <c r="J736" i="1"/>
  <c r="K736" i="1" s="1"/>
  <c r="M736" i="1"/>
  <c r="N736" i="1" s="1"/>
  <c r="I737" i="1"/>
  <c r="L735" i="1"/>
  <c r="O735" i="1" s="1"/>
  <c r="U735" i="1"/>
  <c r="W735" i="1" s="1"/>
  <c r="CG791" i="1" l="1"/>
  <c r="CH790" i="1"/>
  <c r="CP789" i="1"/>
  <c r="CO790" i="1"/>
  <c r="CQ789" i="1"/>
  <c r="CK790" i="1"/>
  <c r="CL790" i="1" s="1"/>
  <c r="BU790" i="1"/>
  <c r="BV790" i="1" s="1"/>
  <c r="BE790" i="1"/>
  <c r="BF790" i="1" s="1"/>
  <c r="AO790" i="1"/>
  <c r="AP790" i="1" s="1"/>
  <c r="CC790" i="1"/>
  <c r="CD790" i="1" s="1"/>
  <c r="BM790" i="1"/>
  <c r="BN790" i="1" s="1"/>
  <c r="CQ790" i="1"/>
  <c r="AW790" i="1"/>
  <c r="AX790" i="1" s="1"/>
  <c r="AG790" i="1"/>
  <c r="AH790" i="1" s="1"/>
  <c r="CS790" i="1"/>
  <c r="CT790" i="1" s="1"/>
  <c r="BS790" i="1"/>
  <c r="CI790" i="1"/>
  <c r="BR791" i="1"/>
  <c r="BQ792" i="1"/>
  <c r="BY789" i="1"/>
  <c r="BZ788" i="1"/>
  <c r="CA788" i="1"/>
  <c r="E791" i="1"/>
  <c r="Q790" i="1"/>
  <c r="D790" i="1"/>
  <c r="G790" i="1" s="1"/>
  <c r="BL735" i="1"/>
  <c r="AV735" i="1"/>
  <c r="AF735" i="1"/>
  <c r="BT735" i="1"/>
  <c r="BW735" i="1" s="1"/>
  <c r="BX735" i="1" s="1"/>
  <c r="BD735" i="1"/>
  <c r="AN735" i="1"/>
  <c r="CB735" i="1"/>
  <c r="CE735" i="1" s="1"/>
  <c r="CF735" i="1" s="1"/>
  <c r="F789" i="1"/>
  <c r="R789" i="1"/>
  <c r="S789" i="1"/>
  <c r="Z789" i="1" s="1"/>
  <c r="B322" i="1"/>
  <c r="L736" i="1"/>
  <c r="O736" i="1" s="1"/>
  <c r="U736" i="1"/>
  <c r="W736" i="1" s="1"/>
  <c r="C323" i="1"/>
  <c r="A791" i="1"/>
  <c r="H790" i="1"/>
  <c r="M737" i="1"/>
  <c r="N737" i="1" s="1"/>
  <c r="J737" i="1"/>
  <c r="K737" i="1" s="1"/>
  <c r="I738" i="1"/>
  <c r="AB790" i="1"/>
  <c r="AA790" i="1"/>
  <c r="T790" i="1"/>
  <c r="F790" i="1" l="1"/>
  <c r="BR792" i="1"/>
  <c r="BQ793" i="1"/>
  <c r="CK791" i="1"/>
  <c r="CL791" i="1" s="1"/>
  <c r="BU791" i="1"/>
  <c r="BV791" i="1" s="1"/>
  <c r="BE791" i="1"/>
  <c r="BF791" i="1" s="1"/>
  <c r="AO791" i="1"/>
  <c r="AP791" i="1" s="1"/>
  <c r="CC791" i="1"/>
  <c r="CD791" i="1" s="1"/>
  <c r="BM791" i="1"/>
  <c r="BN791" i="1" s="1"/>
  <c r="AW791" i="1"/>
  <c r="AX791" i="1" s="1"/>
  <c r="AG791" i="1"/>
  <c r="AH791" i="1" s="1"/>
  <c r="CS791" i="1"/>
  <c r="CT791" i="1" s="1"/>
  <c r="BS791" i="1"/>
  <c r="CI791" i="1"/>
  <c r="BZ789" i="1"/>
  <c r="BY790" i="1"/>
  <c r="CA789" i="1"/>
  <c r="CP790" i="1"/>
  <c r="CO791" i="1"/>
  <c r="CH791" i="1"/>
  <c r="CG792" i="1"/>
  <c r="BL736" i="1"/>
  <c r="AV736" i="1"/>
  <c r="AF736" i="1"/>
  <c r="BT736" i="1"/>
  <c r="BW736" i="1" s="1"/>
  <c r="BX736" i="1" s="1"/>
  <c r="BD736" i="1"/>
  <c r="AN736" i="1"/>
  <c r="CB736" i="1"/>
  <c r="CE736" i="1" s="1"/>
  <c r="CF736" i="1" s="1"/>
  <c r="S790" i="1"/>
  <c r="Z790" i="1" s="1"/>
  <c r="R790" i="1"/>
  <c r="E792" i="1"/>
  <c r="Q791" i="1"/>
  <c r="D791" i="1"/>
  <c r="G791" i="1" s="1"/>
  <c r="A792" i="1"/>
  <c r="H791" i="1"/>
  <c r="P323" i="1"/>
  <c r="J738" i="1"/>
  <c r="K738" i="1" s="1"/>
  <c r="M738" i="1"/>
  <c r="N738" i="1" s="1"/>
  <c r="I739" i="1"/>
  <c r="AA791" i="1"/>
  <c r="T791" i="1"/>
  <c r="AB791" i="1"/>
  <c r="L737" i="1"/>
  <c r="O737" i="1" s="1"/>
  <c r="U737" i="1"/>
  <c r="W737" i="1" s="1"/>
  <c r="CP791" i="1" l="1"/>
  <c r="CO792" i="1"/>
  <c r="CQ792" i="1" s="1"/>
  <c r="BY791" i="1"/>
  <c r="BZ790" i="1"/>
  <c r="CA790" i="1"/>
  <c r="CQ791" i="1"/>
  <c r="CK792" i="1"/>
  <c r="CL792" i="1" s="1"/>
  <c r="BU792" i="1"/>
  <c r="BV792" i="1" s="1"/>
  <c r="BE792" i="1"/>
  <c r="BF792" i="1" s="1"/>
  <c r="AO792" i="1"/>
  <c r="AP792" i="1" s="1"/>
  <c r="CC792" i="1"/>
  <c r="CD792" i="1" s="1"/>
  <c r="BM792" i="1"/>
  <c r="BN792" i="1" s="1"/>
  <c r="AW792" i="1"/>
  <c r="AX792" i="1" s="1"/>
  <c r="AG792" i="1"/>
  <c r="AH792" i="1" s="1"/>
  <c r="CS792" i="1"/>
  <c r="CT792" i="1" s="1"/>
  <c r="CI792" i="1"/>
  <c r="BS792" i="1"/>
  <c r="CG793" i="1"/>
  <c r="CH792" i="1"/>
  <c r="BR793" i="1"/>
  <c r="BQ794" i="1"/>
  <c r="E793" i="1"/>
  <c r="Q792" i="1"/>
  <c r="S791" i="1"/>
  <c r="Z791" i="1" s="1"/>
  <c r="R791" i="1"/>
  <c r="F791" i="1"/>
  <c r="D792" i="1"/>
  <c r="G792" i="1" s="1"/>
  <c r="BL737" i="1"/>
  <c r="AV737" i="1"/>
  <c r="AF737" i="1"/>
  <c r="BT737" i="1"/>
  <c r="BW737" i="1" s="1"/>
  <c r="BX737" i="1" s="1"/>
  <c r="BD737" i="1"/>
  <c r="AN737" i="1"/>
  <c r="CB737" i="1"/>
  <c r="CE737" i="1" s="1"/>
  <c r="CF737" i="1" s="1"/>
  <c r="M739" i="1"/>
  <c r="N739" i="1" s="1"/>
  <c r="J739" i="1"/>
  <c r="K739" i="1" s="1"/>
  <c r="I740" i="1"/>
  <c r="A793" i="1"/>
  <c r="H792" i="1"/>
  <c r="X323" i="1"/>
  <c r="L738" i="1"/>
  <c r="O738" i="1" s="1"/>
  <c r="U738" i="1"/>
  <c r="W738" i="1" s="1"/>
  <c r="AB792" i="1"/>
  <c r="AA792" i="1"/>
  <c r="T792" i="1"/>
  <c r="BR794" i="1" l="1"/>
  <c r="BQ795" i="1"/>
  <c r="CK793" i="1"/>
  <c r="CL793" i="1" s="1"/>
  <c r="BU793" i="1"/>
  <c r="BV793" i="1" s="1"/>
  <c r="BE793" i="1"/>
  <c r="BF793" i="1" s="1"/>
  <c r="AO793" i="1"/>
  <c r="AP793" i="1" s="1"/>
  <c r="CC793" i="1"/>
  <c r="CD793" i="1" s="1"/>
  <c r="BM793" i="1"/>
  <c r="BN793" i="1" s="1"/>
  <c r="AW793" i="1"/>
  <c r="AX793" i="1" s="1"/>
  <c r="AG793" i="1"/>
  <c r="AH793" i="1" s="1"/>
  <c r="CS793" i="1"/>
  <c r="CT793" i="1" s="1"/>
  <c r="CI793" i="1"/>
  <c r="BS793" i="1"/>
  <c r="BZ791" i="1"/>
  <c r="BY792" i="1"/>
  <c r="CA791" i="1"/>
  <c r="CP792" i="1"/>
  <c r="CO793" i="1"/>
  <c r="CH793" i="1"/>
  <c r="CG794" i="1"/>
  <c r="F792" i="1"/>
  <c r="BL738" i="1"/>
  <c r="AV738" i="1"/>
  <c r="AF738" i="1"/>
  <c r="BT738" i="1"/>
  <c r="BW738" i="1" s="1"/>
  <c r="BX738" i="1" s="1"/>
  <c r="BD738" i="1"/>
  <c r="AN738" i="1"/>
  <c r="CB738" i="1"/>
  <c r="CE738" i="1" s="1"/>
  <c r="CF738" i="1" s="1"/>
  <c r="E794" i="1"/>
  <c r="Q793" i="1"/>
  <c r="R792" i="1"/>
  <c r="S792" i="1"/>
  <c r="Z792" i="1" s="1"/>
  <c r="D793" i="1"/>
  <c r="G793" i="1" s="1"/>
  <c r="L739" i="1"/>
  <c r="O739" i="1" s="1"/>
  <c r="U739" i="1"/>
  <c r="W739" i="1" s="1"/>
  <c r="A794" i="1"/>
  <c r="H793" i="1"/>
  <c r="C324" i="1"/>
  <c r="AA793" i="1"/>
  <c r="T793" i="1"/>
  <c r="AB793" i="1"/>
  <c r="B323" i="1"/>
  <c r="J740" i="1"/>
  <c r="K740" i="1" s="1"/>
  <c r="M740" i="1"/>
  <c r="N740" i="1" s="1"/>
  <c r="I741" i="1"/>
  <c r="BY793" i="1" l="1"/>
  <c r="BZ792" i="1"/>
  <c r="CA792" i="1"/>
  <c r="BQ796" i="1"/>
  <c r="BR795" i="1"/>
  <c r="CK794" i="1"/>
  <c r="CL794" i="1" s="1"/>
  <c r="BU794" i="1"/>
  <c r="BV794" i="1" s="1"/>
  <c r="BE794" i="1"/>
  <c r="BF794" i="1" s="1"/>
  <c r="AO794" i="1"/>
  <c r="AP794" i="1" s="1"/>
  <c r="CC794" i="1"/>
  <c r="CD794" i="1" s="1"/>
  <c r="BM794" i="1"/>
  <c r="BN794" i="1" s="1"/>
  <c r="AW794" i="1"/>
  <c r="AX794" i="1" s="1"/>
  <c r="AG794" i="1"/>
  <c r="AH794" i="1" s="1"/>
  <c r="CS794" i="1"/>
  <c r="CT794" i="1" s="1"/>
  <c r="BS794" i="1"/>
  <c r="CI794" i="1"/>
  <c r="CH794" i="1"/>
  <c r="CG795" i="1"/>
  <c r="CP793" i="1"/>
  <c r="CO794" i="1"/>
  <c r="CQ793" i="1"/>
  <c r="F793" i="1"/>
  <c r="BL739" i="1"/>
  <c r="AV739" i="1"/>
  <c r="AF739" i="1"/>
  <c r="BT739" i="1"/>
  <c r="BW739" i="1" s="1"/>
  <c r="BX739" i="1" s="1"/>
  <c r="BD739" i="1"/>
  <c r="AN739" i="1"/>
  <c r="CB739" i="1"/>
  <c r="CE739" i="1" s="1"/>
  <c r="CF739" i="1" s="1"/>
  <c r="D794" i="1"/>
  <c r="G794" i="1" s="1"/>
  <c r="E795" i="1"/>
  <c r="Q794" i="1"/>
  <c r="R793" i="1"/>
  <c r="S793" i="1"/>
  <c r="Z793" i="1" s="1"/>
  <c r="J741" i="1"/>
  <c r="K741" i="1" s="1"/>
  <c r="I742" i="1"/>
  <c r="AB794" i="1"/>
  <c r="AA794" i="1"/>
  <c r="T794" i="1"/>
  <c r="P324" i="1"/>
  <c r="A795" i="1"/>
  <c r="H794" i="1"/>
  <c r="L740" i="1"/>
  <c r="O740" i="1" s="1"/>
  <c r="U740" i="1"/>
  <c r="W740" i="1" s="1"/>
  <c r="CG796" i="1" l="1"/>
  <c r="CH795" i="1"/>
  <c r="CK795" i="1"/>
  <c r="CL795" i="1" s="1"/>
  <c r="BU795" i="1"/>
  <c r="BV795" i="1" s="1"/>
  <c r="BE795" i="1"/>
  <c r="BF795" i="1" s="1"/>
  <c r="AO795" i="1"/>
  <c r="AP795" i="1" s="1"/>
  <c r="CC795" i="1"/>
  <c r="CD795" i="1" s="1"/>
  <c r="BM795" i="1"/>
  <c r="BN795" i="1" s="1"/>
  <c r="AW795" i="1"/>
  <c r="AX795" i="1" s="1"/>
  <c r="AG795" i="1"/>
  <c r="AH795" i="1" s="1"/>
  <c r="CS795" i="1"/>
  <c r="CT795" i="1" s="1"/>
  <c r="CI795" i="1"/>
  <c r="BS795" i="1"/>
  <c r="BR796" i="1"/>
  <c r="BQ797" i="1"/>
  <c r="BY794" i="1"/>
  <c r="BZ793" i="1"/>
  <c r="CA793" i="1"/>
  <c r="CP794" i="1"/>
  <c r="CO795" i="1"/>
  <c r="CQ794" i="1"/>
  <c r="F794" i="1"/>
  <c r="CJ738" i="1"/>
  <c r="CJ740" i="1" s="1"/>
  <c r="CM740" i="1" s="1"/>
  <c r="CN740" i="1" s="1"/>
  <c r="R794" i="1"/>
  <c r="S794" i="1"/>
  <c r="Z794" i="1" s="1"/>
  <c r="E796" i="1"/>
  <c r="Q795" i="1"/>
  <c r="D795" i="1"/>
  <c r="G795" i="1" s="1"/>
  <c r="BL740" i="1"/>
  <c r="AV740" i="1"/>
  <c r="AF740" i="1"/>
  <c r="BT740" i="1"/>
  <c r="BW740" i="1" s="1"/>
  <c r="BX740" i="1" s="1"/>
  <c r="BD740" i="1"/>
  <c r="AN740" i="1"/>
  <c r="CB740" i="1"/>
  <c r="CE740" i="1" s="1"/>
  <c r="CF740" i="1" s="1"/>
  <c r="J742" i="1"/>
  <c r="K742" i="1" s="1"/>
  <c r="I743" i="1"/>
  <c r="L741" i="1"/>
  <c r="U741" i="1"/>
  <c r="W741" i="1" s="1"/>
  <c r="A796" i="1"/>
  <c r="H795" i="1"/>
  <c r="X324" i="1"/>
  <c r="AA795" i="1"/>
  <c r="T795" i="1"/>
  <c r="AB795" i="1"/>
  <c r="M741" i="1"/>
  <c r="N741" i="1" s="1"/>
  <c r="F795" i="1" l="1"/>
  <c r="CC796" i="1"/>
  <c r="CD796" i="1" s="1"/>
  <c r="BM796" i="1"/>
  <c r="BN796" i="1" s="1"/>
  <c r="AW796" i="1"/>
  <c r="AX796" i="1" s="1"/>
  <c r="CK796" i="1"/>
  <c r="CL796" i="1" s="1"/>
  <c r="BU796" i="1"/>
  <c r="BV796" i="1" s="1"/>
  <c r="BE796" i="1"/>
  <c r="BF796" i="1" s="1"/>
  <c r="AG796" i="1"/>
  <c r="AH796" i="1" s="1"/>
  <c r="AO796" i="1"/>
  <c r="AP796" i="1" s="1"/>
  <c r="CS796" i="1"/>
  <c r="CT796" i="1" s="1"/>
  <c r="BS796" i="1"/>
  <c r="CI796" i="1"/>
  <c r="CP795" i="1"/>
  <c r="CO796" i="1"/>
  <c r="CQ796" i="1" s="1"/>
  <c r="BZ794" i="1"/>
  <c r="BY795" i="1"/>
  <c r="CA794" i="1"/>
  <c r="CQ795" i="1"/>
  <c r="BQ798" i="1"/>
  <c r="BR797" i="1"/>
  <c r="CH796" i="1"/>
  <c r="CG797" i="1"/>
  <c r="S795" i="1"/>
  <c r="Z795" i="1" s="1"/>
  <c r="R795" i="1"/>
  <c r="E797" i="1"/>
  <c r="Q796" i="1"/>
  <c r="D796" i="1"/>
  <c r="G796" i="1" s="1"/>
  <c r="C325" i="1"/>
  <c r="B324" i="1"/>
  <c r="L742" i="1"/>
  <c r="U742" i="1"/>
  <c r="W742" i="1" s="1"/>
  <c r="A797" i="1"/>
  <c r="H796" i="1"/>
  <c r="O741" i="1"/>
  <c r="J743" i="1"/>
  <c r="K743" i="1" s="1"/>
  <c r="I744" i="1"/>
  <c r="AB796" i="1"/>
  <c r="AA796" i="1"/>
  <c r="T796" i="1"/>
  <c r="M742" i="1"/>
  <c r="N742" i="1" s="1"/>
  <c r="F796" i="1" l="1"/>
  <c r="CG798" i="1"/>
  <c r="CH797" i="1"/>
  <c r="CC797" i="1"/>
  <c r="CD797" i="1" s="1"/>
  <c r="BM797" i="1"/>
  <c r="BN797" i="1" s="1"/>
  <c r="AW797" i="1"/>
  <c r="AX797" i="1" s="1"/>
  <c r="AG797" i="1"/>
  <c r="AH797" i="1" s="1"/>
  <c r="CK797" i="1"/>
  <c r="CL797" i="1" s="1"/>
  <c r="BU797" i="1"/>
  <c r="BV797" i="1" s="1"/>
  <c r="BE797" i="1"/>
  <c r="BF797" i="1" s="1"/>
  <c r="AO797" i="1"/>
  <c r="AP797" i="1" s="1"/>
  <c r="CS797" i="1"/>
  <c r="CT797" i="1" s="1"/>
  <c r="BS797" i="1"/>
  <c r="CI797" i="1"/>
  <c r="BR798" i="1"/>
  <c r="BQ799" i="1"/>
  <c r="BY796" i="1"/>
  <c r="BZ795" i="1"/>
  <c r="CA795" i="1"/>
  <c r="CP796" i="1"/>
  <c r="CO797" i="1"/>
  <c r="BD741" i="1"/>
  <c r="BL741" i="1"/>
  <c r="AF741" i="1"/>
  <c r="BT741" i="1"/>
  <c r="BW741" i="1" s="1"/>
  <c r="BX741" i="1" s="1"/>
  <c r="AN741" i="1"/>
  <c r="CB741" i="1"/>
  <c r="CE741" i="1" s="1"/>
  <c r="CF741" i="1" s="1"/>
  <c r="AV741" i="1"/>
  <c r="CJ741" i="1"/>
  <c r="CM741" i="1" s="1"/>
  <c r="CN741" i="1" s="1"/>
  <c r="R796" i="1"/>
  <c r="S796" i="1"/>
  <c r="Z796" i="1" s="1"/>
  <c r="D797" i="1"/>
  <c r="G797" i="1" s="1"/>
  <c r="E798" i="1"/>
  <c r="Q797" i="1"/>
  <c r="P325" i="1"/>
  <c r="X325" i="1" s="1"/>
  <c r="M743" i="1"/>
  <c r="N743" i="1" s="1"/>
  <c r="AA797" i="1"/>
  <c r="T797" i="1"/>
  <c r="AB797" i="1"/>
  <c r="J744" i="1"/>
  <c r="K744" i="1" s="1"/>
  <c r="I745" i="1"/>
  <c r="O742" i="1"/>
  <c r="L743" i="1"/>
  <c r="U743" i="1"/>
  <c r="W743" i="1" s="1"/>
  <c r="A798" i="1"/>
  <c r="H797" i="1"/>
  <c r="BY797" i="1" l="1"/>
  <c r="BZ796" i="1"/>
  <c r="CA796" i="1"/>
  <c r="CG799" i="1"/>
  <c r="CH798" i="1"/>
  <c r="BQ800" i="1"/>
  <c r="BR799" i="1"/>
  <c r="CC798" i="1"/>
  <c r="CD798" i="1" s="1"/>
  <c r="BM798" i="1"/>
  <c r="BN798" i="1" s="1"/>
  <c r="AW798" i="1"/>
  <c r="AX798" i="1" s="1"/>
  <c r="AG798" i="1"/>
  <c r="AH798" i="1" s="1"/>
  <c r="CK798" i="1"/>
  <c r="CL798" i="1" s="1"/>
  <c r="BU798" i="1"/>
  <c r="BV798" i="1" s="1"/>
  <c r="BE798" i="1"/>
  <c r="BF798" i="1" s="1"/>
  <c r="AO798" i="1"/>
  <c r="AP798" i="1" s="1"/>
  <c r="CS798" i="1"/>
  <c r="CT798" i="1" s="1"/>
  <c r="CI798" i="1"/>
  <c r="BS798" i="1"/>
  <c r="CP797" i="1"/>
  <c r="CO798" i="1"/>
  <c r="CQ797" i="1"/>
  <c r="F797" i="1"/>
  <c r="CJ742" i="1"/>
  <c r="CM742" i="1" s="1"/>
  <c r="CN742" i="1" s="1"/>
  <c r="BT742" i="1"/>
  <c r="BW742" i="1" s="1"/>
  <c r="BX742" i="1" s="1"/>
  <c r="BD742" i="1"/>
  <c r="AF742" i="1"/>
  <c r="CB742" i="1"/>
  <c r="CE742" i="1" s="1"/>
  <c r="CF742" i="1" s="1"/>
  <c r="AV742" i="1"/>
  <c r="BL742" i="1"/>
  <c r="AN742" i="1"/>
  <c r="E799" i="1"/>
  <c r="Q798" i="1"/>
  <c r="R797" i="1"/>
  <c r="S797" i="1"/>
  <c r="Z797" i="1" s="1"/>
  <c r="D798" i="1"/>
  <c r="G798" i="1" s="1"/>
  <c r="C326" i="1"/>
  <c r="P326" i="1" s="1"/>
  <c r="M744" i="1"/>
  <c r="N744" i="1" s="1"/>
  <c r="J745" i="1"/>
  <c r="K745" i="1" s="1"/>
  <c r="I746" i="1"/>
  <c r="AB798" i="1"/>
  <c r="AA798" i="1"/>
  <c r="T798" i="1"/>
  <c r="L744" i="1"/>
  <c r="U744" i="1"/>
  <c r="W744" i="1" s="1"/>
  <c r="O743" i="1"/>
  <c r="A799" i="1"/>
  <c r="H798" i="1"/>
  <c r="B325" i="1"/>
  <c r="F798" i="1" l="1"/>
  <c r="CC799" i="1"/>
  <c r="CD799" i="1" s="1"/>
  <c r="BM799" i="1"/>
  <c r="BN799" i="1" s="1"/>
  <c r="AW799" i="1"/>
  <c r="AX799" i="1" s="1"/>
  <c r="AG799" i="1"/>
  <c r="AH799" i="1" s="1"/>
  <c r="CK799" i="1"/>
  <c r="CL799" i="1" s="1"/>
  <c r="BU799" i="1"/>
  <c r="BV799" i="1" s="1"/>
  <c r="BE799" i="1"/>
  <c r="BF799" i="1" s="1"/>
  <c r="AO799" i="1"/>
  <c r="AP799" i="1" s="1"/>
  <c r="CS799" i="1"/>
  <c r="CT799" i="1" s="1"/>
  <c r="CI799" i="1"/>
  <c r="BS799" i="1"/>
  <c r="CP798" i="1"/>
  <c r="CO799" i="1"/>
  <c r="BR800" i="1"/>
  <c r="BQ801" i="1"/>
  <c r="CH799" i="1"/>
  <c r="CG800" i="1"/>
  <c r="CQ798" i="1"/>
  <c r="BZ797" i="1"/>
  <c r="BY798" i="1"/>
  <c r="CA797" i="1"/>
  <c r="BT743" i="1"/>
  <c r="BW743" i="1" s="1"/>
  <c r="BX743" i="1" s="1"/>
  <c r="BD743" i="1"/>
  <c r="AN743" i="1"/>
  <c r="CB743" i="1"/>
  <c r="CE743" i="1" s="1"/>
  <c r="CF743" i="1" s="1"/>
  <c r="CJ743" i="1"/>
  <c r="CM743" i="1" s="1"/>
  <c r="CN743" i="1" s="1"/>
  <c r="BL743" i="1"/>
  <c r="AV743" i="1"/>
  <c r="AF743" i="1"/>
  <c r="E800" i="1"/>
  <c r="Q799" i="1"/>
  <c r="S798" i="1"/>
  <c r="Z798" i="1" s="1"/>
  <c r="R798" i="1"/>
  <c r="D799" i="1"/>
  <c r="G799" i="1" s="1"/>
  <c r="M745" i="1"/>
  <c r="M746" i="1" s="1"/>
  <c r="O744" i="1"/>
  <c r="N745" i="1"/>
  <c r="A800" i="1"/>
  <c r="H799" i="1"/>
  <c r="AA799" i="1"/>
  <c r="T799" i="1"/>
  <c r="AB799" i="1"/>
  <c r="J746" i="1"/>
  <c r="K746" i="1" s="1"/>
  <c r="I747" i="1"/>
  <c r="L745" i="1"/>
  <c r="U745" i="1"/>
  <c r="W745" i="1" s="1"/>
  <c r="X326" i="1"/>
  <c r="F799" i="1" l="1"/>
  <c r="BZ798" i="1"/>
  <c r="BY799" i="1"/>
  <c r="CA798" i="1"/>
  <c r="BR801" i="1"/>
  <c r="BQ802" i="1"/>
  <c r="BQ803" i="1" s="1"/>
  <c r="CC800" i="1"/>
  <c r="CD800" i="1" s="1"/>
  <c r="BM800" i="1"/>
  <c r="BN800" i="1" s="1"/>
  <c r="AW800" i="1"/>
  <c r="AX800" i="1" s="1"/>
  <c r="AG800" i="1"/>
  <c r="AH800" i="1" s="1"/>
  <c r="CK800" i="1"/>
  <c r="CL800" i="1" s="1"/>
  <c r="BU800" i="1"/>
  <c r="BV800" i="1" s="1"/>
  <c r="BE800" i="1"/>
  <c r="BF800" i="1" s="1"/>
  <c r="AO800" i="1"/>
  <c r="AP800" i="1" s="1"/>
  <c r="CS800" i="1"/>
  <c r="CT800" i="1" s="1"/>
  <c r="CI800" i="1"/>
  <c r="BS800" i="1"/>
  <c r="CH800" i="1"/>
  <c r="CG801" i="1"/>
  <c r="CP799" i="1"/>
  <c r="CO800" i="1"/>
  <c r="CQ800" i="1" s="1"/>
  <c r="CQ799" i="1"/>
  <c r="CJ744" i="1"/>
  <c r="CM744" i="1" s="1"/>
  <c r="CN744" i="1" s="1"/>
  <c r="BD744" i="1"/>
  <c r="AF744" i="1"/>
  <c r="CB744" i="1"/>
  <c r="CE744" i="1" s="1"/>
  <c r="CF744" i="1" s="1"/>
  <c r="BL744" i="1"/>
  <c r="BT744" i="1"/>
  <c r="BW744" i="1" s="1"/>
  <c r="BX744" i="1" s="1"/>
  <c r="AN744" i="1"/>
  <c r="AV744" i="1"/>
  <c r="E801" i="1"/>
  <c r="Q800" i="1"/>
  <c r="S799" i="1"/>
  <c r="Z799" i="1" s="1"/>
  <c r="R799" i="1"/>
  <c r="D800" i="1"/>
  <c r="G800" i="1" s="1"/>
  <c r="O745" i="1"/>
  <c r="N746" i="1"/>
  <c r="B326" i="1"/>
  <c r="M747" i="1"/>
  <c r="J747" i="1"/>
  <c r="K747" i="1" s="1"/>
  <c r="I748" i="1"/>
  <c r="AB800" i="1"/>
  <c r="AA800" i="1"/>
  <c r="T800" i="1"/>
  <c r="L746" i="1"/>
  <c r="U746" i="1"/>
  <c r="W746" i="1" s="1"/>
  <c r="C327" i="1"/>
  <c r="A801" i="1"/>
  <c r="H800" i="1"/>
  <c r="BQ804" i="1" l="1"/>
  <c r="BR803" i="1"/>
  <c r="F800" i="1"/>
  <c r="BZ799" i="1"/>
  <c r="BY800" i="1"/>
  <c r="CA799" i="1"/>
  <c r="CP800" i="1"/>
  <c r="CO801" i="1"/>
  <c r="CQ801" i="1" s="1"/>
  <c r="CG802" i="1"/>
  <c r="CG803" i="1" s="1"/>
  <c r="CH801" i="1"/>
  <c r="BR802" i="1"/>
  <c r="CC801" i="1"/>
  <c r="CD801" i="1" s="1"/>
  <c r="BM801" i="1"/>
  <c r="BN801" i="1" s="1"/>
  <c r="AW801" i="1"/>
  <c r="AX801" i="1" s="1"/>
  <c r="AG801" i="1"/>
  <c r="AH801" i="1" s="1"/>
  <c r="CK801" i="1"/>
  <c r="CL801" i="1" s="1"/>
  <c r="BU801" i="1"/>
  <c r="BV801" i="1" s="1"/>
  <c r="BE801" i="1"/>
  <c r="BF801" i="1" s="1"/>
  <c r="AO801" i="1"/>
  <c r="AP801" i="1" s="1"/>
  <c r="CS801" i="1"/>
  <c r="CT801" i="1" s="1"/>
  <c r="CI801" i="1"/>
  <c r="BS801" i="1"/>
  <c r="CJ745" i="1"/>
  <c r="CM745" i="1" s="1"/>
  <c r="CN745" i="1" s="1"/>
  <c r="BT745" i="1"/>
  <c r="BW745" i="1" s="1"/>
  <c r="BX745" i="1" s="1"/>
  <c r="BD745" i="1"/>
  <c r="AN745" i="1"/>
  <c r="CB745" i="1"/>
  <c r="CE745" i="1" s="1"/>
  <c r="CF745" i="1" s="1"/>
  <c r="BL745" i="1"/>
  <c r="AV745" i="1"/>
  <c r="AF745" i="1"/>
  <c r="E802" i="1"/>
  <c r="Q801" i="1"/>
  <c r="R800" i="1"/>
  <c r="S800" i="1"/>
  <c r="Z800" i="1" s="1"/>
  <c r="D801" i="1"/>
  <c r="G801" i="1" s="1"/>
  <c r="O746" i="1"/>
  <c r="N747" i="1"/>
  <c r="L747" i="1"/>
  <c r="U747" i="1"/>
  <c r="W747" i="1" s="1"/>
  <c r="A802" i="1"/>
  <c r="H801" i="1"/>
  <c r="P327" i="1"/>
  <c r="AA801" i="1"/>
  <c r="T801" i="1"/>
  <c r="AB801" i="1"/>
  <c r="J748" i="1"/>
  <c r="K748" i="1" s="1"/>
  <c r="M748" i="1"/>
  <c r="I749" i="1"/>
  <c r="CH803" i="1" l="1"/>
  <c r="CG804" i="1"/>
  <c r="DA802" i="1"/>
  <c r="DB802" i="1" s="1"/>
  <c r="BR804" i="1"/>
  <c r="BQ805" i="1"/>
  <c r="CC802" i="1"/>
  <c r="CD802" i="1" s="1"/>
  <c r="BM802" i="1"/>
  <c r="BN802" i="1" s="1"/>
  <c r="AW802" i="1"/>
  <c r="AX802" i="1" s="1"/>
  <c r="AG802" i="1"/>
  <c r="AH802" i="1" s="1"/>
  <c r="CK802" i="1"/>
  <c r="CL802" i="1" s="1"/>
  <c r="BU802" i="1"/>
  <c r="BV802" i="1" s="1"/>
  <c r="BE802" i="1"/>
  <c r="BF802" i="1" s="1"/>
  <c r="AO802" i="1"/>
  <c r="AP802" i="1" s="1"/>
  <c r="CS802" i="1"/>
  <c r="CT802" i="1" s="1"/>
  <c r="BS802" i="1"/>
  <c r="CI802" i="1"/>
  <c r="CH802" i="1"/>
  <c r="CP801" i="1"/>
  <c r="CO802" i="1"/>
  <c r="CO803" i="1" s="1"/>
  <c r="F801" i="1"/>
  <c r="BZ800" i="1"/>
  <c r="BY801" i="1"/>
  <c r="CA800" i="1"/>
  <c r="BT746" i="1"/>
  <c r="BW746" i="1" s="1"/>
  <c r="BX746" i="1" s="1"/>
  <c r="AN746" i="1"/>
  <c r="CB746" i="1"/>
  <c r="CE746" i="1" s="1"/>
  <c r="CF746" i="1" s="1"/>
  <c r="AV746" i="1"/>
  <c r="CJ746" i="1"/>
  <c r="CM746" i="1" s="1"/>
  <c r="CN746" i="1" s="1"/>
  <c r="BD746" i="1"/>
  <c r="AF746" i="1"/>
  <c r="BL746" i="1"/>
  <c r="R801" i="1"/>
  <c r="S801" i="1"/>
  <c r="Z801" i="1" s="1"/>
  <c r="E803" i="1"/>
  <c r="Q802" i="1"/>
  <c r="S802" i="1" s="1"/>
  <c r="CW802" i="1" s="1"/>
  <c r="CW803" i="1" s="1"/>
  <c r="D802" i="1"/>
  <c r="G802" i="1" s="1"/>
  <c r="N748" i="1"/>
  <c r="O747" i="1"/>
  <c r="A803" i="1"/>
  <c r="H802" i="1"/>
  <c r="M749" i="1"/>
  <c r="J749" i="1"/>
  <c r="K749" i="1" s="1"/>
  <c r="I750" i="1"/>
  <c r="X327" i="1"/>
  <c r="AB802" i="1"/>
  <c r="AA802" i="1"/>
  <c r="T802" i="1"/>
  <c r="L748" i="1"/>
  <c r="U748" i="1"/>
  <c r="W748" i="1" s="1"/>
  <c r="CY803" i="1" l="1"/>
  <c r="CC803" i="1"/>
  <c r="CD803" i="1" s="1"/>
  <c r="AW803" i="1"/>
  <c r="AX803" i="1" s="1"/>
  <c r="AG803" i="1"/>
  <c r="AH803" i="1" s="1"/>
  <c r="CK803" i="1"/>
  <c r="CL803" i="1" s="1"/>
  <c r="BE803" i="1"/>
  <c r="BF803" i="1" s="1"/>
  <c r="BM803" i="1"/>
  <c r="BN803" i="1" s="1"/>
  <c r="BU803" i="1"/>
  <c r="BV803" i="1" s="1"/>
  <c r="AO803" i="1"/>
  <c r="AP803" i="1" s="1"/>
  <c r="CI803" i="1"/>
  <c r="DA803" i="1"/>
  <c r="DB803" i="1" s="1"/>
  <c r="BS803" i="1"/>
  <c r="CQ803" i="1"/>
  <c r="CS803" i="1"/>
  <c r="CT803" i="1" s="1"/>
  <c r="CX803" i="1"/>
  <c r="CW804" i="1"/>
  <c r="CO804" i="1"/>
  <c r="CP803" i="1"/>
  <c r="CG805" i="1"/>
  <c r="CH804" i="1"/>
  <c r="CY802" i="1"/>
  <c r="BR805" i="1"/>
  <c r="BQ806" i="1"/>
  <c r="CP802" i="1"/>
  <c r="BZ801" i="1"/>
  <c r="BY802" i="1"/>
  <c r="BY803" i="1" s="1"/>
  <c r="CA801" i="1"/>
  <c r="O748" i="1"/>
  <c r="CB748" i="1" s="1"/>
  <c r="CE748" i="1" s="1"/>
  <c r="CF748" i="1" s="1"/>
  <c r="CQ802" i="1"/>
  <c r="F802" i="1"/>
  <c r="BL747" i="1"/>
  <c r="AV747" i="1"/>
  <c r="AF747" i="1"/>
  <c r="BT747" i="1"/>
  <c r="BW747" i="1" s="1"/>
  <c r="BX747" i="1" s="1"/>
  <c r="CJ747" i="1"/>
  <c r="CM747" i="1" s="1"/>
  <c r="CN747" i="1" s="1"/>
  <c r="CB747" i="1"/>
  <c r="CE747" i="1" s="1"/>
  <c r="CF747" i="1" s="1"/>
  <c r="BD747" i="1"/>
  <c r="AN747" i="1"/>
  <c r="E804" i="1"/>
  <c r="Q803" i="1"/>
  <c r="D803" i="1"/>
  <c r="G803" i="1" s="1"/>
  <c r="N749" i="1"/>
  <c r="H803" i="1"/>
  <c r="A804" i="1"/>
  <c r="C328" i="1"/>
  <c r="J750" i="1"/>
  <c r="K750" i="1" s="1"/>
  <c r="M750" i="1"/>
  <c r="I751" i="1"/>
  <c r="L749" i="1"/>
  <c r="U749" i="1"/>
  <c r="W749" i="1" s="1"/>
  <c r="AA803" i="1"/>
  <c r="T803" i="1"/>
  <c r="AB803" i="1"/>
  <c r="B327" i="1"/>
  <c r="O749" i="1" l="1"/>
  <c r="BT749" i="1" s="1"/>
  <c r="BW749" i="1" s="1"/>
  <c r="BX749" i="1" s="1"/>
  <c r="AF748" i="1"/>
  <c r="AN748" i="1"/>
  <c r="F803" i="1"/>
  <c r="AV748" i="1"/>
  <c r="BT748" i="1"/>
  <c r="BW748" i="1" s="1"/>
  <c r="BX748" i="1" s="1"/>
  <c r="CX804" i="1"/>
  <c r="CW805" i="1"/>
  <c r="BD748" i="1"/>
  <c r="BL748" i="1"/>
  <c r="BY804" i="1"/>
  <c r="CA804" i="1" s="1"/>
  <c r="BZ803" i="1"/>
  <c r="CY804" i="1"/>
  <c r="DA804" i="1"/>
  <c r="DB804" i="1" s="1"/>
  <c r="BM804" i="1"/>
  <c r="BN804" i="1" s="1"/>
  <c r="AW804" i="1"/>
  <c r="AX804" i="1" s="1"/>
  <c r="AG804" i="1"/>
  <c r="AH804" i="1" s="1"/>
  <c r="BU804" i="1"/>
  <c r="BV804" i="1" s="1"/>
  <c r="AO804" i="1"/>
  <c r="AP804" i="1" s="1"/>
  <c r="CK804" i="1"/>
  <c r="CL804" i="1" s="1"/>
  <c r="BE804" i="1"/>
  <c r="BF804" i="1" s="1"/>
  <c r="CC804" i="1"/>
  <c r="CD804" i="1" s="1"/>
  <c r="CQ804" i="1"/>
  <c r="BS804" i="1"/>
  <c r="CS804" i="1"/>
  <c r="CT804" i="1" s="1"/>
  <c r="CI804" i="1"/>
  <c r="CG806" i="1"/>
  <c r="CH805" i="1"/>
  <c r="CO805" i="1"/>
  <c r="CP804" i="1"/>
  <c r="CJ748" i="1"/>
  <c r="CM748" i="1" s="1"/>
  <c r="CN748" i="1" s="1"/>
  <c r="BR806" i="1"/>
  <c r="BQ807" i="1"/>
  <c r="CA803" i="1"/>
  <c r="BZ802" i="1"/>
  <c r="CA802" i="1"/>
  <c r="N750" i="1"/>
  <c r="S803" i="1"/>
  <c r="Z803" i="1" s="1"/>
  <c r="R803" i="1"/>
  <c r="E805" i="1"/>
  <c r="Q804" i="1"/>
  <c r="D804" i="1"/>
  <c r="G804" i="1" s="1"/>
  <c r="M751" i="1"/>
  <c r="J751" i="1"/>
  <c r="K751" i="1" s="1"/>
  <c r="I752" i="1"/>
  <c r="P328" i="1"/>
  <c r="L750" i="1"/>
  <c r="U750" i="1"/>
  <c r="W750" i="1" s="1"/>
  <c r="T804" i="1"/>
  <c r="AB804" i="1"/>
  <c r="AA804" i="1"/>
  <c r="A805" i="1"/>
  <c r="H804" i="1"/>
  <c r="CJ749" i="1" l="1"/>
  <c r="CM749" i="1" s="1"/>
  <c r="CN749" i="1" s="1"/>
  <c r="AN749" i="1"/>
  <c r="BD749" i="1"/>
  <c r="CB749" i="1"/>
  <c r="CE749" i="1" s="1"/>
  <c r="CF749" i="1" s="1"/>
  <c r="BL749" i="1"/>
  <c r="AF749" i="1"/>
  <c r="AV749" i="1"/>
  <c r="F804" i="1"/>
  <c r="CP805" i="1"/>
  <c r="CO806" i="1"/>
  <c r="BQ808" i="1"/>
  <c r="BR807" i="1"/>
  <c r="CG807" i="1"/>
  <c r="CH806" i="1"/>
  <c r="CY805" i="1"/>
  <c r="BE805" i="1"/>
  <c r="BF805" i="1" s="1"/>
  <c r="AG805" i="1"/>
  <c r="AH805" i="1" s="1"/>
  <c r="CK805" i="1"/>
  <c r="CL805" i="1" s="1"/>
  <c r="DA805" i="1"/>
  <c r="DB805" i="1" s="1"/>
  <c r="CC805" i="1"/>
  <c r="CD805" i="1" s="1"/>
  <c r="AO805" i="1"/>
  <c r="AP805" i="1" s="1"/>
  <c r="BM805" i="1"/>
  <c r="BN805" i="1" s="1"/>
  <c r="AW805" i="1"/>
  <c r="AX805" i="1" s="1"/>
  <c r="BU805" i="1"/>
  <c r="BV805" i="1" s="1"/>
  <c r="CS805" i="1"/>
  <c r="CT805" i="1" s="1"/>
  <c r="BS805" i="1"/>
  <c r="CQ805" i="1"/>
  <c r="CI805" i="1"/>
  <c r="O750" i="1"/>
  <c r="CJ750" i="1" s="1"/>
  <c r="CM750" i="1" s="1"/>
  <c r="CN750" i="1" s="1"/>
  <c r="N751" i="1"/>
  <c r="BZ804" i="1"/>
  <c r="BY805" i="1"/>
  <c r="CA805" i="1" s="1"/>
  <c r="CX805" i="1"/>
  <c r="CW806" i="1"/>
  <c r="R804" i="1"/>
  <c r="S804" i="1"/>
  <c r="Z804" i="1" s="1"/>
  <c r="E806" i="1"/>
  <c r="Q805" i="1"/>
  <c r="D805" i="1"/>
  <c r="G805" i="1" s="1"/>
  <c r="J752" i="1"/>
  <c r="K752" i="1" s="1"/>
  <c r="M752" i="1"/>
  <c r="I753" i="1"/>
  <c r="L751" i="1"/>
  <c r="U751" i="1"/>
  <c r="W751" i="1" s="1"/>
  <c r="H805" i="1"/>
  <c r="A806" i="1"/>
  <c r="AB805" i="1"/>
  <c r="AA805" i="1"/>
  <c r="T805" i="1"/>
  <c r="X328" i="1"/>
  <c r="N752" i="1" l="1"/>
  <c r="F805" i="1"/>
  <c r="O751" i="1"/>
  <c r="AF751" i="1" s="1"/>
  <c r="BL750" i="1"/>
  <c r="AF750" i="1"/>
  <c r="CB750" i="1"/>
  <c r="CE750" i="1" s="1"/>
  <c r="CF750" i="1" s="1"/>
  <c r="AV750" i="1"/>
  <c r="BD750" i="1"/>
  <c r="BT750" i="1"/>
  <c r="BW750" i="1" s="1"/>
  <c r="BX750" i="1" s="1"/>
  <c r="AN750" i="1"/>
  <c r="CP806" i="1"/>
  <c r="CO807" i="1"/>
  <c r="BZ805" i="1"/>
  <c r="BY806" i="1"/>
  <c r="CA806" i="1" s="1"/>
  <c r="DA806" i="1"/>
  <c r="DB806" i="1" s="1"/>
  <c r="CK806" i="1"/>
  <c r="CL806" i="1" s="1"/>
  <c r="AW806" i="1"/>
  <c r="AX806" i="1" s="1"/>
  <c r="BE806" i="1"/>
  <c r="BF806" i="1" s="1"/>
  <c r="BU806" i="1"/>
  <c r="BV806" i="1" s="1"/>
  <c r="AG806" i="1"/>
  <c r="AH806" i="1" s="1"/>
  <c r="CC806" i="1"/>
  <c r="CD806" i="1" s="1"/>
  <c r="CY806" i="1"/>
  <c r="AO806" i="1"/>
  <c r="AP806" i="1" s="1"/>
  <c r="BM806" i="1"/>
  <c r="BN806" i="1" s="1"/>
  <c r="CS806" i="1"/>
  <c r="CT806" i="1" s="1"/>
  <c r="BS806" i="1"/>
  <c r="CQ806" i="1"/>
  <c r="CI806" i="1"/>
  <c r="CX806" i="1"/>
  <c r="CW807" i="1"/>
  <c r="CH807" i="1"/>
  <c r="CG808" i="1"/>
  <c r="BR808" i="1"/>
  <c r="BQ809" i="1"/>
  <c r="R805" i="1"/>
  <c r="S805" i="1"/>
  <c r="Z805" i="1" s="1"/>
  <c r="E807" i="1"/>
  <c r="Q806" i="1"/>
  <c r="D806" i="1"/>
  <c r="G806" i="1" s="1"/>
  <c r="C329" i="1"/>
  <c r="M753" i="1"/>
  <c r="J753" i="1"/>
  <c r="K753" i="1" s="1"/>
  <c r="I754" i="1"/>
  <c r="B328" i="1"/>
  <c r="AA806" i="1"/>
  <c r="T806" i="1"/>
  <c r="AB806" i="1"/>
  <c r="L752" i="1"/>
  <c r="U752" i="1"/>
  <c r="W752" i="1" s="1"/>
  <c r="A807" i="1"/>
  <c r="H806" i="1"/>
  <c r="O752" i="1" l="1"/>
  <c r="BL752" i="1" s="1"/>
  <c r="N753" i="1"/>
  <c r="CB751" i="1"/>
  <c r="CE751" i="1" s="1"/>
  <c r="CF751" i="1" s="1"/>
  <c r="AN751" i="1"/>
  <c r="BD751" i="1"/>
  <c r="BT751" i="1"/>
  <c r="BW751" i="1" s="1"/>
  <c r="BX751" i="1" s="1"/>
  <c r="CJ751" i="1"/>
  <c r="CM751" i="1" s="1"/>
  <c r="CN751" i="1" s="1"/>
  <c r="BL751" i="1"/>
  <c r="AV751" i="1"/>
  <c r="CX807" i="1"/>
  <c r="CW808" i="1"/>
  <c r="CC807" i="1"/>
  <c r="CD807" i="1" s="1"/>
  <c r="AO807" i="1"/>
  <c r="AP807" i="1" s="1"/>
  <c r="BU807" i="1"/>
  <c r="BV807" i="1" s="1"/>
  <c r="AW807" i="1"/>
  <c r="AX807" i="1" s="1"/>
  <c r="CY807" i="1"/>
  <c r="CK807" i="1"/>
  <c r="CL807" i="1" s="1"/>
  <c r="BM807" i="1"/>
  <c r="BN807" i="1" s="1"/>
  <c r="BE807" i="1"/>
  <c r="BF807" i="1" s="1"/>
  <c r="AG807" i="1"/>
  <c r="AH807" i="1" s="1"/>
  <c r="DA807" i="1"/>
  <c r="DB807" i="1" s="1"/>
  <c r="CS807" i="1"/>
  <c r="CT807" i="1" s="1"/>
  <c r="CQ807" i="1"/>
  <c r="BS807" i="1"/>
  <c r="CI807" i="1"/>
  <c r="BY807" i="1"/>
  <c r="BZ806" i="1"/>
  <c r="CO808" i="1"/>
  <c r="CP807" i="1"/>
  <c r="BQ810" i="1"/>
  <c r="BR809" i="1"/>
  <c r="CG809" i="1"/>
  <c r="CH808" i="1"/>
  <c r="F806" i="1"/>
  <c r="S806" i="1"/>
  <c r="Z806" i="1" s="1"/>
  <c r="R806" i="1"/>
  <c r="D807" i="1"/>
  <c r="G807" i="1" s="1"/>
  <c r="E808" i="1"/>
  <c r="Q807" i="1"/>
  <c r="AB807" i="1"/>
  <c r="AA807" i="1"/>
  <c r="T807" i="1"/>
  <c r="J754" i="1"/>
  <c r="K754" i="1" s="1"/>
  <c r="M754" i="1"/>
  <c r="I755" i="1"/>
  <c r="L753" i="1"/>
  <c r="U753" i="1"/>
  <c r="W753" i="1" s="1"/>
  <c r="P329" i="1"/>
  <c r="H807" i="1"/>
  <c r="A808" i="1"/>
  <c r="CB752" i="1" l="1"/>
  <c r="CE752" i="1" s="1"/>
  <c r="CF752" i="1" s="1"/>
  <c r="AN752" i="1"/>
  <c r="BT752" i="1"/>
  <c r="BW752" i="1" s="1"/>
  <c r="BX752" i="1" s="1"/>
  <c r="AF752" i="1"/>
  <c r="BD752" i="1"/>
  <c r="CJ752" i="1"/>
  <c r="CM752" i="1" s="1"/>
  <c r="CN752" i="1" s="1"/>
  <c r="AV752" i="1"/>
  <c r="O753" i="1"/>
  <c r="CB753" i="1" s="1"/>
  <c r="CE753" i="1" s="1"/>
  <c r="CF753" i="1" s="1"/>
  <c r="N754" i="1"/>
  <c r="CX808" i="1"/>
  <c r="CW809" i="1"/>
  <c r="BY808" i="1"/>
  <c r="BZ807" i="1"/>
  <c r="CH809" i="1"/>
  <c r="CG810" i="1"/>
  <c r="BQ811" i="1"/>
  <c r="BR810" i="1"/>
  <c r="CO809" i="1"/>
  <c r="CP808" i="1"/>
  <c r="CY808" i="1"/>
  <c r="DA808" i="1"/>
  <c r="DB808" i="1" s="1"/>
  <c r="BU808" i="1"/>
  <c r="BV808" i="1" s="1"/>
  <c r="AG808" i="1"/>
  <c r="AH808" i="1" s="1"/>
  <c r="AO808" i="1"/>
  <c r="AP808" i="1" s="1"/>
  <c r="CC808" i="1"/>
  <c r="CD808" i="1" s="1"/>
  <c r="BE808" i="1"/>
  <c r="BF808" i="1" s="1"/>
  <c r="BM808" i="1"/>
  <c r="BN808" i="1" s="1"/>
  <c r="AW808" i="1"/>
  <c r="AX808" i="1" s="1"/>
  <c r="CK808" i="1"/>
  <c r="CL808" i="1" s="1"/>
  <c r="CS808" i="1"/>
  <c r="CT808" i="1" s="1"/>
  <c r="CQ808" i="1"/>
  <c r="BS808" i="1"/>
  <c r="CI808" i="1"/>
  <c r="CA808" i="1"/>
  <c r="CA807" i="1"/>
  <c r="F807" i="1"/>
  <c r="E809" i="1"/>
  <c r="Q808" i="1"/>
  <c r="S807" i="1"/>
  <c r="Z807" i="1" s="1"/>
  <c r="R807" i="1"/>
  <c r="D808" i="1"/>
  <c r="G808" i="1" s="1"/>
  <c r="L754" i="1"/>
  <c r="U754" i="1"/>
  <c r="W754" i="1" s="1"/>
  <c r="AA808" i="1"/>
  <c r="T808" i="1"/>
  <c r="AB808" i="1"/>
  <c r="H808" i="1"/>
  <c r="A809" i="1"/>
  <c r="M755" i="1"/>
  <c r="J755" i="1"/>
  <c r="K755" i="1" s="1"/>
  <c r="I756" i="1"/>
  <c r="X329" i="1"/>
  <c r="N755" i="1" l="1"/>
  <c r="AV753" i="1"/>
  <c r="BL753" i="1"/>
  <c r="BT753" i="1"/>
  <c r="BW753" i="1" s="1"/>
  <c r="BX753" i="1" s="1"/>
  <c r="AF753" i="1"/>
  <c r="AN753" i="1"/>
  <c r="CJ753" i="1"/>
  <c r="CM753" i="1" s="1"/>
  <c r="CN753" i="1" s="1"/>
  <c r="BD753" i="1"/>
  <c r="O754" i="1"/>
  <c r="CB754" i="1" s="1"/>
  <c r="CE754" i="1" s="1"/>
  <c r="CF754" i="1" s="1"/>
  <c r="BR811" i="1"/>
  <c r="BQ812" i="1"/>
  <c r="CY809" i="1"/>
  <c r="DA809" i="1"/>
  <c r="DB809" i="1" s="1"/>
  <c r="CK809" i="1"/>
  <c r="CL809" i="1" s="1"/>
  <c r="BM809" i="1"/>
  <c r="BN809" i="1" s="1"/>
  <c r="BU809" i="1"/>
  <c r="BV809" i="1" s="1"/>
  <c r="AW809" i="1"/>
  <c r="AX809" i="1" s="1"/>
  <c r="BE809" i="1"/>
  <c r="BF809" i="1" s="1"/>
  <c r="AG809" i="1"/>
  <c r="AH809" i="1" s="1"/>
  <c r="CC809" i="1"/>
  <c r="CD809" i="1" s="1"/>
  <c r="AO809" i="1"/>
  <c r="AP809" i="1" s="1"/>
  <c r="CS809" i="1"/>
  <c r="CT809" i="1" s="1"/>
  <c r="CQ809" i="1"/>
  <c r="BS809" i="1"/>
  <c r="CI809" i="1"/>
  <c r="CP809" i="1"/>
  <c r="CO810" i="1"/>
  <c r="CG811" i="1"/>
  <c r="CH810" i="1"/>
  <c r="CX809" i="1"/>
  <c r="CW810" i="1"/>
  <c r="BZ808" i="1"/>
  <c r="BY809" i="1"/>
  <c r="F808" i="1"/>
  <c r="E810" i="1"/>
  <c r="Q809" i="1"/>
  <c r="R808" i="1"/>
  <c r="S808" i="1"/>
  <c r="Z808" i="1" s="1"/>
  <c r="D809" i="1"/>
  <c r="G809" i="1" s="1"/>
  <c r="B329" i="1"/>
  <c r="C330" i="1"/>
  <c r="P330" i="1" s="1"/>
  <c r="J756" i="1"/>
  <c r="K756" i="1" s="1"/>
  <c r="M756" i="1"/>
  <c r="I757" i="1"/>
  <c r="T809" i="1"/>
  <c r="AB809" i="1"/>
  <c r="AA809" i="1"/>
  <c r="L755" i="1"/>
  <c r="U755" i="1"/>
  <c r="W755" i="1" s="1"/>
  <c r="H809" i="1"/>
  <c r="A810" i="1"/>
  <c r="O755" i="1" l="1"/>
  <c r="BT755" i="1" s="1"/>
  <c r="BW755" i="1" s="1"/>
  <c r="BX755" i="1" s="1"/>
  <c r="N756" i="1"/>
  <c r="AN754" i="1"/>
  <c r="BL754" i="1"/>
  <c r="AF754" i="1"/>
  <c r="BD754" i="1"/>
  <c r="CJ754" i="1"/>
  <c r="CM754" i="1" s="1"/>
  <c r="CN754" i="1" s="1"/>
  <c r="BT754" i="1"/>
  <c r="BW754" i="1" s="1"/>
  <c r="BX754" i="1" s="1"/>
  <c r="AV754" i="1"/>
  <c r="DA810" i="1"/>
  <c r="DB810" i="1" s="1"/>
  <c r="CY810" i="1"/>
  <c r="CC810" i="1"/>
  <c r="CD810" i="1" s="1"/>
  <c r="BE810" i="1"/>
  <c r="BF810" i="1" s="1"/>
  <c r="AW810" i="1"/>
  <c r="AX810" i="1" s="1"/>
  <c r="BM810" i="1"/>
  <c r="BN810" i="1" s="1"/>
  <c r="AO810" i="1"/>
  <c r="AP810" i="1" s="1"/>
  <c r="CK810" i="1"/>
  <c r="CL810" i="1" s="1"/>
  <c r="BU810" i="1"/>
  <c r="BV810" i="1" s="1"/>
  <c r="AG810" i="1"/>
  <c r="AH810" i="1" s="1"/>
  <c r="CS810" i="1"/>
  <c r="CT810" i="1" s="1"/>
  <c r="BS810" i="1"/>
  <c r="CQ810" i="1"/>
  <c r="CI810" i="1"/>
  <c r="CO811" i="1"/>
  <c r="CP810" i="1"/>
  <c r="BY810" i="1"/>
  <c r="CA810" i="1" s="1"/>
  <c r="BZ809" i="1"/>
  <c r="CH811" i="1"/>
  <c r="CG812" i="1"/>
  <c r="CX810" i="1"/>
  <c r="CW811" i="1"/>
  <c r="F809" i="1"/>
  <c r="CA809" i="1"/>
  <c r="BR812" i="1"/>
  <c r="BQ813" i="1"/>
  <c r="E811" i="1"/>
  <c r="Q810" i="1"/>
  <c r="R809" i="1"/>
  <c r="S809" i="1"/>
  <c r="Z809" i="1" s="1"/>
  <c r="D810" i="1"/>
  <c r="G810" i="1" s="1"/>
  <c r="M757" i="1"/>
  <c r="J757" i="1"/>
  <c r="K757" i="1" s="1"/>
  <c r="I758" i="1"/>
  <c r="AB810" i="1"/>
  <c r="AA810" i="1"/>
  <c r="T810" i="1"/>
  <c r="H810" i="1"/>
  <c r="A811" i="1"/>
  <c r="X330" i="1"/>
  <c r="L756" i="1"/>
  <c r="U756" i="1"/>
  <c r="W756" i="1" s="1"/>
  <c r="O756" i="1" l="1"/>
  <c r="AF756" i="1" s="1"/>
  <c r="AF755" i="1"/>
  <c r="BL755" i="1"/>
  <c r="BD755" i="1"/>
  <c r="CJ755" i="1"/>
  <c r="CM755" i="1" s="1"/>
  <c r="CN755" i="1" s="1"/>
  <c r="AV755" i="1"/>
  <c r="CB755" i="1"/>
  <c r="CE755" i="1" s="1"/>
  <c r="CF755" i="1" s="1"/>
  <c r="AN755" i="1"/>
  <c r="N757" i="1"/>
  <c r="CO812" i="1"/>
  <c r="CP811" i="1"/>
  <c r="CG813" i="1"/>
  <c r="CH812" i="1"/>
  <c r="CY811" i="1"/>
  <c r="BU811" i="1"/>
  <c r="BV811" i="1" s="1"/>
  <c r="AW811" i="1"/>
  <c r="AX811" i="1" s="1"/>
  <c r="BE811" i="1"/>
  <c r="BF811" i="1" s="1"/>
  <c r="AG811" i="1"/>
  <c r="AH811" i="1" s="1"/>
  <c r="CC811" i="1"/>
  <c r="CD811" i="1" s="1"/>
  <c r="AO811" i="1"/>
  <c r="AP811" i="1" s="1"/>
  <c r="CK811" i="1"/>
  <c r="CL811" i="1" s="1"/>
  <c r="BM811" i="1"/>
  <c r="BN811" i="1" s="1"/>
  <c r="DA811" i="1"/>
  <c r="DB811" i="1" s="1"/>
  <c r="CS811" i="1"/>
  <c r="CT811" i="1" s="1"/>
  <c r="BS811" i="1"/>
  <c r="CQ811" i="1"/>
  <c r="CI811" i="1"/>
  <c r="CX811" i="1"/>
  <c r="CW812" i="1"/>
  <c r="BZ810" i="1"/>
  <c r="BY811" i="1"/>
  <c r="CA811" i="1" s="1"/>
  <c r="BQ814" i="1"/>
  <c r="BR813" i="1"/>
  <c r="F810" i="1"/>
  <c r="E812" i="1"/>
  <c r="Q811" i="1"/>
  <c r="S810" i="1"/>
  <c r="Z810" i="1" s="1"/>
  <c r="R810" i="1"/>
  <c r="D811" i="1"/>
  <c r="C331" i="1"/>
  <c r="P331" i="1" s="1"/>
  <c r="L757" i="1"/>
  <c r="U757" i="1"/>
  <c r="W757" i="1" s="1"/>
  <c r="B330" i="1"/>
  <c r="A812" i="1"/>
  <c r="H811" i="1"/>
  <c r="AA811" i="1"/>
  <c r="T811" i="1"/>
  <c r="AB811" i="1"/>
  <c r="J758" i="1"/>
  <c r="K758" i="1" s="1"/>
  <c r="M758" i="1"/>
  <c r="I759" i="1"/>
  <c r="O757" i="1" l="1"/>
  <c r="BD757" i="1" s="1"/>
  <c r="AV756" i="1"/>
  <c r="BL756" i="1"/>
  <c r="CB756" i="1"/>
  <c r="CE756" i="1" s="1"/>
  <c r="CF756" i="1" s="1"/>
  <c r="AN756" i="1"/>
  <c r="BD756" i="1"/>
  <c r="BT756" i="1"/>
  <c r="BW756" i="1" s="1"/>
  <c r="BX756" i="1" s="1"/>
  <c r="CJ756" i="1"/>
  <c r="CM756" i="1" s="1"/>
  <c r="CN756" i="1" s="1"/>
  <c r="N758" i="1"/>
  <c r="CY812" i="1"/>
  <c r="BM812" i="1"/>
  <c r="BN812" i="1" s="1"/>
  <c r="AO812" i="1"/>
  <c r="AP812" i="1" s="1"/>
  <c r="CK812" i="1"/>
  <c r="CL812" i="1" s="1"/>
  <c r="AW812" i="1"/>
  <c r="AX812" i="1" s="1"/>
  <c r="BU812" i="1"/>
  <c r="BV812" i="1" s="1"/>
  <c r="AG812" i="1"/>
  <c r="AH812" i="1" s="1"/>
  <c r="DA812" i="1"/>
  <c r="DB812" i="1" s="1"/>
  <c r="BE812" i="1"/>
  <c r="BF812" i="1" s="1"/>
  <c r="CC812" i="1"/>
  <c r="CD812" i="1" s="1"/>
  <c r="CS812" i="1"/>
  <c r="CT812" i="1" s="1"/>
  <c r="CQ812" i="1"/>
  <c r="BS812" i="1"/>
  <c r="CI812" i="1"/>
  <c r="CX812" i="1"/>
  <c r="CW813" i="1"/>
  <c r="CP812" i="1"/>
  <c r="CO813" i="1"/>
  <c r="BZ811" i="1"/>
  <c r="BY812" i="1"/>
  <c r="BQ815" i="1"/>
  <c r="BR814" i="1"/>
  <c r="CG814" i="1"/>
  <c r="CH813" i="1"/>
  <c r="F811" i="1"/>
  <c r="G811" i="1"/>
  <c r="S811" i="1"/>
  <c r="Z811" i="1" s="1"/>
  <c r="R811" i="1"/>
  <c r="E813" i="1"/>
  <c r="Q812" i="1"/>
  <c r="D812" i="1"/>
  <c r="G812" i="1" s="1"/>
  <c r="M759" i="1"/>
  <c r="J759" i="1"/>
  <c r="K759" i="1" s="1"/>
  <c r="I760" i="1"/>
  <c r="AB812" i="1"/>
  <c r="AA812" i="1"/>
  <c r="T812" i="1"/>
  <c r="L758" i="1"/>
  <c r="U758" i="1"/>
  <c r="W758" i="1" s="1"/>
  <c r="H812" i="1"/>
  <c r="A813" i="1"/>
  <c r="X331" i="1"/>
  <c r="AN757" i="1" l="1"/>
  <c r="N759" i="1"/>
  <c r="AF757" i="1"/>
  <c r="CJ757" i="1"/>
  <c r="CM757" i="1" s="1"/>
  <c r="CN757" i="1" s="1"/>
  <c r="BT757" i="1"/>
  <c r="BW757" i="1" s="1"/>
  <c r="BX757" i="1" s="1"/>
  <c r="AV757" i="1"/>
  <c r="CB757" i="1"/>
  <c r="CE757" i="1" s="1"/>
  <c r="CF757" i="1" s="1"/>
  <c r="BL757" i="1"/>
  <c r="O758" i="1"/>
  <c r="AF758" i="1" s="1"/>
  <c r="CY813" i="1"/>
  <c r="CK813" i="1"/>
  <c r="CL813" i="1" s="1"/>
  <c r="BM813" i="1"/>
  <c r="BN813" i="1" s="1"/>
  <c r="BU813" i="1"/>
  <c r="BV813" i="1" s="1"/>
  <c r="BE813" i="1"/>
  <c r="BF813" i="1" s="1"/>
  <c r="AG813" i="1"/>
  <c r="AH813" i="1" s="1"/>
  <c r="DA813" i="1"/>
  <c r="DB813" i="1" s="1"/>
  <c r="AO813" i="1"/>
  <c r="AP813" i="1" s="1"/>
  <c r="AW813" i="1"/>
  <c r="AX813" i="1" s="1"/>
  <c r="CC813" i="1"/>
  <c r="CD813" i="1" s="1"/>
  <c r="CS813" i="1"/>
  <c r="CT813" i="1" s="1"/>
  <c r="CQ813" i="1"/>
  <c r="BS813" i="1"/>
  <c r="CI813" i="1"/>
  <c r="BY813" i="1"/>
  <c r="BZ812" i="1"/>
  <c r="CA812" i="1"/>
  <c r="CG815" i="1"/>
  <c r="CH814" i="1"/>
  <c r="BR815" i="1"/>
  <c r="BQ816" i="1"/>
  <c r="F812" i="1"/>
  <c r="CP813" i="1"/>
  <c r="CO814" i="1"/>
  <c r="CX813" i="1"/>
  <c r="CW814" i="1"/>
  <c r="R812" i="1"/>
  <c r="S812" i="1"/>
  <c r="Z812" i="1" s="1"/>
  <c r="D813" i="1"/>
  <c r="G813" i="1" s="1"/>
  <c r="E814" i="1"/>
  <c r="Q813" i="1"/>
  <c r="C332" i="1"/>
  <c r="P332" i="1" s="1"/>
  <c r="B331" i="1"/>
  <c r="AA813" i="1"/>
  <c r="T813" i="1"/>
  <c r="AB813" i="1"/>
  <c r="J760" i="1"/>
  <c r="K760" i="1" s="1"/>
  <c r="M760" i="1"/>
  <c r="I761" i="1"/>
  <c r="L759" i="1"/>
  <c r="U759" i="1"/>
  <c r="W759" i="1" s="1"/>
  <c r="A814" i="1"/>
  <c r="H813" i="1"/>
  <c r="O759" i="1" l="1"/>
  <c r="BT759" i="1" s="1"/>
  <c r="BW759" i="1" s="1"/>
  <c r="BX759" i="1" s="1"/>
  <c r="N760" i="1"/>
  <c r="CB758" i="1"/>
  <c r="CE758" i="1" s="1"/>
  <c r="CF758" i="1" s="1"/>
  <c r="BT758" i="1"/>
  <c r="BW758" i="1" s="1"/>
  <c r="BX758" i="1" s="1"/>
  <c r="AN758" i="1"/>
  <c r="BD758" i="1"/>
  <c r="BL758" i="1"/>
  <c r="AV758" i="1"/>
  <c r="CJ758" i="1"/>
  <c r="CM758" i="1" s="1"/>
  <c r="CN758" i="1" s="1"/>
  <c r="CP814" i="1"/>
  <c r="CO815" i="1"/>
  <c r="BY814" i="1"/>
  <c r="CA814" i="1" s="1"/>
  <c r="BZ813" i="1"/>
  <c r="DA814" i="1"/>
  <c r="DB814" i="1" s="1"/>
  <c r="CC814" i="1"/>
  <c r="CD814" i="1" s="1"/>
  <c r="BE814" i="1"/>
  <c r="BF814" i="1" s="1"/>
  <c r="CY814" i="1"/>
  <c r="CK814" i="1"/>
  <c r="CL814" i="1" s="1"/>
  <c r="BU814" i="1"/>
  <c r="BV814" i="1" s="1"/>
  <c r="BM814" i="1"/>
  <c r="BN814" i="1" s="1"/>
  <c r="AW814" i="1"/>
  <c r="AX814" i="1" s="1"/>
  <c r="AG814" i="1"/>
  <c r="AH814" i="1" s="1"/>
  <c r="AO814" i="1"/>
  <c r="AP814" i="1" s="1"/>
  <c r="CS814" i="1"/>
  <c r="CT814" i="1" s="1"/>
  <c r="BS814" i="1"/>
  <c r="CQ814" i="1"/>
  <c r="CI814" i="1"/>
  <c r="CX814" i="1"/>
  <c r="CW815" i="1"/>
  <c r="CA813" i="1"/>
  <c r="BR816" i="1"/>
  <c r="BQ817" i="1"/>
  <c r="CH815" i="1"/>
  <c r="CG816" i="1"/>
  <c r="F813" i="1"/>
  <c r="E815" i="1"/>
  <c r="Q814" i="1"/>
  <c r="R813" i="1"/>
  <c r="S813" i="1"/>
  <c r="Z813" i="1" s="1"/>
  <c r="D814" i="1"/>
  <c r="G814" i="1" s="1"/>
  <c r="AB814" i="1"/>
  <c r="AA814" i="1"/>
  <c r="T814" i="1"/>
  <c r="H814" i="1"/>
  <c r="A815" i="1"/>
  <c r="X332" i="1"/>
  <c r="L760" i="1"/>
  <c r="U760" i="1"/>
  <c r="W760" i="1" s="1"/>
  <c r="M761" i="1"/>
  <c r="J761" i="1"/>
  <c r="K761" i="1" s="1"/>
  <c r="I762" i="1"/>
  <c r="BL759" i="1" l="1"/>
  <c r="AN759" i="1"/>
  <c r="N761" i="1"/>
  <c r="CB759" i="1"/>
  <c r="CE759" i="1" s="1"/>
  <c r="CF759" i="1" s="1"/>
  <c r="AF759" i="1"/>
  <c r="O760" i="1"/>
  <c r="BT760" i="1" s="1"/>
  <c r="BW760" i="1" s="1"/>
  <c r="BX760" i="1" s="1"/>
  <c r="BD759" i="1"/>
  <c r="CJ759" i="1"/>
  <c r="CM759" i="1" s="1"/>
  <c r="CN759" i="1" s="1"/>
  <c r="AV759" i="1"/>
  <c r="BY815" i="1"/>
  <c r="CA815" i="1" s="1"/>
  <c r="BZ814" i="1"/>
  <c r="CP815" i="1"/>
  <c r="CO816" i="1"/>
  <c r="BU815" i="1"/>
  <c r="BV815" i="1" s="1"/>
  <c r="AW815" i="1"/>
  <c r="AX815" i="1" s="1"/>
  <c r="AG815" i="1"/>
  <c r="AH815" i="1" s="1"/>
  <c r="CC815" i="1"/>
  <c r="CD815" i="1" s="1"/>
  <c r="BM815" i="1"/>
  <c r="BN815" i="1" s="1"/>
  <c r="CY815" i="1"/>
  <c r="BE815" i="1"/>
  <c r="BF815" i="1" s="1"/>
  <c r="AO815" i="1"/>
  <c r="AP815" i="1" s="1"/>
  <c r="CK815" i="1"/>
  <c r="CL815" i="1" s="1"/>
  <c r="DA815" i="1"/>
  <c r="DB815" i="1" s="1"/>
  <c r="CS815" i="1"/>
  <c r="CT815" i="1" s="1"/>
  <c r="CQ815" i="1"/>
  <c r="BS815" i="1"/>
  <c r="CI815" i="1"/>
  <c r="CH816" i="1"/>
  <c r="CG817" i="1"/>
  <c r="CX815" i="1"/>
  <c r="CW816" i="1"/>
  <c r="BR817" i="1"/>
  <c r="BQ818" i="1"/>
  <c r="F814" i="1"/>
  <c r="S814" i="1"/>
  <c r="Z814" i="1" s="1"/>
  <c r="R814" i="1"/>
  <c r="E816" i="1"/>
  <c r="Q815" i="1"/>
  <c r="D815" i="1"/>
  <c r="G815" i="1" s="1"/>
  <c r="C333" i="1"/>
  <c r="P333" i="1" s="1"/>
  <c r="B332" i="1"/>
  <c r="L761" i="1"/>
  <c r="U761" i="1"/>
  <c r="W761" i="1" s="1"/>
  <c r="AA815" i="1"/>
  <c r="T815" i="1"/>
  <c r="AB815" i="1"/>
  <c r="J762" i="1"/>
  <c r="K762" i="1" s="1"/>
  <c r="M762" i="1"/>
  <c r="I763" i="1"/>
  <c r="A816" i="1"/>
  <c r="H815" i="1"/>
  <c r="CJ760" i="1" l="1"/>
  <c r="CM760" i="1" s="1"/>
  <c r="CN760" i="1" s="1"/>
  <c r="AF760" i="1"/>
  <c r="O761" i="1"/>
  <c r="BT761" i="1" s="1"/>
  <c r="BW761" i="1" s="1"/>
  <c r="BX761" i="1" s="1"/>
  <c r="AV760" i="1"/>
  <c r="N762" i="1"/>
  <c r="AN760" i="1"/>
  <c r="BD760" i="1"/>
  <c r="CB760" i="1"/>
  <c r="CE760" i="1" s="1"/>
  <c r="CF760" i="1" s="1"/>
  <c r="BL760" i="1"/>
  <c r="F815" i="1"/>
  <c r="BQ819" i="1"/>
  <c r="BR818" i="1"/>
  <c r="CY816" i="1"/>
  <c r="CC816" i="1"/>
  <c r="CD816" i="1" s="1"/>
  <c r="DA816" i="1"/>
  <c r="DB816" i="1" s="1"/>
  <c r="BM816" i="1"/>
  <c r="BN816" i="1" s="1"/>
  <c r="AO816" i="1"/>
  <c r="AP816" i="1" s="1"/>
  <c r="BU816" i="1"/>
  <c r="BV816" i="1" s="1"/>
  <c r="BE816" i="1"/>
  <c r="BF816" i="1" s="1"/>
  <c r="AG816" i="1"/>
  <c r="AH816" i="1" s="1"/>
  <c r="CK816" i="1"/>
  <c r="CL816" i="1" s="1"/>
  <c r="AW816" i="1"/>
  <c r="AX816" i="1" s="1"/>
  <c r="CS816" i="1"/>
  <c r="CT816" i="1" s="1"/>
  <c r="CQ816" i="1"/>
  <c r="BS816" i="1"/>
  <c r="CI816" i="1"/>
  <c r="CG818" i="1"/>
  <c r="CH817" i="1"/>
  <c r="CX816" i="1"/>
  <c r="CW817" i="1"/>
  <c r="CP816" i="1"/>
  <c r="CO817" i="1"/>
  <c r="BZ815" i="1"/>
  <c r="BY816" i="1"/>
  <c r="S815" i="1"/>
  <c r="Z815" i="1" s="1"/>
  <c r="R815" i="1"/>
  <c r="D816" i="1"/>
  <c r="G816" i="1" s="1"/>
  <c r="E817" i="1"/>
  <c r="Q816" i="1"/>
  <c r="H816" i="1"/>
  <c r="A817" i="1"/>
  <c r="X333" i="1"/>
  <c r="M763" i="1"/>
  <c r="J763" i="1"/>
  <c r="K763" i="1" s="1"/>
  <c r="I764" i="1"/>
  <c r="AB816" i="1"/>
  <c r="AA816" i="1"/>
  <c r="T816" i="1"/>
  <c r="L762" i="1"/>
  <c r="U762" i="1"/>
  <c r="W762" i="1" s="1"/>
  <c r="CJ761" i="1" l="1"/>
  <c r="CM761" i="1" s="1"/>
  <c r="CN761" i="1" s="1"/>
  <c r="AF761" i="1"/>
  <c r="BL761" i="1"/>
  <c r="N763" i="1"/>
  <c r="BD761" i="1"/>
  <c r="O762" i="1"/>
  <c r="CB762" i="1" s="1"/>
  <c r="CE762" i="1" s="1"/>
  <c r="CF762" i="1" s="1"/>
  <c r="AV761" i="1"/>
  <c r="CB761" i="1"/>
  <c r="CE761" i="1" s="1"/>
  <c r="CF761" i="1" s="1"/>
  <c r="AN761" i="1"/>
  <c r="BZ816" i="1"/>
  <c r="BY817" i="1"/>
  <c r="CO818" i="1"/>
  <c r="CP817" i="1"/>
  <c r="CH818" i="1"/>
  <c r="CG819" i="1"/>
  <c r="CA816" i="1"/>
  <c r="BR819" i="1"/>
  <c r="BQ820" i="1"/>
  <c r="CY817" i="1"/>
  <c r="DA817" i="1"/>
  <c r="DB817" i="1" s="1"/>
  <c r="CK817" i="1"/>
  <c r="CL817" i="1" s="1"/>
  <c r="BU817" i="1"/>
  <c r="BV817" i="1" s="1"/>
  <c r="BE817" i="1"/>
  <c r="BF817" i="1" s="1"/>
  <c r="AO817" i="1"/>
  <c r="AP817" i="1" s="1"/>
  <c r="BM817" i="1"/>
  <c r="BN817" i="1" s="1"/>
  <c r="AG817" i="1"/>
  <c r="AH817" i="1" s="1"/>
  <c r="AW817" i="1"/>
  <c r="AX817" i="1" s="1"/>
  <c r="CC817" i="1"/>
  <c r="CD817" i="1" s="1"/>
  <c r="CS817" i="1"/>
  <c r="CT817" i="1" s="1"/>
  <c r="BS817" i="1"/>
  <c r="CQ817" i="1"/>
  <c r="CI817" i="1"/>
  <c r="CA817" i="1"/>
  <c r="CX817" i="1"/>
  <c r="CW818" i="1"/>
  <c r="F816" i="1"/>
  <c r="E818" i="1"/>
  <c r="Q817" i="1"/>
  <c r="R816" i="1"/>
  <c r="S816" i="1"/>
  <c r="Z816" i="1" s="1"/>
  <c r="D817" i="1"/>
  <c r="G817" i="1" s="1"/>
  <c r="B333" i="1"/>
  <c r="L763" i="1"/>
  <c r="U763" i="1"/>
  <c r="W763" i="1" s="1"/>
  <c r="AA817" i="1"/>
  <c r="T817" i="1"/>
  <c r="AB817" i="1"/>
  <c r="J764" i="1"/>
  <c r="K764" i="1" s="1"/>
  <c r="M764" i="1"/>
  <c r="I765" i="1"/>
  <c r="C334" i="1"/>
  <c r="A818" i="1"/>
  <c r="H817" i="1"/>
  <c r="BD762" i="1" l="1"/>
  <c r="CJ762" i="1"/>
  <c r="CM762" i="1" s="1"/>
  <c r="CN762" i="1" s="1"/>
  <c r="AN762" i="1"/>
  <c r="O763" i="1"/>
  <c r="BT763" i="1" s="1"/>
  <c r="BW763" i="1" s="1"/>
  <c r="BX763" i="1" s="1"/>
  <c r="BT762" i="1"/>
  <c r="BW762" i="1" s="1"/>
  <c r="BX762" i="1" s="1"/>
  <c r="AF762" i="1"/>
  <c r="N764" i="1"/>
  <c r="AV762" i="1"/>
  <c r="BL762" i="1"/>
  <c r="CX818" i="1"/>
  <c r="CW819" i="1"/>
  <c r="DA818" i="1"/>
  <c r="DB818" i="1" s="1"/>
  <c r="CC818" i="1"/>
  <c r="CD818" i="1" s="1"/>
  <c r="BM818" i="1"/>
  <c r="BN818" i="1" s="1"/>
  <c r="AW818" i="1"/>
  <c r="AX818" i="1" s="1"/>
  <c r="AG818" i="1"/>
  <c r="AH818" i="1" s="1"/>
  <c r="CY818" i="1"/>
  <c r="CK818" i="1"/>
  <c r="CL818" i="1" s="1"/>
  <c r="BE818" i="1"/>
  <c r="BF818" i="1" s="1"/>
  <c r="BU818" i="1"/>
  <c r="BV818" i="1" s="1"/>
  <c r="AO818" i="1"/>
  <c r="AP818" i="1" s="1"/>
  <c r="CS818" i="1"/>
  <c r="CT818" i="1" s="1"/>
  <c r="BS818" i="1"/>
  <c r="CQ818" i="1"/>
  <c r="CI818" i="1"/>
  <c r="BZ817" i="1"/>
  <c r="BY818" i="1"/>
  <c r="CH819" i="1"/>
  <c r="CG820" i="1"/>
  <c r="BR820" i="1"/>
  <c r="BQ821" i="1"/>
  <c r="CO819" i="1"/>
  <c r="CP818" i="1"/>
  <c r="F817" i="1"/>
  <c r="E819" i="1"/>
  <c r="Q818" i="1"/>
  <c r="R817" i="1"/>
  <c r="S817" i="1"/>
  <c r="Z817" i="1" s="1"/>
  <c r="D818" i="1"/>
  <c r="G818" i="1" s="1"/>
  <c r="H818" i="1"/>
  <c r="A819" i="1"/>
  <c r="J765" i="1"/>
  <c r="K765" i="1" s="1"/>
  <c r="M765" i="1"/>
  <c r="I766" i="1"/>
  <c r="AB818" i="1"/>
  <c r="AA818" i="1"/>
  <c r="T818" i="1"/>
  <c r="L764" i="1"/>
  <c r="U764" i="1"/>
  <c r="W764" i="1" s="1"/>
  <c r="P334" i="1"/>
  <c r="N765" i="1" l="1"/>
  <c r="CJ763" i="1"/>
  <c r="CM763" i="1" s="1"/>
  <c r="CN763" i="1" s="1"/>
  <c r="O764" i="1"/>
  <c r="CJ764" i="1" s="1"/>
  <c r="CM764" i="1" s="1"/>
  <c r="CN764" i="1" s="1"/>
  <c r="AF763" i="1"/>
  <c r="BL763" i="1"/>
  <c r="BD763" i="1"/>
  <c r="AV763" i="1"/>
  <c r="CB763" i="1"/>
  <c r="CE763" i="1" s="1"/>
  <c r="CF763" i="1" s="1"/>
  <c r="AN763" i="1"/>
  <c r="BY819" i="1"/>
  <c r="BZ818" i="1"/>
  <c r="CA818" i="1"/>
  <c r="CY819" i="1"/>
  <c r="CK819" i="1"/>
  <c r="CL819" i="1" s="1"/>
  <c r="BU819" i="1"/>
  <c r="BV819" i="1" s="1"/>
  <c r="BE819" i="1"/>
  <c r="BF819" i="1" s="1"/>
  <c r="AO819" i="1"/>
  <c r="AP819" i="1" s="1"/>
  <c r="CC819" i="1"/>
  <c r="CD819" i="1" s="1"/>
  <c r="AW819" i="1"/>
  <c r="AX819" i="1" s="1"/>
  <c r="AG819" i="1"/>
  <c r="AH819" i="1" s="1"/>
  <c r="BM819" i="1"/>
  <c r="BN819" i="1" s="1"/>
  <c r="DA819" i="1"/>
  <c r="DB819" i="1" s="1"/>
  <c r="CS819" i="1"/>
  <c r="CT819" i="1" s="1"/>
  <c r="BS819" i="1"/>
  <c r="CQ819" i="1"/>
  <c r="CA819" i="1"/>
  <c r="CI819" i="1"/>
  <c r="CX819" i="1"/>
  <c r="CW820" i="1"/>
  <c r="BQ822" i="1"/>
  <c r="BR821" i="1"/>
  <c r="CG821" i="1"/>
  <c r="CH820" i="1"/>
  <c r="CP819" i="1"/>
  <c r="CO820" i="1"/>
  <c r="F818" i="1"/>
  <c r="E820" i="1"/>
  <c r="Q819" i="1"/>
  <c r="S818" i="1"/>
  <c r="Z818" i="1" s="1"/>
  <c r="R818" i="1"/>
  <c r="D819" i="1"/>
  <c r="G819" i="1" s="1"/>
  <c r="A820" i="1"/>
  <c r="H819" i="1"/>
  <c r="L765" i="1"/>
  <c r="U765" i="1"/>
  <c r="W765" i="1" s="1"/>
  <c r="X334" i="1"/>
  <c r="M766" i="1"/>
  <c r="J766" i="1"/>
  <c r="K766" i="1" s="1"/>
  <c r="I767" i="1"/>
  <c r="AA819" i="1"/>
  <c r="T819" i="1"/>
  <c r="AB819" i="1"/>
  <c r="BD764" i="1" l="1"/>
  <c r="O765" i="1"/>
  <c r="AF765" i="1" s="1"/>
  <c r="AF764" i="1"/>
  <c r="AV764" i="1"/>
  <c r="BL764" i="1"/>
  <c r="N766" i="1"/>
  <c r="CB764" i="1"/>
  <c r="CE764" i="1" s="1"/>
  <c r="CF764" i="1" s="1"/>
  <c r="AN764" i="1"/>
  <c r="BT764" i="1"/>
  <c r="BW764" i="1" s="1"/>
  <c r="BX764" i="1" s="1"/>
  <c r="CY820" i="1"/>
  <c r="CC820" i="1"/>
  <c r="CD820" i="1" s="1"/>
  <c r="BM820" i="1"/>
  <c r="BN820" i="1" s="1"/>
  <c r="AW820" i="1"/>
  <c r="AX820" i="1" s="1"/>
  <c r="AG820" i="1"/>
  <c r="AH820" i="1" s="1"/>
  <c r="DA820" i="1"/>
  <c r="DB820" i="1" s="1"/>
  <c r="CK820" i="1"/>
  <c r="CL820" i="1" s="1"/>
  <c r="BU820" i="1"/>
  <c r="BV820" i="1" s="1"/>
  <c r="AO820" i="1"/>
  <c r="AP820" i="1" s="1"/>
  <c r="BE820" i="1"/>
  <c r="BF820" i="1" s="1"/>
  <c r="CS820" i="1"/>
  <c r="CT820" i="1" s="1"/>
  <c r="BS820" i="1"/>
  <c r="CQ820" i="1"/>
  <c r="CI820" i="1"/>
  <c r="BR822" i="1"/>
  <c r="BQ823" i="1"/>
  <c r="CH821" i="1"/>
  <c r="CG822" i="1"/>
  <c r="CP820" i="1"/>
  <c r="CO821" i="1"/>
  <c r="CW821" i="1"/>
  <c r="CX820" i="1"/>
  <c r="BZ819" i="1"/>
  <c r="BY820" i="1"/>
  <c r="CA820" i="1" s="1"/>
  <c r="F819" i="1"/>
  <c r="S819" i="1"/>
  <c r="Z819" i="1" s="1"/>
  <c r="R819" i="1"/>
  <c r="E821" i="1"/>
  <c r="Q820" i="1"/>
  <c r="D820" i="1"/>
  <c r="G820" i="1" s="1"/>
  <c r="L766" i="1"/>
  <c r="U766" i="1"/>
  <c r="W766" i="1" s="1"/>
  <c r="H820" i="1"/>
  <c r="A821" i="1"/>
  <c r="C335" i="1"/>
  <c r="AB820" i="1"/>
  <c r="AA820" i="1"/>
  <c r="T820" i="1"/>
  <c r="J767" i="1"/>
  <c r="K767" i="1" s="1"/>
  <c r="M767" i="1"/>
  <c r="I768" i="1"/>
  <c r="B334" i="1"/>
  <c r="O766" i="1" l="1"/>
  <c r="AN766" i="1" s="1"/>
  <c r="N767" i="1"/>
  <c r="BD765" i="1"/>
  <c r="CJ765" i="1"/>
  <c r="CM765" i="1" s="1"/>
  <c r="CN765" i="1" s="1"/>
  <c r="CB765" i="1"/>
  <c r="CE765" i="1" s="1"/>
  <c r="CF765" i="1" s="1"/>
  <c r="BL765" i="1"/>
  <c r="AV765" i="1"/>
  <c r="AN765" i="1"/>
  <c r="BT765" i="1"/>
  <c r="BW765" i="1" s="1"/>
  <c r="BX765" i="1" s="1"/>
  <c r="BR823" i="1"/>
  <c r="BQ824" i="1"/>
  <c r="BY821" i="1"/>
  <c r="CA821" i="1" s="1"/>
  <c r="BZ820" i="1"/>
  <c r="CX821" i="1"/>
  <c r="CW822" i="1"/>
  <c r="CG823" i="1"/>
  <c r="CH822" i="1"/>
  <c r="CY821" i="1"/>
  <c r="CK821" i="1"/>
  <c r="CL821" i="1" s="1"/>
  <c r="BU821" i="1"/>
  <c r="BV821" i="1" s="1"/>
  <c r="BE821" i="1"/>
  <c r="BF821" i="1" s="1"/>
  <c r="AO821" i="1"/>
  <c r="AP821" i="1" s="1"/>
  <c r="CC821" i="1"/>
  <c r="CD821" i="1" s="1"/>
  <c r="BM821" i="1"/>
  <c r="BN821" i="1" s="1"/>
  <c r="AG821" i="1"/>
  <c r="AH821" i="1" s="1"/>
  <c r="DA821" i="1"/>
  <c r="DB821" i="1" s="1"/>
  <c r="AW821" i="1"/>
  <c r="AX821" i="1" s="1"/>
  <c r="CS821" i="1"/>
  <c r="CT821" i="1" s="1"/>
  <c r="BS821" i="1"/>
  <c r="CQ821" i="1"/>
  <c r="CI821" i="1"/>
  <c r="CO822" i="1"/>
  <c r="CP821" i="1"/>
  <c r="F820" i="1"/>
  <c r="E822" i="1"/>
  <c r="Q821" i="1"/>
  <c r="R820" i="1"/>
  <c r="S820" i="1"/>
  <c r="Z820" i="1" s="1"/>
  <c r="D821" i="1"/>
  <c r="G821" i="1" s="1"/>
  <c r="AA821" i="1"/>
  <c r="T821" i="1"/>
  <c r="AB821" i="1"/>
  <c r="M768" i="1"/>
  <c r="J768" i="1"/>
  <c r="K768" i="1" s="1"/>
  <c r="I769" i="1"/>
  <c r="P335" i="1"/>
  <c r="A822" i="1"/>
  <c r="H821" i="1"/>
  <c r="L767" i="1"/>
  <c r="U767" i="1"/>
  <c r="W767" i="1" s="1"/>
  <c r="BT766" i="1" l="1"/>
  <c r="BW766" i="1" s="1"/>
  <c r="BX766" i="1" s="1"/>
  <c r="AF766" i="1"/>
  <c r="BL766" i="1"/>
  <c r="BD766" i="1"/>
  <c r="CB766" i="1"/>
  <c r="CE766" i="1" s="1"/>
  <c r="CF766" i="1" s="1"/>
  <c r="CJ766" i="1"/>
  <c r="CM766" i="1" s="1"/>
  <c r="CN766" i="1" s="1"/>
  <c r="AV766" i="1"/>
  <c r="O767" i="1"/>
  <c r="CJ767" i="1" s="1"/>
  <c r="CM767" i="1" s="1"/>
  <c r="CN767" i="1" s="1"/>
  <c r="N768" i="1"/>
  <c r="BQ825" i="1"/>
  <c r="BR824" i="1"/>
  <c r="CH823" i="1"/>
  <c r="CG824" i="1"/>
  <c r="CO823" i="1"/>
  <c r="CP822" i="1"/>
  <c r="DA822" i="1"/>
  <c r="DB822" i="1" s="1"/>
  <c r="CC822" i="1"/>
  <c r="CD822" i="1" s="1"/>
  <c r="BM822" i="1"/>
  <c r="BN822" i="1" s="1"/>
  <c r="AW822" i="1"/>
  <c r="AX822" i="1" s="1"/>
  <c r="AG822" i="1"/>
  <c r="AH822" i="1" s="1"/>
  <c r="BU822" i="1"/>
  <c r="BV822" i="1" s="1"/>
  <c r="CK822" i="1"/>
  <c r="CL822" i="1" s="1"/>
  <c r="BE822" i="1"/>
  <c r="BF822" i="1" s="1"/>
  <c r="AO822" i="1"/>
  <c r="AP822" i="1" s="1"/>
  <c r="CY822" i="1"/>
  <c r="CS822" i="1"/>
  <c r="CT822" i="1" s="1"/>
  <c r="CQ822" i="1"/>
  <c r="BS822" i="1"/>
  <c r="CI822" i="1"/>
  <c r="CX822" i="1"/>
  <c r="CW823" i="1"/>
  <c r="BZ821" i="1"/>
  <c r="BY822" i="1"/>
  <c r="CA822" i="1" s="1"/>
  <c r="F821" i="1"/>
  <c r="E823" i="1"/>
  <c r="Q822" i="1"/>
  <c r="R821" i="1"/>
  <c r="S821" i="1"/>
  <c r="Z821" i="1" s="1"/>
  <c r="D822" i="1"/>
  <c r="G822" i="1" s="1"/>
  <c r="AB822" i="1"/>
  <c r="AA822" i="1"/>
  <c r="T822" i="1"/>
  <c r="J769" i="1"/>
  <c r="K769" i="1" s="1"/>
  <c r="M769" i="1"/>
  <c r="I770" i="1"/>
  <c r="H822" i="1"/>
  <c r="A823" i="1"/>
  <c r="L768" i="1"/>
  <c r="U768" i="1"/>
  <c r="W768" i="1" s="1"/>
  <c r="X335" i="1"/>
  <c r="AN767" i="1" l="1"/>
  <c r="CB767" i="1"/>
  <c r="CE767" i="1" s="1"/>
  <c r="CF767" i="1" s="1"/>
  <c r="BT767" i="1"/>
  <c r="BW767" i="1" s="1"/>
  <c r="BX767" i="1" s="1"/>
  <c r="AF767" i="1"/>
  <c r="N769" i="1"/>
  <c r="AV767" i="1"/>
  <c r="BL767" i="1"/>
  <c r="BD767" i="1"/>
  <c r="O768" i="1"/>
  <c r="CB768" i="1" s="1"/>
  <c r="CE768" i="1" s="1"/>
  <c r="CF768" i="1" s="1"/>
  <c r="CX823" i="1"/>
  <c r="CW824" i="1"/>
  <c r="AG823" i="1"/>
  <c r="AH823" i="1" s="1"/>
  <c r="CC823" i="1"/>
  <c r="CD823" i="1" s="1"/>
  <c r="BE823" i="1"/>
  <c r="BF823" i="1" s="1"/>
  <c r="BU823" i="1"/>
  <c r="BV823" i="1" s="1"/>
  <c r="AW823" i="1"/>
  <c r="AX823" i="1" s="1"/>
  <c r="CY823" i="1"/>
  <c r="CK823" i="1"/>
  <c r="CL823" i="1" s="1"/>
  <c r="BM823" i="1"/>
  <c r="BN823" i="1" s="1"/>
  <c r="AO823" i="1"/>
  <c r="AP823" i="1" s="1"/>
  <c r="DA823" i="1"/>
  <c r="DB823" i="1" s="1"/>
  <c r="CS823" i="1"/>
  <c r="CT823" i="1" s="1"/>
  <c r="BS823" i="1"/>
  <c r="CQ823" i="1"/>
  <c r="CI823" i="1"/>
  <c r="CH824" i="1"/>
  <c r="CG825" i="1"/>
  <c r="BZ822" i="1"/>
  <c r="BY823" i="1"/>
  <c r="CA823" i="1" s="1"/>
  <c r="CO824" i="1"/>
  <c r="CP823" i="1"/>
  <c r="BR825" i="1"/>
  <c r="BQ826" i="1"/>
  <c r="F822" i="1"/>
  <c r="E824" i="1"/>
  <c r="Q823" i="1"/>
  <c r="S822" i="1"/>
  <c r="Z822" i="1" s="1"/>
  <c r="R822" i="1"/>
  <c r="D823" i="1"/>
  <c r="G823" i="1" s="1"/>
  <c r="C336" i="1"/>
  <c r="P336" i="1" s="1"/>
  <c r="B335" i="1"/>
  <c r="A824" i="1"/>
  <c r="H823" i="1"/>
  <c r="J770" i="1"/>
  <c r="K770" i="1" s="1"/>
  <c r="M770" i="1"/>
  <c r="I771" i="1"/>
  <c r="AA823" i="1"/>
  <c r="T823" i="1"/>
  <c r="AB823" i="1"/>
  <c r="L769" i="1"/>
  <c r="U769" i="1"/>
  <c r="W769" i="1" s="1"/>
  <c r="O769" i="1" l="1"/>
  <c r="AF769" i="1" s="1"/>
  <c r="BL768" i="1"/>
  <c r="BT768" i="1"/>
  <c r="BW768" i="1" s="1"/>
  <c r="BX768" i="1" s="1"/>
  <c r="CJ768" i="1"/>
  <c r="CM768" i="1" s="1"/>
  <c r="CN768" i="1" s="1"/>
  <c r="AF768" i="1"/>
  <c r="AN768" i="1"/>
  <c r="BD768" i="1"/>
  <c r="AV768" i="1"/>
  <c r="N770" i="1"/>
  <c r="CY824" i="1"/>
  <c r="CC824" i="1"/>
  <c r="CD824" i="1" s="1"/>
  <c r="AW824" i="1"/>
  <c r="AX824" i="1" s="1"/>
  <c r="DA824" i="1"/>
  <c r="DB824" i="1" s="1"/>
  <c r="AG824" i="1"/>
  <c r="AH824" i="1" s="1"/>
  <c r="CK824" i="1"/>
  <c r="CL824" i="1" s="1"/>
  <c r="BU824" i="1"/>
  <c r="BV824" i="1" s="1"/>
  <c r="BE824" i="1"/>
  <c r="BF824" i="1" s="1"/>
  <c r="BM824" i="1"/>
  <c r="BN824" i="1" s="1"/>
  <c r="AO824" i="1"/>
  <c r="AP824" i="1" s="1"/>
  <c r="CS824" i="1"/>
  <c r="CT824" i="1" s="1"/>
  <c r="CQ824" i="1"/>
  <c r="BS824" i="1"/>
  <c r="CI824" i="1"/>
  <c r="CH825" i="1"/>
  <c r="CG826" i="1"/>
  <c r="BQ827" i="1"/>
  <c r="BR826" i="1"/>
  <c r="CX824" i="1"/>
  <c r="CW825" i="1"/>
  <c r="CO825" i="1"/>
  <c r="CP824" i="1"/>
  <c r="BZ823" i="1"/>
  <c r="BY824" i="1"/>
  <c r="F823" i="1"/>
  <c r="E825" i="1"/>
  <c r="Q824" i="1"/>
  <c r="S823" i="1"/>
  <c r="Z823" i="1" s="1"/>
  <c r="R823" i="1"/>
  <c r="D824" i="1"/>
  <c r="G824" i="1" s="1"/>
  <c r="AB824" i="1"/>
  <c r="AA824" i="1"/>
  <c r="T824" i="1"/>
  <c r="L770" i="1"/>
  <c r="U770" i="1"/>
  <c r="W770" i="1" s="1"/>
  <c r="H824" i="1"/>
  <c r="A825" i="1"/>
  <c r="M771" i="1"/>
  <c r="J771" i="1"/>
  <c r="K771" i="1" s="1"/>
  <c r="I772" i="1"/>
  <c r="X336" i="1"/>
  <c r="BD769" i="1" l="1"/>
  <c r="CJ769" i="1"/>
  <c r="CM769" i="1" s="1"/>
  <c r="CN769" i="1" s="1"/>
  <c r="CB769" i="1"/>
  <c r="CE769" i="1" s="1"/>
  <c r="CF769" i="1" s="1"/>
  <c r="AV769" i="1"/>
  <c r="BT769" i="1"/>
  <c r="BW769" i="1" s="1"/>
  <c r="BX769" i="1" s="1"/>
  <c r="BL769" i="1"/>
  <c r="AN769" i="1"/>
  <c r="N771" i="1"/>
  <c r="O770" i="1"/>
  <c r="AF770" i="1" s="1"/>
  <c r="BZ824" i="1"/>
  <c r="BY825" i="1"/>
  <c r="CX825" i="1"/>
  <c r="CW826" i="1"/>
  <c r="CO826" i="1"/>
  <c r="CP825" i="1"/>
  <c r="BQ828" i="1"/>
  <c r="BR827" i="1"/>
  <c r="CY825" i="1"/>
  <c r="BU825" i="1"/>
  <c r="BV825" i="1" s="1"/>
  <c r="AW825" i="1"/>
  <c r="AX825" i="1" s="1"/>
  <c r="DA825" i="1"/>
  <c r="DB825" i="1" s="1"/>
  <c r="BE825" i="1"/>
  <c r="BF825" i="1" s="1"/>
  <c r="AO825" i="1"/>
  <c r="AP825" i="1" s="1"/>
  <c r="CK825" i="1"/>
  <c r="CL825" i="1" s="1"/>
  <c r="CC825" i="1"/>
  <c r="CD825" i="1" s="1"/>
  <c r="AG825" i="1"/>
  <c r="AH825" i="1" s="1"/>
  <c r="BM825" i="1"/>
  <c r="BN825" i="1" s="1"/>
  <c r="CS825" i="1"/>
  <c r="CT825" i="1" s="1"/>
  <c r="BS825" i="1"/>
  <c r="CQ825" i="1"/>
  <c r="CI825" i="1"/>
  <c r="CA825" i="1"/>
  <c r="CG827" i="1"/>
  <c r="CH826" i="1"/>
  <c r="CA824" i="1"/>
  <c r="F824" i="1"/>
  <c r="E826" i="1"/>
  <c r="Q825" i="1"/>
  <c r="R824" i="1"/>
  <c r="S824" i="1"/>
  <c r="Z824" i="1" s="1"/>
  <c r="D825" i="1"/>
  <c r="G825" i="1" s="1"/>
  <c r="C337" i="1"/>
  <c r="P337" i="1" s="1"/>
  <c r="J772" i="1"/>
  <c r="K772" i="1" s="1"/>
  <c r="M772" i="1"/>
  <c r="I773" i="1"/>
  <c r="B336" i="1"/>
  <c r="AA825" i="1"/>
  <c r="T825" i="1"/>
  <c r="AB825" i="1"/>
  <c r="L771" i="1"/>
  <c r="U771" i="1"/>
  <c r="W771" i="1" s="1"/>
  <c r="A826" i="1"/>
  <c r="H825" i="1"/>
  <c r="N772" i="1" l="1"/>
  <c r="AV770" i="1"/>
  <c r="BL770" i="1"/>
  <c r="O771" i="1"/>
  <c r="BT771" i="1" s="1"/>
  <c r="BW771" i="1" s="1"/>
  <c r="BX771" i="1" s="1"/>
  <c r="CB770" i="1"/>
  <c r="CE770" i="1" s="1"/>
  <c r="CF770" i="1" s="1"/>
  <c r="AN770" i="1"/>
  <c r="BD770" i="1"/>
  <c r="BT770" i="1"/>
  <c r="BW770" i="1" s="1"/>
  <c r="BX770" i="1" s="1"/>
  <c r="CJ770" i="1"/>
  <c r="CM770" i="1" s="1"/>
  <c r="CN770" i="1" s="1"/>
  <c r="F825" i="1"/>
  <c r="CX826" i="1"/>
  <c r="CW827" i="1"/>
  <c r="BY826" i="1"/>
  <c r="CA826" i="1" s="1"/>
  <c r="BZ825" i="1"/>
  <c r="CG828" i="1"/>
  <c r="CH827" i="1"/>
  <c r="BR828" i="1"/>
  <c r="BQ829" i="1"/>
  <c r="CP826" i="1"/>
  <c r="CO827" i="1"/>
  <c r="BM826" i="1"/>
  <c r="BN826" i="1" s="1"/>
  <c r="AO826" i="1"/>
  <c r="AP826" i="1" s="1"/>
  <c r="CK826" i="1"/>
  <c r="CL826" i="1" s="1"/>
  <c r="BU826" i="1"/>
  <c r="BV826" i="1" s="1"/>
  <c r="BE826" i="1"/>
  <c r="BF826" i="1" s="1"/>
  <c r="CY826" i="1"/>
  <c r="AW826" i="1"/>
  <c r="AX826" i="1" s="1"/>
  <c r="AG826" i="1"/>
  <c r="AH826" i="1" s="1"/>
  <c r="CC826" i="1"/>
  <c r="CD826" i="1" s="1"/>
  <c r="DA826" i="1"/>
  <c r="DB826" i="1" s="1"/>
  <c r="CS826" i="1"/>
  <c r="CT826" i="1" s="1"/>
  <c r="CQ826" i="1"/>
  <c r="BS826" i="1"/>
  <c r="CI826" i="1"/>
  <c r="E827" i="1"/>
  <c r="Q826" i="1"/>
  <c r="R825" i="1"/>
  <c r="S825" i="1"/>
  <c r="Z825" i="1" s="1"/>
  <c r="D826" i="1"/>
  <c r="G826" i="1" s="1"/>
  <c r="L772" i="1"/>
  <c r="O772" i="1" s="1"/>
  <c r="U772" i="1"/>
  <c r="W772" i="1" s="1"/>
  <c r="AB826" i="1"/>
  <c r="AA826" i="1"/>
  <c r="T826" i="1"/>
  <c r="J773" i="1"/>
  <c r="K773" i="1" s="1"/>
  <c r="I774" i="1"/>
  <c r="H826" i="1"/>
  <c r="A827" i="1"/>
  <c r="X337" i="1"/>
  <c r="BD771" i="1" l="1"/>
  <c r="AV771" i="1"/>
  <c r="BL771" i="1"/>
  <c r="CB771" i="1"/>
  <c r="CE771" i="1" s="1"/>
  <c r="CF771" i="1" s="1"/>
  <c r="CJ771" i="1"/>
  <c r="CM771" i="1" s="1"/>
  <c r="CN771" i="1" s="1"/>
  <c r="AF771" i="1"/>
  <c r="AN771" i="1"/>
  <c r="BR829" i="1"/>
  <c r="BQ830" i="1"/>
  <c r="BY827" i="1"/>
  <c r="BZ826" i="1"/>
  <c r="CO828" i="1"/>
  <c r="CP827" i="1"/>
  <c r="CG829" i="1"/>
  <c r="CH828" i="1"/>
  <c r="BE827" i="1"/>
  <c r="BF827" i="1" s="1"/>
  <c r="AG827" i="1"/>
  <c r="AH827" i="1" s="1"/>
  <c r="CY827" i="1"/>
  <c r="CC827" i="1"/>
  <c r="CD827" i="1" s="1"/>
  <c r="BM827" i="1"/>
  <c r="BN827" i="1" s="1"/>
  <c r="AW827" i="1"/>
  <c r="AX827" i="1" s="1"/>
  <c r="BU827" i="1"/>
  <c r="BV827" i="1" s="1"/>
  <c r="AO827" i="1"/>
  <c r="AP827" i="1" s="1"/>
  <c r="CK827" i="1"/>
  <c r="CL827" i="1" s="1"/>
  <c r="DA827" i="1"/>
  <c r="DB827" i="1" s="1"/>
  <c r="CS827" i="1"/>
  <c r="CT827" i="1" s="1"/>
  <c r="CQ827" i="1"/>
  <c r="BS827" i="1"/>
  <c r="CI827" i="1"/>
  <c r="CA827" i="1"/>
  <c r="CX827" i="1"/>
  <c r="CW828" i="1"/>
  <c r="CR770" i="1"/>
  <c r="CR772" i="1" s="1"/>
  <c r="CU772" i="1" s="1"/>
  <c r="CB772" i="1"/>
  <c r="CE772" i="1" s="1"/>
  <c r="CF772" i="1" s="1"/>
  <c r="BT772" i="1"/>
  <c r="BW772" i="1" s="1"/>
  <c r="BX772" i="1" s="1"/>
  <c r="AN772" i="1"/>
  <c r="CJ772" i="1"/>
  <c r="CM772" i="1" s="1"/>
  <c r="CN772" i="1" s="1"/>
  <c r="AV772" i="1"/>
  <c r="BD772" i="1"/>
  <c r="BL772" i="1"/>
  <c r="AF772" i="1"/>
  <c r="F826" i="1"/>
  <c r="E828" i="1"/>
  <c r="Q827" i="1"/>
  <c r="S826" i="1"/>
  <c r="Z826" i="1" s="1"/>
  <c r="R826" i="1"/>
  <c r="D827" i="1"/>
  <c r="G827" i="1" s="1"/>
  <c r="B337" i="1"/>
  <c r="C338" i="1"/>
  <c r="P338" i="1" s="1"/>
  <c r="M773" i="1"/>
  <c r="N773" i="1" s="1"/>
  <c r="AA827" i="1"/>
  <c r="T827" i="1"/>
  <c r="AB827" i="1"/>
  <c r="A828" i="1"/>
  <c r="H827" i="1"/>
  <c r="J774" i="1"/>
  <c r="K774" i="1" s="1"/>
  <c r="I775" i="1"/>
  <c r="L773" i="1"/>
  <c r="U773" i="1"/>
  <c r="W773" i="1" s="1"/>
  <c r="BR830" i="1" l="1"/>
  <c r="BQ831" i="1"/>
  <c r="AO828" i="1"/>
  <c r="AP828" i="1" s="1"/>
  <c r="CY828" i="1"/>
  <c r="CC828" i="1"/>
  <c r="CD828" i="1" s="1"/>
  <c r="BM828" i="1"/>
  <c r="BN828" i="1" s="1"/>
  <c r="AW828" i="1"/>
  <c r="AX828" i="1" s="1"/>
  <c r="CK828" i="1"/>
  <c r="CL828" i="1" s="1"/>
  <c r="BE828" i="1"/>
  <c r="BF828" i="1" s="1"/>
  <c r="AG828" i="1"/>
  <c r="AH828" i="1" s="1"/>
  <c r="BU828" i="1"/>
  <c r="BV828" i="1" s="1"/>
  <c r="DA828" i="1"/>
  <c r="DB828" i="1" s="1"/>
  <c r="CS828" i="1"/>
  <c r="CT828" i="1" s="1"/>
  <c r="BS828" i="1"/>
  <c r="CQ828" i="1"/>
  <c r="CI828" i="1"/>
  <c r="CX828" i="1"/>
  <c r="CW829" i="1"/>
  <c r="CG830" i="1"/>
  <c r="CH829" i="1"/>
  <c r="CP828" i="1"/>
  <c r="CO829" i="1"/>
  <c r="BZ827" i="1"/>
  <c r="BY828" i="1"/>
  <c r="CA828" i="1" s="1"/>
  <c r="F827" i="1"/>
  <c r="E829" i="1"/>
  <c r="Q828" i="1"/>
  <c r="S827" i="1"/>
  <c r="Z827" i="1" s="1"/>
  <c r="R827" i="1"/>
  <c r="D828" i="1"/>
  <c r="G828" i="1" s="1"/>
  <c r="O773" i="1"/>
  <c r="M774" i="1"/>
  <c r="N774" i="1" s="1"/>
  <c r="J775" i="1"/>
  <c r="K775" i="1" s="1"/>
  <c r="I776" i="1"/>
  <c r="AB828" i="1"/>
  <c r="AA828" i="1"/>
  <c r="T828" i="1"/>
  <c r="L774" i="1"/>
  <c r="U774" i="1"/>
  <c r="W774" i="1" s="1"/>
  <c r="H828" i="1"/>
  <c r="A829" i="1"/>
  <c r="X338" i="1"/>
  <c r="F828" i="1" l="1"/>
  <c r="CY829" i="1"/>
  <c r="CK829" i="1"/>
  <c r="CL829" i="1" s="1"/>
  <c r="BU829" i="1"/>
  <c r="BV829" i="1" s="1"/>
  <c r="BE829" i="1"/>
  <c r="BF829" i="1" s="1"/>
  <c r="AO829" i="1"/>
  <c r="AP829" i="1" s="1"/>
  <c r="CC829" i="1"/>
  <c r="CD829" i="1" s="1"/>
  <c r="AW829" i="1"/>
  <c r="AX829" i="1" s="1"/>
  <c r="DA829" i="1"/>
  <c r="DB829" i="1" s="1"/>
  <c r="BM829" i="1"/>
  <c r="BN829" i="1" s="1"/>
  <c r="AG829" i="1"/>
  <c r="AH829" i="1" s="1"/>
  <c r="CS829" i="1"/>
  <c r="CT829" i="1" s="1"/>
  <c r="CQ829" i="1"/>
  <c r="BS829" i="1"/>
  <c r="CI829" i="1"/>
  <c r="BR831" i="1"/>
  <c r="BQ832" i="1"/>
  <c r="BQ833" i="1" s="1"/>
  <c r="CO830" i="1"/>
  <c r="CP829" i="1"/>
  <c r="CH830" i="1"/>
  <c r="CG831" i="1"/>
  <c r="CX829" i="1"/>
  <c r="CW830" i="1"/>
  <c r="BZ828" i="1"/>
  <c r="BY829" i="1"/>
  <c r="AN773" i="1"/>
  <c r="AF773" i="1"/>
  <c r="BL773" i="1"/>
  <c r="BD773" i="1"/>
  <c r="AV773" i="1"/>
  <c r="CJ773" i="1"/>
  <c r="CM773" i="1" s="1"/>
  <c r="CN773" i="1" s="1"/>
  <c r="BT773" i="1"/>
  <c r="BW773" i="1" s="1"/>
  <c r="BX773" i="1" s="1"/>
  <c r="CB773" i="1"/>
  <c r="CE773" i="1" s="1"/>
  <c r="CF773" i="1" s="1"/>
  <c r="CR773" i="1"/>
  <c r="CU773" i="1" s="1"/>
  <c r="E830" i="1"/>
  <c r="Q829" i="1"/>
  <c r="R828" i="1"/>
  <c r="S828" i="1"/>
  <c r="Z828" i="1" s="1"/>
  <c r="D829" i="1"/>
  <c r="G829" i="1" s="1"/>
  <c r="M775" i="1"/>
  <c r="M776" i="1" s="1"/>
  <c r="N775" i="1"/>
  <c r="O774" i="1"/>
  <c r="AA829" i="1"/>
  <c r="T829" i="1"/>
  <c r="AB829" i="1"/>
  <c r="J776" i="1"/>
  <c r="K776" i="1" s="1"/>
  <c r="I777" i="1"/>
  <c r="B338" i="1"/>
  <c r="A830" i="1"/>
  <c r="H829" i="1"/>
  <c r="L775" i="1"/>
  <c r="U775" i="1"/>
  <c r="W775" i="1" s="1"/>
  <c r="C339" i="1"/>
  <c r="BQ834" i="1" l="1"/>
  <c r="BR833" i="1"/>
  <c r="BZ829" i="1"/>
  <c r="BY830" i="1"/>
  <c r="BR832" i="1"/>
  <c r="CC830" i="1"/>
  <c r="CD830" i="1" s="1"/>
  <c r="BM830" i="1"/>
  <c r="BN830" i="1" s="1"/>
  <c r="AW830" i="1"/>
  <c r="AX830" i="1" s="1"/>
  <c r="AG830" i="1"/>
  <c r="AH830" i="1" s="1"/>
  <c r="BU830" i="1"/>
  <c r="BV830" i="1" s="1"/>
  <c r="AO830" i="1"/>
  <c r="AP830" i="1" s="1"/>
  <c r="CY830" i="1"/>
  <c r="BE830" i="1"/>
  <c r="BF830" i="1" s="1"/>
  <c r="CK830" i="1"/>
  <c r="CL830" i="1" s="1"/>
  <c r="DA830" i="1"/>
  <c r="DB830" i="1" s="1"/>
  <c r="CS830" i="1"/>
  <c r="CT830" i="1" s="1"/>
  <c r="CQ830" i="1"/>
  <c r="BS830" i="1"/>
  <c r="CA830" i="1"/>
  <c r="CI830" i="1"/>
  <c r="CX830" i="1"/>
  <c r="CW831" i="1"/>
  <c r="CG832" i="1"/>
  <c r="CG833" i="1" s="1"/>
  <c r="CH831" i="1"/>
  <c r="CO831" i="1"/>
  <c r="CP830" i="1"/>
  <c r="CA829" i="1"/>
  <c r="AF774" i="1"/>
  <c r="CJ774" i="1"/>
  <c r="CM774" i="1" s="1"/>
  <c r="CN774" i="1" s="1"/>
  <c r="BT774" i="1"/>
  <c r="BW774" i="1" s="1"/>
  <c r="BX774" i="1" s="1"/>
  <c r="BD774" i="1"/>
  <c r="AN774" i="1"/>
  <c r="CR774" i="1"/>
  <c r="CU774" i="1" s="1"/>
  <c r="BL774" i="1"/>
  <c r="CB774" i="1"/>
  <c r="CE774" i="1" s="1"/>
  <c r="CF774" i="1" s="1"/>
  <c r="AV774" i="1"/>
  <c r="F829" i="1"/>
  <c r="E831" i="1"/>
  <c r="Q830" i="1"/>
  <c r="R829" i="1"/>
  <c r="S829" i="1"/>
  <c r="Z829" i="1" s="1"/>
  <c r="D830" i="1"/>
  <c r="G830" i="1" s="1"/>
  <c r="O775" i="1"/>
  <c r="N776" i="1"/>
  <c r="L776" i="1"/>
  <c r="U776" i="1"/>
  <c r="W776" i="1" s="1"/>
  <c r="P339" i="1"/>
  <c r="AB830" i="1"/>
  <c r="AA830" i="1"/>
  <c r="T830" i="1"/>
  <c r="H830" i="1"/>
  <c r="A831" i="1"/>
  <c r="M777" i="1"/>
  <c r="J777" i="1"/>
  <c r="K777" i="1" s="1"/>
  <c r="I778" i="1"/>
  <c r="CG834" i="1" l="1"/>
  <c r="CH833" i="1"/>
  <c r="BR834" i="1"/>
  <c r="BQ835" i="1"/>
  <c r="CX831" i="1"/>
  <c r="CW832" i="1"/>
  <c r="CW833" i="1" s="1"/>
  <c r="CK831" i="1"/>
  <c r="CL831" i="1" s="1"/>
  <c r="BU831" i="1"/>
  <c r="BV831" i="1" s="1"/>
  <c r="BE831" i="1"/>
  <c r="BF831" i="1" s="1"/>
  <c r="AO831" i="1"/>
  <c r="AP831" i="1" s="1"/>
  <c r="BM831" i="1"/>
  <c r="BN831" i="1" s="1"/>
  <c r="AG831" i="1"/>
  <c r="AH831" i="1" s="1"/>
  <c r="CY831" i="1"/>
  <c r="CC831" i="1"/>
  <c r="CD831" i="1" s="1"/>
  <c r="AW831" i="1"/>
  <c r="AX831" i="1" s="1"/>
  <c r="DA831" i="1"/>
  <c r="DB831" i="1" s="1"/>
  <c r="CS831" i="1"/>
  <c r="CT831" i="1" s="1"/>
  <c r="BS831" i="1"/>
  <c r="CQ831" i="1"/>
  <c r="CI831" i="1"/>
  <c r="CH832" i="1"/>
  <c r="BY831" i="1"/>
  <c r="CA831" i="1" s="1"/>
  <c r="BZ830" i="1"/>
  <c r="CO832" i="1"/>
  <c r="CO833" i="1" s="1"/>
  <c r="CP831" i="1"/>
  <c r="CJ775" i="1"/>
  <c r="CM775" i="1" s="1"/>
  <c r="CN775" i="1" s="1"/>
  <c r="BT775" i="1"/>
  <c r="BW775" i="1" s="1"/>
  <c r="BX775" i="1" s="1"/>
  <c r="BD775" i="1"/>
  <c r="AN775" i="1"/>
  <c r="CR775" i="1"/>
  <c r="CU775" i="1" s="1"/>
  <c r="BL775" i="1"/>
  <c r="CB775" i="1"/>
  <c r="CE775" i="1" s="1"/>
  <c r="CF775" i="1" s="1"/>
  <c r="AV775" i="1"/>
  <c r="AF775" i="1"/>
  <c r="F830" i="1"/>
  <c r="E832" i="1"/>
  <c r="Q831" i="1"/>
  <c r="S830" i="1"/>
  <c r="Z830" i="1" s="1"/>
  <c r="R830" i="1"/>
  <c r="D831" i="1"/>
  <c r="G831" i="1" s="1"/>
  <c r="N777" i="1"/>
  <c r="O776" i="1"/>
  <c r="X339" i="1"/>
  <c r="J778" i="1"/>
  <c r="K778" i="1" s="1"/>
  <c r="M778" i="1"/>
  <c r="I779" i="1"/>
  <c r="L777" i="1"/>
  <c r="U777" i="1"/>
  <c r="W777" i="1" s="1"/>
  <c r="AA831" i="1"/>
  <c r="T831" i="1"/>
  <c r="AB831" i="1"/>
  <c r="A832" i="1"/>
  <c r="H831" i="1"/>
  <c r="BR835" i="1" l="1"/>
  <c r="BQ836" i="1"/>
  <c r="DI832" i="1"/>
  <c r="DJ832" i="1" s="1"/>
  <c r="CW834" i="1"/>
  <c r="CX833" i="1"/>
  <c r="CO834" i="1"/>
  <c r="CP833" i="1"/>
  <c r="CG835" i="1"/>
  <c r="CH834" i="1"/>
  <c r="BY832" i="1"/>
  <c r="BY833" i="1" s="1"/>
  <c r="BZ831" i="1"/>
  <c r="CY832" i="1"/>
  <c r="CC832" i="1"/>
  <c r="CD832" i="1" s="1"/>
  <c r="BM832" i="1"/>
  <c r="BN832" i="1" s="1"/>
  <c r="AW832" i="1"/>
  <c r="AX832" i="1" s="1"/>
  <c r="AG832" i="1"/>
  <c r="AH832" i="1" s="1"/>
  <c r="CK832" i="1"/>
  <c r="CL832" i="1" s="1"/>
  <c r="BE832" i="1"/>
  <c r="BF832" i="1" s="1"/>
  <c r="DA832" i="1"/>
  <c r="DB832" i="1" s="1"/>
  <c r="AO832" i="1"/>
  <c r="AP832" i="1" s="1"/>
  <c r="BU832" i="1"/>
  <c r="BV832" i="1" s="1"/>
  <c r="CS832" i="1"/>
  <c r="CT832" i="1" s="1"/>
  <c r="BS832" i="1"/>
  <c r="CQ832" i="1"/>
  <c r="CI832" i="1"/>
  <c r="CA832" i="1"/>
  <c r="CP832" i="1"/>
  <c r="CX832" i="1"/>
  <c r="O777" i="1"/>
  <c r="CJ777" i="1" s="1"/>
  <c r="CM777" i="1" s="1"/>
  <c r="CN777" i="1" s="1"/>
  <c r="CJ776" i="1"/>
  <c r="CM776" i="1" s="1"/>
  <c r="CN776" i="1" s="1"/>
  <c r="BT776" i="1"/>
  <c r="BW776" i="1" s="1"/>
  <c r="BX776" i="1" s="1"/>
  <c r="BD776" i="1"/>
  <c r="AN776" i="1"/>
  <c r="BL776" i="1"/>
  <c r="CB776" i="1"/>
  <c r="CE776" i="1" s="1"/>
  <c r="CF776" i="1" s="1"/>
  <c r="AV776" i="1"/>
  <c r="CR776" i="1"/>
  <c r="CU776" i="1" s="1"/>
  <c r="AF776" i="1"/>
  <c r="F831" i="1"/>
  <c r="E833" i="1"/>
  <c r="Q832" i="1"/>
  <c r="S832" i="1" s="1"/>
  <c r="DE832" i="1" s="1"/>
  <c r="DE833" i="1" s="1"/>
  <c r="S831" i="1"/>
  <c r="Z831" i="1" s="1"/>
  <c r="R831" i="1"/>
  <c r="D832" i="1"/>
  <c r="G832" i="1" s="1"/>
  <c r="N778" i="1"/>
  <c r="C340" i="1"/>
  <c r="P340" i="1" s="1"/>
  <c r="B339" i="1"/>
  <c r="H832" i="1"/>
  <c r="A833" i="1"/>
  <c r="AB832" i="1"/>
  <c r="AA832" i="1"/>
  <c r="T832" i="1"/>
  <c r="M779" i="1"/>
  <c r="J779" i="1"/>
  <c r="K779" i="1" s="1"/>
  <c r="I780" i="1"/>
  <c r="L778" i="1"/>
  <c r="U778" i="1"/>
  <c r="W778" i="1" s="1"/>
  <c r="BZ833" i="1" l="1"/>
  <c r="BY834" i="1"/>
  <c r="CP834" i="1"/>
  <c r="CO835" i="1"/>
  <c r="DG832" i="1"/>
  <c r="BR836" i="1"/>
  <c r="BQ837" i="1"/>
  <c r="DG833" i="1"/>
  <c r="BM833" i="1"/>
  <c r="BN833" i="1" s="1"/>
  <c r="CA833" i="1"/>
  <c r="AW833" i="1"/>
  <c r="AX833" i="1" s="1"/>
  <c r="DI833" i="1"/>
  <c r="DJ833" i="1" s="1"/>
  <c r="BE833" i="1"/>
  <c r="BF833" i="1" s="1"/>
  <c r="CC833" i="1"/>
  <c r="CD833" i="1" s="1"/>
  <c r="BU833" i="1"/>
  <c r="BV833" i="1" s="1"/>
  <c r="AG833" i="1"/>
  <c r="AH833" i="1" s="1"/>
  <c r="CK833" i="1"/>
  <c r="CL833" i="1" s="1"/>
  <c r="AO833" i="1"/>
  <c r="AP833" i="1" s="1"/>
  <c r="CY833" i="1"/>
  <c r="CQ833" i="1"/>
  <c r="BS833" i="1"/>
  <c r="CI833" i="1"/>
  <c r="DA833" i="1"/>
  <c r="DB833" i="1" s="1"/>
  <c r="CS833" i="1"/>
  <c r="CT833" i="1" s="1"/>
  <c r="DE834" i="1"/>
  <c r="DF833" i="1"/>
  <c r="CH835" i="1"/>
  <c r="CG836" i="1"/>
  <c r="CW835" i="1"/>
  <c r="CX834" i="1"/>
  <c r="AV777" i="1"/>
  <c r="AN777" i="1"/>
  <c r="BL777" i="1"/>
  <c r="BT777" i="1"/>
  <c r="BW777" i="1" s="1"/>
  <c r="BX777" i="1" s="1"/>
  <c r="F832" i="1"/>
  <c r="CB777" i="1"/>
  <c r="CE777" i="1" s="1"/>
  <c r="CF777" i="1" s="1"/>
  <c r="BD777" i="1"/>
  <c r="AF777" i="1"/>
  <c r="CR777" i="1"/>
  <c r="CU777" i="1" s="1"/>
  <c r="BZ832" i="1"/>
  <c r="E834" i="1"/>
  <c r="Q833" i="1"/>
  <c r="D833" i="1"/>
  <c r="G833" i="1" s="1"/>
  <c r="O778" i="1"/>
  <c r="N779" i="1"/>
  <c r="L779" i="1"/>
  <c r="U779" i="1"/>
  <c r="W779" i="1" s="1"/>
  <c r="A834" i="1"/>
  <c r="H833" i="1"/>
  <c r="J780" i="1"/>
  <c r="K780" i="1" s="1"/>
  <c r="M780" i="1"/>
  <c r="I781" i="1"/>
  <c r="X340" i="1"/>
  <c r="AA833" i="1"/>
  <c r="T833" i="1"/>
  <c r="AB833" i="1"/>
  <c r="BU834" i="1" l="1"/>
  <c r="BV834" i="1" s="1"/>
  <c r="BE834" i="1"/>
  <c r="BF834" i="1" s="1"/>
  <c r="AO834" i="1"/>
  <c r="AP834" i="1" s="1"/>
  <c r="CK834" i="1"/>
  <c r="CL834" i="1" s="1"/>
  <c r="AW834" i="1"/>
  <c r="AX834" i="1" s="1"/>
  <c r="BM834" i="1"/>
  <c r="BN834" i="1" s="1"/>
  <c r="AG834" i="1"/>
  <c r="AH834" i="1" s="1"/>
  <c r="DG834" i="1"/>
  <c r="CC834" i="1"/>
  <c r="CD834" i="1" s="1"/>
  <c r="BS834" i="1"/>
  <c r="CA834" i="1"/>
  <c r="DI834" i="1"/>
  <c r="DJ834" i="1" s="1"/>
  <c r="CY834" i="1"/>
  <c r="CQ834" i="1"/>
  <c r="CI834" i="1"/>
  <c r="DA834" i="1"/>
  <c r="DB834" i="1" s="1"/>
  <c r="CS834" i="1"/>
  <c r="CT834" i="1" s="1"/>
  <c r="CO836" i="1"/>
  <c r="CP835" i="1"/>
  <c r="BQ838" i="1"/>
  <c r="BR837" i="1"/>
  <c r="CX835" i="1"/>
  <c r="CW836" i="1"/>
  <c r="DF834" i="1"/>
  <c r="DE835" i="1"/>
  <c r="BY835" i="1"/>
  <c r="BZ834" i="1"/>
  <c r="CH836" i="1"/>
  <c r="CG837" i="1"/>
  <c r="CJ778" i="1"/>
  <c r="CM778" i="1" s="1"/>
  <c r="CN778" i="1" s="1"/>
  <c r="BT778" i="1"/>
  <c r="BW778" i="1" s="1"/>
  <c r="BX778" i="1" s="1"/>
  <c r="BD778" i="1"/>
  <c r="AN778" i="1"/>
  <c r="CR778" i="1"/>
  <c r="CU778" i="1" s="1"/>
  <c r="CB778" i="1"/>
  <c r="CE778" i="1" s="1"/>
  <c r="CF778" i="1" s="1"/>
  <c r="AV778" i="1"/>
  <c r="BL778" i="1"/>
  <c r="AF778" i="1"/>
  <c r="F833" i="1"/>
  <c r="E835" i="1"/>
  <c r="Q834" i="1"/>
  <c r="R833" i="1"/>
  <c r="S833" i="1"/>
  <c r="Z833" i="1" s="1"/>
  <c r="D834" i="1"/>
  <c r="G834" i="1" s="1"/>
  <c r="N780" i="1"/>
  <c r="O779" i="1"/>
  <c r="C341" i="1"/>
  <c r="M781" i="1"/>
  <c r="J781" i="1"/>
  <c r="K781" i="1" s="1"/>
  <c r="I782" i="1"/>
  <c r="AB834" i="1"/>
  <c r="AA834" i="1"/>
  <c r="T834" i="1"/>
  <c r="B340" i="1"/>
  <c r="L780" i="1"/>
  <c r="U780" i="1"/>
  <c r="W780" i="1" s="1"/>
  <c r="H834" i="1"/>
  <c r="A835" i="1"/>
  <c r="CH837" i="1" l="1"/>
  <c r="CG838" i="1"/>
  <c r="DF835" i="1"/>
  <c r="DE836" i="1"/>
  <c r="BQ839" i="1"/>
  <c r="BR838" i="1"/>
  <c r="CX836" i="1"/>
  <c r="CW837" i="1"/>
  <c r="DG835" i="1"/>
  <c r="CC835" i="1"/>
  <c r="CD835" i="1" s="1"/>
  <c r="AO835" i="1"/>
  <c r="AP835" i="1" s="1"/>
  <c r="AW835" i="1"/>
  <c r="AX835" i="1" s="1"/>
  <c r="BE835" i="1"/>
  <c r="BF835" i="1" s="1"/>
  <c r="AG835" i="1"/>
  <c r="AH835" i="1" s="1"/>
  <c r="BU835" i="1"/>
  <c r="BV835" i="1" s="1"/>
  <c r="CK835" i="1"/>
  <c r="CL835" i="1" s="1"/>
  <c r="BM835" i="1"/>
  <c r="BN835" i="1" s="1"/>
  <c r="CA835" i="1"/>
  <c r="DI835" i="1"/>
  <c r="DJ835" i="1" s="1"/>
  <c r="CI835" i="1"/>
  <c r="BS835" i="1"/>
  <c r="CY835" i="1"/>
  <c r="DA835" i="1"/>
  <c r="DB835" i="1" s="1"/>
  <c r="CQ835" i="1"/>
  <c r="CS835" i="1"/>
  <c r="CT835" i="1" s="1"/>
  <c r="BY836" i="1"/>
  <c r="BZ835" i="1"/>
  <c r="CO837" i="1"/>
  <c r="CP836" i="1"/>
  <c r="O780" i="1"/>
  <c r="AN780" i="1" s="1"/>
  <c r="F834" i="1"/>
  <c r="CJ779" i="1"/>
  <c r="CM779" i="1" s="1"/>
  <c r="CN779" i="1" s="1"/>
  <c r="BT779" i="1"/>
  <c r="BW779" i="1" s="1"/>
  <c r="BX779" i="1" s="1"/>
  <c r="BD779" i="1"/>
  <c r="AN779" i="1"/>
  <c r="AF779" i="1"/>
  <c r="CR779" i="1"/>
  <c r="CU779" i="1" s="1"/>
  <c r="CB779" i="1"/>
  <c r="CE779" i="1" s="1"/>
  <c r="CF779" i="1" s="1"/>
  <c r="AV779" i="1"/>
  <c r="BL779" i="1"/>
  <c r="N781" i="1"/>
  <c r="E836" i="1"/>
  <c r="Q835" i="1"/>
  <c r="R834" i="1"/>
  <c r="S834" i="1"/>
  <c r="Z834" i="1" s="1"/>
  <c r="D835" i="1"/>
  <c r="G835" i="1" s="1"/>
  <c r="L781" i="1"/>
  <c r="U781" i="1"/>
  <c r="W781" i="1" s="1"/>
  <c r="AA835" i="1"/>
  <c r="T835" i="1"/>
  <c r="AB835" i="1"/>
  <c r="A836" i="1"/>
  <c r="H835" i="1"/>
  <c r="J782" i="1"/>
  <c r="K782" i="1" s="1"/>
  <c r="M782" i="1"/>
  <c r="I783" i="1"/>
  <c r="P341" i="1"/>
  <c r="BD780" i="1" l="1"/>
  <c r="CW838" i="1"/>
  <c r="CX837" i="1"/>
  <c r="DE837" i="1"/>
  <c r="DF836" i="1"/>
  <c r="CO838" i="1"/>
  <c r="CP837" i="1"/>
  <c r="DG836" i="1"/>
  <c r="CK836" i="1"/>
  <c r="CL836" i="1" s="1"/>
  <c r="BM836" i="1"/>
  <c r="BN836" i="1" s="1"/>
  <c r="AG836" i="1"/>
  <c r="AH836" i="1" s="1"/>
  <c r="BU836" i="1"/>
  <c r="BV836" i="1" s="1"/>
  <c r="CC836" i="1"/>
  <c r="CD836" i="1" s="1"/>
  <c r="AO836" i="1"/>
  <c r="AP836" i="1" s="1"/>
  <c r="BE836" i="1"/>
  <c r="BF836" i="1" s="1"/>
  <c r="AW836" i="1"/>
  <c r="AX836" i="1" s="1"/>
  <c r="DI836" i="1"/>
  <c r="DJ836" i="1" s="1"/>
  <c r="CA836" i="1"/>
  <c r="DA836" i="1"/>
  <c r="DB836" i="1" s="1"/>
  <c r="CY836" i="1"/>
  <c r="CI836" i="1"/>
  <c r="BS836" i="1"/>
  <c r="CS836" i="1"/>
  <c r="CT836" i="1" s="1"/>
  <c r="CQ836" i="1"/>
  <c r="BY837" i="1"/>
  <c r="BZ836" i="1"/>
  <c r="N782" i="1"/>
  <c r="O781" i="1"/>
  <c r="AN781" i="1" s="1"/>
  <c r="BL780" i="1"/>
  <c r="CH838" i="1"/>
  <c r="CG839" i="1"/>
  <c r="BQ840" i="1"/>
  <c r="BR839" i="1"/>
  <c r="AF780" i="1"/>
  <c r="CJ780" i="1"/>
  <c r="CM780" i="1" s="1"/>
  <c r="CN780" i="1" s="1"/>
  <c r="CB780" i="1"/>
  <c r="CE780" i="1" s="1"/>
  <c r="CF780" i="1" s="1"/>
  <c r="BT780" i="1"/>
  <c r="BW780" i="1" s="1"/>
  <c r="BX780" i="1" s="1"/>
  <c r="CR780" i="1"/>
  <c r="CU780" i="1" s="1"/>
  <c r="AV780" i="1"/>
  <c r="F835" i="1"/>
  <c r="E837" i="1"/>
  <c r="Q836" i="1"/>
  <c r="S835" i="1"/>
  <c r="Z835" i="1" s="1"/>
  <c r="R835" i="1"/>
  <c r="D836" i="1"/>
  <c r="G836" i="1" s="1"/>
  <c r="M783" i="1"/>
  <c r="J783" i="1"/>
  <c r="K783" i="1" s="1"/>
  <c r="I784" i="1"/>
  <c r="AB836" i="1"/>
  <c r="AA836" i="1"/>
  <c r="T836" i="1"/>
  <c r="L782" i="1"/>
  <c r="U782" i="1"/>
  <c r="W782" i="1" s="1"/>
  <c r="X341" i="1"/>
  <c r="H836" i="1"/>
  <c r="A837" i="1"/>
  <c r="N783" i="1" l="1"/>
  <c r="CJ781" i="1"/>
  <c r="CM781" i="1" s="1"/>
  <c r="CN781" i="1" s="1"/>
  <c r="O782" i="1"/>
  <c r="CJ782" i="1" s="1"/>
  <c r="CM782" i="1" s="1"/>
  <c r="CN782" i="1" s="1"/>
  <c r="AV781" i="1"/>
  <c r="CB781" i="1"/>
  <c r="CE781" i="1" s="1"/>
  <c r="CF781" i="1" s="1"/>
  <c r="AF781" i="1"/>
  <c r="BL781" i="1"/>
  <c r="BD781" i="1"/>
  <c r="BT781" i="1"/>
  <c r="BW781" i="1" s="1"/>
  <c r="BX781" i="1" s="1"/>
  <c r="DG837" i="1"/>
  <c r="BU837" i="1"/>
  <c r="BV837" i="1" s="1"/>
  <c r="AW837" i="1"/>
  <c r="AX837" i="1" s="1"/>
  <c r="CC837" i="1"/>
  <c r="CD837" i="1" s="1"/>
  <c r="AO837" i="1"/>
  <c r="AP837" i="1" s="1"/>
  <c r="BE837" i="1"/>
  <c r="BF837" i="1" s="1"/>
  <c r="CK837" i="1"/>
  <c r="CL837" i="1" s="1"/>
  <c r="BM837" i="1"/>
  <c r="BN837" i="1" s="1"/>
  <c r="DI837" i="1"/>
  <c r="DJ837" i="1" s="1"/>
  <c r="AG837" i="1"/>
  <c r="AH837" i="1" s="1"/>
  <c r="DA837" i="1"/>
  <c r="DB837" i="1" s="1"/>
  <c r="CS837" i="1"/>
  <c r="CT837" i="1" s="1"/>
  <c r="CA837" i="1"/>
  <c r="CI837" i="1"/>
  <c r="BS837" i="1"/>
  <c r="CQ837" i="1"/>
  <c r="CY837" i="1"/>
  <c r="BQ841" i="1"/>
  <c r="BR840" i="1"/>
  <c r="CR781" i="1"/>
  <c r="CU781" i="1" s="1"/>
  <c r="CH839" i="1"/>
  <c r="CG840" i="1"/>
  <c r="DE838" i="1"/>
  <c r="DF837" i="1"/>
  <c r="BZ837" i="1"/>
  <c r="BY838" i="1"/>
  <c r="CO839" i="1"/>
  <c r="CP838" i="1"/>
  <c r="CX838" i="1"/>
  <c r="CW839" i="1"/>
  <c r="F836" i="1"/>
  <c r="E838" i="1"/>
  <c r="Q837" i="1"/>
  <c r="S836" i="1"/>
  <c r="Z836" i="1" s="1"/>
  <c r="R836" i="1"/>
  <c r="D837" i="1"/>
  <c r="G837" i="1" s="1"/>
  <c r="C342" i="1"/>
  <c r="P342" i="1" s="1"/>
  <c r="A838" i="1"/>
  <c r="H837" i="1"/>
  <c r="J784" i="1"/>
  <c r="K784" i="1" s="1"/>
  <c r="M784" i="1"/>
  <c r="I785" i="1"/>
  <c r="AA837" i="1"/>
  <c r="T837" i="1"/>
  <c r="AB837" i="1"/>
  <c r="L783" i="1"/>
  <c r="U783" i="1"/>
  <c r="W783" i="1" s="1"/>
  <c r="B341" i="1"/>
  <c r="O783" i="1" l="1"/>
  <c r="BD783" i="1" s="1"/>
  <c r="N784" i="1"/>
  <c r="AN782" i="1"/>
  <c r="AV782" i="1"/>
  <c r="CB782" i="1"/>
  <c r="CE782" i="1" s="1"/>
  <c r="CF782" i="1" s="1"/>
  <c r="BD782" i="1"/>
  <c r="AF782" i="1"/>
  <c r="BT782" i="1"/>
  <c r="BW782" i="1" s="1"/>
  <c r="BX782" i="1" s="1"/>
  <c r="BL782" i="1"/>
  <c r="CR782" i="1"/>
  <c r="CU782" i="1" s="1"/>
  <c r="BE838" i="1"/>
  <c r="BF838" i="1" s="1"/>
  <c r="AG838" i="1"/>
  <c r="AH838" i="1" s="1"/>
  <c r="BM838" i="1"/>
  <c r="BN838" i="1" s="1"/>
  <c r="AO838" i="1"/>
  <c r="AP838" i="1" s="1"/>
  <c r="BU838" i="1"/>
  <c r="BV838" i="1" s="1"/>
  <c r="AW838" i="1"/>
  <c r="AX838" i="1" s="1"/>
  <c r="DG838" i="1"/>
  <c r="CK838" i="1"/>
  <c r="CL838" i="1" s="1"/>
  <c r="CC838" i="1"/>
  <c r="CD838" i="1" s="1"/>
  <c r="DI838" i="1"/>
  <c r="DJ838" i="1" s="1"/>
  <c r="DA838" i="1"/>
  <c r="DB838" i="1" s="1"/>
  <c r="CS838" i="1"/>
  <c r="CT838" i="1" s="1"/>
  <c r="CA838" i="1"/>
  <c r="BS838" i="1"/>
  <c r="CY838" i="1"/>
  <c r="CI838" i="1"/>
  <c r="CQ838" i="1"/>
  <c r="CO840" i="1"/>
  <c r="CP839" i="1"/>
  <c r="DE839" i="1"/>
  <c r="DF838" i="1"/>
  <c r="CX839" i="1"/>
  <c r="CW840" i="1"/>
  <c r="BY839" i="1"/>
  <c r="BZ838" i="1"/>
  <c r="CG841" i="1"/>
  <c r="CH840" i="1"/>
  <c r="BR841" i="1"/>
  <c r="BQ842" i="1"/>
  <c r="F837" i="1"/>
  <c r="E839" i="1"/>
  <c r="Q838" i="1"/>
  <c r="R837" i="1"/>
  <c r="S837" i="1"/>
  <c r="Z837" i="1" s="1"/>
  <c r="D838" i="1"/>
  <c r="G838" i="1" s="1"/>
  <c r="L784" i="1"/>
  <c r="U784" i="1"/>
  <c r="W784" i="1" s="1"/>
  <c r="X342" i="1"/>
  <c r="M785" i="1"/>
  <c r="J785" i="1"/>
  <c r="K785" i="1" s="1"/>
  <c r="I786" i="1"/>
  <c r="H838" i="1"/>
  <c r="A839" i="1"/>
  <c r="AB838" i="1"/>
  <c r="AA838" i="1"/>
  <c r="T838" i="1"/>
  <c r="N785" i="1" l="1"/>
  <c r="AF783" i="1"/>
  <c r="BL783" i="1"/>
  <c r="CR783" i="1"/>
  <c r="CU783" i="1" s="1"/>
  <c r="CJ783" i="1"/>
  <c r="CM783" i="1" s="1"/>
  <c r="CN783" i="1" s="1"/>
  <c r="BT783" i="1"/>
  <c r="BW783" i="1" s="1"/>
  <c r="BX783" i="1" s="1"/>
  <c r="AV783" i="1"/>
  <c r="AN783" i="1"/>
  <c r="CB783" i="1"/>
  <c r="CE783" i="1" s="1"/>
  <c r="CF783" i="1" s="1"/>
  <c r="O784" i="1"/>
  <c r="AV784" i="1" s="1"/>
  <c r="BQ843" i="1"/>
  <c r="BR842" i="1"/>
  <c r="DG839" i="1"/>
  <c r="BU839" i="1"/>
  <c r="BV839" i="1" s="1"/>
  <c r="AW839" i="1"/>
  <c r="AX839" i="1" s="1"/>
  <c r="CK839" i="1"/>
  <c r="CL839" i="1" s="1"/>
  <c r="AG839" i="1"/>
  <c r="AH839" i="1" s="1"/>
  <c r="AO839" i="1"/>
  <c r="AP839" i="1" s="1"/>
  <c r="BE839" i="1"/>
  <c r="BF839" i="1" s="1"/>
  <c r="BM839" i="1"/>
  <c r="BN839" i="1" s="1"/>
  <c r="CC839" i="1"/>
  <c r="CD839" i="1" s="1"/>
  <c r="DI839" i="1"/>
  <c r="DJ839" i="1" s="1"/>
  <c r="DA839" i="1"/>
  <c r="DB839" i="1" s="1"/>
  <c r="CS839" i="1"/>
  <c r="CT839" i="1" s="1"/>
  <c r="CA839" i="1"/>
  <c r="BS839" i="1"/>
  <c r="CQ839" i="1"/>
  <c r="CI839" i="1"/>
  <c r="CY839" i="1"/>
  <c r="BZ839" i="1"/>
  <c r="BY840" i="1"/>
  <c r="DF839" i="1"/>
  <c r="DE840" i="1"/>
  <c r="CW841" i="1"/>
  <c r="CX840" i="1"/>
  <c r="CG842" i="1"/>
  <c r="CH841" i="1"/>
  <c r="CO841" i="1"/>
  <c r="CP840" i="1"/>
  <c r="F838" i="1"/>
  <c r="E840" i="1"/>
  <c r="Q839" i="1"/>
  <c r="S838" i="1"/>
  <c r="Z838" i="1" s="1"/>
  <c r="R838" i="1"/>
  <c r="D839" i="1"/>
  <c r="G839" i="1" s="1"/>
  <c r="AA839" i="1"/>
  <c r="T839" i="1"/>
  <c r="AB839" i="1"/>
  <c r="A840" i="1"/>
  <c r="H839" i="1"/>
  <c r="B342" i="1"/>
  <c r="L785" i="1"/>
  <c r="U785" i="1"/>
  <c r="W785" i="1" s="1"/>
  <c r="J786" i="1"/>
  <c r="K786" i="1" s="1"/>
  <c r="M786" i="1"/>
  <c r="I787" i="1"/>
  <c r="C343" i="1"/>
  <c r="O785" i="1" l="1"/>
  <c r="AV785" i="1" s="1"/>
  <c r="N786" i="1"/>
  <c r="CR784" i="1"/>
  <c r="CU784" i="1" s="1"/>
  <c r="CJ784" i="1"/>
  <c r="CM784" i="1" s="1"/>
  <c r="CN784" i="1" s="1"/>
  <c r="CB784" i="1"/>
  <c r="CE784" i="1" s="1"/>
  <c r="CF784" i="1" s="1"/>
  <c r="BT784" i="1"/>
  <c r="BW784" i="1" s="1"/>
  <c r="BX784" i="1" s="1"/>
  <c r="BL784" i="1"/>
  <c r="AN784" i="1"/>
  <c r="AF784" i="1"/>
  <c r="BD784" i="1"/>
  <c r="BZ840" i="1"/>
  <c r="BY841" i="1"/>
  <c r="DG840" i="1"/>
  <c r="BU840" i="1"/>
  <c r="BV840" i="1" s="1"/>
  <c r="AW840" i="1"/>
  <c r="AX840" i="1" s="1"/>
  <c r="CK840" i="1"/>
  <c r="CL840" i="1" s="1"/>
  <c r="BM840" i="1"/>
  <c r="BN840" i="1" s="1"/>
  <c r="AO840" i="1"/>
  <c r="AP840" i="1" s="1"/>
  <c r="AG840" i="1"/>
  <c r="AH840" i="1" s="1"/>
  <c r="CC840" i="1"/>
  <c r="CD840" i="1" s="1"/>
  <c r="BE840" i="1"/>
  <c r="BF840" i="1" s="1"/>
  <c r="DI840" i="1"/>
  <c r="DJ840" i="1" s="1"/>
  <c r="DA840" i="1"/>
  <c r="DB840" i="1" s="1"/>
  <c r="CS840" i="1"/>
  <c r="CT840" i="1" s="1"/>
  <c r="CA840" i="1"/>
  <c r="CY840" i="1"/>
  <c r="CI840" i="1"/>
  <c r="CQ840" i="1"/>
  <c r="BS840" i="1"/>
  <c r="CP841" i="1"/>
  <c r="CO842" i="1"/>
  <c r="CW842" i="1"/>
  <c r="CX841" i="1"/>
  <c r="DE841" i="1"/>
  <c r="DF840" i="1"/>
  <c r="CH842" i="1"/>
  <c r="CG843" i="1"/>
  <c r="BQ844" i="1"/>
  <c r="BR843" i="1"/>
  <c r="F839" i="1"/>
  <c r="E841" i="1"/>
  <c r="Q840" i="1"/>
  <c r="S839" i="1"/>
  <c r="Z839" i="1" s="1"/>
  <c r="R839" i="1"/>
  <c r="D840" i="1"/>
  <c r="P343" i="1"/>
  <c r="H840" i="1"/>
  <c r="A841" i="1"/>
  <c r="M787" i="1"/>
  <c r="J787" i="1"/>
  <c r="K787" i="1" s="1"/>
  <c r="I788" i="1"/>
  <c r="L786" i="1"/>
  <c r="U786" i="1"/>
  <c r="W786" i="1" s="1"/>
  <c r="AB840" i="1"/>
  <c r="AA840" i="1"/>
  <c r="T840" i="1"/>
  <c r="O786" i="1" l="1"/>
  <c r="AV786" i="1" s="1"/>
  <c r="N787" i="1"/>
  <c r="BT785" i="1"/>
  <c r="BW785" i="1" s="1"/>
  <c r="BX785" i="1" s="1"/>
  <c r="CR785" i="1"/>
  <c r="CU785" i="1" s="1"/>
  <c r="CJ785" i="1"/>
  <c r="CM785" i="1" s="1"/>
  <c r="CN785" i="1" s="1"/>
  <c r="BL785" i="1"/>
  <c r="CB785" i="1"/>
  <c r="CE785" i="1" s="1"/>
  <c r="CF785" i="1" s="1"/>
  <c r="AN785" i="1"/>
  <c r="AF785" i="1"/>
  <c r="BD785" i="1"/>
  <c r="BR844" i="1"/>
  <c r="BQ845" i="1"/>
  <c r="DF841" i="1"/>
  <c r="DE842" i="1"/>
  <c r="DG841" i="1"/>
  <c r="AO841" i="1"/>
  <c r="AP841" i="1" s="1"/>
  <c r="BU841" i="1"/>
  <c r="BV841" i="1" s="1"/>
  <c r="DI841" i="1"/>
  <c r="DJ841" i="1" s="1"/>
  <c r="CK841" i="1"/>
  <c r="CL841" i="1" s="1"/>
  <c r="BM841" i="1"/>
  <c r="BN841" i="1" s="1"/>
  <c r="AW841" i="1"/>
  <c r="AX841" i="1" s="1"/>
  <c r="CC841" i="1"/>
  <c r="CD841" i="1" s="1"/>
  <c r="BE841" i="1"/>
  <c r="BF841" i="1" s="1"/>
  <c r="AG841" i="1"/>
  <c r="AH841" i="1" s="1"/>
  <c r="DA841" i="1"/>
  <c r="DB841" i="1" s="1"/>
  <c r="CS841" i="1"/>
  <c r="CT841" i="1" s="1"/>
  <c r="CA841" i="1"/>
  <c r="CI841" i="1"/>
  <c r="CQ841" i="1"/>
  <c r="CY841" i="1"/>
  <c r="BS841" i="1"/>
  <c r="CG844" i="1"/>
  <c r="CH843" i="1"/>
  <c r="CW843" i="1"/>
  <c r="CX842" i="1"/>
  <c r="CO843" i="1"/>
  <c r="CP842" i="1"/>
  <c r="BZ841" i="1"/>
  <c r="BY842" i="1"/>
  <c r="F840" i="1"/>
  <c r="G840" i="1"/>
  <c r="E842" i="1"/>
  <c r="Q841" i="1"/>
  <c r="S840" i="1"/>
  <c r="Z840" i="1" s="1"/>
  <c r="R840" i="1"/>
  <c r="D841" i="1"/>
  <c r="G841" i="1" s="1"/>
  <c r="L787" i="1"/>
  <c r="U787" i="1"/>
  <c r="W787" i="1" s="1"/>
  <c r="AA841" i="1"/>
  <c r="T841" i="1"/>
  <c r="AB841" i="1"/>
  <c r="A842" i="1"/>
  <c r="H841" i="1"/>
  <c r="X343" i="1"/>
  <c r="J788" i="1"/>
  <c r="K788" i="1" s="1"/>
  <c r="M788" i="1"/>
  <c r="I789" i="1"/>
  <c r="O787" i="1" l="1"/>
  <c r="AV787" i="1" s="1"/>
  <c r="N788" i="1"/>
  <c r="CB786" i="1"/>
  <c r="CE786" i="1" s="1"/>
  <c r="CF786" i="1" s="1"/>
  <c r="BL786" i="1"/>
  <c r="AN786" i="1"/>
  <c r="CR786" i="1"/>
  <c r="CU786" i="1" s="1"/>
  <c r="BT786" i="1"/>
  <c r="BW786" i="1" s="1"/>
  <c r="BX786" i="1" s="1"/>
  <c r="BD786" i="1"/>
  <c r="CJ786" i="1"/>
  <c r="CM786" i="1" s="1"/>
  <c r="CN786" i="1" s="1"/>
  <c r="AF786" i="1"/>
  <c r="DF842" i="1"/>
  <c r="DE843" i="1"/>
  <c r="CK842" i="1"/>
  <c r="CL842" i="1" s="1"/>
  <c r="BM842" i="1"/>
  <c r="BN842" i="1" s="1"/>
  <c r="AO842" i="1"/>
  <c r="AP842" i="1" s="1"/>
  <c r="BU842" i="1"/>
  <c r="BV842" i="1" s="1"/>
  <c r="DG842" i="1"/>
  <c r="BE842" i="1"/>
  <c r="BF842" i="1" s="1"/>
  <c r="AG842" i="1"/>
  <c r="AH842" i="1" s="1"/>
  <c r="CC842" i="1"/>
  <c r="CD842" i="1" s="1"/>
  <c r="AW842" i="1"/>
  <c r="AX842" i="1" s="1"/>
  <c r="DI842" i="1"/>
  <c r="DJ842" i="1" s="1"/>
  <c r="DA842" i="1"/>
  <c r="DB842" i="1" s="1"/>
  <c r="CS842" i="1"/>
  <c r="CT842" i="1" s="1"/>
  <c r="CA842" i="1"/>
  <c r="CY842" i="1"/>
  <c r="BS842" i="1"/>
  <c r="CQ842" i="1"/>
  <c r="CI842" i="1"/>
  <c r="BR845" i="1"/>
  <c r="BQ846" i="1"/>
  <c r="CO844" i="1"/>
  <c r="CP843" i="1"/>
  <c r="CG845" i="1"/>
  <c r="CH844" i="1"/>
  <c r="BY843" i="1"/>
  <c r="BZ842" i="1"/>
  <c r="CW844" i="1"/>
  <c r="CX843" i="1"/>
  <c r="F841" i="1"/>
  <c r="E843" i="1"/>
  <c r="Q842" i="1"/>
  <c r="R841" i="1"/>
  <c r="S841" i="1"/>
  <c r="Z841" i="1" s="1"/>
  <c r="D842" i="1"/>
  <c r="G842" i="1" s="1"/>
  <c r="C344" i="1"/>
  <c r="P344" i="1" s="1"/>
  <c r="B343" i="1"/>
  <c r="L788" i="1"/>
  <c r="U788" i="1"/>
  <c r="W788" i="1" s="1"/>
  <c r="AB842" i="1"/>
  <c r="AA842" i="1"/>
  <c r="T842" i="1"/>
  <c r="H842" i="1"/>
  <c r="A843" i="1"/>
  <c r="M789" i="1"/>
  <c r="J789" i="1"/>
  <c r="K789" i="1" s="1"/>
  <c r="I790" i="1"/>
  <c r="BL787" i="1" l="1"/>
  <c r="CR787" i="1"/>
  <c r="CU787" i="1" s="1"/>
  <c r="CB787" i="1"/>
  <c r="CE787" i="1" s="1"/>
  <c r="CF787" i="1" s="1"/>
  <c r="AN787" i="1"/>
  <c r="BD787" i="1"/>
  <c r="BT787" i="1"/>
  <c r="BW787" i="1" s="1"/>
  <c r="BX787" i="1" s="1"/>
  <c r="CJ787" i="1"/>
  <c r="CM787" i="1" s="1"/>
  <c r="CN787" i="1" s="1"/>
  <c r="AF787" i="1"/>
  <c r="O788" i="1"/>
  <c r="AV788" i="1" s="1"/>
  <c r="N789" i="1"/>
  <c r="CX844" i="1"/>
  <c r="CW845" i="1"/>
  <c r="BZ843" i="1"/>
  <c r="BY844" i="1"/>
  <c r="CP844" i="1"/>
  <c r="CO845" i="1"/>
  <c r="DG843" i="1"/>
  <c r="CK843" i="1"/>
  <c r="CL843" i="1" s="1"/>
  <c r="BM843" i="1"/>
  <c r="BN843" i="1" s="1"/>
  <c r="CC843" i="1"/>
  <c r="CD843" i="1" s="1"/>
  <c r="BE843" i="1"/>
  <c r="BF843" i="1" s="1"/>
  <c r="AG843" i="1"/>
  <c r="AH843" i="1" s="1"/>
  <c r="BU843" i="1"/>
  <c r="BV843" i="1" s="1"/>
  <c r="AW843" i="1"/>
  <c r="AX843" i="1" s="1"/>
  <c r="AO843" i="1"/>
  <c r="AP843" i="1" s="1"/>
  <c r="DI843" i="1"/>
  <c r="DJ843" i="1" s="1"/>
  <c r="DA843" i="1"/>
  <c r="DB843" i="1" s="1"/>
  <c r="CS843" i="1"/>
  <c r="CT843" i="1" s="1"/>
  <c r="CA843" i="1"/>
  <c r="BS843" i="1"/>
  <c r="CI843" i="1"/>
  <c r="CY843" i="1"/>
  <c r="CQ843" i="1"/>
  <c r="BQ847" i="1"/>
  <c r="BR846" i="1"/>
  <c r="DE844" i="1"/>
  <c r="DF843" i="1"/>
  <c r="CH845" i="1"/>
  <c r="CG846" i="1"/>
  <c r="F842" i="1"/>
  <c r="S842" i="1"/>
  <c r="Z842" i="1" s="1"/>
  <c r="R842" i="1"/>
  <c r="E844" i="1"/>
  <c r="Q843" i="1"/>
  <c r="D843" i="1"/>
  <c r="G843" i="1" s="1"/>
  <c r="X344" i="1"/>
  <c r="J790" i="1"/>
  <c r="K790" i="1" s="1"/>
  <c r="M790" i="1"/>
  <c r="I791" i="1"/>
  <c r="AA843" i="1"/>
  <c r="T843" i="1"/>
  <c r="AB843" i="1"/>
  <c r="L789" i="1"/>
  <c r="U789" i="1"/>
  <c r="W789" i="1" s="1"/>
  <c r="H843" i="1"/>
  <c r="A844" i="1"/>
  <c r="N790" i="1" l="1"/>
  <c r="O789" i="1"/>
  <c r="CB789" i="1" s="1"/>
  <c r="CE789" i="1" s="1"/>
  <c r="CF789" i="1" s="1"/>
  <c r="BL788" i="1"/>
  <c r="BD788" i="1"/>
  <c r="BT788" i="1"/>
  <c r="BW788" i="1" s="1"/>
  <c r="BX788" i="1" s="1"/>
  <c r="CR788" i="1"/>
  <c r="CU788" i="1" s="1"/>
  <c r="CB788" i="1"/>
  <c r="CE788" i="1" s="1"/>
  <c r="CF788" i="1" s="1"/>
  <c r="AN788" i="1"/>
  <c r="CJ788" i="1"/>
  <c r="CM788" i="1" s="1"/>
  <c r="CN788" i="1" s="1"/>
  <c r="AF788" i="1"/>
  <c r="BY845" i="1"/>
  <c r="BZ844" i="1"/>
  <c r="DE845" i="1"/>
  <c r="DF844" i="1"/>
  <c r="CG847" i="1"/>
  <c r="CH846" i="1"/>
  <c r="CO846" i="1"/>
  <c r="CP845" i="1"/>
  <c r="CW846" i="1"/>
  <c r="CX845" i="1"/>
  <c r="DG844" i="1"/>
  <c r="BE844" i="1"/>
  <c r="BF844" i="1" s="1"/>
  <c r="AG844" i="1"/>
  <c r="AH844" i="1" s="1"/>
  <c r="CK844" i="1"/>
  <c r="CL844" i="1" s="1"/>
  <c r="CC844" i="1"/>
  <c r="CD844" i="1" s="1"/>
  <c r="BM844" i="1"/>
  <c r="BN844" i="1" s="1"/>
  <c r="BU844" i="1"/>
  <c r="BV844" i="1" s="1"/>
  <c r="AW844" i="1"/>
  <c r="AX844" i="1" s="1"/>
  <c r="AO844" i="1"/>
  <c r="AP844" i="1" s="1"/>
  <c r="DI844" i="1"/>
  <c r="DJ844" i="1" s="1"/>
  <c r="DA844" i="1"/>
  <c r="DB844" i="1" s="1"/>
  <c r="CS844" i="1"/>
  <c r="CT844" i="1" s="1"/>
  <c r="CA844" i="1"/>
  <c r="BS844" i="1"/>
  <c r="CI844" i="1"/>
  <c r="CY844" i="1"/>
  <c r="CQ844" i="1"/>
  <c r="BR847" i="1"/>
  <c r="BQ848" i="1"/>
  <c r="F843" i="1"/>
  <c r="R843" i="1"/>
  <c r="S843" i="1"/>
  <c r="Z843" i="1" s="1"/>
  <c r="E845" i="1"/>
  <c r="Q844" i="1"/>
  <c r="D844" i="1"/>
  <c r="G844" i="1" s="1"/>
  <c r="C345" i="1"/>
  <c r="R345" i="1" s="1"/>
  <c r="T844" i="1"/>
  <c r="AB844" i="1"/>
  <c r="AA844" i="1"/>
  <c r="A845" i="1"/>
  <c r="H844" i="1"/>
  <c r="M791" i="1"/>
  <c r="J791" i="1"/>
  <c r="K791" i="1" s="1"/>
  <c r="I792" i="1"/>
  <c r="B344" i="1"/>
  <c r="L790" i="1"/>
  <c r="U790" i="1"/>
  <c r="W790" i="1" s="1"/>
  <c r="BD789" i="1" l="1"/>
  <c r="BT789" i="1"/>
  <c r="BW789" i="1" s="1"/>
  <c r="BX789" i="1" s="1"/>
  <c r="O790" i="1"/>
  <c r="AF790" i="1" s="1"/>
  <c r="CJ789" i="1"/>
  <c r="CM789" i="1" s="1"/>
  <c r="CN789" i="1" s="1"/>
  <c r="N791" i="1"/>
  <c r="AV789" i="1"/>
  <c r="BL789" i="1"/>
  <c r="AN789" i="1"/>
  <c r="AF789" i="1"/>
  <c r="CR789" i="1"/>
  <c r="CU789" i="1" s="1"/>
  <c r="CO847" i="1"/>
  <c r="CP846" i="1"/>
  <c r="DE846" i="1"/>
  <c r="DF845" i="1"/>
  <c r="BR848" i="1"/>
  <c r="BQ849" i="1"/>
  <c r="DG845" i="1"/>
  <c r="DI845" i="1"/>
  <c r="DJ845" i="1" s="1"/>
  <c r="CC845" i="1"/>
  <c r="CD845" i="1" s="1"/>
  <c r="BE845" i="1"/>
  <c r="BF845" i="1" s="1"/>
  <c r="AG845" i="1"/>
  <c r="AH845" i="1" s="1"/>
  <c r="BU845" i="1"/>
  <c r="BV845" i="1" s="1"/>
  <c r="AW845" i="1"/>
  <c r="AX845" i="1" s="1"/>
  <c r="CK845" i="1"/>
  <c r="CL845" i="1" s="1"/>
  <c r="AO845" i="1"/>
  <c r="AP845" i="1" s="1"/>
  <c r="BM845" i="1"/>
  <c r="BN845" i="1" s="1"/>
  <c r="DA845" i="1"/>
  <c r="DB845" i="1" s="1"/>
  <c r="CS845" i="1"/>
  <c r="CT845" i="1" s="1"/>
  <c r="CA845" i="1"/>
  <c r="CY845" i="1"/>
  <c r="BS845" i="1"/>
  <c r="CQ845" i="1"/>
  <c r="CI845" i="1"/>
  <c r="CW847" i="1"/>
  <c r="CX846" i="1"/>
  <c r="CG848" i="1"/>
  <c r="CH847" i="1"/>
  <c r="BY846" i="1"/>
  <c r="BZ845" i="1"/>
  <c r="F844" i="1"/>
  <c r="S844" i="1"/>
  <c r="Z844" i="1" s="1"/>
  <c r="R844" i="1"/>
  <c r="D845" i="1"/>
  <c r="G845" i="1" s="1"/>
  <c r="E846" i="1"/>
  <c r="Q845" i="1"/>
  <c r="P345" i="1"/>
  <c r="X345" i="1" s="1"/>
  <c r="J792" i="1"/>
  <c r="K792" i="1" s="1"/>
  <c r="M792" i="1"/>
  <c r="I793" i="1"/>
  <c r="H845" i="1"/>
  <c r="A846" i="1"/>
  <c r="L791" i="1"/>
  <c r="U791" i="1"/>
  <c r="W791" i="1" s="1"/>
  <c r="AB845" i="1"/>
  <c r="AA845" i="1"/>
  <c r="T845" i="1"/>
  <c r="O791" i="1" l="1"/>
  <c r="CB791" i="1" s="1"/>
  <c r="CE791" i="1" s="1"/>
  <c r="CF791" i="1" s="1"/>
  <c r="AV790" i="1"/>
  <c r="N792" i="1"/>
  <c r="BL790" i="1"/>
  <c r="CR790" i="1"/>
  <c r="CU790" i="1" s="1"/>
  <c r="CB790" i="1"/>
  <c r="CE790" i="1" s="1"/>
  <c r="CF790" i="1" s="1"/>
  <c r="AN790" i="1"/>
  <c r="BD790" i="1"/>
  <c r="BT790" i="1"/>
  <c r="BW790" i="1" s="1"/>
  <c r="BX790" i="1" s="1"/>
  <c r="CJ790" i="1"/>
  <c r="CM790" i="1" s="1"/>
  <c r="CN790" i="1" s="1"/>
  <c r="Z345" i="1"/>
  <c r="F845" i="1"/>
  <c r="DG846" i="1"/>
  <c r="CC846" i="1"/>
  <c r="CD846" i="1" s="1"/>
  <c r="AG846" i="1"/>
  <c r="AH846" i="1" s="1"/>
  <c r="BU846" i="1"/>
  <c r="BV846" i="1" s="1"/>
  <c r="AW846" i="1"/>
  <c r="AX846" i="1" s="1"/>
  <c r="CK846" i="1"/>
  <c r="CL846" i="1" s="1"/>
  <c r="BM846" i="1"/>
  <c r="BN846" i="1" s="1"/>
  <c r="AO846" i="1"/>
  <c r="AP846" i="1" s="1"/>
  <c r="BE846" i="1"/>
  <c r="BF846" i="1" s="1"/>
  <c r="DI846" i="1"/>
  <c r="DJ846" i="1" s="1"/>
  <c r="DA846" i="1"/>
  <c r="DB846" i="1" s="1"/>
  <c r="CS846" i="1"/>
  <c r="CT846" i="1" s="1"/>
  <c r="CA846" i="1"/>
  <c r="BS846" i="1"/>
  <c r="CI846" i="1"/>
  <c r="CY846" i="1"/>
  <c r="CQ846" i="1"/>
  <c r="CG849" i="1"/>
  <c r="CH848" i="1"/>
  <c r="DE847" i="1"/>
  <c r="DF846" i="1"/>
  <c r="BR849" i="1"/>
  <c r="BQ850" i="1"/>
  <c r="BY847" i="1"/>
  <c r="BZ846" i="1"/>
  <c r="CX847" i="1"/>
  <c r="CW848" i="1"/>
  <c r="CO848" i="1"/>
  <c r="CP847" i="1"/>
  <c r="E847" i="1"/>
  <c r="Q846" i="1"/>
  <c r="R845" i="1"/>
  <c r="S845" i="1"/>
  <c r="Z845" i="1" s="1"/>
  <c r="D846" i="1"/>
  <c r="G846" i="1" s="1"/>
  <c r="L792" i="1"/>
  <c r="U792" i="1"/>
  <c r="W792" i="1" s="1"/>
  <c r="C346" i="1"/>
  <c r="AA846" i="1"/>
  <c r="T846" i="1"/>
  <c r="AB846" i="1"/>
  <c r="B345" i="1"/>
  <c r="A847" i="1"/>
  <c r="H846" i="1"/>
  <c r="M793" i="1"/>
  <c r="J793" i="1"/>
  <c r="K793" i="1" s="1"/>
  <c r="I794" i="1"/>
  <c r="AV791" i="1" l="1"/>
  <c r="BL791" i="1"/>
  <c r="AN791" i="1"/>
  <c r="CJ791" i="1"/>
  <c r="CM791" i="1" s="1"/>
  <c r="CN791" i="1" s="1"/>
  <c r="BD791" i="1"/>
  <c r="BT791" i="1"/>
  <c r="BW791" i="1" s="1"/>
  <c r="BX791" i="1" s="1"/>
  <c r="AF791" i="1"/>
  <c r="CR791" i="1"/>
  <c r="CU791" i="1" s="1"/>
  <c r="O792" i="1"/>
  <c r="CJ792" i="1" s="1"/>
  <c r="CM792" i="1" s="1"/>
  <c r="CN792" i="1" s="1"/>
  <c r="N793" i="1"/>
  <c r="BQ851" i="1"/>
  <c r="BR850" i="1"/>
  <c r="CC847" i="1"/>
  <c r="CD847" i="1" s="1"/>
  <c r="BE847" i="1"/>
  <c r="BF847" i="1" s="1"/>
  <c r="BU847" i="1"/>
  <c r="BV847" i="1" s="1"/>
  <c r="DG847" i="1"/>
  <c r="AW847" i="1"/>
  <c r="AX847" i="1" s="1"/>
  <c r="BM847" i="1"/>
  <c r="BN847" i="1" s="1"/>
  <c r="AO847" i="1"/>
  <c r="AP847" i="1" s="1"/>
  <c r="AG847" i="1"/>
  <c r="AH847" i="1" s="1"/>
  <c r="CK847" i="1"/>
  <c r="CL847" i="1" s="1"/>
  <c r="DI847" i="1"/>
  <c r="DJ847" i="1" s="1"/>
  <c r="DA847" i="1"/>
  <c r="DB847" i="1" s="1"/>
  <c r="CS847" i="1"/>
  <c r="CT847" i="1" s="1"/>
  <c r="CA847" i="1"/>
  <c r="BS847" i="1"/>
  <c r="CI847" i="1"/>
  <c r="CQ847" i="1"/>
  <c r="CY847" i="1"/>
  <c r="CX848" i="1"/>
  <c r="CW849" i="1"/>
  <c r="CG850" i="1"/>
  <c r="CH849" i="1"/>
  <c r="CP848" i="1"/>
  <c r="CO849" i="1"/>
  <c r="BY848" i="1"/>
  <c r="BZ847" i="1"/>
  <c r="DF847" i="1"/>
  <c r="DE848" i="1"/>
  <c r="F846" i="1"/>
  <c r="E848" i="1"/>
  <c r="Q847" i="1"/>
  <c r="S846" i="1"/>
  <c r="Z846" i="1" s="1"/>
  <c r="R846" i="1"/>
  <c r="D847" i="1"/>
  <c r="G847" i="1" s="1"/>
  <c r="L793" i="1"/>
  <c r="U793" i="1"/>
  <c r="W793" i="1" s="1"/>
  <c r="H847" i="1"/>
  <c r="A848" i="1"/>
  <c r="P346" i="1"/>
  <c r="J794" i="1"/>
  <c r="K794" i="1" s="1"/>
  <c r="M794" i="1"/>
  <c r="I795" i="1"/>
  <c r="AB847" i="1"/>
  <c r="AA847" i="1"/>
  <c r="T847" i="1"/>
  <c r="AF792" i="1" l="1"/>
  <c r="AV792" i="1"/>
  <c r="BL792" i="1"/>
  <c r="O793" i="1"/>
  <c r="AV793" i="1" s="1"/>
  <c r="AN792" i="1"/>
  <c r="CR792" i="1"/>
  <c r="CU792" i="1" s="1"/>
  <c r="CB792" i="1"/>
  <c r="CE792" i="1" s="1"/>
  <c r="CF792" i="1" s="1"/>
  <c r="BD792" i="1"/>
  <c r="N794" i="1"/>
  <c r="BT792" i="1"/>
  <c r="BW792" i="1" s="1"/>
  <c r="BX792" i="1" s="1"/>
  <c r="CC848" i="1"/>
  <c r="CD848" i="1" s="1"/>
  <c r="DG848" i="1"/>
  <c r="BU848" i="1"/>
  <c r="BV848" i="1" s="1"/>
  <c r="AW848" i="1"/>
  <c r="AX848" i="1" s="1"/>
  <c r="CK848" i="1"/>
  <c r="CL848" i="1" s="1"/>
  <c r="BM848" i="1"/>
  <c r="BN848" i="1" s="1"/>
  <c r="AO848" i="1"/>
  <c r="AP848" i="1" s="1"/>
  <c r="BE848" i="1"/>
  <c r="BF848" i="1" s="1"/>
  <c r="AG848" i="1"/>
  <c r="AH848" i="1" s="1"/>
  <c r="DI848" i="1"/>
  <c r="DJ848" i="1" s="1"/>
  <c r="DA848" i="1"/>
  <c r="DB848" i="1" s="1"/>
  <c r="CS848" i="1"/>
  <c r="CT848" i="1" s="1"/>
  <c r="CA848" i="1"/>
  <c r="CI848" i="1"/>
  <c r="CY848" i="1"/>
  <c r="CQ848" i="1"/>
  <c r="BS848" i="1"/>
  <c r="BZ848" i="1"/>
  <c r="BY849" i="1"/>
  <c r="CG851" i="1"/>
  <c r="CH850" i="1"/>
  <c r="DF848" i="1"/>
  <c r="DE849" i="1"/>
  <c r="CO850" i="1"/>
  <c r="CP849" i="1"/>
  <c r="CX849" i="1"/>
  <c r="CW850" i="1"/>
  <c r="BR851" i="1"/>
  <c r="BQ852" i="1"/>
  <c r="F847" i="1"/>
  <c r="E849" i="1"/>
  <c r="Q848" i="1"/>
  <c r="S847" i="1"/>
  <c r="Z847" i="1" s="1"/>
  <c r="R847" i="1"/>
  <c r="D848" i="1"/>
  <c r="G848" i="1" s="1"/>
  <c r="M795" i="1"/>
  <c r="J795" i="1"/>
  <c r="K795" i="1" s="1"/>
  <c r="I796" i="1"/>
  <c r="X346" i="1"/>
  <c r="L794" i="1"/>
  <c r="U794" i="1"/>
  <c r="W794" i="1" s="1"/>
  <c r="AA848" i="1"/>
  <c r="T848" i="1"/>
  <c r="AB848" i="1"/>
  <c r="H848" i="1"/>
  <c r="A849" i="1"/>
  <c r="BL793" i="1" l="1"/>
  <c r="CB793" i="1"/>
  <c r="CE793" i="1" s="1"/>
  <c r="CF793" i="1" s="1"/>
  <c r="CR793" i="1"/>
  <c r="CU793" i="1" s="1"/>
  <c r="AN793" i="1"/>
  <c r="BD793" i="1"/>
  <c r="BT793" i="1"/>
  <c r="BW793" i="1" s="1"/>
  <c r="BX793" i="1" s="1"/>
  <c r="CJ793" i="1"/>
  <c r="CM793" i="1" s="1"/>
  <c r="CN793" i="1" s="1"/>
  <c r="AF793" i="1"/>
  <c r="O794" i="1"/>
  <c r="AN794" i="1" s="1"/>
  <c r="N795" i="1"/>
  <c r="F848" i="1"/>
  <c r="CW851" i="1"/>
  <c r="CX850" i="1"/>
  <c r="DE850" i="1"/>
  <c r="DF849" i="1"/>
  <c r="BY850" i="1"/>
  <c r="BZ849" i="1"/>
  <c r="DG849" i="1"/>
  <c r="BU849" i="1"/>
  <c r="BV849" i="1" s="1"/>
  <c r="AW849" i="1"/>
  <c r="AX849" i="1" s="1"/>
  <c r="AO849" i="1"/>
  <c r="AP849" i="1" s="1"/>
  <c r="CK849" i="1"/>
  <c r="CL849" i="1" s="1"/>
  <c r="BM849" i="1"/>
  <c r="BN849" i="1" s="1"/>
  <c r="CC849" i="1"/>
  <c r="CD849" i="1" s="1"/>
  <c r="BE849" i="1"/>
  <c r="BF849" i="1" s="1"/>
  <c r="AG849" i="1"/>
  <c r="AH849" i="1" s="1"/>
  <c r="DI849" i="1"/>
  <c r="DJ849" i="1" s="1"/>
  <c r="DA849" i="1"/>
  <c r="DB849" i="1" s="1"/>
  <c r="CS849" i="1"/>
  <c r="CT849" i="1" s="1"/>
  <c r="CA849" i="1"/>
  <c r="BS849" i="1"/>
  <c r="CI849" i="1"/>
  <c r="CQ849" i="1"/>
  <c r="CY849" i="1"/>
  <c r="BR852" i="1"/>
  <c r="BQ853" i="1"/>
  <c r="CO851" i="1"/>
  <c r="CP850" i="1"/>
  <c r="CG852" i="1"/>
  <c r="CH851" i="1"/>
  <c r="E850" i="1"/>
  <c r="Q849" i="1"/>
  <c r="S848" i="1"/>
  <c r="Z848" i="1" s="1"/>
  <c r="R848" i="1"/>
  <c r="D849" i="1"/>
  <c r="G849" i="1" s="1"/>
  <c r="B346" i="1"/>
  <c r="C347" i="1"/>
  <c r="P347" i="1" s="1"/>
  <c r="T849" i="1"/>
  <c r="AB849" i="1"/>
  <c r="AA849" i="1"/>
  <c r="L795" i="1"/>
  <c r="U795" i="1"/>
  <c r="W795" i="1" s="1"/>
  <c r="H849" i="1"/>
  <c r="A850" i="1"/>
  <c r="J796" i="1"/>
  <c r="K796" i="1" s="1"/>
  <c r="M796" i="1"/>
  <c r="I797" i="1"/>
  <c r="CB794" i="1" l="1"/>
  <c r="CE794" i="1" s="1"/>
  <c r="CF794" i="1" s="1"/>
  <c r="AF794" i="1"/>
  <c r="AV794" i="1"/>
  <c r="BL794" i="1"/>
  <c r="CJ794" i="1"/>
  <c r="CM794" i="1" s="1"/>
  <c r="CN794" i="1" s="1"/>
  <c r="O795" i="1"/>
  <c r="AV795" i="1" s="1"/>
  <c r="BT794" i="1"/>
  <c r="BW794" i="1" s="1"/>
  <c r="BX794" i="1" s="1"/>
  <c r="CR794" i="1"/>
  <c r="CU794" i="1" s="1"/>
  <c r="BD794" i="1"/>
  <c r="N796" i="1"/>
  <c r="BR853" i="1"/>
  <c r="BQ854" i="1"/>
  <c r="AW850" i="1"/>
  <c r="AX850" i="1" s="1"/>
  <c r="CK850" i="1"/>
  <c r="CL850" i="1" s="1"/>
  <c r="BM850" i="1"/>
  <c r="BN850" i="1" s="1"/>
  <c r="AO850" i="1"/>
  <c r="AP850" i="1" s="1"/>
  <c r="CC850" i="1"/>
  <c r="CD850" i="1" s="1"/>
  <c r="BE850" i="1"/>
  <c r="BF850" i="1" s="1"/>
  <c r="AG850" i="1"/>
  <c r="AH850" i="1" s="1"/>
  <c r="BU850" i="1"/>
  <c r="BV850" i="1" s="1"/>
  <c r="DG850" i="1"/>
  <c r="DI850" i="1"/>
  <c r="DJ850" i="1" s="1"/>
  <c r="DA850" i="1"/>
  <c r="DB850" i="1" s="1"/>
  <c r="CS850" i="1"/>
  <c r="CT850" i="1" s="1"/>
  <c r="CA850" i="1"/>
  <c r="CI850" i="1"/>
  <c r="CQ850" i="1"/>
  <c r="BS850" i="1"/>
  <c r="CY850" i="1"/>
  <c r="CH852" i="1"/>
  <c r="CG853" i="1"/>
  <c r="CO852" i="1"/>
  <c r="CP851" i="1"/>
  <c r="DF850" i="1"/>
  <c r="DE851" i="1"/>
  <c r="BZ850" i="1"/>
  <c r="BY851" i="1"/>
  <c r="CW852" i="1"/>
  <c r="CX851" i="1"/>
  <c r="F849" i="1"/>
  <c r="R849" i="1"/>
  <c r="S849" i="1"/>
  <c r="Z849" i="1" s="1"/>
  <c r="E851" i="1"/>
  <c r="Q850" i="1"/>
  <c r="D850" i="1"/>
  <c r="G850" i="1" s="1"/>
  <c r="M797" i="1"/>
  <c r="J797" i="1"/>
  <c r="K797" i="1" s="1"/>
  <c r="I798" i="1"/>
  <c r="X347" i="1"/>
  <c r="H850" i="1"/>
  <c r="A851" i="1"/>
  <c r="L796" i="1"/>
  <c r="U796" i="1"/>
  <c r="W796" i="1" s="1"/>
  <c r="AB850" i="1"/>
  <c r="AA850" i="1"/>
  <c r="T850" i="1"/>
  <c r="O796" i="1" l="1"/>
  <c r="CR796" i="1" s="1"/>
  <c r="CU796" i="1" s="1"/>
  <c r="BL795" i="1"/>
  <c r="CR795" i="1"/>
  <c r="CU795" i="1" s="1"/>
  <c r="CB795" i="1"/>
  <c r="CE795" i="1" s="1"/>
  <c r="CF795" i="1" s="1"/>
  <c r="AN795" i="1"/>
  <c r="BD795" i="1"/>
  <c r="CJ795" i="1"/>
  <c r="CM795" i="1" s="1"/>
  <c r="CN795" i="1" s="1"/>
  <c r="AF795" i="1"/>
  <c r="BT795" i="1"/>
  <c r="BW795" i="1" s="1"/>
  <c r="BX795" i="1" s="1"/>
  <c r="N797" i="1"/>
  <c r="BZ851" i="1"/>
  <c r="BY852" i="1"/>
  <c r="CP852" i="1"/>
  <c r="CO853" i="1"/>
  <c r="CK851" i="1"/>
  <c r="CL851" i="1" s="1"/>
  <c r="BM851" i="1"/>
  <c r="BN851" i="1" s="1"/>
  <c r="AO851" i="1"/>
  <c r="AP851" i="1" s="1"/>
  <c r="BE851" i="1"/>
  <c r="BF851" i="1" s="1"/>
  <c r="AG851" i="1"/>
  <c r="AH851" i="1" s="1"/>
  <c r="DG851" i="1"/>
  <c r="CC851" i="1"/>
  <c r="CD851" i="1" s="1"/>
  <c r="AW851" i="1"/>
  <c r="AX851" i="1" s="1"/>
  <c r="BU851" i="1"/>
  <c r="BV851" i="1" s="1"/>
  <c r="DI851" i="1"/>
  <c r="DJ851" i="1" s="1"/>
  <c r="DA851" i="1"/>
  <c r="DB851" i="1" s="1"/>
  <c r="CS851" i="1"/>
  <c r="CT851" i="1" s="1"/>
  <c r="CA851" i="1"/>
  <c r="CQ851" i="1"/>
  <c r="CY851" i="1"/>
  <c r="CI851" i="1"/>
  <c r="BS851" i="1"/>
  <c r="DF851" i="1"/>
  <c r="DE852" i="1"/>
  <c r="CG854" i="1"/>
  <c r="CH853" i="1"/>
  <c r="BQ855" i="1"/>
  <c r="BR854" i="1"/>
  <c r="CW853" i="1"/>
  <c r="CX852" i="1"/>
  <c r="F850" i="1"/>
  <c r="AN796" i="1"/>
  <c r="S850" i="1"/>
  <c r="Z850" i="1" s="1"/>
  <c r="R850" i="1"/>
  <c r="D851" i="1"/>
  <c r="G851" i="1" s="1"/>
  <c r="E852" i="1"/>
  <c r="Q851" i="1"/>
  <c r="B347" i="1"/>
  <c r="J798" i="1"/>
  <c r="K798" i="1" s="1"/>
  <c r="M798" i="1"/>
  <c r="I799" i="1"/>
  <c r="L797" i="1"/>
  <c r="U797" i="1"/>
  <c r="W797" i="1" s="1"/>
  <c r="AA851" i="1"/>
  <c r="T851" i="1"/>
  <c r="AB851" i="1"/>
  <c r="A852" i="1"/>
  <c r="H851" i="1"/>
  <c r="C348" i="1"/>
  <c r="BL796" i="1" l="1"/>
  <c r="O797" i="1"/>
  <c r="BT797" i="1" s="1"/>
  <c r="BW797" i="1" s="1"/>
  <c r="BX797" i="1" s="1"/>
  <c r="AV796" i="1"/>
  <c r="CJ796" i="1"/>
  <c r="CM796" i="1" s="1"/>
  <c r="CN796" i="1" s="1"/>
  <c r="AF796" i="1"/>
  <c r="BD796" i="1"/>
  <c r="BT796" i="1"/>
  <c r="BW796" i="1" s="1"/>
  <c r="BX796" i="1" s="1"/>
  <c r="CB796" i="1"/>
  <c r="CE796" i="1" s="1"/>
  <c r="CF796" i="1" s="1"/>
  <c r="N798" i="1"/>
  <c r="DE853" i="1"/>
  <c r="DF852" i="1"/>
  <c r="CP853" i="1"/>
  <c r="CO854" i="1"/>
  <c r="CC852" i="1"/>
  <c r="CD852" i="1" s="1"/>
  <c r="BM852" i="1"/>
  <c r="BN852" i="1" s="1"/>
  <c r="AW852" i="1"/>
  <c r="AX852" i="1" s="1"/>
  <c r="AG852" i="1"/>
  <c r="AH852" i="1" s="1"/>
  <c r="DG852" i="1"/>
  <c r="CK852" i="1"/>
  <c r="CL852" i="1" s="1"/>
  <c r="BU852" i="1"/>
  <c r="BV852" i="1" s="1"/>
  <c r="BE852" i="1"/>
  <c r="BF852" i="1" s="1"/>
  <c r="AO852" i="1"/>
  <c r="AP852" i="1" s="1"/>
  <c r="DI852" i="1"/>
  <c r="DJ852" i="1" s="1"/>
  <c r="DA852" i="1"/>
  <c r="DB852" i="1" s="1"/>
  <c r="CS852" i="1"/>
  <c r="CT852" i="1" s="1"/>
  <c r="CA852" i="1"/>
  <c r="CY852" i="1"/>
  <c r="CQ852" i="1"/>
  <c r="BS852" i="1"/>
  <c r="CI852" i="1"/>
  <c r="BR855" i="1"/>
  <c r="BQ856" i="1"/>
  <c r="BZ852" i="1"/>
  <c r="BY853" i="1"/>
  <c r="CX853" i="1"/>
  <c r="CW854" i="1"/>
  <c r="CH854" i="1"/>
  <c r="CG855" i="1"/>
  <c r="F851" i="1"/>
  <c r="E853" i="1"/>
  <c r="Q852" i="1"/>
  <c r="R851" i="1"/>
  <c r="S851" i="1"/>
  <c r="Z851" i="1" s="1"/>
  <c r="D852" i="1"/>
  <c r="G852" i="1" s="1"/>
  <c r="L798" i="1"/>
  <c r="U798" i="1"/>
  <c r="W798" i="1" s="1"/>
  <c r="H852" i="1"/>
  <c r="A853" i="1"/>
  <c r="P348" i="1"/>
  <c r="AB852" i="1"/>
  <c r="AA852" i="1"/>
  <c r="T852" i="1"/>
  <c r="M799" i="1"/>
  <c r="J799" i="1"/>
  <c r="K799" i="1" s="1"/>
  <c r="I800" i="1"/>
  <c r="AF797" i="1" l="1"/>
  <c r="AV797" i="1"/>
  <c r="BL797" i="1"/>
  <c r="CB797" i="1"/>
  <c r="CE797" i="1" s="1"/>
  <c r="CF797" i="1" s="1"/>
  <c r="AN797" i="1"/>
  <c r="CR797" i="1"/>
  <c r="CU797" i="1" s="1"/>
  <c r="CJ797" i="1"/>
  <c r="CM797" i="1" s="1"/>
  <c r="CN797" i="1" s="1"/>
  <c r="BD797" i="1"/>
  <c r="N799" i="1"/>
  <c r="O798" i="1"/>
  <c r="AN798" i="1" s="1"/>
  <c r="CP854" i="1"/>
  <c r="CO855" i="1"/>
  <c r="CX854" i="1"/>
  <c r="CW855" i="1"/>
  <c r="BR856" i="1"/>
  <c r="BQ857" i="1"/>
  <c r="CG856" i="1"/>
  <c r="CH855" i="1"/>
  <c r="BZ853" i="1"/>
  <c r="BY854" i="1"/>
  <c r="DG853" i="1"/>
  <c r="CK853" i="1"/>
  <c r="CL853" i="1" s="1"/>
  <c r="BE853" i="1"/>
  <c r="BF853" i="1" s="1"/>
  <c r="CC853" i="1"/>
  <c r="CD853" i="1" s="1"/>
  <c r="AW853" i="1"/>
  <c r="AX853" i="1" s="1"/>
  <c r="BU853" i="1"/>
  <c r="BV853" i="1" s="1"/>
  <c r="AO853" i="1"/>
  <c r="AP853" i="1" s="1"/>
  <c r="AG853" i="1"/>
  <c r="AH853" i="1" s="1"/>
  <c r="BM853" i="1"/>
  <c r="BN853" i="1" s="1"/>
  <c r="DI853" i="1"/>
  <c r="DJ853" i="1" s="1"/>
  <c r="DA853" i="1"/>
  <c r="DB853" i="1" s="1"/>
  <c r="CS853" i="1"/>
  <c r="CT853" i="1" s="1"/>
  <c r="CA853" i="1"/>
  <c r="BS853" i="1"/>
  <c r="CI853" i="1"/>
  <c r="CY853" i="1"/>
  <c r="CQ853" i="1"/>
  <c r="DF853" i="1"/>
  <c r="DE854" i="1"/>
  <c r="F852" i="1"/>
  <c r="E854" i="1"/>
  <c r="Q853" i="1"/>
  <c r="S852" i="1"/>
  <c r="Z852" i="1" s="1"/>
  <c r="R852" i="1"/>
  <c r="D853" i="1"/>
  <c r="G853" i="1" s="1"/>
  <c r="J800" i="1"/>
  <c r="K800" i="1" s="1"/>
  <c r="M800" i="1"/>
  <c r="I801" i="1"/>
  <c r="X348" i="1"/>
  <c r="L799" i="1"/>
  <c r="U799" i="1"/>
  <c r="W799" i="1" s="1"/>
  <c r="AA853" i="1"/>
  <c r="T853" i="1"/>
  <c r="AB853" i="1"/>
  <c r="A854" i="1"/>
  <c r="H853" i="1"/>
  <c r="O799" i="1" l="1"/>
  <c r="AV798" i="1"/>
  <c r="CR798" i="1"/>
  <c r="CU798" i="1" s="1"/>
  <c r="BD798" i="1"/>
  <c r="BT798" i="1"/>
  <c r="BW798" i="1" s="1"/>
  <c r="BX798" i="1" s="1"/>
  <c r="AF798" i="1"/>
  <c r="BL798" i="1"/>
  <c r="N800" i="1"/>
  <c r="N801" i="1" s="1"/>
  <c r="CJ798" i="1"/>
  <c r="CM798" i="1" s="1"/>
  <c r="CN798" i="1" s="1"/>
  <c r="CB798" i="1"/>
  <c r="CE798" i="1" s="1"/>
  <c r="CF798" i="1" s="1"/>
  <c r="F853" i="1"/>
  <c r="CX855" i="1"/>
  <c r="CW856" i="1"/>
  <c r="DF854" i="1"/>
  <c r="DE855" i="1"/>
  <c r="BU854" i="1"/>
  <c r="BV854" i="1" s="1"/>
  <c r="AO854" i="1"/>
  <c r="AP854" i="1" s="1"/>
  <c r="BM854" i="1"/>
  <c r="BN854" i="1" s="1"/>
  <c r="AG854" i="1"/>
  <c r="AH854" i="1" s="1"/>
  <c r="CK854" i="1"/>
  <c r="CL854" i="1" s="1"/>
  <c r="BE854" i="1"/>
  <c r="BF854" i="1" s="1"/>
  <c r="CC854" i="1"/>
  <c r="CD854" i="1" s="1"/>
  <c r="AW854" i="1"/>
  <c r="AX854" i="1" s="1"/>
  <c r="DG854" i="1"/>
  <c r="DI854" i="1"/>
  <c r="DJ854" i="1" s="1"/>
  <c r="DA854" i="1"/>
  <c r="DB854" i="1" s="1"/>
  <c r="CS854" i="1"/>
  <c r="CT854" i="1" s="1"/>
  <c r="CA854" i="1"/>
  <c r="CI854" i="1"/>
  <c r="BS854" i="1"/>
  <c r="CQ854" i="1"/>
  <c r="CY854" i="1"/>
  <c r="CH856" i="1"/>
  <c r="CG857" i="1"/>
  <c r="BZ854" i="1"/>
  <c r="BY855" i="1"/>
  <c r="BR857" i="1"/>
  <c r="BQ858" i="1"/>
  <c r="CP855" i="1"/>
  <c r="CO856" i="1"/>
  <c r="CB799" i="1"/>
  <c r="CE799" i="1" s="1"/>
  <c r="CF799" i="1" s="1"/>
  <c r="BL799" i="1"/>
  <c r="AV799" i="1"/>
  <c r="AF799" i="1"/>
  <c r="BT799" i="1"/>
  <c r="BW799" i="1" s="1"/>
  <c r="BX799" i="1" s="1"/>
  <c r="BD799" i="1"/>
  <c r="CR799" i="1"/>
  <c r="CU799" i="1" s="1"/>
  <c r="CJ799" i="1"/>
  <c r="CM799" i="1" s="1"/>
  <c r="CN799" i="1" s="1"/>
  <c r="AN799" i="1"/>
  <c r="E855" i="1"/>
  <c r="Q854" i="1"/>
  <c r="R853" i="1"/>
  <c r="S853" i="1"/>
  <c r="Z853" i="1" s="1"/>
  <c r="D854" i="1"/>
  <c r="G854" i="1" s="1"/>
  <c r="AB854" i="1"/>
  <c r="AA854" i="1"/>
  <c r="T854" i="1"/>
  <c r="B348" i="1"/>
  <c r="L800" i="1"/>
  <c r="U800" i="1"/>
  <c r="W800" i="1" s="1"/>
  <c r="H854" i="1"/>
  <c r="A855" i="1"/>
  <c r="C349" i="1"/>
  <c r="M801" i="1"/>
  <c r="J801" i="1"/>
  <c r="K801" i="1" s="1"/>
  <c r="I802" i="1"/>
  <c r="O800" i="1" l="1"/>
  <c r="AN800" i="1" s="1"/>
  <c r="DE856" i="1"/>
  <c r="DF855" i="1"/>
  <c r="CK855" i="1"/>
  <c r="CL855" i="1" s="1"/>
  <c r="BE855" i="1"/>
  <c r="BF855" i="1" s="1"/>
  <c r="CC855" i="1"/>
  <c r="CD855" i="1" s="1"/>
  <c r="AW855" i="1"/>
  <c r="AX855" i="1" s="1"/>
  <c r="DG855" i="1"/>
  <c r="BU855" i="1"/>
  <c r="BV855" i="1" s="1"/>
  <c r="AO855" i="1"/>
  <c r="AP855" i="1" s="1"/>
  <c r="AG855" i="1"/>
  <c r="AH855" i="1" s="1"/>
  <c r="BM855" i="1"/>
  <c r="BN855" i="1" s="1"/>
  <c r="DI855" i="1"/>
  <c r="DJ855" i="1" s="1"/>
  <c r="DA855" i="1"/>
  <c r="DB855" i="1" s="1"/>
  <c r="CS855" i="1"/>
  <c r="CT855" i="1" s="1"/>
  <c r="CA855" i="1"/>
  <c r="CQ855" i="1"/>
  <c r="CI855" i="1"/>
  <c r="CY855" i="1"/>
  <c r="BS855" i="1"/>
  <c r="CH857" i="1"/>
  <c r="CG858" i="1"/>
  <c r="BR858" i="1"/>
  <c r="BQ859" i="1"/>
  <c r="CX856" i="1"/>
  <c r="CW857" i="1"/>
  <c r="CP856" i="1"/>
  <c r="CO857" i="1"/>
  <c r="BZ855" i="1"/>
  <c r="BY856" i="1"/>
  <c r="F854" i="1"/>
  <c r="E856" i="1"/>
  <c r="Q855" i="1"/>
  <c r="S854" i="1"/>
  <c r="Z854" i="1" s="1"/>
  <c r="R854" i="1"/>
  <c r="D855" i="1"/>
  <c r="G855" i="1" s="1"/>
  <c r="J802" i="1"/>
  <c r="K802" i="1" s="1"/>
  <c r="M802" i="1"/>
  <c r="N802" i="1" s="1"/>
  <c r="I803" i="1"/>
  <c r="P349" i="1"/>
  <c r="A856" i="1"/>
  <c r="H855" i="1"/>
  <c r="L801" i="1"/>
  <c r="O801" i="1" s="1"/>
  <c r="U801" i="1"/>
  <c r="W801" i="1" s="1"/>
  <c r="AA855" i="1"/>
  <c r="T855" i="1"/>
  <c r="AB855" i="1"/>
  <c r="BT800" i="1" l="1"/>
  <c r="BW800" i="1" s="1"/>
  <c r="BX800" i="1" s="1"/>
  <c r="AF800" i="1"/>
  <c r="AV800" i="1"/>
  <c r="BD800" i="1"/>
  <c r="BL800" i="1"/>
  <c r="CJ800" i="1"/>
  <c r="CM800" i="1" s="1"/>
  <c r="CN800" i="1" s="1"/>
  <c r="CB800" i="1"/>
  <c r="CE800" i="1" s="1"/>
  <c r="CF800" i="1" s="1"/>
  <c r="CR800" i="1"/>
  <c r="CU800" i="1" s="1"/>
  <c r="BY857" i="1"/>
  <c r="BZ856" i="1"/>
  <c r="CX857" i="1"/>
  <c r="CW858" i="1"/>
  <c r="CH858" i="1"/>
  <c r="CG859" i="1"/>
  <c r="CP857" i="1"/>
  <c r="CO858" i="1"/>
  <c r="BR859" i="1"/>
  <c r="BQ860" i="1"/>
  <c r="BU856" i="1"/>
  <c r="BV856" i="1" s="1"/>
  <c r="AO856" i="1"/>
  <c r="AP856" i="1" s="1"/>
  <c r="DG856" i="1"/>
  <c r="BM856" i="1"/>
  <c r="BN856" i="1" s="1"/>
  <c r="AG856" i="1"/>
  <c r="AH856" i="1" s="1"/>
  <c r="CK856" i="1"/>
  <c r="CL856" i="1" s="1"/>
  <c r="BE856" i="1"/>
  <c r="BF856" i="1" s="1"/>
  <c r="AW856" i="1"/>
  <c r="AX856" i="1" s="1"/>
  <c r="CC856" i="1"/>
  <c r="CD856" i="1" s="1"/>
  <c r="DI856" i="1"/>
  <c r="DJ856" i="1" s="1"/>
  <c r="DA856" i="1"/>
  <c r="DB856" i="1" s="1"/>
  <c r="CS856" i="1"/>
  <c r="CT856" i="1" s="1"/>
  <c r="CA856" i="1"/>
  <c r="CQ856" i="1"/>
  <c r="CY856" i="1"/>
  <c r="BS856" i="1"/>
  <c r="CI856" i="1"/>
  <c r="DF856" i="1"/>
  <c r="DE857" i="1"/>
  <c r="CB801" i="1"/>
  <c r="CE801" i="1" s="1"/>
  <c r="CF801" i="1" s="1"/>
  <c r="BL801" i="1"/>
  <c r="AV801" i="1"/>
  <c r="AF801" i="1"/>
  <c r="BT801" i="1"/>
  <c r="BW801" i="1" s="1"/>
  <c r="BX801" i="1" s="1"/>
  <c r="BD801" i="1"/>
  <c r="CR801" i="1"/>
  <c r="CU801" i="1" s="1"/>
  <c r="CJ801" i="1"/>
  <c r="CM801" i="1" s="1"/>
  <c r="CN801" i="1" s="1"/>
  <c r="AN801" i="1"/>
  <c r="F855" i="1"/>
  <c r="E857" i="1"/>
  <c r="Q856" i="1"/>
  <c r="S855" i="1"/>
  <c r="Z855" i="1" s="1"/>
  <c r="R855" i="1"/>
  <c r="D856" i="1"/>
  <c r="G856" i="1" s="1"/>
  <c r="J803" i="1"/>
  <c r="K803" i="1" s="1"/>
  <c r="I804" i="1"/>
  <c r="AB856" i="1"/>
  <c r="AA856" i="1"/>
  <c r="T856" i="1"/>
  <c r="L802" i="1"/>
  <c r="O802" i="1" s="1"/>
  <c r="U802" i="1"/>
  <c r="W802" i="1" s="1"/>
  <c r="H856" i="1"/>
  <c r="A857" i="1"/>
  <c r="X349" i="1"/>
  <c r="CO859" i="1" l="1"/>
  <c r="CP858" i="1"/>
  <c r="CX858" i="1"/>
  <c r="CW859" i="1"/>
  <c r="DG857" i="1"/>
  <c r="CK857" i="1"/>
  <c r="CL857" i="1" s="1"/>
  <c r="BE857" i="1"/>
  <c r="BF857" i="1" s="1"/>
  <c r="CC857" i="1"/>
  <c r="CD857" i="1" s="1"/>
  <c r="AW857" i="1"/>
  <c r="AX857" i="1" s="1"/>
  <c r="BU857" i="1"/>
  <c r="BV857" i="1" s="1"/>
  <c r="AO857" i="1"/>
  <c r="AP857" i="1" s="1"/>
  <c r="DI857" i="1"/>
  <c r="DJ857" i="1" s="1"/>
  <c r="BM857" i="1"/>
  <c r="BN857" i="1" s="1"/>
  <c r="AG857" i="1"/>
  <c r="AH857" i="1" s="1"/>
  <c r="DA857" i="1"/>
  <c r="DB857" i="1" s="1"/>
  <c r="CS857" i="1"/>
  <c r="CT857" i="1" s="1"/>
  <c r="CA857" i="1"/>
  <c r="CQ857" i="1"/>
  <c r="BS857" i="1"/>
  <c r="CI857" i="1"/>
  <c r="CY857" i="1"/>
  <c r="BR860" i="1"/>
  <c r="BQ861" i="1"/>
  <c r="CG860" i="1"/>
  <c r="CH859" i="1"/>
  <c r="DF857" i="1"/>
  <c r="DE858" i="1"/>
  <c r="BZ857" i="1"/>
  <c r="BY858" i="1"/>
  <c r="CZ800" i="1"/>
  <c r="CZ802" i="1" s="1"/>
  <c r="DC802" i="1" s="1"/>
  <c r="CB802" i="1"/>
  <c r="CE802" i="1" s="1"/>
  <c r="CF802" i="1" s="1"/>
  <c r="BL802" i="1"/>
  <c r="AV802" i="1"/>
  <c r="AF802" i="1"/>
  <c r="BT802" i="1"/>
  <c r="BW802" i="1" s="1"/>
  <c r="BX802" i="1" s="1"/>
  <c r="BD802" i="1"/>
  <c r="CR802" i="1"/>
  <c r="CU802" i="1" s="1"/>
  <c r="AN802" i="1"/>
  <c r="CJ802" i="1"/>
  <c r="CM802" i="1" s="1"/>
  <c r="CN802" i="1" s="1"/>
  <c r="F856" i="1"/>
  <c r="E858" i="1"/>
  <c r="Q857" i="1"/>
  <c r="S856" i="1"/>
  <c r="Z856" i="1" s="1"/>
  <c r="R856" i="1"/>
  <c r="D857" i="1"/>
  <c r="G857" i="1" s="1"/>
  <c r="B349" i="1"/>
  <c r="C350" i="1"/>
  <c r="A858" i="1"/>
  <c r="H857" i="1"/>
  <c r="L803" i="1"/>
  <c r="U803" i="1"/>
  <c r="W803" i="1" s="1"/>
  <c r="M803" i="1"/>
  <c r="N803" i="1" s="1"/>
  <c r="AA857" i="1"/>
  <c r="T857" i="1"/>
  <c r="AB857" i="1"/>
  <c r="J804" i="1"/>
  <c r="K804" i="1" s="1"/>
  <c r="I805" i="1"/>
  <c r="DE859" i="1" l="1"/>
  <c r="DF858" i="1"/>
  <c r="BQ862" i="1"/>
  <c r="BR861" i="1"/>
  <c r="CW860" i="1"/>
  <c r="CX859" i="1"/>
  <c r="BZ858" i="1"/>
  <c r="BY859" i="1"/>
  <c r="BU858" i="1"/>
  <c r="BV858" i="1" s="1"/>
  <c r="AO858" i="1"/>
  <c r="AP858" i="1" s="1"/>
  <c r="BM858" i="1"/>
  <c r="BN858" i="1" s="1"/>
  <c r="AG858" i="1"/>
  <c r="AH858" i="1" s="1"/>
  <c r="CK858" i="1"/>
  <c r="CL858" i="1" s="1"/>
  <c r="BE858" i="1"/>
  <c r="BF858" i="1" s="1"/>
  <c r="AW858" i="1"/>
  <c r="AX858" i="1" s="1"/>
  <c r="DG858" i="1"/>
  <c r="CC858" i="1"/>
  <c r="CD858" i="1" s="1"/>
  <c r="DI858" i="1"/>
  <c r="DJ858" i="1" s="1"/>
  <c r="DA858" i="1"/>
  <c r="DB858" i="1" s="1"/>
  <c r="CS858" i="1"/>
  <c r="CT858" i="1" s="1"/>
  <c r="CA858" i="1"/>
  <c r="BS858" i="1"/>
  <c r="CQ858" i="1"/>
  <c r="CY858" i="1"/>
  <c r="CI858" i="1"/>
  <c r="CG861" i="1"/>
  <c r="CH860" i="1"/>
  <c r="CP859" i="1"/>
  <c r="CO860" i="1"/>
  <c r="F857" i="1"/>
  <c r="E859" i="1"/>
  <c r="Q858" i="1"/>
  <c r="R857" i="1"/>
  <c r="S857" i="1"/>
  <c r="Z857" i="1" s="1"/>
  <c r="D858" i="1"/>
  <c r="M804" i="1"/>
  <c r="M805" i="1" s="1"/>
  <c r="O803" i="1"/>
  <c r="N804" i="1"/>
  <c r="H858" i="1"/>
  <c r="A859" i="1"/>
  <c r="J805" i="1"/>
  <c r="K805" i="1" s="1"/>
  <c r="I806" i="1"/>
  <c r="L804" i="1"/>
  <c r="U804" i="1"/>
  <c r="W804" i="1" s="1"/>
  <c r="AB858" i="1"/>
  <c r="AA858" i="1"/>
  <c r="T858" i="1"/>
  <c r="P350" i="1"/>
  <c r="CO861" i="1" l="1"/>
  <c r="CP860" i="1"/>
  <c r="CK859" i="1"/>
  <c r="CL859" i="1" s="1"/>
  <c r="BE859" i="1"/>
  <c r="BF859" i="1" s="1"/>
  <c r="CC859" i="1"/>
  <c r="CD859" i="1" s="1"/>
  <c r="AW859" i="1"/>
  <c r="AX859" i="1" s="1"/>
  <c r="DG859" i="1"/>
  <c r="BU859" i="1"/>
  <c r="BV859" i="1" s="1"/>
  <c r="AO859" i="1"/>
  <c r="AP859" i="1" s="1"/>
  <c r="BM859" i="1"/>
  <c r="BN859" i="1" s="1"/>
  <c r="AG859" i="1"/>
  <c r="AH859" i="1" s="1"/>
  <c r="DI859" i="1"/>
  <c r="DJ859" i="1" s="1"/>
  <c r="DA859" i="1"/>
  <c r="DB859" i="1" s="1"/>
  <c r="CS859" i="1"/>
  <c r="CT859" i="1" s="1"/>
  <c r="CA859" i="1"/>
  <c r="BS859" i="1"/>
  <c r="CQ859" i="1"/>
  <c r="CI859" i="1"/>
  <c r="CY859" i="1"/>
  <c r="BZ859" i="1"/>
  <c r="BY860" i="1"/>
  <c r="CG862" i="1"/>
  <c r="CH861" i="1"/>
  <c r="BQ863" i="1"/>
  <c r="BR862" i="1"/>
  <c r="CW861" i="1"/>
  <c r="CX860" i="1"/>
  <c r="DE860" i="1"/>
  <c r="DF859" i="1"/>
  <c r="CZ803" i="1"/>
  <c r="DC803" i="1" s="1"/>
  <c r="BT803" i="1"/>
  <c r="BW803" i="1" s="1"/>
  <c r="BX803" i="1" s="1"/>
  <c r="AN803" i="1"/>
  <c r="CJ803" i="1"/>
  <c r="CM803" i="1" s="1"/>
  <c r="CN803" i="1" s="1"/>
  <c r="BD803" i="1"/>
  <c r="CB803" i="1"/>
  <c r="CE803" i="1" s="1"/>
  <c r="CF803" i="1" s="1"/>
  <c r="AV803" i="1"/>
  <c r="CR803" i="1"/>
  <c r="CU803" i="1" s="1"/>
  <c r="BL803" i="1"/>
  <c r="AF803" i="1"/>
  <c r="F858" i="1"/>
  <c r="G858" i="1"/>
  <c r="S858" i="1"/>
  <c r="Z858" i="1" s="1"/>
  <c r="R858" i="1"/>
  <c r="E860" i="1"/>
  <c r="Q859" i="1"/>
  <c r="D859" i="1"/>
  <c r="G859" i="1" s="1"/>
  <c r="N805" i="1"/>
  <c r="O804" i="1"/>
  <c r="L805" i="1"/>
  <c r="U805" i="1"/>
  <c r="W805" i="1" s="1"/>
  <c r="M806" i="1"/>
  <c r="J806" i="1"/>
  <c r="K806" i="1" s="1"/>
  <c r="I807" i="1"/>
  <c r="AA859" i="1"/>
  <c r="T859" i="1"/>
  <c r="AB859" i="1"/>
  <c r="X350" i="1"/>
  <c r="A860" i="1"/>
  <c r="H859" i="1"/>
  <c r="DF860" i="1" l="1"/>
  <c r="DE861" i="1"/>
  <c r="BQ864" i="1"/>
  <c r="BR863" i="1"/>
  <c r="BE860" i="1"/>
  <c r="BF860" i="1" s="1"/>
  <c r="AG860" i="1"/>
  <c r="AH860" i="1" s="1"/>
  <c r="DG860" i="1"/>
  <c r="CC860" i="1"/>
  <c r="CD860" i="1" s="1"/>
  <c r="BU860" i="1"/>
  <c r="BV860" i="1" s="1"/>
  <c r="AW860" i="1"/>
  <c r="AX860" i="1" s="1"/>
  <c r="CK860" i="1"/>
  <c r="CL860" i="1" s="1"/>
  <c r="BM860" i="1"/>
  <c r="BN860" i="1" s="1"/>
  <c r="AO860" i="1"/>
  <c r="AP860" i="1" s="1"/>
  <c r="DI860" i="1"/>
  <c r="DJ860" i="1" s="1"/>
  <c r="DA860" i="1"/>
  <c r="DB860" i="1" s="1"/>
  <c r="CS860" i="1"/>
  <c r="CT860" i="1" s="1"/>
  <c r="CA860" i="1"/>
  <c r="CY860" i="1"/>
  <c r="CQ860" i="1"/>
  <c r="CI860" i="1"/>
  <c r="BS860" i="1"/>
  <c r="CX861" i="1"/>
  <c r="CW862" i="1"/>
  <c r="CG863" i="1"/>
  <c r="CH862" i="1"/>
  <c r="BZ860" i="1"/>
  <c r="BY861" i="1"/>
  <c r="CP861" i="1"/>
  <c r="CO862" i="1"/>
  <c r="F859" i="1"/>
  <c r="CR804" i="1"/>
  <c r="CU804" i="1" s="1"/>
  <c r="CB804" i="1"/>
  <c r="CE804" i="1" s="1"/>
  <c r="CF804" i="1" s="1"/>
  <c r="BL804" i="1"/>
  <c r="AV804" i="1"/>
  <c r="AF804" i="1"/>
  <c r="CJ804" i="1"/>
  <c r="CM804" i="1" s="1"/>
  <c r="CN804" i="1" s="1"/>
  <c r="CZ804" i="1"/>
  <c r="DC804" i="1" s="1"/>
  <c r="BT804" i="1"/>
  <c r="BW804" i="1" s="1"/>
  <c r="BX804" i="1" s="1"/>
  <c r="BD804" i="1"/>
  <c r="AN804" i="1"/>
  <c r="O805" i="1"/>
  <c r="E861" i="1"/>
  <c r="Q860" i="1"/>
  <c r="R859" i="1"/>
  <c r="S859" i="1"/>
  <c r="Z859" i="1" s="1"/>
  <c r="D860" i="1"/>
  <c r="G860" i="1" s="1"/>
  <c r="N806" i="1"/>
  <c r="C351" i="1"/>
  <c r="P351" i="1" s="1"/>
  <c r="J807" i="1"/>
  <c r="K807" i="1" s="1"/>
  <c r="M807" i="1"/>
  <c r="I808" i="1"/>
  <c r="L806" i="1"/>
  <c r="U806" i="1"/>
  <c r="W806" i="1" s="1"/>
  <c r="H860" i="1"/>
  <c r="A861" i="1"/>
  <c r="AB860" i="1"/>
  <c r="AA860" i="1"/>
  <c r="T860" i="1"/>
  <c r="B350" i="1"/>
  <c r="CP862" i="1" l="1"/>
  <c r="CO863" i="1"/>
  <c r="CG864" i="1"/>
  <c r="CH863" i="1"/>
  <c r="DG861" i="1"/>
  <c r="BU861" i="1"/>
  <c r="BV861" i="1" s="1"/>
  <c r="AG861" i="1"/>
  <c r="AH861" i="1" s="1"/>
  <c r="CK861" i="1"/>
  <c r="CL861" i="1" s="1"/>
  <c r="AW861" i="1"/>
  <c r="AX861" i="1" s="1"/>
  <c r="BM861" i="1"/>
  <c r="BN861" i="1" s="1"/>
  <c r="AO861" i="1"/>
  <c r="AP861" i="1" s="1"/>
  <c r="DI861" i="1"/>
  <c r="DJ861" i="1" s="1"/>
  <c r="CC861" i="1"/>
  <c r="CD861" i="1" s="1"/>
  <c r="BE861" i="1"/>
  <c r="BF861" i="1" s="1"/>
  <c r="DA861" i="1"/>
  <c r="DB861" i="1" s="1"/>
  <c r="CS861" i="1"/>
  <c r="CT861" i="1" s="1"/>
  <c r="CA861" i="1"/>
  <c r="CI861" i="1"/>
  <c r="CQ861" i="1"/>
  <c r="CY861" i="1"/>
  <c r="BS861" i="1"/>
  <c r="BY862" i="1"/>
  <c r="BZ861" i="1"/>
  <c r="CW863" i="1"/>
  <c r="CX862" i="1"/>
  <c r="BR864" i="1"/>
  <c r="BQ865" i="1"/>
  <c r="DE862" i="1"/>
  <c r="DF861" i="1"/>
  <c r="CZ805" i="1"/>
  <c r="DC805" i="1" s="1"/>
  <c r="BT805" i="1"/>
  <c r="BW805" i="1" s="1"/>
  <c r="BX805" i="1" s="1"/>
  <c r="AV805" i="1"/>
  <c r="CR805" i="1"/>
  <c r="CU805" i="1" s="1"/>
  <c r="BD805" i="1"/>
  <c r="AF805" i="1"/>
  <c r="CB805" i="1"/>
  <c r="CE805" i="1" s="1"/>
  <c r="CF805" i="1" s="1"/>
  <c r="AN805" i="1"/>
  <c r="BL805" i="1"/>
  <c r="CJ805" i="1"/>
  <c r="CM805" i="1" s="1"/>
  <c r="CN805" i="1" s="1"/>
  <c r="F860" i="1"/>
  <c r="S860" i="1"/>
  <c r="Z860" i="1" s="1"/>
  <c r="R860" i="1"/>
  <c r="E862" i="1"/>
  <c r="Q861" i="1"/>
  <c r="D861" i="1"/>
  <c r="G861" i="1" s="1"/>
  <c r="O806" i="1"/>
  <c r="N807" i="1"/>
  <c r="AA861" i="1"/>
  <c r="T861" i="1"/>
  <c r="AB861" i="1"/>
  <c r="A862" i="1"/>
  <c r="H861" i="1"/>
  <c r="M808" i="1"/>
  <c r="J808" i="1"/>
  <c r="K808" i="1" s="1"/>
  <c r="I809" i="1"/>
  <c r="L807" i="1"/>
  <c r="U807" i="1"/>
  <c r="W807" i="1" s="1"/>
  <c r="X351" i="1"/>
  <c r="CC862" i="1" l="1"/>
  <c r="CD862" i="1" s="1"/>
  <c r="BE862" i="1"/>
  <c r="BF862" i="1" s="1"/>
  <c r="BU862" i="1"/>
  <c r="BV862" i="1" s="1"/>
  <c r="AG862" i="1"/>
  <c r="AH862" i="1" s="1"/>
  <c r="CK862" i="1"/>
  <c r="CL862" i="1" s="1"/>
  <c r="AW862" i="1"/>
  <c r="AX862" i="1" s="1"/>
  <c r="DG862" i="1"/>
  <c r="AO862" i="1"/>
  <c r="AP862" i="1" s="1"/>
  <c r="BM862" i="1"/>
  <c r="BN862" i="1" s="1"/>
  <c r="DI862" i="1"/>
  <c r="DJ862" i="1" s="1"/>
  <c r="DA862" i="1"/>
  <c r="DB862" i="1" s="1"/>
  <c r="CS862" i="1"/>
  <c r="CT862" i="1" s="1"/>
  <c r="CA862" i="1"/>
  <c r="CY862" i="1"/>
  <c r="BS862" i="1"/>
  <c r="CQ862" i="1"/>
  <c r="CI862" i="1"/>
  <c r="BQ866" i="1"/>
  <c r="BR865" i="1"/>
  <c r="CG865" i="1"/>
  <c r="CH864" i="1"/>
  <c r="CO864" i="1"/>
  <c r="CP863" i="1"/>
  <c r="BZ862" i="1"/>
  <c r="BY863" i="1"/>
  <c r="DE863" i="1"/>
  <c r="DF862" i="1"/>
  <c r="CW864" i="1"/>
  <c r="CX863" i="1"/>
  <c r="CZ806" i="1"/>
  <c r="DC806" i="1" s="1"/>
  <c r="BL806" i="1"/>
  <c r="AN806" i="1"/>
  <c r="BT806" i="1"/>
  <c r="BW806" i="1" s="1"/>
  <c r="BX806" i="1" s="1"/>
  <c r="CJ806" i="1"/>
  <c r="CM806" i="1" s="1"/>
  <c r="CN806" i="1" s="1"/>
  <c r="AV806" i="1"/>
  <c r="CR806" i="1"/>
  <c r="CU806" i="1" s="1"/>
  <c r="AF806" i="1"/>
  <c r="CB806" i="1"/>
  <c r="CE806" i="1" s="1"/>
  <c r="CF806" i="1" s="1"/>
  <c r="BD806" i="1"/>
  <c r="F861" i="1"/>
  <c r="O807" i="1"/>
  <c r="R861" i="1"/>
  <c r="S861" i="1"/>
  <c r="Z861" i="1" s="1"/>
  <c r="D862" i="1"/>
  <c r="G862" i="1" s="1"/>
  <c r="E863" i="1"/>
  <c r="Q862" i="1"/>
  <c r="N808" i="1"/>
  <c r="C352" i="1"/>
  <c r="P352" i="1" s="1"/>
  <c r="B351" i="1"/>
  <c r="AB862" i="1"/>
  <c r="AA862" i="1"/>
  <c r="T862" i="1"/>
  <c r="J809" i="1"/>
  <c r="K809" i="1" s="1"/>
  <c r="M809" i="1"/>
  <c r="I810" i="1"/>
  <c r="H862" i="1"/>
  <c r="A863" i="1"/>
  <c r="L808" i="1"/>
  <c r="U808" i="1"/>
  <c r="W808" i="1" s="1"/>
  <c r="BM863" i="1" l="1"/>
  <c r="BN863" i="1" s="1"/>
  <c r="AO863" i="1"/>
  <c r="AP863" i="1" s="1"/>
  <c r="CC863" i="1"/>
  <c r="CD863" i="1" s="1"/>
  <c r="BE863" i="1"/>
  <c r="BF863" i="1" s="1"/>
  <c r="BU863" i="1"/>
  <c r="BV863" i="1" s="1"/>
  <c r="AG863" i="1"/>
  <c r="AH863" i="1" s="1"/>
  <c r="AW863" i="1"/>
  <c r="AX863" i="1" s="1"/>
  <c r="CK863" i="1"/>
  <c r="CL863" i="1" s="1"/>
  <c r="DQ863" i="1"/>
  <c r="DR863" i="1" s="1"/>
  <c r="DI863" i="1"/>
  <c r="DJ863" i="1" s="1"/>
  <c r="DG863" i="1"/>
  <c r="DA863" i="1"/>
  <c r="DB863" i="1" s="1"/>
  <c r="CS863" i="1"/>
  <c r="CT863" i="1" s="1"/>
  <c r="CA863" i="1"/>
  <c r="CQ863" i="1"/>
  <c r="CY863" i="1"/>
  <c r="CI863" i="1"/>
  <c r="BS863" i="1"/>
  <c r="BY864" i="1"/>
  <c r="BZ863" i="1"/>
  <c r="CW865" i="1"/>
  <c r="CX864" i="1"/>
  <c r="CG866" i="1"/>
  <c r="CH865" i="1"/>
  <c r="DE864" i="1"/>
  <c r="DF863" i="1"/>
  <c r="CP864" i="1"/>
  <c r="CO865" i="1"/>
  <c r="BR866" i="1"/>
  <c r="BQ867" i="1"/>
  <c r="O808" i="1"/>
  <c r="AV808" i="1" s="1"/>
  <c r="CZ807" i="1"/>
  <c r="DC807" i="1" s="1"/>
  <c r="CR807" i="1"/>
  <c r="CU807" i="1" s="1"/>
  <c r="BD807" i="1"/>
  <c r="AF807" i="1"/>
  <c r="CJ807" i="1"/>
  <c r="CM807" i="1" s="1"/>
  <c r="CN807" i="1" s="1"/>
  <c r="CB807" i="1"/>
  <c r="CE807" i="1" s="1"/>
  <c r="CF807" i="1" s="1"/>
  <c r="AN807" i="1"/>
  <c r="BL807" i="1"/>
  <c r="BT807" i="1"/>
  <c r="BW807" i="1" s="1"/>
  <c r="BX807" i="1" s="1"/>
  <c r="AV807" i="1"/>
  <c r="F862" i="1"/>
  <c r="N809" i="1"/>
  <c r="E864" i="1"/>
  <c r="Q863" i="1"/>
  <c r="S863" i="1" s="1"/>
  <c r="DM863" i="1" s="1"/>
  <c r="DM864" i="1" s="1"/>
  <c r="S862" i="1"/>
  <c r="Z862" i="1" s="1"/>
  <c r="R862" i="1"/>
  <c r="D863" i="1"/>
  <c r="G863" i="1" s="1"/>
  <c r="X352" i="1"/>
  <c r="L809" i="1"/>
  <c r="U809" i="1"/>
  <c r="W809" i="1" s="1"/>
  <c r="AA863" i="1"/>
  <c r="T863" i="1"/>
  <c r="AB863" i="1"/>
  <c r="A864" i="1"/>
  <c r="H863" i="1"/>
  <c r="J810" i="1"/>
  <c r="K810" i="1" s="1"/>
  <c r="M810" i="1"/>
  <c r="I811" i="1"/>
  <c r="BT808" i="1" l="1"/>
  <c r="BW808" i="1" s="1"/>
  <c r="BX808" i="1" s="1"/>
  <c r="CR808" i="1"/>
  <c r="CU808" i="1" s="1"/>
  <c r="CJ808" i="1"/>
  <c r="CM808" i="1" s="1"/>
  <c r="CN808" i="1" s="1"/>
  <c r="BL808" i="1"/>
  <c r="DM865" i="1"/>
  <c r="DN864" i="1"/>
  <c r="CG867" i="1"/>
  <c r="CH866" i="1"/>
  <c r="CA864" i="1"/>
  <c r="BZ864" i="1"/>
  <c r="BY865" i="1"/>
  <c r="AN808" i="1"/>
  <c r="CZ808" i="1"/>
  <c r="DC808" i="1" s="1"/>
  <c r="BQ868" i="1"/>
  <c r="BR867" i="1"/>
  <c r="DF864" i="1"/>
  <c r="DE865" i="1"/>
  <c r="CX865" i="1"/>
  <c r="CW866" i="1"/>
  <c r="CY864" i="1"/>
  <c r="CK864" i="1"/>
  <c r="CL864" i="1" s="1"/>
  <c r="BM864" i="1"/>
  <c r="BN864" i="1" s="1"/>
  <c r="DO864" i="1"/>
  <c r="CI864" i="1"/>
  <c r="BU864" i="1"/>
  <c r="BV864" i="1" s="1"/>
  <c r="AW864" i="1"/>
  <c r="AX864" i="1" s="1"/>
  <c r="CC864" i="1"/>
  <c r="CD864" i="1" s="1"/>
  <c r="AO864" i="1"/>
  <c r="AP864" i="1" s="1"/>
  <c r="BS864" i="1"/>
  <c r="BE864" i="1"/>
  <c r="BF864" i="1" s="1"/>
  <c r="AG864" i="1"/>
  <c r="AH864" i="1" s="1"/>
  <c r="DQ864" i="1"/>
  <c r="DR864" i="1" s="1"/>
  <c r="DG864" i="1"/>
  <c r="CQ864" i="1"/>
  <c r="DI864" i="1"/>
  <c r="DJ864" i="1" s="1"/>
  <c r="DA864" i="1"/>
  <c r="DB864" i="1" s="1"/>
  <c r="CS864" i="1"/>
  <c r="CT864" i="1" s="1"/>
  <c r="CP865" i="1"/>
  <c r="CO866" i="1"/>
  <c r="DO863" i="1"/>
  <c r="CB808" i="1"/>
  <c r="CE808" i="1" s="1"/>
  <c r="CF808" i="1" s="1"/>
  <c r="BD808" i="1"/>
  <c r="AF808" i="1"/>
  <c r="N810" i="1"/>
  <c r="O809" i="1"/>
  <c r="AN809" i="1" s="1"/>
  <c r="F863" i="1"/>
  <c r="E865" i="1"/>
  <c r="Q864" i="1"/>
  <c r="D864" i="1"/>
  <c r="G864" i="1" s="1"/>
  <c r="C353" i="1"/>
  <c r="P353" i="1" s="1"/>
  <c r="M811" i="1"/>
  <c r="J811" i="1"/>
  <c r="K811" i="1" s="1"/>
  <c r="I812" i="1"/>
  <c r="AB864" i="1"/>
  <c r="AA864" i="1"/>
  <c r="T864" i="1"/>
  <c r="L810" i="1"/>
  <c r="U810" i="1"/>
  <c r="W810" i="1" s="1"/>
  <c r="H864" i="1"/>
  <c r="A865" i="1"/>
  <c r="B352" i="1"/>
  <c r="F864" i="1" l="1"/>
  <c r="CK865" i="1"/>
  <c r="CL865" i="1" s="1"/>
  <c r="BE865" i="1"/>
  <c r="BF865" i="1" s="1"/>
  <c r="AG865" i="1"/>
  <c r="AH865" i="1" s="1"/>
  <c r="CC865" i="1"/>
  <c r="CD865" i="1" s="1"/>
  <c r="AW865" i="1"/>
  <c r="AX865" i="1" s="1"/>
  <c r="BM865" i="1"/>
  <c r="BN865" i="1" s="1"/>
  <c r="DO865" i="1"/>
  <c r="BU865" i="1"/>
  <c r="BV865" i="1" s="1"/>
  <c r="AO865" i="1"/>
  <c r="AP865" i="1" s="1"/>
  <c r="DQ865" i="1"/>
  <c r="DR865" i="1" s="1"/>
  <c r="DG865" i="1"/>
  <c r="CY865" i="1"/>
  <c r="CQ865" i="1"/>
  <c r="DI865" i="1"/>
  <c r="DJ865" i="1" s="1"/>
  <c r="CA865" i="1"/>
  <c r="BS865" i="1"/>
  <c r="CI865" i="1"/>
  <c r="DA865" i="1"/>
  <c r="DB865" i="1" s="1"/>
  <c r="CS865" i="1"/>
  <c r="CT865" i="1" s="1"/>
  <c r="CO867" i="1"/>
  <c r="CP866" i="1"/>
  <c r="CX866" i="1"/>
  <c r="CW867" i="1"/>
  <c r="BZ865" i="1"/>
  <c r="BY866" i="1"/>
  <c r="CG868" i="1"/>
  <c r="CH867" i="1"/>
  <c r="BQ869" i="1"/>
  <c r="BR868" i="1"/>
  <c r="DE866" i="1"/>
  <c r="DF865" i="1"/>
  <c r="DN865" i="1"/>
  <c r="DM866" i="1"/>
  <c r="O810" i="1"/>
  <c r="CZ810" i="1" s="1"/>
  <c r="DC810" i="1" s="1"/>
  <c r="AF809" i="1"/>
  <c r="CR809" i="1"/>
  <c r="CU809" i="1" s="1"/>
  <c r="CJ809" i="1"/>
  <c r="CM809" i="1" s="1"/>
  <c r="CN809" i="1" s="1"/>
  <c r="AV809" i="1"/>
  <c r="BD809" i="1"/>
  <c r="CB809" i="1"/>
  <c r="CE809" i="1" s="1"/>
  <c r="CF809" i="1" s="1"/>
  <c r="N811" i="1"/>
  <c r="BL809" i="1"/>
  <c r="CZ809" i="1"/>
  <c r="DC809" i="1" s="1"/>
  <c r="BT809" i="1"/>
  <c r="BW809" i="1" s="1"/>
  <c r="BX809" i="1" s="1"/>
  <c r="E866" i="1"/>
  <c r="Q865" i="1"/>
  <c r="S864" i="1"/>
  <c r="Z864" i="1" s="1"/>
  <c r="R864" i="1"/>
  <c r="D865" i="1"/>
  <c r="G865" i="1" s="1"/>
  <c r="L811" i="1"/>
  <c r="U811" i="1"/>
  <c r="W811" i="1" s="1"/>
  <c r="A866" i="1"/>
  <c r="H865" i="1"/>
  <c r="AA865" i="1"/>
  <c r="T865" i="1"/>
  <c r="AB865" i="1"/>
  <c r="X353" i="1"/>
  <c r="J812" i="1"/>
  <c r="K812" i="1" s="1"/>
  <c r="M812" i="1"/>
  <c r="I813" i="1"/>
  <c r="N812" i="1" l="1"/>
  <c r="AN810" i="1"/>
  <c r="BD810" i="1"/>
  <c r="AF810" i="1"/>
  <c r="CJ810" i="1"/>
  <c r="CM810" i="1" s="1"/>
  <c r="CN810" i="1" s="1"/>
  <c r="CR810" i="1"/>
  <c r="CU810" i="1" s="1"/>
  <c r="BL810" i="1"/>
  <c r="BT810" i="1"/>
  <c r="BW810" i="1" s="1"/>
  <c r="BX810" i="1" s="1"/>
  <c r="AV810" i="1"/>
  <c r="CB810" i="1"/>
  <c r="CE810" i="1" s="1"/>
  <c r="CF810" i="1" s="1"/>
  <c r="CX867" i="1"/>
  <c r="CW868" i="1"/>
  <c r="CK866" i="1"/>
  <c r="CL866" i="1" s="1"/>
  <c r="BE866" i="1"/>
  <c r="BF866" i="1" s="1"/>
  <c r="CC866" i="1"/>
  <c r="CD866" i="1" s="1"/>
  <c r="AW866" i="1"/>
  <c r="AX866" i="1" s="1"/>
  <c r="BU866" i="1"/>
  <c r="BV866" i="1" s="1"/>
  <c r="AO866" i="1"/>
  <c r="AP866" i="1" s="1"/>
  <c r="AG866" i="1"/>
  <c r="AH866" i="1" s="1"/>
  <c r="BM866" i="1"/>
  <c r="BN866" i="1" s="1"/>
  <c r="DO866" i="1"/>
  <c r="DQ866" i="1"/>
  <c r="DR866" i="1" s="1"/>
  <c r="DI866" i="1"/>
  <c r="DJ866" i="1" s="1"/>
  <c r="DG866" i="1"/>
  <c r="CQ866" i="1"/>
  <c r="CI866" i="1"/>
  <c r="BS866" i="1"/>
  <c r="CA866" i="1"/>
  <c r="CY866" i="1"/>
  <c r="DA866" i="1"/>
  <c r="DB866" i="1" s="1"/>
  <c r="CS866" i="1"/>
  <c r="CT866" i="1" s="1"/>
  <c r="DE867" i="1"/>
  <c r="DF866" i="1"/>
  <c r="CG869" i="1"/>
  <c r="CH868" i="1"/>
  <c r="DM867" i="1"/>
  <c r="DN866" i="1"/>
  <c r="BY867" i="1"/>
  <c r="BZ866" i="1"/>
  <c r="BR869" i="1"/>
  <c r="BQ870" i="1"/>
  <c r="CO868" i="1"/>
  <c r="CP867" i="1"/>
  <c r="O811" i="1"/>
  <c r="BT811" i="1" s="1"/>
  <c r="BW811" i="1" s="1"/>
  <c r="BX811" i="1" s="1"/>
  <c r="F865" i="1"/>
  <c r="E867" i="1"/>
  <c r="Q866" i="1"/>
  <c r="R865" i="1"/>
  <c r="S865" i="1"/>
  <c r="Z865" i="1" s="1"/>
  <c r="D866" i="1"/>
  <c r="G866" i="1" s="1"/>
  <c r="M813" i="1"/>
  <c r="J813" i="1"/>
  <c r="K813" i="1" s="1"/>
  <c r="I814" i="1"/>
  <c r="AB866" i="1"/>
  <c r="AA866" i="1"/>
  <c r="T866" i="1"/>
  <c r="L812" i="1"/>
  <c r="U812" i="1"/>
  <c r="W812" i="1" s="1"/>
  <c r="C354" i="1"/>
  <c r="H866" i="1"/>
  <c r="A867" i="1"/>
  <c r="B353" i="1"/>
  <c r="O812" i="1" l="1"/>
  <c r="BT812" i="1" s="1"/>
  <c r="BW812" i="1" s="1"/>
  <c r="BX812" i="1" s="1"/>
  <c r="N813" i="1"/>
  <c r="AN811" i="1"/>
  <c r="AV811" i="1"/>
  <c r="CZ811" i="1"/>
  <c r="DC811" i="1" s="1"/>
  <c r="CJ811" i="1"/>
  <c r="CM811" i="1" s="1"/>
  <c r="CN811" i="1" s="1"/>
  <c r="BD811" i="1"/>
  <c r="CB811" i="1"/>
  <c r="CE811" i="1" s="1"/>
  <c r="CF811" i="1" s="1"/>
  <c r="CR811" i="1"/>
  <c r="CU811" i="1" s="1"/>
  <c r="BL811" i="1"/>
  <c r="AF811" i="1"/>
  <c r="BR870" i="1"/>
  <c r="BQ871" i="1"/>
  <c r="DM868" i="1"/>
  <c r="DN867" i="1"/>
  <c r="DE868" i="1"/>
  <c r="DF867" i="1"/>
  <c r="BM867" i="1"/>
  <c r="BN867" i="1" s="1"/>
  <c r="AG867" i="1"/>
  <c r="AH867" i="1" s="1"/>
  <c r="CK867" i="1"/>
  <c r="CL867" i="1" s="1"/>
  <c r="BE867" i="1"/>
  <c r="BF867" i="1" s="1"/>
  <c r="CC867" i="1"/>
  <c r="CD867" i="1" s="1"/>
  <c r="AW867" i="1"/>
  <c r="AX867" i="1" s="1"/>
  <c r="BU867" i="1"/>
  <c r="BV867" i="1" s="1"/>
  <c r="AO867" i="1"/>
  <c r="AP867" i="1" s="1"/>
  <c r="DO867" i="1"/>
  <c r="DQ867" i="1"/>
  <c r="DR867" i="1" s="1"/>
  <c r="DI867" i="1"/>
  <c r="DJ867" i="1" s="1"/>
  <c r="DA867" i="1"/>
  <c r="DB867" i="1" s="1"/>
  <c r="CI867" i="1"/>
  <c r="CS867" i="1"/>
  <c r="CT867" i="1" s="1"/>
  <c r="CY867" i="1"/>
  <c r="CA867" i="1"/>
  <c r="CQ867" i="1"/>
  <c r="DG867" i="1"/>
  <c r="BS867" i="1"/>
  <c r="CX868" i="1"/>
  <c r="CW869" i="1"/>
  <c r="CP868" i="1"/>
  <c r="CO869" i="1"/>
  <c r="BY868" i="1"/>
  <c r="BZ867" i="1"/>
  <c r="CH869" i="1"/>
  <c r="CG870" i="1"/>
  <c r="F866" i="1"/>
  <c r="E868" i="1"/>
  <c r="Q867" i="1"/>
  <c r="S866" i="1"/>
  <c r="Z866" i="1" s="1"/>
  <c r="R866" i="1"/>
  <c r="D867" i="1"/>
  <c r="G867" i="1" s="1"/>
  <c r="J814" i="1"/>
  <c r="K814" i="1" s="1"/>
  <c r="M814" i="1"/>
  <c r="I815" i="1"/>
  <c r="L813" i="1"/>
  <c r="U813" i="1"/>
  <c r="W813" i="1" s="1"/>
  <c r="AA867" i="1"/>
  <c r="T867" i="1"/>
  <c r="AB867" i="1"/>
  <c r="A868" i="1"/>
  <c r="H867" i="1"/>
  <c r="P354" i="1"/>
  <c r="AV812" i="1" l="1"/>
  <c r="CJ812" i="1"/>
  <c r="CM812" i="1" s="1"/>
  <c r="CN812" i="1" s="1"/>
  <c r="AN812" i="1"/>
  <c r="BL812" i="1"/>
  <c r="CR812" i="1"/>
  <c r="CU812" i="1" s="1"/>
  <c r="BD812" i="1"/>
  <c r="AF812" i="1"/>
  <c r="CB812" i="1"/>
  <c r="CE812" i="1" s="1"/>
  <c r="CF812" i="1" s="1"/>
  <c r="CZ812" i="1"/>
  <c r="DC812" i="1" s="1"/>
  <c r="N814" i="1"/>
  <c r="O813" i="1"/>
  <c r="AV813" i="1" s="1"/>
  <c r="CW870" i="1"/>
  <c r="CX869" i="1"/>
  <c r="BU868" i="1"/>
  <c r="BV868" i="1" s="1"/>
  <c r="AO868" i="1"/>
  <c r="AP868" i="1" s="1"/>
  <c r="BM868" i="1"/>
  <c r="BN868" i="1" s="1"/>
  <c r="AG868" i="1"/>
  <c r="AH868" i="1" s="1"/>
  <c r="CK868" i="1"/>
  <c r="CL868" i="1" s="1"/>
  <c r="BE868" i="1"/>
  <c r="BF868" i="1" s="1"/>
  <c r="DO868" i="1"/>
  <c r="DQ868" i="1"/>
  <c r="DR868" i="1" s="1"/>
  <c r="CC868" i="1"/>
  <c r="CD868" i="1" s="1"/>
  <c r="AW868" i="1"/>
  <c r="AX868" i="1" s="1"/>
  <c r="DI868" i="1"/>
  <c r="DJ868" i="1" s="1"/>
  <c r="DA868" i="1"/>
  <c r="DB868" i="1" s="1"/>
  <c r="CS868" i="1"/>
  <c r="CT868" i="1" s="1"/>
  <c r="CQ868" i="1"/>
  <c r="DG868" i="1"/>
  <c r="CI868" i="1"/>
  <c r="BS868" i="1"/>
  <c r="CA868" i="1"/>
  <c r="CY868" i="1"/>
  <c r="BY869" i="1"/>
  <c r="BZ868" i="1"/>
  <c r="DN868" i="1"/>
  <c r="DM869" i="1"/>
  <c r="BQ872" i="1"/>
  <c r="BR871" i="1"/>
  <c r="CH870" i="1"/>
  <c r="CG871" i="1"/>
  <c r="CP869" i="1"/>
  <c r="CO870" i="1"/>
  <c r="DE869" i="1"/>
  <c r="DF868" i="1"/>
  <c r="F867" i="1"/>
  <c r="E869" i="1"/>
  <c r="Q868" i="1"/>
  <c r="R867" i="1"/>
  <c r="S867" i="1"/>
  <c r="Z867" i="1" s="1"/>
  <c r="D868" i="1"/>
  <c r="G868" i="1" s="1"/>
  <c r="AB868" i="1"/>
  <c r="AA868" i="1"/>
  <c r="T868" i="1"/>
  <c r="L814" i="1"/>
  <c r="U814" i="1"/>
  <c r="W814" i="1" s="1"/>
  <c r="H868" i="1"/>
  <c r="A869" i="1"/>
  <c r="X354" i="1"/>
  <c r="M815" i="1"/>
  <c r="J815" i="1"/>
  <c r="K815" i="1" s="1"/>
  <c r="I816" i="1"/>
  <c r="O814" i="1" l="1"/>
  <c r="CB814" i="1" s="1"/>
  <c r="CE814" i="1" s="1"/>
  <c r="CF814" i="1" s="1"/>
  <c r="N815" i="1"/>
  <c r="CR813" i="1"/>
  <c r="CU813" i="1" s="1"/>
  <c r="AF813" i="1"/>
  <c r="CB813" i="1"/>
  <c r="CE813" i="1" s="1"/>
  <c r="CF813" i="1" s="1"/>
  <c r="AN813" i="1"/>
  <c r="BD813" i="1"/>
  <c r="CZ813" i="1"/>
  <c r="DC813" i="1" s="1"/>
  <c r="BL813" i="1"/>
  <c r="BT813" i="1"/>
  <c r="BW813" i="1" s="1"/>
  <c r="BX813" i="1" s="1"/>
  <c r="CJ813" i="1"/>
  <c r="CM813" i="1" s="1"/>
  <c r="CN813" i="1" s="1"/>
  <c r="F868" i="1"/>
  <c r="CP870" i="1"/>
  <c r="CO871" i="1"/>
  <c r="BZ869" i="1"/>
  <c r="BY870" i="1"/>
  <c r="CH871" i="1"/>
  <c r="CG872" i="1"/>
  <c r="DM870" i="1"/>
  <c r="DN869" i="1"/>
  <c r="BR872" i="1"/>
  <c r="BQ873" i="1"/>
  <c r="BM869" i="1"/>
  <c r="BN869" i="1" s="1"/>
  <c r="AG869" i="1"/>
  <c r="AH869" i="1" s="1"/>
  <c r="CK869" i="1"/>
  <c r="CL869" i="1" s="1"/>
  <c r="BE869" i="1"/>
  <c r="BF869" i="1" s="1"/>
  <c r="CC869" i="1"/>
  <c r="CD869" i="1" s="1"/>
  <c r="AW869" i="1"/>
  <c r="AX869" i="1" s="1"/>
  <c r="AO869" i="1"/>
  <c r="AP869" i="1" s="1"/>
  <c r="BU869" i="1"/>
  <c r="BV869" i="1" s="1"/>
  <c r="DO869" i="1"/>
  <c r="DQ869" i="1"/>
  <c r="DR869" i="1" s="1"/>
  <c r="DI869" i="1"/>
  <c r="DJ869" i="1" s="1"/>
  <c r="DA869" i="1"/>
  <c r="DB869" i="1" s="1"/>
  <c r="CS869" i="1"/>
  <c r="CT869" i="1" s="1"/>
  <c r="CQ869" i="1"/>
  <c r="CI869" i="1"/>
  <c r="DG869" i="1"/>
  <c r="CY869" i="1"/>
  <c r="CA869" i="1"/>
  <c r="BS869" i="1"/>
  <c r="DE870" i="1"/>
  <c r="DF869" i="1"/>
  <c r="CW871" i="1"/>
  <c r="CX870" i="1"/>
  <c r="E870" i="1"/>
  <c r="Q869" i="1"/>
  <c r="S868" i="1"/>
  <c r="Z868" i="1" s="1"/>
  <c r="R868" i="1"/>
  <c r="D869" i="1"/>
  <c r="G869" i="1" s="1"/>
  <c r="C355" i="1"/>
  <c r="P355" i="1" s="1"/>
  <c r="B354" i="1"/>
  <c r="J816" i="1"/>
  <c r="K816" i="1" s="1"/>
  <c r="M816" i="1"/>
  <c r="I817" i="1"/>
  <c r="L815" i="1"/>
  <c r="U815" i="1"/>
  <c r="W815" i="1" s="1"/>
  <c r="AA869" i="1"/>
  <c r="T869" i="1"/>
  <c r="AB869" i="1"/>
  <c r="A870" i="1"/>
  <c r="H869" i="1"/>
  <c r="CJ814" i="1" l="1"/>
  <c r="CM814" i="1" s="1"/>
  <c r="CN814" i="1" s="1"/>
  <c r="AN814" i="1"/>
  <c r="BD814" i="1"/>
  <c r="AF814" i="1"/>
  <c r="O815" i="1"/>
  <c r="AF815" i="1" s="1"/>
  <c r="BT814" i="1"/>
  <c r="BW814" i="1" s="1"/>
  <c r="BX814" i="1" s="1"/>
  <c r="AV814" i="1"/>
  <c r="CR814" i="1"/>
  <c r="CU814" i="1" s="1"/>
  <c r="BL814" i="1"/>
  <c r="CZ814" i="1"/>
  <c r="DC814" i="1" s="1"/>
  <c r="N816" i="1"/>
  <c r="BY871" i="1"/>
  <c r="BZ870" i="1"/>
  <c r="DF870" i="1"/>
  <c r="DE871" i="1"/>
  <c r="DM871" i="1"/>
  <c r="DN870" i="1"/>
  <c r="BU870" i="1"/>
  <c r="BV870" i="1" s="1"/>
  <c r="AO870" i="1"/>
  <c r="AP870" i="1" s="1"/>
  <c r="BM870" i="1"/>
  <c r="BN870" i="1" s="1"/>
  <c r="AG870" i="1"/>
  <c r="AH870" i="1" s="1"/>
  <c r="CK870" i="1"/>
  <c r="CL870" i="1" s="1"/>
  <c r="BE870" i="1"/>
  <c r="BF870" i="1" s="1"/>
  <c r="AW870" i="1"/>
  <c r="AX870" i="1" s="1"/>
  <c r="CC870" i="1"/>
  <c r="CD870" i="1" s="1"/>
  <c r="DO870" i="1"/>
  <c r="DQ870" i="1"/>
  <c r="DR870" i="1" s="1"/>
  <c r="DI870" i="1"/>
  <c r="DJ870" i="1" s="1"/>
  <c r="DA870" i="1"/>
  <c r="DB870" i="1" s="1"/>
  <c r="CS870" i="1"/>
  <c r="CT870" i="1" s="1"/>
  <c r="CY870" i="1"/>
  <c r="BS870" i="1"/>
  <c r="CA870" i="1"/>
  <c r="CI870" i="1"/>
  <c r="DG870" i="1"/>
  <c r="CQ870" i="1"/>
  <c r="BR873" i="1"/>
  <c r="BQ874" i="1"/>
  <c r="CH872" i="1"/>
  <c r="CG873" i="1"/>
  <c r="CP871" i="1"/>
  <c r="CO872" i="1"/>
  <c r="CW872" i="1"/>
  <c r="CX871" i="1"/>
  <c r="F869" i="1"/>
  <c r="E871" i="1"/>
  <c r="Q870" i="1"/>
  <c r="R869" i="1"/>
  <c r="S869" i="1"/>
  <c r="Z869" i="1" s="1"/>
  <c r="D870" i="1"/>
  <c r="G870" i="1" s="1"/>
  <c r="M817" i="1"/>
  <c r="J817" i="1"/>
  <c r="K817" i="1" s="1"/>
  <c r="I818" i="1"/>
  <c r="H870" i="1"/>
  <c r="A871" i="1"/>
  <c r="L816" i="1"/>
  <c r="U816" i="1"/>
  <c r="W816" i="1" s="1"/>
  <c r="AB870" i="1"/>
  <c r="AA870" i="1"/>
  <c r="T870" i="1"/>
  <c r="X355" i="1"/>
  <c r="AV815" i="1" l="1"/>
  <c r="AN815" i="1"/>
  <c r="BD815" i="1"/>
  <c r="CZ815" i="1"/>
  <c r="DC815" i="1" s="1"/>
  <c r="CB815" i="1"/>
  <c r="CE815" i="1" s="1"/>
  <c r="CF815" i="1" s="1"/>
  <c r="CR815" i="1"/>
  <c r="CU815" i="1" s="1"/>
  <c r="BL815" i="1"/>
  <c r="CJ815" i="1"/>
  <c r="CM815" i="1" s="1"/>
  <c r="CN815" i="1" s="1"/>
  <c r="BT815" i="1"/>
  <c r="BW815" i="1" s="1"/>
  <c r="BX815" i="1" s="1"/>
  <c r="N817" i="1"/>
  <c r="O816" i="1"/>
  <c r="AF816" i="1" s="1"/>
  <c r="CO873" i="1"/>
  <c r="CP872" i="1"/>
  <c r="BQ875" i="1"/>
  <c r="BR874" i="1"/>
  <c r="DF871" i="1"/>
  <c r="DE872" i="1"/>
  <c r="CC871" i="1"/>
  <c r="CD871" i="1" s="1"/>
  <c r="AW871" i="1"/>
  <c r="AX871" i="1" s="1"/>
  <c r="BU871" i="1"/>
  <c r="BV871" i="1" s="1"/>
  <c r="AO871" i="1"/>
  <c r="AP871" i="1" s="1"/>
  <c r="BM871" i="1"/>
  <c r="BN871" i="1" s="1"/>
  <c r="AG871" i="1"/>
  <c r="AH871" i="1" s="1"/>
  <c r="CK871" i="1"/>
  <c r="CL871" i="1" s="1"/>
  <c r="BE871" i="1"/>
  <c r="BF871" i="1" s="1"/>
  <c r="DO871" i="1"/>
  <c r="DQ871" i="1"/>
  <c r="DR871" i="1" s="1"/>
  <c r="DI871" i="1"/>
  <c r="DJ871" i="1" s="1"/>
  <c r="DA871" i="1"/>
  <c r="DB871" i="1" s="1"/>
  <c r="CS871" i="1"/>
  <c r="CT871" i="1" s="1"/>
  <c r="CA871" i="1"/>
  <c r="BS871" i="1"/>
  <c r="CY871" i="1"/>
  <c r="DG871" i="1"/>
  <c r="CQ871" i="1"/>
  <c r="CI871" i="1"/>
  <c r="CH873" i="1"/>
  <c r="CG874" i="1"/>
  <c r="CX872" i="1"/>
  <c r="CW873" i="1"/>
  <c r="DN871" i="1"/>
  <c r="DM872" i="1"/>
  <c r="BY872" i="1"/>
  <c r="BZ871" i="1"/>
  <c r="F870" i="1"/>
  <c r="S870" i="1"/>
  <c r="Z870" i="1" s="1"/>
  <c r="R870" i="1"/>
  <c r="E872" i="1"/>
  <c r="Q871" i="1"/>
  <c r="D871" i="1"/>
  <c r="C356" i="1"/>
  <c r="P356" i="1" s="1"/>
  <c r="B355" i="1"/>
  <c r="L817" i="1"/>
  <c r="U817" i="1"/>
  <c r="W817" i="1" s="1"/>
  <c r="AA871" i="1"/>
  <c r="T871" i="1"/>
  <c r="AB871" i="1"/>
  <c r="A872" i="1"/>
  <c r="H871" i="1"/>
  <c r="J818" i="1"/>
  <c r="K818" i="1" s="1"/>
  <c r="M818" i="1"/>
  <c r="I819" i="1"/>
  <c r="N818" i="1" l="1"/>
  <c r="O817" i="1"/>
  <c r="BD817" i="1" s="1"/>
  <c r="AV816" i="1"/>
  <c r="BL816" i="1"/>
  <c r="CJ816" i="1"/>
  <c r="CM816" i="1" s="1"/>
  <c r="CN816" i="1" s="1"/>
  <c r="BD816" i="1"/>
  <c r="CB816" i="1"/>
  <c r="CE816" i="1" s="1"/>
  <c r="CF816" i="1" s="1"/>
  <c r="BT816" i="1"/>
  <c r="BW816" i="1" s="1"/>
  <c r="BX816" i="1" s="1"/>
  <c r="CR816" i="1"/>
  <c r="CU816" i="1" s="1"/>
  <c r="AN816" i="1"/>
  <c r="CZ816" i="1"/>
  <c r="DC816" i="1" s="1"/>
  <c r="DM873" i="1"/>
  <c r="DN872" i="1"/>
  <c r="CG875" i="1"/>
  <c r="CH874" i="1"/>
  <c r="BR875" i="1"/>
  <c r="BQ876" i="1"/>
  <c r="CK872" i="1"/>
  <c r="CL872" i="1" s="1"/>
  <c r="BE872" i="1"/>
  <c r="BF872" i="1" s="1"/>
  <c r="CC872" i="1"/>
  <c r="CD872" i="1" s="1"/>
  <c r="AW872" i="1"/>
  <c r="AX872" i="1" s="1"/>
  <c r="BU872" i="1"/>
  <c r="BV872" i="1" s="1"/>
  <c r="AO872" i="1"/>
  <c r="AP872" i="1" s="1"/>
  <c r="DO872" i="1"/>
  <c r="DQ872" i="1"/>
  <c r="DR872" i="1" s="1"/>
  <c r="BM872" i="1"/>
  <c r="BN872" i="1" s="1"/>
  <c r="AG872" i="1"/>
  <c r="AH872" i="1" s="1"/>
  <c r="DI872" i="1"/>
  <c r="DJ872" i="1" s="1"/>
  <c r="DA872" i="1"/>
  <c r="DB872" i="1" s="1"/>
  <c r="CS872" i="1"/>
  <c r="CT872" i="1" s="1"/>
  <c r="CY872" i="1"/>
  <c r="BS872" i="1"/>
  <c r="CA872" i="1"/>
  <c r="CQ872" i="1"/>
  <c r="CI872" i="1"/>
  <c r="DG872" i="1"/>
  <c r="CX873" i="1"/>
  <c r="CW874" i="1"/>
  <c r="DF872" i="1"/>
  <c r="DE873" i="1"/>
  <c r="BZ872" i="1"/>
  <c r="BY873" i="1"/>
  <c r="CO874" i="1"/>
  <c r="CP873" i="1"/>
  <c r="F871" i="1"/>
  <c r="G871" i="1"/>
  <c r="S871" i="1"/>
  <c r="Z871" i="1" s="1"/>
  <c r="R871" i="1"/>
  <c r="E873" i="1"/>
  <c r="Q872" i="1"/>
  <c r="D872" i="1"/>
  <c r="G872" i="1" s="1"/>
  <c r="M819" i="1"/>
  <c r="J819" i="1"/>
  <c r="K819" i="1" s="1"/>
  <c r="I820" i="1"/>
  <c r="X356" i="1"/>
  <c r="H872" i="1"/>
  <c r="A873" i="1"/>
  <c r="L818" i="1"/>
  <c r="U818" i="1"/>
  <c r="W818" i="1" s="1"/>
  <c r="AB872" i="1"/>
  <c r="AA872" i="1"/>
  <c r="T872" i="1"/>
  <c r="N819" i="1" l="1"/>
  <c r="O818" i="1"/>
  <c r="BT818" i="1" s="1"/>
  <c r="BW818" i="1" s="1"/>
  <c r="BX818" i="1" s="1"/>
  <c r="CB817" i="1"/>
  <c r="CE817" i="1" s="1"/>
  <c r="CF817" i="1" s="1"/>
  <c r="CJ817" i="1"/>
  <c r="CM817" i="1" s="1"/>
  <c r="CN817" i="1" s="1"/>
  <c r="CZ817" i="1"/>
  <c r="DC817" i="1" s="1"/>
  <c r="AF817" i="1"/>
  <c r="BL817" i="1"/>
  <c r="CR817" i="1"/>
  <c r="CU817" i="1" s="1"/>
  <c r="BT817" i="1"/>
  <c r="BW817" i="1" s="1"/>
  <c r="BX817" i="1" s="1"/>
  <c r="AV817" i="1"/>
  <c r="AN817" i="1"/>
  <c r="BZ873" i="1"/>
  <c r="BY874" i="1"/>
  <c r="CX874" i="1"/>
  <c r="CW875" i="1"/>
  <c r="CG876" i="1"/>
  <c r="CH875" i="1"/>
  <c r="DE874" i="1"/>
  <c r="DF873" i="1"/>
  <c r="BQ877" i="1"/>
  <c r="BR876" i="1"/>
  <c r="BM873" i="1"/>
  <c r="BN873" i="1" s="1"/>
  <c r="AG873" i="1"/>
  <c r="AH873" i="1" s="1"/>
  <c r="CK873" i="1"/>
  <c r="CL873" i="1" s="1"/>
  <c r="BE873" i="1"/>
  <c r="BF873" i="1" s="1"/>
  <c r="CC873" i="1"/>
  <c r="CD873" i="1" s="1"/>
  <c r="AW873" i="1"/>
  <c r="AX873" i="1" s="1"/>
  <c r="AO873" i="1"/>
  <c r="AP873" i="1" s="1"/>
  <c r="DO873" i="1"/>
  <c r="BU873" i="1"/>
  <c r="BV873" i="1" s="1"/>
  <c r="DQ873" i="1"/>
  <c r="DR873" i="1" s="1"/>
  <c r="DI873" i="1"/>
  <c r="DJ873" i="1" s="1"/>
  <c r="DA873" i="1"/>
  <c r="DB873" i="1" s="1"/>
  <c r="CS873" i="1"/>
  <c r="CT873" i="1" s="1"/>
  <c r="BS873" i="1"/>
  <c r="CQ873" i="1"/>
  <c r="DG873" i="1"/>
  <c r="CI873" i="1"/>
  <c r="CY873" i="1"/>
  <c r="CA873" i="1"/>
  <c r="CO875" i="1"/>
  <c r="CP874" i="1"/>
  <c r="DM874" i="1"/>
  <c r="DN873" i="1"/>
  <c r="F872" i="1"/>
  <c r="S872" i="1"/>
  <c r="Z872" i="1" s="1"/>
  <c r="R872" i="1"/>
  <c r="D873" i="1"/>
  <c r="G873" i="1" s="1"/>
  <c r="E874" i="1"/>
  <c r="Q873" i="1"/>
  <c r="C357" i="1"/>
  <c r="P357" i="1" s="1"/>
  <c r="AA873" i="1"/>
  <c r="T873" i="1"/>
  <c r="AB873" i="1"/>
  <c r="J820" i="1"/>
  <c r="K820" i="1" s="1"/>
  <c r="M820" i="1"/>
  <c r="I821" i="1"/>
  <c r="L819" i="1"/>
  <c r="O819" i="1" s="1"/>
  <c r="U819" i="1"/>
  <c r="W819" i="1" s="1"/>
  <c r="A874" i="1"/>
  <c r="H873" i="1"/>
  <c r="B356" i="1"/>
  <c r="CJ818" i="1" l="1"/>
  <c r="CM818" i="1" s="1"/>
  <c r="CN818" i="1" s="1"/>
  <c r="CB818" i="1"/>
  <c r="CE818" i="1" s="1"/>
  <c r="CF818" i="1" s="1"/>
  <c r="AF818" i="1"/>
  <c r="N820" i="1"/>
  <c r="CR818" i="1"/>
  <c r="CU818" i="1" s="1"/>
  <c r="CZ818" i="1"/>
  <c r="DC818" i="1" s="1"/>
  <c r="BL818" i="1"/>
  <c r="BD818" i="1"/>
  <c r="AV818" i="1"/>
  <c r="AN818" i="1"/>
  <c r="BU874" i="1"/>
  <c r="BV874" i="1" s="1"/>
  <c r="AO874" i="1"/>
  <c r="AP874" i="1" s="1"/>
  <c r="BM874" i="1"/>
  <c r="BN874" i="1" s="1"/>
  <c r="AG874" i="1"/>
  <c r="AH874" i="1" s="1"/>
  <c r="CK874" i="1"/>
  <c r="CL874" i="1" s="1"/>
  <c r="BE874" i="1"/>
  <c r="BF874" i="1" s="1"/>
  <c r="CC874" i="1"/>
  <c r="CD874" i="1" s="1"/>
  <c r="AW874" i="1"/>
  <c r="AX874" i="1" s="1"/>
  <c r="DO874" i="1"/>
  <c r="DQ874" i="1"/>
  <c r="DR874" i="1" s="1"/>
  <c r="DI874" i="1"/>
  <c r="DJ874" i="1" s="1"/>
  <c r="DA874" i="1"/>
  <c r="DB874" i="1" s="1"/>
  <c r="CS874" i="1"/>
  <c r="CT874" i="1" s="1"/>
  <c r="CI874" i="1"/>
  <c r="CA874" i="1"/>
  <c r="CQ874" i="1"/>
  <c r="BS874" i="1"/>
  <c r="CY874" i="1"/>
  <c r="DG874" i="1"/>
  <c r="CX875" i="1"/>
  <c r="CW876" i="1"/>
  <c r="CO876" i="1"/>
  <c r="CP875" i="1"/>
  <c r="DF874" i="1"/>
  <c r="DE875" i="1"/>
  <c r="BY875" i="1"/>
  <c r="BZ874" i="1"/>
  <c r="DN874" i="1"/>
  <c r="DM875" i="1"/>
  <c r="BR877" i="1"/>
  <c r="BQ878" i="1"/>
  <c r="CH876" i="1"/>
  <c r="CG877" i="1"/>
  <c r="CJ819" i="1"/>
  <c r="CM819" i="1" s="1"/>
  <c r="CN819" i="1" s="1"/>
  <c r="BT819" i="1"/>
  <c r="BW819" i="1" s="1"/>
  <c r="BX819" i="1" s="1"/>
  <c r="BD819" i="1"/>
  <c r="AN819" i="1"/>
  <c r="CZ819" i="1"/>
  <c r="DC819" i="1" s="1"/>
  <c r="CR819" i="1"/>
  <c r="CU819" i="1" s="1"/>
  <c r="BL819" i="1"/>
  <c r="AF819" i="1"/>
  <c r="CB819" i="1"/>
  <c r="CE819" i="1" s="1"/>
  <c r="CF819" i="1" s="1"/>
  <c r="AV819" i="1"/>
  <c r="F873" i="1"/>
  <c r="E875" i="1"/>
  <c r="Q874" i="1"/>
  <c r="R873" i="1"/>
  <c r="S873" i="1"/>
  <c r="Z873" i="1" s="1"/>
  <c r="D874" i="1"/>
  <c r="G874" i="1" s="1"/>
  <c r="H874" i="1"/>
  <c r="A875" i="1"/>
  <c r="M821" i="1"/>
  <c r="J821" i="1"/>
  <c r="K821" i="1" s="1"/>
  <c r="I822" i="1"/>
  <c r="AB874" i="1"/>
  <c r="AA874" i="1"/>
  <c r="T874" i="1"/>
  <c r="X357" i="1"/>
  <c r="L820" i="1"/>
  <c r="U820" i="1"/>
  <c r="W820" i="1" s="1"/>
  <c r="O820" i="1" l="1"/>
  <c r="BD820" i="1" s="1"/>
  <c r="N821" i="1"/>
  <c r="CC875" i="1"/>
  <c r="CD875" i="1" s="1"/>
  <c r="AW875" i="1"/>
  <c r="AX875" i="1" s="1"/>
  <c r="BU875" i="1"/>
  <c r="BV875" i="1" s="1"/>
  <c r="AO875" i="1"/>
  <c r="AP875" i="1" s="1"/>
  <c r="BM875" i="1"/>
  <c r="BN875" i="1" s="1"/>
  <c r="AG875" i="1"/>
  <c r="AH875" i="1" s="1"/>
  <c r="CK875" i="1"/>
  <c r="CL875" i="1" s="1"/>
  <c r="DO875" i="1"/>
  <c r="BE875" i="1"/>
  <c r="BF875" i="1" s="1"/>
  <c r="DQ875" i="1"/>
  <c r="DR875" i="1" s="1"/>
  <c r="DI875" i="1"/>
  <c r="DJ875" i="1" s="1"/>
  <c r="DA875" i="1"/>
  <c r="DB875" i="1" s="1"/>
  <c r="CS875" i="1"/>
  <c r="CT875" i="1" s="1"/>
  <c r="DG875" i="1"/>
  <c r="BS875" i="1"/>
  <c r="CI875" i="1"/>
  <c r="CY875" i="1"/>
  <c r="CQ875" i="1"/>
  <c r="CA875" i="1"/>
  <c r="BR878" i="1"/>
  <c r="BQ879" i="1"/>
  <c r="BY876" i="1"/>
  <c r="BZ875" i="1"/>
  <c r="CP876" i="1"/>
  <c r="CO877" i="1"/>
  <c r="CG878" i="1"/>
  <c r="CH877" i="1"/>
  <c r="DN875" i="1"/>
  <c r="DM876" i="1"/>
  <c r="DF875" i="1"/>
  <c r="DE876" i="1"/>
  <c r="CX876" i="1"/>
  <c r="CW877" i="1"/>
  <c r="F874" i="1"/>
  <c r="E876" i="1"/>
  <c r="Q875" i="1"/>
  <c r="S874" i="1"/>
  <c r="Z874" i="1" s="1"/>
  <c r="R874" i="1"/>
  <c r="D875" i="1"/>
  <c r="G875" i="1" s="1"/>
  <c r="C358" i="1"/>
  <c r="B357" i="1"/>
  <c r="J822" i="1"/>
  <c r="K822" i="1" s="1"/>
  <c r="M822" i="1"/>
  <c r="I823" i="1"/>
  <c r="AA875" i="1"/>
  <c r="T875" i="1"/>
  <c r="AB875" i="1"/>
  <c r="L821" i="1"/>
  <c r="U821" i="1"/>
  <c r="W821" i="1" s="1"/>
  <c r="A876" i="1"/>
  <c r="H875" i="1"/>
  <c r="AN820" i="1" l="1"/>
  <c r="CJ820" i="1"/>
  <c r="CM820" i="1" s="1"/>
  <c r="CN820" i="1" s="1"/>
  <c r="AV820" i="1"/>
  <c r="BL820" i="1"/>
  <c r="AF820" i="1"/>
  <c r="CB820" i="1"/>
  <c r="CE820" i="1" s="1"/>
  <c r="CF820" i="1" s="1"/>
  <c r="BT820" i="1"/>
  <c r="BW820" i="1" s="1"/>
  <c r="BX820" i="1" s="1"/>
  <c r="CR820" i="1"/>
  <c r="CU820" i="1" s="1"/>
  <c r="CZ820" i="1"/>
  <c r="DC820" i="1" s="1"/>
  <c r="N822" i="1"/>
  <c r="O821" i="1"/>
  <c r="AV821" i="1" s="1"/>
  <c r="DE877" i="1"/>
  <c r="DF876" i="1"/>
  <c r="CH878" i="1"/>
  <c r="CG879" i="1"/>
  <c r="BY877" i="1"/>
  <c r="BZ876" i="1"/>
  <c r="CK876" i="1"/>
  <c r="CL876" i="1" s="1"/>
  <c r="AW876" i="1"/>
  <c r="AX876" i="1" s="1"/>
  <c r="BM876" i="1"/>
  <c r="BN876" i="1" s="1"/>
  <c r="AO876" i="1"/>
  <c r="AP876" i="1" s="1"/>
  <c r="CC876" i="1"/>
  <c r="CD876" i="1" s="1"/>
  <c r="BE876" i="1"/>
  <c r="BF876" i="1" s="1"/>
  <c r="AG876" i="1"/>
  <c r="AH876" i="1" s="1"/>
  <c r="DO876" i="1"/>
  <c r="DQ876" i="1"/>
  <c r="DR876" i="1" s="1"/>
  <c r="BU876" i="1"/>
  <c r="BV876" i="1" s="1"/>
  <c r="DI876" i="1"/>
  <c r="DJ876" i="1" s="1"/>
  <c r="DA876" i="1"/>
  <c r="DB876" i="1" s="1"/>
  <c r="CS876" i="1"/>
  <c r="CT876" i="1" s="1"/>
  <c r="CA876" i="1"/>
  <c r="CQ876" i="1"/>
  <c r="CI876" i="1"/>
  <c r="BS876" i="1"/>
  <c r="DG876" i="1"/>
  <c r="CY876" i="1"/>
  <c r="CW878" i="1"/>
  <c r="CX877" i="1"/>
  <c r="DN876" i="1"/>
  <c r="DM877" i="1"/>
  <c r="CP877" i="1"/>
  <c r="CO878" i="1"/>
  <c r="BQ880" i="1"/>
  <c r="BR879" i="1"/>
  <c r="F875" i="1"/>
  <c r="R875" i="1"/>
  <c r="S875" i="1"/>
  <c r="Z875" i="1" s="1"/>
  <c r="E877" i="1"/>
  <c r="Q876" i="1"/>
  <c r="D876" i="1"/>
  <c r="G876" i="1" s="1"/>
  <c r="AB876" i="1"/>
  <c r="AA876" i="1"/>
  <c r="T876" i="1"/>
  <c r="H876" i="1"/>
  <c r="A877" i="1"/>
  <c r="L822" i="1"/>
  <c r="U822" i="1"/>
  <c r="W822" i="1" s="1"/>
  <c r="P358" i="1"/>
  <c r="M823" i="1"/>
  <c r="J823" i="1"/>
  <c r="K823" i="1" s="1"/>
  <c r="I824" i="1"/>
  <c r="O822" i="1" l="1"/>
  <c r="CB821" i="1"/>
  <c r="CE821" i="1" s="1"/>
  <c r="CF821" i="1" s="1"/>
  <c r="BT821" i="1"/>
  <c r="BW821" i="1" s="1"/>
  <c r="BX821" i="1" s="1"/>
  <c r="AF821" i="1"/>
  <c r="CJ821" i="1"/>
  <c r="CM821" i="1" s="1"/>
  <c r="CN821" i="1" s="1"/>
  <c r="AN821" i="1"/>
  <c r="BD821" i="1"/>
  <c r="N823" i="1"/>
  <c r="CR821" i="1"/>
  <c r="CU821" i="1" s="1"/>
  <c r="BL821" i="1"/>
  <c r="CZ821" i="1"/>
  <c r="DC821" i="1" s="1"/>
  <c r="CO879" i="1"/>
  <c r="CP878" i="1"/>
  <c r="CG880" i="1"/>
  <c r="CH879" i="1"/>
  <c r="CK877" i="1"/>
  <c r="CL877" i="1" s="1"/>
  <c r="BM877" i="1"/>
  <c r="BN877" i="1" s="1"/>
  <c r="AO877" i="1"/>
  <c r="AP877" i="1" s="1"/>
  <c r="CC877" i="1"/>
  <c r="CD877" i="1" s="1"/>
  <c r="BE877" i="1"/>
  <c r="BF877" i="1" s="1"/>
  <c r="BU877" i="1"/>
  <c r="BV877" i="1" s="1"/>
  <c r="AG877" i="1"/>
  <c r="AH877" i="1" s="1"/>
  <c r="AW877" i="1"/>
  <c r="AX877" i="1" s="1"/>
  <c r="DO877" i="1"/>
  <c r="DQ877" i="1"/>
  <c r="DR877" i="1" s="1"/>
  <c r="DI877" i="1"/>
  <c r="DJ877" i="1" s="1"/>
  <c r="DA877" i="1"/>
  <c r="DB877" i="1" s="1"/>
  <c r="CS877" i="1"/>
  <c r="CT877" i="1" s="1"/>
  <c r="CY877" i="1"/>
  <c r="CQ877" i="1"/>
  <c r="DG877" i="1"/>
  <c r="BS877" i="1"/>
  <c r="CI877" i="1"/>
  <c r="CA877" i="1"/>
  <c r="CX878" i="1"/>
  <c r="CW879" i="1"/>
  <c r="DN877" i="1"/>
  <c r="DM878" i="1"/>
  <c r="BQ881" i="1"/>
  <c r="BR880" i="1"/>
  <c r="BZ877" i="1"/>
  <c r="BY878" i="1"/>
  <c r="DF877" i="1"/>
  <c r="DE878" i="1"/>
  <c r="CZ822" i="1"/>
  <c r="DC822" i="1" s="1"/>
  <c r="CR822" i="1"/>
  <c r="CU822" i="1" s="1"/>
  <c r="CB822" i="1"/>
  <c r="CE822" i="1" s="1"/>
  <c r="CF822" i="1" s="1"/>
  <c r="BL822" i="1"/>
  <c r="AV822" i="1"/>
  <c r="AF822" i="1"/>
  <c r="BT822" i="1"/>
  <c r="BW822" i="1" s="1"/>
  <c r="BX822" i="1" s="1"/>
  <c r="AN822" i="1"/>
  <c r="CJ822" i="1"/>
  <c r="CM822" i="1" s="1"/>
  <c r="CN822" i="1" s="1"/>
  <c r="BD822" i="1"/>
  <c r="F876" i="1"/>
  <c r="D877" i="1"/>
  <c r="G877" i="1" s="1"/>
  <c r="S876" i="1"/>
  <c r="Z876" i="1" s="1"/>
  <c r="R876" i="1"/>
  <c r="E878" i="1"/>
  <c r="Q877" i="1"/>
  <c r="X358" i="1"/>
  <c r="AA877" i="1"/>
  <c r="T877" i="1"/>
  <c r="AB877" i="1"/>
  <c r="J824" i="1"/>
  <c r="K824" i="1" s="1"/>
  <c r="M824" i="1"/>
  <c r="I825" i="1"/>
  <c r="A878" i="1"/>
  <c r="H877" i="1"/>
  <c r="L823" i="1"/>
  <c r="U823" i="1"/>
  <c r="W823" i="1" s="1"/>
  <c r="O823" i="1" l="1"/>
  <c r="CB823" i="1" s="1"/>
  <c r="CE823" i="1" s="1"/>
  <c r="CF823" i="1" s="1"/>
  <c r="N824" i="1"/>
  <c r="BY879" i="1"/>
  <c r="BZ878" i="1"/>
  <c r="DM879" i="1"/>
  <c r="DN878" i="1"/>
  <c r="CG881" i="1"/>
  <c r="CH880" i="1"/>
  <c r="AW878" i="1"/>
  <c r="AX878" i="1" s="1"/>
  <c r="BU878" i="1"/>
  <c r="BV878" i="1" s="1"/>
  <c r="CK878" i="1"/>
  <c r="CL878" i="1" s="1"/>
  <c r="BM878" i="1"/>
  <c r="BN878" i="1" s="1"/>
  <c r="AO878" i="1"/>
  <c r="AP878" i="1" s="1"/>
  <c r="AG878" i="1"/>
  <c r="AH878" i="1" s="1"/>
  <c r="CC878" i="1"/>
  <c r="CD878" i="1" s="1"/>
  <c r="DO878" i="1"/>
  <c r="BE878" i="1"/>
  <c r="BF878" i="1" s="1"/>
  <c r="DQ878" i="1"/>
  <c r="DR878" i="1" s="1"/>
  <c r="DI878" i="1"/>
  <c r="DJ878" i="1" s="1"/>
  <c r="DA878" i="1"/>
  <c r="DB878" i="1" s="1"/>
  <c r="CS878" i="1"/>
  <c r="CT878" i="1" s="1"/>
  <c r="BS878" i="1"/>
  <c r="CQ878" i="1"/>
  <c r="CY878" i="1"/>
  <c r="CA878" i="1"/>
  <c r="DG878" i="1"/>
  <c r="CI878" i="1"/>
  <c r="DE879" i="1"/>
  <c r="DF878" i="1"/>
  <c r="CW880" i="1"/>
  <c r="CX879" i="1"/>
  <c r="BQ882" i="1"/>
  <c r="BR881" i="1"/>
  <c r="CO880" i="1"/>
  <c r="CP879" i="1"/>
  <c r="F877" i="1"/>
  <c r="R877" i="1"/>
  <c r="S877" i="1"/>
  <c r="Z877" i="1" s="1"/>
  <c r="D878" i="1"/>
  <c r="G878" i="1" s="1"/>
  <c r="E879" i="1"/>
  <c r="Q878" i="1"/>
  <c r="AB878" i="1"/>
  <c r="AA878" i="1"/>
  <c r="T878" i="1"/>
  <c r="A879" i="1"/>
  <c r="H878" i="1"/>
  <c r="M825" i="1"/>
  <c r="J825" i="1"/>
  <c r="K825" i="1" s="1"/>
  <c r="I826" i="1"/>
  <c r="C359" i="1"/>
  <c r="L824" i="1"/>
  <c r="U824" i="1"/>
  <c r="W824" i="1" s="1"/>
  <c r="B358" i="1"/>
  <c r="AF823" i="1" l="1"/>
  <c r="CR823" i="1"/>
  <c r="CU823" i="1" s="1"/>
  <c r="BD823" i="1"/>
  <c r="AV823" i="1"/>
  <c r="AN823" i="1"/>
  <c r="BT823" i="1"/>
  <c r="BW823" i="1" s="1"/>
  <c r="BX823" i="1" s="1"/>
  <c r="CZ823" i="1"/>
  <c r="DC823" i="1" s="1"/>
  <c r="O824" i="1"/>
  <c r="CR824" i="1" s="1"/>
  <c r="CU824" i="1" s="1"/>
  <c r="BL823" i="1"/>
  <c r="CJ823" i="1"/>
  <c r="CM823" i="1" s="1"/>
  <c r="CN823" i="1" s="1"/>
  <c r="N825" i="1"/>
  <c r="BR882" i="1"/>
  <c r="BQ883" i="1"/>
  <c r="DF879" i="1"/>
  <c r="DE880" i="1"/>
  <c r="DM880" i="1"/>
  <c r="DN879" i="1"/>
  <c r="CK879" i="1"/>
  <c r="CL879" i="1" s="1"/>
  <c r="BM879" i="1"/>
  <c r="BN879" i="1" s="1"/>
  <c r="AO879" i="1"/>
  <c r="AP879" i="1" s="1"/>
  <c r="BE879" i="1"/>
  <c r="BF879" i="1" s="1"/>
  <c r="AG879" i="1"/>
  <c r="AH879" i="1" s="1"/>
  <c r="CC879" i="1"/>
  <c r="CD879" i="1" s="1"/>
  <c r="AW879" i="1"/>
  <c r="AX879" i="1" s="1"/>
  <c r="DO879" i="1"/>
  <c r="BU879" i="1"/>
  <c r="BV879" i="1" s="1"/>
  <c r="DQ879" i="1"/>
  <c r="DR879" i="1" s="1"/>
  <c r="DI879" i="1"/>
  <c r="DJ879" i="1" s="1"/>
  <c r="DA879" i="1"/>
  <c r="DB879" i="1" s="1"/>
  <c r="CS879" i="1"/>
  <c r="CT879" i="1" s="1"/>
  <c r="DG879" i="1"/>
  <c r="CQ879" i="1"/>
  <c r="CI879" i="1"/>
  <c r="CY879" i="1"/>
  <c r="CA879" i="1"/>
  <c r="BS879" i="1"/>
  <c r="CO881" i="1"/>
  <c r="CP880" i="1"/>
  <c r="CX880" i="1"/>
  <c r="CW881" i="1"/>
  <c r="CG882" i="1"/>
  <c r="CH881" i="1"/>
  <c r="BY880" i="1"/>
  <c r="BZ879" i="1"/>
  <c r="F878" i="1"/>
  <c r="E880" i="1"/>
  <c r="Q879" i="1"/>
  <c r="S878" i="1"/>
  <c r="Z878" i="1" s="1"/>
  <c r="R878" i="1"/>
  <c r="D879" i="1"/>
  <c r="G879" i="1" s="1"/>
  <c r="L825" i="1"/>
  <c r="U825" i="1"/>
  <c r="W825" i="1" s="1"/>
  <c r="P359" i="1"/>
  <c r="A880" i="1"/>
  <c r="H879" i="1"/>
  <c r="J826" i="1"/>
  <c r="K826" i="1" s="1"/>
  <c r="M826" i="1"/>
  <c r="I827" i="1"/>
  <c r="T879" i="1"/>
  <c r="AB879" i="1"/>
  <c r="AA879" i="1"/>
  <c r="AF824" i="1" l="1"/>
  <c r="BD824" i="1"/>
  <c r="AV824" i="1"/>
  <c r="CJ824" i="1"/>
  <c r="CM824" i="1" s="1"/>
  <c r="CN824" i="1" s="1"/>
  <c r="CB824" i="1"/>
  <c r="CE824" i="1" s="1"/>
  <c r="CF824" i="1" s="1"/>
  <c r="N826" i="1"/>
  <c r="AN824" i="1"/>
  <c r="BL824" i="1"/>
  <c r="BT824" i="1"/>
  <c r="BW824" i="1" s="1"/>
  <c r="BX824" i="1" s="1"/>
  <c r="CZ824" i="1"/>
  <c r="DC824" i="1" s="1"/>
  <c r="O825" i="1"/>
  <c r="BT825" i="1" s="1"/>
  <c r="BW825" i="1" s="1"/>
  <c r="BX825" i="1" s="1"/>
  <c r="DF880" i="1"/>
  <c r="DE881" i="1"/>
  <c r="CH882" i="1"/>
  <c r="CG883" i="1"/>
  <c r="CO882" i="1"/>
  <c r="CP881" i="1"/>
  <c r="CC880" i="1"/>
  <c r="CD880" i="1" s="1"/>
  <c r="BE880" i="1"/>
  <c r="BF880" i="1" s="1"/>
  <c r="BU880" i="1"/>
  <c r="BV880" i="1" s="1"/>
  <c r="AW880" i="1"/>
  <c r="AX880" i="1" s="1"/>
  <c r="BM880" i="1"/>
  <c r="BN880" i="1" s="1"/>
  <c r="AO880" i="1"/>
  <c r="AP880" i="1" s="1"/>
  <c r="DO880" i="1"/>
  <c r="CK880" i="1"/>
  <c r="CL880" i="1" s="1"/>
  <c r="AG880" i="1"/>
  <c r="AH880" i="1" s="1"/>
  <c r="DQ880" i="1"/>
  <c r="DR880" i="1" s="1"/>
  <c r="DI880" i="1"/>
  <c r="DJ880" i="1" s="1"/>
  <c r="DA880" i="1"/>
  <c r="DB880" i="1" s="1"/>
  <c r="CS880" i="1"/>
  <c r="CT880" i="1" s="1"/>
  <c r="CI880" i="1"/>
  <c r="CY880" i="1"/>
  <c r="DG880" i="1"/>
  <c r="BS880" i="1"/>
  <c r="CQ880" i="1"/>
  <c r="CA880" i="1"/>
  <c r="CW882" i="1"/>
  <c r="CX881" i="1"/>
  <c r="BQ884" i="1"/>
  <c r="BR883" i="1"/>
  <c r="BY881" i="1"/>
  <c r="BZ880" i="1"/>
  <c r="DN880" i="1"/>
  <c r="DM881" i="1"/>
  <c r="F879" i="1"/>
  <c r="S879" i="1"/>
  <c r="Z879" i="1" s="1"/>
  <c r="R879" i="1"/>
  <c r="E881" i="1"/>
  <c r="Q880" i="1"/>
  <c r="D880" i="1"/>
  <c r="M827" i="1"/>
  <c r="J827" i="1"/>
  <c r="K827" i="1" s="1"/>
  <c r="I828" i="1"/>
  <c r="A881" i="1"/>
  <c r="H880" i="1"/>
  <c r="L826" i="1"/>
  <c r="U826" i="1"/>
  <c r="W826" i="1" s="1"/>
  <c r="AB880" i="1"/>
  <c r="AA880" i="1"/>
  <c r="T880" i="1"/>
  <c r="X359" i="1"/>
  <c r="O826" i="1" l="1"/>
  <c r="N827" i="1"/>
  <c r="AV825" i="1"/>
  <c r="CZ825" i="1"/>
  <c r="DC825" i="1" s="1"/>
  <c r="CB825" i="1"/>
  <c r="CE825" i="1" s="1"/>
  <c r="CF825" i="1" s="1"/>
  <c r="CR825" i="1"/>
  <c r="CU825" i="1" s="1"/>
  <c r="BL825" i="1"/>
  <c r="AF825" i="1"/>
  <c r="CJ825" i="1"/>
  <c r="CM825" i="1" s="1"/>
  <c r="CN825" i="1" s="1"/>
  <c r="AN825" i="1"/>
  <c r="BD825" i="1"/>
  <c r="CG884" i="1"/>
  <c r="CH883" i="1"/>
  <c r="BY882" i="1"/>
  <c r="BZ881" i="1"/>
  <c r="CW883" i="1"/>
  <c r="CX882" i="1"/>
  <c r="DE882" i="1"/>
  <c r="DF881" i="1"/>
  <c r="AO881" i="1"/>
  <c r="AP881" i="1" s="1"/>
  <c r="CK881" i="1"/>
  <c r="CL881" i="1" s="1"/>
  <c r="BM881" i="1"/>
  <c r="BN881" i="1" s="1"/>
  <c r="CC881" i="1"/>
  <c r="CD881" i="1" s="1"/>
  <c r="BE881" i="1"/>
  <c r="BF881" i="1" s="1"/>
  <c r="AG881" i="1"/>
  <c r="AH881" i="1" s="1"/>
  <c r="BU881" i="1"/>
  <c r="BV881" i="1" s="1"/>
  <c r="AW881" i="1"/>
  <c r="AX881" i="1" s="1"/>
  <c r="DO881" i="1"/>
  <c r="DQ881" i="1"/>
  <c r="DR881" i="1" s="1"/>
  <c r="DI881" i="1"/>
  <c r="DJ881" i="1" s="1"/>
  <c r="DA881" i="1"/>
  <c r="DB881" i="1" s="1"/>
  <c r="CS881" i="1"/>
  <c r="CT881" i="1" s="1"/>
  <c r="DG881" i="1"/>
  <c r="CY881" i="1"/>
  <c r="CQ881" i="1"/>
  <c r="CA881" i="1"/>
  <c r="CI881" i="1"/>
  <c r="BS881" i="1"/>
  <c r="DM882" i="1"/>
  <c r="DN881" i="1"/>
  <c r="BQ885" i="1"/>
  <c r="BR884" i="1"/>
  <c r="CO883" i="1"/>
  <c r="CP882" i="1"/>
  <c r="F880" i="1"/>
  <c r="CZ826" i="1"/>
  <c r="DC826" i="1" s="1"/>
  <c r="CB826" i="1"/>
  <c r="CE826" i="1" s="1"/>
  <c r="CF826" i="1" s="1"/>
  <c r="BD826" i="1"/>
  <c r="AN826" i="1"/>
  <c r="CJ826" i="1"/>
  <c r="CM826" i="1" s="1"/>
  <c r="CN826" i="1" s="1"/>
  <c r="BT826" i="1"/>
  <c r="BW826" i="1" s="1"/>
  <c r="BX826" i="1" s="1"/>
  <c r="BL826" i="1"/>
  <c r="AF826" i="1"/>
  <c r="AV826" i="1"/>
  <c r="CR826" i="1"/>
  <c r="CU826" i="1" s="1"/>
  <c r="G880" i="1"/>
  <c r="E882" i="1"/>
  <c r="Q881" i="1"/>
  <c r="D881" i="1"/>
  <c r="G881" i="1" s="1"/>
  <c r="S880" i="1"/>
  <c r="Z880" i="1" s="1"/>
  <c r="R880" i="1"/>
  <c r="C360" i="1"/>
  <c r="L827" i="1"/>
  <c r="U827" i="1"/>
  <c r="W827" i="1" s="1"/>
  <c r="A882" i="1"/>
  <c r="H881" i="1"/>
  <c r="B359" i="1"/>
  <c r="T881" i="1"/>
  <c r="AB881" i="1"/>
  <c r="AA881" i="1"/>
  <c r="J828" i="1"/>
  <c r="K828" i="1" s="1"/>
  <c r="M828" i="1"/>
  <c r="I829" i="1"/>
  <c r="N828" i="1" l="1"/>
  <c r="O827" i="1"/>
  <c r="BL827" i="1" s="1"/>
  <c r="CC882" i="1"/>
  <c r="CD882" i="1" s="1"/>
  <c r="BE882" i="1"/>
  <c r="BF882" i="1" s="1"/>
  <c r="AG882" i="1"/>
  <c r="AH882" i="1" s="1"/>
  <c r="AW882" i="1"/>
  <c r="AX882" i="1" s="1"/>
  <c r="BU882" i="1"/>
  <c r="BV882" i="1" s="1"/>
  <c r="CK882" i="1"/>
  <c r="CL882" i="1" s="1"/>
  <c r="BM882" i="1"/>
  <c r="BN882" i="1" s="1"/>
  <c r="AO882" i="1"/>
  <c r="AP882" i="1" s="1"/>
  <c r="DO882" i="1"/>
  <c r="DQ882" i="1"/>
  <c r="DR882" i="1" s="1"/>
  <c r="DI882" i="1"/>
  <c r="DJ882" i="1" s="1"/>
  <c r="DA882" i="1"/>
  <c r="DB882" i="1" s="1"/>
  <c r="CS882" i="1"/>
  <c r="CT882" i="1" s="1"/>
  <c r="CI882" i="1"/>
  <c r="CY882" i="1"/>
  <c r="CA882" i="1"/>
  <c r="DG882" i="1"/>
  <c r="CQ882" i="1"/>
  <c r="BS882" i="1"/>
  <c r="BQ886" i="1"/>
  <c r="BR885" i="1"/>
  <c r="DE883" i="1"/>
  <c r="DF882" i="1"/>
  <c r="BZ882" i="1"/>
  <c r="BY883" i="1"/>
  <c r="CP883" i="1"/>
  <c r="CO884" i="1"/>
  <c r="DM883" i="1"/>
  <c r="DN882" i="1"/>
  <c r="CX883" i="1"/>
  <c r="CW884" i="1"/>
  <c r="CG885" i="1"/>
  <c r="CH884" i="1"/>
  <c r="F881" i="1"/>
  <c r="AV827" i="1"/>
  <c r="AF827" i="1"/>
  <c r="AN827" i="1"/>
  <c r="CB827" i="1"/>
  <c r="CE827" i="1" s="1"/>
  <c r="CF827" i="1" s="1"/>
  <c r="E883" i="1"/>
  <c r="Q882" i="1"/>
  <c r="R881" i="1"/>
  <c r="S881" i="1"/>
  <c r="Z881" i="1" s="1"/>
  <c r="D882" i="1"/>
  <c r="G882" i="1" s="1"/>
  <c r="P360" i="1"/>
  <c r="X360" i="1" s="1"/>
  <c r="H882" i="1"/>
  <c r="A883" i="1"/>
  <c r="L828" i="1"/>
  <c r="U828" i="1"/>
  <c r="W828" i="1" s="1"/>
  <c r="AB882" i="1"/>
  <c r="AA882" i="1"/>
  <c r="T882" i="1"/>
  <c r="M829" i="1"/>
  <c r="J829" i="1"/>
  <c r="K829" i="1" s="1"/>
  <c r="I830" i="1"/>
  <c r="BD827" i="1" l="1"/>
  <c r="CR827" i="1"/>
  <c r="CU827" i="1" s="1"/>
  <c r="O828" i="1"/>
  <c r="BT828" i="1" s="1"/>
  <c r="BW828" i="1" s="1"/>
  <c r="BX828" i="1" s="1"/>
  <c r="CJ827" i="1"/>
  <c r="CM827" i="1" s="1"/>
  <c r="CN827" i="1" s="1"/>
  <c r="CZ827" i="1"/>
  <c r="DC827" i="1" s="1"/>
  <c r="BT827" i="1"/>
  <c r="BW827" i="1" s="1"/>
  <c r="BX827" i="1" s="1"/>
  <c r="N829" i="1"/>
  <c r="CW885" i="1"/>
  <c r="CX884" i="1"/>
  <c r="CO885" i="1"/>
  <c r="CP884" i="1"/>
  <c r="DF883" i="1"/>
  <c r="DE884" i="1"/>
  <c r="BY884" i="1"/>
  <c r="BZ883" i="1"/>
  <c r="CK883" i="1"/>
  <c r="CL883" i="1" s="1"/>
  <c r="BU883" i="1"/>
  <c r="BV883" i="1" s="1"/>
  <c r="AW883" i="1"/>
  <c r="AX883" i="1" s="1"/>
  <c r="BM883" i="1"/>
  <c r="BN883" i="1" s="1"/>
  <c r="AO883" i="1"/>
  <c r="AP883" i="1" s="1"/>
  <c r="CC883" i="1"/>
  <c r="CD883" i="1" s="1"/>
  <c r="BE883" i="1"/>
  <c r="BF883" i="1" s="1"/>
  <c r="AG883" i="1"/>
  <c r="AH883" i="1" s="1"/>
  <c r="DO883" i="1"/>
  <c r="DQ883" i="1"/>
  <c r="DR883" i="1" s="1"/>
  <c r="DI883" i="1"/>
  <c r="DJ883" i="1" s="1"/>
  <c r="DA883" i="1"/>
  <c r="DB883" i="1" s="1"/>
  <c r="CS883" i="1"/>
  <c r="CT883" i="1" s="1"/>
  <c r="BS883" i="1"/>
  <c r="CQ883" i="1"/>
  <c r="CI883" i="1"/>
  <c r="DG883" i="1"/>
  <c r="CY883" i="1"/>
  <c r="CA883" i="1"/>
  <c r="CG886" i="1"/>
  <c r="CH885" i="1"/>
  <c r="DN883" i="1"/>
  <c r="DM884" i="1"/>
  <c r="BR886" i="1"/>
  <c r="BQ887" i="1"/>
  <c r="F882" i="1"/>
  <c r="E884" i="1"/>
  <c r="Q883" i="1"/>
  <c r="S882" i="1"/>
  <c r="Z882" i="1" s="1"/>
  <c r="R882" i="1"/>
  <c r="D883" i="1"/>
  <c r="G883" i="1" s="1"/>
  <c r="C361" i="1"/>
  <c r="P361" i="1" s="1"/>
  <c r="T883" i="1"/>
  <c r="AB883" i="1"/>
  <c r="AA883" i="1"/>
  <c r="L829" i="1"/>
  <c r="U829" i="1"/>
  <c r="W829" i="1" s="1"/>
  <c r="H883" i="1"/>
  <c r="A884" i="1"/>
  <c r="J830" i="1"/>
  <c r="K830" i="1" s="1"/>
  <c r="M830" i="1"/>
  <c r="I831" i="1"/>
  <c r="B360" i="1"/>
  <c r="CZ828" i="1" l="1"/>
  <c r="DC828" i="1" s="1"/>
  <c r="CR828" i="1"/>
  <c r="CU828" i="1" s="1"/>
  <c r="AV828" i="1"/>
  <c r="CB828" i="1"/>
  <c r="CE828" i="1" s="1"/>
  <c r="CF828" i="1" s="1"/>
  <c r="AN828" i="1"/>
  <c r="AF828" i="1"/>
  <c r="BD828" i="1"/>
  <c r="CJ828" i="1"/>
  <c r="CM828" i="1" s="1"/>
  <c r="CN828" i="1" s="1"/>
  <c r="O829" i="1"/>
  <c r="CB829" i="1" s="1"/>
  <c r="CE829" i="1" s="1"/>
  <c r="CF829" i="1" s="1"/>
  <c r="N830" i="1"/>
  <c r="BL828" i="1"/>
  <c r="DM885" i="1"/>
  <c r="DN884" i="1"/>
  <c r="BY885" i="1"/>
  <c r="BZ884" i="1"/>
  <c r="CP885" i="1"/>
  <c r="CO886" i="1"/>
  <c r="CC884" i="1"/>
  <c r="CD884" i="1" s="1"/>
  <c r="BE884" i="1"/>
  <c r="BF884" i="1" s="1"/>
  <c r="BU884" i="1"/>
  <c r="BV884" i="1" s="1"/>
  <c r="AW884" i="1"/>
  <c r="AX884" i="1" s="1"/>
  <c r="BM884" i="1"/>
  <c r="BN884" i="1" s="1"/>
  <c r="AO884" i="1"/>
  <c r="AP884" i="1" s="1"/>
  <c r="DO884" i="1"/>
  <c r="AG884" i="1"/>
  <c r="AH884" i="1" s="1"/>
  <c r="CK884" i="1"/>
  <c r="CL884" i="1" s="1"/>
  <c r="DQ884" i="1"/>
  <c r="DR884" i="1" s="1"/>
  <c r="DI884" i="1"/>
  <c r="DJ884" i="1" s="1"/>
  <c r="DA884" i="1"/>
  <c r="DB884" i="1" s="1"/>
  <c r="CS884" i="1"/>
  <c r="CT884" i="1" s="1"/>
  <c r="CA884" i="1"/>
  <c r="BS884" i="1"/>
  <c r="CI884" i="1"/>
  <c r="CY884" i="1"/>
  <c r="CQ884" i="1"/>
  <c r="DG884" i="1"/>
  <c r="BQ888" i="1"/>
  <c r="BR887" i="1"/>
  <c r="DE885" i="1"/>
  <c r="DF884" i="1"/>
  <c r="CG887" i="1"/>
  <c r="CH886" i="1"/>
  <c r="CW886" i="1"/>
  <c r="CX885" i="1"/>
  <c r="F883" i="1"/>
  <c r="E885" i="1"/>
  <c r="Q884" i="1"/>
  <c r="R883" i="1"/>
  <c r="S883" i="1"/>
  <c r="Z883" i="1" s="1"/>
  <c r="D884" i="1"/>
  <c r="G884" i="1" s="1"/>
  <c r="AB884" i="1"/>
  <c r="T884" i="1"/>
  <c r="AA884" i="1"/>
  <c r="M831" i="1"/>
  <c r="J831" i="1"/>
  <c r="K831" i="1" s="1"/>
  <c r="I832" i="1"/>
  <c r="X361" i="1"/>
  <c r="L830" i="1"/>
  <c r="O830" i="1" s="1"/>
  <c r="U830" i="1"/>
  <c r="W830" i="1" s="1"/>
  <c r="A885" i="1"/>
  <c r="H884" i="1"/>
  <c r="CZ829" i="1" l="1"/>
  <c r="DC829" i="1" s="1"/>
  <c r="CJ829" i="1"/>
  <c r="CM829" i="1" s="1"/>
  <c r="CN829" i="1" s="1"/>
  <c r="AN829" i="1"/>
  <c r="BT829" i="1"/>
  <c r="BW829" i="1" s="1"/>
  <c r="BX829" i="1" s="1"/>
  <c r="AV829" i="1"/>
  <c r="AF829" i="1"/>
  <c r="CR829" i="1"/>
  <c r="CU829" i="1" s="1"/>
  <c r="N831" i="1"/>
  <c r="BL829" i="1"/>
  <c r="BD829" i="1"/>
  <c r="F884" i="1"/>
  <c r="AO885" i="1"/>
  <c r="AP885" i="1" s="1"/>
  <c r="CK885" i="1"/>
  <c r="CL885" i="1" s="1"/>
  <c r="BM885" i="1"/>
  <c r="BN885" i="1" s="1"/>
  <c r="CC885" i="1"/>
  <c r="CD885" i="1" s="1"/>
  <c r="BE885" i="1"/>
  <c r="BF885" i="1" s="1"/>
  <c r="AG885" i="1"/>
  <c r="AH885" i="1" s="1"/>
  <c r="DO885" i="1"/>
  <c r="BU885" i="1"/>
  <c r="BV885" i="1" s="1"/>
  <c r="AW885" i="1"/>
  <c r="AX885" i="1" s="1"/>
  <c r="DQ885" i="1"/>
  <c r="DR885" i="1" s="1"/>
  <c r="DI885" i="1"/>
  <c r="DJ885" i="1" s="1"/>
  <c r="DA885" i="1"/>
  <c r="DB885" i="1" s="1"/>
  <c r="CS885" i="1"/>
  <c r="CT885" i="1" s="1"/>
  <c r="CY885" i="1"/>
  <c r="CQ885" i="1"/>
  <c r="DG885" i="1"/>
  <c r="BS885" i="1"/>
  <c r="CA885" i="1"/>
  <c r="CI885" i="1"/>
  <c r="CH887" i="1"/>
  <c r="CG888" i="1"/>
  <c r="BQ889" i="1"/>
  <c r="BR888" i="1"/>
  <c r="BY886" i="1"/>
  <c r="BZ885" i="1"/>
  <c r="CO887" i="1"/>
  <c r="CP886" i="1"/>
  <c r="CX886" i="1"/>
  <c r="CW887" i="1"/>
  <c r="DE886" i="1"/>
  <c r="DF885" i="1"/>
  <c r="DM886" i="1"/>
  <c r="DN885" i="1"/>
  <c r="CZ830" i="1"/>
  <c r="DC830" i="1" s="1"/>
  <c r="CJ830" i="1"/>
  <c r="CM830" i="1" s="1"/>
  <c r="CN830" i="1" s="1"/>
  <c r="BT830" i="1"/>
  <c r="BW830" i="1" s="1"/>
  <c r="BX830" i="1" s="1"/>
  <c r="BD830" i="1"/>
  <c r="AN830" i="1"/>
  <c r="CR830" i="1"/>
  <c r="CU830" i="1" s="1"/>
  <c r="BL830" i="1"/>
  <c r="AF830" i="1"/>
  <c r="CB830" i="1"/>
  <c r="CE830" i="1" s="1"/>
  <c r="CF830" i="1" s="1"/>
  <c r="AV830" i="1"/>
  <c r="E886" i="1"/>
  <c r="Q885" i="1"/>
  <c r="S884" i="1"/>
  <c r="Z884" i="1" s="1"/>
  <c r="R884" i="1"/>
  <c r="D885" i="1"/>
  <c r="G885" i="1" s="1"/>
  <c r="C362" i="1"/>
  <c r="P362" i="1" s="1"/>
  <c r="B361" i="1"/>
  <c r="H885" i="1"/>
  <c r="A886" i="1"/>
  <c r="AA885" i="1"/>
  <c r="T885" i="1"/>
  <c r="AB885" i="1"/>
  <c r="J832" i="1"/>
  <c r="K832" i="1" s="1"/>
  <c r="M832" i="1"/>
  <c r="I833" i="1"/>
  <c r="L831" i="1"/>
  <c r="U831" i="1"/>
  <c r="W831" i="1" s="1"/>
  <c r="O831" i="1" l="1"/>
  <c r="CZ831" i="1" s="1"/>
  <c r="DC831" i="1" s="1"/>
  <c r="N832" i="1"/>
  <c r="DF886" i="1"/>
  <c r="DE887" i="1"/>
  <c r="CP887" i="1"/>
  <c r="CO888" i="1"/>
  <c r="BR889" i="1"/>
  <c r="BQ890" i="1"/>
  <c r="CW888" i="1"/>
  <c r="CX887" i="1"/>
  <c r="CG889" i="1"/>
  <c r="CH888" i="1"/>
  <c r="CC886" i="1"/>
  <c r="CD886" i="1" s="1"/>
  <c r="BE886" i="1"/>
  <c r="BF886" i="1" s="1"/>
  <c r="AG886" i="1"/>
  <c r="AH886" i="1" s="1"/>
  <c r="AW886" i="1"/>
  <c r="AX886" i="1" s="1"/>
  <c r="BU886" i="1"/>
  <c r="BV886" i="1" s="1"/>
  <c r="AO886" i="1"/>
  <c r="AP886" i="1" s="1"/>
  <c r="CK886" i="1"/>
  <c r="CL886" i="1" s="1"/>
  <c r="DO886" i="1"/>
  <c r="BM886" i="1"/>
  <c r="BN886" i="1" s="1"/>
  <c r="DQ886" i="1"/>
  <c r="DR886" i="1" s="1"/>
  <c r="DI886" i="1"/>
  <c r="DJ886" i="1" s="1"/>
  <c r="DA886" i="1"/>
  <c r="DB886" i="1" s="1"/>
  <c r="CS886" i="1"/>
  <c r="CT886" i="1" s="1"/>
  <c r="DG886" i="1"/>
  <c r="CI886" i="1"/>
  <c r="CY886" i="1"/>
  <c r="CQ886" i="1"/>
  <c r="CA886" i="1"/>
  <c r="BS886" i="1"/>
  <c r="DN886" i="1"/>
  <c r="DM887" i="1"/>
  <c r="BZ886" i="1"/>
  <c r="BY887" i="1"/>
  <c r="F885" i="1"/>
  <c r="CB831" i="1"/>
  <c r="CE831" i="1" s="1"/>
  <c r="CF831" i="1" s="1"/>
  <c r="BL831" i="1"/>
  <c r="AV831" i="1"/>
  <c r="AF831" i="1"/>
  <c r="E887" i="1"/>
  <c r="Q886" i="1"/>
  <c r="R885" i="1"/>
  <c r="S885" i="1"/>
  <c r="Z885" i="1" s="1"/>
  <c r="D886" i="1"/>
  <c r="G886" i="1" s="1"/>
  <c r="J833" i="1"/>
  <c r="K833" i="1" s="1"/>
  <c r="I834" i="1"/>
  <c r="X362" i="1"/>
  <c r="T886" i="1"/>
  <c r="AB886" i="1"/>
  <c r="AA886" i="1"/>
  <c r="L832" i="1"/>
  <c r="O832" i="1" s="1"/>
  <c r="U832" i="1"/>
  <c r="W832" i="1" s="1"/>
  <c r="A887" i="1"/>
  <c r="H886" i="1"/>
  <c r="AN831" i="1" l="1"/>
  <c r="CR831" i="1"/>
  <c r="CU831" i="1" s="1"/>
  <c r="BT831" i="1"/>
  <c r="BW831" i="1" s="1"/>
  <c r="BX831" i="1" s="1"/>
  <c r="BD831" i="1"/>
  <c r="CJ831" i="1"/>
  <c r="CM831" i="1" s="1"/>
  <c r="CN831" i="1" s="1"/>
  <c r="DM888" i="1"/>
  <c r="DN887" i="1"/>
  <c r="CP888" i="1"/>
  <c r="CO889" i="1"/>
  <c r="CW889" i="1"/>
  <c r="CX888" i="1"/>
  <c r="BY888" i="1"/>
  <c r="BZ887" i="1"/>
  <c r="BQ891" i="1"/>
  <c r="BR890" i="1"/>
  <c r="DF887" i="1"/>
  <c r="DE888" i="1"/>
  <c r="BU887" i="1"/>
  <c r="BV887" i="1" s="1"/>
  <c r="AW887" i="1"/>
  <c r="AX887" i="1" s="1"/>
  <c r="CK887" i="1"/>
  <c r="CL887" i="1" s="1"/>
  <c r="BM887" i="1"/>
  <c r="BN887" i="1" s="1"/>
  <c r="AO887" i="1"/>
  <c r="AP887" i="1" s="1"/>
  <c r="BE887" i="1"/>
  <c r="BF887" i="1" s="1"/>
  <c r="AG887" i="1"/>
  <c r="AH887" i="1" s="1"/>
  <c r="DO887" i="1"/>
  <c r="CC887" i="1"/>
  <c r="CD887" i="1" s="1"/>
  <c r="DQ887" i="1"/>
  <c r="DR887" i="1" s="1"/>
  <c r="DI887" i="1"/>
  <c r="DJ887" i="1" s="1"/>
  <c r="DA887" i="1"/>
  <c r="DB887" i="1" s="1"/>
  <c r="CS887" i="1"/>
  <c r="CT887" i="1" s="1"/>
  <c r="BS887" i="1"/>
  <c r="CQ887" i="1"/>
  <c r="CY887" i="1"/>
  <c r="CA887" i="1"/>
  <c r="CI887" i="1"/>
  <c r="DG887" i="1"/>
  <c r="CG890" i="1"/>
  <c r="CH889" i="1"/>
  <c r="DH830" i="1"/>
  <c r="DH832" i="1" s="1"/>
  <c r="DK832" i="1" s="1"/>
  <c r="CJ832" i="1"/>
  <c r="CM832" i="1" s="1"/>
  <c r="CN832" i="1" s="1"/>
  <c r="BT832" i="1"/>
  <c r="BW832" i="1" s="1"/>
  <c r="BX832" i="1" s="1"/>
  <c r="BD832" i="1"/>
  <c r="AN832" i="1"/>
  <c r="CZ832" i="1"/>
  <c r="DC832" i="1" s="1"/>
  <c r="CB832" i="1"/>
  <c r="CE832" i="1" s="1"/>
  <c r="CF832" i="1" s="1"/>
  <c r="AV832" i="1"/>
  <c r="BL832" i="1"/>
  <c r="CR832" i="1"/>
  <c r="CU832" i="1" s="1"/>
  <c r="AF832" i="1"/>
  <c r="F886" i="1"/>
  <c r="E888" i="1"/>
  <c r="Q887" i="1"/>
  <c r="S886" i="1"/>
  <c r="Z886" i="1" s="1"/>
  <c r="R886" i="1"/>
  <c r="D887" i="1"/>
  <c r="G887" i="1" s="1"/>
  <c r="L833" i="1"/>
  <c r="U833" i="1"/>
  <c r="W833" i="1" s="1"/>
  <c r="H887" i="1"/>
  <c r="A888" i="1"/>
  <c r="B362" i="1"/>
  <c r="M833" i="1"/>
  <c r="N833" i="1" s="1"/>
  <c r="AB887" i="1"/>
  <c r="AA887" i="1"/>
  <c r="T887" i="1"/>
  <c r="C363" i="1"/>
  <c r="J834" i="1"/>
  <c r="K834" i="1" s="1"/>
  <c r="I835" i="1"/>
  <c r="BR891" i="1" l="1"/>
  <c r="BQ892" i="1"/>
  <c r="DF888" i="1"/>
  <c r="DE889" i="1"/>
  <c r="CO890" i="1"/>
  <c r="CP889" i="1"/>
  <c r="BE888" i="1"/>
  <c r="BF888" i="1" s="1"/>
  <c r="BU888" i="1"/>
  <c r="BV888" i="1" s="1"/>
  <c r="AW888" i="1"/>
  <c r="AX888" i="1" s="1"/>
  <c r="CK888" i="1"/>
  <c r="CL888" i="1" s="1"/>
  <c r="BM888" i="1"/>
  <c r="BN888" i="1" s="1"/>
  <c r="AO888" i="1"/>
  <c r="AP888" i="1" s="1"/>
  <c r="DO888" i="1"/>
  <c r="CC888" i="1"/>
  <c r="CD888" i="1" s="1"/>
  <c r="DQ888" i="1"/>
  <c r="DR888" i="1" s="1"/>
  <c r="AG888" i="1"/>
  <c r="AH888" i="1" s="1"/>
  <c r="DI888" i="1"/>
  <c r="DJ888" i="1" s="1"/>
  <c r="DA888" i="1"/>
  <c r="DB888" i="1" s="1"/>
  <c r="CS888" i="1"/>
  <c r="CT888" i="1" s="1"/>
  <c r="BS888" i="1"/>
  <c r="CA888" i="1"/>
  <c r="CI888" i="1"/>
  <c r="CY888" i="1"/>
  <c r="CQ888" i="1"/>
  <c r="DG888" i="1"/>
  <c r="BZ888" i="1"/>
  <c r="BY889" i="1"/>
  <c r="CH890" i="1"/>
  <c r="CG891" i="1"/>
  <c r="CW890" i="1"/>
  <c r="CX889" i="1"/>
  <c r="DM889" i="1"/>
  <c r="DN888" i="1"/>
  <c r="F887" i="1"/>
  <c r="E889" i="1"/>
  <c r="Q888" i="1"/>
  <c r="S887" i="1"/>
  <c r="Z887" i="1" s="1"/>
  <c r="R887" i="1"/>
  <c r="D888" i="1"/>
  <c r="G888" i="1" s="1"/>
  <c r="J835" i="1"/>
  <c r="K835" i="1" s="1"/>
  <c r="I836" i="1"/>
  <c r="T888" i="1"/>
  <c r="AB888" i="1"/>
  <c r="AA888" i="1"/>
  <c r="P363" i="1"/>
  <c r="M834" i="1"/>
  <c r="N834" i="1" s="1"/>
  <c r="H888" i="1"/>
  <c r="A889" i="1"/>
  <c r="L834" i="1"/>
  <c r="U834" i="1"/>
  <c r="W834" i="1" s="1"/>
  <c r="O833" i="1"/>
  <c r="DH833" i="1" s="1"/>
  <c r="DK833" i="1" s="1"/>
  <c r="BQ893" i="1" l="1"/>
  <c r="BR892" i="1"/>
  <c r="CH891" i="1"/>
  <c r="CG892" i="1"/>
  <c r="CW891" i="1"/>
  <c r="CX890" i="1"/>
  <c r="CC889" i="1"/>
  <c r="CD889" i="1" s="1"/>
  <c r="BE889" i="1"/>
  <c r="BF889" i="1" s="1"/>
  <c r="AG889" i="1"/>
  <c r="AH889" i="1" s="1"/>
  <c r="AW889" i="1"/>
  <c r="AX889" i="1" s="1"/>
  <c r="BU889" i="1"/>
  <c r="BV889" i="1" s="1"/>
  <c r="BM889" i="1"/>
  <c r="BN889" i="1" s="1"/>
  <c r="AO889" i="1"/>
  <c r="AP889" i="1" s="1"/>
  <c r="CK889" i="1"/>
  <c r="CL889" i="1" s="1"/>
  <c r="DO889" i="1"/>
  <c r="DQ889" i="1"/>
  <c r="DR889" i="1" s="1"/>
  <c r="DI889" i="1"/>
  <c r="DJ889" i="1" s="1"/>
  <c r="DA889" i="1"/>
  <c r="DB889" i="1" s="1"/>
  <c r="CS889" i="1"/>
  <c r="CT889" i="1" s="1"/>
  <c r="CA889" i="1"/>
  <c r="DG889" i="1"/>
  <c r="CQ889" i="1"/>
  <c r="CI889" i="1"/>
  <c r="CY889" i="1"/>
  <c r="BS889" i="1"/>
  <c r="DN889" i="1"/>
  <c r="DM890" i="1"/>
  <c r="CP890" i="1"/>
  <c r="CO891" i="1"/>
  <c r="BZ889" i="1"/>
  <c r="BY890" i="1"/>
  <c r="DF889" i="1"/>
  <c r="DE890" i="1"/>
  <c r="BT833" i="1"/>
  <c r="BW833" i="1" s="1"/>
  <c r="BX833" i="1" s="1"/>
  <c r="BL833" i="1"/>
  <c r="BD833" i="1"/>
  <c r="AV833" i="1"/>
  <c r="AN833" i="1"/>
  <c r="AF833" i="1"/>
  <c r="CZ833" i="1"/>
  <c r="DC833" i="1" s="1"/>
  <c r="CJ833" i="1"/>
  <c r="CM833" i="1" s="1"/>
  <c r="CN833" i="1" s="1"/>
  <c r="CR833" i="1"/>
  <c r="CU833" i="1" s="1"/>
  <c r="CB833" i="1"/>
  <c r="CE833" i="1" s="1"/>
  <c r="CF833" i="1" s="1"/>
  <c r="F888" i="1"/>
  <c r="E890" i="1"/>
  <c r="Q889" i="1"/>
  <c r="S888" i="1"/>
  <c r="Z888" i="1" s="1"/>
  <c r="R888" i="1"/>
  <c r="D889" i="1"/>
  <c r="G889" i="1" s="1"/>
  <c r="L835" i="1"/>
  <c r="U835" i="1"/>
  <c r="W835" i="1" s="1"/>
  <c r="O834" i="1"/>
  <c r="DH834" i="1" s="1"/>
  <c r="DK834" i="1" s="1"/>
  <c r="A890" i="1"/>
  <c r="H889" i="1"/>
  <c r="X363" i="1"/>
  <c r="M835" i="1"/>
  <c r="N835" i="1" s="1"/>
  <c r="AB889" i="1"/>
  <c r="T889" i="1"/>
  <c r="AA889" i="1"/>
  <c r="J836" i="1"/>
  <c r="K836" i="1" s="1"/>
  <c r="I837" i="1"/>
  <c r="CP891" i="1" l="1"/>
  <c r="CO892" i="1"/>
  <c r="CX891" i="1"/>
  <c r="CW892" i="1"/>
  <c r="CG893" i="1"/>
  <c r="CH892" i="1"/>
  <c r="BR893" i="1"/>
  <c r="BQ894" i="1"/>
  <c r="BY891" i="1"/>
  <c r="BZ890" i="1"/>
  <c r="DM891" i="1"/>
  <c r="DN890" i="1"/>
  <c r="BU890" i="1"/>
  <c r="BV890" i="1" s="1"/>
  <c r="AW890" i="1"/>
  <c r="AX890" i="1" s="1"/>
  <c r="CK890" i="1"/>
  <c r="CL890" i="1" s="1"/>
  <c r="BM890" i="1"/>
  <c r="BN890" i="1" s="1"/>
  <c r="AO890" i="1"/>
  <c r="AP890" i="1" s="1"/>
  <c r="BE890" i="1"/>
  <c r="BF890" i="1" s="1"/>
  <c r="AG890" i="1"/>
  <c r="AH890" i="1" s="1"/>
  <c r="CC890" i="1"/>
  <c r="CD890" i="1" s="1"/>
  <c r="DO890" i="1"/>
  <c r="DQ890" i="1"/>
  <c r="DR890" i="1" s="1"/>
  <c r="DI890" i="1"/>
  <c r="DJ890" i="1" s="1"/>
  <c r="DA890" i="1"/>
  <c r="DB890" i="1" s="1"/>
  <c r="CS890" i="1"/>
  <c r="CT890" i="1" s="1"/>
  <c r="CI890" i="1"/>
  <c r="CA890" i="1"/>
  <c r="CQ890" i="1"/>
  <c r="CY890" i="1"/>
  <c r="BS890" i="1"/>
  <c r="DG890" i="1"/>
  <c r="DE891" i="1"/>
  <c r="DF890" i="1"/>
  <c r="CZ834" i="1"/>
  <c r="DC834" i="1" s="1"/>
  <c r="BD834" i="1"/>
  <c r="AF834" i="1"/>
  <c r="CJ834" i="1"/>
  <c r="CM834" i="1" s="1"/>
  <c r="CN834" i="1" s="1"/>
  <c r="BL834" i="1"/>
  <c r="CR834" i="1"/>
  <c r="CU834" i="1" s="1"/>
  <c r="AV834" i="1"/>
  <c r="AN834" i="1"/>
  <c r="CB834" i="1"/>
  <c r="CE834" i="1" s="1"/>
  <c r="CF834" i="1" s="1"/>
  <c r="BT834" i="1"/>
  <c r="BW834" i="1" s="1"/>
  <c r="BX834" i="1" s="1"/>
  <c r="F889" i="1"/>
  <c r="E891" i="1"/>
  <c r="Q890" i="1"/>
  <c r="R889" i="1"/>
  <c r="S889" i="1"/>
  <c r="Z889" i="1" s="1"/>
  <c r="D890" i="1"/>
  <c r="G890" i="1" s="1"/>
  <c r="M836" i="1"/>
  <c r="N836" i="1" s="1"/>
  <c r="J837" i="1"/>
  <c r="K837" i="1" s="1"/>
  <c r="I838" i="1"/>
  <c r="B363" i="1"/>
  <c r="AB890" i="1"/>
  <c r="AA890" i="1"/>
  <c r="T890" i="1"/>
  <c r="L836" i="1"/>
  <c r="U836" i="1"/>
  <c r="W836" i="1" s="1"/>
  <c r="H890" i="1"/>
  <c r="A891" i="1"/>
  <c r="O835" i="1"/>
  <c r="DH835" i="1" s="1"/>
  <c r="DK835" i="1" s="1"/>
  <c r="C364" i="1"/>
  <c r="DY891" i="1" l="1"/>
  <c r="DZ891" i="1" s="1"/>
  <c r="DN891" i="1"/>
  <c r="DM892" i="1"/>
  <c r="CG894" i="1"/>
  <c r="CH893" i="1"/>
  <c r="CX892" i="1"/>
  <c r="CW893" i="1"/>
  <c r="BZ891" i="1"/>
  <c r="BY892" i="1"/>
  <c r="DF891" i="1"/>
  <c r="DE892" i="1"/>
  <c r="BQ895" i="1"/>
  <c r="BR894" i="1"/>
  <c r="CP892" i="1"/>
  <c r="CO893" i="1"/>
  <c r="F890" i="1"/>
  <c r="CK891" i="1"/>
  <c r="CL891" i="1" s="1"/>
  <c r="AG891" i="1"/>
  <c r="AH891" i="1" s="1"/>
  <c r="CC891" i="1"/>
  <c r="CD891" i="1" s="1"/>
  <c r="BE891" i="1"/>
  <c r="BF891" i="1" s="1"/>
  <c r="BU891" i="1"/>
  <c r="BV891" i="1" s="1"/>
  <c r="AW891" i="1"/>
  <c r="AX891" i="1" s="1"/>
  <c r="BM891" i="1"/>
  <c r="BN891" i="1" s="1"/>
  <c r="DO891" i="1"/>
  <c r="AO891" i="1"/>
  <c r="AP891" i="1" s="1"/>
  <c r="DQ891" i="1"/>
  <c r="DR891" i="1" s="1"/>
  <c r="DI891" i="1"/>
  <c r="DJ891" i="1" s="1"/>
  <c r="DA891" i="1"/>
  <c r="DB891" i="1" s="1"/>
  <c r="CS891" i="1"/>
  <c r="CT891" i="1" s="1"/>
  <c r="CI891" i="1"/>
  <c r="DG891" i="1"/>
  <c r="CY891" i="1"/>
  <c r="CQ891" i="1"/>
  <c r="CA891" i="1"/>
  <c r="BS891" i="1"/>
  <c r="CJ835" i="1"/>
  <c r="CM835" i="1" s="1"/>
  <c r="CN835" i="1" s="1"/>
  <c r="AV835" i="1"/>
  <c r="CR835" i="1"/>
  <c r="CU835" i="1" s="1"/>
  <c r="BT835" i="1"/>
  <c r="BW835" i="1" s="1"/>
  <c r="BX835" i="1" s="1"/>
  <c r="AF835" i="1"/>
  <c r="CB835" i="1"/>
  <c r="CE835" i="1" s="1"/>
  <c r="CF835" i="1" s="1"/>
  <c r="BD835" i="1"/>
  <c r="AN835" i="1"/>
  <c r="CZ835" i="1"/>
  <c r="DC835" i="1" s="1"/>
  <c r="BL835" i="1"/>
  <c r="E892" i="1"/>
  <c r="Q891" i="1"/>
  <c r="S891" i="1" s="1"/>
  <c r="DU891" i="1" s="1"/>
  <c r="DU892" i="1" s="1"/>
  <c r="S890" i="1"/>
  <c r="Z890" i="1" s="1"/>
  <c r="R890" i="1"/>
  <c r="D891" i="1"/>
  <c r="G891" i="1" s="1"/>
  <c r="M837" i="1"/>
  <c r="M838" i="1" s="1"/>
  <c r="O836" i="1"/>
  <c r="DH836" i="1" s="1"/>
  <c r="DK836" i="1" s="1"/>
  <c r="N837" i="1"/>
  <c r="P364" i="1"/>
  <c r="A892" i="1"/>
  <c r="H891" i="1"/>
  <c r="J838" i="1"/>
  <c r="K838" i="1" s="1"/>
  <c r="I839" i="1"/>
  <c r="L837" i="1"/>
  <c r="U837" i="1"/>
  <c r="W837" i="1" s="1"/>
  <c r="T891" i="1"/>
  <c r="AA891" i="1"/>
  <c r="AB891" i="1"/>
  <c r="DF892" i="1" l="1"/>
  <c r="DE893" i="1"/>
  <c r="DW892" i="1"/>
  <c r="AG892" i="1"/>
  <c r="AH892" i="1" s="1"/>
  <c r="CK892" i="1"/>
  <c r="CL892" i="1" s="1"/>
  <c r="BM892" i="1"/>
  <c r="BN892" i="1" s="1"/>
  <c r="AO892" i="1"/>
  <c r="AP892" i="1" s="1"/>
  <c r="BE892" i="1"/>
  <c r="BF892" i="1" s="1"/>
  <c r="BU892" i="1"/>
  <c r="BV892" i="1" s="1"/>
  <c r="AW892" i="1"/>
  <c r="AX892" i="1" s="1"/>
  <c r="CC892" i="1"/>
  <c r="CD892" i="1" s="1"/>
  <c r="CQ892" i="1"/>
  <c r="DG892" i="1"/>
  <c r="DY892" i="1"/>
  <c r="DZ892" i="1" s="1"/>
  <c r="BS892" i="1"/>
  <c r="DO892" i="1"/>
  <c r="CA892" i="1"/>
  <c r="CI892" i="1"/>
  <c r="CY892" i="1"/>
  <c r="DQ892" i="1"/>
  <c r="DR892" i="1" s="1"/>
  <c r="DI892" i="1"/>
  <c r="DJ892" i="1" s="1"/>
  <c r="DA892" i="1"/>
  <c r="DB892" i="1" s="1"/>
  <c r="CS892" i="1"/>
  <c r="CT892" i="1" s="1"/>
  <c r="CH894" i="1"/>
  <c r="CG895" i="1"/>
  <c r="CP893" i="1"/>
  <c r="CO894" i="1"/>
  <c r="BY893" i="1"/>
  <c r="BZ892" i="1"/>
  <c r="DM893" i="1"/>
  <c r="DN892" i="1"/>
  <c r="DV892" i="1"/>
  <c r="DU893" i="1"/>
  <c r="CX893" i="1"/>
  <c r="CW894" i="1"/>
  <c r="BR895" i="1"/>
  <c r="BQ896" i="1"/>
  <c r="DW891" i="1"/>
  <c r="F891" i="1"/>
  <c r="CZ836" i="1"/>
  <c r="DC836" i="1" s="1"/>
  <c r="CR836" i="1"/>
  <c r="CU836" i="1" s="1"/>
  <c r="BT836" i="1"/>
  <c r="BW836" i="1" s="1"/>
  <c r="BX836" i="1" s="1"/>
  <c r="AF836" i="1"/>
  <c r="CB836" i="1"/>
  <c r="CE836" i="1" s="1"/>
  <c r="CF836" i="1" s="1"/>
  <c r="BD836" i="1"/>
  <c r="BL836" i="1"/>
  <c r="AN836" i="1"/>
  <c r="CJ836" i="1"/>
  <c r="CM836" i="1" s="1"/>
  <c r="CN836" i="1" s="1"/>
  <c r="AV836" i="1"/>
  <c r="E893" i="1"/>
  <c r="Q892" i="1"/>
  <c r="D892" i="1"/>
  <c r="G892" i="1" s="1"/>
  <c r="O837" i="1"/>
  <c r="DH837" i="1" s="1"/>
  <c r="DK837" i="1" s="1"/>
  <c r="N838" i="1"/>
  <c r="A893" i="1"/>
  <c r="H892" i="1"/>
  <c r="L838" i="1"/>
  <c r="U838" i="1"/>
  <c r="W838" i="1" s="1"/>
  <c r="AB892" i="1"/>
  <c r="AA892" i="1"/>
  <c r="T892" i="1"/>
  <c r="X364" i="1"/>
  <c r="M839" i="1"/>
  <c r="J839" i="1"/>
  <c r="K839" i="1" s="1"/>
  <c r="I840" i="1"/>
  <c r="DW893" i="1" l="1"/>
  <c r="BM893" i="1"/>
  <c r="BN893" i="1" s="1"/>
  <c r="AO893" i="1"/>
  <c r="AP893" i="1" s="1"/>
  <c r="BE893" i="1"/>
  <c r="BF893" i="1" s="1"/>
  <c r="CK893" i="1"/>
  <c r="CL893" i="1" s="1"/>
  <c r="AW893" i="1"/>
  <c r="AX893" i="1" s="1"/>
  <c r="CC893" i="1"/>
  <c r="CD893" i="1" s="1"/>
  <c r="AG893" i="1"/>
  <c r="AH893" i="1" s="1"/>
  <c r="BU893" i="1"/>
  <c r="BV893" i="1" s="1"/>
  <c r="DY893" i="1"/>
  <c r="DZ893" i="1" s="1"/>
  <c r="CI893" i="1"/>
  <c r="DO893" i="1"/>
  <c r="DQ893" i="1"/>
  <c r="DR893" i="1" s="1"/>
  <c r="DG893" i="1"/>
  <c r="CA893" i="1"/>
  <c r="CQ893" i="1"/>
  <c r="CY893" i="1"/>
  <c r="BS893" i="1"/>
  <c r="DI893" i="1"/>
  <c r="DJ893" i="1" s="1"/>
  <c r="DA893" i="1"/>
  <c r="DB893" i="1" s="1"/>
  <c r="CS893" i="1"/>
  <c r="CT893" i="1" s="1"/>
  <c r="BR896" i="1"/>
  <c r="BQ897" i="1"/>
  <c r="CH895" i="1"/>
  <c r="CG896" i="1"/>
  <c r="DM894" i="1"/>
  <c r="DN893" i="1"/>
  <c r="BZ893" i="1"/>
  <c r="BY894" i="1"/>
  <c r="CX894" i="1"/>
  <c r="CW895" i="1"/>
  <c r="DV893" i="1"/>
  <c r="DU894" i="1"/>
  <c r="CP894" i="1"/>
  <c r="CO895" i="1"/>
  <c r="DF893" i="1"/>
  <c r="DE894" i="1"/>
  <c r="F892" i="1"/>
  <c r="CJ837" i="1"/>
  <c r="CM837" i="1" s="1"/>
  <c r="CN837" i="1" s="1"/>
  <c r="AV837" i="1"/>
  <c r="CZ837" i="1"/>
  <c r="DC837" i="1" s="1"/>
  <c r="AF837" i="1"/>
  <c r="BT837" i="1"/>
  <c r="BW837" i="1" s="1"/>
  <c r="BX837" i="1" s="1"/>
  <c r="CR837" i="1"/>
  <c r="CU837" i="1" s="1"/>
  <c r="CB837" i="1"/>
  <c r="CE837" i="1" s="1"/>
  <c r="CF837" i="1" s="1"/>
  <c r="BD837" i="1"/>
  <c r="AN837" i="1"/>
  <c r="BL837" i="1"/>
  <c r="N839" i="1"/>
  <c r="S892" i="1"/>
  <c r="Z892" i="1" s="1"/>
  <c r="R892" i="1"/>
  <c r="E894" i="1"/>
  <c r="Q893" i="1"/>
  <c r="D893" i="1"/>
  <c r="G893" i="1" s="1"/>
  <c r="O838" i="1"/>
  <c r="DH838" i="1" s="1"/>
  <c r="DK838" i="1" s="1"/>
  <c r="J840" i="1"/>
  <c r="K840" i="1" s="1"/>
  <c r="M840" i="1"/>
  <c r="I841" i="1"/>
  <c r="C365" i="1"/>
  <c r="L839" i="1"/>
  <c r="U839" i="1"/>
  <c r="W839" i="1" s="1"/>
  <c r="B364" i="1"/>
  <c r="T893" i="1"/>
  <c r="AB893" i="1"/>
  <c r="AA893" i="1"/>
  <c r="A894" i="1"/>
  <c r="H893" i="1"/>
  <c r="DV894" i="1" l="1"/>
  <c r="DU895" i="1"/>
  <c r="DM895" i="1"/>
  <c r="DN894" i="1"/>
  <c r="DE895" i="1"/>
  <c r="DF894" i="1"/>
  <c r="CX895" i="1"/>
  <c r="CW896" i="1"/>
  <c r="CH896" i="1"/>
  <c r="CG897" i="1"/>
  <c r="CP895" i="1"/>
  <c r="CO896" i="1"/>
  <c r="BY895" i="1"/>
  <c r="BZ894" i="1"/>
  <c r="BQ898" i="1"/>
  <c r="BR897" i="1"/>
  <c r="DW894" i="1"/>
  <c r="BM894" i="1"/>
  <c r="BN894" i="1" s="1"/>
  <c r="BE894" i="1"/>
  <c r="BF894" i="1" s="1"/>
  <c r="CK894" i="1"/>
  <c r="CL894" i="1" s="1"/>
  <c r="AG894" i="1"/>
  <c r="AH894" i="1" s="1"/>
  <c r="CC894" i="1"/>
  <c r="CD894" i="1" s="1"/>
  <c r="BU894" i="1"/>
  <c r="BV894" i="1" s="1"/>
  <c r="AW894" i="1"/>
  <c r="AX894" i="1" s="1"/>
  <c r="AO894" i="1"/>
  <c r="AP894" i="1" s="1"/>
  <c r="DY894" i="1"/>
  <c r="DZ894" i="1" s="1"/>
  <c r="CI894" i="1"/>
  <c r="DQ894" i="1"/>
  <c r="DR894" i="1" s="1"/>
  <c r="DO894" i="1"/>
  <c r="DI894" i="1"/>
  <c r="DJ894" i="1" s="1"/>
  <c r="CY894" i="1"/>
  <c r="BS894" i="1"/>
  <c r="CQ894" i="1"/>
  <c r="CA894" i="1"/>
  <c r="DG894" i="1"/>
  <c r="DA894" i="1"/>
  <c r="DB894" i="1" s="1"/>
  <c r="CS894" i="1"/>
  <c r="CT894" i="1" s="1"/>
  <c r="N840" i="1"/>
  <c r="F893" i="1"/>
  <c r="O839" i="1"/>
  <c r="DH839" i="1" s="1"/>
  <c r="DK839" i="1" s="1"/>
  <c r="BT838" i="1"/>
  <c r="BW838" i="1" s="1"/>
  <c r="BX838" i="1" s="1"/>
  <c r="AF838" i="1"/>
  <c r="CR838" i="1"/>
  <c r="CU838" i="1" s="1"/>
  <c r="CB838" i="1"/>
  <c r="CE838" i="1" s="1"/>
  <c r="CF838" i="1" s="1"/>
  <c r="BL838" i="1"/>
  <c r="AN838" i="1"/>
  <c r="AV838" i="1"/>
  <c r="CZ838" i="1"/>
  <c r="DC838" i="1" s="1"/>
  <c r="CJ838" i="1"/>
  <c r="CM838" i="1" s="1"/>
  <c r="CN838" i="1" s="1"/>
  <c r="BD838" i="1"/>
  <c r="S893" i="1"/>
  <c r="Z893" i="1" s="1"/>
  <c r="R893" i="1"/>
  <c r="D894" i="1"/>
  <c r="G894" i="1" s="1"/>
  <c r="E895" i="1"/>
  <c r="Q894" i="1"/>
  <c r="AB894" i="1"/>
  <c r="AA894" i="1"/>
  <c r="T894" i="1"/>
  <c r="A895" i="1"/>
  <c r="H894" i="1"/>
  <c r="M841" i="1"/>
  <c r="J841" i="1"/>
  <c r="K841" i="1" s="1"/>
  <c r="I842" i="1"/>
  <c r="L840" i="1"/>
  <c r="U840" i="1"/>
  <c r="W840" i="1" s="1"/>
  <c r="P365" i="1"/>
  <c r="O840" i="1" l="1"/>
  <c r="DH840" i="1" s="1"/>
  <c r="DK840" i="1" s="1"/>
  <c r="N841" i="1"/>
  <c r="CP896" i="1"/>
  <c r="CO897" i="1"/>
  <c r="DF895" i="1"/>
  <c r="DE896" i="1"/>
  <c r="BM895" i="1"/>
  <c r="BN895" i="1" s="1"/>
  <c r="AG895" i="1"/>
  <c r="AH895" i="1" s="1"/>
  <c r="CC895" i="1"/>
  <c r="CD895" i="1" s="1"/>
  <c r="BE895" i="1"/>
  <c r="BF895" i="1" s="1"/>
  <c r="DW895" i="1"/>
  <c r="AW895" i="1"/>
  <c r="AX895" i="1" s="1"/>
  <c r="AO895" i="1"/>
  <c r="AP895" i="1" s="1"/>
  <c r="CK895" i="1"/>
  <c r="CL895" i="1" s="1"/>
  <c r="BU895" i="1"/>
  <c r="BV895" i="1" s="1"/>
  <c r="DY895" i="1"/>
  <c r="DZ895" i="1" s="1"/>
  <c r="DQ895" i="1"/>
  <c r="DR895" i="1" s="1"/>
  <c r="DO895" i="1"/>
  <c r="CI895" i="1"/>
  <c r="DI895" i="1"/>
  <c r="DJ895" i="1" s="1"/>
  <c r="DG895" i="1"/>
  <c r="CY895" i="1"/>
  <c r="BS895" i="1"/>
  <c r="CQ895" i="1"/>
  <c r="DA895" i="1"/>
  <c r="DB895" i="1" s="1"/>
  <c r="CA895" i="1"/>
  <c r="CS895" i="1"/>
  <c r="CT895" i="1" s="1"/>
  <c r="CG898" i="1"/>
  <c r="CH897" i="1"/>
  <c r="BQ899" i="1"/>
  <c r="BR898" i="1"/>
  <c r="DM896" i="1"/>
  <c r="DN895" i="1"/>
  <c r="CX896" i="1"/>
  <c r="CW897" i="1"/>
  <c r="DV895" i="1"/>
  <c r="DU896" i="1"/>
  <c r="BZ895" i="1"/>
  <c r="BY896" i="1"/>
  <c r="CZ839" i="1"/>
  <c r="DC839" i="1" s="1"/>
  <c r="BL839" i="1"/>
  <c r="AV839" i="1"/>
  <c r="CR839" i="1"/>
  <c r="CU839" i="1" s="1"/>
  <c r="CB839" i="1"/>
  <c r="CE839" i="1" s="1"/>
  <c r="CF839" i="1" s="1"/>
  <c r="AF839" i="1"/>
  <c r="AN839" i="1"/>
  <c r="CJ839" i="1"/>
  <c r="CM839" i="1" s="1"/>
  <c r="CN839" i="1" s="1"/>
  <c r="BT839" i="1"/>
  <c r="BW839" i="1" s="1"/>
  <c r="BX839" i="1" s="1"/>
  <c r="BD839" i="1"/>
  <c r="F894" i="1"/>
  <c r="E896" i="1"/>
  <c r="Q895" i="1"/>
  <c r="S894" i="1"/>
  <c r="Z894" i="1" s="1"/>
  <c r="R894" i="1"/>
  <c r="D895" i="1"/>
  <c r="G895" i="1" s="1"/>
  <c r="L841" i="1"/>
  <c r="U841" i="1"/>
  <c r="W841" i="1" s="1"/>
  <c r="X365" i="1"/>
  <c r="A896" i="1"/>
  <c r="H895" i="1"/>
  <c r="J842" i="1"/>
  <c r="K842" i="1" s="1"/>
  <c r="M842" i="1"/>
  <c r="I843" i="1"/>
  <c r="T895" i="1"/>
  <c r="AB895" i="1"/>
  <c r="AA895" i="1"/>
  <c r="O841" i="1" l="1"/>
  <c r="DH841" i="1" s="1"/>
  <c r="DK841" i="1" s="1"/>
  <c r="N842" i="1"/>
  <c r="BD840" i="1"/>
  <c r="CJ840" i="1"/>
  <c r="CM840" i="1" s="1"/>
  <c r="CN840" i="1" s="1"/>
  <c r="AN840" i="1"/>
  <c r="BT840" i="1"/>
  <c r="BW840" i="1" s="1"/>
  <c r="BX840" i="1" s="1"/>
  <c r="AF840" i="1"/>
  <c r="CR840" i="1"/>
  <c r="CU840" i="1" s="1"/>
  <c r="CZ840" i="1"/>
  <c r="DC840" i="1" s="1"/>
  <c r="BL840" i="1"/>
  <c r="AV840" i="1"/>
  <c r="CB840" i="1"/>
  <c r="CE840" i="1" s="1"/>
  <c r="CF840" i="1" s="1"/>
  <c r="DN896" i="1"/>
  <c r="DM897" i="1"/>
  <c r="CK896" i="1"/>
  <c r="CL896" i="1" s="1"/>
  <c r="DW896" i="1"/>
  <c r="BM896" i="1"/>
  <c r="BN896" i="1" s="1"/>
  <c r="AO896" i="1"/>
  <c r="AP896" i="1" s="1"/>
  <c r="AG896" i="1"/>
  <c r="AH896" i="1" s="1"/>
  <c r="CC896" i="1"/>
  <c r="CD896" i="1" s="1"/>
  <c r="BU896" i="1"/>
  <c r="BV896" i="1" s="1"/>
  <c r="BE896" i="1"/>
  <c r="BF896" i="1" s="1"/>
  <c r="AW896" i="1"/>
  <c r="AX896" i="1" s="1"/>
  <c r="DY896" i="1"/>
  <c r="DZ896" i="1" s="1"/>
  <c r="DQ896" i="1"/>
  <c r="DR896" i="1" s="1"/>
  <c r="DI896" i="1"/>
  <c r="DJ896" i="1" s="1"/>
  <c r="CI896" i="1"/>
  <c r="DO896" i="1"/>
  <c r="DA896" i="1"/>
  <c r="DB896" i="1" s="1"/>
  <c r="BS896" i="1"/>
  <c r="CY896" i="1"/>
  <c r="DG896" i="1"/>
  <c r="CA896" i="1"/>
  <c r="CS896" i="1"/>
  <c r="CT896" i="1" s="1"/>
  <c r="CQ896" i="1"/>
  <c r="DU897" i="1"/>
  <c r="DV896" i="1"/>
  <c r="DF896" i="1"/>
  <c r="DE897" i="1"/>
  <c r="CW898" i="1"/>
  <c r="CX897" i="1"/>
  <c r="CH898" i="1"/>
  <c r="CG899" i="1"/>
  <c r="BQ900" i="1"/>
  <c r="BR899" i="1"/>
  <c r="CP897" i="1"/>
  <c r="CO898" i="1"/>
  <c r="BY897" i="1"/>
  <c r="BZ896" i="1"/>
  <c r="F895" i="1"/>
  <c r="E897" i="1"/>
  <c r="Q896" i="1"/>
  <c r="S895" i="1"/>
  <c r="Z895" i="1" s="1"/>
  <c r="R895" i="1"/>
  <c r="D896" i="1"/>
  <c r="G896" i="1" s="1"/>
  <c r="C366" i="1"/>
  <c r="P366" i="1" s="1"/>
  <c r="M843" i="1"/>
  <c r="J843" i="1"/>
  <c r="K843" i="1" s="1"/>
  <c r="I844" i="1"/>
  <c r="B365" i="1"/>
  <c r="A897" i="1"/>
  <c r="H896" i="1"/>
  <c r="L842" i="1"/>
  <c r="U842" i="1"/>
  <c r="W842" i="1" s="1"/>
  <c r="AB896" i="1"/>
  <c r="AA896" i="1"/>
  <c r="T896" i="1"/>
  <c r="AN841" i="1" l="1"/>
  <c r="AV841" i="1"/>
  <c r="BL841" i="1"/>
  <c r="CB841" i="1"/>
  <c r="CE841" i="1" s="1"/>
  <c r="CF841" i="1" s="1"/>
  <c r="AF841" i="1"/>
  <c r="BD841" i="1"/>
  <c r="O842" i="1"/>
  <c r="DH842" i="1" s="1"/>
  <c r="DK842" i="1" s="1"/>
  <c r="CZ841" i="1"/>
  <c r="DC841" i="1" s="1"/>
  <c r="CR841" i="1"/>
  <c r="CU841" i="1" s="1"/>
  <c r="N843" i="1"/>
  <c r="BT841" i="1"/>
  <c r="BW841" i="1" s="1"/>
  <c r="BX841" i="1" s="1"/>
  <c r="CJ841" i="1"/>
  <c r="CM841" i="1" s="1"/>
  <c r="CN841" i="1" s="1"/>
  <c r="DF897" i="1"/>
  <c r="DE898" i="1"/>
  <c r="CH899" i="1"/>
  <c r="CG900" i="1"/>
  <c r="DU898" i="1"/>
  <c r="DV897" i="1"/>
  <c r="CK897" i="1"/>
  <c r="CL897" i="1" s="1"/>
  <c r="AO897" i="1"/>
  <c r="AP897" i="1" s="1"/>
  <c r="DW897" i="1"/>
  <c r="BM897" i="1"/>
  <c r="BN897" i="1" s="1"/>
  <c r="CC897" i="1"/>
  <c r="CD897" i="1" s="1"/>
  <c r="BU897" i="1"/>
  <c r="BV897" i="1" s="1"/>
  <c r="BE897" i="1"/>
  <c r="BF897" i="1" s="1"/>
  <c r="AW897" i="1"/>
  <c r="AX897" i="1" s="1"/>
  <c r="AG897" i="1"/>
  <c r="AH897" i="1" s="1"/>
  <c r="DY897" i="1"/>
  <c r="DZ897" i="1" s="1"/>
  <c r="DQ897" i="1"/>
  <c r="DR897" i="1" s="1"/>
  <c r="DI897" i="1"/>
  <c r="DJ897" i="1" s="1"/>
  <c r="DA897" i="1"/>
  <c r="DB897" i="1" s="1"/>
  <c r="DO897" i="1"/>
  <c r="CI897" i="1"/>
  <c r="CS897" i="1"/>
  <c r="CT897" i="1" s="1"/>
  <c r="CA897" i="1"/>
  <c r="CQ897" i="1"/>
  <c r="DG897" i="1"/>
  <c r="CY897" i="1"/>
  <c r="BS897" i="1"/>
  <c r="CO899" i="1"/>
  <c r="CP898" i="1"/>
  <c r="BZ897" i="1"/>
  <c r="BY898" i="1"/>
  <c r="CW899" i="1"/>
  <c r="CX898" i="1"/>
  <c r="DM898" i="1"/>
  <c r="DN897" i="1"/>
  <c r="BR900" i="1"/>
  <c r="BQ901" i="1"/>
  <c r="F896" i="1"/>
  <c r="E898" i="1"/>
  <c r="Q897" i="1"/>
  <c r="S896" i="1"/>
  <c r="Z896" i="1" s="1"/>
  <c r="R896" i="1"/>
  <c r="D897" i="1"/>
  <c r="G897" i="1" s="1"/>
  <c r="A898" i="1"/>
  <c r="H897" i="1"/>
  <c r="X366" i="1"/>
  <c r="J844" i="1"/>
  <c r="K844" i="1" s="1"/>
  <c r="M844" i="1"/>
  <c r="I845" i="1"/>
  <c r="L843" i="1"/>
  <c r="U843" i="1"/>
  <c r="W843" i="1" s="1"/>
  <c r="T897" i="1"/>
  <c r="AB897" i="1"/>
  <c r="AA897" i="1"/>
  <c r="CJ842" i="1" l="1"/>
  <c r="CM842" i="1" s="1"/>
  <c r="CN842" i="1" s="1"/>
  <c r="CZ842" i="1"/>
  <c r="DC842" i="1" s="1"/>
  <c r="CB842" i="1"/>
  <c r="CE842" i="1" s="1"/>
  <c r="CF842" i="1" s="1"/>
  <c r="BT842" i="1"/>
  <c r="BW842" i="1" s="1"/>
  <c r="BX842" i="1" s="1"/>
  <c r="BD842" i="1"/>
  <c r="AV842" i="1"/>
  <c r="CR842" i="1"/>
  <c r="CU842" i="1" s="1"/>
  <c r="AN842" i="1"/>
  <c r="BL842" i="1"/>
  <c r="N844" i="1"/>
  <c r="AF842" i="1"/>
  <c r="O843" i="1"/>
  <c r="DH843" i="1" s="1"/>
  <c r="DK843" i="1" s="1"/>
  <c r="CW900" i="1"/>
  <c r="CX899" i="1"/>
  <c r="BY899" i="1"/>
  <c r="BZ898" i="1"/>
  <c r="BR901" i="1"/>
  <c r="BQ902" i="1"/>
  <c r="DU899" i="1"/>
  <c r="DV898" i="1"/>
  <c r="AW898" i="1"/>
  <c r="AX898" i="1" s="1"/>
  <c r="DW898" i="1"/>
  <c r="BU898" i="1"/>
  <c r="BV898" i="1" s="1"/>
  <c r="AO898" i="1"/>
  <c r="AP898" i="1" s="1"/>
  <c r="CK898" i="1"/>
  <c r="CL898" i="1" s="1"/>
  <c r="AG898" i="1"/>
  <c r="AH898" i="1" s="1"/>
  <c r="CC898" i="1"/>
  <c r="CD898" i="1" s="1"/>
  <c r="BM898" i="1"/>
  <c r="BN898" i="1" s="1"/>
  <c r="BE898" i="1"/>
  <c r="BF898" i="1" s="1"/>
  <c r="DY898" i="1"/>
  <c r="DZ898" i="1" s="1"/>
  <c r="DQ898" i="1"/>
  <c r="DR898" i="1" s="1"/>
  <c r="DI898" i="1"/>
  <c r="DJ898" i="1" s="1"/>
  <c r="DA898" i="1"/>
  <c r="DB898" i="1" s="1"/>
  <c r="CS898" i="1"/>
  <c r="CT898" i="1" s="1"/>
  <c r="CI898" i="1"/>
  <c r="DO898" i="1"/>
  <c r="CQ898" i="1"/>
  <c r="DG898" i="1"/>
  <c r="BS898" i="1"/>
  <c r="CA898" i="1"/>
  <c r="CY898" i="1"/>
  <c r="CH900" i="1"/>
  <c r="CG901" i="1"/>
  <c r="DN898" i="1"/>
  <c r="DM899" i="1"/>
  <c r="CO900" i="1"/>
  <c r="CP899" i="1"/>
  <c r="DE899" i="1"/>
  <c r="DF898" i="1"/>
  <c r="F897" i="1"/>
  <c r="S897" i="1"/>
  <c r="Z897" i="1" s="1"/>
  <c r="R897" i="1"/>
  <c r="E899" i="1"/>
  <c r="Q898" i="1"/>
  <c r="D898" i="1"/>
  <c r="G898" i="1" s="1"/>
  <c r="L844" i="1"/>
  <c r="U844" i="1"/>
  <c r="W844" i="1" s="1"/>
  <c r="C367" i="1"/>
  <c r="B366" i="1"/>
  <c r="AB898" i="1"/>
  <c r="AA898" i="1"/>
  <c r="T898" i="1"/>
  <c r="J845" i="1"/>
  <c r="K845" i="1" s="1"/>
  <c r="M845" i="1"/>
  <c r="I846" i="1"/>
  <c r="A899" i="1"/>
  <c r="H898" i="1"/>
  <c r="AV843" i="1" l="1"/>
  <c r="AF843" i="1"/>
  <c r="CR843" i="1"/>
  <c r="CU843" i="1" s="1"/>
  <c r="N845" i="1"/>
  <c r="O844" i="1"/>
  <c r="DH844" i="1" s="1"/>
  <c r="DK844" i="1" s="1"/>
  <c r="CB843" i="1"/>
  <c r="CE843" i="1" s="1"/>
  <c r="CF843" i="1" s="1"/>
  <c r="CJ843" i="1"/>
  <c r="CM843" i="1" s="1"/>
  <c r="CN843" i="1" s="1"/>
  <c r="BL843" i="1"/>
  <c r="BT843" i="1"/>
  <c r="BW843" i="1" s="1"/>
  <c r="BX843" i="1" s="1"/>
  <c r="AN843" i="1"/>
  <c r="BD843" i="1"/>
  <c r="CZ843" i="1"/>
  <c r="DC843" i="1" s="1"/>
  <c r="CG902" i="1"/>
  <c r="CH901" i="1"/>
  <c r="BR902" i="1"/>
  <c r="BQ903" i="1"/>
  <c r="DE900" i="1"/>
  <c r="DF899" i="1"/>
  <c r="BY900" i="1"/>
  <c r="BZ899" i="1"/>
  <c r="CO901" i="1"/>
  <c r="CP900" i="1"/>
  <c r="DM900" i="1"/>
  <c r="DN899" i="1"/>
  <c r="DW899" i="1"/>
  <c r="BU899" i="1"/>
  <c r="BV899" i="1" s="1"/>
  <c r="BE899" i="1"/>
  <c r="BF899" i="1" s="1"/>
  <c r="AW899" i="1"/>
  <c r="AX899" i="1" s="1"/>
  <c r="CK899" i="1"/>
  <c r="CL899" i="1" s="1"/>
  <c r="CC899" i="1"/>
  <c r="CD899" i="1" s="1"/>
  <c r="AO899" i="1"/>
  <c r="AP899" i="1" s="1"/>
  <c r="AG899" i="1"/>
  <c r="AH899" i="1" s="1"/>
  <c r="BM899" i="1"/>
  <c r="BN899" i="1" s="1"/>
  <c r="DY899" i="1"/>
  <c r="DZ899" i="1" s="1"/>
  <c r="DQ899" i="1"/>
  <c r="DR899" i="1" s="1"/>
  <c r="DI899" i="1"/>
  <c r="DJ899" i="1" s="1"/>
  <c r="DA899" i="1"/>
  <c r="DB899" i="1" s="1"/>
  <c r="CS899" i="1"/>
  <c r="CT899" i="1" s="1"/>
  <c r="CI899" i="1"/>
  <c r="DO899" i="1"/>
  <c r="CQ899" i="1"/>
  <c r="CY899" i="1"/>
  <c r="DG899" i="1"/>
  <c r="CA899" i="1"/>
  <c r="BS899" i="1"/>
  <c r="DV899" i="1"/>
  <c r="DU900" i="1"/>
  <c r="CX900" i="1"/>
  <c r="CW901" i="1"/>
  <c r="F898" i="1"/>
  <c r="S898" i="1"/>
  <c r="Z898" i="1" s="1"/>
  <c r="R898" i="1"/>
  <c r="E900" i="1"/>
  <c r="Q899" i="1"/>
  <c r="D899" i="1"/>
  <c r="G899" i="1" s="1"/>
  <c r="T899" i="1"/>
  <c r="AB899" i="1"/>
  <c r="AA899" i="1"/>
  <c r="M846" i="1"/>
  <c r="J846" i="1"/>
  <c r="K846" i="1" s="1"/>
  <c r="I847" i="1"/>
  <c r="P367" i="1"/>
  <c r="L845" i="1"/>
  <c r="U845" i="1"/>
  <c r="W845" i="1" s="1"/>
  <c r="A900" i="1"/>
  <c r="H899" i="1"/>
  <c r="O845" i="1" l="1"/>
  <c r="DH845" i="1" s="1"/>
  <c r="DK845" i="1" s="1"/>
  <c r="N846" i="1"/>
  <c r="CZ844" i="1"/>
  <c r="DC844" i="1" s="1"/>
  <c r="CB844" i="1"/>
  <c r="CE844" i="1" s="1"/>
  <c r="CF844" i="1" s="1"/>
  <c r="BD844" i="1"/>
  <c r="BT844" i="1"/>
  <c r="BW844" i="1" s="1"/>
  <c r="BX844" i="1" s="1"/>
  <c r="AF844" i="1"/>
  <c r="BL844" i="1"/>
  <c r="CR844" i="1"/>
  <c r="CU844" i="1" s="1"/>
  <c r="AV844" i="1"/>
  <c r="AN844" i="1"/>
  <c r="CJ844" i="1"/>
  <c r="CM844" i="1" s="1"/>
  <c r="CN844" i="1" s="1"/>
  <c r="CX901" i="1"/>
  <c r="CW902" i="1"/>
  <c r="DW900" i="1"/>
  <c r="AW900" i="1"/>
  <c r="AX900" i="1" s="1"/>
  <c r="AO900" i="1"/>
  <c r="AP900" i="1" s="1"/>
  <c r="CK900" i="1"/>
  <c r="CL900" i="1" s="1"/>
  <c r="CC900" i="1"/>
  <c r="CD900" i="1" s="1"/>
  <c r="AG900" i="1"/>
  <c r="AH900" i="1" s="1"/>
  <c r="BU900" i="1"/>
  <c r="BV900" i="1" s="1"/>
  <c r="BM900" i="1"/>
  <c r="BN900" i="1" s="1"/>
  <c r="BE900" i="1"/>
  <c r="BF900" i="1" s="1"/>
  <c r="DY900" i="1"/>
  <c r="DZ900" i="1" s="1"/>
  <c r="DQ900" i="1"/>
  <c r="DR900" i="1" s="1"/>
  <c r="DI900" i="1"/>
  <c r="DJ900" i="1" s="1"/>
  <c r="DA900" i="1"/>
  <c r="DB900" i="1" s="1"/>
  <c r="CS900" i="1"/>
  <c r="CT900" i="1" s="1"/>
  <c r="CI900" i="1"/>
  <c r="DO900" i="1"/>
  <c r="CA900" i="1"/>
  <c r="BS900" i="1"/>
  <c r="DG900" i="1"/>
  <c r="CQ900" i="1"/>
  <c r="CY900" i="1"/>
  <c r="DN900" i="1"/>
  <c r="DM901" i="1"/>
  <c r="DE901" i="1"/>
  <c r="DF900" i="1"/>
  <c r="DU901" i="1"/>
  <c r="DV900" i="1"/>
  <c r="BR903" i="1"/>
  <c r="BQ904" i="1"/>
  <c r="CP901" i="1"/>
  <c r="CO902" i="1"/>
  <c r="BY901" i="1"/>
  <c r="BZ900" i="1"/>
  <c r="CG903" i="1"/>
  <c r="CH902" i="1"/>
  <c r="F899" i="1"/>
  <c r="S899" i="1"/>
  <c r="Z899" i="1" s="1"/>
  <c r="R899" i="1"/>
  <c r="D900" i="1"/>
  <c r="G900" i="1" s="1"/>
  <c r="E901" i="1"/>
  <c r="Q900" i="1"/>
  <c r="J847" i="1"/>
  <c r="K847" i="1" s="1"/>
  <c r="M847" i="1"/>
  <c r="I848" i="1"/>
  <c r="L846" i="1"/>
  <c r="U846" i="1"/>
  <c r="W846" i="1" s="1"/>
  <c r="A901" i="1"/>
  <c r="H900" i="1"/>
  <c r="AB900" i="1"/>
  <c r="AA900" i="1"/>
  <c r="T900" i="1"/>
  <c r="X367" i="1"/>
  <c r="N847" i="1" l="1"/>
  <c r="O846" i="1"/>
  <c r="DH846" i="1" s="1"/>
  <c r="DK846" i="1" s="1"/>
  <c r="CZ845" i="1"/>
  <c r="DC845" i="1" s="1"/>
  <c r="BT845" i="1"/>
  <c r="BW845" i="1" s="1"/>
  <c r="BX845" i="1" s="1"/>
  <c r="AV845" i="1"/>
  <c r="BL845" i="1"/>
  <c r="AF845" i="1"/>
  <c r="AN845" i="1"/>
  <c r="CB845" i="1"/>
  <c r="CE845" i="1" s="1"/>
  <c r="CF845" i="1" s="1"/>
  <c r="BD845" i="1"/>
  <c r="CR845" i="1"/>
  <c r="CU845" i="1" s="1"/>
  <c r="CJ845" i="1"/>
  <c r="CM845" i="1" s="1"/>
  <c r="CN845" i="1" s="1"/>
  <c r="BR904" i="1"/>
  <c r="BQ905" i="1"/>
  <c r="DM902" i="1"/>
  <c r="DN901" i="1"/>
  <c r="CG904" i="1"/>
  <c r="CH903" i="1"/>
  <c r="BY902" i="1"/>
  <c r="BZ901" i="1"/>
  <c r="DU902" i="1"/>
  <c r="DV901" i="1"/>
  <c r="AW901" i="1"/>
  <c r="AX901" i="1" s="1"/>
  <c r="CK901" i="1"/>
  <c r="CL901" i="1" s="1"/>
  <c r="AO901" i="1"/>
  <c r="AP901" i="1" s="1"/>
  <c r="DW901" i="1"/>
  <c r="CC901" i="1"/>
  <c r="CD901" i="1" s="1"/>
  <c r="AG901" i="1"/>
  <c r="AH901" i="1" s="1"/>
  <c r="BU901" i="1"/>
  <c r="BV901" i="1" s="1"/>
  <c r="BM901" i="1"/>
  <c r="BN901" i="1" s="1"/>
  <c r="BE901" i="1"/>
  <c r="BF901" i="1" s="1"/>
  <c r="DY901" i="1"/>
  <c r="DZ901" i="1" s="1"/>
  <c r="DQ901" i="1"/>
  <c r="DR901" i="1" s="1"/>
  <c r="DI901" i="1"/>
  <c r="DJ901" i="1" s="1"/>
  <c r="DA901" i="1"/>
  <c r="DB901" i="1" s="1"/>
  <c r="CS901" i="1"/>
  <c r="CT901" i="1" s="1"/>
  <c r="CI901" i="1"/>
  <c r="DO901" i="1"/>
  <c r="DG901" i="1"/>
  <c r="CY901" i="1"/>
  <c r="CQ901" i="1"/>
  <c r="CA901" i="1"/>
  <c r="BS901" i="1"/>
  <c r="CP902" i="1"/>
  <c r="CO903" i="1"/>
  <c r="CX902" i="1"/>
  <c r="CW903" i="1"/>
  <c r="DE902" i="1"/>
  <c r="DF901" i="1"/>
  <c r="F900" i="1"/>
  <c r="E902" i="1"/>
  <c r="Q901" i="1"/>
  <c r="S900" i="1"/>
  <c r="Z900" i="1" s="1"/>
  <c r="R900" i="1"/>
  <c r="D901" i="1"/>
  <c r="G901" i="1" s="1"/>
  <c r="L847" i="1"/>
  <c r="U847" i="1"/>
  <c r="W847" i="1" s="1"/>
  <c r="B367" i="1"/>
  <c r="T901" i="1"/>
  <c r="AB901" i="1"/>
  <c r="AA901" i="1"/>
  <c r="M848" i="1"/>
  <c r="J848" i="1"/>
  <c r="K848" i="1" s="1"/>
  <c r="I849" i="1"/>
  <c r="C368" i="1"/>
  <c r="A902" i="1"/>
  <c r="H901" i="1"/>
  <c r="BD846" i="1" l="1"/>
  <c r="AN846" i="1"/>
  <c r="N848" i="1"/>
  <c r="N849" i="1" s="1"/>
  <c r="O847" i="1"/>
  <c r="DH847" i="1" s="1"/>
  <c r="DK847" i="1" s="1"/>
  <c r="BT846" i="1"/>
  <c r="BW846" i="1" s="1"/>
  <c r="BX846" i="1" s="1"/>
  <c r="CB846" i="1"/>
  <c r="CE846" i="1" s="1"/>
  <c r="CF846" i="1" s="1"/>
  <c r="AF846" i="1"/>
  <c r="CJ846" i="1"/>
  <c r="CM846" i="1" s="1"/>
  <c r="CN846" i="1" s="1"/>
  <c r="AV846" i="1"/>
  <c r="BL846" i="1"/>
  <c r="CZ846" i="1"/>
  <c r="DC846" i="1" s="1"/>
  <c r="CR846" i="1"/>
  <c r="CU846" i="1" s="1"/>
  <c r="DF902" i="1"/>
  <c r="DE903" i="1"/>
  <c r="CG905" i="1"/>
  <c r="CH904" i="1"/>
  <c r="DV902" i="1"/>
  <c r="DU903" i="1"/>
  <c r="DM903" i="1"/>
  <c r="DN902" i="1"/>
  <c r="CX903" i="1"/>
  <c r="CW904" i="1"/>
  <c r="CP903" i="1"/>
  <c r="CO904" i="1"/>
  <c r="BQ906" i="1"/>
  <c r="BR905" i="1"/>
  <c r="DW902" i="1"/>
  <c r="AW902" i="1"/>
  <c r="AX902" i="1" s="1"/>
  <c r="AO902" i="1"/>
  <c r="AP902" i="1" s="1"/>
  <c r="CK902" i="1"/>
  <c r="CL902" i="1" s="1"/>
  <c r="CC902" i="1"/>
  <c r="CD902" i="1" s="1"/>
  <c r="AG902" i="1"/>
  <c r="AH902" i="1" s="1"/>
  <c r="BU902" i="1"/>
  <c r="BV902" i="1" s="1"/>
  <c r="BM902" i="1"/>
  <c r="BN902" i="1" s="1"/>
  <c r="BE902" i="1"/>
  <c r="BF902" i="1" s="1"/>
  <c r="DY902" i="1"/>
  <c r="DZ902" i="1" s="1"/>
  <c r="DQ902" i="1"/>
  <c r="DR902" i="1" s="1"/>
  <c r="DI902" i="1"/>
  <c r="DJ902" i="1" s="1"/>
  <c r="DA902" i="1"/>
  <c r="DB902" i="1" s="1"/>
  <c r="CS902" i="1"/>
  <c r="CT902" i="1" s="1"/>
  <c r="CI902" i="1"/>
  <c r="DO902" i="1"/>
  <c r="CY902" i="1"/>
  <c r="CA902" i="1"/>
  <c r="BS902" i="1"/>
  <c r="CQ902" i="1"/>
  <c r="DG902" i="1"/>
  <c r="BZ902" i="1"/>
  <c r="BY903" i="1"/>
  <c r="F901" i="1"/>
  <c r="E903" i="1"/>
  <c r="Q902" i="1"/>
  <c r="S901" i="1"/>
  <c r="Z901" i="1" s="1"/>
  <c r="R901" i="1"/>
  <c r="D902" i="1"/>
  <c r="G902" i="1" s="1"/>
  <c r="A903" i="1"/>
  <c r="H902" i="1"/>
  <c r="L848" i="1"/>
  <c r="U848" i="1"/>
  <c r="W848" i="1" s="1"/>
  <c r="P368" i="1"/>
  <c r="AB902" i="1"/>
  <c r="AA902" i="1"/>
  <c r="T902" i="1"/>
  <c r="J849" i="1"/>
  <c r="K849" i="1" s="1"/>
  <c r="M849" i="1"/>
  <c r="I850" i="1"/>
  <c r="O848" i="1" l="1"/>
  <c r="DH848" i="1" s="1"/>
  <c r="DK848" i="1" s="1"/>
  <c r="BD847" i="1"/>
  <c r="CZ847" i="1"/>
  <c r="DC847" i="1" s="1"/>
  <c r="BL847" i="1"/>
  <c r="CB847" i="1"/>
  <c r="CE847" i="1" s="1"/>
  <c r="CF847" i="1" s="1"/>
  <c r="BT847" i="1"/>
  <c r="BW847" i="1" s="1"/>
  <c r="BX847" i="1" s="1"/>
  <c r="CR847" i="1"/>
  <c r="CU847" i="1" s="1"/>
  <c r="AN847" i="1"/>
  <c r="AF847" i="1"/>
  <c r="CJ847" i="1"/>
  <c r="CM847" i="1" s="1"/>
  <c r="CN847" i="1" s="1"/>
  <c r="AV847" i="1"/>
  <c r="BZ903" i="1"/>
  <c r="BY904" i="1"/>
  <c r="CP904" i="1"/>
  <c r="CO905" i="1"/>
  <c r="DU904" i="1"/>
  <c r="DV903" i="1"/>
  <c r="DW903" i="1"/>
  <c r="AW903" i="1"/>
  <c r="AX903" i="1" s="1"/>
  <c r="CK903" i="1"/>
  <c r="CL903" i="1" s="1"/>
  <c r="AO903" i="1"/>
  <c r="AP903" i="1" s="1"/>
  <c r="CC903" i="1"/>
  <c r="CD903" i="1" s="1"/>
  <c r="AG903" i="1"/>
  <c r="AH903" i="1" s="1"/>
  <c r="BU903" i="1"/>
  <c r="BV903" i="1" s="1"/>
  <c r="BM903" i="1"/>
  <c r="BN903" i="1" s="1"/>
  <c r="BE903" i="1"/>
  <c r="BF903" i="1" s="1"/>
  <c r="DY903" i="1"/>
  <c r="DZ903" i="1" s="1"/>
  <c r="DQ903" i="1"/>
  <c r="DR903" i="1" s="1"/>
  <c r="DI903" i="1"/>
  <c r="DJ903" i="1" s="1"/>
  <c r="DA903" i="1"/>
  <c r="DB903" i="1" s="1"/>
  <c r="CS903" i="1"/>
  <c r="CT903" i="1" s="1"/>
  <c r="CI903" i="1"/>
  <c r="DO903" i="1"/>
  <c r="CY903" i="1"/>
  <c r="CA903" i="1"/>
  <c r="DG903" i="1"/>
  <c r="CQ903" i="1"/>
  <c r="BS903" i="1"/>
  <c r="CW905" i="1"/>
  <c r="CX904" i="1"/>
  <c r="CG906" i="1"/>
  <c r="CH905" i="1"/>
  <c r="DF903" i="1"/>
  <c r="DE904" i="1"/>
  <c r="BR906" i="1"/>
  <c r="BQ907" i="1"/>
  <c r="DM904" i="1"/>
  <c r="DN903" i="1"/>
  <c r="F902" i="1"/>
  <c r="S902" i="1"/>
  <c r="Z902" i="1" s="1"/>
  <c r="R902" i="1"/>
  <c r="E904" i="1"/>
  <c r="Q903" i="1"/>
  <c r="D903" i="1"/>
  <c r="A904" i="1"/>
  <c r="H903" i="1"/>
  <c r="J850" i="1"/>
  <c r="K850" i="1" s="1"/>
  <c r="M850" i="1"/>
  <c r="N850" i="1" s="1"/>
  <c r="I851" i="1"/>
  <c r="X368" i="1"/>
  <c r="T903" i="1"/>
  <c r="AB903" i="1"/>
  <c r="AA903" i="1"/>
  <c r="L849" i="1"/>
  <c r="O849" i="1" s="1"/>
  <c r="DH849" i="1" s="1"/>
  <c r="DK849" i="1" s="1"/>
  <c r="U849" i="1"/>
  <c r="W849" i="1" s="1"/>
  <c r="BT848" i="1" l="1"/>
  <c r="BW848" i="1" s="1"/>
  <c r="BX848" i="1" s="1"/>
  <c r="CZ848" i="1"/>
  <c r="DC848" i="1" s="1"/>
  <c r="CJ848" i="1"/>
  <c r="CM848" i="1" s="1"/>
  <c r="CN848" i="1" s="1"/>
  <c r="CB848" i="1"/>
  <c r="CE848" i="1" s="1"/>
  <c r="CF848" i="1" s="1"/>
  <c r="AN848" i="1"/>
  <c r="AV848" i="1"/>
  <c r="BL848" i="1"/>
  <c r="CR848" i="1"/>
  <c r="CU848" i="1" s="1"/>
  <c r="AF848" i="1"/>
  <c r="BD848" i="1"/>
  <c r="DE905" i="1"/>
  <c r="DF904" i="1"/>
  <c r="DW904" i="1"/>
  <c r="BE904" i="1"/>
  <c r="BF904" i="1" s="1"/>
  <c r="AW904" i="1"/>
  <c r="AX904" i="1" s="1"/>
  <c r="CK904" i="1"/>
  <c r="CL904" i="1" s="1"/>
  <c r="AO904" i="1"/>
  <c r="AP904" i="1" s="1"/>
  <c r="CC904" i="1"/>
  <c r="CD904" i="1" s="1"/>
  <c r="AG904" i="1"/>
  <c r="AH904" i="1" s="1"/>
  <c r="BU904" i="1"/>
  <c r="BV904" i="1" s="1"/>
  <c r="BM904" i="1"/>
  <c r="BN904" i="1" s="1"/>
  <c r="DY904" i="1"/>
  <c r="DZ904" i="1" s="1"/>
  <c r="DQ904" i="1"/>
  <c r="DR904" i="1" s="1"/>
  <c r="DI904" i="1"/>
  <c r="DJ904" i="1" s="1"/>
  <c r="DA904" i="1"/>
  <c r="DB904" i="1" s="1"/>
  <c r="CS904" i="1"/>
  <c r="CT904" i="1" s="1"/>
  <c r="CI904" i="1"/>
  <c r="DO904" i="1"/>
  <c r="CA904" i="1"/>
  <c r="DG904" i="1"/>
  <c r="BS904" i="1"/>
  <c r="CY904" i="1"/>
  <c r="CQ904" i="1"/>
  <c r="DM905" i="1"/>
  <c r="DN904" i="1"/>
  <c r="CH906" i="1"/>
  <c r="CG907" i="1"/>
  <c r="DV904" i="1"/>
  <c r="DU905" i="1"/>
  <c r="BR907" i="1"/>
  <c r="BQ908" i="1"/>
  <c r="CO906" i="1"/>
  <c r="CP905" i="1"/>
  <c r="CX905" i="1"/>
  <c r="CW906" i="1"/>
  <c r="BZ904" i="1"/>
  <c r="BY905" i="1"/>
  <c r="CZ849" i="1"/>
  <c r="DC849" i="1" s="1"/>
  <c r="BL849" i="1"/>
  <c r="AV849" i="1"/>
  <c r="CJ849" i="1"/>
  <c r="CM849" i="1" s="1"/>
  <c r="CN849" i="1" s="1"/>
  <c r="BT849" i="1"/>
  <c r="BW849" i="1" s="1"/>
  <c r="BX849" i="1" s="1"/>
  <c r="AF849" i="1"/>
  <c r="CR849" i="1"/>
  <c r="CU849" i="1" s="1"/>
  <c r="BD849" i="1"/>
  <c r="CB849" i="1"/>
  <c r="CE849" i="1" s="1"/>
  <c r="CF849" i="1" s="1"/>
  <c r="AN849" i="1"/>
  <c r="F903" i="1"/>
  <c r="G903" i="1"/>
  <c r="R903" i="1"/>
  <c r="S903" i="1"/>
  <c r="Z903" i="1" s="1"/>
  <c r="D904" i="1"/>
  <c r="G904" i="1" s="1"/>
  <c r="E905" i="1"/>
  <c r="Q904" i="1"/>
  <c r="C369" i="1"/>
  <c r="M851" i="1"/>
  <c r="N851" i="1" s="1"/>
  <c r="J851" i="1"/>
  <c r="K851" i="1" s="1"/>
  <c r="I852" i="1"/>
  <c r="A905" i="1"/>
  <c r="H904" i="1"/>
  <c r="L850" i="1"/>
  <c r="O850" i="1" s="1"/>
  <c r="DH850" i="1" s="1"/>
  <c r="DK850" i="1" s="1"/>
  <c r="U850" i="1"/>
  <c r="W850" i="1" s="1"/>
  <c r="B368" i="1"/>
  <c r="AB904" i="1"/>
  <c r="AA904" i="1"/>
  <c r="T904" i="1"/>
  <c r="BY906" i="1" l="1"/>
  <c r="BZ905" i="1"/>
  <c r="BR908" i="1"/>
  <c r="BQ909" i="1"/>
  <c r="DN905" i="1"/>
  <c r="DM906" i="1"/>
  <c r="DW905" i="1"/>
  <c r="BE905" i="1"/>
  <c r="BF905" i="1" s="1"/>
  <c r="AW905" i="1"/>
  <c r="AX905" i="1" s="1"/>
  <c r="CK905" i="1"/>
  <c r="CL905" i="1" s="1"/>
  <c r="AO905" i="1"/>
  <c r="AP905" i="1" s="1"/>
  <c r="CC905" i="1"/>
  <c r="CD905" i="1" s="1"/>
  <c r="AG905" i="1"/>
  <c r="AH905" i="1" s="1"/>
  <c r="BU905" i="1"/>
  <c r="BV905" i="1" s="1"/>
  <c r="BM905" i="1"/>
  <c r="BN905" i="1" s="1"/>
  <c r="DY905" i="1"/>
  <c r="DZ905" i="1" s="1"/>
  <c r="DQ905" i="1"/>
  <c r="DR905" i="1" s="1"/>
  <c r="DI905" i="1"/>
  <c r="DJ905" i="1" s="1"/>
  <c r="DA905" i="1"/>
  <c r="DB905" i="1" s="1"/>
  <c r="CS905" i="1"/>
  <c r="CT905" i="1" s="1"/>
  <c r="CI905" i="1"/>
  <c r="DO905" i="1"/>
  <c r="CA905" i="1"/>
  <c r="BS905" i="1"/>
  <c r="DG905" i="1"/>
  <c r="CQ905" i="1"/>
  <c r="CY905" i="1"/>
  <c r="DU906" i="1"/>
  <c r="DV905" i="1"/>
  <c r="CH907" i="1"/>
  <c r="CG908" i="1"/>
  <c r="CX906" i="1"/>
  <c r="CW907" i="1"/>
  <c r="CP906" i="1"/>
  <c r="CO907" i="1"/>
  <c r="DF905" i="1"/>
  <c r="DE906" i="1"/>
  <c r="CR850" i="1"/>
  <c r="CU850" i="1" s="1"/>
  <c r="CB850" i="1"/>
  <c r="CE850" i="1" s="1"/>
  <c r="CF850" i="1" s="1"/>
  <c r="AN850" i="1"/>
  <c r="CZ850" i="1"/>
  <c r="DC850" i="1" s="1"/>
  <c r="BL850" i="1"/>
  <c r="AF850" i="1"/>
  <c r="AV850" i="1"/>
  <c r="BT850" i="1"/>
  <c r="BW850" i="1" s="1"/>
  <c r="BX850" i="1" s="1"/>
  <c r="BD850" i="1"/>
  <c r="CJ850" i="1"/>
  <c r="CM850" i="1" s="1"/>
  <c r="CN850" i="1" s="1"/>
  <c r="F904" i="1"/>
  <c r="S904" i="1"/>
  <c r="Z904" i="1" s="1"/>
  <c r="R904" i="1"/>
  <c r="E906" i="1"/>
  <c r="Q905" i="1"/>
  <c r="D905" i="1"/>
  <c r="G905" i="1" s="1"/>
  <c r="T905" i="1"/>
  <c r="AB905" i="1"/>
  <c r="AA905" i="1"/>
  <c r="A906" i="1"/>
  <c r="H905" i="1"/>
  <c r="J852" i="1"/>
  <c r="K852" i="1" s="1"/>
  <c r="M852" i="1"/>
  <c r="N852" i="1" s="1"/>
  <c r="I853" i="1"/>
  <c r="P369" i="1"/>
  <c r="L851" i="1"/>
  <c r="O851" i="1" s="1"/>
  <c r="DH851" i="1" s="1"/>
  <c r="DK851" i="1" s="1"/>
  <c r="U851" i="1"/>
  <c r="W851" i="1" s="1"/>
  <c r="CX907" i="1" l="1"/>
  <c r="CW908" i="1"/>
  <c r="DF906" i="1"/>
  <c r="DE907" i="1"/>
  <c r="CH908" i="1"/>
  <c r="CG909" i="1"/>
  <c r="DN906" i="1"/>
  <c r="DM907" i="1"/>
  <c r="DW906" i="1"/>
  <c r="BE906" i="1"/>
  <c r="BF906" i="1" s="1"/>
  <c r="CC906" i="1"/>
  <c r="CD906" i="1" s="1"/>
  <c r="AG906" i="1"/>
  <c r="AH906" i="1" s="1"/>
  <c r="CK906" i="1"/>
  <c r="CL906" i="1" s="1"/>
  <c r="BU906" i="1"/>
  <c r="BV906" i="1" s="1"/>
  <c r="BM906" i="1"/>
  <c r="BN906" i="1" s="1"/>
  <c r="AW906" i="1"/>
  <c r="AX906" i="1" s="1"/>
  <c r="AO906" i="1"/>
  <c r="AP906" i="1" s="1"/>
  <c r="DY906" i="1"/>
  <c r="DZ906" i="1" s="1"/>
  <c r="DQ906" i="1"/>
  <c r="DR906" i="1" s="1"/>
  <c r="DI906" i="1"/>
  <c r="DJ906" i="1" s="1"/>
  <c r="DA906" i="1"/>
  <c r="DB906" i="1" s="1"/>
  <c r="CS906" i="1"/>
  <c r="CT906" i="1" s="1"/>
  <c r="DO906" i="1"/>
  <c r="CI906" i="1"/>
  <c r="CQ906" i="1"/>
  <c r="CY906" i="1"/>
  <c r="BS906" i="1"/>
  <c r="CA906" i="1"/>
  <c r="DG906" i="1"/>
  <c r="CP907" i="1"/>
  <c r="CO908" i="1"/>
  <c r="BR909" i="1"/>
  <c r="BQ910" i="1"/>
  <c r="DU907" i="1"/>
  <c r="DV906" i="1"/>
  <c r="BZ906" i="1"/>
  <c r="BY907" i="1"/>
  <c r="BT851" i="1"/>
  <c r="BW851" i="1" s="1"/>
  <c r="BX851" i="1" s="1"/>
  <c r="BD851" i="1"/>
  <c r="CR851" i="1"/>
  <c r="CU851" i="1" s="1"/>
  <c r="AN851" i="1"/>
  <c r="CB851" i="1"/>
  <c r="CE851" i="1" s="1"/>
  <c r="CF851" i="1" s="1"/>
  <c r="CJ851" i="1"/>
  <c r="CM851" i="1" s="1"/>
  <c r="CN851" i="1" s="1"/>
  <c r="CZ851" i="1"/>
  <c r="DC851" i="1" s="1"/>
  <c r="AF851" i="1"/>
  <c r="BL851" i="1"/>
  <c r="AV851" i="1"/>
  <c r="F905" i="1"/>
  <c r="E907" i="1"/>
  <c r="Q906" i="1"/>
  <c r="S905" i="1"/>
  <c r="Z905" i="1" s="1"/>
  <c r="R905" i="1"/>
  <c r="D906" i="1"/>
  <c r="G906" i="1" s="1"/>
  <c r="L852" i="1"/>
  <c r="O852" i="1" s="1"/>
  <c r="DH852" i="1" s="1"/>
  <c r="DK852" i="1" s="1"/>
  <c r="U852" i="1"/>
  <c r="W852" i="1" s="1"/>
  <c r="A907" i="1"/>
  <c r="H906" i="1"/>
  <c r="M853" i="1"/>
  <c r="N853" i="1" s="1"/>
  <c r="J853" i="1"/>
  <c r="K853" i="1" s="1"/>
  <c r="I854" i="1"/>
  <c r="AB906" i="1"/>
  <c r="AA906" i="1"/>
  <c r="T906" i="1"/>
  <c r="X369" i="1"/>
  <c r="BY908" i="1" l="1"/>
  <c r="BZ907" i="1"/>
  <c r="CP908" i="1"/>
  <c r="CO909" i="1"/>
  <c r="CH909" i="1"/>
  <c r="CG910" i="1"/>
  <c r="BM907" i="1"/>
  <c r="BN907" i="1" s="1"/>
  <c r="BE907" i="1"/>
  <c r="BF907" i="1" s="1"/>
  <c r="CC907" i="1"/>
  <c r="CD907" i="1" s="1"/>
  <c r="AG907" i="1"/>
  <c r="AH907" i="1" s="1"/>
  <c r="AW907" i="1"/>
  <c r="AX907" i="1" s="1"/>
  <c r="DW907" i="1"/>
  <c r="AO907" i="1"/>
  <c r="AP907" i="1" s="1"/>
  <c r="CK907" i="1"/>
  <c r="CL907" i="1" s="1"/>
  <c r="BU907" i="1"/>
  <c r="BV907" i="1" s="1"/>
  <c r="DY907" i="1"/>
  <c r="DZ907" i="1" s="1"/>
  <c r="DQ907" i="1"/>
  <c r="DR907" i="1" s="1"/>
  <c r="DI907" i="1"/>
  <c r="DJ907" i="1" s="1"/>
  <c r="DA907" i="1"/>
  <c r="DB907" i="1" s="1"/>
  <c r="CS907" i="1"/>
  <c r="CT907" i="1" s="1"/>
  <c r="CI907" i="1"/>
  <c r="DO907" i="1"/>
  <c r="CQ907" i="1"/>
  <c r="CY907" i="1"/>
  <c r="BS907" i="1"/>
  <c r="DG907" i="1"/>
  <c r="CA907" i="1"/>
  <c r="DE908" i="1"/>
  <c r="DF907" i="1"/>
  <c r="DV907" i="1"/>
  <c r="DU908" i="1"/>
  <c r="BQ911" i="1"/>
  <c r="BR910" i="1"/>
  <c r="DN907" i="1"/>
  <c r="DM908" i="1"/>
  <c r="CX908" i="1"/>
  <c r="CW909" i="1"/>
  <c r="F906" i="1"/>
  <c r="BL852" i="1"/>
  <c r="AF852" i="1"/>
  <c r="CR852" i="1"/>
  <c r="CU852" i="1" s="1"/>
  <c r="BT852" i="1"/>
  <c r="BW852" i="1" s="1"/>
  <c r="BX852" i="1" s="1"/>
  <c r="AN852" i="1"/>
  <c r="BD852" i="1"/>
  <c r="CB852" i="1"/>
  <c r="CE852" i="1" s="1"/>
  <c r="CF852" i="1" s="1"/>
  <c r="CJ852" i="1"/>
  <c r="CM852" i="1" s="1"/>
  <c r="CN852" i="1" s="1"/>
  <c r="CZ852" i="1"/>
  <c r="DC852" i="1" s="1"/>
  <c r="AV852" i="1"/>
  <c r="E908" i="1"/>
  <c r="Q907" i="1"/>
  <c r="S906" i="1"/>
  <c r="Z906" i="1" s="1"/>
  <c r="R906" i="1"/>
  <c r="D907" i="1"/>
  <c r="G907" i="1" s="1"/>
  <c r="C370" i="1"/>
  <c r="P370" i="1" s="1"/>
  <c r="B369" i="1"/>
  <c r="A908" i="1"/>
  <c r="H907" i="1"/>
  <c r="L853" i="1"/>
  <c r="O853" i="1" s="1"/>
  <c r="DH853" i="1" s="1"/>
  <c r="DK853" i="1" s="1"/>
  <c r="U853" i="1"/>
  <c r="W853" i="1" s="1"/>
  <c r="J854" i="1"/>
  <c r="K854" i="1" s="1"/>
  <c r="M854" i="1"/>
  <c r="N854" i="1" s="1"/>
  <c r="I855" i="1"/>
  <c r="T907" i="1"/>
  <c r="AB907" i="1"/>
  <c r="AA907" i="1"/>
  <c r="CX909" i="1" l="1"/>
  <c r="CW910" i="1"/>
  <c r="DU909" i="1"/>
  <c r="DV908" i="1"/>
  <c r="CG911" i="1"/>
  <c r="CH910" i="1"/>
  <c r="DN908" i="1"/>
  <c r="DM909" i="1"/>
  <c r="CP909" i="1"/>
  <c r="CO910" i="1"/>
  <c r="DF908" i="1"/>
  <c r="DE909" i="1"/>
  <c r="BM908" i="1"/>
  <c r="BN908" i="1" s="1"/>
  <c r="BE908" i="1"/>
  <c r="BF908" i="1" s="1"/>
  <c r="CK908" i="1"/>
  <c r="CL908" i="1" s="1"/>
  <c r="DW908" i="1"/>
  <c r="CC908" i="1"/>
  <c r="CD908" i="1" s="1"/>
  <c r="AG908" i="1"/>
  <c r="AH908" i="1" s="1"/>
  <c r="BU908" i="1"/>
  <c r="BV908" i="1" s="1"/>
  <c r="AW908" i="1"/>
  <c r="AX908" i="1" s="1"/>
  <c r="AO908" i="1"/>
  <c r="AP908" i="1" s="1"/>
  <c r="DY908" i="1"/>
  <c r="DZ908" i="1" s="1"/>
  <c r="DQ908" i="1"/>
  <c r="DR908" i="1" s="1"/>
  <c r="DI908" i="1"/>
  <c r="DJ908" i="1" s="1"/>
  <c r="DA908" i="1"/>
  <c r="DB908" i="1" s="1"/>
  <c r="CS908" i="1"/>
  <c r="CT908" i="1" s="1"/>
  <c r="DO908" i="1"/>
  <c r="CI908" i="1"/>
  <c r="CY908" i="1"/>
  <c r="CA908" i="1"/>
  <c r="DG908" i="1"/>
  <c r="BS908" i="1"/>
  <c r="CQ908" i="1"/>
  <c r="BQ912" i="1"/>
  <c r="BR911" i="1"/>
  <c r="BZ908" i="1"/>
  <c r="BY909" i="1"/>
  <c r="CR853" i="1"/>
  <c r="CU853" i="1" s="1"/>
  <c r="CB853" i="1"/>
  <c r="CE853" i="1" s="1"/>
  <c r="CF853" i="1" s="1"/>
  <c r="BL853" i="1"/>
  <c r="AV853" i="1"/>
  <c r="AF853" i="1"/>
  <c r="CZ853" i="1"/>
  <c r="DC853" i="1" s="1"/>
  <c r="AN853" i="1"/>
  <c r="BD853" i="1"/>
  <c r="BT853" i="1"/>
  <c r="BW853" i="1" s="1"/>
  <c r="BX853" i="1" s="1"/>
  <c r="CJ853" i="1"/>
  <c r="CM853" i="1" s="1"/>
  <c r="CN853" i="1" s="1"/>
  <c r="F907" i="1"/>
  <c r="E909" i="1"/>
  <c r="Q908" i="1"/>
  <c r="S907" i="1"/>
  <c r="Z907" i="1" s="1"/>
  <c r="R907" i="1"/>
  <c r="D908" i="1"/>
  <c r="G908" i="1" s="1"/>
  <c r="AB908" i="1"/>
  <c r="AA908" i="1"/>
  <c r="T908" i="1"/>
  <c r="M855" i="1"/>
  <c r="N855" i="1" s="1"/>
  <c r="J855" i="1"/>
  <c r="K855" i="1" s="1"/>
  <c r="I856" i="1"/>
  <c r="L854" i="1"/>
  <c r="O854" i="1" s="1"/>
  <c r="DH854" i="1" s="1"/>
  <c r="DK854" i="1" s="1"/>
  <c r="U854" i="1"/>
  <c r="W854" i="1" s="1"/>
  <c r="X370" i="1"/>
  <c r="A909" i="1"/>
  <c r="H908" i="1"/>
  <c r="F908" i="1" l="1"/>
  <c r="DF909" i="1"/>
  <c r="DE910" i="1"/>
  <c r="CG912" i="1"/>
  <c r="CH911" i="1"/>
  <c r="BM909" i="1"/>
  <c r="BN909" i="1" s="1"/>
  <c r="BE909" i="1"/>
  <c r="BF909" i="1" s="1"/>
  <c r="AW909" i="1"/>
  <c r="AX909" i="1" s="1"/>
  <c r="DW909" i="1"/>
  <c r="CK909" i="1"/>
  <c r="CL909" i="1" s="1"/>
  <c r="AO909" i="1"/>
  <c r="AP909" i="1" s="1"/>
  <c r="CC909" i="1"/>
  <c r="CD909" i="1" s="1"/>
  <c r="AG909" i="1"/>
  <c r="AH909" i="1" s="1"/>
  <c r="BU909" i="1"/>
  <c r="BV909" i="1" s="1"/>
  <c r="DY909" i="1"/>
  <c r="DZ909" i="1" s="1"/>
  <c r="DQ909" i="1"/>
  <c r="DR909" i="1" s="1"/>
  <c r="DI909" i="1"/>
  <c r="DJ909" i="1" s="1"/>
  <c r="DA909" i="1"/>
  <c r="DB909" i="1" s="1"/>
  <c r="CS909" i="1"/>
  <c r="CT909" i="1" s="1"/>
  <c r="CI909" i="1"/>
  <c r="DO909" i="1"/>
  <c r="CA909" i="1"/>
  <c r="CY909" i="1"/>
  <c r="DG909" i="1"/>
  <c r="CQ909" i="1"/>
  <c r="BS909" i="1"/>
  <c r="BZ909" i="1"/>
  <c r="BY910" i="1"/>
  <c r="CP910" i="1"/>
  <c r="CO911" i="1"/>
  <c r="BQ913" i="1"/>
  <c r="BR912" i="1"/>
  <c r="DU910" i="1"/>
  <c r="DV909" i="1"/>
  <c r="DN909" i="1"/>
  <c r="DM910" i="1"/>
  <c r="CW911" i="1"/>
  <c r="CX910" i="1"/>
  <c r="CR854" i="1"/>
  <c r="CU854" i="1" s="1"/>
  <c r="CB854" i="1"/>
  <c r="CE854" i="1" s="1"/>
  <c r="CF854" i="1" s="1"/>
  <c r="BL854" i="1"/>
  <c r="AV854" i="1"/>
  <c r="AF854" i="1"/>
  <c r="CJ854" i="1"/>
  <c r="CM854" i="1" s="1"/>
  <c r="CN854" i="1" s="1"/>
  <c r="CZ854" i="1"/>
  <c r="DC854" i="1" s="1"/>
  <c r="AN854" i="1"/>
  <c r="BD854" i="1"/>
  <c r="BT854" i="1"/>
  <c r="BW854" i="1" s="1"/>
  <c r="BX854" i="1" s="1"/>
  <c r="E910" i="1"/>
  <c r="Q909" i="1"/>
  <c r="R908" i="1"/>
  <c r="S908" i="1"/>
  <c r="Z908" i="1" s="1"/>
  <c r="D909" i="1"/>
  <c r="G909" i="1" s="1"/>
  <c r="C371" i="1"/>
  <c r="P371" i="1" s="1"/>
  <c r="A910" i="1"/>
  <c r="H909" i="1"/>
  <c r="B370" i="1"/>
  <c r="L855" i="1"/>
  <c r="O855" i="1" s="1"/>
  <c r="DH855" i="1" s="1"/>
  <c r="DK855" i="1" s="1"/>
  <c r="U855" i="1"/>
  <c r="W855" i="1" s="1"/>
  <c r="T909" i="1"/>
  <c r="AB909" i="1"/>
  <c r="AA909" i="1"/>
  <c r="J856" i="1"/>
  <c r="K856" i="1" s="1"/>
  <c r="M856" i="1"/>
  <c r="N856" i="1" s="1"/>
  <c r="I857" i="1"/>
  <c r="CW912" i="1" l="1"/>
  <c r="CX911" i="1"/>
  <c r="BM910" i="1"/>
  <c r="BN910" i="1" s="1"/>
  <c r="BE910" i="1"/>
  <c r="BF910" i="1" s="1"/>
  <c r="DW910" i="1"/>
  <c r="AW910" i="1"/>
  <c r="AX910" i="1" s="1"/>
  <c r="CK910" i="1"/>
  <c r="CL910" i="1" s="1"/>
  <c r="AO910" i="1"/>
  <c r="AP910" i="1" s="1"/>
  <c r="CC910" i="1"/>
  <c r="CD910" i="1" s="1"/>
  <c r="AG910" i="1"/>
  <c r="AH910" i="1" s="1"/>
  <c r="BU910" i="1"/>
  <c r="BV910" i="1" s="1"/>
  <c r="DY910" i="1"/>
  <c r="DZ910" i="1" s="1"/>
  <c r="DQ910" i="1"/>
  <c r="DR910" i="1" s="1"/>
  <c r="DI910" i="1"/>
  <c r="DJ910" i="1" s="1"/>
  <c r="DA910" i="1"/>
  <c r="DB910" i="1" s="1"/>
  <c r="CS910" i="1"/>
  <c r="CT910" i="1" s="1"/>
  <c r="DO910" i="1"/>
  <c r="CI910" i="1"/>
  <c r="CA910" i="1"/>
  <c r="DG910" i="1"/>
  <c r="CQ910" i="1"/>
  <c r="BS910" i="1"/>
  <c r="CY910" i="1"/>
  <c r="BQ914" i="1"/>
  <c r="BR913" i="1"/>
  <c r="CG913" i="1"/>
  <c r="CH912" i="1"/>
  <c r="DM911" i="1"/>
  <c r="DN910" i="1"/>
  <c r="CP911" i="1"/>
  <c r="CO912" i="1"/>
  <c r="BZ910" i="1"/>
  <c r="BY911" i="1"/>
  <c r="DF910" i="1"/>
  <c r="DE911" i="1"/>
  <c r="DV910" i="1"/>
  <c r="DU911" i="1"/>
  <c r="CR855" i="1"/>
  <c r="CU855" i="1" s="1"/>
  <c r="CB855" i="1"/>
  <c r="CE855" i="1" s="1"/>
  <c r="CF855" i="1" s="1"/>
  <c r="BL855" i="1"/>
  <c r="AV855" i="1"/>
  <c r="AF855" i="1"/>
  <c r="BT855" i="1"/>
  <c r="BW855" i="1" s="1"/>
  <c r="BX855" i="1" s="1"/>
  <c r="CJ855" i="1"/>
  <c r="CM855" i="1" s="1"/>
  <c r="CN855" i="1" s="1"/>
  <c r="CZ855" i="1"/>
  <c r="DC855" i="1" s="1"/>
  <c r="AN855" i="1"/>
  <c r="BD855" i="1"/>
  <c r="F909" i="1"/>
  <c r="E911" i="1"/>
  <c r="Q910" i="1"/>
  <c r="S909" i="1"/>
  <c r="Z909" i="1" s="1"/>
  <c r="R909" i="1"/>
  <c r="D910" i="1"/>
  <c r="G910" i="1" s="1"/>
  <c r="L856" i="1"/>
  <c r="O856" i="1" s="1"/>
  <c r="DH856" i="1" s="1"/>
  <c r="DK856" i="1" s="1"/>
  <c r="U856" i="1"/>
  <c r="W856" i="1" s="1"/>
  <c r="AB910" i="1"/>
  <c r="AA910" i="1"/>
  <c r="T910" i="1"/>
  <c r="X371" i="1"/>
  <c r="M857" i="1"/>
  <c r="N857" i="1" s="1"/>
  <c r="J857" i="1"/>
  <c r="K857" i="1" s="1"/>
  <c r="I858" i="1"/>
  <c r="A911" i="1"/>
  <c r="H910" i="1"/>
  <c r="BY912" i="1" l="1"/>
  <c r="BZ911" i="1"/>
  <c r="CG914" i="1"/>
  <c r="CH913" i="1"/>
  <c r="BM911" i="1"/>
  <c r="BN911" i="1" s="1"/>
  <c r="DW911" i="1"/>
  <c r="BE911" i="1"/>
  <c r="BF911" i="1" s="1"/>
  <c r="AW911" i="1"/>
  <c r="AX911" i="1" s="1"/>
  <c r="CK911" i="1"/>
  <c r="CL911" i="1" s="1"/>
  <c r="AO911" i="1"/>
  <c r="AP911" i="1" s="1"/>
  <c r="CC911" i="1"/>
  <c r="CD911" i="1" s="1"/>
  <c r="AG911" i="1"/>
  <c r="AH911" i="1" s="1"/>
  <c r="BU911" i="1"/>
  <c r="BV911" i="1" s="1"/>
  <c r="DY911" i="1"/>
  <c r="DZ911" i="1" s="1"/>
  <c r="DQ911" i="1"/>
  <c r="DR911" i="1" s="1"/>
  <c r="DI911" i="1"/>
  <c r="DJ911" i="1" s="1"/>
  <c r="DA911" i="1"/>
  <c r="DB911" i="1" s="1"/>
  <c r="CS911" i="1"/>
  <c r="CT911" i="1" s="1"/>
  <c r="CI911" i="1"/>
  <c r="DO911" i="1"/>
  <c r="CY911" i="1"/>
  <c r="CA911" i="1"/>
  <c r="DG911" i="1"/>
  <c r="CQ911" i="1"/>
  <c r="BS911" i="1"/>
  <c r="DU912" i="1"/>
  <c r="DV911" i="1"/>
  <c r="CO913" i="1"/>
  <c r="CP912" i="1"/>
  <c r="BQ915" i="1"/>
  <c r="BR914" i="1"/>
  <c r="DE912" i="1"/>
  <c r="DF911" i="1"/>
  <c r="DM912" i="1"/>
  <c r="DN911" i="1"/>
  <c r="CW913" i="1"/>
  <c r="CX912" i="1"/>
  <c r="CR856" i="1"/>
  <c r="CU856" i="1" s="1"/>
  <c r="CB856" i="1"/>
  <c r="CE856" i="1" s="1"/>
  <c r="CF856" i="1" s="1"/>
  <c r="BL856" i="1"/>
  <c r="AV856" i="1"/>
  <c r="AF856" i="1"/>
  <c r="BD856" i="1"/>
  <c r="BT856" i="1"/>
  <c r="BW856" i="1" s="1"/>
  <c r="BX856" i="1" s="1"/>
  <c r="CJ856" i="1"/>
  <c r="CM856" i="1" s="1"/>
  <c r="CN856" i="1" s="1"/>
  <c r="CZ856" i="1"/>
  <c r="DC856" i="1" s="1"/>
  <c r="AN856" i="1"/>
  <c r="F910" i="1"/>
  <c r="E912" i="1"/>
  <c r="Q911" i="1"/>
  <c r="S910" i="1"/>
  <c r="Z910" i="1" s="1"/>
  <c r="R910" i="1"/>
  <c r="D911" i="1"/>
  <c r="C372" i="1"/>
  <c r="L857" i="1"/>
  <c r="O857" i="1" s="1"/>
  <c r="DH857" i="1" s="1"/>
  <c r="DK857" i="1" s="1"/>
  <c r="U857" i="1"/>
  <c r="W857" i="1" s="1"/>
  <c r="T911" i="1"/>
  <c r="AB911" i="1"/>
  <c r="AA911" i="1"/>
  <c r="B371" i="1"/>
  <c r="A912" i="1"/>
  <c r="H911" i="1"/>
  <c r="J858" i="1"/>
  <c r="K858" i="1" s="1"/>
  <c r="M858" i="1"/>
  <c r="N858" i="1" s="1"/>
  <c r="I859" i="1"/>
  <c r="CW914" i="1" l="1"/>
  <c r="CX913" i="1"/>
  <c r="DW912" i="1"/>
  <c r="BM912" i="1"/>
  <c r="BN912" i="1" s="1"/>
  <c r="BE912" i="1"/>
  <c r="BF912" i="1" s="1"/>
  <c r="AW912" i="1"/>
  <c r="AX912" i="1" s="1"/>
  <c r="CK912" i="1"/>
  <c r="CL912" i="1" s="1"/>
  <c r="AO912" i="1"/>
  <c r="AP912" i="1" s="1"/>
  <c r="CC912" i="1"/>
  <c r="CD912" i="1" s="1"/>
  <c r="AG912" i="1"/>
  <c r="AH912" i="1" s="1"/>
  <c r="BU912" i="1"/>
  <c r="BV912" i="1" s="1"/>
  <c r="DY912" i="1"/>
  <c r="DZ912" i="1" s="1"/>
  <c r="DQ912" i="1"/>
  <c r="DR912" i="1" s="1"/>
  <c r="DI912" i="1"/>
  <c r="DJ912" i="1" s="1"/>
  <c r="DA912" i="1"/>
  <c r="DB912" i="1" s="1"/>
  <c r="CS912" i="1"/>
  <c r="CT912" i="1" s="1"/>
  <c r="DO912" i="1"/>
  <c r="CI912" i="1"/>
  <c r="CA912" i="1"/>
  <c r="CQ912" i="1"/>
  <c r="BS912" i="1"/>
  <c r="DG912" i="1"/>
  <c r="CY912" i="1"/>
  <c r="BQ916" i="1"/>
  <c r="BR915" i="1"/>
  <c r="DN912" i="1"/>
  <c r="DM913" i="1"/>
  <c r="CO914" i="1"/>
  <c r="CP913" i="1"/>
  <c r="CG915" i="1"/>
  <c r="CH914" i="1"/>
  <c r="DE913" i="1"/>
  <c r="DF912" i="1"/>
  <c r="DU913" i="1"/>
  <c r="DV912" i="1"/>
  <c r="BZ912" i="1"/>
  <c r="BY913" i="1"/>
  <c r="F911" i="1"/>
  <c r="CR857" i="1"/>
  <c r="CU857" i="1" s="1"/>
  <c r="CB857" i="1"/>
  <c r="CE857" i="1" s="1"/>
  <c r="CF857" i="1" s="1"/>
  <c r="BL857" i="1"/>
  <c r="AV857" i="1"/>
  <c r="AF857" i="1"/>
  <c r="CZ857" i="1"/>
  <c r="DC857" i="1" s="1"/>
  <c r="AN857" i="1"/>
  <c r="BD857" i="1"/>
  <c r="BT857" i="1"/>
  <c r="BW857" i="1" s="1"/>
  <c r="BX857" i="1" s="1"/>
  <c r="CJ857" i="1"/>
  <c r="CM857" i="1" s="1"/>
  <c r="CN857" i="1" s="1"/>
  <c r="G911" i="1"/>
  <c r="E913" i="1"/>
  <c r="Q912" i="1"/>
  <c r="S911" i="1"/>
  <c r="Z911" i="1" s="1"/>
  <c r="R911" i="1"/>
  <c r="D912" i="1"/>
  <c r="G912" i="1" s="1"/>
  <c r="P372" i="1"/>
  <c r="X372" i="1" s="1"/>
  <c r="L858" i="1"/>
  <c r="O858" i="1" s="1"/>
  <c r="DH858" i="1" s="1"/>
  <c r="DK858" i="1" s="1"/>
  <c r="U858" i="1"/>
  <c r="W858" i="1" s="1"/>
  <c r="M859" i="1"/>
  <c r="N859" i="1" s="1"/>
  <c r="J859" i="1"/>
  <c r="K859" i="1" s="1"/>
  <c r="I860" i="1"/>
  <c r="A913" i="1"/>
  <c r="H912" i="1"/>
  <c r="AB912" i="1"/>
  <c r="AA912" i="1"/>
  <c r="T912" i="1"/>
  <c r="BZ913" i="1" l="1"/>
  <c r="BY914" i="1"/>
  <c r="BM913" i="1"/>
  <c r="BN913" i="1" s="1"/>
  <c r="BE913" i="1"/>
  <c r="BF913" i="1" s="1"/>
  <c r="AW913" i="1"/>
  <c r="AX913" i="1" s="1"/>
  <c r="CK913" i="1"/>
  <c r="CL913" i="1" s="1"/>
  <c r="AO913" i="1"/>
  <c r="AP913" i="1" s="1"/>
  <c r="CC913" i="1"/>
  <c r="CD913" i="1" s="1"/>
  <c r="AG913" i="1"/>
  <c r="AH913" i="1" s="1"/>
  <c r="DW913" i="1"/>
  <c r="BU913" i="1"/>
  <c r="BV913" i="1" s="1"/>
  <c r="DY913" i="1"/>
  <c r="DZ913" i="1" s="1"/>
  <c r="DQ913" i="1"/>
  <c r="DR913" i="1" s="1"/>
  <c r="DI913" i="1"/>
  <c r="DJ913" i="1" s="1"/>
  <c r="DA913" i="1"/>
  <c r="DB913" i="1" s="1"/>
  <c r="CS913" i="1"/>
  <c r="CT913" i="1" s="1"/>
  <c r="DO913" i="1"/>
  <c r="CI913" i="1"/>
  <c r="CQ913" i="1"/>
  <c r="BS913" i="1"/>
  <c r="DG913" i="1"/>
  <c r="CA913" i="1"/>
  <c r="CY913" i="1"/>
  <c r="CG916" i="1"/>
  <c r="CH915" i="1"/>
  <c r="BR916" i="1"/>
  <c r="BQ917" i="1"/>
  <c r="DV913" i="1"/>
  <c r="DU914" i="1"/>
  <c r="CP914" i="1"/>
  <c r="CO915" i="1"/>
  <c r="DM914" i="1"/>
  <c r="DN913" i="1"/>
  <c r="DF913" i="1"/>
  <c r="DE914" i="1"/>
  <c r="CW915" i="1"/>
  <c r="CX914" i="1"/>
  <c r="F912" i="1"/>
  <c r="CR858" i="1"/>
  <c r="CU858" i="1" s="1"/>
  <c r="CB858" i="1"/>
  <c r="CE858" i="1" s="1"/>
  <c r="CF858" i="1" s="1"/>
  <c r="BL858" i="1"/>
  <c r="AV858" i="1"/>
  <c r="AF858" i="1"/>
  <c r="CJ858" i="1"/>
  <c r="CM858" i="1" s="1"/>
  <c r="CN858" i="1" s="1"/>
  <c r="CZ858" i="1"/>
  <c r="DC858" i="1" s="1"/>
  <c r="AN858" i="1"/>
  <c r="BD858" i="1"/>
  <c r="BT858" i="1"/>
  <c r="BW858" i="1" s="1"/>
  <c r="BX858" i="1" s="1"/>
  <c r="E914" i="1"/>
  <c r="Q913" i="1"/>
  <c r="R912" i="1"/>
  <c r="S912" i="1"/>
  <c r="Z912" i="1" s="1"/>
  <c r="D913" i="1"/>
  <c r="A914" i="1"/>
  <c r="H913" i="1"/>
  <c r="B372" i="1"/>
  <c r="T913" i="1"/>
  <c r="AB913" i="1"/>
  <c r="AA913" i="1"/>
  <c r="J860" i="1"/>
  <c r="K860" i="1" s="1"/>
  <c r="M860" i="1"/>
  <c r="N860" i="1" s="1"/>
  <c r="I861" i="1"/>
  <c r="C373" i="1"/>
  <c r="L859" i="1"/>
  <c r="O859" i="1" s="1"/>
  <c r="DH859" i="1" s="1"/>
  <c r="DK859" i="1" s="1"/>
  <c r="U859" i="1"/>
  <c r="W859" i="1" s="1"/>
  <c r="CO916" i="1" l="1"/>
  <c r="CP915" i="1"/>
  <c r="CW916" i="1"/>
  <c r="CX915" i="1"/>
  <c r="CH916" i="1"/>
  <c r="CG917" i="1"/>
  <c r="CK914" i="1"/>
  <c r="CL914" i="1" s="1"/>
  <c r="AW914" i="1"/>
  <c r="AX914" i="1" s="1"/>
  <c r="CC914" i="1"/>
  <c r="CD914" i="1" s="1"/>
  <c r="AO914" i="1"/>
  <c r="AP914" i="1" s="1"/>
  <c r="BU914" i="1"/>
  <c r="BV914" i="1" s="1"/>
  <c r="AG914" i="1"/>
  <c r="AH914" i="1" s="1"/>
  <c r="DW914" i="1"/>
  <c r="BM914" i="1"/>
  <c r="BN914" i="1" s="1"/>
  <c r="BE914" i="1"/>
  <c r="BF914" i="1" s="1"/>
  <c r="DY914" i="1"/>
  <c r="DZ914" i="1" s="1"/>
  <c r="DQ914" i="1"/>
  <c r="DR914" i="1" s="1"/>
  <c r="DI914" i="1"/>
  <c r="DJ914" i="1" s="1"/>
  <c r="DA914" i="1"/>
  <c r="DB914" i="1" s="1"/>
  <c r="CS914" i="1"/>
  <c r="CT914" i="1" s="1"/>
  <c r="CI914" i="1"/>
  <c r="DO914" i="1"/>
  <c r="BS914" i="1"/>
  <c r="CY914" i="1"/>
  <c r="CQ914" i="1"/>
  <c r="DG914" i="1"/>
  <c r="CA914" i="1"/>
  <c r="DF914" i="1"/>
  <c r="DE915" i="1"/>
  <c r="DU915" i="1"/>
  <c r="DV914" i="1"/>
  <c r="BR917" i="1"/>
  <c r="BQ918" i="1"/>
  <c r="BZ914" i="1"/>
  <c r="BY915" i="1"/>
  <c r="DN914" i="1"/>
  <c r="DM915" i="1"/>
  <c r="F913" i="1"/>
  <c r="CR859" i="1"/>
  <c r="CU859" i="1" s="1"/>
  <c r="CB859" i="1"/>
  <c r="CE859" i="1" s="1"/>
  <c r="CF859" i="1" s="1"/>
  <c r="BL859" i="1"/>
  <c r="AV859" i="1"/>
  <c r="AF859" i="1"/>
  <c r="BT859" i="1"/>
  <c r="BW859" i="1" s="1"/>
  <c r="BX859" i="1" s="1"/>
  <c r="CZ859" i="1"/>
  <c r="DC859" i="1" s="1"/>
  <c r="CJ859" i="1"/>
  <c r="CM859" i="1" s="1"/>
  <c r="CN859" i="1" s="1"/>
  <c r="AN859" i="1"/>
  <c r="BD859" i="1"/>
  <c r="G913" i="1"/>
  <c r="S913" i="1"/>
  <c r="Z913" i="1" s="1"/>
  <c r="R913" i="1"/>
  <c r="E915" i="1"/>
  <c r="Q914" i="1"/>
  <c r="D914" i="1"/>
  <c r="G914" i="1" s="1"/>
  <c r="M861" i="1"/>
  <c r="N861" i="1" s="1"/>
  <c r="J861" i="1"/>
  <c r="K861" i="1" s="1"/>
  <c r="I862" i="1"/>
  <c r="AB914" i="1"/>
  <c r="AA914" i="1"/>
  <c r="T914" i="1"/>
  <c r="L860" i="1"/>
  <c r="O860" i="1" s="1"/>
  <c r="DH860" i="1" s="1"/>
  <c r="DK860" i="1" s="1"/>
  <c r="U860" i="1"/>
  <c r="W860" i="1" s="1"/>
  <c r="P373" i="1"/>
  <c r="A915" i="1"/>
  <c r="H914" i="1"/>
  <c r="DM916" i="1" l="1"/>
  <c r="DN915" i="1"/>
  <c r="CH917" i="1"/>
  <c r="CG918" i="1"/>
  <c r="DU916" i="1"/>
  <c r="DV915" i="1"/>
  <c r="BY916" i="1"/>
  <c r="BZ915" i="1"/>
  <c r="DE916" i="1"/>
  <c r="DF915" i="1"/>
  <c r="BR918" i="1"/>
  <c r="BQ919" i="1"/>
  <c r="BU915" i="1"/>
  <c r="BV915" i="1" s="1"/>
  <c r="AG915" i="1"/>
  <c r="AH915" i="1" s="1"/>
  <c r="BM915" i="1"/>
  <c r="BN915" i="1" s="1"/>
  <c r="BE915" i="1"/>
  <c r="BF915" i="1" s="1"/>
  <c r="DW915" i="1"/>
  <c r="CK915" i="1"/>
  <c r="CL915" i="1" s="1"/>
  <c r="AW915" i="1"/>
  <c r="AX915" i="1" s="1"/>
  <c r="CC915" i="1"/>
  <c r="CD915" i="1" s="1"/>
  <c r="AO915" i="1"/>
  <c r="AP915" i="1" s="1"/>
  <c r="DY915" i="1"/>
  <c r="DZ915" i="1" s="1"/>
  <c r="DQ915" i="1"/>
  <c r="DR915" i="1" s="1"/>
  <c r="DI915" i="1"/>
  <c r="DJ915" i="1" s="1"/>
  <c r="DA915" i="1"/>
  <c r="DB915" i="1" s="1"/>
  <c r="CS915" i="1"/>
  <c r="CT915" i="1" s="1"/>
  <c r="DO915" i="1"/>
  <c r="CI915" i="1"/>
  <c r="CY915" i="1"/>
  <c r="CA915" i="1"/>
  <c r="DG915" i="1"/>
  <c r="CQ915" i="1"/>
  <c r="BS915" i="1"/>
  <c r="CX916" i="1"/>
  <c r="CW917" i="1"/>
  <c r="CP916" i="1"/>
  <c r="CO917" i="1"/>
  <c r="F914" i="1"/>
  <c r="CZ860" i="1"/>
  <c r="DC860" i="1" s="1"/>
  <c r="CJ860" i="1"/>
  <c r="CM860" i="1" s="1"/>
  <c r="CN860" i="1" s="1"/>
  <c r="AV860" i="1"/>
  <c r="AF860" i="1"/>
  <c r="BT860" i="1"/>
  <c r="BW860" i="1" s="1"/>
  <c r="BX860" i="1" s="1"/>
  <c r="BD860" i="1"/>
  <c r="BL860" i="1"/>
  <c r="CR860" i="1"/>
  <c r="CU860" i="1" s="1"/>
  <c r="CB860" i="1"/>
  <c r="CE860" i="1" s="1"/>
  <c r="CF860" i="1" s="1"/>
  <c r="AN860" i="1"/>
  <c r="R914" i="1"/>
  <c r="S914" i="1"/>
  <c r="Z914" i="1" s="1"/>
  <c r="D915" i="1"/>
  <c r="G915" i="1" s="1"/>
  <c r="E916" i="1"/>
  <c r="Q915" i="1"/>
  <c r="L861" i="1"/>
  <c r="O861" i="1" s="1"/>
  <c r="DH861" i="1" s="1"/>
  <c r="DK861" i="1" s="1"/>
  <c r="U861" i="1"/>
  <c r="W861" i="1" s="1"/>
  <c r="A916" i="1"/>
  <c r="H915" i="1"/>
  <c r="X373" i="1"/>
  <c r="T915" i="1"/>
  <c r="AB915" i="1"/>
  <c r="AA915" i="1"/>
  <c r="J862" i="1"/>
  <c r="K862" i="1" s="1"/>
  <c r="M862" i="1"/>
  <c r="N862" i="1" s="1"/>
  <c r="I863" i="1"/>
  <c r="CP917" i="1" l="1"/>
  <c r="CO918" i="1"/>
  <c r="BQ920" i="1"/>
  <c r="BR919" i="1"/>
  <c r="DV916" i="1"/>
  <c r="DU917" i="1"/>
  <c r="CX917" i="1"/>
  <c r="CW918" i="1"/>
  <c r="CG919" i="1"/>
  <c r="CH918" i="1"/>
  <c r="AW916" i="1"/>
  <c r="AX916" i="1" s="1"/>
  <c r="CK916" i="1"/>
  <c r="CL916" i="1" s="1"/>
  <c r="DW916" i="1"/>
  <c r="CC916" i="1"/>
  <c r="CD916" i="1" s="1"/>
  <c r="AO916" i="1"/>
  <c r="AP916" i="1" s="1"/>
  <c r="BU916" i="1"/>
  <c r="BV916" i="1" s="1"/>
  <c r="AG916" i="1"/>
  <c r="AH916" i="1" s="1"/>
  <c r="BM916" i="1"/>
  <c r="BN916" i="1" s="1"/>
  <c r="BE916" i="1"/>
  <c r="BF916" i="1" s="1"/>
  <c r="DY916" i="1"/>
  <c r="DZ916" i="1" s="1"/>
  <c r="DQ916" i="1"/>
  <c r="DR916" i="1" s="1"/>
  <c r="DI916" i="1"/>
  <c r="DJ916" i="1" s="1"/>
  <c r="DA916" i="1"/>
  <c r="DB916" i="1" s="1"/>
  <c r="CS916" i="1"/>
  <c r="CT916" i="1" s="1"/>
  <c r="DO916" i="1"/>
  <c r="CI916" i="1"/>
  <c r="CQ916" i="1"/>
  <c r="BS916" i="1"/>
  <c r="CY916" i="1"/>
  <c r="CA916" i="1"/>
  <c r="DG916" i="1"/>
  <c r="DF916" i="1"/>
  <c r="DE917" i="1"/>
  <c r="BZ916" i="1"/>
  <c r="BY917" i="1"/>
  <c r="DN916" i="1"/>
  <c r="DM917" i="1"/>
  <c r="CJ861" i="1"/>
  <c r="CM861" i="1" s="1"/>
  <c r="CN861" i="1" s="1"/>
  <c r="BL861" i="1"/>
  <c r="BT861" i="1"/>
  <c r="BW861" i="1" s="1"/>
  <c r="BX861" i="1" s="1"/>
  <c r="AV861" i="1"/>
  <c r="CZ861" i="1"/>
  <c r="DC861" i="1" s="1"/>
  <c r="BD861" i="1"/>
  <c r="AN861" i="1"/>
  <c r="CR861" i="1"/>
  <c r="CU861" i="1" s="1"/>
  <c r="CB861" i="1"/>
  <c r="CE861" i="1" s="1"/>
  <c r="CF861" i="1" s="1"/>
  <c r="AF861" i="1"/>
  <c r="F915" i="1"/>
  <c r="E917" i="1"/>
  <c r="Q916" i="1"/>
  <c r="R915" i="1"/>
  <c r="S915" i="1"/>
  <c r="Z915" i="1" s="1"/>
  <c r="D916" i="1"/>
  <c r="G916" i="1" s="1"/>
  <c r="C374" i="1"/>
  <c r="AB916" i="1"/>
  <c r="AA916" i="1"/>
  <c r="T916" i="1"/>
  <c r="M863" i="1"/>
  <c r="N863" i="1" s="1"/>
  <c r="J863" i="1"/>
  <c r="K863" i="1" s="1"/>
  <c r="I864" i="1"/>
  <c r="B373" i="1"/>
  <c r="L862" i="1"/>
  <c r="O862" i="1" s="1"/>
  <c r="DH862" i="1" s="1"/>
  <c r="DK862" i="1" s="1"/>
  <c r="U862" i="1"/>
  <c r="W862" i="1" s="1"/>
  <c r="A917" i="1"/>
  <c r="H916" i="1"/>
  <c r="DN917" i="1" l="1"/>
  <c r="DM918" i="1"/>
  <c r="DU918" i="1"/>
  <c r="DV917" i="1"/>
  <c r="CH919" i="1"/>
  <c r="CG920" i="1"/>
  <c r="BQ921" i="1"/>
  <c r="BR920" i="1"/>
  <c r="CW919" i="1"/>
  <c r="CX918" i="1"/>
  <c r="CP918" i="1"/>
  <c r="CO919" i="1"/>
  <c r="BZ917" i="1"/>
  <c r="BY918" i="1"/>
  <c r="DF917" i="1"/>
  <c r="DE918" i="1"/>
  <c r="AW917" i="1"/>
  <c r="AX917" i="1" s="1"/>
  <c r="DW917" i="1"/>
  <c r="CK917" i="1"/>
  <c r="CL917" i="1" s="1"/>
  <c r="AO917" i="1"/>
  <c r="AP917" i="1" s="1"/>
  <c r="CC917" i="1"/>
  <c r="CD917" i="1" s="1"/>
  <c r="AG917" i="1"/>
  <c r="AH917" i="1" s="1"/>
  <c r="BU917" i="1"/>
  <c r="BV917" i="1" s="1"/>
  <c r="BM917" i="1"/>
  <c r="BN917" i="1" s="1"/>
  <c r="BE917" i="1"/>
  <c r="BF917" i="1" s="1"/>
  <c r="DY917" i="1"/>
  <c r="DZ917" i="1" s="1"/>
  <c r="DQ917" i="1"/>
  <c r="DR917" i="1" s="1"/>
  <c r="DI917" i="1"/>
  <c r="DJ917" i="1" s="1"/>
  <c r="DA917" i="1"/>
  <c r="DB917" i="1" s="1"/>
  <c r="CS917" i="1"/>
  <c r="CT917" i="1" s="1"/>
  <c r="DO917" i="1"/>
  <c r="CI917" i="1"/>
  <c r="DG917" i="1"/>
  <c r="CQ917" i="1"/>
  <c r="CA917" i="1"/>
  <c r="CY917" i="1"/>
  <c r="BS917" i="1"/>
  <c r="F916" i="1"/>
  <c r="BT862" i="1"/>
  <c r="BW862" i="1" s="1"/>
  <c r="BX862" i="1" s="1"/>
  <c r="AV862" i="1"/>
  <c r="CR862" i="1"/>
  <c r="CU862" i="1" s="1"/>
  <c r="BD862" i="1"/>
  <c r="AF862" i="1"/>
  <c r="CZ862" i="1"/>
  <c r="DC862" i="1" s="1"/>
  <c r="CJ862" i="1"/>
  <c r="CM862" i="1" s="1"/>
  <c r="CN862" i="1" s="1"/>
  <c r="AN862" i="1"/>
  <c r="CB862" i="1"/>
  <c r="CE862" i="1" s="1"/>
  <c r="CF862" i="1" s="1"/>
  <c r="BL862" i="1"/>
  <c r="E918" i="1"/>
  <c r="Q917" i="1"/>
  <c r="R916" i="1"/>
  <c r="S916" i="1"/>
  <c r="Z916" i="1" s="1"/>
  <c r="D917" i="1"/>
  <c r="G917" i="1" s="1"/>
  <c r="L863" i="1"/>
  <c r="O863" i="1" s="1"/>
  <c r="U863" i="1"/>
  <c r="W863" i="1" s="1"/>
  <c r="A918" i="1"/>
  <c r="H917" i="1"/>
  <c r="P374" i="1"/>
  <c r="T917" i="1"/>
  <c r="AB917" i="1"/>
  <c r="AA917" i="1"/>
  <c r="J864" i="1"/>
  <c r="K864" i="1" s="1"/>
  <c r="I865" i="1"/>
  <c r="CP919" i="1" l="1"/>
  <c r="CO920" i="1"/>
  <c r="CH920" i="1"/>
  <c r="CG921" i="1"/>
  <c r="DF918" i="1"/>
  <c r="DE919" i="1"/>
  <c r="CX919" i="1"/>
  <c r="CW920" i="1"/>
  <c r="DU919" i="1"/>
  <c r="DV918" i="1"/>
  <c r="DW918" i="1"/>
  <c r="AW918" i="1"/>
  <c r="AX918" i="1" s="1"/>
  <c r="CK918" i="1"/>
  <c r="CL918" i="1" s="1"/>
  <c r="AO918" i="1"/>
  <c r="AP918" i="1" s="1"/>
  <c r="CC918" i="1"/>
  <c r="CD918" i="1" s="1"/>
  <c r="AG918" i="1"/>
  <c r="AH918" i="1" s="1"/>
  <c r="BU918" i="1"/>
  <c r="BV918" i="1" s="1"/>
  <c r="BM918" i="1"/>
  <c r="BN918" i="1" s="1"/>
  <c r="BE918" i="1"/>
  <c r="BF918" i="1" s="1"/>
  <c r="DY918" i="1"/>
  <c r="DZ918" i="1" s="1"/>
  <c r="DQ918" i="1"/>
  <c r="DR918" i="1" s="1"/>
  <c r="DI918" i="1"/>
  <c r="DJ918" i="1" s="1"/>
  <c r="DA918" i="1"/>
  <c r="DB918" i="1" s="1"/>
  <c r="CS918" i="1"/>
  <c r="CT918" i="1" s="1"/>
  <c r="DO918" i="1"/>
  <c r="CI918" i="1"/>
  <c r="BS918" i="1"/>
  <c r="CY918" i="1"/>
  <c r="CA918" i="1"/>
  <c r="CQ918" i="1"/>
  <c r="DG918" i="1"/>
  <c r="BZ918" i="1"/>
  <c r="BY919" i="1"/>
  <c r="DM919" i="1"/>
  <c r="DN918" i="1"/>
  <c r="BQ922" i="1"/>
  <c r="BR921" i="1"/>
  <c r="DH863" i="1"/>
  <c r="DK863" i="1" s="1"/>
  <c r="DP861" i="1"/>
  <c r="DP863" i="1" s="1"/>
  <c r="DS863" i="1" s="1"/>
  <c r="DT863" i="1" s="1"/>
  <c r="CR863" i="1"/>
  <c r="CU863" i="1" s="1"/>
  <c r="BD863" i="1"/>
  <c r="AF863" i="1"/>
  <c r="CZ863" i="1"/>
  <c r="DC863" i="1" s="1"/>
  <c r="CB863" i="1"/>
  <c r="CE863" i="1" s="1"/>
  <c r="CF863" i="1" s="1"/>
  <c r="AN863" i="1"/>
  <c r="CJ863" i="1"/>
  <c r="CM863" i="1" s="1"/>
  <c r="CN863" i="1" s="1"/>
  <c r="BT863" i="1"/>
  <c r="BW863" i="1" s="1"/>
  <c r="BX863" i="1" s="1"/>
  <c r="BL863" i="1"/>
  <c r="AV863" i="1"/>
  <c r="F917" i="1"/>
  <c r="E919" i="1"/>
  <c r="Q918" i="1"/>
  <c r="S917" i="1"/>
  <c r="Z917" i="1" s="1"/>
  <c r="R917" i="1"/>
  <c r="D918" i="1"/>
  <c r="G918" i="1" s="1"/>
  <c r="M864" i="1"/>
  <c r="N864" i="1" s="1"/>
  <c r="L864" i="1"/>
  <c r="U864" i="1"/>
  <c r="W864" i="1" s="1"/>
  <c r="J865" i="1"/>
  <c r="K865" i="1" s="1"/>
  <c r="I866" i="1"/>
  <c r="X374" i="1"/>
  <c r="AB918" i="1"/>
  <c r="AA918" i="1"/>
  <c r="T918" i="1"/>
  <c r="A919" i="1"/>
  <c r="H918" i="1"/>
  <c r="DE920" i="1" l="1"/>
  <c r="DF919" i="1"/>
  <c r="BQ923" i="1"/>
  <c r="BR922" i="1"/>
  <c r="CG922" i="1"/>
  <c r="CH921" i="1"/>
  <c r="DN919" i="1"/>
  <c r="DM920" i="1"/>
  <c r="DU920" i="1"/>
  <c r="DV919" i="1"/>
  <c r="BZ919" i="1"/>
  <c r="BY920" i="1"/>
  <c r="CW921" i="1"/>
  <c r="CX920" i="1"/>
  <c r="CP920" i="1"/>
  <c r="CO921" i="1"/>
  <c r="AW919" i="1"/>
  <c r="AX919" i="1" s="1"/>
  <c r="CK919" i="1"/>
  <c r="CL919" i="1" s="1"/>
  <c r="AO919" i="1"/>
  <c r="AP919" i="1" s="1"/>
  <c r="CC919" i="1"/>
  <c r="CD919" i="1" s="1"/>
  <c r="AG919" i="1"/>
  <c r="AH919" i="1" s="1"/>
  <c r="BU919" i="1"/>
  <c r="BV919" i="1" s="1"/>
  <c r="BM919" i="1"/>
  <c r="BN919" i="1" s="1"/>
  <c r="DW919" i="1"/>
  <c r="BE919" i="1"/>
  <c r="BF919" i="1" s="1"/>
  <c r="DY919" i="1"/>
  <c r="DZ919" i="1" s="1"/>
  <c r="DQ919" i="1"/>
  <c r="DR919" i="1" s="1"/>
  <c r="DI919" i="1"/>
  <c r="DJ919" i="1" s="1"/>
  <c r="DA919" i="1"/>
  <c r="DB919" i="1" s="1"/>
  <c r="CS919" i="1"/>
  <c r="CT919" i="1" s="1"/>
  <c r="CI919" i="1"/>
  <c r="DO919" i="1"/>
  <c r="BS919" i="1"/>
  <c r="DG919" i="1"/>
  <c r="CY919" i="1"/>
  <c r="CA919" i="1"/>
  <c r="CQ919" i="1"/>
  <c r="F918" i="1"/>
  <c r="S918" i="1"/>
  <c r="Z918" i="1" s="1"/>
  <c r="R918" i="1"/>
  <c r="E920" i="1"/>
  <c r="Q919" i="1"/>
  <c r="D919" i="1"/>
  <c r="G919" i="1" s="1"/>
  <c r="O864" i="1"/>
  <c r="C375" i="1"/>
  <c r="R375" i="1" s="1"/>
  <c r="M865" i="1"/>
  <c r="N865" i="1" s="1"/>
  <c r="A920" i="1"/>
  <c r="H919" i="1"/>
  <c r="J866" i="1"/>
  <c r="K866" i="1" s="1"/>
  <c r="I867" i="1"/>
  <c r="L865" i="1"/>
  <c r="U865" i="1"/>
  <c r="W865" i="1" s="1"/>
  <c r="T919" i="1"/>
  <c r="AB919" i="1"/>
  <c r="AA919" i="1"/>
  <c r="B374" i="1"/>
  <c r="BZ920" i="1" l="1"/>
  <c r="BY921" i="1"/>
  <c r="CG923" i="1"/>
  <c r="CH922" i="1"/>
  <c r="CP921" i="1"/>
  <c r="CO922" i="1"/>
  <c r="DU921" i="1"/>
  <c r="DV920" i="1"/>
  <c r="BQ924" i="1"/>
  <c r="BR923" i="1"/>
  <c r="AW920" i="1"/>
  <c r="AX920" i="1" s="1"/>
  <c r="CK920" i="1"/>
  <c r="CL920" i="1" s="1"/>
  <c r="AO920" i="1"/>
  <c r="AP920" i="1" s="1"/>
  <c r="CC920" i="1"/>
  <c r="CD920" i="1" s="1"/>
  <c r="AG920" i="1"/>
  <c r="AH920" i="1" s="1"/>
  <c r="BU920" i="1"/>
  <c r="BV920" i="1" s="1"/>
  <c r="DW920" i="1"/>
  <c r="BM920" i="1"/>
  <c r="BN920" i="1" s="1"/>
  <c r="BE920" i="1"/>
  <c r="BF920" i="1" s="1"/>
  <c r="DY920" i="1"/>
  <c r="DZ920" i="1" s="1"/>
  <c r="DQ920" i="1"/>
  <c r="DR920" i="1" s="1"/>
  <c r="DI920" i="1"/>
  <c r="DJ920" i="1" s="1"/>
  <c r="DA920" i="1"/>
  <c r="DB920" i="1" s="1"/>
  <c r="CS920" i="1"/>
  <c r="CT920" i="1" s="1"/>
  <c r="DO920" i="1"/>
  <c r="CI920" i="1"/>
  <c r="CQ920" i="1"/>
  <c r="CA920" i="1"/>
  <c r="BS920" i="1"/>
  <c r="DG920" i="1"/>
  <c r="CY920" i="1"/>
  <c r="DN920" i="1"/>
  <c r="DM921" i="1"/>
  <c r="CX921" i="1"/>
  <c r="CW922" i="1"/>
  <c r="DE921" i="1"/>
  <c r="DF920" i="1"/>
  <c r="BT864" i="1"/>
  <c r="BW864" i="1" s="1"/>
  <c r="BX864" i="1" s="1"/>
  <c r="BL864" i="1"/>
  <c r="AV864" i="1"/>
  <c r="CJ864" i="1"/>
  <c r="CM864" i="1" s="1"/>
  <c r="CN864" i="1" s="1"/>
  <c r="CB864" i="1"/>
  <c r="CE864" i="1" s="1"/>
  <c r="CF864" i="1" s="1"/>
  <c r="DP864" i="1"/>
  <c r="DS864" i="1" s="1"/>
  <c r="DT864" i="1" s="1"/>
  <c r="DH864" i="1"/>
  <c r="DK864" i="1" s="1"/>
  <c r="CZ864" i="1"/>
  <c r="DC864" i="1" s="1"/>
  <c r="CR864" i="1"/>
  <c r="CU864" i="1" s="1"/>
  <c r="AN864" i="1"/>
  <c r="AF864" i="1"/>
  <c r="BD864" i="1"/>
  <c r="F919" i="1"/>
  <c r="E921" i="1"/>
  <c r="Q920" i="1"/>
  <c r="S919" i="1"/>
  <c r="Z919" i="1" s="1"/>
  <c r="R919" i="1"/>
  <c r="D920" i="1"/>
  <c r="G920" i="1" s="1"/>
  <c r="P375" i="1"/>
  <c r="X375" i="1" s="1"/>
  <c r="M866" i="1"/>
  <c r="N866" i="1" s="1"/>
  <c r="O865" i="1"/>
  <c r="J867" i="1"/>
  <c r="K867" i="1" s="1"/>
  <c r="I868" i="1"/>
  <c r="A921" i="1"/>
  <c r="H920" i="1"/>
  <c r="L866" i="1"/>
  <c r="U866" i="1"/>
  <c r="W866" i="1" s="1"/>
  <c r="AB920" i="1"/>
  <c r="AA920" i="1"/>
  <c r="T920" i="1"/>
  <c r="Z375" i="1" l="1"/>
  <c r="CO923" i="1"/>
  <c r="CP922" i="1"/>
  <c r="AW921" i="1"/>
  <c r="AX921" i="1" s="1"/>
  <c r="CK921" i="1"/>
  <c r="CL921" i="1" s="1"/>
  <c r="AO921" i="1"/>
  <c r="AP921" i="1" s="1"/>
  <c r="CC921" i="1"/>
  <c r="CD921" i="1" s="1"/>
  <c r="AG921" i="1"/>
  <c r="AH921" i="1" s="1"/>
  <c r="DW921" i="1"/>
  <c r="BU921" i="1"/>
  <c r="BV921" i="1" s="1"/>
  <c r="BM921" i="1"/>
  <c r="BN921" i="1" s="1"/>
  <c r="BE921" i="1"/>
  <c r="BF921" i="1" s="1"/>
  <c r="DY921" i="1"/>
  <c r="DZ921" i="1" s="1"/>
  <c r="DQ921" i="1"/>
  <c r="DR921" i="1" s="1"/>
  <c r="DI921" i="1"/>
  <c r="DJ921" i="1" s="1"/>
  <c r="DA921" i="1"/>
  <c r="DB921" i="1" s="1"/>
  <c r="CS921" i="1"/>
  <c r="CT921" i="1" s="1"/>
  <c r="CI921" i="1"/>
  <c r="DO921" i="1"/>
  <c r="CA921" i="1"/>
  <c r="CQ921" i="1"/>
  <c r="CY921" i="1"/>
  <c r="DG921" i="1"/>
  <c r="BS921" i="1"/>
  <c r="DE922" i="1"/>
  <c r="DF921" i="1"/>
  <c r="CW923" i="1"/>
  <c r="CX922" i="1"/>
  <c r="BR924" i="1"/>
  <c r="BQ925" i="1"/>
  <c r="CH923" i="1"/>
  <c r="CG924" i="1"/>
  <c r="DM922" i="1"/>
  <c r="DN921" i="1"/>
  <c r="BZ921" i="1"/>
  <c r="BY922" i="1"/>
  <c r="DV921" i="1"/>
  <c r="DU922" i="1"/>
  <c r="DH865" i="1"/>
  <c r="DK865" i="1" s="1"/>
  <c r="CR865" i="1"/>
  <c r="CU865" i="1" s="1"/>
  <c r="CB865" i="1"/>
  <c r="CE865" i="1" s="1"/>
  <c r="CF865" i="1" s="1"/>
  <c r="BL865" i="1"/>
  <c r="AV865" i="1"/>
  <c r="AF865" i="1"/>
  <c r="DP865" i="1"/>
  <c r="DS865" i="1" s="1"/>
  <c r="DT865" i="1" s="1"/>
  <c r="CZ865" i="1"/>
  <c r="DC865" i="1" s="1"/>
  <c r="CJ865" i="1"/>
  <c r="CM865" i="1" s="1"/>
  <c r="CN865" i="1" s="1"/>
  <c r="BT865" i="1"/>
  <c r="BW865" i="1" s="1"/>
  <c r="BX865" i="1" s="1"/>
  <c r="BD865" i="1"/>
  <c r="AN865" i="1"/>
  <c r="F920" i="1"/>
  <c r="E922" i="1"/>
  <c r="Q921" i="1"/>
  <c r="R920" i="1"/>
  <c r="S920" i="1"/>
  <c r="Z920" i="1" s="1"/>
  <c r="D921" i="1"/>
  <c r="G921" i="1" s="1"/>
  <c r="O866" i="1"/>
  <c r="M867" i="1"/>
  <c r="N867" i="1" s="1"/>
  <c r="A922" i="1"/>
  <c r="H921" i="1"/>
  <c r="T921" i="1"/>
  <c r="AB921" i="1"/>
  <c r="AA921" i="1"/>
  <c r="J868" i="1"/>
  <c r="K868" i="1" s="1"/>
  <c r="I869" i="1"/>
  <c r="C376" i="1"/>
  <c r="L867" i="1"/>
  <c r="U867" i="1"/>
  <c r="W867" i="1" s="1"/>
  <c r="B375" i="1"/>
  <c r="DU923" i="1" l="1"/>
  <c r="DV922" i="1"/>
  <c r="CH924" i="1"/>
  <c r="CG925" i="1"/>
  <c r="EC920" i="1"/>
  <c r="AW922" i="1"/>
  <c r="AX922" i="1" s="1"/>
  <c r="CK922" i="1"/>
  <c r="CL922" i="1" s="1"/>
  <c r="AO922" i="1"/>
  <c r="AP922" i="1" s="1"/>
  <c r="DW922" i="1"/>
  <c r="CC922" i="1"/>
  <c r="CD922" i="1" s="1"/>
  <c r="AG922" i="1"/>
  <c r="AH922" i="1" s="1"/>
  <c r="BU922" i="1"/>
  <c r="BV922" i="1" s="1"/>
  <c r="BM922" i="1"/>
  <c r="BN922" i="1" s="1"/>
  <c r="BE922" i="1"/>
  <c r="BF922" i="1" s="1"/>
  <c r="DY922" i="1"/>
  <c r="DZ922" i="1" s="1"/>
  <c r="DQ922" i="1"/>
  <c r="DR922" i="1" s="1"/>
  <c r="DI922" i="1"/>
  <c r="DJ922" i="1" s="1"/>
  <c r="DA922" i="1"/>
  <c r="DB922" i="1" s="1"/>
  <c r="CS922" i="1"/>
  <c r="CT922" i="1" s="1"/>
  <c r="CI922" i="1"/>
  <c r="DO922" i="1"/>
  <c r="DG922" i="1"/>
  <c r="CY922" i="1"/>
  <c r="BS922" i="1"/>
  <c r="CA922" i="1"/>
  <c r="CQ922" i="1"/>
  <c r="DE923" i="1"/>
  <c r="DF922" i="1"/>
  <c r="BQ926" i="1"/>
  <c r="BR925" i="1"/>
  <c r="BY923" i="1"/>
  <c r="BZ922" i="1"/>
  <c r="DM923" i="1"/>
  <c r="DN922" i="1"/>
  <c r="CX923" i="1"/>
  <c r="CW924" i="1"/>
  <c r="CP923" i="1"/>
  <c r="CO924" i="1"/>
  <c r="CZ866" i="1"/>
  <c r="DC866" i="1" s="1"/>
  <c r="CJ866" i="1"/>
  <c r="CM866" i="1" s="1"/>
  <c r="CN866" i="1" s="1"/>
  <c r="BT866" i="1"/>
  <c r="BW866" i="1" s="1"/>
  <c r="BX866" i="1" s="1"/>
  <c r="BD866" i="1"/>
  <c r="AN866" i="1"/>
  <c r="DP866" i="1"/>
  <c r="DS866" i="1" s="1"/>
  <c r="DT866" i="1" s="1"/>
  <c r="DH866" i="1"/>
  <c r="DK866" i="1" s="1"/>
  <c r="CR866" i="1"/>
  <c r="CU866" i="1" s="1"/>
  <c r="CB866" i="1"/>
  <c r="CE866" i="1" s="1"/>
  <c r="CF866" i="1" s="1"/>
  <c r="BL866" i="1"/>
  <c r="AV866" i="1"/>
  <c r="AF866" i="1"/>
  <c r="O867" i="1"/>
  <c r="F921" i="1"/>
  <c r="E923" i="1"/>
  <c r="Q922" i="1"/>
  <c r="S922" i="1" s="1"/>
  <c r="EC922" i="1" s="1"/>
  <c r="EC923" i="1" s="1"/>
  <c r="S921" i="1"/>
  <c r="Z921" i="1" s="1"/>
  <c r="R921" i="1"/>
  <c r="D922" i="1"/>
  <c r="G922" i="1" s="1"/>
  <c r="M868" i="1"/>
  <c r="N868" i="1" s="1"/>
  <c r="J869" i="1"/>
  <c r="K869" i="1" s="1"/>
  <c r="I870" i="1"/>
  <c r="A923" i="1"/>
  <c r="H922" i="1"/>
  <c r="L868" i="1"/>
  <c r="U868" i="1"/>
  <c r="W868" i="1" s="1"/>
  <c r="P376" i="1"/>
  <c r="AB922" i="1"/>
  <c r="AA922" i="1"/>
  <c r="T922" i="1"/>
  <c r="CP924" i="1" l="1"/>
  <c r="CO925" i="1"/>
  <c r="CK923" i="1"/>
  <c r="CL923" i="1" s="1"/>
  <c r="AO923" i="1"/>
  <c r="AP923" i="1" s="1"/>
  <c r="AW923" i="1"/>
  <c r="AX923" i="1" s="1"/>
  <c r="BE923" i="1"/>
  <c r="BF923" i="1" s="1"/>
  <c r="BM923" i="1"/>
  <c r="BN923" i="1" s="1"/>
  <c r="AG923" i="1"/>
  <c r="AH923" i="1" s="1"/>
  <c r="BU923" i="1"/>
  <c r="BV923" i="1" s="1"/>
  <c r="CC923" i="1"/>
  <c r="CD923" i="1" s="1"/>
  <c r="CY923" i="1"/>
  <c r="DO923" i="1"/>
  <c r="CA923" i="1"/>
  <c r="CQ923" i="1"/>
  <c r="DG923" i="1"/>
  <c r="BS923" i="1"/>
  <c r="DW923" i="1"/>
  <c r="CI923" i="1"/>
  <c r="DY923" i="1"/>
  <c r="DZ923" i="1" s="1"/>
  <c r="DQ923" i="1"/>
  <c r="DR923" i="1" s="1"/>
  <c r="DI923" i="1"/>
  <c r="DJ923" i="1" s="1"/>
  <c r="DA923" i="1"/>
  <c r="DB923" i="1" s="1"/>
  <c r="CS923" i="1"/>
  <c r="CT923" i="1" s="1"/>
  <c r="BZ923" i="1"/>
  <c r="BY924" i="1"/>
  <c r="CX924" i="1"/>
  <c r="CW925" i="1"/>
  <c r="ED923" i="1"/>
  <c r="EC924" i="1"/>
  <c r="EJ920" i="1"/>
  <c r="ED920" i="1"/>
  <c r="EI920" i="1"/>
  <c r="EH920" i="1"/>
  <c r="EG920" i="1"/>
  <c r="EF919" i="1"/>
  <c r="EE920" i="1"/>
  <c r="EE922" i="1" s="1"/>
  <c r="BQ927" i="1"/>
  <c r="BR926" i="1"/>
  <c r="CG926" i="1"/>
  <c r="CH925" i="1"/>
  <c r="DM924" i="1"/>
  <c r="DN923" i="1"/>
  <c r="DF923" i="1"/>
  <c r="DE924" i="1"/>
  <c r="DV923" i="1"/>
  <c r="DU924" i="1"/>
  <c r="DH867" i="1"/>
  <c r="DK867" i="1" s="1"/>
  <c r="CR867" i="1"/>
  <c r="CU867" i="1" s="1"/>
  <c r="CB867" i="1"/>
  <c r="CE867" i="1" s="1"/>
  <c r="CF867" i="1" s="1"/>
  <c r="BL867" i="1"/>
  <c r="AV867" i="1"/>
  <c r="AF867" i="1"/>
  <c r="CZ867" i="1"/>
  <c r="DC867" i="1" s="1"/>
  <c r="CJ867" i="1"/>
  <c r="CM867" i="1" s="1"/>
  <c r="CN867" i="1" s="1"/>
  <c r="BT867" i="1"/>
  <c r="BW867" i="1" s="1"/>
  <c r="BX867" i="1" s="1"/>
  <c r="BD867" i="1"/>
  <c r="AN867" i="1"/>
  <c r="DP867" i="1"/>
  <c r="DS867" i="1" s="1"/>
  <c r="DT867" i="1" s="1"/>
  <c r="O868" i="1"/>
  <c r="F922" i="1"/>
  <c r="E924" i="1"/>
  <c r="Q923" i="1"/>
  <c r="D923" i="1"/>
  <c r="G923" i="1" s="1"/>
  <c r="M869" i="1"/>
  <c r="N869" i="1" s="1"/>
  <c r="L869" i="1"/>
  <c r="U869" i="1"/>
  <c r="W869" i="1" s="1"/>
  <c r="X376" i="1"/>
  <c r="T923" i="1"/>
  <c r="AB923" i="1"/>
  <c r="AA923" i="1"/>
  <c r="H923" i="1"/>
  <c r="A924" i="1"/>
  <c r="J870" i="1"/>
  <c r="K870" i="1" s="1"/>
  <c r="I871" i="1"/>
  <c r="DE925" i="1" l="1"/>
  <c r="DF924" i="1"/>
  <c r="BQ928" i="1"/>
  <c r="BR927" i="1"/>
  <c r="BZ924" i="1"/>
  <c r="BY925" i="1"/>
  <c r="DN924" i="1"/>
  <c r="DM925" i="1"/>
  <c r="ED924" i="1"/>
  <c r="EC925" i="1"/>
  <c r="DU925" i="1"/>
  <c r="DV924" i="1"/>
  <c r="EG923" i="1"/>
  <c r="EH923" i="1" s="1"/>
  <c r="EG922" i="1"/>
  <c r="EH922" i="1" s="1"/>
  <c r="EG924" i="1"/>
  <c r="EH924" i="1" s="1"/>
  <c r="CK924" i="1"/>
  <c r="CL924" i="1" s="1"/>
  <c r="AO924" i="1"/>
  <c r="AP924" i="1" s="1"/>
  <c r="BM924" i="1"/>
  <c r="BN924" i="1" s="1"/>
  <c r="AG924" i="1"/>
  <c r="AH924" i="1" s="1"/>
  <c r="BE924" i="1"/>
  <c r="BF924" i="1" s="1"/>
  <c r="CC924" i="1"/>
  <c r="CD924" i="1" s="1"/>
  <c r="BU924" i="1"/>
  <c r="BV924" i="1" s="1"/>
  <c r="AW924" i="1"/>
  <c r="AX924" i="1" s="1"/>
  <c r="CY924" i="1"/>
  <c r="BS924" i="1"/>
  <c r="DO924" i="1"/>
  <c r="CI924" i="1"/>
  <c r="EE924" i="1"/>
  <c r="DY924" i="1"/>
  <c r="DZ924" i="1" s="1"/>
  <c r="CA924" i="1"/>
  <c r="DG924" i="1"/>
  <c r="CQ924" i="1"/>
  <c r="DW924" i="1"/>
  <c r="DQ924" i="1"/>
  <c r="DR924" i="1" s="1"/>
  <c r="DI924" i="1"/>
  <c r="DJ924" i="1" s="1"/>
  <c r="DA924" i="1"/>
  <c r="DB924" i="1" s="1"/>
  <c r="CS924" i="1"/>
  <c r="CT924" i="1" s="1"/>
  <c r="CG927" i="1"/>
  <c r="CH926" i="1"/>
  <c r="CW926" i="1"/>
  <c r="CX925" i="1"/>
  <c r="EE923" i="1"/>
  <c r="CO926" i="1"/>
  <c r="CP925" i="1"/>
  <c r="CZ868" i="1"/>
  <c r="DC868" i="1" s="1"/>
  <c r="CJ868" i="1"/>
  <c r="CM868" i="1" s="1"/>
  <c r="CN868" i="1" s="1"/>
  <c r="BT868" i="1"/>
  <c r="BW868" i="1" s="1"/>
  <c r="BX868" i="1" s="1"/>
  <c r="BD868" i="1"/>
  <c r="AN868" i="1"/>
  <c r="DH868" i="1"/>
  <c r="DK868" i="1" s="1"/>
  <c r="DP868" i="1"/>
  <c r="DS868" i="1" s="1"/>
  <c r="DT868" i="1" s="1"/>
  <c r="CR868" i="1"/>
  <c r="CU868" i="1" s="1"/>
  <c r="CB868" i="1"/>
  <c r="CE868" i="1" s="1"/>
  <c r="CF868" i="1" s="1"/>
  <c r="BL868" i="1"/>
  <c r="AV868" i="1"/>
  <c r="AF868" i="1"/>
  <c r="F923" i="1"/>
  <c r="E925" i="1"/>
  <c r="Q924" i="1"/>
  <c r="D924" i="1"/>
  <c r="S923" i="1"/>
  <c r="Z923" i="1" s="1"/>
  <c r="R923" i="1"/>
  <c r="O869" i="1"/>
  <c r="M870" i="1"/>
  <c r="N870" i="1" s="1"/>
  <c r="C377" i="1"/>
  <c r="P377" i="1" s="1"/>
  <c r="AB924" i="1"/>
  <c r="AA924" i="1"/>
  <c r="T924" i="1"/>
  <c r="B376" i="1"/>
  <c r="L870" i="1"/>
  <c r="U870" i="1"/>
  <c r="W870" i="1" s="1"/>
  <c r="J871" i="1"/>
  <c r="K871" i="1" s="1"/>
  <c r="I872" i="1"/>
  <c r="A925" i="1"/>
  <c r="EG925" i="1" s="1"/>
  <c r="EH925" i="1" s="1"/>
  <c r="H924" i="1"/>
  <c r="CO927" i="1" l="1"/>
  <c r="CP926" i="1"/>
  <c r="BY926" i="1"/>
  <c r="BZ925" i="1"/>
  <c r="DU926" i="1"/>
  <c r="DV925" i="1"/>
  <c r="EC926" i="1"/>
  <c r="ED925" i="1"/>
  <c r="BQ929" i="1"/>
  <c r="BR928" i="1"/>
  <c r="DM926" i="1"/>
  <c r="DN925" i="1"/>
  <c r="CW927" i="1"/>
  <c r="CX926" i="1"/>
  <c r="AW925" i="1"/>
  <c r="AX925" i="1" s="1"/>
  <c r="AG925" i="1"/>
  <c r="AH925" i="1" s="1"/>
  <c r="BU925" i="1"/>
  <c r="BV925" i="1" s="1"/>
  <c r="AO925" i="1"/>
  <c r="AP925" i="1" s="1"/>
  <c r="BM925" i="1"/>
  <c r="BN925" i="1" s="1"/>
  <c r="CK925" i="1"/>
  <c r="CL925" i="1" s="1"/>
  <c r="BE925" i="1"/>
  <c r="BF925" i="1" s="1"/>
  <c r="CC925" i="1"/>
  <c r="CD925" i="1" s="1"/>
  <c r="EE925" i="1"/>
  <c r="CY925" i="1"/>
  <c r="DO925" i="1"/>
  <c r="DY925" i="1"/>
  <c r="DZ925" i="1" s="1"/>
  <c r="BS925" i="1"/>
  <c r="CI925" i="1"/>
  <c r="CA925" i="1"/>
  <c r="DG925" i="1"/>
  <c r="CQ925" i="1"/>
  <c r="DW925" i="1"/>
  <c r="DQ925" i="1"/>
  <c r="DR925" i="1" s="1"/>
  <c r="DI925" i="1"/>
  <c r="DJ925" i="1" s="1"/>
  <c r="DA925" i="1"/>
  <c r="DB925" i="1" s="1"/>
  <c r="CS925" i="1"/>
  <c r="CT925" i="1" s="1"/>
  <c r="CH927" i="1"/>
  <c r="CG928" i="1"/>
  <c r="DE926" i="1"/>
  <c r="DF925" i="1"/>
  <c r="DH869" i="1"/>
  <c r="DK869" i="1" s="1"/>
  <c r="CR869" i="1"/>
  <c r="CU869" i="1" s="1"/>
  <c r="CJ869" i="1"/>
  <c r="CM869" i="1" s="1"/>
  <c r="CN869" i="1" s="1"/>
  <c r="BT869" i="1"/>
  <c r="BW869" i="1" s="1"/>
  <c r="BX869" i="1" s="1"/>
  <c r="BD869" i="1"/>
  <c r="AN869" i="1"/>
  <c r="DP869" i="1"/>
  <c r="DS869" i="1" s="1"/>
  <c r="DT869" i="1" s="1"/>
  <c r="CZ869" i="1"/>
  <c r="DC869" i="1" s="1"/>
  <c r="CB869" i="1"/>
  <c r="CE869" i="1" s="1"/>
  <c r="CF869" i="1" s="1"/>
  <c r="BL869" i="1"/>
  <c r="AV869" i="1"/>
  <c r="AF869" i="1"/>
  <c r="O870" i="1"/>
  <c r="F924" i="1"/>
  <c r="G924" i="1"/>
  <c r="E926" i="1"/>
  <c r="Q925" i="1"/>
  <c r="R924" i="1"/>
  <c r="S924" i="1"/>
  <c r="Z924" i="1" s="1"/>
  <c r="D925" i="1"/>
  <c r="G925" i="1" s="1"/>
  <c r="M871" i="1"/>
  <c r="N871" i="1" s="1"/>
  <c r="L871" i="1"/>
  <c r="U871" i="1"/>
  <c r="W871" i="1" s="1"/>
  <c r="X377" i="1"/>
  <c r="H925" i="1"/>
  <c r="A926" i="1"/>
  <c r="AA925" i="1"/>
  <c r="T925" i="1"/>
  <c r="AB925" i="1"/>
  <c r="J872" i="1"/>
  <c r="K872" i="1" s="1"/>
  <c r="I873" i="1"/>
  <c r="DF926" i="1" l="1"/>
  <c r="DE927" i="1"/>
  <c r="DM927" i="1"/>
  <c r="DN926" i="1"/>
  <c r="DU927" i="1"/>
  <c r="DV926" i="1"/>
  <c r="BQ930" i="1"/>
  <c r="BR929" i="1"/>
  <c r="BZ926" i="1"/>
  <c r="BY927" i="1"/>
  <c r="BU926" i="1"/>
  <c r="BV926" i="1" s="1"/>
  <c r="CK926" i="1"/>
  <c r="CL926" i="1" s="1"/>
  <c r="BM926" i="1"/>
  <c r="BN926" i="1" s="1"/>
  <c r="AG926" i="1"/>
  <c r="AH926" i="1" s="1"/>
  <c r="BE926" i="1"/>
  <c r="BF926" i="1" s="1"/>
  <c r="CC926" i="1"/>
  <c r="CD926" i="1" s="1"/>
  <c r="AW926" i="1"/>
  <c r="AX926" i="1" s="1"/>
  <c r="AO926" i="1"/>
  <c r="AP926" i="1" s="1"/>
  <c r="EE926" i="1"/>
  <c r="DY926" i="1"/>
  <c r="DZ926" i="1" s="1"/>
  <c r="BS926" i="1"/>
  <c r="DO926" i="1"/>
  <c r="DQ926" i="1"/>
  <c r="DR926" i="1" s="1"/>
  <c r="CY926" i="1"/>
  <c r="CI926" i="1"/>
  <c r="CA926" i="1"/>
  <c r="DW926" i="1"/>
  <c r="CQ926" i="1"/>
  <c r="DI926" i="1"/>
  <c r="DJ926" i="1" s="1"/>
  <c r="DG926" i="1"/>
  <c r="DA926" i="1"/>
  <c r="DB926" i="1" s="1"/>
  <c r="CS926" i="1"/>
  <c r="CT926" i="1" s="1"/>
  <c r="EG926" i="1"/>
  <c r="EH926" i="1" s="1"/>
  <c r="CH928" i="1"/>
  <c r="CG929" i="1"/>
  <c r="CW928" i="1"/>
  <c r="CX927" i="1"/>
  <c r="EC927" i="1"/>
  <c r="ED926" i="1"/>
  <c r="CO928" i="1"/>
  <c r="CP927" i="1"/>
  <c r="CZ870" i="1"/>
  <c r="DC870" i="1" s="1"/>
  <c r="CJ870" i="1"/>
  <c r="CM870" i="1" s="1"/>
  <c r="CN870" i="1" s="1"/>
  <c r="BT870" i="1"/>
  <c r="BW870" i="1" s="1"/>
  <c r="BX870" i="1" s="1"/>
  <c r="BD870" i="1"/>
  <c r="AN870" i="1"/>
  <c r="BL870" i="1"/>
  <c r="AV870" i="1"/>
  <c r="CB870" i="1"/>
  <c r="CE870" i="1" s="1"/>
  <c r="CF870" i="1" s="1"/>
  <c r="CR870" i="1"/>
  <c r="CU870" i="1" s="1"/>
  <c r="AF870" i="1"/>
  <c r="DH870" i="1"/>
  <c r="DK870" i="1" s="1"/>
  <c r="DP870" i="1"/>
  <c r="DS870" i="1" s="1"/>
  <c r="DT870" i="1" s="1"/>
  <c r="F925" i="1"/>
  <c r="M872" i="1"/>
  <c r="N872" i="1" s="1"/>
  <c r="E927" i="1"/>
  <c r="Q926" i="1"/>
  <c r="S925" i="1"/>
  <c r="Z925" i="1" s="1"/>
  <c r="R925" i="1"/>
  <c r="D926" i="1"/>
  <c r="G926" i="1" s="1"/>
  <c r="O871" i="1"/>
  <c r="T926" i="1"/>
  <c r="AB926" i="1"/>
  <c r="AA926" i="1"/>
  <c r="L872" i="1"/>
  <c r="U872" i="1"/>
  <c r="W872" i="1" s="1"/>
  <c r="J873" i="1"/>
  <c r="K873" i="1" s="1"/>
  <c r="I874" i="1"/>
  <c r="A927" i="1"/>
  <c r="H926" i="1"/>
  <c r="C378" i="1"/>
  <c r="B377" i="1"/>
  <c r="CW929" i="1" l="1"/>
  <c r="CX928" i="1"/>
  <c r="DU928" i="1"/>
  <c r="DV927" i="1"/>
  <c r="M873" i="1"/>
  <c r="N873" i="1" s="1"/>
  <c r="CG930" i="1"/>
  <c r="CH929" i="1"/>
  <c r="BY928" i="1"/>
  <c r="BZ927" i="1"/>
  <c r="CO929" i="1"/>
  <c r="CP928" i="1"/>
  <c r="DN927" i="1"/>
  <c r="DM928" i="1"/>
  <c r="DE928" i="1"/>
  <c r="DF927" i="1"/>
  <c r="CK927" i="1"/>
  <c r="CL927" i="1" s="1"/>
  <c r="BU927" i="1"/>
  <c r="BV927" i="1" s="1"/>
  <c r="AG927" i="1"/>
  <c r="AH927" i="1" s="1"/>
  <c r="BM927" i="1"/>
  <c r="BN927" i="1" s="1"/>
  <c r="BE927" i="1"/>
  <c r="BF927" i="1" s="1"/>
  <c r="AO927" i="1"/>
  <c r="AP927" i="1" s="1"/>
  <c r="CC927" i="1"/>
  <c r="CD927" i="1" s="1"/>
  <c r="AW927" i="1"/>
  <c r="AX927" i="1" s="1"/>
  <c r="EE927" i="1"/>
  <c r="DY927" i="1"/>
  <c r="DZ927" i="1" s="1"/>
  <c r="DQ927" i="1"/>
  <c r="DR927" i="1" s="1"/>
  <c r="DI927" i="1"/>
  <c r="DJ927" i="1" s="1"/>
  <c r="CY927" i="1"/>
  <c r="BS927" i="1"/>
  <c r="DO927" i="1"/>
  <c r="CI927" i="1"/>
  <c r="DW927" i="1"/>
  <c r="CA927" i="1"/>
  <c r="DG927" i="1"/>
  <c r="CQ927" i="1"/>
  <c r="DA927" i="1"/>
  <c r="DB927" i="1" s="1"/>
  <c r="CS927" i="1"/>
  <c r="CT927" i="1" s="1"/>
  <c r="EG927" i="1"/>
  <c r="EH927" i="1" s="1"/>
  <c r="EC928" i="1"/>
  <c r="ED927" i="1"/>
  <c r="BQ931" i="1"/>
  <c r="BR930" i="1"/>
  <c r="DH871" i="1"/>
  <c r="DK871" i="1" s="1"/>
  <c r="CR871" i="1"/>
  <c r="CU871" i="1" s="1"/>
  <c r="CB871" i="1"/>
  <c r="CE871" i="1" s="1"/>
  <c r="CF871" i="1" s="1"/>
  <c r="BL871" i="1"/>
  <c r="AV871" i="1"/>
  <c r="AF871" i="1"/>
  <c r="CZ871" i="1"/>
  <c r="DC871" i="1" s="1"/>
  <c r="AN871" i="1"/>
  <c r="BD871" i="1"/>
  <c r="CJ871" i="1"/>
  <c r="CM871" i="1" s="1"/>
  <c r="CN871" i="1" s="1"/>
  <c r="BT871" i="1"/>
  <c r="BW871" i="1" s="1"/>
  <c r="BX871" i="1" s="1"/>
  <c r="DP871" i="1"/>
  <c r="DS871" i="1" s="1"/>
  <c r="DT871" i="1" s="1"/>
  <c r="O872" i="1"/>
  <c r="F926" i="1"/>
  <c r="S926" i="1"/>
  <c r="Z926" i="1" s="1"/>
  <c r="R926" i="1"/>
  <c r="E928" i="1"/>
  <c r="Q927" i="1"/>
  <c r="D927" i="1"/>
  <c r="G927" i="1" s="1"/>
  <c r="AB927" i="1"/>
  <c r="AA927" i="1"/>
  <c r="T927" i="1"/>
  <c r="J874" i="1"/>
  <c r="K874" i="1" s="1"/>
  <c r="I875" i="1"/>
  <c r="P378" i="1"/>
  <c r="L873" i="1"/>
  <c r="U873" i="1"/>
  <c r="W873" i="1" s="1"/>
  <c r="A928" i="1"/>
  <c r="H927" i="1"/>
  <c r="M874" i="1" l="1"/>
  <c r="N874" i="1" s="1"/>
  <c r="O873" i="1"/>
  <c r="AF873" i="1" s="1"/>
  <c r="CG931" i="1"/>
  <c r="CH930" i="1"/>
  <c r="BQ932" i="1"/>
  <c r="BR931" i="1"/>
  <c r="CO930" i="1"/>
  <c r="CP929" i="1"/>
  <c r="DU929" i="1"/>
  <c r="DV928" i="1"/>
  <c r="BM928" i="1"/>
  <c r="BN928" i="1" s="1"/>
  <c r="AG928" i="1"/>
  <c r="AH928" i="1" s="1"/>
  <c r="CK928" i="1"/>
  <c r="CL928" i="1" s="1"/>
  <c r="BE928" i="1"/>
  <c r="BF928" i="1" s="1"/>
  <c r="CC928" i="1"/>
  <c r="CD928" i="1" s="1"/>
  <c r="AW928" i="1"/>
  <c r="AX928" i="1" s="1"/>
  <c r="BU928" i="1"/>
  <c r="BV928" i="1" s="1"/>
  <c r="AO928" i="1"/>
  <c r="AP928" i="1" s="1"/>
  <c r="DY928" i="1"/>
  <c r="DZ928" i="1" s="1"/>
  <c r="DQ928" i="1"/>
  <c r="DR928" i="1" s="1"/>
  <c r="EE928" i="1"/>
  <c r="DI928" i="1"/>
  <c r="DJ928" i="1" s="1"/>
  <c r="CY928" i="1"/>
  <c r="BS928" i="1"/>
  <c r="DA928" i="1"/>
  <c r="DB928" i="1" s="1"/>
  <c r="CI928" i="1"/>
  <c r="DO928" i="1"/>
  <c r="DG928" i="1"/>
  <c r="CS928" i="1"/>
  <c r="CT928" i="1" s="1"/>
  <c r="DW928" i="1"/>
  <c r="CQ928" i="1"/>
  <c r="CA928" i="1"/>
  <c r="EG928" i="1"/>
  <c r="EH928" i="1" s="1"/>
  <c r="EC929" i="1"/>
  <c r="ED928" i="1"/>
  <c r="DE929" i="1"/>
  <c r="DF928" i="1"/>
  <c r="BY929" i="1"/>
  <c r="BZ928" i="1"/>
  <c r="DN928" i="1"/>
  <c r="DM929" i="1"/>
  <c r="CW930" i="1"/>
  <c r="CX929" i="1"/>
  <c r="CZ872" i="1"/>
  <c r="DC872" i="1" s="1"/>
  <c r="CJ872" i="1"/>
  <c r="CM872" i="1" s="1"/>
  <c r="CN872" i="1" s="1"/>
  <c r="BT872" i="1"/>
  <c r="BW872" i="1" s="1"/>
  <c r="BX872" i="1" s="1"/>
  <c r="BD872" i="1"/>
  <c r="AN872" i="1"/>
  <c r="CB872" i="1"/>
  <c r="CE872" i="1" s="1"/>
  <c r="CF872" i="1" s="1"/>
  <c r="CR872" i="1"/>
  <c r="CU872" i="1" s="1"/>
  <c r="AF872" i="1"/>
  <c r="DP872" i="1"/>
  <c r="DS872" i="1" s="1"/>
  <c r="DT872" i="1" s="1"/>
  <c r="BL872" i="1"/>
  <c r="DH872" i="1"/>
  <c r="DK872" i="1" s="1"/>
  <c r="AV872" i="1"/>
  <c r="F927" i="1"/>
  <c r="D928" i="1"/>
  <c r="G928" i="1" s="1"/>
  <c r="S927" i="1"/>
  <c r="Z927" i="1" s="1"/>
  <c r="R927" i="1"/>
  <c r="E929" i="1"/>
  <c r="Q928" i="1"/>
  <c r="T928" i="1"/>
  <c r="AB928" i="1"/>
  <c r="AA928" i="1"/>
  <c r="H928" i="1"/>
  <c r="A929" i="1"/>
  <c r="J875" i="1"/>
  <c r="K875" i="1" s="1"/>
  <c r="I876" i="1"/>
  <c r="L874" i="1"/>
  <c r="U874" i="1"/>
  <c r="W874" i="1" s="1"/>
  <c r="X378" i="1"/>
  <c r="O874" i="1" l="1"/>
  <c r="AN874" i="1" s="1"/>
  <c r="M875" i="1"/>
  <c r="N875" i="1" s="1"/>
  <c r="BT873" i="1"/>
  <c r="BW873" i="1" s="1"/>
  <c r="BX873" i="1" s="1"/>
  <c r="CB873" i="1"/>
  <c r="CE873" i="1" s="1"/>
  <c r="CF873" i="1" s="1"/>
  <c r="DP873" i="1"/>
  <c r="DS873" i="1" s="1"/>
  <c r="DT873" i="1" s="1"/>
  <c r="AN873" i="1"/>
  <c r="AV873" i="1"/>
  <c r="CZ873" i="1"/>
  <c r="DC873" i="1" s="1"/>
  <c r="DH873" i="1"/>
  <c r="DK873" i="1" s="1"/>
  <c r="BL873" i="1"/>
  <c r="CR873" i="1"/>
  <c r="CU873" i="1" s="1"/>
  <c r="BD873" i="1"/>
  <c r="CJ873" i="1"/>
  <c r="CM873" i="1" s="1"/>
  <c r="CN873" i="1" s="1"/>
  <c r="BY930" i="1"/>
  <c r="BZ929" i="1"/>
  <c r="CP930" i="1"/>
  <c r="CO931" i="1"/>
  <c r="BU929" i="1"/>
  <c r="BV929" i="1" s="1"/>
  <c r="AG929" i="1"/>
  <c r="AH929" i="1" s="1"/>
  <c r="BM929" i="1"/>
  <c r="BN929" i="1" s="1"/>
  <c r="BE929" i="1"/>
  <c r="BF929" i="1" s="1"/>
  <c r="CK929" i="1"/>
  <c r="CL929" i="1" s="1"/>
  <c r="AW929" i="1"/>
  <c r="AX929" i="1" s="1"/>
  <c r="AO929" i="1"/>
  <c r="AP929" i="1" s="1"/>
  <c r="CC929" i="1"/>
  <c r="CD929" i="1" s="1"/>
  <c r="DY929" i="1"/>
  <c r="DZ929" i="1" s="1"/>
  <c r="DQ929" i="1"/>
  <c r="DR929" i="1" s="1"/>
  <c r="DI929" i="1"/>
  <c r="DJ929" i="1" s="1"/>
  <c r="EE929" i="1"/>
  <c r="DA929" i="1"/>
  <c r="DB929" i="1" s="1"/>
  <c r="CS929" i="1"/>
  <c r="CT929" i="1" s="1"/>
  <c r="BS929" i="1"/>
  <c r="CY929" i="1"/>
  <c r="DO929" i="1"/>
  <c r="CI929" i="1"/>
  <c r="DG929" i="1"/>
  <c r="CA929" i="1"/>
  <c r="CQ929" i="1"/>
  <c r="DW929" i="1"/>
  <c r="EG929" i="1"/>
  <c r="EH929" i="1" s="1"/>
  <c r="CW931" i="1"/>
  <c r="CX930" i="1"/>
  <c r="DE930" i="1"/>
  <c r="DF929" i="1"/>
  <c r="BQ933" i="1"/>
  <c r="BR932" i="1"/>
  <c r="DN929" i="1"/>
  <c r="DM930" i="1"/>
  <c r="EC930" i="1"/>
  <c r="ED929" i="1"/>
  <c r="DU930" i="1"/>
  <c r="DV929" i="1"/>
  <c r="CG932" i="1"/>
  <c r="CH931" i="1"/>
  <c r="F928" i="1"/>
  <c r="R928" i="1"/>
  <c r="S928" i="1"/>
  <c r="Z928" i="1" s="1"/>
  <c r="E930" i="1"/>
  <c r="Q929" i="1"/>
  <c r="D929" i="1"/>
  <c r="G929" i="1" s="1"/>
  <c r="C379" i="1"/>
  <c r="P379" i="1" s="1"/>
  <c r="B378" i="1"/>
  <c r="L875" i="1"/>
  <c r="U875" i="1"/>
  <c r="W875" i="1" s="1"/>
  <c r="AB929" i="1"/>
  <c r="AA929" i="1"/>
  <c r="T929" i="1"/>
  <c r="A930" i="1"/>
  <c r="H929" i="1"/>
  <c r="J876" i="1"/>
  <c r="K876" i="1" s="1"/>
  <c r="I877" i="1"/>
  <c r="BL874" i="1" l="1"/>
  <c r="CB874" i="1"/>
  <c r="CE874" i="1" s="1"/>
  <c r="CF874" i="1" s="1"/>
  <c r="BD874" i="1"/>
  <c r="BT874" i="1"/>
  <c r="BW874" i="1" s="1"/>
  <c r="BX874" i="1" s="1"/>
  <c r="AV874" i="1"/>
  <c r="CJ874" i="1"/>
  <c r="CM874" i="1" s="1"/>
  <c r="CN874" i="1" s="1"/>
  <c r="DH874" i="1"/>
  <c r="DK874" i="1" s="1"/>
  <c r="CZ874" i="1"/>
  <c r="DC874" i="1" s="1"/>
  <c r="DP874" i="1"/>
  <c r="DS874" i="1" s="1"/>
  <c r="DT874" i="1" s="1"/>
  <c r="AF874" i="1"/>
  <c r="CR874" i="1"/>
  <c r="CU874" i="1" s="1"/>
  <c r="M876" i="1"/>
  <c r="N876" i="1" s="1"/>
  <c r="O875" i="1"/>
  <c r="DH875" i="1" s="1"/>
  <c r="DK875" i="1" s="1"/>
  <c r="DE931" i="1"/>
  <c r="DF930" i="1"/>
  <c r="CC930" i="1"/>
  <c r="CD930" i="1" s="1"/>
  <c r="AO930" i="1"/>
  <c r="AP930" i="1" s="1"/>
  <c r="BU930" i="1"/>
  <c r="BV930" i="1" s="1"/>
  <c r="AG930" i="1"/>
  <c r="AH930" i="1" s="1"/>
  <c r="BM930" i="1"/>
  <c r="BN930" i="1" s="1"/>
  <c r="BE930" i="1"/>
  <c r="BF930" i="1" s="1"/>
  <c r="CK930" i="1"/>
  <c r="CL930" i="1" s="1"/>
  <c r="AW930" i="1"/>
  <c r="AX930" i="1" s="1"/>
  <c r="DY930" i="1"/>
  <c r="DZ930" i="1" s="1"/>
  <c r="DQ930" i="1"/>
  <c r="DR930" i="1" s="1"/>
  <c r="DI930" i="1"/>
  <c r="DJ930" i="1" s="1"/>
  <c r="DA930" i="1"/>
  <c r="DB930" i="1" s="1"/>
  <c r="EE930" i="1"/>
  <c r="CS930" i="1"/>
  <c r="CT930" i="1" s="1"/>
  <c r="DO930" i="1"/>
  <c r="CI930" i="1"/>
  <c r="BS930" i="1"/>
  <c r="CY930" i="1"/>
  <c r="CA930" i="1"/>
  <c r="CQ930" i="1"/>
  <c r="DW930" i="1"/>
  <c r="DG930" i="1"/>
  <c r="EG930" i="1"/>
  <c r="EH930" i="1" s="1"/>
  <c r="DM931" i="1"/>
  <c r="DN930" i="1"/>
  <c r="CP931" i="1"/>
  <c r="CO932" i="1"/>
  <c r="ED930" i="1"/>
  <c r="EC931" i="1"/>
  <c r="CG933" i="1"/>
  <c r="CH932" i="1"/>
  <c r="CW932" i="1"/>
  <c r="CX931" i="1"/>
  <c r="DU931" i="1"/>
  <c r="DV930" i="1"/>
  <c r="BQ934" i="1"/>
  <c r="BR933" i="1"/>
  <c r="BY931" i="1"/>
  <c r="BZ930" i="1"/>
  <c r="F929" i="1"/>
  <c r="D930" i="1"/>
  <c r="G930" i="1" s="1"/>
  <c r="E931" i="1"/>
  <c r="Q930" i="1"/>
  <c r="S929" i="1"/>
  <c r="Z929" i="1" s="1"/>
  <c r="R929" i="1"/>
  <c r="J877" i="1"/>
  <c r="K877" i="1" s="1"/>
  <c r="I878" i="1"/>
  <c r="AB930" i="1"/>
  <c r="AA930" i="1"/>
  <c r="T930" i="1"/>
  <c r="X379" i="1"/>
  <c r="L876" i="1"/>
  <c r="U876" i="1"/>
  <c r="W876" i="1" s="1"/>
  <c r="A931" i="1"/>
  <c r="H930" i="1"/>
  <c r="O876" i="1" l="1"/>
  <c r="AN876" i="1" s="1"/>
  <c r="M877" i="1"/>
  <c r="N877" i="1" s="1"/>
  <c r="DP875" i="1"/>
  <c r="DS875" i="1" s="1"/>
  <c r="DT875" i="1" s="1"/>
  <c r="BD875" i="1"/>
  <c r="AF875" i="1"/>
  <c r="AV875" i="1"/>
  <c r="BL875" i="1"/>
  <c r="CR875" i="1"/>
  <c r="CU875" i="1" s="1"/>
  <c r="AN875" i="1"/>
  <c r="CZ875" i="1"/>
  <c r="DC875" i="1" s="1"/>
  <c r="CB875" i="1"/>
  <c r="CE875" i="1" s="1"/>
  <c r="CF875" i="1" s="1"/>
  <c r="CJ875" i="1"/>
  <c r="CM875" i="1" s="1"/>
  <c r="CN875" i="1" s="1"/>
  <c r="BT875" i="1"/>
  <c r="BW875" i="1" s="1"/>
  <c r="BX875" i="1" s="1"/>
  <c r="DU932" i="1"/>
  <c r="DV931" i="1"/>
  <c r="BY932" i="1"/>
  <c r="BZ931" i="1"/>
  <c r="CW933" i="1"/>
  <c r="CX932" i="1"/>
  <c r="ED931" i="1"/>
  <c r="EC932" i="1"/>
  <c r="CO933" i="1"/>
  <c r="CP932" i="1"/>
  <c r="BE931" i="1"/>
  <c r="BF931" i="1" s="1"/>
  <c r="CK931" i="1"/>
  <c r="CL931" i="1" s="1"/>
  <c r="AW931" i="1"/>
  <c r="AX931" i="1" s="1"/>
  <c r="CC931" i="1"/>
  <c r="CD931" i="1" s="1"/>
  <c r="AO931" i="1"/>
  <c r="AP931" i="1" s="1"/>
  <c r="BU931" i="1"/>
  <c r="BV931" i="1" s="1"/>
  <c r="AG931" i="1"/>
  <c r="AH931" i="1" s="1"/>
  <c r="BM931" i="1"/>
  <c r="BN931" i="1" s="1"/>
  <c r="DY931" i="1"/>
  <c r="DZ931" i="1" s="1"/>
  <c r="DQ931" i="1"/>
  <c r="DR931" i="1" s="1"/>
  <c r="DI931" i="1"/>
  <c r="DJ931" i="1" s="1"/>
  <c r="DA931" i="1"/>
  <c r="DB931" i="1" s="1"/>
  <c r="EE931" i="1"/>
  <c r="CS931" i="1"/>
  <c r="CT931" i="1" s="1"/>
  <c r="CY931" i="1"/>
  <c r="BS931" i="1"/>
  <c r="CI931" i="1"/>
  <c r="DO931" i="1"/>
  <c r="CQ931" i="1"/>
  <c r="DW931" i="1"/>
  <c r="CA931" i="1"/>
  <c r="DG931" i="1"/>
  <c r="EG931" i="1"/>
  <c r="EH931" i="1" s="1"/>
  <c r="BQ935" i="1"/>
  <c r="BR934" i="1"/>
  <c r="CG934" i="1"/>
  <c r="CH933" i="1"/>
  <c r="DM932" i="1"/>
  <c r="DN931" i="1"/>
  <c r="DE932" i="1"/>
  <c r="DF931" i="1"/>
  <c r="F930" i="1"/>
  <c r="S930" i="1"/>
  <c r="Z930" i="1" s="1"/>
  <c r="R930" i="1"/>
  <c r="D931" i="1"/>
  <c r="E932" i="1"/>
  <c r="Q931" i="1"/>
  <c r="C380" i="1"/>
  <c r="P380" i="1" s="1"/>
  <c r="B379" i="1"/>
  <c r="J878" i="1"/>
  <c r="K878" i="1" s="1"/>
  <c r="I879" i="1"/>
  <c r="L877" i="1"/>
  <c r="U877" i="1"/>
  <c r="W877" i="1" s="1"/>
  <c r="A932" i="1"/>
  <c r="H931" i="1"/>
  <c r="T931" i="1"/>
  <c r="AB931" i="1"/>
  <c r="AA931" i="1"/>
  <c r="BD876" i="1" l="1"/>
  <c r="AV876" i="1"/>
  <c r="DH876" i="1"/>
  <c r="DK876" i="1" s="1"/>
  <c r="CB876" i="1"/>
  <c r="CE876" i="1" s="1"/>
  <c r="CF876" i="1" s="1"/>
  <c r="O877" i="1"/>
  <c r="AV877" i="1" s="1"/>
  <c r="CR876" i="1"/>
  <c r="CU876" i="1" s="1"/>
  <c r="CZ876" i="1"/>
  <c r="DC876" i="1" s="1"/>
  <c r="BT876" i="1"/>
  <c r="BW876" i="1" s="1"/>
  <c r="BX876" i="1" s="1"/>
  <c r="BL876" i="1"/>
  <c r="AF876" i="1"/>
  <c r="CJ876" i="1"/>
  <c r="CM876" i="1" s="1"/>
  <c r="CN876" i="1" s="1"/>
  <c r="DP876" i="1"/>
  <c r="DS876" i="1" s="1"/>
  <c r="DT876" i="1" s="1"/>
  <c r="M878" i="1"/>
  <c r="N878" i="1" s="1"/>
  <c r="CG935" i="1"/>
  <c r="CH934" i="1"/>
  <c r="CW934" i="1"/>
  <c r="CX933" i="1"/>
  <c r="BM932" i="1"/>
  <c r="BN932" i="1" s="1"/>
  <c r="BE932" i="1"/>
  <c r="BF932" i="1" s="1"/>
  <c r="CK932" i="1"/>
  <c r="CL932" i="1" s="1"/>
  <c r="AW932" i="1"/>
  <c r="AX932" i="1" s="1"/>
  <c r="CC932" i="1"/>
  <c r="CD932" i="1" s="1"/>
  <c r="AO932" i="1"/>
  <c r="AP932" i="1" s="1"/>
  <c r="BU932" i="1"/>
  <c r="BV932" i="1" s="1"/>
  <c r="AG932" i="1"/>
  <c r="AH932" i="1" s="1"/>
  <c r="DY932" i="1"/>
  <c r="DZ932" i="1" s="1"/>
  <c r="DQ932" i="1"/>
  <c r="DR932" i="1" s="1"/>
  <c r="DI932" i="1"/>
  <c r="DJ932" i="1" s="1"/>
  <c r="DA932" i="1"/>
  <c r="DB932" i="1" s="1"/>
  <c r="CS932" i="1"/>
  <c r="CT932" i="1" s="1"/>
  <c r="EE932" i="1"/>
  <c r="CY932" i="1"/>
  <c r="DO932" i="1"/>
  <c r="CI932" i="1"/>
  <c r="BS932" i="1"/>
  <c r="CA932" i="1"/>
  <c r="DG932" i="1"/>
  <c r="DW932" i="1"/>
  <c r="CQ932" i="1"/>
  <c r="EG932" i="1"/>
  <c r="EH932" i="1" s="1"/>
  <c r="DE933" i="1"/>
  <c r="DF932" i="1"/>
  <c r="BQ936" i="1"/>
  <c r="BR935" i="1"/>
  <c r="CO934" i="1"/>
  <c r="CP933" i="1"/>
  <c r="BY933" i="1"/>
  <c r="BZ932" i="1"/>
  <c r="ED932" i="1"/>
  <c r="EC933" i="1"/>
  <c r="DN932" i="1"/>
  <c r="DM933" i="1"/>
  <c r="DU933" i="1"/>
  <c r="DV932" i="1"/>
  <c r="F931" i="1"/>
  <c r="G931" i="1"/>
  <c r="R931" i="1"/>
  <c r="S931" i="1"/>
  <c r="Z931" i="1" s="1"/>
  <c r="E933" i="1"/>
  <c r="Q932" i="1"/>
  <c r="D932" i="1"/>
  <c r="G932" i="1" s="1"/>
  <c r="J879" i="1"/>
  <c r="K879" i="1" s="1"/>
  <c r="I880" i="1"/>
  <c r="A933" i="1"/>
  <c r="H932" i="1"/>
  <c r="L878" i="1"/>
  <c r="U878" i="1"/>
  <c r="W878" i="1" s="1"/>
  <c r="AB932" i="1"/>
  <c r="AA932" i="1"/>
  <c r="T932" i="1"/>
  <c r="X380" i="1"/>
  <c r="BT877" i="1" l="1"/>
  <c r="BW877" i="1" s="1"/>
  <c r="BX877" i="1" s="1"/>
  <c r="CJ877" i="1"/>
  <c r="CM877" i="1" s="1"/>
  <c r="CN877" i="1" s="1"/>
  <c r="DH877" i="1"/>
  <c r="DK877" i="1" s="1"/>
  <c r="AN877" i="1"/>
  <c r="BL877" i="1"/>
  <c r="AF877" i="1"/>
  <c r="CZ877" i="1"/>
  <c r="DC877" i="1" s="1"/>
  <c r="BD877" i="1"/>
  <c r="CB877" i="1"/>
  <c r="CE877" i="1" s="1"/>
  <c r="CF877" i="1" s="1"/>
  <c r="DP877" i="1"/>
  <c r="DS877" i="1" s="1"/>
  <c r="DT877" i="1" s="1"/>
  <c r="CR877" i="1"/>
  <c r="CU877" i="1" s="1"/>
  <c r="M879" i="1"/>
  <c r="N879" i="1" s="1"/>
  <c r="O878" i="1"/>
  <c r="CJ878" i="1" s="1"/>
  <c r="CM878" i="1" s="1"/>
  <c r="CN878" i="1" s="1"/>
  <c r="ED933" i="1"/>
  <c r="EC934" i="1"/>
  <c r="DV933" i="1"/>
  <c r="DU934" i="1"/>
  <c r="BY934" i="1"/>
  <c r="BZ933" i="1"/>
  <c r="DE934" i="1"/>
  <c r="DF933" i="1"/>
  <c r="CW935" i="1"/>
  <c r="CX934" i="1"/>
  <c r="BQ937" i="1"/>
  <c r="BR936" i="1"/>
  <c r="DM934" i="1"/>
  <c r="DN933" i="1"/>
  <c r="CC933" i="1"/>
  <c r="CD933" i="1" s="1"/>
  <c r="AO933" i="1"/>
  <c r="AP933" i="1" s="1"/>
  <c r="BU933" i="1"/>
  <c r="BV933" i="1" s="1"/>
  <c r="AG933" i="1"/>
  <c r="AH933" i="1" s="1"/>
  <c r="BM933" i="1"/>
  <c r="BN933" i="1" s="1"/>
  <c r="BE933" i="1"/>
  <c r="BF933" i="1" s="1"/>
  <c r="CK933" i="1"/>
  <c r="CL933" i="1" s="1"/>
  <c r="AW933" i="1"/>
  <c r="AX933" i="1" s="1"/>
  <c r="DY933" i="1"/>
  <c r="DZ933" i="1" s="1"/>
  <c r="DQ933" i="1"/>
  <c r="DR933" i="1" s="1"/>
  <c r="DI933" i="1"/>
  <c r="DJ933" i="1" s="1"/>
  <c r="DA933" i="1"/>
  <c r="DB933" i="1" s="1"/>
  <c r="CS933" i="1"/>
  <c r="CT933" i="1" s="1"/>
  <c r="EE933" i="1"/>
  <c r="BS933" i="1"/>
  <c r="CI933" i="1"/>
  <c r="DO933" i="1"/>
  <c r="CY933" i="1"/>
  <c r="DW933" i="1"/>
  <c r="DG933" i="1"/>
  <c r="CA933" i="1"/>
  <c r="CQ933" i="1"/>
  <c r="EG933" i="1"/>
  <c r="EH933" i="1" s="1"/>
  <c r="CO935" i="1"/>
  <c r="CP934" i="1"/>
  <c r="CG936" i="1"/>
  <c r="CH935" i="1"/>
  <c r="F932" i="1"/>
  <c r="E934" i="1"/>
  <c r="Q933" i="1"/>
  <c r="R932" i="1"/>
  <c r="S932" i="1"/>
  <c r="Z932" i="1" s="1"/>
  <c r="D933" i="1"/>
  <c r="G933" i="1" s="1"/>
  <c r="T933" i="1"/>
  <c r="AB933" i="1"/>
  <c r="AA933" i="1"/>
  <c r="B380" i="1"/>
  <c r="L879" i="1"/>
  <c r="U879" i="1"/>
  <c r="W879" i="1" s="1"/>
  <c r="A934" i="1"/>
  <c r="H933" i="1"/>
  <c r="C381" i="1"/>
  <c r="J880" i="1"/>
  <c r="K880" i="1" s="1"/>
  <c r="I881" i="1"/>
  <c r="AN878" i="1" l="1"/>
  <c r="BD878" i="1"/>
  <c r="O879" i="1"/>
  <c r="AV879" i="1" s="1"/>
  <c r="BL878" i="1"/>
  <c r="CR878" i="1"/>
  <c r="CU878" i="1" s="1"/>
  <c r="CZ878" i="1"/>
  <c r="DC878" i="1" s="1"/>
  <c r="AV878" i="1"/>
  <c r="CB878" i="1"/>
  <c r="CE878" i="1" s="1"/>
  <c r="CF878" i="1" s="1"/>
  <c r="BT878" i="1"/>
  <c r="BW878" i="1" s="1"/>
  <c r="BX878" i="1" s="1"/>
  <c r="DH878" i="1"/>
  <c r="DK878" i="1" s="1"/>
  <c r="AF878" i="1"/>
  <c r="M880" i="1"/>
  <c r="N880" i="1" s="1"/>
  <c r="DP878" i="1"/>
  <c r="DS878" i="1" s="1"/>
  <c r="DT878" i="1" s="1"/>
  <c r="CK934" i="1"/>
  <c r="CL934" i="1" s="1"/>
  <c r="AO934" i="1"/>
  <c r="AP934" i="1" s="1"/>
  <c r="CC934" i="1"/>
  <c r="CD934" i="1" s="1"/>
  <c r="AG934" i="1"/>
  <c r="AH934" i="1" s="1"/>
  <c r="BU934" i="1"/>
  <c r="BV934" i="1" s="1"/>
  <c r="BM934" i="1"/>
  <c r="BN934" i="1" s="1"/>
  <c r="BE934" i="1"/>
  <c r="BF934" i="1" s="1"/>
  <c r="AW934" i="1"/>
  <c r="AX934" i="1" s="1"/>
  <c r="DY934" i="1"/>
  <c r="DZ934" i="1" s="1"/>
  <c r="DQ934" i="1"/>
  <c r="DR934" i="1" s="1"/>
  <c r="DI934" i="1"/>
  <c r="DJ934" i="1" s="1"/>
  <c r="DA934" i="1"/>
  <c r="DB934" i="1" s="1"/>
  <c r="CS934" i="1"/>
  <c r="CT934" i="1" s="1"/>
  <c r="EE934" i="1"/>
  <c r="CY934" i="1"/>
  <c r="DO934" i="1"/>
  <c r="BS934" i="1"/>
  <c r="CI934" i="1"/>
  <c r="DW934" i="1"/>
  <c r="CA934" i="1"/>
  <c r="DG934" i="1"/>
  <c r="CQ934" i="1"/>
  <c r="EG934" i="1"/>
  <c r="EH934" i="1" s="1"/>
  <c r="BQ938" i="1"/>
  <c r="BR937" i="1"/>
  <c r="BY935" i="1"/>
  <c r="BZ934" i="1"/>
  <c r="DU935" i="1"/>
  <c r="DV934" i="1"/>
  <c r="CW936" i="1"/>
  <c r="CX935" i="1"/>
  <c r="ED934" i="1"/>
  <c r="EC935" i="1"/>
  <c r="CG937" i="1"/>
  <c r="CH936" i="1"/>
  <c r="CO936" i="1"/>
  <c r="CP935" i="1"/>
  <c r="DM935" i="1"/>
  <c r="DN934" i="1"/>
  <c r="DE935" i="1"/>
  <c r="DF934" i="1"/>
  <c r="F933" i="1"/>
  <c r="E935" i="1"/>
  <c r="Q934" i="1"/>
  <c r="S933" i="1"/>
  <c r="Z933" i="1" s="1"/>
  <c r="R933" i="1"/>
  <c r="D934" i="1"/>
  <c r="G934" i="1" s="1"/>
  <c r="J881" i="1"/>
  <c r="K881" i="1" s="1"/>
  <c r="I882" i="1"/>
  <c r="AB934" i="1"/>
  <c r="AA934" i="1"/>
  <c r="T934" i="1"/>
  <c r="P381" i="1"/>
  <c r="L880" i="1"/>
  <c r="U880" i="1"/>
  <c r="W880" i="1" s="1"/>
  <c r="A935" i="1"/>
  <c r="H934" i="1"/>
  <c r="CZ879" i="1" l="1"/>
  <c r="DC879" i="1" s="1"/>
  <c r="CB879" i="1"/>
  <c r="CE879" i="1" s="1"/>
  <c r="CF879" i="1" s="1"/>
  <c r="AN879" i="1"/>
  <c r="DP879" i="1"/>
  <c r="DS879" i="1" s="1"/>
  <c r="DT879" i="1" s="1"/>
  <c r="CR879" i="1"/>
  <c r="CU879" i="1" s="1"/>
  <c r="DH879" i="1"/>
  <c r="DK879" i="1" s="1"/>
  <c r="BD879" i="1"/>
  <c r="BT879" i="1"/>
  <c r="BW879" i="1" s="1"/>
  <c r="BX879" i="1" s="1"/>
  <c r="AF879" i="1"/>
  <c r="CJ879" i="1"/>
  <c r="CM879" i="1" s="1"/>
  <c r="CN879" i="1" s="1"/>
  <c r="BL879" i="1"/>
  <c r="M881" i="1"/>
  <c r="N881" i="1" s="1"/>
  <c r="O880" i="1"/>
  <c r="BD880" i="1" s="1"/>
  <c r="DM936" i="1"/>
  <c r="DN935" i="1"/>
  <c r="BY936" i="1"/>
  <c r="BZ935" i="1"/>
  <c r="CC935" i="1"/>
  <c r="CD935" i="1" s="1"/>
  <c r="AG935" i="1"/>
  <c r="AH935" i="1" s="1"/>
  <c r="BU935" i="1"/>
  <c r="BV935" i="1" s="1"/>
  <c r="BM935" i="1"/>
  <c r="BN935" i="1" s="1"/>
  <c r="BE935" i="1"/>
  <c r="BF935" i="1" s="1"/>
  <c r="AW935" i="1"/>
  <c r="AX935" i="1" s="1"/>
  <c r="CK935" i="1"/>
  <c r="CL935" i="1" s="1"/>
  <c r="AO935" i="1"/>
  <c r="AP935" i="1" s="1"/>
  <c r="DY935" i="1"/>
  <c r="DZ935" i="1" s="1"/>
  <c r="DQ935" i="1"/>
  <c r="DR935" i="1" s="1"/>
  <c r="DI935" i="1"/>
  <c r="DJ935" i="1" s="1"/>
  <c r="DA935" i="1"/>
  <c r="DB935" i="1" s="1"/>
  <c r="CS935" i="1"/>
  <c r="CT935" i="1" s="1"/>
  <c r="EE935" i="1"/>
  <c r="BS935" i="1"/>
  <c r="DO935" i="1"/>
  <c r="CI935" i="1"/>
  <c r="CY935" i="1"/>
  <c r="DW935" i="1"/>
  <c r="CQ935" i="1"/>
  <c r="DG935" i="1"/>
  <c r="CA935" i="1"/>
  <c r="EG935" i="1"/>
  <c r="EH935" i="1" s="1"/>
  <c r="CO937" i="1"/>
  <c r="CP936" i="1"/>
  <c r="CW937" i="1"/>
  <c r="CX936" i="1"/>
  <c r="BQ939" i="1"/>
  <c r="BR938" i="1"/>
  <c r="DE936" i="1"/>
  <c r="DF935" i="1"/>
  <c r="CG938" i="1"/>
  <c r="CH937" i="1"/>
  <c r="DU936" i="1"/>
  <c r="DV935" i="1"/>
  <c r="F934" i="1"/>
  <c r="ED935" i="1"/>
  <c r="EC936" i="1"/>
  <c r="S934" i="1"/>
  <c r="Z934" i="1" s="1"/>
  <c r="R934" i="1"/>
  <c r="E936" i="1"/>
  <c r="Q935" i="1"/>
  <c r="D935" i="1"/>
  <c r="G935" i="1" s="1"/>
  <c r="L881" i="1"/>
  <c r="U881" i="1"/>
  <c r="W881" i="1" s="1"/>
  <c r="T935" i="1"/>
  <c r="AB935" i="1"/>
  <c r="AA935" i="1"/>
  <c r="X381" i="1"/>
  <c r="J882" i="1"/>
  <c r="K882" i="1" s="1"/>
  <c r="I883" i="1"/>
  <c r="A936" i="1"/>
  <c r="H935" i="1"/>
  <c r="O881" i="1" l="1"/>
  <c r="AN881" i="1" s="1"/>
  <c r="CJ880" i="1"/>
  <c r="CM880" i="1" s="1"/>
  <c r="CN880" i="1" s="1"/>
  <c r="DH880" i="1"/>
  <c r="DK880" i="1" s="1"/>
  <c r="CR880" i="1"/>
  <c r="CU880" i="1" s="1"/>
  <c r="M882" i="1"/>
  <c r="N882" i="1" s="1"/>
  <c r="CZ880" i="1"/>
  <c r="DC880" i="1" s="1"/>
  <c r="DP880" i="1"/>
  <c r="DS880" i="1" s="1"/>
  <c r="DT880" i="1" s="1"/>
  <c r="AF880" i="1"/>
  <c r="AN880" i="1"/>
  <c r="AV880" i="1"/>
  <c r="BT880" i="1"/>
  <c r="BW880" i="1" s="1"/>
  <c r="BX880" i="1" s="1"/>
  <c r="BL880" i="1"/>
  <c r="CB880" i="1"/>
  <c r="CE880" i="1" s="1"/>
  <c r="CF880" i="1" s="1"/>
  <c r="ED936" i="1"/>
  <c r="EC937" i="1"/>
  <c r="CW938" i="1"/>
  <c r="CX937" i="1"/>
  <c r="CG939" i="1"/>
  <c r="CH938" i="1"/>
  <c r="DE937" i="1"/>
  <c r="DF936" i="1"/>
  <c r="CO938" i="1"/>
  <c r="CP937" i="1"/>
  <c r="BY937" i="1"/>
  <c r="BZ936" i="1"/>
  <c r="BU936" i="1"/>
  <c r="BV936" i="1" s="1"/>
  <c r="BM936" i="1"/>
  <c r="BN936" i="1" s="1"/>
  <c r="BE936" i="1"/>
  <c r="BF936" i="1" s="1"/>
  <c r="AW936" i="1"/>
  <c r="AX936" i="1" s="1"/>
  <c r="CK936" i="1"/>
  <c r="CL936" i="1" s="1"/>
  <c r="AO936" i="1"/>
  <c r="AP936" i="1" s="1"/>
  <c r="AG936" i="1"/>
  <c r="AH936" i="1" s="1"/>
  <c r="CC936" i="1"/>
  <c r="CD936" i="1" s="1"/>
  <c r="DY936" i="1"/>
  <c r="DZ936" i="1" s="1"/>
  <c r="DQ936" i="1"/>
  <c r="DR936" i="1" s="1"/>
  <c r="DI936" i="1"/>
  <c r="DJ936" i="1" s="1"/>
  <c r="DA936" i="1"/>
  <c r="DB936" i="1" s="1"/>
  <c r="CS936" i="1"/>
  <c r="CT936" i="1" s="1"/>
  <c r="EE936" i="1"/>
  <c r="DO936" i="1"/>
  <c r="BS936" i="1"/>
  <c r="CY936" i="1"/>
  <c r="CI936" i="1"/>
  <c r="DW936" i="1"/>
  <c r="CA936" i="1"/>
  <c r="DG936" i="1"/>
  <c r="CQ936" i="1"/>
  <c r="EG936" i="1"/>
  <c r="EH936" i="1" s="1"/>
  <c r="DU937" i="1"/>
  <c r="DV936" i="1"/>
  <c r="BR939" i="1"/>
  <c r="BQ940" i="1"/>
  <c r="DM937" i="1"/>
  <c r="DN936" i="1"/>
  <c r="F935" i="1"/>
  <c r="D936" i="1"/>
  <c r="G936" i="1" s="1"/>
  <c r="S935" i="1"/>
  <c r="Z935" i="1" s="1"/>
  <c r="R935" i="1"/>
  <c r="E937" i="1"/>
  <c r="Q936" i="1"/>
  <c r="C382" i="1"/>
  <c r="P382" i="1" s="1"/>
  <c r="B381" i="1"/>
  <c r="L882" i="1"/>
  <c r="U882" i="1"/>
  <c r="W882" i="1" s="1"/>
  <c r="A937" i="1"/>
  <c r="H936" i="1"/>
  <c r="AB936" i="1"/>
  <c r="AA936" i="1"/>
  <c r="T936" i="1"/>
  <c r="J883" i="1"/>
  <c r="K883" i="1" s="1"/>
  <c r="I884" i="1"/>
  <c r="CJ881" i="1" l="1"/>
  <c r="CM881" i="1" s="1"/>
  <c r="CN881" i="1" s="1"/>
  <c r="CB881" i="1"/>
  <c r="CE881" i="1" s="1"/>
  <c r="CF881" i="1" s="1"/>
  <c r="CR881" i="1"/>
  <c r="CU881" i="1" s="1"/>
  <c r="AF881" i="1"/>
  <c r="BD881" i="1"/>
  <c r="BL881" i="1"/>
  <c r="BT881" i="1"/>
  <c r="BW881" i="1" s="1"/>
  <c r="BX881" i="1" s="1"/>
  <c r="DH881" i="1"/>
  <c r="DK881" i="1" s="1"/>
  <c r="AV881" i="1"/>
  <c r="CZ881" i="1"/>
  <c r="DC881" i="1" s="1"/>
  <c r="DP881" i="1"/>
  <c r="DS881" i="1" s="1"/>
  <c r="DT881" i="1" s="1"/>
  <c r="O882" i="1"/>
  <c r="CB882" i="1" s="1"/>
  <c r="CE882" i="1" s="1"/>
  <c r="CF882" i="1" s="1"/>
  <c r="M883" i="1"/>
  <c r="N883" i="1" s="1"/>
  <c r="DU938" i="1"/>
  <c r="DV937" i="1"/>
  <c r="BY938" i="1"/>
  <c r="BZ937" i="1"/>
  <c r="CG940" i="1"/>
  <c r="CH939" i="1"/>
  <c r="BM937" i="1"/>
  <c r="BN937" i="1" s="1"/>
  <c r="BE937" i="1"/>
  <c r="BF937" i="1" s="1"/>
  <c r="AW937" i="1"/>
  <c r="AX937" i="1" s="1"/>
  <c r="CK937" i="1"/>
  <c r="CL937" i="1" s="1"/>
  <c r="AO937" i="1"/>
  <c r="AP937" i="1" s="1"/>
  <c r="CC937" i="1"/>
  <c r="CD937" i="1" s="1"/>
  <c r="AG937" i="1"/>
  <c r="AH937" i="1" s="1"/>
  <c r="BU937" i="1"/>
  <c r="BV937" i="1" s="1"/>
  <c r="DY937" i="1"/>
  <c r="DZ937" i="1" s="1"/>
  <c r="DQ937" i="1"/>
  <c r="DR937" i="1" s="1"/>
  <c r="DI937" i="1"/>
  <c r="DJ937" i="1" s="1"/>
  <c r="DA937" i="1"/>
  <c r="DB937" i="1" s="1"/>
  <c r="CS937" i="1"/>
  <c r="CT937" i="1" s="1"/>
  <c r="EE937" i="1"/>
  <c r="BS937" i="1"/>
  <c r="DO937" i="1"/>
  <c r="CI937" i="1"/>
  <c r="CY937" i="1"/>
  <c r="DW937" i="1"/>
  <c r="CQ937" i="1"/>
  <c r="DG937" i="1"/>
  <c r="CA937" i="1"/>
  <c r="EG937" i="1"/>
  <c r="EH937" i="1" s="1"/>
  <c r="DM938" i="1"/>
  <c r="DN937" i="1"/>
  <c r="CO939" i="1"/>
  <c r="CP938" i="1"/>
  <c r="CW939" i="1"/>
  <c r="CX938" i="1"/>
  <c r="BR940" i="1"/>
  <c r="BQ941" i="1"/>
  <c r="ED937" i="1"/>
  <c r="EC938" i="1"/>
  <c r="DE938" i="1"/>
  <c r="DF937" i="1"/>
  <c r="F936" i="1"/>
  <c r="R936" i="1"/>
  <c r="S936" i="1"/>
  <c r="Z936" i="1" s="1"/>
  <c r="E938" i="1"/>
  <c r="Q937" i="1"/>
  <c r="D937" i="1"/>
  <c r="G937" i="1" s="1"/>
  <c r="J884" i="1"/>
  <c r="K884" i="1" s="1"/>
  <c r="I885" i="1"/>
  <c r="T937" i="1"/>
  <c r="AB937" i="1"/>
  <c r="AA937" i="1"/>
  <c r="L883" i="1"/>
  <c r="U883" i="1"/>
  <c r="W883" i="1" s="1"/>
  <c r="X382" i="1"/>
  <c r="A938" i="1"/>
  <c r="H937" i="1"/>
  <c r="AN882" i="1" l="1"/>
  <c r="BL882" i="1"/>
  <c r="O883" i="1"/>
  <c r="CR883" i="1" s="1"/>
  <c r="CU883" i="1" s="1"/>
  <c r="CJ882" i="1"/>
  <c r="CM882" i="1" s="1"/>
  <c r="CN882" i="1" s="1"/>
  <c r="BD882" i="1"/>
  <c r="DP882" i="1"/>
  <c r="DS882" i="1" s="1"/>
  <c r="DT882" i="1" s="1"/>
  <c r="CZ882" i="1"/>
  <c r="DC882" i="1" s="1"/>
  <c r="AV882" i="1"/>
  <c r="BT882" i="1"/>
  <c r="BW882" i="1" s="1"/>
  <c r="BX882" i="1" s="1"/>
  <c r="CR882" i="1"/>
  <c r="CU882" i="1" s="1"/>
  <c r="DH882" i="1"/>
  <c r="DK882" i="1" s="1"/>
  <c r="AF882" i="1"/>
  <c r="M884" i="1"/>
  <c r="N884" i="1" s="1"/>
  <c r="BE938" i="1"/>
  <c r="BF938" i="1" s="1"/>
  <c r="AW938" i="1"/>
  <c r="AX938" i="1" s="1"/>
  <c r="CK938" i="1"/>
  <c r="CL938" i="1" s="1"/>
  <c r="AO938" i="1"/>
  <c r="AP938" i="1" s="1"/>
  <c r="CC938" i="1"/>
  <c r="CD938" i="1" s="1"/>
  <c r="AG938" i="1"/>
  <c r="AH938" i="1" s="1"/>
  <c r="BU938" i="1"/>
  <c r="BV938" i="1" s="1"/>
  <c r="BM938" i="1"/>
  <c r="BN938" i="1" s="1"/>
  <c r="DY938" i="1"/>
  <c r="DZ938" i="1" s="1"/>
  <c r="DQ938" i="1"/>
  <c r="DR938" i="1" s="1"/>
  <c r="DI938" i="1"/>
  <c r="DJ938" i="1" s="1"/>
  <c r="DA938" i="1"/>
  <c r="DB938" i="1" s="1"/>
  <c r="CS938" i="1"/>
  <c r="CT938" i="1" s="1"/>
  <c r="EE938" i="1"/>
  <c r="DO938" i="1"/>
  <c r="BS938" i="1"/>
  <c r="CY938" i="1"/>
  <c r="CI938" i="1"/>
  <c r="CQ938" i="1"/>
  <c r="CA938" i="1"/>
  <c r="DG938" i="1"/>
  <c r="DW938" i="1"/>
  <c r="EG938" i="1"/>
  <c r="EH938" i="1" s="1"/>
  <c r="BR941" i="1"/>
  <c r="BQ942" i="1"/>
  <c r="DM939" i="1"/>
  <c r="DN938" i="1"/>
  <c r="CG941" i="1"/>
  <c r="CH940" i="1"/>
  <c r="CP939" i="1"/>
  <c r="CO940" i="1"/>
  <c r="DE939" i="1"/>
  <c r="DF938" i="1"/>
  <c r="CW940" i="1"/>
  <c r="CX939" i="1"/>
  <c r="BZ938" i="1"/>
  <c r="BY939" i="1"/>
  <c r="ED938" i="1"/>
  <c r="EC939" i="1"/>
  <c r="DV938" i="1"/>
  <c r="DU939" i="1"/>
  <c r="F937" i="1"/>
  <c r="D938" i="1"/>
  <c r="G938" i="1" s="1"/>
  <c r="S937" i="1"/>
  <c r="Z937" i="1" s="1"/>
  <c r="R937" i="1"/>
  <c r="E939" i="1"/>
  <c r="Q938" i="1"/>
  <c r="C383" i="1"/>
  <c r="P383" i="1" s="1"/>
  <c r="J885" i="1"/>
  <c r="K885" i="1" s="1"/>
  <c r="I886" i="1"/>
  <c r="A939" i="1"/>
  <c r="H938" i="1"/>
  <c r="L884" i="1"/>
  <c r="U884" i="1"/>
  <c r="W884" i="1" s="1"/>
  <c r="AB938" i="1"/>
  <c r="AA938" i="1"/>
  <c r="T938" i="1"/>
  <c r="B382" i="1"/>
  <c r="BT883" i="1" l="1"/>
  <c r="BW883" i="1" s="1"/>
  <c r="BX883" i="1" s="1"/>
  <c r="DH883" i="1"/>
  <c r="DK883" i="1" s="1"/>
  <c r="AF883" i="1"/>
  <c r="BL883" i="1"/>
  <c r="CJ883" i="1"/>
  <c r="CM883" i="1" s="1"/>
  <c r="CN883" i="1" s="1"/>
  <c r="AN883" i="1"/>
  <c r="CZ883" i="1"/>
  <c r="DC883" i="1" s="1"/>
  <c r="CB883" i="1"/>
  <c r="CE883" i="1" s="1"/>
  <c r="CF883" i="1" s="1"/>
  <c r="BD883" i="1"/>
  <c r="DP883" i="1"/>
  <c r="DS883" i="1" s="1"/>
  <c r="DT883" i="1" s="1"/>
  <c r="AV883" i="1"/>
  <c r="O884" i="1"/>
  <c r="CR884" i="1" s="1"/>
  <c r="CU884" i="1" s="1"/>
  <c r="M885" i="1"/>
  <c r="N885" i="1" s="1"/>
  <c r="DN939" i="1"/>
  <c r="DM940" i="1"/>
  <c r="BZ939" i="1"/>
  <c r="BY940" i="1"/>
  <c r="CP940" i="1"/>
  <c r="CO941" i="1"/>
  <c r="BQ943" i="1"/>
  <c r="BR942" i="1"/>
  <c r="DF939" i="1"/>
  <c r="DE940" i="1"/>
  <c r="DV939" i="1"/>
  <c r="DU940" i="1"/>
  <c r="CK939" i="1"/>
  <c r="CL939" i="1" s="1"/>
  <c r="BE939" i="1"/>
  <c r="BF939" i="1" s="1"/>
  <c r="CC939" i="1"/>
  <c r="CD939" i="1" s="1"/>
  <c r="AW939" i="1"/>
  <c r="AX939" i="1" s="1"/>
  <c r="BU939" i="1"/>
  <c r="BV939" i="1" s="1"/>
  <c r="AO939" i="1"/>
  <c r="AP939" i="1" s="1"/>
  <c r="BM939" i="1"/>
  <c r="BN939" i="1" s="1"/>
  <c r="AG939" i="1"/>
  <c r="AH939" i="1" s="1"/>
  <c r="DY939" i="1"/>
  <c r="DZ939" i="1" s="1"/>
  <c r="DQ939" i="1"/>
  <c r="DR939" i="1" s="1"/>
  <c r="DI939" i="1"/>
  <c r="DJ939" i="1" s="1"/>
  <c r="DA939" i="1"/>
  <c r="DB939" i="1" s="1"/>
  <c r="CS939" i="1"/>
  <c r="CT939" i="1" s="1"/>
  <c r="EE939" i="1"/>
  <c r="CI939" i="1"/>
  <c r="CY939" i="1"/>
  <c r="BS939" i="1"/>
  <c r="DO939" i="1"/>
  <c r="DW939" i="1"/>
  <c r="CQ939" i="1"/>
  <c r="CA939" i="1"/>
  <c r="DG939" i="1"/>
  <c r="EG939" i="1"/>
  <c r="EH939" i="1" s="1"/>
  <c r="CW941" i="1"/>
  <c r="CX940" i="1"/>
  <c r="CH941" i="1"/>
  <c r="CG942" i="1"/>
  <c r="ED939" i="1"/>
  <c r="EC940" i="1"/>
  <c r="F938" i="1"/>
  <c r="R938" i="1"/>
  <c r="S938" i="1"/>
  <c r="Z938" i="1" s="1"/>
  <c r="E940" i="1"/>
  <c r="Q939" i="1"/>
  <c r="D939" i="1"/>
  <c r="G939" i="1" s="1"/>
  <c r="J886" i="1"/>
  <c r="K886" i="1" s="1"/>
  <c r="I887" i="1"/>
  <c r="L885" i="1"/>
  <c r="U885" i="1"/>
  <c r="W885" i="1" s="1"/>
  <c r="A940" i="1"/>
  <c r="H939" i="1"/>
  <c r="X383" i="1"/>
  <c r="T939" i="1"/>
  <c r="AB939" i="1"/>
  <c r="AA939" i="1"/>
  <c r="DH884" i="1" l="1"/>
  <c r="DK884" i="1" s="1"/>
  <c r="BT884" i="1"/>
  <c r="BW884" i="1" s="1"/>
  <c r="BX884" i="1" s="1"/>
  <c r="CJ884" i="1"/>
  <c r="CM884" i="1" s="1"/>
  <c r="CN884" i="1" s="1"/>
  <c r="AV884" i="1"/>
  <c r="M886" i="1"/>
  <c r="N886" i="1" s="1"/>
  <c r="DP884" i="1"/>
  <c r="DS884" i="1" s="1"/>
  <c r="DT884" i="1" s="1"/>
  <c r="BL884" i="1"/>
  <c r="AF884" i="1"/>
  <c r="CZ884" i="1"/>
  <c r="DC884" i="1" s="1"/>
  <c r="CB884" i="1"/>
  <c r="CE884" i="1" s="1"/>
  <c r="CF884" i="1" s="1"/>
  <c r="AN884" i="1"/>
  <c r="BD884" i="1"/>
  <c r="O885" i="1"/>
  <c r="AV885" i="1" s="1"/>
  <c r="DU941" i="1"/>
  <c r="DV940" i="1"/>
  <c r="CP941" i="1"/>
  <c r="CO942" i="1"/>
  <c r="CW942" i="1"/>
  <c r="CX941" i="1"/>
  <c r="DF940" i="1"/>
  <c r="DE941" i="1"/>
  <c r="BZ940" i="1"/>
  <c r="BY941" i="1"/>
  <c r="ED940" i="1"/>
  <c r="EC941" i="1"/>
  <c r="CK940" i="1"/>
  <c r="CL940" i="1" s="1"/>
  <c r="AW940" i="1"/>
  <c r="AX940" i="1" s="1"/>
  <c r="CC940" i="1"/>
  <c r="CD940" i="1" s="1"/>
  <c r="AO940" i="1"/>
  <c r="AP940" i="1" s="1"/>
  <c r="BU940" i="1"/>
  <c r="BV940" i="1" s="1"/>
  <c r="BM940" i="1"/>
  <c r="BN940" i="1" s="1"/>
  <c r="AG940" i="1"/>
  <c r="AH940" i="1" s="1"/>
  <c r="BE940" i="1"/>
  <c r="BF940" i="1" s="1"/>
  <c r="DY940" i="1"/>
  <c r="DZ940" i="1" s="1"/>
  <c r="DQ940" i="1"/>
  <c r="DR940" i="1" s="1"/>
  <c r="DI940" i="1"/>
  <c r="DJ940" i="1" s="1"/>
  <c r="DA940" i="1"/>
  <c r="DB940" i="1" s="1"/>
  <c r="CS940" i="1"/>
  <c r="CT940" i="1" s="1"/>
  <c r="EE940" i="1"/>
  <c r="DO940" i="1"/>
  <c r="CY940" i="1"/>
  <c r="CI940" i="1"/>
  <c r="BS940" i="1"/>
  <c r="DW940" i="1"/>
  <c r="DG940" i="1"/>
  <c r="CQ940" i="1"/>
  <c r="CA940" i="1"/>
  <c r="EG940" i="1"/>
  <c r="EH940" i="1" s="1"/>
  <c r="CH942" i="1"/>
  <c r="CG943" i="1"/>
  <c r="DN940" i="1"/>
  <c r="DM941" i="1"/>
  <c r="BQ944" i="1"/>
  <c r="BR943" i="1"/>
  <c r="F939" i="1"/>
  <c r="S939" i="1"/>
  <c r="Z939" i="1" s="1"/>
  <c r="R939" i="1"/>
  <c r="D940" i="1"/>
  <c r="G940" i="1" s="1"/>
  <c r="E941" i="1"/>
  <c r="Q940" i="1"/>
  <c r="B383" i="1"/>
  <c r="L886" i="1"/>
  <c r="U886" i="1"/>
  <c r="W886" i="1" s="1"/>
  <c r="AB940" i="1"/>
  <c r="AA940" i="1"/>
  <c r="T940" i="1"/>
  <c r="C384" i="1"/>
  <c r="A941" i="1"/>
  <c r="H940" i="1"/>
  <c r="J887" i="1"/>
  <c r="K887" i="1" s="1"/>
  <c r="I888" i="1"/>
  <c r="O886" i="1" l="1"/>
  <c r="BL886" i="1" s="1"/>
  <c r="M887" i="1"/>
  <c r="N887" i="1" s="1"/>
  <c r="CJ885" i="1"/>
  <c r="CM885" i="1" s="1"/>
  <c r="CN885" i="1" s="1"/>
  <c r="CR885" i="1"/>
  <c r="CU885" i="1" s="1"/>
  <c r="AF885" i="1"/>
  <c r="BT885" i="1"/>
  <c r="BW885" i="1" s="1"/>
  <c r="BX885" i="1" s="1"/>
  <c r="CZ885" i="1"/>
  <c r="DC885" i="1" s="1"/>
  <c r="AN885" i="1"/>
  <c r="BD885" i="1"/>
  <c r="BL885" i="1"/>
  <c r="CB885" i="1"/>
  <c r="CE885" i="1" s="1"/>
  <c r="CF885" i="1" s="1"/>
  <c r="DP885" i="1"/>
  <c r="DS885" i="1" s="1"/>
  <c r="DT885" i="1" s="1"/>
  <c r="DH885" i="1"/>
  <c r="DK885" i="1" s="1"/>
  <c r="CH943" i="1"/>
  <c r="CG944" i="1"/>
  <c r="ED941" i="1"/>
  <c r="EC942" i="1"/>
  <c r="CW943" i="1"/>
  <c r="CX942" i="1"/>
  <c r="BY942" i="1"/>
  <c r="BZ941" i="1"/>
  <c r="CP942" i="1"/>
  <c r="CO943" i="1"/>
  <c r="BR944" i="1"/>
  <c r="BQ945" i="1"/>
  <c r="BU941" i="1"/>
  <c r="BV941" i="1" s="1"/>
  <c r="AO941" i="1"/>
  <c r="AP941" i="1" s="1"/>
  <c r="BM941" i="1"/>
  <c r="BN941" i="1" s="1"/>
  <c r="AG941" i="1"/>
  <c r="AH941" i="1" s="1"/>
  <c r="CK941" i="1"/>
  <c r="CL941" i="1" s="1"/>
  <c r="BE941" i="1"/>
  <c r="BF941" i="1" s="1"/>
  <c r="CC941" i="1"/>
  <c r="CD941" i="1" s="1"/>
  <c r="AW941" i="1"/>
  <c r="AX941" i="1" s="1"/>
  <c r="DY941" i="1"/>
  <c r="DZ941" i="1" s="1"/>
  <c r="DQ941" i="1"/>
  <c r="DR941" i="1" s="1"/>
  <c r="DI941" i="1"/>
  <c r="DJ941" i="1" s="1"/>
  <c r="DA941" i="1"/>
  <c r="DB941" i="1" s="1"/>
  <c r="CS941" i="1"/>
  <c r="CT941" i="1" s="1"/>
  <c r="EE941" i="1"/>
  <c r="BS941" i="1"/>
  <c r="DO941" i="1"/>
  <c r="CY941" i="1"/>
  <c r="CI941" i="1"/>
  <c r="CA941" i="1"/>
  <c r="DG941" i="1"/>
  <c r="DW941" i="1"/>
  <c r="CQ941" i="1"/>
  <c r="EG941" i="1"/>
  <c r="EH941" i="1" s="1"/>
  <c r="DM942" i="1"/>
  <c r="DN941" i="1"/>
  <c r="DE942" i="1"/>
  <c r="DF941" i="1"/>
  <c r="DV941" i="1"/>
  <c r="DU942" i="1"/>
  <c r="F940" i="1"/>
  <c r="R940" i="1"/>
  <c r="S940" i="1"/>
  <c r="Z940" i="1" s="1"/>
  <c r="E942" i="1"/>
  <c r="Q941" i="1"/>
  <c r="D941" i="1"/>
  <c r="A942" i="1"/>
  <c r="H941" i="1"/>
  <c r="J888" i="1"/>
  <c r="K888" i="1" s="1"/>
  <c r="I889" i="1"/>
  <c r="T941" i="1"/>
  <c r="AB941" i="1"/>
  <c r="AA941" i="1"/>
  <c r="P384" i="1"/>
  <c r="L887" i="1"/>
  <c r="U887" i="1"/>
  <c r="W887" i="1" s="1"/>
  <c r="DH886" i="1" l="1"/>
  <c r="DK886" i="1" s="1"/>
  <c r="O887" i="1"/>
  <c r="AF887" i="1" s="1"/>
  <c r="DP886" i="1"/>
  <c r="DS886" i="1" s="1"/>
  <c r="DT886" i="1" s="1"/>
  <c r="BD886" i="1"/>
  <c r="CJ886" i="1"/>
  <c r="CM886" i="1" s="1"/>
  <c r="CN886" i="1" s="1"/>
  <c r="M888" i="1"/>
  <c r="N888" i="1" s="1"/>
  <c r="AV886" i="1"/>
  <c r="CB886" i="1"/>
  <c r="CE886" i="1" s="1"/>
  <c r="CF886" i="1" s="1"/>
  <c r="AN886" i="1"/>
  <c r="CZ886" i="1"/>
  <c r="DC886" i="1" s="1"/>
  <c r="CR886" i="1"/>
  <c r="CU886" i="1" s="1"/>
  <c r="AF886" i="1"/>
  <c r="BT886" i="1"/>
  <c r="BW886" i="1" s="1"/>
  <c r="BX886" i="1" s="1"/>
  <c r="BR945" i="1"/>
  <c r="BQ946" i="1"/>
  <c r="DE943" i="1"/>
  <c r="DF942" i="1"/>
  <c r="BM942" i="1"/>
  <c r="BN942" i="1" s="1"/>
  <c r="AG942" i="1"/>
  <c r="AH942" i="1" s="1"/>
  <c r="CK942" i="1"/>
  <c r="CL942" i="1" s="1"/>
  <c r="BE942" i="1"/>
  <c r="BF942" i="1" s="1"/>
  <c r="CC942" i="1"/>
  <c r="CD942" i="1" s="1"/>
  <c r="AW942" i="1"/>
  <c r="AX942" i="1" s="1"/>
  <c r="BU942" i="1"/>
  <c r="BV942" i="1" s="1"/>
  <c r="AO942" i="1"/>
  <c r="AP942" i="1" s="1"/>
  <c r="DY942" i="1"/>
  <c r="DZ942" i="1" s="1"/>
  <c r="DQ942" i="1"/>
  <c r="DR942" i="1" s="1"/>
  <c r="DI942" i="1"/>
  <c r="DJ942" i="1" s="1"/>
  <c r="DA942" i="1"/>
  <c r="DB942" i="1" s="1"/>
  <c r="CS942" i="1"/>
  <c r="CT942" i="1" s="1"/>
  <c r="EE942" i="1"/>
  <c r="CY942" i="1"/>
  <c r="CI942" i="1"/>
  <c r="BS942" i="1"/>
  <c r="DO942" i="1"/>
  <c r="CA942" i="1"/>
  <c r="DW942" i="1"/>
  <c r="CQ942" i="1"/>
  <c r="DG942" i="1"/>
  <c r="EG942" i="1"/>
  <c r="EH942" i="1" s="1"/>
  <c r="DN942" i="1"/>
  <c r="DM943" i="1"/>
  <c r="CW944" i="1"/>
  <c r="CX943" i="1"/>
  <c r="CO944" i="1"/>
  <c r="CP943" i="1"/>
  <c r="ED942" i="1"/>
  <c r="EC943" i="1"/>
  <c r="DV942" i="1"/>
  <c r="DU943" i="1"/>
  <c r="CG945" i="1"/>
  <c r="CH944" i="1"/>
  <c r="BY943" i="1"/>
  <c r="BZ942" i="1"/>
  <c r="F941" i="1"/>
  <c r="G941" i="1"/>
  <c r="D942" i="1"/>
  <c r="G942" i="1" s="1"/>
  <c r="S941" i="1"/>
  <c r="Z941" i="1" s="1"/>
  <c r="R941" i="1"/>
  <c r="E943" i="1"/>
  <c r="Q942" i="1"/>
  <c r="X384" i="1"/>
  <c r="AB942" i="1"/>
  <c r="AA942" i="1"/>
  <c r="T942" i="1"/>
  <c r="J889" i="1"/>
  <c r="K889" i="1" s="1"/>
  <c r="I890" i="1"/>
  <c r="L888" i="1"/>
  <c r="U888" i="1"/>
  <c r="W888" i="1" s="1"/>
  <c r="A943" i="1"/>
  <c r="H942" i="1"/>
  <c r="M889" i="1" l="1"/>
  <c r="N889" i="1" s="1"/>
  <c r="O888" i="1"/>
  <c r="BT888" i="1" s="1"/>
  <c r="BW888" i="1" s="1"/>
  <c r="BX888" i="1" s="1"/>
  <c r="AV887" i="1"/>
  <c r="CJ887" i="1"/>
  <c r="CM887" i="1" s="1"/>
  <c r="CN887" i="1" s="1"/>
  <c r="DP887" i="1"/>
  <c r="DS887" i="1" s="1"/>
  <c r="DT887" i="1" s="1"/>
  <c r="AN887" i="1"/>
  <c r="CZ887" i="1"/>
  <c r="DC887" i="1" s="1"/>
  <c r="CR887" i="1"/>
  <c r="CU887" i="1" s="1"/>
  <c r="BL887" i="1"/>
  <c r="BD887" i="1"/>
  <c r="CB887" i="1"/>
  <c r="CE887" i="1" s="1"/>
  <c r="CF887" i="1" s="1"/>
  <c r="BT887" i="1"/>
  <c r="BW887" i="1" s="1"/>
  <c r="BX887" i="1" s="1"/>
  <c r="DH887" i="1"/>
  <c r="DK887" i="1" s="1"/>
  <c r="DU944" i="1"/>
  <c r="DV943" i="1"/>
  <c r="CX944" i="1"/>
  <c r="CW945" i="1"/>
  <c r="ED943" i="1"/>
  <c r="EC944" i="1"/>
  <c r="DN943" i="1"/>
  <c r="DM944" i="1"/>
  <c r="BZ943" i="1"/>
  <c r="BY944" i="1"/>
  <c r="DF943" i="1"/>
  <c r="DE944" i="1"/>
  <c r="BQ947" i="1"/>
  <c r="BR946" i="1"/>
  <c r="CK943" i="1"/>
  <c r="CL943" i="1" s="1"/>
  <c r="BE943" i="1"/>
  <c r="BF943" i="1" s="1"/>
  <c r="CC943" i="1"/>
  <c r="CD943" i="1" s="1"/>
  <c r="AW943" i="1"/>
  <c r="AX943" i="1" s="1"/>
  <c r="BU943" i="1"/>
  <c r="BV943" i="1" s="1"/>
  <c r="AO943" i="1"/>
  <c r="AP943" i="1" s="1"/>
  <c r="BM943" i="1"/>
  <c r="BN943" i="1" s="1"/>
  <c r="AG943" i="1"/>
  <c r="AH943" i="1" s="1"/>
  <c r="DY943" i="1"/>
  <c r="DZ943" i="1" s="1"/>
  <c r="DQ943" i="1"/>
  <c r="DR943" i="1" s="1"/>
  <c r="DI943" i="1"/>
  <c r="DJ943" i="1" s="1"/>
  <c r="DA943" i="1"/>
  <c r="DB943" i="1" s="1"/>
  <c r="CS943" i="1"/>
  <c r="CT943" i="1" s="1"/>
  <c r="EE943" i="1"/>
  <c r="CI943" i="1"/>
  <c r="BS943" i="1"/>
  <c r="DO943" i="1"/>
  <c r="CY943" i="1"/>
  <c r="CQ943" i="1"/>
  <c r="CA943" i="1"/>
  <c r="DG943" i="1"/>
  <c r="DW943" i="1"/>
  <c r="EG943" i="1"/>
  <c r="EH943" i="1" s="1"/>
  <c r="CG946" i="1"/>
  <c r="CH945" i="1"/>
  <c r="CO945" i="1"/>
  <c r="CP944" i="1"/>
  <c r="F942" i="1"/>
  <c r="E944" i="1"/>
  <c r="Q943" i="1"/>
  <c r="S942" i="1"/>
  <c r="Z942" i="1" s="1"/>
  <c r="R942" i="1"/>
  <c r="D943" i="1"/>
  <c r="G943" i="1" s="1"/>
  <c r="T943" i="1"/>
  <c r="AB943" i="1"/>
  <c r="AA943" i="1"/>
  <c r="L889" i="1"/>
  <c r="U889" i="1"/>
  <c r="W889" i="1" s="1"/>
  <c r="C385" i="1"/>
  <c r="A944" i="1"/>
  <c r="H943" i="1"/>
  <c r="J890" i="1"/>
  <c r="K890" i="1" s="1"/>
  <c r="I891" i="1"/>
  <c r="B384" i="1"/>
  <c r="O889" i="1" l="1"/>
  <c r="CJ889" i="1" s="1"/>
  <c r="CM889" i="1" s="1"/>
  <c r="CN889" i="1" s="1"/>
  <c r="DP888" i="1"/>
  <c r="DS888" i="1" s="1"/>
  <c r="DT888" i="1" s="1"/>
  <c r="AV888" i="1"/>
  <c r="AN888" i="1"/>
  <c r="CJ888" i="1"/>
  <c r="CM888" i="1" s="1"/>
  <c r="CN888" i="1" s="1"/>
  <c r="CR888" i="1"/>
  <c r="CU888" i="1" s="1"/>
  <c r="AF888" i="1"/>
  <c r="BD888" i="1"/>
  <c r="CB888" i="1"/>
  <c r="CE888" i="1" s="1"/>
  <c r="CF888" i="1" s="1"/>
  <c r="BL888" i="1"/>
  <c r="CZ888" i="1"/>
  <c r="DC888" i="1" s="1"/>
  <c r="DH888" i="1"/>
  <c r="DK888" i="1" s="1"/>
  <c r="M890" i="1"/>
  <c r="N890" i="1" s="1"/>
  <c r="DF944" i="1"/>
  <c r="DE945" i="1"/>
  <c r="ED944" i="1"/>
  <c r="EC945" i="1"/>
  <c r="CC944" i="1"/>
  <c r="CD944" i="1" s="1"/>
  <c r="AW944" i="1"/>
  <c r="AX944" i="1" s="1"/>
  <c r="BU944" i="1"/>
  <c r="BV944" i="1" s="1"/>
  <c r="AO944" i="1"/>
  <c r="AP944" i="1" s="1"/>
  <c r="BM944" i="1"/>
  <c r="BN944" i="1" s="1"/>
  <c r="AG944" i="1"/>
  <c r="AH944" i="1" s="1"/>
  <c r="BE944" i="1"/>
  <c r="BF944" i="1" s="1"/>
  <c r="CK944" i="1"/>
  <c r="CL944" i="1" s="1"/>
  <c r="DY944" i="1"/>
  <c r="DZ944" i="1" s="1"/>
  <c r="DQ944" i="1"/>
  <c r="DR944" i="1" s="1"/>
  <c r="DI944" i="1"/>
  <c r="DJ944" i="1" s="1"/>
  <c r="DA944" i="1"/>
  <c r="DB944" i="1" s="1"/>
  <c r="CS944" i="1"/>
  <c r="CT944" i="1" s="1"/>
  <c r="EE944" i="1"/>
  <c r="DO944" i="1"/>
  <c r="BS944" i="1"/>
  <c r="CY944" i="1"/>
  <c r="CI944" i="1"/>
  <c r="CA944" i="1"/>
  <c r="CQ944" i="1"/>
  <c r="DW944" i="1"/>
  <c r="DG944" i="1"/>
  <c r="EG944" i="1"/>
  <c r="EH944" i="1" s="1"/>
  <c r="BZ944" i="1"/>
  <c r="BY945" i="1"/>
  <c r="CX945" i="1"/>
  <c r="CW946" i="1"/>
  <c r="CP945" i="1"/>
  <c r="CO946" i="1"/>
  <c r="DM945" i="1"/>
  <c r="DN944" i="1"/>
  <c r="CH946" i="1"/>
  <c r="CG947" i="1"/>
  <c r="BR947" i="1"/>
  <c r="BQ948" i="1"/>
  <c r="DU945" i="1"/>
  <c r="DV944" i="1"/>
  <c r="CZ889" i="1"/>
  <c r="DC889" i="1" s="1"/>
  <c r="AF889" i="1"/>
  <c r="DH889" i="1"/>
  <c r="DK889" i="1" s="1"/>
  <c r="AN889" i="1"/>
  <c r="F943" i="1"/>
  <c r="E945" i="1"/>
  <c r="Q944" i="1"/>
  <c r="S943" i="1"/>
  <c r="Z943" i="1" s="1"/>
  <c r="R943" i="1"/>
  <c r="D944" i="1"/>
  <c r="G944" i="1" s="1"/>
  <c r="AB944" i="1"/>
  <c r="AA944" i="1"/>
  <c r="T944" i="1"/>
  <c r="L890" i="1"/>
  <c r="U890" i="1"/>
  <c r="W890" i="1" s="1"/>
  <c r="P385" i="1"/>
  <c r="J891" i="1"/>
  <c r="K891" i="1" s="1"/>
  <c r="I892" i="1"/>
  <c r="A945" i="1"/>
  <c r="H944" i="1"/>
  <c r="CB889" i="1" l="1"/>
  <c r="CE889" i="1" s="1"/>
  <c r="CF889" i="1" s="1"/>
  <c r="AV889" i="1"/>
  <c r="CR889" i="1"/>
  <c r="CU889" i="1" s="1"/>
  <c r="DP889" i="1"/>
  <c r="DS889" i="1" s="1"/>
  <c r="DT889" i="1" s="1"/>
  <c r="BD889" i="1"/>
  <c r="BL889" i="1"/>
  <c r="BT889" i="1"/>
  <c r="BW889" i="1" s="1"/>
  <c r="BX889" i="1" s="1"/>
  <c r="O890" i="1"/>
  <c r="DH890" i="1" s="1"/>
  <c r="DK890" i="1" s="1"/>
  <c r="M891" i="1"/>
  <c r="N891" i="1" s="1"/>
  <c r="CH947" i="1"/>
  <c r="CG948" i="1"/>
  <c r="CW947" i="1"/>
  <c r="CX946" i="1"/>
  <c r="BY946" i="1"/>
  <c r="BZ945" i="1"/>
  <c r="ED945" i="1"/>
  <c r="EC946" i="1"/>
  <c r="BU945" i="1"/>
  <c r="BV945" i="1" s="1"/>
  <c r="AO945" i="1"/>
  <c r="AP945" i="1" s="1"/>
  <c r="BM945" i="1"/>
  <c r="BN945" i="1" s="1"/>
  <c r="AG945" i="1"/>
  <c r="AH945" i="1" s="1"/>
  <c r="CK945" i="1"/>
  <c r="CL945" i="1" s="1"/>
  <c r="BE945" i="1"/>
  <c r="BF945" i="1" s="1"/>
  <c r="CC945" i="1"/>
  <c r="CD945" i="1" s="1"/>
  <c r="AW945" i="1"/>
  <c r="AX945" i="1" s="1"/>
  <c r="DY945" i="1"/>
  <c r="DZ945" i="1" s="1"/>
  <c r="DQ945" i="1"/>
  <c r="DR945" i="1" s="1"/>
  <c r="DI945" i="1"/>
  <c r="DJ945" i="1" s="1"/>
  <c r="DA945" i="1"/>
  <c r="DB945" i="1" s="1"/>
  <c r="CS945" i="1"/>
  <c r="CT945" i="1" s="1"/>
  <c r="EE945" i="1"/>
  <c r="BS945" i="1"/>
  <c r="DO945" i="1"/>
  <c r="CY945" i="1"/>
  <c r="CI945" i="1"/>
  <c r="DW945" i="1"/>
  <c r="DG945" i="1"/>
  <c r="CQ945" i="1"/>
  <c r="CA945" i="1"/>
  <c r="EG945" i="1"/>
  <c r="EH945" i="1" s="1"/>
  <c r="DV945" i="1"/>
  <c r="DU946" i="1"/>
  <c r="DM946" i="1"/>
  <c r="DN945" i="1"/>
  <c r="DE946" i="1"/>
  <c r="DF945" i="1"/>
  <c r="BQ949" i="1"/>
  <c r="BR948" i="1"/>
  <c r="CO947" i="1"/>
  <c r="CP946" i="1"/>
  <c r="F944" i="1"/>
  <c r="E946" i="1"/>
  <c r="Q945" i="1"/>
  <c r="R944" i="1"/>
  <c r="S944" i="1"/>
  <c r="Z944" i="1" s="1"/>
  <c r="D945" i="1"/>
  <c r="G945" i="1" s="1"/>
  <c r="T945" i="1"/>
  <c r="AB945" i="1"/>
  <c r="AA945" i="1"/>
  <c r="L891" i="1"/>
  <c r="U891" i="1"/>
  <c r="W891" i="1" s="1"/>
  <c r="J892" i="1"/>
  <c r="K892" i="1" s="1"/>
  <c r="I893" i="1"/>
  <c r="A946" i="1"/>
  <c r="H945" i="1"/>
  <c r="X385" i="1"/>
  <c r="BT890" i="1" l="1"/>
  <c r="BW890" i="1" s="1"/>
  <c r="BX890" i="1" s="1"/>
  <c r="BD890" i="1"/>
  <c r="DP890" i="1"/>
  <c r="DS890" i="1" s="1"/>
  <c r="DT890" i="1" s="1"/>
  <c r="AF890" i="1"/>
  <c r="CB890" i="1"/>
  <c r="CE890" i="1" s="1"/>
  <c r="CF890" i="1" s="1"/>
  <c r="AV890" i="1"/>
  <c r="BL890" i="1"/>
  <c r="CJ890" i="1"/>
  <c r="CM890" i="1" s="1"/>
  <c r="CN890" i="1" s="1"/>
  <c r="AN890" i="1"/>
  <c r="CZ890" i="1"/>
  <c r="DC890" i="1" s="1"/>
  <c r="CR890" i="1"/>
  <c r="CU890" i="1" s="1"/>
  <c r="O891" i="1"/>
  <c r="CR891" i="1" s="1"/>
  <c r="CU891" i="1" s="1"/>
  <c r="DE947" i="1"/>
  <c r="DF946" i="1"/>
  <c r="BZ946" i="1"/>
  <c r="BY947" i="1"/>
  <c r="CW948" i="1"/>
  <c r="CX947" i="1"/>
  <c r="CO948" i="1"/>
  <c r="CP947" i="1"/>
  <c r="DN946" i="1"/>
  <c r="DM947" i="1"/>
  <c r="DU947" i="1"/>
  <c r="DV946" i="1"/>
  <c r="ED946" i="1"/>
  <c r="EC947" i="1"/>
  <c r="CG949" i="1"/>
  <c r="CH948" i="1"/>
  <c r="BM946" i="1"/>
  <c r="BN946" i="1" s="1"/>
  <c r="AG946" i="1"/>
  <c r="AH946" i="1" s="1"/>
  <c r="CK946" i="1"/>
  <c r="CL946" i="1" s="1"/>
  <c r="BE946" i="1"/>
  <c r="BF946" i="1" s="1"/>
  <c r="CC946" i="1"/>
  <c r="CD946" i="1" s="1"/>
  <c r="AW946" i="1"/>
  <c r="AX946" i="1" s="1"/>
  <c r="AO946" i="1"/>
  <c r="AP946" i="1" s="1"/>
  <c r="BU946" i="1"/>
  <c r="BV946" i="1" s="1"/>
  <c r="DY946" i="1"/>
  <c r="DZ946" i="1" s="1"/>
  <c r="DQ946" i="1"/>
  <c r="DR946" i="1" s="1"/>
  <c r="DI946" i="1"/>
  <c r="DJ946" i="1" s="1"/>
  <c r="DA946" i="1"/>
  <c r="DB946" i="1" s="1"/>
  <c r="CS946" i="1"/>
  <c r="CT946" i="1" s="1"/>
  <c r="EE946" i="1"/>
  <c r="CY946" i="1"/>
  <c r="DO946" i="1"/>
  <c r="BS946" i="1"/>
  <c r="CI946" i="1"/>
  <c r="DG946" i="1"/>
  <c r="CQ946" i="1"/>
  <c r="DW946" i="1"/>
  <c r="CA946" i="1"/>
  <c r="EG946" i="1"/>
  <c r="EH946" i="1" s="1"/>
  <c r="BR949" i="1"/>
  <c r="BQ950" i="1"/>
  <c r="F945" i="1"/>
  <c r="S945" i="1"/>
  <c r="Z945" i="1" s="1"/>
  <c r="R945" i="1"/>
  <c r="E947" i="1"/>
  <c r="Q946" i="1"/>
  <c r="D946" i="1"/>
  <c r="G946" i="1" s="1"/>
  <c r="M892" i="1"/>
  <c r="N892" i="1" s="1"/>
  <c r="A947" i="1"/>
  <c r="H946" i="1"/>
  <c r="C386" i="1"/>
  <c r="J893" i="1"/>
  <c r="K893" i="1" s="1"/>
  <c r="I894" i="1"/>
  <c r="B385" i="1"/>
  <c r="AB946" i="1"/>
  <c r="AA946" i="1"/>
  <c r="T946" i="1"/>
  <c r="L892" i="1"/>
  <c r="U892" i="1"/>
  <c r="W892" i="1" s="1"/>
  <c r="BD891" i="1" l="1"/>
  <c r="DH891" i="1"/>
  <c r="DK891" i="1" s="1"/>
  <c r="CJ891" i="1"/>
  <c r="CM891" i="1" s="1"/>
  <c r="CN891" i="1" s="1"/>
  <c r="AF891" i="1"/>
  <c r="AV891" i="1"/>
  <c r="AN891" i="1"/>
  <c r="CZ891" i="1"/>
  <c r="DC891" i="1" s="1"/>
  <c r="BT891" i="1"/>
  <c r="BW891" i="1" s="1"/>
  <c r="BX891" i="1" s="1"/>
  <c r="BL891" i="1"/>
  <c r="DX889" i="1"/>
  <c r="DX891" i="1" s="1"/>
  <c r="EA891" i="1" s="1"/>
  <c r="EB891" i="1" s="1"/>
  <c r="CB891" i="1"/>
  <c r="CE891" i="1" s="1"/>
  <c r="CF891" i="1" s="1"/>
  <c r="DP891" i="1"/>
  <c r="DS891" i="1" s="1"/>
  <c r="DT891" i="1" s="1"/>
  <c r="DU948" i="1"/>
  <c r="DV947" i="1"/>
  <c r="CW949" i="1"/>
  <c r="CX948" i="1"/>
  <c r="BR950" i="1"/>
  <c r="BQ951" i="1"/>
  <c r="DM948" i="1"/>
  <c r="DN947" i="1"/>
  <c r="BY948" i="1"/>
  <c r="BZ947" i="1"/>
  <c r="CH949" i="1"/>
  <c r="CG950" i="1"/>
  <c r="ED947" i="1"/>
  <c r="EC948" i="1"/>
  <c r="CK947" i="1"/>
  <c r="CL947" i="1" s="1"/>
  <c r="BE947" i="1"/>
  <c r="BF947" i="1" s="1"/>
  <c r="CC947" i="1"/>
  <c r="CD947" i="1" s="1"/>
  <c r="AW947" i="1"/>
  <c r="AX947" i="1" s="1"/>
  <c r="BU947" i="1"/>
  <c r="BV947" i="1" s="1"/>
  <c r="AO947" i="1"/>
  <c r="AP947" i="1" s="1"/>
  <c r="BM947" i="1"/>
  <c r="BN947" i="1" s="1"/>
  <c r="AG947" i="1"/>
  <c r="AH947" i="1" s="1"/>
  <c r="DY947" i="1"/>
  <c r="DZ947" i="1" s="1"/>
  <c r="DQ947" i="1"/>
  <c r="DR947" i="1" s="1"/>
  <c r="DI947" i="1"/>
  <c r="DJ947" i="1" s="1"/>
  <c r="DA947" i="1"/>
  <c r="DB947" i="1" s="1"/>
  <c r="CS947" i="1"/>
  <c r="CT947" i="1" s="1"/>
  <c r="EE947" i="1"/>
  <c r="CI947" i="1"/>
  <c r="CY947" i="1"/>
  <c r="DO947" i="1"/>
  <c r="BS947" i="1"/>
  <c r="DW947" i="1"/>
  <c r="CA947" i="1"/>
  <c r="DG947" i="1"/>
  <c r="CQ947" i="1"/>
  <c r="EG947" i="1"/>
  <c r="EH947" i="1" s="1"/>
  <c r="CP948" i="1"/>
  <c r="CO949" i="1"/>
  <c r="DF947" i="1"/>
  <c r="DE948" i="1"/>
  <c r="F946" i="1"/>
  <c r="R946" i="1"/>
  <c r="S946" i="1"/>
  <c r="Z946" i="1" s="1"/>
  <c r="D947" i="1"/>
  <c r="G947" i="1" s="1"/>
  <c r="E948" i="1"/>
  <c r="Q947" i="1"/>
  <c r="O892" i="1"/>
  <c r="M893" i="1"/>
  <c r="M894" i="1" s="1"/>
  <c r="N893" i="1"/>
  <c r="J894" i="1"/>
  <c r="K894" i="1" s="1"/>
  <c r="I895" i="1"/>
  <c r="P386" i="1"/>
  <c r="A948" i="1"/>
  <c r="H947" i="1"/>
  <c r="T947" i="1"/>
  <c r="AB947" i="1"/>
  <c r="AA947" i="1"/>
  <c r="L893" i="1"/>
  <c r="U893" i="1"/>
  <c r="W893" i="1" s="1"/>
  <c r="CH950" i="1" l="1"/>
  <c r="CG951" i="1"/>
  <c r="BR951" i="1"/>
  <c r="BQ952" i="1"/>
  <c r="AW948" i="1"/>
  <c r="AX948" i="1" s="1"/>
  <c r="BU948" i="1"/>
  <c r="BV948" i="1" s="1"/>
  <c r="AO948" i="1"/>
  <c r="AP948" i="1" s="1"/>
  <c r="CK948" i="1"/>
  <c r="CL948" i="1" s="1"/>
  <c r="BM948" i="1"/>
  <c r="BN948" i="1" s="1"/>
  <c r="BE948" i="1"/>
  <c r="BF948" i="1" s="1"/>
  <c r="AG948" i="1"/>
  <c r="AH948" i="1" s="1"/>
  <c r="CC948" i="1"/>
  <c r="CD948" i="1" s="1"/>
  <c r="DY948" i="1"/>
  <c r="DZ948" i="1" s="1"/>
  <c r="DQ948" i="1"/>
  <c r="DR948" i="1" s="1"/>
  <c r="DI948" i="1"/>
  <c r="DJ948" i="1" s="1"/>
  <c r="DA948" i="1"/>
  <c r="DB948" i="1" s="1"/>
  <c r="CS948" i="1"/>
  <c r="CT948" i="1" s="1"/>
  <c r="EE948" i="1"/>
  <c r="BS948" i="1"/>
  <c r="CI948" i="1"/>
  <c r="DO948" i="1"/>
  <c r="CY948" i="1"/>
  <c r="DW948" i="1"/>
  <c r="DG948" i="1"/>
  <c r="CQ948" i="1"/>
  <c r="CA948" i="1"/>
  <c r="EG948" i="1"/>
  <c r="EH948" i="1" s="1"/>
  <c r="DF948" i="1"/>
  <c r="DE949" i="1"/>
  <c r="BZ948" i="1"/>
  <c r="BY949" i="1"/>
  <c r="CX949" i="1"/>
  <c r="CW950" i="1"/>
  <c r="CO950" i="1"/>
  <c r="CP949" i="1"/>
  <c r="ED948" i="1"/>
  <c r="EC949" i="1"/>
  <c r="DN948" i="1"/>
  <c r="DM949" i="1"/>
  <c r="DV948" i="1"/>
  <c r="DU949" i="1"/>
  <c r="DX892" i="1"/>
  <c r="EA892" i="1" s="1"/>
  <c r="EB892" i="1" s="1"/>
  <c r="DH892" i="1"/>
  <c r="DK892" i="1" s="1"/>
  <c r="CR892" i="1"/>
  <c r="CU892" i="1" s="1"/>
  <c r="BL892" i="1"/>
  <c r="AF892" i="1"/>
  <c r="CJ892" i="1"/>
  <c r="CM892" i="1" s="1"/>
  <c r="CN892" i="1" s="1"/>
  <c r="AN892" i="1"/>
  <c r="CZ892" i="1"/>
  <c r="DC892" i="1" s="1"/>
  <c r="BD892" i="1"/>
  <c r="DP892" i="1"/>
  <c r="DS892" i="1" s="1"/>
  <c r="DT892" i="1" s="1"/>
  <c r="BT892" i="1"/>
  <c r="BW892" i="1" s="1"/>
  <c r="BX892" i="1" s="1"/>
  <c r="AV892" i="1"/>
  <c r="CB892" i="1"/>
  <c r="CE892" i="1" s="1"/>
  <c r="CF892" i="1" s="1"/>
  <c r="F947" i="1"/>
  <c r="O893" i="1"/>
  <c r="E949" i="1"/>
  <c r="Q948" i="1"/>
  <c r="R947" i="1"/>
  <c r="S947" i="1"/>
  <c r="Z947" i="1" s="1"/>
  <c r="D948" i="1"/>
  <c r="G948" i="1" s="1"/>
  <c r="N894" i="1"/>
  <c r="L894" i="1"/>
  <c r="U894" i="1"/>
  <c r="W894" i="1" s="1"/>
  <c r="AB948" i="1"/>
  <c r="AA948" i="1"/>
  <c r="T948" i="1"/>
  <c r="X386" i="1"/>
  <c r="M895" i="1"/>
  <c r="J895" i="1"/>
  <c r="K895" i="1" s="1"/>
  <c r="I896" i="1"/>
  <c r="A949" i="1"/>
  <c r="H948" i="1"/>
  <c r="ED949" i="1" l="1"/>
  <c r="EC950" i="1"/>
  <c r="BY950" i="1"/>
  <c r="BZ949" i="1"/>
  <c r="DU950" i="1"/>
  <c r="DV949" i="1"/>
  <c r="DE950" i="1"/>
  <c r="DF949" i="1"/>
  <c r="BR952" i="1"/>
  <c r="BQ953" i="1"/>
  <c r="CP950" i="1"/>
  <c r="CO951" i="1"/>
  <c r="CH951" i="1"/>
  <c r="CG952" i="1"/>
  <c r="BE949" i="1"/>
  <c r="BF949" i="1" s="1"/>
  <c r="AW949" i="1"/>
  <c r="AX949" i="1" s="1"/>
  <c r="CK949" i="1"/>
  <c r="CL949" i="1" s="1"/>
  <c r="AO949" i="1"/>
  <c r="AP949" i="1" s="1"/>
  <c r="CC949" i="1"/>
  <c r="CD949" i="1" s="1"/>
  <c r="AG949" i="1"/>
  <c r="AH949" i="1" s="1"/>
  <c r="BU949" i="1"/>
  <c r="BV949" i="1" s="1"/>
  <c r="BM949" i="1"/>
  <c r="BN949" i="1" s="1"/>
  <c r="DY949" i="1"/>
  <c r="DZ949" i="1" s="1"/>
  <c r="DQ949" i="1"/>
  <c r="DR949" i="1" s="1"/>
  <c r="DI949" i="1"/>
  <c r="DJ949" i="1" s="1"/>
  <c r="DA949" i="1"/>
  <c r="DB949" i="1" s="1"/>
  <c r="CS949" i="1"/>
  <c r="CT949" i="1" s="1"/>
  <c r="EE949" i="1"/>
  <c r="BS949" i="1"/>
  <c r="CY949" i="1"/>
  <c r="DO949" i="1"/>
  <c r="CI949" i="1"/>
  <c r="DG949" i="1"/>
  <c r="CA949" i="1"/>
  <c r="DW949" i="1"/>
  <c r="CQ949" i="1"/>
  <c r="EG949" i="1"/>
  <c r="EH949" i="1" s="1"/>
  <c r="DN949" i="1"/>
  <c r="DM950" i="1"/>
  <c r="CX950" i="1"/>
  <c r="CW951" i="1"/>
  <c r="DX893" i="1"/>
  <c r="EA893" i="1" s="1"/>
  <c r="EB893" i="1" s="1"/>
  <c r="DH893" i="1"/>
  <c r="DK893" i="1" s="1"/>
  <c r="CR893" i="1"/>
  <c r="CU893" i="1" s="1"/>
  <c r="CB893" i="1"/>
  <c r="CE893" i="1" s="1"/>
  <c r="CF893" i="1" s="1"/>
  <c r="BL893" i="1"/>
  <c r="AV893" i="1"/>
  <c r="AF893" i="1"/>
  <c r="BT893" i="1"/>
  <c r="BW893" i="1" s="1"/>
  <c r="BX893" i="1" s="1"/>
  <c r="CZ893" i="1"/>
  <c r="DC893" i="1" s="1"/>
  <c r="AN893" i="1"/>
  <c r="CJ893" i="1"/>
  <c r="CM893" i="1" s="1"/>
  <c r="CN893" i="1" s="1"/>
  <c r="BD893" i="1"/>
  <c r="DP893" i="1"/>
  <c r="DS893" i="1" s="1"/>
  <c r="DT893" i="1" s="1"/>
  <c r="F948" i="1"/>
  <c r="E950" i="1"/>
  <c r="Q949" i="1"/>
  <c r="R948" i="1"/>
  <c r="S948" i="1"/>
  <c r="Z948" i="1" s="1"/>
  <c r="D949" i="1"/>
  <c r="G949" i="1" s="1"/>
  <c r="O894" i="1"/>
  <c r="N895" i="1"/>
  <c r="L895" i="1"/>
  <c r="U895" i="1"/>
  <c r="W895" i="1" s="1"/>
  <c r="B386" i="1"/>
  <c r="A950" i="1"/>
  <c r="H949" i="1"/>
  <c r="T949" i="1"/>
  <c r="AB949" i="1"/>
  <c r="AA949" i="1"/>
  <c r="J896" i="1"/>
  <c r="K896" i="1" s="1"/>
  <c r="M896" i="1"/>
  <c r="I897" i="1"/>
  <c r="C387" i="1"/>
  <c r="BR953" i="1" l="1"/>
  <c r="BQ954" i="1"/>
  <c r="DM951" i="1"/>
  <c r="DN950" i="1"/>
  <c r="CG953" i="1"/>
  <c r="CH952" i="1"/>
  <c r="CP951" i="1"/>
  <c r="CO952" i="1"/>
  <c r="DF950" i="1"/>
  <c r="DE951" i="1"/>
  <c r="BZ950" i="1"/>
  <c r="BY951" i="1"/>
  <c r="AW950" i="1"/>
  <c r="AX950" i="1" s="1"/>
  <c r="CK950" i="1"/>
  <c r="CL950" i="1" s="1"/>
  <c r="AO950" i="1"/>
  <c r="AP950" i="1" s="1"/>
  <c r="CC950" i="1"/>
  <c r="CD950" i="1" s="1"/>
  <c r="AG950" i="1"/>
  <c r="AH950" i="1" s="1"/>
  <c r="BU950" i="1"/>
  <c r="BV950" i="1" s="1"/>
  <c r="BM950" i="1"/>
  <c r="BN950" i="1" s="1"/>
  <c r="BE950" i="1"/>
  <c r="BF950" i="1" s="1"/>
  <c r="DY950" i="1"/>
  <c r="DZ950" i="1" s="1"/>
  <c r="DQ950" i="1"/>
  <c r="DR950" i="1" s="1"/>
  <c r="DI950" i="1"/>
  <c r="DJ950" i="1" s="1"/>
  <c r="DA950" i="1"/>
  <c r="DB950" i="1" s="1"/>
  <c r="CS950" i="1"/>
  <c r="CT950" i="1" s="1"/>
  <c r="EE950" i="1"/>
  <c r="CI950" i="1"/>
  <c r="BS950" i="1"/>
  <c r="CY950" i="1"/>
  <c r="DO950" i="1"/>
  <c r="CQ950" i="1"/>
  <c r="DW950" i="1"/>
  <c r="CA950" i="1"/>
  <c r="DG950" i="1"/>
  <c r="EG950" i="1"/>
  <c r="EH950" i="1" s="1"/>
  <c r="CX951" i="1"/>
  <c r="CW952" i="1"/>
  <c r="ED950" i="1"/>
  <c r="EC951" i="1"/>
  <c r="DV950" i="1"/>
  <c r="DU951" i="1"/>
  <c r="DH894" i="1"/>
  <c r="DK894" i="1" s="1"/>
  <c r="CR894" i="1"/>
  <c r="CU894" i="1" s="1"/>
  <c r="CB894" i="1"/>
  <c r="CE894" i="1" s="1"/>
  <c r="CF894" i="1" s="1"/>
  <c r="BL894" i="1"/>
  <c r="AV894" i="1"/>
  <c r="AF894" i="1"/>
  <c r="CZ894" i="1"/>
  <c r="DC894" i="1" s="1"/>
  <c r="AN894" i="1"/>
  <c r="DX894" i="1"/>
  <c r="EA894" i="1" s="1"/>
  <c r="EB894" i="1" s="1"/>
  <c r="BT894" i="1"/>
  <c r="BW894" i="1" s="1"/>
  <c r="BX894" i="1" s="1"/>
  <c r="DP894" i="1"/>
  <c r="DS894" i="1" s="1"/>
  <c r="DT894" i="1" s="1"/>
  <c r="CJ894" i="1"/>
  <c r="CM894" i="1" s="1"/>
  <c r="CN894" i="1" s="1"/>
  <c r="BD894" i="1"/>
  <c r="F949" i="1"/>
  <c r="E951" i="1"/>
  <c r="Q950" i="1"/>
  <c r="S949" i="1"/>
  <c r="Z949" i="1" s="1"/>
  <c r="R949" i="1"/>
  <c r="D950" i="1"/>
  <c r="N896" i="1"/>
  <c r="O895" i="1"/>
  <c r="L896" i="1"/>
  <c r="U896" i="1"/>
  <c r="W896" i="1" s="1"/>
  <c r="AB950" i="1"/>
  <c r="AA950" i="1"/>
  <c r="T950" i="1"/>
  <c r="P387" i="1"/>
  <c r="J897" i="1"/>
  <c r="K897" i="1" s="1"/>
  <c r="M897" i="1"/>
  <c r="I898" i="1"/>
  <c r="A951" i="1"/>
  <c r="H950" i="1"/>
  <c r="BR954" i="1" l="1"/>
  <c r="BQ955" i="1"/>
  <c r="ED951" i="1"/>
  <c r="EC952" i="1"/>
  <c r="DF951" i="1"/>
  <c r="DE952" i="1"/>
  <c r="CH953" i="1"/>
  <c r="CG954" i="1"/>
  <c r="CK951" i="1"/>
  <c r="CL951" i="1" s="1"/>
  <c r="AO951" i="1"/>
  <c r="AP951" i="1" s="1"/>
  <c r="CC951" i="1"/>
  <c r="CD951" i="1" s="1"/>
  <c r="AG951" i="1"/>
  <c r="AH951" i="1" s="1"/>
  <c r="BU951" i="1"/>
  <c r="BV951" i="1" s="1"/>
  <c r="BM951" i="1"/>
  <c r="BN951" i="1" s="1"/>
  <c r="BE951" i="1"/>
  <c r="BF951" i="1" s="1"/>
  <c r="AW951" i="1"/>
  <c r="AX951" i="1" s="1"/>
  <c r="DY951" i="1"/>
  <c r="DZ951" i="1" s="1"/>
  <c r="DQ951" i="1"/>
  <c r="DR951" i="1" s="1"/>
  <c r="DI951" i="1"/>
  <c r="DJ951" i="1" s="1"/>
  <c r="DA951" i="1"/>
  <c r="DB951" i="1" s="1"/>
  <c r="CS951" i="1"/>
  <c r="CT951" i="1" s="1"/>
  <c r="EE951" i="1"/>
  <c r="DO951" i="1"/>
  <c r="CY951" i="1"/>
  <c r="CI951" i="1"/>
  <c r="BS951" i="1"/>
  <c r="DW951" i="1"/>
  <c r="CQ951" i="1"/>
  <c r="DG951" i="1"/>
  <c r="CA951" i="1"/>
  <c r="EG951" i="1"/>
  <c r="EH951" i="1" s="1"/>
  <c r="CX952" i="1"/>
  <c r="CW953" i="1"/>
  <c r="DU952" i="1"/>
  <c r="DV951" i="1"/>
  <c r="CP952" i="1"/>
  <c r="CO953" i="1"/>
  <c r="DN951" i="1"/>
  <c r="DM952" i="1"/>
  <c r="BY952" i="1"/>
  <c r="BZ951" i="1"/>
  <c r="DH895" i="1"/>
  <c r="DK895" i="1" s="1"/>
  <c r="CR895" i="1"/>
  <c r="CU895" i="1" s="1"/>
  <c r="CB895" i="1"/>
  <c r="CE895" i="1" s="1"/>
  <c r="CF895" i="1" s="1"/>
  <c r="BL895" i="1"/>
  <c r="AV895" i="1"/>
  <c r="AF895" i="1"/>
  <c r="DX895" i="1"/>
  <c r="EA895" i="1" s="1"/>
  <c r="EB895" i="1" s="1"/>
  <c r="BT895" i="1"/>
  <c r="BW895" i="1" s="1"/>
  <c r="BX895" i="1" s="1"/>
  <c r="CZ895" i="1"/>
  <c r="DC895" i="1" s="1"/>
  <c r="AN895" i="1"/>
  <c r="DP895" i="1"/>
  <c r="DS895" i="1" s="1"/>
  <c r="DT895" i="1" s="1"/>
  <c r="BD895" i="1"/>
  <c r="CJ895" i="1"/>
  <c r="CM895" i="1" s="1"/>
  <c r="CN895" i="1" s="1"/>
  <c r="F950" i="1"/>
  <c r="N897" i="1"/>
  <c r="O896" i="1"/>
  <c r="G950" i="1"/>
  <c r="E952" i="1"/>
  <c r="Q951" i="1"/>
  <c r="S950" i="1"/>
  <c r="Z950" i="1" s="1"/>
  <c r="R950" i="1"/>
  <c r="D951" i="1"/>
  <c r="G951" i="1" s="1"/>
  <c r="X387" i="1"/>
  <c r="L897" i="1"/>
  <c r="U897" i="1"/>
  <c r="W897" i="1" s="1"/>
  <c r="T951" i="1"/>
  <c r="AB951" i="1"/>
  <c r="AA951" i="1"/>
  <c r="A952" i="1"/>
  <c r="H951" i="1"/>
  <c r="J898" i="1"/>
  <c r="K898" i="1" s="1"/>
  <c r="M898" i="1"/>
  <c r="I899" i="1"/>
  <c r="CH954" i="1" l="1"/>
  <c r="CG955" i="1"/>
  <c r="BQ956" i="1"/>
  <c r="BR955" i="1"/>
  <c r="O897" i="1"/>
  <c r="CB897" i="1" s="1"/>
  <c r="CE897" i="1" s="1"/>
  <c r="CF897" i="1" s="1"/>
  <c r="BZ952" i="1"/>
  <c r="BY953" i="1"/>
  <c r="DF952" i="1"/>
  <c r="DE953" i="1"/>
  <c r="CC952" i="1"/>
  <c r="CD952" i="1" s="1"/>
  <c r="AG952" i="1"/>
  <c r="AH952" i="1" s="1"/>
  <c r="BU952" i="1"/>
  <c r="BV952" i="1" s="1"/>
  <c r="BM952" i="1"/>
  <c r="BN952" i="1" s="1"/>
  <c r="BE952" i="1"/>
  <c r="BF952" i="1" s="1"/>
  <c r="AW952" i="1"/>
  <c r="AX952" i="1" s="1"/>
  <c r="CK952" i="1"/>
  <c r="CL952" i="1" s="1"/>
  <c r="AO952" i="1"/>
  <c r="AP952" i="1" s="1"/>
  <c r="DY952" i="1"/>
  <c r="DZ952" i="1" s="1"/>
  <c r="DQ952" i="1"/>
  <c r="DR952" i="1" s="1"/>
  <c r="DI952" i="1"/>
  <c r="DJ952" i="1" s="1"/>
  <c r="DA952" i="1"/>
  <c r="DB952" i="1" s="1"/>
  <c r="CS952" i="1"/>
  <c r="CT952" i="1" s="1"/>
  <c r="EE952" i="1"/>
  <c r="CI952" i="1"/>
  <c r="CY952" i="1"/>
  <c r="DO952" i="1"/>
  <c r="BS952" i="1"/>
  <c r="DG952" i="1"/>
  <c r="CQ952" i="1"/>
  <c r="DW952" i="1"/>
  <c r="CA952" i="1"/>
  <c r="EG952" i="1"/>
  <c r="EH952" i="1" s="1"/>
  <c r="DV952" i="1"/>
  <c r="DU953" i="1"/>
  <c r="DN952" i="1"/>
  <c r="DM953" i="1"/>
  <c r="ED952" i="1"/>
  <c r="EC953" i="1"/>
  <c r="CW954" i="1"/>
  <c r="CX953" i="1"/>
  <c r="N898" i="1"/>
  <c r="CP953" i="1"/>
  <c r="CO954" i="1"/>
  <c r="DX896" i="1"/>
  <c r="EA896" i="1" s="1"/>
  <c r="EB896" i="1" s="1"/>
  <c r="DH896" i="1"/>
  <c r="DK896" i="1" s="1"/>
  <c r="CR896" i="1"/>
  <c r="CU896" i="1" s="1"/>
  <c r="CB896" i="1"/>
  <c r="CE896" i="1" s="1"/>
  <c r="CF896" i="1" s="1"/>
  <c r="BL896" i="1"/>
  <c r="AV896" i="1"/>
  <c r="AF896" i="1"/>
  <c r="CZ896" i="1"/>
  <c r="DC896" i="1" s="1"/>
  <c r="AN896" i="1"/>
  <c r="BT896" i="1"/>
  <c r="BW896" i="1" s="1"/>
  <c r="BX896" i="1" s="1"/>
  <c r="CJ896" i="1"/>
  <c r="CM896" i="1" s="1"/>
  <c r="CN896" i="1" s="1"/>
  <c r="DP896" i="1"/>
  <c r="DS896" i="1" s="1"/>
  <c r="DT896" i="1" s="1"/>
  <c r="BD896" i="1"/>
  <c r="F951" i="1"/>
  <c r="E953" i="1"/>
  <c r="Q952" i="1"/>
  <c r="S951" i="1"/>
  <c r="Z951" i="1" s="1"/>
  <c r="R951" i="1"/>
  <c r="D952" i="1"/>
  <c r="G952" i="1" s="1"/>
  <c r="C388" i="1"/>
  <c r="P388" i="1" s="1"/>
  <c r="B387" i="1"/>
  <c r="J899" i="1"/>
  <c r="K899" i="1" s="1"/>
  <c r="M899" i="1"/>
  <c r="I900" i="1"/>
  <c r="A953" i="1"/>
  <c r="H952" i="1"/>
  <c r="AB952" i="1"/>
  <c r="AA952" i="1"/>
  <c r="T952" i="1"/>
  <c r="L898" i="1"/>
  <c r="U898" i="1"/>
  <c r="W898" i="1" s="1"/>
  <c r="CX954" i="1" l="1"/>
  <c r="CW955" i="1"/>
  <c r="BR956" i="1"/>
  <c r="BQ957" i="1"/>
  <c r="CP954" i="1"/>
  <c r="CO955" i="1"/>
  <c r="CG956" i="1"/>
  <c r="CH955" i="1"/>
  <c r="CZ897" i="1"/>
  <c r="DC897" i="1" s="1"/>
  <c r="CR897" i="1"/>
  <c r="CU897" i="1" s="1"/>
  <c r="BT897" i="1"/>
  <c r="BW897" i="1" s="1"/>
  <c r="BX897" i="1" s="1"/>
  <c r="DP897" i="1"/>
  <c r="DS897" i="1" s="1"/>
  <c r="DT897" i="1" s="1"/>
  <c r="AF897" i="1"/>
  <c r="DH897" i="1"/>
  <c r="DK897" i="1" s="1"/>
  <c r="CJ897" i="1"/>
  <c r="CM897" i="1" s="1"/>
  <c r="CN897" i="1" s="1"/>
  <c r="AV897" i="1"/>
  <c r="DX897" i="1"/>
  <c r="EA897" i="1" s="1"/>
  <c r="EB897" i="1" s="1"/>
  <c r="BD897" i="1"/>
  <c r="BL897" i="1"/>
  <c r="AN897" i="1"/>
  <c r="N899" i="1"/>
  <c r="DF953" i="1"/>
  <c r="DE954" i="1"/>
  <c r="ED953" i="1"/>
  <c r="EC954" i="1"/>
  <c r="DN953" i="1"/>
  <c r="DM954" i="1"/>
  <c r="BZ953" i="1"/>
  <c r="BY954" i="1"/>
  <c r="BU953" i="1"/>
  <c r="BV953" i="1" s="1"/>
  <c r="BM953" i="1"/>
  <c r="BN953" i="1" s="1"/>
  <c r="BE953" i="1"/>
  <c r="BF953" i="1" s="1"/>
  <c r="AW953" i="1"/>
  <c r="AX953" i="1" s="1"/>
  <c r="CK953" i="1"/>
  <c r="CL953" i="1" s="1"/>
  <c r="AO953" i="1"/>
  <c r="AP953" i="1" s="1"/>
  <c r="AG953" i="1"/>
  <c r="AH953" i="1" s="1"/>
  <c r="CC953" i="1"/>
  <c r="CD953" i="1" s="1"/>
  <c r="DY953" i="1"/>
  <c r="DZ953" i="1" s="1"/>
  <c r="DQ953" i="1"/>
  <c r="DR953" i="1" s="1"/>
  <c r="DI953" i="1"/>
  <c r="DJ953" i="1" s="1"/>
  <c r="DA953" i="1"/>
  <c r="DB953" i="1" s="1"/>
  <c r="CS953" i="1"/>
  <c r="CT953" i="1" s="1"/>
  <c r="EE953" i="1"/>
  <c r="DO953" i="1"/>
  <c r="CI953" i="1"/>
  <c r="BS953" i="1"/>
  <c r="CY953" i="1"/>
  <c r="CA953" i="1"/>
  <c r="DG953" i="1"/>
  <c r="CQ953" i="1"/>
  <c r="DW953" i="1"/>
  <c r="EG953" i="1"/>
  <c r="EH953" i="1" s="1"/>
  <c r="O898" i="1"/>
  <c r="DP898" i="1" s="1"/>
  <c r="DS898" i="1" s="1"/>
  <c r="DT898" i="1" s="1"/>
  <c r="DV953" i="1"/>
  <c r="DU954" i="1"/>
  <c r="F952" i="1"/>
  <c r="E954" i="1"/>
  <c r="Q953" i="1"/>
  <c r="R952" i="1"/>
  <c r="S952" i="1"/>
  <c r="Z952" i="1" s="1"/>
  <c r="D953" i="1"/>
  <c r="G953" i="1" s="1"/>
  <c r="J900" i="1"/>
  <c r="K900" i="1" s="1"/>
  <c r="M900" i="1"/>
  <c r="I901" i="1"/>
  <c r="X388" i="1"/>
  <c r="A954" i="1"/>
  <c r="H953" i="1"/>
  <c r="L899" i="1"/>
  <c r="U899" i="1"/>
  <c r="W899" i="1" s="1"/>
  <c r="T953" i="1"/>
  <c r="AB953" i="1"/>
  <c r="AA953" i="1"/>
  <c r="EK952" i="1" l="1"/>
  <c r="DN954" i="1"/>
  <c r="DM955" i="1"/>
  <c r="BQ958" i="1"/>
  <c r="BR957" i="1"/>
  <c r="DV954" i="1"/>
  <c r="DU955" i="1"/>
  <c r="ED954" i="1"/>
  <c r="EC955" i="1"/>
  <c r="CG957" i="1"/>
  <c r="CH956" i="1"/>
  <c r="CW956" i="1"/>
  <c r="CX955" i="1"/>
  <c r="BZ954" i="1"/>
  <c r="BY955" i="1"/>
  <c r="DF954" i="1"/>
  <c r="DE955" i="1"/>
  <c r="CO956" i="1"/>
  <c r="CP955" i="1"/>
  <c r="N900" i="1"/>
  <c r="O899" i="1"/>
  <c r="AV899" i="1" s="1"/>
  <c r="DH898" i="1"/>
  <c r="DK898" i="1" s="1"/>
  <c r="AN898" i="1"/>
  <c r="CZ898" i="1"/>
  <c r="DC898" i="1" s="1"/>
  <c r="AF898" i="1"/>
  <c r="CJ898" i="1"/>
  <c r="CM898" i="1" s="1"/>
  <c r="CN898" i="1" s="1"/>
  <c r="AV898" i="1"/>
  <c r="BD898" i="1"/>
  <c r="BL898" i="1"/>
  <c r="CR898" i="1"/>
  <c r="CU898" i="1" s="1"/>
  <c r="BM954" i="1"/>
  <c r="BN954" i="1" s="1"/>
  <c r="BE954" i="1"/>
  <c r="BF954" i="1" s="1"/>
  <c r="AW954" i="1"/>
  <c r="AX954" i="1" s="1"/>
  <c r="CK954" i="1"/>
  <c r="CL954" i="1" s="1"/>
  <c r="AO954" i="1"/>
  <c r="AP954" i="1" s="1"/>
  <c r="CC954" i="1"/>
  <c r="CD954" i="1" s="1"/>
  <c r="AG954" i="1"/>
  <c r="AH954" i="1" s="1"/>
  <c r="BU954" i="1"/>
  <c r="BV954" i="1" s="1"/>
  <c r="DY954" i="1"/>
  <c r="DZ954" i="1" s="1"/>
  <c r="DQ954" i="1"/>
  <c r="DR954" i="1" s="1"/>
  <c r="DI954" i="1"/>
  <c r="DJ954" i="1" s="1"/>
  <c r="DA954" i="1"/>
  <c r="DB954" i="1" s="1"/>
  <c r="CS954" i="1"/>
  <c r="CT954" i="1" s="1"/>
  <c r="EE954" i="1"/>
  <c r="DO954" i="1"/>
  <c r="BS954" i="1"/>
  <c r="CY954" i="1"/>
  <c r="CI954" i="1"/>
  <c r="DW954" i="1"/>
  <c r="CA954" i="1"/>
  <c r="CQ954" i="1"/>
  <c r="DG954" i="1"/>
  <c r="EG954" i="1"/>
  <c r="EH954" i="1" s="1"/>
  <c r="BT898" i="1"/>
  <c r="BW898" i="1" s="1"/>
  <c r="BX898" i="1" s="1"/>
  <c r="CB898" i="1"/>
  <c r="CE898" i="1" s="1"/>
  <c r="CF898" i="1" s="1"/>
  <c r="DX898" i="1"/>
  <c r="EA898" i="1" s="1"/>
  <c r="EB898" i="1" s="1"/>
  <c r="F953" i="1"/>
  <c r="E955" i="1"/>
  <c r="Q954" i="1"/>
  <c r="S954" i="1" s="1"/>
  <c r="EK954" i="1" s="1"/>
  <c r="S953" i="1"/>
  <c r="Z953" i="1" s="1"/>
  <c r="R953" i="1"/>
  <c r="D954" i="1"/>
  <c r="G954" i="1" s="1"/>
  <c r="L900" i="1"/>
  <c r="U900" i="1"/>
  <c r="W900" i="1" s="1"/>
  <c r="A955" i="1"/>
  <c r="H954" i="1"/>
  <c r="B388" i="1"/>
  <c r="J901" i="1"/>
  <c r="K901" i="1" s="1"/>
  <c r="M901" i="1"/>
  <c r="I902" i="1"/>
  <c r="AB954" i="1"/>
  <c r="AA954" i="1"/>
  <c r="T954" i="1"/>
  <c r="C389" i="1"/>
  <c r="DP899" i="1" l="1"/>
  <c r="DS899" i="1" s="1"/>
  <c r="DT899" i="1" s="1"/>
  <c r="AN899" i="1"/>
  <c r="BL899" i="1"/>
  <c r="CZ899" i="1"/>
  <c r="DC899" i="1" s="1"/>
  <c r="CR899" i="1"/>
  <c r="CU899" i="1" s="1"/>
  <c r="BT899" i="1"/>
  <c r="BW899" i="1" s="1"/>
  <c r="BX899" i="1" s="1"/>
  <c r="CP956" i="1"/>
  <c r="CO957" i="1"/>
  <c r="EC956" i="1"/>
  <c r="ED955" i="1"/>
  <c r="BR958" i="1"/>
  <c r="BQ959" i="1"/>
  <c r="BM955" i="1"/>
  <c r="BN955" i="1" s="1"/>
  <c r="AO955" i="1"/>
  <c r="AP955" i="1" s="1"/>
  <c r="BU955" i="1"/>
  <c r="BV955" i="1" s="1"/>
  <c r="CC955" i="1"/>
  <c r="CD955" i="1" s="1"/>
  <c r="AG955" i="1"/>
  <c r="AH955" i="1" s="1"/>
  <c r="CK955" i="1"/>
  <c r="CL955" i="1" s="1"/>
  <c r="AW955" i="1"/>
  <c r="AX955" i="1" s="1"/>
  <c r="BE955" i="1"/>
  <c r="BF955" i="1" s="1"/>
  <c r="BS955" i="1"/>
  <c r="CQ955" i="1"/>
  <c r="DO955" i="1"/>
  <c r="CA955" i="1"/>
  <c r="CY955" i="1"/>
  <c r="DW955" i="1"/>
  <c r="CI955" i="1"/>
  <c r="DG955" i="1"/>
  <c r="EE955" i="1"/>
  <c r="DY955" i="1"/>
  <c r="DZ955" i="1" s="1"/>
  <c r="DQ955" i="1"/>
  <c r="DR955" i="1" s="1"/>
  <c r="DI955" i="1"/>
  <c r="DJ955" i="1" s="1"/>
  <c r="DA955" i="1"/>
  <c r="DB955" i="1" s="1"/>
  <c r="CS955" i="1"/>
  <c r="CT955" i="1" s="1"/>
  <c r="EG955" i="1"/>
  <c r="EH955" i="1" s="1"/>
  <c r="DE956" i="1"/>
  <c r="DF955" i="1"/>
  <c r="CX956" i="1"/>
  <c r="CW957" i="1"/>
  <c r="DM956" i="1"/>
  <c r="DN955" i="1"/>
  <c r="EK955" i="1"/>
  <c r="DU956" i="1"/>
  <c r="DV955" i="1"/>
  <c r="BY956" i="1"/>
  <c r="BZ955" i="1"/>
  <c r="CH957" i="1"/>
  <c r="CG958" i="1"/>
  <c r="ER952" i="1"/>
  <c r="EL952" i="1"/>
  <c r="EQ952" i="1"/>
  <c r="EP952" i="1"/>
  <c r="EN951" i="1"/>
  <c r="EM952" i="1"/>
  <c r="EM954" i="1" s="1"/>
  <c r="EO952" i="1"/>
  <c r="DH899" i="1"/>
  <c r="DK899" i="1" s="1"/>
  <c r="DX899" i="1"/>
  <c r="EA899" i="1" s="1"/>
  <c r="EB899" i="1" s="1"/>
  <c r="CJ899" i="1"/>
  <c r="CM899" i="1" s="1"/>
  <c r="CN899" i="1" s="1"/>
  <c r="AF899" i="1"/>
  <c r="BD899" i="1"/>
  <c r="CB899" i="1"/>
  <c r="CE899" i="1" s="1"/>
  <c r="CF899" i="1" s="1"/>
  <c r="F954" i="1"/>
  <c r="N901" i="1"/>
  <c r="O900" i="1"/>
  <c r="DH900" i="1" s="1"/>
  <c r="DK900" i="1" s="1"/>
  <c r="E956" i="1"/>
  <c r="Q955" i="1"/>
  <c r="D955" i="1"/>
  <c r="G955" i="1" s="1"/>
  <c r="L901" i="1"/>
  <c r="U901" i="1"/>
  <c r="W901" i="1" s="1"/>
  <c r="T955" i="1"/>
  <c r="AB955" i="1"/>
  <c r="AA955" i="1"/>
  <c r="J902" i="1"/>
  <c r="K902" i="1" s="1"/>
  <c r="M902" i="1"/>
  <c r="I903" i="1"/>
  <c r="P389" i="1"/>
  <c r="A956" i="1"/>
  <c r="H955" i="1"/>
  <c r="EM955" i="1" l="1"/>
  <c r="EC957" i="1"/>
  <c r="ED956" i="1"/>
  <c r="AO956" i="1"/>
  <c r="AP956" i="1" s="1"/>
  <c r="BU956" i="1"/>
  <c r="BV956" i="1" s="1"/>
  <c r="AW956" i="1"/>
  <c r="AX956" i="1" s="1"/>
  <c r="AG956" i="1"/>
  <c r="AH956" i="1" s="1"/>
  <c r="CK956" i="1"/>
  <c r="CL956" i="1" s="1"/>
  <c r="BM956" i="1"/>
  <c r="BN956" i="1" s="1"/>
  <c r="CC956" i="1"/>
  <c r="CD956" i="1" s="1"/>
  <c r="BE956" i="1"/>
  <c r="BF956" i="1" s="1"/>
  <c r="DG956" i="1"/>
  <c r="DO956" i="1"/>
  <c r="CQ956" i="1"/>
  <c r="BS956" i="1"/>
  <c r="EE956" i="1"/>
  <c r="CA956" i="1"/>
  <c r="CI956" i="1"/>
  <c r="CY956" i="1"/>
  <c r="DW956" i="1"/>
  <c r="DY956" i="1"/>
  <c r="DZ956" i="1" s="1"/>
  <c r="DQ956" i="1"/>
  <c r="DR956" i="1" s="1"/>
  <c r="DI956" i="1"/>
  <c r="DJ956" i="1" s="1"/>
  <c r="DA956" i="1"/>
  <c r="DB956" i="1" s="1"/>
  <c r="CS956" i="1"/>
  <c r="CT956" i="1" s="1"/>
  <c r="EG956" i="1"/>
  <c r="EH956" i="1" s="1"/>
  <c r="DV956" i="1"/>
  <c r="DU957" i="1"/>
  <c r="DN956" i="1"/>
  <c r="DM957" i="1"/>
  <c r="DF956" i="1"/>
  <c r="DE957" i="1"/>
  <c r="BY957" i="1"/>
  <c r="BZ956" i="1"/>
  <c r="EK956" i="1"/>
  <c r="EL955" i="1"/>
  <c r="CH958" i="1"/>
  <c r="CG959" i="1"/>
  <c r="BQ960" i="1"/>
  <c r="BR959" i="1"/>
  <c r="CP957" i="1"/>
  <c r="CO958" i="1"/>
  <c r="EO956" i="1"/>
  <c r="EP956" i="1" s="1"/>
  <c r="EO955" i="1"/>
  <c r="EP955" i="1" s="1"/>
  <c r="EO954" i="1"/>
  <c r="EP954" i="1" s="1"/>
  <c r="CW958" i="1"/>
  <c r="CX957" i="1"/>
  <c r="O901" i="1"/>
  <c r="DX901" i="1" s="1"/>
  <c r="EA901" i="1" s="1"/>
  <c r="EB901" i="1" s="1"/>
  <c r="DP900" i="1"/>
  <c r="DS900" i="1" s="1"/>
  <c r="DT900" i="1" s="1"/>
  <c r="CR900" i="1"/>
  <c r="CU900" i="1" s="1"/>
  <c r="AF900" i="1"/>
  <c r="AN900" i="1"/>
  <c r="CB900" i="1"/>
  <c r="CE900" i="1" s="1"/>
  <c r="CF900" i="1" s="1"/>
  <c r="CZ900" i="1"/>
  <c r="DC900" i="1" s="1"/>
  <c r="DX900" i="1"/>
  <c r="EA900" i="1" s="1"/>
  <c r="EB900" i="1" s="1"/>
  <c r="AV900" i="1"/>
  <c r="BT900" i="1"/>
  <c r="BW900" i="1" s="1"/>
  <c r="BX900" i="1" s="1"/>
  <c r="CJ900" i="1"/>
  <c r="CM900" i="1" s="1"/>
  <c r="CN900" i="1" s="1"/>
  <c r="N902" i="1"/>
  <c r="BL900" i="1"/>
  <c r="BD900" i="1"/>
  <c r="F955" i="1"/>
  <c r="E957" i="1"/>
  <c r="Q956" i="1"/>
  <c r="S955" i="1"/>
  <c r="Z955" i="1" s="1"/>
  <c r="R955" i="1"/>
  <c r="D956" i="1"/>
  <c r="A957" i="1"/>
  <c r="EO957" i="1" s="1"/>
  <c r="EP957" i="1" s="1"/>
  <c r="H956" i="1"/>
  <c r="J903" i="1"/>
  <c r="K903" i="1" s="1"/>
  <c r="M903" i="1"/>
  <c r="I904" i="1"/>
  <c r="AB956" i="1"/>
  <c r="AA956" i="1"/>
  <c r="T956" i="1"/>
  <c r="L902" i="1"/>
  <c r="U902" i="1"/>
  <c r="W902" i="1" s="1"/>
  <c r="X389" i="1"/>
  <c r="AF901" i="1" l="1"/>
  <c r="BZ957" i="1"/>
  <c r="BY958" i="1"/>
  <c r="DN957" i="1"/>
  <c r="DM958" i="1"/>
  <c r="BT901" i="1"/>
  <c r="BW901" i="1" s="1"/>
  <c r="BX901" i="1" s="1"/>
  <c r="CO959" i="1"/>
  <c r="CP958" i="1"/>
  <c r="DH901" i="1"/>
  <c r="DK901" i="1" s="1"/>
  <c r="EL956" i="1"/>
  <c r="EK957" i="1"/>
  <c r="EM957" i="1" s="1"/>
  <c r="EM956" i="1"/>
  <c r="ED957" i="1"/>
  <c r="EC958" i="1"/>
  <c r="AN901" i="1"/>
  <c r="DF957" i="1"/>
  <c r="DE958" i="1"/>
  <c r="DV957" i="1"/>
  <c r="DU958" i="1"/>
  <c r="BE957" i="1"/>
  <c r="BF957" i="1" s="1"/>
  <c r="BM957" i="1"/>
  <c r="BN957" i="1" s="1"/>
  <c r="AW957" i="1"/>
  <c r="AX957" i="1" s="1"/>
  <c r="CC957" i="1"/>
  <c r="CD957" i="1" s="1"/>
  <c r="AO957" i="1"/>
  <c r="AP957" i="1" s="1"/>
  <c r="AG957" i="1"/>
  <c r="AH957" i="1" s="1"/>
  <c r="BU957" i="1"/>
  <c r="BV957" i="1" s="1"/>
  <c r="CK957" i="1"/>
  <c r="CL957" i="1" s="1"/>
  <c r="DY957" i="1"/>
  <c r="DZ957" i="1" s="1"/>
  <c r="DW957" i="1"/>
  <c r="DG957" i="1"/>
  <c r="BS957" i="1"/>
  <c r="CI957" i="1"/>
  <c r="EE957" i="1"/>
  <c r="CY957" i="1"/>
  <c r="CQ957" i="1"/>
  <c r="DO957" i="1"/>
  <c r="CA957" i="1"/>
  <c r="DQ957" i="1"/>
  <c r="DR957" i="1" s="1"/>
  <c r="DI957" i="1"/>
  <c r="DJ957" i="1" s="1"/>
  <c r="DA957" i="1"/>
  <c r="DB957" i="1" s="1"/>
  <c r="CS957" i="1"/>
  <c r="CT957" i="1" s="1"/>
  <c r="EG957" i="1"/>
  <c r="EH957" i="1" s="1"/>
  <c r="CB901" i="1"/>
  <c r="CE901" i="1" s="1"/>
  <c r="CF901" i="1" s="1"/>
  <c r="CG960" i="1"/>
  <c r="CH959" i="1"/>
  <c r="CR901" i="1"/>
  <c r="CU901" i="1" s="1"/>
  <c r="CW959" i="1"/>
  <c r="CX958" i="1"/>
  <c r="BQ961" i="1"/>
  <c r="BR960" i="1"/>
  <c r="CZ901" i="1"/>
  <c r="DC901" i="1" s="1"/>
  <c r="DP901" i="1"/>
  <c r="DS901" i="1" s="1"/>
  <c r="DT901" i="1" s="1"/>
  <c r="BL901" i="1"/>
  <c r="BD901" i="1"/>
  <c r="AV901" i="1"/>
  <c r="CJ901" i="1"/>
  <c r="CM901" i="1" s="1"/>
  <c r="CN901" i="1" s="1"/>
  <c r="O902" i="1"/>
  <c r="BD902" i="1" s="1"/>
  <c r="N903" i="1"/>
  <c r="F956" i="1"/>
  <c r="G956" i="1"/>
  <c r="R956" i="1"/>
  <c r="S956" i="1"/>
  <c r="Z956" i="1" s="1"/>
  <c r="E958" i="1"/>
  <c r="Q957" i="1"/>
  <c r="D957" i="1"/>
  <c r="G957" i="1" s="1"/>
  <c r="C390" i="1"/>
  <c r="P390" i="1" s="1"/>
  <c r="B389" i="1"/>
  <c r="L903" i="1"/>
  <c r="U903" i="1"/>
  <c r="W903" i="1" s="1"/>
  <c r="A958" i="1"/>
  <c r="H957" i="1"/>
  <c r="J904" i="1"/>
  <c r="K904" i="1" s="1"/>
  <c r="M904" i="1"/>
  <c r="I905" i="1"/>
  <c r="T957" i="1"/>
  <c r="AB957" i="1"/>
  <c r="AA957" i="1"/>
  <c r="DP902" i="1" l="1"/>
  <c r="DS902" i="1" s="1"/>
  <c r="DT902" i="1" s="1"/>
  <c r="CJ902" i="1"/>
  <c r="CM902" i="1" s="1"/>
  <c r="CN902" i="1" s="1"/>
  <c r="BL902" i="1"/>
  <c r="AF902" i="1"/>
  <c r="DX902" i="1"/>
  <c r="EA902" i="1" s="1"/>
  <c r="EB902" i="1" s="1"/>
  <c r="CR902" i="1"/>
  <c r="CU902" i="1" s="1"/>
  <c r="CZ902" i="1"/>
  <c r="DC902" i="1" s="1"/>
  <c r="DH902" i="1"/>
  <c r="DK902" i="1" s="1"/>
  <c r="DV958" i="1"/>
  <c r="DU959" i="1"/>
  <c r="EL957" i="1"/>
  <c r="EK958" i="1"/>
  <c r="EM958" i="1" s="1"/>
  <c r="DM959" i="1"/>
  <c r="DN958" i="1"/>
  <c r="CK958" i="1"/>
  <c r="CL958" i="1" s="1"/>
  <c r="CC958" i="1"/>
  <c r="CD958" i="1" s="1"/>
  <c r="BU958" i="1"/>
  <c r="BV958" i="1" s="1"/>
  <c r="AO958" i="1"/>
  <c r="AP958" i="1" s="1"/>
  <c r="AG958" i="1"/>
  <c r="AH958" i="1" s="1"/>
  <c r="BM958" i="1"/>
  <c r="BN958" i="1" s="1"/>
  <c r="BE958" i="1"/>
  <c r="BF958" i="1" s="1"/>
  <c r="AW958" i="1"/>
  <c r="AX958" i="1" s="1"/>
  <c r="DY958" i="1"/>
  <c r="DZ958" i="1" s="1"/>
  <c r="DO958" i="1"/>
  <c r="DG958" i="1"/>
  <c r="DW958" i="1"/>
  <c r="CY958" i="1"/>
  <c r="CI958" i="1"/>
  <c r="CA958" i="1"/>
  <c r="CQ958" i="1"/>
  <c r="BS958" i="1"/>
  <c r="EE958" i="1"/>
  <c r="DQ958" i="1"/>
  <c r="DR958" i="1" s="1"/>
  <c r="DI958" i="1"/>
  <c r="DJ958" i="1" s="1"/>
  <c r="DA958" i="1"/>
  <c r="DB958" i="1" s="1"/>
  <c r="CS958" i="1"/>
  <c r="CT958" i="1" s="1"/>
  <c r="EG958" i="1"/>
  <c r="EH958" i="1" s="1"/>
  <c r="EO958" i="1"/>
  <c r="EP958" i="1" s="1"/>
  <c r="ED958" i="1"/>
  <c r="EC959" i="1"/>
  <c r="CP959" i="1"/>
  <c r="CO960" i="1"/>
  <c r="CX959" i="1"/>
  <c r="CW960" i="1"/>
  <c r="AN902" i="1"/>
  <c r="CH960" i="1"/>
  <c r="CG961" i="1"/>
  <c r="DF958" i="1"/>
  <c r="DE959" i="1"/>
  <c r="BZ958" i="1"/>
  <c r="BY959" i="1"/>
  <c r="AV902" i="1"/>
  <c r="CB902" i="1"/>
  <c r="CE902" i="1" s="1"/>
  <c r="CF902" i="1" s="1"/>
  <c r="BT902" i="1"/>
  <c r="BW902" i="1" s="1"/>
  <c r="BX902" i="1" s="1"/>
  <c r="BQ962" i="1"/>
  <c r="BR961" i="1"/>
  <c r="N904" i="1"/>
  <c r="O903" i="1"/>
  <c r="CZ903" i="1" s="1"/>
  <c r="DC903" i="1" s="1"/>
  <c r="F957" i="1"/>
  <c r="S957" i="1"/>
  <c r="Z957" i="1" s="1"/>
  <c r="R957" i="1"/>
  <c r="D958" i="1"/>
  <c r="G958" i="1" s="1"/>
  <c r="E959" i="1"/>
  <c r="Q958" i="1"/>
  <c r="AB958" i="1"/>
  <c r="AA958" i="1"/>
  <c r="T958" i="1"/>
  <c r="L904" i="1"/>
  <c r="U904" i="1"/>
  <c r="W904" i="1" s="1"/>
  <c r="A959" i="1"/>
  <c r="H958" i="1"/>
  <c r="X390" i="1"/>
  <c r="J905" i="1"/>
  <c r="K905" i="1" s="1"/>
  <c r="M905" i="1"/>
  <c r="I906" i="1"/>
  <c r="DH903" i="1" l="1"/>
  <c r="DK903" i="1" s="1"/>
  <c r="BT903" i="1"/>
  <c r="BW903" i="1" s="1"/>
  <c r="BX903" i="1" s="1"/>
  <c r="CB903" i="1"/>
  <c r="CE903" i="1" s="1"/>
  <c r="CF903" i="1" s="1"/>
  <c r="AF903" i="1"/>
  <c r="ED959" i="1"/>
  <c r="EC960" i="1"/>
  <c r="DP903" i="1"/>
  <c r="DS903" i="1" s="1"/>
  <c r="DT903" i="1" s="1"/>
  <c r="DX903" i="1"/>
  <c r="EA903" i="1" s="1"/>
  <c r="EB903" i="1" s="1"/>
  <c r="O904" i="1"/>
  <c r="DX904" i="1" s="1"/>
  <c r="EA904" i="1" s="1"/>
  <c r="EB904" i="1" s="1"/>
  <c r="BD903" i="1"/>
  <c r="BL903" i="1"/>
  <c r="CO961" i="1"/>
  <c r="CP960" i="1"/>
  <c r="DM960" i="1"/>
  <c r="DN959" i="1"/>
  <c r="DV959" i="1"/>
  <c r="DU960" i="1"/>
  <c r="BQ963" i="1"/>
  <c r="BR962" i="1"/>
  <c r="DF959" i="1"/>
  <c r="DE960" i="1"/>
  <c r="CC959" i="1"/>
  <c r="CD959" i="1" s="1"/>
  <c r="AW959" i="1"/>
  <c r="AX959" i="1" s="1"/>
  <c r="AO959" i="1"/>
  <c r="AP959" i="1" s="1"/>
  <c r="BU959" i="1"/>
  <c r="BV959" i="1" s="1"/>
  <c r="AG959" i="1"/>
  <c r="AH959" i="1" s="1"/>
  <c r="BM959" i="1"/>
  <c r="BN959" i="1" s="1"/>
  <c r="CK959" i="1"/>
  <c r="CL959" i="1" s="1"/>
  <c r="BE959" i="1"/>
  <c r="BF959" i="1" s="1"/>
  <c r="DY959" i="1"/>
  <c r="DZ959" i="1" s="1"/>
  <c r="DQ959" i="1"/>
  <c r="DR959" i="1" s="1"/>
  <c r="BS959" i="1"/>
  <c r="CI959" i="1"/>
  <c r="DW959" i="1"/>
  <c r="DG959" i="1"/>
  <c r="DI959" i="1"/>
  <c r="DJ959" i="1" s="1"/>
  <c r="CY959" i="1"/>
  <c r="DO959" i="1"/>
  <c r="EE959" i="1"/>
  <c r="CQ959" i="1"/>
  <c r="CA959" i="1"/>
  <c r="DA959" i="1"/>
  <c r="DB959" i="1" s="1"/>
  <c r="CS959" i="1"/>
  <c r="CT959" i="1" s="1"/>
  <c r="EG959" i="1"/>
  <c r="EH959" i="1" s="1"/>
  <c r="EO959" i="1"/>
  <c r="EP959" i="1" s="1"/>
  <c r="CR903" i="1"/>
  <c r="CU903" i="1" s="1"/>
  <c r="CJ903" i="1"/>
  <c r="CM903" i="1" s="1"/>
  <c r="CN903" i="1" s="1"/>
  <c r="CX960" i="1"/>
  <c r="CW961" i="1"/>
  <c r="AV903" i="1"/>
  <c r="AN903" i="1"/>
  <c r="BZ959" i="1"/>
  <c r="BY960" i="1"/>
  <c r="CG962" i="1"/>
  <c r="CH961" i="1"/>
  <c r="EL958" i="1"/>
  <c r="EK959" i="1"/>
  <c r="EM959" i="1" s="1"/>
  <c r="N905" i="1"/>
  <c r="F958" i="1"/>
  <c r="E960" i="1"/>
  <c r="Q959" i="1"/>
  <c r="S958" i="1"/>
  <c r="Z958" i="1" s="1"/>
  <c r="R958" i="1"/>
  <c r="D959" i="1"/>
  <c r="G959" i="1" s="1"/>
  <c r="C391" i="1"/>
  <c r="J906" i="1"/>
  <c r="K906" i="1" s="1"/>
  <c r="M906" i="1"/>
  <c r="I907" i="1"/>
  <c r="B390" i="1"/>
  <c r="A960" i="1"/>
  <c r="H959" i="1"/>
  <c r="L905" i="1"/>
  <c r="U905" i="1"/>
  <c r="W905" i="1" s="1"/>
  <c r="T959" i="1"/>
  <c r="AB959" i="1"/>
  <c r="AA959" i="1"/>
  <c r="BD904" i="1" l="1"/>
  <c r="AV904" i="1"/>
  <c r="N906" i="1"/>
  <c r="O905" i="1"/>
  <c r="DX905" i="1" s="1"/>
  <c r="EA905" i="1" s="1"/>
  <c r="EB905" i="1" s="1"/>
  <c r="AN904" i="1"/>
  <c r="DP904" i="1"/>
  <c r="DS904" i="1" s="1"/>
  <c r="DT904" i="1" s="1"/>
  <c r="CB904" i="1"/>
  <c r="CE904" i="1" s="1"/>
  <c r="CF904" i="1" s="1"/>
  <c r="CR904" i="1"/>
  <c r="CU904" i="1" s="1"/>
  <c r="BT904" i="1"/>
  <c r="BW904" i="1" s="1"/>
  <c r="BX904" i="1" s="1"/>
  <c r="BL904" i="1"/>
  <c r="CZ904" i="1"/>
  <c r="DC904" i="1" s="1"/>
  <c r="DH904" i="1"/>
  <c r="DK904" i="1" s="1"/>
  <c r="CJ904" i="1"/>
  <c r="CM904" i="1" s="1"/>
  <c r="CN904" i="1" s="1"/>
  <c r="AF904" i="1"/>
  <c r="ED960" i="1"/>
  <c r="EC961" i="1"/>
  <c r="CG963" i="1"/>
  <c r="CH962" i="1"/>
  <c r="DF960" i="1"/>
  <c r="DE961" i="1"/>
  <c r="BR963" i="1"/>
  <c r="BQ964" i="1"/>
  <c r="DM961" i="1"/>
  <c r="DN960" i="1"/>
  <c r="BY961" i="1"/>
  <c r="BZ960" i="1"/>
  <c r="CX961" i="1"/>
  <c r="CW962" i="1"/>
  <c r="AO960" i="1"/>
  <c r="AP960" i="1" s="1"/>
  <c r="BU960" i="1"/>
  <c r="BV960" i="1" s="1"/>
  <c r="BM960" i="1"/>
  <c r="BN960" i="1" s="1"/>
  <c r="AG960" i="1"/>
  <c r="AH960" i="1" s="1"/>
  <c r="BE960" i="1"/>
  <c r="BF960" i="1" s="1"/>
  <c r="AW960" i="1"/>
  <c r="AX960" i="1" s="1"/>
  <c r="CC960" i="1"/>
  <c r="CD960" i="1" s="1"/>
  <c r="CK960" i="1"/>
  <c r="CL960" i="1" s="1"/>
  <c r="DY960" i="1"/>
  <c r="DZ960" i="1" s="1"/>
  <c r="DQ960" i="1"/>
  <c r="DR960" i="1" s="1"/>
  <c r="DI960" i="1"/>
  <c r="DJ960" i="1" s="1"/>
  <c r="DO960" i="1"/>
  <c r="EE960" i="1"/>
  <c r="DW960" i="1"/>
  <c r="CA960" i="1"/>
  <c r="CI960" i="1"/>
  <c r="CQ960" i="1"/>
  <c r="DA960" i="1"/>
  <c r="DB960" i="1" s="1"/>
  <c r="DG960" i="1"/>
  <c r="BS960" i="1"/>
  <c r="CY960" i="1"/>
  <c r="CS960" i="1"/>
  <c r="CT960" i="1" s="1"/>
  <c r="EG960" i="1"/>
  <c r="EH960" i="1" s="1"/>
  <c r="EO960" i="1"/>
  <c r="EP960" i="1" s="1"/>
  <c r="DV960" i="1"/>
  <c r="DU961" i="1"/>
  <c r="EK960" i="1"/>
  <c r="EM960" i="1" s="1"/>
  <c r="EL959" i="1"/>
  <c r="CP961" i="1"/>
  <c r="CO962" i="1"/>
  <c r="F959" i="1"/>
  <c r="E961" i="1"/>
  <c r="Q960" i="1"/>
  <c r="S959" i="1"/>
  <c r="Z959" i="1" s="1"/>
  <c r="R959" i="1"/>
  <c r="D960" i="1"/>
  <c r="G960" i="1" s="1"/>
  <c r="P391" i="1"/>
  <c r="X391" i="1" s="1"/>
  <c r="AB960" i="1"/>
  <c r="AA960" i="1"/>
  <c r="T960" i="1"/>
  <c r="J907" i="1"/>
  <c r="K907" i="1" s="1"/>
  <c r="M907" i="1"/>
  <c r="I908" i="1"/>
  <c r="L906" i="1"/>
  <c r="U906" i="1"/>
  <c r="W906" i="1" s="1"/>
  <c r="A961" i="1"/>
  <c r="H960" i="1"/>
  <c r="O906" i="1" l="1"/>
  <c r="CR906" i="1" s="1"/>
  <c r="CU906" i="1" s="1"/>
  <c r="N907" i="1"/>
  <c r="CR905" i="1"/>
  <c r="CU905" i="1" s="1"/>
  <c r="DP905" i="1"/>
  <c r="DS905" i="1" s="1"/>
  <c r="DT905" i="1" s="1"/>
  <c r="BT905" i="1"/>
  <c r="BW905" i="1" s="1"/>
  <c r="BX905" i="1" s="1"/>
  <c r="BL905" i="1"/>
  <c r="AF905" i="1"/>
  <c r="AN905" i="1"/>
  <c r="BD905" i="1"/>
  <c r="AV905" i="1"/>
  <c r="CZ905" i="1"/>
  <c r="DC905" i="1" s="1"/>
  <c r="DH905" i="1"/>
  <c r="DK905" i="1" s="1"/>
  <c r="CJ905" i="1"/>
  <c r="CM905" i="1" s="1"/>
  <c r="CN905" i="1" s="1"/>
  <c r="CB905" i="1"/>
  <c r="CE905" i="1" s="1"/>
  <c r="CF905" i="1" s="1"/>
  <c r="BU961" i="1"/>
  <c r="BV961" i="1" s="1"/>
  <c r="AG961" i="1"/>
  <c r="AH961" i="1" s="1"/>
  <c r="CK961" i="1"/>
  <c r="CL961" i="1" s="1"/>
  <c r="BM961" i="1"/>
  <c r="BN961" i="1" s="1"/>
  <c r="AO961" i="1"/>
  <c r="AP961" i="1" s="1"/>
  <c r="BE961" i="1"/>
  <c r="BF961" i="1" s="1"/>
  <c r="CC961" i="1"/>
  <c r="CD961" i="1" s="1"/>
  <c r="AW961" i="1"/>
  <c r="AX961" i="1" s="1"/>
  <c r="DY961" i="1"/>
  <c r="DZ961" i="1" s="1"/>
  <c r="DQ961" i="1"/>
  <c r="DR961" i="1" s="1"/>
  <c r="DI961" i="1"/>
  <c r="DJ961" i="1" s="1"/>
  <c r="DA961" i="1"/>
  <c r="DB961" i="1" s="1"/>
  <c r="DO961" i="1"/>
  <c r="CI961" i="1"/>
  <c r="CY961" i="1"/>
  <c r="BS961" i="1"/>
  <c r="CQ961" i="1"/>
  <c r="EE961" i="1"/>
  <c r="DG961" i="1"/>
  <c r="CA961" i="1"/>
  <c r="DW961" i="1"/>
  <c r="CS961" i="1"/>
  <c r="CT961" i="1" s="1"/>
  <c r="EG961" i="1"/>
  <c r="EH961" i="1" s="1"/>
  <c r="EO961" i="1"/>
  <c r="EP961" i="1" s="1"/>
  <c r="BQ965" i="1"/>
  <c r="BR964" i="1"/>
  <c r="DF961" i="1"/>
  <c r="DE962" i="1"/>
  <c r="CH963" i="1"/>
  <c r="CG964" i="1"/>
  <c r="EL960" i="1"/>
  <c r="EK961" i="1"/>
  <c r="EM961" i="1" s="1"/>
  <c r="BY962" i="1"/>
  <c r="BZ961" i="1"/>
  <c r="ED961" i="1"/>
  <c r="EC962" i="1"/>
  <c r="CX962" i="1"/>
  <c r="CW963" i="1"/>
  <c r="DM962" i="1"/>
  <c r="DN961" i="1"/>
  <c r="CO963" i="1"/>
  <c r="CP962" i="1"/>
  <c r="DU962" i="1"/>
  <c r="DV961" i="1"/>
  <c r="F960" i="1"/>
  <c r="E962" i="1"/>
  <c r="Q961" i="1"/>
  <c r="R960" i="1"/>
  <c r="S960" i="1"/>
  <c r="Z960" i="1" s="1"/>
  <c r="D961" i="1"/>
  <c r="G961" i="1" s="1"/>
  <c r="L907" i="1"/>
  <c r="U907" i="1"/>
  <c r="W907" i="1" s="1"/>
  <c r="T961" i="1"/>
  <c r="AB961" i="1"/>
  <c r="AA961" i="1"/>
  <c r="C392" i="1"/>
  <c r="B391" i="1"/>
  <c r="A962" i="1"/>
  <c r="H961" i="1"/>
  <c r="J908" i="1"/>
  <c r="K908" i="1" s="1"/>
  <c r="M908" i="1"/>
  <c r="I909" i="1"/>
  <c r="AV906" i="1" l="1"/>
  <c r="CJ906" i="1"/>
  <c r="CM906" i="1" s="1"/>
  <c r="CN906" i="1" s="1"/>
  <c r="DH906" i="1"/>
  <c r="DK906" i="1" s="1"/>
  <c r="CZ906" i="1"/>
  <c r="DC906" i="1" s="1"/>
  <c r="DP906" i="1"/>
  <c r="DS906" i="1" s="1"/>
  <c r="DT906" i="1" s="1"/>
  <c r="CB906" i="1"/>
  <c r="CE906" i="1" s="1"/>
  <c r="CF906" i="1" s="1"/>
  <c r="AN906" i="1"/>
  <c r="BL906" i="1"/>
  <c r="BD906" i="1"/>
  <c r="DX906" i="1"/>
  <c r="EA906" i="1" s="1"/>
  <c r="EB906" i="1" s="1"/>
  <c r="BT906" i="1"/>
  <c r="BW906" i="1" s="1"/>
  <c r="BX906" i="1" s="1"/>
  <c r="AF906" i="1"/>
  <c r="N908" i="1"/>
  <c r="O907" i="1"/>
  <c r="CJ907" i="1" s="1"/>
  <c r="CM907" i="1" s="1"/>
  <c r="CN907" i="1" s="1"/>
  <c r="CK962" i="1"/>
  <c r="CL962" i="1" s="1"/>
  <c r="AW962" i="1"/>
  <c r="AX962" i="1" s="1"/>
  <c r="AO962" i="1"/>
  <c r="AP962" i="1" s="1"/>
  <c r="CC962" i="1"/>
  <c r="CD962" i="1" s="1"/>
  <c r="BU962" i="1"/>
  <c r="BV962" i="1" s="1"/>
  <c r="BE962" i="1"/>
  <c r="BF962" i="1" s="1"/>
  <c r="BM962" i="1"/>
  <c r="BN962" i="1" s="1"/>
  <c r="AG962" i="1"/>
  <c r="AH962" i="1" s="1"/>
  <c r="DY962" i="1"/>
  <c r="DZ962" i="1" s="1"/>
  <c r="DQ962" i="1"/>
  <c r="DR962" i="1" s="1"/>
  <c r="DI962" i="1"/>
  <c r="DJ962" i="1" s="1"/>
  <c r="DA962" i="1"/>
  <c r="DB962" i="1" s="1"/>
  <c r="CS962" i="1"/>
  <c r="CT962" i="1" s="1"/>
  <c r="CY962" i="1"/>
  <c r="DW962" i="1"/>
  <c r="DG962" i="1"/>
  <c r="CI962" i="1"/>
  <c r="DO962" i="1"/>
  <c r="CA962" i="1"/>
  <c r="BS962" i="1"/>
  <c r="EE962" i="1"/>
  <c r="CQ962" i="1"/>
  <c r="EG962" i="1"/>
  <c r="EH962" i="1" s="1"/>
  <c r="EO962" i="1"/>
  <c r="EP962" i="1" s="1"/>
  <c r="CW964" i="1"/>
  <c r="CX963" i="1"/>
  <c r="CP963" i="1"/>
  <c r="CO964" i="1"/>
  <c r="CG965" i="1"/>
  <c r="CH964" i="1"/>
  <c r="DM963" i="1"/>
  <c r="DN962" i="1"/>
  <c r="BQ966" i="1"/>
  <c r="BR965" i="1"/>
  <c r="EK962" i="1"/>
  <c r="EL961" i="1"/>
  <c r="DF962" i="1"/>
  <c r="DE963" i="1"/>
  <c r="DV962" i="1"/>
  <c r="DU963" i="1"/>
  <c r="EC963" i="1"/>
  <c r="ED962" i="1"/>
  <c r="BY963" i="1"/>
  <c r="BZ962" i="1"/>
  <c r="F961" i="1"/>
  <c r="E963" i="1"/>
  <c r="Q962" i="1"/>
  <c r="S961" i="1"/>
  <c r="Z961" i="1" s="1"/>
  <c r="R961" i="1"/>
  <c r="D962" i="1"/>
  <c r="G962" i="1" s="1"/>
  <c r="J909" i="1"/>
  <c r="K909" i="1" s="1"/>
  <c r="M909" i="1"/>
  <c r="I910" i="1"/>
  <c r="AB962" i="1"/>
  <c r="AA962" i="1"/>
  <c r="T962" i="1"/>
  <c r="P392" i="1"/>
  <c r="L908" i="1"/>
  <c r="U908" i="1"/>
  <c r="W908" i="1" s="1"/>
  <c r="A963" i="1"/>
  <c r="H962" i="1"/>
  <c r="O908" i="1" l="1"/>
  <c r="DP908" i="1" s="1"/>
  <c r="DS908" i="1" s="1"/>
  <c r="DT908" i="1" s="1"/>
  <c r="N909" i="1"/>
  <c r="CB907" i="1"/>
  <c r="CE907" i="1" s="1"/>
  <c r="CF907" i="1" s="1"/>
  <c r="DX907" i="1"/>
  <c r="EA907" i="1" s="1"/>
  <c r="EB907" i="1" s="1"/>
  <c r="AF907" i="1"/>
  <c r="AV907" i="1"/>
  <c r="CZ907" i="1"/>
  <c r="DC907" i="1" s="1"/>
  <c r="CR907" i="1"/>
  <c r="CU907" i="1" s="1"/>
  <c r="DH907" i="1"/>
  <c r="DK907" i="1" s="1"/>
  <c r="DP907" i="1"/>
  <c r="DS907" i="1" s="1"/>
  <c r="DT907" i="1" s="1"/>
  <c r="BL907" i="1"/>
  <c r="AN907" i="1"/>
  <c r="BT907" i="1"/>
  <c r="BW907" i="1" s="1"/>
  <c r="BX907" i="1" s="1"/>
  <c r="BD907" i="1"/>
  <c r="CH965" i="1"/>
  <c r="CG966" i="1"/>
  <c r="EC964" i="1"/>
  <c r="ED963" i="1"/>
  <c r="DE964" i="1"/>
  <c r="DF963" i="1"/>
  <c r="EL962" i="1"/>
  <c r="EK963" i="1"/>
  <c r="DM964" i="1"/>
  <c r="DN963" i="1"/>
  <c r="DU964" i="1"/>
  <c r="DV963" i="1"/>
  <c r="BQ967" i="1"/>
  <c r="BR966" i="1"/>
  <c r="BM963" i="1"/>
  <c r="BN963" i="1" s="1"/>
  <c r="AO963" i="1"/>
  <c r="AP963" i="1" s="1"/>
  <c r="BE963" i="1"/>
  <c r="BF963" i="1" s="1"/>
  <c r="AG963" i="1"/>
  <c r="AH963" i="1" s="1"/>
  <c r="BU963" i="1"/>
  <c r="BV963" i="1" s="1"/>
  <c r="CK963" i="1"/>
  <c r="CL963" i="1" s="1"/>
  <c r="CC963" i="1"/>
  <c r="CD963" i="1" s="1"/>
  <c r="AW963" i="1"/>
  <c r="AX963" i="1" s="1"/>
  <c r="EM963" i="1"/>
  <c r="DY963" i="1"/>
  <c r="DZ963" i="1" s="1"/>
  <c r="DQ963" i="1"/>
  <c r="DR963" i="1" s="1"/>
  <c r="DI963" i="1"/>
  <c r="DJ963" i="1" s="1"/>
  <c r="DA963" i="1"/>
  <c r="DB963" i="1" s="1"/>
  <c r="CS963" i="1"/>
  <c r="CT963" i="1" s="1"/>
  <c r="CI963" i="1"/>
  <c r="DW963" i="1"/>
  <c r="CY963" i="1"/>
  <c r="DG963" i="1"/>
  <c r="CQ963" i="1"/>
  <c r="CA963" i="1"/>
  <c r="DO963" i="1"/>
  <c r="EE963" i="1"/>
  <c r="BS963" i="1"/>
  <c r="EG963" i="1"/>
  <c r="EH963" i="1" s="1"/>
  <c r="EO963" i="1"/>
  <c r="EP963" i="1" s="1"/>
  <c r="BY964" i="1"/>
  <c r="BZ963" i="1"/>
  <c r="CO965" i="1"/>
  <c r="CP964" i="1"/>
  <c r="CX964" i="1"/>
  <c r="CW965" i="1"/>
  <c r="EM962" i="1"/>
  <c r="F962" i="1"/>
  <c r="E964" i="1"/>
  <c r="Q963" i="1"/>
  <c r="S962" i="1"/>
  <c r="Z962" i="1" s="1"/>
  <c r="R962" i="1"/>
  <c r="D963" i="1"/>
  <c r="G963" i="1" s="1"/>
  <c r="J910" i="1"/>
  <c r="K910" i="1" s="1"/>
  <c r="M910" i="1"/>
  <c r="I911" i="1"/>
  <c r="T963" i="1"/>
  <c r="AB963" i="1"/>
  <c r="AA963" i="1"/>
  <c r="X392" i="1"/>
  <c r="L909" i="1"/>
  <c r="O909" i="1" s="1"/>
  <c r="U909" i="1"/>
  <c r="W909" i="1" s="1"/>
  <c r="H963" i="1"/>
  <c r="A964" i="1"/>
  <c r="DX908" i="1" l="1"/>
  <c r="EA908" i="1" s="1"/>
  <c r="EB908" i="1" s="1"/>
  <c r="N910" i="1"/>
  <c r="BL908" i="1"/>
  <c r="CR908" i="1"/>
  <c r="CU908" i="1" s="1"/>
  <c r="BT908" i="1"/>
  <c r="BW908" i="1" s="1"/>
  <c r="BX908" i="1" s="1"/>
  <c r="AV908" i="1"/>
  <c r="CB908" i="1"/>
  <c r="CE908" i="1" s="1"/>
  <c r="CF908" i="1" s="1"/>
  <c r="CJ908" i="1"/>
  <c r="CM908" i="1" s="1"/>
  <c r="CN908" i="1" s="1"/>
  <c r="DH908" i="1"/>
  <c r="DK908" i="1" s="1"/>
  <c r="AN908" i="1"/>
  <c r="CZ908" i="1"/>
  <c r="DC908" i="1" s="1"/>
  <c r="AF908" i="1"/>
  <c r="BD908" i="1"/>
  <c r="DV964" i="1"/>
  <c r="DU965" i="1"/>
  <c r="BZ964" i="1"/>
  <c r="BY965" i="1"/>
  <c r="CP965" i="1"/>
  <c r="CO966" i="1"/>
  <c r="EK964" i="1"/>
  <c r="EM964" i="1" s="1"/>
  <c r="EL963" i="1"/>
  <c r="DE965" i="1"/>
  <c r="DF964" i="1"/>
  <c r="CG967" i="1"/>
  <c r="CH966" i="1"/>
  <c r="CC964" i="1"/>
  <c r="CD964" i="1" s="1"/>
  <c r="BE964" i="1"/>
  <c r="BF964" i="1" s="1"/>
  <c r="BU964" i="1"/>
  <c r="BV964" i="1" s="1"/>
  <c r="AW964" i="1"/>
  <c r="AX964" i="1" s="1"/>
  <c r="CK964" i="1"/>
  <c r="CL964" i="1" s="1"/>
  <c r="AO964" i="1"/>
  <c r="AP964" i="1" s="1"/>
  <c r="BM964" i="1"/>
  <c r="BN964" i="1" s="1"/>
  <c r="AG964" i="1"/>
  <c r="AH964" i="1" s="1"/>
  <c r="DY964" i="1"/>
  <c r="DZ964" i="1" s="1"/>
  <c r="DQ964" i="1"/>
  <c r="DR964" i="1" s="1"/>
  <c r="DI964" i="1"/>
  <c r="DJ964" i="1" s="1"/>
  <c r="DA964" i="1"/>
  <c r="DB964" i="1" s="1"/>
  <c r="CS964" i="1"/>
  <c r="CT964" i="1" s="1"/>
  <c r="CA964" i="1"/>
  <c r="CY964" i="1"/>
  <c r="DW964" i="1"/>
  <c r="CQ964" i="1"/>
  <c r="CI964" i="1"/>
  <c r="EE964" i="1"/>
  <c r="DG964" i="1"/>
  <c r="DO964" i="1"/>
  <c r="BS964" i="1"/>
  <c r="EG964" i="1"/>
  <c r="EH964" i="1" s="1"/>
  <c r="EO964" i="1"/>
  <c r="EP964" i="1" s="1"/>
  <c r="CW966" i="1"/>
  <c r="CX965" i="1"/>
  <c r="BQ968" i="1"/>
  <c r="BR967" i="1"/>
  <c r="DM965" i="1"/>
  <c r="DN964" i="1"/>
  <c r="EC965" i="1"/>
  <c r="ED964" i="1"/>
  <c r="F963" i="1"/>
  <c r="DX909" i="1"/>
  <c r="EA909" i="1" s="1"/>
  <c r="EB909" i="1" s="1"/>
  <c r="DP909" i="1"/>
  <c r="DS909" i="1" s="1"/>
  <c r="DT909" i="1" s="1"/>
  <c r="CZ909" i="1"/>
  <c r="DC909" i="1" s="1"/>
  <c r="CJ909" i="1"/>
  <c r="CM909" i="1" s="1"/>
  <c r="CN909" i="1" s="1"/>
  <c r="BT909" i="1"/>
  <c r="BW909" i="1" s="1"/>
  <c r="BX909" i="1" s="1"/>
  <c r="BD909" i="1"/>
  <c r="AN909" i="1"/>
  <c r="DH909" i="1"/>
  <c r="DK909" i="1" s="1"/>
  <c r="AV909" i="1"/>
  <c r="BL909" i="1"/>
  <c r="CB909" i="1"/>
  <c r="CE909" i="1" s="1"/>
  <c r="CF909" i="1" s="1"/>
  <c r="CR909" i="1"/>
  <c r="CU909" i="1" s="1"/>
  <c r="AF909" i="1"/>
  <c r="E965" i="1"/>
  <c r="Q964" i="1"/>
  <c r="R963" i="1"/>
  <c r="S963" i="1"/>
  <c r="Z963" i="1" s="1"/>
  <c r="D964" i="1"/>
  <c r="C393" i="1"/>
  <c r="P393" i="1" s="1"/>
  <c r="H964" i="1"/>
  <c r="A965" i="1"/>
  <c r="L910" i="1"/>
  <c r="U910" i="1"/>
  <c r="W910" i="1" s="1"/>
  <c r="AB964" i="1"/>
  <c r="AA964" i="1"/>
  <c r="T964" i="1"/>
  <c r="B392" i="1"/>
  <c r="J911" i="1"/>
  <c r="K911" i="1" s="1"/>
  <c r="M911" i="1"/>
  <c r="I912" i="1"/>
  <c r="N911" i="1" l="1"/>
  <c r="O910" i="1"/>
  <c r="AN910" i="1" s="1"/>
  <c r="BU965" i="1"/>
  <c r="BV965" i="1" s="1"/>
  <c r="AG965" i="1"/>
  <c r="AH965" i="1" s="1"/>
  <c r="CK965" i="1"/>
  <c r="CL965" i="1" s="1"/>
  <c r="BM965" i="1"/>
  <c r="BN965" i="1" s="1"/>
  <c r="BE965" i="1"/>
  <c r="BF965" i="1" s="1"/>
  <c r="CC965" i="1"/>
  <c r="CD965" i="1" s="1"/>
  <c r="AW965" i="1"/>
  <c r="AX965" i="1" s="1"/>
  <c r="AO965" i="1"/>
  <c r="AP965" i="1" s="1"/>
  <c r="DY965" i="1"/>
  <c r="DZ965" i="1" s="1"/>
  <c r="DQ965" i="1"/>
  <c r="DR965" i="1" s="1"/>
  <c r="DI965" i="1"/>
  <c r="DJ965" i="1" s="1"/>
  <c r="DA965" i="1"/>
  <c r="DB965" i="1" s="1"/>
  <c r="CS965" i="1"/>
  <c r="CT965" i="1" s="1"/>
  <c r="BS965" i="1"/>
  <c r="CI965" i="1"/>
  <c r="CQ965" i="1"/>
  <c r="CY965" i="1"/>
  <c r="DO965" i="1"/>
  <c r="DW965" i="1"/>
  <c r="CA965" i="1"/>
  <c r="EE965" i="1"/>
  <c r="DG965" i="1"/>
  <c r="EG965" i="1"/>
  <c r="EH965" i="1" s="1"/>
  <c r="EO965" i="1"/>
  <c r="EP965" i="1" s="1"/>
  <c r="ED965" i="1"/>
  <c r="EC966" i="1"/>
  <c r="BQ969" i="1"/>
  <c r="BR968" i="1"/>
  <c r="CO967" i="1"/>
  <c r="CP966" i="1"/>
  <c r="DM966" i="1"/>
  <c r="DN965" i="1"/>
  <c r="CX966" i="1"/>
  <c r="CW967" i="1"/>
  <c r="DF965" i="1"/>
  <c r="DE966" i="1"/>
  <c r="DU966" i="1"/>
  <c r="DV965" i="1"/>
  <c r="CH967" i="1"/>
  <c r="CG968" i="1"/>
  <c r="EL964" i="1"/>
  <c r="EK965" i="1"/>
  <c r="EM965" i="1" s="1"/>
  <c r="BY966" i="1"/>
  <c r="BZ965" i="1"/>
  <c r="F964" i="1"/>
  <c r="G964" i="1"/>
  <c r="E966" i="1"/>
  <c r="Q965" i="1"/>
  <c r="R964" i="1"/>
  <c r="S964" i="1"/>
  <c r="Z964" i="1" s="1"/>
  <c r="D965" i="1"/>
  <c r="G965" i="1" s="1"/>
  <c r="L911" i="1"/>
  <c r="U911" i="1"/>
  <c r="W911" i="1" s="1"/>
  <c r="H965" i="1"/>
  <c r="A966" i="1"/>
  <c r="X393" i="1"/>
  <c r="J912" i="1"/>
  <c r="K912" i="1" s="1"/>
  <c r="M912" i="1"/>
  <c r="I913" i="1"/>
  <c r="AA965" i="1"/>
  <c r="T965" i="1"/>
  <c r="AB965" i="1"/>
  <c r="N912" i="1" l="1"/>
  <c r="O911" i="1"/>
  <c r="DP911" i="1" s="1"/>
  <c r="DS911" i="1" s="1"/>
  <c r="DT911" i="1" s="1"/>
  <c r="CJ910" i="1"/>
  <c r="CM910" i="1" s="1"/>
  <c r="CN910" i="1" s="1"/>
  <c r="BL910" i="1"/>
  <c r="DP910" i="1"/>
  <c r="DS910" i="1" s="1"/>
  <c r="DT910" i="1" s="1"/>
  <c r="AV910" i="1"/>
  <c r="DH910" i="1"/>
  <c r="DK910" i="1" s="1"/>
  <c r="AF910" i="1"/>
  <c r="BT910" i="1"/>
  <c r="BW910" i="1" s="1"/>
  <c r="BX910" i="1" s="1"/>
  <c r="CR910" i="1"/>
  <c r="CU910" i="1" s="1"/>
  <c r="BD910" i="1"/>
  <c r="DX910" i="1"/>
  <c r="EA910" i="1" s="1"/>
  <c r="EB910" i="1" s="1"/>
  <c r="CZ910" i="1"/>
  <c r="DC910" i="1" s="1"/>
  <c r="CB910" i="1"/>
  <c r="CE910" i="1" s="1"/>
  <c r="CF910" i="1" s="1"/>
  <c r="DN966" i="1"/>
  <c r="DM967" i="1"/>
  <c r="DF966" i="1"/>
  <c r="DE967" i="1"/>
  <c r="CP967" i="1"/>
  <c r="CO968" i="1"/>
  <c r="BR969" i="1"/>
  <c r="BQ970" i="1"/>
  <c r="BZ966" i="1"/>
  <c r="BY967" i="1"/>
  <c r="CX967" i="1"/>
  <c r="CW968" i="1"/>
  <c r="EK966" i="1"/>
  <c r="EL965" i="1"/>
  <c r="DV966" i="1"/>
  <c r="DU967" i="1"/>
  <c r="AG966" i="1"/>
  <c r="AH966" i="1" s="1"/>
  <c r="CK966" i="1"/>
  <c r="CL966" i="1" s="1"/>
  <c r="AW966" i="1"/>
  <c r="AX966" i="1" s="1"/>
  <c r="AO966" i="1"/>
  <c r="AP966" i="1" s="1"/>
  <c r="BU966" i="1"/>
  <c r="BV966" i="1" s="1"/>
  <c r="EM966" i="1"/>
  <c r="BM966" i="1"/>
  <c r="BN966" i="1" s="1"/>
  <c r="BE966" i="1"/>
  <c r="BF966" i="1" s="1"/>
  <c r="CC966" i="1"/>
  <c r="CD966" i="1" s="1"/>
  <c r="DY966" i="1"/>
  <c r="DZ966" i="1" s="1"/>
  <c r="DQ966" i="1"/>
  <c r="DR966" i="1" s="1"/>
  <c r="DI966" i="1"/>
  <c r="DJ966" i="1" s="1"/>
  <c r="DA966" i="1"/>
  <c r="DB966" i="1" s="1"/>
  <c r="CS966" i="1"/>
  <c r="CT966" i="1" s="1"/>
  <c r="DW966" i="1"/>
  <c r="CA966" i="1"/>
  <c r="EE966" i="1"/>
  <c r="BS966" i="1"/>
  <c r="CQ966" i="1"/>
  <c r="CY966" i="1"/>
  <c r="DO966" i="1"/>
  <c r="CI966" i="1"/>
  <c r="DG966" i="1"/>
  <c r="EG966" i="1"/>
  <c r="EH966" i="1" s="1"/>
  <c r="EO966" i="1"/>
  <c r="EP966" i="1" s="1"/>
  <c r="CG969" i="1"/>
  <c r="CH968" i="1"/>
  <c r="EC967" i="1"/>
  <c r="ED966" i="1"/>
  <c r="F965" i="1"/>
  <c r="E967" i="1"/>
  <c r="Q966" i="1"/>
  <c r="S965" i="1"/>
  <c r="Z965" i="1" s="1"/>
  <c r="R965" i="1"/>
  <c r="D966" i="1"/>
  <c r="G966" i="1" s="1"/>
  <c r="C394" i="1"/>
  <c r="P394" i="1" s="1"/>
  <c r="B393" i="1"/>
  <c r="L912" i="1"/>
  <c r="U912" i="1"/>
  <c r="W912" i="1" s="1"/>
  <c r="T966" i="1"/>
  <c r="AB966" i="1"/>
  <c r="AA966" i="1"/>
  <c r="J913" i="1"/>
  <c r="K913" i="1" s="1"/>
  <c r="M913" i="1"/>
  <c r="N913" i="1" s="1"/>
  <c r="I914" i="1"/>
  <c r="A967" i="1"/>
  <c r="H966" i="1"/>
  <c r="O912" i="1" l="1"/>
  <c r="CZ912" i="1" s="1"/>
  <c r="DC912" i="1" s="1"/>
  <c r="CB911" i="1"/>
  <c r="CE911" i="1" s="1"/>
  <c r="CF911" i="1" s="1"/>
  <c r="BL911" i="1"/>
  <c r="DH911" i="1"/>
  <c r="DK911" i="1" s="1"/>
  <c r="DX911" i="1"/>
  <c r="EA911" i="1" s="1"/>
  <c r="EB911" i="1" s="1"/>
  <c r="CJ911" i="1"/>
  <c r="CM911" i="1" s="1"/>
  <c r="CN911" i="1" s="1"/>
  <c r="CZ911" i="1"/>
  <c r="DC911" i="1" s="1"/>
  <c r="AN911" i="1"/>
  <c r="AF911" i="1"/>
  <c r="BD911" i="1"/>
  <c r="CR911" i="1"/>
  <c r="CU911" i="1" s="1"/>
  <c r="BT911" i="1"/>
  <c r="BW911" i="1" s="1"/>
  <c r="BX911" i="1" s="1"/>
  <c r="AV911" i="1"/>
  <c r="CG970" i="1"/>
  <c r="CH969" i="1"/>
  <c r="AW967" i="1"/>
  <c r="AX967" i="1" s="1"/>
  <c r="BM967" i="1"/>
  <c r="BN967" i="1" s="1"/>
  <c r="AO967" i="1"/>
  <c r="AP967" i="1" s="1"/>
  <c r="BE967" i="1"/>
  <c r="BF967" i="1" s="1"/>
  <c r="CK967" i="1"/>
  <c r="CL967" i="1" s="1"/>
  <c r="CC967" i="1"/>
  <c r="CD967" i="1" s="1"/>
  <c r="BU967" i="1"/>
  <c r="BV967" i="1" s="1"/>
  <c r="AG967" i="1"/>
  <c r="AH967" i="1" s="1"/>
  <c r="DY967" i="1"/>
  <c r="DZ967" i="1" s="1"/>
  <c r="DQ967" i="1"/>
  <c r="DR967" i="1" s="1"/>
  <c r="DI967" i="1"/>
  <c r="DJ967" i="1" s="1"/>
  <c r="DA967" i="1"/>
  <c r="DB967" i="1" s="1"/>
  <c r="CS967" i="1"/>
  <c r="CT967" i="1" s="1"/>
  <c r="DG967" i="1"/>
  <c r="CY967" i="1"/>
  <c r="CI967" i="1"/>
  <c r="CQ967" i="1"/>
  <c r="DO967" i="1"/>
  <c r="BS967" i="1"/>
  <c r="DW967" i="1"/>
  <c r="CA967" i="1"/>
  <c r="EE967" i="1"/>
  <c r="EG967" i="1"/>
  <c r="EH967" i="1" s="1"/>
  <c r="EO967" i="1"/>
  <c r="EP967" i="1" s="1"/>
  <c r="DV967" i="1"/>
  <c r="DU968" i="1"/>
  <c r="CW969" i="1"/>
  <c r="CX968" i="1"/>
  <c r="DN967" i="1"/>
  <c r="DM968" i="1"/>
  <c r="DE968" i="1"/>
  <c r="DF967" i="1"/>
  <c r="BY968" i="1"/>
  <c r="BZ967" i="1"/>
  <c r="BR970" i="1"/>
  <c r="BQ971" i="1"/>
  <c r="ED967" i="1"/>
  <c r="EC968" i="1"/>
  <c r="EL966" i="1"/>
  <c r="EK967" i="1"/>
  <c r="CO969" i="1"/>
  <c r="CP968" i="1"/>
  <c r="F966" i="1"/>
  <c r="E968" i="1"/>
  <c r="Q967" i="1"/>
  <c r="S966" i="1"/>
  <c r="Z966" i="1" s="1"/>
  <c r="R966" i="1"/>
  <c r="D967" i="1"/>
  <c r="G967" i="1" s="1"/>
  <c r="X394" i="1"/>
  <c r="J914" i="1"/>
  <c r="K914" i="1" s="1"/>
  <c r="M914" i="1"/>
  <c r="N914" i="1" s="1"/>
  <c r="I915" i="1"/>
  <c r="AB967" i="1"/>
  <c r="AA967" i="1"/>
  <c r="T967" i="1"/>
  <c r="A968" i="1"/>
  <c r="H967" i="1"/>
  <c r="L913" i="1"/>
  <c r="O913" i="1" s="1"/>
  <c r="U913" i="1"/>
  <c r="W913" i="1" s="1"/>
  <c r="CB912" i="1" l="1"/>
  <c r="CE912" i="1" s="1"/>
  <c r="CF912" i="1" s="1"/>
  <c r="DP912" i="1"/>
  <c r="DS912" i="1" s="1"/>
  <c r="DT912" i="1" s="1"/>
  <c r="DX912" i="1"/>
  <c r="EA912" i="1" s="1"/>
  <c r="EB912" i="1" s="1"/>
  <c r="AF912" i="1"/>
  <c r="CR912" i="1"/>
  <c r="CU912" i="1" s="1"/>
  <c r="AN912" i="1"/>
  <c r="BD912" i="1"/>
  <c r="BL912" i="1"/>
  <c r="BT912" i="1"/>
  <c r="BW912" i="1" s="1"/>
  <c r="BX912" i="1" s="1"/>
  <c r="AV912" i="1"/>
  <c r="CJ912" i="1"/>
  <c r="CM912" i="1" s="1"/>
  <c r="CN912" i="1" s="1"/>
  <c r="DH912" i="1"/>
  <c r="DK912" i="1" s="1"/>
  <c r="EL967" i="1"/>
  <c r="EK968" i="1"/>
  <c r="BR971" i="1"/>
  <c r="BQ972" i="1"/>
  <c r="CW970" i="1"/>
  <c r="CX969" i="1"/>
  <c r="EC969" i="1"/>
  <c r="ED968" i="1"/>
  <c r="DN968" i="1"/>
  <c r="DM969" i="1"/>
  <c r="EM967" i="1"/>
  <c r="DF968" i="1"/>
  <c r="DE969" i="1"/>
  <c r="DV968" i="1"/>
  <c r="DU969" i="1"/>
  <c r="BZ968" i="1"/>
  <c r="BY969" i="1"/>
  <c r="CO970" i="1"/>
  <c r="CP969" i="1"/>
  <c r="CK968" i="1"/>
  <c r="CL968" i="1" s="1"/>
  <c r="AW968" i="1"/>
  <c r="AX968" i="1" s="1"/>
  <c r="BM968" i="1"/>
  <c r="BN968" i="1" s="1"/>
  <c r="CC968" i="1"/>
  <c r="CD968" i="1" s="1"/>
  <c r="BE968" i="1"/>
  <c r="BF968" i="1" s="1"/>
  <c r="BU968" i="1"/>
  <c r="BV968" i="1" s="1"/>
  <c r="EM968" i="1"/>
  <c r="AO968" i="1"/>
  <c r="AP968" i="1" s="1"/>
  <c r="AG968" i="1"/>
  <c r="AH968" i="1" s="1"/>
  <c r="DY968" i="1"/>
  <c r="DZ968" i="1" s="1"/>
  <c r="DQ968" i="1"/>
  <c r="DR968" i="1" s="1"/>
  <c r="DI968" i="1"/>
  <c r="DJ968" i="1" s="1"/>
  <c r="DA968" i="1"/>
  <c r="DB968" i="1" s="1"/>
  <c r="CS968" i="1"/>
  <c r="CT968" i="1" s="1"/>
  <c r="DW968" i="1"/>
  <c r="DO968" i="1"/>
  <c r="CA968" i="1"/>
  <c r="BS968" i="1"/>
  <c r="CQ968" i="1"/>
  <c r="CI968" i="1"/>
  <c r="EE968" i="1"/>
  <c r="CY968" i="1"/>
  <c r="DG968" i="1"/>
  <c r="EG968" i="1"/>
  <c r="EH968" i="1" s="1"/>
  <c r="EO968" i="1"/>
  <c r="EP968" i="1" s="1"/>
  <c r="CG971" i="1"/>
  <c r="CH970" i="1"/>
  <c r="DX913" i="1"/>
  <c r="EA913" i="1" s="1"/>
  <c r="EB913" i="1" s="1"/>
  <c r="DP913" i="1"/>
  <c r="DS913" i="1" s="1"/>
  <c r="DT913" i="1" s="1"/>
  <c r="CZ913" i="1"/>
  <c r="DC913" i="1" s="1"/>
  <c r="CJ913" i="1"/>
  <c r="CM913" i="1" s="1"/>
  <c r="CN913" i="1" s="1"/>
  <c r="BT913" i="1"/>
  <c r="BW913" i="1" s="1"/>
  <c r="BX913" i="1" s="1"/>
  <c r="BD913" i="1"/>
  <c r="AN913" i="1"/>
  <c r="DH913" i="1"/>
  <c r="DK913" i="1" s="1"/>
  <c r="AV913" i="1"/>
  <c r="BL913" i="1"/>
  <c r="CB913" i="1"/>
  <c r="CE913" i="1" s="1"/>
  <c r="CF913" i="1" s="1"/>
  <c r="CR913" i="1"/>
  <c r="CU913" i="1" s="1"/>
  <c r="AF913" i="1"/>
  <c r="F967" i="1"/>
  <c r="E969" i="1"/>
  <c r="Q968" i="1"/>
  <c r="S967" i="1"/>
  <c r="Z967" i="1" s="1"/>
  <c r="R967" i="1"/>
  <c r="D968" i="1"/>
  <c r="G968" i="1" s="1"/>
  <c r="C395" i="1"/>
  <c r="P395" i="1" s="1"/>
  <c r="J915" i="1"/>
  <c r="K915" i="1" s="1"/>
  <c r="M915" i="1"/>
  <c r="N915" i="1" s="1"/>
  <c r="I916" i="1"/>
  <c r="H968" i="1"/>
  <c r="A969" i="1"/>
  <c r="L914" i="1"/>
  <c r="O914" i="1" s="1"/>
  <c r="U914" i="1"/>
  <c r="W914" i="1" s="1"/>
  <c r="B394" i="1"/>
  <c r="T968" i="1"/>
  <c r="AB968" i="1"/>
  <c r="AA968" i="1"/>
  <c r="DF969" i="1" l="1"/>
  <c r="DE970" i="1"/>
  <c r="DN969" i="1"/>
  <c r="DM970" i="1"/>
  <c r="ED969" i="1"/>
  <c r="EC970" i="1"/>
  <c r="BR972" i="1"/>
  <c r="BQ973" i="1"/>
  <c r="CP970" i="1"/>
  <c r="CO971" i="1"/>
  <c r="BZ969" i="1"/>
  <c r="BY970" i="1"/>
  <c r="EK969" i="1"/>
  <c r="EL968" i="1"/>
  <c r="DV969" i="1"/>
  <c r="DU970" i="1"/>
  <c r="BE969" i="1"/>
  <c r="BF969" i="1" s="1"/>
  <c r="AG969" i="1"/>
  <c r="AH969" i="1" s="1"/>
  <c r="CC969" i="1"/>
  <c r="CD969" i="1" s="1"/>
  <c r="BU969" i="1"/>
  <c r="BV969" i="1" s="1"/>
  <c r="AO969" i="1"/>
  <c r="AP969" i="1" s="1"/>
  <c r="CK969" i="1"/>
  <c r="CL969" i="1" s="1"/>
  <c r="AW969" i="1"/>
  <c r="AX969" i="1" s="1"/>
  <c r="EM969" i="1"/>
  <c r="BM969" i="1"/>
  <c r="BN969" i="1" s="1"/>
  <c r="DY969" i="1"/>
  <c r="DZ969" i="1" s="1"/>
  <c r="DQ969" i="1"/>
  <c r="DR969" i="1" s="1"/>
  <c r="DI969" i="1"/>
  <c r="DJ969" i="1" s="1"/>
  <c r="DA969" i="1"/>
  <c r="DB969" i="1" s="1"/>
  <c r="CS969" i="1"/>
  <c r="CT969" i="1" s="1"/>
  <c r="EE969" i="1"/>
  <c r="BS969" i="1"/>
  <c r="DG969" i="1"/>
  <c r="CI969" i="1"/>
  <c r="CQ969" i="1"/>
  <c r="CY969" i="1"/>
  <c r="DO969" i="1"/>
  <c r="DW969" i="1"/>
  <c r="CA969" i="1"/>
  <c r="EG969" i="1"/>
  <c r="EH969" i="1" s="1"/>
  <c r="EO969" i="1"/>
  <c r="EP969" i="1" s="1"/>
  <c r="CH971" i="1"/>
  <c r="CG972" i="1"/>
  <c r="CX970" i="1"/>
  <c r="CW971" i="1"/>
  <c r="CR914" i="1"/>
  <c r="CU914" i="1" s="1"/>
  <c r="CB914" i="1"/>
  <c r="CE914" i="1" s="1"/>
  <c r="CF914" i="1" s="1"/>
  <c r="AN914" i="1"/>
  <c r="DP914" i="1"/>
  <c r="DS914" i="1" s="1"/>
  <c r="DT914" i="1" s="1"/>
  <c r="BL914" i="1"/>
  <c r="AV914" i="1"/>
  <c r="CZ914" i="1"/>
  <c r="DC914" i="1" s="1"/>
  <c r="CJ914" i="1"/>
  <c r="CM914" i="1" s="1"/>
  <c r="CN914" i="1" s="1"/>
  <c r="AF914" i="1"/>
  <c r="DX914" i="1"/>
  <c r="EA914" i="1" s="1"/>
  <c r="EB914" i="1" s="1"/>
  <c r="BD914" i="1"/>
  <c r="DH914" i="1"/>
  <c r="DK914" i="1" s="1"/>
  <c r="BT914" i="1"/>
  <c r="BW914" i="1" s="1"/>
  <c r="BX914" i="1" s="1"/>
  <c r="F968" i="1"/>
  <c r="R968" i="1"/>
  <c r="S968" i="1"/>
  <c r="Z968" i="1" s="1"/>
  <c r="E970" i="1"/>
  <c r="Q969" i="1"/>
  <c r="D969" i="1"/>
  <c r="G969" i="1" s="1"/>
  <c r="L915" i="1"/>
  <c r="O915" i="1" s="1"/>
  <c r="U915" i="1"/>
  <c r="W915" i="1" s="1"/>
  <c r="A970" i="1"/>
  <c r="H969" i="1"/>
  <c r="J916" i="1"/>
  <c r="K916" i="1" s="1"/>
  <c r="M916" i="1"/>
  <c r="N916" i="1" s="1"/>
  <c r="I917" i="1"/>
  <c r="X395" i="1"/>
  <c r="AB969" i="1"/>
  <c r="AA969" i="1"/>
  <c r="T969" i="1"/>
  <c r="EL969" i="1" l="1"/>
  <c r="EK970" i="1"/>
  <c r="DV970" i="1"/>
  <c r="DU971" i="1"/>
  <c r="BQ974" i="1"/>
  <c r="BR973" i="1"/>
  <c r="DN970" i="1"/>
  <c r="DM971" i="1"/>
  <c r="BU970" i="1"/>
  <c r="BV970" i="1" s="1"/>
  <c r="AW970" i="1"/>
  <c r="AX970" i="1" s="1"/>
  <c r="CC970" i="1"/>
  <c r="CD970" i="1" s="1"/>
  <c r="AO970" i="1"/>
  <c r="AP970" i="1" s="1"/>
  <c r="AG970" i="1"/>
  <c r="AH970" i="1" s="1"/>
  <c r="EM970" i="1"/>
  <c r="CK970" i="1"/>
  <c r="CL970" i="1" s="1"/>
  <c r="BM970" i="1"/>
  <c r="BN970" i="1" s="1"/>
  <c r="BE970" i="1"/>
  <c r="BF970" i="1" s="1"/>
  <c r="DY970" i="1"/>
  <c r="DZ970" i="1" s="1"/>
  <c r="DQ970" i="1"/>
  <c r="DR970" i="1" s="1"/>
  <c r="DI970" i="1"/>
  <c r="DJ970" i="1" s="1"/>
  <c r="DA970" i="1"/>
  <c r="DB970" i="1" s="1"/>
  <c r="CS970" i="1"/>
  <c r="CT970" i="1" s="1"/>
  <c r="CY970" i="1"/>
  <c r="CQ970" i="1"/>
  <c r="DO970" i="1"/>
  <c r="DG970" i="1"/>
  <c r="CI970" i="1"/>
  <c r="CA970" i="1"/>
  <c r="BS970" i="1"/>
  <c r="DW970" i="1"/>
  <c r="EE970" i="1"/>
  <c r="EG970" i="1"/>
  <c r="EH970" i="1" s="1"/>
  <c r="EO970" i="1"/>
  <c r="EP970" i="1" s="1"/>
  <c r="CX971" i="1"/>
  <c r="CW972" i="1"/>
  <c r="CH972" i="1"/>
  <c r="CG973" i="1"/>
  <c r="BZ970" i="1"/>
  <c r="BY971" i="1"/>
  <c r="DE971" i="1"/>
  <c r="DF970" i="1"/>
  <c r="CP971" i="1"/>
  <c r="CO972" i="1"/>
  <c r="ED970" i="1"/>
  <c r="EC971" i="1"/>
  <c r="DH915" i="1"/>
  <c r="DK915" i="1" s="1"/>
  <c r="BT915" i="1"/>
  <c r="BW915" i="1" s="1"/>
  <c r="BX915" i="1" s="1"/>
  <c r="BD915" i="1"/>
  <c r="CR915" i="1"/>
  <c r="CU915" i="1" s="1"/>
  <c r="CB915" i="1"/>
  <c r="CE915" i="1" s="1"/>
  <c r="CF915" i="1" s="1"/>
  <c r="AN915" i="1"/>
  <c r="DX915" i="1"/>
  <c r="EA915" i="1" s="1"/>
  <c r="EB915" i="1" s="1"/>
  <c r="DP915" i="1"/>
  <c r="DS915" i="1" s="1"/>
  <c r="DT915" i="1" s="1"/>
  <c r="BL915" i="1"/>
  <c r="AV915" i="1"/>
  <c r="CJ915" i="1"/>
  <c r="CM915" i="1" s="1"/>
  <c r="CN915" i="1" s="1"/>
  <c r="CZ915" i="1"/>
  <c r="DC915" i="1" s="1"/>
  <c r="AF915" i="1"/>
  <c r="F969" i="1"/>
  <c r="S969" i="1"/>
  <c r="Z969" i="1" s="1"/>
  <c r="R969" i="1"/>
  <c r="E971" i="1"/>
  <c r="Q970" i="1"/>
  <c r="D970" i="1"/>
  <c r="G970" i="1" s="1"/>
  <c r="C396" i="1"/>
  <c r="B395" i="1"/>
  <c r="L916" i="1"/>
  <c r="O916" i="1" s="1"/>
  <c r="U916" i="1"/>
  <c r="W916" i="1" s="1"/>
  <c r="A971" i="1"/>
  <c r="H970" i="1"/>
  <c r="J917" i="1"/>
  <c r="K917" i="1" s="1"/>
  <c r="M917" i="1"/>
  <c r="N917" i="1" s="1"/>
  <c r="I918" i="1"/>
  <c r="AB970" i="1"/>
  <c r="AA970" i="1"/>
  <c r="T970" i="1"/>
  <c r="BY972" i="1" l="1"/>
  <c r="BZ971" i="1"/>
  <c r="CC971" i="1"/>
  <c r="CD971" i="1" s="1"/>
  <c r="BE971" i="1"/>
  <c r="BF971" i="1" s="1"/>
  <c r="AG971" i="1"/>
  <c r="AH971" i="1" s="1"/>
  <c r="BU971" i="1"/>
  <c r="BV971" i="1" s="1"/>
  <c r="AO971" i="1"/>
  <c r="AP971" i="1" s="1"/>
  <c r="CK971" i="1"/>
  <c r="CL971" i="1" s="1"/>
  <c r="BM971" i="1"/>
  <c r="BN971" i="1" s="1"/>
  <c r="AW971" i="1"/>
  <c r="AX971" i="1" s="1"/>
  <c r="DY971" i="1"/>
  <c r="DZ971" i="1" s="1"/>
  <c r="DQ971" i="1"/>
  <c r="DR971" i="1" s="1"/>
  <c r="DI971" i="1"/>
  <c r="DJ971" i="1" s="1"/>
  <c r="DA971" i="1"/>
  <c r="DB971" i="1" s="1"/>
  <c r="CS971" i="1"/>
  <c r="CT971" i="1" s="1"/>
  <c r="DO971" i="1"/>
  <c r="CQ971" i="1"/>
  <c r="CY971" i="1"/>
  <c r="CA971" i="1"/>
  <c r="EE971" i="1"/>
  <c r="DW971" i="1"/>
  <c r="BS971" i="1"/>
  <c r="CI971" i="1"/>
  <c r="DG971" i="1"/>
  <c r="EG971" i="1"/>
  <c r="EH971" i="1" s="1"/>
  <c r="EO971" i="1"/>
  <c r="EP971" i="1" s="1"/>
  <c r="CG974" i="1"/>
  <c r="CH973" i="1"/>
  <c r="CP972" i="1"/>
  <c r="CO973" i="1"/>
  <c r="DF971" i="1"/>
  <c r="DE972" i="1"/>
  <c r="CX972" i="1"/>
  <c r="CW973" i="1"/>
  <c r="BQ975" i="1"/>
  <c r="BR974" i="1"/>
  <c r="EL970" i="1"/>
  <c r="EK971" i="1"/>
  <c r="EM971" i="1" s="1"/>
  <c r="ED971" i="1"/>
  <c r="EC972" i="1"/>
  <c r="DN971" i="1"/>
  <c r="DM972" i="1"/>
  <c r="DV971" i="1"/>
  <c r="DU972" i="1"/>
  <c r="AF916" i="1"/>
  <c r="DX916" i="1"/>
  <c r="EA916" i="1" s="1"/>
  <c r="EB916" i="1" s="1"/>
  <c r="DP916" i="1"/>
  <c r="DS916" i="1" s="1"/>
  <c r="DT916" i="1" s="1"/>
  <c r="CZ916" i="1"/>
  <c r="DC916" i="1" s="1"/>
  <c r="CJ916" i="1"/>
  <c r="CM916" i="1" s="1"/>
  <c r="CN916" i="1" s="1"/>
  <c r="BT916" i="1"/>
  <c r="BW916" i="1" s="1"/>
  <c r="BX916" i="1" s="1"/>
  <c r="BD916" i="1"/>
  <c r="AN916" i="1"/>
  <c r="CB916" i="1"/>
  <c r="CE916" i="1" s="1"/>
  <c r="CF916" i="1" s="1"/>
  <c r="CR916" i="1"/>
  <c r="CU916" i="1" s="1"/>
  <c r="DH916" i="1"/>
  <c r="DK916" i="1" s="1"/>
  <c r="AV916" i="1"/>
  <c r="BL916" i="1"/>
  <c r="F970" i="1"/>
  <c r="S970" i="1"/>
  <c r="Z970" i="1" s="1"/>
  <c r="R970" i="1"/>
  <c r="D971" i="1"/>
  <c r="G971" i="1" s="1"/>
  <c r="E972" i="1"/>
  <c r="Q971" i="1"/>
  <c r="P396" i="1"/>
  <c r="X396" i="1" s="1"/>
  <c r="J918" i="1"/>
  <c r="K918" i="1" s="1"/>
  <c r="M918" i="1"/>
  <c r="N918" i="1" s="1"/>
  <c r="I919" i="1"/>
  <c r="T971" i="1"/>
  <c r="AB971" i="1"/>
  <c r="AA971" i="1"/>
  <c r="L917" i="1"/>
  <c r="O917" i="1" s="1"/>
  <c r="U917" i="1"/>
  <c r="W917" i="1" s="1"/>
  <c r="A972" i="1"/>
  <c r="H971" i="1"/>
  <c r="CO974" i="1" l="1"/>
  <c r="CP973" i="1"/>
  <c r="ED972" i="1"/>
  <c r="EC973" i="1"/>
  <c r="CK972" i="1"/>
  <c r="CL972" i="1" s="1"/>
  <c r="BM972" i="1"/>
  <c r="BN972" i="1" s="1"/>
  <c r="AO972" i="1"/>
  <c r="AP972" i="1" s="1"/>
  <c r="CC972" i="1"/>
  <c r="CD972" i="1" s="1"/>
  <c r="BE972" i="1"/>
  <c r="BF972" i="1" s="1"/>
  <c r="AG972" i="1"/>
  <c r="AH972" i="1" s="1"/>
  <c r="BU972" i="1"/>
  <c r="BV972" i="1" s="1"/>
  <c r="AW972" i="1"/>
  <c r="AX972" i="1" s="1"/>
  <c r="DY972" i="1"/>
  <c r="DZ972" i="1" s="1"/>
  <c r="DQ972" i="1"/>
  <c r="DR972" i="1" s="1"/>
  <c r="DI972" i="1"/>
  <c r="DJ972" i="1" s="1"/>
  <c r="DA972" i="1"/>
  <c r="DB972" i="1" s="1"/>
  <c r="CS972" i="1"/>
  <c r="CT972" i="1" s="1"/>
  <c r="CY972" i="1"/>
  <c r="CQ972" i="1"/>
  <c r="DO972" i="1"/>
  <c r="CA972" i="1"/>
  <c r="DG972" i="1"/>
  <c r="CI972" i="1"/>
  <c r="BS972" i="1"/>
  <c r="DW972" i="1"/>
  <c r="EE972" i="1"/>
  <c r="EG972" i="1"/>
  <c r="EH972" i="1" s="1"/>
  <c r="EO972" i="1"/>
  <c r="EP972" i="1" s="1"/>
  <c r="DN972" i="1"/>
  <c r="DM973" i="1"/>
  <c r="EK972" i="1"/>
  <c r="EL971" i="1"/>
  <c r="BZ972" i="1"/>
  <c r="BY973" i="1"/>
  <c r="DV972" i="1"/>
  <c r="DU973" i="1"/>
  <c r="BR975" i="1"/>
  <c r="BQ976" i="1"/>
  <c r="CW974" i="1"/>
  <c r="CX973" i="1"/>
  <c r="DF972" i="1"/>
  <c r="DE973" i="1"/>
  <c r="CG975" i="1"/>
  <c r="CH974" i="1"/>
  <c r="DX917" i="1"/>
  <c r="EA917" i="1" s="1"/>
  <c r="EB917" i="1" s="1"/>
  <c r="DP917" i="1"/>
  <c r="DS917" i="1" s="1"/>
  <c r="DT917" i="1" s="1"/>
  <c r="CZ917" i="1"/>
  <c r="DC917" i="1" s="1"/>
  <c r="CJ917" i="1"/>
  <c r="CM917" i="1" s="1"/>
  <c r="CN917" i="1" s="1"/>
  <c r="BT917" i="1"/>
  <c r="BW917" i="1" s="1"/>
  <c r="BX917" i="1" s="1"/>
  <c r="BD917" i="1"/>
  <c r="AN917" i="1"/>
  <c r="DH917" i="1"/>
  <c r="DK917" i="1" s="1"/>
  <c r="AV917" i="1"/>
  <c r="BL917" i="1"/>
  <c r="CB917" i="1"/>
  <c r="CE917" i="1" s="1"/>
  <c r="CF917" i="1" s="1"/>
  <c r="CR917" i="1"/>
  <c r="CU917" i="1" s="1"/>
  <c r="AF917" i="1"/>
  <c r="F971" i="1"/>
  <c r="E973" i="1"/>
  <c r="Q972" i="1"/>
  <c r="S971" i="1"/>
  <c r="Z971" i="1" s="1"/>
  <c r="R971" i="1"/>
  <c r="D972" i="1"/>
  <c r="A973" i="1"/>
  <c r="H972" i="1"/>
  <c r="C397" i="1"/>
  <c r="L918" i="1"/>
  <c r="O918" i="1" s="1"/>
  <c r="U918" i="1"/>
  <c r="W918" i="1" s="1"/>
  <c r="AB972" i="1"/>
  <c r="AA972" i="1"/>
  <c r="T972" i="1"/>
  <c r="B396" i="1"/>
  <c r="J919" i="1"/>
  <c r="K919" i="1" s="1"/>
  <c r="M919" i="1"/>
  <c r="N919" i="1" s="1"/>
  <c r="I920" i="1"/>
  <c r="BU973" i="1" l="1"/>
  <c r="BV973" i="1" s="1"/>
  <c r="AW973" i="1"/>
  <c r="AX973" i="1" s="1"/>
  <c r="CK973" i="1"/>
  <c r="CL973" i="1" s="1"/>
  <c r="BM973" i="1"/>
  <c r="BN973" i="1" s="1"/>
  <c r="AO973" i="1"/>
  <c r="AP973" i="1" s="1"/>
  <c r="CC973" i="1"/>
  <c r="CD973" i="1" s="1"/>
  <c r="BE973" i="1"/>
  <c r="BF973" i="1" s="1"/>
  <c r="AG973" i="1"/>
  <c r="AH973" i="1" s="1"/>
  <c r="DY973" i="1"/>
  <c r="DZ973" i="1" s="1"/>
  <c r="DQ973" i="1"/>
  <c r="DR973" i="1" s="1"/>
  <c r="DI973" i="1"/>
  <c r="DJ973" i="1" s="1"/>
  <c r="DA973" i="1"/>
  <c r="DB973" i="1" s="1"/>
  <c r="CS973" i="1"/>
  <c r="CT973" i="1" s="1"/>
  <c r="CI973" i="1"/>
  <c r="DG973" i="1"/>
  <c r="DO973" i="1"/>
  <c r="CA973" i="1"/>
  <c r="EE973" i="1"/>
  <c r="CQ973" i="1"/>
  <c r="CY973" i="1"/>
  <c r="DW973" i="1"/>
  <c r="BS973" i="1"/>
  <c r="EG973" i="1"/>
  <c r="EH973" i="1" s="1"/>
  <c r="EO973" i="1"/>
  <c r="EP973" i="1" s="1"/>
  <c r="BQ977" i="1"/>
  <c r="BR976" i="1"/>
  <c r="CG976" i="1"/>
  <c r="CH975" i="1"/>
  <c r="CW975" i="1"/>
  <c r="CX974" i="1"/>
  <c r="BZ973" i="1"/>
  <c r="BY974" i="1"/>
  <c r="EC974" i="1"/>
  <c r="ED973" i="1"/>
  <c r="CO975" i="1"/>
  <c r="CP974" i="1"/>
  <c r="DE974" i="1"/>
  <c r="DF973" i="1"/>
  <c r="DV973" i="1"/>
  <c r="DU974" i="1"/>
  <c r="EK973" i="1"/>
  <c r="EL972" i="1"/>
  <c r="DN973" i="1"/>
  <c r="DM974" i="1"/>
  <c r="EM972" i="1"/>
  <c r="DP918" i="1"/>
  <c r="DS918" i="1" s="1"/>
  <c r="DT918" i="1" s="1"/>
  <c r="CZ918" i="1"/>
  <c r="DC918" i="1" s="1"/>
  <c r="CJ918" i="1"/>
  <c r="CM918" i="1" s="1"/>
  <c r="CN918" i="1" s="1"/>
  <c r="BT918" i="1"/>
  <c r="BW918" i="1" s="1"/>
  <c r="BX918" i="1" s="1"/>
  <c r="BD918" i="1"/>
  <c r="AN918" i="1"/>
  <c r="DX918" i="1"/>
  <c r="EA918" i="1" s="1"/>
  <c r="EB918" i="1" s="1"/>
  <c r="CB918" i="1"/>
  <c r="CE918" i="1" s="1"/>
  <c r="CF918" i="1" s="1"/>
  <c r="CR918" i="1"/>
  <c r="CU918" i="1" s="1"/>
  <c r="AF918" i="1"/>
  <c r="DH918" i="1"/>
  <c r="DK918" i="1" s="1"/>
  <c r="AV918" i="1"/>
  <c r="BL918" i="1"/>
  <c r="F972" i="1"/>
  <c r="G972" i="1"/>
  <c r="R972" i="1"/>
  <c r="S972" i="1"/>
  <c r="Z972" i="1" s="1"/>
  <c r="E974" i="1"/>
  <c r="Q973" i="1"/>
  <c r="D973" i="1"/>
  <c r="J920" i="1"/>
  <c r="K920" i="1" s="1"/>
  <c r="M920" i="1"/>
  <c r="N920" i="1" s="1"/>
  <c r="I921" i="1"/>
  <c r="A974" i="1"/>
  <c r="H973" i="1"/>
  <c r="P397" i="1"/>
  <c r="L919" i="1"/>
  <c r="O919" i="1" s="1"/>
  <c r="U919" i="1"/>
  <c r="W919" i="1" s="1"/>
  <c r="T973" i="1"/>
  <c r="AB973" i="1"/>
  <c r="AA973" i="1"/>
  <c r="F973" i="1" l="1"/>
  <c r="BE974" i="1"/>
  <c r="BF974" i="1" s="1"/>
  <c r="AG974" i="1"/>
  <c r="AH974" i="1" s="1"/>
  <c r="CK974" i="1"/>
  <c r="CL974" i="1" s="1"/>
  <c r="BU974" i="1"/>
  <c r="BV974" i="1" s="1"/>
  <c r="AW974" i="1"/>
  <c r="AX974" i="1" s="1"/>
  <c r="CC974" i="1"/>
  <c r="CD974" i="1" s="1"/>
  <c r="AO974" i="1"/>
  <c r="AP974" i="1" s="1"/>
  <c r="BM974" i="1"/>
  <c r="BN974" i="1" s="1"/>
  <c r="DY974" i="1"/>
  <c r="DZ974" i="1" s="1"/>
  <c r="DQ974" i="1"/>
  <c r="DR974" i="1" s="1"/>
  <c r="DI974" i="1"/>
  <c r="DJ974" i="1" s="1"/>
  <c r="DA974" i="1"/>
  <c r="DB974" i="1" s="1"/>
  <c r="CS974" i="1"/>
  <c r="CT974" i="1" s="1"/>
  <c r="DG974" i="1"/>
  <c r="DW974" i="1"/>
  <c r="CI974" i="1"/>
  <c r="BS974" i="1"/>
  <c r="CQ974" i="1"/>
  <c r="CY974" i="1"/>
  <c r="EE974" i="1"/>
  <c r="CA974" i="1"/>
  <c r="DO974" i="1"/>
  <c r="EG974" i="1"/>
  <c r="EH974" i="1" s="1"/>
  <c r="EO974" i="1"/>
  <c r="EP974" i="1" s="1"/>
  <c r="DN974" i="1"/>
  <c r="DM975" i="1"/>
  <c r="EL973" i="1"/>
  <c r="EK974" i="1"/>
  <c r="BR977" i="1"/>
  <c r="BQ978" i="1"/>
  <c r="CH976" i="1"/>
  <c r="CG977" i="1"/>
  <c r="CO976" i="1"/>
  <c r="CP975" i="1"/>
  <c r="BY975" i="1"/>
  <c r="BZ974" i="1"/>
  <c r="CW976" i="1"/>
  <c r="CX975" i="1"/>
  <c r="DU975" i="1"/>
  <c r="DV974" i="1"/>
  <c r="DE975" i="1"/>
  <c r="DF974" i="1"/>
  <c r="EC975" i="1"/>
  <c r="ED974" i="1"/>
  <c r="EM973" i="1"/>
  <c r="DP919" i="1"/>
  <c r="DS919" i="1" s="1"/>
  <c r="DT919" i="1" s="1"/>
  <c r="CZ919" i="1"/>
  <c r="DC919" i="1" s="1"/>
  <c r="CJ919" i="1"/>
  <c r="CM919" i="1" s="1"/>
  <c r="CN919" i="1" s="1"/>
  <c r="BT919" i="1"/>
  <c r="BW919" i="1" s="1"/>
  <c r="BX919" i="1" s="1"/>
  <c r="BD919" i="1"/>
  <c r="AN919" i="1"/>
  <c r="DX919" i="1"/>
  <c r="EA919" i="1" s="1"/>
  <c r="EB919" i="1" s="1"/>
  <c r="DH919" i="1"/>
  <c r="DK919" i="1" s="1"/>
  <c r="AV919" i="1"/>
  <c r="BL919" i="1"/>
  <c r="CB919" i="1"/>
  <c r="CE919" i="1" s="1"/>
  <c r="CF919" i="1" s="1"/>
  <c r="CR919" i="1"/>
  <c r="CU919" i="1" s="1"/>
  <c r="AF919" i="1"/>
  <c r="G973" i="1"/>
  <c r="E975" i="1"/>
  <c r="Q974" i="1"/>
  <c r="S973" i="1"/>
  <c r="Z973" i="1" s="1"/>
  <c r="R973" i="1"/>
  <c r="D974" i="1"/>
  <c r="A975" i="1"/>
  <c r="H974" i="1"/>
  <c r="X397" i="1"/>
  <c r="L920" i="1"/>
  <c r="O920" i="1" s="1"/>
  <c r="U920" i="1"/>
  <c r="W920" i="1" s="1"/>
  <c r="AB974" i="1"/>
  <c r="AA974" i="1"/>
  <c r="T974" i="1"/>
  <c r="J921" i="1"/>
  <c r="K921" i="1" s="1"/>
  <c r="M921" i="1"/>
  <c r="N921" i="1" s="1"/>
  <c r="I922" i="1"/>
  <c r="F974" i="1" l="1"/>
  <c r="BE975" i="1"/>
  <c r="BF975" i="1" s="1"/>
  <c r="CK975" i="1"/>
  <c r="CL975" i="1" s="1"/>
  <c r="AG975" i="1"/>
  <c r="AH975" i="1" s="1"/>
  <c r="AW975" i="1"/>
  <c r="AX975" i="1" s="1"/>
  <c r="CC975" i="1"/>
  <c r="CD975" i="1" s="1"/>
  <c r="AO975" i="1"/>
  <c r="AP975" i="1" s="1"/>
  <c r="BU975" i="1"/>
  <c r="BV975" i="1" s="1"/>
  <c r="BM975" i="1"/>
  <c r="BN975" i="1" s="1"/>
  <c r="DY975" i="1"/>
  <c r="DZ975" i="1" s="1"/>
  <c r="DQ975" i="1"/>
  <c r="DR975" i="1" s="1"/>
  <c r="DI975" i="1"/>
  <c r="DJ975" i="1" s="1"/>
  <c r="DA975" i="1"/>
  <c r="DB975" i="1" s="1"/>
  <c r="CS975" i="1"/>
  <c r="CT975" i="1" s="1"/>
  <c r="DO975" i="1"/>
  <c r="EE975" i="1"/>
  <c r="CA975" i="1"/>
  <c r="DW975" i="1"/>
  <c r="CI975" i="1"/>
  <c r="CY975" i="1"/>
  <c r="DG975" i="1"/>
  <c r="BS975" i="1"/>
  <c r="CQ975" i="1"/>
  <c r="EG975" i="1"/>
  <c r="EH975" i="1" s="1"/>
  <c r="EO975" i="1"/>
  <c r="EP975" i="1" s="1"/>
  <c r="CO977" i="1"/>
  <c r="CP976" i="1"/>
  <c r="DE976" i="1"/>
  <c r="DF975" i="1"/>
  <c r="CX976" i="1"/>
  <c r="CW977" i="1"/>
  <c r="BY976" i="1"/>
  <c r="BZ975" i="1"/>
  <c r="BR978" i="1"/>
  <c r="BQ979" i="1"/>
  <c r="CH977" i="1"/>
  <c r="CG978" i="1"/>
  <c r="DM976" i="1"/>
  <c r="DN975" i="1"/>
  <c r="EK975" i="1"/>
  <c r="EL974" i="1"/>
  <c r="EC976" i="1"/>
  <c r="ED975" i="1"/>
  <c r="DU976" i="1"/>
  <c r="DV975" i="1"/>
  <c r="EM974" i="1"/>
  <c r="DX920" i="1"/>
  <c r="EA920" i="1" s="1"/>
  <c r="EB920" i="1" s="1"/>
  <c r="DP920" i="1"/>
  <c r="DS920" i="1" s="1"/>
  <c r="DT920" i="1" s="1"/>
  <c r="CZ920" i="1"/>
  <c r="DC920" i="1" s="1"/>
  <c r="CJ920" i="1"/>
  <c r="CM920" i="1" s="1"/>
  <c r="CN920" i="1" s="1"/>
  <c r="BT920" i="1"/>
  <c r="BW920" i="1" s="1"/>
  <c r="BX920" i="1" s="1"/>
  <c r="BD920" i="1"/>
  <c r="AN920" i="1"/>
  <c r="CB920" i="1"/>
  <c r="CE920" i="1" s="1"/>
  <c r="CF920" i="1" s="1"/>
  <c r="CR920" i="1"/>
  <c r="CU920" i="1" s="1"/>
  <c r="AF920" i="1"/>
  <c r="DH920" i="1"/>
  <c r="DK920" i="1" s="1"/>
  <c r="AV920" i="1"/>
  <c r="BL920" i="1"/>
  <c r="G974" i="1"/>
  <c r="S974" i="1"/>
  <c r="Z974" i="1" s="1"/>
  <c r="R974" i="1"/>
  <c r="E976" i="1"/>
  <c r="Q975" i="1"/>
  <c r="D975" i="1"/>
  <c r="G975" i="1" s="1"/>
  <c r="C398" i="1"/>
  <c r="P398" i="1" s="1"/>
  <c r="L921" i="1"/>
  <c r="O921" i="1" s="1"/>
  <c r="U921" i="1"/>
  <c r="W921" i="1" s="1"/>
  <c r="T975" i="1"/>
  <c r="AB975" i="1"/>
  <c r="AA975" i="1"/>
  <c r="N922" i="1"/>
  <c r="J922" i="1"/>
  <c r="K922" i="1" s="1"/>
  <c r="M922" i="1"/>
  <c r="I923" i="1"/>
  <c r="B397" i="1"/>
  <c r="A976" i="1"/>
  <c r="H975" i="1"/>
  <c r="CP977" i="1" l="1"/>
  <c r="CO978" i="1"/>
  <c r="DV976" i="1"/>
  <c r="DU977" i="1"/>
  <c r="EL975" i="1"/>
  <c r="EK976" i="1"/>
  <c r="DN976" i="1"/>
  <c r="DM977" i="1"/>
  <c r="BY977" i="1"/>
  <c r="BZ976" i="1"/>
  <c r="DF976" i="1"/>
  <c r="DE977" i="1"/>
  <c r="CG979" i="1"/>
  <c r="CH978" i="1"/>
  <c r="BR979" i="1"/>
  <c r="BQ980" i="1"/>
  <c r="CX977" i="1"/>
  <c r="CW978" i="1"/>
  <c r="CC976" i="1"/>
  <c r="CD976" i="1" s="1"/>
  <c r="AO976" i="1"/>
  <c r="AP976" i="1" s="1"/>
  <c r="BE976" i="1"/>
  <c r="BF976" i="1" s="1"/>
  <c r="BU976" i="1"/>
  <c r="BV976" i="1" s="1"/>
  <c r="CK976" i="1"/>
  <c r="CL976" i="1" s="1"/>
  <c r="AG976" i="1"/>
  <c r="AH976" i="1" s="1"/>
  <c r="BM976" i="1"/>
  <c r="BN976" i="1" s="1"/>
  <c r="AW976" i="1"/>
  <c r="AX976" i="1" s="1"/>
  <c r="EM976" i="1"/>
  <c r="DY976" i="1"/>
  <c r="DZ976" i="1" s="1"/>
  <c r="DQ976" i="1"/>
  <c r="DR976" i="1" s="1"/>
  <c r="DI976" i="1"/>
  <c r="DJ976" i="1" s="1"/>
  <c r="DA976" i="1"/>
  <c r="DB976" i="1" s="1"/>
  <c r="CS976" i="1"/>
  <c r="CT976" i="1" s="1"/>
  <c r="EE976" i="1"/>
  <c r="BS976" i="1"/>
  <c r="CY976" i="1"/>
  <c r="DG976" i="1"/>
  <c r="DW976" i="1"/>
  <c r="CA976" i="1"/>
  <c r="CQ976" i="1"/>
  <c r="DO976" i="1"/>
  <c r="CI976" i="1"/>
  <c r="EG976" i="1"/>
  <c r="EH976" i="1" s="1"/>
  <c r="EO976" i="1"/>
  <c r="EP976" i="1" s="1"/>
  <c r="ED976" i="1"/>
  <c r="EC977" i="1"/>
  <c r="EM975" i="1"/>
  <c r="DX921" i="1"/>
  <c r="EA921" i="1" s="1"/>
  <c r="EB921" i="1" s="1"/>
  <c r="DP921" i="1"/>
  <c r="DS921" i="1" s="1"/>
  <c r="DT921" i="1" s="1"/>
  <c r="CZ921" i="1"/>
  <c r="DC921" i="1" s="1"/>
  <c r="CJ921" i="1"/>
  <c r="CM921" i="1" s="1"/>
  <c r="CN921" i="1" s="1"/>
  <c r="BT921" i="1"/>
  <c r="BW921" i="1" s="1"/>
  <c r="BX921" i="1" s="1"/>
  <c r="BD921" i="1"/>
  <c r="AN921" i="1"/>
  <c r="DH921" i="1"/>
  <c r="DK921" i="1" s="1"/>
  <c r="AV921" i="1"/>
  <c r="BL921" i="1"/>
  <c r="CB921" i="1"/>
  <c r="CE921" i="1" s="1"/>
  <c r="CF921" i="1" s="1"/>
  <c r="CR921" i="1"/>
  <c r="CU921" i="1" s="1"/>
  <c r="AF921" i="1"/>
  <c r="F975" i="1"/>
  <c r="S975" i="1"/>
  <c r="Z975" i="1" s="1"/>
  <c r="R975" i="1"/>
  <c r="D976" i="1"/>
  <c r="G976" i="1" s="1"/>
  <c r="E977" i="1"/>
  <c r="Q976" i="1"/>
  <c r="A977" i="1"/>
  <c r="H976" i="1"/>
  <c r="L922" i="1"/>
  <c r="O922" i="1" s="1"/>
  <c r="U922" i="1"/>
  <c r="W922" i="1" s="1"/>
  <c r="X398" i="1"/>
  <c r="AB976" i="1"/>
  <c r="AA976" i="1"/>
  <c r="T976" i="1"/>
  <c r="J923" i="1"/>
  <c r="K923" i="1" s="1"/>
  <c r="I924" i="1"/>
  <c r="BM977" i="1" l="1"/>
  <c r="BN977" i="1" s="1"/>
  <c r="CC977" i="1"/>
  <c r="CD977" i="1" s="1"/>
  <c r="AO977" i="1"/>
  <c r="AP977" i="1" s="1"/>
  <c r="BE977" i="1"/>
  <c r="BF977" i="1" s="1"/>
  <c r="BU977" i="1"/>
  <c r="BV977" i="1" s="1"/>
  <c r="AW977" i="1"/>
  <c r="AX977" i="1" s="1"/>
  <c r="CK977" i="1"/>
  <c r="CL977" i="1" s="1"/>
  <c r="AG977" i="1"/>
  <c r="AH977" i="1" s="1"/>
  <c r="DY977" i="1"/>
  <c r="DZ977" i="1" s="1"/>
  <c r="DQ977" i="1"/>
  <c r="DR977" i="1" s="1"/>
  <c r="DI977" i="1"/>
  <c r="DJ977" i="1" s="1"/>
  <c r="DA977" i="1"/>
  <c r="DB977" i="1" s="1"/>
  <c r="CS977" i="1"/>
  <c r="CT977" i="1" s="1"/>
  <c r="DG977" i="1"/>
  <c r="CY977" i="1"/>
  <c r="BS977" i="1"/>
  <c r="DO977" i="1"/>
  <c r="DW977" i="1"/>
  <c r="CI977" i="1"/>
  <c r="EE977" i="1"/>
  <c r="CQ977" i="1"/>
  <c r="CA977" i="1"/>
  <c r="EG977" i="1"/>
  <c r="EH977" i="1" s="1"/>
  <c r="EO977" i="1"/>
  <c r="EP977" i="1" s="1"/>
  <c r="BZ977" i="1"/>
  <c r="BY978" i="1"/>
  <c r="CH979" i="1"/>
  <c r="CG980" i="1"/>
  <c r="ED977" i="1"/>
  <c r="EC978" i="1"/>
  <c r="DF977" i="1"/>
  <c r="DE978" i="1"/>
  <c r="DN977" i="1"/>
  <c r="DM978" i="1"/>
  <c r="EL976" i="1"/>
  <c r="EK977" i="1"/>
  <c r="BQ981" i="1"/>
  <c r="BR980" i="1"/>
  <c r="CP978" i="1"/>
  <c r="CO979" i="1"/>
  <c r="DV977" i="1"/>
  <c r="DU978" i="1"/>
  <c r="CX978" i="1"/>
  <c r="CW979" i="1"/>
  <c r="EF920" i="1"/>
  <c r="EF922" i="1" s="1"/>
  <c r="EI922" i="1" s="1"/>
  <c r="EJ922" i="1" s="1"/>
  <c r="DP922" i="1"/>
  <c r="DS922" i="1" s="1"/>
  <c r="DT922" i="1" s="1"/>
  <c r="CZ922" i="1"/>
  <c r="DC922" i="1" s="1"/>
  <c r="CJ922" i="1"/>
  <c r="CM922" i="1" s="1"/>
  <c r="CN922" i="1" s="1"/>
  <c r="BT922" i="1"/>
  <c r="BW922" i="1" s="1"/>
  <c r="BX922" i="1" s="1"/>
  <c r="BD922" i="1"/>
  <c r="AN922" i="1"/>
  <c r="CB922" i="1"/>
  <c r="CE922" i="1" s="1"/>
  <c r="CF922" i="1" s="1"/>
  <c r="CR922" i="1"/>
  <c r="CU922" i="1" s="1"/>
  <c r="AF922" i="1"/>
  <c r="DH922" i="1"/>
  <c r="DK922" i="1" s="1"/>
  <c r="AV922" i="1"/>
  <c r="DX922" i="1"/>
  <c r="EA922" i="1" s="1"/>
  <c r="EB922" i="1" s="1"/>
  <c r="BL922" i="1"/>
  <c r="F976" i="1"/>
  <c r="R976" i="1"/>
  <c r="S976" i="1"/>
  <c r="Z976" i="1" s="1"/>
  <c r="E978" i="1"/>
  <c r="Q977" i="1"/>
  <c r="D977" i="1"/>
  <c r="G977" i="1" s="1"/>
  <c r="C399" i="1"/>
  <c r="P399" i="1" s="1"/>
  <c r="B398" i="1"/>
  <c r="J924" i="1"/>
  <c r="K924" i="1" s="1"/>
  <c r="I925" i="1"/>
  <c r="M923" i="1"/>
  <c r="N923" i="1" s="1"/>
  <c r="A978" i="1"/>
  <c r="H977" i="1"/>
  <c r="L923" i="1"/>
  <c r="U923" i="1"/>
  <c r="W923" i="1" s="1"/>
  <c r="T977" i="1"/>
  <c r="AB977" i="1"/>
  <c r="AA977" i="1"/>
  <c r="CH980" i="1" l="1"/>
  <c r="CG981" i="1"/>
  <c r="CX979" i="1"/>
  <c r="CW980" i="1"/>
  <c r="CC978" i="1"/>
  <c r="CD978" i="1" s="1"/>
  <c r="BM978" i="1"/>
  <c r="BN978" i="1" s="1"/>
  <c r="AW978" i="1"/>
  <c r="AX978" i="1" s="1"/>
  <c r="AG978" i="1"/>
  <c r="AH978" i="1" s="1"/>
  <c r="CK978" i="1"/>
  <c r="CL978" i="1" s="1"/>
  <c r="BU978" i="1"/>
  <c r="BV978" i="1" s="1"/>
  <c r="BE978" i="1"/>
  <c r="BF978" i="1" s="1"/>
  <c r="AO978" i="1"/>
  <c r="AP978" i="1" s="1"/>
  <c r="DY978" i="1"/>
  <c r="DZ978" i="1" s="1"/>
  <c r="DQ978" i="1"/>
  <c r="DR978" i="1" s="1"/>
  <c r="DI978" i="1"/>
  <c r="DJ978" i="1" s="1"/>
  <c r="DA978" i="1"/>
  <c r="DB978" i="1" s="1"/>
  <c r="CS978" i="1"/>
  <c r="CT978" i="1" s="1"/>
  <c r="DG978" i="1"/>
  <c r="CA978" i="1"/>
  <c r="CQ978" i="1"/>
  <c r="EE978" i="1"/>
  <c r="CI978" i="1"/>
  <c r="DW978" i="1"/>
  <c r="DO978" i="1"/>
  <c r="BS978" i="1"/>
  <c r="CY978" i="1"/>
  <c r="EG978" i="1"/>
  <c r="EH978" i="1" s="1"/>
  <c r="EO978" i="1"/>
  <c r="EP978" i="1" s="1"/>
  <c r="DU979" i="1"/>
  <c r="DV978" i="1"/>
  <c r="BR981" i="1"/>
  <c r="BQ982" i="1"/>
  <c r="BZ978" i="1"/>
  <c r="BY979" i="1"/>
  <c r="CP979" i="1"/>
  <c r="CO980" i="1"/>
  <c r="DM979" i="1"/>
  <c r="DN978" i="1"/>
  <c r="EK978" i="1"/>
  <c r="EM978" i="1" s="1"/>
  <c r="EL977" i="1"/>
  <c r="DF978" i="1"/>
  <c r="DE979" i="1"/>
  <c r="ED978" i="1"/>
  <c r="EC979" i="1"/>
  <c r="EM977" i="1"/>
  <c r="F977" i="1"/>
  <c r="S977" i="1"/>
  <c r="Z977" i="1" s="1"/>
  <c r="R977" i="1"/>
  <c r="D978" i="1"/>
  <c r="G978" i="1" s="1"/>
  <c r="E979" i="1"/>
  <c r="Q978" i="1"/>
  <c r="O923" i="1"/>
  <c r="EF923" i="1" s="1"/>
  <c r="EI923" i="1" s="1"/>
  <c r="EJ923" i="1" s="1"/>
  <c r="AB978" i="1"/>
  <c r="AA978" i="1"/>
  <c r="T978" i="1"/>
  <c r="J925" i="1"/>
  <c r="K925" i="1" s="1"/>
  <c r="I926" i="1"/>
  <c r="X399" i="1"/>
  <c r="M924" i="1"/>
  <c r="N924" i="1" s="1"/>
  <c r="L924" i="1"/>
  <c r="U924" i="1"/>
  <c r="W924" i="1" s="1"/>
  <c r="A979" i="1"/>
  <c r="H978" i="1"/>
  <c r="DV979" i="1" l="1"/>
  <c r="DU980" i="1"/>
  <c r="CP980" i="1"/>
  <c r="CO981" i="1"/>
  <c r="CG982" i="1"/>
  <c r="CH981" i="1"/>
  <c r="BZ979" i="1"/>
  <c r="BY980" i="1"/>
  <c r="BR982" i="1"/>
  <c r="BQ983" i="1"/>
  <c r="BQ984" i="1" s="1"/>
  <c r="BU979" i="1"/>
  <c r="BV979" i="1" s="1"/>
  <c r="AW979" i="1"/>
  <c r="AX979" i="1" s="1"/>
  <c r="AG979" i="1"/>
  <c r="AH979" i="1" s="1"/>
  <c r="CK979" i="1"/>
  <c r="CL979" i="1" s="1"/>
  <c r="BM979" i="1"/>
  <c r="BN979" i="1" s="1"/>
  <c r="CC979" i="1"/>
  <c r="CD979" i="1" s="1"/>
  <c r="BE979" i="1"/>
  <c r="BF979" i="1" s="1"/>
  <c r="AO979" i="1"/>
  <c r="AP979" i="1" s="1"/>
  <c r="DY979" i="1"/>
  <c r="DZ979" i="1" s="1"/>
  <c r="DQ979" i="1"/>
  <c r="DR979" i="1" s="1"/>
  <c r="DI979" i="1"/>
  <c r="DJ979" i="1" s="1"/>
  <c r="DA979" i="1"/>
  <c r="DB979" i="1" s="1"/>
  <c r="CS979" i="1"/>
  <c r="CT979" i="1" s="1"/>
  <c r="DW979" i="1"/>
  <c r="CI979" i="1"/>
  <c r="EE979" i="1"/>
  <c r="CQ979" i="1"/>
  <c r="CA979" i="1"/>
  <c r="DG979" i="1"/>
  <c r="CY979" i="1"/>
  <c r="BS979" i="1"/>
  <c r="DO979" i="1"/>
  <c r="EG979" i="1"/>
  <c r="EH979" i="1" s="1"/>
  <c r="EO979" i="1"/>
  <c r="EP979" i="1" s="1"/>
  <c r="EL978" i="1"/>
  <c r="EK979" i="1"/>
  <c r="DN979" i="1"/>
  <c r="DM980" i="1"/>
  <c r="DF979" i="1"/>
  <c r="DE980" i="1"/>
  <c r="ED979" i="1"/>
  <c r="EC980" i="1"/>
  <c r="CW981" i="1"/>
  <c r="CX980" i="1"/>
  <c r="BD923" i="1"/>
  <c r="AN923" i="1"/>
  <c r="DP923" i="1"/>
  <c r="DS923" i="1" s="1"/>
  <c r="DT923" i="1" s="1"/>
  <c r="DH923" i="1"/>
  <c r="DK923" i="1" s="1"/>
  <c r="CZ923" i="1"/>
  <c r="DC923" i="1" s="1"/>
  <c r="CR923" i="1"/>
  <c r="CU923" i="1" s="1"/>
  <c r="CB923" i="1"/>
  <c r="CE923" i="1" s="1"/>
  <c r="CF923" i="1" s="1"/>
  <c r="BT923" i="1"/>
  <c r="BW923" i="1" s="1"/>
  <c r="BX923" i="1" s="1"/>
  <c r="AF923" i="1"/>
  <c r="DX923" i="1"/>
  <c r="EA923" i="1" s="1"/>
  <c r="EB923" i="1" s="1"/>
  <c r="CJ923" i="1"/>
  <c r="CM923" i="1" s="1"/>
  <c r="CN923" i="1" s="1"/>
  <c r="BL923" i="1"/>
  <c r="AV923" i="1"/>
  <c r="F978" i="1"/>
  <c r="E980" i="1"/>
  <c r="Q979" i="1"/>
  <c r="R978" i="1"/>
  <c r="S978" i="1"/>
  <c r="Z978" i="1" s="1"/>
  <c r="D979" i="1"/>
  <c r="G979" i="1" s="1"/>
  <c r="T979" i="1"/>
  <c r="AB979" i="1"/>
  <c r="AA979" i="1"/>
  <c r="A980" i="1"/>
  <c r="H979" i="1"/>
  <c r="B399" i="1"/>
  <c r="L925" i="1"/>
  <c r="U925" i="1"/>
  <c r="W925" i="1" s="1"/>
  <c r="M925" i="1"/>
  <c r="N925" i="1" s="1"/>
  <c r="O924" i="1"/>
  <c r="EF924" i="1" s="1"/>
  <c r="EI924" i="1" s="1"/>
  <c r="EJ924" i="1" s="1"/>
  <c r="C400" i="1"/>
  <c r="J926" i="1"/>
  <c r="K926" i="1" s="1"/>
  <c r="I927" i="1"/>
  <c r="BQ985" i="1" l="1"/>
  <c r="BR984" i="1"/>
  <c r="BR983" i="1"/>
  <c r="CO982" i="1"/>
  <c r="CP981" i="1"/>
  <c r="CX981" i="1"/>
  <c r="CW982" i="1"/>
  <c r="DF980" i="1"/>
  <c r="DE981" i="1"/>
  <c r="DM981" i="1"/>
  <c r="DN980" i="1"/>
  <c r="CC980" i="1"/>
  <c r="CD980" i="1" s="1"/>
  <c r="BE980" i="1"/>
  <c r="BF980" i="1" s="1"/>
  <c r="AG980" i="1"/>
  <c r="AH980" i="1" s="1"/>
  <c r="BU980" i="1"/>
  <c r="BV980" i="1" s="1"/>
  <c r="AW980" i="1"/>
  <c r="AX980" i="1" s="1"/>
  <c r="CK980" i="1"/>
  <c r="CL980" i="1" s="1"/>
  <c r="BM980" i="1"/>
  <c r="BN980" i="1" s="1"/>
  <c r="AO980" i="1"/>
  <c r="AP980" i="1" s="1"/>
  <c r="DY980" i="1"/>
  <c r="DZ980" i="1" s="1"/>
  <c r="DQ980" i="1"/>
  <c r="DR980" i="1" s="1"/>
  <c r="DI980" i="1"/>
  <c r="DJ980" i="1" s="1"/>
  <c r="DA980" i="1"/>
  <c r="DB980" i="1" s="1"/>
  <c r="CS980" i="1"/>
  <c r="CT980" i="1" s="1"/>
  <c r="DO980" i="1"/>
  <c r="CA980" i="1"/>
  <c r="CQ980" i="1"/>
  <c r="EE980" i="1"/>
  <c r="CI980" i="1"/>
  <c r="DW980" i="1"/>
  <c r="DG980" i="1"/>
  <c r="BS980" i="1"/>
  <c r="CY980" i="1"/>
  <c r="EG980" i="1"/>
  <c r="EH980" i="1" s="1"/>
  <c r="EO980" i="1"/>
  <c r="EP980" i="1" s="1"/>
  <c r="EC981" i="1"/>
  <c r="ED980" i="1"/>
  <c r="EK980" i="1"/>
  <c r="EL979" i="1"/>
  <c r="EM979" i="1"/>
  <c r="DU981" i="1"/>
  <c r="DV980" i="1"/>
  <c r="BZ980" i="1"/>
  <c r="BY981" i="1"/>
  <c r="CH982" i="1"/>
  <c r="CG983" i="1"/>
  <c r="CG984" i="1" s="1"/>
  <c r="DX924" i="1"/>
  <c r="EA924" i="1" s="1"/>
  <c r="EB924" i="1" s="1"/>
  <c r="CZ924" i="1"/>
  <c r="DC924" i="1" s="1"/>
  <c r="BT924" i="1"/>
  <c r="BW924" i="1" s="1"/>
  <c r="BX924" i="1" s="1"/>
  <c r="BL924" i="1"/>
  <c r="AN924" i="1"/>
  <c r="BD924" i="1"/>
  <c r="CR924" i="1"/>
  <c r="CU924" i="1" s="1"/>
  <c r="DH924" i="1"/>
  <c r="DK924" i="1" s="1"/>
  <c r="CB924" i="1"/>
  <c r="CE924" i="1" s="1"/>
  <c r="CF924" i="1" s="1"/>
  <c r="AV924" i="1"/>
  <c r="DP924" i="1"/>
  <c r="DS924" i="1" s="1"/>
  <c r="DT924" i="1" s="1"/>
  <c r="CJ924" i="1"/>
  <c r="CM924" i="1" s="1"/>
  <c r="CN924" i="1" s="1"/>
  <c r="AF924" i="1"/>
  <c r="F979" i="1"/>
  <c r="E981" i="1"/>
  <c r="Q980" i="1"/>
  <c r="R979" i="1"/>
  <c r="S979" i="1"/>
  <c r="Z979" i="1" s="1"/>
  <c r="D980" i="1"/>
  <c r="G980" i="1" s="1"/>
  <c r="L926" i="1"/>
  <c r="U926" i="1"/>
  <c r="W926" i="1" s="1"/>
  <c r="O925" i="1"/>
  <c r="EF925" i="1" s="1"/>
  <c r="EI925" i="1" s="1"/>
  <c r="EJ925" i="1" s="1"/>
  <c r="AB980" i="1"/>
  <c r="AA980" i="1"/>
  <c r="T980" i="1"/>
  <c r="J927" i="1"/>
  <c r="K927" i="1" s="1"/>
  <c r="I928" i="1"/>
  <c r="P400" i="1"/>
  <c r="M926" i="1"/>
  <c r="N926" i="1" s="1"/>
  <c r="A981" i="1"/>
  <c r="H980" i="1"/>
  <c r="CG985" i="1" l="1"/>
  <c r="CH984" i="1"/>
  <c r="BQ986" i="1"/>
  <c r="BR985" i="1"/>
  <c r="EL980" i="1"/>
  <c r="EK981" i="1"/>
  <c r="EM981" i="1" s="1"/>
  <c r="DU982" i="1"/>
  <c r="DV981" i="1"/>
  <c r="BZ981" i="1"/>
  <c r="BY982" i="1"/>
  <c r="CK981" i="1"/>
  <c r="CL981" i="1" s="1"/>
  <c r="BM981" i="1"/>
  <c r="BN981" i="1" s="1"/>
  <c r="AO981" i="1"/>
  <c r="AP981" i="1" s="1"/>
  <c r="CC981" i="1"/>
  <c r="CD981" i="1" s="1"/>
  <c r="BE981" i="1"/>
  <c r="BF981" i="1" s="1"/>
  <c r="AG981" i="1"/>
  <c r="AH981" i="1" s="1"/>
  <c r="BU981" i="1"/>
  <c r="BV981" i="1" s="1"/>
  <c r="AW981" i="1"/>
  <c r="AX981" i="1" s="1"/>
  <c r="DY981" i="1"/>
  <c r="DZ981" i="1" s="1"/>
  <c r="DQ981" i="1"/>
  <c r="DR981" i="1" s="1"/>
  <c r="DI981" i="1"/>
  <c r="DJ981" i="1" s="1"/>
  <c r="DA981" i="1"/>
  <c r="DB981" i="1" s="1"/>
  <c r="CS981" i="1"/>
  <c r="CT981" i="1" s="1"/>
  <c r="BS981" i="1"/>
  <c r="CQ981" i="1"/>
  <c r="EE981" i="1"/>
  <c r="CI981" i="1"/>
  <c r="DG981" i="1"/>
  <c r="CY981" i="1"/>
  <c r="DW981" i="1"/>
  <c r="DO981" i="1"/>
  <c r="CA981" i="1"/>
  <c r="EG981" i="1"/>
  <c r="EH981" i="1" s="1"/>
  <c r="EO981" i="1"/>
  <c r="EP981" i="1" s="1"/>
  <c r="CH983" i="1"/>
  <c r="ED981" i="1"/>
  <c r="EC982" i="1"/>
  <c r="EM980" i="1"/>
  <c r="CO983" i="1"/>
  <c r="CO984" i="1" s="1"/>
  <c r="CP982" i="1"/>
  <c r="CX982" i="1"/>
  <c r="CW983" i="1"/>
  <c r="CW984" i="1" s="1"/>
  <c r="DN981" i="1"/>
  <c r="DM982" i="1"/>
  <c r="DF981" i="1"/>
  <c r="DE982" i="1"/>
  <c r="CZ925" i="1"/>
  <c r="DC925" i="1" s="1"/>
  <c r="CB925" i="1"/>
  <c r="CE925" i="1" s="1"/>
  <c r="CF925" i="1" s="1"/>
  <c r="AN925" i="1"/>
  <c r="DX925" i="1"/>
  <c r="EA925" i="1" s="1"/>
  <c r="EB925" i="1" s="1"/>
  <c r="CJ925" i="1"/>
  <c r="CM925" i="1" s="1"/>
  <c r="CN925" i="1" s="1"/>
  <c r="CR925" i="1"/>
  <c r="CU925" i="1" s="1"/>
  <c r="AF925" i="1"/>
  <c r="BL925" i="1"/>
  <c r="DP925" i="1"/>
  <c r="DS925" i="1" s="1"/>
  <c r="DT925" i="1" s="1"/>
  <c r="BD925" i="1"/>
  <c r="DH925" i="1"/>
  <c r="DK925" i="1" s="1"/>
  <c r="BT925" i="1"/>
  <c r="BW925" i="1" s="1"/>
  <c r="BX925" i="1" s="1"/>
  <c r="AV925" i="1"/>
  <c r="F980" i="1"/>
  <c r="R980" i="1"/>
  <c r="S980" i="1"/>
  <c r="Z980" i="1" s="1"/>
  <c r="E982" i="1"/>
  <c r="Q981" i="1"/>
  <c r="D981" i="1"/>
  <c r="G981" i="1" s="1"/>
  <c r="L927" i="1"/>
  <c r="U927" i="1"/>
  <c r="W927" i="1" s="1"/>
  <c r="X400" i="1"/>
  <c r="O926" i="1"/>
  <c r="EF926" i="1" s="1"/>
  <c r="EI926" i="1" s="1"/>
  <c r="EJ926" i="1" s="1"/>
  <c r="J928" i="1"/>
  <c r="K928" i="1" s="1"/>
  <c r="I929" i="1"/>
  <c r="T981" i="1"/>
  <c r="AB981" i="1"/>
  <c r="AA981" i="1"/>
  <c r="A982" i="1"/>
  <c r="H981" i="1"/>
  <c r="M927" i="1"/>
  <c r="N927" i="1" s="1"/>
  <c r="BQ987" i="1" l="1"/>
  <c r="BR986" i="1"/>
  <c r="CP984" i="1"/>
  <c r="CO985" i="1"/>
  <c r="CW985" i="1"/>
  <c r="CX984" i="1"/>
  <c r="CH985" i="1"/>
  <c r="CG986" i="1"/>
  <c r="DM983" i="1"/>
  <c r="DM984" i="1" s="1"/>
  <c r="DN982" i="1"/>
  <c r="BU982" i="1"/>
  <c r="BV982" i="1" s="1"/>
  <c r="AW982" i="1"/>
  <c r="AX982" i="1" s="1"/>
  <c r="CK982" i="1"/>
  <c r="CL982" i="1" s="1"/>
  <c r="BM982" i="1"/>
  <c r="BN982" i="1" s="1"/>
  <c r="AO982" i="1"/>
  <c r="AP982" i="1" s="1"/>
  <c r="CC982" i="1"/>
  <c r="CD982" i="1" s="1"/>
  <c r="BE982" i="1"/>
  <c r="BF982" i="1" s="1"/>
  <c r="AG982" i="1"/>
  <c r="AH982" i="1" s="1"/>
  <c r="DY982" i="1"/>
  <c r="DZ982" i="1" s="1"/>
  <c r="DQ982" i="1"/>
  <c r="DR982" i="1" s="1"/>
  <c r="DI982" i="1"/>
  <c r="DJ982" i="1" s="1"/>
  <c r="DA982" i="1"/>
  <c r="DB982" i="1" s="1"/>
  <c r="CS982" i="1"/>
  <c r="CT982" i="1" s="1"/>
  <c r="CY982" i="1"/>
  <c r="BS982" i="1"/>
  <c r="DW982" i="1"/>
  <c r="CQ982" i="1"/>
  <c r="CA982" i="1"/>
  <c r="EE982" i="1"/>
  <c r="DO982" i="1"/>
  <c r="DG982" i="1"/>
  <c r="CI982" i="1"/>
  <c r="EG982" i="1"/>
  <c r="EH982" i="1" s="1"/>
  <c r="EO982" i="1"/>
  <c r="EP982" i="1" s="1"/>
  <c r="DF982" i="1"/>
  <c r="DE983" i="1"/>
  <c r="DE984" i="1" s="1"/>
  <c r="DU983" i="1"/>
  <c r="DU984" i="1" s="1"/>
  <c r="DV982" i="1"/>
  <c r="EL981" i="1"/>
  <c r="EK982" i="1"/>
  <c r="EM982" i="1" s="1"/>
  <c r="CX983" i="1"/>
  <c r="CP983" i="1"/>
  <c r="EC983" i="1"/>
  <c r="EC984" i="1" s="1"/>
  <c r="ED982" i="1"/>
  <c r="BZ982" i="1"/>
  <c r="BY983" i="1"/>
  <c r="BY984" i="1" s="1"/>
  <c r="DX926" i="1"/>
  <c r="EA926" i="1" s="1"/>
  <c r="EB926" i="1" s="1"/>
  <c r="CZ926" i="1"/>
  <c r="DC926" i="1" s="1"/>
  <c r="BL926" i="1"/>
  <c r="AN926" i="1"/>
  <c r="CJ926" i="1"/>
  <c r="CM926" i="1" s="1"/>
  <c r="CN926" i="1" s="1"/>
  <c r="AV926" i="1"/>
  <c r="BD926" i="1"/>
  <c r="DH926" i="1"/>
  <c r="DK926" i="1" s="1"/>
  <c r="DP926" i="1"/>
  <c r="DS926" i="1" s="1"/>
  <c r="DT926" i="1" s="1"/>
  <c r="CB926" i="1"/>
  <c r="CE926" i="1" s="1"/>
  <c r="CF926" i="1" s="1"/>
  <c r="CR926" i="1"/>
  <c r="CU926" i="1" s="1"/>
  <c r="BT926" i="1"/>
  <c r="BW926" i="1" s="1"/>
  <c r="BX926" i="1" s="1"/>
  <c r="AF926" i="1"/>
  <c r="F981" i="1"/>
  <c r="S981" i="1"/>
  <c r="Z981" i="1" s="1"/>
  <c r="R981" i="1"/>
  <c r="D982" i="1"/>
  <c r="G982" i="1" s="1"/>
  <c r="E983" i="1"/>
  <c r="Q982" i="1"/>
  <c r="C401" i="1"/>
  <c r="P401" i="1" s="1"/>
  <c r="AB982" i="1"/>
  <c r="AA982" i="1"/>
  <c r="T982" i="1"/>
  <c r="J929" i="1"/>
  <c r="K929" i="1" s="1"/>
  <c r="I930" i="1"/>
  <c r="B400" i="1"/>
  <c r="M928" i="1"/>
  <c r="N928" i="1" s="1"/>
  <c r="L928" i="1"/>
  <c r="U928" i="1"/>
  <c r="W928" i="1" s="1"/>
  <c r="O927" i="1"/>
  <c r="EF927" i="1" s="1"/>
  <c r="EI927" i="1" s="1"/>
  <c r="EJ927" i="1" s="1"/>
  <c r="A983" i="1"/>
  <c r="H982" i="1"/>
  <c r="DE985" i="1" l="1"/>
  <c r="DF984" i="1"/>
  <c r="CW986" i="1"/>
  <c r="CX985" i="1"/>
  <c r="CO986" i="1"/>
  <c r="CP985" i="1"/>
  <c r="DM985" i="1"/>
  <c r="DN984" i="1"/>
  <c r="CG987" i="1"/>
  <c r="CH986" i="1"/>
  <c r="BY985" i="1"/>
  <c r="BZ984" i="1"/>
  <c r="ES981" i="1"/>
  <c r="EC985" i="1"/>
  <c r="ED984" i="1"/>
  <c r="DV984" i="1"/>
  <c r="DU985" i="1"/>
  <c r="BQ988" i="1"/>
  <c r="BR987" i="1"/>
  <c r="ED983" i="1"/>
  <c r="CC983" i="1"/>
  <c r="CD983" i="1" s="1"/>
  <c r="BE983" i="1"/>
  <c r="BF983" i="1" s="1"/>
  <c r="AG983" i="1"/>
  <c r="AH983" i="1" s="1"/>
  <c r="BU983" i="1"/>
  <c r="BV983" i="1" s="1"/>
  <c r="AW983" i="1"/>
  <c r="AX983" i="1" s="1"/>
  <c r="CK983" i="1"/>
  <c r="CL983" i="1" s="1"/>
  <c r="BM983" i="1"/>
  <c r="BN983" i="1" s="1"/>
  <c r="AO983" i="1"/>
  <c r="AP983" i="1" s="1"/>
  <c r="DY983" i="1"/>
  <c r="DZ983" i="1" s="1"/>
  <c r="DQ983" i="1"/>
  <c r="DR983" i="1" s="1"/>
  <c r="DI983" i="1"/>
  <c r="DJ983" i="1" s="1"/>
  <c r="DA983" i="1"/>
  <c r="DB983" i="1" s="1"/>
  <c r="CS983" i="1"/>
  <c r="CT983" i="1" s="1"/>
  <c r="CY983" i="1"/>
  <c r="CA983" i="1"/>
  <c r="CI983" i="1"/>
  <c r="CQ983" i="1"/>
  <c r="BS983" i="1"/>
  <c r="EE983" i="1"/>
  <c r="DO983" i="1"/>
  <c r="DW983" i="1"/>
  <c r="DG983" i="1"/>
  <c r="EG983" i="1"/>
  <c r="EH983" i="1" s="1"/>
  <c r="EO983" i="1"/>
  <c r="EP983" i="1" s="1"/>
  <c r="DF983" i="1"/>
  <c r="DV983" i="1"/>
  <c r="EL982" i="1"/>
  <c r="EK983" i="1"/>
  <c r="EK984" i="1" s="1"/>
  <c r="BZ983" i="1"/>
  <c r="DN983" i="1"/>
  <c r="DX927" i="1"/>
  <c r="EA927" i="1" s="1"/>
  <c r="EB927" i="1" s="1"/>
  <c r="CJ927" i="1"/>
  <c r="CM927" i="1" s="1"/>
  <c r="CN927" i="1" s="1"/>
  <c r="BL927" i="1"/>
  <c r="BT927" i="1"/>
  <c r="BW927" i="1" s="1"/>
  <c r="BX927" i="1" s="1"/>
  <c r="AV927" i="1"/>
  <c r="CZ927" i="1"/>
  <c r="DC927" i="1" s="1"/>
  <c r="DH927" i="1"/>
  <c r="DK927" i="1" s="1"/>
  <c r="CB927" i="1"/>
  <c r="CE927" i="1" s="1"/>
  <c r="CF927" i="1" s="1"/>
  <c r="DP927" i="1"/>
  <c r="DS927" i="1" s="1"/>
  <c r="DT927" i="1" s="1"/>
  <c r="CR927" i="1"/>
  <c r="CU927" i="1" s="1"/>
  <c r="BD927" i="1"/>
  <c r="AF927" i="1"/>
  <c r="AN927" i="1"/>
  <c r="F982" i="1"/>
  <c r="E984" i="1"/>
  <c r="Q983" i="1"/>
  <c r="S983" i="1" s="1"/>
  <c r="ES983" i="1" s="1"/>
  <c r="ES984" i="1" s="1"/>
  <c r="S982" i="1"/>
  <c r="Z982" i="1" s="1"/>
  <c r="R982" i="1"/>
  <c r="D983" i="1"/>
  <c r="G983" i="1" s="1"/>
  <c r="T983" i="1"/>
  <c r="AB983" i="1"/>
  <c r="AA983" i="1"/>
  <c r="X401" i="1"/>
  <c r="J930" i="1"/>
  <c r="K930" i="1" s="1"/>
  <c r="I931" i="1"/>
  <c r="A984" i="1"/>
  <c r="H983" i="1"/>
  <c r="O928" i="1"/>
  <c r="EF928" i="1" s="1"/>
  <c r="EI928" i="1" s="1"/>
  <c r="EJ928" i="1" s="1"/>
  <c r="M929" i="1"/>
  <c r="N929" i="1" s="1"/>
  <c r="L929" i="1"/>
  <c r="U929" i="1"/>
  <c r="W929" i="1" s="1"/>
  <c r="DU986" i="1" l="1"/>
  <c r="DV985" i="1"/>
  <c r="BU984" i="1"/>
  <c r="BV984" i="1" s="1"/>
  <c r="AO984" i="1"/>
  <c r="AP984" i="1" s="1"/>
  <c r="EM984" i="1"/>
  <c r="DO984" i="1"/>
  <c r="CC984" i="1"/>
  <c r="CD984" i="1" s="1"/>
  <c r="BM984" i="1"/>
  <c r="BN984" i="1" s="1"/>
  <c r="AW984" i="1"/>
  <c r="AX984" i="1" s="1"/>
  <c r="AG984" i="1"/>
  <c r="AH984" i="1" s="1"/>
  <c r="BE984" i="1"/>
  <c r="BF984" i="1" s="1"/>
  <c r="DG984" i="1"/>
  <c r="CA984" i="1"/>
  <c r="CK984" i="1"/>
  <c r="CL984" i="1" s="1"/>
  <c r="BS984" i="1"/>
  <c r="CI984" i="1"/>
  <c r="CY984" i="1"/>
  <c r="CQ984" i="1"/>
  <c r="DW984" i="1"/>
  <c r="EE984" i="1"/>
  <c r="DY984" i="1"/>
  <c r="DZ984" i="1" s="1"/>
  <c r="DQ984" i="1"/>
  <c r="DR984" i="1" s="1"/>
  <c r="DI984" i="1"/>
  <c r="DJ984" i="1" s="1"/>
  <c r="DA984" i="1"/>
  <c r="DB984" i="1" s="1"/>
  <c r="CS984" i="1"/>
  <c r="CT984" i="1" s="1"/>
  <c r="EG984" i="1"/>
  <c r="EH984" i="1" s="1"/>
  <c r="EO984" i="1"/>
  <c r="EP984" i="1" s="1"/>
  <c r="BY986" i="1"/>
  <c r="BZ985" i="1"/>
  <c r="CO987" i="1"/>
  <c r="CP986" i="1"/>
  <c r="EC986" i="1"/>
  <c r="ED985" i="1"/>
  <c r="CH987" i="1"/>
  <c r="CG988" i="1"/>
  <c r="CX986" i="1"/>
  <c r="CW987" i="1"/>
  <c r="EW981" i="1"/>
  <c r="ET981" i="1"/>
  <c r="EU981" i="1"/>
  <c r="EU983" i="1" s="1"/>
  <c r="EZ981" i="1"/>
  <c r="EV980" i="1"/>
  <c r="EY981" i="1"/>
  <c r="EX981" i="1"/>
  <c r="ET984" i="1"/>
  <c r="ES985" i="1"/>
  <c r="EL984" i="1"/>
  <c r="EK985" i="1"/>
  <c r="BQ989" i="1"/>
  <c r="BR988" i="1"/>
  <c r="DM986" i="1"/>
  <c r="DN985" i="1"/>
  <c r="DE986" i="1"/>
  <c r="DF985" i="1"/>
  <c r="EL983" i="1"/>
  <c r="EM983" i="1"/>
  <c r="DX928" i="1"/>
  <c r="EA928" i="1" s="1"/>
  <c r="EB928" i="1" s="1"/>
  <c r="CJ928" i="1"/>
  <c r="CM928" i="1" s="1"/>
  <c r="CN928" i="1" s="1"/>
  <c r="AV928" i="1"/>
  <c r="BT928" i="1"/>
  <c r="BW928" i="1" s="1"/>
  <c r="BX928" i="1" s="1"/>
  <c r="BL928" i="1"/>
  <c r="DH928" i="1"/>
  <c r="DK928" i="1" s="1"/>
  <c r="CR928" i="1"/>
  <c r="CU928" i="1" s="1"/>
  <c r="AF928" i="1"/>
  <c r="DP928" i="1"/>
  <c r="DS928" i="1" s="1"/>
  <c r="DT928" i="1" s="1"/>
  <c r="AN928" i="1"/>
  <c r="CB928" i="1"/>
  <c r="CE928" i="1" s="1"/>
  <c r="CF928" i="1" s="1"/>
  <c r="BD928" i="1"/>
  <c r="CZ928" i="1"/>
  <c r="DC928" i="1" s="1"/>
  <c r="F983" i="1"/>
  <c r="E985" i="1"/>
  <c r="Q984" i="1"/>
  <c r="D984" i="1"/>
  <c r="G984" i="1" s="1"/>
  <c r="B401" i="1"/>
  <c r="O929" i="1"/>
  <c r="EF929" i="1" s="1"/>
  <c r="EI929" i="1" s="1"/>
  <c r="EJ929" i="1" s="1"/>
  <c r="A985" i="1"/>
  <c r="H984" i="1"/>
  <c r="AB984" i="1"/>
  <c r="AA984" i="1"/>
  <c r="T984" i="1"/>
  <c r="J931" i="1"/>
  <c r="K931" i="1" s="1"/>
  <c r="I932" i="1"/>
  <c r="C402" i="1"/>
  <c r="M930" i="1"/>
  <c r="N930" i="1" s="1"/>
  <c r="L930" i="1"/>
  <c r="U930" i="1"/>
  <c r="W930" i="1" s="1"/>
  <c r="EW983" i="1" l="1"/>
  <c r="EX983" i="1" s="1"/>
  <c r="EW985" i="1"/>
  <c r="EX985" i="1" s="1"/>
  <c r="EW984" i="1"/>
  <c r="EX984" i="1" s="1"/>
  <c r="EC987" i="1"/>
  <c r="ED986" i="1"/>
  <c r="BQ990" i="1"/>
  <c r="BR989" i="1"/>
  <c r="CW988" i="1"/>
  <c r="CX987" i="1"/>
  <c r="EK986" i="1"/>
  <c r="EL985" i="1"/>
  <c r="CO988" i="1"/>
  <c r="CP987" i="1"/>
  <c r="CC985" i="1"/>
  <c r="CD985" i="1" s="1"/>
  <c r="AW985" i="1"/>
  <c r="AX985" i="1" s="1"/>
  <c r="BU985" i="1"/>
  <c r="BV985" i="1" s="1"/>
  <c r="BM985" i="1"/>
  <c r="BN985" i="1" s="1"/>
  <c r="AO985" i="1"/>
  <c r="AP985" i="1" s="1"/>
  <c r="AG985" i="1"/>
  <c r="AH985" i="1" s="1"/>
  <c r="EU985" i="1"/>
  <c r="CK985" i="1"/>
  <c r="CL985" i="1" s="1"/>
  <c r="BE985" i="1"/>
  <c r="BF985" i="1" s="1"/>
  <c r="DG985" i="1"/>
  <c r="EM985" i="1"/>
  <c r="EE985" i="1"/>
  <c r="CA985" i="1"/>
  <c r="CI985" i="1"/>
  <c r="DY985" i="1"/>
  <c r="DZ985" i="1" s="1"/>
  <c r="BS985" i="1"/>
  <c r="CQ985" i="1"/>
  <c r="DW985" i="1"/>
  <c r="CY985" i="1"/>
  <c r="DO985" i="1"/>
  <c r="DQ985" i="1"/>
  <c r="DR985" i="1" s="1"/>
  <c r="DI985" i="1"/>
  <c r="DJ985" i="1" s="1"/>
  <c r="DA985" i="1"/>
  <c r="DB985" i="1" s="1"/>
  <c r="CS985" i="1"/>
  <c r="CT985" i="1" s="1"/>
  <c r="EG985" i="1"/>
  <c r="EH985" i="1" s="1"/>
  <c r="EO985" i="1"/>
  <c r="EP985" i="1" s="1"/>
  <c r="ES986" i="1"/>
  <c r="ET985" i="1"/>
  <c r="BZ986" i="1"/>
  <c r="BY987" i="1"/>
  <c r="DE987" i="1"/>
  <c r="DF986" i="1"/>
  <c r="CG989" i="1"/>
  <c r="CH988" i="1"/>
  <c r="EU984" i="1"/>
  <c r="DM987" i="1"/>
  <c r="DN986" i="1"/>
  <c r="DU987" i="1"/>
  <c r="DV986" i="1"/>
  <c r="DH929" i="1"/>
  <c r="DK929" i="1" s="1"/>
  <c r="CR929" i="1"/>
  <c r="CU929" i="1" s="1"/>
  <c r="AN929" i="1"/>
  <c r="CB929" i="1"/>
  <c r="CE929" i="1" s="1"/>
  <c r="CF929" i="1" s="1"/>
  <c r="DP929" i="1"/>
  <c r="DS929" i="1" s="1"/>
  <c r="DT929" i="1" s="1"/>
  <c r="BL929" i="1"/>
  <c r="DX929" i="1"/>
  <c r="EA929" i="1" s="1"/>
  <c r="EB929" i="1" s="1"/>
  <c r="CZ929" i="1"/>
  <c r="DC929" i="1" s="1"/>
  <c r="CJ929" i="1"/>
  <c r="CM929" i="1" s="1"/>
  <c r="CN929" i="1" s="1"/>
  <c r="AV929" i="1"/>
  <c r="AF929" i="1"/>
  <c r="BT929" i="1"/>
  <c r="BW929" i="1" s="1"/>
  <c r="BX929" i="1" s="1"/>
  <c r="BD929" i="1"/>
  <c r="F984" i="1"/>
  <c r="R984" i="1"/>
  <c r="S984" i="1"/>
  <c r="Z984" i="1" s="1"/>
  <c r="E986" i="1"/>
  <c r="Q985" i="1"/>
  <c r="D985" i="1"/>
  <c r="G985" i="1" s="1"/>
  <c r="O930" i="1"/>
  <c r="EF930" i="1" s="1"/>
  <c r="EI930" i="1" s="1"/>
  <c r="EJ930" i="1" s="1"/>
  <c r="P402" i="1"/>
  <c r="T985" i="1"/>
  <c r="AB985" i="1"/>
  <c r="AA985" i="1"/>
  <c r="J932" i="1"/>
  <c r="K932" i="1" s="1"/>
  <c r="I933" i="1"/>
  <c r="M931" i="1"/>
  <c r="N931" i="1" s="1"/>
  <c r="A986" i="1"/>
  <c r="EW986" i="1" s="1"/>
  <c r="EX986" i="1" s="1"/>
  <c r="H985" i="1"/>
  <c r="L931" i="1"/>
  <c r="U931" i="1"/>
  <c r="W931" i="1" s="1"/>
  <c r="CG990" i="1" l="1"/>
  <c r="CH989" i="1"/>
  <c r="ES987" i="1"/>
  <c r="ET986" i="1"/>
  <c r="CW989" i="1"/>
  <c r="CX988" i="1"/>
  <c r="DU988" i="1"/>
  <c r="DV987" i="1"/>
  <c r="DF987" i="1"/>
  <c r="DE988" i="1"/>
  <c r="DM988" i="1"/>
  <c r="DN987" i="1"/>
  <c r="BY988" i="1"/>
  <c r="BZ987" i="1"/>
  <c r="CP988" i="1"/>
  <c r="CO989" i="1"/>
  <c r="BQ991" i="1"/>
  <c r="BR990" i="1"/>
  <c r="BU986" i="1"/>
  <c r="BV986" i="1" s="1"/>
  <c r="AG986" i="1"/>
  <c r="AH986" i="1" s="1"/>
  <c r="BM986" i="1"/>
  <c r="BN986" i="1" s="1"/>
  <c r="CK986" i="1"/>
  <c r="CL986" i="1" s="1"/>
  <c r="BE986" i="1"/>
  <c r="BF986" i="1" s="1"/>
  <c r="EU986" i="1"/>
  <c r="AO986" i="1"/>
  <c r="AP986" i="1" s="1"/>
  <c r="AW986" i="1"/>
  <c r="AX986" i="1" s="1"/>
  <c r="CC986" i="1"/>
  <c r="CD986" i="1" s="1"/>
  <c r="DG986" i="1"/>
  <c r="CA986" i="1"/>
  <c r="EM986" i="1"/>
  <c r="EE986" i="1"/>
  <c r="DY986" i="1"/>
  <c r="DZ986" i="1" s="1"/>
  <c r="DQ986" i="1"/>
  <c r="DR986" i="1" s="1"/>
  <c r="CY986" i="1"/>
  <c r="CI986" i="1"/>
  <c r="DW986" i="1"/>
  <c r="DO986" i="1"/>
  <c r="CQ986" i="1"/>
  <c r="BS986" i="1"/>
  <c r="DI986" i="1"/>
  <c r="DJ986" i="1" s="1"/>
  <c r="DA986" i="1"/>
  <c r="DB986" i="1" s="1"/>
  <c r="CS986" i="1"/>
  <c r="CT986" i="1" s="1"/>
  <c r="EG986" i="1"/>
  <c r="EH986" i="1" s="1"/>
  <c r="EO986" i="1"/>
  <c r="EP986" i="1" s="1"/>
  <c r="EL986" i="1"/>
  <c r="EK987" i="1"/>
  <c r="EC988" i="1"/>
  <c r="ED987" i="1"/>
  <c r="DP930" i="1"/>
  <c r="DS930" i="1" s="1"/>
  <c r="DT930" i="1" s="1"/>
  <c r="BL930" i="1"/>
  <c r="AV930" i="1"/>
  <c r="CZ930" i="1"/>
  <c r="DC930" i="1" s="1"/>
  <c r="CJ930" i="1"/>
  <c r="CM930" i="1" s="1"/>
  <c r="CN930" i="1" s="1"/>
  <c r="AF930" i="1"/>
  <c r="DX930" i="1"/>
  <c r="EA930" i="1" s="1"/>
  <c r="EB930" i="1" s="1"/>
  <c r="DH930" i="1"/>
  <c r="DK930" i="1" s="1"/>
  <c r="BT930" i="1"/>
  <c r="BW930" i="1" s="1"/>
  <c r="BX930" i="1" s="1"/>
  <c r="BD930" i="1"/>
  <c r="CR930" i="1"/>
  <c r="CU930" i="1" s="1"/>
  <c r="CB930" i="1"/>
  <c r="CE930" i="1" s="1"/>
  <c r="CF930" i="1" s="1"/>
  <c r="AN930" i="1"/>
  <c r="F985" i="1"/>
  <c r="S985" i="1"/>
  <c r="Z985" i="1" s="1"/>
  <c r="R985" i="1"/>
  <c r="D986" i="1"/>
  <c r="G986" i="1" s="1"/>
  <c r="E987" i="1"/>
  <c r="Q986" i="1"/>
  <c r="O931" i="1"/>
  <c r="EF931" i="1" s="1"/>
  <c r="EI931" i="1" s="1"/>
  <c r="EJ931" i="1" s="1"/>
  <c r="M932" i="1"/>
  <c r="N932" i="1" s="1"/>
  <c r="X402" i="1"/>
  <c r="L932" i="1"/>
  <c r="U932" i="1"/>
  <c r="W932" i="1" s="1"/>
  <c r="A987" i="1"/>
  <c r="H986" i="1"/>
  <c r="AB986" i="1"/>
  <c r="AA986" i="1"/>
  <c r="T986" i="1"/>
  <c r="J933" i="1"/>
  <c r="K933" i="1" s="1"/>
  <c r="I934" i="1"/>
  <c r="CC987" i="1" l="1"/>
  <c r="CD987" i="1" s="1"/>
  <c r="AW987" i="1"/>
  <c r="AX987" i="1" s="1"/>
  <c r="EU987" i="1"/>
  <c r="BU987" i="1"/>
  <c r="BV987" i="1" s="1"/>
  <c r="AO987" i="1"/>
  <c r="AP987" i="1" s="1"/>
  <c r="BM987" i="1"/>
  <c r="BN987" i="1" s="1"/>
  <c r="AG987" i="1"/>
  <c r="AH987" i="1" s="1"/>
  <c r="CK987" i="1"/>
  <c r="CL987" i="1" s="1"/>
  <c r="BE987" i="1"/>
  <c r="BF987" i="1" s="1"/>
  <c r="DG987" i="1"/>
  <c r="DY987" i="1"/>
  <c r="DZ987" i="1" s="1"/>
  <c r="CA987" i="1"/>
  <c r="EM987" i="1"/>
  <c r="DQ987" i="1"/>
  <c r="DR987" i="1" s="1"/>
  <c r="EE987" i="1"/>
  <c r="DI987" i="1"/>
  <c r="DJ987" i="1" s="1"/>
  <c r="CQ987" i="1"/>
  <c r="CI987" i="1"/>
  <c r="DO987" i="1"/>
  <c r="DW987" i="1"/>
  <c r="CY987" i="1"/>
  <c r="BS987" i="1"/>
  <c r="DA987" i="1"/>
  <c r="DB987" i="1" s="1"/>
  <c r="CS987" i="1"/>
  <c r="CT987" i="1" s="1"/>
  <c r="EG987" i="1"/>
  <c r="EH987" i="1" s="1"/>
  <c r="EO987" i="1"/>
  <c r="EP987" i="1" s="1"/>
  <c r="EW987" i="1"/>
  <c r="EX987" i="1" s="1"/>
  <c r="BQ992" i="1"/>
  <c r="BR991" i="1"/>
  <c r="DN988" i="1"/>
  <c r="DM989" i="1"/>
  <c r="CX989" i="1"/>
  <c r="CW990" i="1"/>
  <c r="EC989" i="1"/>
  <c r="ED988" i="1"/>
  <c r="CO990" i="1"/>
  <c r="CP989" i="1"/>
  <c r="DE989" i="1"/>
  <c r="DF988" i="1"/>
  <c r="ES988" i="1"/>
  <c r="ET987" i="1"/>
  <c r="EL987" i="1"/>
  <c r="EK988" i="1"/>
  <c r="BZ988" i="1"/>
  <c r="BY989" i="1"/>
  <c r="DV988" i="1"/>
  <c r="DU989" i="1"/>
  <c r="CG991" i="1"/>
  <c r="CH990" i="1"/>
  <c r="CR931" i="1"/>
  <c r="CU931" i="1" s="1"/>
  <c r="CB931" i="1"/>
  <c r="CE931" i="1" s="1"/>
  <c r="CF931" i="1" s="1"/>
  <c r="DP931" i="1"/>
  <c r="DS931" i="1" s="1"/>
  <c r="DT931" i="1" s="1"/>
  <c r="CZ931" i="1"/>
  <c r="DC931" i="1" s="1"/>
  <c r="BL931" i="1"/>
  <c r="AV931" i="1"/>
  <c r="CJ931" i="1"/>
  <c r="CM931" i="1" s="1"/>
  <c r="CN931" i="1" s="1"/>
  <c r="BT931" i="1"/>
  <c r="BW931" i="1" s="1"/>
  <c r="BX931" i="1" s="1"/>
  <c r="AF931" i="1"/>
  <c r="DH931" i="1"/>
  <c r="DK931" i="1" s="1"/>
  <c r="DX931" i="1"/>
  <c r="EA931" i="1" s="1"/>
  <c r="EB931" i="1" s="1"/>
  <c r="AN931" i="1"/>
  <c r="BD931" i="1"/>
  <c r="F986" i="1"/>
  <c r="E988" i="1"/>
  <c r="Q987" i="1"/>
  <c r="S986" i="1"/>
  <c r="Z986" i="1" s="1"/>
  <c r="R986" i="1"/>
  <c r="D987" i="1"/>
  <c r="G987" i="1" s="1"/>
  <c r="M933" i="1"/>
  <c r="M934" i="1" s="1"/>
  <c r="C403" i="1"/>
  <c r="P403" i="1" s="1"/>
  <c r="N933" i="1"/>
  <c r="A988" i="1"/>
  <c r="H987" i="1"/>
  <c r="L933" i="1"/>
  <c r="U933" i="1"/>
  <c r="W933" i="1" s="1"/>
  <c r="O932" i="1"/>
  <c r="EF932" i="1" s="1"/>
  <c r="EI932" i="1" s="1"/>
  <c r="EJ932" i="1" s="1"/>
  <c r="T987" i="1"/>
  <c r="AB987" i="1"/>
  <c r="AA987" i="1"/>
  <c r="J934" i="1"/>
  <c r="K934" i="1" s="1"/>
  <c r="I935" i="1"/>
  <c r="B402" i="1"/>
  <c r="CH991" i="1" l="1"/>
  <c r="CG992" i="1"/>
  <c r="CO991" i="1"/>
  <c r="CP990" i="1"/>
  <c r="DE990" i="1"/>
  <c r="DF989" i="1"/>
  <c r="EK989" i="1"/>
  <c r="EL988" i="1"/>
  <c r="DM990" i="1"/>
  <c r="DN989" i="1"/>
  <c r="BY990" i="1"/>
  <c r="BZ989" i="1"/>
  <c r="CX990" i="1"/>
  <c r="CW991" i="1"/>
  <c r="DV989" i="1"/>
  <c r="DU990" i="1"/>
  <c r="CC988" i="1"/>
  <c r="CD988" i="1" s="1"/>
  <c r="AW988" i="1"/>
  <c r="AX988" i="1" s="1"/>
  <c r="BM988" i="1"/>
  <c r="BN988" i="1" s="1"/>
  <c r="AG988" i="1"/>
  <c r="AH988" i="1" s="1"/>
  <c r="EU988" i="1"/>
  <c r="CK988" i="1"/>
  <c r="CL988" i="1" s="1"/>
  <c r="BU988" i="1"/>
  <c r="BV988" i="1" s="1"/>
  <c r="BE988" i="1"/>
  <c r="BF988" i="1" s="1"/>
  <c r="AO988" i="1"/>
  <c r="AP988" i="1" s="1"/>
  <c r="DY988" i="1"/>
  <c r="DZ988" i="1" s="1"/>
  <c r="CA988" i="1"/>
  <c r="DQ988" i="1"/>
  <c r="DR988" i="1" s="1"/>
  <c r="DG988" i="1"/>
  <c r="DI988" i="1"/>
  <c r="DJ988" i="1" s="1"/>
  <c r="EM988" i="1"/>
  <c r="EE988" i="1"/>
  <c r="DW988" i="1"/>
  <c r="CQ988" i="1"/>
  <c r="DA988" i="1"/>
  <c r="DB988" i="1" s="1"/>
  <c r="DO988" i="1"/>
  <c r="CI988" i="1"/>
  <c r="CY988" i="1"/>
  <c r="BS988" i="1"/>
  <c r="CS988" i="1"/>
  <c r="CT988" i="1" s="1"/>
  <c r="EG988" i="1"/>
  <c r="EH988" i="1" s="1"/>
  <c r="EO988" i="1"/>
  <c r="EP988" i="1" s="1"/>
  <c r="EW988" i="1"/>
  <c r="EX988" i="1" s="1"/>
  <c r="ES989" i="1"/>
  <c r="ET988" i="1"/>
  <c r="EC990" i="1"/>
  <c r="ED989" i="1"/>
  <c r="BQ993" i="1"/>
  <c r="BR992" i="1"/>
  <c r="DP932" i="1"/>
  <c r="DS932" i="1" s="1"/>
  <c r="DT932" i="1" s="1"/>
  <c r="CZ932" i="1"/>
  <c r="DC932" i="1" s="1"/>
  <c r="AV932" i="1"/>
  <c r="AF932" i="1"/>
  <c r="DX932" i="1"/>
  <c r="EA932" i="1" s="1"/>
  <c r="EB932" i="1" s="1"/>
  <c r="CJ932" i="1"/>
  <c r="CM932" i="1" s="1"/>
  <c r="CN932" i="1" s="1"/>
  <c r="BT932" i="1"/>
  <c r="BW932" i="1" s="1"/>
  <c r="BX932" i="1" s="1"/>
  <c r="DH932" i="1"/>
  <c r="DK932" i="1" s="1"/>
  <c r="CR932" i="1"/>
  <c r="CU932" i="1" s="1"/>
  <c r="BD932" i="1"/>
  <c r="AN932" i="1"/>
  <c r="BL932" i="1"/>
  <c r="CB932" i="1"/>
  <c r="CE932" i="1" s="1"/>
  <c r="CF932" i="1" s="1"/>
  <c r="O933" i="1"/>
  <c r="EF933" i="1" s="1"/>
  <c r="EI933" i="1" s="1"/>
  <c r="EJ933" i="1" s="1"/>
  <c r="F987" i="1"/>
  <c r="E989" i="1"/>
  <c r="Q988" i="1"/>
  <c r="S987" i="1"/>
  <c r="Z987" i="1" s="1"/>
  <c r="R987" i="1"/>
  <c r="D988" i="1"/>
  <c r="G988" i="1" s="1"/>
  <c r="N934" i="1"/>
  <c r="J935" i="1"/>
  <c r="K935" i="1" s="1"/>
  <c r="M935" i="1"/>
  <c r="I936" i="1"/>
  <c r="AB988" i="1"/>
  <c r="AA988" i="1"/>
  <c r="T988" i="1"/>
  <c r="X403" i="1"/>
  <c r="A989" i="1"/>
  <c r="H988" i="1"/>
  <c r="L934" i="1"/>
  <c r="U934" i="1"/>
  <c r="W934" i="1" s="1"/>
  <c r="BZ990" i="1" l="1"/>
  <c r="BY991" i="1"/>
  <c r="DE991" i="1"/>
  <c r="DF990" i="1"/>
  <c r="DU991" i="1"/>
  <c r="DV990" i="1"/>
  <c r="BE989" i="1"/>
  <c r="BF989" i="1" s="1"/>
  <c r="CK989" i="1"/>
  <c r="CL989" i="1" s="1"/>
  <c r="CC989" i="1"/>
  <c r="CD989" i="1" s="1"/>
  <c r="AW989" i="1"/>
  <c r="AX989" i="1" s="1"/>
  <c r="BU989" i="1"/>
  <c r="BV989" i="1" s="1"/>
  <c r="AO989" i="1"/>
  <c r="AP989" i="1" s="1"/>
  <c r="AG989" i="1"/>
  <c r="AH989" i="1" s="1"/>
  <c r="EU989" i="1"/>
  <c r="BM989" i="1"/>
  <c r="BN989" i="1" s="1"/>
  <c r="DY989" i="1"/>
  <c r="DZ989" i="1" s="1"/>
  <c r="DQ989" i="1"/>
  <c r="DR989" i="1" s="1"/>
  <c r="DI989" i="1"/>
  <c r="DJ989" i="1" s="1"/>
  <c r="CA989" i="1"/>
  <c r="DG989" i="1"/>
  <c r="DA989" i="1"/>
  <c r="DB989" i="1" s="1"/>
  <c r="EM989" i="1"/>
  <c r="EE989" i="1"/>
  <c r="CY989" i="1"/>
  <c r="CS989" i="1"/>
  <c r="CT989" i="1" s="1"/>
  <c r="DW989" i="1"/>
  <c r="BS989" i="1"/>
  <c r="CQ989" i="1"/>
  <c r="CI989" i="1"/>
  <c r="DO989" i="1"/>
  <c r="EG989" i="1"/>
  <c r="EH989" i="1" s="1"/>
  <c r="EO989" i="1"/>
  <c r="EP989" i="1" s="1"/>
  <c r="EW989" i="1"/>
  <c r="EX989" i="1" s="1"/>
  <c r="ED990" i="1"/>
  <c r="EC991" i="1"/>
  <c r="DM991" i="1"/>
  <c r="DN990" i="1"/>
  <c r="CO992" i="1"/>
  <c r="CP991" i="1"/>
  <c r="ES990" i="1"/>
  <c r="ET989" i="1"/>
  <c r="BQ994" i="1"/>
  <c r="BR993" i="1"/>
  <c r="CX991" i="1"/>
  <c r="CW992" i="1"/>
  <c r="CG993" i="1"/>
  <c r="CH992" i="1"/>
  <c r="EK990" i="1"/>
  <c r="EL989" i="1"/>
  <c r="DP933" i="1"/>
  <c r="DS933" i="1" s="1"/>
  <c r="DT933" i="1" s="1"/>
  <c r="CR933" i="1"/>
  <c r="CU933" i="1" s="1"/>
  <c r="BT933" i="1"/>
  <c r="BW933" i="1" s="1"/>
  <c r="BX933" i="1" s="1"/>
  <c r="BD933" i="1"/>
  <c r="CZ933" i="1"/>
  <c r="DC933" i="1" s="1"/>
  <c r="AN933" i="1"/>
  <c r="DX933" i="1"/>
  <c r="EA933" i="1" s="1"/>
  <c r="EB933" i="1" s="1"/>
  <c r="DH933" i="1"/>
  <c r="DK933" i="1" s="1"/>
  <c r="CB933" i="1"/>
  <c r="CE933" i="1" s="1"/>
  <c r="CF933" i="1" s="1"/>
  <c r="BL933" i="1"/>
  <c r="AF933" i="1"/>
  <c r="CJ933" i="1"/>
  <c r="CM933" i="1" s="1"/>
  <c r="CN933" i="1" s="1"/>
  <c r="AV933" i="1"/>
  <c r="O934" i="1"/>
  <c r="EF934" i="1" s="1"/>
  <c r="EI934" i="1" s="1"/>
  <c r="EJ934" i="1" s="1"/>
  <c r="N935" i="1"/>
  <c r="F988" i="1"/>
  <c r="R988" i="1"/>
  <c r="S988" i="1"/>
  <c r="Z988" i="1" s="1"/>
  <c r="E990" i="1"/>
  <c r="Q989" i="1"/>
  <c r="D989" i="1"/>
  <c r="G989" i="1" s="1"/>
  <c r="C404" i="1"/>
  <c r="J936" i="1"/>
  <c r="K936" i="1" s="1"/>
  <c r="M936" i="1"/>
  <c r="I937" i="1"/>
  <c r="A990" i="1"/>
  <c r="H989" i="1"/>
  <c r="B403" i="1"/>
  <c r="L935" i="1"/>
  <c r="U935" i="1"/>
  <c r="W935" i="1" s="1"/>
  <c r="T989" i="1"/>
  <c r="AB989" i="1"/>
  <c r="AA989" i="1"/>
  <c r="DU992" i="1" l="1"/>
  <c r="DV991" i="1"/>
  <c r="EL990" i="1"/>
  <c r="EK991" i="1"/>
  <c r="BQ995" i="1"/>
  <c r="BR994" i="1"/>
  <c r="DN991" i="1"/>
  <c r="DM992" i="1"/>
  <c r="EC992" i="1"/>
  <c r="ED991" i="1"/>
  <c r="CG994" i="1"/>
  <c r="CH993" i="1"/>
  <c r="ET990" i="1"/>
  <c r="ES991" i="1"/>
  <c r="DE992" i="1"/>
  <c r="DF991" i="1"/>
  <c r="CO993" i="1"/>
  <c r="CP992" i="1"/>
  <c r="CK990" i="1"/>
  <c r="CL990" i="1" s="1"/>
  <c r="AW990" i="1"/>
  <c r="AX990" i="1" s="1"/>
  <c r="CC990" i="1"/>
  <c r="CD990" i="1" s="1"/>
  <c r="AO990" i="1"/>
  <c r="AP990" i="1" s="1"/>
  <c r="BU990" i="1"/>
  <c r="BV990" i="1" s="1"/>
  <c r="AG990" i="1"/>
  <c r="AH990" i="1" s="1"/>
  <c r="BM990" i="1"/>
  <c r="BN990" i="1" s="1"/>
  <c r="EU990" i="1"/>
  <c r="BE990" i="1"/>
  <c r="BF990" i="1" s="1"/>
  <c r="DY990" i="1"/>
  <c r="DZ990" i="1" s="1"/>
  <c r="DQ990" i="1"/>
  <c r="DR990" i="1" s="1"/>
  <c r="DI990" i="1"/>
  <c r="DJ990" i="1" s="1"/>
  <c r="CA990" i="1"/>
  <c r="DA990" i="1"/>
  <c r="DB990" i="1" s="1"/>
  <c r="DG990" i="1"/>
  <c r="EE990" i="1"/>
  <c r="CS990" i="1"/>
  <c r="CT990" i="1" s="1"/>
  <c r="EM990" i="1"/>
  <c r="CQ990" i="1"/>
  <c r="CI990" i="1"/>
  <c r="BS990" i="1"/>
  <c r="DO990" i="1"/>
  <c r="CY990" i="1"/>
  <c r="DW990" i="1"/>
  <c r="EG990" i="1"/>
  <c r="EH990" i="1" s="1"/>
  <c r="EO990" i="1"/>
  <c r="EP990" i="1" s="1"/>
  <c r="EW990" i="1"/>
  <c r="EX990" i="1" s="1"/>
  <c r="CW993" i="1"/>
  <c r="CX992" i="1"/>
  <c r="BY992" i="1"/>
  <c r="BZ991" i="1"/>
  <c r="DX934" i="1"/>
  <c r="EA934" i="1" s="1"/>
  <c r="EB934" i="1" s="1"/>
  <c r="DH934" i="1"/>
  <c r="DK934" i="1" s="1"/>
  <c r="CR934" i="1"/>
  <c r="CU934" i="1" s="1"/>
  <c r="CB934" i="1"/>
  <c r="CE934" i="1" s="1"/>
  <c r="CF934" i="1" s="1"/>
  <c r="BL934" i="1"/>
  <c r="AV934" i="1"/>
  <c r="AF934" i="1"/>
  <c r="DP934" i="1"/>
  <c r="DS934" i="1" s="1"/>
  <c r="DT934" i="1" s="1"/>
  <c r="CZ934" i="1"/>
  <c r="DC934" i="1" s="1"/>
  <c r="CJ934" i="1"/>
  <c r="CM934" i="1" s="1"/>
  <c r="CN934" i="1" s="1"/>
  <c r="BT934" i="1"/>
  <c r="BW934" i="1" s="1"/>
  <c r="BX934" i="1" s="1"/>
  <c r="BD934" i="1"/>
  <c r="AN934" i="1"/>
  <c r="O935" i="1"/>
  <c r="EF935" i="1" s="1"/>
  <c r="EI935" i="1" s="1"/>
  <c r="EJ935" i="1" s="1"/>
  <c r="N936" i="1"/>
  <c r="F989" i="1"/>
  <c r="S989" i="1"/>
  <c r="Z989" i="1" s="1"/>
  <c r="R989" i="1"/>
  <c r="D990" i="1"/>
  <c r="G990" i="1" s="1"/>
  <c r="E991" i="1"/>
  <c r="Q990" i="1"/>
  <c r="L936" i="1"/>
  <c r="U936" i="1"/>
  <c r="W936" i="1" s="1"/>
  <c r="A991" i="1"/>
  <c r="H990" i="1"/>
  <c r="AB990" i="1"/>
  <c r="AA990" i="1"/>
  <c r="T990" i="1"/>
  <c r="J937" i="1"/>
  <c r="K937" i="1" s="1"/>
  <c r="M937" i="1"/>
  <c r="I938" i="1"/>
  <c r="P404" i="1"/>
  <c r="BY993" i="1" l="1"/>
  <c r="BZ992" i="1"/>
  <c r="CO994" i="1"/>
  <c r="CP993" i="1"/>
  <c r="CG995" i="1"/>
  <c r="CH994" i="1"/>
  <c r="BR995" i="1"/>
  <c r="BQ996" i="1"/>
  <c r="BU991" i="1"/>
  <c r="BV991" i="1" s="1"/>
  <c r="AO991" i="1"/>
  <c r="AP991" i="1" s="1"/>
  <c r="BM991" i="1"/>
  <c r="BN991" i="1" s="1"/>
  <c r="AG991" i="1"/>
  <c r="AH991" i="1" s="1"/>
  <c r="BE991" i="1"/>
  <c r="BF991" i="1" s="1"/>
  <c r="CK991" i="1"/>
  <c r="CL991" i="1" s="1"/>
  <c r="AW991" i="1"/>
  <c r="AX991" i="1" s="1"/>
  <c r="CC991" i="1"/>
  <c r="CD991" i="1" s="1"/>
  <c r="EU991" i="1"/>
  <c r="DY991" i="1"/>
  <c r="DZ991" i="1" s="1"/>
  <c r="DQ991" i="1"/>
  <c r="DR991" i="1" s="1"/>
  <c r="DI991" i="1"/>
  <c r="DJ991" i="1" s="1"/>
  <c r="DA991" i="1"/>
  <c r="DB991" i="1" s="1"/>
  <c r="CA991" i="1"/>
  <c r="CS991" i="1"/>
  <c r="CT991" i="1" s="1"/>
  <c r="DG991" i="1"/>
  <c r="EM991" i="1"/>
  <c r="EE991" i="1"/>
  <c r="CY991" i="1"/>
  <c r="CQ991" i="1"/>
  <c r="DW991" i="1"/>
  <c r="DO991" i="1"/>
  <c r="CI991" i="1"/>
  <c r="BS991" i="1"/>
  <c r="EG991" i="1"/>
  <c r="EH991" i="1" s="1"/>
  <c r="EO991" i="1"/>
  <c r="EP991" i="1" s="1"/>
  <c r="EW991" i="1"/>
  <c r="EX991" i="1" s="1"/>
  <c r="EK992" i="1"/>
  <c r="EL991" i="1"/>
  <c r="DE993" i="1"/>
  <c r="DF992" i="1"/>
  <c r="EC993" i="1"/>
  <c r="ED992" i="1"/>
  <c r="CW994" i="1"/>
  <c r="CX993" i="1"/>
  <c r="ET991" i="1"/>
  <c r="ES992" i="1"/>
  <c r="DN992" i="1"/>
  <c r="DM993" i="1"/>
  <c r="DU993" i="1"/>
  <c r="DV992" i="1"/>
  <c r="DP935" i="1"/>
  <c r="DS935" i="1" s="1"/>
  <c r="DT935" i="1" s="1"/>
  <c r="CZ935" i="1"/>
  <c r="DC935" i="1" s="1"/>
  <c r="CJ935" i="1"/>
  <c r="CM935" i="1" s="1"/>
  <c r="CN935" i="1" s="1"/>
  <c r="BT935" i="1"/>
  <c r="BW935" i="1" s="1"/>
  <c r="BX935" i="1" s="1"/>
  <c r="BD935" i="1"/>
  <c r="AN935" i="1"/>
  <c r="DX935" i="1"/>
  <c r="EA935" i="1" s="1"/>
  <c r="EB935" i="1" s="1"/>
  <c r="DH935" i="1"/>
  <c r="DK935" i="1" s="1"/>
  <c r="CR935" i="1"/>
  <c r="CU935" i="1" s="1"/>
  <c r="CB935" i="1"/>
  <c r="CE935" i="1" s="1"/>
  <c r="CF935" i="1" s="1"/>
  <c r="BL935" i="1"/>
  <c r="AV935" i="1"/>
  <c r="AF935" i="1"/>
  <c r="N937" i="1"/>
  <c r="O936" i="1"/>
  <c r="EF936" i="1" s="1"/>
  <c r="EI936" i="1" s="1"/>
  <c r="EJ936" i="1" s="1"/>
  <c r="F990" i="1"/>
  <c r="E992" i="1"/>
  <c r="Q991" i="1"/>
  <c r="S990" i="1"/>
  <c r="Z990" i="1" s="1"/>
  <c r="R990" i="1"/>
  <c r="D991" i="1"/>
  <c r="G991" i="1" s="1"/>
  <c r="L937" i="1"/>
  <c r="U937" i="1"/>
  <c r="W937" i="1" s="1"/>
  <c r="X404" i="1"/>
  <c r="T991" i="1"/>
  <c r="AB991" i="1"/>
  <c r="AA991" i="1"/>
  <c r="J938" i="1"/>
  <c r="K938" i="1" s="1"/>
  <c r="M938" i="1"/>
  <c r="I939" i="1"/>
  <c r="A992" i="1"/>
  <c r="H991" i="1"/>
  <c r="O937" i="1" l="1"/>
  <c r="EF937" i="1" s="1"/>
  <c r="EI937" i="1" s="1"/>
  <c r="EJ937" i="1" s="1"/>
  <c r="ED993" i="1"/>
  <c r="EC994" i="1"/>
  <c r="DN993" i="1"/>
  <c r="DM994" i="1"/>
  <c r="BE992" i="1"/>
  <c r="BF992" i="1" s="1"/>
  <c r="CK992" i="1"/>
  <c r="CL992" i="1" s="1"/>
  <c r="CC992" i="1"/>
  <c r="CD992" i="1" s="1"/>
  <c r="AW992" i="1"/>
  <c r="AX992" i="1" s="1"/>
  <c r="BU992" i="1"/>
  <c r="BV992" i="1" s="1"/>
  <c r="AO992" i="1"/>
  <c r="AP992" i="1" s="1"/>
  <c r="BM992" i="1"/>
  <c r="BN992" i="1" s="1"/>
  <c r="AG992" i="1"/>
  <c r="AH992" i="1" s="1"/>
  <c r="EU992" i="1"/>
  <c r="DY992" i="1"/>
  <c r="DZ992" i="1" s="1"/>
  <c r="DQ992" i="1"/>
  <c r="DR992" i="1" s="1"/>
  <c r="DI992" i="1"/>
  <c r="DJ992" i="1" s="1"/>
  <c r="DA992" i="1"/>
  <c r="DB992" i="1" s="1"/>
  <c r="CS992" i="1"/>
  <c r="CT992" i="1" s="1"/>
  <c r="DG992" i="1"/>
  <c r="CA992" i="1"/>
  <c r="EM992" i="1"/>
  <c r="EE992" i="1"/>
  <c r="CY992" i="1"/>
  <c r="CQ992" i="1"/>
  <c r="CI992" i="1"/>
  <c r="DO992" i="1"/>
  <c r="DW992" i="1"/>
  <c r="BS992" i="1"/>
  <c r="EG992" i="1"/>
  <c r="EH992" i="1" s="1"/>
  <c r="EO992" i="1"/>
  <c r="EP992" i="1" s="1"/>
  <c r="EW992" i="1"/>
  <c r="EX992" i="1" s="1"/>
  <c r="DU994" i="1"/>
  <c r="DV993" i="1"/>
  <c r="CW995" i="1"/>
  <c r="CX994" i="1"/>
  <c r="EK993" i="1"/>
  <c r="EL992" i="1"/>
  <c r="CG996" i="1"/>
  <c r="CH995" i="1"/>
  <c r="CP994" i="1"/>
  <c r="CO995" i="1"/>
  <c r="BR996" i="1"/>
  <c r="BQ997" i="1"/>
  <c r="ET992" i="1"/>
  <c r="ES993" i="1"/>
  <c r="DE994" i="1"/>
  <c r="DF993" i="1"/>
  <c r="BY994" i="1"/>
  <c r="BZ993" i="1"/>
  <c r="DX936" i="1"/>
  <c r="EA936" i="1" s="1"/>
  <c r="EB936" i="1" s="1"/>
  <c r="DH936" i="1"/>
  <c r="DK936" i="1" s="1"/>
  <c r="CR936" i="1"/>
  <c r="CU936" i="1" s="1"/>
  <c r="CB936" i="1"/>
  <c r="CE936" i="1" s="1"/>
  <c r="CF936" i="1" s="1"/>
  <c r="BL936" i="1"/>
  <c r="AV936" i="1"/>
  <c r="AF936" i="1"/>
  <c r="DP936" i="1"/>
  <c r="DS936" i="1" s="1"/>
  <c r="DT936" i="1" s="1"/>
  <c r="CZ936" i="1"/>
  <c r="DC936" i="1" s="1"/>
  <c r="CJ936" i="1"/>
  <c r="CM936" i="1" s="1"/>
  <c r="CN936" i="1" s="1"/>
  <c r="BT936" i="1"/>
  <c r="BW936" i="1" s="1"/>
  <c r="BX936" i="1" s="1"/>
  <c r="BD936" i="1"/>
  <c r="AN936" i="1"/>
  <c r="N938" i="1"/>
  <c r="F991" i="1"/>
  <c r="E993" i="1"/>
  <c r="Q992" i="1"/>
  <c r="R991" i="1"/>
  <c r="S991" i="1"/>
  <c r="Z991" i="1" s="1"/>
  <c r="D992" i="1"/>
  <c r="G992" i="1" s="1"/>
  <c r="C405" i="1"/>
  <c r="P405" i="1" s="1"/>
  <c r="B404" i="1"/>
  <c r="L938" i="1"/>
  <c r="U938" i="1"/>
  <c r="W938" i="1" s="1"/>
  <c r="A993" i="1"/>
  <c r="H992" i="1"/>
  <c r="AB992" i="1"/>
  <c r="AA992" i="1"/>
  <c r="T992" i="1"/>
  <c r="J939" i="1"/>
  <c r="K939" i="1" s="1"/>
  <c r="M939" i="1"/>
  <c r="I940" i="1"/>
  <c r="DX937" i="1" l="1"/>
  <c r="EA937" i="1" s="1"/>
  <c r="EB937" i="1" s="1"/>
  <c r="CZ937" i="1"/>
  <c r="DC937" i="1" s="1"/>
  <c r="CR937" i="1"/>
  <c r="CU937" i="1" s="1"/>
  <c r="DP937" i="1"/>
  <c r="DS937" i="1" s="1"/>
  <c r="DT937" i="1" s="1"/>
  <c r="DH937" i="1"/>
  <c r="DK937" i="1" s="1"/>
  <c r="AF937" i="1"/>
  <c r="BD937" i="1"/>
  <c r="CB937" i="1"/>
  <c r="CE937" i="1" s="1"/>
  <c r="CF937" i="1" s="1"/>
  <c r="AN937" i="1"/>
  <c r="AV937" i="1"/>
  <c r="BT937" i="1"/>
  <c r="BW937" i="1" s="1"/>
  <c r="BX937" i="1" s="1"/>
  <c r="BL937" i="1"/>
  <c r="CJ937" i="1"/>
  <c r="CM937" i="1" s="1"/>
  <c r="CN937" i="1" s="1"/>
  <c r="BY995" i="1"/>
  <c r="BZ994" i="1"/>
  <c r="DM995" i="1"/>
  <c r="DN994" i="1"/>
  <c r="EK994" i="1"/>
  <c r="EL993" i="1"/>
  <c r="CO996" i="1"/>
  <c r="CP995" i="1"/>
  <c r="EC995" i="1"/>
  <c r="ED994" i="1"/>
  <c r="BQ998" i="1"/>
  <c r="BR997" i="1"/>
  <c r="DF994" i="1"/>
  <c r="DE995" i="1"/>
  <c r="CX995" i="1"/>
  <c r="CW996" i="1"/>
  <c r="BU993" i="1"/>
  <c r="BV993" i="1" s="1"/>
  <c r="AO993" i="1"/>
  <c r="AP993" i="1" s="1"/>
  <c r="BM993" i="1"/>
  <c r="BN993" i="1" s="1"/>
  <c r="AG993" i="1"/>
  <c r="AH993" i="1" s="1"/>
  <c r="CK993" i="1"/>
  <c r="CL993" i="1" s="1"/>
  <c r="BE993" i="1"/>
  <c r="BF993" i="1" s="1"/>
  <c r="EU993" i="1"/>
  <c r="CC993" i="1"/>
  <c r="CD993" i="1" s="1"/>
  <c r="AW993" i="1"/>
  <c r="AX993" i="1" s="1"/>
  <c r="DY993" i="1"/>
  <c r="DZ993" i="1" s="1"/>
  <c r="DQ993" i="1"/>
  <c r="DR993" i="1" s="1"/>
  <c r="DI993" i="1"/>
  <c r="DJ993" i="1" s="1"/>
  <c r="DA993" i="1"/>
  <c r="DB993" i="1" s="1"/>
  <c r="CS993" i="1"/>
  <c r="CT993" i="1" s="1"/>
  <c r="DG993" i="1"/>
  <c r="CA993" i="1"/>
  <c r="EE993" i="1"/>
  <c r="EM993" i="1"/>
  <c r="DO993" i="1"/>
  <c r="BS993" i="1"/>
  <c r="DW993" i="1"/>
  <c r="CY993" i="1"/>
  <c r="CI993" i="1"/>
  <c r="CQ993" i="1"/>
  <c r="EG993" i="1"/>
  <c r="EH993" i="1" s="1"/>
  <c r="EO993" i="1"/>
  <c r="EP993" i="1" s="1"/>
  <c r="EW993" i="1"/>
  <c r="EX993" i="1" s="1"/>
  <c r="ET993" i="1"/>
  <c r="ES994" i="1"/>
  <c r="CG997" i="1"/>
  <c r="CH996" i="1"/>
  <c r="DV994" i="1"/>
  <c r="DU995" i="1"/>
  <c r="N939" i="1"/>
  <c r="O938" i="1"/>
  <c r="EF938" i="1" s="1"/>
  <c r="EI938" i="1" s="1"/>
  <c r="EJ938" i="1" s="1"/>
  <c r="F992" i="1"/>
  <c r="R992" i="1"/>
  <c r="S992" i="1"/>
  <c r="Z992" i="1" s="1"/>
  <c r="E994" i="1"/>
  <c r="Q993" i="1"/>
  <c r="D993" i="1"/>
  <c r="G993" i="1" s="1"/>
  <c r="X405" i="1"/>
  <c r="L939" i="1"/>
  <c r="U939" i="1"/>
  <c r="W939" i="1" s="1"/>
  <c r="A994" i="1"/>
  <c r="H993" i="1"/>
  <c r="J940" i="1"/>
  <c r="K940" i="1" s="1"/>
  <c r="M940" i="1"/>
  <c r="I941" i="1"/>
  <c r="T993" i="1"/>
  <c r="AB993" i="1"/>
  <c r="AA993" i="1"/>
  <c r="BQ999" i="1" l="1"/>
  <c r="BR998" i="1"/>
  <c r="EK995" i="1"/>
  <c r="EL994" i="1"/>
  <c r="CW997" i="1"/>
  <c r="CX996" i="1"/>
  <c r="CG998" i="1"/>
  <c r="CH997" i="1"/>
  <c r="ED995" i="1"/>
  <c r="EC996" i="1"/>
  <c r="DM996" i="1"/>
  <c r="DN995" i="1"/>
  <c r="ES995" i="1"/>
  <c r="ET994" i="1"/>
  <c r="DE996" i="1"/>
  <c r="DF995" i="1"/>
  <c r="BM994" i="1"/>
  <c r="BN994" i="1" s="1"/>
  <c r="BE994" i="1"/>
  <c r="BF994" i="1" s="1"/>
  <c r="CK994" i="1"/>
  <c r="CL994" i="1" s="1"/>
  <c r="AW994" i="1"/>
  <c r="AX994" i="1" s="1"/>
  <c r="CC994" i="1"/>
  <c r="CD994" i="1" s="1"/>
  <c r="AO994" i="1"/>
  <c r="AP994" i="1" s="1"/>
  <c r="BU994" i="1"/>
  <c r="BV994" i="1" s="1"/>
  <c r="EU994" i="1"/>
  <c r="AG994" i="1"/>
  <c r="AH994" i="1" s="1"/>
  <c r="DY994" i="1"/>
  <c r="DZ994" i="1" s="1"/>
  <c r="DQ994" i="1"/>
  <c r="DR994" i="1" s="1"/>
  <c r="DI994" i="1"/>
  <c r="DJ994" i="1" s="1"/>
  <c r="DA994" i="1"/>
  <c r="DB994" i="1" s="1"/>
  <c r="CS994" i="1"/>
  <c r="CT994" i="1" s="1"/>
  <c r="CA994" i="1"/>
  <c r="DG994" i="1"/>
  <c r="EM994" i="1"/>
  <c r="EE994" i="1"/>
  <c r="CQ994" i="1"/>
  <c r="DW994" i="1"/>
  <c r="BS994" i="1"/>
  <c r="CI994" i="1"/>
  <c r="DO994" i="1"/>
  <c r="CY994" i="1"/>
  <c r="EG994" i="1"/>
  <c r="EH994" i="1" s="1"/>
  <c r="EO994" i="1"/>
  <c r="EP994" i="1" s="1"/>
  <c r="EW994" i="1"/>
  <c r="EX994" i="1" s="1"/>
  <c r="DU996" i="1"/>
  <c r="DV995" i="1"/>
  <c r="CO997" i="1"/>
  <c r="CP996" i="1"/>
  <c r="BY996" i="1"/>
  <c r="BZ995" i="1"/>
  <c r="O939" i="1"/>
  <c r="EF939" i="1" s="1"/>
  <c r="EI939" i="1" s="1"/>
  <c r="EJ939" i="1" s="1"/>
  <c r="N940" i="1"/>
  <c r="CR938" i="1"/>
  <c r="CU938" i="1" s="1"/>
  <c r="CB938" i="1"/>
  <c r="CE938" i="1" s="1"/>
  <c r="CF938" i="1" s="1"/>
  <c r="BL938" i="1"/>
  <c r="AV938" i="1"/>
  <c r="AF938" i="1"/>
  <c r="DP938" i="1"/>
  <c r="DS938" i="1" s="1"/>
  <c r="DT938" i="1" s="1"/>
  <c r="DX938" i="1"/>
  <c r="EA938" i="1" s="1"/>
  <c r="EB938" i="1" s="1"/>
  <c r="CZ938" i="1"/>
  <c r="DC938" i="1" s="1"/>
  <c r="CJ938" i="1"/>
  <c r="CM938" i="1" s="1"/>
  <c r="CN938" i="1" s="1"/>
  <c r="BT938" i="1"/>
  <c r="BW938" i="1" s="1"/>
  <c r="BX938" i="1" s="1"/>
  <c r="BD938" i="1"/>
  <c r="AN938" i="1"/>
  <c r="DH938" i="1"/>
  <c r="DK938" i="1" s="1"/>
  <c r="F993" i="1"/>
  <c r="E995" i="1"/>
  <c r="Q994" i="1"/>
  <c r="S993" i="1"/>
  <c r="Z993" i="1" s="1"/>
  <c r="R993" i="1"/>
  <c r="D994" i="1"/>
  <c r="G994" i="1" s="1"/>
  <c r="C406" i="1"/>
  <c r="J941" i="1"/>
  <c r="K941" i="1" s="1"/>
  <c r="M941" i="1"/>
  <c r="I942" i="1"/>
  <c r="A995" i="1"/>
  <c r="H994" i="1"/>
  <c r="B405" i="1"/>
  <c r="L940" i="1"/>
  <c r="U940" i="1"/>
  <c r="W940" i="1" s="1"/>
  <c r="AB994" i="1"/>
  <c r="AA994" i="1"/>
  <c r="T994" i="1"/>
  <c r="O940" i="1" l="1"/>
  <c r="EF940" i="1" s="1"/>
  <c r="EI940" i="1" s="1"/>
  <c r="EJ940" i="1" s="1"/>
  <c r="DM997" i="1"/>
  <c r="DN996" i="1"/>
  <c r="CW998" i="1"/>
  <c r="CX997" i="1"/>
  <c r="EC997" i="1"/>
  <c r="ED996" i="1"/>
  <c r="BE995" i="1"/>
  <c r="BF995" i="1" s="1"/>
  <c r="CK995" i="1"/>
  <c r="CL995" i="1" s="1"/>
  <c r="AW995" i="1"/>
  <c r="AX995" i="1" s="1"/>
  <c r="CC995" i="1"/>
  <c r="CD995" i="1" s="1"/>
  <c r="AO995" i="1"/>
  <c r="AP995" i="1" s="1"/>
  <c r="BU995" i="1"/>
  <c r="BV995" i="1" s="1"/>
  <c r="AG995" i="1"/>
  <c r="AH995" i="1" s="1"/>
  <c r="EU995" i="1"/>
  <c r="BM995" i="1"/>
  <c r="BN995" i="1" s="1"/>
  <c r="DY995" i="1"/>
  <c r="DZ995" i="1" s="1"/>
  <c r="DQ995" i="1"/>
  <c r="DR995" i="1" s="1"/>
  <c r="DI995" i="1"/>
  <c r="DJ995" i="1" s="1"/>
  <c r="DA995" i="1"/>
  <c r="DB995" i="1" s="1"/>
  <c r="CS995" i="1"/>
  <c r="CT995" i="1" s="1"/>
  <c r="DG995" i="1"/>
  <c r="CA995" i="1"/>
  <c r="EE995" i="1"/>
  <c r="EM995" i="1"/>
  <c r="DW995" i="1"/>
  <c r="CY995" i="1"/>
  <c r="DO995" i="1"/>
  <c r="BS995" i="1"/>
  <c r="CQ995" i="1"/>
  <c r="CI995" i="1"/>
  <c r="EG995" i="1"/>
  <c r="EH995" i="1" s="1"/>
  <c r="EO995" i="1"/>
  <c r="EP995" i="1" s="1"/>
  <c r="EW995" i="1"/>
  <c r="EX995" i="1" s="1"/>
  <c r="CO998" i="1"/>
  <c r="CP997" i="1"/>
  <c r="DF996" i="1"/>
  <c r="DE997" i="1"/>
  <c r="EK996" i="1"/>
  <c r="EL995" i="1"/>
  <c r="BZ996" i="1"/>
  <c r="BY997" i="1"/>
  <c r="DU997" i="1"/>
  <c r="DV996" i="1"/>
  <c r="ET995" i="1"/>
  <c r="ES996" i="1"/>
  <c r="CG999" i="1"/>
  <c r="CH998" i="1"/>
  <c r="BR999" i="1"/>
  <c r="BQ1000" i="1"/>
  <c r="N941" i="1"/>
  <c r="BT939" i="1"/>
  <c r="BW939" i="1" s="1"/>
  <c r="BX939" i="1" s="1"/>
  <c r="CJ939" i="1"/>
  <c r="CM939" i="1" s="1"/>
  <c r="CN939" i="1" s="1"/>
  <c r="BL939" i="1"/>
  <c r="CZ939" i="1"/>
  <c r="DC939" i="1" s="1"/>
  <c r="DX939" i="1"/>
  <c r="EA939" i="1" s="1"/>
  <c r="EB939" i="1" s="1"/>
  <c r="CR939" i="1"/>
  <c r="CU939" i="1" s="1"/>
  <c r="BD939" i="1"/>
  <c r="AV939" i="1"/>
  <c r="DH939" i="1"/>
  <c r="DK939" i="1" s="1"/>
  <c r="CB939" i="1"/>
  <c r="CE939" i="1" s="1"/>
  <c r="CF939" i="1" s="1"/>
  <c r="AF939" i="1"/>
  <c r="AN939" i="1"/>
  <c r="DP939" i="1"/>
  <c r="DS939" i="1" s="1"/>
  <c r="DT939" i="1" s="1"/>
  <c r="F994" i="1"/>
  <c r="S994" i="1"/>
  <c r="Z994" i="1" s="1"/>
  <c r="R994" i="1"/>
  <c r="E996" i="1"/>
  <c r="Q995" i="1"/>
  <c r="D995" i="1"/>
  <c r="G995" i="1" s="1"/>
  <c r="P406" i="1"/>
  <c r="X406" i="1" s="1"/>
  <c r="L941" i="1"/>
  <c r="U941" i="1"/>
  <c r="W941" i="1" s="1"/>
  <c r="T995" i="1"/>
  <c r="AB995" i="1"/>
  <c r="AA995" i="1"/>
  <c r="J942" i="1"/>
  <c r="K942" i="1" s="1"/>
  <c r="M942" i="1"/>
  <c r="I943" i="1"/>
  <c r="A996" i="1"/>
  <c r="H995" i="1"/>
  <c r="CR940" i="1" l="1"/>
  <c r="CU940" i="1" s="1"/>
  <c r="AF940" i="1"/>
  <c r="AV940" i="1"/>
  <c r="CJ940" i="1"/>
  <c r="CM940" i="1" s="1"/>
  <c r="CN940" i="1" s="1"/>
  <c r="CZ940" i="1"/>
  <c r="DC940" i="1" s="1"/>
  <c r="BD940" i="1"/>
  <c r="CB940" i="1"/>
  <c r="CE940" i="1" s="1"/>
  <c r="CF940" i="1" s="1"/>
  <c r="DP940" i="1"/>
  <c r="DS940" i="1" s="1"/>
  <c r="DT940" i="1" s="1"/>
  <c r="DH940" i="1"/>
  <c r="DK940" i="1" s="1"/>
  <c r="DX940" i="1"/>
  <c r="EA940" i="1" s="1"/>
  <c r="EB940" i="1" s="1"/>
  <c r="BT940" i="1"/>
  <c r="BW940" i="1" s="1"/>
  <c r="BX940" i="1" s="1"/>
  <c r="BL940" i="1"/>
  <c r="AN940" i="1"/>
  <c r="BQ1001" i="1"/>
  <c r="BR1000" i="1"/>
  <c r="N942" i="1"/>
  <c r="O941" i="1"/>
  <c r="EF941" i="1" s="1"/>
  <c r="EI941" i="1" s="1"/>
  <c r="EJ941" i="1" s="1"/>
  <c r="DU998" i="1"/>
  <c r="DV997" i="1"/>
  <c r="EC998" i="1"/>
  <c r="ED997" i="1"/>
  <c r="BY998" i="1"/>
  <c r="BZ997" i="1"/>
  <c r="ET996" i="1"/>
  <c r="ES997" i="1"/>
  <c r="BE996" i="1"/>
  <c r="BF996" i="1" s="1"/>
  <c r="CK996" i="1"/>
  <c r="CL996" i="1" s="1"/>
  <c r="AW996" i="1"/>
  <c r="AX996" i="1" s="1"/>
  <c r="CC996" i="1"/>
  <c r="CD996" i="1" s="1"/>
  <c r="AO996" i="1"/>
  <c r="AP996" i="1" s="1"/>
  <c r="BU996" i="1"/>
  <c r="BV996" i="1" s="1"/>
  <c r="AG996" i="1"/>
  <c r="AH996" i="1" s="1"/>
  <c r="BM996" i="1"/>
  <c r="BN996" i="1" s="1"/>
  <c r="EU996" i="1"/>
  <c r="DY996" i="1"/>
  <c r="DZ996" i="1" s="1"/>
  <c r="DQ996" i="1"/>
  <c r="DR996" i="1" s="1"/>
  <c r="DI996" i="1"/>
  <c r="DJ996" i="1" s="1"/>
  <c r="DA996" i="1"/>
  <c r="DB996" i="1" s="1"/>
  <c r="CS996" i="1"/>
  <c r="CT996" i="1" s="1"/>
  <c r="DG996" i="1"/>
  <c r="CA996" i="1"/>
  <c r="EE996" i="1"/>
  <c r="EM996" i="1"/>
  <c r="CY996" i="1"/>
  <c r="DW996" i="1"/>
  <c r="CQ996" i="1"/>
  <c r="DO996" i="1"/>
  <c r="CI996" i="1"/>
  <c r="BS996" i="1"/>
  <c r="EG996" i="1"/>
  <c r="EH996" i="1" s="1"/>
  <c r="EO996" i="1"/>
  <c r="EP996" i="1" s="1"/>
  <c r="EW996" i="1"/>
  <c r="EX996" i="1" s="1"/>
  <c r="EK997" i="1"/>
  <c r="EL996" i="1"/>
  <c r="DE998" i="1"/>
  <c r="DF997" i="1"/>
  <c r="CH999" i="1"/>
  <c r="CG1000" i="1"/>
  <c r="CO999" i="1"/>
  <c r="CP998" i="1"/>
  <c r="CW999" i="1"/>
  <c r="CX998" i="1"/>
  <c r="DM998" i="1"/>
  <c r="DN997" i="1"/>
  <c r="F995" i="1"/>
  <c r="S995" i="1"/>
  <c r="Z995" i="1" s="1"/>
  <c r="R995" i="1"/>
  <c r="D996" i="1"/>
  <c r="G996" i="1" s="1"/>
  <c r="E997" i="1"/>
  <c r="Q996" i="1"/>
  <c r="C407" i="1"/>
  <c r="P407" i="1" s="1"/>
  <c r="A997" i="1"/>
  <c r="H996" i="1"/>
  <c r="B406" i="1"/>
  <c r="L942" i="1"/>
  <c r="U942" i="1"/>
  <c r="W942" i="1" s="1"/>
  <c r="AB996" i="1"/>
  <c r="AA996" i="1"/>
  <c r="T996" i="1"/>
  <c r="J943" i="1"/>
  <c r="K943" i="1" s="1"/>
  <c r="M943" i="1"/>
  <c r="I944" i="1"/>
  <c r="N943" i="1" l="1"/>
  <c r="O942" i="1"/>
  <c r="EF942" i="1" s="1"/>
  <c r="EI942" i="1" s="1"/>
  <c r="EJ942" i="1" s="1"/>
  <c r="BL941" i="1"/>
  <c r="CZ941" i="1"/>
  <c r="DC941" i="1" s="1"/>
  <c r="BT941" i="1"/>
  <c r="BW941" i="1" s="1"/>
  <c r="BX941" i="1" s="1"/>
  <c r="CB941" i="1"/>
  <c r="CE941" i="1" s="1"/>
  <c r="CF941" i="1" s="1"/>
  <c r="DX941" i="1"/>
  <c r="EA941" i="1" s="1"/>
  <c r="EB941" i="1" s="1"/>
  <c r="CR941" i="1"/>
  <c r="CU941" i="1" s="1"/>
  <c r="AV941" i="1"/>
  <c r="CJ941" i="1"/>
  <c r="CM941" i="1" s="1"/>
  <c r="CN941" i="1" s="1"/>
  <c r="BD941" i="1"/>
  <c r="DH941" i="1"/>
  <c r="DK941" i="1" s="1"/>
  <c r="DP941" i="1"/>
  <c r="DS941" i="1" s="1"/>
  <c r="DT941" i="1" s="1"/>
  <c r="AF941" i="1"/>
  <c r="AN941" i="1"/>
  <c r="ES998" i="1"/>
  <c r="ET997" i="1"/>
  <c r="DU999" i="1"/>
  <c r="DV998" i="1"/>
  <c r="DM999" i="1"/>
  <c r="DN998" i="1"/>
  <c r="CG1001" i="1"/>
  <c r="CH1000" i="1"/>
  <c r="BU997" i="1"/>
  <c r="BV997" i="1" s="1"/>
  <c r="AO997" i="1"/>
  <c r="AP997" i="1" s="1"/>
  <c r="BM997" i="1"/>
  <c r="BN997" i="1" s="1"/>
  <c r="AG997" i="1"/>
  <c r="AH997" i="1" s="1"/>
  <c r="CK997" i="1"/>
  <c r="CL997" i="1" s="1"/>
  <c r="BE997" i="1"/>
  <c r="BF997" i="1" s="1"/>
  <c r="CC997" i="1"/>
  <c r="CD997" i="1" s="1"/>
  <c r="AW997" i="1"/>
  <c r="AX997" i="1" s="1"/>
  <c r="EU997" i="1"/>
  <c r="DY997" i="1"/>
  <c r="DZ997" i="1" s="1"/>
  <c r="DQ997" i="1"/>
  <c r="DR997" i="1" s="1"/>
  <c r="DI997" i="1"/>
  <c r="DJ997" i="1" s="1"/>
  <c r="DA997" i="1"/>
  <c r="DB997" i="1" s="1"/>
  <c r="CS997" i="1"/>
  <c r="CT997" i="1" s="1"/>
  <c r="CA997" i="1"/>
  <c r="DG997" i="1"/>
  <c r="EE997" i="1"/>
  <c r="EM997" i="1"/>
  <c r="DW997" i="1"/>
  <c r="CQ997" i="1"/>
  <c r="BS997" i="1"/>
  <c r="CI997" i="1"/>
  <c r="DO997" i="1"/>
  <c r="CY997" i="1"/>
  <c r="EG997" i="1"/>
  <c r="EH997" i="1" s="1"/>
  <c r="EO997" i="1"/>
  <c r="EP997" i="1" s="1"/>
  <c r="EW997" i="1"/>
  <c r="EX997" i="1" s="1"/>
  <c r="CX999" i="1"/>
  <c r="CW1000" i="1"/>
  <c r="DE999" i="1"/>
  <c r="DF998" i="1"/>
  <c r="CO1000" i="1"/>
  <c r="CP999" i="1"/>
  <c r="EK998" i="1"/>
  <c r="EL997" i="1"/>
  <c r="BY999" i="1"/>
  <c r="BZ998" i="1"/>
  <c r="EC999" i="1"/>
  <c r="ED998" i="1"/>
  <c r="BQ1002" i="1"/>
  <c r="BR1001" i="1"/>
  <c r="F996" i="1"/>
  <c r="E998" i="1"/>
  <c r="Q997" i="1"/>
  <c r="R996" i="1"/>
  <c r="S996" i="1"/>
  <c r="Z996" i="1" s="1"/>
  <c r="D997" i="1"/>
  <c r="G997" i="1" s="1"/>
  <c r="L943" i="1"/>
  <c r="U943" i="1"/>
  <c r="W943" i="1" s="1"/>
  <c r="A998" i="1"/>
  <c r="H997" i="1"/>
  <c r="J944" i="1"/>
  <c r="K944" i="1" s="1"/>
  <c r="M944" i="1"/>
  <c r="I945" i="1"/>
  <c r="X407" i="1"/>
  <c r="T997" i="1"/>
  <c r="AB997" i="1"/>
  <c r="AA997" i="1"/>
  <c r="N944" i="1" l="1"/>
  <c r="O943" i="1"/>
  <c r="EF943" i="1" s="1"/>
  <c r="EI943" i="1" s="1"/>
  <c r="EJ943" i="1" s="1"/>
  <c r="AV942" i="1"/>
  <c r="AF942" i="1"/>
  <c r="CJ942" i="1"/>
  <c r="CM942" i="1" s="1"/>
  <c r="CN942" i="1" s="1"/>
  <c r="CZ942" i="1"/>
  <c r="DC942" i="1" s="1"/>
  <c r="BD942" i="1"/>
  <c r="BT942" i="1"/>
  <c r="BW942" i="1" s="1"/>
  <c r="BX942" i="1" s="1"/>
  <c r="DX942" i="1"/>
  <c r="EA942" i="1" s="1"/>
  <c r="EB942" i="1" s="1"/>
  <c r="AN942" i="1"/>
  <c r="CR942" i="1"/>
  <c r="CU942" i="1" s="1"/>
  <c r="DH942" i="1"/>
  <c r="DK942" i="1" s="1"/>
  <c r="CB942" i="1"/>
  <c r="CE942" i="1" s="1"/>
  <c r="CF942" i="1" s="1"/>
  <c r="DP942" i="1"/>
  <c r="DS942" i="1" s="1"/>
  <c r="DT942" i="1" s="1"/>
  <c r="BL942" i="1"/>
  <c r="CW1001" i="1"/>
  <c r="CX1000" i="1"/>
  <c r="BR1002" i="1"/>
  <c r="BQ1003" i="1"/>
  <c r="EK999" i="1"/>
  <c r="EL998" i="1"/>
  <c r="DN999" i="1"/>
  <c r="DM1000" i="1"/>
  <c r="DU1000" i="1"/>
  <c r="DV999" i="1"/>
  <c r="CC998" i="1"/>
  <c r="CD998" i="1" s="1"/>
  <c r="AW998" i="1"/>
  <c r="AX998" i="1" s="1"/>
  <c r="BU998" i="1"/>
  <c r="BV998" i="1" s="1"/>
  <c r="AO998" i="1"/>
  <c r="AP998" i="1" s="1"/>
  <c r="BM998" i="1"/>
  <c r="BN998" i="1" s="1"/>
  <c r="AG998" i="1"/>
  <c r="AH998" i="1" s="1"/>
  <c r="EU998" i="1"/>
  <c r="CK998" i="1"/>
  <c r="CL998" i="1" s="1"/>
  <c r="BE998" i="1"/>
  <c r="BF998" i="1" s="1"/>
  <c r="DY998" i="1"/>
  <c r="DZ998" i="1" s="1"/>
  <c r="DQ998" i="1"/>
  <c r="DR998" i="1" s="1"/>
  <c r="DI998" i="1"/>
  <c r="DJ998" i="1" s="1"/>
  <c r="DA998" i="1"/>
  <c r="DB998" i="1" s="1"/>
  <c r="CS998" i="1"/>
  <c r="CT998" i="1" s="1"/>
  <c r="CA998" i="1"/>
  <c r="DG998" i="1"/>
  <c r="EM998" i="1"/>
  <c r="EE998" i="1"/>
  <c r="DO998" i="1"/>
  <c r="CI998" i="1"/>
  <c r="BS998" i="1"/>
  <c r="CQ998" i="1"/>
  <c r="DW998" i="1"/>
  <c r="CY998" i="1"/>
  <c r="EG998" i="1"/>
  <c r="EH998" i="1" s="1"/>
  <c r="EO998" i="1"/>
  <c r="EP998" i="1" s="1"/>
  <c r="EW998" i="1"/>
  <c r="EX998" i="1" s="1"/>
  <c r="ED999" i="1"/>
  <c r="EC1000" i="1"/>
  <c r="CP1000" i="1"/>
  <c r="CO1001" i="1"/>
  <c r="BY1000" i="1"/>
  <c r="BZ999" i="1"/>
  <c r="DE1000" i="1"/>
  <c r="DF999" i="1"/>
  <c r="CG1002" i="1"/>
  <c r="CH1001" i="1"/>
  <c r="ET998" i="1"/>
  <c r="ES999" i="1"/>
  <c r="F997" i="1"/>
  <c r="E999" i="1"/>
  <c r="Q998" i="1"/>
  <c r="S997" i="1"/>
  <c r="Z997" i="1" s="1"/>
  <c r="R997" i="1"/>
  <c r="D998" i="1"/>
  <c r="G998" i="1" s="1"/>
  <c r="B407" i="1"/>
  <c r="J945" i="1"/>
  <c r="K945" i="1" s="1"/>
  <c r="M945" i="1"/>
  <c r="N945" i="1" s="1"/>
  <c r="I946" i="1"/>
  <c r="A999" i="1"/>
  <c r="H998" i="1"/>
  <c r="C408" i="1"/>
  <c r="R408" i="1" s="1"/>
  <c r="AB998" i="1"/>
  <c r="AA998" i="1"/>
  <c r="T998" i="1"/>
  <c r="L944" i="1"/>
  <c r="O944" i="1" s="1"/>
  <c r="EF944" i="1" s="1"/>
  <c r="EI944" i="1" s="1"/>
  <c r="EJ944" i="1" s="1"/>
  <c r="U944" i="1"/>
  <c r="W944" i="1" s="1"/>
  <c r="AF943" i="1" l="1"/>
  <c r="CZ943" i="1"/>
  <c r="DC943" i="1" s="1"/>
  <c r="CJ943" i="1"/>
  <c r="CM943" i="1" s="1"/>
  <c r="CN943" i="1" s="1"/>
  <c r="DX943" i="1"/>
  <c r="EA943" i="1" s="1"/>
  <c r="EB943" i="1" s="1"/>
  <c r="CB943" i="1"/>
  <c r="CE943" i="1" s="1"/>
  <c r="CF943" i="1" s="1"/>
  <c r="CR943" i="1"/>
  <c r="CU943" i="1" s="1"/>
  <c r="BL943" i="1"/>
  <c r="DP943" i="1"/>
  <c r="DS943" i="1" s="1"/>
  <c r="DT943" i="1" s="1"/>
  <c r="AV943" i="1"/>
  <c r="AN943" i="1"/>
  <c r="BD943" i="1"/>
  <c r="BT943" i="1"/>
  <c r="BW943" i="1" s="1"/>
  <c r="BX943" i="1" s="1"/>
  <c r="DH943" i="1"/>
  <c r="DK943" i="1" s="1"/>
  <c r="EK1000" i="1"/>
  <c r="EL999" i="1"/>
  <c r="BQ1004" i="1"/>
  <c r="BR1003" i="1"/>
  <c r="ET999" i="1"/>
  <c r="ES1000" i="1"/>
  <c r="BZ1000" i="1"/>
  <c r="BY1001" i="1"/>
  <c r="CP1001" i="1"/>
  <c r="CO1002" i="1"/>
  <c r="CG1003" i="1"/>
  <c r="CH1002" i="1"/>
  <c r="DV1000" i="1"/>
  <c r="DU1001" i="1"/>
  <c r="CK999" i="1"/>
  <c r="CL999" i="1" s="1"/>
  <c r="BE999" i="1"/>
  <c r="BF999" i="1" s="1"/>
  <c r="CC999" i="1"/>
  <c r="CD999" i="1" s="1"/>
  <c r="AW999" i="1"/>
  <c r="AX999" i="1" s="1"/>
  <c r="BU999" i="1"/>
  <c r="BV999" i="1" s="1"/>
  <c r="AO999" i="1"/>
  <c r="AP999" i="1" s="1"/>
  <c r="BM999" i="1"/>
  <c r="BN999" i="1" s="1"/>
  <c r="EU999" i="1"/>
  <c r="AG999" i="1"/>
  <c r="AH999" i="1" s="1"/>
  <c r="DY999" i="1"/>
  <c r="DZ999" i="1" s="1"/>
  <c r="DQ999" i="1"/>
  <c r="DR999" i="1" s="1"/>
  <c r="DI999" i="1"/>
  <c r="DJ999" i="1" s="1"/>
  <c r="DA999" i="1"/>
  <c r="DB999" i="1" s="1"/>
  <c r="CS999" i="1"/>
  <c r="CT999" i="1" s="1"/>
  <c r="DG999" i="1"/>
  <c r="CA999" i="1"/>
  <c r="EM999" i="1"/>
  <c r="EE999" i="1"/>
  <c r="CY999" i="1"/>
  <c r="CI999" i="1"/>
  <c r="DW999" i="1"/>
  <c r="CQ999" i="1"/>
  <c r="BS999" i="1"/>
  <c r="DO999" i="1"/>
  <c r="EG999" i="1"/>
  <c r="EH999" i="1" s="1"/>
  <c r="EO999" i="1"/>
  <c r="EP999" i="1" s="1"/>
  <c r="EW999" i="1"/>
  <c r="EX999" i="1" s="1"/>
  <c r="EC1001" i="1"/>
  <c r="ED1000" i="1"/>
  <c r="DM1001" i="1"/>
  <c r="DN1000" i="1"/>
  <c r="DF1000" i="1"/>
  <c r="DE1001" i="1"/>
  <c r="CW1002" i="1"/>
  <c r="CX1001" i="1"/>
  <c r="DH944" i="1"/>
  <c r="DK944" i="1" s="1"/>
  <c r="BT944" i="1"/>
  <c r="BW944" i="1" s="1"/>
  <c r="BX944" i="1" s="1"/>
  <c r="AV944" i="1"/>
  <c r="DP944" i="1"/>
  <c r="DS944" i="1" s="1"/>
  <c r="DT944" i="1" s="1"/>
  <c r="CR944" i="1"/>
  <c r="CU944" i="1" s="1"/>
  <c r="BD944" i="1"/>
  <c r="AF944" i="1"/>
  <c r="CZ944" i="1"/>
  <c r="DC944" i="1" s="1"/>
  <c r="CB944" i="1"/>
  <c r="CE944" i="1" s="1"/>
  <c r="CF944" i="1" s="1"/>
  <c r="AN944" i="1"/>
  <c r="DX944" i="1"/>
  <c r="EA944" i="1" s="1"/>
  <c r="EB944" i="1" s="1"/>
  <c r="CJ944" i="1"/>
  <c r="CM944" i="1" s="1"/>
  <c r="CN944" i="1" s="1"/>
  <c r="BL944" i="1"/>
  <c r="F998" i="1"/>
  <c r="S998" i="1"/>
  <c r="Z998" i="1" s="1"/>
  <c r="R998" i="1"/>
  <c r="E1000" i="1"/>
  <c r="Q999" i="1"/>
  <c r="D999" i="1"/>
  <c r="G999" i="1" s="1"/>
  <c r="J946" i="1"/>
  <c r="K946" i="1" s="1"/>
  <c r="M946" i="1"/>
  <c r="N946" i="1" s="1"/>
  <c r="I947" i="1"/>
  <c r="P408" i="1"/>
  <c r="A1000" i="1"/>
  <c r="H999" i="1"/>
  <c r="L945" i="1"/>
  <c r="O945" i="1" s="1"/>
  <c r="EF945" i="1" s="1"/>
  <c r="EI945" i="1" s="1"/>
  <c r="EJ945" i="1" s="1"/>
  <c r="U945" i="1"/>
  <c r="W945" i="1" s="1"/>
  <c r="T999" i="1"/>
  <c r="AB999" i="1"/>
  <c r="AA999" i="1"/>
  <c r="BM1000" i="1" l="1"/>
  <c r="BN1000" i="1" s="1"/>
  <c r="AG1000" i="1"/>
  <c r="AH1000" i="1" s="1"/>
  <c r="CK1000" i="1"/>
  <c r="CL1000" i="1" s="1"/>
  <c r="BE1000" i="1"/>
  <c r="BF1000" i="1" s="1"/>
  <c r="CC1000" i="1"/>
  <c r="CD1000" i="1" s="1"/>
  <c r="AW1000" i="1"/>
  <c r="AX1000" i="1" s="1"/>
  <c r="EU1000" i="1"/>
  <c r="BU1000" i="1"/>
  <c r="BV1000" i="1" s="1"/>
  <c r="AO1000" i="1"/>
  <c r="AP1000" i="1" s="1"/>
  <c r="DY1000" i="1"/>
  <c r="DZ1000" i="1" s="1"/>
  <c r="DQ1000" i="1"/>
  <c r="DR1000" i="1" s="1"/>
  <c r="DI1000" i="1"/>
  <c r="DJ1000" i="1" s="1"/>
  <c r="DA1000" i="1"/>
  <c r="DB1000" i="1" s="1"/>
  <c r="CS1000" i="1"/>
  <c r="CT1000" i="1" s="1"/>
  <c r="DG1000" i="1"/>
  <c r="CA1000" i="1"/>
  <c r="EE1000" i="1"/>
  <c r="EM1000" i="1"/>
  <c r="CQ1000" i="1"/>
  <c r="DO1000" i="1"/>
  <c r="CY1000" i="1"/>
  <c r="CI1000" i="1"/>
  <c r="DW1000" i="1"/>
  <c r="BS1000" i="1"/>
  <c r="EG1000" i="1"/>
  <c r="EH1000" i="1" s="1"/>
  <c r="EO1000" i="1"/>
  <c r="EP1000" i="1" s="1"/>
  <c r="EW1000" i="1"/>
  <c r="EX1000" i="1" s="1"/>
  <c r="DE1002" i="1"/>
  <c r="DF1001" i="1"/>
  <c r="ET1000" i="1"/>
  <c r="ES1001" i="1"/>
  <c r="CX1002" i="1"/>
  <c r="CW1003" i="1"/>
  <c r="EC1002" i="1"/>
  <c r="ED1001" i="1"/>
  <c r="CG1004" i="1"/>
  <c r="CH1003" i="1"/>
  <c r="CO1003" i="1"/>
  <c r="CP1002" i="1"/>
  <c r="BQ1005" i="1"/>
  <c r="BR1004" i="1"/>
  <c r="DV1001" i="1"/>
  <c r="DU1002" i="1"/>
  <c r="BY1002" i="1"/>
  <c r="BZ1001" i="1"/>
  <c r="DM1002" i="1"/>
  <c r="DN1001" i="1"/>
  <c r="EK1001" i="1"/>
  <c r="EL1000" i="1"/>
  <c r="CR945" i="1"/>
  <c r="CU945" i="1" s="1"/>
  <c r="BT945" i="1"/>
  <c r="BW945" i="1" s="1"/>
  <c r="BX945" i="1" s="1"/>
  <c r="AF945" i="1"/>
  <c r="DP945" i="1"/>
  <c r="DS945" i="1" s="1"/>
  <c r="DT945" i="1" s="1"/>
  <c r="CB945" i="1"/>
  <c r="CE945" i="1" s="1"/>
  <c r="CF945" i="1" s="1"/>
  <c r="BD945" i="1"/>
  <c r="DX945" i="1"/>
  <c r="EA945" i="1" s="1"/>
  <c r="EB945" i="1" s="1"/>
  <c r="CZ945" i="1"/>
  <c r="DC945" i="1" s="1"/>
  <c r="BL945" i="1"/>
  <c r="AN945" i="1"/>
  <c r="DH945" i="1"/>
  <c r="DK945" i="1" s="1"/>
  <c r="CJ945" i="1"/>
  <c r="CM945" i="1" s="1"/>
  <c r="CN945" i="1" s="1"/>
  <c r="AV945" i="1"/>
  <c r="F999" i="1"/>
  <c r="S999" i="1"/>
  <c r="Z999" i="1" s="1"/>
  <c r="R999" i="1"/>
  <c r="E1001" i="1"/>
  <c r="Q1000" i="1"/>
  <c r="D1000" i="1"/>
  <c r="G1000" i="1" s="1"/>
  <c r="AB1000" i="1"/>
  <c r="AA1000" i="1"/>
  <c r="T1000" i="1"/>
  <c r="X408" i="1"/>
  <c r="L946" i="1"/>
  <c r="O946" i="1" s="1"/>
  <c r="EF946" i="1" s="1"/>
  <c r="EI946" i="1" s="1"/>
  <c r="EJ946" i="1" s="1"/>
  <c r="U946" i="1"/>
  <c r="W946" i="1" s="1"/>
  <c r="A1001" i="1"/>
  <c r="H1000" i="1"/>
  <c r="J947" i="1"/>
  <c r="K947" i="1" s="1"/>
  <c r="M947" i="1"/>
  <c r="N947" i="1" s="1"/>
  <c r="I948" i="1"/>
  <c r="Z408" i="1" l="1"/>
  <c r="BU1001" i="1"/>
  <c r="BV1001" i="1" s="1"/>
  <c r="AO1001" i="1"/>
  <c r="AP1001" i="1" s="1"/>
  <c r="BM1001" i="1"/>
  <c r="BN1001" i="1" s="1"/>
  <c r="AG1001" i="1"/>
  <c r="AH1001" i="1" s="1"/>
  <c r="CK1001" i="1"/>
  <c r="CL1001" i="1" s="1"/>
  <c r="BE1001" i="1"/>
  <c r="BF1001" i="1" s="1"/>
  <c r="AW1001" i="1"/>
  <c r="AX1001" i="1" s="1"/>
  <c r="EU1001" i="1"/>
  <c r="CC1001" i="1"/>
  <c r="CD1001" i="1" s="1"/>
  <c r="DY1001" i="1"/>
  <c r="DZ1001" i="1" s="1"/>
  <c r="DQ1001" i="1"/>
  <c r="DR1001" i="1" s="1"/>
  <c r="DI1001" i="1"/>
  <c r="DJ1001" i="1" s="1"/>
  <c r="DA1001" i="1"/>
  <c r="DB1001" i="1" s="1"/>
  <c r="CS1001" i="1"/>
  <c r="CT1001" i="1" s="1"/>
  <c r="DG1001" i="1"/>
  <c r="CA1001" i="1"/>
  <c r="EM1001" i="1"/>
  <c r="EE1001" i="1"/>
  <c r="CI1001" i="1"/>
  <c r="CQ1001" i="1"/>
  <c r="DW1001" i="1"/>
  <c r="CY1001" i="1"/>
  <c r="DO1001" i="1"/>
  <c r="BS1001" i="1"/>
  <c r="EG1001" i="1"/>
  <c r="EH1001" i="1" s="1"/>
  <c r="EO1001" i="1"/>
  <c r="EP1001" i="1" s="1"/>
  <c r="EW1001" i="1"/>
  <c r="EX1001" i="1" s="1"/>
  <c r="DU1003" i="1"/>
  <c r="DV1002" i="1"/>
  <c r="EK1002" i="1"/>
  <c r="EL1001" i="1"/>
  <c r="CG1005" i="1"/>
  <c r="CH1004" i="1"/>
  <c r="CW1004" i="1"/>
  <c r="CX1003" i="1"/>
  <c r="CO1004" i="1"/>
  <c r="CP1003" i="1"/>
  <c r="BY1003" i="1"/>
  <c r="BZ1002" i="1"/>
  <c r="ET1001" i="1"/>
  <c r="ES1002" i="1"/>
  <c r="DM1003" i="1"/>
  <c r="DN1002" i="1"/>
  <c r="BR1005" i="1"/>
  <c r="BQ1006" i="1"/>
  <c r="ED1002" i="1"/>
  <c r="EC1003" i="1"/>
  <c r="DE1003" i="1"/>
  <c r="DF1002" i="1"/>
  <c r="DP946" i="1"/>
  <c r="DS946" i="1" s="1"/>
  <c r="DT946" i="1" s="1"/>
  <c r="CR946" i="1"/>
  <c r="CU946" i="1" s="1"/>
  <c r="BD946" i="1"/>
  <c r="AF946" i="1"/>
  <c r="CZ946" i="1"/>
  <c r="DC946" i="1" s="1"/>
  <c r="CB946" i="1"/>
  <c r="CE946" i="1" s="1"/>
  <c r="CF946" i="1" s="1"/>
  <c r="AN946" i="1"/>
  <c r="DX946" i="1"/>
  <c r="EA946" i="1" s="1"/>
  <c r="EB946" i="1" s="1"/>
  <c r="CJ946" i="1"/>
  <c r="CM946" i="1" s="1"/>
  <c r="CN946" i="1" s="1"/>
  <c r="BL946" i="1"/>
  <c r="AV946" i="1"/>
  <c r="DH946" i="1"/>
  <c r="DK946" i="1" s="1"/>
  <c r="BT946" i="1"/>
  <c r="BW946" i="1" s="1"/>
  <c r="BX946" i="1" s="1"/>
  <c r="F1000" i="1"/>
  <c r="R1000" i="1"/>
  <c r="S1000" i="1"/>
  <c r="Z1000" i="1" s="1"/>
  <c r="E1002" i="1"/>
  <c r="Q1001" i="1"/>
  <c r="D1001" i="1"/>
  <c r="G1001" i="1" s="1"/>
  <c r="C409" i="1"/>
  <c r="P409" i="1" s="1"/>
  <c r="J948" i="1"/>
  <c r="K948" i="1" s="1"/>
  <c r="M948" i="1"/>
  <c r="N948" i="1" s="1"/>
  <c r="I949" i="1"/>
  <c r="A1002" i="1"/>
  <c r="H1001" i="1"/>
  <c r="T1001" i="1"/>
  <c r="AB1001" i="1"/>
  <c r="AA1001" i="1"/>
  <c r="L947" i="1"/>
  <c r="O947" i="1" s="1"/>
  <c r="EF947" i="1" s="1"/>
  <c r="EI947" i="1" s="1"/>
  <c r="EJ947" i="1" s="1"/>
  <c r="U947" i="1"/>
  <c r="W947" i="1" s="1"/>
  <c r="B408" i="1"/>
  <c r="DE1004" i="1" l="1"/>
  <c r="DF1003" i="1"/>
  <c r="DM1004" i="1"/>
  <c r="DN1003" i="1"/>
  <c r="CO1005" i="1"/>
  <c r="CP1004" i="1"/>
  <c r="EK1003" i="1"/>
  <c r="EL1002" i="1"/>
  <c r="BR1006" i="1"/>
  <c r="BQ1007" i="1"/>
  <c r="BZ1003" i="1"/>
  <c r="BY1004" i="1"/>
  <c r="CH1005" i="1"/>
  <c r="CG1006" i="1"/>
  <c r="BE1002" i="1"/>
  <c r="BF1002" i="1" s="1"/>
  <c r="CK1002" i="1"/>
  <c r="CL1002" i="1" s="1"/>
  <c r="AW1002" i="1"/>
  <c r="AX1002" i="1" s="1"/>
  <c r="CC1002" i="1"/>
  <c r="CD1002" i="1" s="1"/>
  <c r="AO1002" i="1"/>
  <c r="AP1002" i="1" s="1"/>
  <c r="BU1002" i="1"/>
  <c r="BV1002" i="1" s="1"/>
  <c r="AG1002" i="1"/>
  <c r="AH1002" i="1" s="1"/>
  <c r="BM1002" i="1"/>
  <c r="BN1002" i="1" s="1"/>
  <c r="EU1002" i="1"/>
  <c r="DY1002" i="1"/>
  <c r="DZ1002" i="1" s="1"/>
  <c r="DQ1002" i="1"/>
  <c r="DR1002" i="1" s="1"/>
  <c r="DI1002" i="1"/>
  <c r="DJ1002" i="1" s="1"/>
  <c r="DA1002" i="1"/>
  <c r="DB1002" i="1" s="1"/>
  <c r="CS1002" i="1"/>
  <c r="CT1002" i="1" s="1"/>
  <c r="CA1002" i="1"/>
  <c r="DG1002" i="1"/>
  <c r="EM1002" i="1"/>
  <c r="EE1002" i="1"/>
  <c r="DW1002" i="1"/>
  <c r="CQ1002" i="1"/>
  <c r="DO1002" i="1"/>
  <c r="BS1002" i="1"/>
  <c r="CI1002" i="1"/>
  <c r="CY1002" i="1"/>
  <c r="EG1002" i="1"/>
  <c r="EH1002" i="1" s="1"/>
  <c r="EO1002" i="1"/>
  <c r="EP1002" i="1" s="1"/>
  <c r="EW1002" i="1"/>
  <c r="EX1002" i="1" s="1"/>
  <c r="EC1004" i="1"/>
  <c r="ED1003" i="1"/>
  <c r="ES1003" i="1"/>
  <c r="ET1002" i="1"/>
  <c r="CX1004" i="1"/>
  <c r="CW1005" i="1"/>
  <c r="DU1004" i="1"/>
  <c r="DV1003" i="1"/>
  <c r="DP947" i="1"/>
  <c r="DS947" i="1" s="1"/>
  <c r="DT947" i="1" s="1"/>
  <c r="CB947" i="1"/>
  <c r="CE947" i="1" s="1"/>
  <c r="CF947" i="1" s="1"/>
  <c r="BD947" i="1"/>
  <c r="DX947" i="1"/>
  <c r="EA947" i="1" s="1"/>
  <c r="EB947" i="1" s="1"/>
  <c r="CZ947" i="1"/>
  <c r="DC947" i="1" s="1"/>
  <c r="BL947" i="1"/>
  <c r="AN947" i="1"/>
  <c r="DH947" i="1"/>
  <c r="DK947" i="1" s="1"/>
  <c r="CJ947" i="1"/>
  <c r="CM947" i="1" s="1"/>
  <c r="CN947" i="1" s="1"/>
  <c r="AV947" i="1"/>
  <c r="BT947" i="1"/>
  <c r="BW947" i="1" s="1"/>
  <c r="BX947" i="1" s="1"/>
  <c r="AF947" i="1"/>
  <c r="CR947" i="1"/>
  <c r="CU947" i="1" s="1"/>
  <c r="F1001" i="1"/>
  <c r="S1001" i="1"/>
  <c r="Z1001" i="1" s="1"/>
  <c r="R1001" i="1"/>
  <c r="D1002" i="1"/>
  <c r="G1002" i="1" s="1"/>
  <c r="E1003" i="1"/>
  <c r="Q1002" i="1"/>
  <c r="AB1002" i="1"/>
  <c r="AA1002" i="1"/>
  <c r="T1002" i="1"/>
  <c r="J949" i="1"/>
  <c r="K949" i="1" s="1"/>
  <c r="M949" i="1"/>
  <c r="N949" i="1" s="1"/>
  <c r="I950" i="1"/>
  <c r="X409" i="1"/>
  <c r="L948" i="1"/>
  <c r="O948" i="1" s="1"/>
  <c r="EF948" i="1" s="1"/>
  <c r="EI948" i="1" s="1"/>
  <c r="EJ948" i="1" s="1"/>
  <c r="U948" i="1"/>
  <c r="W948" i="1" s="1"/>
  <c r="A1003" i="1"/>
  <c r="H1002" i="1"/>
  <c r="CK1003" i="1" l="1"/>
  <c r="CL1003" i="1" s="1"/>
  <c r="AW1003" i="1"/>
  <c r="AX1003" i="1" s="1"/>
  <c r="CC1003" i="1"/>
  <c r="CD1003" i="1" s="1"/>
  <c r="AO1003" i="1"/>
  <c r="AP1003" i="1" s="1"/>
  <c r="BU1003" i="1"/>
  <c r="BV1003" i="1" s="1"/>
  <c r="AG1003" i="1"/>
  <c r="AH1003" i="1" s="1"/>
  <c r="BM1003" i="1"/>
  <c r="BN1003" i="1" s="1"/>
  <c r="EU1003" i="1"/>
  <c r="BE1003" i="1"/>
  <c r="BF1003" i="1" s="1"/>
  <c r="DY1003" i="1"/>
  <c r="DZ1003" i="1" s="1"/>
  <c r="DQ1003" i="1"/>
  <c r="DR1003" i="1" s="1"/>
  <c r="DI1003" i="1"/>
  <c r="DJ1003" i="1" s="1"/>
  <c r="DA1003" i="1"/>
  <c r="DB1003" i="1" s="1"/>
  <c r="CS1003" i="1"/>
  <c r="CT1003" i="1" s="1"/>
  <c r="CA1003" i="1"/>
  <c r="DG1003" i="1"/>
  <c r="EM1003" i="1"/>
  <c r="EE1003" i="1"/>
  <c r="CY1003" i="1"/>
  <c r="CI1003" i="1"/>
  <c r="DO1003" i="1"/>
  <c r="CQ1003" i="1"/>
  <c r="BS1003" i="1"/>
  <c r="DW1003" i="1"/>
  <c r="EG1003" i="1"/>
  <c r="EH1003" i="1" s="1"/>
  <c r="EO1003" i="1"/>
  <c r="EP1003" i="1" s="1"/>
  <c r="EW1003" i="1"/>
  <c r="EX1003" i="1" s="1"/>
  <c r="BY1005" i="1"/>
  <c r="BZ1004" i="1"/>
  <c r="CX1005" i="1"/>
  <c r="CW1006" i="1"/>
  <c r="DV1004" i="1"/>
  <c r="DU1005" i="1"/>
  <c r="ED1004" i="1"/>
  <c r="EC1005" i="1"/>
  <c r="CP1005" i="1"/>
  <c r="CO1006" i="1"/>
  <c r="BR1007" i="1"/>
  <c r="BQ1008" i="1"/>
  <c r="DN1004" i="1"/>
  <c r="DM1005" i="1"/>
  <c r="CH1006" i="1"/>
  <c r="CG1007" i="1"/>
  <c r="ET1003" i="1"/>
  <c r="ES1004" i="1"/>
  <c r="EK1004" i="1"/>
  <c r="EL1003" i="1"/>
  <c r="DE1005" i="1"/>
  <c r="DF1004" i="1"/>
  <c r="BL948" i="1"/>
  <c r="AN948" i="1"/>
  <c r="DX948" i="1"/>
  <c r="EA948" i="1" s="1"/>
  <c r="EB948" i="1" s="1"/>
  <c r="DH948" i="1"/>
  <c r="DK948" i="1" s="1"/>
  <c r="CR948" i="1"/>
  <c r="CU948" i="1" s="1"/>
  <c r="BT948" i="1"/>
  <c r="BW948" i="1" s="1"/>
  <c r="BX948" i="1" s="1"/>
  <c r="AV948" i="1"/>
  <c r="CB948" i="1"/>
  <c r="CE948" i="1" s="1"/>
  <c r="CF948" i="1" s="1"/>
  <c r="BD948" i="1"/>
  <c r="CJ948" i="1"/>
  <c r="CM948" i="1" s="1"/>
  <c r="CN948" i="1" s="1"/>
  <c r="CZ948" i="1"/>
  <c r="DC948" i="1" s="1"/>
  <c r="DP948" i="1"/>
  <c r="DS948" i="1" s="1"/>
  <c r="DT948" i="1" s="1"/>
  <c r="AF948" i="1"/>
  <c r="F1002" i="1"/>
  <c r="E1004" i="1"/>
  <c r="Q1003" i="1"/>
  <c r="S1002" i="1"/>
  <c r="Z1002" i="1" s="1"/>
  <c r="R1002" i="1"/>
  <c r="D1003" i="1"/>
  <c r="G1003" i="1" s="1"/>
  <c r="B409" i="1"/>
  <c r="L949" i="1"/>
  <c r="O949" i="1" s="1"/>
  <c r="EF949" i="1" s="1"/>
  <c r="EI949" i="1" s="1"/>
  <c r="EJ949" i="1" s="1"/>
  <c r="U949" i="1"/>
  <c r="W949" i="1" s="1"/>
  <c r="H1003" i="1"/>
  <c r="A1004" i="1"/>
  <c r="T1003" i="1"/>
  <c r="AB1003" i="1"/>
  <c r="AA1003" i="1"/>
  <c r="C410" i="1"/>
  <c r="J950" i="1"/>
  <c r="K950" i="1" s="1"/>
  <c r="M950" i="1"/>
  <c r="N950" i="1" s="1"/>
  <c r="I951" i="1"/>
  <c r="AW1004" i="1" l="1"/>
  <c r="AX1004" i="1" s="1"/>
  <c r="CC1004" i="1"/>
  <c r="CD1004" i="1" s="1"/>
  <c r="AO1004" i="1"/>
  <c r="AP1004" i="1" s="1"/>
  <c r="BU1004" i="1"/>
  <c r="BV1004" i="1" s="1"/>
  <c r="AG1004" i="1"/>
  <c r="AH1004" i="1" s="1"/>
  <c r="BM1004" i="1"/>
  <c r="BN1004" i="1" s="1"/>
  <c r="BE1004" i="1"/>
  <c r="BF1004" i="1" s="1"/>
  <c r="CK1004" i="1"/>
  <c r="CL1004" i="1" s="1"/>
  <c r="EU1004" i="1"/>
  <c r="DY1004" i="1"/>
  <c r="DZ1004" i="1" s="1"/>
  <c r="DQ1004" i="1"/>
  <c r="DR1004" i="1" s="1"/>
  <c r="DI1004" i="1"/>
  <c r="DJ1004" i="1" s="1"/>
  <c r="DA1004" i="1"/>
  <c r="DB1004" i="1" s="1"/>
  <c r="CS1004" i="1"/>
  <c r="CT1004" i="1" s="1"/>
  <c r="DG1004" i="1"/>
  <c r="CA1004" i="1"/>
  <c r="EE1004" i="1"/>
  <c r="EM1004" i="1"/>
  <c r="BS1004" i="1"/>
  <c r="CI1004" i="1"/>
  <c r="CQ1004" i="1"/>
  <c r="DO1004" i="1"/>
  <c r="CY1004" i="1"/>
  <c r="DW1004" i="1"/>
  <c r="EG1004" i="1"/>
  <c r="EH1004" i="1" s="1"/>
  <c r="EO1004" i="1"/>
  <c r="EP1004" i="1" s="1"/>
  <c r="EW1004" i="1"/>
  <c r="EX1004" i="1" s="1"/>
  <c r="CH1007" i="1"/>
  <c r="CG1008" i="1"/>
  <c r="CP1006" i="1"/>
  <c r="CO1007" i="1"/>
  <c r="CX1006" i="1"/>
  <c r="CW1007" i="1"/>
  <c r="DF1005" i="1"/>
  <c r="DE1006" i="1"/>
  <c r="ET1004" i="1"/>
  <c r="ES1005" i="1"/>
  <c r="BR1008" i="1"/>
  <c r="BQ1009" i="1"/>
  <c r="DV1005" i="1"/>
  <c r="DU1006" i="1"/>
  <c r="DN1005" i="1"/>
  <c r="DM1006" i="1"/>
  <c r="ED1005" i="1"/>
  <c r="EC1006" i="1"/>
  <c r="EL1004" i="1"/>
  <c r="EK1005" i="1"/>
  <c r="BZ1005" i="1"/>
  <c r="BY1006" i="1"/>
  <c r="DP949" i="1"/>
  <c r="DS949" i="1" s="1"/>
  <c r="DT949" i="1" s="1"/>
  <c r="CZ949" i="1"/>
  <c r="DC949" i="1" s="1"/>
  <c r="CJ949" i="1"/>
  <c r="CM949" i="1" s="1"/>
  <c r="CN949" i="1" s="1"/>
  <c r="BT949" i="1"/>
  <c r="BW949" i="1" s="1"/>
  <c r="BX949" i="1" s="1"/>
  <c r="BD949" i="1"/>
  <c r="AN949" i="1"/>
  <c r="CR949" i="1"/>
  <c r="CU949" i="1" s="1"/>
  <c r="AF949" i="1"/>
  <c r="DH949" i="1"/>
  <c r="DK949" i="1" s="1"/>
  <c r="AV949" i="1"/>
  <c r="DX949" i="1"/>
  <c r="EA949" i="1" s="1"/>
  <c r="EB949" i="1" s="1"/>
  <c r="BL949" i="1"/>
  <c r="CB949" i="1"/>
  <c r="CE949" i="1" s="1"/>
  <c r="CF949" i="1" s="1"/>
  <c r="F1003" i="1"/>
  <c r="S1003" i="1"/>
  <c r="Z1003" i="1" s="1"/>
  <c r="R1003" i="1"/>
  <c r="E1005" i="1"/>
  <c r="Q1004" i="1"/>
  <c r="D1004" i="1"/>
  <c r="G1004" i="1" s="1"/>
  <c r="P410" i="1"/>
  <c r="AB1004" i="1"/>
  <c r="AA1004" i="1"/>
  <c r="T1004" i="1"/>
  <c r="J951" i="1"/>
  <c r="K951" i="1" s="1"/>
  <c r="M951" i="1"/>
  <c r="N951" i="1" s="1"/>
  <c r="I952" i="1"/>
  <c r="H1004" i="1"/>
  <c r="A1005" i="1"/>
  <c r="L950" i="1"/>
  <c r="O950" i="1" s="1"/>
  <c r="EF950" i="1" s="1"/>
  <c r="EI950" i="1" s="1"/>
  <c r="EJ950" i="1" s="1"/>
  <c r="U950" i="1"/>
  <c r="W950" i="1" s="1"/>
  <c r="GM11" i="1" l="1"/>
  <c r="GM12" i="1"/>
  <c r="GM13" i="1"/>
  <c r="GM14" i="1"/>
  <c r="GM15" i="1"/>
  <c r="GM16" i="1"/>
  <c r="GM17" i="1"/>
  <c r="GM18" i="1"/>
  <c r="GM19" i="1"/>
  <c r="GM20" i="1"/>
  <c r="GM21" i="1"/>
  <c r="GM22" i="1"/>
  <c r="GM23" i="1"/>
  <c r="GM24" i="1"/>
  <c r="GM26" i="1"/>
  <c r="GM25" i="1"/>
  <c r="GM27" i="1"/>
  <c r="GM28" i="1"/>
  <c r="GM30" i="1"/>
  <c r="GM29" i="1"/>
  <c r="GM32" i="1"/>
  <c r="GM31" i="1"/>
  <c r="GM33" i="1"/>
  <c r="GM34" i="1"/>
  <c r="GM35" i="1"/>
  <c r="GM37" i="1"/>
  <c r="GM36" i="1"/>
  <c r="GM38" i="1"/>
  <c r="GM39" i="1"/>
  <c r="GM40" i="1"/>
  <c r="GM41" i="1"/>
  <c r="GM42" i="1"/>
  <c r="GN11" i="1"/>
  <c r="GN12" i="1"/>
  <c r="GN13" i="1"/>
  <c r="GN14" i="1"/>
  <c r="GN15" i="1"/>
  <c r="GN16" i="1"/>
  <c r="GN17" i="1"/>
  <c r="GN18" i="1"/>
  <c r="GN19" i="1"/>
  <c r="GN20" i="1"/>
  <c r="GN21" i="1"/>
  <c r="GN22" i="1"/>
  <c r="GN23" i="1"/>
  <c r="DN1006" i="1"/>
  <c r="DM1007" i="1"/>
  <c r="CP1007" i="1"/>
  <c r="CO1008" i="1"/>
  <c r="CK1005" i="1"/>
  <c r="CL1005" i="1" s="1"/>
  <c r="AO1005" i="1"/>
  <c r="AP1005" i="1" s="1"/>
  <c r="CC1005" i="1"/>
  <c r="CD1005" i="1" s="1"/>
  <c r="AG1005" i="1"/>
  <c r="AH1005" i="1" s="1"/>
  <c r="BU1005" i="1"/>
  <c r="BV1005" i="1" s="1"/>
  <c r="BM1005" i="1"/>
  <c r="BN1005" i="1" s="1"/>
  <c r="BE1005" i="1"/>
  <c r="BF1005" i="1" s="1"/>
  <c r="EU1005" i="1"/>
  <c r="AW1005" i="1"/>
  <c r="AX1005" i="1" s="1"/>
  <c r="DY1005" i="1"/>
  <c r="DZ1005" i="1" s="1"/>
  <c r="DQ1005" i="1"/>
  <c r="DR1005" i="1" s="1"/>
  <c r="DI1005" i="1"/>
  <c r="DJ1005" i="1" s="1"/>
  <c r="DA1005" i="1"/>
  <c r="DB1005" i="1" s="1"/>
  <c r="CS1005" i="1"/>
  <c r="CT1005" i="1" s="1"/>
  <c r="DG1005" i="1"/>
  <c r="CA1005" i="1"/>
  <c r="EM1005" i="1"/>
  <c r="EE1005" i="1"/>
  <c r="CI1005" i="1"/>
  <c r="CY1005" i="1"/>
  <c r="DW1005" i="1"/>
  <c r="BS1005" i="1"/>
  <c r="CQ1005" i="1"/>
  <c r="DO1005" i="1"/>
  <c r="EG1005" i="1"/>
  <c r="EH1005" i="1" s="1"/>
  <c r="EO1005" i="1"/>
  <c r="EP1005" i="1" s="1"/>
  <c r="EW1005" i="1"/>
  <c r="EX1005" i="1" s="1"/>
  <c r="ED1006" i="1"/>
  <c r="EC1007" i="1"/>
  <c r="BQ1010" i="1"/>
  <c r="BR1009" i="1"/>
  <c r="CX1007" i="1"/>
  <c r="CW1008" i="1"/>
  <c r="BZ1006" i="1"/>
  <c r="BY1007" i="1"/>
  <c r="ES1006" i="1"/>
  <c r="ET1005" i="1"/>
  <c r="EL1005" i="1"/>
  <c r="EK1006" i="1"/>
  <c r="DV1006" i="1"/>
  <c r="DU1007" i="1"/>
  <c r="DF1006" i="1"/>
  <c r="DE1007" i="1"/>
  <c r="CH1008" i="1"/>
  <c r="CG1009" i="1"/>
  <c r="DX950" i="1"/>
  <c r="EA950" i="1" s="1"/>
  <c r="EB950" i="1" s="1"/>
  <c r="DH950" i="1"/>
  <c r="DK950" i="1" s="1"/>
  <c r="CR950" i="1"/>
  <c r="CU950" i="1" s="1"/>
  <c r="CB950" i="1"/>
  <c r="CE950" i="1" s="1"/>
  <c r="CF950" i="1" s="1"/>
  <c r="BL950" i="1"/>
  <c r="AV950" i="1"/>
  <c r="AF950" i="1"/>
  <c r="DP950" i="1"/>
  <c r="DS950" i="1" s="1"/>
  <c r="DT950" i="1" s="1"/>
  <c r="BD950" i="1"/>
  <c r="BT950" i="1"/>
  <c r="BW950" i="1" s="1"/>
  <c r="BX950" i="1" s="1"/>
  <c r="CJ950" i="1"/>
  <c r="CM950" i="1" s="1"/>
  <c r="CN950" i="1" s="1"/>
  <c r="CZ950" i="1"/>
  <c r="DC950" i="1" s="1"/>
  <c r="AN950" i="1"/>
  <c r="F1004" i="1"/>
  <c r="E1006" i="1"/>
  <c r="Q1005" i="1"/>
  <c r="R1004" i="1"/>
  <c r="S1004" i="1"/>
  <c r="Z1004" i="1" s="1"/>
  <c r="D1005" i="1"/>
  <c r="G1005" i="1" s="1"/>
  <c r="J952" i="1"/>
  <c r="K952" i="1" s="1"/>
  <c r="M952" i="1"/>
  <c r="N952" i="1" s="1"/>
  <c r="I953" i="1"/>
  <c r="L951" i="1"/>
  <c r="O951" i="1" s="1"/>
  <c r="EF951" i="1" s="1"/>
  <c r="EI951" i="1" s="1"/>
  <c r="EJ951" i="1" s="1"/>
  <c r="U951" i="1"/>
  <c r="W951" i="1" s="1"/>
  <c r="AA1005" i="1"/>
  <c r="T1005" i="1"/>
  <c r="AB1005" i="1"/>
  <c r="H1005" i="1"/>
  <c r="A1006" i="1"/>
  <c r="X410" i="1"/>
  <c r="GO19" i="1" l="1"/>
  <c r="GO20" i="1"/>
  <c r="GO15" i="1"/>
  <c r="GO11" i="1"/>
  <c r="GO23" i="1"/>
  <c r="GO22" i="1"/>
  <c r="GO21" i="1"/>
  <c r="GO18" i="1"/>
  <c r="GO17" i="1"/>
  <c r="GO16" i="1"/>
  <c r="GO14" i="1"/>
  <c r="GO13" i="1"/>
  <c r="GO12" i="1"/>
  <c r="CO1009" i="1"/>
  <c r="CP1008" i="1"/>
  <c r="CG1010" i="1"/>
  <c r="CH1009" i="1"/>
  <c r="EL1006" i="1"/>
  <c r="EK1007" i="1"/>
  <c r="CX1008" i="1"/>
  <c r="CW1009" i="1"/>
  <c r="DF1007" i="1"/>
  <c r="DE1008" i="1"/>
  <c r="BM1006" i="1"/>
  <c r="BN1006" i="1" s="1"/>
  <c r="BE1006" i="1"/>
  <c r="BF1006" i="1" s="1"/>
  <c r="AW1006" i="1"/>
  <c r="AX1006" i="1" s="1"/>
  <c r="CK1006" i="1"/>
  <c r="CL1006" i="1" s="1"/>
  <c r="AO1006" i="1"/>
  <c r="AP1006" i="1" s="1"/>
  <c r="CC1006" i="1"/>
  <c r="CD1006" i="1" s="1"/>
  <c r="AG1006" i="1"/>
  <c r="AH1006" i="1" s="1"/>
  <c r="EU1006" i="1"/>
  <c r="BU1006" i="1"/>
  <c r="BV1006" i="1" s="1"/>
  <c r="DY1006" i="1"/>
  <c r="DZ1006" i="1" s="1"/>
  <c r="DQ1006" i="1"/>
  <c r="DR1006" i="1" s="1"/>
  <c r="DI1006" i="1"/>
  <c r="DJ1006" i="1" s="1"/>
  <c r="DA1006" i="1"/>
  <c r="DB1006" i="1" s="1"/>
  <c r="CS1006" i="1"/>
  <c r="CT1006" i="1" s="1"/>
  <c r="DG1006" i="1"/>
  <c r="CA1006" i="1"/>
  <c r="EE1006" i="1"/>
  <c r="EM1006" i="1"/>
  <c r="DO1006" i="1"/>
  <c r="CI1006" i="1"/>
  <c r="CQ1006" i="1"/>
  <c r="CY1006" i="1"/>
  <c r="BS1006" i="1"/>
  <c r="DW1006" i="1"/>
  <c r="EG1006" i="1"/>
  <c r="EH1006" i="1" s="1"/>
  <c r="EO1006" i="1"/>
  <c r="EP1006" i="1" s="1"/>
  <c r="EW1006" i="1"/>
  <c r="EX1006" i="1" s="1"/>
  <c r="ES1007" i="1"/>
  <c r="ET1006" i="1"/>
  <c r="BR1010" i="1"/>
  <c r="BQ1011" i="1"/>
  <c r="DV1007" i="1"/>
  <c r="DU1008" i="1"/>
  <c r="BZ1007" i="1"/>
  <c r="BY1008" i="1"/>
  <c r="ED1007" i="1"/>
  <c r="EC1008" i="1"/>
  <c r="DN1007" i="1"/>
  <c r="DM1008" i="1"/>
  <c r="DP951" i="1"/>
  <c r="DS951" i="1" s="1"/>
  <c r="DT951" i="1" s="1"/>
  <c r="CZ951" i="1"/>
  <c r="DC951" i="1" s="1"/>
  <c r="CJ951" i="1"/>
  <c r="CM951" i="1" s="1"/>
  <c r="CN951" i="1" s="1"/>
  <c r="BT951" i="1"/>
  <c r="BW951" i="1" s="1"/>
  <c r="BX951" i="1" s="1"/>
  <c r="BD951" i="1"/>
  <c r="AN951" i="1"/>
  <c r="CB951" i="1"/>
  <c r="CE951" i="1" s="1"/>
  <c r="CF951" i="1" s="1"/>
  <c r="CR951" i="1"/>
  <c r="CU951" i="1" s="1"/>
  <c r="AF951" i="1"/>
  <c r="DH951" i="1"/>
  <c r="DK951" i="1" s="1"/>
  <c r="AV951" i="1"/>
  <c r="DX951" i="1"/>
  <c r="EA951" i="1" s="1"/>
  <c r="EB951" i="1" s="1"/>
  <c r="BL951" i="1"/>
  <c r="F1005" i="1"/>
  <c r="E1007" i="1"/>
  <c r="Q1006" i="1"/>
  <c r="S1005" i="1"/>
  <c r="Z1005" i="1" s="1"/>
  <c r="R1005" i="1"/>
  <c r="D1006" i="1"/>
  <c r="G1006" i="1" s="1"/>
  <c r="J953" i="1"/>
  <c r="K953" i="1" s="1"/>
  <c r="M953" i="1"/>
  <c r="N953" i="1" s="1"/>
  <c r="I954" i="1"/>
  <c r="C411" i="1"/>
  <c r="A1007" i="1"/>
  <c r="H1006" i="1"/>
  <c r="B410" i="1"/>
  <c r="L952" i="1"/>
  <c r="O952" i="1" s="1"/>
  <c r="EF952" i="1" s="1"/>
  <c r="EI952" i="1" s="1"/>
  <c r="EJ952" i="1" s="1"/>
  <c r="U952" i="1"/>
  <c r="W952" i="1" s="1"/>
  <c r="T1006" i="1"/>
  <c r="AB1006" i="1"/>
  <c r="AA1006" i="1"/>
  <c r="EL1007" i="1" l="1"/>
  <c r="EK1008" i="1"/>
  <c r="DF1008" i="1"/>
  <c r="DE1009" i="1"/>
  <c r="CK1007" i="1"/>
  <c r="CL1007" i="1" s="1"/>
  <c r="AO1007" i="1"/>
  <c r="AP1007" i="1" s="1"/>
  <c r="CC1007" i="1"/>
  <c r="CD1007" i="1" s="1"/>
  <c r="AG1007" i="1"/>
  <c r="AH1007" i="1" s="1"/>
  <c r="BU1007" i="1"/>
  <c r="BV1007" i="1" s="1"/>
  <c r="BM1007" i="1"/>
  <c r="BN1007" i="1" s="1"/>
  <c r="BE1007" i="1"/>
  <c r="BF1007" i="1" s="1"/>
  <c r="AW1007" i="1"/>
  <c r="AX1007" i="1" s="1"/>
  <c r="EU1007" i="1"/>
  <c r="DY1007" i="1"/>
  <c r="DZ1007" i="1" s="1"/>
  <c r="DQ1007" i="1"/>
  <c r="DR1007" i="1" s="1"/>
  <c r="DI1007" i="1"/>
  <c r="DJ1007" i="1" s="1"/>
  <c r="DA1007" i="1"/>
  <c r="DB1007" i="1" s="1"/>
  <c r="CS1007" i="1"/>
  <c r="CT1007" i="1" s="1"/>
  <c r="CA1007" i="1"/>
  <c r="DG1007" i="1"/>
  <c r="EE1007" i="1"/>
  <c r="EM1007" i="1"/>
  <c r="DW1007" i="1"/>
  <c r="CQ1007" i="1"/>
  <c r="CI1007" i="1"/>
  <c r="CY1007" i="1"/>
  <c r="DO1007" i="1"/>
  <c r="BS1007" i="1"/>
  <c r="EG1007" i="1"/>
  <c r="EH1007" i="1" s="1"/>
  <c r="EO1007" i="1"/>
  <c r="EP1007" i="1" s="1"/>
  <c r="EW1007" i="1"/>
  <c r="EX1007" i="1" s="1"/>
  <c r="DN1008" i="1"/>
  <c r="DM1009" i="1"/>
  <c r="DU1009" i="1"/>
  <c r="DV1008" i="1"/>
  <c r="ED1008" i="1"/>
  <c r="EC1009" i="1"/>
  <c r="CH1010" i="1"/>
  <c r="CG1011" i="1"/>
  <c r="BZ1008" i="1"/>
  <c r="BY1009" i="1"/>
  <c r="CW1010" i="1"/>
  <c r="CX1009" i="1"/>
  <c r="BQ1012" i="1"/>
  <c r="BR1011" i="1"/>
  <c r="ES1008" i="1"/>
  <c r="ET1007" i="1"/>
  <c r="CP1009" i="1"/>
  <c r="CO1010" i="1"/>
  <c r="DX952" i="1"/>
  <c r="EA952" i="1" s="1"/>
  <c r="EB952" i="1" s="1"/>
  <c r="DH952" i="1"/>
  <c r="DK952" i="1" s="1"/>
  <c r="CR952" i="1"/>
  <c r="CU952" i="1" s="1"/>
  <c r="CB952" i="1"/>
  <c r="CE952" i="1" s="1"/>
  <c r="CF952" i="1" s="1"/>
  <c r="BL952" i="1"/>
  <c r="AV952" i="1"/>
  <c r="AF952" i="1"/>
  <c r="CZ952" i="1"/>
  <c r="DC952" i="1" s="1"/>
  <c r="AN952" i="1"/>
  <c r="DP952" i="1"/>
  <c r="DS952" i="1" s="1"/>
  <c r="DT952" i="1" s="1"/>
  <c r="BD952" i="1"/>
  <c r="BT952" i="1"/>
  <c r="BW952" i="1" s="1"/>
  <c r="BX952" i="1" s="1"/>
  <c r="CJ952" i="1"/>
  <c r="CM952" i="1" s="1"/>
  <c r="CN952" i="1" s="1"/>
  <c r="F1006" i="1"/>
  <c r="E1008" i="1"/>
  <c r="Q1007" i="1"/>
  <c r="R1006" i="1"/>
  <c r="S1006" i="1"/>
  <c r="Z1006" i="1" s="1"/>
  <c r="D1007" i="1"/>
  <c r="G1007" i="1" s="1"/>
  <c r="L953" i="1"/>
  <c r="O953" i="1" s="1"/>
  <c r="EF953" i="1" s="1"/>
  <c r="EI953" i="1" s="1"/>
  <c r="EJ953" i="1" s="1"/>
  <c r="U953" i="1"/>
  <c r="W953" i="1" s="1"/>
  <c r="AB1007" i="1"/>
  <c r="AA1007" i="1"/>
  <c r="T1007" i="1"/>
  <c r="P411" i="1"/>
  <c r="A1008" i="1"/>
  <c r="H1007" i="1"/>
  <c r="J954" i="1"/>
  <c r="K954" i="1" s="1"/>
  <c r="M954" i="1"/>
  <c r="N954" i="1" s="1"/>
  <c r="I955" i="1"/>
  <c r="DF1009" i="1" l="1"/>
  <c r="DE1010" i="1"/>
  <c r="BZ1009" i="1"/>
  <c r="BY1010" i="1"/>
  <c r="ET1008" i="1"/>
  <c r="ES1009" i="1"/>
  <c r="BM1008" i="1"/>
  <c r="BN1008" i="1" s="1"/>
  <c r="BE1008" i="1"/>
  <c r="BF1008" i="1" s="1"/>
  <c r="AW1008" i="1"/>
  <c r="AX1008" i="1" s="1"/>
  <c r="CK1008" i="1"/>
  <c r="CL1008" i="1" s="1"/>
  <c r="AO1008" i="1"/>
  <c r="AP1008" i="1" s="1"/>
  <c r="CC1008" i="1"/>
  <c r="CD1008" i="1" s="1"/>
  <c r="AG1008" i="1"/>
  <c r="AH1008" i="1" s="1"/>
  <c r="EU1008" i="1"/>
  <c r="BU1008" i="1"/>
  <c r="BV1008" i="1" s="1"/>
  <c r="DY1008" i="1"/>
  <c r="DZ1008" i="1" s="1"/>
  <c r="DQ1008" i="1"/>
  <c r="DR1008" i="1" s="1"/>
  <c r="DI1008" i="1"/>
  <c r="DJ1008" i="1" s="1"/>
  <c r="DA1008" i="1"/>
  <c r="DB1008" i="1" s="1"/>
  <c r="CS1008" i="1"/>
  <c r="CT1008" i="1" s="1"/>
  <c r="DG1008" i="1"/>
  <c r="CA1008" i="1"/>
  <c r="EM1008" i="1"/>
  <c r="EE1008" i="1"/>
  <c r="CQ1008" i="1"/>
  <c r="DW1008" i="1"/>
  <c r="CY1008" i="1"/>
  <c r="CI1008" i="1"/>
  <c r="BS1008" i="1"/>
  <c r="DO1008" i="1"/>
  <c r="EG1008" i="1"/>
  <c r="EH1008" i="1" s="1"/>
  <c r="EO1008" i="1"/>
  <c r="EP1008" i="1" s="1"/>
  <c r="EW1008" i="1"/>
  <c r="EX1008" i="1" s="1"/>
  <c r="CO1011" i="1"/>
  <c r="CP1010" i="1"/>
  <c r="ED1009" i="1"/>
  <c r="EC1010" i="1"/>
  <c r="DV1009" i="1"/>
  <c r="DU1010" i="1"/>
  <c r="EL1008" i="1"/>
  <c r="EK1009" i="1"/>
  <c r="CX1010" i="1"/>
  <c r="CW1011" i="1"/>
  <c r="CH1011" i="1"/>
  <c r="CG1012" i="1"/>
  <c r="DM1010" i="1"/>
  <c r="DN1009" i="1"/>
  <c r="BQ1013" i="1"/>
  <c r="BR1012" i="1"/>
  <c r="DP953" i="1"/>
  <c r="DS953" i="1" s="1"/>
  <c r="DT953" i="1" s="1"/>
  <c r="CZ953" i="1"/>
  <c r="DC953" i="1" s="1"/>
  <c r="CJ953" i="1"/>
  <c r="CM953" i="1" s="1"/>
  <c r="CN953" i="1" s="1"/>
  <c r="BT953" i="1"/>
  <c r="BW953" i="1" s="1"/>
  <c r="BX953" i="1" s="1"/>
  <c r="BD953" i="1"/>
  <c r="AN953" i="1"/>
  <c r="DX953" i="1"/>
  <c r="EA953" i="1" s="1"/>
  <c r="EB953" i="1" s="1"/>
  <c r="BL953" i="1"/>
  <c r="CB953" i="1"/>
  <c r="CE953" i="1" s="1"/>
  <c r="CF953" i="1" s="1"/>
  <c r="CR953" i="1"/>
  <c r="CU953" i="1" s="1"/>
  <c r="AF953" i="1"/>
  <c r="DH953" i="1"/>
  <c r="DK953" i="1" s="1"/>
  <c r="AV953" i="1"/>
  <c r="F1007" i="1"/>
  <c r="E1009" i="1"/>
  <c r="Q1008" i="1"/>
  <c r="R1007" i="1"/>
  <c r="S1007" i="1"/>
  <c r="Z1007" i="1" s="1"/>
  <c r="D1008" i="1"/>
  <c r="G1008" i="1" s="1"/>
  <c r="T1008" i="1"/>
  <c r="AB1008" i="1"/>
  <c r="AA1008" i="1"/>
  <c r="J955" i="1"/>
  <c r="K955" i="1" s="1"/>
  <c r="I956" i="1"/>
  <c r="L954" i="1"/>
  <c r="O954" i="1" s="1"/>
  <c r="U954" i="1"/>
  <c r="W954" i="1" s="1"/>
  <c r="H1008" i="1"/>
  <c r="A1009" i="1"/>
  <c r="X411" i="1"/>
  <c r="BR1013" i="1" l="1"/>
  <c r="BQ1014" i="1"/>
  <c r="ET1009" i="1"/>
  <c r="ES1010" i="1"/>
  <c r="CX1011" i="1"/>
  <c r="CW1012" i="1"/>
  <c r="ED1010" i="1"/>
  <c r="EC1011" i="1"/>
  <c r="EL1009" i="1"/>
  <c r="EK1010" i="1"/>
  <c r="BY1011" i="1"/>
  <c r="BZ1010" i="1"/>
  <c r="CK1009" i="1"/>
  <c r="CL1009" i="1" s="1"/>
  <c r="AO1009" i="1"/>
  <c r="AP1009" i="1" s="1"/>
  <c r="CC1009" i="1"/>
  <c r="CD1009" i="1" s="1"/>
  <c r="AG1009" i="1"/>
  <c r="AH1009" i="1" s="1"/>
  <c r="BU1009" i="1"/>
  <c r="BV1009" i="1" s="1"/>
  <c r="BM1009" i="1"/>
  <c r="BN1009" i="1" s="1"/>
  <c r="BE1009" i="1"/>
  <c r="BF1009" i="1" s="1"/>
  <c r="AW1009" i="1"/>
  <c r="AX1009" i="1" s="1"/>
  <c r="EU1009" i="1"/>
  <c r="DY1009" i="1"/>
  <c r="DZ1009" i="1" s="1"/>
  <c r="DQ1009" i="1"/>
  <c r="DR1009" i="1" s="1"/>
  <c r="DI1009" i="1"/>
  <c r="DJ1009" i="1" s="1"/>
  <c r="DA1009" i="1"/>
  <c r="DB1009" i="1" s="1"/>
  <c r="CS1009" i="1"/>
  <c r="CT1009" i="1" s="1"/>
  <c r="CA1009" i="1"/>
  <c r="DG1009" i="1"/>
  <c r="EE1009" i="1"/>
  <c r="EM1009" i="1"/>
  <c r="CI1009" i="1"/>
  <c r="DO1009" i="1"/>
  <c r="CY1009" i="1"/>
  <c r="BS1009" i="1"/>
  <c r="DW1009" i="1"/>
  <c r="CQ1009" i="1"/>
  <c r="EG1009" i="1"/>
  <c r="EH1009" i="1" s="1"/>
  <c r="EO1009" i="1"/>
  <c r="EP1009" i="1" s="1"/>
  <c r="EW1009" i="1"/>
  <c r="EX1009" i="1" s="1"/>
  <c r="CG1013" i="1"/>
  <c r="CH1012" i="1"/>
  <c r="DU1011" i="1"/>
  <c r="DV1010" i="1"/>
  <c r="DN1010" i="1"/>
  <c r="DM1011" i="1"/>
  <c r="CP1011" i="1"/>
  <c r="CO1012" i="1"/>
  <c r="DE1011" i="1"/>
  <c r="DF1010" i="1"/>
  <c r="EF954" i="1"/>
  <c r="EI954" i="1" s="1"/>
  <c r="EJ954" i="1" s="1"/>
  <c r="EN952" i="1"/>
  <c r="EN954" i="1" s="1"/>
  <c r="EQ954" i="1" s="1"/>
  <c r="ER954" i="1" s="1"/>
  <c r="DX954" i="1"/>
  <c r="EA954" i="1" s="1"/>
  <c r="EB954" i="1" s="1"/>
  <c r="DH954" i="1"/>
  <c r="DK954" i="1" s="1"/>
  <c r="CR954" i="1"/>
  <c r="CU954" i="1" s="1"/>
  <c r="CB954" i="1"/>
  <c r="CE954" i="1" s="1"/>
  <c r="CF954" i="1" s="1"/>
  <c r="BL954" i="1"/>
  <c r="AV954" i="1"/>
  <c r="AF954" i="1"/>
  <c r="CJ954" i="1"/>
  <c r="CM954" i="1" s="1"/>
  <c r="CN954" i="1" s="1"/>
  <c r="CZ954" i="1"/>
  <c r="DC954" i="1" s="1"/>
  <c r="AN954" i="1"/>
  <c r="DP954" i="1"/>
  <c r="DS954" i="1" s="1"/>
  <c r="DT954" i="1" s="1"/>
  <c r="BD954" i="1"/>
  <c r="BT954" i="1"/>
  <c r="BW954" i="1" s="1"/>
  <c r="BX954" i="1" s="1"/>
  <c r="F1008" i="1"/>
  <c r="R1008" i="1"/>
  <c r="S1008" i="1"/>
  <c r="Z1008" i="1" s="1"/>
  <c r="E1010" i="1"/>
  <c r="Q1009" i="1"/>
  <c r="D1009" i="1"/>
  <c r="G1009" i="1" s="1"/>
  <c r="A1010" i="1"/>
  <c r="H1009" i="1"/>
  <c r="C412" i="1"/>
  <c r="AB1009" i="1"/>
  <c r="AA1009" i="1"/>
  <c r="T1009" i="1"/>
  <c r="J956" i="1"/>
  <c r="K956" i="1" s="1"/>
  <c r="I957" i="1"/>
  <c r="B411" i="1"/>
  <c r="M955" i="1"/>
  <c r="N955" i="1" s="1"/>
  <c r="L955" i="1"/>
  <c r="U955" i="1"/>
  <c r="W955" i="1" s="1"/>
  <c r="CH1013" i="1" l="1"/>
  <c r="CG1014" i="1"/>
  <c r="BR1014" i="1"/>
  <c r="BQ1015" i="1"/>
  <c r="EC1012" i="1"/>
  <c r="ED1011" i="1"/>
  <c r="CW1013" i="1"/>
  <c r="CX1012" i="1"/>
  <c r="BY1012" i="1"/>
  <c r="BZ1011" i="1"/>
  <c r="DN1011" i="1"/>
  <c r="DM1012" i="1"/>
  <c r="EK1011" i="1"/>
  <c r="EL1010" i="1"/>
  <c r="ES1011" i="1"/>
  <c r="ET1010" i="1"/>
  <c r="DE1012" i="1"/>
  <c r="DF1011" i="1"/>
  <c r="DV1011" i="1"/>
  <c r="DU1012" i="1"/>
  <c r="BM1010" i="1"/>
  <c r="BN1010" i="1" s="1"/>
  <c r="BE1010" i="1"/>
  <c r="BF1010" i="1" s="1"/>
  <c r="AW1010" i="1"/>
  <c r="AX1010" i="1" s="1"/>
  <c r="CK1010" i="1"/>
  <c r="CL1010" i="1" s="1"/>
  <c r="AO1010" i="1"/>
  <c r="AP1010" i="1" s="1"/>
  <c r="CC1010" i="1"/>
  <c r="CD1010" i="1" s="1"/>
  <c r="AG1010" i="1"/>
  <c r="AH1010" i="1" s="1"/>
  <c r="EU1010" i="1"/>
  <c r="BU1010" i="1"/>
  <c r="BV1010" i="1" s="1"/>
  <c r="DY1010" i="1"/>
  <c r="DZ1010" i="1" s="1"/>
  <c r="DQ1010" i="1"/>
  <c r="DR1010" i="1" s="1"/>
  <c r="DI1010" i="1"/>
  <c r="DJ1010" i="1" s="1"/>
  <c r="DA1010" i="1"/>
  <c r="DB1010" i="1" s="1"/>
  <c r="CS1010" i="1"/>
  <c r="CT1010" i="1" s="1"/>
  <c r="DG1010" i="1"/>
  <c r="CA1010" i="1"/>
  <c r="EM1010" i="1"/>
  <c r="EE1010" i="1"/>
  <c r="CQ1010" i="1"/>
  <c r="BS1010" i="1"/>
  <c r="DW1010" i="1"/>
  <c r="DO1010" i="1"/>
  <c r="CI1010" i="1"/>
  <c r="CY1010" i="1"/>
  <c r="EG1010" i="1"/>
  <c r="EH1010" i="1" s="1"/>
  <c r="EO1010" i="1"/>
  <c r="EP1010" i="1" s="1"/>
  <c r="EW1010" i="1"/>
  <c r="EX1010" i="1" s="1"/>
  <c r="CP1012" i="1"/>
  <c r="CO1013" i="1"/>
  <c r="F1009" i="1"/>
  <c r="S1009" i="1"/>
  <c r="Z1009" i="1" s="1"/>
  <c r="R1009" i="1"/>
  <c r="D1010" i="1"/>
  <c r="G1010" i="1" s="1"/>
  <c r="E1011" i="1"/>
  <c r="Q1010" i="1"/>
  <c r="O955" i="1"/>
  <c r="J957" i="1"/>
  <c r="K957" i="1" s="1"/>
  <c r="I958" i="1"/>
  <c r="P412" i="1"/>
  <c r="AB1010" i="1"/>
  <c r="AA1010" i="1"/>
  <c r="T1010" i="1"/>
  <c r="M956" i="1"/>
  <c r="N956" i="1" s="1"/>
  <c r="A1011" i="1"/>
  <c r="H1010" i="1"/>
  <c r="L956" i="1"/>
  <c r="U956" i="1"/>
  <c r="W956" i="1" s="1"/>
  <c r="CP1013" i="1" l="1"/>
  <c r="CO1014" i="1"/>
  <c r="BQ1016" i="1"/>
  <c r="BR1015" i="1"/>
  <c r="CX1013" i="1"/>
  <c r="CW1014" i="1"/>
  <c r="CH1014" i="1"/>
  <c r="CG1015" i="1"/>
  <c r="ET1011" i="1"/>
  <c r="ES1012" i="1"/>
  <c r="BZ1012" i="1"/>
  <c r="BY1013" i="1"/>
  <c r="DV1012" i="1"/>
  <c r="DU1013" i="1"/>
  <c r="EK1012" i="1"/>
  <c r="EL1011" i="1"/>
  <c r="CK1011" i="1"/>
  <c r="CL1011" i="1" s="1"/>
  <c r="AO1011" i="1"/>
  <c r="AP1011" i="1" s="1"/>
  <c r="CC1011" i="1"/>
  <c r="CD1011" i="1" s="1"/>
  <c r="AG1011" i="1"/>
  <c r="AH1011" i="1" s="1"/>
  <c r="BU1011" i="1"/>
  <c r="BV1011" i="1" s="1"/>
  <c r="BM1011" i="1"/>
  <c r="BN1011" i="1" s="1"/>
  <c r="BE1011" i="1"/>
  <c r="BF1011" i="1" s="1"/>
  <c r="EU1011" i="1"/>
  <c r="AW1011" i="1"/>
  <c r="AX1011" i="1" s="1"/>
  <c r="DY1011" i="1"/>
  <c r="DZ1011" i="1" s="1"/>
  <c r="DQ1011" i="1"/>
  <c r="DR1011" i="1" s="1"/>
  <c r="DI1011" i="1"/>
  <c r="DJ1011" i="1" s="1"/>
  <c r="DA1011" i="1"/>
  <c r="DB1011" i="1" s="1"/>
  <c r="CS1011" i="1"/>
  <c r="CT1011" i="1" s="1"/>
  <c r="CA1011" i="1"/>
  <c r="DG1011" i="1"/>
  <c r="EE1011" i="1"/>
  <c r="EM1011" i="1"/>
  <c r="DO1011" i="1"/>
  <c r="BS1011" i="1"/>
  <c r="CY1011" i="1"/>
  <c r="DW1011" i="1"/>
  <c r="CI1011" i="1"/>
  <c r="CQ1011" i="1"/>
  <c r="EG1011" i="1"/>
  <c r="EH1011" i="1" s="1"/>
  <c r="EO1011" i="1"/>
  <c r="EP1011" i="1" s="1"/>
  <c r="EW1011" i="1"/>
  <c r="EX1011" i="1" s="1"/>
  <c r="DM1013" i="1"/>
  <c r="DN1012" i="1"/>
  <c r="DF1012" i="1"/>
  <c r="DE1013" i="1"/>
  <c r="ED1012" i="1"/>
  <c r="EC1013" i="1"/>
  <c r="CR955" i="1"/>
  <c r="CU955" i="1" s="1"/>
  <c r="AV955" i="1"/>
  <c r="CZ955" i="1"/>
  <c r="DC955" i="1" s="1"/>
  <c r="BD955" i="1"/>
  <c r="CB955" i="1"/>
  <c r="CE955" i="1" s="1"/>
  <c r="CF955" i="1" s="1"/>
  <c r="DH955" i="1"/>
  <c r="DK955" i="1" s="1"/>
  <c r="BL955" i="1"/>
  <c r="DX955" i="1"/>
  <c r="EA955" i="1" s="1"/>
  <c r="EB955" i="1" s="1"/>
  <c r="AF955" i="1"/>
  <c r="DP955" i="1"/>
  <c r="DS955" i="1" s="1"/>
  <c r="DT955" i="1" s="1"/>
  <c r="BT955" i="1"/>
  <c r="BW955" i="1" s="1"/>
  <c r="BX955" i="1" s="1"/>
  <c r="EF955" i="1"/>
  <c r="EI955" i="1" s="1"/>
  <c r="EJ955" i="1" s="1"/>
  <c r="CJ955" i="1"/>
  <c r="CM955" i="1" s="1"/>
  <c r="CN955" i="1" s="1"/>
  <c r="AN955" i="1"/>
  <c r="EN955" i="1"/>
  <c r="EQ955" i="1" s="1"/>
  <c r="ER955" i="1" s="1"/>
  <c r="F1010" i="1"/>
  <c r="S1010" i="1"/>
  <c r="Z1010" i="1" s="1"/>
  <c r="R1010" i="1"/>
  <c r="E1012" i="1"/>
  <c r="Q1011" i="1"/>
  <c r="D1011" i="1"/>
  <c r="G1011" i="1" s="1"/>
  <c r="A1012" i="1"/>
  <c r="H1011" i="1"/>
  <c r="O956" i="1"/>
  <c r="X412" i="1"/>
  <c r="T1011" i="1"/>
  <c r="AB1011" i="1"/>
  <c r="AA1011" i="1"/>
  <c r="J958" i="1"/>
  <c r="K958" i="1" s="1"/>
  <c r="I959" i="1"/>
  <c r="L957" i="1"/>
  <c r="U957" i="1"/>
  <c r="W957" i="1" s="1"/>
  <c r="M957" i="1"/>
  <c r="N957" i="1" s="1"/>
  <c r="ED1013" i="1" l="1"/>
  <c r="EC1014" i="1"/>
  <c r="DN1013" i="1"/>
  <c r="DM1014" i="1"/>
  <c r="BZ1013" i="1"/>
  <c r="BY1014" i="1"/>
  <c r="CG1016" i="1"/>
  <c r="CH1015" i="1"/>
  <c r="DF1013" i="1"/>
  <c r="DE1014" i="1"/>
  <c r="BR1016" i="1"/>
  <c r="BQ1017" i="1"/>
  <c r="DV1013" i="1"/>
  <c r="DU1014" i="1"/>
  <c r="CW1015" i="1"/>
  <c r="CX1014" i="1"/>
  <c r="CP1014" i="1"/>
  <c r="CO1015" i="1"/>
  <c r="ES1013" i="1"/>
  <c r="ET1012" i="1"/>
  <c r="CK1012" i="1"/>
  <c r="CL1012" i="1" s="1"/>
  <c r="BE1012" i="1"/>
  <c r="BF1012" i="1" s="1"/>
  <c r="CC1012" i="1"/>
  <c r="CD1012" i="1" s="1"/>
  <c r="AW1012" i="1"/>
  <c r="AX1012" i="1" s="1"/>
  <c r="BU1012" i="1"/>
  <c r="BV1012" i="1" s="1"/>
  <c r="AO1012" i="1"/>
  <c r="AP1012" i="1" s="1"/>
  <c r="BM1012" i="1"/>
  <c r="BN1012" i="1" s="1"/>
  <c r="AG1012" i="1"/>
  <c r="AH1012" i="1" s="1"/>
  <c r="EU1012" i="1"/>
  <c r="DY1012" i="1"/>
  <c r="DZ1012" i="1" s="1"/>
  <c r="DQ1012" i="1"/>
  <c r="DR1012" i="1" s="1"/>
  <c r="DI1012" i="1"/>
  <c r="DJ1012" i="1" s="1"/>
  <c r="DA1012" i="1"/>
  <c r="DB1012" i="1" s="1"/>
  <c r="CS1012" i="1"/>
  <c r="CT1012" i="1" s="1"/>
  <c r="DG1012" i="1"/>
  <c r="CA1012" i="1"/>
  <c r="EM1012" i="1"/>
  <c r="EE1012" i="1"/>
  <c r="CY1012" i="1"/>
  <c r="DO1012" i="1"/>
  <c r="CI1012" i="1"/>
  <c r="BS1012" i="1"/>
  <c r="CQ1012" i="1"/>
  <c r="DW1012" i="1"/>
  <c r="EG1012" i="1"/>
  <c r="EH1012" i="1" s="1"/>
  <c r="EO1012" i="1"/>
  <c r="EP1012" i="1" s="1"/>
  <c r="EW1012" i="1"/>
  <c r="EX1012" i="1" s="1"/>
  <c r="EL1012" i="1"/>
  <c r="EK1013" i="1"/>
  <c r="EF956" i="1"/>
  <c r="EI956" i="1" s="1"/>
  <c r="EJ956" i="1" s="1"/>
  <c r="DH956" i="1"/>
  <c r="DK956" i="1" s="1"/>
  <c r="BD956" i="1"/>
  <c r="DX956" i="1"/>
  <c r="EA956" i="1" s="1"/>
  <c r="EB956" i="1" s="1"/>
  <c r="CJ956" i="1"/>
  <c r="CM956" i="1" s="1"/>
  <c r="CN956" i="1" s="1"/>
  <c r="CR956" i="1"/>
  <c r="CU956" i="1" s="1"/>
  <c r="BT956" i="1"/>
  <c r="BW956" i="1" s="1"/>
  <c r="BX956" i="1" s="1"/>
  <c r="AV956" i="1"/>
  <c r="AF956" i="1"/>
  <c r="EN956" i="1"/>
  <c r="EQ956" i="1" s="1"/>
  <c r="ER956" i="1" s="1"/>
  <c r="DP956" i="1"/>
  <c r="DS956" i="1" s="1"/>
  <c r="DT956" i="1" s="1"/>
  <c r="AN956" i="1"/>
  <c r="CZ956" i="1"/>
  <c r="DC956" i="1" s="1"/>
  <c r="CB956" i="1"/>
  <c r="CE956" i="1" s="1"/>
  <c r="CF956" i="1" s="1"/>
  <c r="BL956" i="1"/>
  <c r="F1011" i="1"/>
  <c r="S1011" i="1"/>
  <c r="Z1011" i="1" s="1"/>
  <c r="R1011" i="1"/>
  <c r="D1012" i="1"/>
  <c r="G1012" i="1" s="1"/>
  <c r="E1013" i="1"/>
  <c r="Q1012" i="1"/>
  <c r="C413" i="1"/>
  <c r="P413" i="1" s="1"/>
  <c r="B412" i="1"/>
  <c r="O957" i="1"/>
  <c r="AB1012" i="1"/>
  <c r="AA1012" i="1"/>
  <c r="T1012" i="1"/>
  <c r="J959" i="1"/>
  <c r="K959" i="1" s="1"/>
  <c r="I960" i="1"/>
  <c r="M958" i="1"/>
  <c r="N958" i="1" s="1"/>
  <c r="A1013" i="1"/>
  <c r="H1012" i="1"/>
  <c r="L958" i="1"/>
  <c r="U958" i="1"/>
  <c r="W958" i="1" s="1"/>
  <c r="EL1013" i="1" l="1"/>
  <c r="EK1014" i="1"/>
  <c r="FA1011" i="1"/>
  <c r="BQ1018" i="1"/>
  <c r="BR1017" i="1"/>
  <c r="DM1015" i="1"/>
  <c r="DN1014" i="1"/>
  <c r="ET1013" i="1"/>
  <c r="ES1014" i="1"/>
  <c r="CW1016" i="1"/>
  <c r="CX1015" i="1"/>
  <c r="CH1016" i="1"/>
  <c r="CG1017" i="1"/>
  <c r="CO1016" i="1"/>
  <c r="CP1015" i="1"/>
  <c r="DV1014" i="1"/>
  <c r="DU1015" i="1"/>
  <c r="DF1014" i="1"/>
  <c r="DE1015" i="1"/>
  <c r="BZ1014" i="1"/>
  <c r="BY1015" i="1"/>
  <c r="ED1014" i="1"/>
  <c r="EC1015" i="1"/>
  <c r="BM1013" i="1"/>
  <c r="BN1013" i="1" s="1"/>
  <c r="AG1013" i="1"/>
  <c r="AH1013" i="1" s="1"/>
  <c r="CK1013" i="1"/>
  <c r="CL1013" i="1" s="1"/>
  <c r="BE1013" i="1"/>
  <c r="BF1013" i="1" s="1"/>
  <c r="CC1013" i="1"/>
  <c r="CD1013" i="1" s="1"/>
  <c r="AW1013" i="1"/>
  <c r="AX1013" i="1" s="1"/>
  <c r="BU1013" i="1"/>
  <c r="BV1013" i="1" s="1"/>
  <c r="AO1013" i="1"/>
  <c r="AP1013" i="1" s="1"/>
  <c r="EU1013" i="1"/>
  <c r="DY1013" i="1"/>
  <c r="DZ1013" i="1" s="1"/>
  <c r="DQ1013" i="1"/>
  <c r="DR1013" i="1" s="1"/>
  <c r="DI1013" i="1"/>
  <c r="DJ1013" i="1" s="1"/>
  <c r="DA1013" i="1"/>
  <c r="DB1013" i="1" s="1"/>
  <c r="CS1013" i="1"/>
  <c r="CT1013" i="1" s="1"/>
  <c r="CA1013" i="1"/>
  <c r="DG1013" i="1"/>
  <c r="EE1013" i="1"/>
  <c r="EM1013" i="1"/>
  <c r="CY1013" i="1"/>
  <c r="CI1013" i="1"/>
  <c r="BS1013" i="1"/>
  <c r="DW1013" i="1"/>
  <c r="DO1013" i="1"/>
  <c r="CQ1013" i="1"/>
  <c r="EG1013" i="1"/>
  <c r="EH1013" i="1" s="1"/>
  <c r="EO1013" i="1"/>
  <c r="EP1013" i="1" s="1"/>
  <c r="EW1013" i="1"/>
  <c r="EX1013" i="1" s="1"/>
  <c r="DX957" i="1"/>
  <c r="EA957" i="1" s="1"/>
  <c r="EB957" i="1" s="1"/>
  <c r="CZ957" i="1"/>
  <c r="DC957" i="1" s="1"/>
  <c r="CB957" i="1"/>
  <c r="CE957" i="1" s="1"/>
  <c r="CF957" i="1" s="1"/>
  <c r="BD957" i="1"/>
  <c r="AF957" i="1"/>
  <c r="DP957" i="1"/>
  <c r="DS957" i="1" s="1"/>
  <c r="DT957" i="1" s="1"/>
  <c r="CR957" i="1"/>
  <c r="CU957" i="1" s="1"/>
  <c r="BT957" i="1"/>
  <c r="BW957" i="1" s="1"/>
  <c r="BX957" i="1" s="1"/>
  <c r="AV957" i="1"/>
  <c r="CJ957" i="1"/>
  <c r="CM957" i="1" s="1"/>
  <c r="CN957" i="1" s="1"/>
  <c r="DH957" i="1"/>
  <c r="DK957" i="1" s="1"/>
  <c r="AN957" i="1"/>
  <c r="EN957" i="1"/>
  <c r="EQ957" i="1" s="1"/>
  <c r="ER957" i="1" s="1"/>
  <c r="EF957" i="1"/>
  <c r="EI957" i="1" s="1"/>
  <c r="EJ957" i="1" s="1"/>
  <c r="BL957" i="1"/>
  <c r="F1012" i="1"/>
  <c r="E1014" i="1"/>
  <c r="Q1013" i="1"/>
  <c r="S1013" i="1" s="1"/>
  <c r="FA1013" i="1" s="1"/>
  <c r="R1012" i="1"/>
  <c r="S1012" i="1"/>
  <c r="Z1012" i="1" s="1"/>
  <c r="D1013" i="1"/>
  <c r="T1013" i="1"/>
  <c r="AB1013" i="1"/>
  <c r="AA1013" i="1"/>
  <c r="A1014" i="1"/>
  <c r="H1013" i="1"/>
  <c r="X413" i="1"/>
  <c r="J960" i="1"/>
  <c r="K960" i="1" s="1"/>
  <c r="I961" i="1"/>
  <c r="L959" i="1"/>
  <c r="U959" i="1"/>
  <c r="W959" i="1" s="1"/>
  <c r="O958" i="1"/>
  <c r="M959" i="1"/>
  <c r="N959" i="1" s="1"/>
  <c r="FA1014" i="1" l="1"/>
  <c r="CC1014" i="1"/>
  <c r="CD1014" i="1" s="1"/>
  <c r="BE1014" i="1"/>
  <c r="BF1014" i="1" s="1"/>
  <c r="CK1014" i="1"/>
  <c r="CL1014" i="1" s="1"/>
  <c r="BM1014" i="1"/>
  <c r="BN1014" i="1" s="1"/>
  <c r="AO1014" i="1"/>
  <c r="AP1014" i="1" s="1"/>
  <c r="BU1014" i="1"/>
  <c r="BV1014" i="1" s="1"/>
  <c r="AG1014" i="1"/>
  <c r="AH1014" i="1" s="1"/>
  <c r="AW1014" i="1"/>
  <c r="AX1014" i="1" s="1"/>
  <c r="CA1014" i="1"/>
  <c r="CQ1014" i="1"/>
  <c r="CI1014" i="1"/>
  <c r="DG1014" i="1"/>
  <c r="EU1014" i="1"/>
  <c r="BS1014" i="1"/>
  <c r="DO1014" i="1"/>
  <c r="DW1014" i="1"/>
  <c r="EE1014" i="1"/>
  <c r="CY1014" i="1"/>
  <c r="EM1014" i="1"/>
  <c r="DY1014" i="1"/>
  <c r="DZ1014" i="1" s="1"/>
  <c r="DQ1014" i="1"/>
  <c r="DR1014" i="1" s="1"/>
  <c r="DI1014" i="1"/>
  <c r="DJ1014" i="1" s="1"/>
  <c r="DA1014" i="1"/>
  <c r="DB1014" i="1" s="1"/>
  <c r="CS1014" i="1"/>
  <c r="CT1014" i="1" s="1"/>
  <c r="EG1014" i="1"/>
  <c r="EH1014" i="1" s="1"/>
  <c r="EO1014" i="1"/>
  <c r="EP1014" i="1" s="1"/>
  <c r="EW1014" i="1"/>
  <c r="EX1014" i="1" s="1"/>
  <c r="EC1016" i="1"/>
  <c r="ED1015" i="1"/>
  <c r="DF1015" i="1"/>
  <c r="DE1016" i="1"/>
  <c r="FF1011" i="1"/>
  <c r="FG1011" i="1"/>
  <c r="FD1010" i="1"/>
  <c r="FC1011" i="1"/>
  <c r="FC1013" i="1" s="1"/>
  <c r="FH1011" i="1"/>
  <c r="FE1011" i="1"/>
  <c r="FB1011" i="1"/>
  <c r="CO1017" i="1"/>
  <c r="CP1016" i="1"/>
  <c r="CX1016" i="1"/>
  <c r="CW1017" i="1"/>
  <c r="DM1016" i="1"/>
  <c r="DN1015" i="1"/>
  <c r="BZ1015" i="1"/>
  <c r="BY1016" i="1"/>
  <c r="DV1015" i="1"/>
  <c r="DU1016" i="1"/>
  <c r="CH1017" i="1"/>
  <c r="CG1018" i="1"/>
  <c r="ET1014" i="1"/>
  <c r="ES1015" i="1"/>
  <c r="EL1014" i="1"/>
  <c r="EK1015" i="1"/>
  <c r="BQ1019" i="1"/>
  <c r="BR1018" i="1"/>
  <c r="EF958" i="1"/>
  <c r="EI958" i="1" s="1"/>
  <c r="EJ958" i="1" s="1"/>
  <c r="DH958" i="1"/>
  <c r="DK958" i="1" s="1"/>
  <c r="CJ958" i="1"/>
  <c r="CM958" i="1" s="1"/>
  <c r="CN958" i="1" s="1"/>
  <c r="BL958" i="1"/>
  <c r="AN958" i="1"/>
  <c r="DX958" i="1"/>
  <c r="EA958" i="1" s="1"/>
  <c r="EB958" i="1" s="1"/>
  <c r="CZ958" i="1"/>
  <c r="DC958" i="1" s="1"/>
  <c r="CB958" i="1"/>
  <c r="CE958" i="1" s="1"/>
  <c r="CF958" i="1" s="1"/>
  <c r="BD958" i="1"/>
  <c r="AF958" i="1"/>
  <c r="DP958" i="1"/>
  <c r="DS958" i="1" s="1"/>
  <c r="DT958" i="1" s="1"/>
  <c r="AV958" i="1"/>
  <c r="BT958" i="1"/>
  <c r="BW958" i="1" s="1"/>
  <c r="BX958" i="1" s="1"/>
  <c r="CR958" i="1"/>
  <c r="CU958" i="1" s="1"/>
  <c r="EN958" i="1"/>
  <c r="EQ958" i="1" s="1"/>
  <c r="ER958" i="1" s="1"/>
  <c r="F1013" i="1"/>
  <c r="G1013" i="1"/>
  <c r="E1015" i="1"/>
  <c r="Q1014" i="1"/>
  <c r="D1014" i="1"/>
  <c r="G1014" i="1" s="1"/>
  <c r="O959" i="1"/>
  <c r="A1015" i="1"/>
  <c r="H1014" i="1"/>
  <c r="L960" i="1"/>
  <c r="U960" i="1"/>
  <c r="W960" i="1" s="1"/>
  <c r="J961" i="1"/>
  <c r="K961" i="1" s="1"/>
  <c r="I962" i="1"/>
  <c r="C414" i="1"/>
  <c r="AB1014" i="1"/>
  <c r="AA1014" i="1"/>
  <c r="T1014" i="1"/>
  <c r="M960" i="1"/>
  <c r="N960" i="1" s="1"/>
  <c r="B413" i="1"/>
  <c r="ES1016" i="1" l="1"/>
  <c r="ET1015" i="1"/>
  <c r="DV1016" i="1"/>
  <c r="DU1017" i="1"/>
  <c r="EC1017" i="1"/>
  <c r="ED1016" i="1"/>
  <c r="BQ1020" i="1"/>
  <c r="BR1019" i="1"/>
  <c r="DM1017" i="1"/>
  <c r="DN1016" i="1"/>
  <c r="CO1018" i="1"/>
  <c r="CP1017" i="1"/>
  <c r="DE1017" i="1"/>
  <c r="DF1016" i="1"/>
  <c r="FC1014" i="1"/>
  <c r="BU1015" i="1"/>
  <c r="BV1015" i="1" s="1"/>
  <c r="BM1015" i="1"/>
  <c r="BN1015" i="1" s="1"/>
  <c r="AW1015" i="1"/>
  <c r="AX1015" i="1" s="1"/>
  <c r="CK1015" i="1"/>
  <c r="CL1015" i="1" s="1"/>
  <c r="AO1015" i="1"/>
  <c r="AP1015" i="1" s="1"/>
  <c r="CC1015" i="1"/>
  <c r="CD1015" i="1" s="1"/>
  <c r="BE1015" i="1"/>
  <c r="BF1015" i="1" s="1"/>
  <c r="AG1015" i="1"/>
  <c r="AH1015" i="1" s="1"/>
  <c r="DO1015" i="1"/>
  <c r="CY1015" i="1"/>
  <c r="EE1015" i="1"/>
  <c r="BS1015" i="1"/>
  <c r="CI1015" i="1"/>
  <c r="EU1015" i="1"/>
  <c r="DY1015" i="1"/>
  <c r="DZ1015" i="1" s="1"/>
  <c r="CA1015" i="1"/>
  <c r="DW1015" i="1"/>
  <c r="DG1015" i="1"/>
  <c r="EM1015" i="1"/>
  <c r="CQ1015" i="1"/>
  <c r="DQ1015" i="1"/>
  <c r="DR1015" i="1" s="1"/>
  <c r="DI1015" i="1"/>
  <c r="DJ1015" i="1" s="1"/>
  <c r="DA1015" i="1"/>
  <c r="DB1015" i="1" s="1"/>
  <c r="CS1015" i="1"/>
  <c r="CT1015" i="1" s="1"/>
  <c r="EG1015" i="1"/>
  <c r="EH1015" i="1" s="1"/>
  <c r="EO1015" i="1"/>
  <c r="EP1015" i="1" s="1"/>
  <c r="EW1015" i="1"/>
  <c r="EX1015" i="1" s="1"/>
  <c r="EK1016" i="1"/>
  <c r="EL1015" i="1"/>
  <c r="CG1019" i="1"/>
  <c r="CH1018" i="1"/>
  <c r="BY1017" i="1"/>
  <c r="BZ1016" i="1"/>
  <c r="CW1018" i="1"/>
  <c r="CX1017" i="1"/>
  <c r="FE1013" i="1"/>
  <c r="FF1013" i="1" s="1"/>
  <c r="FE1015" i="1"/>
  <c r="FF1015" i="1" s="1"/>
  <c r="FE1014" i="1"/>
  <c r="FF1014" i="1" s="1"/>
  <c r="FB1014" i="1"/>
  <c r="FA1015" i="1"/>
  <c r="DP959" i="1"/>
  <c r="DS959" i="1" s="1"/>
  <c r="DT959" i="1" s="1"/>
  <c r="CR959" i="1"/>
  <c r="CU959" i="1" s="1"/>
  <c r="BT959" i="1"/>
  <c r="BW959" i="1" s="1"/>
  <c r="BX959" i="1" s="1"/>
  <c r="AV959" i="1"/>
  <c r="EF959" i="1"/>
  <c r="EI959" i="1" s="1"/>
  <c r="EJ959" i="1" s="1"/>
  <c r="DH959" i="1"/>
  <c r="DK959" i="1" s="1"/>
  <c r="CJ959" i="1"/>
  <c r="CM959" i="1" s="1"/>
  <c r="CN959" i="1" s="1"/>
  <c r="BL959" i="1"/>
  <c r="AN959" i="1"/>
  <c r="CB959" i="1"/>
  <c r="CE959" i="1" s="1"/>
  <c r="CF959" i="1" s="1"/>
  <c r="CZ959" i="1"/>
  <c r="DC959" i="1" s="1"/>
  <c r="AF959" i="1"/>
  <c r="DX959" i="1"/>
  <c r="EA959" i="1" s="1"/>
  <c r="EB959" i="1" s="1"/>
  <c r="BD959" i="1"/>
  <c r="EN959" i="1"/>
  <c r="EQ959" i="1" s="1"/>
  <c r="ER959" i="1" s="1"/>
  <c r="F1014" i="1"/>
  <c r="E1016" i="1"/>
  <c r="Q1015" i="1"/>
  <c r="S1014" i="1"/>
  <c r="Z1014" i="1" s="1"/>
  <c r="R1014" i="1"/>
  <c r="D1015" i="1"/>
  <c r="G1015" i="1" s="1"/>
  <c r="J962" i="1"/>
  <c r="K962" i="1" s="1"/>
  <c r="I963" i="1"/>
  <c r="M961" i="1"/>
  <c r="N961" i="1" s="1"/>
  <c r="A1016" i="1"/>
  <c r="H1015" i="1"/>
  <c r="L961" i="1"/>
  <c r="U961" i="1"/>
  <c r="W961" i="1" s="1"/>
  <c r="O960" i="1"/>
  <c r="P414" i="1"/>
  <c r="T1015" i="1"/>
  <c r="AB1015" i="1"/>
  <c r="AA1015" i="1"/>
  <c r="BU1016" i="1" l="1"/>
  <c r="BV1016" i="1" s="1"/>
  <c r="AO1016" i="1"/>
  <c r="AP1016" i="1" s="1"/>
  <c r="BM1016" i="1"/>
  <c r="BN1016" i="1" s="1"/>
  <c r="AG1016" i="1"/>
  <c r="AH1016" i="1" s="1"/>
  <c r="CK1016" i="1"/>
  <c r="CL1016" i="1" s="1"/>
  <c r="BE1016" i="1"/>
  <c r="BF1016" i="1" s="1"/>
  <c r="AW1016" i="1"/>
  <c r="AX1016" i="1" s="1"/>
  <c r="CC1016" i="1"/>
  <c r="CD1016" i="1" s="1"/>
  <c r="DO1016" i="1"/>
  <c r="DY1016" i="1"/>
  <c r="DZ1016" i="1" s="1"/>
  <c r="CY1016" i="1"/>
  <c r="CA1016" i="1"/>
  <c r="DG1016" i="1"/>
  <c r="EE1016" i="1"/>
  <c r="EU1016" i="1"/>
  <c r="DQ1016" i="1"/>
  <c r="DR1016" i="1" s="1"/>
  <c r="CQ1016" i="1"/>
  <c r="EM1016" i="1"/>
  <c r="CI1016" i="1"/>
  <c r="BS1016" i="1"/>
  <c r="DW1016" i="1"/>
  <c r="DI1016" i="1"/>
  <c r="DJ1016" i="1" s="1"/>
  <c r="DA1016" i="1"/>
  <c r="DB1016" i="1" s="1"/>
  <c r="CS1016" i="1"/>
  <c r="CT1016" i="1" s="1"/>
  <c r="EG1016" i="1"/>
  <c r="EH1016" i="1" s="1"/>
  <c r="EO1016" i="1"/>
  <c r="EP1016" i="1" s="1"/>
  <c r="EW1016" i="1"/>
  <c r="EX1016" i="1" s="1"/>
  <c r="CX1018" i="1"/>
  <c r="CW1019" i="1"/>
  <c r="CG1020" i="1"/>
  <c r="CH1019" i="1"/>
  <c r="DU1018" i="1"/>
  <c r="DV1017" i="1"/>
  <c r="CP1018" i="1"/>
  <c r="CO1019" i="1"/>
  <c r="BR1020" i="1"/>
  <c r="BQ1021" i="1"/>
  <c r="BY1018" i="1"/>
  <c r="BZ1017" i="1"/>
  <c r="EK1017" i="1"/>
  <c r="EL1016" i="1"/>
  <c r="DE1018" i="1"/>
  <c r="DF1017" i="1"/>
  <c r="FA1016" i="1"/>
  <c r="FB1015" i="1"/>
  <c r="FE1016" i="1"/>
  <c r="FF1016" i="1" s="1"/>
  <c r="FC1015" i="1"/>
  <c r="DN1017" i="1"/>
  <c r="DM1018" i="1"/>
  <c r="ED1017" i="1"/>
  <c r="EC1018" i="1"/>
  <c r="ES1017" i="1"/>
  <c r="ET1016" i="1"/>
  <c r="CZ960" i="1"/>
  <c r="DC960" i="1" s="1"/>
  <c r="CB960" i="1"/>
  <c r="CE960" i="1" s="1"/>
  <c r="CF960" i="1" s="1"/>
  <c r="BD960" i="1"/>
  <c r="AF960" i="1"/>
  <c r="CR960" i="1"/>
  <c r="CU960" i="1" s="1"/>
  <c r="BT960" i="1"/>
  <c r="BW960" i="1" s="1"/>
  <c r="BX960" i="1" s="1"/>
  <c r="AV960" i="1"/>
  <c r="DH960" i="1"/>
  <c r="DK960" i="1" s="1"/>
  <c r="AN960" i="1"/>
  <c r="EF960" i="1"/>
  <c r="EI960" i="1" s="1"/>
  <c r="EJ960" i="1" s="1"/>
  <c r="BL960" i="1"/>
  <c r="DX960" i="1"/>
  <c r="EA960" i="1" s="1"/>
  <c r="EB960" i="1" s="1"/>
  <c r="DP960" i="1"/>
  <c r="DS960" i="1" s="1"/>
  <c r="DT960" i="1" s="1"/>
  <c r="CJ960" i="1"/>
  <c r="CM960" i="1" s="1"/>
  <c r="CN960" i="1" s="1"/>
  <c r="EN960" i="1"/>
  <c r="EQ960" i="1" s="1"/>
  <c r="ER960" i="1" s="1"/>
  <c r="F1015" i="1"/>
  <c r="E1017" i="1"/>
  <c r="Q1016" i="1"/>
  <c r="S1015" i="1"/>
  <c r="Z1015" i="1" s="1"/>
  <c r="R1015" i="1"/>
  <c r="D1016" i="1"/>
  <c r="G1016" i="1" s="1"/>
  <c r="M962" i="1"/>
  <c r="N962" i="1" s="1"/>
  <c r="L962" i="1"/>
  <c r="U962" i="1"/>
  <c r="W962" i="1" s="1"/>
  <c r="O961" i="1"/>
  <c r="A1017" i="1"/>
  <c r="H1016" i="1"/>
  <c r="X414" i="1"/>
  <c r="AB1016" i="1"/>
  <c r="AA1016" i="1"/>
  <c r="T1016" i="1"/>
  <c r="J963" i="1"/>
  <c r="K963" i="1" s="1"/>
  <c r="I964" i="1"/>
  <c r="ES1018" i="1" l="1"/>
  <c r="ET1017" i="1"/>
  <c r="BU1017" i="1"/>
  <c r="BV1017" i="1" s="1"/>
  <c r="AO1017" i="1"/>
  <c r="AP1017" i="1" s="1"/>
  <c r="BM1017" i="1"/>
  <c r="BN1017" i="1" s="1"/>
  <c r="AG1017" i="1"/>
  <c r="AH1017" i="1" s="1"/>
  <c r="CK1017" i="1"/>
  <c r="CL1017" i="1" s="1"/>
  <c r="BE1017" i="1"/>
  <c r="BF1017" i="1" s="1"/>
  <c r="CC1017" i="1"/>
  <c r="CD1017" i="1" s="1"/>
  <c r="AW1017" i="1"/>
  <c r="AX1017" i="1" s="1"/>
  <c r="DY1017" i="1"/>
  <c r="DZ1017" i="1" s="1"/>
  <c r="DQ1017" i="1"/>
  <c r="DR1017" i="1" s="1"/>
  <c r="CY1017" i="1"/>
  <c r="DO1017" i="1"/>
  <c r="DW1017" i="1"/>
  <c r="DG1017" i="1"/>
  <c r="CA1017" i="1"/>
  <c r="CQ1017" i="1"/>
  <c r="EM1017" i="1"/>
  <c r="DI1017" i="1"/>
  <c r="DJ1017" i="1" s="1"/>
  <c r="EU1017" i="1"/>
  <c r="EE1017" i="1"/>
  <c r="CI1017" i="1"/>
  <c r="BS1017" i="1"/>
  <c r="DA1017" i="1"/>
  <c r="DB1017" i="1" s="1"/>
  <c r="CS1017" i="1"/>
  <c r="CT1017" i="1" s="1"/>
  <c r="EG1017" i="1"/>
  <c r="EH1017" i="1" s="1"/>
  <c r="EO1017" i="1"/>
  <c r="EP1017" i="1" s="1"/>
  <c r="EW1017" i="1"/>
  <c r="EX1017" i="1" s="1"/>
  <c r="FE1017" i="1"/>
  <c r="FF1017" i="1" s="1"/>
  <c r="EC1019" i="1"/>
  <c r="ED1018" i="1"/>
  <c r="FB1016" i="1"/>
  <c r="FA1017" i="1"/>
  <c r="EK1018" i="1"/>
  <c r="EL1017" i="1"/>
  <c r="CW1020" i="1"/>
  <c r="CX1019" i="1"/>
  <c r="BQ1022" i="1"/>
  <c r="BR1021" i="1"/>
  <c r="CH1020" i="1"/>
  <c r="CG1021" i="1"/>
  <c r="CO1020" i="1"/>
  <c r="CP1019" i="1"/>
  <c r="DU1019" i="1"/>
  <c r="DV1018" i="1"/>
  <c r="DM1019" i="1"/>
  <c r="DN1018" i="1"/>
  <c r="DE1019" i="1"/>
  <c r="DF1018" i="1"/>
  <c r="BY1019" i="1"/>
  <c r="BZ1018" i="1"/>
  <c r="FC1016" i="1"/>
  <c r="DP961" i="1"/>
  <c r="DS961" i="1" s="1"/>
  <c r="DT961" i="1" s="1"/>
  <c r="BD961" i="1"/>
  <c r="DH961" i="1"/>
  <c r="DK961" i="1" s="1"/>
  <c r="AV961" i="1"/>
  <c r="DX961" i="1"/>
  <c r="EA961" i="1" s="1"/>
  <c r="EB961" i="1" s="1"/>
  <c r="CR961" i="1"/>
  <c r="CU961" i="1" s="1"/>
  <c r="BL961" i="1"/>
  <c r="AF961" i="1"/>
  <c r="CJ961" i="1"/>
  <c r="CM961" i="1" s="1"/>
  <c r="CN961" i="1" s="1"/>
  <c r="EF961" i="1"/>
  <c r="EI961" i="1" s="1"/>
  <c r="EJ961" i="1" s="1"/>
  <c r="CZ961" i="1"/>
  <c r="DC961" i="1" s="1"/>
  <c r="BT961" i="1"/>
  <c r="BW961" i="1" s="1"/>
  <c r="BX961" i="1" s="1"/>
  <c r="AN961" i="1"/>
  <c r="EN961" i="1"/>
  <c r="EQ961" i="1" s="1"/>
  <c r="ER961" i="1" s="1"/>
  <c r="CB961" i="1"/>
  <c r="CE961" i="1" s="1"/>
  <c r="CF961" i="1" s="1"/>
  <c r="F1016" i="1"/>
  <c r="R1016" i="1"/>
  <c r="S1016" i="1"/>
  <c r="Z1016" i="1" s="1"/>
  <c r="E1018" i="1"/>
  <c r="Q1017" i="1"/>
  <c r="D1017" i="1"/>
  <c r="G1017" i="1" s="1"/>
  <c r="M963" i="1"/>
  <c r="M964" i="1" s="1"/>
  <c r="C415" i="1"/>
  <c r="P415" i="1" s="1"/>
  <c r="B414" i="1"/>
  <c r="O962" i="1"/>
  <c r="N963" i="1"/>
  <c r="L963" i="1"/>
  <c r="U963" i="1"/>
  <c r="W963" i="1" s="1"/>
  <c r="A1018" i="1"/>
  <c r="H1017" i="1"/>
  <c r="J964" i="1"/>
  <c r="K964" i="1" s="1"/>
  <c r="I965" i="1"/>
  <c r="T1017" i="1"/>
  <c r="AB1017" i="1"/>
  <c r="AA1017" i="1"/>
  <c r="DU1020" i="1" l="1"/>
  <c r="DV1019" i="1"/>
  <c r="CW1021" i="1"/>
  <c r="CX1020" i="1"/>
  <c r="FA1018" i="1"/>
  <c r="FC1018" i="1" s="1"/>
  <c r="FB1017" i="1"/>
  <c r="FC1017" i="1"/>
  <c r="BY1020" i="1"/>
  <c r="BZ1019" i="1"/>
  <c r="BU1018" i="1"/>
  <c r="BV1018" i="1" s="1"/>
  <c r="AO1018" i="1"/>
  <c r="AP1018" i="1" s="1"/>
  <c r="BM1018" i="1"/>
  <c r="BN1018" i="1" s="1"/>
  <c r="AG1018" i="1"/>
  <c r="AH1018" i="1" s="1"/>
  <c r="CK1018" i="1"/>
  <c r="CL1018" i="1" s="1"/>
  <c r="BE1018" i="1"/>
  <c r="BF1018" i="1" s="1"/>
  <c r="AW1018" i="1"/>
  <c r="AX1018" i="1" s="1"/>
  <c r="CC1018" i="1"/>
  <c r="CD1018" i="1" s="1"/>
  <c r="DY1018" i="1"/>
  <c r="DZ1018" i="1" s="1"/>
  <c r="DQ1018" i="1"/>
  <c r="DR1018" i="1" s="1"/>
  <c r="DO1018" i="1"/>
  <c r="DI1018" i="1"/>
  <c r="DJ1018" i="1" s="1"/>
  <c r="CY1018" i="1"/>
  <c r="EU1018" i="1"/>
  <c r="BS1018" i="1"/>
  <c r="DA1018" i="1"/>
  <c r="DB1018" i="1" s="1"/>
  <c r="CI1018" i="1"/>
  <c r="EM1018" i="1"/>
  <c r="CQ1018" i="1"/>
  <c r="CA1018" i="1"/>
  <c r="DG1018" i="1"/>
  <c r="DW1018" i="1"/>
  <c r="EE1018" i="1"/>
  <c r="CS1018" i="1"/>
  <c r="CT1018" i="1" s="1"/>
  <c r="EG1018" i="1"/>
  <c r="EH1018" i="1" s="1"/>
  <c r="EO1018" i="1"/>
  <c r="EP1018" i="1" s="1"/>
  <c r="EW1018" i="1"/>
  <c r="EX1018" i="1" s="1"/>
  <c r="FE1018" i="1"/>
  <c r="FF1018" i="1" s="1"/>
  <c r="DN1019" i="1"/>
  <c r="DM1020" i="1"/>
  <c r="CO1021" i="1"/>
  <c r="CP1020" i="1"/>
  <c r="BR1022" i="1"/>
  <c r="BQ1023" i="1"/>
  <c r="EL1018" i="1"/>
  <c r="EK1019" i="1"/>
  <c r="DE1020" i="1"/>
  <c r="DF1019" i="1"/>
  <c r="CH1021" i="1"/>
  <c r="CG1022" i="1"/>
  <c r="EC1020" i="1"/>
  <c r="ED1019" i="1"/>
  <c r="ET1018" i="1"/>
  <c r="ES1019" i="1"/>
  <c r="EF962" i="1"/>
  <c r="EI962" i="1" s="1"/>
  <c r="EJ962" i="1" s="1"/>
  <c r="BT962" i="1"/>
  <c r="BW962" i="1" s="1"/>
  <c r="BX962" i="1" s="1"/>
  <c r="DX962" i="1"/>
  <c r="EA962" i="1" s="1"/>
  <c r="EB962" i="1" s="1"/>
  <c r="BL962" i="1"/>
  <c r="DH962" i="1"/>
  <c r="DK962" i="1" s="1"/>
  <c r="CB962" i="1"/>
  <c r="CE962" i="1" s="1"/>
  <c r="CF962" i="1" s="1"/>
  <c r="AV962" i="1"/>
  <c r="EN962" i="1"/>
  <c r="EQ962" i="1" s="1"/>
  <c r="ER962" i="1" s="1"/>
  <c r="CZ962" i="1"/>
  <c r="DC962" i="1" s="1"/>
  <c r="AN962" i="1"/>
  <c r="DP962" i="1"/>
  <c r="DS962" i="1" s="1"/>
  <c r="DT962" i="1" s="1"/>
  <c r="CJ962" i="1"/>
  <c r="CM962" i="1" s="1"/>
  <c r="CN962" i="1" s="1"/>
  <c r="BD962" i="1"/>
  <c r="CR962" i="1"/>
  <c r="CU962" i="1" s="1"/>
  <c r="AF962" i="1"/>
  <c r="F1017" i="1"/>
  <c r="S1017" i="1"/>
  <c r="Z1017" i="1" s="1"/>
  <c r="R1017" i="1"/>
  <c r="D1018" i="1"/>
  <c r="G1018" i="1" s="1"/>
  <c r="E1019" i="1"/>
  <c r="Q1018" i="1"/>
  <c r="O963" i="1"/>
  <c r="N964" i="1"/>
  <c r="M965" i="1"/>
  <c r="J965" i="1"/>
  <c r="K965" i="1" s="1"/>
  <c r="I966" i="1"/>
  <c r="A1019" i="1"/>
  <c r="H1018" i="1"/>
  <c r="L964" i="1"/>
  <c r="U964" i="1"/>
  <c r="W964" i="1" s="1"/>
  <c r="AB1018" i="1"/>
  <c r="AA1018" i="1"/>
  <c r="T1018" i="1"/>
  <c r="X415" i="1"/>
  <c r="ES1020" i="1" l="1"/>
  <c r="ET1019" i="1"/>
  <c r="CG1023" i="1"/>
  <c r="CH1022" i="1"/>
  <c r="EL1019" i="1"/>
  <c r="EK1020" i="1"/>
  <c r="BU1019" i="1"/>
  <c r="BV1019" i="1" s="1"/>
  <c r="AO1019" i="1"/>
  <c r="AP1019" i="1" s="1"/>
  <c r="BM1019" i="1"/>
  <c r="BN1019" i="1" s="1"/>
  <c r="AG1019" i="1"/>
  <c r="AH1019" i="1" s="1"/>
  <c r="CK1019" i="1"/>
  <c r="CL1019" i="1" s="1"/>
  <c r="BE1019" i="1"/>
  <c r="BF1019" i="1" s="1"/>
  <c r="AW1019" i="1"/>
  <c r="AX1019" i="1" s="1"/>
  <c r="CC1019" i="1"/>
  <c r="CD1019" i="1" s="1"/>
  <c r="DY1019" i="1"/>
  <c r="DZ1019" i="1" s="1"/>
  <c r="DQ1019" i="1"/>
  <c r="DR1019" i="1" s="1"/>
  <c r="DI1019" i="1"/>
  <c r="DJ1019" i="1" s="1"/>
  <c r="DA1019" i="1"/>
  <c r="DB1019" i="1" s="1"/>
  <c r="DO1019" i="1"/>
  <c r="CY1019" i="1"/>
  <c r="DW1019" i="1"/>
  <c r="DG1019" i="1"/>
  <c r="CQ1019" i="1"/>
  <c r="EM1019" i="1"/>
  <c r="BS1019" i="1"/>
  <c r="CS1019" i="1"/>
  <c r="CT1019" i="1" s="1"/>
  <c r="EE1019" i="1"/>
  <c r="CI1019" i="1"/>
  <c r="EU1019" i="1"/>
  <c r="CA1019" i="1"/>
  <c r="EG1019" i="1"/>
  <c r="EH1019" i="1" s="1"/>
  <c r="EO1019" i="1"/>
  <c r="EP1019" i="1" s="1"/>
  <c r="EW1019" i="1"/>
  <c r="EX1019" i="1" s="1"/>
  <c r="FE1019" i="1"/>
  <c r="FF1019" i="1" s="1"/>
  <c r="CP1021" i="1"/>
  <c r="CO1022" i="1"/>
  <c r="BR1023" i="1"/>
  <c r="BQ1024" i="1"/>
  <c r="DN1020" i="1"/>
  <c r="DM1021" i="1"/>
  <c r="CW1022" i="1"/>
  <c r="CX1021" i="1"/>
  <c r="EC1021" i="1"/>
  <c r="ED1020" i="1"/>
  <c r="DE1021" i="1"/>
  <c r="DF1020" i="1"/>
  <c r="FA1019" i="1"/>
  <c r="FC1019" i="1" s="1"/>
  <c r="FB1018" i="1"/>
  <c r="BZ1020" i="1"/>
  <c r="BY1021" i="1"/>
  <c r="DV1020" i="1"/>
  <c r="DU1021" i="1"/>
  <c r="CJ963" i="1"/>
  <c r="CM963" i="1" s="1"/>
  <c r="CN963" i="1" s="1"/>
  <c r="CB963" i="1"/>
  <c r="CE963" i="1" s="1"/>
  <c r="CF963" i="1" s="1"/>
  <c r="DX963" i="1"/>
  <c r="EA963" i="1" s="1"/>
  <c r="EB963" i="1" s="1"/>
  <c r="CR963" i="1"/>
  <c r="CU963" i="1" s="1"/>
  <c r="BL963" i="1"/>
  <c r="AF963" i="1"/>
  <c r="AV963" i="1"/>
  <c r="DP963" i="1"/>
  <c r="DS963" i="1" s="1"/>
  <c r="DT963" i="1" s="1"/>
  <c r="BD963" i="1"/>
  <c r="EN963" i="1"/>
  <c r="EQ963" i="1" s="1"/>
  <c r="ER963" i="1" s="1"/>
  <c r="EF963" i="1"/>
  <c r="EI963" i="1" s="1"/>
  <c r="EJ963" i="1" s="1"/>
  <c r="CZ963" i="1"/>
  <c r="DC963" i="1" s="1"/>
  <c r="BT963" i="1"/>
  <c r="BW963" i="1" s="1"/>
  <c r="BX963" i="1" s="1"/>
  <c r="AN963" i="1"/>
  <c r="DH963" i="1"/>
  <c r="DK963" i="1" s="1"/>
  <c r="F1018" i="1"/>
  <c r="E1020" i="1"/>
  <c r="Q1019" i="1"/>
  <c r="S1018" i="1"/>
  <c r="Z1018" i="1" s="1"/>
  <c r="R1018" i="1"/>
  <c r="D1019" i="1"/>
  <c r="O964" i="1"/>
  <c r="N965" i="1"/>
  <c r="B415" i="1"/>
  <c r="A1020" i="1"/>
  <c r="H1019" i="1"/>
  <c r="J966" i="1"/>
  <c r="K966" i="1" s="1"/>
  <c r="M966" i="1"/>
  <c r="I967" i="1"/>
  <c r="L965" i="1"/>
  <c r="U965" i="1"/>
  <c r="W965" i="1" s="1"/>
  <c r="C416" i="1"/>
  <c r="T1019" i="1"/>
  <c r="AB1019" i="1"/>
  <c r="AA1019" i="1"/>
  <c r="DV1021" i="1" l="1"/>
  <c r="DU1022" i="1"/>
  <c r="DE1022" i="1"/>
  <c r="DF1021" i="1"/>
  <c r="CX1022" i="1"/>
  <c r="CW1023" i="1"/>
  <c r="BR1024" i="1"/>
  <c r="BQ1025" i="1"/>
  <c r="CH1023" i="1"/>
  <c r="CG1024" i="1"/>
  <c r="BZ1021" i="1"/>
  <c r="BY1022" i="1"/>
  <c r="FB1019" i="1"/>
  <c r="FA1020" i="1"/>
  <c r="ED1021" i="1"/>
  <c r="EC1022" i="1"/>
  <c r="DN1021" i="1"/>
  <c r="DM1022" i="1"/>
  <c r="CP1022" i="1"/>
  <c r="CO1023" i="1"/>
  <c r="EL1020" i="1"/>
  <c r="EK1021" i="1"/>
  <c r="BU1020" i="1"/>
  <c r="BV1020" i="1" s="1"/>
  <c r="AO1020" i="1"/>
  <c r="AP1020" i="1" s="1"/>
  <c r="BM1020" i="1"/>
  <c r="BN1020" i="1" s="1"/>
  <c r="AG1020" i="1"/>
  <c r="AH1020" i="1" s="1"/>
  <c r="CK1020" i="1"/>
  <c r="CL1020" i="1" s="1"/>
  <c r="BE1020" i="1"/>
  <c r="BF1020" i="1" s="1"/>
  <c r="AW1020" i="1"/>
  <c r="AX1020" i="1" s="1"/>
  <c r="CC1020" i="1"/>
  <c r="CD1020" i="1" s="1"/>
  <c r="DY1020" i="1"/>
  <c r="DZ1020" i="1" s="1"/>
  <c r="DQ1020" i="1"/>
  <c r="DR1020" i="1" s="1"/>
  <c r="DI1020" i="1"/>
  <c r="DJ1020" i="1" s="1"/>
  <c r="DA1020" i="1"/>
  <c r="DB1020" i="1" s="1"/>
  <c r="CS1020" i="1"/>
  <c r="CT1020" i="1" s="1"/>
  <c r="DO1020" i="1"/>
  <c r="CY1020" i="1"/>
  <c r="EE1020" i="1"/>
  <c r="DG1020" i="1"/>
  <c r="CQ1020" i="1"/>
  <c r="BS1020" i="1"/>
  <c r="EM1020" i="1"/>
  <c r="DW1020" i="1"/>
  <c r="CI1020" i="1"/>
  <c r="CA1020" i="1"/>
  <c r="EU1020" i="1"/>
  <c r="EG1020" i="1"/>
  <c r="EH1020" i="1" s="1"/>
  <c r="EO1020" i="1"/>
  <c r="EP1020" i="1" s="1"/>
  <c r="EW1020" i="1"/>
  <c r="EX1020" i="1" s="1"/>
  <c r="FE1020" i="1"/>
  <c r="FF1020" i="1" s="1"/>
  <c r="ET1020" i="1"/>
  <c r="ES1021" i="1"/>
  <c r="CZ964" i="1"/>
  <c r="DC964" i="1" s="1"/>
  <c r="AN964" i="1"/>
  <c r="CR964" i="1"/>
  <c r="CU964" i="1" s="1"/>
  <c r="AF964" i="1"/>
  <c r="EN964" i="1"/>
  <c r="EQ964" i="1" s="1"/>
  <c r="ER964" i="1" s="1"/>
  <c r="DH964" i="1"/>
  <c r="DK964" i="1" s="1"/>
  <c r="CB964" i="1"/>
  <c r="CE964" i="1" s="1"/>
  <c r="CF964" i="1" s="1"/>
  <c r="AV964" i="1"/>
  <c r="EF964" i="1"/>
  <c r="EI964" i="1" s="1"/>
  <c r="EJ964" i="1" s="1"/>
  <c r="BT964" i="1"/>
  <c r="BW964" i="1" s="1"/>
  <c r="BX964" i="1" s="1"/>
  <c r="DX964" i="1"/>
  <c r="EA964" i="1" s="1"/>
  <c r="EB964" i="1" s="1"/>
  <c r="DP964" i="1"/>
  <c r="DS964" i="1" s="1"/>
  <c r="DT964" i="1" s="1"/>
  <c r="CJ964" i="1"/>
  <c r="CM964" i="1" s="1"/>
  <c r="CN964" i="1" s="1"/>
  <c r="BD964" i="1"/>
  <c r="BL964" i="1"/>
  <c r="F1019" i="1"/>
  <c r="G1019" i="1"/>
  <c r="E1021" i="1"/>
  <c r="Q1020" i="1"/>
  <c r="S1019" i="1"/>
  <c r="Z1019" i="1" s="1"/>
  <c r="R1019" i="1"/>
  <c r="D1020" i="1"/>
  <c r="G1020" i="1" s="1"/>
  <c r="N966" i="1"/>
  <c r="O965" i="1"/>
  <c r="P416" i="1"/>
  <c r="J967" i="1"/>
  <c r="K967" i="1" s="1"/>
  <c r="M967" i="1"/>
  <c r="I968" i="1"/>
  <c r="A1021" i="1"/>
  <c r="H1020" i="1"/>
  <c r="L966" i="1"/>
  <c r="U966" i="1"/>
  <c r="W966" i="1" s="1"/>
  <c r="AB1020" i="1"/>
  <c r="AA1020" i="1"/>
  <c r="T1020" i="1"/>
  <c r="ET1021" i="1" l="1"/>
  <c r="ES1022" i="1"/>
  <c r="EK1022" i="1"/>
  <c r="EL1021" i="1"/>
  <c r="DN1022" i="1"/>
  <c r="DM1023" i="1"/>
  <c r="FB1020" i="1"/>
  <c r="FA1021" i="1"/>
  <c r="FC1021" i="1" s="1"/>
  <c r="DF1022" i="1"/>
  <c r="DE1023" i="1"/>
  <c r="CH1024" i="1"/>
  <c r="CG1025" i="1"/>
  <c r="CX1023" i="1"/>
  <c r="CW1024" i="1"/>
  <c r="DU1023" i="1"/>
  <c r="DV1022" i="1"/>
  <c r="CP1023" i="1"/>
  <c r="CO1024" i="1"/>
  <c r="ED1022" i="1"/>
  <c r="EC1023" i="1"/>
  <c r="BM1021" i="1"/>
  <c r="BN1021" i="1" s="1"/>
  <c r="AG1021" i="1"/>
  <c r="AH1021" i="1" s="1"/>
  <c r="CK1021" i="1"/>
  <c r="CL1021" i="1" s="1"/>
  <c r="BE1021" i="1"/>
  <c r="BF1021" i="1" s="1"/>
  <c r="CC1021" i="1"/>
  <c r="CD1021" i="1" s="1"/>
  <c r="AW1021" i="1"/>
  <c r="AX1021" i="1" s="1"/>
  <c r="AO1021" i="1"/>
  <c r="AP1021" i="1" s="1"/>
  <c r="BU1021" i="1"/>
  <c r="BV1021" i="1" s="1"/>
  <c r="DY1021" i="1"/>
  <c r="DZ1021" i="1" s="1"/>
  <c r="DQ1021" i="1"/>
  <c r="DR1021" i="1" s="1"/>
  <c r="DI1021" i="1"/>
  <c r="DJ1021" i="1" s="1"/>
  <c r="DA1021" i="1"/>
  <c r="DB1021" i="1" s="1"/>
  <c r="CS1021" i="1"/>
  <c r="CT1021" i="1" s="1"/>
  <c r="DO1021" i="1"/>
  <c r="CY1021" i="1"/>
  <c r="CQ1021" i="1"/>
  <c r="CA1021" i="1"/>
  <c r="EE1021" i="1"/>
  <c r="DW1021" i="1"/>
  <c r="DG1021" i="1"/>
  <c r="CI1021" i="1"/>
  <c r="EM1021" i="1"/>
  <c r="BS1021" i="1"/>
  <c r="EU1021" i="1"/>
  <c r="EG1021" i="1"/>
  <c r="EH1021" i="1" s="1"/>
  <c r="EO1021" i="1"/>
  <c r="EP1021" i="1" s="1"/>
  <c r="EW1021" i="1"/>
  <c r="EX1021" i="1" s="1"/>
  <c r="FE1021" i="1"/>
  <c r="FF1021" i="1" s="1"/>
  <c r="FC1020" i="1"/>
  <c r="BY1023" i="1"/>
  <c r="BZ1022" i="1"/>
  <c r="BR1025" i="1"/>
  <c r="BQ1026" i="1"/>
  <c r="DX965" i="1"/>
  <c r="EA965" i="1" s="1"/>
  <c r="EB965" i="1" s="1"/>
  <c r="CZ965" i="1"/>
  <c r="DC965" i="1" s="1"/>
  <c r="DP965" i="1"/>
  <c r="DS965" i="1" s="1"/>
  <c r="DT965" i="1" s="1"/>
  <c r="BD965" i="1"/>
  <c r="DH965" i="1"/>
  <c r="DK965" i="1" s="1"/>
  <c r="AV965" i="1"/>
  <c r="EN965" i="1"/>
  <c r="EQ965" i="1" s="1"/>
  <c r="ER965" i="1" s="1"/>
  <c r="CB965" i="1"/>
  <c r="CE965" i="1" s="1"/>
  <c r="CF965" i="1" s="1"/>
  <c r="EF965" i="1"/>
  <c r="EI965" i="1" s="1"/>
  <c r="EJ965" i="1" s="1"/>
  <c r="CR965" i="1"/>
  <c r="CU965" i="1" s="1"/>
  <c r="BL965" i="1"/>
  <c r="AF965" i="1"/>
  <c r="CJ965" i="1"/>
  <c r="CM965" i="1" s="1"/>
  <c r="CN965" i="1" s="1"/>
  <c r="BT965" i="1"/>
  <c r="BW965" i="1" s="1"/>
  <c r="BX965" i="1" s="1"/>
  <c r="AN965" i="1"/>
  <c r="F1020" i="1"/>
  <c r="E1022" i="1"/>
  <c r="Q1021" i="1"/>
  <c r="R1020" i="1"/>
  <c r="S1020" i="1"/>
  <c r="Z1020" i="1" s="1"/>
  <c r="D1021" i="1"/>
  <c r="G1021" i="1" s="1"/>
  <c r="O966" i="1"/>
  <c r="N967" i="1"/>
  <c r="J968" i="1"/>
  <c r="K968" i="1" s="1"/>
  <c r="M968" i="1"/>
  <c r="I969" i="1"/>
  <c r="T1021" i="1"/>
  <c r="AB1021" i="1"/>
  <c r="AA1021" i="1"/>
  <c r="A1022" i="1"/>
  <c r="H1021" i="1"/>
  <c r="X416" i="1"/>
  <c r="L967" i="1"/>
  <c r="U967" i="1"/>
  <c r="W967" i="1" s="1"/>
  <c r="CO1025" i="1" l="1"/>
  <c r="CP1024" i="1"/>
  <c r="CX1024" i="1"/>
  <c r="CW1025" i="1"/>
  <c r="BM1022" i="1"/>
  <c r="BN1022" i="1" s="1"/>
  <c r="AG1022" i="1"/>
  <c r="AH1022" i="1" s="1"/>
  <c r="CK1022" i="1"/>
  <c r="CL1022" i="1" s="1"/>
  <c r="BE1022" i="1"/>
  <c r="BF1022" i="1" s="1"/>
  <c r="CC1022" i="1"/>
  <c r="CD1022" i="1" s="1"/>
  <c r="AW1022" i="1"/>
  <c r="AX1022" i="1" s="1"/>
  <c r="AO1022" i="1"/>
  <c r="AP1022" i="1" s="1"/>
  <c r="BU1022" i="1"/>
  <c r="BV1022" i="1" s="1"/>
  <c r="DY1022" i="1"/>
  <c r="DZ1022" i="1" s="1"/>
  <c r="DQ1022" i="1"/>
  <c r="DR1022" i="1" s="1"/>
  <c r="DI1022" i="1"/>
  <c r="DJ1022" i="1" s="1"/>
  <c r="DA1022" i="1"/>
  <c r="DB1022" i="1" s="1"/>
  <c r="CS1022" i="1"/>
  <c r="CT1022" i="1" s="1"/>
  <c r="DO1022" i="1"/>
  <c r="CY1022" i="1"/>
  <c r="DW1022" i="1"/>
  <c r="EE1022" i="1"/>
  <c r="EM1022" i="1"/>
  <c r="EU1022" i="1"/>
  <c r="CI1022" i="1"/>
  <c r="DG1022" i="1"/>
  <c r="BS1022" i="1"/>
  <c r="CQ1022" i="1"/>
  <c r="CA1022" i="1"/>
  <c r="EG1022" i="1"/>
  <c r="EH1022" i="1" s="1"/>
  <c r="EO1022" i="1"/>
  <c r="EP1022" i="1" s="1"/>
  <c r="EW1022" i="1"/>
  <c r="EX1022" i="1" s="1"/>
  <c r="FE1022" i="1"/>
  <c r="FF1022" i="1" s="1"/>
  <c r="DF1023" i="1"/>
  <c r="DE1024" i="1"/>
  <c r="EL1022" i="1"/>
  <c r="EK1023" i="1"/>
  <c r="BY1024" i="1"/>
  <c r="BZ1023" i="1"/>
  <c r="ED1023" i="1"/>
  <c r="EC1024" i="1"/>
  <c r="CG1026" i="1"/>
  <c r="CH1025" i="1"/>
  <c r="DN1023" i="1"/>
  <c r="DM1024" i="1"/>
  <c r="ET1022" i="1"/>
  <c r="ES1023" i="1"/>
  <c r="BR1026" i="1"/>
  <c r="BQ1027" i="1"/>
  <c r="DV1023" i="1"/>
  <c r="DU1024" i="1"/>
  <c r="FB1021" i="1"/>
  <c r="FA1022" i="1"/>
  <c r="FC1022" i="1" s="1"/>
  <c r="DP966" i="1"/>
  <c r="DS966" i="1" s="1"/>
  <c r="DT966" i="1" s="1"/>
  <c r="CB966" i="1"/>
  <c r="CE966" i="1" s="1"/>
  <c r="CF966" i="1" s="1"/>
  <c r="BD966" i="1"/>
  <c r="EF966" i="1"/>
  <c r="EI966" i="1" s="1"/>
  <c r="EJ966" i="1" s="1"/>
  <c r="BT966" i="1"/>
  <c r="BW966" i="1" s="1"/>
  <c r="BX966" i="1" s="1"/>
  <c r="DX966" i="1"/>
  <c r="EA966" i="1" s="1"/>
  <c r="EB966" i="1" s="1"/>
  <c r="BL966" i="1"/>
  <c r="AF966" i="1"/>
  <c r="EN966" i="1"/>
  <c r="EQ966" i="1" s="1"/>
  <c r="ER966" i="1" s="1"/>
  <c r="CJ966" i="1"/>
  <c r="CM966" i="1" s="1"/>
  <c r="CN966" i="1" s="1"/>
  <c r="DH966" i="1"/>
  <c r="DK966" i="1" s="1"/>
  <c r="CZ966" i="1"/>
  <c r="DC966" i="1" s="1"/>
  <c r="CR966" i="1"/>
  <c r="CU966" i="1" s="1"/>
  <c r="AN966" i="1"/>
  <c r="AV966" i="1"/>
  <c r="F1021" i="1"/>
  <c r="R1021" i="1"/>
  <c r="S1021" i="1"/>
  <c r="Z1021" i="1" s="1"/>
  <c r="E1023" i="1"/>
  <c r="Q1022" i="1"/>
  <c r="D1022" i="1"/>
  <c r="G1022" i="1" s="1"/>
  <c r="O967" i="1"/>
  <c r="N968" i="1"/>
  <c r="C417" i="1"/>
  <c r="P417" i="1" s="1"/>
  <c r="B416" i="1"/>
  <c r="A1023" i="1"/>
  <c r="H1022" i="1"/>
  <c r="AB1022" i="1"/>
  <c r="AA1022" i="1"/>
  <c r="T1022" i="1"/>
  <c r="J969" i="1"/>
  <c r="K969" i="1" s="1"/>
  <c r="M969" i="1"/>
  <c r="I970" i="1"/>
  <c r="L968" i="1"/>
  <c r="U968" i="1"/>
  <c r="W968" i="1" s="1"/>
  <c r="CH1026" i="1" l="1"/>
  <c r="CG1027" i="1"/>
  <c r="BY1025" i="1"/>
  <c r="BZ1024" i="1"/>
  <c r="CW1026" i="1"/>
  <c r="CX1025" i="1"/>
  <c r="BQ1028" i="1"/>
  <c r="BR1027" i="1"/>
  <c r="EL1023" i="1"/>
  <c r="EK1024" i="1"/>
  <c r="CC1023" i="1"/>
  <c r="CD1023" i="1" s="1"/>
  <c r="AW1023" i="1"/>
  <c r="AX1023" i="1" s="1"/>
  <c r="BU1023" i="1"/>
  <c r="BV1023" i="1" s="1"/>
  <c r="AO1023" i="1"/>
  <c r="AP1023" i="1" s="1"/>
  <c r="AG1023" i="1"/>
  <c r="AH1023" i="1" s="1"/>
  <c r="CK1023" i="1"/>
  <c r="CL1023" i="1" s="1"/>
  <c r="BM1023" i="1"/>
  <c r="BN1023" i="1" s="1"/>
  <c r="BE1023" i="1"/>
  <c r="BF1023" i="1" s="1"/>
  <c r="DY1023" i="1"/>
  <c r="DZ1023" i="1" s="1"/>
  <c r="DQ1023" i="1"/>
  <c r="DR1023" i="1" s="1"/>
  <c r="DI1023" i="1"/>
  <c r="DJ1023" i="1" s="1"/>
  <c r="DA1023" i="1"/>
  <c r="DB1023" i="1" s="1"/>
  <c r="CS1023" i="1"/>
  <c r="CT1023" i="1" s="1"/>
  <c r="DO1023" i="1"/>
  <c r="CY1023" i="1"/>
  <c r="DG1023" i="1"/>
  <c r="DW1023" i="1"/>
  <c r="EE1023" i="1"/>
  <c r="EU1023" i="1"/>
  <c r="CQ1023" i="1"/>
  <c r="CA1023" i="1"/>
  <c r="EM1023" i="1"/>
  <c r="CI1023" i="1"/>
  <c r="BS1023" i="1"/>
  <c r="EG1023" i="1"/>
  <c r="EH1023" i="1" s="1"/>
  <c r="EO1023" i="1"/>
  <c r="EP1023" i="1" s="1"/>
  <c r="EW1023" i="1"/>
  <c r="EX1023" i="1" s="1"/>
  <c r="FE1023" i="1"/>
  <c r="FF1023" i="1" s="1"/>
  <c r="FB1022" i="1"/>
  <c r="FA1023" i="1"/>
  <c r="FC1023" i="1" s="1"/>
  <c r="DN1024" i="1"/>
  <c r="DM1025" i="1"/>
  <c r="EC1025" i="1"/>
  <c r="ED1024" i="1"/>
  <c r="DU1025" i="1"/>
  <c r="DV1024" i="1"/>
  <c r="ET1023" i="1"/>
  <c r="ES1024" i="1"/>
  <c r="DF1024" i="1"/>
  <c r="DE1025" i="1"/>
  <c r="CP1025" i="1"/>
  <c r="CO1026" i="1"/>
  <c r="EF967" i="1"/>
  <c r="EI967" i="1" s="1"/>
  <c r="EJ967" i="1" s="1"/>
  <c r="CR967" i="1"/>
  <c r="CU967" i="1" s="1"/>
  <c r="BT967" i="1"/>
  <c r="BW967" i="1" s="1"/>
  <c r="BX967" i="1" s="1"/>
  <c r="AF967" i="1"/>
  <c r="CJ967" i="1"/>
  <c r="CM967" i="1" s="1"/>
  <c r="CN967" i="1" s="1"/>
  <c r="CB967" i="1"/>
  <c r="CE967" i="1" s="1"/>
  <c r="CF967" i="1" s="1"/>
  <c r="AV967" i="1"/>
  <c r="BL967" i="1"/>
  <c r="DX967" i="1"/>
  <c r="EA967" i="1" s="1"/>
  <c r="EB967" i="1" s="1"/>
  <c r="AN967" i="1"/>
  <c r="DP967" i="1"/>
  <c r="DS967" i="1" s="1"/>
  <c r="DT967" i="1" s="1"/>
  <c r="CZ967" i="1"/>
  <c r="DC967" i="1" s="1"/>
  <c r="DH967" i="1"/>
  <c r="DK967" i="1" s="1"/>
  <c r="BD967" i="1"/>
  <c r="EN967" i="1"/>
  <c r="EQ967" i="1" s="1"/>
  <c r="ER967" i="1" s="1"/>
  <c r="F1022" i="1"/>
  <c r="N969" i="1"/>
  <c r="S1022" i="1"/>
  <c r="Z1022" i="1" s="1"/>
  <c r="R1022" i="1"/>
  <c r="D1023" i="1"/>
  <c r="G1023" i="1" s="1"/>
  <c r="E1024" i="1"/>
  <c r="Q1023" i="1"/>
  <c r="O968" i="1"/>
  <c r="J970" i="1"/>
  <c r="K970" i="1" s="1"/>
  <c r="M970" i="1"/>
  <c r="I971" i="1"/>
  <c r="X417" i="1"/>
  <c r="A1024" i="1"/>
  <c r="H1023" i="1"/>
  <c r="L969" i="1"/>
  <c r="U969" i="1"/>
  <c r="W969" i="1" s="1"/>
  <c r="T1023" i="1"/>
  <c r="AB1023" i="1"/>
  <c r="AA1023" i="1"/>
  <c r="CC1024" i="1" l="1"/>
  <c r="CD1024" i="1" s="1"/>
  <c r="AW1024" i="1"/>
  <c r="AX1024" i="1" s="1"/>
  <c r="BU1024" i="1"/>
  <c r="BV1024" i="1" s="1"/>
  <c r="AO1024" i="1"/>
  <c r="AP1024" i="1" s="1"/>
  <c r="AG1024" i="1"/>
  <c r="AH1024" i="1" s="1"/>
  <c r="CK1024" i="1"/>
  <c r="CL1024" i="1" s="1"/>
  <c r="BM1024" i="1"/>
  <c r="BN1024" i="1" s="1"/>
  <c r="BE1024" i="1"/>
  <c r="BF1024" i="1" s="1"/>
  <c r="DY1024" i="1"/>
  <c r="DZ1024" i="1" s="1"/>
  <c r="DQ1024" i="1"/>
  <c r="DR1024" i="1" s="1"/>
  <c r="DI1024" i="1"/>
  <c r="DJ1024" i="1" s="1"/>
  <c r="DA1024" i="1"/>
  <c r="DB1024" i="1" s="1"/>
  <c r="CS1024" i="1"/>
  <c r="CT1024" i="1" s="1"/>
  <c r="DO1024" i="1"/>
  <c r="CY1024" i="1"/>
  <c r="CI1024" i="1"/>
  <c r="EM1024" i="1"/>
  <c r="DG1024" i="1"/>
  <c r="BS1024" i="1"/>
  <c r="CA1024" i="1"/>
  <c r="EE1024" i="1"/>
  <c r="CQ1024" i="1"/>
  <c r="EU1024" i="1"/>
  <c r="DW1024" i="1"/>
  <c r="EG1024" i="1"/>
  <c r="EH1024" i="1" s="1"/>
  <c r="EO1024" i="1"/>
  <c r="EP1024" i="1" s="1"/>
  <c r="EW1024" i="1"/>
  <c r="EX1024" i="1" s="1"/>
  <c r="FE1024" i="1"/>
  <c r="FF1024" i="1" s="1"/>
  <c r="CP1026" i="1"/>
  <c r="CO1027" i="1"/>
  <c r="ES1025" i="1"/>
  <c r="ET1024" i="1"/>
  <c r="ED1025" i="1"/>
  <c r="EC1026" i="1"/>
  <c r="BR1028" i="1"/>
  <c r="BQ1029" i="1"/>
  <c r="BZ1025" i="1"/>
  <c r="BY1026" i="1"/>
  <c r="DF1025" i="1"/>
  <c r="DE1026" i="1"/>
  <c r="DN1025" i="1"/>
  <c r="DM1026" i="1"/>
  <c r="EL1024" i="1"/>
  <c r="EK1025" i="1"/>
  <c r="CH1027" i="1"/>
  <c r="CG1028" i="1"/>
  <c r="FA1024" i="1"/>
  <c r="FB1023" i="1"/>
  <c r="DV1025" i="1"/>
  <c r="DU1026" i="1"/>
  <c r="CX1026" i="1"/>
  <c r="CW1027" i="1"/>
  <c r="CR968" i="1"/>
  <c r="CU968" i="1" s="1"/>
  <c r="DP968" i="1"/>
  <c r="DS968" i="1" s="1"/>
  <c r="DT968" i="1" s="1"/>
  <c r="BT968" i="1"/>
  <c r="BW968" i="1" s="1"/>
  <c r="BX968" i="1" s="1"/>
  <c r="CJ968" i="1"/>
  <c r="CM968" i="1" s="1"/>
  <c r="CN968" i="1" s="1"/>
  <c r="AV968" i="1"/>
  <c r="AN968" i="1"/>
  <c r="AF968" i="1"/>
  <c r="DH968" i="1"/>
  <c r="DK968" i="1" s="1"/>
  <c r="EN968" i="1"/>
  <c r="EQ968" i="1" s="1"/>
  <c r="ER968" i="1" s="1"/>
  <c r="CB968" i="1"/>
  <c r="CE968" i="1" s="1"/>
  <c r="CF968" i="1" s="1"/>
  <c r="EF968" i="1"/>
  <c r="EI968" i="1" s="1"/>
  <c r="EJ968" i="1" s="1"/>
  <c r="BL968" i="1"/>
  <c r="DX968" i="1"/>
  <c r="EA968" i="1" s="1"/>
  <c r="EB968" i="1" s="1"/>
  <c r="BD968" i="1"/>
  <c r="CZ968" i="1"/>
  <c r="DC968" i="1" s="1"/>
  <c r="N970" i="1"/>
  <c r="O969" i="1"/>
  <c r="F1023" i="1"/>
  <c r="R1023" i="1"/>
  <c r="S1023" i="1"/>
  <c r="Z1023" i="1" s="1"/>
  <c r="E1025" i="1"/>
  <c r="Q1024" i="1"/>
  <c r="D1024" i="1"/>
  <c r="C418" i="1"/>
  <c r="B417" i="1"/>
  <c r="L970" i="1"/>
  <c r="U970" i="1"/>
  <c r="W970" i="1" s="1"/>
  <c r="AB1024" i="1"/>
  <c r="AA1024" i="1"/>
  <c r="T1024" i="1"/>
  <c r="A1025" i="1"/>
  <c r="H1024" i="1"/>
  <c r="J971" i="1"/>
  <c r="K971" i="1" s="1"/>
  <c r="M971" i="1"/>
  <c r="I972" i="1"/>
  <c r="CX1027" i="1" l="1"/>
  <c r="CW1028" i="1"/>
  <c r="EC1027" i="1"/>
  <c r="ED1026" i="1"/>
  <c r="CP1027" i="1"/>
  <c r="CO1028" i="1"/>
  <c r="DV1026" i="1"/>
  <c r="DU1027" i="1"/>
  <c r="CC1025" i="1"/>
  <c r="CD1025" i="1" s="1"/>
  <c r="AW1025" i="1"/>
  <c r="AX1025" i="1" s="1"/>
  <c r="BU1025" i="1"/>
  <c r="BV1025" i="1" s="1"/>
  <c r="AO1025" i="1"/>
  <c r="AP1025" i="1" s="1"/>
  <c r="AG1025" i="1"/>
  <c r="AH1025" i="1" s="1"/>
  <c r="CK1025" i="1"/>
  <c r="CL1025" i="1" s="1"/>
  <c r="BM1025" i="1"/>
  <c r="BN1025" i="1" s="1"/>
  <c r="BE1025" i="1"/>
  <c r="BF1025" i="1" s="1"/>
  <c r="DY1025" i="1"/>
  <c r="DZ1025" i="1" s="1"/>
  <c r="DQ1025" i="1"/>
  <c r="DR1025" i="1" s="1"/>
  <c r="DI1025" i="1"/>
  <c r="DJ1025" i="1" s="1"/>
  <c r="DA1025" i="1"/>
  <c r="DB1025" i="1" s="1"/>
  <c r="CS1025" i="1"/>
  <c r="CT1025" i="1" s="1"/>
  <c r="DO1025" i="1"/>
  <c r="CY1025" i="1"/>
  <c r="DW1025" i="1"/>
  <c r="EU1025" i="1"/>
  <c r="CQ1025" i="1"/>
  <c r="EE1025" i="1"/>
  <c r="CA1025" i="1"/>
  <c r="EM1025" i="1"/>
  <c r="CI1025" i="1"/>
  <c r="BS1025" i="1"/>
  <c r="DG1025" i="1"/>
  <c r="EG1025" i="1"/>
  <c r="EH1025" i="1" s="1"/>
  <c r="EO1025" i="1"/>
  <c r="EP1025" i="1" s="1"/>
  <c r="EW1025" i="1"/>
  <c r="EX1025" i="1" s="1"/>
  <c r="FE1025" i="1"/>
  <c r="FF1025" i="1" s="1"/>
  <c r="FA1025" i="1"/>
  <c r="FC1025" i="1" s="1"/>
  <c r="FB1024" i="1"/>
  <c r="EK1026" i="1"/>
  <c r="EL1025" i="1"/>
  <c r="DF1026" i="1"/>
  <c r="DE1027" i="1"/>
  <c r="BR1029" i="1"/>
  <c r="BQ1030" i="1"/>
  <c r="CG1029" i="1"/>
  <c r="CH1028" i="1"/>
  <c r="DN1026" i="1"/>
  <c r="DM1027" i="1"/>
  <c r="BY1027" i="1"/>
  <c r="BZ1026" i="1"/>
  <c r="ET1025" i="1"/>
  <c r="ES1026" i="1"/>
  <c r="FC1024" i="1"/>
  <c r="N971" i="1"/>
  <c r="DP969" i="1"/>
  <c r="DS969" i="1" s="1"/>
  <c r="DT969" i="1" s="1"/>
  <c r="CR969" i="1"/>
  <c r="CU969" i="1" s="1"/>
  <c r="BT969" i="1"/>
  <c r="BW969" i="1" s="1"/>
  <c r="BX969" i="1" s="1"/>
  <c r="AV969" i="1"/>
  <c r="CJ969" i="1"/>
  <c r="CM969" i="1" s="1"/>
  <c r="CN969" i="1" s="1"/>
  <c r="DH969" i="1"/>
  <c r="DK969" i="1" s="1"/>
  <c r="BD969" i="1"/>
  <c r="AF969" i="1"/>
  <c r="EF969" i="1"/>
  <c r="EI969" i="1" s="1"/>
  <c r="EJ969" i="1" s="1"/>
  <c r="CZ969" i="1"/>
  <c r="DC969" i="1" s="1"/>
  <c r="DX969" i="1"/>
  <c r="EA969" i="1" s="1"/>
  <c r="EB969" i="1" s="1"/>
  <c r="BL969" i="1"/>
  <c r="CB969" i="1"/>
  <c r="CE969" i="1" s="1"/>
  <c r="CF969" i="1" s="1"/>
  <c r="AN969" i="1"/>
  <c r="EN969" i="1"/>
  <c r="EQ969" i="1" s="1"/>
  <c r="ER969" i="1" s="1"/>
  <c r="O970" i="1"/>
  <c r="F1024" i="1"/>
  <c r="G1024" i="1"/>
  <c r="R1024" i="1"/>
  <c r="S1024" i="1"/>
  <c r="Z1024" i="1" s="1"/>
  <c r="D1025" i="1"/>
  <c r="G1025" i="1" s="1"/>
  <c r="E1026" i="1"/>
  <c r="Q1025" i="1"/>
  <c r="P418" i="1"/>
  <c r="X418" i="1" s="1"/>
  <c r="T1025" i="1"/>
  <c r="AB1025" i="1"/>
  <c r="AA1025" i="1"/>
  <c r="L971" i="1"/>
  <c r="U971" i="1"/>
  <c r="W971" i="1" s="1"/>
  <c r="A1026" i="1"/>
  <c r="H1025" i="1"/>
  <c r="J972" i="1"/>
  <c r="K972" i="1" s="1"/>
  <c r="M972" i="1"/>
  <c r="I973" i="1"/>
  <c r="N972" i="1" l="1"/>
  <c r="O971" i="1"/>
  <c r="BL971" i="1" s="1"/>
  <c r="CK1026" i="1"/>
  <c r="CL1026" i="1" s="1"/>
  <c r="BU1026" i="1"/>
  <c r="BV1026" i="1" s="1"/>
  <c r="AW1026" i="1"/>
  <c r="AX1026" i="1" s="1"/>
  <c r="AO1026" i="1"/>
  <c r="AP1026" i="1" s="1"/>
  <c r="CC1026" i="1"/>
  <c r="CD1026" i="1" s="1"/>
  <c r="AG1026" i="1"/>
  <c r="AH1026" i="1" s="1"/>
  <c r="BM1026" i="1"/>
  <c r="BN1026" i="1" s="1"/>
  <c r="BE1026" i="1"/>
  <c r="BF1026" i="1" s="1"/>
  <c r="DY1026" i="1"/>
  <c r="DZ1026" i="1" s="1"/>
  <c r="DQ1026" i="1"/>
  <c r="DR1026" i="1" s="1"/>
  <c r="DI1026" i="1"/>
  <c r="DJ1026" i="1" s="1"/>
  <c r="DA1026" i="1"/>
  <c r="DB1026" i="1" s="1"/>
  <c r="CS1026" i="1"/>
  <c r="CT1026" i="1" s="1"/>
  <c r="CY1026" i="1"/>
  <c r="DO1026" i="1"/>
  <c r="CI1026" i="1"/>
  <c r="DG1026" i="1"/>
  <c r="EM1026" i="1"/>
  <c r="EE1026" i="1"/>
  <c r="CA1026" i="1"/>
  <c r="EU1026" i="1"/>
  <c r="CQ1026" i="1"/>
  <c r="DW1026" i="1"/>
  <c r="BS1026" i="1"/>
  <c r="EG1026" i="1"/>
  <c r="EH1026" i="1" s="1"/>
  <c r="EO1026" i="1"/>
  <c r="EP1026" i="1" s="1"/>
  <c r="EW1026" i="1"/>
  <c r="EX1026" i="1" s="1"/>
  <c r="FE1026" i="1"/>
  <c r="FF1026" i="1" s="1"/>
  <c r="ES1027" i="1"/>
  <c r="ET1026" i="1"/>
  <c r="DM1028" i="1"/>
  <c r="DN1027" i="1"/>
  <c r="BQ1031" i="1"/>
  <c r="BR1030" i="1"/>
  <c r="EC1028" i="1"/>
  <c r="ED1027" i="1"/>
  <c r="CP1028" i="1"/>
  <c r="CO1029" i="1"/>
  <c r="DE1028" i="1"/>
  <c r="DF1027" i="1"/>
  <c r="CW1029" i="1"/>
  <c r="CX1028" i="1"/>
  <c r="EK1027" i="1"/>
  <c r="EL1026" i="1"/>
  <c r="BZ1027" i="1"/>
  <c r="BY1028" i="1"/>
  <c r="CG1030" i="1"/>
  <c r="CH1029" i="1"/>
  <c r="FB1025" i="1"/>
  <c r="FA1026" i="1"/>
  <c r="DV1027" i="1"/>
  <c r="DU1028" i="1"/>
  <c r="DX970" i="1"/>
  <c r="EA970" i="1" s="1"/>
  <c r="EB970" i="1" s="1"/>
  <c r="CZ970" i="1"/>
  <c r="DC970" i="1" s="1"/>
  <c r="CB970" i="1"/>
  <c r="CE970" i="1" s="1"/>
  <c r="CF970" i="1" s="1"/>
  <c r="BD970" i="1"/>
  <c r="AF970" i="1"/>
  <c r="DH970" i="1"/>
  <c r="DK970" i="1" s="1"/>
  <c r="BT970" i="1"/>
  <c r="BW970" i="1" s="1"/>
  <c r="BX970" i="1" s="1"/>
  <c r="AN970" i="1"/>
  <c r="EF970" i="1"/>
  <c r="EI970" i="1" s="1"/>
  <c r="EJ970" i="1" s="1"/>
  <c r="CR970" i="1"/>
  <c r="CU970" i="1" s="1"/>
  <c r="BL970" i="1"/>
  <c r="DP970" i="1"/>
  <c r="DS970" i="1" s="1"/>
  <c r="DT970" i="1" s="1"/>
  <c r="CJ970" i="1"/>
  <c r="CM970" i="1" s="1"/>
  <c r="CN970" i="1" s="1"/>
  <c r="AV970" i="1"/>
  <c r="EN970" i="1"/>
  <c r="EQ970" i="1" s="1"/>
  <c r="ER970" i="1" s="1"/>
  <c r="F1025" i="1"/>
  <c r="E1027" i="1"/>
  <c r="Q1026" i="1"/>
  <c r="S1025" i="1"/>
  <c r="Z1025" i="1" s="1"/>
  <c r="R1025" i="1"/>
  <c r="D1026" i="1"/>
  <c r="G1026" i="1" s="1"/>
  <c r="J973" i="1"/>
  <c r="K973" i="1" s="1"/>
  <c r="M973" i="1"/>
  <c r="I974" i="1"/>
  <c r="A1027" i="1"/>
  <c r="H1026" i="1"/>
  <c r="C419" i="1"/>
  <c r="L972" i="1"/>
  <c r="U972" i="1"/>
  <c r="W972" i="1" s="1"/>
  <c r="AB1026" i="1"/>
  <c r="AA1026" i="1"/>
  <c r="T1026" i="1"/>
  <c r="B418" i="1"/>
  <c r="N973" i="1" l="1"/>
  <c r="AV971" i="1"/>
  <c r="EF971" i="1"/>
  <c r="EI971" i="1" s="1"/>
  <c r="EJ971" i="1" s="1"/>
  <c r="BT971" i="1"/>
  <c r="BW971" i="1" s="1"/>
  <c r="BX971" i="1" s="1"/>
  <c r="AN971" i="1"/>
  <c r="O972" i="1"/>
  <c r="DX972" i="1" s="1"/>
  <c r="EA972" i="1" s="1"/>
  <c r="EB972" i="1" s="1"/>
  <c r="EN971" i="1"/>
  <c r="EQ971" i="1" s="1"/>
  <c r="ER971" i="1" s="1"/>
  <c r="CZ971" i="1"/>
  <c r="DC971" i="1" s="1"/>
  <c r="CB971" i="1"/>
  <c r="CE971" i="1" s="1"/>
  <c r="CF971" i="1" s="1"/>
  <c r="CJ971" i="1"/>
  <c r="CM971" i="1" s="1"/>
  <c r="CN971" i="1" s="1"/>
  <c r="CR971" i="1"/>
  <c r="CU971" i="1" s="1"/>
  <c r="AF971" i="1"/>
  <c r="DX971" i="1"/>
  <c r="EA971" i="1" s="1"/>
  <c r="EB971" i="1" s="1"/>
  <c r="DH971" i="1"/>
  <c r="DK971" i="1" s="1"/>
  <c r="BD971" i="1"/>
  <c r="DP971" i="1"/>
  <c r="DS971" i="1" s="1"/>
  <c r="DT971" i="1" s="1"/>
  <c r="FA1027" i="1"/>
  <c r="FC1027" i="1" s="1"/>
  <c r="FB1026" i="1"/>
  <c r="EL1027" i="1"/>
  <c r="EK1028" i="1"/>
  <c r="DU1029" i="1"/>
  <c r="DV1028" i="1"/>
  <c r="CX1029" i="1"/>
  <c r="CW1030" i="1"/>
  <c r="CP1029" i="1"/>
  <c r="CO1030" i="1"/>
  <c r="CH1030" i="1"/>
  <c r="CG1031" i="1"/>
  <c r="BU1027" i="1"/>
  <c r="BV1027" i="1" s="1"/>
  <c r="BE1027" i="1"/>
  <c r="BF1027" i="1" s="1"/>
  <c r="AO1027" i="1"/>
  <c r="AP1027" i="1" s="1"/>
  <c r="CK1027" i="1"/>
  <c r="CL1027" i="1" s="1"/>
  <c r="AW1027" i="1"/>
  <c r="AX1027" i="1" s="1"/>
  <c r="CC1027" i="1"/>
  <c r="CD1027" i="1" s="1"/>
  <c r="BM1027" i="1"/>
  <c r="BN1027" i="1" s="1"/>
  <c r="AG1027" i="1"/>
  <c r="AH1027" i="1" s="1"/>
  <c r="DY1027" i="1"/>
  <c r="DZ1027" i="1" s="1"/>
  <c r="DQ1027" i="1"/>
  <c r="DR1027" i="1" s="1"/>
  <c r="DI1027" i="1"/>
  <c r="DJ1027" i="1" s="1"/>
  <c r="DA1027" i="1"/>
  <c r="DB1027" i="1" s="1"/>
  <c r="CS1027" i="1"/>
  <c r="CT1027" i="1" s="1"/>
  <c r="DO1027" i="1"/>
  <c r="CY1027" i="1"/>
  <c r="BS1027" i="1"/>
  <c r="EE1027" i="1"/>
  <c r="EM1027" i="1"/>
  <c r="CI1027" i="1"/>
  <c r="DG1027" i="1"/>
  <c r="DW1027" i="1"/>
  <c r="CA1027" i="1"/>
  <c r="EU1027" i="1"/>
  <c r="CQ1027" i="1"/>
  <c r="EG1027" i="1"/>
  <c r="EH1027" i="1" s="1"/>
  <c r="EO1027" i="1"/>
  <c r="EP1027" i="1" s="1"/>
  <c r="EW1027" i="1"/>
  <c r="EX1027" i="1" s="1"/>
  <c r="FE1027" i="1"/>
  <c r="FF1027" i="1" s="1"/>
  <c r="BR1031" i="1"/>
  <c r="BQ1032" i="1"/>
  <c r="ES1028" i="1"/>
  <c r="ET1027" i="1"/>
  <c r="BZ1028" i="1"/>
  <c r="BY1029" i="1"/>
  <c r="DF1028" i="1"/>
  <c r="DE1029" i="1"/>
  <c r="EC1029" i="1"/>
  <c r="ED1028" i="1"/>
  <c r="DN1028" i="1"/>
  <c r="DM1029" i="1"/>
  <c r="FC1026" i="1"/>
  <c r="F1026" i="1"/>
  <c r="E1028" i="1"/>
  <c r="Q1027" i="1"/>
  <c r="S1026" i="1"/>
  <c r="Z1026" i="1" s="1"/>
  <c r="R1026" i="1"/>
  <c r="D1027" i="1"/>
  <c r="G1027" i="1" s="1"/>
  <c r="L973" i="1"/>
  <c r="U973" i="1"/>
  <c r="W973" i="1" s="1"/>
  <c r="P419" i="1"/>
  <c r="T1027" i="1"/>
  <c r="AB1027" i="1"/>
  <c r="AA1027" i="1"/>
  <c r="J974" i="1"/>
  <c r="K974" i="1" s="1"/>
  <c r="M974" i="1"/>
  <c r="I975" i="1"/>
  <c r="A1028" i="1"/>
  <c r="H1027" i="1"/>
  <c r="O973" i="1" l="1"/>
  <c r="DX973" i="1" s="1"/>
  <c r="EA973" i="1" s="1"/>
  <c r="EB973" i="1" s="1"/>
  <c r="N974" i="1"/>
  <c r="EN972" i="1"/>
  <c r="EQ972" i="1" s="1"/>
  <c r="ER972" i="1" s="1"/>
  <c r="BL972" i="1"/>
  <c r="CB972" i="1"/>
  <c r="CE972" i="1" s="1"/>
  <c r="CF972" i="1" s="1"/>
  <c r="AV972" i="1"/>
  <c r="AF972" i="1"/>
  <c r="BT972" i="1"/>
  <c r="BW972" i="1" s="1"/>
  <c r="BX972" i="1" s="1"/>
  <c r="EF972" i="1"/>
  <c r="EI972" i="1" s="1"/>
  <c r="EJ972" i="1" s="1"/>
  <c r="CR972" i="1"/>
  <c r="CU972" i="1" s="1"/>
  <c r="CJ972" i="1"/>
  <c r="CM972" i="1" s="1"/>
  <c r="CN972" i="1" s="1"/>
  <c r="CZ972" i="1"/>
  <c r="DC972" i="1" s="1"/>
  <c r="DH972" i="1"/>
  <c r="DK972" i="1" s="1"/>
  <c r="AN972" i="1"/>
  <c r="DP972" i="1"/>
  <c r="DS972" i="1" s="1"/>
  <c r="DT972" i="1" s="1"/>
  <c r="BD972" i="1"/>
  <c r="CC1028" i="1"/>
  <c r="CD1028" i="1" s="1"/>
  <c r="AW1028" i="1"/>
  <c r="AX1028" i="1" s="1"/>
  <c r="BU1028" i="1"/>
  <c r="BV1028" i="1" s="1"/>
  <c r="AO1028" i="1"/>
  <c r="AP1028" i="1" s="1"/>
  <c r="BM1028" i="1"/>
  <c r="BN1028" i="1" s="1"/>
  <c r="AG1028" i="1"/>
  <c r="AH1028" i="1" s="1"/>
  <c r="BE1028" i="1"/>
  <c r="BF1028" i="1" s="1"/>
  <c r="CK1028" i="1"/>
  <c r="CL1028" i="1" s="1"/>
  <c r="DY1028" i="1"/>
  <c r="DZ1028" i="1" s="1"/>
  <c r="DQ1028" i="1"/>
  <c r="DR1028" i="1" s="1"/>
  <c r="DI1028" i="1"/>
  <c r="DJ1028" i="1" s="1"/>
  <c r="DA1028" i="1"/>
  <c r="DB1028" i="1" s="1"/>
  <c r="CS1028" i="1"/>
  <c r="CT1028" i="1" s="1"/>
  <c r="DO1028" i="1"/>
  <c r="CY1028" i="1"/>
  <c r="CQ1028" i="1"/>
  <c r="DW1028" i="1"/>
  <c r="EU1028" i="1"/>
  <c r="BS1028" i="1"/>
  <c r="DG1028" i="1"/>
  <c r="EM1028" i="1"/>
  <c r="EE1028" i="1"/>
  <c r="CI1028" i="1"/>
  <c r="CA1028" i="1"/>
  <c r="EG1028" i="1"/>
  <c r="EH1028" i="1" s="1"/>
  <c r="EO1028" i="1"/>
  <c r="EP1028" i="1" s="1"/>
  <c r="EW1028" i="1"/>
  <c r="EX1028" i="1" s="1"/>
  <c r="FE1028" i="1"/>
  <c r="FF1028" i="1" s="1"/>
  <c r="DM1030" i="1"/>
  <c r="DN1029" i="1"/>
  <c r="DE1030" i="1"/>
  <c r="DF1029" i="1"/>
  <c r="CP1030" i="1"/>
  <c r="CO1031" i="1"/>
  <c r="BY1030" i="1"/>
  <c r="BZ1029" i="1"/>
  <c r="ET1028" i="1"/>
  <c r="ES1029" i="1"/>
  <c r="DV1029" i="1"/>
  <c r="DU1030" i="1"/>
  <c r="ED1029" i="1"/>
  <c r="EC1030" i="1"/>
  <c r="BR1032" i="1"/>
  <c r="BQ1033" i="1"/>
  <c r="CG1032" i="1"/>
  <c r="CH1031" i="1"/>
  <c r="CX1030" i="1"/>
  <c r="CW1031" i="1"/>
  <c r="EL1028" i="1"/>
  <c r="EK1029" i="1"/>
  <c r="FA1028" i="1"/>
  <c r="FC1028" i="1" s="1"/>
  <c r="FB1027" i="1"/>
  <c r="F1027" i="1"/>
  <c r="S1027" i="1"/>
  <c r="Z1027" i="1" s="1"/>
  <c r="R1027" i="1"/>
  <c r="E1029" i="1"/>
  <c r="Q1028" i="1"/>
  <c r="D1028" i="1"/>
  <c r="A1029" i="1"/>
  <c r="H1028" i="1"/>
  <c r="X419" i="1"/>
  <c r="L974" i="1"/>
  <c r="U974" i="1"/>
  <c r="W974" i="1" s="1"/>
  <c r="AB1028" i="1"/>
  <c r="AA1028" i="1"/>
  <c r="T1028" i="1"/>
  <c r="J975" i="1"/>
  <c r="K975" i="1" s="1"/>
  <c r="M975" i="1"/>
  <c r="I976" i="1"/>
  <c r="BD973" i="1" l="1"/>
  <c r="CB973" i="1"/>
  <c r="CE973" i="1" s="1"/>
  <c r="CF973" i="1" s="1"/>
  <c r="AN973" i="1"/>
  <c r="AF973" i="1"/>
  <c r="N975" i="1"/>
  <c r="EN973" i="1"/>
  <c r="EQ973" i="1" s="1"/>
  <c r="ER973" i="1" s="1"/>
  <c r="BL973" i="1"/>
  <c r="AV973" i="1"/>
  <c r="CJ973" i="1"/>
  <c r="CM973" i="1" s="1"/>
  <c r="CN973" i="1" s="1"/>
  <c r="DP973" i="1"/>
  <c r="DS973" i="1" s="1"/>
  <c r="DT973" i="1" s="1"/>
  <c r="DH973" i="1"/>
  <c r="DK973" i="1" s="1"/>
  <c r="BT973" i="1"/>
  <c r="BW973" i="1" s="1"/>
  <c r="BX973" i="1" s="1"/>
  <c r="EF973" i="1"/>
  <c r="EI973" i="1" s="1"/>
  <c r="EJ973" i="1" s="1"/>
  <c r="CZ973" i="1"/>
  <c r="DC973" i="1" s="1"/>
  <c r="CR973" i="1"/>
  <c r="CU973" i="1" s="1"/>
  <c r="O974" i="1"/>
  <c r="AV974" i="1" s="1"/>
  <c r="CH1032" i="1"/>
  <c r="CG1033" i="1"/>
  <c r="ET1029" i="1"/>
  <c r="ES1030" i="1"/>
  <c r="CO1032" i="1"/>
  <c r="CP1031" i="1"/>
  <c r="CW1032" i="1"/>
  <c r="CX1031" i="1"/>
  <c r="BQ1034" i="1"/>
  <c r="BR1033" i="1"/>
  <c r="DN1030" i="1"/>
  <c r="DM1031" i="1"/>
  <c r="CC1029" i="1"/>
  <c r="CD1029" i="1" s="1"/>
  <c r="AW1029" i="1"/>
  <c r="AX1029" i="1" s="1"/>
  <c r="BU1029" i="1"/>
  <c r="BV1029" i="1" s="1"/>
  <c r="AO1029" i="1"/>
  <c r="AP1029" i="1" s="1"/>
  <c r="BM1029" i="1"/>
  <c r="BN1029" i="1" s="1"/>
  <c r="AG1029" i="1"/>
  <c r="AH1029" i="1" s="1"/>
  <c r="CK1029" i="1"/>
  <c r="CL1029" i="1" s="1"/>
  <c r="BE1029" i="1"/>
  <c r="BF1029" i="1" s="1"/>
  <c r="DY1029" i="1"/>
  <c r="DZ1029" i="1" s="1"/>
  <c r="DQ1029" i="1"/>
  <c r="DR1029" i="1" s="1"/>
  <c r="DI1029" i="1"/>
  <c r="DJ1029" i="1" s="1"/>
  <c r="DA1029" i="1"/>
  <c r="DB1029" i="1" s="1"/>
  <c r="CS1029" i="1"/>
  <c r="CT1029" i="1" s="1"/>
  <c r="DO1029" i="1"/>
  <c r="CY1029" i="1"/>
  <c r="CI1029" i="1"/>
  <c r="EM1029" i="1"/>
  <c r="EE1029" i="1"/>
  <c r="CA1029" i="1"/>
  <c r="DG1029" i="1"/>
  <c r="EU1029" i="1"/>
  <c r="DW1029" i="1"/>
  <c r="BS1029" i="1"/>
  <c r="CQ1029" i="1"/>
  <c r="EG1029" i="1"/>
  <c r="EH1029" i="1" s="1"/>
  <c r="EO1029" i="1"/>
  <c r="EP1029" i="1" s="1"/>
  <c r="EW1029" i="1"/>
  <c r="EX1029" i="1" s="1"/>
  <c r="FE1029" i="1"/>
  <c r="FF1029" i="1" s="1"/>
  <c r="FB1028" i="1"/>
  <c r="FA1029" i="1"/>
  <c r="DV1030" i="1"/>
  <c r="DU1031" i="1"/>
  <c r="EL1029" i="1"/>
  <c r="EK1030" i="1"/>
  <c r="EC1031" i="1"/>
  <c r="ED1030" i="1"/>
  <c r="BZ1030" i="1"/>
  <c r="BY1031" i="1"/>
  <c r="DE1031" i="1"/>
  <c r="DF1030" i="1"/>
  <c r="F1028" i="1"/>
  <c r="G1028" i="1"/>
  <c r="R1028" i="1"/>
  <c r="S1028" i="1"/>
  <c r="Z1028" i="1" s="1"/>
  <c r="D1029" i="1"/>
  <c r="G1029" i="1" s="1"/>
  <c r="E1030" i="1"/>
  <c r="Q1029" i="1"/>
  <c r="C420" i="1"/>
  <c r="P420" i="1" s="1"/>
  <c r="J976" i="1"/>
  <c r="K976" i="1" s="1"/>
  <c r="M976" i="1"/>
  <c r="I977" i="1"/>
  <c r="B419" i="1"/>
  <c r="A1030" i="1"/>
  <c r="H1029" i="1"/>
  <c r="L975" i="1"/>
  <c r="U975" i="1"/>
  <c r="W975" i="1" s="1"/>
  <c r="T1029" i="1"/>
  <c r="AB1029" i="1"/>
  <c r="AA1029" i="1"/>
  <c r="CZ974" i="1" l="1"/>
  <c r="DC974" i="1" s="1"/>
  <c r="O975" i="1"/>
  <c r="DX975" i="1" s="1"/>
  <c r="EA975" i="1" s="1"/>
  <c r="EB975" i="1" s="1"/>
  <c r="N976" i="1"/>
  <c r="DP974" i="1"/>
  <c r="DS974" i="1" s="1"/>
  <c r="DT974" i="1" s="1"/>
  <c r="BD974" i="1"/>
  <c r="DH974" i="1"/>
  <c r="DK974" i="1" s="1"/>
  <c r="BT974" i="1"/>
  <c r="BW974" i="1" s="1"/>
  <c r="BX974" i="1" s="1"/>
  <c r="CJ974" i="1"/>
  <c r="CM974" i="1" s="1"/>
  <c r="CN974" i="1" s="1"/>
  <c r="AF974" i="1"/>
  <c r="DX974" i="1"/>
  <c r="EA974" i="1" s="1"/>
  <c r="EB974" i="1" s="1"/>
  <c r="AN974" i="1"/>
  <c r="CB974" i="1"/>
  <c r="CE974" i="1" s="1"/>
  <c r="CF974" i="1" s="1"/>
  <c r="BL974" i="1"/>
  <c r="CR974" i="1"/>
  <c r="CU974" i="1" s="1"/>
  <c r="EF974" i="1"/>
  <c r="EI974" i="1" s="1"/>
  <c r="EJ974" i="1" s="1"/>
  <c r="EN974" i="1"/>
  <c r="EQ974" i="1" s="1"/>
  <c r="ER974" i="1" s="1"/>
  <c r="DU1032" i="1"/>
  <c r="DV1031" i="1"/>
  <c r="CX1032" i="1"/>
  <c r="CW1033" i="1"/>
  <c r="CG1034" i="1"/>
  <c r="CH1033" i="1"/>
  <c r="DF1031" i="1"/>
  <c r="DE1032" i="1"/>
  <c r="BY1032" i="1"/>
  <c r="BZ1031" i="1"/>
  <c r="EL1030" i="1"/>
  <c r="EK1031" i="1"/>
  <c r="FA1030" i="1"/>
  <c r="FC1030" i="1" s="1"/>
  <c r="FB1029" i="1"/>
  <c r="FC1029" i="1"/>
  <c r="BQ1035" i="1"/>
  <c r="BR1034" i="1"/>
  <c r="CP1032" i="1"/>
  <c r="CO1033" i="1"/>
  <c r="CC1030" i="1"/>
  <c r="CD1030" i="1" s="1"/>
  <c r="AW1030" i="1"/>
  <c r="AX1030" i="1" s="1"/>
  <c r="BU1030" i="1"/>
  <c r="BV1030" i="1" s="1"/>
  <c r="AO1030" i="1"/>
  <c r="AP1030" i="1" s="1"/>
  <c r="BM1030" i="1"/>
  <c r="BN1030" i="1" s="1"/>
  <c r="AG1030" i="1"/>
  <c r="AH1030" i="1" s="1"/>
  <c r="BE1030" i="1"/>
  <c r="BF1030" i="1" s="1"/>
  <c r="CK1030" i="1"/>
  <c r="CL1030" i="1" s="1"/>
  <c r="DY1030" i="1"/>
  <c r="DZ1030" i="1" s="1"/>
  <c r="DQ1030" i="1"/>
  <c r="DR1030" i="1" s="1"/>
  <c r="DI1030" i="1"/>
  <c r="DJ1030" i="1" s="1"/>
  <c r="DA1030" i="1"/>
  <c r="DB1030" i="1" s="1"/>
  <c r="CS1030" i="1"/>
  <c r="CT1030" i="1" s="1"/>
  <c r="CY1030" i="1"/>
  <c r="DO1030" i="1"/>
  <c r="DW1030" i="1"/>
  <c r="EU1030" i="1"/>
  <c r="BS1030" i="1"/>
  <c r="DG1030" i="1"/>
  <c r="EE1030" i="1"/>
  <c r="EM1030" i="1"/>
  <c r="CI1030" i="1"/>
  <c r="CQ1030" i="1"/>
  <c r="CA1030" i="1"/>
  <c r="EG1030" i="1"/>
  <c r="EH1030" i="1" s="1"/>
  <c r="EO1030" i="1"/>
  <c r="EP1030" i="1" s="1"/>
  <c r="EW1030" i="1"/>
  <c r="EX1030" i="1" s="1"/>
  <c r="FE1030" i="1"/>
  <c r="FF1030" i="1" s="1"/>
  <c r="ED1031" i="1"/>
  <c r="EC1032" i="1"/>
  <c r="DN1031" i="1"/>
  <c r="DM1032" i="1"/>
  <c r="ET1030" i="1"/>
  <c r="ES1031" i="1"/>
  <c r="F1029" i="1"/>
  <c r="E1031" i="1"/>
  <c r="Q1030" i="1"/>
  <c r="R1029" i="1"/>
  <c r="S1029" i="1"/>
  <c r="Z1029" i="1" s="1"/>
  <c r="D1030" i="1"/>
  <c r="G1030" i="1" s="1"/>
  <c r="L976" i="1"/>
  <c r="U976" i="1"/>
  <c r="W976" i="1" s="1"/>
  <c r="AB1030" i="1"/>
  <c r="AA1030" i="1"/>
  <c r="T1030" i="1"/>
  <c r="X420" i="1"/>
  <c r="A1031" i="1"/>
  <c r="H1030" i="1"/>
  <c r="J977" i="1"/>
  <c r="K977" i="1" s="1"/>
  <c r="M977" i="1"/>
  <c r="I978" i="1"/>
  <c r="BT975" i="1" l="1"/>
  <c r="BW975" i="1" s="1"/>
  <c r="BX975" i="1" s="1"/>
  <c r="DH975" i="1"/>
  <c r="DK975" i="1" s="1"/>
  <c r="O976" i="1"/>
  <c r="CR976" i="1" s="1"/>
  <c r="CU976" i="1" s="1"/>
  <c r="CZ975" i="1"/>
  <c r="DC975" i="1" s="1"/>
  <c r="BD975" i="1"/>
  <c r="AV975" i="1"/>
  <c r="CR975" i="1"/>
  <c r="CU975" i="1" s="1"/>
  <c r="BL975" i="1"/>
  <c r="AN975" i="1"/>
  <c r="DP975" i="1"/>
  <c r="DS975" i="1" s="1"/>
  <c r="DT975" i="1" s="1"/>
  <c r="CB975" i="1"/>
  <c r="CE975" i="1" s="1"/>
  <c r="CF975" i="1" s="1"/>
  <c r="AF975" i="1"/>
  <c r="EF975" i="1"/>
  <c r="EI975" i="1" s="1"/>
  <c r="EJ975" i="1" s="1"/>
  <c r="CJ975" i="1"/>
  <c r="CM975" i="1" s="1"/>
  <c r="CN975" i="1" s="1"/>
  <c r="N977" i="1"/>
  <c r="EN975" i="1"/>
  <c r="EQ975" i="1" s="1"/>
  <c r="ER975" i="1" s="1"/>
  <c r="EC1033" i="1"/>
  <c r="ED1032" i="1"/>
  <c r="CP1033" i="1"/>
  <c r="CO1034" i="1"/>
  <c r="EL1031" i="1"/>
  <c r="EK1032" i="1"/>
  <c r="DE1033" i="1"/>
  <c r="DF1032" i="1"/>
  <c r="CX1033" i="1"/>
  <c r="CW1034" i="1"/>
  <c r="DM1033" i="1"/>
  <c r="DN1032" i="1"/>
  <c r="FA1031" i="1"/>
  <c r="FC1031" i="1" s="1"/>
  <c r="FB1030" i="1"/>
  <c r="CC1031" i="1"/>
  <c r="CD1031" i="1" s="1"/>
  <c r="AW1031" i="1"/>
  <c r="AX1031" i="1" s="1"/>
  <c r="BU1031" i="1"/>
  <c r="BV1031" i="1" s="1"/>
  <c r="AO1031" i="1"/>
  <c r="AP1031" i="1" s="1"/>
  <c r="BM1031" i="1"/>
  <c r="BN1031" i="1" s="1"/>
  <c r="AG1031" i="1"/>
  <c r="AH1031" i="1" s="1"/>
  <c r="CK1031" i="1"/>
  <c r="CL1031" i="1" s="1"/>
  <c r="BE1031" i="1"/>
  <c r="BF1031" i="1" s="1"/>
  <c r="DY1031" i="1"/>
  <c r="DZ1031" i="1" s="1"/>
  <c r="DQ1031" i="1"/>
  <c r="DR1031" i="1" s="1"/>
  <c r="DI1031" i="1"/>
  <c r="DJ1031" i="1" s="1"/>
  <c r="DA1031" i="1"/>
  <c r="DB1031" i="1" s="1"/>
  <c r="CS1031" i="1"/>
  <c r="CT1031" i="1" s="1"/>
  <c r="DO1031" i="1"/>
  <c r="CY1031" i="1"/>
  <c r="CQ1031" i="1"/>
  <c r="EM1031" i="1"/>
  <c r="CI1031" i="1"/>
  <c r="DG1031" i="1"/>
  <c r="EE1031" i="1"/>
  <c r="DW1031" i="1"/>
  <c r="CA1031" i="1"/>
  <c r="BS1031" i="1"/>
  <c r="EU1031" i="1"/>
  <c r="EG1031" i="1"/>
  <c r="EH1031" i="1" s="1"/>
  <c r="EO1031" i="1"/>
  <c r="EP1031" i="1" s="1"/>
  <c r="EW1031" i="1"/>
  <c r="EX1031" i="1" s="1"/>
  <c r="FE1031" i="1"/>
  <c r="FF1031" i="1" s="1"/>
  <c r="ET1031" i="1"/>
  <c r="ES1032" i="1"/>
  <c r="BR1035" i="1"/>
  <c r="BQ1036" i="1"/>
  <c r="BZ1032" i="1"/>
  <c r="BY1033" i="1"/>
  <c r="CG1035" i="1"/>
  <c r="CH1034" i="1"/>
  <c r="DV1032" i="1"/>
  <c r="DU1033" i="1"/>
  <c r="F1030" i="1"/>
  <c r="E1032" i="1"/>
  <c r="Q1031" i="1"/>
  <c r="S1030" i="1"/>
  <c r="Z1030" i="1" s="1"/>
  <c r="R1030" i="1"/>
  <c r="D1031" i="1"/>
  <c r="J978" i="1"/>
  <c r="K978" i="1" s="1"/>
  <c r="M978" i="1"/>
  <c r="I979" i="1"/>
  <c r="A1032" i="1"/>
  <c r="H1031" i="1"/>
  <c r="C421" i="1"/>
  <c r="L977" i="1"/>
  <c r="U977" i="1"/>
  <c r="W977" i="1" s="1"/>
  <c r="B420" i="1"/>
  <c r="T1031" i="1"/>
  <c r="AB1031" i="1"/>
  <c r="AA1031" i="1"/>
  <c r="DX976" i="1" l="1"/>
  <c r="EA976" i="1" s="1"/>
  <c r="EB976" i="1" s="1"/>
  <c r="AV976" i="1"/>
  <c r="DP976" i="1"/>
  <c r="DS976" i="1" s="1"/>
  <c r="DT976" i="1" s="1"/>
  <c r="CZ976" i="1"/>
  <c r="DC976" i="1" s="1"/>
  <c r="BT976" i="1"/>
  <c r="BW976" i="1" s="1"/>
  <c r="BX976" i="1" s="1"/>
  <c r="DH976" i="1"/>
  <c r="DK976" i="1" s="1"/>
  <c r="EF976" i="1"/>
  <c r="EI976" i="1" s="1"/>
  <c r="EJ976" i="1" s="1"/>
  <c r="BL976" i="1"/>
  <c r="BD976" i="1"/>
  <c r="EN976" i="1"/>
  <c r="EQ976" i="1" s="1"/>
  <c r="ER976" i="1" s="1"/>
  <c r="AN976" i="1"/>
  <c r="CJ976" i="1"/>
  <c r="CM976" i="1" s="1"/>
  <c r="CN976" i="1" s="1"/>
  <c r="CB976" i="1"/>
  <c r="CE976" i="1" s="1"/>
  <c r="CF976" i="1" s="1"/>
  <c r="AF976" i="1"/>
  <c r="O977" i="1"/>
  <c r="BL977" i="1" s="1"/>
  <c r="N978" i="1"/>
  <c r="DU1034" i="1"/>
  <c r="DV1033" i="1"/>
  <c r="BY1034" i="1"/>
  <c r="BZ1033" i="1"/>
  <c r="ET1032" i="1"/>
  <c r="ES1033" i="1"/>
  <c r="CO1035" i="1"/>
  <c r="CP1034" i="1"/>
  <c r="DN1033" i="1"/>
  <c r="DM1034" i="1"/>
  <c r="DE1034" i="1"/>
  <c r="DF1033" i="1"/>
  <c r="FB1031" i="1"/>
  <c r="FA1032" i="1"/>
  <c r="FC1032" i="1" s="1"/>
  <c r="CX1034" i="1"/>
  <c r="CW1035" i="1"/>
  <c r="EK1033" i="1"/>
  <c r="EL1032" i="1"/>
  <c r="BR1036" i="1"/>
  <c r="BQ1037" i="1"/>
  <c r="CC1032" i="1"/>
  <c r="CD1032" i="1" s="1"/>
  <c r="AW1032" i="1"/>
  <c r="AX1032" i="1" s="1"/>
  <c r="BU1032" i="1"/>
  <c r="BV1032" i="1" s="1"/>
  <c r="AO1032" i="1"/>
  <c r="AP1032" i="1" s="1"/>
  <c r="BM1032" i="1"/>
  <c r="BN1032" i="1" s="1"/>
  <c r="AG1032" i="1"/>
  <c r="AH1032" i="1" s="1"/>
  <c r="BE1032" i="1"/>
  <c r="BF1032" i="1" s="1"/>
  <c r="CK1032" i="1"/>
  <c r="CL1032" i="1" s="1"/>
  <c r="DY1032" i="1"/>
  <c r="DZ1032" i="1" s="1"/>
  <c r="DQ1032" i="1"/>
  <c r="DR1032" i="1" s="1"/>
  <c r="DI1032" i="1"/>
  <c r="DJ1032" i="1" s="1"/>
  <c r="DA1032" i="1"/>
  <c r="DB1032" i="1" s="1"/>
  <c r="CS1032" i="1"/>
  <c r="CT1032" i="1" s="1"/>
  <c r="CY1032" i="1"/>
  <c r="DO1032" i="1"/>
  <c r="EM1032" i="1"/>
  <c r="EU1032" i="1"/>
  <c r="CQ1032" i="1"/>
  <c r="EE1032" i="1"/>
  <c r="CA1032" i="1"/>
  <c r="DW1032" i="1"/>
  <c r="CI1032" i="1"/>
  <c r="BS1032" i="1"/>
  <c r="DG1032" i="1"/>
  <c r="EG1032" i="1"/>
  <c r="EH1032" i="1" s="1"/>
  <c r="EO1032" i="1"/>
  <c r="EP1032" i="1" s="1"/>
  <c r="EW1032" i="1"/>
  <c r="EX1032" i="1" s="1"/>
  <c r="FE1032" i="1"/>
  <c r="FF1032" i="1" s="1"/>
  <c r="CH1035" i="1"/>
  <c r="CG1036" i="1"/>
  <c r="ED1033" i="1"/>
  <c r="EC1034" i="1"/>
  <c r="F1031" i="1"/>
  <c r="G1031" i="1"/>
  <c r="E1033" i="1"/>
  <c r="Q1032" i="1"/>
  <c r="S1031" i="1"/>
  <c r="Z1031" i="1" s="1"/>
  <c r="R1031" i="1"/>
  <c r="D1032" i="1"/>
  <c r="G1032" i="1" s="1"/>
  <c r="J979" i="1"/>
  <c r="K979" i="1" s="1"/>
  <c r="M979" i="1"/>
  <c r="I980" i="1"/>
  <c r="AB1032" i="1"/>
  <c r="AA1032" i="1"/>
  <c r="T1032" i="1"/>
  <c r="L978" i="1"/>
  <c r="U978" i="1"/>
  <c r="W978" i="1" s="1"/>
  <c r="P421" i="1"/>
  <c r="A1033" i="1"/>
  <c r="H1032" i="1"/>
  <c r="CJ977" i="1" l="1"/>
  <c r="CM977" i="1" s="1"/>
  <c r="CN977" i="1" s="1"/>
  <c r="EF977" i="1"/>
  <c r="EI977" i="1" s="1"/>
  <c r="EJ977" i="1" s="1"/>
  <c r="AV977" i="1"/>
  <c r="BD977" i="1"/>
  <c r="EN977" i="1"/>
  <c r="EQ977" i="1" s="1"/>
  <c r="ER977" i="1" s="1"/>
  <c r="AN977" i="1"/>
  <c r="BT977" i="1"/>
  <c r="BW977" i="1" s="1"/>
  <c r="BX977" i="1" s="1"/>
  <c r="CB977" i="1"/>
  <c r="CE977" i="1" s="1"/>
  <c r="CF977" i="1" s="1"/>
  <c r="O978" i="1"/>
  <c r="AV978" i="1" s="1"/>
  <c r="AF977" i="1"/>
  <c r="CR977" i="1"/>
  <c r="CU977" i="1" s="1"/>
  <c r="DH977" i="1"/>
  <c r="DK977" i="1" s="1"/>
  <c r="CZ977" i="1"/>
  <c r="DC977" i="1" s="1"/>
  <c r="DX977" i="1"/>
  <c r="EA977" i="1" s="1"/>
  <c r="EB977" i="1" s="1"/>
  <c r="DP977" i="1"/>
  <c r="DS977" i="1" s="1"/>
  <c r="DT977" i="1" s="1"/>
  <c r="N979" i="1"/>
  <c r="FA1033" i="1"/>
  <c r="FB1032" i="1"/>
  <c r="DF1034" i="1"/>
  <c r="DE1035" i="1"/>
  <c r="CP1035" i="1"/>
  <c r="CO1036" i="1"/>
  <c r="EL1033" i="1"/>
  <c r="EK1034" i="1"/>
  <c r="DM1035" i="1"/>
  <c r="DN1034" i="1"/>
  <c r="BZ1034" i="1"/>
  <c r="BY1035" i="1"/>
  <c r="FC1033" i="1"/>
  <c r="CC1033" i="1"/>
  <c r="CD1033" i="1" s="1"/>
  <c r="AW1033" i="1"/>
  <c r="AX1033" i="1" s="1"/>
  <c r="BU1033" i="1"/>
  <c r="BV1033" i="1" s="1"/>
  <c r="AO1033" i="1"/>
  <c r="AP1033" i="1" s="1"/>
  <c r="BM1033" i="1"/>
  <c r="BN1033" i="1" s="1"/>
  <c r="AG1033" i="1"/>
  <c r="AH1033" i="1" s="1"/>
  <c r="CK1033" i="1"/>
  <c r="CL1033" i="1" s="1"/>
  <c r="BE1033" i="1"/>
  <c r="BF1033" i="1" s="1"/>
  <c r="DY1033" i="1"/>
  <c r="DZ1033" i="1" s="1"/>
  <c r="DQ1033" i="1"/>
  <c r="DR1033" i="1" s="1"/>
  <c r="DI1033" i="1"/>
  <c r="DJ1033" i="1" s="1"/>
  <c r="DA1033" i="1"/>
  <c r="DB1033" i="1" s="1"/>
  <c r="CS1033" i="1"/>
  <c r="CT1033" i="1" s="1"/>
  <c r="CY1033" i="1"/>
  <c r="DO1033" i="1"/>
  <c r="CQ1033" i="1"/>
  <c r="DG1033" i="1"/>
  <c r="EE1033" i="1"/>
  <c r="DW1033" i="1"/>
  <c r="CA1033" i="1"/>
  <c r="EU1033" i="1"/>
  <c r="EM1033" i="1"/>
  <c r="BS1033" i="1"/>
  <c r="CI1033" i="1"/>
  <c r="EG1033" i="1"/>
  <c r="EH1033" i="1" s="1"/>
  <c r="EO1033" i="1"/>
  <c r="EP1033" i="1" s="1"/>
  <c r="EW1033" i="1"/>
  <c r="EX1033" i="1" s="1"/>
  <c r="FE1033" i="1"/>
  <c r="FF1033" i="1" s="1"/>
  <c r="ED1034" i="1"/>
  <c r="EC1035" i="1"/>
  <c r="CG1037" i="1"/>
  <c r="CH1036" i="1"/>
  <c r="BQ1038" i="1"/>
  <c r="BR1037" i="1"/>
  <c r="CX1035" i="1"/>
  <c r="CW1036" i="1"/>
  <c r="ET1033" i="1"/>
  <c r="ES1034" i="1"/>
  <c r="DV1034" i="1"/>
  <c r="DU1035" i="1"/>
  <c r="F1032" i="1"/>
  <c r="E1034" i="1"/>
  <c r="Q1033" i="1"/>
  <c r="R1032" i="1"/>
  <c r="S1032" i="1"/>
  <c r="Z1032" i="1" s="1"/>
  <c r="D1033" i="1"/>
  <c r="G1033" i="1" s="1"/>
  <c r="T1033" i="1"/>
  <c r="AB1033" i="1"/>
  <c r="AA1033" i="1"/>
  <c r="J980" i="1"/>
  <c r="K980" i="1" s="1"/>
  <c r="M980" i="1"/>
  <c r="I981" i="1"/>
  <c r="L979" i="1"/>
  <c r="U979" i="1"/>
  <c r="W979" i="1" s="1"/>
  <c r="A1034" i="1"/>
  <c r="H1033" i="1"/>
  <c r="X421" i="1"/>
  <c r="CB978" i="1" l="1"/>
  <c r="CE978" i="1" s="1"/>
  <c r="CF978" i="1" s="1"/>
  <c r="BD978" i="1"/>
  <c r="BT978" i="1"/>
  <c r="BW978" i="1" s="1"/>
  <c r="BX978" i="1" s="1"/>
  <c r="BL978" i="1"/>
  <c r="CJ978" i="1"/>
  <c r="CM978" i="1" s="1"/>
  <c r="CN978" i="1" s="1"/>
  <c r="CR978" i="1"/>
  <c r="CU978" i="1" s="1"/>
  <c r="CZ978" i="1"/>
  <c r="DC978" i="1" s="1"/>
  <c r="DH978" i="1"/>
  <c r="DK978" i="1" s="1"/>
  <c r="DP978" i="1"/>
  <c r="DS978" i="1" s="1"/>
  <c r="DT978" i="1" s="1"/>
  <c r="DX978" i="1"/>
  <c r="EA978" i="1" s="1"/>
  <c r="EB978" i="1" s="1"/>
  <c r="EF978" i="1"/>
  <c r="EI978" i="1" s="1"/>
  <c r="EJ978" i="1" s="1"/>
  <c r="EN978" i="1"/>
  <c r="EQ978" i="1" s="1"/>
  <c r="ER978" i="1" s="1"/>
  <c r="AF978" i="1"/>
  <c r="AN978" i="1"/>
  <c r="N980" i="1"/>
  <c r="O979" i="1"/>
  <c r="CB979" i="1" s="1"/>
  <c r="CE979" i="1" s="1"/>
  <c r="CF979" i="1" s="1"/>
  <c r="CH1037" i="1"/>
  <c r="CG1038" i="1"/>
  <c r="DN1035" i="1"/>
  <c r="DM1036" i="1"/>
  <c r="CP1036" i="1"/>
  <c r="CO1037" i="1"/>
  <c r="DU1036" i="1"/>
  <c r="DV1035" i="1"/>
  <c r="CW1037" i="1"/>
  <c r="CX1036" i="1"/>
  <c r="CC1034" i="1"/>
  <c r="CD1034" i="1" s="1"/>
  <c r="AW1034" i="1"/>
  <c r="AX1034" i="1" s="1"/>
  <c r="BU1034" i="1"/>
  <c r="BV1034" i="1" s="1"/>
  <c r="AO1034" i="1"/>
  <c r="AP1034" i="1" s="1"/>
  <c r="BM1034" i="1"/>
  <c r="BN1034" i="1" s="1"/>
  <c r="AG1034" i="1"/>
  <c r="AH1034" i="1" s="1"/>
  <c r="BE1034" i="1"/>
  <c r="BF1034" i="1" s="1"/>
  <c r="CK1034" i="1"/>
  <c r="CL1034" i="1" s="1"/>
  <c r="DY1034" i="1"/>
  <c r="DZ1034" i="1" s="1"/>
  <c r="DQ1034" i="1"/>
  <c r="DR1034" i="1" s="1"/>
  <c r="DI1034" i="1"/>
  <c r="DJ1034" i="1" s="1"/>
  <c r="DA1034" i="1"/>
  <c r="DB1034" i="1" s="1"/>
  <c r="CS1034" i="1"/>
  <c r="CT1034" i="1" s="1"/>
  <c r="DO1034" i="1"/>
  <c r="CY1034" i="1"/>
  <c r="DG1034" i="1"/>
  <c r="CI1034" i="1"/>
  <c r="EM1034" i="1"/>
  <c r="CQ1034" i="1"/>
  <c r="EE1034" i="1"/>
  <c r="CA1034" i="1"/>
  <c r="EU1034" i="1"/>
  <c r="DW1034" i="1"/>
  <c r="BS1034" i="1"/>
  <c r="EG1034" i="1"/>
  <c r="EH1034" i="1" s="1"/>
  <c r="EO1034" i="1"/>
  <c r="EP1034" i="1" s="1"/>
  <c r="EW1034" i="1"/>
  <c r="EX1034" i="1" s="1"/>
  <c r="FE1034" i="1"/>
  <c r="FF1034" i="1" s="1"/>
  <c r="ET1034" i="1"/>
  <c r="ES1035" i="1"/>
  <c r="ED1035" i="1"/>
  <c r="EC1036" i="1"/>
  <c r="BY1036" i="1"/>
  <c r="BZ1035" i="1"/>
  <c r="FA1034" i="1"/>
  <c r="FB1033" i="1"/>
  <c r="BQ1039" i="1"/>
  <c r="BR1038" i="1"/>
  <c r="EK1035" i="1"/>
  <c r="EL1034" i="1"/>
  <c r="DF1035" i="1"/>
  <c r="DE1036" i="1"/>
  <c r="F1033" i="1"/>
  <c r="S1033" i="1"/>
  <c r="Z1033" i="1" s="1"/>
  <c r="R1033" i="1"/>
  <c r="E1035" i="1"/>
  <c r="Q1034" i="1"/>
  <c r="D1034" i="1"/>
  <c r="G1034" i="1" s="1"/>
  <c r="AB1034" i="1"/>
  <c r="AA1034" i="1"/>
  <c r="T1034" i="1"/>
  <c r="J981" i="1"/>
  <c r="K981" i="1" s="1"/>
  <c r="M981" i="1"/>
  <c r="I982" i="1"/>
  <c r="C422" i="1"/>
  <c r="B421" i="1"/>
  <c r="L980" i="1"/>
  <c r="U980" i="1"/>
  <c r="W980" i="1" s="1"/>
  <c r="A1035" i="1"/>
  <c r="H1034" i="1"/>
  <c r="N981" i="1" l="1"/>
  <c r="EF979" i="1"/>
  <c r="EI979" i="1" s="1"/>
  <c r="EJ979" i="1" s="1"/>
  <c r="O980" i="1"/>
  <c r="AN980" i="1" s="1"/>
  <c r="BL979" i="1"/>
  <c r="CJ979" i="1"/>
  <c r="CM979" i="1" s="1"/>
  <c r="CN979" i="1" s="1"/>
  <c r="AN979" i="1"/>
  <c r="AF979" i="1"/>
  <c r="CR979" i="1"/>
  <c r="CU979" i="1" s="1"/>
  <c r="CZ979" i="1"/>
  <c r="DC979" i="1" s="1"/>
  <c r="DX979" i="1"/>
  <c r="EA979" i="1" s="1"/>
  <c r="EB979" i="1" s="1"/>
  <c r="DP979" i="1"/>
  <c r="DS979" i="1" s="1"/>
  <c r="DT979" i="1" s="1"/>
  <c r="BD979" i="1"/>
  <c r="AV979" i="1"/>
  <c r="EN979" i="1"/>
  <c r="EQ979" i="1" s="1"/>
  <c r="ER979" i="1" s="1"/>
  <c r="BT979" i="1"/>
  <c r="BW979" i="1" s="1"/>
  <c r="BX979" i="1" s="1"/>
  <c r="DH979" i="1"/>
  <c r="DK979" i="1" s="1"/>
  <c r="EL1035" i="1"/>
  <c r="EK1036" i="1"/>
  <c r="CC1035" i="1"/>
  <c r="CD1035" i="1" s="1"/>
  <c r="AW1035" i="1"/>
  <c r="AX1035" i="1" s="1"/>
  <c r="BU1035" i="1"/>
  <c r="BV1035" i="1" s="1"/>
  <c r="AO1035" i="1"/>
  <c r="AP1035" i="1" s="1"/>
  <c r="BM1035" i="1"/>
  <c r="BN1035" i="1" s="1"/>
  <c r="AG1035" i="1"/>
  <c r="AH1035" i="1" s="1"/>
  <c r="CK1035" i="1"/>
  <c r="CL1035" i="1" s="1"/>
  <c r="BE1035" i="1"/>
  <c r="BF1035" i="1" s="1"/>
  <c r="DY1035" i="1"/>
  <c r="DZ1035" i="1" s="1"/>
  <c r="DQ1035" i="1"/>
  <c r="DR1035" i="1" s="1"/>
  <c r="DI1035" i="1"/>
  <c r="DJ1035" i="1" s="1"/>
  <c r="DA1035" i="1"/>
  <c r="DB1035" i="1" s="1"/>
  <c r="CS1035" i="1"/>
  <c r="CT1035" i="1" s="1"/>
  <c r="DO1035" i="1"/>
  <c r="CY1035" i="1"/>
  <c r="EU1035" i="1"/>
  <c r="CQ1035" i="1"/>
  <c r="CA1035" i="1"/>
  <c r="BS1035" i="1"/>
  <c r="EM1035" i="1"/>
  <c r="EE1035" i="1"/>
  <c r="CI1035" i="1"/>
  <c r="DW1035" i="1"/>
  <c r="DG1035" i="1"/>
  <c r="EG1035" i="1"/>
  <c r="EH1035" i="1" s="1"/>
  <c r="EO1035" i="1"/>
  <c r="EP1035" i="1" s="1"/>
  <c r="EW1035" i="1"/>
  <c r="EX1035" i="1" s="1"/>
  <c r="FE1035" i="1"/>
  <c r="FF1035" i="1" s="1"/>
  <c r="DE1037" i="1"/>
  <c r="DF1036" i="1"/>
  <c r="FB1034" i="1"/>
  <c r="FA1035" i="1"/>
  <c r="FC1035" i="1" s="1"/>
  <c r="FC1034" i="1"/>
  <c r="DU1037" i="1"/>
  <c r="DV1036" i="1"/>
  <c r="DM1037" i="1"/>
  <c r="DN1036" i="1"/>
  <c r="ED1036" i="1"/>
  <c r="EC1037" i="1"/>
  <c r="BR1039" i="1"/>
  <c r="BQ1040" i="1"/>
  <c r="ET1035" i="1"/>
  <c r="ES1036" i="1"/>
  <c r="BZ1036" i="1"/>
  <c r="BY1037" i="1"/>
  <c r="CX1037" i="1"/>
  <c r="CW1038" i="1"/>
  <c r="CP1037" i="1"/>
  <c r="CO1038" i="1"/>
  <c r="CG1039" i="1"/>
  <c r="CH1038" i="1"/>
  <c r="F1034" i="1"/>
  <c r="S1034" i="1"/>
  <c r="Z1034" i="1" s="1"/>
  <c r="R1034" i="1"/>
  <c r="E1036" i="1"/>
  <c r="Q1035" i="1"/>
  <c r="D1035" i="1"/>
  <c r="G1035" i="1" s="1"/>
  <c r="A1036" i="1"/>
  <c r="H1035" i="1"/>
  <c r="J982" i="1"/>
  <c r="K982" i="1" s="1"/>
  <c r="M982" i="1"/>
  <c r="I983" i="1"/>
  <c r="T1035" i="1"/>
  <c r="AB1035" i="1"/>
  <c r="AA1035" i="1"/>
  <c r="L981" i="1"/>
  <c r="U981" i="1"/>
  <c r="W981" i="1" s="1"/>
  <c r="P422" i="1"/>
  <c r="CR980" i="1" l="1"/>
  <c r="CU980" i="1" s="1"/>
  <c r="AF980" i="1"/>
  <c r="CJ980" i="1"/>
  <c r="CM980" i="1" s="1"/>
  <c r="CN980" i="1" s="1"/>
  <c r="EF980" i="1"/>
  <c r="EI980" i="1" s="1"/>
  <c r="EJ980" i="1" s="1"/>
  <c r="CZ980" i="1"/>
  <c r="DC980" i="1" s="1"/>
  <c r="BD980" i="1"/>
  <c r="N982" i="1"/>
  <c r="O981" i="1"/>
  <c r="EF981" i="1" s="1"/>
  <c r="EI981" i="1" s="1"/>
  <c r="EJ981" i="1" s="1"/>
  <c r="DP980" i="1"/>
  <c r="DS980" i="1" s="1"/>
  <c r="DT980" i="1" s="1"/>
  <c r="DH980" i="1"/>
  <c r="DK980" i="1" s="1"/>
  <c r="CB980" i="1"/>
  <c r="CE980" i="1" s="1"/>
  <c r="CF980" i="1" s="1"/>
  <c r="AV980" i="1"/>
  <c r="DX980" i="1"/>
  <c r="EA980" i="1" s="1"/>
  <c r="EB980" i="1" s="1"/>
  <c r="EN980" i="1"/>
  <c r="EQ980" i="1" s="1"/>
  <c r="ER980" i="1" s="1"/>
  <c r="BL980" i="1"/>
  <c r="BT980" i="1"/>
  <c r="BW980" i="1" s="1"/>
  <c r="BX980" i="1" s="1"/>
  <c r="CC1036" i="1"/>
  <c r="CD1036" i="1" s="1"/>
  <c r="AW1036" i="1"/>
  <c r="AX1036" i="1" s="1"/>
  <c r="BU1036" i="1"/>
  <c r="BV1036" i="1" s="1"/>
  <c r="AO1036" i="1"/>
  <c r="AP1036" i="1" s="1"/>
  <c r="BM1036" i="1"/>
  <c r="BN1036" i="1" s="1"/>
  <c r="AG1036" i="1"/>
  <c r="AH1036" i="1" s="1"/>
  <c r="BE1036" i="1"/>
  <c r="BF1036" i="1" s="1"/>
  <c r="CK1036" i="1"/>
  <c r="CL1036" i="1" s="1"/>
  <c r="DY1036" i="1"/>
  <c r="DZ1036" i="1" s="1"/>
  <c r="DQ1036" i="1"/>
  <c r="DR1036" i="1" s="1"/>
  <c r="DI1036" i="1"/>
  <c r="DJ1036" i="1" s="1"/>
  <c r="DA1036" i="1"/>
  <c r="DB1036" i="1" s="1"/>
  <c r="CS1036" i="1"/>
  <c r="CT1036" i="1" s="1"/>
  <c r="DO1036" i="1"/>
  <c r="CY1036" i="1"/>
  <c r="EM1036" i="1"/>
  <c r="DW1036" i="1"/>
  <c r="DG1036" i="1"/>
  <c r="CQ1036" i="1"/>
  <c r="CA1036" i="1"/>
  <c r="BS1036" i="1"/>
  <c r="CI1036" i="1"/>
  <c r="EU1036" i="1"/>
  <c r="EE1036" i="1"/>
  <c r="EG1036" i="1"/>
  <c r="EH1036" i="1" s="1"/>
  <c r="EO1036" i="1"/>
  <c r="EP1036" i="1" s="1"/>
  <c r="EW1036" i="1"/>
  <c r="EX1036" i="1" s="1"/>
  <c r="FE1036" i="1"/>
  <c r="FF1036" i="1" s="1"/>
  <c r="CP1038" i="1"/>
  <c r="CO1039" i="1"/>
  <c r="BZ1037" i="1"/>
  <c r="BY1038" i="1"/>
  <c r="DU1038" i="1"/>
  <c r="DV1037" i="1"/>
  <c r="CG1040" i="1"/>
  <c r="CH1039" i="1"/>
  <c r="ET1036" i="1"/>
  <c r="ES1037" i="1"/>
  <c r="ED1037" i="1"/>
  <c r="EC1038" i="1"/>
  <c r="BR1040" i="1"/>
  <c r="BQ1041" i="1"/>
  <c r="EK1037" i="1"/>
  <c r="EL1036" i="1"/>
  <c r="CW1039" i="1"/>
  <c r="CX1038" i="1"/>
  <c r="DM1038" i="1"/>
  <c r="DN1037" i="1"/>
  <c r="FA1036" i="1"/>
  <c r="FB1035" i="1"/>
  <c r="DF1037" i="1"/>
  <c r="DE1038" i="1"/>
  <c r="F1035" i="1"/>
  <c r="S1035" i="1"/>
  <c r="Z1035" i="1" s="1"/>
  <c r="R1035" i="1"/>
  <c r="D1036" i="1"/>
  <c r="G1036" i="1" s="1"/>
  <c r="E1037" i="1"/>
  <c r="Q1036" i="1"/>
  <c r="L982" i="1"/>
  <c r="U982" i="1"/>
  <c r="W982" i="1" s="1"/>
  <c r="AB1036" i="1"/>
  <c r="AA1036" i="1"/>
  <c r="T1036" i="1"/>
  <c r="X422" i="1"/>
  <c r="J983" i="1"/>
  <c r="K983" i="1" s="1"/>
  <c r="M983" i="1"/>
  <c r="I984" i="1"/>
  <c r="A1037" i="1"/>
  <c r="H1036" i="1"/>
  <c r="EN981" i="1" l="1"/>
  <c r="EQ981" i="1" s="1"/>
  <c r="ER981" i="1" s="1"/>
  <c r="CJ981" i="1"/>
  <c r="CM981" i="1" s="1"/>
  <c r="CN981" i="1" s="1"/>
  <c r="CR981" i="1"/>
  <c r="CU981" i="1" s="1"/>
  <c r="CB981" i="1"/>
  <c r="CE981" i="1" s="1"/>
  <c r="CF981" i="1" s="1"/>
  <c r="DX981" i="1"/>
  <c r="EA981" i="1" s="1"/>
  <c r="EB981" i="1" s="1"/>
  <c r="AV981" i="1"/>
  <c r="AF981" i="1"/>
  <c r="BT981" i="1"/>
  <c r="BW981" i="1" s="1"/>
  <c r="BX981" i="1" s="1"/>
  <c r="CZ981" i="1"/>
  <c r="DC981" i="1" s="1"/>
  <c r="AN981" i="1"/>
  <c r="BD981" i="1"/>
  <c r="DP981" i="1"/>
  <c r="DS981" i="1" s="1"/>
  <c r="DT981" i="1" s="1"/>
  <c r="BL981" i="1"/>
  <c r="O982" i="1"/>
  <c r="DX982" i="1" s="1"/>
  <c r="EA982" i="1" s="1"/>
  <c r="EB982" i="1" s="1"/>
  <c r="DH981" i="1"/>
  <c r="DK981" i="1" s="1"/>
  <c r="N983" i="1"/>
  <c r="DM1039" i="1"/>
  <c r="DN1038" i="1"/>
  <c r="EL1037" i="1"/>
  <c r="EK1038" i="1"/>
  <c r="ED1038" i="1"/>
  <c r="EC1039" i="1"/>
  <c r="BZ1038" i="1"/>
  <c r="BY1039" i="1"/>
  <c r="FA1037" i="1"/>
  <c r="FB1036" i="1"/>
  <c r="BR1041" i="1"/>
  <c r="BQ1042" i="1"/>
  <c r="CG1041" i="1"/>
  <c r="CH1040" i="1"/>
  <c r="DF1038" i="1"/>
  <c r="DE1039" i="1"/>
  <c r="CW1040" i="1"/>
  <c r="CX1039" i="1"/>
  <c r="ES1038" i="1"/>
  <c r="ET1037" i="1"/>
  <c r="CP1039" i="1"/>
  <c r="CO1040" i="1"/>
  <c r="FC1037" i="1"/>
  <c r="CC1037" i="1"/>
  <c r="CD1037" i="1" s="1"/>
  <c r="AW1037" i="1"/>
  <c r="AX1037" i="1" s="1"/>
  <c r="BU1037" i="1"/>
  <c r="BV1037" i="1" s="1"/>
  <c r="AO1037" i="1"/>
  <c r="AP1037" i="1" s="1"/>
  <c r="BM1037" i="1"/>
  <c r="BN1037" i="1" s="1"/>
  <c r="AG1037" i="1"/>
  <c r="AH1037" i="1" s="1"/>
  <c r="CK1037" i="1"/>
  <c r="CL1037" i="1" s="1"/>
  <c r="BE1037" i="1"/>
  <c r="BF1037" i="1" s="1"/>
  <c r="DY1037" i="1"/>
  <c r="DZ1037" i="1" s="1"/>
  <c r="DQ1037" i="1"/>
  <c r="DR1037" i="1" s="1"/>
  <c r="DI1037" i="1"/>
  <c r="DJ1037" i="1" s="1"/>
  <c r="DA1037" i="1"/>
  <c r="DB1037" i="1" s="1"/>
  <c r="CS1037" i="1"/>
  <c r="CT1037" i="1" s="1"/>
  <c r="DO1037" i="1"/>
  <c r="CY1037" i="1"/>
  <c r="EU1037" i="1"/>
  <c r="BS1037" i="1"/>
  <c r="CQ1037" i="1"/>
  <c r="CI1037" i="1"/>
  <c r="EE1037" i="1"/>
  <c r="DW1037" i="1"/>
  <c r="CA1037" i="1"/>
  <c r="EM1037" i="1"/>
  <c r="DG1037" i="1"/>
  <c r="EG1037" i="1"/>
  <c r="EH1037" i="1" s="1"/>
  <c r="EO1037" i="1"/>
  <c r="EP1037" i="1" s="1"/>
  <c r="EW1037" i="1"/>
  <c r="EX1037" i="1" s="1"/>
  <c r="FE1037" i="1"/>
  <c r="FF1037" i="1" s="1"/>
  <c r="DU1039" i="1"/>
  <c r="DV1038" i="1"/>
  <c r="FC1036" i="1"/>
  <c r="F1036" i="1"/>
  <c r="E1038" i="1"/>
  <c r="Q1037" i="1"/>
  <c r="R1036" i="1"/>
  <c r="S1036" i="1"/>
  <c r="Z1036" i="1" s="1"/>
  <c r="D1037" i="1"/>
  <c r="C423" i="1"/>
  <c r="P423" i="1" s="1"/>
  <c r="J984" i="1"/>
  <c r="K984" i="1" s="1"/>
  <c r="I985" i="1"/>
  <c r="A1038" i="1"/>
  <c r="H1037" i="1"/>
  <c r="L983" i="1"/>
  <c r="U983" i="1"/>
  <c r="W983" i="1" s="1"/>
  <c r="T1037" i="1"/>
  <c r="AB1037" i="1"/>
  <c r="AA1037" i="1"/>
  <c r="B422" i="1"/>
  <c r="O983" i="1" l="1"/>
  <c r="CJ983" i="1" s="1"/>
  <c r="CM983" i="1" s="1"/>
  <c r="CN983" i="1" s="1"/>
  <c r="DP982" i="1"/>
  <c r="DS982" i="1" s="1"/>
  <c r="DT982" i="1" s="1"/>
  <c r="CJ982" i="1"/>
  <c r="CM982" i="1" s="1"/>
  <c r="CN982" i="1" s="1"/>
  <c r="AF982" i="1"/>
  <c r="CR982" i="1"/>
  <c r="CU982" i="1" s="1"/>
  <c r="BD982" i="1"/>
  <c r="AN982" i="1"/>
  <c r="CB982" i="1"/>
  <c r="CE982" i="1" s="1"/>
  <c r="CF982" i="1" s="1"/>
  <c r="BT982" i="1"/>
  <c r="BW982" i="1" s="1"/>
  <c r="BX982" i="1" s="1"/>
  <c r="EN982" i="1"/>
  <c r="EQ982" i="1" s="1"/>
  <c r="ER982" i="1" s="1"/>
  <c r="EF982" i="1"/>
  <c r="EI982" i="1" s="1"/>
  <c r="EJ982" i="1" s="1"/>
  <c r="BL982" i="1"/>
  <c r="CZ982" i="1"/>
  <c r="DC982" i="1" s="1"/>
  <c r="DH982" i="1"/>
  <c r="DK982" i="1" s="1"/>
  <c r="AV982" i="1"/>
  <c r="CO1041" i="1"/>
  <c r="CP1040" i="1"/>
  <c r="DU1040" i="1"/>
  <c r="DV1039" i="1"/>
  <c r="CX1040" i="1"/>
  <c r="CW1041" i="1"/>
  <c r="CG1042" i="1"/>
  <c r="CH1041" i="1"/>
  <c r="FB1037" i="1"/>
  <c r="FA1038" i="1"/>
  <c r="FC1038" i="1" s="1"/>
  <c r="EC1040" i="1"/>
  <c r="ED1039" i="1"/>
  <c r="DF1039" i="1"/>
  <c r="DE1040" i="1"/>
  <c r="BR1042" i="1"/>
  <c r="BQ1043" i="1"/>
  <c r="DN1039" i="1"/>
  <c r="DM1040" i="1"/>
  <c r="CC1038" i="1"/>
  <c r="CD1038" i="1" s="1"/>
  <c r="AW1038" i="1"/>
  <c r="AX1038" i="1" s="1"/>
  <c r="BU1038" i="1"/>
  <c r="BV1038" i="1" s="1"/>
  <c r="AO1038" i="1"/>
  <c r="AP1038" i="1" s="1"/>
  <c r="BM1038" i="1"/>
  <c r="BN1038" i="1" s="1"/>
  <c r="BE1038" i="1"/>
  <c r="BF1038" i="1" s="1"/>
  <c r="AG1038" i="1"/>
  <c r="AH1038" i="1" s="1"/>
  <c r="CK1038" i="1"/>
  <c r="CL1038" i="1" s="1"/>
  <c r="DY1038" i="1"/>
  <c r="DZ1038" i="1" s="1"/>
  <c r="DQ1038" i="1"/>
  <c r="DR1038" i="1" s="1"/>
  <c r="DI1038" i="1"/>
  <c r="DJ1038" i="1" s="1"/>
  <c r="DA1038" i="1"/>
  <c r="DB1038" i="1" s="1"/>
  <c r="CS1038" i="1"/>
  <c r="CT1038" i="1" s="1"/>
  <c r="CY1038" i="1"/>
  <c r="DO1038" i="1"/>
  <c r="BS1038" i="1"/>
  <c r="CA1038" i="1"/>
  <c r="EM1038" i="1"/>
  <c r="DW1038" i="1"/>
  <c r="EE1038" i="1"/>
  <c r="CQ1038" i="1"/>
  <c r="DG1038" i="1"/>
  <c r="CI1038" i="1"/>
  <c r="EU1038" i="1"/>
  <c r="EG1038" i="1"/>
  <c r="EH1038" i="1" s="1"/>
  <c r="EO1038" i="1"/>
  <c r="EP1038" i="1" s="1"/>
  <c r="EW1038" i="1"/>
  <c r="EX1038" i="1" s="1"/>
  <c r="FE1038" i="1"/>
  <c r="FF1038" i="1" s="1"/>
  <c r="ES1039" i="1"/>
  <c r="ET1038" i="1"/>
  <c r="BZ1039" i="1"/>
  <c r="BY1040" i="1"/>
  <c r="EK1039" i="1"/>
  <c r="EL1038" i="1"/>
  <c r="F1037" i="1"/>
  <c r="G1037" i="1"/>
  <c r="E1039" i="1"/>
  <c r="Q1038" i="1"/>
  <c r="R1037" i="1"/>
  <c r="S1037" i="1"/>
  <c r="Z1037" i="1" s="1"/>
  <c r="D1038" i="1"/>
  <c r="G1038" i="1" s="1"/>
  <c r="AB1038" i="1"/>
  <c r="AA1038" i="1"/>
  <c r="T1038" i="1"/>
  <c r="J985" i="1"/>
  <c r="K985" i="1" s="1"/>
  <c r="I986" i="1"/>
  <c r="M984" i="1"/>
  <c r="N984" i="1" s="1"/>
  <c r="L984" i="1"/>
  <c r="U984" i="1"/>
  <c r="W984" i="1" s="1"/>
  <c r="X423" i="1"/>
  <c r="A1039" i="1"/>
  <c r="H1038" i="1"/>
  <c r="BD983" i="1" l="1"/>
  <c r="CZ983" i="1"/>
  <c r="DC983" i="1" s="1"/>
  <c r="CB983" i="1"/>
  <c r="CE983" i="1" s="1"/>
  <c r="CF983" i="1" s="1"/>
  <c r="DX983" i="1"/>
  <c r="EA983" i="1" s="1"/>
  <c r="EB983" i="1" s="1"/>
  <c r="EN983" i="1"/>
  <c r="EQ983" i="1" s="1"/>
  <c r="ER983" i="1" s="1"/>
  <c r="AN983" i="1"/>
  <c r="DP983" i="1"/>
  <c r="DS983" i="1" s="1"/>
  <c r="DT983" i="1" s="1"/>
  <c r="DH983" i="1"/>
  <c r="DK983" i="1" s="1"/>
  <c r="AV983" i="1"/>
  <c r="EF983" i="1"/>
  <c r="EI983" i="1" s="1"/>
  <c r="EJ983" i="1" s="1"/>
  <c r="AF983" i="1"/>
  <c r="EV981" i="1"/>
  <c r="EV983" i="1" s="1"/>
  <c r="EY983" i="1" s="1"/>
  <c r="EZ983" i="1" s="1"/>
  <c r="BT983" i="1"/>
  <c r="BW983" i="1" s="1"/>
  <c r="BX983" i="1" s="1"/>
  <c r="BL983" i="1"/>
  <c r="CR983" i="1"/>
  <c r="CU983" i="1" s="1"/>
  <c r="BZ1040" i="1"/>
  <c r="BY1041" i="1"/>
  <c r="CC1039" i="1"/>
  <c r="CD1039" i="1" s="1"/>
  <c r="AW1039" i="1"/>
  <c r="AX1039" i="1" s="1"/>
  <c r="BU1039" i="1"/>
  <c r="BV1039" i="1" s="1"/>
  <c r="AO1039" i="1"/>
  <c r="AP1039" i="1" s="1"/>
  <c r="BM1039" i="1"/>
  <c r="BN1039" i="1" s="1"/>
  <c r="CK1039" i="1"/>
  <c r="CL1039" i="1" s="1"/>
  <c r="BE1039" i="1"/>
  <c r="BF1039" i="1" s="1"/>
  <c r="AG1039" i="1"/>
  <c r="AH1039" i="1" s="1"/>
  <c r="DY1039" i="1"/>
  <c r="DZ1039" i="1" s="1"/>
  <c r="DQ1039" i="1"/>
  <c r="DR1039" i="1" s="1"/>
  <c r="DI1039" i="1"/>
  <c r="DJ1039" i="1" s="1"/>
  <c r="DA1039" i="1"/>
  <c r="DB1039" i="1" s="1"/>
  <c r="CS1039" i="1"/>
  <c r="CT1039" i="1" s="1"/>
  <c r="CY1039" i="1"/>
  <c r="DO1039" i="1"/>
  <c r="CQ1039" i="1"/>
  <c r="DW1039" i="1"/>
  <c r="BS1039" i="1"/>
  <c r="CA1039" i="1"/>
  <c r="EM1039" i="1"/>
  <c r="EU1039" i="1"/>
  <c r="CI1039" i="1"/>
  <c r="DG1039" i="1"/>
  <c r="EE1039" i="1"/>
  <c r="EG1039" i="1"/>
  <c r="EH1039" i="1" s="1"/>
  <c r="EO1039" i="1"/>
  <c r="EP1039" i="1" s="1"/>
  <c r="EW1039" i="1"/>
  <c r="EX1039" i="1" s="1"/>
  <c r="FE1039" i="1"/>
  <c r="FF1039" i="1" s="1"/>
  <c r="DN1040" i="1"/>
  <c r="DM1041" i="1"/>
  <c r="DF1040" i="1"/>
  <c r="DE1041" i="1"/>
  <c r="FA1039" i="1"/>
  <c r="FC1039" i="1" s="1"/>
  <c r="FB1038" i="1"/>
  <c r="CH1042" i="1"/>
  <c r="CG1043" i="1"/>
  <c r="DV1040" i="1"/>
  <c r="DU1041" i="1"/>
  <c r="EL1039" i="1"/>
  <c r="EK1040" i="1"/>
  <c r="ES1040" i="1"/>
  <c r="ET1039" i="1"/>
  <c r="CX1041" i="1"/>
  <c r="CW1042" i="1"/>
  <c r="BR1043" i="1"/>
  <c r="BQ1044" i="1"/>
  <c r="ED1040" i="1"/>
  <c r="EC1041" i="1"/>
  <c r="CO1042" i="1"/>
  <c r="CP1041" i="1"/>
  <c r="F1038" i="1"/>
  <c r="R1038" i="1"/>
  <c r="S1038" i="1"/>
  <c r="Z1038" i="1" s="1"/>
  <c r="E1040" i="1"/>
  <c r="Q1039" i="1"/>
  <c r="D1039" i="1"/>
  <c r="T1039" i="1"/>
  <c r="AB1039" i="1"/>
  <c r="AA1039" i="1"/>
  <c r="A1040" i="1"/>
  <c r="H1039" i="1"/>
  <c r="B423" i="1"/>
  <c r="J986" i="1"/>
  <c r="K986" i="1" s="1"/>
  <c r="I987" i="1"/>
  <c r="O984" i="1"/>
  <c r="M985" i="1"/>
  <c r="N985" i="1" s="1"/>
  <c r="L985" i="1"/>
  <c r="U985" i="1"/>
  <c r="W985" i="1" s="1"/>
  <c r="C424" i="1"/>
  <c r="DF1041" i="1" l="1"/>
  <c r="DE1042" i="1"/>
  <c r="CP1042" i="1"/>
  <c r="CO1043" i="1"/>
  <c r="DV1041" i="1"/>
  <c r="DU1042" i="1"/>
  <c r="BR1044" i="1"/>
  <c r="BQ1045" i="1"/>
  <c r="CC1040" i="1"/>
  <c r="CD1040" i="1" s="1"/>
  <c r="AW1040" i="1"/>
  <c r="AX1040" i="1" s="1"/>
  <c r="BU1040" i="1"/>
  <c r="BV1040" i="1" s="1"/>
  <c r="AO1040" i="1"/>
  <c r="AP1040" i="1" s="1"/>
  <c r="BM1040" i="1"/>
  <c r="BN1040" i="1" s="1"/>
  <c r="AG1040" i="1"/>
  <c r="AH1040" i="1" s="1"/>
  <c r="CK1040" i="1"/>
  <c r="CL1040" i="1" s="1"/>
  <c r="BE1040" i="1"/>
  <c r="BF1040" i="1" s="1"/>
  <c r="DY1040" i="1"/>
  <c r="DZ1040" i="1" s="1"/>
  <c r="DQ1040" i="1"/>
  <c r="DR1040" i="1" s="1"/>
  <c r="DI1040" i="1"/>
  <c r="DJ1040" i="1" s="1"/>
  <c r="DA1040" i="1"/>
  <c r="DB1040" i="1" s="1"/>
  <c r="CS1040" i="1"/>
  <c r="CT1040" i="1" s="1"/>
  <c r="DO1040" i="1"/>
  <c r="CY1040" i="1"/>
  <c r="DW1040" i="1"/>
  <c r="CI1040" i="1"/>
  <c r="EE1040" i="1"/>
  <c r="EM1040" i="1"/>
  <c r="CQ1040" i="1"/>
  <c r="BS1040" i="1"/>
  <c r="EU1040" i="1"/>
  <c r="DG1040" i="1"/>
  <c r="CA1040" i="1"/>
  <c r="EG1040" i="1"/>
  <c r="EH1040" i="1" s="1"/>
  <c r="EO1040" i="1"/>
  <c r="EP1040" i="1" s="1"/>
  <c r="EW1040" i="1"/>
  <c r="EX1040" i="1" s="1"/>
  <c r="FE1040" i="1"/>
  <c r="FF1040" i="1" s="1"/>
  <c r="ED1041" i="1"/>
  <c r="EC1042" i="1"/>
  <c r="CX1042" i="1"/>
  <c r="CW1043" i="1"/>
  <c r="ES1041" i="1"/>
  <c r="ET1040" i="1"/>
  <c r="FA1040" i="1"/>
  <c r="FC1040" i="1" s="1"/>
  <c r="FB1039" i="1"/>
  <c r="DM1042" i="1"/>
  <c r="DN1041" i="1"/>
  <c r="BZ1041" i="1"/>
  <c r="BY1042" i="1"/>
  <c r="EK1041" i="1"/>
  <c r="EL1040" i="1"/>
  <c r="CH1043" i="1"/>
  <c r="CG1044" i="1"/>
  <c r="DX984" i="1"/>
  <c r="EA984" i="1" s="1"/>
  <c r="EB984" i="1" s="1"/>
  <c r="CB984" i="1"/>
  <c r="CE984" i="1" s="1"/>
  <c r="CF984" i="1" s="1"/>
  <c r="BD984" i="1"/>
  <c r="AF984" i="1"/>
  <c r="EN984" i="1"/>
  <c r="EQ984" i="1" s="1"/>
  <c r="ER984" i="1" s="1"/>
  <c r="DP984" i="1"/>
  <c r="DS984" i="1" s="1"/>
  <c r="DT984" i="1" s="1"/>
  <c r="EV984" i="1"/>
  <c r="EY984" i="1" s="1"/>
  <c r="EZ984" i="1" s="1"/>
  <c r="CR984" i="1"/>
  <c r="CU984" i="1" s="1"/>
  <c r="AV984" i="1"/>
  <c r="BT984" i="1"/>
  <c r="BW984" i="1" s="1"/>
  <c r="BX984" i="1" s="1"/>
  <c r="EF984" i="1"/>
  <c r="EI984" i="1" s="1"/>
  <c r="EJ984" i="1" s="1"/>
  <c r="CZ984" i="1"/>
  <c r="DC984" i="1" s="1"/>
  <c r="DH984" i="1"/>
  <c r="DK984" i="1" s="1"/>
  <c r="CJ984" i="1"/>
  <c r="CM984" i="1" s="1"/>
  <c r="CN984" i="1" s="1"/>
  <c r="BL984" i="1"/>
  <c r="AN984" i="1"/>
  <c r="F1039" i="1"/>
  <c r="G1039" i="1"/>
  <c r="E1041" i="1"/>
  <c r="Q1040" i="1"/>
  <c r="R1039" i="1"/>
  <c r="S1039" i="1"/>
  <c r="Z1039" i="1" s="1"/>
  <c r="D1040" i="1"/>
  <c r="G1040" i="1" s="1"/>
  <c r="M986" i="1"/>
  <c r="N986" i="1" s="1"/>
  <c r="J987" i="1"/>
  <c r="K987" i="1" s="1"/>
  <c r="I988" i="1"/>
  <c r="AB1040" i="1"/>
  <c r="AA1040" i="1"/>
  <c r="T1040" i="1"/>
  <c r="L986" i="1"/>
  <c r="U986" i="1"/>
  <c r="W986" i="1" s="1"/>
  <c r="A1041" i="1"/>
  <c r="H1040" i="1"/>
  <c r="O985" i="1"/>
  <c r="P424" i="1"/>
  <c r="BR1045" i="1" l="1"/>
  <c r="BQ1046" i="1"/>
  <c r="EK1042" i="1"/>
  <c r="EL1041" i="1"/>
  <c r="DM1043" i="1"/>
  <c r="DN1042" i="1"/>
  <c r="ED1042" i="1"/>
  <c r="EC1043" i="1"/>
  <c r="CC1041" i="1"/>
  <c r="CD1041" i="1" s="1"/>
  <c r="AW1041" i="1"/>
  <c r="AX1041" i="1" s="1"/>
  <c r="BU1041" i="1"/>
  <c r="BV1041" i="1" s="1"/>
  <c r="AO1041" i="1"/>
  <c r="AP1041" i="1" s="1"/>
  <c r="BM1041" i="1"/>
  <c r="BN1041" i="1" s="1"/>
  <c r="AG1041" i="1"/>
  <c r="AH1041" i="1" s="1"/>
  <c r="CK1041" i="1"/>
  <c r="CL1041" i="1" s="1"/>
  <c r="BE1041" i="1"/>
  <c r="BF1041" i="1" s="1"/>
  <c r="DY1041" i="1"/>
  <c r="DZ1041" i="1" s="1"/>
  <c r="DQ1041" i="1"/>
  <c r="DR1041" i="1" s="1"/>
  <c r="DI1041" i="1"/>
  <c r="DJ1041" i="1" s="1"/>
  <c r="DA1041" i="1"/>
  <c r="DB1041" i="1" s="1"/>
  <c r="CS1041" i="1"/>
  <c r="CT1041" i="1" s="1"/>
  <c r="CY1041" i="1"/>
  <c r="DO1041" i="1"/>
  <c r="BS1041" i="1"/>
  <c r="DG1041" i="1"/>
  <c r="CI1041" i="1"/>
  <c r="CQ1041" i="1"/>
  <c r="EM1041" i="1"/>
  <c r="EE1041" i="1"/>
  <c r="EU1041" i="1"/>
  <c r="DW1041" i="1"/>
  <c r="CA1041" i="1"/>
  <c r="EG1041" i="1"/>
  <c r="EH1041" i="1" s="1"/>
  <c r="EO1041" i="1"/>
  <c r="EP1041" i="1" s="1"/>
  <c r="EW1041" i="1"/>
  <c r="EX1041" i="1" s="1"/>
  <c r="FE1041" i="1"/>
  <c r="FF1041" i="1" s="1"/>
  <c r="CG1045" i="1"/>
  <c r="CH1044" i="1"/>
  <c r="BY1043" i="1"/>
  <c r="BZ1042" i="1"/>
  <c r="ET1041" i="1"/>
  <c r="ES1042" i="1"/>
  <c r="CP1043" i="1"/>
  <c r="CO1044" i="1"/>
  <c r="DU1043" i="1"/>
  <c r="DV1042" i="1"/>
  <c r="DF1042" i="1"/>
  <c r="DE1043" i="1"/>
  <c r="FA1041" i="1"/>
  <c r="FC1041" i="1" s="1"/>
  <c r="FB1040" i="1"/>
  <c r="CW1044" i="1"/>
  <c r="CX1043" i="1"/>
  <c r="EF985" i="1"/>
  <c r="EI985" i="1" s="1"/>
  <c r="EJ985" i="1" s="1"/>
  <c r="AF985" i="1"/>
  <c r="CZ985" i="1"/>
  <c r="DC985" i="1" s="1"/>
  <c r="BL985" i="1"/>
  <c r="CR985" i="1"/>
  <c r="CU985" i="1" s="1"/>
  <c r="EV985" i="1"/>
  <c r="EY985" i="1" s="1"/>
  <c r="EZ985" i="1" s="1"/>
  <c r="BD985" i="1"/>
  <c r="DP985" i="1"/>
  <c r="DS985" i="1" s="1"/>
  <c r="DT985" i="1" s="1"/>
  <c r="CJ985" i="1"/>
  <c r="CM985" i="1" s="1"/>
  <c r="CN985" i="1" s="1"/>
  <c r="AV985" i="1"/>
  <c r="EN985" i="1"/>
  <c r="EQ985" i="1" s="1"/>
  <c r="ER985" i="1" s="1"/>
  <c r="DH985" i="1"/>
  <c r="DK985" i="1" s="1"/>
  <c r="CB985" i="1"/>
  <c r="CE985" i="1" s="1"/>
  <c r="CF985" i="1" s="1"/>
  <c r="BT985" i="1"/>
  <c r="BW985" i="1" s="1"/>
  <c r="BX985" i="1" s="1"/>
  <c r="AN985" i="1"/>
  <c r="DX985" i="1"/>
  <c r="EA985" i="1" s="1"/>
  <c r="EB985" i="1" s="1"/>
  <c r="F1040" i="1"/>
  <c r="R1040" i="1"/>
  <c r="S1040" i="1"/>
  <c r="Z1040" i="1" s="1"/>
  <c r="E1042" i="1"/>
  <c r="Q1041" i="1"/>
  <c r="D1041" i="1"/>
  <c r="G1041" i="1" s="1"/>
  <c r="M987" i="1"/>
  <c r="M988" i="1" s="1"/>
  <c r="O986" i="1"/>
  <c r="N987" i="1"/>
  <c r="J988" i="1"/>
  <c r="K988" i="1" s="1"/>
  <c r="I989" i="1"/>
  <c r="X424" i="1"/>
  <c r="A1042" i="1"/>
  <c r="H1041" i="1"/>
  <c r="L987" i="1"/>
  <c r="U987" i="1"/>
  <c r="W987" i="1" s="1"/>
  <c r="T1041" i="1"/>
  <c r="AB1041" i="1"/>
  <c r="AA1041" i="1"/>
  <c r="CH1045" i="1" l="1"/>
  <c r="CG1046" i="1"/>
  <c r="BQ1047" i="1"/>
  <c r="BR1046" i="1"/>
  <c r="ES1043" i="1"/>
  <c r="ET1042" i="1"/>
  <c r="BY1044" i="1"/>
  <c r="BZ1043" i="1"/>
  <c r="DN1043" i="1"/>
  <c r="DM1044" i="1"/>
  <c r="FA1042" i="1"/>
  <c r="FB1041" i="1"/>
  <c r="DV1043" i="1"/>
  <c r="DU1044" i="1"/>
  <c r="EC1044" i="1"/>
  <c r="ED1043" i="1"/>
  <c r="CC1042" i="1"/>
  <c r="CD1042" i="1" s="1"/>
  <c r="AW1042" i="1"/>
  <c r="AX1042" i="1" s="1"/>
  <c r="BU1042" i="1"/>
  <c r="BV1042" i="1" s="1"/>
  <c r="AO1042" i="1"/>
  <c r="AP1042" i="1" s="1"/>
  <c r="BM1042" i="1"/>
  <c r="BN1042" i="1" s="1"/>
  <c r="AG1042" i="1"/>
  <c r="AH1042" i="1" s="1"/>
  <c r="CK1042" i="1"/>
  <c r="CL1042" i="1" s="1"/>
  <c r="BE1042" i="1"/>
  <c r="BF1042" i="1" s="1"/>
  <c r="DY1042" i="1"/>
  <c r="DZ1042" i="1" s="1"/>
  <c r="DQ1042" i="1"/>
  <c r="DR1042" i="1" s="1"/>
  <c r="DI1042" i="1"/>
  <c r="DJ1042" i="1" s="1"/>
  <c r="DA1042" i="1"/>
  <c r="DB1042" i="1" s="1"/>
  <c r="CS1042" i="1"/>
  <c r="CT1042" i="1" s="1"/>
  <c r="CY1042" i="1"/>
  <c r="DO1042" i="1"/>
  <c r="EE1042" i="1"/>
  <c r="CA1042" i="1"/>
  <c r="DW1042" i="1"/>
  <c r="BS1042" i="1"/>
  <c r="CI1042" i="1"/>
  <c r="DG1042" i="1"/>
  <c r="EU1042" i="1"/>
  <c r="EM1042" i="1"/>
  <c r="CQ1042" i="1"/>
  <c r="EG1042" i="1"/>
  <c r="EH1042" i="1" s="1"/>
  <c r="EO1042" i="1"/>
  <c r="EP1042" i="1" s="1"/>
  <c r="EW1042" i="1"/>
  <c r="EX1042" i="1" s="1"/>
  <c r="FE1042" i="1"/>
  <c r="FF1042" i="1" s="1"/>
  <c r="CX1044" i="1"/>
  <c r="CW1045" i="1"/>
  <c r="DE1044" i="1"/>
  <c r="DF1043" i="1"/>
  <c r="CP1044" i="1"/>
  <c r="CO1045" i="1"/>
  <c r="EL1042" i="1"/>
  <c r="EK1043" i="1"/>
  <c r="DX986" i="1"/>
  <c r="EA986" i="1" s="1"/>
  <c r="EB986" i="1" s="1"/>
  <c r="CJ986" i="1"/>
  <c r="CM986" i="1" s="1"/>
  <c r="CN986" i="1" s="1"/>
  <c r="AV986" i="1"/>
  <c r="DP986" i="1"/>
  <c r="DS986" i="1" s="1"/>
  <c r="DT986" i="1" s="1"/>
  <c r="AN986" i="1"/>
  <c r="CR986" i="1"/>
  <c r="CU986" i="1" s="1"/>
  <c r="EV986" i="1"/>
  <c r="EY986" i="1" s="1"/>
  <c r="EZ986" i="1" s="1"/>
  <c r="CB986" i="1"/>
  <c r="CE986" i="1" s="1"/>
  <c r="CF986" i="1" s="1"/>
  <c r="DH986" i="1"/>
  <c r="DK986" i="1" s="1"/>
  <c r="BT986" i="1"/>
  <c r="BW986" i="1" s="1"/>
  <c r="BX986" i="1" s="1"/>
  <c r="AF986" i="1"/>
  <c r="EN986" i="1"/>
  <c r="EQ986" i="1" s="1"/>
  <c r="ER986" i="1" s="1"/>
  <c r="CZ986" i="1"/>
  <c r="DC986" i="1" s="1"/>
  <c r="BL986" i="1"/>
  <c r="EF986" i="1"/>
  <c r="EI986" i="1" s="1"/>
  <c r="EJ986" i="1" s="1"/>
  <c r="BD986" i="1"/>
  <c r="F1041" i="1"/>
  <c r="O987" i="1"/>
  <c r="S1041" i="1"/>
  <c r="Z1041" i="1" s="1"/>
  <c r="R1041" i="1"/>
  <c r="E1043" i="1"/>
  <c r="Q1042" i="1"/>
  <c r="D1042" i="1"/>
  <c r="G1042" i="1" s="1"/>
  <c r="N988" i="1"/>
  <c r="AB1042" i="1"/>
  <c r="AA1042" i="1"/>
  <c r="T1042" i="1"/>
  <c r="C425" i="1"/>
  <c r="J989" i="1"/>
  <c r="K989" i="1" s="1"/>
  <c r="M989" i="1"/>
  <c r="I990" i="1"/>
  <c r="B424" i="1"/>
  <c r="L988" i="1"/>
  <c r="U988" i="1"/>
  <c r="W988" i="1" s="1"/>
  <c r="A1043" i="1"/>
  <c r="H1042" i="1"/>
  <c r="CX1045" i="1" l="1"/>
  <c r="CW1046" i="1"/>
  <c r="BR1047" i="1"/>
  <c r="BQ1048" i="1"/>
  <c r="CH1046" i="1"/>
  <c r="CG1047" i="1"/>
  <c r="CP1045" i="1"/>
  <c r="CO1046" i="1"/>
  <c r="ED1044" i="1"/>
  <c r="EC1045" i="1"/>
  <c r="FA1043" i="1"/>
  <c r="FC1043" i="1" s="1"/>
  <c r="FB1042" i="1"/>
  <c r="DV1044" i="1"/>
  <c r="DU1045" i="1"/>
  <c r="BZ1044" i="1"/>
  <c r="BY1045" i="1"/>
  <c r="EL1043" i="1"/>
  <c r="EK1044" i="1"/>
  <c r="CC1043" i="1"/>
  <c r="CD1043" i="1" s="1"/>
  <c r="AW1043" i="1"/>
  <c r="AX1043" i="1" s="1"/>
  <c r="BU1043" i="1"/>
  <c r="BV1043" i="1" s="1"/>
  <c r="AO1043" i="1"/>
  <c r="AP1043" i="1" s="1"/>
  <c r="BM1043" i="1"/>
  <c r="BN1043" i="1" s="1"/>
  <c r="AG1043" i="1"/>
  <c r="AH1043" i="1" s="1"/>
  <c r="CK1043" i="1"/>
  <c r="CL1043" i="1" s="1"/>
  <c r="BE1043" i="1"/>
  <c r="BF1043" i="1" s="1"/>
  <c r="DY1043" i="1"/>
  <c r="DZ1043" i="1" s="1"/>
  <c r="DQ1043" i="1"/>
  <c r="DR1043" i="1" s="1"/>
  <c r="DI1043" i="1"/>
  <c r="DJ1043" i="1" s="1"/>
  <c r="DA1043" i="1"/>
  <c r="DB1043" i="1" s="1"/>
  <c r="CS1043" i="1"/>
  <c r="CT1043" i="1" s="1"/>
  <c r="CY1043" i="1"/>
  <c r="DO1043" i="1"/>
  <c r="BS1043" i="1"/>
  <c r="DG1043" i="1"/>
  <c r="DW1043" i="1"/>
  <c r="CQ1043" i="1"/>
  <c r="EU1043" i="1"/>
  <c r="EM1043" i="1"/>
  <c r="CI1043" i="1"/>
  <c r="CA1043" i="1"/>
  <c r="EE1043" i="1"/>
  <c r="EG1043" i="1"/>
  <c r="EH1043" i="1" s="1"/>
  <c r="EO1043" i="1"/>
  <c r="EP1043" i="1" s="1"/>
  <c r="EW1043" i="1"/>
  <c r="EX1043" i="1" s="1"/>
  <c r="FE1043" i="1"/>
  <c r="FF1043" i="1" s="1"/>
  <c r="DF1044" i="1"/>
  <c r="DE1045" i="1"/>
  <c r="DM1045" i="1"/>
  <c r="DN1044" i="1"/>
  <c r="FC1042" i="1"/>
  <c r="ES1044" i="1"/>
  <c r="ET1043" i="1"/>
  <c r="CJ987" i="1"/>
  <c r="CM987" i="1" s="1"/>
  <c r="CN987" i="1" s="1"/>
  <c r="AV987" i="1"/>
  <c r="CB987" i="1"/>
  <c r="CE987" i="1" s="1"/>
  <c r="CF987" i="1" s="1"/>
  <c r="EV987" i="1"/>
  <c r="EY987" i="1" s="1"/>
  <c r="EZ987" i="1" s="1"/>
  <c r="AN987" i="1"/>
  <c r="DP987" i="1"/>
  <c r="DS987" i="1" s="1"/>
  <c r="DT987" i="1" s="1"/>
  <c r="DH987" i="1"/>
  <c r="DK987" i="1" s="1"/>
  <c r="BT987" i="1"/>
  <c r="BW987" i="1" s="1"/>
  <c r="BX987" i="1" s="1"/>
  <c r="AF987" i="1"/>
  <c r="EN987" i="1"/>
  <c r="EQ987" i="1" s="1"/>
  <c r="ER987" i="1" s="1"/>
  <c r="CZ987" i="1"/>
  <c r="DC987" i="1" s="1"/>
  <c r="BL987" i="1"/>
  <c r="EF987" i="1"/>
  <c r="EI987" i="1" s="1"/>
  <c r="EJ987" i="1" s="1"/>
  <c r="CR987" i="1"/>
  <c r="CU987" i="1" s="1"/>
  <c r="BD987" i="1"/>
  <c r="DX987" i="1"/>
  <c r="EA987" i="1" s="1"/>
  <c r="EB987" i="1" s="1"/>
  <c r="F1042" i="1"/>
  <c r="N989" i="1"/>
  <c r="E1044" i="1"/>
  <c r="Q1043" i="1"/>
  <c r="R1042" i="1"/>
  <c r="S1042" i="1"/>
  <c r="Z1042" i="1" s="1"/>
  <c r="D1043" i="1"/>
  <c r="G1043" i="1" s="1"/>
  <c r="O988" i="1"/>
  <c r="T1043" i="1"/>
  <c r="AB1043" i="1"/>
  <c r="AA1043" i="1"/>
  <c r="L989" i="1"/>
  <c r="U989" i="1"/>
  <c r="W989" i="1" s="1"/>
  <c r="H1043" i="1"/>
  <c r="A1044" i="1"/>
  <c r="J990" i="1"/>
  <c r="K990" i="1" s="1"/>
  <c r="M990" i="1"/>
  <c r="I991" i="1"/>
  <c r="P425" i="1"/>
  <c r="BZ1045" i="1" l="1"/>
  <c r="BY1046" i="1"/>
  <c r="CP1046" i="1"/>
  <c r="CO1047" i="1"/>
  <c r="DV1045" i="1"/>
  <c r="DU1046" i="1"/>
  <c r="CG1048" i="1"/>
  <c r="CH1047" i="1"/>
  <c r="BQ1049" i="1"/>
  <c r="BR1048" i="1"/>
  <c r="DN1045" i="1"/>
  <c r="DM1046" i="1"/>
  <c r="ED1045" i="1"/>
  <c r="EC1046" i="1"/>
  <c r="CW1047" i="1"/>
  <c r="CX1046" i="1"/>
  <c r="DF1045" i="1"/>
  <c r="DE1046" i="1"/>
  <c r="ET1044" i="1"/>
  <c r="ES1045" i="1"/>
  <c r="FA1044" i="1"/>
  <c r="FB1043" i="1"/>
  <c r="EK1045" i="1"/>
  <c r="EL1044" i="1"/>
  <c r="BU1044" i="1"/>
  <c r="BV1044" i="1" s="1"/>
  <c r="AW1044" i="1"/>
  <c r="AX1044" i="1" s="1"/>
  <c r="CK1044" i="1"/>
  <c r="CL1044" i="1" s="1"/>
  <c r="AO1044" i="1"/>
  <c r="AP1044" i="1" s="1"/>
  <c r="BM1044" i="1"/>
  <c r="BN1044" i="1" s="1"/>
  <c r="AG1044" i="1"/>
  <c r="AH1044" i="1" s="1"/>
  <c r="CC1044" i="1"/>
  <c r="CD1044" i="1" s="1"/>
  <c r="BE1044" i="1"/>
  <c r="BF1044" i="1" s="1"/>
  <c r="FC1044" i="1"/>
  <c r="DY1044" i="1"/>
  <c r="DZ1044" i="1" s="1"/>
  <c r="DQ1044" i="1"/>
  <c r="DR1044" i="1" s="1"/>
  <c r="DI1044" i="1"/>
  <c r="DJ1044" i="1" s="1"/>
  <c r="DA1044" i="1"/>
  <c r="DB1044" i="1" s="1"/>
  <c r="CS1044" i="1"/>
  <c r="CT1044" i="1" s="1"/>
  <c r="DO1044" i="1"/>
  <c r="CY1044" i="1"/>
  <c r="CI1044" i="1"/>
  <c r="DG1044" i="1"/>
  <c r="CQ1044" i="1"/>
  <c r="CA1044" i="1"/>
  <c r="BS1044" i="1"/>
  <c r="EE1044" i="1"/>
  <c r="DW1044" i="1"/>
  <c r="EM1044" i="1"/>
  <c r="EU1044" i="1"/>
  <c r="EG1044" i="1"/>
  <c r="EH1044" i="1" s="1"/>
  <c r="EO1044" i="1"/>
  <c r="EP1044" i="1" s="1"/>
  <c r="EW1044" i="1"/>
  <c r="EX1044" i="1" s="1"/>
  <c r="FE1044" i="1"/>
  <c r="FF1044" i="1" s="1"/>
  <c r="DP988" i="1"/>
  <c r="DS988" i="1" s="1"/>
  <c r="DT988" i="1" s="1"/>
  <c r="EV988" i="1"/>
  <c r="EY988" i="1" s="1"/>
  <c r="EZ988" i="1" s="1"/>
  <c r="CB988" i="1"/>
  <c r="CE988" i="1" s="1"/>
  <c r="CF988" i="1" s="1"/>
  <c r="AN988" i="1"/>
  <c r="DH988" i="1"/>
  <c r="DK988" i="1" s="1"/>
  <c r="BT988" i="1"/>
  <c r="BW988" i="1" s="1"/>
  <c r="BX988" i="1" s="1"/>
  <c r="AF988" i="1"/>
  <c r="EN988" i="1"/>
  <c r="EQ988" i="1" s="1"/>
  <c r="ER988" i="1" s="1"/>
  <c r="CZ988" i="1"/>
  <c r="DC988" i="1" s="1"/>
  <c r="BL988" i="1"/>
  <c r="EF988" i="1"/>
  <c r="EI988" i="1" s="1"/>
  <c r="EJ988" i="1" s="1"/>
  <c r="CR988" i="1"/>
  <c r="CU988" i="1" s="1"/>
  <c r="BD988" i="1"/>
  <c r="AV988" i="1"/>
  <c r="DX988" i="1"/>
  <c r="EA988" i="1" s="1"/>
  <c r="EB988" i="1" s="1"/>
  <c r="CJ988" i="1"/>
  <c r="CM988" i="1" s="1"/>
  <c r="CN988" i="1" s="1"/>
  <c r="O989" i="1"/>
  <c r="N990" i="1"/>
  <c r="F1043" i="1"/>
  <c r="E1045" i="1"/>
  <c r="Q1044" i="1"/>
  <c r="S1043" i="1"/>
  <c r="Z1043" i="1" s="1"/>
  <c r="R1043" i="1"/>
  <c r="D1044" i="1"/>
  <c r="G1044" i="1" s="1"/>
  <c r="L990" i="1"/>
  <c r="U990" i="1"/>
  <c r="W990" i="1" s="1"/>
  <c r="X425" i="1"/>
  <c r="AB1044" i="1"/>
  <c r="AA1044" i="1"/>
  <c r="T1044" i="1"/>
  <c r="J991" i="1"/>
  <c r="K991" i="1" s="1"/>
  <c r="M991" i="1"/>
  <c r="I992" i="1"/>
  <c r="A1045" i="1"/>
  <c r="H1044" i="1"/>
  <c r="FI1043" i="1" l="1"/>
  <c r="EL1045" i="1"/>
  <c r="EK1046" i="1"/>
  <c r="CX1047" i="1"/>
  <c r="CW1048" i="1"/>
  <c r="CH1048" i="1"/>
  <c r="CG1049" i="1"/>
  <c r="ED1046" i="1"/>
  <c r="EC1047" i="1"/>
  <c r="DV1046" i="1"/>
  <c r="DU1047" i="1"/>
  <c r="ET1045" i="1"/>
  <c r="ES1046" i="1"/>
  <c r="DM1047" i="1"/>
  <c r="DN1046" i="1"/>
  <c r="CO1048" i="1"/>
  <c r="CP1047" i="1"/>
  <c r="DE1047" i="1"/>
  <c r="DF1046" i="1"/>
  <c r="BY1047" i="1"/>
  <c r="BZ1046" i="1"/>
  <c r="BQ1050" i="1"/>
  <c r="BR1049" i="1"/>
  <c r="BU1045" i="1"/>
  <c r="BV1045" i="1" s="1"/>
  <c r="AG1045" i="1"/>
  <c r="AH1045" i="1" s="1"/>
  <c r="CK1045" i="1"/>
  <c r="CL1045" i="1" s="1"/>
  <c r="AW1045" i="1"/>
  <c r="AX1045" i="1" s="1"/>
  <c r="BM1045" i="1"/>
  <c r="BN1045" i="1" s="1"/>
  <c r="AO1045" i="1"/>
  <c r="AP1045" i="1" s="1"/>
  <c r="CC1045" i="1"/>
  <c r="CD1045" i="1" s="1"/>
  <c r="BE1045" i="1"/>
  <c r="BF1045" i="1" s="1"/>
  <c r="DY1045" i="1"/>
  <c r="DZ1045" i="1" s="1"/>
  <c r="DQ1045" i="1"/>
  <c r="DR1045" i="1" s="1"/>
  <c r="DI1045" i="1"/>
  <c r="DJ1045" i="1" s="1"/>
  <c r="DA1045" i="1"/>
  <c r="DB1045" i="1" s="1"/>
  <c r="CS1045" i="1"/>
  <c r="CT1045" i="1" s="1"/>
  <c r="CY1045" i="1"/>
  <c r="DO1045" i="1"/>
  <c r="EE1045" i="1"/>
  <c r="CQ1045" i="1"/>
  <c r="DW1045" i="1"/>
  <c r="DG1045" i="1"/>
  <c r="EM1045" i="1"/>
  <c r="EU1045" i="1"/>
  <c r="CI1045" i="1"/>
  <c r="CA1045" i="1"/>
  <c r="BS1045" i="1"/>
  <c r="EG1045" i="1"/>
  <c r="EH1045" i="1" s="1"/>
  <c r="EO1045" i="1"/>
  <c r="EP1045" i="1" s="1"/>
  <c r="EW1045" i="1"/>
  <c r="EX1045" i="1" s="1"/>
  <c r="FE1045" i="1"/>
  <c r="FF1045" i="1" s="1"/>
  <c r="FA1045" i="1"/>
  <c r="FA1046" i="1" s="1"/>
  <c r="FB1044" i="1"/>
  <c r="DP989" i="1"/>
  <c r="DS989" i="1" s="1"/>
  <c r="DT989" i="1" s="1"/>
  <c r="AF989" i="1"/>
  <c r="BT989" i="1"/>
  <c r="BW989" i="1" s="1"/>
  <c r="BX989" i="1" s="1"/>
  <c r="DH989" i="1"/>
  <c r="DK989" i="1" s="1"/>
  <c r="CZ989" i="1"/>
  <c r="DC989" i="1" s="1"/>
  <c r="BL989" i="1"/>
  <c r="CB989" i="1"/>
  <c r="CE989" i="1" s="1"/>
  <c r="CF989" i="1" s="1"/>
  <c r="EN989" i="1"/>
  <c r="EQ989" i="1" s="1"/>
  <c r="ER989" i="1" s="1"/>
  <c r="BD989" i="1"/>
  <c r="EF989" i="1"/>
  <c r="EI989" i="1" s="1"/>
  <c r="EJ989" i="1" s="1"/>
  <c r="CR989" i="1"/>
  <c r="CU989" i="1" s="1"/>
  <c r="EV989" i="1"/>
  <c r="EY989" i="1" s="1"/>
  <c r="EZ989" i="1" s="1"/>
  <c r="CJ989" i="1"/>
  <c r="CM989" i="1" s="1"/>
  <c r="CN989" i="1" s="1"/>
  <c r="AV989" i="1"/>
  <c r="AN989" i="1"/>
  <c r="DX989" i="1"/>
  <c r="EA989" i="1" s="1"/>
  <c r="EB989" i="1" s="1"/>
  <c r="N991" i="1"/>
  <c r="F1044" i="1"/>
  <c r="O990" i="1"/>
  <c r="E1046" i="1"/>
  <c r="Q1045" i="1"/>
  <c r="S1045" i="1" s="1"/>
  <c r="FI1045" i="1" s="1"/>
  <c r="FI1046" i="1" s="1"/>
  <c r="R1044" i="1"/>
  <c r="S1044" i="1"/>
  <c r="Z1044" i="1" s="1"/>
  <c r="D1045" i="1"/>
  <c r="G1045" i="1" s="1"/>
  <c r="C426" i="1"/>
  <c r="B425" i="1"/>
  <c r="J992" i="1"/>
  <c r="K992" i="1" s="1"/>
  <c r="M992" i="1"/>
  <c r="I993" i="1"/>
  <c r="H1045" i="1"/>
  <c r="A1046" i="1"/>
  <c r="L991" i="1"/>
  <c r="U991" i="1"/>
  <c r="W991" i="1" s="1"/>
  <c r="AA1045" i="1"/>
  <c r="T1045" i="1"/>
  <c r="AB1045" i="1"/>
  <c r="CG1050" i="1" l="1"/>
  <c r="CH1049" i="1"/>
  <c r="BQ1051" i="1"/>
  <c r="BR1050" i="1"/>
  <c r="DN1047" i="1"/>
  <c r="DM1048" i="1"/>
  <c r="ET1046" i="1"/>
  <c r="ES1047" i="1"/>
  <c r="CW1049" i="1"/>
  <c r="CX1048" i="1"/>
  <c r="FI1047" i="1"/>
  <c r="FJ1046" i="1"/>
  <c r="AG1046" i="1"/>
  <c r="AH1046" i="1" s="1"/>
  <c r="AO1046" i="1"/>
  <c r="AP1046" i="1" s="1"/>
  <c r="BM1046" i="1"/>
  <c r="BN1046" i="1" s="1"/>
  <c r="BE1046" i="1"/>
  <c r="BF1046" i="1" s="1"/>
  <c r="CK1046" i="1"/>
  <c r="CL1046" i="1" s="1"/>
  <c r="CC1046" i="1"/>
  <c r="CD1046" i="1" s="1"/>
  <c r="AW1046" i="1"/>
  <c r="AX1046" i="1" s="1"/>
  <c r="BU1046" i="1"/>
  <c r="BV1046" i="1" s="1"/>
  <c r="DO1046" i="1"/>
  <c r="EU1046" i="1"/>
  <c r="CY1046" i="1"/>
  <c r="DW1046" i="1"/>
  <c r="CI1046" i="1"/>
  <c r="BS1046" i="1"/>
  <c r="EE1046" i="1"/>
  <c r="DG1046" i="1"/>
  <c r="CA1046" i="1"/>
  <c r="EM1046" i="1"/>
  <c r="CQ1046" i="1"/>
  <c r="FC1046" i="1"/>
  <c r="DY1046" i="1"/>
  <c r="DZ1046" i="1" s="1"/>
  <c r="DQ1046" i="1"/>
  <c r="DR1046" i="1" s="1"/>
  <c r="DI1046" i="1"/>
  <c r="DJ1046" i="1" s="1"/>
  <c r="DA1046" i="1"/>
  <c r="DB1046" i="1" s="1"/>
  <c r="CS1046" i="1"/>
  <c r="CT1046" i="1" s="1"/>
  <c r="EG1046" i="1"/>
  <c r="EH1046" i="1" s="1"/>
  <c r="EO1046" i="1"/>
  <c r="EP1046" i="1" s="1"/>
  <c r="EW1046" i="1"/>
  <c r="EX1046" i="1" s="1"/>
  <c r="FE1046" i="1"/>
  <c r="FF1046" i="1" s="1"/>
  <c r="FB1046" i="1"/>
  <c r="FA1047" i="1"/>
  <c r="BZ1047" i="1"/>
  <c r="BY1048" i="1"/>
  <c r="DV1047" i="1"/>
  <c r="DU1048" i="1"/>
  <c r="EL1046" i="1"/>
  <c r="EK1047" i="1"/>
  <c r="DE1048" i="1"/>
  <c r="DF1047" i="1"/>
  <c r="EC1048" i="1"/>
  <c r="ED1047" i="1"/>
  <c r="FM1043" i="1"/>
  <c r="FP1043" i="1"/>
  <c r="FK1043" i="1"/>
  <c r="FK1045" i="1" s="1"/>
  <c r="FL1042" i="1"/>
  <c r="FO1043" i="1"/>
  <c r="FN1043" i="1"/>
  <c r="FJ1043" i="1"/>
  <c r="CO1049" i="1"/>
  <c r="CP1048" i="1"/>
  <c r="FB1045" i="1"/>
  <c r="FC1045" i="1"/>
  <c r="DP990" i="1"/>
  <c r="DS990" i="1" s="1"/>
  <c r="DT990" i="1" s="1"/>
  <c r="CB990" i="1"/>
  <c r="CE990" i="1" s="1"/>
  <c r="CF990" i="1" s="1"/>
  <c r="AN990" i="1"/>
  <c r="DH990" i="1"/>
  <c r="DK990" i="1" s="1"/>
  <c r="AF990" i="1"/>
  <c r="BT990" i="1"/>
  <c r="BW990" i="1" s="1"/>
  <c r="BX990" i="1" s="1"/>
  <c r="EN990" i="1"/>
  <c r="EQ990" i="1" s="1"/>
  <c r="ER990" i="1" s="1"/>
  <c r="CZ990" i="1"/>
  <c r="DC990" i="1" s="1"/>
  <c r="BL990" i="1"/>
  <c r="BD990" i="1"/>
  <c r="EF990" i="1"/>
  <c r="EI990" i="1" s="1"/>
  <c r="EJ990" i="1" s="1"/>
  <c r="CR990" i="1"/>
  <c r="CU990" i="1" s="1"/>
  <c r="CJ990" i="1"/>
  <c r="CM990" i="1" s="1"/>
  <c r="CN990" i="1" s="1"/>
  <c r="AV990" i="1"/>
  <c r="EV990" i="1"/>
  <c r="EY990" i="1" s="1"/>
  <c r="EZ990" i="1" s="1"/>
  <c r="DX990" i="1"/>
  <c r="EA990" i="1" s="1"/>
  <c r="EB990" i="1" s="1"/>
  <c r="O991" i="1"/>
  <c r="N992" i="1"/>
  <c r="F1045" i="1"/>
  <c r="E1047" i="1"/>
  <c r="Q1046" i="1"/>
  <c r="D1046" i="1"/>
  <c r="G1046" i="1" s="1"/>
  <c r="P426" i="1"/>
  <c r="X426" i="1" s="1"/>
  <c r="A1047" i="1"/>
  <c r="H1046" i="1"/>
  <c r="J993" i="1"/>
  <c r="K993" i="1" s="1"/>
  <c r="M993" i="1"/>
  <c r="I994" i="1"/>
  <c r="L992" i="1"/>
  <c r="U992" i="1"/>
  <c r="W992" i="1" s="1"/>
  <c r="T1046" i="1"/>
  <c r="AB1046" i="1"/>
  <c r="AA1046" i="1"/>
  <c r="DE1049" i="1" l="1"/>
  <c r="DF1048" i="1"/>
  <c r="ET1047" i="1"/>
  <c r="ES1048" i="1"/>
  <c r="DM1049" i="1"/>
  <c r="DN1048" i="1"/>
  <c r="EK1048" i="1"/>
  <c r="EL1047" i="1"/>
  <c r="AG1047" i="1"/>
  <c r="AH1047" i="1" s="1"/>
  <c r="CK1047" i="1"/>
  <c r="CL1047" i="1" s="1"/>
  <c r="AO1047" i="1"/>
  <c r="AP1047" i="1" s="1"/>
  <c r="CC1047" i="1"/>
  <c r="CD1047" i="1" s="1"/>
  <c r="BU1047" i="1"/>
  <c r="BV1047" i="1" s="1"/>
  <c r="AW1047" i="1"/>
  <c r="AX1047" i="1" s="1"/>
  <c r="BM1047" i="1"/>
  <c r="BN1047" i="1" s="1"/>
  <c r="BE1047" i="1"/>
  <c r="BF1047" i="1" s="1"/>
  <c r="FK1047" i="1"/>
  <c r="BS1047" i="1"/>
  <c r="DY1047" i="1"/>
  <c r="DZ1047" i="1" s="1"/>
  <c r="DG1047" i="1"/>
  <c r="CA1047" i="1"/>
  <c r="DW1047" i="1"/>
  <c r="CQ1047" i="1"/>
  <c r="EM1047" i="1"/>
  <c r="CY1047" i="1"/>
  <c r="CI1047" i="1"/>
  <c r="EE1047" i="1"/>
  <c r="FC1047" i="1"/>
  <c r="DO1047" i="1"/>
  <c r="EU1047" i="1"/>
  <c r="DQ1047" i="1"/>
  <c r="DR1047" i="1" s="1"/>
  <c r="DI1047" i="1"/>
  <c r="DJ1047" i="1" s="1"/>
  <c r="DA1047" i="1"/>
  <c r="DB1047" i="1" s="1"/>
  <c r="CS1047" i="1"/>
  <c r="CT1047" i="1" s="1"/>
  <c r="EG1047" i="1"/>
  <c r="EH1047" i="1" s="1"/>
  <c r="EO1047" i="1"/>
  <c r="EP1047" i="1" s="1"/>
  <c r="EW1047" i="1"/>
  <c r="EX1047" i="1" s="1"/>
  <c r="FE1047" i="1"/>
  <c r="FF1047" i="1" s="1"/>
  <c r="FI1048" i="1"/>
  <c r="FJ1047" i="1"/>
  <c r="BR1051" i="1"/>
  <c r="BQ1052" i="1"/>
  <c r="DV1048" i="1"/>
  <c r="DU1049" i="1"/>
  <c r="FM1046" i="1"/>
  <c r="FN1046" i="1" s="1"/>
  <c r="FM1045" i="1"/>
  <c r="FN1045" i="1" s="1"/>
  <c r="FM1047" i="1"/>
  <c r="FN1047" i="1" s="1"/>
  <c r="CO1050" i="1"/>
  <c r="CP1049" i="1"/>
  <c r="BY1049" i="1"/>
  <c r="BZ1048" i="1"/>
  <c r="EC1049" i="1"/>
  <c r="ED1048" i="1"/>
  <c r="FB1047" i="1"/>
  <c r="FA1048" i="1"/>
  <c r="FK1046" i="1"/>
  <c r="CW1050" i="1"/>
  <c r="CX1049" i="1"/>
  <c r="CH1050" i="1"/>
  <c r="CG1051" i="1"/>
  <c r="O992" i="1"/>
  <c r="AV992" i="1" s="1"/>
  <c r="DP991" i="1"/>
  <c r="DS991" i="1" s="1"/>
  <c r="DT991" i="1" s="1"/>
  <c r="AN991" i="1"/>
  <c r="AV991" i="1"/>
  <c r="DH991" i="1"/>
  <c r="DK991" i="1" s="1"/>
  <c r="BT991" i="1"/>
  <c r="BW991" i="1" s="1"/>
  <c r="BX991" i="1" s="1"/>
  <c r="AF991" i="1"/>
  <c r="BL991" i="1"/>
  <c r="DX991" i="1"/>
  <c r="EA991" i="1" s="1"/>
  <c r="EB991" i="1" s="1"/>
  <c r="CB991" i="1"/>
  <c r="CE991" i="1" s="1"/>
  <c r="CF991" i="1" s="1"/>
  <c r="EN991" i="1"/>
  <c r="EQ991" i="1" s="1"/>
  <c r="ER991" i="1" s="1"/>
  <c r="CZ991" i="1"/>
  <c r="DC991" i="1" s="1"/>
  <c r="BD991" i="1"/>
  <c r="EF991" i="1"/>
  <c r="EI991" i="1" s="1"/>
  <c r="EJ991" i="1" s="1"/>
  <c r="CR991" i="1"/>
  <c r="CU991" i="1" s="1"/>
  <c r="EV991" i="1"/>
  <c r="EY991" i="1" s="1"/>
  <c r="EZ991" i="1" s="1"/>
  <c r="CJ991" i="1"/>
  <c r="CM991" i="1" s="1"/>
  <c r="CN991" i="1" s="1"/>
  <c r="N993" i="1"/>
  <c r="F1046" i="1"/>
  <c r="E1048" i="1"/>
  <c r="Q1047" i="1"/>
  <c r="S1046" i="1"/>
  <c r="Z1046" i="1" s="1"/>
  <c r="R1046" i="1"/>
  <c r="D1047" i="1"/>
  <c r="G1047" i="1" s="1"/>
  <c r="C427" i="1"/>
  <c r="B426" i="1"/>
  <c r="J994" i="1"/>
  <c r="K994" i="1" s="1"/>
  <c r="M994" i="1"/>
  <c r="I995" i="1"/>
  <c r="A1048" i="1"/>
  <c r="FM1048" i="1" s="1"/>
  <c r="FN1048" i="1" s="1"/>
  <c r="H1047" i="1"/>
  <c r="L993" i="1"/>
  <c r="U993" i="1"/>
  <c r="W993" i="1" s="1"/>
  <c r="AB1047" i="1"/>
  <c r="AA1047" i="1"/>
  <c r="T1047" i="1"/>
  <c r="CP1050" i="1" l="1"/>
  <c r="CO1051" i="1"/>
  <c r="CK1048" i="1"/>
  <c r="CL1048" i="1" s="1"/>
  <c r="BU1048" i="1"/>
  <c r="BV1048" i="1" s="1"/>
  <c r="BM1048" i="1"/>
  <c r="BN1048" i="1" s="1"/>
  <c r="AO1048" i="1"/>
  <c r="AP1048" i="1" s="1"/>
  <c r="CC1048" i="1"/>
  <c r="CD1048" i="1" s="1"/>
  <c r="AW1048" i="1"/>
  <c r="AX1048" i="1" s="1"/>
  <c r="BE1048" i="1"/>
  <c r="BF1048" i="1" s="1"/>
  <c r="FK1048" i="1"/>
  <c r="AG1048" i="1"/>
  <c r="AH1048" i="1" s="1"/>
  <c r="DY1048" i="1"/>
  <c r="DZ1048" i="1" s="1"/>
  <c r="CI1048" i="1"/>
  <c r="CA1048" i="1"/>
  <c r="DG1048" i="1"/>
  <c r="FC1048" i="1"/>
  <c r="DQ1048" i="1"/>
  <c r="DR1048" i="1" s="1"/>
  <c r="CQ1048" i="1"/>
  <c r="BS1048" i="1"/>
  <c r="EU1048" i="1"/>
  <c r="DO1048" i="1"/>
  <c r="EM1048" i="1"/>
  <c r="CY1048" i="1"/>
  <c r="EE1048" i="1"/>
  <c r="DW1048" i="1"/>
  <c r="DI1048" i="1"/>
  <c r="DJ1048" i="1" s="1"/>
  <c r="DA1048" i="1"/>
  <c r="DB1048" i="1" s="1"/>
  <c r="CS1048" i="1"/>
  <c r="CT1048" i="1" s="1"/>
  <c r="EG1048" i="1"/>
  <c r="EH1048" i="1" s="1"/>
  <c r="EO1048" i="1"/>
  <c r="EP1048" i="1" s="1"/>
  <c r="EW1048" i="1"/>
  <c r="EX1048" i="1" s="1"/>
  <c r="FE1048" i="1"/>
  <c r="FF1048" i="1" s="1"/>
  <c r="BY1050" i="1"/>
  <c r="BZ1049" i="1"/>
  <c r="CW1051" i="1"/>
  <c r="CX1050" i="1"/>
  <c r="BR1052" i="1"/>
  <c r="BQ1053" i="1"/>
  <c r="EK1049" i="1"/>
  <c r="EL1048" i="1"/>
  <c r="FA1049" i="1"/>
  <c r="FB1048" i="1"/>
  <c r="DN1049" i="1"/>
  <c r="DM1050" i="1"/>
  <c r="FI1049" i="1"/>
  <c r="FJ1048" i="1"/>
  <c r="ES1049" i="1"/>
  <c r="ET1048" i="1"/>
  <c r="CG1052" i="1"/>
  <c r="CH1051" i="1"/>
  <c r="EC1050" i="1"/>
  <c r="ED1049" i="1"/>
  <c r="DU1050" i="1"/>
  <c r="DV1049" i="1"/>
  <c r="DF1049" i="1"/>
  <c r="DE1050" i="1"/>
  <c r="DP992" i="1"/>
  <c r="DS992" i="1" s="1"/>
  <c r="DT992" i="1" s="1"/>
  <c r="EN992" i="1"/>
  <c r="EQ992" i="1" s="1"/>
  <c r="ER992" i="1" s="1"/>
  <c r="EV992" i="1"/>
  <c r="EY992" i="1" s="1"/>
  <c r="EZ992" i="1" s="1"/>
  <c r="BL992" i="1"/>
  <c r="CB992" i="1"/>
  <c r="CE992" i="1" s="1"/>
  <c r="CF992" i="1" s="1"/>
  <c r="CJ992" i="1"/>
  <c r="CM992" i="1" s="1"/>
  <c r="CN992" i="1" s="1"/>
  <c r="EF992" i="1"/>
  <c r="EI992" i="1" s="1"/>
  <c r="EJ992" i="1" s="1"/>
  <c r="BT992" i="1"/>
  <c r="BW992" i="1" s="1"/>
  <c r="BX992" i="1" s="1"/>
  <c r="BD992" i="1"/>
  <c r="DX992" i="1"/>
  <c r="EA992" i="1" s="1"/>
  <c r="EB992" i="1" s="1"/>
  <c r="DH992" i="1"/>
  <c r="DK992" i="1" s="1"/>
  <c r="AN992" i="1"/>
  <c r="CR992" i="1"/>
  <c r="CU992" i="1" s="1"/>
  <c r="CZ992" i="1"/>
  <c r="DC992" i="1" s="1"/>
  <c r="AF992" i="1"/>
  <c r="O993" i="1"/>
  <c r="DX993" i="1" s="1"/>
  <c r="EA993" i="1" s="1"/>
  <c r="EB993" i="1" s="1"/>
  <c r="N994" i="1"/>
  <c r="F1047" i="1"/>
  <c r="E1049" i="1"/>
  <c r="Q1048" i="1"/>
  <c r="S1047" i="1"/>
  <c r="Z1047" i="1" s="1"/>
  <c r="R1047" i="1"/>
  <c r="D1048" i="1"/>
  <c r="G1048" i="1" s="1"/>
  <c r="P427" i="1"/>
  <c r="X427" i="1" s="1"/>
  <c r="H1048" i="1"/>
  <c r="A1049" i="1"/>
  <c r="L994" i="1"/>
  <c r="U994" i="1"/>
  <c r="W994" i="1" s="1"/>
  <c r="T1048" i="1"/>
  <c r="AB1048" i="1"/>
  <c r="AA1048" i="1"/>
  <c r="J995" i="1"/>
  <c r="K995" i="1" s="1"/>
  <c r="M995" i="1"/>
  <c r="I996" i="1"/>
  <c r="EK1050" i="1" l="1"/>
  <c r="EL1049" i="1"/>
  <c r="DU1051" i="1"/>
  <c r="DV1050" i="1"/>
  <c r="FJ1049" i="1"/>
  <c r="FI1050" i="1"/>
  <c r="DN1050" i="1"/>
  <c r="DM1051" i="1"/>
  <c r="ED1050" i="1"/>
  <c r="EC1051" i="1"/>
  <c r="CW1052" i="1"/>
  <c r="CX1051" i="1"/>
  <c r="AW1049" i="1"/>
  <c r="AX1049" i="1" s="1"/>
  <c r="CK1049" i="1"/>
  <c r="CL1049" i="1" s="1"/>
  <c r="AO1049" i="1"/>
  <c r="AP1049" i="1" s="1"/>
  <c r="BU1049" i="1"/>
  <c r="BV1049" i="1" s="1"/>
  <c r="BE1049" i="1"/>
  <c r="BF1049" i="1" s="1"/>
  <c r="FK1049" i="1"/>
  <c r="CC1049" i="1"/>
  <c r="CD1049" i="1" s="1"/>
  <c r="BM1049" i="1"/>
  <c r="BN1049" i="1" s="1"/>
  <c r="AG1049" i="1"/>
  <c r="AH1049" i="1" s="1"/>
  <c r="DY1049" i="1"/>
  <c r="DZ1049" i="1" s="1"/>
  <c r="DQ1049" i="1"/>
  <c r="DR1049" i="1" s="1"/>
  <c r="CI1049" i="1"/>
  <c r="DG1049" i="1"/>
  <c r="FC1049" i="1"/>
  <c r="CA1049" i="1"/>
  <c r="EU1049" i="1"/>
  <c r="CQ1049" i="1"/>
  <c r="EE1049" i="1"/>
  <c r="CY1049" i="1"/>
  <c r="EM1049" i="1"/>
  <c r="DI1049" i="1"/>
  <c r="DJ1049" i="1" s="1"/>
  <c r="BS1049" i="1"/>
  <c r="DW1049" i="1"/>
  <c r="DO1049" i="1"/>
  <c r="DA1049" i="1"/>
  <c r="DB1049" i="1" s="1"/>
  <c r="CS1049" i="1"/>
  <c r="CT1049" i="1" s="1"/>
  <c r="EG1049" i="1"/>
  <c r="EH1049" i="1" s="1"/>
  <c r="EO1049" i="1"/>
  <c r="EP1049" i="1" s="1"/>
  <c r="EW1049" i="1"/>
  <c r="EX1049" i="1" s="1"/>
  <c r="FE1049" i="1"/>
  <c r="FF1049" i="1" s="1"/>
  <c r="FM1049" i="1"/>
  <c r="FN1049" i="1" s="1"/>
  <c r="CH1052" i="1"/>
  <c r="CG1053" i="1"/>
  <c r="FA1050" i="1"/>
  <c r="FB1049" i="1"/>
  <c r="BY1051" i="1"/>
  <c r="BZ1050" i="1"/>
  <c r="DF1050" i="1"/>
  <c r="DE1051" i="1"/>
  <c r="ES1050" i="1"/>
  <c r="ET1049" i="1"/>
  <c r="CO1052" i="1"/>
  <c r="CP1051" i="1"/>
  <c r="BR1053" i="1"/>
  <c r="BQ1054" i="1"/>
  <c r="O994" i="1"/>
  <c r="AV994" i="1" s="1"/>
  <c r="BD993" i="1"/>
  <c r="AF993" i="1"/>
  <c r="EV993" i="1"/>
  <c r="EY993" i="1" s="1"/>
  <c r="EZ993" i="1" s="1"/>
  <c r="AN993" i="1"/>
  <c r="CB993" i="1"/>
  <c r="CE993" i="1" s="1"/>
  <c r="CF993" i="1" s="1"/>
  <c r="BL993" i="1"/>
  <c r="BT993" i="1"/>
  <c r="BW993" i="1" s="1"/>
  <c r="BX993" i="1" s="1"/>
  <c r="AV993" i="1"/>
  <c r="CR993" i="1"/>
  <c r="CU993" i="1" s="1"/>
  <c r="EN993" i="1"/>
  <c r="EQ993" i="1" s="1"/>
  <c r="ER993" i="1" s="1"/>
  <c r="DH993" i="1"/>
  <c r="DK993" i="1" s="1"/>
  <c r="CJ993" i="1"/>
  <c r="CM993" i="1" s="1"/>
  <c r="CN993" i="1" s="1"/>
  <c r="EF993" i="1"/>
  <c r="EI993" i="1" s="1"/>
  <c r="EJ993" i="1" s="1"/>
  <c r="CZ993" i="1"/>
  <c r="DC993" i="1" s="1"/>
  <c r="DP993" i="1"/>
  <c r="DS993" i="1" s="1"/>
  <c r="DT993" i="1" s="1"/>
  <c r="N995" i="1"/>
  <c r="F1048" i="1"/>
  <c r="E1050" i="1"/>
  <c r="Q1049" i="1"/>
  <c r="R1048" i="1"/>
  <c r="S1048" i="1"/>
  <c r="Z1048" i="1" s="1"/>
  <c r="D1049" i="1"/>
  <c r="G1049" i="1" s="1"/>
  <c r="C428" i="1"/>
  <c r="P428" i="1" s="1"/>
  <c r="B427" i="1"/>
  <c r="A1050" i="1"/>
  <c r="H1049" i="1"/>
  <c r="L995" i="1"/>
  <c r="U995" i="1"/>
  <c r="W995" i="1" s="1"/>
  <c r="AB1049" i="1"/>
  <c r="AA1049" i="1"/>
  <c r="T1049" i="1"/>
  <c r="J996" i="1"/>
  <c r="K996" i="1" s="1"/>
  <c r="M996" i="1"/>
  <c r="I997" i="1"/>
  <c r="CK1050" i="1" l="1"/>
  <c r="CL1050" i="1" s="1"/>
  <c r="AO1050" i="1"/>
  <c r="AP1050" i="1" s="1"/>
  <c r="CC1050" i="1"/>
  <c r="CD1050" i="1" s="1"/>
  <c r="BM1050" i="1"/>
  <c r="BN1050" i="1" s="1"/>
  <c r="AW1050" i="1"/>
  <c r="AX1050" i="1" s="1"/>
  <c r="BU1050" i="1"/>
  <c r="BV1050" i="1" s="1"/>
  <c r="BE1050" i="1"/>
  <c r="BF1050" i="1" s="1"/>
  <c r="FK1050" i="1"/>
  <c r="AG1050" i="1"/>
  <c r="AH1050" i="1" s="1"/>
  <c r="DY1050" i="1"/>
  <c r="DZ1050" i="1" s="1"/>
  <c r="DQ1050" i="1"/>
  <c r="DR1050" i="1" s="1"/>
  <c r="DI1050" i="1"/>
  <c r="DJ1050" i="1" s="1"/>
  <c r="CI1050" i="1"/>
  <c r="EU1050" i="1"/>
  <c r="CY1050" i="1"/>
  <c r="EE1050" i="1"/>
  <c r="BS1050" i="1"/>
  <c r="DO1050" i="1"/>
  <c r="CQ1050" i="1"/>
  <c r="DA1050" i="1"/>
  <c r="DB1050" i="1" s="1"/>
  <c r="DW1050" i="1"/>
  <c r="DG1050" i="1"/>
  <c r="CA1050" i="1"/>
  <c r="EM1050" i="1"/>
  <c r="FC1050" i="1"/>
  <c r="CS1050" i="1"/>
  <c r="CT1050" i="1" s="1"/>
  <c r="EG1050" i="1"/>
  <c r="EH1050" i="1" s="1"/>
  <c r="EO1050" i="1"/>
  <c r="EP1050" i="1" s="1"/>
  <c r="EW1050" i="1"/>
  <c r="EX1050" i="1" s="1"/>
  <c r="FE1050" i="1"/>
  <c r="FF1050" i="1" s="1"/>
  <c r="FM1050" i="1"/>
  <c r="FN1050" i="1" s="1"/>
  <c r="DE1052" i="1"/>
  <c r="DF1051" i="1"/>
  <c r="DN1051" i="1"/>
  <c r="DM1052" i="1"/>
  <c r="FI1051" i="1"/>
  <c r="FJ1050" i="1"/>
  <c r="BR1054" i="1"/>
  <c r="BQ1055" i="1"/>
  <c r="CX1052" i="1"/>
  <c r="CW1053" i="1"/>
  <c r="DU1052" i="1"/>
  <c r="DV1051" i="1"/>
  <c r="BY1052" i="1"/>
  <c r="BZ1051" i="1"/>
  <c r="FB1050" i="1"/>
  <c r="FA1051" i="1"/>
  <c r="CG1054" i="1"/>
  <c r="CH1053" i="1"/>
  <c r="ED1051" i="1"/>
  <c r="EC1052" i="1"/>
  <c r="CP1052" i="1"/>
  <c r="CO1053" i="1"/>
  <c r="ES1051" i="1"/>
  <c r="ET1050" i="1"/>
  <c r="EL1050" i="1"/>
  <c r="EK1051" i="1"/>
  <c r="EF994" i="1"/>
  <c r="EI994" i="1" s="1"/>
  <c r="EJ994" i="1" s="1"/>
  <c r="BD994" i="1"/>
  <c r="CZ994" i="1"/>
  <c r="DC994" i="1" s="1"/>
  <c r="AN994" i="1"/>
  <c r="EV994" i="1"/>
  <c r="EY994" i="1" s="1"/>
  <c r="EZ994" i="1" s="1"/>
  <c r="DH994" i="1"/>
  <c r="DK994" i="1" s="1"/>
  <c r="CB994" i="1"/>
  <c r="CE994" i="1" s="1"/>
  <c r="CF994" i="1" s="1"/>
  <c r="EN994" i="1"/>
  <c r="EQ994" i="1" s="1"/>
  <c r="ER994" i="1" s="1"/>
  <c r="AF994" i="1"/>
  <c r="CJ994" i="1"/>
  <c r="CM994" i="1" s="1"/>
  <c r="CN994" i="1" s="1"/>
  <c r="CR994" i="1"/>
  <c r="CU994" i="1" s="1"/>
  <c r="BL994" i="1"/>
  <c r="DP994" i="1"/>
  <c r="DS994" i="1" s="1"/>
  <c r="DT994" i="1" s="1"/>
  <c r="DX994" i="1"/>
  <c r="EA994" i="1" s="1"/>
  <c r="EB994" i="1" s="1"/>
  <c r="BT994" i="1"/>
  <c r="BW994" i="1" s="1"/>
  <c r="BX994" i="1" s="1"/>
  <c r="N996" i="1"/>
  <c r="O995" i="1"/>
  <c r="AV995" i="1" s="1"/>
  <c r="F1049" i="1"/>
  <c r="E1051" i="1"/>
  <c r="Q1050" i="1"/>
  <c r="S1049" i="1"/>
  <c r="Z1049" i="1" s="1"/>
  <c r="R1049" i="1"/>
  <c r="D1050" i="1"/>
  <c r="G1050" i="1" s="1"/>
  <c r="L996" i="1"/>
  <c r="U996" i="1"/>
  <c r="W996" i="1" s="1"/>
  <c r="J997" i="1"/>
  <c r="K997" i="1" s="1"/>
  <c r="M997" i="1"/>
  <c r="I998" i="1"/>
  <c r="A1051" i="1"/>
  <c r="H1050" i="1"/>
  <c r="X428" i="1"/>
  <c r="AB1050" i="1"/>
  <c r="AA1050" i="1"/>
  <c r="T1050" i="1"/>
  <c r="FA1052" i="1" l="1"/>
  <c r="FB1051" i="1"/>
  <c r="BZ1052" i="1"/>
  <c r="BY1053" i="1"/>
  <c r="ET1051" i="1"/>
  <c r="ES1052" i="1"/>
  <c r="CP1053" i="1"/>
  <c r="CO1054" i="1"/>
  <c r="EC1053" i="1"/>
  <c r="ED1052" i="1"/>
  <c r="DM1053" i="1"/>
  <c r="DN1052" i="1"/>
  <c r="DV1052" i="1"/>
  <c r="DU1053" i="1"/>
  <c r="EL1051" i="1"/>
  <c r="EK1052" i="1"/>
  <c r="CX1053" i="1"/>
  <c r="CW1054" i="1"/>
  <c r="CG1055" i="1"/>
  <c r="CH1054" i="1"/>
  <c r="DF1052" i="1"/>
  <c r="DE1053" i="1"/>
  <c r="BQ1056" i="1"/>
  <c r="BR1055" i="1"/>
  <c r="AW1051" i="1"/>
  <c r="AX1051" i="1" s="1"/>
  <c r="AG1051" i="1"/>
  <c r="AH1051" i="1" s="1"/>
  <c r="CC1051" i="1"/>
  <c r="CD1051" i="1" s="1"/>
  <c r="BE1051" i="1"/>
  <c r="BF1051" i="1" s="1"/>
  <c r="CK1051" i="1"/>
  <c r="CL1051" i="1" s="1"/>
  <c r="AO1051" i="1"/>
  <c r="AP1051" i="1" s="1"/>
  <c r="BU1051" i="1"/>
  <c r="BV1051" i="1" s="1"/>
  <c r="FK1051" i="1"/>
  <c r="BM1051" i="1"/>
  <c r="BN1051" i="1" s="1"/>
  <c r="DY1051" i="1"/>
  <c r="DZ1051" i="1" s="1"/>
  <c r="DQ1051" i="1"/>
  <c r="DR1051" i="1" s="1"/>
  <c r="DI1051" i="1"/>
  <c r="DJ1051" i="1" s="1"/>
  <c r="DA1051" i="1"/>
  <c r="DB1051" i="1" s="1"/>
  <c r="EM1051" i="1"/>
  <c r="BS1051" i="1"/>
  <c r="DO1051" i="1"/>
  <c r="EU1051" i="1"/>
  <c r="EE1051" i="1"/>
  <c r="CI1051" i="1"/>
  <c r="CS1051" i="1"/>
  <c r="CT1051" i="1" s="1"/>
  <c r="CY1051" i="1"/>
  <c r="CA1051" i="1"/>
  <c r="DG1051" i="1"/>
  <c r="CQ1051" i="1"/>
  <c r="FC1051" i="1"/>
  <c r="DW1051" i="1"/>
  <c r="EG1051" i="1"/>
  <c r="EH1051" i="1" s="1"/>
  <c r="EO1051" i="1"/>
  <c r="EP1051" i="1" s="1"/>
  <c r="EW1051" i="1"/>
  <c r="EX1051" i="1" s="1"/>
  <c r="FE1051" i="1"/>
  <c r="FF1051" i="1" s="1"/>
  <c r="FM1051" i="1"/>
  <c r="FN1051" i="1" s="1"/>
  <c r="FJ1051" i="1"/>
  <c r="FI1052" i="1"/>
  <c r="O996" i="1"/>
  <c r="BL996" i="1" s="1"/>
  <c r="N997" i="1"/>
  <c r="CB995" i="1"/>
  <c r="CE995" i="1" s="1"/>
  <c r="CF995" i="1" s="1"/>
  <c r="CJ995" i="1"/>
  <c r="CM995" i="1" s="1"/>
  <c r="CN995" i="1" s="1"/>
  <c r="DP995" i="1"/>
  <c r="DS995" i="1" s="1"/>
  <c r="DT995" i="1" s="1"/>
  <c r="BL995" i="1"/>
  <c r="EV995" i="1"/>
  <c r="EY995" i="1" s="1"/>
  <c r="EZ995" i="1" s="1"/>
  <c r="CR995" i="1"/>
  <c r="CU995" i="1" s="1"/>
  <c r="CZ995" i="1"/>
  <c r="DC995" i="1" s="1"/>
  <c r="EF995" i="1"/>
  <c r="EI995" i="1" s="1"/>
  <c r="EJ995" i="1" s="1"/>
  <c r="DH995" i="1"/>
  <c r="DK995" i="1" s="1"/>
  <c r="AN995" i="1"/>
  <c r="BD995" i="1"/>
  <c r="BT995" i="1"/>
  <c r="BW995" i="1" s="1"/>
  <c r="BX995" i="1" s="1"/>
  <c r="DX995" i="1"/>
  <c r="EA995" i="1" s="1"/>
  <c r="EB995" i="1" s="1"/>
  <c r="EN995" i="1"/>
  <c r="EQ995" i="1" s="1"/>
  <c r="ER995" i="1" s="1"/>
  <c r="AF995" i="1"/>
  <c r="F1050" i="1"/>
  <c r="E1052" i="1"/>
  <c r="Q1051" i="1"/>
  <c r="R1050" i="1"/>
  <c r="S1050" i="1"/>
  <c r="Z1050" i="1" s="1"/>
  <c r="D1051" i="1"/>
  <c r="G1051" i="1" s="1"/>
  <c r="B428" i="1"/>
  <c r="L997" i="1"/>
  <c r="U997" i="1"/>
  <c r="W997" i="1" s="1"/>
  <c r="T1051" i="1"/>
  <c r="AB1051" i="1"/>
  <c r="AA1051" i="1"/>
  <c r="J998" i="1"/>
  <c r="K998" i="1" s="1"/>
  <c r="M998" i="1"/>
  <c r="I999" i="1"/>
  <c r="C429" i="1"/>
  <c r="A1052" i="1"/>
  <c r="H1051" i="1"/>
  <c r="BU1052" i="1" l="1"/>
  <c r="BV1052" i="1" s="1"/>
  <c r="BM1052" i="1"/>
  <c r="BN1052" i="1" s="1"/>
  <c r="AW1052" i="1"/>
  <c r="AX1052" i="1" s="1"/>
  <c r="CK1052" i="1"/>
  <c r="CL1052" i="1" s="1"/>
  <c r="FK1052" i="1"/>
  <c r="CC1052" i="1"/>
  <c r="CD1052" i="1" s="1"/>
  <c r="BE1052" i="1"/>
  <c r="BF1052" i="1" s="1"/>
  <c r="AO1052" i="1"/>
  <c r="AP1052" i="1" s="1"/>
  <c r="AG1052" i="1"/>
  <c r="AH1052" i="1" s="1"/>
  <c r="DY1052" i="1"/>
  <c r="DZ1052" i="1" s="1"/>
  <c r="DQ1052" i="1"/>
  <c r="DR1052" i="1" s="1"/>
  <c r="DI1052" i="1"/>
  <c r="DJ1052" i="1" s="1"/>
  <c r="DA1052" i="1"/>
  <c r="DB1052" i="1" s="1"/>
  <c r="CS1052" i="1"/>
  <c r="CT1052" i="1" s="1"/>
  <c r="CQ1052" i="1"/>
  <c r="CI1052" i="1"/>
  <c r="CA1052" i="1"/>
  <c r="BS1052" i="1"/>
  <c r="EU1052" i="1"/>
  <c r="CY1052" i="1"/>
  <c r="FC1052" i="1"/>
  <c r="EM1052" i="1"/>
  <c r="DW1052" i="1"/>
  <c r="DO1052" i="1"/>
  <c r="DG1052" i="1"/>
  <c r="EE1052" i="1"/>
  <c r="EG1052" i="1"/>
  <c r="EH1052" i="1" s="1"/>
  <c r="EO1052" i="1"/>
  <c r="EP1052" i="1" s="1"/>
  <c r="EW1052" i="1"/>
  <c r="EX1052" i="1" s="1"/>
  <c r="FE1052" i="1"/>
  <c r="FF1052" i="1" s="1"/>
  <c r="FM1052" i="1"/>
  <c r="FN1052" i="1" s="1"/>
  <c r="EL1052" i="1"/>
  <c r="EK1053" i="1"/>
  <c r="CO1055" i="1"/>
  <c r="CP1054" i="1"/>
  <c r="BR1056" i="1"/>
  <c r="BQ1057" i="1"/>
  <c r="FI1053" i="1"/>
  <c r="FJ1052" i="1"/>
  <c r="DF1053" i="1"/>
  <c r="DE1054" i="1"/>
  <c r="DV1053" i="1"/>
  <c r="DU1054" i="1"/>
  <c r="ES1053" i="1"/>
  <c r="ET1052" i="1"/>
  <c r="BZ1053" i="1"/>
  <c r="BY1054" i="1"/>
  <c r="CH1055" i="1"/>
  <c r="CG1056" i="1"/>
  <c r="DM1054" i="1"/>
  <c r="DN1053" i="1"/>
  <c r="CX1054" i="1"/>
  <c r="CW1055" i="1"/>
  <c r="EC1054" i="1"/>
  <c r="ED1053" i="1"/>
  <c r="FB1052" i="1"/>
  <c r="FA1053" i="1"/>
  <c r="AV996" i="1"/>
  <c r="DH996" i="1"/>
  <c r="DK996" i="1" s="1"/>
  <c r="EV996" i="1"/>
  <c r="EY996" i="1" s="1"/>
  <c r="EZ996" i="1" s="1"/>
  <c r="BT996" i="1"/>
  <c r="BW996" i="1" s="1"/>
  <c r="BX996" i="1" s="1"/>
  <c r="DP996" i="1"/>
  <c r="DS996" i="1" s="1"/>
  <c r="DT996" i="1" s="1"/>
  <c r="BD996" i="1"/>
  <c r="CB996" i="1"/>
  <c r="CE996" i="1" s="1"/>
  <c r="CF996" i="1" s="1"/>
  <c r="CR996" i="1"/>
  <c r="CU996" i="1" s="1"/>
  <c r="AF996" i="1"/>
  <c r="AN996" i="1"/>
  <c r="CZ996" i="1"/>
  <c r="DC996" i="1" s="1"/>
  <c r="EN996" i="1"/>
  <c r="EQ996" i="1" s="1"/>
  <c r="ER996" i="1" s="1"/>
  <c r="EF996" i="1"/>
  <c r="EI996" i="1" s="1"/>
  <c r="EJ996" i="1" s="1"/>
  <c r="CJ996" i="1"/>
  <c r="CM996" i="1" s="1"/>
  <c r="CN996" i="1" s="1"/>
  <c r="DX996" i="1"/>
  <c r="EA996" i="1" s="1"/>
  <c r="EB996" i="1" s="1"/>
  <c r="O997" i="1"/>
  <c r="EF997" i="1" s="1"/>
  <c r="EI997" i="1" s="1"/>
  <c r="EJ997" i="1" s="1"/>
  <c r="N998" i="1"/>
  <c r="F1051" i="1"/>
  <c r="E1053" i="1"/>
  <c r="Q1052" i="1"/>
  <c r="R1051" i="1"/>
  <c r="S1051" i="1"/>
  <c r="Z1051" i="1" s="1"/>
  <c r="D1052" i="1"/>
  <c r="G1052" i="1" s="1"/>
  <c r="J999" i="1"/>
  <c r="K999" i="1" s="1"/>
  <c r="M999" i="1"/>
  <c r="I1000" i="1"/>
  <c r="AB1052" i="1"/>
  <c r="AA1052" i="1"/>
  <c r="T1052" i="1"/>
  <c r="A1053" i="1"/>
  <c r="H1052" i="1"/>
  <c r="L998" i="1"/>
  <c r="U998" i="1"/>
  <c r="W998" i="1" s="1"/>
  <c r="P429" i="1"/>
  <c r="BY1055" i="1" l="1"/>
  <c r="BZ1054" i="1"/>
  <c r="BR1057" i="1"/>
  <c r="BQ1058" i="1"/>
  <c r="DU1055" i="1"/>
  <c r="DV1054" i="1"/>
  <c r="DM1055" i="1"/>
  <c r="DN1054" i="1"/>
  <c r="CO1056" i="1"/>
  <c r="CP1055" i="1"/>
  <c r="CK1053" i="1"/>
  <c r="CL1053" i="1" s="1"/>
  <c r="CC1053" i="1"/>
  <c r="CD1053" i="1" s="1"/>
  <c r="AG1053" i="1"/>
  <c r="AH1053" i="1" s="1"/>
  <c r="BM1053" i="1"/>
  <c r="BN1053" i="1" s="1"/>
  <c r="AO1053" i="1"/>
  <c r="AP1053" i="1" s="1"/>
  <c r="FK1053" i="1"/>
  <c r="AW1053" i="1"/>
  <c r="AX1053" i="1" s="1"/>
  <c r="BU1053" i="1"/>
  <c r="BV1053" i="1" s="1"/>
  <c r="BE1053" i="1"/>
  <c r="BF1053" i="1" s="1"/>
  <c r="DY1053" i="1"/>
  <c r="DZ1053" i="1" s="1"/>
  <c r="DQ1053" i="1"/>
  <c r="DR1053" i="1" s="1"/>
  <c r="DI1053" i="1"/>
  <c r="DJ1053" i="1" s="1"/>
  <c r="DA1053" i="1"/>
  <c r="DB1053" i="1" s="1"/>
  <c r="CS1053" i="1"/>
  <c r="CT1053" i="1" s="1"/>
  <c r="CA1053" i="1"/>
  <c r="CY1053" i="1"/>
  <c r="EM1053" i="1"/>
  <c r="DW1053" i="1"/>
  <c r="CI1053" i="1"/>
  <c r="CQ1053" i="1"/>
  <c r="EE1053" i="1"/>
  <c r="FC1053" i="1"/>
  <c r="DO1053" i="1"/>
  <c r="DG1053" i="1"/>
  <c r="EU1053" i="1"/>
  <c r="BS1053" i="1"/>
  <c r="EG1053" i="1"/>
  <c r="EH1053" i="1" s="1"/>
  <c r="EO1053" i="1"/>
  <c r="EP1053" i="1" s="1"/>
  <c r="EW1053" i="1"/>
  <c r="EX1053" i="1" s="1"/>
  <c r="FE1053" i="1"/>
  <c r="FF1053" i="1" s="1"/>
  <c r="FM1053" i="1"/>
  <c r="FN1053" i="1" s="1"/>
  <c r="EC1055" i="1"/>
  <c r="ED1054" i="1"/>
  <c r="FI1054" i="1"/>
  <c r="FJ1053" i="1"/>
  <c r="CX1055" i="1"/>
  <c r="CW1056" i="1"/>
  <c r="FA1054" i="1"/>
  <c r="FB1053" i="1"/>
  <c r="CH1056" i="1"/>
  <c r="CG1057" i="1"/>
  <c r="DF1054" i="1"/>
  <c r="DE1055" i="1"/>
  <c r="EK1054" i="1"/>
  <c r="EL1053" i="1"/>
  <c r="ET1053" i="1"/>
  <c r="ES1054" i="1"/>
  <c r="N999" i="1"/>
  <c r="BT997" i="1"/>
  <c r="BW997" i="1" s="1"/>
  <c r="BX997" i="1" s="1"/>
  <c r="DP997" i="1"/>
  <c r="DS997" i="1" s="1"/>
  <c r="DT997" i="1" s="1"/>
  <c r="EV997" i="1"/>
  <c r="EY997" i="1" s="1"/>
  <c r="EZ997" i="1" s="1"/>
  <c r="AN997" i="1"/>
  <c r="CR997" i="1"/>
  <c r="CU997" i="1" s="1"/>
  <c r="BL997" i="1"/>
  <c r="CJ997" i="1"/>
  <c r="CM997" i="1" s="1"/>
  <c r="CN997" i="1" s="1"/>
  <c r="DH997" i="1"/>
  <c r="DK997" i="1" s="1"/>
  <c r="AV997" i="1"/>
  <c r="BD997" i="1"/>
  <c r="CZ997" i="1"/>
  <c r="DC997" i="1" s="1"/>
  <c r="EN997" i="1"/>
  <c r="EQ997" i="1" s="1"/>
  <c r="ER997" i="1" s="1"/>
  <c r="AF997" i="1"/>
  <c r="CB997" i="1"/>
  <c r="CE997" i="1" s="1"/>
  <c r="CF997" i="1" s="1"/>
  <c r="DX997" i="1"/>
  <c r="EA997" i="1" s="1"/>
  <c r="EB997" i="1" s="1"/>
  <c r="O998" i="1"/>
  <c r="EV998" i="1" s="1"/>
  <c r="EY998" i="1" s="1"/>
  <c r="EZ998" i="1" s="1"/>
  <c r="F1052" i="1"/>
  <c r="E1054" i="1"/>
  <c r="Q1053" i="1"/>
  <c r="R1052" i="1"/>
  <c r="S1052" i="1"/>
  <c r="Z1052" i="1" s="1"/>
  <c r="D1053" i="1"/>
  <c r="G1053" i="1" s="1"/>
  <c r="X429" i="1"/>
  <c r="J1000" i="1"/>
  <c r="K1000" i="1" s="1"/>
  <c r="M1000" i="1"/>
  <c r="I1001" i="1"/>
  <c r="A1054" i="1"/>
  <c r="H1053" i="1"/>
  <c r="L999" i="1"/>
  <c r="U999" i="1"/>
  <c r="W999" i="1" s="1"/>
  <c r="T1053" i="1"/>
  <c r="AB1053" i="1"/>
  <c r="AA1053" i="1"/>
  <c r="EK1055" i="1" l="1"/>
  <c r="EL1054" i="1"/>
  <c r="DF1055" i="1"/>
  <c r="DE1056" i="1"/>
  <c r="CH1057" i="1"/>
  <c r="CG1058" i="1"/>
  <c r="ED1055" i="1"/>
  <c r="EC1056" i="1"/>
  <c r="DM1056" i="1"/>
  <c r="DN1055" i="1"/>
  <c r="FA1055" i="1"/>
  <c r="FB1054" i="1"/>
  <c r="DU1056" i="1"/>
  <c r="DV1055" i="1"/>
  <c r="O999" i="1"/>
  <c r="DX999" i="1" s="1"/>
  <c r="EA999" i="1" s="1"/>
  <c r="EB999" i="1" s="1"/>
  <c r="BR1058" i="1"/>
  <c r="BQ1059" i="1"/>
  <c r="ES1055" i="1"/>
  <c r="ET1054" i="1"/>
  <c r="CW1057" i="1"/>
  <c r="CX1056" i="1"/>
  <c r="BE1054" i="1"/>
  <c r="BF1054" i="1" s="1"/>
  <c r="AW1054" i="1"/>
  <c r="AX1054" i="1" s="1"/>
  <c r="CK1054" i="1"/>
  <c r="CL1054" i="1" s="1"/>
  <c r="AG1054" i="1"/>
  <c r="AH1054" i="1" s="1"/>
  <c r="CC1054" i="1"/>
  <c r="CD1054" i="1" s="1"/>
  <c r="BU1054" i="1"/>
  <c r="BV1054" i="1" s="1"/>
  <c r="AO1054" i="1"/>
  <c r="AP1054" i="1" s="1"/>
  <c r="BM1054" i="1"/>
  <c r="BN1054" i="1" s="1"/>
  <c r="FK1054" i="1"/>
  <c r="DY1054" i="1"/>
  <c r="DZ1054" i="1" s="1"/>
  <c r="DQ1054" i="1"/>
  <c r="DR1054" i="1" s="1"/>
  <c r="DI1054" i="1"/>
  <c r="DJ1054" i="1" s="1"/>
  <c r="DA1054" i="1"/>
  <c r="DB1054" i="1" s="1"/>
  <c r="CS1054" i="1"/>
  <c r="CT1054" i="1" s="1"/>
  <c r="DW1054" i="1"/>
  <c r="EE1054" i="1"/>
  <c r="EM1054" i="1"/>
  <c r="CY1054" i="1"/>
  <c r="EU1054" i="1"/>
  <c r="DG1054" i="1"/>
  <c r="CA1054" i="1"/>
  <c r="FC1054" i="1"/>
  <c r="CQ1054" i="1"/>
  <c r="DO1054" i="1"/>
  <c r="BS1054" i="1"/>
  <c r="CI1054" i="1"/>
  <c r="EG1054" i="1"/>
  <c r="EH1054" i="1" s="1"/>
  <c r="EO1054" i="1"/>
  <c r="EP1054" i="1" s="1"/>
  <c r="EW1054" i="1"/>
  <c r="EX1054" i="1" s="1"/>
  <c r="FE1054" i="1"/>
  <c r="FF1054" i="1" s="1"/>
  <c r="FM1054" i="1"/>
  <c r="FN1054" i="1" s="1"/>
  <c r="FJ1054" i="1"/>
  <c r="FI1055" i="1"/>
  <c r="CP1056" i="1"/>
  <c r="CO1057" i="1"/>
  <c r="BY1056" i="1"/>
  <c r="BZ1055" i="1"/>
  <c r="N1000" i="1"/>
  <c r="CZ998" i="1"/>
  <c r="DC998" i="1" s="1"/>
  <c r="AN998" i="1"/>
  <c r="CJ998" i="1"/>
  <c r="CM998" i="1" s="1"/>
  <c r="CN998" i="1" s="1"/>
  <c r="AF998" i="1"/>
  <c r="CB998" i="1"/>
  <c r="CE998" i="1" s="1"/>
  <c r="CF998" i="1" s="1"/>
  <c r="BD998" i="1"/>
  <c r="BL998" i="1"/>
  <c r="BT998" i="1"/>
  <c r="BW998" i="1" s="1"/>
  <c r="BX998" i="1" s="1"/>
  <c r="DP998" i="1"/>
  <c r="DS998" i="1" s="1"/>
  <c r="DT998" i="1" s="1"/>
  <c r="CR998" i="1"/>
  <c r="CU998" i="1" s="1"/>
  <c r="EN998" i="1"/>
  <c r="EQ998" i="1" s="1"/>
  <c r="ER998" i="1" s="1"/>
  <c r="DH998" i="1"/>
  <c r="DK998" i="1" s="1"/>
  <c r="AV998" i="1"/>
  <c r="EF998" i="1"/>
  <c r="EI998" i="1" s="1"/>
  <c r="EJ998" i="1" s="1"/>
  <c r="DX998" i="1"/>
  <c r="EA998" i="1" s="1"/>
  <c r="EB998" i="1" s="1"/>
  <c r="F1053" i="1"/>
  <c r="S1053" i="1"/>
  <c r="Z1053" i="1" s="1"/>
  <c r="R1053" i="1"/>
  <c r="E1055" i="1"/>
  <c r="Q1054" i="1"/>
  <c r="D1054" i="1"/>
  <c r="G1054" i="1" s="1"/>
  <c r="AB1054" i="1"/>
  <c r="AA1054" i="1"/>
  <c r="T1054" i="1"/>
  <c r="J1001" i="1"/>
  <c r="K1001" i="1" s="1"/>
  <c r="M1001" i="1"/>
  <c r="I1002" i="1"/>
  <c r="C430" i="1"/>
  <c r="B429" i="1"/>
  <c r="L1000" i="1"/>
  <c r="U1000" i="1"/>
  <c r="W1000" i="1" s="1"/>
  <c r="A1055" i="1"/>
  <c r="H1054" i="1"/>
  <c r="CR999" i="1" l="1"/>
  <c r="CU999" i="1" s="1"/>
  <c r="EV999" i="1"/>
  <c r="EY999" i="1" s="1"/>
  <c r="EZ999" i="1" s="1"/>
  <c r="CZ999" i="1"/>
  <c r="DC999" i="1" s="1"/>
  <c r="AF999" i="1"/>
  <c r="BT999" i="1"/>
  <c r="BW999" i="1" s="1"/>
  <c r="BX999" i="1" s="1"/>
  <c r="CB999" i="1"/>
  <c r="CE999" i="1" s="1"/>
  <c r="CF999" i="1" s="1"/>
  <c r="BL999" i="1"/>
  <c r="EF999" i="1"/>
  <c r="EI999" i="1" s="1"/>
  <c r="EJ999" i="1" s="1"/>
  <c r="DP999" i="1"/>
  <c r="DS999" i="1" s="1"/>
  <c r="DT999" i="1" s="1"/>
  <c r="AV999" i="1"/>
  <c r="EN999" i="1"/>
  <c r="EQ999" i="1" s="1"/>
  <c r="ER999" i="1" s="1"/>
  <c r="CJ999" i="1"/>
  <c r="CM999" i="1" s="1"/>
  <c r="CN999" i="1" s="1"/>
  <c r="DH999" i="1"/>
  <c r="DK999" i="1" s="1"/>
  <c r="AN999" i="1"/>
  <c r="BD999" i="1"/>
  <c r="N1001" i="1"/>
  <c r="ED1056" i="1"/>
  <c r="EC1057" i="1"/>
  <c r="CH1058" i="1"/>
  <c r="CG1059" i="1"/>
  <c r="BM1055" i="1"/>
  <c r="BN1055" i="1" s="1"/>
  <c r="AW1055" i="1"/>
  <c r="AX1055" i="1" s="1"/>
  <c r="CK1055" i="1"/>
  <c r="CL1055" i="1" s="1"/>
  <c r="AO1055" i="1"/>
  <c r="AP1055" i="1" s="1"/>
  <c r="CC1055" i="1"/>
  <c r="CD1055" i="1" s="1"/>
  <c r="BU1055" i="1"/>
  <c r="BV1055" i="1" s="1"/>
  <c r="FK1055" i="1"/>
  <c r="BE1055" i="1"/>
  <c r="BF1055" i="1" s="1"/>
  <c r="AG1055" i="1"/>
  <c r="AH1055" i="1" s="1"/>
  <c r="DY1055" i="1"/>
  <c r="DZ1055" i="1" s="1"/>
  <c r="DQ1055" i="1"/>
  <c r="DR1055" i="1" s="1"/>
  <c r="DI1055" i="1"/>
  <c r="DJ1055" i="1" s="1"/>
  <c r="DA1055" i="1"/>
  <c r="DB1055" i="1" s="1"/>
  <c r="CS1055" i="1"/>
  <c r="CT1055" i="1" s="1"/>
  <c r="DO1055" i="1"/>
  <c r="CA1055" i="1"/>
  <c r="DG1055" i="1"/>
  <c r="EE1055" i="1"/>
  <c r="CQ1055" i="1"/>
  <c r="EU1055" i="1"/>
  <c r="BS1055" i="1"/>
  <c r="FC1055" i="1"/>
  <c r="DW1055" i="1"/>
  <c r="CY1055" i="1"/>
  <c r="CI1055" i="1"/>
  <c r="EM1055" i="1"/>
  <c r="EG1055" i="1"/>
  <c r="EH1055" i="1" s="1"/>
  <c r="EO1055" i="1"/>
  <c r="EP1055" i="1" s="1"/>
  <c r="EW1055" i="1"/>
  <c r="EX1055" i="1" s="1"/>
  <c r="FE1055" i="1"/>
  <c r="FF1055" i="1" s="1"/>
  <c r="FM1055" i="1"/>
  <c r="FN1055" i="1" s="1"/>
  <c r="DU1057" i="1"/>
  <c r="DV1056" i="1"/>
  <c r="O1000" i="1"/>
  <c r="CJ1000" i="1" s="1"/>
  <c r="CM1000" i="1" s="1"/>
  <c r="CN1000" i="1" s="1"/>
  <c r="BZ1056" i="1"/>
  <c r="BY1057" i="1"/>
  <c r="CP1057" i="1"/>
  <c r="CO1058" i="1"/>
  <c r="CX1057" i="1"/>
  <c r="CW1058" i="1"/>
  <c r="DF1056" i="1"/>
  <c r="DE1057" i="1"/>
  <c r="FI1056" i="1"/>
  <c r="FJ1055" i="1"/>
  <c r="FB1055" i="1"/>
  <c r="FA1056" i="1"/>
  <c r="ET1055" i="1"/>
  <c r="ES1056" i="1"/>
  <c r="BR1059" i="1"/>
  <c r="BQ1060" i="1"/>
  <c r="DM1057" i="1"/>
  <c r="DN1056" i="1"/>
  <c r="EL1055" i="1"/>
  <c r="EK1056" i="1"/>
  <c r="F1054" i="1"/>
  <c r="S1054" i="1"/>
  <c r="Z1054" i="1" s="1"/>
  <c r="R1054" i="1"/>
  <c r="E1056" i="1"/>
  <c r="Q1055" i="1"/>
  <c r="D1055" i="1"/>
  <c r="G1055" i="1" s="1"/>
  <c r="A1056" i="1"/>
  <c r="H1055" i="1"/>
  <c r="P430" i="1"/>
  <c r="J1002" i="1"/>
  <c r="K1002" i="1" s="1"/>
  <c r="M1002" i="1"/>
  <c r="I1003" i="1"/>
  <c r="T1055" i="1"/>
  <c r="AB1055" i="1"/>
  <c r="AA1055" i="1"/>
  <c r="L1001" i="1"/>
  <c r="U1001" i="1"/>
  <c r="W1001" i="1" s="1"/>
  <c r="O1001" i="1" l="1"/>
  <c r="EN1001" i="1" s="1"/>
  <c r="EQ1001" i="1" s="1"/>
  <c r="ER1001" i="1" s="1"/>
  <c r="N1002" i="1"/>
  <c r="BD1000" i="1"/>
  <c r="CZ1000" i="1"/>
  <c r="DC1000" i="1" s="1"/>
  <c r="CR1000" i="1"/>
  <c r="CU1000" i="1" s="1"/>
  <c r="EF1000" i="1"/>
  <c r="EI1000" i="1" s="1"/>
  <c r="EJ1000" i="1" s="1"/>
  <c r="BL1000" i="1"/>
  <c r="BT1000" i="1"/>
  <c r="BW1000" i="1" s="1"/>
  <c r="BX1000" i="1" s="1"/>
  <c r="EN1000" i="1"/>
  <c r="EQ1000" i="1" s="1"/>
  <c r="ER1000" i="1" s="1"/>
  <c r="CB1000" i="1"/>
  <c r="CE1000" i="1" s="1"/>
  <c r="CF1000" i="1" s="1"/>
  <c r="AF1000" i="1"/>
  <c r="DH1000" i="1"/>
  <c r="DK1000" i="1" s="1"/>
  <c r="AN1000" i="1"/>
  <c r="AV1000" i="1"/>
  <c r="EV1000" i="1"/>
  <c r="EY1000" i="1" s="1"/>
  <c r="EZ1000" i="1" s="1"/>
  <c r="DP1000" i="1"/>
  <c r="DS1000" i="1" s="1"/>
  <c r="DT1000" i="1" s="1"/>
  <c r="DX1000" i="1"/>
  <c r="EA1000" i="1" s="1"/>
  <c r="EB1000" i="1" s="1"/>
  <c r="CP1058" i="1"/>
  <c r="CO1059" i="1"/>
  <c r="EL1056" i="1"/>
  <c r="EK1057" i="1"/>
  <c r="FB1056" i="1"/>
  <c r="FA1057" i="1"/>
  <c r="CK1056" i="1"/>
  <c r="CL1056" i="1" s="1"/>
  <c r="CC1056" i="1"/>
  <c r="CD1056" i="1" s="1"/>
  <c r="BM1056" i="1"/>
  <c r="BN1056" i="1" s="1"/>
  <c r="BE1056" i="1"/>
  <c r="BF1056" i="1" s="1"/>
  <c r="AG1056" i="1"/>
  <c r="AH1056" i="1" s="1"/>
  <c r="BU1056" i="1"/>
  <c r="BV1056" i="1" s="1"/>
  <c r="AW1056" i="1"/>
  <c r="AX1056" i="1" s="1"/>
  <c r="AO1056" i="1"/>
  <c r="AP1056" i="1" s="1"/>
  <c r="FK1056" i="1"/>
  <c r="DY1056" i="1"/>
  <c r="DZ1056" i="1" s="1"/>
  <c r="DQ1056" i="1"/>
  <c r="DR1056" i="1" s="1"/>
  <c r="DI1056" i="1"/>
  <c r="DJ1056" i="1" s="1"/>
  <c r="DA1056" i="1"/>
  <c r="DB1056" i="1" s="1"/>
  <c r="CS1056" i="1"/>
  <c r="CT1056" i="1" s="1"/>
  <c r="DW1056" i="1"/>
  <c r="FC1056" i="1"/>
  <c r="CA1056" i="1"/>
  <c r="CY1056" i="1"/>
  <c r="CQ1056" i="1"/>
  <c r="DO1056" i="1"/>
  <c r="EM1056" i="1"/>
  <c r="CI1056" i="1"/>
  <c r="BS1056" i="1"/>
  <c r="EE1056" i="1"/>
  <c r="EU1056" i="1"/>
  <c r="DG1056" i="1"/>
  <c r="EG1056" i="1"/>
  <c r="EH1056" i="1" s="1"/>
  <c r="EO1056" i="1"/>
  <c r="EP1056" i="1" s="1"/>
  <c r="EW1056" i="1"/>
  <c r="EX1056" i="1" s="1"/>
  <c r="FE1056" i="1"/>
  <c r="FF1056" i="1" s="1"/>
  <c r="FM1056" i="1"/>
  <c r="FN1056" i="1" s="1"/>
  <c r="DN1057" i="1"/>
  <c r="DM1058" i="1"/>
  <c r="FI1057" i="1"/>
  <c r="FJ1056" i="1"/>
  <c r="CG1060" i="1"/>
  <c r="CH1059" i="1"/>
  <c r="BY1058" i="1"/>
  <c r="BZ1057" i="1"/>
  <c r="BQ1061" i="1"/>
  <c r="BR1060" i="1"/>
  <c r="DF1057" i="1"/>
  <c r="DE1058" i="1"/>
  <c r="ED1057" i="1"/>
  <c r="EC1058" i="1"/>
  <c r="ET1056" i="1"/>
  <c r="ES1057" i="1"/>
  <c r="CX1058" i="1"/>
  <c r="CW1059" i="1"/>
  <c r="DV1057" i="1"/>
  <c r="DU1058" i="1"/>
  <c r="F1055" i="1"/>
  <c r="S1055" i="1"/>
  <c r="Z1055" i="1" s="1"/>
  <c r="R1055" i="1"/>
  <c r="D1056" i="1"/>
  <c r="G1056" i="1" s="1"/>
  <c r="E1057" i="1"/>
  <c r="Q1056" i="1"/>
  <c r="L1002" i="1"/>
  <c r="U1002" i="1"/>
  <c r="W1002" i="1" s="1"/>
  <c r="X430" i="1"/>
  <c r="A1057" i="1"/>
  <c r="H1056" i="1"/>
  <c r="J1003" i="1"/>
  <c r="K1003" i="1" s="1"/>
  <c r="M1003" i="1"/>
  <c r="I1004" i="1"/>
  <c r="AB1056" i="1"/>
  <c r="AA1056" i="1"/>
  <c r="T1056" i="1"/>
  <c r="BT1001" i="1" l="1"/>
  <c r="BW1001" i="1" s="1"/>
  <c r="BX1001" i="1" s="1"/>
  <c r="EV1001" i="1"/>
  <c r="EY1001" i="1" s="1"/>
  <c r="EZ1001" i="1" s="1"/>
  <c r="DH1001" i="1"/>
  <c r="DK1001" i="1" s="1"/>
  <c r="CJ1001" i="1"/>
  <c r="CM1001" i="1" s="1"/>
  <c r="CN1001" i="1" s="1"/>
  <c r="BL1001" i="1"/>
  <c r="BD1001" i="1"/>
  <c r="DP1001" i="1"/>
  <c r="DS1001" i="1" s="1"/>
  <c r="DT1001" i="1" s="1"/>
  <c r="CR1001" i="1"/>
  <c r="CU1001" i="1" s="1"/>
  <c r="AN1001" i="1"/>
  <c r="AF1001" i="1"/>
  <c r="CB1001" i="1"/>
  <c r="CE1001" i="1" s="1"/>
  <c r="CF1001" i="1" s="1"/>
  <c r="EF1001" i="1"/>
  <c r="EI1001" i="1" s="1"/>
  <c r="EJ1001" i="1" s="1"/>
  <c r="CZ1001" i="1"/>
  <c r="DC1001" i="1" s="1"/>
  <c r="AV1001" i="1"/>
  <c r="DX1001" i="1"/>
  <c r="EA1001" i="1" s="1"/>
  <c r="EB1001" i="1" s="1"/>
  <c r="N1003" i="1"/>
  <c r="O1002" i="1"/>
  <c r="DX1002" i="1" s="1"/>
  <c r="EA1002" i="1" s="1"/>
  <c r="EB1002" i="1" s="1"/>
  <c r="ET1057" i="1"/>
  <c r="ES1058" i="1"/>
  <c r="CC1057" i="1"/>
  <c r="CD1057" i="1" s="1"/>
  <c r="BU1057" i="1"/>
  <c r="BV1057" i="1" s="1"/>
  <c r="BE1057" i="1"/>
  <c r="BF1057" i="1" s="1"/>
  <c r="AW1057" i="1"/>
  <c r="AX1057" i="1" s="1"/>
  <c r="CK1057" i="1"/>
  <c r="CL1057" i="1" s="1"/>
  <c r="BM1057" i="1"/>
  <c r="BN1057" i="1" s="1"/>
  <c r="FK1057" i="1"/>
  <c r="AO1057" i="1"/>
  <c r="AP1057" i="1" s="1"/>
  <c r="AG1057" i="1"/>
  <c r="AH1057" i="1" s="1"/>
  <c r="DY1057" i="1"/>
  <c r="DZ1057" i="1" s="1"/>
  <c r="DQ1057" i="1"/>
  <c r="DR1057" i="1" s="1"/>
  <c r="DI1057" i="1"/>
  <c r="DJ1057" i="1" s="1"/>
  <c r="DA1057" i="1"/>
  <c r="DB1057" i="1" s="1"/>
  <c r="CS1057" i="1"/>
  <c r="CT1057" i="1" s="1"/>
  <c r="CA1057" i="1"/>
  <c r="EM1057" i="1"/>
  <c r="BS1057" i="1"/>
  <c r="EE1057" i="1"/>
  <c r="CY1057" i="1"/>
  <c r="CQ1057" i="1"/>
  <c r="DG1057" i="1"/>
  <c r="FC1057" i="1"/>
  <c r="DO1057" i="1"/>
  <c r="CI1057" i="1"/>
  <c r="EU1057" i="1"/>
  <c r="DW1057" i="1"/>
  <c r="EG1057" i="1"/>
  <c r="EH1057" i="1" s="1"/>
  <c r="EO1057" i="1"/>
  <c r="EP1057" i="1" s="1"/>
  <c r="EW1057" i="1"/>
  <c r="EX1057" i="1" s="1"/>
  <c r="FE1057" i="1"/>
  <c r="FF1057" i="1" s="1"/>
  <c r="FM1057" i="1"/>
  <c r="FN1057" i="1" s="1"/>
  <c r="BZ1058" i="1"/>
  <c r="BY1059" i="1"/>
  <c r="ED1058" i="1"/>
  <c r="EC1059" i="1"/>
  <c r="FB1057" i="1"/>
  <c r="FA1058" i="1"/>
  <c r="CG1061" i="1"/>
  <c r="CH1060" i="1"/>
  <c r="DV1058" i="1"/>
  <c r="DU1059" i="1"/>
  <c r="DE1059" i="1"/>
  <c r="DF1058" i="1"/>
  <c r="FJ1057" i="1"/>
  <c r="FI1058" i="1"/>
  <c r="CX1059" i="1"/>
  <c r="CW1060" i="1"/>
  <c r="DM1059" i="1"/>
  <c r="DN1058" i="1"/>
  <c r="EK1058" i="1"/>
  <c r="EL1057" i="1"/>
  <c r="BQ1062" i="1"/>
  <c r="BR1061" i="1"/>
  <c r="CO1060" i="1"/>
  <c r="CP1059" i="1"/>
  <c r="F1056" i="1"/>
  <c r="E1058" i="1"/>
  <c r="Q1057" i="1"/>
  <c r="R1056" i="1"/>
  <c r="S1056" i="1"/>
  <c r="Z1056" i="1" s="1"/>
  <c r="D1057" i="1"/>
  <c r="G1057" i="1" s="1"/>
  <c r="C431" i="1"/>
  <c r="P431" i="1" s="1"/>
  <c r="B430" i="1"/>
  <c r="L1003" i="1"/>
  <c r="U1003" i="1"/>
  <c r="W1003" i="1" s="1"/>
  <c r="T1057" i="1"/>
  <c r="AB1057" i="1"/>
  <c r="AA1057" i="1"/>
  <c r="J1004" i="1"/>
  <c r="K1004" i="1" s="1"/>
  <c r="M1004" i="1"/>
  <c r="I1005" i="1"/>
  <c r="A1058" i="1"/>
  <c r="H1057" i="1"/>
  <c r="O1003" i="1" l="1"/>
  <c r="DP1003" i="1" s="1"/>
  <c r="DS1003" i="1" s="1"/>
  <c r="DT1003" i="1" s="1"/>
  <c r="N1004" i="1"/>
  <c r="AV1002" i="1"/>
  <c r="BL1002" i="1"/>
  <c r="DH1002" i="1"/>
  <c r="DK1002" i="1" s="1"/>
  <c r="CZ1002" i="1"/>
  <c r="DC1002" i="1" s="1"/>
  <c r="AF1002" i="1"/>
  <c r="CJ1002" i="1"/>
  <c r="CM1002" i="1" s="1"/>
  <c r="CN1002" i="1" s="1"/>
  <c r="CR1002" i="1"/>
  <c r="CU1002" i="1" s="1"/>
  <c r="BD1002" i="1"/>
  <c r="EN1002" i="1"/>
  <c r="EQ1002" i="1" s="1"/>
  <c r="ER1002" i="1" s="1"/>
  <c r="BT1002" i="1"/>
  <c r="BW1002" i="1" s="1"/>
  <c r="BX1002" i="1" s="1"/>
  <c r="DP1002" i="1"/>
  <c r="DS1002" i="1" s="1"/>
  <c r="DT1002" i="1" s="1"/>
  <c r="EV1002" i="1"/>
  <c r="EY1002" i="1" s="1"/>
  <c r="EZ1002" i="1" s="1"/>
  <c r="CB1002" i="1"/>
  <c r="CE1002" i="1" s="1"/>
  <c r="CF1002" i="1" s="1"/>
  <c r="AN1002" i="1"/>
  <c r="EF1002" i="1"/>
  <c r="EI1002" i="1" s="1"/>
  <c r="EJ1002" i="1" s="1"/>
  <c r="DU1060" i="1"/>
  <c r="DV1059" i="1"/>
  <c r="BZ1059" i="1"/>
  <c r="BY1060" i="1"/>
  <c r="BU1058" i="1"/>
  <c r="BV1058" i="1" s="1"/>
  <c r="BM1058" i="1"/>
  <c r="BN1058" i="1" s="1"/>
  <c r="AW1058" i="1"/>
  <c r="AX1058" i="1" s="1"/>
  <c r="AO1058" i="1"/>
  <c r="AP1058" i="1" s="1"/>
  <c r="CC1058" i="1"/>
  <c r="CD1058" i="1" s="1"/>
  <c r="FK1058" i="1"/>
  <c r="AG1058" i="1"/>
  <c r="AH1058" i="1" s="1"/>
  <c r="CK1058" i="1"/>
  <c r="CL1058" i="1" s="1"/>
  <c r="BE1058" i="1"/>
  <c r="BF1058" i="1" s="1"/>
  <c r="DY1058" i="1"/>
  <c r="DZ1058" i="1" s="1"/>
  <c r="DQ1058" i="1"/>
  <c r="DR1058" i="1" s="1"/>
  <c r="DI1058" i="1"/>
  <c r="DJ1058" i="1" s="1"/>
  <c r="DA1058" i="1"/>
  <c r="DB1058" i="1" s="1"/>
  <c r="CS1058" i="1"/>
  <c r="CT1058" i="1" s="1"/>
  <c r="DG1058" i="1"/>
  <c r="DO1058" i="1"/>
  <c r="CY1058" i="1"/>
  <c r="CA1058" i="1"/>
  <c r="CI1058" i="1"/>
  <c r="DW1058" i="1"/>
  <c r="EU1058" i="1"/>
  <c r="CQ1058" i="1"/>
  <c r="EM1058" i="1"/>
  <c r="EE1058" i="1"/>
  <c r="BS1058" i="1"/>
  <c r="FC1058" i="1"/>
  <c r="EG1058" i="1"/>
  <c r="EH1058" i="1" s="1"/>
  <c r="EO1058" i="1"/>
  <c r="EP1058" i="1" s="1"/>
  <c r="EW1058" i="1"/>
  <c r="EX1058" i="1" s="1"/>
  <c r="FE1058" i="1"/>
  <c r="FF1058" i="1" s="1"/>
  <c r="FM1058" i="1"/>
  <c r="FN1058" i="1" s="1"/>
  <c r="DM1060" i="1"/>
  <c r="DN1059" i="1"/>
  <c r="CW1061" i="1"/>
  <c r="CX1060" i="1"/>
  <c r="CP1060" i="1"/>
  <c r="CO1061" i="1"/>
  <c r="CG1062" i="1"/>
  <c r="CH1061" i="1"/>
  <c r="FJ1058" i="1"/>
  <c r="FI1059" i="1"/>
  <c r="FB1058" i="1"/>
  <c r="FA1059" i="1"/>
  <c r="EC1060" i="1"/>
  <c r="ED1059" i="1"/>
  <c r="ET1058" i="1"/>
  <c r="ES1059" i="1"/>
  <c r="BQ1063" i="1"/>
  <c r="BR1062" i="1"/>
  <c r="EL1058" i="1"/>
  <c r="EK1059" i="1"/>
  <c r="DF1059" i="1"/>
  <c r="DE1060" i="1"/>
  <c r="F1057" i="1"/>
  <c r="E1059" i="1"/>
  <c r="Q1058" i="1"/>
  <c r="S1057" i="1"/>
  <c r="Z1057" i="1" s="1"/>
  <c r="R1057" i="1"/>
  <c r="D1058" i="1"/>
  <c r="G1058" i="1" s="1"/>
  <c r="A1059" i="1"/>
  <c r="H1058" i="1"/>
  <c r="M1005" i="1"/>
  <c r="J1005" i="1"/>
  <c r="K1005" i="1" s="1"/>
  <c r="I1006" i="1"/>
  <c r="AB1058" i="1"/>
  <c r="AA1058" i="1"/>
  <c r="T1058" i="1"/>
  <c r="L1004" i="1"/>
  <c r="U1004" i="1"/>
  <c r="W1004" i="1" s="1"/>
  <c r="X431" i="1"/>
  <c r="AN1003" i="1" l="1"/>
  <c r="EN1003" i="1"/>
  <c r="EQ1003" i="1" s="1"/>
  <c r="ER1003" i="1" s="1"/>
  <c r="BT1003" i="1"/>
  <c r="BW1003" i="1" s="1"/>
  <c r="BX1003" i="1" s="1"/>
  <c r="EF1003" i="1"/>
  <c r="EI1003" i="1" s="1"/>
  <c r="EJ1003" i="1" s="1"/>
  <c r="CB1003" i="1"/>
  <c r="CE1003" i="1" s="1"/>
  <c r="CF1003" i="1" s="1"/>
  <c r="EV1003" i="1"/>
  <c r="EY1003" i="1" s="1"/>
  <c r="EZ1003" i="1" s="1"/>
  <c r="DX1003" i="1"/>
  <c r="EA1003" i="1" s="1"/>
  <c r="EB1003" i="1" s="1"/>
  <c r="BD1003" i="1"/>
  <c r="BL1003" i="1"/>
  <c r="AV1003" i="1"/>
  <c r="CR1003" i="1"/>
  <c r="CU1003" i="1" s="1"/>
  <c r="DH1003" i="1"/>
  <c r="DK1003" i="1" s="1"/>
  <c r="CJ1003" i="1"/>
  <c r="CM1003" i="1" s="1"/>
  <c r="CN1003" i="1" s="1"/>
  <c r="AF1003" i="1"/>
  <c r="CZ1003" i="1"/>
  <c r="DC1003" i="1" s="1"/>
  <c r="N1005" i="1"/>
  <c r="O1004" i="1"/>
  <c r="BD1004" i="1" s="1"/>
  <c r="CG1063" i="1"/>
  <c r="CH1062" i="1"/>
  <c r="CO1062" i="1"/>
  <c r="CP1061" i="1"/>
  <c r="ES1060" i="1"/>
  <c r="ET1059" i="1"/>
  <c r="DE1061" i="1"/>
  <c r="DF1060" i="1"/>
  <c r="BY1061" i="1"/>
  <c r="BZ1060" i="1"/>
  <c r="BM1059" i="1"/>
  <c r="BN1059" i="1" s="1"/>
  <c r="BE1059" i="1"/>
  <c r="BF1059" i="1" s="1"/>
  <c r="AO1059" i="1"/>
  <c r="AP1059" i="1" s="1"/>
  <c r="AG1059" i="1"/>
  <c r="AH1059" i="1" s="1"/>
  <c r="BU1059" i="1"/>
  <c r="BV1059" i="1" s="1"/>
  <c r="AW1059" i="1"/>
  <c r="AX1059" i="1" s="1"/>
  <c r="CC1059" i="1"/>
  <c r="CD1059" i="1" s="1"/>
  <c r="FK1059" i="1"/>
  <c r="CK1059" i="1"/>
  <c r="CL1059" i="1" s="1"/>
  <c r="DY1059" i="1"/>
  <c r="DZ1059" i="1" s="1"/>
  <c r="DQ1059" i="1"/>
  <c r="DR1059" i="1" s="1"/>
  <c r="DI1059" i="1"/>
  <c r="DJ1059" i="1" s="1"/>
  <c r="DA1059" i="1"/>
  <c r="DB1059" i="1" s="1"/>
  <c r="CS1059" i="1"/>
  <c r="CT1059" i="1" s="1"/>
  <c r="CI1059" i="1"/>
  <c r="DO1059" i="1"/>
  <c r="EE1059" i="1"/>
  <c r="EM1059" i="1"/>
  <c r="EU1059" i="1"/>
  <c r="DW1059" i="1"/>
  <c r="CA1059" i="1"/>
  <c r="BS1059" i="1"/>
  <c r="CQ1059" i="1"/>
  <c r="FC1059" i="1"/>
  <c r="DG1059" i="1"/>
  <c r="CY1059" i="1"/>
  <c r="EG1059" i="1"/>
  <c r="EH1059" i="1" s="1"/>
  <c r="EO1059" i="1"/>
  <c r="EP1059" i="1" s="1"/>
  <c r="EW1059" i="1"/>
  <c r="EX1059" i="1" s="1"/>
  <c r="FE1059" i="1"/>
  <c r="FF1059" i="1" s="1"/>
  <c r="FM1059" i="1"/>
  <c r="FN1059" i="1" s="1"/>
  <c r="EC1061" i="1"/>
  <c r="ED1060" i="1"/>
  <c r="CW1062" i="1"/>
  <c r="CX1061" i="1"/>
  <c r="EL1059" i="1"/>
  <c r="EK1060" i="1"/>
  <c r="FA1060" i="1"/>
  <c r="FB1059" i="1"/>
  <c r="FJ1059" i="1"/>
  <c r="FI1060" i="1"/>
  <c r="BQ1064" i="1"/>
  <c r="BR1063" i="1"/>
  <c r="DM1061" i="1"/>
  <c r="DN1060" i="1"/>
  <c r="DU1061" i="1"/>
  <c r="DV1060" i="1"/>
  <c r="F1058" i="1"/>
  <c r="R1058" i="1"/>
  <c r="S1058" i="1"/>
  <c r="Z1058" i="1" s="1"/>
  <c r="E1060" i="1"/>
  <c r="Q1059" i="1"/>
  <c r="D1059" i="1"/>
  <c r="G1059" i="1" s="1"/>
  <c r="C432" i="1"/>
  <c r="P432" i="1" s="1"/>
  <c r="B431" i="1"/>
  <c r="AB1059" i="1"/>
  <c r="AA1059" i="1"/>
  <c r="T1059" i="1"/>
  <c r="J1006" i="1"/>
  <c r="K1006" i="1" s="1"/>
  <c r="M1006" i="1"/>
  <c r="I1007" i="1"/>
  <c r="A1060" i="1"/>
  <c r="H1059" i="1"/>
  <c r="L1005" i="1"/>
  <c r="U1005" i="1"/>
  <c r="W1005" i="1" s="1"/>
  <c r="N1006" i="1" l="1"/>
  <c r="EN1004" i="1"/>
  <c r="EQ1004" i="1" s="1"/>
  <c r="ER1004" i="1" s="1"/>
  <c r="CR1004" i="1"/>
  <c r="CU1004" i="1" s="1"/>
  <c r="CB1004" i="1"/>
  <c r="CE1004" i="1" s="1"/>
  <c r="CF1004" i="1" s="1"/>
  <c r="AN1004" i="1"/>
  <c r="BL1004" i="1"/>
  <c r="DP1004" i="1"/>
  <c r="DS1004" i="1" s="1"/>
  <c r="DT1004" i="1" s="1"/>
  <c r="CZ1004" i="1"/>
  <c r="DC1004" i="1" s="1"/>
  <c r="BT1004" i="1"/>
  <c r="BW1004" i="1" s="1"/>
  <c r="BX1004" i="1" s="1"/>
  <c r="CJ1004" i="1"/>
  <c r="CM1004" i="1" s="1"/>
  <c r="CN1004" i="1" s="1"/>
  <c r="DH1004" i="1"/>
  <c r="DK1004" i="1" s="1"/>
  <c r="DX1004" i="1"/>
  <c r="EA1004" i="1" s="1"/>
  <c r="EB1004" i="1" s="1"/>
  <c r="EV1004" i="1"/>
  <c r="EY1004" i="1" s="1"/>
  <c r="EZ1004" i="1" s="1"/>
  <c r="EF1004" i="1"/>
  <c r="EI1004" i="1" s="1"/>
  <c r="EJ1004" i="1" s="1"/>
  <c r="AV1004" i="1"/>
  <c r="AF1004" i="1"/>
  <c r="O1005" i="1"/>
  <c r="DH1005" i="1" s="1"/>
  <c r="DK1005" i="1" s="1"/>
  <c r="FI1061" i="1"/>
  <c r="FJ1060" i="1"/>
  <c r="BE1060" i="1"/>
  <c r="BF1060" i="1" s="1"/>
  <c r="AW1060" i="1"/>
  <c r="AX1060" i="1" s="1"/>
  <c r="AG1060" i="1"/>
  <c r="AH1060" i="1" s="1"/>
  <c r="CK1060" i="1"/>
  <c r="CL1060" i="1" s="1"/>
  <c r="BM1060" i="1"/>
  <c r="BN1060" i="1" s="1"/>
  <c r="CC1060" i="1"/>
  <c r="CD1060" i="1" s="1"/>
  <c r="FK1060" i="1"/>
  <c r="BU1060" i="1"/>
  <c r="BV1060" i="1" s="1"/>
  <c r="AO1060" i="1"/>
  <c r="AP1060" i="1" s="1"/>
  <c r="DY1060" i="1"/>
  <c r="DZ1060" i="1" s="1"/>
  <c r="DQ1060" i="1"/>
  <c r="DR1060" i="1" s="1"/>
  <c r="DI1060" i="1"/>
  <c r="DJ1060" i="1" s="1"/>
  <c r="DA1060" i="1"/>
  <c r="DB1060" i="1" s="1"/>
  <c r="CS1060" i="1"/>
  <c r="CT1060" i="1" s="1"/>
  <c r="DO1060" i="1"/>
  <c r="DW1060" i="1"/>
  <c r="FC1060" i="1"/>
  <c r="EE1060" i="1"/>
  <c r="CI1060" i="1"/>
  <c r="EU1060" i="1"/>
  <c r="CY1060" i="1"/>
  <c r="BS1060" i="1"/>
  <c r="DG1060" i="1"/>
  <c r="CQ1060" i="1"/>
  <c r="EM1060" i="1"/>
  <c r="CA1060" i="1"/>
  <c r="EG1060" i="1"/>
  <c r="EH1060" i="1" s="1"/>
  <c r="EO1060" i="1"/>
  <c r="EP1060" i="1" s="1"/>
  <c r="EW1060" i="1"/>
  <c r="EX1060" i="1" s="1"/>
  <c r="FE1060" i="1"/>
  <c r="FF1060" i="1" s="1"/>
  <c r="FM1060" i="1"/>
  <c r="FN1060" i="1" s="1"/>
  <c r="FA1061" i="1"/>
  <c r="FB1060" i="1"/>
  <c r="ED1061" i="1"/>
  <c r="EC1062" i="1"/>
  <c r="DE1062" i="1"/>
  <c r="DF1061" i="1"/>
  <c r="ES1061" i="1"/>
  <c r="ET1060" i="1"/>
  <c r="DU1062" i="1"/>
  <c r="DV1061" i="1"/>
  <c r="EL1060" i="1"/>
  <c r="EK1061" i="1"/>
  <c r="DM1062" i="1"/>
  <c r="DN1061" i="1"/>
  <c r="CP1062" i="1"/>
  <c r="CO1063" i="1"/>
  <c r="BQ1065" i="1"/>
  <c r="BR1064" i="1"/>
  <c r="CW1063" i="1"/>
  <c r="CX1062" i="1"/>
  <c r="BY1062" i="1"/>
  <c r="BZ1061" i="1"/>
  <c r="CG1064" i="1"/>
  <c r="CH1063" i="1"/>
  <c r="F1059" i="1"/>
  <c r="S1059" i="1"/>
  <c r="Z1059" i="1" s="1"/>
  <c r="R1059" i="1"/>
  <c r="D1060" i="1"/>
  <c r="G1060" i="1" s="1"/>
  <c r="E1061" i="1"/>
  <c r="Q1060" i="1"/>
  <c r="L1006" i="1"/>
  <c r="U1006" i="1"/>
  <c r="W1006" i="1" s="1"/>
  <c r="A1061" i="1"/>
  <c r="H1060" i="1"/>
  <c r="AA1060" i="1"/>
  <c r="T1060" i="1"/>
  <c r="AB1060" i="1"/>
  <c r="J1007" i="1"/>
  <c r="K1007" i="1" s="1"/>
  <c r="M1007" i="1"/>
  <c r="I1008" i="1"/>
  <c r="X432" i="1"/>
  <c r="N1007" i="1" l="1"/>
  <c r="O1006" i="1"/>
  <c r="AV1006" i="1" s="1"/>
  <c r="BT1005" i="1"/>
  <c r="BW1005" i="1" s="1"/>
  <c r="BX1005" i="1" s="1"/>
  <c r="AF1005" i="1"/>
  <c r="CB1005" i="1"/>
  <c r="CE1005" i="1" s="1"/>
  <c r="CF1005" i="1" s="1"/>
  <c r="EN1005" i="1"/>
  <c r="EQ1005" i="1" s="1"/>
  <c r="ER1005" i="1" s="1"/>
  <c r="BL1005" i="1"/>
  <c r="EF1005" i="1"/>
  <c r="EI1005" i="1" s="1"/>
  <c r="EJ1005" i="1" s="1"/>
  <c r="EV1005" i="1"/>
  <c r="EY1005" i="1" s="1"/>
  <c r="EZ1005" i="1" s="1"/>
  <c r="CR1005" i="1"/>
  <c r="CU1005" i="1" s="1"/>
  <c r="AV1005" i="1"/>
  <c r="DP1005" i="1"/>
  <c r="DS1005" i="1" s="1"/>
  <c r="DT1005" i="1" s="1"/>
  <c r="DX1005" i="1"/>
  <c r="EA1005" i="1" s="1"/>
  <c r="EB1005" i="1" s="1"/>
  <c r="BD1005" i="1"/>
  <c r="AN1005" i="1"/>
  <c r="CZ1005" i="1"/>
  <c r="DC1005" i="1" s="1"/>
  <c r="CJ1005" i="1"/>
  <c r="CM1005" i="1" s="1"/>
  <c r="CN1005" i="1" s="1"/>
  <c r="AO1061" i="1"/>
  <c r="AP1061" i="1" s="1"/>
  <c r="AG1061" i="1"/>
  <c r="AH1061" i="1" s="1"/>
  <c r="CC1061" i="1"/>
  <c r="CD1061" i="1" s="1"/>
  <c r="BU1061" i="1"/>
  <c r="BV1061" i="1" s="1"/>
  <c r="AW1061" i="1"/>
  <c r="AX1061" i="1" s="1"/>
  <c r="FK1061" i="1"/>
  <c r="CK1061" i="1"/>
  <c r="CL1061" i="1" s="1"/>
  <c r="BM1061" i="1"/>
  <c r="BN1061" i="1" s="1"/>
  <c r="BE1061" i="1"/>
  <c r="BF1061" i="1" s="1"/>
  <c r="DY1061" i="1"/>
  <c r="DZ1061" i="1" s="1"/>
  <c r="DQ1061" i="1"/>
  <c r="DR1061" i="1" s="1"/>
  <c r="DI1061" i="1"/>
  <c r="DJ1061" i="1" s="1"/>
  <c r="DA1061" i="1"/>
  <c r="DB1061" i="1" s="1"/>
  <c r="CS1061" i="1"/>
  <c r="CT1061" i="1" s="1"/>
  <c r="EM1061" i="1"/>
  <c r="DG1061" i="1"/>
  <c r="CY1061" i="1"/>
  <c r="DO1061" i="1"/>
  <c r="CI1061" i="1"/>
  <c r="DW1061" i="1"/>
  <c r="EU1061" i="1"/>
  <c r="BS1061" i="1"/>
  <c r="CA1061" i="1"/>
  <c r="EE1061" i="1"/>
  <c r="FC1061" i="1"/>
  <c r="CQ1061" i="1"/>
  <c r="EG1061" i="1"/>
  <c r="EH1061" i="1" s="1"/>
  <c r="EO1061" i="1"/>
  <c r="EP1061" i="1" s="1"/>
  <c r="EW1061" i="1"/>
  <c r="EX1061" i="1" s="1"/>
  <c r="FE1061" i="1"/>
  <c r="FF1061" i="1" s="1"/>
  <c r="FM1061" i="1"/>
  <c r="FN1061" i="1" s="1"/>
  <c r="BQ1066" i="1"/>
  <c r="BR1065" i="1"/>
  <c r="DU1063" i="1"/>
  <c r="DV1062" i="1"/>
  <c r="FA1062" i="1"/>
  <c r="FB1061" i="1"/>
  <c r="CG1065" i="1"/>
  <c r="CH1064" i="1"/>
  <c r="ES1062" i="1"/>
  <c r="ET1061" i="1"/>
  <c r="CO1064" i="1"/>
  <c r="CP1063" i="1"/>
  <c r="EL1061" i="1"/>
  <c r="EK1062" i="1"/>
  <c r="EC1063" i="1"/>
  <c r="ED1062" i="1"/>
  <c r="BY1063" i="1"/>
  <c r="BZ1062" i="1"/>
  <c r="DM1063" i="1"/>
  <c r="DN1062" i="1"/>
  <c r="DE1063" i="1"/>
  <c r="DF1062" i="1"/>
  <c r="CW1064" i="1"/>
  <c r="CX1063" i="1"/>
  <c r="FJ1061" i="1"/>
  <c r="FI1062" i="1"/>
  <c r="F1060" i="1"/>
  <c r="E1062" i="1"/>
  <c r="Q1061" i="1"/>
  <c r="R1060" i="1"/>
  <c r="S1060" i="1"/>
  <c r="Z1060" i="1" s="1"/>
  <c r="D1061" i="1"/>
  <c r="G1061" i="1" s="1"/>
  <c r="C433" i="1"/>
  <c r="P433" i="1" s="1"/>
  <c r="J1008" i="1"/>
  <c r="K1008" i="1" s="1"/>
  <c r="M1008" i="1"/>
  <c r="I1009" i="1"/>
  <c r="B432" i="1"/>
  <c r="L1007" i="1"/>
  <c r="U1007" i="1"/>
  <c r="W1007" i="1" s="1"/>
  <c r="A1062" i="1"/>
  <c r="H1061" i="1"/>
  <c r="AB1061" i="1"/>
  <c r="T1061" i="1"/>
  <c r="AA1061" i="1"/>
  <c r="N1008" i="1" l="1"/>
  <c r="EN1006" i="1"/>
  <c r="EQ1006" i="1" s="1"/>
  <c r="ER1006" i="1" s="1"/>
  <c r="O1007" i="1"/>
  <c r="BL1007" i="1" s="1"/>
  <c r="CR1006" i="1"/>
  <c r="CU1006" i="1" s="1"/>
  <c r="BD1006" i="1"/>
  <c r="DP1006" i="1"/>
  <c r="DS1006" i="1" s="1"/>
  <c r="DT1006" i="1" s="1"/>
  <c r="AF1006" i="1"/>
  <c r="CB1006" i="1"/>
  <c r="CE1006" i="1" s="1"/>
  <c r="CF1006" i="1" s="1"/>
  <c r="CZ1006" i="1"/>
  <c r="DC1006" i="1" s="1"/>
  <c r="DX1006" i="1"/>
  <c r="EA1006" i="1" s="1"/>
  <c r="EB1006" i="1" s="1"/>
  <c r="BL1006" i="1"/>
  <c r="CJ1006" i="1"/>
  <c r="CM1006" i="1" s="1"/>
  <c r="CN1006" i="1" s="1"/>
  <c r="DH1006" i="1"/>
  <c r="DK1006" i="1" s="1"/>
  <c r="AN1006" i="1"/>
  <c r="EV1006" i="1"/>
  <c r="EY1006" i="1" s="1"/>
  <c r="EZ1006" i="1" s="1"/>
  <c r="EF1006" i="1"/>
  <c r="EI1006" i="1" s="1"/>
  <c r="EJ1006" i="1" s="1"/>
  <c r="BT1006" i="1"/>
  <c r="BW1006" i="1" s="1"/>
  <c r="BX1006" i="1" s="1"/>
  <c r="EL1062" i="1"/>
  <c r="EK1063" i="1"/>
  <c r="DN1063" i="1"/>
  <c r="DM1064" i="1"/>
  <c r="CP1064" i="1"/>
  <c r="CO1065" i="1"/>
  <c r="DV1063" i="1"/>
  <c r="DU1064" i="1"/>
  <c r="BM1062" i="1"/>
  <c r="BN1062" i="1" s="1"/>
  <c r="AW1062" i="1"/>
  <c r="AX1062" i="1" s="1"/>
  <c r="AO1062" i="1"/>
  <c r="AP1062" i="1" s="1"/>
  <c r="BU1062" i="1"/>
  <c r="BV1062" i="1" s="1"/>
  <c r="CK1062" i="1"/>
  <c r="CL1062" i="1" s="1"/>
  <c r="CC1062" i="1"/>
  <c r="CD1062" i="1" s="1"/>
  <c r="FK1062" i="1"/>
  <c r="BE1062" i="1"/>
  <c r="BF1062" i="1" s="1"/>
  <c r="AG1062" i="1"/>
  <c r="AH1062" i="1" s="1"/>
  <c r="DY1062" i="1"/>
  <c r="DZ1062" i="1" s="1"/>
  <c r="DQ1062" i="1"/>
  <c r="DR1062" i="1" s="1"/>
  <c r="DI1062" i="1"/>
  <c r="DJ1062" i="1" s="1"/>
  <c r="DA1062" i="1"/>
  <c r="DB1062" i="1" s="1"/>
  <c r="CS1062" i="1"/>
  <c r="CT1062" i="1" s="1"/>
  <c r="EU1062" i="1"/>
  <c r="DW1062" i="1"/>
  <c r="DO1062" i="1"/>
  <c r="DG1062" i="1"/>
  <c r="EM1062" i="1"/>
  <c r="CI1062" i="1"/>
  <c r="EE1062" i="1"/>
  <c r="CQ1062" i="1"/>
  <c r="BS1062" i="1"/>
  <c r="CY1062" i="1"/>
  <c r="FC1062" i="1"/>
  <c r="CA1062" i="1"/>
  <c r="EG1062" i="1"/>
  <c r="EH1062" i="1" s="1"/>
  <c r="EO1062" i="1"/>
  <c r="EP1062" i="1" s="1"/>
  <c r="EW1062" i="1"/>
  <c r="EX1062" i="1" s="1"/>
  <c r="FE1062" i="1"/>
  <c r="FF1062" i="1" s="1"/>
  <c r="FM1062" i="1"/>
  <c r="FN1062" i="1" s="1"/>
  <c r="EC1064" i="1"/>
  <c r="ED1063" i="1"/>
  <c r="FI1063" i="1"/>
  <c r="FJ1062" i="1"/>
  <c r="BY1064" i="1"/>
  <c r="BZ1063" i="1"/>
  <c r="ES1063" i="1"/>
  <c r="ET1062" i="1"/>
  <c r="BQ1067" i="1"/>
  <c r="BR1066" i="1"/>
  <c r="CW1065" i="1"/>
  <c r="CX1064" i="1"/>
  <c r="CG1066" i="1"/>
  <c r="CH1065" i="1"/>
  <c r="DE1064" i="1"/>
  <c r="DF1063" i="1"/>
  <c r="FB1062" i="1"/>
  <c r="FA1063" i="1"/>
  <c r="F1061" i="1"/>
  <c r="E1063" i="1"/>
  <c r="Q1062" i="1"/>
  <c r="S1061" i="1"/>
  <c r="Z1061" i="1" s="1"/>
  <c r="R1061" i="1"/>
  <c r="D1062" i="1"/>
  <c r="G1062" i="1" s="1"/>
  <c r="J1009" i="1"/>
  <c r="K1009" i="1" s="1"/>
  <c r="M1009" i="1"/>
  <c r="I1010" i="1"/>
  <c r="X433" i="1"/>
  <c r="AA1062" i="1"/>
  <c r="T1062" i="1"/>
  <c r="AB1062" i="1"/>
  <c r="L1008" i="1"/>
  <c r="U1008" i="1"/>
  <c r="W1008" i="1" s="1"/>
  <c r="A1063" i="1"/>
  <c r="H1062" i="1"/>
  <c r="O1008" i="1" l="1"/>
  <c r="CB1008" i="1" s="1"/>
  <c r="CE1008" i="1" s="1"/>
  <c r="CF1008" i="1" s="1"/>
  <c r="N1009" i="1"/>
  <c r="AV1007" i="1"/>
  <c r="EV1007" i="1"/>
  <c r="EY1007" i="1" s="1"/>
  <c r="EZ1007" i="1" s="1"/>
  <c r="DX1007" i="1"/>
  <c r="EA1007" i="1" s="1"/>
  <c r="EB1007" i="1" s="1"/>
  <c r="BD1007" i="1"/>
  <c r="DH1007" i="1"/>
  <c r="DK1007" i="1" s="1"/>
  <c r="DP1007" i="1"/>
  <c r="DS1007" i="1" s="1"/>
  <c r="DT1007" i="1" s="1"/>
  <c r="CR1007" i="1"/>
  <c r="CU1007" i="1" s="1"/>
  <c r="CB1007" i="1"/>
  <c r="CE1007" i="1" s="1"/>
  <c r="CF1007" i="1" s="1"/>
  <c r="BT1007" i="1"/>
  <c r="BW1007" i="1" s="1"/>
  <c r="BX1007" i="1" s="1"/>
  <c r="EF1007" i="1"/>
  <c r="EI1007" i="1" s="1"/>
  <c r="EJ1007" i="1" s="1"/>
  <c r="AF1007" i="1"/>
  <c r="EN1007" i="1"/>
  <c r="EQ1007" i="1" s="1"/>
  <c r="ER1007" i="1" s="1"/>
  <c r="AN1007" i="1"/>
  <c r="CZ1007" i="1"/>
  <c r="DC1007" i="1" s="1"/>
  <c r="CJ1007" i="1"/>
  <c r="CM1007" i="1" s="1"/>
  <c r="CN1007" i="1" s="1"/>
  <c r="DU1065" i="1"/>
  <c r="DV1064" i="1"/>
  <c r="CG1067" i="1"/>
  <c r="CH1066" i="1"/>
  <c r="BY1065" i="1"/>
  <c r="BZ1064" i="1"/>
  <c r="CW1066" i="1"/>
  <c r="CX1065" i="1"/>
  <c r="FJ1063" i="1"/>
  <c r="FI1064" i="1"/>
  <c r="CK1063" i="1"/>
  <c r="CL1063" i="1" s="1"/>
  <c r="AG1063" i="1"/>
  <c r="AH1063" i="1" s="1"/>
  <c r="CC1063" i="1"/>
  <c r="CD1063" i="1" s="1"/>
  <c r="BM1063" i="1"/>
  <c r="BN1063" i="1" s="1"/>
  <c r="AO1063" i="1"/>
  <c r="AP1063" i="1" s="1"/>
  <c r="AW1063" i="1"/>
  <c r="AX1063" i="1" s="1"/>
  <c r="BU1063" i="1"/>
  <c r="BV1063" i="1" s="1"/>
  <c r="BE1063" i="1"/>
  <c r="BF1063" i="1" s="1"/>
  <c r="FK1063" i="1"/>
  <c r="DY1063" i="1"/>
  <c r="DZ1063" i="1" s="1"/>
  <c r="DQ1063" i="1"/>
  <c r="DR1063" i="1" s="1"/>
  <c r="DI1063" i="1"/>
  <c r="DJ1063" i="1" s="1"/>
  <c r="DA1063" i="1"/>
  <c r="DB1063" i="1" s="1"/>
  <c r="CS1063" i="1"/>
  <c r="CT1063" i="1" s="1"/>
  <c r="FC1063" i="1"/>
  <c r="CQ1063" i="1"/>
  <c r="EE1063" i="1"/>
  <c r="CY1063" i="1"/>
  <c r="DW1063" i="1"/>
  <c r="EU1063" i="1"/>
  <c r="CI1063" i="1"/>
  <c r="EM1063" i="1"/>
  <c r="DG1063" i="1"/>
  <c r="DO1063" i="1"/>
  <c r="BS1063" i="1"/>
  <c r="CA1063" i="1"/>
  <c r="EG1063" i="1"/>
  <c r="EH1063" i="1" s="1"/>
  <c r="EO1063" i="1"/>
  <c r="EP1063" i="1" s="1"/>
  <c r="EW1063" i="1"/>
  <c r="EX1063" i="1" s="1"/>
  <c r="FE1063" i="1"/>
  <c r="FF1063" i="1" s="1"/>
  <c r="FM1063" i="1"/>
  <c r="FN1063" i="1" s="1"/>
  <c r="FA1064" i="1"/>
  <c r="FB1063" i="1"/>
  <c r="CP1065" i="1"/>
  <c r="CO1066" i="1"/>
  <c r="BQ1068" i="1"/>
  <c r="BR1067" i="1"/>
  <c r="EC1065" i="1"/>
  <c r="ED1064" i="1"/>
  <c r="DN1064" i="1"/>
  <c r="DM1065" i="1"/>
  <c r="DE1065" i="1"/>
  <c r="DF1064" i="1"/>
  <c r="EK1064" i="1"/>
  <c r="EL1063" i="1"/>
  <c r="ET1063" i="1"/>
  <c r="ES1064" i="1"/>
  <c r="CZ1008" i="1"/>
  <c r="DC1008" i="1" s="1"/>
  <c r="F1062" i="1"/>
  <c r="E1064" i="1"/>
  <c r="Q1063" i="1"/>
  <c r="S1062" i="1"/>
  <c r="Z1062" i="1" s="1"/>
  <c r="R1062" i="1"/>
  <c r="D1063" i="1"/>
  <c r="G1063" i="1" s="1"/>
  <c r="B433" i="1"/>
  <c r="L1009" i="1"/>
  <c r="U1009" i="1"/>
  <c r="W1009" i="1" s="1"/>
  <c r="AB1063" i="1"/>
  <c r="T1063" i="1"/>
  <c r="AA1063" i="1"/>
  <c r="J1010" i="1"/>
  <c r="K1010" i="1" s="1"/>
  <c r="M1010" i="1"/>
  <c r="I1011" i="1"/>
  <c r="H1063" i="1"/>
  <c r="A1064" i="1"/>
  <c r="C434" i="1"/>
  <c r="N1010" i="1" l="1"/>
  <c r="O1009" i="1"/>
  <c r="BL1009" i="1" s="1"/>
  <c r="DX1008" i="1"/>
  <c r="EA1008" i="1" s="1"/>
  <c r="EB1008" i="1" s="1"/>
  <c r="BL1008" i="1"/>
  <c r="CJ1008" i="1"/>
  <c r="CM1008" i="1" s="1"/>
  <c r="CN1008" i="1" s="1"/>
  <c r="DH1008" i="1"/>
  <c r="DK1008" i="1" s="1"/>
  <c r="AN1008" i="1"/>
  <c r="BT1008" i="1"/>
  <c r="BW1008" i="1" s="1"/>
  <c r="BX1008" i="1" s="1"/>
  <c r="EF1008" i="1"/>
  <c r="EI1008" i="1" s="1"/>
  <c r="EJ1008" i="1" s="1"/>
  <c r="DP1008" i="1"/>
  <c r="DS1008" i="1" s="1"/>
  <c r="DT1008" i="1" s="1"/>
  <c r="AV1008" i="1"/>
  <c r="EV1008" i="1"/>
  <c r="EY1008" i="1" s="1"/>
  <c r="EZ1008" i="1" s="1"/>
  <c r="CR1008" i="1"/>
  <c r="CU1008" i="1" s="1"/>
  <c r="AF1008" i="1"/>
  <c r="EN1008" i="1"/>
  <c r="EQ1008" i="1" s="1"/>
  <c r="ER1008" i="1" s="1"/>
  <c r="BD1008" i="1"/>
  <c r="DN1065" i="1"/>
  <c r="DM1066" i="1"/>
  <c r="AW1064" i="1"/>
  <c r="AX1064" i="1" s="1"/>
  <c r="AG1064" i="1"/>
  <c r="AH1064" i="1" s="1"/>
  <c r="CC1064" i="1"/>
  <c r="CD1064" i="1" s="1"/>
  <c r="BE1064" i="1"/>
  <c r="BF1064" i="1" s="1"/>
  <c r="CK1064" i="1"/>
  <c r="CL1064" i="1" s="1"/>
  <c r="BU1064" i="1"/>
  <c r="BV1064" i="1" s="1"/>
  <c r="BM1064" i="1"/>
  <c r="BN1064" i="1" s="1"/>
  <c r="AO1064" i="1"/>
  <c r="AP1064" i="1" s="1"/>
  <c r="FK1064" i="1"/>
  <c r="DY1064" i="1"/>
  <c r="DZ1064" i="1" s="1"/>
  <c r="DQ1064" i="1"/>
  <c r="DR1064" i="1" s="1"/>
  <c r="DI1064" i="1"/>
  <c r="DJ1064" i="1" s="1"/>
  <c r="DA1064" i="1"/>
  <c r="DB1064" i="1" s="1"/>
  <c r="CS1064" i="1"/>
  <c r="CT1064" i="1" s="1"/>
  <c r="DG1064" i="1"/>
  <c r="FC1064" i="1"/>
  <c r="EE1064" i="1"/>
  <c r="BS1064" i="1"/>
  <c r="CA1064" i="1"/>
  <c r="DW1064" i="1"/>
  <c r="EU1064" i="1"/>
  <c r="CY1064" i="1"/>
  <c r="DO1064" i="1"/>
  <c r="CQ1064" i="1"/>
  <c r="CI1064" i="1"/>
  <c r="EM1064" i="1"/>
  <c r="EG1064" i="1"/>
  <c r="EH1064" i="1" s="1"/>
  <c r="EO1064" i="1"/>
  <c r="EP1064" i="1" s="1"/>
  <c r="EW1064" i="1"/>
  <c r="EX1064" i="1" s="1"/>
  <c r="FE1064" i="1"/>
  <c r="FF1064" i="1" s="1"/>
  <c r="FM1064" i="1"/>
  <c r="FN1064" i="1" s="1"/>
  <c r="FA1065" i="1"/>
  <c r="FB1064" i="1"/>
  <c r="CW1067" i="1"/>
  <c r="CX1066" i="1"/>
  <c r="BY1066" i="1"/>
  <c r="BZ1065" i="1"/>
  <c r="EC1066" i="1"/>
  <c r="ED1065" i="1"/>
  <c r="ES1065" i="1"/>
  <c r="ET1064" i="1"/>
  <c r="CG1068" i="1"/>
  <c r="CH1067" i="1"/>
  <c r="FJ1064" i="1"/>
  <c r="FI1065" i="1"/>
  <c r="EK1065" i="1"/>
  <c r="EL1064" i="1"/>
  <c r="BQ1069" i="1"/>
  <c r="BR1068" i="1"/>
  <c r="CO1067" i="1"/>
  <c r="CP1066" i="1"/>
  <c r="DE1066" i="1"/>
  <c r="DF1065" i="1"/>
  <c r="DV1065" i="1"/>
  <c r="DU1066" i="1"/>
  <c r="DP1009" i="1"/>
  <c r="DS1009" i="1" s="1"/>
  <c r="DT1009" i="1" s="1"/>
  <c r="F1063" i="1"/>
  <c r="E1065" i="1"/>
  <c r="Q1064" i="1"/>
  <c r="S1063" i="1"/>
  <c r="Z1063" i="1" s="1"/>
  <c r="R1063" i="1"/>
  <c r="D1064" i="1"/>
  <c r="G1064" i="1" s="1"/>
  <c r="A1065" i="1"/>
  <c r="H1064" i="1"/>
  <c r="J1011" i="1"/>
  <c r="K1011" i="1" s="1"/>
  <c r="M1011" i="1"/>
  <c r="I1012" i="1"/>
  <c r="P434" i="1"/>
  <c r="AA1064" i="1"/>
  <c r="T1064" i="1"/>
  <c r="AB1064" i="1"/>
  <c r="L1010" i="1"/>
  <c r="U1010" i="1"/>
  <c r="W1010" i="1" s="1"/>
  <c r="BT1009" i="1" l="1"/>
  <c r="BW1009" i="1" s="1"/>
  <c r="BX1009" i="1" s="1"/>
  <c r="EF1009" i="1"/>
  <c r="EI1009" i="1" s="1"/>
  <c r="EJ1009" i="1" s="1"/>
  <c r="DH1009" i="1"/>
  <c r="DK1009" i="1" s="1"/>
  <c r="N1011" i="1"/>
  <c r="O1010" i="1"/>
  <c r="EN1010" i="1" s="1"/>
  <c r="EQ1010" i="1" s="1"/>
  <c r="ER1010" i="1" s="1"/>
  <c r="AV1009" i="1"/>
  <c r="CR1009" i="1"/>
  <c r="CU1009" i="1" s="1"/>
  <c r="EN1009" i="1"/>
  <c r="EQ1009" i="1" s="1"/>
  <c r="ER1009" i="1" s="1"/>
  <c r="AF1009" i="1"/>
  <c r="CB1009" i="1"/>
  <c r="CE1009" i="1" s="1"/>
  <c r="CF1009" i="1" s="1"/>
  <c r="BD1009" i="1"/>
  <c r="DX1009" i="1"/>
  <c r="EA1009" i="1" s="1"/>
  <c r="EB1009" i="1" s="1"/>
  <c r="CZ1009" i="1"/>
  <c r="DC1009" i="1" s="1"/>
  <c r="AN1009" i="1"/>
  <c r="EV1009" i="1"/>
  <c r="EY1009" i="1" s="1"/>
  <c r="EZ1009" i="1" s="1"/>
  <c r="CJ1009" i="1"/>
  <c r="CM1009" i="1" s="1"/>
  <c r="CN1009" i="1" s="1"/>
  <c r="BR1069" i="1"/>
  <c r="BQ1070" i="1"/>
  <c r="ES1066" i="1"/>
  <c r="ET1065" i="1"/>
  <c r="FA1066" i="1"/>
  <c r="FB1065" i="1"/>
  <c r="EK1066" i="1"/>
  <c r="EL1065" i="1"/>
  <c r="FI1066" i="1"/>
  <c r="FJ1065" i="1"/>
  <c r="DU1067" i="1"/>
  <c r="DV1066" i="1"/>
  <c r="EC1067" i="1"/>
  <c r="ED1066" i="1"/>
  <c r="BU1065" i="1"/>
  <c r="BV1065" i="1" s="1"/>
  <c r="BM1065" i="1"/>
  <c r="BN1065" i="1" s="1"/>
  <c r="AW1065" i="1"/>
  <c r="AX1065" i="1" s="1"/>
  <c r="CK1065" i="1"/>
  <c r="CL1065" i="1" s="1"/>
  <c r="CC1065" i="1"/>
  <c r="CD1065" i="1" s="1"/>
  <c r="BE1065" i="1"/>
  <c r="BF1065" i="1" s="1"/>
  <c r="FK1065" i="1"/>
  <c r="AO1065" i="1"/>
  <c r="AP1065" i="1" s="1"/>
  <c r="AG1065" i="1"/>
  <c r="AH1065" i="1" s="1"/>
  <c r="DY1065" i="1"/>
  <c r="DZ1065" i="1" s="1"/>
  <c r="DQ1065" i="1"/>
  <c r="DR1065" i="1" s="1"/>
  <c r="DI1065" i="1"/>
  <c r="DJ1065" i="1" s="1"/>
  <c r="DA1065" i="1"/>
  <c r="DB1065" i="1" s="1"/>
  <c r="CS1065" i="1"/>
  <c r="CT1065" i="1" s="1"/>
  <c r="DG1065" i="1"/>
  <c r="EM1065" i="1"/>
  <c r="EE1065" i="1"/>
  <c r="EU1065" i="1"/>
  <c r="BS1065" i="1"/>
  <c r="FC1065" i="1"/>
  <c r="CI1065" i="1"/>
  <c r="CA1065" i="1"/>
  <c r="DW1065" i="1"/>
  <c r="CQ1065" i="1"/>
  <c r="DO1065" i="1"/>
  <c r="CY1065" i="1"/>
  <c r="EG1065" i="1"/>
  <c r="EH1065" i="1" s="1"/>
  <c r="EO1065" i="1"/>
  <c r="EP1065" i="1" s="1"/>
  <c r="EW1065" i="1"/>
  <c r="EX1065" i="1" s="1"/>
  <c r="FE1065" i="1"/>
  <c r="FF1065" i="1" s="1"/>
  <c r="FM1065" i="1"/>
  <c r="FN1065" i="1" s="1"/>
  <c r="DM1067" i="1"/>
  <c r="DN1066" i="1"/>
  <c r="DF1066" i="1"/>
  <c r="DE1067" i="1"/>
  <c r="BY1067" i="1"/>
  <c r="BZ1066" i="1"/>
  <c r="CO1068" i="1"/>
  <c r="CP1067" i="1"/>
  <c r="CH1068" i="1"/>
  <c r="CG1069" i="1"/>
  <c r="CW1068" i="1"/>
  <c r="CX1067" i="1"/>
  <c r="F1064" i="1"/>
  <c r="R1064" i="1"/>
  <c r="S1064" i="1"/>
  <c r="Z1064" i="1" s="1"/>
  <c r="E1066" i="1"/>
  <c r="Q1065" i="1"/>
  <c r="D1065" i="1"/>
  <c r="G1065" i="1" s="1"/>
  <c r="L1011" i="1"/>
  <c r="U1011" i="1"/>
  <c r="W1011" i="1" s="1"/>
  <c r="H1065" i="1"/>
  <c r="A1066" i="1"/>
  <c r="X434" i="1"/>
  <c r="J1012" i="1"/>
  <c r="K1012" i="1" s="1"/>
  <c r="M1012" i="1"/>
  <c r="I1013" i="1"/>
  <c r="AB1065" i="1"/>
  <c r="AA1065" i="1"/>
  <c r="T1065" i="1"/>
  <c r="O1011" i="1" l="1"/>
  <c r="EN1011" i="1" s="1"/>
  <c r="EQ1011" i="1" s="1"/>
  <c r="ER1011" i="1" s="1"/>
  <c r="N1012" i="1"/>
  <c r="CZ1010" i="1"/>
  <c r="DC1010" i="1" s="1"/>
  <c r="BL1010" i="1"/>
  <c r="AF1010" i="1"/>
  <c r="DX1010" i="1"/>
  <c r="EA1010" i="1" s="1"/>
  <c r="EB1010" i="1" s="1"/>
  <c r="AN1010" i="1"/>
  <c r="DP1010" i="1"/>
  <c r="DS1010" i="1" s="1"/>
  <c r="DT1010" i="1" s="1"/>
  <c r="BD1010" i="1"/>
  <c r="CB1010" i="1"/>
  <c r="CE1010" i="1" s="1"/>
  <c r="CF1010" i="1" s="1"/>
  <c r="DH1010" i="1"/>
  <c r="DK1010" i="1" s="1"/>
  <c r="EF1010" i="1"/>
  <c r="EI1010" i="1" s="1"/>
  <c r="EJ1010" i="1" s="1"/>
  <c r="EV1010" i="1"/>
  <c r="EY1010" i="1" s="1"/>
  <c r="EZ1010" i="1" s="1"/>
  <c r="CJ1010" i="1"/>
  <c r="CM1010" i="1" s="1"/>
  <c r="CN1010" i="1" s="1"/>
  <c r="BT1010" i="1"/>
  <c r="BW1010" i="1" s="1"/>
  <c r="BX1010" i="1" s="1"/>
  <c r="AV1010" i="1"/>
  <c r="CR1010" i="1"/>
  <c r="CU1010" i="1" s="1"/>
  <c r="CP1068" i="1"/>
  <c r="CO1069" i="1"/>
  <c r="CK1066" i="1"/>
  <c r="CL1066" i="1" s="1"/>
  <c r="CC1066" i="1"/>
  <c r="CD1066" i="1" s="1"/>
  <c r="AG1066" i="1"/>
  <c r="AH1066" i="1" s="1"/>
  <c r="BM1066" i="1"/>
  <c r="BN1066" i="1" s="1"/>
  <c r="AO1066" i="1"/>
  <c r="AP1066" i="1" s="1"/>
  <c r="BU1066" i="1"/>
  <c r="BV1066" i="1" s="1"/>
  <c r="FK1066" i="1"/>
  <c r="BE1066" i="1"/>
  <c r="BF1066" i="1" s="1"/>
  <c r="AW1066" i="1"/>
  <c r="AX1066" i="1" s="1"/>
  <c r="DY1066" i="1"/>
  <c r="DZ1066" i="1" s="1"/>
  <c r="DQ1066" i="1"/>
  <c r="DR1066" i="1" s="1"/>
  <c r="DI1066" i="1"/>
  <c r="DJ1066" i="1" s="1"/>
  <c r="DA1066" i="1"/>
  <c r="DB1066" i="1" s="1"/>
  <c r="CS1066" i="1"/>
  <c r="CT1066" i="1" s="1"/>
  <c r="DW1066" i="1"/>
  <c r="CY1066" i="1"/>
  <c r="DO1066" i="1"/>
  <c r="CQ1066" i="1"/>
  <c r="EM1066" i="1"/>
  <c r="DG1066" i="1"/>
  <c r="CA1066" i="1"/>
  <c r="CI1066" i="1"/>
  <c r="FC1066" i="1"/>
  <c r="EU1066" i="1"/>
  <c r="EE1066" i="1"/>
  <c r="BS1066" i="1"/>
  <c r="EG1066" i="1"/>
  <c r="EH1066" i="1" s="1"/>
  <c r="EO1066" i="1"/>
  <c r="EP1066" i="1" s="1"/>
  <c r="EW1066" i="1"/>
  <c r="EX1066" i="1" s="1"/>
  <c r="FE1066" i="1"/>
  <c r="FF1066" i="1" s="1"/>
  <c r="FM1066" i="1"/>
  <c r="FN1066" i="1" s="1"/>
  <c r="EL1066" i="1"/>
  <c r="EK1067" i="1"/>
  <c r="DE1068" i="1"/>
  <c r="DF1067" i="1"/>
  <c r="BY1068" i="1"/>
  <c r="BZ1067" i="1"/>
  <c r="CW1069" i="1"/>
  <c r="CX1068" i="1"/>
  <c r="EC1068" i="1"/>
  <c r="ED1067" i="1"/>
  <c r="FA1067" i="1"/>
  <c r="FB1066" i="1"/>
  <c r="CG1070" i="1"/>
  <c r="CH1069" i="1"/>
  <c r="DM1068" i="1"/>
  <c r="DN1067" i="1"/>
  <c r="DV1067" i="1"/>
  <c r="DU1068" i="1"/>
  <c r="ET1066" i="1"/>
  <c r="ES1067" i="1"/>
  <c r="BR1070" i="1"/>
  <c r="BQ1071" i="1"/>
  <c r="FJ1066" i="1"/>
  <c r="FI1067" i="1"/>
  <c r="CB1011" i="1"/>
  <c r="CE1011" i="1" s="1"/>
  <c r="CF1011" i="1" s="1"/>
  <c r="F1065" i="1"/>
  <c r="E1067" i="1"/>
  <c r="Q1066" i="1"/>
  <c r="S1065" i="1"/>
  <c r="Z1065" i="1" s="1"/>
  <c r="R1065" i="1"/>
  <c r="D1066" i="1"/>
  <c r="G1066" i="1" s="1"/>
  <c r="L1012" i="1"/>
  <c r="U1012" i="1"/>
  <c r="W1012" i="1" s="1"/>
  <c r="C435" i="1"/>
  <c r="AA1066" i="1"/>
  <c r="T1066" i="1"/>
  <c r="AB1066" i="1"/>
  <c r="B434" i="1"/>
  <c r="A1067" i="1"/>
  <c r="H1066" i="1"/>
  <c r="J1013" i="1"/>
  <c r="K1013" i="1" s="1"/>
  <c r="M1013" i="1"/>
  <c r="N1013" i="1" s="1"/>
  <c r="I1014" i="1"/>
  <c r="AV1011" i="1" l="1"/>
  <c r="CR1011" i="1"/>
  <c r="CU1011" i="1" s="1"/>
  <c r="BD1011" i="1"/>
  <c r="BL1011" i="1"/>
  <c r="CJ1011" i="1"/>
  <c r="CM1011" i="1" s="1"/>
  <c r="CN1011" i="1" s="1"/>
  <c r="BT1011" i="1"/>
  <c r="BW1011" i="1" s="1"/>
  <c r="BX1011" i="1" s="1"/>
  <c r="DX1011" i="1"/>
  <c r="EA1011" i="1" s="1"/>
  <c r="EB1011" i="1" s="1"/>
  <c r="CZ1011" i="1"/>
  <c r="DC1011" i="1" s="1"/>
  <c r="AN1011" i="1"/>
  <c r="EV1011" i="1"/>
  <c r="EY1011" i="1" s="1"/>
  <c r="EZ1011" i="1" s="1"/>
  <c r="EF1011" i="1"/>
  <c r="EI1011" i="1" s="1"/>
  <c r="EJ1011" i="1" s="1"/>
  <c r="DH1011" i="1"/>
  <c r="DK1011" i="1" s="1"/>
  <c r="DP1011" i="1"/>
  <c r="DS1011" i="1" s="1"/>
  <c r="DT1011" i="1" s="1"/>
  <c r="AF1011" i="1"/>
  <c r="O1012" i="1"/>
  <c r="DH1012" i="1" s="1"/>
  <c r="DK1012" i="1" s="1"/>
  <c r="DU1069" i="1"/>
  <c r="DV1068" i="1"/>
  <c r="EK1068" i="1"/>
  <c r="EL1067" i="1"/>
  <c r="ED1068" i="1"/>
  <c r="EC1069" i="1"/>
  <c r="DM1069" i="1"/>
  <c r="DN1068" i="1"/>
  <c r="BQ1072" i="1"/>
  <c r="BR1071" i="1"/>
  <c r="FJ1067" i="1"/>
  <c r="FI1068" i="1"/>
  <c r="CX1069" i="1"/>
  <c r="CW1070" i="1"/>
  <c r="BE1067" i="1"/>
  <c r="BF1067" i="1" s="1"/>
  <c r="AW1067" i="1"/>
  <c r="AX1067" i="1" s="1"/>
  <c r="CK1067" i="1"/>
  <c r="CL1067" i="1" s="1"/>
  <c r="AG1067" i="1"/>
  <c r="AH1067" i="1" s="1"/>
  <c r="CC1067" i="1"/>
  <c r="CD1067" i="1" s="1"/>
  <c r="BU1067" i="1"/>
  <c r="BV1067" i="1" s="1"/>
  <c r="FK1067" i="1"/>
  <c r="BM1067" i="1"/>
  <c r="BN1067" i="1" s="1"/>
  <c r="AO1067" i="1"/>
  <c r="AP1067" i="1" s="1"/>
  <c r="DY1067" i="1"/>
  <c r="DZ1067" i="1" s="1"/>
  <c r="DQ1067" i="1"/>
  <c r="DR1067" i="1" s="1"/>
  <c r="DI1067" i="1"/>
  <c r="DJ1067" i="1" s="1"/>
  <c r="DA1067" i="1"/>
  <c r="DB1067" i="1" s="1"/>
  <c r="CS1067" i="1"/>
  <c r="CT1067" i="1" s="1"/>
  <c r="DG1067" i="1"/>
  <c r="EM1067" i="1"/>
  <c r="EE1067" i="1"/>
  <c r="DW1067" i="1"/>
  <c r="EU1067" i="1"/>
  <c r="CA1067" i="1"/>
  <c r="CI1067" i="1"/>
  <c r="DO1067" i="1"/>
  <c r="CY1067" i="1"/>
  <c r="CQ1067" i="1"/>
  <c r="BS1067" i="1"/>
  <c r="FC1067" i="1"/>
  <c r="EG1067" i="1"/>
  <c r="EH1067" i="1" s="1"/>
  <c r="EO1067" i="1"/>
  <c r="EP1067" i="1" s="1"/>
  <c r="EW1067" i="1"/>
  <c r="EX1067" i="1" s="1"/>
  <c r="FE1067" i="1"/>
  <c r="FF1067" i="1" s="1"/>
  <c r="FM1067" i="1"/>
  <c r="FN1067" i="1" s="1"/>
  <c r="ES1068" i="1"/>
  <c r="ET1067" i="1"/>
  <c r="CO1070" i="1"/>
  <c r="CP1069" i="1"/>
  <c r="CG1071" i="1"/>
  <c r="CH1070" i="1"/>
  <c r="BY1069" i="1"/>
  <c r="BZ1068" i="1"/>
  <c r="FB1067" i="1"/>
  <c r="FA1068" i="1"/>
  <c r="DE1069" i="1"/>
  <c r="DF1068" i="1"/>
  <c r="F1066" i="1"/>
  <c r="E1068" i="1"/>
  <c r="Q1067" i="1"/>
  <c r="R1066" i="1"/>
  <c r="S1066" i="1"/>
  <c r="Z1066" i="1" s="1"/>
  <c r="D1067" i="1"/>
  <c r="G1067" i="1" s="1"/>
  <c r="L1013" i="1"/>
  <c r="O1013" i="1" s="1"/>
  <c r="U1013" i="1"/>
  <c r="W1013" i="1" s="1"/>
  <c r="A1068" i="1"/>
  <c r="H1067" i="1"/>
  <c r="P435" i="1"/>
  <c r="J1014" i="1"/>
  <c r="K1014" i="1" s="1"/>
  <c r="I1015" i="1"/>
  <c r="AB1067" i="1"/>
  <c r="T1067" i="1"/>
  <c r="AA1067" i="1"/>
  <c r="AF1012" i="1" l="1"/>
  <c r="AN1012" i="1"/>
  <c r="BD1012" i="1"/>
  <c r="CB1012" i="1"/>
  <c r="CE1012" i="1" s="1"/>
  <c r="CF1012" i="1" s="1"/>
  <c r="CJ1012" i="1"/>
  <c r="CM1012" i="1" s="1"/>
  <c r="CN1012" i="1" s="1"/>
  <c r="BL1012" i="1"/>
  <c r="DP1012" i="1"/>
  <c r="DS1012" i="1" s="1"/>
  <c r="DT1012" i="1" s="1"/>
  <c r="EN1012" i="1"/>
  <c r="EQ1012" i="1" s="1"/>
  <c r="ER1012" i="1" s="1"/>
  <c r="AV1012" i="1"/>
  <c r="DX1012" i="1"/>
  <c r="EA1012" i="1" s="1"/>
  <c r="EB1012" i="1" s="1"/>
  <c r="CZ1012" i="1"/>
  <c r="DC1012" i="1" s="1"/>
  <c r="EV1012" i="1"/>
  <c r="EY1012" i="1" s="1"/>
  <c r="EZ1012" i="1" s="1"/>
  <c r="CR1012" i="1"/>
  <c r="CU1012" i="1" s="1"/>
  <c r="BT1012" i="1"/>
  <c r="BW1012" i="1" s="1"/>
  <c r="BX1012" i="1" s="1"/>
  <c r="EF1012" i="1"/>
  <c r="EI1012" i="1" s="1"/>
  <c r="EJ1012" i="1" s="1"/>
  <c r="DN1069" i="1"/>
  <c r="DM1070" i="1"/>
  <c r="BU1068" i="1"/>
  <c r="BV1068" i="1" s="1"/>
  <c r="BM1068" i="1"/>
  <c r="BN1068" i="1" s="1"/>
  <c r="AW1068" i="1"/>
  <c r="AX1068" i="1" s="1"/>
  <c r="CC1068" i="1"/>
  <c r="CD1068" i="1" s="1"/>
  <c r="CK1068" i="1"/>
  <c r="CL1068" i="1" s="1"/>
  <c r="FK1068" i="1"/>
  <c r="BE1068" i="1"/>
  <c r="BF1068" i="1" s="1"/>
  <c r="AO1068" i="1"/>
  <c r="AP1068" i="1" s="1"/>
  <c r="AG1068" i="1"/>
  <c r="AH1068" i="1" s="1"/>
  <c r="DY1068" i="1"/>
  <c r="DZ1068" i="1" s="1"/>
  <c r="DQ1068" i="1"/>
  <c r="DR1068" i="1" s="1"/>
  <c r="DI1068" i="1"/>
  <c r="DJ1068" i="1" s="1"/>
  <c r="DA1068" i="1"/>
  <c r="DB1068" i="1" s="1"/>
  <c r="CS1068" i="1"/>
  <c r="CT1068" i="1" s="1"/>
  <c r="DW1068" i="1"/>
  <c r="CY1068" i="1"/>
  <c r="CA1068" i="1"/>
  <c r="EE1068" i="1"/>
  <c r="DO1068" i="1"/>
  <c r="DG1068" i="1"/>
  <c r="EU1068" i="1"/>
  <c r="EM1068" i="1"/>
  <c r="BS1068" i="1"/>
  <c r="CI1068" i="1"/>
  <c r="CQ1068" i="1"/>
  <c r="FC1068" i="1"/>
  <c r="EG1068" i="1"/>
  <c r="EH1068" i="1" s="1"/>
  <c r="EO1068" i="1"/>
  <c r="EP1068" i="1" s="1"/>
  <c r="EW1068" i="1"/>
  <c r="EX1068" i="1" s="1"/>
  <c r="FE1068" i="1"/>
  <c r="FF1068" i="1" s="1"/>
  <c r="FM1068" i="1"/>
  <c r="FN1068" i="1" s="1"/>
  <c r="CG1072" i="1"/>
  <c r="CH1071" i="1"/>
  <c r="CX1070" i="1"/>
  <c r="CW1071" i="1"/>
  <c r="EC1070" i="1"/>
  <c r="ED1069" i="1"/>
  <c r="BZ1069" i="1"/>
  <c r="BY1070" i="1"/>
  <c r="DE1070" i="1"/>
  <c r="DF1069" i="1"/>
  <c r="CO1071" i="1"/>
  <c r="CP1070" i="1"/>
  <c r="FA1069" i="1"/>
  <c r="FB1068" i="1"/>
  <c r="FI1069" i="1"/>
  <c r="FJ1068" i="1"/>
  <c r="ES1069" i="1"/>
  <c r="ET1068" i="1"/>
  <c r="EK1069" i="1"/>
  <c r="EL1068" i="1"/>
  <c r="BR1072" i="1"/>
  <c r="BQ1073" i="1"/>
  <c r="DU1070" i="1"/>
  <c r="DV1069" i="1"/>
  <c r="FD1011" i="1"/>
  <c r="FD1013" i="1" s="1"/>
  <c r="FG1013" i="1" s="1"/>
  <c r="FH1013" i="1" s="1"/>
  <c r="AN1013" i="1"/>
  <c r="BT1013" i="1"/>
  <c r="BW1013" i="1" s="1"/>
  <c r="BX1013" i="1" s="1"/>
  <c r="DP1013" i="1"/>
  <c r="DS1013" i="1" s="1"/>
  <c r="DT1013" i="1" s="1"/>
  <c r="DH1013" i="1"/>
  <c r="DK1013" i="1" s="1"/>
  <c r="AF1013" i="1"/>
  <c r="CZ1013" i="1"/>
  <c r="DC1013" i="1" s="1"/>
  <c r="BL1013" i="1"/>
  <c r="EN1013" i="1"/>
  <c r="EQ1013" i="1" s="1"/>
  <c r="ER1013" i="1" s="1"/>
  <c r="CR1013" i="1"/>
  <c r="CU1013" i="1" s="1"/>
  <c r="BD1013" i="1"/>
  <c r="CB1013" i="1"/>
  <c r="CE1013" i="1" s="1"/>
  <c r="CF1013" i="1" s="1"/>
  <c r="DX1013" i="1"/>
  <c r="EA1013" i="1" s="1"/>
  <c r="EB1013" i="1" s="1"/>
  <c r="EF1013" i="1"/>
  <c r="EI1013" i="1" s="1"/>
  <c r="EJ1013" i="1" s="1"/>
  <c r="CJ1013" i="1"/>
  <c r="CM1013" i="1" s="1"/>
  <c r="CN1013" i="1" s="1"/>
  <c r="AV1013" i="1"/>
  <c r="EV1013" i="1"/>
  <c r="EY1013" i="1" s="1"/>
  <c r="EZ1013" i="1" s="1"/>
  <c r="F1067" i="1"/>
  <c r="E1069" i="1"/>
  <c r="Q1068" i="1"/>
  <c r="S1067" i="1"/>
  <c r="Z1067" i="1" s="1"/>
  <c r="R1067" i="1"/>
  <c r="D1068" i="1"/>
  <c r="G1068" i="1" s="1"/>
  <c r="M1014" i="1"/>
  <c r="N1014" i="1" s="1"/>
  <c r="J1015" i="1"/>
  <c r="K1015" i="1" s="1"/>
  <c r="I1016" i="1"/>
  <c r="AA1068" i="1"/>
  <c r="T1068" i="1"/>
  <c r="AB1068" i="1"/>
  <c r="A1069" i="1"/>
  <c r="H1068" i="1"/>
  <c r="L1014" i="1"/>
  <c r="U1014" i="1"/>
  <c r="W1014" i="1" s="1"/>
  <c r="X435" i="1"/>
  <c r="FB1069" i="1" l="1"/>
  <c r="FA1070" i="1"/>
  <c r="EC1071" i="1"/>
  <c r="ED1070" i="1"/>
  <c r="ES1070" i="1"/>
  <c r="ET1069" i="1"/>
  <c r="DE1071" i="1"/>
  <c r="DF1070" i="1"/>
  <c r="CG1073" i="1"/>
  <c r="CH1072" i="1"/>
  <c r="BZ1070" i="1"/>
  <c r="BY1071" i="1"/>
  <c r="DU1071" i="1"/>
  <c r="DV1070" i="1"/>
  <c r="FI1070" i="1"/>
  <c r="FJ1069" i="1"/>
  <c r="BE1069" i="1"/>
  <c r="BF1069" i="1" s="1"/>
  <c r="AW1069" i="1"/>
  <c r="AX1069" i="1" s="1"/>
  <c r="AG1069" i="1"/>
  <c r="AH1069" i="1" s="1"/>
  <c r="CK1069" i="1"/>
  <c r="CL1069" i="1" s="1"/>
  <c r="BM1069" i="1"/>
  <c r="BN1069" i="1" s="1"/>
  <c r="FK1069" i="1"/>
  <c r="CC1069" i="1"/>
  <c r="CD1069" i="1" s="1"/>
  <c r="BU1069" i="1"/>
  <c r="BV1069" i="1" s="1"/>
  <c r="AO1069" i="1"/>
  <c r="AP1069" i="1" s="1"/>
  <c r="DY1069" i="1"/>
  <c r="DZ1069" i="1" s="1"/>
  <c r="DQ1069" i="1"/>
  <c r="DR1069" i="1" s="1"/>
  <c r="DI1069" i="1"/>
  <c r="DJ1069" i="1" s="1"/>
  <c r="DA1069" i="1"/>
  <c r="DB1069" i="1" s="1"/>
  <c r="CS1069" i="1"/>
  <c r="CT1069" i="1" s="1"/>
  <c r="CI1069" i="1"/>
  <c r="EM1069" i="1"/>
  <c r="DO1069" i="1"/>
  <c r="DG1069" i="1"/>
  <c r="EU1069" i="1"/>
  <c r="DW1069" i="1"/>
  <c r="CY1069" i="1"/>
  <c r="CA1069" i="1"/>
  <c r="CQ1069" i="1"/>
  <c r="BS1069" i="1"/>
  <c r="FC1069" i="1"/>
  <c r="EE1069" i="1"/>
  <c r="EG1069" i="1"/>
  <c r="EH1069" i="1" s="1"/>
  <c r="EO1069" i="1"/>
  <c r="EP1069" i="1" s="1"/>
  <c r="EW1069" i="1"/>
  <c r="EX1069" i="1" s="1"/>
  <c r="FE1069" i="1"/>
  <c r="FF1069" i="1" s="1"/>
  <c r="FM1069" i="1"/>
  <c r="FN1069" i="1" s="1"/>
  <c r="BQ1074" i="1"/>
  <c r="BR1073" i="1"/>
  <c r="DM1071" i="1"/>
  <c r="DN1070" i="1"/>
  <c r="CW1072" i="1"/>
  <c r="CX1071" i="1"/>
  <c r="EK1070" i="1"/>
  <c r="EL1069" i="1"/>
  <c r="CP1071" i="1"/>
  <c r="CO1072" i="1"/>
  <c r="F1068" i="1"/>
  <c r="E1070" i="1"/>
  <c r="Q1069" i="1"/>
  <c r="R1068" i="1"/>
  <c r="S1068" i="1"/>
  <c r="Z1068" i="1" s="1"/>
  <c r="D1069" i="1"/>
  <c r="G1069" i="1" s="1"/>
  <c r="O1014" i="1"/>
  <c r="FD1014" i="1" s="1"/>
  <c r="FG1014" i="1" s="1"/>
  <c r="FH1014" i="1" s="1"/>
  <c r="M1015" i="1"/>
  <c r="N1015" i="1" s="1"/>
  <c r="B435" i="1"/>
  <c r="C436" i="1"/>
  <c r="L1015" i="1"/>
  <c r="U1015" i="1"/>
  <c r="W1015" i="1" s="1"/>
  <c r="A1070" i="1"/>
  <c r="H1069" i="1"/>
  <c r="AB1069" i="1"/>
  <c r="T1069" i="1"/>
  <c r="AA1069" i="1"/>
  <c r="J1016" i="1"/>
  <c r="K1016" i="1" s="1"/>
  <c r="I1017" i="1"/>
  <c r="DM1072" i="1" l="1"/>
  <c r="DN1071" i="1"/>
  <c r="FI1071" i="1"/>
  <c r="FJ1070" i="1"/>
  <c r="DF1071" i="1"/>
  <c r="DE1072" i="1"/>
  <c r="AW1070" i="1"/>
  <c r="AX1070" i="1" s="1"/>
  <c r="AO1070" i="1"/>
  <c r="AP1070" i="1" s="1"/>
  <c r="AG1070" i="1"/>
  <c r="AH1070" i="1" s="1"/>
  <c r="CK1070" i="1"/>
  <c r="CL1070" i="1" s="1"/>
  <c r="CC1070" i="1"/>
  <c r="CD1070" i="1" s="1"/>
  <c r="BE1070" i="1"/>
  <c r="BF1070" i="1" s="1"/>
  <c r="BM1070" i="1"/>
  <c r="BN1070" i="1" s="1"/>
  <c r="BU1070" i="1"/>
  <c r="BV1070" i="1" s="1"/>
  <c r="FK1070" i="1"/>
  <c r="DY1070" i="1"/>
  <c r="DZ1070" i="1" s="1"/>
  <c r="DQ1070" i="1"/>
  <c r="DR1070" i="1" s="1"/>
  <c r="DI1070" i="1"/>
  <c r="DJ1070" i="1" s="1"/>
  <c r="DA1070" i="1"/>
  <c r="DB1070" i="1" s="1"/>
  <c r="CS1070" i="1"/>
  <c r="CT1070" i="1" s="1"/>
  <c r="DO1070" i="1"/>
  <c r="EM1070" i="1"/>
  <c r="CI1070" i="1"/>
  <c r="DG1070" i="1"/>
  <c r="FC1070" i="1"/>
  <c r="EE1070" i="1"/>
  <c r="CA1070" i="1"/>
  <c r="BS1070" i="1"/>
  <c r="CY1070" i="1"/>
  <c r="CQ1070" i="1"/>
  <c r="DW1070" i="1"/>
  <c r="EU1070" i="1"/>
  <c r="EG1070" i="1"/>
  <c r="EH1070" i="1" s="1"/>
  <c r="EO1070" i="1"/>
  <c r="EP1070" i="1" s="1"/>
  <c r="EW1070" i="1"/>
  <c r="EX1070" i="1" s="1"/>
  <c r="FE1070" i="1"/>
  <c r="FF1070" i="1" s="1"/>
  <c r="FM1070" i="1"/>
  <c r="FN1070" i="1" s="1"/>
  <c r="CP1072" i="1"/>
  <c r="CO1073" i="1"/>
  <c r="BQ1075" i="1"/>
  <c r="BR1074" i="1"/>
  <c r="DV1071" i="1"/>
  <c r="DU1072" i="1"/>
  <c r="ET1070" i="1"/>
  <c r="ES1071" i="1"/>
  <c r="BY1072" i="1"/>
  <c r="BZ1071" i="1"/>
  <c r="EC1072" i="1"/>
  <c r="ED1071" i="1"/>
  <c r="FA1071" i="1"/>
  <c r="FB1070" i="1"/>
  <c r="EK1071" i="1"/>
  <c r="EL1070" i="1"/>
  <c r="CX1072" i="1"/>
  <c r="CW1073" i="1"/>
  <c r="CG1074" i="1"/>
  <c r="CH1073" i="1"/>
  <c r="EV1014" i="1"/>
  <c r="EY1014" i="1" s="1"/>
  <c r="EZ1014" i="1" s="1"/>
  <c r="CZ1014" i="1"/>
  <c r="DC1014" i="1" s="1"/>
  <c r="CR1014" i="1"/>
  <c r="CU1014" i="1" s="1"/>
  <c r="CB1014" i="1"/>
  <c r="CE1014" i="1" s="1"/>
  <c r="CF1014" i="1" s="1"/>
  <c r="BT1014" i="1"/>
  <c r="BW1014" i="1" s="1"/>
  <c r="BX1014" i="1" s="1"/>
  <c r="BL1014" i="1"/>
  <c r="BD1014" i="1"/>
  <c r="AV1014" i="1"/>
  <c r="DX1014" i="1"/>
  <c r="EA1014" i="1" s="1"/>
  <c r="EB1014" i="1" s="1"/>
  <c r="CJ1014" i="1"/>
  <c r="CM1014" i="1" s="1"/>
  <c r="CN1014" i="1" s="1"/>
  <c r="AN1014" i="1"/>
  <c r="AF1014" i="1"/>
  <c r="EF1014" i="1"/>
  <c r="EI1014" i="1" s="1"/>
  <c r="EJ1014" i="1" s="1"/>
  <c r="DP1014" i="1"/>
  <c r="DS1014" i="1" s="1"/>
  <c r="DT1014" i="1" s="1"/>
  <c r="EN1014" i="1"/>
  <c r="EQ1014" i="1" s="1"/>
  <c r="ER1014" i="1" s="1"/>
  <c r="DH1014" i="1"/>
  <c r="DK1014" i="1" s="1"/>
  <c r="F1069" i="1"/>
  <c r="O1015" i="1"/>
  <c r="FD1015" i="1" s="1"/>
  <c r="FG1015" i="1" s="1"/>
  <c r="FH1015" i="1" s="1"/>
  <c r="E1071" i="1"/>
  <c r="Q1070" i="1"/>
  <c r="S1069" i="1"/>
  <c r="Z1069" i="1" s="1"/>
  <c r="R1069" i="1"/>
  <c r="D1070" i="1"/>
  <c r="G1070" i="1" s="1"/>
  <c r="M1016" i="1"/>
  <c r="N1016" i="1" s="1"/>
  <c r="L1016" i="1"/>
  <c r="U1016" i="1"/>
  <c r="W1016" i="1" s="1"/>
  <c r="AA1070" i="1"/>
  <c r="T1070" i="1"/>
  <c r="AB1070" i="1"/>
  <c r="J1017" i="1"/>
  <c r="K1017" i="1" s="1"/>
  <c r="I1018" i="1"/>
  <c r="A1071" i="1"/>
  <c r="H1070" i="1"/>
  <c r="P436" i="1"/>
  <c r="EL1071" i="1" l="1"/>
  <c r="EK1072" i="1"/>
  <c r="DU1073" i="1"/>
  <c r="DV1072" i="1"/>
  <c r="BY1073" i="1"/>
  <c r="BZ1072" i="1"/>
  <c r="FA1072" i="1"/>
  <c r="FB1071" i="1"/>
  <c r="AO1071" i="1"/>
  <c r="AP1071" i="1" s="1"/>
  <c r="AG1071" i="1"/>
  <c r="AH1071" i="1" s="1"/>
  <c r="CK1071" i="1"/>
  <c r="CL1071" i="1" s="1"/>
  <c r="CC1071" i="1"/>
  <c r="CD1071" i="1" s="1"/>
  <c r="BU1071" i="1"/>
  <c r="BV1071" i="1" s="1"/>
  <c r="AW1071" i="1"/>
  <c r="AX1071" i="1" s="1"/>
  <c r="BM1071" i="1"/>
  <c r="BN1071" i="1" s="1"/>
  <c r="FK1071" i="1"/>
  <c r="BE1071" i="1"/>
  <c r="BF1071" i="1" s="1"/>
  <c r="DY1071" i="1"/>
  <c r="DZ1071" i="1" s="1"/>
  <c r="DQ1071" i="1"/>
  <c r="DR1071" i="1" s="1"/>
  <c r="DI1071" i="1"/>
  <c r="DJ1071" i="1" s="1"/>
  <c r="DA1071" i="1"/>
  <c r="DB1071" i="1" s="1"/>
  <c r="CS1071" i="1"/>
  <c r="CT1071" i="1" s="1"/>
  <c r="EM1071" i="1"/>
  <c r="CI1071" i="1"/>
  <c r="CY1071" i="1"/>
  <c r="EE1071" i="1"/>
  <c r="DW1071" i="1"/>
  <c r="CA1071" i="1"/>
  <c r="DO1071" i="1"/>
  <c r="CQ1071" i="1"/>
  <c r="BS1071" i="1"/>
  <c r="EU1071" i="1"/>
  <c r="FC1071" i="1"/>
  <c r="DG1071" i="1"/>
  <c r="EG1071" i="1"/>
  <c r="EH1071" i="1" s="1"/>
  <c r="EO1071" i="1"/>
  <c r="EP1071" i="1" s="1"/>
  <c r="EW1071" i="1"/>
  <c r="EX1071" i="1" s="1"/>
  <c r="FE1071" i="1"/>
  <c r="FF1071" i="1" s="1"/>
  <c r="FM1071" i="1"/>
  <c r="FN1071" i="1" s="1"/>
  <c r="DE1073" i="1"/>
  <c r="DF1072" i="1"/>
  <c r="ES1072" i="1"/>
  <c r="ET1071" i="1"/>
  <c r="CH1074" i="1"/>
  <c r="CG1075" i="1"/>
  <c r="EC1073" i="1"/>
  <c r="ED1072" i="1"/>
  <c r="BQ1076" i="1"/>
  <c r="BR1075" i="1"/>
  <c r="CW1074" i="1"/>
  <c r="CX1073" i="1"/>
  <c r="CP1073" i="1"/>
  <c r="CO1074" i="1"/>
  <c r="FI1072" i="1"/>
  <c r="FJ1071" i="1"/>
  <c r="DN1072" i="1"/>
  <c r="DM1073" i="1"/>
  <c r="EN1015" i="1"/>
  <c r="EQ1015" i="1" s="1"/>
  <c r="ER1015" i="1" s="1"/>
  <c r="DX1015" i="1"/>
  <c r="EA1015" i="1" s="1"/>
  <c r="EB1015" i="1" s="1"/>
  <c r="CZ1015" i="1"/>
  <c r="DC1015" i="1" s="1"/>
  <c r="DP1015" i="1"/>
  <c r="DS1015" i="1" s="1"/>
  <c r="DT1015" i="1" s="1"/>
  <c r="AN1015" i="1"/>
  <c r="CJ1015" i="1"/>
  <c r="CM1015" i="1" s="1"/>
  <c r="CN1015" i="1" s="1"/>
  <c r="BT1015" i="1"/>
  <c r="BW1015" i="1" s="1"/>
  <c r="BX1015" i="1" s="1"/>
  <c r="AV1015" i="1"/>
  <c r="AF1015" i="1"/>
  <c r="CB1015" i="1"/>
  <c r="CE1015" i="1" s="1"/>
  <c r="CF1015" i="1" s="1"/>
  <c r="EV1015" i="1"/>
  <c r="EY1015" i="1" s="1"/>
  <c r="EZ1015" i="1" s="1"/>
  <c r="EF1015" i="1"/>
  <c r="EI1015" i="1" s="1"/>
  <c r="EJ1015" i="1" s="1"/>
  <c r="DH1015" i="1"/>
  <c r="DK1015" i="1" s="1"/>
  <c r="CR1015" i="1"/>
  <c r="CU1015" i="1" s="1"/>
  <c r="BD1015" i="1"/>
  <c r="BL1015" i="1"/>
  <c r="F1070" i="1"/>
  <c r="S1070" i="1"/>
  <c r="Z1070" i="1" s="1"/>
  <c r="R1070" i="1"/>
  <c r="E1072" i="1"/>
  <c r="Q1071" i="1"/>
  <c r="D1071" i="1"/>
  <c r="G1071" i="1" s="1"/>
  <c r="O1016" i="1"/>
  <c r="FD1016" i="1" s="1"/>
  <c r="FG1016" i="1" s="1"/>
  <c r="FH1016" i="1" s="1"/>
  <c r="M1017" i="1"/>
  <c r="N1017" i="1" s="1"/>
  <c r="AB1071" i="1"/>
  <c r="T1071" i="1"/>
  <c r="AA1071" i="1"/>
  <c r="J1018" i="1"/>
  <c r="K1018" i="1" s="1"/>
  <c r="I1019" i="1"/>
  <c r="X436" i="1"/>
  <c r="H1071" i="1"/>
  <c r="A1072" i="1"/>
  <c r="L1017" i="1"/>
  <c r="U1017" i="1"/>
  <c r="W1017" i="1" s="1"/>
  <c r="CX1074" i="1" l="1"/>
  <c r="CW1075" i="1"/>
  <c r="ET1072" i="1"/>
  <c r="ES1073" i="1"/>
  <c r="FA1073" i="1"/>
  <c r="FB1072" i="1"/>
  <c r="FJ1072" i="1"/>
  <c r="FI1073" i="1"/>
  <c r="ED1073" i="1"/>
  <c r="EC1074" i="1"/>
  <c r="BU1072" i="1"/>
  <c r="BV1072" i="1" s="1"/>
  <c r="BM1072" i="1"/>
  <c r="BN1072" i="1" s="1"/>
  <c r="BE1072" i="1"/>
  <c r="BF1072" i="1" s="1"/>
  <c r="AW1072" i="1"/>
  <c r="AX1072" i="1" s="1"/>
  <c r="AO1072" i="1"/>
  <c r="AP1072" i="1" s="1"/>
  <c r="CC1072" i="1"/>
  <c r="CD1072" i="1" s="1"/>
  <c r="AG1072" i="1"/>
  <c r="AH1072" i="1" s="1"/>
  <c r="FK1072" i="1"/>
  <c r="CK1072" i="1"/>
  <c r="CL1072" i="1" s="1"/>
  <c r="DY1072" i="1"/>
  <c r="DZ1072" i="1" s="1"/>
  <c r="DQ1072" i="1"/>
  <c r="DR1072" i="1" s="1"/>
  <c r="DI1072" i="1"/>
  <c r="DJ1072" i="1" s="1"/>
  <c r="DA1072" i="1"/>
  <c r="DB1072" i="1" s="1"/>
  <c r="CS1072" i="1"/>
  <c r="CT1072" i="1" s="1"/>
  <c r="DO1072" i="1"/>
  <c r="EE1072" i="1"/>
  <c r="CA1072" i="1"/>
  <c r="BS1072" i="1"/>
  <c r="DG1072" i="1"/>
  <c r="CY1072" i="1"/>
  <c r="CQ1072" i="1"/>
  <c r="DW1072" i="1"/>
  <c r="EU1072" i="1"/>
  <c r="FC1072" i="1"/>
  <c r="CI1072" i="1"/>
  <c r="EM1072" i="1"/>
  <c r="EG1072" i="1"/>
  <c r="EH1072" i="1" s="1"/>
  <c r="EO1072" i="1"/>
  <c r="EP1072" i="1" s="1"/>
  <c r="EW1072" i="1"/>
  <c r="EX1072" i="1" s="1"/>
  <c r="FE1072" i="1"/>
  <c r="FF1072" i="1" s="1"/>
  <c r="FM1072" i="1"/>
  <c r="FN1072" i="1" s="1"/>
  <c r="DN1073" i="1"/>
  <c r="DM1074" i="1"/>
  <c r="BQ1077" i="1"/>
  <c r="BR1076" i="1"/>
  <c r="DF1073" i="1"/>
  <c r="DE1074" i="1"/>
  <c r="BY1074" i="1"/>
  <c r="BZ1073" i="1"/>
  <c r="DV1073" i="1"/>
  <c r="DU1074" i="1"/>
  <c r="EK1073" i="1"/>
  <c r="EL1072" i="1"/>
  <c r="CP1074" i="1"/>
  <c r="CO1075" i="1"/>
  <c r="CG1076" i="1"/>
  <c r="CH1075" i="1"/>
  <c r="EN1016" i="1"/>
  <c r="EQ1016" i="1" s="1"/>
  <c r="ER1016" i="1" s="1"/>
  <c r="CB1016" i="1"/>
  <c r="CE1016" i="1" s="1"/>
  <c r="CF1016" i="1" s="1"/>
  <c r="AF1016" i="1"/>
  <c r="EV1016" i="1"/>
  <c r="EY1016" i="1" s="1"/>
  <c r="EZ1016" i="1" s="1"/>
  <c r="EF1016" i="1"/>
  <c r="EI1016" i="1" s="1"/>
  <c r="EJ1016" i="1" s="1"/>
  <c r="DP1016" i="1"/>
  <c r="DS1016" i="1" s="1"/>
  <c r="DT1016" i="1" s="1"/>
  <c r="CZ1016" i="1"/>
  <c r="DC1016" i="1" s="1"/>
  <c r="CJ1016" i="1"/>
  <c r="CM1016" i="1" s="1"/>
  <c r="CN1016" i="1" s="1"/>
  <c r="BT1016" i="1"/>
  <c r="BW1016" i="1" s="1"/>
  <c r="BX1016" i="1" s="1"/>
  <c r="BD1016" i="1"/>
  <c r="AN1016" i="1"/>
  <c r="DX1016" i="1"/>
  <c r="EA1016" i="1" s="1"/>
  <c r="EB1016" i="1" s="1"/>
  <c r="CR1016" i="1"/>
  <c r="CU1016" i="1" s="1"/>
  <c r="BL1016" i="1"/>
  <c r="DH1016" i="1"/>
  <c r="DK1016" i="1" s="1"/>
  <c r="AV1016" i="1"/>
  <c r="F1071" i="1"/>
  <c r="S1071" i="1"/>
  <c r="Z1071" i="1" s="1"/>
  <c r="R1071" i="1"/>
  <c r="D1072" i="1"/>
  <c r="G1072" i="1" s="1"/>
  <c r="E1073" i="1"/>
  <c r="Q1072" i="1"/>
  <c r="O1017" i="1"/>
  <c r="FD1017" i="1" s="1"/>
  <c r="FG1017" i="1" s="1"/>
  <c r="FH1017" i="1" s="1"/>
  <c r="M1018" i="1"/>
  <c r="N1018" i="1" s="1"/>
  <c r="C437" i="1"/>
  <c r="R437" i="1" s="1"/>
  <c r="B436" i="1"/>
  <c r="AA1072" i="1"/>
  <c r="T1072" i="1"/>
  <c r="AB1072" i="1"/>
  <c r="L1018" i="1"/>
  <c r="U1018" i="1"/>
  <c r="W1018" i="1" s="1"/>
  <c r="A1073" i="1"/>
  <c r="H1072" i="1"/>
  <c r="J1019" i="1"/>
  <c r="K1019" i="1" s="1"/>
  <c r="I1020" i="1"/>
  <c r="DV1074" i="1" l="1"/>
  <c r="DU1075" i="1"/>
  <c r="DN1074" i="1"/>
  <c r="DM1075" i="1"/>
  <c r="FJ1073" i="1"/>
  <c r="FI1074" i="1"/>
  <c r="FA1074" i="1"/>
  <c r="FB1073" i="1"/>
  <c r="BM1073" i="1"/>
  <c r="BN1073" i="1" s="1"/>
  <c r="BE1073" i="1"/>
  <c r="BF1073" i="1" s="1"/>
  <c r="AW1073" i="1"/>
  <c r="AX1073" i="1" s="1"/>
  <c r="AO1073" i="1"/>
  <c r="AP1073" i="1" s="1"/>
  <c r="AG1073" i="1"/>
  <c r="AH1073" i="1" s="1"/>
  <c r="BU1073" i="1"/>
  <c r="BV1073" i="1" s="1"/>
  <c r="CK1073" i="1"/>
  <c r="CL1073" i="1" s="1"/>
  <c r="FK1073" i="1"/>
  <c r="CC1073" i="1"/>
  <c r="CD1073" i="1" s="1"/>
  <c r="DY1073" i="1"/>
  <c r="DZ1073" i="1" s="1"/>
  <c r="DQ1073" i="1"/>
  <c r="DR1073" i="1" s="1"/>
  <c r="DI1073" i="1"/>
  <c r="DJ1073" i="1" s="1"/>
  <c r="DA1073" i="1"/>
  <c r="DB1073" i="1" s="1"/>
  <c r="CS1073" i="1"/>
  <c r="CT1073" i="1" s="1"/>
  <c r="CA1073" i="1"/>
  <c r="BS1073" i="1"/>
  <c r="CY1073" i="1"/>
  <c r="CI1073" i="1"/>
  <c r="EM1073" i="1"/>
  <c r="DW1073" i="1"/>
  <c r="EE1073" i="1"/>
  <c r="DG1073" i="1"/>
  <c r="CQ1073" i="1"/>
  <c r="DO1073" i="1"/>
  <c r="EU1073" i="1"/>
  <c r="FC1073" i="1"/>
  <c r="EG1073" i="1"/>
  <c r="EH1073" i="1" s="1"/>
  <c r="EO1073" i="1"/>
  <c r="EP1073" i="1" s="1"/>
  <c r="EW1073" i="1"/>
  <c r="EX1073" i="1" s="1"/>
  <c r="FE1073" i="1"/>
  <c r="FF1073" i="1" s="1"/>
  <c r="FM1073" i="1"/>
  <c r="FN1073" i="1" s="1"/>
  <c r="CG1077" i="1"/>
  <c r="CH1076" i="1"/>
  <c r="CO1076" i="1"/>
  <c r="CP1075" i="1"/>
  <c r="DF1074" i="1"/>
  <c r="DE1075" i="1"/>
  <c r="ET1073" i="1"/>
  <c r="ES1074" i="1"/>
  <c r="BZ1074" i="1"/>
  <c r="BY1075" i="1"/>
  <c r="EC1075" i="1"/>
  <c r="ED1074" i="1"/>
  <c r="CW1076" i="1"/>
  <c r="CX1075" i="1"/>
  <c r="EL1073" i="1"/>
  <c r="EK1074" i="1"/>
  <c r="BR1077" i="1"/>
  <c r="BQ1078" i="1"/>
  <c r="DX1017" i="1"/>
  <c r="EA1017" i="1" s="1"/>
  <c r="EB1017" i="1" s="1"/>
  <c r="CB1017" i="1"/>
  <c r="CE1017" i="1" s="1"/>
  <c r="CF1017" i="1" s="1"/>
  <c r="EV1017" i="1"/>
  <c r="EY1017" i="1" s="1"/>
  <c r="EZ1017" i="1" s="1"/>
  <c r="EF1017" i="1"/>
  <c r="EI1017" i="1" s="1"/>
  <c r="EJ1017" i="1" s="1"/>
  <c r="DP1017" i="1"/>
  <c r="DS1017" i="1" s="1"/>
  <c r="DT1017" i="1" s="1"/>
  <c r="CZ1017" i="1"/>
  <c r="DC1017" i="1" s="1"/>
  <c r="CJ1017" i="1"/>
  <c r="CM1017" i="1" s="1"/>
  <c r="CN1017" i="1" s="1"/>
  <c r="BT1017" i="1"/>
  <c r="BW1017" i="1" s="1"/>
  <c r="BX1017" i="1" s="1"/>
  <c r="BD1017" i="1"/>
  <c r="AN1017" i="1"/>
  <c r="DH1017" i="1"/>
  <c r="DK1017" i="1" s="1"/>
  <c r="BL1017" i="1"/>
  <c r="AF1017" i="1"/>
  <c r="EN1017" i="1"/>
  <c r="EQ1017" i="1" s="1"/>
  <c r="ER1017" i="1" s="1"/>
  <c r="CR1017" i="1"/>
  <c r="CU1017" i="1" s="1"/>
  <c r="AV1017" i="1"/>
  <c r="F1072" i="1"/>
  <c r="O1018" i="1"/>
  <c r="FD1018" i="1" s="1"/>
  <c r="FG1018" i="1" s="1"/>
  <c r="FH1018" i="1" s="1"/>
  <c r="E1074" i="1"/>
  <c r="Q1073" i="1"/>
  <c r="R1072" i="1"/>
  <c r="S1072" i="1"/>
  <c r="Z1072" i="1" s="1"/>
  <c r="D1073" i="1"/>
  <c r="G1073" i="1" s="1"/>
  <c r="M1019" i="1"/>
  <c r="N1019" i="1" s="1"/>
  <c r="P437" i="1"/>
  <c r="X437" i="1" s="1"/>
  <c r="J1020" i="1"/>
  <c r="K1020" i="1" s="1"/>
  <c r="I1021" i="1"/>
  <c r="H1073" i="1"/>
  <c r="A1074" i="1"/>
  <c r="L1019" i="1"/>
  <c r="U1019" i="1"/>
  <c r="W1019" i="1" s="1"/>
  <c r="AB1073" i="1"/>
  <c r="AA1073" i="1"/>
  <c r="T1073" i="1"/>
  <c r="ET1074" i="1" l="1"/>
  <c r="ES1075" i="1"/>
  <c r="EC1076" i="1"/>
  <c r="ED1075" i="1"/>
  <c r="CO1077" i="1"/>
  <c r="CP1076" i="1"/>
  <c r="FB1074" i="1"/>
  <c r="FA1075" i="1"/>
  <c r="BE1074" i="1"/>
  <c r="BF1074" i="1" s="1"/>
  <c r="AW1074" i="1"/>
  <c r="AX1074" i="1" s="1"/>
  <c r="AO1074" i="1"/>
  <c r="AP1074" i="1" s="1"/>
  <c r="AG1074" i="1"/>
  <c r="AH1074" i="1" s="1"/>
  <c r="CK1074" i="1"/>
  <c r="CL1074" i="1" s="1"/>
  <c r="BM1074" i="1"/>
  <c r="BN1074" i="1" s="1"/>
  <c r="FK1074" i="1"/>
  <c r="CC1074" i="1"/>
  <c r="CD1074" i="1" s="1"/>
  <c r="BU1074" i="1"/>
  <c r="BV1074" i="1" s="1"/>
  <c r="DY1074" i="1"/>
  <c r="DZ1074" i="1" s="1"/>
  <c r="DQ1074" i="1"/>
  <c r="DR1074" i="1" s="1"/>
  <c r="DI1074" i="1"/>
  <c r="DJ1074" i="1" s="1"/>
  <c r="DA1074" i="1"/>
  <c r="DB1074" i="1" s="1"/>
  <c r="CS1074" i="1"/>
  <c r="CT1074" i="1" s="1"/>
  <c r="CY1074" i="1"/>
  <c r="BS1074" i="1"/>
  <c r="CI1074" i="1"/>
  <c r="DO1074" i="1"/>
  <c r="FC1074" i="1"/>
  <c r="DG1074" i="1"/>
  <c r="CQ1074" i="1"/>
  <c r="DW1074" i="1"/>
  <c r="EU1074" i="1"/>
  <c r="CA1074" i="1"/>
  <c r="EE1074" i="1"/>
  <c r="EM1074" i="1"/>
  <c r="EG1074" i="1"/>
  <c r="EH1074" i="1" s="1"/>
  <c r="EO1074" i="1"/>
  <c r="EP1074" i="1" s="1"/>
  <c r="EW1074" i="1"/>
  <c r="EX1074" i="1" s="1"/>
  <c r="FE1074" i="1"/>
  <c r="FF1074" i="1" s="1"/>
  <c r="FM1074" i="1"/>
  <c r="FN1074" i="1" s="1"/>
  <c r="DE1076" i="1"/>
  <c r="DF1075" i="1"/>
  <c r="BQ1079" i="1"/>
  <c r="BR1078" i="1"/>
  <c r="BY1076" i="1"/>
  <c r="BZ1075" i="1"/>
  <c r="FJ1074" i="1"/>
  <c r="FI1075" i="1"/>
  <c r="CH1077" i="1"/>
  <c r="CG1078" i="1"/>
  <c r="DM1076" i="1"/>
  <c r="DN1075" i="1"/>
  <c r="DU1076" i="1"/>
  <c r="DV1075" i="1"/>
  <c r="EK1075" i="1"/>
  <c r="EL1074" i="1"/>
  <c r="CW1077" i="1"/>
  <c r="CX1076" i="1"/>
  <c r="Z437" i="1"/>
  <c r="GN24" i="1"/>
  <c r="GO24" i="1" s="1"/>
  <c r="EN1018" i="1"/>
  <c r="EQ1018" i="1" s="1"/>
  <c r="ER1018" i="1" s="1"/>
  <c r="CR1018" i="1"/>
  <c r="CU1018" i="1" s="1"/>
  <c r="AV1018" i="1"/>
  <c r="EV1018" i="1"/>
  <c r="EY1018" i="1" s="1"/>
  <c r="EZ1018" i="1" s="1"/>
  <c r="EF1018" i="1"/>
  <c r="EI1018" i="1" s="1"/>
  <c r="EJ1018" i="1" s="1"/>
  <c r="DP1018" i="1"/>
  <c r="DS1018" i="1" s="1"/>
  <c r="DT1018" i="1" s="1"/>
  <c r="CZ1018" i="1"/>
  <c r="DC1018" i="1" s="1"/>
  <c r="CJ1018" i="1"/>
  <c r="CM1018" i="1" s="1"/>
  <c r="CN1018" i="1" s="1"/>
  <c r="BT1018" i="1"/>
  <c r="BW1018" i="1" s="1"/>
  <c r="BX1018" i="1" s="1"/>
  <c r="BD1018" i="1"/>
  <c r="AN1018" i="1"/>
  <c r="DX1018" i="1"/>
  <c r="EA1018" i="1" s="1"/>
  <c r="EB1018" i="1" s="1"/>
  <c r="CB1018" i="1"/>
  <c r="CE1018" i="1" s="1"/>
  <c r="CF1018" i="1" s="1"/>
  <c r="AF1018" i="1"/>
  <c r="DH1018" i="1"/>
  <c r="DK1018" i="1" s="1"/>
  <c r="BL1018" i="1"/>
  <c r="F1073" i="1"/>
  <c r="E1075" i="1"/>
  <c r="Q1074" i="1"/>
  <c r="S1073" i="1"/>
  <c r="Z1073" i="1" s="1"/>
  <c r="R1073" i="1"/>
  <c r="D1074" i="1"/>
  <c r="G1074" i="1" s="1"/>
  <c r="O1019" i="1"/>
  <c r="FD1019" i="1" s="1"/>
  <c r="FG1019" i="1" s="1"/>
  <c r="FH1019" i="1" s="1"/>
  <c r="M1020" i="1"/>
  <c r="N1020" i="1" s="1"/>
  <c r="C438" i="1"/>
  <c r="P438" i="1" s="1"/>
  <c r="B437" i="1"/>
  <c r="A1075" i="1"/>
  <c r="H1074" i="1"/>
  <c r="L1020" i="1"/>
  <c r="U1020" i="1"/>
  <c r="W1020" i="1" s="1"/>
  <c r="AA1074" i="1"/>
  <c r="T1074" i="1"/>
  <c r="AB1074" i="1"/>
  <c r="J1021" i="1"/>
  <c r="K1021" i="1" s="1"/>
  <c r="I1022" i="1"/>
  <c r="FA1076" i="1" l="1"/>
  <c r="FB1075" i="1"/>
  <c r="DU1077" i="1"/>
  <c r="DV1076" i="1"/>
  <c r="BZ1076" i="1"/>
  <c r="BY1077" i="1"/>
  <c r="DM1077" i="1"/>
  <c r="DN1076" i="1"/>
  <c r="BR1079" i="1"/>
  <c r="BQ1080" i="1"/>
  <c r="CH1078" i="1"/>
  <c r="CG1079" i="1"/>
  <c r="CX1077" i="1"/>
  <c r="CW1078" i="1"/>
  <c r="DF1076" i="1"/>
  <c r="DE1077" i="1"/>
  <c r="CP1077" i="1"/>
  <c r="CO1078" i="1"/>
  <c r="EC1077" i="1"/>
  <c r="ED1076" i="1"/>
  <c r="ES1076" i="1"/>
  <c r="ET1075" i="1"/>
  <c r="FI1076" i="1"/>
  <c r="FJ1075" i="1"/>
  <c r="FQ1073" i="1"/>
  <c r="AW1075" i="1"/>
  <c r="AX1075" i="1" s="1"/>
  <c r="AO1075" i="1"/>
  <c r="AP1075" i="1" s="1"/>
  <c r="AG1075" i="1"/>
  <c r="AH1075" i="1" s="1"/>
  <c r="CK1075" i="1"/>
  <c r="CL1075" i="1" s="1"/>
  <c r="CC1075" i="1"/>
  <c r="CD1075" i="1" s="1"/>
  <c r="BE1075" i="1"/>
  <c r="BF1075" i="1" s="1"/>
  <c r="BU1075" i="1"/>
  <c r="BV1075" i="1" s="1"/>
  <c r="BM1075" i="1"/>
  <c r="BN1075" i="1" s="1"/>
  <c r="FK1075" i="1"/>
  <c r="DY1075" i="1"/>
  <c r="DZ1075" i="1" s="1"/>
  <c r="DQ1075" i="1"/>
  <c r="DR1075" i="1" s="1"/>
  <c r="DI1075" i="1"/>
  <c r="DJ1075" i="1" s="1"/>
  <c r="DA1075" i="1"/>
  <c r="DB1075" i="1" s="1"/>
  <c r="CS1075" i="1"/>
  <c r="CT1075" i="1" s="1"/>
  <c r="CI1075" i="1"/>
  <c r="DW1075" i="1"/>
  <c r="CQ1075" i="1"/>
  <c r="EE1075" i="1"/>
  <c r="CY1075" i="1"/>
  <c r="CA1075" i="1"/>
  <c r="DG1075" i="1"/>
  <c r="FC1075" i="1"/>
  <c r="BS1075" i="1"/>
  <c r="DO1075" i="1"/>
  <c r="EM1075" i="1"/>
  <c r="EU1075" i="1"/>
  <c r="EG1075" i="1"/>
  <c r="EH1075" i="1" s="1"/>
  <c r="EO1075" i="1"/>
  <c r="EP1075" i="1" s="1"/>
  <c r="EW1075" i="1"/>
  <c r="EX1075" i="1" s="1"/>
  <c r="FE1075" i="1"/>
  <c r="FF1075" i="1" s="1"/>
  <c r="FM1075" i="1"/>
  <c r="FN1075" i="1" s="1"/>
  <c r="EK1076" i="1"/>
  <c r="EL1075" i="1"/>
  <c r="DH1019" i="1"/>
  <c r="DK1019" i="1" s="1"/>
  <c r="BL1019" i="1"/>
  <c r="EV1019" i="1"/>
  <c r="EY1019" i="1" s="1"/>
  <c r="EZ1019" i="1" s="1"/>
  <c r="EF1019" i="1"/>
  <c r="EI1019" i="1" s="1"/>
  <c r="EJ1019" i="1" s="1"/>
  <c r="DP1019" i="1"/>
  <c r="DS1019" i="1" s="1"/>
  <c r="DT1019" i="1" s="1"/>
  <c r="CZ1019" i="1"/>
  <c r="DC1019" i="1" s="1"/>
  <c r="CJ1019" i="1"/>
  <c r="CM1019" i="1" s="1"/>
  <c r="CN1019" i="1" s="1"/>
  <c r="BT1019" i="1"/>
  <c r="BW1019" i="1" s="1"/>
  <c r="BX1019" i="1" s="1"/>
  <c r="BD1019" i="1"/>
  <c r="AN1019" i="1"/>
  <c r="EN1019" i="1"/>
  <c r="EQ1019" i="1" s="1"/>
  <c r="ER1019" i="1" s="1"/>
  <c r="CR1019" i="1"/>
  <c r="CU1019" i="1" s="1"/>
  <c r="AV1019" i="1"/>
  <c r="DX1019" i="1"/>
  <c r="EA1019" i="1" s="1"/>
  <c r="EB1019" i="1" s="1"/>
  <c r="CB1019" i="1"/>
  <c r="CE1019" i="1" s="1"/>
  <c r="CF1019" i="1" s="1"/>
  <c r="AF1019" i="1"/>
  <c r="O1020" i="1"/>
  <c r="FD1020" i="1" s="1"/>
  <c r="FG1020" i="1" s="1"/>
  <c r="FH1020" i="1" s="1"/>
  <c r="F1074" i="1"/>
  <c r="R1074" i="1"/>
  <c r="S1074" i="1"/>
  <c r="Z1074" i="1" s="1"/>
  <c r="E1076" i="1"/>
  <c r="Q1075" i="1"/>
  <c r="S1075" i="1" s="1"/>
  <c r="FQ1075" i="1" s="1"/>
  <c r="FQ1076" i="1" s="1"/>
  <c r="D1075" i="1"/>
  <c r="G1075" i="1" s="1"/>
  <c r="M1021" i="1"/>
  <c r="N1021" i="1" s="1"/>
  <c r="J1022" i="1"/>
  <c r="K1022" i="1" s="1"/>
  <c r="I1023" i="1"/>
  <c r="X438" i="1"/>
  <c r="AB1075" i="1"/>
  <c r="T1075" i="1"/>
  <c r="AA1075" i="1"/>
  <c r="L1021" i="1"/>
  <c r="U1021" i="1"/>
  <c r="W1021" i="1" s="1"/>
  <c r="A1076" i="1"/>
  <c r="H1075" i="1"/>
  <c r="DF1077" i="1" l="1"/>
  <c r="DE1078" i="1"/>
  <c r="EL1076" i="1"/>
  <c r="EK1077" i="1"/>
  <c r="FI1077" i="1"/>
  <c r="FJ1076" i="1"/>
  <c r="DM1078" i="1"/>
  <c r="DN1077" i="1"/>
  <c r="CX1078" i="1"/>
  <c r="CW1079" i="1"/>
  <c r="BY1078" i="1"/>
  <c r="BZ1077" i="1"/>
  <c r="ES1077" i="1"/>
  <c r="ET1076" i="1"/>
  <c r="CG1080" i="1"/>
  <c r="CH1079" i="1"/>
  <c r="ED1077" i="1"/>
  <c r="EC1078" i="1"/>
  <c r="DU1078" i="1"/>
  <c r="DV1077" i="1"/>
  <c r="FV1073" i="1"/>
  <c r="FX1073" i="1"/>
  <c r="FW1073" i="1"/>
  <c r="FS1073" i="1"/>
  <c r="FS1075" i="1" s="1"/>
  <c r="FT1072" i="1"/>
  <c r="FU1073" i="1"/>
  <c r="FR1073" i="1"/>
  <c r="CO1079" i="1"/>
  <c r="CP1078" i="1"/>
  <c r="BQ1081" i="1"/>
  <c r="BR1080" i="1"/>
  <c r="FQ1077" i="1"/>
  <c r="FR1076" i="1"/>
  <c r="FC1076" i="1"/>
  <c r="DW1076" i="1"/>
  <c r="CQ1076" i="1"/>
  <c r="CC1076" i="1"/>
  <c r="CD1076" i="1" s="1"/>
  <c r="AW1076" i="1"/>
  <c r="AX1076" i="1" s="1"/>
  <c r="EU1076" i="1"/>
  <c r="DO1076" i="1"/>
  <c r="CI1076" i="1"/>
  <c r="BU1076" i="1"/>
  <c r="BV1076" i="1" s="1"/>
  <c r="AG1076" i="1"/>
  <c r="AH1076" i="1" s="1"/>
  <c r="BM1076" i="1"/>
  <c r="BN1076" i="1" s="1"/>
  <c r="BE1076" i="1"/>
  <c r="BF1076" i="1" s="1"/>
  <c r="AO1076" i="1"/>
  <c r="AP1076" i="1" s="1"/>
  <c r="CK1076" i="1"/>
  <c r="CL1076" i="1" s="1"/>
  <c r="CA1076" i="1"/>
  <c r="DG1076" i="1"/>
  <c r="BS1076" i="1"/>
  <c r="EM1076" i="1"/>
  <c r="CY1076" i="1"/>
  <c r="FK1076" i="1"/>
  <c r="EE1076" i="1"/>
  <c r="DY1076" i="1"/>
  <c r="DZ1076" i="1" s="1"/>
  <c r="DQ1076" i="1"/>
  <c r="DR1076" i="1" s="1"/>
  <c r="DI1076" i="1"/>
  <c r="DJ1076" i="1" s="1"/>
  <c r="DA1076" i="1"/>
  <c r="DB1076" i="1" s="1"/>
  <c r="CS1076" i="1"/>
  <c r="CT1076" i="1" s="1"/>
  <c r="EG1076" i="1"/>
  <c r="EH1076" i="1" s="1"/>
  <c r="EO1076" i="1"/>
  <c r="EP1076" i="1" s="1"/>
  <c r="EW1076" i="1"/>
  <c r="EX1076" i="1" s="1"/>
  <c r="FE1076" i="1"/>
  <c r="FF1076" i="1" s="1"/>
  <c r="FM1076" i="1"/>
  <c r="FN1076" i="1" s="1"/>
  <c r="FA1077" i="1"/>
  <c r="FB1076" i="1"/>
  <c r="DX1020" i="1"/>
  <c r="EA1020" i="1" s="1"/>
  <c r="EB1020" i="1" s="1"/>
  <c r="DH1020" i="1"/>
  <c r="DK1020" i="1" s="1"/>
  <c r="CR1020" i="1"/>
  <c r="CU1020" i="1" s="1"/>
  <c r="EV1020" i="1"/>
  <c r="EY1020" i="1" s="1"/>
  <c r="EZ1020" i="1" s="1"/>
  <c r="EF1020" i="1"/>
  <c r="EI1020" i="1" s="1"/>
  <c r="EJ1020" i="1" s="1"/>
  <c r="DP1020" i="1"/>
  <c r="DS1020" i="1" s="1"/>
  <c r="DT1020" i="1" s="1"/>
  <c r="CZ1020" i="1"/>
  <c r="DC1020" i="1" s="1"/>
  <c r="CJ1020" i="1"/>
  <c r="CM1020" i="1" s="1"/>
  <c r="CN1020" i="1" s="1"/>
  <c r="BT1020" i="1"/>
  <c r="BW1020" i="1" s="1"/>
  <c r="BX1020" i="1" s="1"/>
  <c r="CB1020" i="1"/>
  <c r="CE1020" i="1" s="1"/>
  <c r="CF1020" i="1" s="1"/>
  <c r="AV1020" i="1"/>
  <c r="BD1020" i="1"/>
  <c r="AN1020" i="1"/>
  <c r="BL1020" i="1"/>
  <c r="EN1020" i="1"/>
  <c r="EQ1020" i="1" s="1"/>
  <c r="ER1020" i="1" s="1"/>
  <c r="AF1020" i="1"/>
  <c r="F1075" i="1"/>
  <c r="O1021" i="1"/>
  <c r="FD1021" i="1" s="1"/>
  <c r="FG1021" i="1" s="1"/>
  <c r="FH1021" i="1" s="1"/>
  <c r="M1022" i="1"/>
  <c r="N1022" i="1" s="1"/>
  <c r="E1077" i="1"/>
  <c r="Q1076" i="1"/>
  <c r="D1076" i="1"/>
  <c r="G1076" i="1" s="1"/>
  <c r="AA1076" i="1"/>
  <c r="T1076" i="1"/>
  <c r="AB1076" i="1"/>
  <c r="A1077" i="1"/>
  <c r="H1076" i="1"/>
  <c r="B438" i="1"/>
  <c r="J1023" i="1"/>
  <c r="K1023" i="1" s="1"/>
  <c r="I1024" i="1"/>
  <c r="L1022" i="1"/>
  <c r="U1022" i="1"/>
  <c r="W1022" i="1" s="1"/>
  <c r="C439" i="1"/>
  <c r="FS1076" i="1" l="1"/>
  <c r="FQ1078" i="1"/>
  <c r="FR1077" i="1"/>
  <c r="FB1077" i="1"/>
  <c r="FA1078" i="1"/>
  <c r="CG1081" i="1"/>
  <c r="CH1080" i="1"/>
  <c r="DN1078" i="1"/>
  <c r="DM1079" i="1"/>
  <c r="BR1081" i="1"/>
  <c r="BQ1082" i="1"/>
  <c r="ES1078" i="1"/>
  <c r="ET1077" i="1"/>
  <c r="FI1078" i="1"/>
  <c r="FJ1077" i="1"/>
  <c r="CP1079" i="1"/>
  <c r="CO1080" i="1"/>
  <c r="EL1077" i="1"/>
  <c r="EK1078" i="1"/>
  <c r="DU1079" i="1"/>
  <c r="DV1078" i="1"/>
  <c r="BZ1078" i="1"/>
  <c r="BY1079" i="1"/>
  <c r="BU1077" i="1"/>
  <c r="BV1077" i="1" s="1"/>
  <c r="AO1077" i="1"/>
  <c r="AP1077" i="1" s="1"/>
  <c r="BM1077" i="1"/>
  <c r="BN1077" i="1" s="1"/>
  <c r="AG1077" i="1"/>
  <c r="AH1077" i="1" s="1"/>
  <c r="CK1077" i="1"/>
  <c r="CL1077" i="1" s="1"/>
  <c r="CC1077" i="1"/>
  <c r="CD1077" i="1" s="1"/>
  <c r="FS1077" i="1"/>
  <c r="BE1077" i="1"/>
  <c r="BF1077" i="1" s="1"/>
  <c r="AW1077" i="1"/>
  <c r="AX1077" i="1" s="1"/>
  <c r="DO1077" i="1"/>
  <c r="EE1077" i="1"/>
  <c r="EM1077" i="1"/>
  <c r="BS1077" i="1"/>
  <c r="CA1077" i="1"/>
  <c r="EU1077" i="1"/>
  <c r="CQ1077" i="1"/>
  <c r="CY1077" i="1"/>
  <c r="DG1077" i="1"/>
  <c r="FC1077" i="1"/>
  <c r="CI1077" i="1"/>
  <c r="DW1077" i="1"/>
  <c r="FK1077" i="1"/>
  <c r="DY1077" i="1"/>
  <c r="DZ1077" i="1" s="1"/>
  <c r="DQ1077" i="1"/>
  <c r="DR1077" i="1" s="1"/>
  <c r="DI1077" i="1"/>
  <c r="DJ1077" i="1" s="1"/>
  <c r="DA1077" i="1"/>
  <c r="DB1077" i="1" s="1"/>
  <c r="CS1077" i="1"/>
  <c r="CT1077" i="1" s="1"/>
  <c r="EG1077" i="1"/>
  <c r="EH1077" i="1" s="1"/>
  <c r="EO1077" i="1"/>
  <c r="EP1077" i="1" s="1"/>
  <c r="EW1077" i="1"/>
  <c r="EX1077" i="1" s="1"/>
  <c r="FE1077" i="1"/>
  <c r="FF1077" i="1" s="1"/>
  <c r="FM1077" i="1"/>
  <c r="FN1077" i="1" s="1"/>
  <c r="FU1076" i="1"/>
  <c r="FV1076" i="1" s="1"/>
  <c r="FU1075" i="1"/>
  <c r="FV1075" i="1" s="1"/>
  <c r="FU1077" i="1"/>
  <c r="FV1077" i="1" s="1"/>
  <c r="EC1079" i="1"/>
  <c r="ED1078" i="1"/>
  <c r="CX1079" i="1"/>
  <c r="CW1080" i="1"/>
  <c r="DF1078" i="1"/>
  <c r="DE1079" i="1"/>
  <c r="EV1021" i="1"/>
  <c r="EY1021" i="1" s="1"/>
  <c r="EZ1021" i="1" s="1"/>
  <c r="EF1021" i="1"/>
  <c r="EI1021" i="1" s="1"/>
  <c r="EJ1021" i="1" s="1"/>
  <c r="DP1021" i="1"/>
  <c r="DS1021" i="1" s="1"/>
  <c r="DT1021" i="1" s="1"/>
  <c r="CZ1021" i="1"/>
  <c r="DC1021" i="1" s="1"/>
  <c r="CJ1021" i="1"/>
  <c r="CM1021" i="1" s="1"/>
  <c r="CN1021" i="1" s="1"/>
  <c r="BT1021" i="1"/>
  <c r="BW1021" i="1" s="1"/>
  <c r="BX1021" i="1" s="1"/>
  <c r="BD1021" i="1"/>
  <c r="AN1021" i="1"/>
  <c r="DH1021" i="1"/>
  <c r="DK1021" i="1" s="1"/>
  <c r="AV1021" i="1"/>
  <c r="CR1021" i="1"/>
  <c r="CU1021" i="1" s="1"/>
  <c r="DX1021" i="1"/>
  <c r="EA1021" i="1" s="1"/>
  <c r="EB1021" i="1" s="1"/>
  <c r="BL1021" i="1"/>
  <c r="EN1021" i="1"/>
  <c r="EQ1021" i="1" s="1"/>
  <c r="ER1021" i="1" s="1"/>
  <c r="CB1021" i="1"/>
  <c r="CE1021" i="1" s="1"/>
  <c r="CF1021" i="1" s="1"/>
  <c r="AF1021" i="1"/>
  <c r="O1022" i="1"/>
  <c r="FD1022" i="1" s="1"/>
  <c r="FG1022" i="1" s="1"/>
  <c r="FH1022" i="1" s="1"/>
  <c r="M1023" i="1"/>
  <c r="N1023" i="1" s="1"/>
  <c r="F1076" i="1"/>
  <c r="E1078" i="1"/>
  <c r="Q1077" i="1"/>
  <c r="R1076" i="1"/>
  <c r="S1076" i="1"/>
  <c r="Z1076" i="1" s="1"/>
  <c r="D1077" i="1"/>
  <c r="G1077" i="1" s="1"/>
  <c r="P439" i="1"/>
  <c r="J1024" i="1"/>
  <c r="K1024" i="1" s="1"/>
  <c r="I1025" i="1"/>
  <c r="A1078" i="1"/>
  <c r="FU1078" i="1" s="1"/>
  <c r="FV1078" i="1" s="1"/>
  <c r="H1077" i="1"/>
  <c r="L1023" i="1"/>
  <c r="U1023" i="1"/>
  <c r="W1023" i="1" s="1"/>
  <c r="AB1077" i="1"/>
  <c r="T1077" i="1"/>
  <c r="AA1077" i="1"/>
  <c r="CO1081" i="1" l="1"/>
  <c r="CP1080" i="1"/>
  <c r="DM1080" i="1"/>
  <c r="DN1079" i="1"/>
  <c r="DF1079" i="1"/>
  <c r="DE1080" i="1"/>
  <c r="BZ1079" i="1"/>
  <c r="BY1080" i="1"/>
  <c r="CW1081" i="1"/>
  <c r="CX1080" i="1"/>
  <c r="FI1079" i="1"/>
  <c r="FJ1078" i="1"/>
  <c r="CG1082" i="1"/>
  <c r="CH1081" i="1"/>
  <c r="BM1078" i="1"/>
  <c r="BN1078" i="1" s="1"/>
  <c r="BE1078" i="1"/>
  <c r="BF1078" i="1" s="1"/>
  <c r="CK1078" i="1"/>
  <c r="CL1078" i="1" s="1"/>
  <c r="CC1078" i="1"/>
  <c r="CD1078" i="1" s="1"/>
  <c r="AO1078" i="1"/>
  <c r="AP1078" i="1" s="1"/>
  <c r="FS1078" i="1"/>
  <c r="AG1078" i="1"/>
  <c r="AH1078" i="1" s="1"/>
  <c r="BU1078" i="1"/>
  <c r="BV1078" i="1" s="1"/>
  <c r="AW1078" i="1"/>
  <c r="AX1078" i="1" s="1"/>
  <c r="CA1078" i="1"/>
  <c r="DW1078" i="1"/>
  <c r="CQ1078" i="1"/>
  <c r="DG1078" i="1"/>
  <c r="DO1078" i="1"/>
  <c r="BS1078" i="1"/>
  <c r="CI1078" i="1"/>
  <c r="FC1078" i="1"/>
  <c r="EU1078" i="1"/>
  <c r="EM1078" i="1"/>
  <c r="EE1078" i="1"/>
  <c r="CY1078" i="1"/>
  <c r="FK1078" i="1"/>
  <c r="DY1078" i="1"/>
  <c r="DZ1078" i="1" s="1"/>
  <c r="DQ1078" i="1"/>
  <c r="DR1078" i="1" s="1"/>
  <c r="DI1078" i="1"/>
  <c r="DJ1078" i="1" s="1"/>
  <c r="DA1078" i="1"/>
  <c r="DB1078" i="1" s="1"/>
  <c r="CS1078" i="1"/>
  <c r="CT1078" i="1" s="1"/>
  <c r="EG1078" i="1"/>
  <c r="EH1078" i="1" s="1"/>
  <c r="EO1078" i="1"/>
  <c r="EP1078" i="1" s="1"/>
  <c r="EW1078" i="1"/>
  <c r="EX1078" i="1" s="1"/>
  <c r="FE1078" i="1"/>
  <c r="FF1078" i="1" s="1"/>
  <c r="FM1078" i="1"/>
  <c r="FN1078" i="1" s="1"/>
  <c r="ED1079" i="1"/>
  <c r="EC1080" i="1"/>
  <c r="FA1079" i="1"/>
  <c r="FB1078" i="1"/>
  <c r="DU1080" i="1"/>
  <c r="DV1079" i="1"/>
  <c r="ET1078" i="1"/>
  <c r="ES1079" i="1"/>
  <c r="EK1079" i="1"/>
  <c r="EL1078" i="1"/>
  <c r="BR1082" i="1"/>
  <c r="BQ1083" i="1"/>
  <c r="FQ1079" i="1"/>
  <c r="FR1078" i="1"/>
  <c r="O1023" i="1"/>
  <c r="FD1023" i="1" s="1"/>
  <c r="FG1023" i="1" s="1"/>
  <c r="FH1023" i="1" s="1"/>
  <c r="EV1022" i="1"/>
  <c r="EY1022" i="1" s="1"/>
  <c r="EZ1022" i="1" s="1"/>
  <c r="EF1022" i="1"/>
  <c r="EI1022" i="1" s="1"/>
  <c r="EJ1022" i="1" s="1"/>
  <c r="DP1022" i="1"/>
  <c r="DS1022" i="1" s="1"/>
  <c r="DT1022" i="1" s="1"/>
  <c r="CZ1022" i="1"/>
  <c r="DC1022" i="1" s="1"/>
  <c r="CJ1022" i="1"/>
  <c r="CM1022" i="1" s="1"/>
  <c r="CN1022" i="1" s="1"/>
  <c r="BT1022" i="1"/>
  <c r="BW1022" i="1" s="1"/>
  <c r="BX1022" i="1" s="1"/>
  <c r="BD1022" i="1"/>
  <c r="AN1022" i="1"/>
  <c r="DH1022" i="1"/>
  <c r="DK1022" i="1" s="1"/>
  <c r="AV1022" i="1"/>
  <c r="DX1022" i="1"/>
  <c r="EA1022" i="1" s="1"/>
  <c r="EB1022" i="1" s="1"/>
  <c r="BL1022" i="1"/>
  <c r="AF1022" i="1"/>
  <c r="EN1022" i="1"/>
  <c r="EQ1022" i="1" s="1"/>
  <c r="ER1022" i="1" s="1"/>
  <c r="CB1022" i="1"/>
  <c r="CE1022" i="1" s="1"/>
  <c r="CF1022" i="1" s="1"/>
  <c r="CR1022" i="1"/>
  <c r="CU1022" i="1" s="1"/>
  <c r="M1024" i="1"/>
  <c r="N1024" i="1" s="1"/>
  <c r="F1077" i="1"/>
  <c r="S1077" i="1"/>
  <c r="Z1077" i="1" s="1"/>
  <c r="R1077" i="1"/>
  <c r="E1079" i="1"/>
  <c r="Q1078" i="1"/>
  <c r="D1078" i="1"/>
  <c r="AA1078" i="1"/>
  <c r="T1078" i="1"/>
  <c r="AB1078" i="1"/>
  <c r="A1079" i="1"/>
  <c r="H1078" i="1"/>
  <c r="J1025" i="1"/>
  <c r="K1025" i="1" s="1"/>
  <c r="I1026" i="1"/>
  <c r="L1024" i="1"/>
  <c r="U1024" i="1"/>
  <c r="W1024" i="1" s="1"/>
  <c r="X439" i="1"/>
  <c r="BY1081" i="1" l="1"/>
  <c r="BZ1080" i="1"/>
  <c r="ET1079" i="1"/>
  <c r="ES1080" i="1"/>
  <c r="BQ1084" i="1"/>
  <c r="BR1083" i="1"/>
  <c r="DE1081" i="1"/>
  <c r="DF1080" i="1"/>
  <c r="FR1079" i="1"/>
  <c r="FQ1080" i="1"/>
  <c r="DU1081" i="1"/>
  <c r="DV1080" i="1"/>
  <c r="CH1082" i="1"/>
  <c r="CG1083" i="1"/>
  <c r="FB1079" i="1"/>
  <c r="FA1080" i="1"/>
  <c r="AG1079" i="1"/>
  <c r="AH1079" i="1" s="1"/>
  <c r="BM1079" i="1"/>
  <c r="BN1079" i="1" s="1"/>
  <c r="AW1079" i="1"/>
  <c r="AX1079" i="1" s="1"/>
  <c r="BE1079" i="1"/>
  <c r="BF1079" i="1" s="1"/>
  <c r="CK1079" i="1"/>
  <c r="CL1079" i="1" s="1"/>
  <c r="CC1079" i="1"/>
  <c r="CD1079" i="1" s="1"/>
  <c r="AO1079" i="1"/>
  <c r="AP1079" i="1" s="1"/>
  <c r="FS1079" i="1"/>
  <c r="BU1079" i="1"/>
  <c r="BV1079" i="1" s="1"/>
  <c r="CA1079" i="1"/>
  <c r="CQ1079" i="1"/>
  <c r="DG1079" i="1"/>
  <c r="DW1079" i="1"/>
  <c r="EM1079" i="1"/>
  <c r="CI1079" i="1"/>
  <c r="EU1079" i="1"/>
  <c r="DY1079" i="1"/>
  <c r="DZ1079" i="1" s="1"/>
  <c r="DO1079" i="1"/>
  <c r="BS1079" i="1"/>
  <c r="FC1079" i="1"/>
  <c r="CY1079" i="1"/>
  <c r="EE1079" i="1"/>
  <c r="FK1079" i="1"/>
  <c r="DQ1079" i="1"/>
  <c r="DR1079" i="1" s="1"/>
  <c r="DI1079" i="1"/>
  <c r="DJ1079" i="1" s="1"/>
  <c r="DA1079" i="1"/>
  <c r="DB1079" i="1" s="1"/>
  <c r="CS1079" i="1"/>
  <c r="CT1079" i="1" s="1"/>
  <c r="EG1079" i="1"/>
  <c r="EH1079" i="1" s="1"/>
  <c r="EO1079" i="1"/>
  <c r="EP1079" i="1" s="1"/>
  <c r="EW1079" i="1"/>
  <c r="EX1079" i="1" s="1"/>
  <c r="FE1079" i="1"/>
  <c r="FF1079" i="1" s="1"/>
  <c r="FM1079" i="1"/>
  <c r="FN1079" i="1" s="1"/>
  <c r="FU1079" i="1"/>
  <c r="FV1079" i="1" s="1"/>
  <c r="EC1081" i="1"/>
  <c r="ED1080" i="1"/>
  <c r="EK1080" i="1"/>
  <c r="EL1079" i="1"/>
  <c r="FJ1079" i="1"/>
  <c r="FI1080" i="1"/>
  <c r="DN1080" i="1"/>
  <c r="DM1081" i="1"/>
  <c r="CW1082" i="1"/>
  <c r="CX1081" i="1"/>
  <c r="CO1082" i="1"/>
  <c r="CP1081" i="1"/>
  <c r="CR1023" i="1"/>
  <c r="CU1023" i="1" s="1"/>
  <c r="CB1023" i="1"/>
  <c r="CE1023" i="1" s="1"/>
  <c r="CF1023" i="1" s="1"/>
  <c r="EN1023" i="1"/>
  <c r="EQ1023" i="1" s="1"/>
  <c r="ER1023" i="1" s="1"/>
  <c r="DX1023" i="1"/>
  <c r="EA1023" i="1" s="1"/>
  <c r="EB1023" i="1" s="1"/>
  <c r="DH1023" i="1"/>
  <c r="DK1023" i="1" s="1"/>
  <c r="AN1023" i="1"/>
  <c r="BD1023" i="1"/>
  <c r="BT1023" i="1"/>
  <c r="BW1023" i="1" s="1"/>
  <c r="BX1023" i="1" s="1"/>
  <c r="CJ1023" i="1"/>
  <c r="CM1023" i="1" s="1"/>
  <c r="CN1023" i="1" s="1"/>
  <c r="CZ1023" i="1"/>
  <c r="DC1023" i="1" s="1"/>
  <c r="AF1023" i="1"/>
  <c r="DP1023" i="1"/>
  <c r="DS1023" i="1" s="1"/>
  <c r="DT1023" i="1" s="1"/>
  <c r="AV1023" i="1"/>
  <c r="EF1023" i="1"/>
  <c r="EI1023" i="1" s="1"/>
  <c r="EJ1023" i="1" s="1"/>
  <c r="BL1023" i="1"/>
  <c r="EV1023" i="1"/>
  <c r="EY1023" i="1" s="1"/>
  <c r="EZ1023" i="1" s="1"/>
  <c r="O1024" i="1"/>
  <c r="FD1024" i="1" s="1"/>
  <c r="FG1024" i="1" s="1"/>
  <c r="FH1024" i="1" s="1"/>
  <c r="M1025" i="1"/>
  <c r="N1025" i="1" s="1"/>
  <c r="F1078" i="1"/>
  <c r="G1078" i="1"/>
  <c r="E1080" i="1"/>
  <c r="Q1079" i="1"/>
  <c r="S1078" i="1"/>
  <c r="Z1078" i="1" s="1"/>
  <c r="R1078" i="1"/>
  <c r="D1079" i="1"/>
  <c r="G1079" i="1" s="1"/>
  <c r="C440" i="1"/>
  <c r="P440" i="1" s="1"/>
  <c r="L1025" i="1"/>
  <c r="U1025" i="1"/>
  <c r="W1025" i="1" s="1"/>
  <c r="B439" i="1"/>
  <c r="H1079" i="1"/>
  <c r="A1080" i="1"/>
  <c r="J1026" i="1"/>
  <c r="K1026" i="1" s="1"/>
  <c r="I1027" i="1"/>
  <c r="AB1079" i="1"/>
  <c r="T1079" i="1"/>
  <c r="AA1079" i="1"/>
  <c r="FB1080" i="1" l="1"/>
  <c r="FA1081" i="1"/>
  <c r="CW1083" i="1"/>
  <c r="CX1082" i="1"/>
  <c r="ED1081" i="1"/>
  <c r="EC1082" i="1"/>
  <c r="DE1082" i="1"/>
  <c r="DF1081" i="1"/>
  <c r="CG1084" i="1"/>
  <c r="CH1083" i="1"/>
  <c r="BQ1085" i="1"/>
  <c r="BR1084" i="1"/>
  <c r="ET1080" i="1"/>
  <c r="ES1081" i="1"/>
  <c r="DM1082" i="1"/>
  <c r="DN1081" i="1"/>
  <c r="FI1081" i="1"/>
  <c r="FJ1080" i="1"/>
  <c r="DV1081" i="1"/>
  <c r="DU1082" i="1"/>
  <c r="FR1080" i="1"/>
  <c r="FQ1081" i="1"/>
  <c r="CK1080" i="1"/>
  <c r="CL1080" i="1" s="1"/>
  <c r="AG1080" i="1"/>
  <c r="AH1080" i="1" s="1"/>
  <c r="BM1080" i="1"/>
  <c r="BN1080" i="1" s="1"/>
  <c r="BE1080" i="1"/>
  <c r="BF1080" i="1" s="1"/>
  <c r="FS1080" i="1"/>
  <c r="AW1080" i="1"/>
  <c r="AX1080" i="1" s="1"/>
  <c r="CC1080" i="1"/>
  <c r="CD1080" i="1" s="1"/>
  <c r="BU1080" i="1"/>
  <c r="BV1080" i="1" s="1"/>
  <c r="AO1080" i="1"/>
  <c r="AP1080" i="1" s="1"/>
  <c r="CA1080" i="1"/>
  <c r="DY1080" i="1"/>
  <c r="DZ1080" i="1" s="1"/>
  <c r="DO1080" i="1"/>
  <c r="BS1080" i="1"/>
  <c r="CY1080" i="1"/>
  <c r="DG1080" i="1"/>
  <c r="EU1080" i="1"/>
  <c r="EE1080" i="1"/>
  <c r="DW1080" i="1"/>
  <c r="FC1080" i="1"/>
  <c r="CQ1080" i="1"/>
  <c r="EM1080" i="1"/>
  <c r="CI1080" i="1"/>
  <c r="DQ1080" i="1"/>
  <c r="DR1080" i="1" s="1"/>
  <c r="FK1080" i="1"/>
  <c r="DI1080" i="1"/>
  <c r="DJ1080" i="1" s="1"/>
  <c r="DA1080" i="1"/>
  <c r="DB1080" i="1" s="1"/>
  <c r="CS1080" i="1"/>
  <c r="CT1080" i="1" s="1"/>
  <c r="EG1080" i="1"/>
  <c r="EH1080" i="1" s="1"/>
  <c r="EO1080" i="1"/>
  <c r="EP1080" i="1" s="1"/>
  <c r="EW1080" i="1"/>
  <c r="EX1080" i="1" s="1"/>
  <c r="FE1080" i="1"/>
  <c r="FF1080" i="1" s="1"/>
  <c r="FM1080" i="1"/>
  <c r="FN1080" i="1" s="1"/>
  <c r="FU1080" i="1"/>
  <c r="FV1080" i="1" s="1"/>
  <c r="CO1083" i="1"/>
  <c r="CP1082" i="1"/>
  <c r="EK1081" i="1"/>
  <c r="EL1080" i="1"/>
  <c r="BZ1081" i="1"/>
  <c r="BY1082" i="1"/>
  <c r="EV1024" i="1"/>
  <c r="EY1024" i="1" s="1"/>
  <c r="EZ1024" i="1" s="1"/>
  <c r="EF1024" i="1"/>
  <c r="EI1024" i="1" s="1"/>
  <c r="EJ1024" i="1" s="1"/>
  <c r="DP1024" i="1"/>
  <c r="DS1024" i="1" s="1"/>
  <c r="DT1024" i="1" s="1"/>
  <c r="CZ1024" i="1"/>
  <c r="DC1024" i="1" s="1"/>
  <c r="CJ1024" i="1"/>
  <c r="CM1024" i="1" s="1"/>
  <c r="CN1024" i="1" s="1"/>
  <c r="BT1024" i="1"/>
  <c r="BW1024" i="1" s="1"/>
  <c r="BX1024" i="1" s="1"/>
  <c r="BD1024" i="1"/>
  <c r="AN1024" i="1"/>
  <c r="DH1024" i="1"/>
  <c r="DK1024" i="1" s="1"/>
  <c r="AV1024" i="1"/>
  <c r="AF1024" i="1"/>
  <c r="DX1024" i="1"/>
  <c r="EA1024" i="1" s="1"/>
  <c r="EB1024" i="1" s="1"/>
  <c r="BL1024" i="1"/>
  <c r="EN1024" i="1"/>
  <c r="EQ1024" i="1" s="1"/>
  <c r="ER1024" i="1" s="1"/>
  <c r="CB1024" i="1"/>
  <c r="CE1024" i="1" s="1"/>
  <c r="CF1024" i="1" s="1"/>
  <c r="CR1024" i="1"/>
  <c r="CU1024" i="1" s="1"/>
  <c r="M1026" i="1"/>
  <c r="N1026" i="1" s="1"/>
  <c r="O1025" i="1"/>
  <c r="FD1025" i="1" s="1"/>
  <c r="FG1025" i="1" s="1"/>
  <c r="FH1025" i="1" s="1"/>
  <c r="F1079" i="1"/>
  <c r="E1081" i="1"/>
  <c r="Q1080" i="1"/>
  <c r="S1079" i="1"/>
  <c r="Z1079" i="1" s="1"/>
  <c r="R1079" i="1"/>
  <c r="D1080" i="1"/>
  <c r="G1080" i="1" s="1"/>
  <c r="J1027" i="1"/>
  <c r="K1027" i="1" s="1"/>
  <c r="I1028" i="1"/>
  <c r="A1081" i="1"/>
  <c r="H1080" i="1"/>
  <c r="L1026" i="1"/>
  <c r="U1026" i="1"/>
  <c r="W1026" i="1" s="1"/>
  <c r="AA1080" i="1"/>
  <c r="T1080" i="1"/>
  <c r="AB1080" i="1"/>
  <c r="X440" i="1"/>
  <c r="DN1082" i="1" l="1"/>
  <c r="DM1083" i="1"/>
  <c r="DF1082" i="1"/>
  <c r="DE1083" i="1"/>
  <c r="EL1081" i="1"/>
  <c r="EK1082" i="1"/>
  <c r="FQ1082" i="1"/>
  <c r="FR1081" i="1"/>
  <c r="ET1081" i="1"/>
  <c r="ES1082" i="1"/>
  <c r="ED1082" i="1"/>
  <c r="EC1083" i="1"/>
  <c r="CK1081" i="1"/>
  <c r="CL1081" i="1" s="1"/>
  <c r="AW1081" i="1"/>
  <c r="AX1081" i="1" s="1"/>
  <c r="AO1081" i="1"/>
  <c r="AP1081" i="1" s="1"/>
  <c r="BU1081" i="1"/>
  <c r="BV1081" i="1" s="1"/>
  <c r="AG1081" i="1"/>
  <c r="AH1081" i="1" s="1"/>
  <c r="CC1081" i="1"/>
  <c r="CD1081" i="1" s="1"/>
  <c r="BM1081" i="1"/>
  <c r="BN1081" i="1" s="1"/>
  <c r="FS1081" i="1"/>
  <c r="BE1081" i="1"/>
  <c r="BF1081" i="1" s="1"/>
  <c r="DY1081" i="1"/>
  <c r="DZ1081" i="1" s="1"/>
  <c r="CA1081" i="1"/>
  <c r="DQ1081" i="1"/>
  <c r="DR1081" i="1" s="1"/>
  <c r="DG1081" i="1"/>
  <c r="CI1081" i="1"/>
  <c r="FC1081" i="1"/>
  <c r="EE1081" i="1"/>
  <c r="DI1081" i="1"/>
  <c r="DJ1081" i="1" s="1"/>
  <c r="CY1081" i="1"/>
  <c r="BS1081" i="1"/>
  <c r="EM1081" i="1"/>
  <c r="CQ1081" i="1"/>
  <c r="DW1081" i="1"/>
  <c r="DO1081" i="1"/>
  <c r="EU1081" i="1"/>
  <c r="FK1081" i="1"/>
  <c r="DA1081" i="1"/>
  <c r="DB1081" i="1" s="1"/>
  <c r="CS1081" i="1"/>
  <c r="CT1081" i="1" s="1"/>
  <c r="EG1081" i="1"/>
  <c r="EH1081" i="1" s="1"/>
  <c r="EO1081" i="1"/>
  <c r="EP1081" i="1" s="1"/>
  <c r="EW1081" i="1"/>
  <c r="EX1081" i="1" s="1"/>
  <c r="FE1081" i="1"/>
  <c r="FF1081" i="1" s="1"/>
  <c r="FM1081" i="1"/>
  <c r="FN1081" i="1" s="1"/>
  <c r="FU1081" i="1"/>
  <c r="FV1081" i="1" s="1"/>
  <c r="CO1084" i="1"/>
  <c r="CP1083" i="1"/>
  <c r="DV1082" i="1"/>
  <c r="DU1083" i="1"/>
  <c r="BR1085" i="1"/>
  <c r="BQ1086" i="1"/>
  <c r="CW1084" i="1"/>
  <c r="CX1083" i="1"/>
  <c r="BZ1082" i="1"/>
  <c r="BY1083" i="1"/>
  <c r="FB1081" i="1"/>
  <c r="FA1082" i="1"/>
  <c r="FI1082" i="1"/>
  <c r="FJ1081" i="1"/>
  <c r="CH1084" i="1"/>
  <c r="CG1085" i="1"/>
  <c r="EV1025" i="1"/>
  <c r="EY1025" i="1" s="1"/>
  <c r="EZ1025" i="1" s="1"/>
  <c r="EF1025" i="1"/>
  <c r="EI1025" i="1" s="1"/>
  <c r="EJ1025" i="1" s="1"/>
  <c r="DP1025" i="1"/>
  <c r="DS1025" i="1" s="1"/>
  <c r="DT1025" i="1" s="1"/>
  <c r="CZ1025" i="1"/>
  <c r="DC1025" i="1" s="1"/>
  <c r="CJ1025" i="1"/>
  <c r="CM1025" i="1" s="1"/>
  <c r="CN1025" i="1" s="1"/>
  <c r="BT1025" i="1"/>
  <c r="BW1025" i="1" s="1"/>
  <c r="BX1025" i="1" s="1"/>
  <c r="BD1025" i="1"/>
  <c r="AN1025" i="1"/>
  <c r="DH1025" i="1"/>
  <c r="DK1025" i="1" s="1"/>
  <c r="AV1025" i="1"/>
  <c r="DX1025" i="1"/>
  <c r="EA1025" i="1" s="1"/>
  <c r="EB1025" i="1" s="1"/>
  <c r="BL1025" i="1"/>
  <c r="CR1025" i="1"/>
  <c r="CU1025" i="1" s="1"/>
  <c r="EN1025" i="1"/>
  <c r="EQ1025" i="1" s="1"/>
  <c r="ER1025" i="1" s="1"/>
  <c r="CB1025" i="1"/>
  <c r="CE1025" i="1" s="1"/>
  <c r="CF1025" i="1" s="1"/>
  <c r="AF1025" i="1"/>
  <c r="O1026" i="1"/>
  <c r="FD1026" i="1" s="1"/>
  <c r="FG1026" i="1" s="1"/>
  <c r="FH1026" i="1" s="1"/>
  <c r="M1027" i="1"/>
  <c r="N1027" i="1" s="1"/>
  <c r="F1080" i="1"/>
  <c r="E1082" i="1"/>
  <c r="Q1081" i="1"/>
  <c r="R1080" i="1"/>
  <c r="S1080" i="1"/>
  <c r="Z1080" i="1" s="1"/>
  <c r="D1081" i="1"/>
  <c r="G1081" i="1" s="1"/>
  <c r="C441" i="1"/>
  <c r="P441" i="1" s="1"/>
  <c r="B440" i="1"/>
  <c r="H1081" i="1"/>
  <c r="A1082" i="1"/>
  <c r="L1027" i="1"/>
  <c r="U1027" i="1"/>
  <c r="W1027" i="1" s="1"/>
  <c r="AB1081" i="1"/>
  <c r="AA1081" i="1"/>
  <c r="T1081" i="1"/>
  <c r="J1028" i="1"/>
  <c r="K1028" i="1" s="1"/>
  <c r="I1029" i="1"/>
  <c r="FR1082" i="1" l="1"/>
  <c r="FQ1083" i="1"/>
  <c r="EK1083" i="1"/>
  <c r="EL1082" i="1"/>
  <c r="FA1083" i="1"/>
  <c r="FB1082" i="1"/>
  <c r="BY1084" i="1"/>
  <c r="BZ1083" i="1"/>
  <c r="ED1083" i="1"/>
  <c r="EC1084" i="1"/>
  <c r="DE1084" i="1"/>
  <c r="DF1083" i="1"/>
  <c r="FI1083" i="1"/>
  <c r="FJ1082" i="1"/>
  <c r="BE1082" i="1"/>
  <c r="BF1082" i="1" s="1"/>
  <c r="CK1082" i="1"/>
  <c r="CL1082" i="1" s="1"/>
  <c r="CC1082" i="1"/>
  <c r="CD1082" i="1" s="1"/>
  <c r="AO1082" i="1"/>
  <c r="AP1082" i="1" s="1"/>
  <c r="BU1082" i="1"/>
  <c r="BV1082" i="1" s="1"/>
  <c r="AG1082" i="1"/>
  <c r="AH1082" i="1" s="1"/>
  <c r="AW1082" i="1"/>
  <c r="AX1082" i="1" s="1"/>
  <c r="FS1082" i="1"/>
  <c r="BM1082" i="1"/>
  <c r="BN1082" i="1" s="1"/>
  <c r="DY1082" i="1"/>
  <c r="DZ1082" i="1" s="1"/>
  <c r="DQ1082" i="1"/>
  <c r="DR1082" i="1" s="1"/>
  <c r="DI1082" i="1"/>
  <c r="DJ1082" i="1" s="1"/>
  <c r="CA1082" i="1"/>
  <c r="FC1082" i="1"/>
  <c r="BS1082" i="1"/>
  <c r="CQ1082" i="1"/>
  <c r="DA1082" i="1"/>
  <c r="DB1082" i="1" s="1"/>
  <c r="DG1082" i="1"/>
  <c r="CI1082" i="1"/>
  <c r="DO1082" i="1"/>
  <c r="EE1082" i="1"/>
  <c r="EU1082" i="1"/>
  <c r="DW1082" i="1"/>
  <c r="EM1082" i="1"/>
  <c r="CY1082" i="1"/>
  <c r="CS1082" i="1"/>
  <c r="CT1082" i="1" s="1"/>
  <c r="FK1082" i="1"/>
  <c r="EG1082" i="1"/>
  <c r="EH1082" i="1" s="1"/>
  <c r="EO1082" i="1"/>
  <c r="EP1082" i="1" s="1"/>
  <c r="EW1082" i="1"/>
  <c r="EX1082" i="1" s="1"/>
  <c r="FE1082" i="1"/>
  <c r="FF1082" i="1" s="1"/>
  <c r="FM1082" i="1"/>
  <c r="FN1082" i="1" s="1"/>
  <c r="FU1082" i="1"/>
  <c r="FV1082" i="1" s="1"/>
  <c r="CO1085" i="1"/>
  <c r="CP1084" i="1"/>
  <c r="CG1086" i="1"/>
  <c r="CH1085" i="1"/>
  <c r="ES1083" i="1"/>
  <c r="ET1082" i="1"/>
  <c r="DM1084" i="1"/>
  <c r="DN1083" i="1"/>
  <c r="BR1086" i="1"/>
  <c r="BQ1087" i="1"/>
  <c r="DV1083" i="1"/>
  <c r="DU1084" i="1"/>
  <c r="CW1085" i="1"/>
  <c r="CX1084" i="1"/>
  <c r="EF1026" i="1"/>
  <c r="EI1026" i="1" s="1"/>
  <c r="EJ1026" i="1" s="1"/>
  <c r="CZ1026" i="1"/>
  <c r="DC1026" i="1" s="1"/>
  <c r="BT1026" i="1"/>
  <c r="BW1026" i="1" s="1"/>
  <c r="BX1026" i="1" s="1"/>
  <c r="EN1026" i="1"/>
  <c r="EQ1026" i="1" s="1"/>
  <c r="ER1026" i="1" s="1"/>
  <c r="DH1026" i="1"/>
  <c r="DK1026" i="1" s="1"/>
  <c r="CB1026" i="1"/>
  <c r="CE1026" i="1" s="1"/>
  <c r="CF1026" i="1" s="1"/>
  <c r="BD1026" i="1"/>
  <c r="AN1026" i="1"/>
  <c r="EV1026" i="1"/>
  <c r="EY1026" i="1" s="1"/>
  <c r="EZ1026" i="1" s="1"/>
  <c r="DP1026" i="1"/>
  <c r="DS1026" i="1" s="1"/>
  <c r="DT1026" i="1" s="1"/>
  <c r="CJ1026" i="1"/>
  <c r="CM1026" i="1" s="1"/>
  <c r="CN1026" i="1" s="1"/>
  <c r="CR1026" i="1"/>
  <c r="CU1026" i="1" s="1"/>
  <c r="AV1026" i="1"/>
  <c r="AF1026" i="1"/>
  <c r="BL1026" i="1"/>
  <c r="DX1026" i="1"/>
  <c r="EA1026" i="1" s="1"/>
  <c r="EB1026" i="1" s="1"/>
  <c r="M1028" i="1"/>
  <c r="N1028" i="1" s="1"/>
  <c r="O1027" i="1"/>
  <c r="FD1027" i="1" s="1"/>
  <c r="FG1027" i="1" s="1"/>
  <c r="FH1027" i="1" s="1"/>
  <c r="F1081" i="1"/>
  <c r="E1083" i="1"/>
  <c r="Q1082" i="1"/>
  <c r="S1081" i="1"/>
  <c r="Z1081" i="1" s="1"/>
  <c r="R1081" i="1"/>
  <c r="D1082" i="1"/>
  <c r="G1082" i="1" s="1"/>
  <c r="L1028" i="1"/>
  <c r="U1028" i="1"/>
  <c r="W1028" i="1" s="1"/>
  <c r="J1029" i="1"/>
  <c r="K1029" i="1" s="1"/>
  <c r="I1030" i="1"/>
  <c r="AA1082" i="1"/>
  <c r="T1082" i="1"/>
  <c r="AB1082" i="1"/>
  <c r="A1083" i="1"/>
  <c r="H1082" i="1"/>
  <c r="X441" i="1"/>
  <c r="BE1083" i="1" l="1"/>
  <c r="BF1083" i="1" s="1"/>
  <c r="CK1083" i="1"/>
  <c r="CL1083" i="1" s="1"/>
  <c r="CC1083" i="1"/>
  <c r="CD1083" i="1" s="1"/>
  <c r="AO1083" i="1"/>
  <c r="AP1083" i="1" s="1"/>
  <c r="BU1083" i="1"/>
  <c r="BV1083" i="1" s="1"/>
  <c r="FS1083" i="1"/>
  <c r="AW1083" i="1"/>
  <c r="AX1083" i="1" s="1"/>
  <c r="BM1083" i="1"/>
  <c r="BN1083" i="1" s="1"/>
  <c r="AG1083" i="1"/>
  <c r="AH1083" i="1" s="1"/>
  <c r="DY1083" i="1"/>
  <c r="DZ1083" i="1" s="1"/>
  <c r="DQ1083" i="1"/>
  <c r="DR1083" i="1" s="1"/>
  <c r="DI1083" i="1"/>
  <c r="DJ1083" i="1" s="1"/>
  <c r="DA1083" i="1"/>
  <c r="DB1083" i="1" s="1"/>
  <c r="CA1083" i="1"/>
  <c r="DW1083" i="1"/>
  <c r="EM1083" i="1"/>
  <c r="DG1083" i="1"/>
  <c r="FC1083" i="1"/>
  <c r="BS1083" i="1"/>
  <c r="CI1083" i="1"/>
  <c r="CQ1083" i="1"/>
  <c r="CS1083" i="1"/>
  <c r="CT1083" i="1" s="1"/>
  <c r="EE1083" i="1"/>
  <c r="EU1083" i="1"/>
  <c r="CY1083" i="1"/>
  <c r="DO1083" i="1"/>
  <c r="FK1083" i="1"/>
  <c r="EG1083" i="1"/>
  <c r="EH1083" i="1" s="1"/>
  <c r="EO1083" i="1"/>
  <c r="EP1083" i="1" s="1"/>
  <c r="EW1083" i="1"/>
  <c r="EX1083" i="1" s="1"/>
  <c r="FE1083" i="1"/>
  <c r="FF1083" i="1" s="1"/>
  <c r="FM1083" i="1"/>
  <c r="FN1083" i="1" s="1"/>
  <c r="FU1083" i="1"/>
  <c r="FV1083" i="1" s="1"/>
  <c r="CW1086" i="1"/>
  <c r="CX1085" i="1"/>
  <c r="DV1084" i="1"/>
  <c r="DU1085" i="1"/>
  <c r="ES1084" i="1"/>
  <c r="ET1083" i="1"/>
  <c r="BZ1084" i="1"/>
  <c r="BY1085" i="1"/>
  <c r="CH1086" i="1"/>
  <c r="CG1087" i="1"/>
  <c r="BR1087" i="1"/>
  <c r="BQ1088" i="1"/>
  <c r="CO1086" i="1"/>
  <c r="CP1085" i="1"/>
  <c r="FJ1083" i="1"/>
  <c r="FI1084" i="1"/>
  <c r="FB1083" i="1"/>
  <c r="FA1084" i="1"/>
  <c r="DN1084" i="1"/>
  <c r="DM1085" i="1"/>
  <c r="DE1085" i="1"/>
  <c r="DF1084" i="1"/>
  <c r="EL1083" i="1"/>
  <c r="EK1084" i="1"/>
  <c r="EC1085" i="1"/>
  <c r="ED1084" i="1"/>
  <c r="FR1083" i="1"/>
  <c r="FQ1084" i="1"/>
  <c r="O1028" i="1"/>
  <c r="FD1028" i="1" s="1"/>
  <c r="FG1028" i="1" s="1"/>
  <c r="FH1028" i="1" s="1"/>
  <c r="EV1027" i="1"/>
  <c r="EY1027" i="1" s="1"/>
  <c r="EZ1027" i="1" s="1"/>
  <c r="EF1027" i="1"/>
  <c r="EI1027" i="1" s="1"/>
  <c r="EJ1027" i="1" s="1"/>
  <c r="DP1027" i="1"/>
  <c r="DS1027" i="1" s="1"/>
  <c r="DT1027" i="1" s="1"/>
  <c r="CZ1027" i="1"/>
  <c r="DC1027" i="1" s="1"/>
  <c r="CJ1027" i="1"/>
  <c r="CM1027" i="1" s="1"/>
  <c r="CN1027" i="1" s="1"/>
  <c r="BT1027" i="1"/>
  <c r="BW1027" i="1" s="1"/>
  <c r="BX1027" i="1" s="1"/>
  <c r="AN1027" i="1"/>
  <c r="AV1027" i="1"/>
  <c r="EN1027" i="1"/>
  <c r="EQ1027" i="1" s="1"/>
  <c r="ER1027" i="1" s="1"/>
  <c r="DX1027" i="1"/>
  <c r="EA1027" i="1" s="1"/>
  <c r="EB1027" i="1" s="1"/>
  <c r="DH1027" i="1"/>
  <c r="DK1027" i="1" s="1"/>
  <c r="CR1027" i="1"/>
  <c r="CU1027" i="1" s="1"/>
  <c r="CB1027" i="1"/>
  <c r="CE1027" i="1" s="1"/>
  <c r="CF1027" i="1" s="1"/>
  <c r="BD1027" i="1"/>
  <c r="BL1027" i="1"/>
  <c r="AF1027" i="1"/>
  <c r="M1029" i="1"/>
  <c r="N1029" i="1" s="1"/>
  <c r="F1082" i="1"/>
  <c r="E1084" i="1"/>
  <c r="Q1083" i="1"/>
  <c r="R1082" i="1"/>
  <c r="S1082" i="1"/>
  <c r="Z1082" i="1" s="1"/>
  <c r="D1083" i="1"/>
  <c r="G1083" i="1" s="1"/>
  <c r="C442" i="1"/>
  <c r="P442" i="1" s="1"/>
  <c r="B441" i="1"/>
  <c r="L1029" i="1"/>
  <c r="U1029" i="1"/>
  <c r="W1029" i="1" s="1"/>
  <c r="AB1083" i="1"/>
  <c r="T1083" i="1"/>
  <c r="AA1083" i="1"/>
  <c r="A1084" i="1"/>
  <c r="H1083" i="1"/>
  <c r="J1030" i="1"/>
  <c r="K1030" i="1" s="1"/>
  <c r="I1031" i="1"/>
  <c r="FB1084" i="1" l="1"/>
  <c r="FA1085" i="1"/>
  <c r="CG1088" i="1"/>
  <c r="CH1087" i="1"/>
  <c r="ED1085" i="1"/>
  <c r="EC1086" i="1"/>
  <c r="CW1087" i="1"/>
  <c r="CX1086" i="1"/>
  <c r="EL1084" i="1"/>
  <c r="EK1085" i="1"/>
  <c r="FI1085" i="1"/>
  <c r="FJ1084" i="1"/>
  <c r="BY1086" i="1"/>
  <c r="BZ1085" i="1"/>
  <c r="DE1086" i="1"/>
  <c r="DF1085" i="1"/>
  <c r="FQ1085" i="1"/>
  <c r="FR1084" i="1"/>
  <c r="DM1086" i="1"/>
  <c r="DN1085" i="1"/>
  <c r="BQ1089" i="1"/>
  <c r="BR1088" i="1"/>
  <c r="DU1086" i="1"/>
  <c r="DV1085" i="1"/>
  <c r="CP1086" i="1"/>
  <c r="CO1087" i="1"/>
  <c r="ES1085" i="1"/>
  <c r="ET1084" i="1"/>
  <c r="BE1084" i="1"/>
  <c r="BF1084" i="1" s="1"/>
  <c r="AW1084" i="1"/>
  <c r="AX1084" i="1" s="1"/>
  <c r="CC1084" i="1"/>
  <c r="CD1084" i="1" s="1"/>
  <c r="AO1084" i="1"/>
  <c r="AP1084" i="1" s="1"/>
  <c r="BU1084" i="1"/>
  <c r="BV1084" i="1" s="1"/>
  <c r="AG1084" i="1"/>
  <c r="AH1084" i="1" s="1"/>
  <c r="CK1084" i="1"/>
  <c r="CL1084" i="1" s="1"/>
  <c r="BM1084" i="1"/>
  <c r="BN1084" i="1" s="1"/>
  <c r="FS1084" i="1"/>
  <c r="DY1084" i="1"/>
  <c r="DZ1084" i="1" s="1"/>
  <c r="DQ1084" i="1"/>
  <c r="DR1084" i="1" s="1"/>
  <c r="DI1084" i="1"/>
  <c r="DJ1084" i="1" s="1"/>
  <c r="DA1084" i="1"/>
  <c r="DB1084" i="1" s="1"/>
  <c r="CA1084" i="1"/>
  <c r="CS1084" i="1"/>
  <c r="CT1084" i="1" s="1"/>
  <c r="FC1084" i="1"/>
  <c r="CQ1084" i="1"/>
  <c r="CY1084" i="1"/>
  <c r="EU1084" i="1"/>
  <c r="DW1084" i="1"/>
  <c r="DO1084" i="1"/>
  <c r="BS1084" i="1"/>
  <c r="CI1084" i="1"/>
  <c r="EE1084" i="1"/>
  <c r="EM1084" i="1"/>
  <c r="DG1084" i="1"/>
  <c r="FK1084" i="1"/>
  <c r="EG1084" i="1"/>
  <c r="EH1084" i="1" s="1"/>
  <c r="EO1084" i="1"/>
  <c r="EP1084" i="1" s="1"/>
  <c r="EW1084" i="1"/>
  <c r="EX1084" i="1" s="1"/>
  <c r="FE1084" i="1"/>
  <c r="FF1084" i="1" s="1"/>
  <c r="FM1084" i="1"/>
  <c r="FN1084" i="1" s="1"/>
  <c r="FU1084" i="1"/>
  <c r="FV1084" i="1" s="1"/>
  <c r="AF1028" i="1"/>
  <c r="CR1028" i="1"/>
  <c r="CU1028" i="1" s="1"/>
  <c r="AN1028" i="1"/>
  <c r="CZ1028" i="1"/>
  <c r="DC1028" i="1" s="1"/>
  <c r="AV1028" i="1"/>
  <c r="DH1028" i="1"/>
  <c r="DK1028" i="1" s="1"/>
  <c r="BD1028" i="1"/>
  <c r="DP1028" i="1"/>
  <c r="DS1028" i="1" s="1"/>
  <c r="DT1028" i="1" s="1"/>
  <c r="BL1028" i="1"/>
  <c r="DX1028" i="1"/>
  <c r="EA1028" i="1" s="1"/>
  <c r="EB1028" i="1" s="1"/>
  <c r="BT1028" i="1"/>
  <c r="BW1028" i="1" s="1"/>
  <c r="BX1028" i="1" s="1"/>
  <c r="EF1028" i="1"/>
  <c r="EI1028" i="1" s="1"/>
  <c r="EJ1028" i="1" s="1"/>
  <c r="CB1028" i="1"/>
  <c r="CE1028" i="1" s="1"/>
  <c r="CF1028" i="1" s="1"/>
  <c r="EN1028" i="1"/>
  <c r="EQ1028" i="1" s="1"/>
  <c r="ER1028" i="1" s="1"/>
  <c r="CJ1028" i="1"/>
  <c r="CM1028" i="1" s="1"/>
  <c r="CN1028" i="1" s="1"/>
  <c r="EV1028" i="1"/>
  <c r="EY1028" i="1" s="1"/>
  <c r="EZ1028" i="1" s="1"/>
  <c r="M1030" i="1"/>
  <c r="N1030" i="1" s="1"/>
  <c r="O1029" i="1"/>
  <c r="FD1029" i="1" s="1"/>
  <c r="FG1029" i="1" s="1"/>
  <c r="FH1029" i="1" s="1"/>
  <c r="F1083" i="1"/>
  <c r="E1085" i="1"/>
  <c r="Q1084" i="1"/>
  <c r="S1083" i="1"/>
  <c r="Z1083" i="1" s="1"/>
  <c r="R1083" i="1"/>
  <c r="D1084" i="1"/>
  <c r="G1084" i="1" s="1"/>
  <c r="H1084" i="1"/>
  <c r="A1085" i="1"/>
  <c r="L1030" i="1"/>
  <c r="U1030" i="1"/>
  <c r="W1030" i="1" s="1"/>
  <c r="X442" i="1"/>
  <c r="J1031" i="1"/>
  <c r="K1031" i="1" s="1"/>
  <c r="I1032" i="1"/>
  <c r="AB1084" i="1"/>
  <c r="AA1084" i="1"/>
  <c r="T1084" i="1"/>
  <c r="DV1086" i="1" l="1"/>
  <c r="DU1087" i="1"/>
  <c r="DE1087" i="1"/>
  <c r="DF1086" i="1"/>
  <c r="CW1088" i="1"/>
  <c r="CX1087" i="1"/>
  <c r="ED1086" i="1"/>
  <c r="EC1087" i="1"/>
  <c r="BQ1090" i="1"/>
  <c r="BR1089" i="1"/>
  <c r="BZ1086" i="1"/>
  <c r="BY1087" i="1"/>
  <c r="BM1085" i="1"/>
  <c r="BN1085" i="1" s="1"/>
  <c r="BE1085" i="1"/>
  <c r="BF1085" i="1" s="1"/>
  <c r="AW1085" i="1"/>
  <c r="AX1085" i="1" s="1"/>
  <c r="CC1085" i="1"/>
  <c r="CD1085" i="1" s="1"/>
  <c r="AO1085" i="1"/>
  <c r="AP1085" i="1" s="1"/>
  <c r="CK1085" i="1"/>
  <c r="CL1085" i="1" s="1"/>
  <c r="BU1085" i="1"/>
  <c r="BV1085" i="1" s="1"/>
  <c r="FS1085" i="1"/>
  <c r="AG1085" i="1"/>
  <c r="AH1085" i="1" s="1"/>
  <c r="DY1085" i="1"/>
  <c r="DZ1085" i="1" s="1"/>
  <c r="DQ1085" i="1"/>
  <c r="DR1085" i="1" s="1"/>
  <c r="DI1085" i="1"/>
  <c r="DJ1085" i="1" s="1"/>
  <c r="DA1085" i="1"/>
  <c r="DB1085" i="1" s="1"/>
  <c r="CS1085" i="1"/>
  <c r="CT1085" i="1" s="1"/>
  <c r="CA1085" i="1"/>
  <c r="FC1085" i="1"/>
  <c r="BS1085" i="1"/>
  <c r="CI1085" i="1"/>
  <c r="CQ1085" i="1"/>
  <c r="DG1085" i="1"/>
  <c r="DW1085" i="1"/>
  <c r="EE1085" i="1"/>
  <c r="EM1085" i="1"/>
  <c r="CY1085" i="1"/>
  <c r="EU1085" i="1"/>
  <c r="DO1085" i="1"/>
  <c r="FK1085" i="1"/>
  <c r="EG1085" i="1"/>
  <c r="EH1085" i="1" s="1"/>
  <c r="EO1085" i="1"/>
  <c r="EP1085" i="1" s="1"/>
  <c r="EW1085" i="1"/>
  <c r="EX1085" i="1" s="1"/>
  <c r="FE1085" i="1"/>
  <c r="FF1085" i="1" s="1"/>
  <c r="FM1085" i="1"/>
  <c r="FN1085" i="1" s="1"/>
  <c r="FU1085" i="1"/>
  <c r="FV1085" i="1" s="1"/>
  <c r="ES1086" i="1"/>
  <c r="ET1085" i="1"/>
  <c r="DN1086" i="1"/>
  <c r="DM1087" i="1"/>
  <c r="FJ1085" i="1"/>
  <c r="FI1086" i="1"/>
  <c r="CH1088" i="1"/>
  <c r="CG1089" i="1"/>
  <c r="CO1088" i="1"/>
  <c r="CP1087" i="1"/>
  <c r="EK1086" i="1"/>
  <c r="EL1085" i="1"/>
  <c r="FB1085" i="1"/>
  <c r="FA1086" i="1"/>
  <c r="FR1085" i="1"/>
  <c r="FQ1086" i="1"/>
  <c r="EV1029" i="1"/>
  <c r="EY1029" i="1" s="1"/>
  <c r="EZ1029" i="1" s="1"/>
  <c r="EF1029" i="1"/>
  <c r="EI1029" i="1" s="1"/>
  <c r="EJ1029" i="1" s="1"/>
  <c r="DP1029" i="1"/>
  <c r="DS1029" i="1" s="1"/>
  <c r="DT1029" i="1" s="1"/>
  <c r="CZ1029" i="1"/>
  <c r="DC1029" i="1" s="1"/>
  <c r="CJ1029" i="1"/>
  <c r="CM1029" i="1" s="1"/>
  <c r="CN1029" i="1" s="1"/>
  <c r="BT1029" i="1"/>
  <c r="BW1029" i="1" s="1"/>
  <c r="BX1029" i="1" s="1"/>
  <c r="BD1029" i="1"/>
  <c r="AN1029" i="1"/>
  <c r="EN1029" i="1"/>
  <c r="EQ1029" i="1" s="1"/>
  <c r="ER1029" i="1" s="1"/>
  <c r="DX1029" i="1"/>
  <c r="EA1029" i="1" s="1"/>
  <c r="EB1029" i="1" s="1"/>
  <c r="DH1029" i="1"/>
  <c r="DK1029" i="1" s="1"/>
  <c r="CR1029" i="1"/>
  <c r="CU1029" i="1" s="1"/>
  <c r="CB1029" i="1"/>
  <c r="CE1029" i="1" s="1"/>
  <c r="CF1029" i="1" s="1"/>
  <c r="BL1029" i="1"/>
  <c r="AV1029" i="1"/>
  <c r="AF1029" i="1"/>
  <c r="O1030" i="1"/>
  <c r="FD1030" i="1" s="1"/>
  <c r="FG1030" i="1" s="1"/>
  <c r="FH1030" i="1" s="1"/>
  <c r="M1031" i="1"/>
  <c r="N1031" i="1" s="1"/>
  <c r="F1084" i="1"/>
  <c r="E1086" i="1"/>
  <c r="Q1085" i="1"/>
  <c r="R1084" i="1"/>
  <c r="S1084" i="1"/>
  <c r="Z1084" i="1" s="1"/>
  <c r="D1085" i="1"/>
  <c r="G1085" i="1" s="1"/>
  <c r="C443" i="1"/>
  <c r="P443" i="1" s="1"/>
  <c r="B442" i="1"/>
  <c r="L1031" i="1"/>
  <c r="U1031" i="1"/>
  <c r="W1031" i="1" s="1"/>
  <c r="T1085" i="1"/>
  <c r="AB1085" i="1"/>
  <c r="AA1085" i="1"/>
  <c r="J1032" i="1"/>
  <c r="K1032" i="1" s="1"/>
  <c r="I1033" i="1"/>
  <c r="H1085" i="1"/>
  <c r="A1086" i="1"/>
  <c r="CG1090" i="1" l="1"/>
  <c r="CH1089" i="1"/>
  <c r="FJ1086" i="1"/>
  <c r="FI1087" i="1"/>
  <c r="ED1087" i="1"/>
  <c r="EC1088" i="1"/>
  <c r="FQ1087" i="1"/>
  <c r="FR1086" i="1"/>
  <c r="FA1087" i="1"/>
  <c r="FB1086" i="1"/>
  <c r="CW1089" i="1"/>
  <c r="CX1088" i="1"/>
  <c r="DM1088" i="1"/>
  <c r="DN1087" i="1"/>
  <c r="AO1086" i="1"/>
  <c r="AP1086" i="1" s="1"/>
  <c r="AG1086" i="1"/>
  <c r="AH1086" i="1" s="1"/>
  <c r="CC1086" i="1"/>
  <c r="CD1086" i="1" s="1"/>
  <c r="BU1086" i="1"/>
  <c r="BV1086" i="1" s="1"/>
  <c r="BM1086" i="1"/>
  <c r="BN1086" i="1" s="1"/>
  <c r="CK1086" i="1"/>
  <c r="CL1086" i="1" s="1"/>
  <c r="BE1086" i="1"/>
  <c r="BF1086" i="1" s="1"/>
  <c r="AW1086" i="1"/>
  <c r="AX1086" i="1" s="1"/>
  <c r="FS1086" i="1"/>
  <c r="DY1086" i="1"/>
  <c r="DZ1086" i="1" s="1"/>
  <c r="DQ1086" i="1"/>
  <c r="DR1086" i="1" s="1"/>
  <c r="DI1086" i="1"/>
  <c r="DJ1086" i="1" s="1"/>
  <c r="DA1086" i="1"/>
  <c r="DB1086" i="1" s="1"/>
  <c r="CS1086" i="1"/>
  <c r="CT1086" i="1" s="1"/>
  <c r="CA1086" i="1"/>
  <c r="CQ1086" i="1"/>
  <c r="DW1086" i="1"/>
  <c r="EE1086" i="1"/>
  <c r="DG1086" i="1"/>
  <c r="DO1086" i="1"/>
  <c r="CI1086" i="1"/>
  <c r="BS1086" i="1"/>
  <c r="EM1086" i="1"/>
  <c r="EU1086" i="1"/>
  <c r="FC1086" i="1"/>
  <c r="CY1086" i="1"/>
  <c r="FK1086" i="1"/>
  <c r="EG1086" i="1"/>
  <c r="EH1086" i="1" s="1"/>
  <c r="EO1086" i="1"/>
  <c r="EP1086" i="1" s="1"/>
  <c r="EW1086" i="1"/>
  <c r="EX1086" i="1" s="1"/>
  <c r="FE1086" i="1"/>
  <c r="FF1086" i="1" s="1"/>
  <c r="FM1086" i="1"/>
  <c r="FN1086" i="1" s="1"/>
  <c r="FU1086" i="1"/>
  <c r="FV1086" i="1" s="1"/>
  <c r="EL1086" i="1"/>
  <c r="EK1087" i="1"/>
  <c r="BY1088" i="1"/>
  <c r="BZ1087" i="1"/>
  <c r="CP1088" i="1"/>
  <c r="CO1089" i="1"/>
  <c r="ES1087" i="1"/>
  <c r="ET1086" i="1"/>
  <c r="DF1087" i="1"/>
  <c r="DE1088" i="1"/>
  <c r="DV1087" i="1"/>
  <c r="DU1088" i="1"/>
  <c r="BR1090" i="1"/>
  <c r="BQ1091" i="1"/>
  <c r="EV1030" i="1"/>
  <c r="EY1030" i="1" s="1"/>
  <c r="EZ1030" i="1" s="1"/>
  <c r="EF1030" i="1"/>
  <c r="EI1030" i="1" s="1"/>
  <c r="EJ1030" i="1" s="1"/>
  <c r="DP1030" i="1"/>
  <c r="DS1030" i="1" s="1"/>
  <c r="DT1030" i="1" s="1"/>
  <c r="CZ1030" i="1"/>
  <c r="DC1030" i="1" s="1"/>
  <c r="CJ1030" i="1"/>
  <c r="CM1030" i="1" s="1"/>
  <c r="CN1030" i="1" s="1"/>
  <c r="BT1030" i="1"/>
  <c r="BW1030" i="1" s="1"/>
  <c r="BX1030" i="1" s="1"/>
  <c r="BD1030" i="1"/>
  <c r="AN1030" i="1"/>
  <c r="EN1030" i="1"/>
  <c r="EQ1030" i="1" s="1"/>
  <c r="ER1030" i="1" s="1"/>
  <c r="DX1030" i="1"/>
  <c r="EA1030" i="1" s="1"/>
  <c r="EB1030" i="1" s="1"/>
  <c r="DH1030" i="1"/>
  <c r="DK1030" i="1" s="1"/>
  <c r="CR1030" i="1"/>
  <c r="CU1030" i="1" s="1"/>
  <c r="CB1030" i="1"/>
  <c r="CE1030" i="1" s="1"/>
  <c r="CF1030" i="1" s="1"/>
  <c r="BL1030" i="1"/>
  <c r="AV1030" i="1"/>
  <c r="AF1030" i="1"/>
  <c r="M1032" i="1"/>
  <c r="N1032" i="1" s="1"/>
  <c r="O1031" i="1"/>
  <c r="FD1031" i="1" s="1"/>
  <c r="FG1031" i="1" s="1"/>
  <c r="FH1031" i="1" s="1"/>
  <c r="F1085" i="1"/>
  <c r="E1087" i="1"/>
  <c r="Q1086" i="1"/>
  <c r="S1085" i="1"/>
  <c r="Z1085" i="1" s="1"/>
  <c r="R1085" i="1"/>
  <c r="D1086" i="1"/>
  <c r="G1086" i="1" s="1"/>
  <c r="A1087" i="1"/>
  <c r="H1086" i="1"/>
  <c r="J1033" i="1"/>
  <c r="K1033" i="1" s="1"/>
  <c r="I1034" i="1"/>
  <c r="L1032" i="1"/>
  <c r="U1032" i="1"/>
  <c r="W1032" i="1" s="1"/>
  <c r="AB1086" i="1"/>
  <c r="T1086" i="1"/>
  <c r="AA1086" i="1"/>
  <c r="X443" i="1"/>
  <c r="ET1087" i="1" l="1"/>
  <c r="ES1088" i="1"/>
  <c r="DV1088" i="1"/>
  <c r="DU1089" i="1"/>
  <c r="CK1087" i="1"/>
  <c r="CL1087" i="1" s="1"/>
  <c r="CC1087" i="1"/>
  <c r="CD1087" i="1" s="1"/>
  <c r="BM1087" i="1"/>
  <c r="BN1087" i="1" s="1"/>
  <c r="BE1087" i="1"/>
  <c r="BF1087" i="1" s="1"/>
  <c r="AW1087" i="1"/>
  <c r="AX1087" i="1" s="1"/>
  <c r="AG1087" i="1"/>
  <c r="AH1087" i="1" s="1"/>
  <c r="BU1087" i="1"/>
  <c r="BV1087" i="1" s="1"/>
  <c r="AO1087" i="1"/>
  <c r="AP1087" i="1" s="1"/>
  <c r="FS1087" i="1"/>
  <c r="DY1087" i="1"/>
  <c r="DZ1087" i="1" s="1"/>
  <c r="DQ1087" i="1"/>
  <c r="DR1087" i="1" s="1"/>
  <c r="DI1087" i="1"/>
  <c r="DJ1087" i="1" s="1"/>
  <c r="DA1087" i="1"/>
  <c r="DB1087" i="1" s="1"/>
  <c r="CS1087" i="1"/>
  <c r="CT1087" i="1" s="1"/>
  <c r="CA1087" i="1"/>
  <c r="DG1087" i="1"/>
  <c r="DO1087" i="1"/>
  <c r="EE1087" i="1"/>
  <c r="CQ1087" i="1"/>
  <c r="CI1087" i="1"/>
  <c r="EU1087" i="1"/>
  <c r="BS1087" i="1"/>
  <c r="EM1087" i="1"/>
  <c r="CY1087" i="1"/>
  <c r="FC1087" i="1"/>
  <c r="DW1087" i="1"/>
  <c r="FK1087" i="1"/>
  <c r="EG1087" i="1"/>
  <c r="EH1087" i="1" s="1"/>
  <c r="EO1087" i="1"/>
  <c r="EP1087" i="1" s="1"/>
  <c r="EW1087" i="1"/>
  <c r="EX1087" i="1" s="1"/>
  <c r="FE1087" i="1"/>
  <c r="FF1087" i="1" s="1"/>
  <c r="FM1087" i="1"/>
  <c r="FN1087" i="1" s="1"/>
  <c r="FU1087" i="1"/>
  <c r="FV1087" i="1" s="1"/>
  <c r="CO1090" i="1"/>
  <c r="CP1089" i="1"/>
  <c r="FQ1088" i="1"/>
  <c r="FR1087" i="1"/>
  <c r="BY1089" i="1"/>
  <c r="BZ1088" i="1"/>
  <c r="DE1089" i="1"/>
  <c r="DF1088" i="1"/>
  <c r="EL1087" i="1"/>
  <c r="EK1088" i="1"/>
  <c r="ED1088" i="1"/>
  <c r="EC1089" i="1"/>
  <c r="BR1091" i="1"/>
  <c r="BQ1092" i="1"/>
  <c r="DN1088" i="1"/>
  <c r="DM1089" i="1"/>
  <c r="FJ1087" i="1"/>
  <c r="FI1088" i="1"/>
  <c r="CX1089" i="1"/>
  <c r="CW1090" i="1"/>
  <c r="FA1088" i="1"/>
  <c r="FB1087" i="1"/>
  <c r="CH1090" i="1"/>
  <c r="CG1091" i="1"/>
  <c r="O1032" i="1"/>
  <c r="FD1032" i="1" s="1"/>
  <c r="FG1032" i="1" s="1"/>
  <c r="FH1032" i="1" s="1"/>
  <c r="EV1031" i="1"/>
  <c r="EY1031" i="1" s="1"/>
  <c r="EZ1031" i="1" s="1"/>
  <c r="EF1031" i="1"/>
  <c r="EI1031" i="1" s="1"/>
  <c r="EJ1031" i="1" s="1"/>
  <c r="DP1031" i="1"/>
  <c r="DS1031" i="1" s="1"/>
  <c r="DT1031" i="1" s="1"/>
  <c r="CZ1031" i="1"/>
  <c r="DC1031" i="1" s="1"/>
  <c r="CJ1031" i="1"/>
  <c r="CM1031" i="1" s="1"/>
  <c r="CN1031" i="1" s="1"/>
  <c r="BT1031" i="1"/>
  <c r="BW1031" i="1" s="1"/>
  <c r="BX1031" i="1" s="1"/>
  <c r="BD1031" i="1"/>
  <c r="AN1031" i="1"/>
  <c r="EN1031" i="1"/>
  <c r="EQ1031" i="1" s="1"/>
  <c r="ER1031" i="1" s="1"/>
  <c r="DX1031" i="1"/>
  <c r="EA1031" i="1" s="1"/>
  <c r="EB1031" i="1" s="1"/>
  <c r="DH1031" i="1"/>
  <c r="DK1031" i="1" s="1"/>
  <c r="CR1031" i="1"/>
  <c r="CU1031" i="1" s="1"/>
  <c r="CB1031" i="1"/>
  <c r="CE1031" i="1" s="1"/>
  <c r="CF1031" i="1" s="1"/>
  <c r="BL1031" i="1"/>
  <c r="AV1031" i="1"/>
  <c r="AF1031" i="1"/>
  <c r="M1033" i="1"/>
  <c r="N1033" i="1" s="1"/>
  <c r="F1086" i="1"/>
  <c r="S1086" i="1"/>
  <c r="Z1086" i="1" s="1"/>
  <c r="R1086" i="1"/>
  <c r="E1088" i="1"/>
  <c r="Q1087" i="1"/>
  <c r="D1087" i="1"/>
  <c r="G1087" i="1" s="1"/>
  <c r="C444" i="1"/>
  <c r="P444" i="1" s="1"/>
  <c r="L1033" i="1"/>
  <c r="U1033" i="1"/>
  <c r="W1033" i="1" s="1"/>
  <c r="B443" i="1"/>
  <c r="AA1087" i="1"/>
  <c r="T1087" i="1"/>
  <c r="AB1087" i="1"/>
  <c r="J1034" i="1"/>
  <c r="K1034" i="1" s="1"/>
  <c r="I1035" i="1"/>
  <c r="A1088" i="1"/>
  <c r="H1087" i="1"/>
  <c r="DM1090" i="1" l="1"/>
  <c r="DN1089" i="1"/>
  <c r="CH1091" i="1"/>
  <c r="CG1092" i="1"/>
  <c r="DE1090" i="1"/>
  <c r="DF1089" i="1"/>
  <c r="BQ1093" i="1"/>
  <c r="BR1092" i="1"/>
  <c r="FA1089" i="1"/>
  <c r="FB1088" i="1"/>
  <c r="BZ1089" i="1"/>
  <c r="BY1090" i="1"/>
  <c r="CX1090" i="1"/>
  <c r="CW1091" i="1"/>
  <c r="EC1090" i="1"/>
  <c r="ED1089" i="1"/>
  <c r="FR1088" i="1"/>
  <c r="FQ1089" i="1"/>
  <c r="FJ1088" i="1"/>
  <c r="FI1089" i="1"/>
  <c r="EL1088" i="1"/>
  <c r="EK1089" i="1"/>
  <c r="DV1089" i="1"/>
  <c r="DU1090" i="1"/>
  <c r="BU1088" i="1"/>
  <c r="BV1088" i="1" s="1"/>
  <c r="BM1088" i="1"/>
  <c r="BN1088" i="1" s="1"/>
  <c r="AW1088" i="1"/>
  <c r="AX1088" i="1" s="1"/>
  <c r="AO1088" i="1"/>
  <c r="AP1088" i="1" s="1"/>
  <c r="AG1088" i="1"/>
  <c r="AH1088" i="1" s="1"/>
  <c r="CK1088" i="1"/>
  <c r="CL1088" i="1" s="1"/>
  <c r="FS1088" i="1"/>
  <c r="CC1088" i="1"/>
  <c r="CD1088" i="1" s="1"/>
  <c r="BE1088" i="1"/>
  <c r="BF1088" i="1" s="1"/>
  <c r="DY1088" i="1"/>
  <c r="DZ1088" i="1" s="1"/>
  <c r="DQ1088" i="1"/>
  <c r="DR1088" i="1" s="1"/>
  <c r="DI1088" i="1"/>
  <c r="DJ1088" i="1" s="1"/>
  <c r="DA1088" i="1"/>
  <c r="DB1088" i="1" s="1"/>
  <c r="CS1088" i="1"/>
  <c r="CT1088" i="1" s="1"/>
  <c r="CA1088" i="1"/>
  <c r="BS1088" i="1"/>
  <c r="EE1088" i="1"/>
  <c r="FC1088" i="1"/>
  <c r="EM1088" i="1"/>
  <c r="CQ1088" i="1"/>
  <c r="DW1088" i="1"/>
  <c r="DO1088" i="1"/>
  <c r="DG1088" i="1"/>
  <c r="EU1088" i="1"/>
  <c r="CY1088" i="1"/>
  <c r="CI1088" i="1"/>
  <c r="FK1088" i="1"/>
  <c r="EG1088" i="1"/>
  <c r="EH1088" i="1" s="1"/>
  <c r="EO1088" i="1"/>
  <c r="EP1088" i="1" s="1"/>
  <c r="EW1088" i="1"/>
  <c r="EX1088" i="1" s="1"/>
  <c r="FE1088" i="1"/>
  <c r="FF1088" i="1" s="1"/>
  <c r="FM1088" i="1"/>
  <c r="FN1088" i="1" s="1"/>
  <c r="FU1088" i="1"/>
  <c r="FV1088" i="1" s="1"/>
  <c r="CP1090" i="1"/>
  <c r="CO1091" i="1"/>
  <c r="ET1088" i="1"/>
  <c r="ES1089" i="1"/>
  <c r="AN1032" i="1"/>
  <c r="BL1032" i="1"/>
  <c r="CB1032" i="1"/>
  <c r="CE1032" i="1" s="1"/>
  <c r="CF1032" i="1" s="1"/>
  <c r="CJ1032" i="1"/>
  <c r="CM1032" i="1" s="1"/>
  <c r="CN1032" i="1" s="1"/>
  <c r="CR1032" i="1"/>
  <c r="CU1032" i="1" s="1"/>
  <c r="CZ1032" i="1"/>
  <c r="DC1032" i="1" s="1"/>
  <c r="AF1032" i="1"/>
  <c r="EN1032" i="1"/>
  <c r="EQ1032" i="1" s="1"/>
  <c r="ER1032" i="1" s="1"/>
  <c r="EV1032" i="1"/>
  <c r="EY1032" i="1" s="1"/>
  <c r="EZ1032" i="1" s="1"/>
  <c r="AV1032" i="1"/>
  <c r="DH1032" i="1"/>
  <c r="DK1032" i="1" s="1"/>
  <c r="BD1032" i="1"/>
  <c r="DP1032" i="1"/>
  <c r="DS1032" i="1" s="1"/>
  <c r="DT1032" i="1" s="1"/>
  <c r="DX1032" i="1"/>
  <c r="EA1032" i="1" s="1"/>
  <c r="EB1032" i="1" s="1"/>
  <c r="BT1032" i="1"/>
  <c r="BW1032" i="1" s="1"/>
  <c r="BX1032" i="1" s="1"/>
  <c r="EF1032" i="1"/>
  <c r="EI1032" i="1" s="1"/>
  <c r="EJ1032" i="1" s="1"/>
  <c r="O1033" i="1"/>
  <c r="FD1033" i="1" s="1"/>
  <c r="FG1033" i="1" s="1"/>
  <c r="FH1033" i="1" s="1"/>
  <c r="M1034" i="1"/>
  <c r="N1034" i="1" s="1"/>
  <c r="F1087" i="1"/>
  <c r="D1088" i="1"/>
  <c r="G1088" i="1" s="1"/>
  <c r="E1089" i="1"/>
  <c r="Q1088" i="1"/>
  <c r="S1087" i="1"/>
  <c r="Z1087" i="1" s="1"/>
  <c r="R1087" i="1"/>
  <c r="AB1088" i="1"/>
  <c r="T1088" i="1"/>
  <c r="AA1088" i="1"/>
  <c r="J1035" i="1"/>
  <c r="K1035" i="1" s="1"/>
  <c r="I1036" i="1"/>
  <c r="A1089" i="1"/>
  <c r="H1088" i="1"/>
  <c r="L1034" i="1"/>
  <c r="U1034" i="1"/>
  <c r="W1034" i="1" s="1"/>
  <c r="X444" i="1"/>
  <c r="DV1090" i="1" l="1"/>
  <c r="DU1091" i="1"/>
  <c r="ET1089" i="1"/>
  <c r="ES1090" i="1"/>
  <c r="BE1089" i="1"/>
  <c r="BF1089" i="1" s="1"/>
  <c r="AW1089" i="1"/>
  <c r="AX1089" i="1" s="1"/>
  <c r="AG1089" i="1"/>
  <c r="AH1089" i="1" s="1"/>
  <c r="CK1089" i="1"/>
  <c r="CL1089" i="1" s="1"/>
  <c r="CC1089" i="1"/>
  <c r="CD1089" i="1" s="1"/>
  <c r="FS1089" i="1"/>
  <c r="BU1089" i="1"/>
  <c r="BV1089" i="1" s="1"/>
  <c r="BM1089" i="1"/>
  <c r="BN1089" i="1" s="1"/>
  <c r="AO1089" i="1"/>
  <c r="AP1089" i="1" s="1"/>
  <c r="DY1089" i="1"/>
  <c r="DZ1089" i="1" s="1"/>
  <c r="DQ1089" i="1"/>
  <c r="DR1089" i="1" s="1"/>
  <c r="DI1089" i="1"/>
  <c r="DJ1089" i="1" s="1"/>
  <c r="DA1089" i="1"/>
  <c r="DB1089" i="1" s="1"/>
  <c r="CS1089" i="1"/>
  <c r="CT1089" i="1" s="1"/>
  <c r="CA1089" i="1"/>
  <c r="EE1089" i="1"/>
  <c r="CQ1089" i="1"/>
  <c r="EU1089" i="1"/>
  <c r="DW1089" i="1"/>
  <c r="CY1089" i="1"/>
  <c r="EM1089" i="1"/>
  <c r="BS1089" i="1"/>
  <c r="CI1089" i="1"/>
  <c r="FC1089" i="1"/>
  <c r="DO1089" i="1"/>
  <c r="DG1089" i="1"/>
  <c r="FK1089" i="1"/>
  <c r="EG1089" i="1"/>
  <c r="EH1089" i="1" s="1"/>
  <c r="EO1089" i="1"/>
  <c r="EP1089" i="1" s="1"/>
  <c r="EW1089" i="1"/>
  <c r="EX1089" i="1" s="1"/>
  <c r="FE1089" i="1"/>
  <c r="FF1089" i="1" s="1"/>
  <c r="FM1089" i="1"/>
  <c r="FN1089" i="1" s="1"/>
  <c r="FU1089" i="1"/>
  <c r="FV1089" i="1" s="1"/>
  <c r="CO1092" i="1"/>
  <c r="CP1091" i="1"/>
  <c r="ED1090" i="1"/>
  <c r="EC1091" i="1"/>
  <c r="BR1093" i="1"/>
  <c r="BQ1094" i="1"/>
  <c r="EL1089" i="1"/>
  <c r="EK1090" i="1"/>
  <c r="CX1091" i="1"/>
  <c r="CW1092" i="1"/>
  <c r="DF1090" i="1"/>
  <c r="DE1091" i="1"/>
  <c r="FI1090" i="1"/>
  <c r="FJ1089" i="1"/>
  <c r="BY1091" i="1"/>
  <c r="BZ1090" i="1"/>
  <c r="CG1093" i="1"/>
  <c r="CH1092" i="1"/>
  <c r="FQ1090" i="1"/>
  <c r="FR1089" i="1"/>
  <c r="FA1090" i="1"/>
  <c r="FB1089" i="1"/>
  <c r="DM1091" i="1"/>
  <c r="DN1090" i="1"/>
  <c r="CR1033" i="1"/>
  <c r="CU1033" i="1" s="1"/>
  <c r="AN1033" i="1"/>
  <c r="AF1033" i="1"/>
  <c r="DH1033" i="1"/>
  <c r="DK1033" i="1" s="1"/>
  <c r="BD1033" i="1"/>
  <c r="AV1033" i="1"/>
  <c r="DX1033" i="1"/>
  <c r="EA1033" i="1" s="1"/>
  <c r="EB1033" i="1" s="1"/>
  <c r="CJ1033" i="1"/>
  <c r="CM1033" i="1" s="1"/>
  <c r="CN1033" i="1" s="1"/>
  <c r="BL1033" i="1"/>
  <c r="EN1033" i="1"/>
  <c r="EQ1033" i="1" s="1"/>
  <c r="ER1033" i="1" s="1"/>
  <c r="CZ1033" i="1"/>
  <c r="DC1033" i="1" s="1"/>
  <c r="DP1033" i="1"/>
  <c r="DS1033" i="1" s="1"/>
  <c r="DT1033" i="1" s="1"/>
  <c r="BT1033" i="1"/>
  <c r="BW1033" i="1" s="1"/>
  <c r="BX1033" i="1" s="1"/>
  <c r="EF1033" i="1"/>
  <c r="EI1033" i="1" s="1"/>
  <c r="EJ1033" i="1" s="1"/>
  <c r="CB1033" i="1"/>
  <c r="CE1033" i="1" s="1"/>
  <c r="CF1033" i="1" s="1"/>
  <c r="EV1033" i="1"/>
  <c r="EY1033" i="1" s="1"/>
  <c r="EZ1033" i="1" s="1"/>
  <c r="O1034" i="1"/>
  <c r="DX1034" i="1" s="1"/>
  <c r="EA1034" i="1" s="1"/>
  <c r="EB1034" i="1" s="1"/>
  <c r="M1035" i="1"/>
  <c r="N1035" i="1" s="1"/>
  <c r="F1088" i="1"/>
  <c r="R1088" i="1"/>
  <c r="S1088" i="1"/>
  <c r="Z1088" i="1" s="1"/>
  <c r="D1089" i="1"/>
  <c r="G1089" i="1" s="1"/>
  <c r="E1090" i="1"/>
  <c r="Q1089" i="1"/>
  <c r="C445" i="1"/>
  <c r="J1036" i="1"/>
  <c r="K1036" i="1" s="1"/>
  <c r="I1037" i="1"/>
  <c r="A1090" i="1"/>
  <c r="H1089" i="1"/>
  <c r="B444" i="1"/>
  <c r="AB1089" i="1"/>
  <c r="AA1089" i="1"/>
  <c r="T1089" i="1"/>
  <c r="L1035" i="1"/>
  <c r="U1035" i="1"/>
  <c r="W1035" i="1" s="1"/>
  <c r="O1035" i="1" l="1"/>
  <c r="FD1035" i="1" s="1"/>
  <c r="FG1035" i="1" s="1"/>
  <c r="FH1035" i="1" s="1"/>
  <c r="DN1091" i="1"/>
  <c r="DM1092" i="1"/>
  <c r="FB1090" i="1"/>
  <c r="FA1091" i="1"/>
  <c r="FI1091" i="1"/>
  <c r="FJ1090" i="1"/>
  <c r="AO1090" i="1"/>
  <c r="AP1090" i="1" s="1"/>
  <c r="AG1090" i="1"/>
  <c r="AH1090" i="1" s="1"/>
  <c r="CC1090" i="1"/>
  <c r="CD1090" i="1" s="1"/>
  <c r="BU1090" i="1"/>
  <c r="BV1090" i="1" s="1"/>
  <c r="BM1090" i="1"/>
  <c r="BN1090" i="1" s="1"/>
  <c r="FS1090" i="1"/>
  <c r="CK1090" i="1"/>
  <c r="CL1090" i="1" s="1"/>
  <c r="BE1090" i="1"/>
  <c r="BF1090" i="1" s="1"/>
  <c r="AW1090" i="1"/>
  <c r="AX1090" i="1" s="1"/>
  <c r="DY1090" i="1"/>
  <c r="DZ1090" i="1" s="1"/>
  <c r="DQ1090" i="1"/>
  <c r="DR1090" i="1" s="1"/>
  <c r="DI1090" i="1"/>
  <c r="DJ1090" i="1" s="1"/>
  <c r="DA1090" i="1"/>
  <c r="DB1090" i="1" s="1"/>
  <c r="CS1090" i="1"/>
  <c r="CT1090" i="1" s="1"/>
  <c r="CA1090" i="1"/>
  <c r="EU1090" i="1"/>
  <c r="FC1090" i="1"/>
  <c r="DG1090" i="1"/>
  <c r="BS1090" i="1"/>
  <c r="EM1090" i="1"/>
  <c r="CI1090" i="1"/>
  <c r="CY1090" i="1"/>
  <c r="CQ1090" i="1"/>
  <c r="DW1090" i="1"/>
  <c r="EE1090" i="1"/>
  <c r="DO1090" i="1"/>
  <c r="FK1090" i="1"/>
  <c r="EG1090" i="1"/>
  <c r="EH1090" i="1" s="1"/>
  <c r="EO1090" i="1"/>
  <c r="EP1090" i="1" s="1"/>
  <c r="EW1090" i="1"/>
  <c r="EX1090" i="1" s="1"/>
  <c r="FE1090" i="1"/>
  <c r="FF1090" i="1" s="1"/>
  <c r="FM1090" i="1"/>
  <c r="FN1090" i="1" s="1"/>
  <c r="FU1090" i="1"/>
  <c r="FV1090" i="1" s="1"/>
  <c r="FQ1091" i="1"/>
  <c r="FR1090" i="1"/>
  <c r="DF1091" i="1"/>
  <c r="DE1092" i="1"/>
  <c r="ED1091" i="1"/>
  <c r="EC1092" i="1"/>
  <c r="CW1093" i="1"/>
  <c r="CX1092" i="1"/>
  <c r="ET1090" i="1"/>
  <c r="ES1091" i="1"/>
  <c r="CG1094" i="1"/>
  <c r="CH1093" i="1"/>
  <c r="CP1092" i="1"/>
  <c r="CO1093" i="1"/>
  <c r="BY1092" i="1"/>
  <c r="BZ1091" i="1"/>
  <c r="BQ1095" i="1"/>
  <c r="BR1094" i="1"/>
  <c r="EL1090" i="1"/>
  <c r="EK1091" i="1"/>
  <c r="DV1091" i="1"/>
  <c r="DU1092" i="1"/>
  <c r="EV1034" i="1"/>
  <c r="EY1034" i="1" s="1"/>
  <c r="EZ1034" i="1" s="1"/>
  <c r="CR1034" i="1"/>
  <c r="CU1034" i="1" s="1"/>
  <c r="AV1034" i="1"/>
  <c r="AN1034" i="1"/>
  <c r="CB1034" i="1"/>
  <c r="CE1034" i="1" s="1"/>
  <c r="CF1034" i="1" s="1"/>
  <c r="BD1034" i="1"/>
  <c r="BT1034" i="1"/>
  <c r="BW1034" i="1" s="1"/>
  <c r="BX1034" i="1" s="1"/>
  <c r="AF1034" i="1"/>
  <c r="EF1034" i="1"/>
  <c r="EI1034" i="1" s="1"/>
  <c r="EJ1034" i="1" s="1"/>
  <c r="DH1034" i="1"/>
  <c r="DK1034" i="1" s="1"/>
  <c r="EN1034" i="1"/>
  <c r="EQ1034" i="1" s="1"/>
  <c r="ER1034" i="1" s="1"/>
  <c r="FD1034" i="1"/>
  <c r="FG1034" i="1" s="1"/>
  <c r="FH1034" i="1" s="1"/>
  <c r="BL1034" i="1"/>
  <c r="DP1034" i="1"/>
  <c r="DS1034" i="1" s="1"/>
  <c r="DT1034" i="1" s="1"/>
  <c r="CZ1034" i="1"/>
  <c r="DC1034" i="1" s="1"/>
  <c r="CJ1034" i="1"/>
  <c r="CM1034" i="1" s="1"/>
  <c r="CN1034" i="1" s="1"/>
  <c r="M1036" i="1"/>
  <c r="N1036" i="1" s="1"/>
  <c r="F1089" i="1"/>
  <c r="S1089" i="1"/>
  <c r="Z1089" i="1" s="1"/>
  <c r="R1089" i="1"/>
  <c r="E1091" i="1"/>
  <c r="Q1090" i="1"/>
  <c r="D1090" i="1"/>
  <c r="G1090" i="1" s="1"/>
  <c r="L1036" i="1"/>
  <c r="U1036" i="1"/>
  <c r="W1036" i="1" s="1"/>
  <c r="AA1090" i="1"/>
  <c r="T1090" i="1"/>
  <c r="AB1090" i="1"/>
  <c r="J1037" i="1"/>
  <c r="K1037" i="1" s="1"/>
  <c r="I1038" i="1"/>
  <c r="P445" i="1"/>
  <c r="A1091" i="1"/>
  <c r="H1090" i="1"/>
  <c r="EV1035" i="1" l="1"/>
  <c r="EY1035" i="1" s="1"/>
  <c r="EZ1035" i="1" s="1"/>
  <c r="EN1035" i="1"/>
  <c r="EQ1035" i="1" s="1"/>
  <c r="ER1035" i="1" s="1"/>
  <c r="DH1035" i="1"/>
  <c r="DK1035" i="1" s="1"/>
  <c r="CJ1035" i="1"/>
  <c r="CM1035" i="1" s="1"/>
  <c r="CN1035" i="1" s="1"/>
  <c r="DX1035" i="1"/>
  <c r="EA1035" i="1" s="1"/>
  <c r="EB1035" i="1" s="1"/>
  <c r="DP1035" i="1"/>
  <c r="DS1035" i="1" s="1"/>
  <c r="DT1035" i="1" s="1"/>
  <c r="AN1035" i="1"/>
  <c r="CZ1035" i="1"/>
  <c r="DC1035" i="1" s="1"/>
  <c r="AF1035" i="1"/>
  <c r="AV1035" i="1"/>
  <c r="BT1035" i="1"/>
  <c r="BW1035" i="1" s="1"/>
  <c r="BX1035" i="1" s="1"/>
  <c r="BL1035" i="1"/>
  <c r="EF1035" i="1"/>
  <c r="EI1035" i="1" s="1"/>
  <c r="EJ1035" i="1" s="1"/>
  <c r="CB1035" i="1"/>
  <c r="CE1035" i="1" s="1"/>
  <c r="CF1035" i="1" s="1"/>
  <c r="BD1035" i="1"/>
  <c r="CR1035" i="1"/>
  <c r="CU1035" i="1" s="1"/>
  <c r="BY1093" i="1"/>
  <c r="BZ1092" i="1"/>
  <c r="DV1092" i="1"/>
  <c r="DU1093" i="1"/>
  <c r="EL1091" i="1"/>
  <c r="EK1092" i="1"/>
  <c r="DF1092" i="1"/>
  <c r="DE1093" i="1"/>
  <c r="CK1091" i="1"/>
  <c r="CL1091" i="1" s="1"/>
  <c r="CC1091" i="1"/>
  <c r="CD1091" i="1" s="1"/>
  <c r="BM1091" i="1"/>
  <c r="BN1091" i="1" s="1"/>
  <c r="BE1091" i="1"/>
  <c r="BF1091" i="1" s="1"/>
  <c r="AW1091" i="1"/>
  <c r="AX1091" i="1" s="1"/>
  <c r="AO1091" i="1"/>
  <c r="AP1091" i="1" s="1"/>
  <c r="FS1091" i="1"/>
  <c r="AG1091" i="1"/>
  <c r="AH1091" i="1" s="1"/>
  <c r="BU1091" i="1"/>
  <c r="BV1091" i="1" s="1"/>
  <c r="DY1091" i="1"/>
  <c r="DZ1091" i="1" s="1"/>
  <c r="DQ1091" i="1"/>
  <c r="DR1091" i="1" s="1"/>
  <c r="DI1091" i="1"/>
  <c r="DJ1091" i="1" s="1"/>
  <c r="DA1091" i="1"/>
  <c r="DB1091" i="1" s="1"/>
  <c r="CS1091" i="1"/>
  <c r="CT1091" i="1" s="1"/>
  <c r="CA1091" i="1"/>
  <c r="EM1091" i="1"/>
  <c r="DO1091" i="1"/>
  <c r="DW1091" i="1"/>
  <c r="EE1091" i="1"/>
  <c r="FC1091" i="1"/>
  <c r="DG1091" i="1"/>
  <c r="CY1091" i="1"/>
  <c r="CI1091" i="1"/>
  <c r="CQ1091" i="1"/>
  <c r="BS1091" i="1"/>
  <c r="EU1091" i="1"/>
  <c r="FK1091" i="1"/>
  <c r="EG1091" i="1"/>
  <c r="EH1091" i="1" s="1"/>
  <c r="EO1091" i="1"/>
  <c r="EP1091" i="1" s="1"/>
  <c r="EW1091" i="1"/>
  <c r="EX1091" i="1" s="1"/>
  <c r="FE1091" i="1"/>
  <c r="FF1091" i="1" s="1"/>
  <c r="FM1091" i="1"/>
  <c r="FN1091" i="1" s="1"/>
  <c r="FU1091" i="1"/>
  <c r="FV1091" i="1" s="1"/>
  <c r="CP1093" i="1"/>
  <c r="CO1094" i="1"/>
  <c r="ES1092" i="1"/>
  <c r="ET1091" i="1"/>
  <c r="CH1094" i="1"/>
  <c r="CG1095" i="1"/>
  <c r="BR1095" i="1"/>
  <c r="BQ1096" i="1"/>
  <c r="FR1091" i="1"/>
  <c r="FQ1092" i="1"/>
  <c r="FJ1091" i="1"/>
  <c r="FI1092" i="1"/>
  <c r="CW1094" i="1"/>
  <c r="CX1093" i="1"/>
  <c r="EC1093" i="1"/>
  <c r="ED1092" i="1"/>
  <c r="FB1091" i="1"/>
  <c r="FA1092" i="1"/>
  <c r="DN1092" i="1"/>
  <c r="DM1093" i="1"/>
  <c r="M1037" i="1"/>
  <c r="N1037" i="1" s="1"/>
  <c r="O1036" i="1"/>
  <c r="FD1036" i="1" s="1"/>
  <c r="FG1036" i="1" s="1"/>
  <c r="FH1036" i="1" s="1"/>
  <c r="F1090" i="1"/>
  <c r="E1092" i="1"/>
  <c r="Q1091" i="1"/>
  <c r="S1090" i="1"/>
  <c r="Z1090" i="1" s="1"/>
  <c r="R1090" i="1"/>
  <c r="D1091" i="1"/>
  <c r="G1091" i="1" s="1"/>
  <c r="AB1091" i="1"/>
  <c r="T1091" i="1"/>
  <c r="AA1091" i="1"/>
  <c r="J1038" i="1"/>
  <c r="K1038" i="1" s="1"/>
  <c r="I1039" i="1"/>
  <c r="L1037" i="1"/>
  <c r="U1037" i="1"/>
  <c r="W1037" i="1" s="1"/>
  <c r="A1092" i="1"/>
  <c r="H1091" i="1"/>
  <c r="X445" i="1"/>
  <c r="ES1093" i="1" l="1"/>
  <c r="ET1092" i="1"/>
  <c r="DE1094" i="1"/>
  <c r="DF1093" i="1"/>
  <c r="BU1092" i="1"/>
  <c r="BV1092" i="1" s="1"/>
  <c r="BM1092" i="1"/>
  <c r="BN1092" i="1" s="1"/>
  <c r="AW1092" i="1"/>
  <c r="AX1092" i="1" s="1"/>
  <c r="AO1092" i="1"/>
  <c r="AP1092" i="1" s="1"/>
  <c r="AG1092" i="1"/>
  <c r="AH1092" i="1" s="1"/>
  <c r="CC1092" i="1"/>
  <c r="CD1092" i="1" s="1"/>
  <c r="BE1092" i="1"/>
  <c r="BF1092" i="1" s="1"/>
  <c r="CK1092" i="1"/>
  <c r="CL1092" i="1" s="1"/>
  <c r="FS1092" i="1"/>
  <c r="DY1092" i="1"/>
  <c r="DZ1092" i="1" s="1"/>
  <c r="DQ1092" i="1"/>
  <c r="DR1092" i="1" s="1"/>
  <c r="DI1092" i="1"/>
  <c r="DJ1092" i="1" s="1"/>
  <c r="DA1092" i="1"/>
  <c r="DB1092" i="1" s="1"/>
  <c r="CS1092" i="1"/>
  <c r="CT1092" i="1" s="1"/>
  <c r="CA1092" i="1"/>
  <c r="CY1092" i="1"/>
  <c r="EM1092" i="1"/>
  <c r="DG1092" i="1"/>
  <c r="DO1092" i="1"/>
  <c r="EE1092" i="1"/>
  <c r="DW1092" i="1"/>
  <c r="CQ1092" i="1"/>
  <c r="FC1092" i="1"/>
  <c r="CI1092" i="1"/>
  <c r="EU1092" i="1"/>
  <c r="BS1092" i="1"/>
  <c r="FK1092" i="1"/>
  <c r="EG1092" i="1"/>
  <c r="EH1092" i="1" s="1"/>
  <c r="EO1092" i="1"/>
  <c r="EP1092" i="1" s="1"/>
  <c r="EW1092" i="1"/>
  <c r="EX1092" i="1" s="1"/>
  <c r="FE1092" i="1"/>
  <c r="FF1092" i="1" s="1"/>
  <c r="FM1092" i="1"/>
  <c r="FN1092" i="1" s="1"/>
  <c r="FU1092" i="1"/>
  <c r="FV1092" i="1" s="1"/>
  <c r="DN1093" i="1"/>
  <c r="DM1094" i="1"/>
  <c r="FI1093" i="1"/>
  <c r="FJ1092" i="1"/>
  <c r="FA1093" i="1"/>
  <c r="FB1092" i="1"/>
  <c r="FQ1093" i="1"/>
  <c r="FR1092" i="1"/>
  <c r="CO1095" i="1"/>
  <c r="CP1094" i="1"/>
  <c r="EL1092" i="1"/>
  <c r="EK1093" i="1"/>
  <c r="DU1094" i="1"/>
  <c r="DV1093" i="1"/>
  <c r="BR1096" i="1"/>
  <c r="BQ1097" i="1"/>
  <c r="EC1094" i="1"/>
  <c r="ED1093" i="1"/>
  <c r="CX1094" i="1"/>
  <c r="CW1095" i="1"/>
  <c r="CH1095" i="1"/>
  <c r="CG1096" i="1"/>
  <c r="BZ1093" i="1"/>
  <c r="BY1094" i="1"/>
  <c r="O1037" i="1"/>
  <c r="FD1037" i="1" s="1"/>
  <c r="FG1037" i="1" s="1"/>
  <c r="FH1037" i="1" s="1"/>
  <c r="M1038" i="1"/>
  <c r="N1038" i="1" s="1"/>
  <c r="CB1036" i="1"/>
  <c r="CE1036" i="1" s="1"/>
  <c r="CF1036" i="1" s="1"/>
  <c r="EN1036" i="1"/>
  <c r="EQ1036" i="1" s="1"/>
  <c r="ER1036" i="1" s="1"/>
  <c r="EF1036" i="1"/>
  <c r="EI1036" i="1" s="1"/>
  <c r="EJ1036" i="1" s="1"/>
  <c r="CZ1036" i="1"/>
  <c r="DC1036" i="1" s="1"/>
  <c r="CJ1036" i="1"/>
  <c r="CM1036" i="1" s="1"/>
  <c r="CN1036" i="1" s="1"/>
  <c r="BD1036" i="1"/>
  <c r="AF1036" i="1"/>
  <c r="CR1036" i="1"/>
  <c r="CU1036" i="1" s="1"/>
  <c r="EV1036" i="1"/>
  <c r="EY1036" i="1" s="1"/>
  <c r="EZ1036" i="1" s="1"/>
  <c r="DP1036" i="1"/>
  <c r="DS1036" i="1" s="1"/>
  <c r="DT1036" i="1" s="1"/>
  <c r="AV1036" i="1"/>
  <c r="DH1036" i="1"/>
  <c r="DK1036" i="1" s="1"/>
  <c r="BT1036" i="1"/>
  <c r="BW1036" i="1" s="1"/>
  <c r="BX1036" i="1" s="1"/>
  <c r="AN1036" i="1"/>
  <c r="BL1036" i="1"/>
  <c r="DX1036" i="1"/>
  <c r="EA1036" i="1" s="1"/>
  <c r="EB1036" i="1" s="1"/>
  <c r="F1091" i="1"/>
  <c r="R1091" i="1"/>
  <c r="S1091" i="1"/>
  <c r="Z1091" i="1" s="1"/>
  <c r="E1093" i="1"/>
  <c r="Q1092" i="1"/>
  <c r="D1092" i="1"/>
  <c r="G1092" i="1" s="1"/>
  <c r="J1039" i="1"/>
  <c r="K1039" i="1" s="1"/>
  <c r="I1040" i="1"/>
  <c r="C446" i="1"/>
  <c r="B445" i="1"/>
  <c r="L1038" i="1"/>
  <c r="U1038" i="1"/>
  <c r="W1038" i="1" s="1"/>
  <c r="AA1092" i="1"/>
  <c r="T1092" i="1"/>
  <c r="AB1092" i="1"/>
  <c r="A1093" i="1"/>
  <c r="H1092" i="1"/>
  <c r="M1039" i="1" l="1"/>
  <c r="N1039" i="1" s="1"/>
  <c r="O1038" i="1"/>
  <c r="FD1038" i="1" s="1"/>
  <c r="FG1038" i="1" s="1"/>
  <c r="FH1038" i="1" s="1"/>
  <c r="BY1095" i="1"/>
  <c r="BZ1094" i="1"/>
  <c r="BQ1098" i="1"/>
  <c r="BR1097" i="1"/>
  <c r="DU1095" i="1"/>
  <c r="DV1094" i="1"/>
  <c r="EK1094" i="1"/>
  <c r="EL1093" i="1"/>
  <c r="FR1093" i="1"/>
  <c r="FQ1094" i="1"/>
  <c r="CH1096" i="1"/>
  <c r="CG1097" i="1"/>
  <c r="FB1093" i="1"/>
  <c r="FA1094" i="1"/>
  <c r="CX1095" i="1"/>
  <c r="CW1096" i="1"/>
  <c r="BE1093" i="1"/>
  <c r="BF1093" i="1" s="1"/>
  <c r="AW1093" i="1"/>
  <c r="AX1093" i="1" s="1"/>
  <c r="AG1093" i="1"/>
  <c r="AH1093" i="1" s="1"/>
  <c r="CK1093" i="1"/>
  <c r="CL1093" i="1" s="1"/>
  <c r="CC1093" i="1"/>
  <c r="CD1093" i="1" s="1"/>
  <c r="BU1093" i="1"/>
  <c r="BV1093" i="1" s="1"/>
  <c r="BM1093" i="1"/>
  <c r="BN1093" i="1" s="1"/>
  <c r="AO1093" i="1"/>
  <c r="AP1093" i="1" s="1"/>
  <c r="FS1093" i="1"/>
  <c r="DY1093" i="1"/>
  <c r="DZ1093" i="1" s="1"/>
  <c r="DQ1093" i="1"/>
  <c r="DR1093" i="1" s="1"/>
  <c r="DI1093" i="1"/>
  <c r="DJ1093" i="1" s="1"/>
  <c r="DA1093" i="1"/>
  <c r="DB1093" i="1" s="1"/>
  <c r="CS1093" i="1"/>
  <c r="CT1093" i="1" s="1"/>
  <c r="CA1093" i="1"/>
  <c r="DG1093" i="1"/>
  <c r="BS1093" i="1"/>
  <c r="DO1093" i="1"/>
  <c r="EU1093" i="1"/>
  <c r="CI1093" i="1"/>
  <c r="CQ1093" i="1"/>
  <c r="EM1093" i="1"/>
  <c r="EE1093" i="1"/>
  <c r="DW1093" i="1"/>
  <c r="FC1093" i="1"/>
  <c r="CY1093" i="1"/>
  <c r="FK1093" i="1"/>
  <c r="EG1093" i="1"/>
  <c r="EH1093" i="1" s="1"/>
  <c r="EO1093" i="1"/>
  <c r="EP1093" i="1" s="1"/>
  <c r="EW1093" i="1"/>
  <c r="EX1093" i="1" s="1"/>
  <c r="FE1093" i="1"/>
  <c r="FF1093" i="1" s="1"/>
  <c r="FM1093" i="1"/>
  <c r="FN1093" i="1" s="1"/>
  <c r="FU1093" i="1"/>
  <c r="FV1093" i="1" s="1"/>
  <c r="FJ1093" i="1"/>
  <c r="FI1094" i="1"/>
  <c r="DN1094" i="1"/>
  <c r="DM1095" i="1"/>
  <c r="EC1095" i="1"/>
  <c r="ED1094" i="1"/>
  <c r="CO1096" i="1"/>
  <c r="CP1095" i="1"/>
  <c r="DE1095" i="1"/>
  <c r="DF1094" i="1"/>
  <c r="ET1093" i="1"/>
  <c r="ES1094" i="1"/>
  <c r="CJ1037" i="1"/>
  <c r="CM1037" i="1" s="1"/>
  <c r="CN1037" i="1" s="1"/>
  <c r="AF1037" i="1"/>
  <c r="EV1037" i="1"/>
  <c r="EY1037" i="1" s="1"/>
  <c r="EZ1037" i="1" s="1"/>
  <c r="BT1037" i="1"/>
  <c r="BW1037" i="1" s="1"/>
  <c r="BX1037" i="1" s="1"/>
  <c r="BL1037" i="1"/>
  <c r="EF1037" i="1"/>
  <c r="EI1037" i="1" s="1"/>
  <c r="EJ1037" i="1" s="1"/>
  <c r="BD1037" i="1"/>
  <c r="CR1037" i="1"/>
  <c r="CU1037" i="1" s="1"/>
  <c r="DP1037" i="1"/>
  <c r="DS1037" i="1" s="1"/>
  <c r="DT1037" i="1" s="1"/>
  <c r="DH1037" i="1"/>
  <c r="DK1037" i="1" s="1"/>
  <c r="AN1037" i="1"/>
  <c r="DX1037" i="1"/>
  <c r="EA1037" i="1" s="1"/>
  <c r="EB1037" i="1" s="1"/>
  <c r="AV1037" i="1"/>
  <c r="CB1037" i="1"/>
  <c r="CE1037" i="1" s="1"/>
  <c r="CF1037" i="1" s="1"/>
  <c r="CZ1037" i="1"/>
  <c r="DC1037" i="1" s="1"/>
  <c r="EN1037" i="1"/>
  <c r="EQ1037" i="1" s="1"/>
  <c r="ER1037" i="1" s="1"/>
  <c r="F1092" i="1"/>
  <c r="R1092" i="1"/>
  <c r="S1092" i="1"/>
  <c r="Z1092" i="1" s="1"/>
  <c r="D1093" i="1"/>
  <c r="G1093" i="1" s="1"/>
  <c r="E1094" i="1"/>
  <c r="Q1093" i="1"/>
  <c r="J1040" i="1"/>
  <c r="K1040" i="1" s="1"/>
  <c r="I1041" i="1"/>
  <c r="AB1093" i="1"/>
  <c r="T1093" i="1"/>
  <c r="AA1093" i="1"/>
  <c r="L1039" i="1"/>
  <c r="U1039" i="1"/>
  <c r="W1039" i="1" s="1"/>
  <c r="P446" i="1"/>
  <c r="H1093" i="1"/>
  <c r="A1094" i="1"/>
  <c r="O1039" i="1" l="1"/>
  <c r="FD1039" i="1" s="1"/>
  <c r="FG1039" i="1" s="1"/>
  <c r="FH1039" i="1" s="1"/>
  <c r="M1040" i="1"/>
  <c r="N1040" i="1" s="1"/>
  <c r="N1041" i="1" s="1"/>
  <c r="DX1038" i="1"/>
  <c r="EA1038" i="1" s="1"/>
  <c r="EB1038" i="1" s="1"/>
  <c r="BL1038" i="1"/>
  <c r="DP1038" i="1"/>
  <c r="DS1038" i="1" s="1"/>
  <c r="DT1038" i="1" s="1"/>
  <c r="DH1038" i="1"/>
  <c r="DK1038" i="1" s="1"/>
  <c r="BT1038" i="1"/>
  <c r="BW1038" i="1" s="1"/>
  <c r="BX1038" i="1" s="1"/>
  <c r="AN1038" i="1"/>
  <c r="EN1038" i="1"/>
  <c r="EQ1038" i="1" s="1"/>
  <c r="ER1038" i="1" s="1"/>
  <c r="CZ1038" i="1"/>
  <c r="DC1038" i="1" s="1"/>
  <c r="CJ1038" i="1"/>
  <c r="CM1038" i="1" s="1"/>
  <c r="CN1038" i="1" s="1"/>
  <c r="AF1038" i="1"/>
  <c r="EV1038" i="1"/>
  <c r="EY1038" i="1" s="1"/>
  <c r="EZ1038" i="1" s="1"/>
  <c r="AV1038" i="1"/>
  <c r="EF1038" i="1"/>
  <c r="EI1038" i="1" s="1"/>
  <c r="EJ1038" i="1" s="1"/>
  <c r="CB1038" i="1"/>
  <c r="CE1038" i="1" s="1"/>
  <c r="CF1038" i="1" s="1"/>
  <c r="BD1038" i="1"/>
  <c r="CR1038" i="1"/>
  <c r="CU1038" i="1" s="1"/>
  <c r="FJ1094" i="1"/>
  <c r="FI1095" i="1"/>
  <c r="CW1097" i="1"/>
  <c r="CX1096" i="1"/>
  <c r="DE1096" i="1"/>
  <c r="DF1095" i="1"/>
  <c r="EK1095" i="1"/>
  <c r="EL1094" i="1"/>
  <c r="FB1094" i="1"/>
  <c r="FA1095" i="1"/>
  <c r="DU1096" i="1"/>
  <c r="DV1095" i="1"/>
  <c r="CH1097" i="1"/>
  <c r="CG1098" i="1"/>
  <c r="EC1096" i="1"/>
  <c r="ED1095" i="1"/>
  <c r="BR1098" i="1"/>
  <c r="BQ1099" i="1"/>
  <c r="CO1097" i="1"/>
  <c r="CP1096" i="1"/>
  <c r="AO1094" i="1"/>
  <c r="AP1094" i="1" s="1"/>
  <c r="AG1094" i="1"/>
  <c r="AH1094" i="1" s="1"/>
  <c r="CC1094" i="1"/>
  <c r="CD1094" i="1" s="1"/>
  <c r="BU1094" i="1"/>
  <c r="BV1094" i="1" s="1"/>
  <c r="BM1094" i="1"/>
  <c r="BN1094" i="1" s="1"/>
  <c r="CK1094" i="1"/>
  <c r="CL1094" i="1" s="1"/>
  <c r="AW1094" i="1"/>
  <c r="AX1094" i="1" s="1"/>
  <c r="BE1094" i="1"/>
  <c r="BF1094" i="1" s="1"/>
  <c r="FS1094" i="1"/>
  <c r="DY1094" i="1"/>
  <c r="DZ1094" i="1" s="1"/>
  <c r="DQ1094" i="1"/>
  <c r="DR1094" i="1" s="1"/>
  <c r="DI1094" i="1"/>
  <c r="DJ1094" i="1" s="1"/>
  <c r="DA1094" i="1"/>
  <c r="DB1094" i="1" s="1"/>
  <c r="CS1094" i="1"/>
  <c r="CT1094" i="1" s="1"/>
  <c r="CA1094" i="1"/>
  <c r="EU1094" i="1"/>
  <c r="CQ1094" i="1"/>
  <c r="CI1094" i="1"/>
  <c r="DW1094" i="1"/>
  <c r="EE1094" i="1"/>
  <c r="DG1094" i="1"/>
  <c r="CY1094" i="1"/>
  <c r="EM1094" i="1"/>
  <c r="DO1094" i="1"/>
  <c r="BS1094" i="1"/>
  <c r="FC1094" i="1"/>
  <c r="FK1094" i="1"/>
  <c r="EG1094" i="1"/>
  <c r="EH1094" i="1" s="1"/>
  <c r="EO1094" i="1"/>
  <c r="EP1094" i="1" s="1"/>
  <c r="EW1094" i="1"/>
  <c r="EX1094" i="1" s="1"/>
  <c r="FE1094" i="1"/>
  <c r="FF1094" i="1" s="1"/>
  <c r="FM1094" i="1"/>
  <c r="FN1094" i="1" s="1"/>
  <c r="FU1094" i="1"/>
  <c r="FV1094" i="1" s="1"/>
  <c r="ES1095" i="1"/>
  <c r="ET1094" i="1"/>
  <c r="DN1095" i="1"/>
  <c r="DM1096" i="1"/>
  <c r="FR1094" i="1"/>
  <c r="FQ1095" i="1"/>
  <c r="BY1096" i="1"/>
  <c r="BZ1095" i="1"/>
  <c r="F1093" i="1"/>
  <c r="E1095" i="1"/>
  <c r="Q1094" i="1"/>
  <c r="S1093" i="1"/>
  <c r="Z1093" i="1" s="1"/>
  <c r="R1093" i="1"/>
  <c r="D1094" i="1"/>
  <c r="G1094" i="1" s="1"/>
  <c r="A1095" i="1"/>
  <c r="H1094" i="1"/>
  <c r="L1040" i="1"/>
  <c r="U1040" i="1"/>
  <c r="W1040" i="1" s="1"/>
  <c r="AA1094" i="1"/>
  <c r="T1094" i="1"/>
  <c r="AB1094" i="1"/>
  <c r="X446" i="1"/>
  <c r="J1041" i="1"/>
  <c r="K1041" i="1" s="1"/>
  <c r="I1042" i="1"/>
  <c r="BT1039" i="1" l="1"/>
  <c r="BW1039" i="1" s="1"/>
  <c r="BX1039" i="1" s="1"/>
  <c r="BD1039" i="1"/>
  <c r="DX1039" i="1"/>
  <c r="EA1039" i="1" s="1"/>
  <c r="EB1039" i="1" s="1"/>
  <c r="M1041" i="1"/>
  <c r="M1042" i="1" s="1"/>
  <c r="N1042" i="1" s="1"/>
  <c r="EF1039" i="1"/>
  <c r="EI1039" i="1" s="1"/>
  <c r="EJ1039" i="1" s="1"/>
  <c r="EN1039" i="1"/>
  <c r="EQ1039" i="1" s="1"/>
  <c r="ER1039" i="1" s="1"/>
  <c r="DP1039" i="1"/>
  <c r="DS1039" i="1" s="1"/>
  <c r="DT1039" i="1" s="1"/>
  <c r="AN1039" i="1"/>
  <c r="CZ1039" i="1"/>
  <c r="DC1039" i="1" s="1"/>
  <c r="EV1039" i="1"/>
  <c r="EY1039" i="1" s="1"/>
  <c r="EZ1039" i="1" s="1"/>
  <c r="AF1039" i="1"/>
  <c r="CJ1039" i="1"/>
  <c r="CM1039" i="1" s="1"/>
  <c r="CN1039" i="1" s="1"/>
  <c r="CB1039" i="1"/>
  <c r="CE1039" i="1" s="1"/>
  <c r="CF1039" i="1" s="1"/>
  <c r="O1040" i="1"/>
  <c r="FD1040" i="1" s="1"/>
  <c r="FG1040" i="1" s="1"/>
  <c r="FH1040" i="1" s="1"/>
  <c r="AV1039" i="1"/>
  <c r="BL1039" i="1"/>
  <c r="CR1039" i="1"/>
  <c r="CU1039" i="1" s="1"/>
  <c r="DH1039" i="1"/>
  <c r="DK1039" i="1" s="1"/>
  <c r="EC1097" i="1"/>
  <c r="ED1096" i="1"/>
  <c r="EK1096" i="1"/>
  <c r="EL1095" i="1"/>
  <c r="BZ1096" i="1"/>
  <c r="BY1097" i="1"/>
  <c r="FQ1096" i="1"/>
  <c r="FR1095" i="1"/>
  <c r="CG1099" i="1"/>
  <c r="CH1098" i="1"/>
  <c r="CC1095" i="1"/>
  <c r="CD1095" i="1" s="1"/>
  <c r="BU1095" i="1"/>
  <c r="BV1095" i="1" s="1"/>
  <c r="BM1095" i="1"/>
  <c r="BN1095" i="1" s="1"/>
  <c r="BE1095" i="1"/>
  <c r="BF1095" i="1" s="1"/>
  <c r="AW1095" i="1"/>
  <c r="AX1095" i="1" s="1"/>
  <c r="CK1095" i="1"/>
  <c r="CL1095" i="1" s="1"/>
  <c r="AO1095" i="1"/>
  <c r="AP1095" i="1" s="1"/>
  <c r="AG1095" i="1"/>
  <c r="AH1095" i="1" s="1"/>
  <c r="FS1095" i="1"/>
  <c r="DY1095" i="1"/>
  <c r="DZ1095" i="1" s="1"/>
  <c r="DQ1095" i="1"/>
  <c r="DR1095" i="1" s="1"/>
  <c r="DI1095" i="1"/>
  <c r="DJ1095" i="1" s="1"/>
  <c r="DA1095" i="1"/>
  <c r="DB1095" i="1" s="1"/>
  <c r="CS1095" i="1"/>
  <c r="CT1095" i="1" s="1"/>
  <c r="CA1095" i="1"/>
  <c r="EM1095" i="1"/>
  <c r="CI1095" i="1"/>
  <c r="CY1095" i="1"/>
  <c r="FC1095" i="1"/>
  <c r="EU1095" i="1"/>
  <c r="DO1095" i="1"/>
  <c r="CQ1095" i="1"/>
  <c r="BS1095" i="1"/>
  <c r="DW1095" i="1"/>
  <c r="DG1095" i="1"/>
  <c r="EE1095" i="1"/>
  <c r="FK1095" i="1"/>
  <c r="EG1095" i="1"/>
  <c r="EH1095" i="1" s="1"/>
  <c r="EO1095" i="1"/>
  <c r="EP1095" i="1" s="1"/>
  <c r="EW1095" i="1"/>
  <c r="EX1095" i="1" s="1"/>
  <c r="FE1095" i="1"/>
  <c r="FF1095" i="1" s="1"/>
  <c r="FM1095" i="1"/>
  <c r="FN1095" i="1" s="1"/>
  <c r="FU1095" i="1"/>
  <c r="FV1095" i="1" s="1"/>
  <c r="DF1096" i="1"/>
  <c r="DE1097" i="1"/>
  <c r="DM1097" i="1"/>
  <c r="DN1096" i="1"/>
  <c r="ET1095" i="1"/>
  <c r="ES1096" i="1"/>
  <c r="CP1097" i="1"/>
  <c r="CO1098" i="1"/>
  <c r="DV1096" i="1"/>
  <c r="DU1097" i="1"/>
  <c r="CX1097" i="1"/>
  <c r="CW1098" i="1"/>
  <c r="BR1099" i="1"/>
  <c r="BQ1100" i="1"/>
  <c r="FB1095" i="1"/>
  <c r="FA1096" i="1"/>
  <c r="FJ1095" i="1"/>
  <c r="FI1096" i="1"/>
  <c r="F1094" i="1"/>
  <c r="R1094" i="1"/>
  <c r="S1094" i="1"/>
  <c r="Z1094" i="1" s="1"/>
  <c r="E1096" i="1"/>
  <c r="Q1095" i="1"/>
  <c r="D1095" i="1"/>
  <c r="G1095" i="1" s="1"/>
  <c r="J1042" i="1"/>
  <c r="K1042" i="1" s="1"/>
  <c r="I1043" i="1"/>
  <c r="C447" i="1"/>
  <c r="H1095" i="1"/>
  <c r="A1096" i="1"/>
  <c r="L1041" i="1"/>
  <c r="O1041" i="1" s="1"/>
  <c r="FD1041" i="1" s="1"/>
  <c r="FG1041" i="1" s="1"/>
  <c r="FH1041" i="1" s="1"/>
  <c r="U1041" i="1"/>
  <c r="W1041" i="1" s="1"/>
  <c r="B446" i="1"/>
  <c r="AB1095" i="1"/>
  <c r="AA1095" i="1"/>
  <c r="T1095" i="1"/>
  <c r="AN1040" i="1" l="1"/>
  <c r="CZ1040" i="1"/>
  <c r="DC1040" i="1" s="1"/>
  <c r="AV1040" i="1"/>
  <c r="BL1040" i="1"/>
  <c r="CR1040" i="1"/>
  <c r="CU1040" i="1" s="1"/>
  <c r="DX1040" i="1"/>
  <c r="EA1040" i="1" s="1"/>
  <c r="EB1040" i="1" s="1"/>
  <c r="DH1040" i="1"/>
  <c r="DK1040" i="1" s="1"/>
  <c r="EV1040" i="1"/>
  <c r="EY1040" i="1" s="1"/>
  <c r="EZ1040" i="1" s="1"/>
  <c r="BT1040" i="1"/>
  <c r="BW1040" i="1" s="1"/>
  <c r="BX1040" i="1" s="1"/>
  <c r="EN1040" i="1"/>
  <c r="EQ1040" i="1" s="1"/>
  <c r="ER1040" i="1" s="1"/>
  <c r="CB1040" i="1"/>
  <c r="CE1040" i="1" s="1"/>
  <c r="CF1040" i="1" s="1"/>
  <c r="EF1040" i="1"/>
  <c r="EI1040" i="1" s="1"/>
  <c r="EJ1040" i="1" s="1"/>
  <c r="BD1040" i="1"/>
  <c r="DP1040" i="1"/>
  <c r="DS1040" i="1" s="1"/>
  <c r="DT1040" i="1" s="1"/>
  <c r="CJ1040" i="1"/>
  <c r="CM1040" i="1" s="1"/>
  <c r="CN1040" i="1" s="1"/>
  <c r="AF1040" i="1"/>
  <c r="FQ1097" i="1"/>
  <c r="FR1096" i="1"/>
  <c r="BY1098" i="1"/>
  <c r="BZ1097" i="1"/>
  <c r="BM1096" i="1"/>
  <c r="BN1096" i="1" s="1"/>
  <c r="BE1096" i="1"/>
  <c r="BF1096" i="1" s="1"/>
  <c r="CK1096" i="1"/>
  <c r="CL1096" i="1" s="1"/>
  <c r="AW1096" i="1"/>
  <c r="AX1096" i="1" s="1"/>
  <c r="AO1096" i="1"/>
  <c r="AP1096" i="1" s="1"/>
  <c r="CC1096" i="1"/>
  <c r="CD1096" i="1" s="1"/>
  <c r="BU1096" i="1"/>
  <c r="BV1096" i="1" s="1"/>
  <c r="FS1096" i="1"/>
  <c r="AG1096" i="1"/>
  <c r="AH1096" i="1" s="1"/>
  <c r="DY1096" i="1"/>
  <c r="DZ1096" i="1" s="1"/>
  <c r="DQ1096" i="1"/>
  <c r="DR1096" i="1" s="1"/>
  <c r="DI1096" i="1"/>
  <c r="DJ1096" i="1" s="1"/>
  <c r="DA1096" i="1"/>
  <c r="DB1096" i="1" s="1"/>
  <c r="CS1096" i="1"/>
  <c r="CT1096" i="1" s="1"/>
  <c r="CA1096" i="1"/>
  <c r="DW1096" i="1"/>
  <c r="CQ1096" i="1"/>
  <c r="DG1096" i="1"/>
  <c r="CI1096" i="1"/>
  <c r="CY1096" i="1"/>
  <c r="EE1096" i="1"/>
  <c r="DO1096" i="1"/>
  <c r="BS1096" i="1"/>
  <c r="EU1096" i="1"/>
  <c r="EM1096" i="1"/>
  <c r="FC1096" i="1"/>
  <c r="FK1096" i="1"/>
  <c r="EG1096" i="1"/>
  <c r="EH1096" i="1" s="1"/>
  <c r="EO1096" i="1"/>
  <c r="EP1096" i="1" s="1"/>
  <c r="EW1096" i="1"/>
  <c r="EX1096" i="1" s="1"/>
  <c r="FE1096" i="1"/>
  <c r="FF1096" i="1" s="1"/>
  <c r="FM1096" i="1"/>
  <c r="FN1096" i="1" s="1"/>
  <c r="FU1096" i="1"/>
  <c r="FV1096" i="1" s="1"/>
  <c r="BQ1101" i="1"/>
  <c r="BR1100" i="1"/>
  <c r="CW1099" i="1"/>
  <c r="CX1098" i="1"/>
  <c r="EL1096" i="1"/>
  <c r="EK1097" i="1"/>
  <c r="DM1098" i="1"/>
  <c r="DN1097" i="1"/>
  <c r="FI1097" i="1"/>
  <c r="FJ1096" i="1"/>
  <c r="DU1098" i="1"/>
  <c r="DV1097" i="1"/>
  <c r="DF1097" i="1"/>
  <c r="DE1098" i="1"/>
  <c r="FB1096" i="1"/>
  <c r="FA1097" i="1"/>
  <c r="CP1098" i="1"/>
  <c r="CO1099" i="1"/>
  <c r="ES1097" i="1"/>
  <c r="ET1096" i="1"/>
  <c r="CG1100" i="1"/>
  <c r="CH1099" i="1"/>
  <c r="EC1098" i="1"/>
  <c r="ED1097" i="1"/>
  <c r="EN1041" i="1"/>
  <c r="EQ1041" i="1" s="1"/>
  <c r="ER1041" i="1" s="1"/>
  <c r="DX1041" i="1"/>
  <c r="EA1041" i="1" s="1"/>
  <c r="EB1041" i="1" s="1"/>
  <c r="DH1041" i="1"/>
  <c r="DK1041" i="1" s="1"/>
  <c r="CR1041" i="1"/>
  <c r="CU1041" i="1" s="1"/>
  <c r="CB1041" i="1"/>
  <c r="CE1041" i="1" s="1"/>
  <c r="CF1041" i="1" s="1"/>
  <c r="BL1041" i="1"/>
  <c r="AV1041" i="1"/>
  <c r="AF1041" i="1"/>
  <c r="CZ1041" i="1"/>
  <c r="DC1041" i="1" s="1"/>
  <c r="AN1041" i="1"/>
  <c r="DP1041" i="1"/>
  <c r="DS1041" i="1" s="1"/>
  <c r="DT1041" i="1" s="1"/>
  <c r="BD1041" i="1"/>
  <c r="EF1041" i="1"/>
  <c r="EI1041" i="1" s="1"/>
  <c r="EJ1041" i="1" s="1"/>
  <c r="BT1041" i="1"/>
  <c r="BW1041" i="1" s="1"/>
  <c r="BX1041" i="1" s="1"/>
  <c r="EV1041" i="1"/>
  <c r="EY1041" i="1" s="1"/>
  <c r="EZ1041" i="1" s="1"/>
  <c r="CJ1041" i="1"/>
  <c r="CM1041" i="1" s="1"/>
  <c r="CN1041" i="1" s="1"/>
  <c r="F1095" i="1"/>
  <c r="S1095" i="1"/>
  <c r="Z1095" i="1" s="1"/>
  <c r="R1095" i="1"/>
  <c r="D1096" i="1"/>
  <c r="G1096" i="1" s="1"/>
  <c r="E1097" i="1"/>
  <c r="Q1096" i="1"/>
  <c r="A1097" i="1"/>
  <c r="H1096" i="1"/>
  <c r="L1042" i="1"/>
  <c r="O1042" i="1" s="1"/>
  <c r="FD1042" i="1" s="1"/>
  <c r="FG1042" i="1" s="1"/>
  <c r="FH1042" i="1" s="1"/>
  <c r="U1042" i="1"/>
  <c r="W1042" i="1" s="1"/>
  <c r="P447" i="1"/>
  <c r="AA1096" i="1"/>
  <c r="T1096" i="1"/>
  <c r="AB1096" i="1"/>
  <c r="N1043" i="1"/>
  <c r="J1043" i="1"/>
  <c r="K1043" i="1" s="1"/>
  <c r="M1043" i="1"/>
  <c r="I1044" i="1"/>
  <c r="CK1097" i="1" l="1"/>
  <c r="CL1097" i="1" s="1"/>
  <c r="AW1097" i="1"/>
  <c r="AX1097" i="1" s="1"/>
  <c r="AO1097" i="1"/>
  <c r="AP1097" i="1" s="1"/>
  <c r="BU1097" i="1"/>
  <c r="BV1097" i="1" s="1"/>
  <c r="AG1097" i="1"/>
  <c r="AH1097" i="1" s="1"/>
  <c r="BM1097" i="1"/>
  <c r="BN1097" i="1" s="1"/>
  <c r="BE1097" i="1"/>
  <c r="BF1097" i="1" s="1"/>
  <c r="FS1097" i="1"/>
  <c r="CC1097" i="1"/>
  <c r="CD1097" i="1" s="1"/>
  <c r="DY1097" i="1"/>
  <c r="DZ1097" i="1" s="1"/>
  <c r="DQ1097" i="1"/>
  <c r="DR1097" i="1" s="1"/>
  <c r="DI1097" i="1"/>
  <c r="DJ1097" i="1" s="1"/>
  <c r="DA1097" i="1"/>
  <c r="DB1097" i="1" s="1"/>
  <c r="CS1097" i="1"/>
  <c r="CT1097" i="1" s="1"/>
  <c r="CA1097" i="1"/>
  <c r="CQ1097" i="1"/>
  <c r="EM1097" i="1"/>
  <c r="EE1097" i="1"/>
  <c r="BS1097" i="1"/>
  <c r="CI1097" i="1"/>
  <c r="CY1097" i="1"/>
  <c r="FC1097" i="1"/>
  <c r="DG1097" i="1"/>
  <c r="DO1097" i="1"/>
  <c r="DW1097" i="1"/>
  <c r="EU1097" i="1"/>
  <c r="FK1097" i="1"/>
  <c r="EG1097" i="1"/>
  <c r="EH1097" i="1" s="1"/>
  <c r="EO1097" i="1"/>
  <c r="EP1097" i="1" s="1"/>
  <c r="EW1097" i="1"/>
  <c r="EX1097" i="1" s="1"/>
  <c r="FE1097" i="1"/>
  <c r="FF1097" i="1" s="1"/>
  <c r="FM1097" i="1"/>
  <c r="FN1097" i="1" s="1"/>
  <c r="FU1097" i="1"/>
  <c r="FV1097" i="1" s="1"/>
  <c r="EC1099" i="1"/>
  <c r="ED1098" i="1"/>
  <c r="DM1099" i="1"/>
  <c r="DN1098" i="1"/>
  <c r="EK1098" i="1"/>
  <c r="EL1097" i="1"/>
  <c r="CH1100" i="1"/>
  <c r="CG1101" i="1"/>
  <c r="FA1098" i="1"/>
  <c r="FB1097" i="1"/>
  <c r="DE1099" i="1"/>
  <c r="DF1098" i="1"/>
  <c r="ES1098" i="1"/>
  <c r="ET1097" i="1"/>
  <c r="DV1098" i="1"/>
  <c r="DU1099" i="1"/>
  <c r="CW1100" i="1"/>
  <c r="CX1099" i="1"/>
  <c r="CO1100" i="1"/>
  <c r="CP1099" i="1"/>
  <c r="FJ1097" i="1"/>
  <c r="FI1098" i="1"/>
  <c r="BQ1102" i="1"/>
  <c r="BR1101" i="1"/>
  <c r="BY1099" i="1"/>
  <c r="BZ1098" i="1"/>
  <c r="FR1097" i="1"/>
  <c r="FQ1098" i="1"/>
  <c r="EN1042" i="1"/>
  <c r="EQ1042" i="1" s="1"/>
  <c r="ER1042" i="1" s="1"/>
  <c r="DX1042" i="1"/>
  <c r="EA1042" i="1" s="1"/>
  <c r="EB1042" i="1" s="1"/>
  <c r="DH1042" i="1"/>
  <c r="DK1042" i="1" s="1"/>
  <c r="CR1042" i="1"/>
  <c r="CU1042" i="1" s="1"/>
  <c r="CB1042" i="1"/>
  <c r="CE1042" i="1" s="1"/>
  <c r="CF1042" i="1" s="1"/>
  <c r="BL1042" i="1"/>
  <c r="AV1042" i="1"/>
  <c r="AF1042" i="1"/>
  <c r="CZ1042" i="1"/>
  <c r="DC1042" i="1" s="1"/>
  <c r="AN1042" i="1"/>
  <c r="DP1042" i="1"/>
  <c r="DS1042" i="1" s="1"/>
  <c r="DT1042" i="1" s="1"/>
  <c r="BD1042" i="1"/>
  <c r="EF1042" i="1"/>
  <c r="EI1042" i="1" s="1"/>
  <c r="EJ1042" i="1" s="1"/>
  <c r="BT1042" i="1"/>
  <c r="BW1042" i="1" s="1"/>
  <c r="BX1042" i="1" s="1"/>
  <c r="EV1042" i="1"/>
  <c r="EY1042" i="1" s="1"/>
  <c r="EZ1042" i="1" s="1"/>
  <c r="CJ1042" i="1"/>
  <c r="CM1042" i="1" s="1"/>
  <c r="CN1042" i="1" s="1"/>
  <c r="F1096" i="1"/>
  <c r="R1096" i="1"/>
  <c r="S1096" i="1"/>
  <c r="Z1096" i="1" s="1"/>
  <c r="E1098" i="1"/>
  <c r="Q1097" i="1"/>
  <c r="D1097" i="1"/>
  <c r="G1097" i="1" s="1"/>
  <c r="J1044" i="1"/>
  <c r="K1044" i="1" s="1"/>
  <c r="M1044" i="1"/>
  <c r="N1044" i="1" s="1"/>
  <c r="I1045" i="1"/>
  <c r="X447" i="1"/>
  <c r="AB1097" i="1"/>
  <c r="T1097" i="1"/>
  <c r="AA1097" i="1"/>
  <c r="L1043" i="1"/>
  <c r="O1043" i="1" s="1"/>
  <c r="FD1043" i="1" s="1"/>
  <c r="FG1043" i="1" s="1"/>
  <c r="FH1043" i="1" s="1"/>
  <c r="U1043" i="1"/>
  <c r="W1043" i="1" s="1"/>
  <c r="A1098" i="1"/>
  <c r="H1097" i="1"/>
  <c r="CP1100" i="1" l="1"/>
  <c r="CO1101" i="1"/>
  <c r="DE1100" i="1"/>
  <c r="DF1099" i="1"/>
  <c r="DM1100" i="1"/>
  <c r="DN1099" i="1"/>
  <c r="BZ1099" i="1"/>
  <c r="BY1100" i="1"/>
  <c r="CX1100" i="1"/>
  <c r="CW1101" i="1"/>
  <c r="FB1098" i="1"/>
  <c r="FA1099" i="1"/>
  <c r="ED1099" i="1"/>
  <c r="EC1100" i="1"/>
  <c r="CH1101" i="1"/>
  <c r="CG1102" i="1"/>
  <c r="BQ1103" i="1"/>
  <c r="BR1102" i="1"/>
  <c r="FI1099" i="1"/>
  <c r="FJ1098" i="1"/>
  <c r="FQ1099" i="1"/>
  <c r="FR1098" i="1"/>
  <c r="DV1099" i="1"/>
  <c r="DU1100" i="1"/>
  <c r="ES1099" i="1"/>
  <c r="ET1098" i="1"/>
  <c r="EK1099" i="1"/>
  <c r="EL1098" i="1"/>
  <c r="BU1098" i="1"/>
  <c r="BV1098" i="1" s="1"/>
  <c r="AG1098" i="1"/>
  <c r="AH1098" i="1" s="1"/>
  <c r="BE1098" i="1"/>
  <c r="BF1098" i="1" s="1"/>
  <c r="CK1098" i="1"/>
  <c r="CL1098" i="1" s="1"/>
  <c r="AW1098" i="1"/>
  <c r="AX1098" i="1" s="1"/>
  <c r="FS1098" i="1"/>
  <c r="CC1098" i="1"/>
  <c r="CD1098" i="1" s="1"/>
  <c r="BM1098" i="1"/>
  <c r="BN1098" i="1" s="1"/>
  <c r="AO1098" i="1"/>
  <c r="AP1098" i="1" s="1"/>
  <c r="DY1098" i="1"/>
  <c r="DZ1098" i="1" s="1"/>
  <c r="DQ1098" i="1"/>
  <c r="DR1098" i="1" s="1"/>
  <c r="DI1098" i="1"/>
  <c r="DJ1098" i="1" s="1"/>
  <c r="DA1098" i="1"/>
  <c r="DB1098" i="1" s="1"/>
  <c r="CS1098" i="1"/>
  <c r="CT1098" i="1" s="1"/>
  <c r="CA1098" i="1"/>
  <c r="CQ1098" i="1"/>
  <c r="DO1098" i="1"/>
  <c r="DG1098" i="1"/>
  <c r="DW1098" i="1"/>
  <c r="EE1098" i="1"/>
  <c r="CY1098" i="1"/>
  <c r="EU1098" i="1"/>
  <c r="EM1098" i="1"/>
  <c r="CI1098" i="1"/>
  <c r="FC1098" i="1"/>
  <c r="BS1098" i="1"/>
  <c r="FK1098" i="1"/>
  <c r="EG1098" i="1"/>
  <c r="EH1098" i="1" s="1"/>
  <c r="EO1098" i="1"/>
  <c r="EP1098" i="1" s="1"/>
  <c r="EW1098" i="1"/>
  <c r="EX1098" i="1" s="1"/>
  <c r="FE1098" i="1"/>
  <c r="FF1098" i="1" s="1"/>
  <c r="FM1098" i="1"/>
  <c r="FN1098" i="1" s="1"/>
  <c r="FU1098" i="1"/>
  <c r="FV1098" i="1" s="1"/>
  <c r="EN1043" i="1"/>
  <c r="EQ1043" i="1" s="1"/>
  <c r="ER1043" i="1" s="1"/>
  <c r="DX1043" i="1"/>
  <c r="EA1043" i="1" s="1"/>
  <c r="EB1043" i="1" s="1"/>
  <c r="DH1043" i="1"/>
  <c r="DK1043" i="1" s="1"/>
  <c r="CR1043" i="1"/>
  <c r="CU1043" i="1" s="1"/>
  <c r="CB1043" i="1"/>
  <c r="CE1043" i="1" s="1"/>
  <c r="CF1043" i="1" s="1"/>
  <c r="BL1043" i="1"/>
  <c r="AV1043" i="1"/>
  <c r="AF1043" i="1"/>
  <c r="CZ1043" i="1"/>
  <c r="DC1043" i="1" s="1"/>
  <c r="AN1043" i="1"/>
  <c r="DP1043" i="1"/>
  <c r="DS1043" i="1" s="1"/>
  <c r="DT1043" i="1" s="1"/>
  <c r="BD1043" i="1"/>
  <c r="EF1043" i="1"/>
  <c r="EI1043" i="1" s="1"/>
  <c r="EJ1043" i="1" s="1"/>
  <c r="BT1043" i="1"/>
  <c r="BW1043" i="1" s="1"/>
  <c r="BX1043" i="1" s="1"/>
  <c r="EV1043" i="1"/>
  <c r="EY1043" i="1" s="1"/>
  <c r="EZ1043" i="1" s="1"/>
  <c r="CJ1043" i="1"/>
  <c r="CM1043" i="1" s="1"/>
  <c r="CN1043" i="1" s="1"/>
  <c r="F1097" i="1"/>
  <c r="S1097" i="1"/>
  <c r="Z1097" i="1" s="1"/>
  <c r="R1097" i="1"/>
  <c r="D1098" i="1"/>
  <c r="G1098" i="1" s="1"/>
  <c r="E1099" i="1"/>
  <c r="Q1098" i="1"/>
  <c r="L1044" i="1"/>
  <c r="O1044" i="1" s="1"/>
  <c r="FD1044" i="1" s="1"/>
  <c r="FG1044" i="1" s="1"/>
  <c r="FH1044" i="1" s="1"/>
  <c r="U1044" i="1"/>
  <c r="W1044" i="1" s="1"/>
  <c r="C448" i="1"/>
  <c r="M1045" i="1"/>
  <c r="N1045" i="1" s="1"/>
  <c r="J1045" i="1"/>
  <c r="K1045" i="1" s="1"/>
  <c r="I1046" i="1"/>
  <c r="AA1098" i="1"/>
  <c r="T1098" i="1"/>
  <c r="AB1098" i="1"/>
  <c r="A1099" i="1"/>
  <c r="H1098" i="1"/>
  <c r="B447" i="1"/>
  <c r="DV1100" i="1" l="1"/>
  <c r="DU1101" i="1"/>
  <c r="CG1103" i="1"/>
  <c r="CH1102" i="1"/>
  <c r="BY1101" i="1"/>
  <c r="BZ1100" i="1"/>
  <c r="ED1100" i="1"/>
  <c r="EC1101" i="1"/>
  <c r="FQ1100" i="1"/>
  <c r="FR1099" i="1"/>
  <c r="DM1101" i="1"/>
  <c r="DN1100" i="1"/>
  <c r="FB1099" i="1"/>
  <c r="FA1100" i="1"/>
  <c r="EL1099" i="1"/>
  <c r="EK1100" i="1"/>
  <c r="FJ1099" i="1"/>
  <c r="FI1100" i="1"/>
  <c r="DE1101" i="1"/>
  <c r="DF1100" i="1"/>
  <c r="BE1099" i="1"/>
  <c r="BF1099" i="1" s="1"/>
  <c r="CC1099" i="1"/>
  <c r="CD1099" i="1" s="1"/>
  <c r="AO1099" i="1"/>
  <c r="AP1099" i="1" s="1"/>
  <c r="BU1099" i="1"/>
  <c r="BV1099" i="1" s="1"/>
  <c r="AG1099" i="1"/>
  <c r="AH1099" i="1" s="1"/>
  <c r="FS1099" i="1"/>
  <c r="CK1099" i="1"/>
  <c r="CL1099" i="1" s="1"/>
  <c r="BM1099" i="1"/>
  <c r="BN1099" i="1" s="1"/>
  <c r="AW1099" i="1"/>
  <c r="AX1099" i="1" s="1"/>
  <c r="DY1099" i="1"/>
  <c r="DZ1099" i="1" s="1"/>
  <c r="DQ1099" i="1"/>
  <c r="DR1099" i="1" s="1"/>
  <c r="DI1099" i="1"/>
  <c r="DJ1099" i="1" s="1"/>
  <c r="DA1099" i="1"/>
  <c r="DB1099" i="1" s="1"/>
  <c r="CS1099" i="1"/>
  <c r="CT1099" i="1" s="1"/>
  <c r="CA1099" i="1"/>
  <c r="EE1099" i="1"/>
  <c r="CI1099" i="1"/>
  <c r="EM1099" i="1"/>
  <c r="DO1099" i="1"/>
  <c r="EU1099" i="1"/>
  <c r="CQ1099" i="1"/>
  <c r="DG1099" i="1"/>
  <c r="CY1099" i="1"/>
  <c r="FC1099" i="1"/>
  <c r="DW1099" i="1"/>
  <c r="BS1099" i="1"/>
  <c r="FK1099" i="1"/>
  <c r="EG1099" i="1"/>
  <c r="EH1099" i="1" s="1"/>
  <c r="EO1099" i="1"/>
  <c r="EP1099" i="1" s="1"/>
  <c r="EW1099" i="1"/>
  <c r="EX1099" i="1" s="1"/>
  <c r="FE1099" i="1"/>
  <c r="FF1099" i="1" s="1"/>
  <c r="FM1099" i="1"/>
  <c r="FN1099" i="1" s="1"/>
  <c r="FU1099" i="1"/>
  <c r="FV1099" i="1" s="1"/>
  <c r="CW1102" i="1"/>
  <c r="CX1101" i="1"/>
  <c r="CP1101" i="1"/>
  <c r="CO1102" i="1"/>
  <c r="ES1100" i="1"/>
  <c r="ET1099" i="1"/>
  <c r="BQ1104" i="1"/>
  <c r="BR1103" i="1"/>
  <c r="EN1044" i="1"/>
  <c r="EQ1044" i="1" s="1"/>
  <c r="ER1044" i="1" s="1"/>
  <c r="CZ1044" i="1"/>
  <c r="DC1044" i="1" s="1"/>
  <c r="CB1044" i="1"/>
  <c r="CE1044" i="1" s="1"/>
  <c r="CF1044" i="1" s="1"/>
  <c r="EV1044" i="1"/>
  <c r="EY1044" i="1" s="1"/>
  <c r="EZ1044" i="1" s="1"/>
  <c r="DX1044" i="1"/>
  <c r="EA1044" i="1" s="1"/>
  <c r="EB1044" i="1" s="1"/>
  <c r="CJ1044" i="1"/>
  <c r="CM1044" i="1" s="1"/>
  <c r="CN1044" i="1" s="1"/>
  <c r="BL1044" i="1"/>
  <c r="AV1044" i="1"/>
  <c r="AF1044" i="1"/>
  <c r="EF1044" i="1"/>
  <c r="EI1044" i="1" s="1"/>
  <c r="EJ1044" i="1" s="1"/>
  <c r="DH1044" i="1"/>
  <c r="DK1044" i="1" s="1"/>
  <c r="BT1044" i="1"/>
  <c r="BW1044" i="1" s="1"/>
  <c r="BX1044" i="1" s="1"/>
  <c r="AN1044" i="1"/>
  <c r="CR1044" i="1"/>
  <c r="CU1044" i="1" s="1"/>
  <c r="BD1044" i="1"/>
  <c r="DP1044" i="1"/>
  <c r="DS1044" i="1" s="1"/>
  <c r="DT1044" i="1" s="1"/>
  <c r="F1098" i="1"/>
  <c r="E1100" i="1"/>
  <c r="Q1099" i="1"/>
  <c r="S1098" i="1"/>
  <c r="Z1098" i="1" s="1"/>
  <c r="R1098" i="1"/>
  <c r="D1099" i="1"/>
  <c r="A1100" i="1"/>
  <c r="H1099" i="1"/>
  <c r="J1046" i="1"/>
  <c r="K1046" i="1" s="1"/>
  <c r="I1047" i="1"/>
  <c r="P448" i="1"/>
  <c r="L1045" i="1"/>
  <c r="O1045" i="1" s="1"/>
  <c r="U1045" i="1"/>
  <c r="W1045" i="1" s="1"/>
  <c r="AB1099" i="1"/>
  <c r="T1099" i="1"/>
  <c r="AA1099" i="1"/>
  <c r="EL1100" i="1" l="1"/>
  <c r="EK1101" i="1"/>
  <c r="ED1101" i="1"/>
  <c r="EC1102" i="1"/>
  <c r="FA1101" i="1"/>
  <c r="FB1100" i="1"/>
  <c r="ES1101" i="1"/>
  <c r="ET1100" i="1"/>
  <c r="BZ1101" i="1"/>
  <c r="BY1102" i="1"/>
  <c r="BR1104" i="1"/>
  <c r="BQ1105" i="1"/>
  <c r="CX1102" i="1"/>
  <c r="CW1103" i="1"/>
  <c r="DE1102" i="1"/>
  <c r="DF1101" i="1"/>
  <c r="DM1102" i="1"/>
  <c r="DN1101" i="1"/>
  <c r="CH1103" i="1"/>
  <c r="CG1104" i="1"/>
  <c r="CC1100" i="1"/>
  <c r="CD1100" i="1" s="1"/>
  <c r="AO1100" i="1"/>
  <c r="AP1100" i="1" s="1"/>
  <c r="AG1100" i="1"/>
  <c r="AH1100" i="1" s="1"/>
  <c r="BU1100" i="1"/>
  <c r="BV1100" i="1" s="1"/>
  <c r="BM1100" i="1"/>
  <c r="BN1100" i="1" s="1"/>
  <c r="BE1100" i="1"/>
  <c r="BF1100" i="1" s="1"/>
  <c r="CK1100" i="1"/>
  <c r="CL1100" i="1" s="1"/>
  <c r="AW1100" i="1"/>
  <c r="AX1100" i="1" s="1"/>
  <c r="FS1100" i="1"/>
  <c r="DY1100" i="1"/>
  <c r="DZ1100" i="1" s="1"/>
  <c r="DQ1100" i="1"/>
  <c r="DR1100" i="1" s="1"/>
  <c r="DI1100" i="1"/>
  <c r="DJ1100" i="1" s="1"/>
  <c r="DA1100" i="1"/>
  <c r="DB1100" i="1" s="1"/>
  <c r="CS1100" i="1"/>
  <c r="CT1100" i="1" s="1"/>
  <c r="CA1100" i="1"/>
  <c r="EM1100" i="1"/>
  <c r="CQ1100" i="1"/>
  <c r="DO1100" i="1"/>
  <c r="EU1100" i="1"/>
  <c r="CY1100" i="1"/>
  <c r="BS1100" i="1"/>
  <c r="EE1100" i="1"/>
  <c r="DW1100" i="1"/>
  <c r="DG1100" i="1"/>
  <c r="FC1100" i="1"/>
  <c r="CI1100" i="1"/>
  <c r="FK1100" i="1"/>
  <c r="EG1100" i="1"/>
  <c r="EH1100" i="1" s="1"/>
  <c r="EO1100" i="1"/>
  <c r="EP1100" i="1" s="1"/>
  <c r="EW1100" i="1"/>
  <c r="EX1100" i="1" s="1"/>
  <c r="FE1100" i="1"/>
  <c r="FF1100" i="1" s="1"/>
  <c r="FM1100" i="1"/>
  <c r="FN1100" i="1" s="1"/>
  <c r="FU1100" i="1"/>
  <c r="FV1100" i="1" s="1"/>
  <c r="CO1103" i="1"/>
  <c r="CP1102" i="1"/>
  <c r="FJ1100" i="1"/>
  <c r="FI1101" i="1"/>
  <c r="DV1101" i="1"/>
  <c r="DU1102" i="1"/>
  <c r="FR1100" i="1"/>
  <c r="FQ1101" i="1"/>
  <c r="FD1045" i="1"/>
  <c r="FG1045" i="1" s="1"/>
  <c r="FH1045" i="1" s="1"/>
  <c r="FL1043" i="1"/>
  <c r="FL1045" i="1" s="1"/>
  <c r="FO1045" i="1" s="1"/>
  <c r="FP1045" i="1" s="1"/>
  <c r="EN1045" i="1"/>
  <c r="EQ1045" i="1" s="1"/>
  <c r="ER1045" i="1" s="1"/>
  <c r="CZ1045" i="1"/>
  <c r="DC1045" i="1" s="1"/>
  <c r="CB1045" i="1"/>
  <c r="CE1045" i="1" s="1"/>
  <c r="CF1045" i="1" s="1"/>
  <c r="AN1045" i="1"/>
  <c r="EV1045" i="1"/>
  <c r="EY1045" i="1" s="1"/>
  <c r="EZ1045" i="1" s="1"/>
  <c r="DX1045" i="1"/>
  <c r="EA1045" i="1" s="1"/>
  <c r="EB1045" i="1" s="1"/>
  <c r="CJ1045" i="1"/>
  <c r="CM1045" i="1" s="1"/>
  <c r="CN1045" i="1" s="1"/>
  <c r="BL1045" i="1"/>
  <c r="EF1045" i="1"/>
  <c r="EI1045" i="1" s="1"/>
  <c r="EJ1045" i="1" s="1"/>
  <c r="DH1045" i="1"/>
  <c r="DK1045" i="1" s="1"/>
  <c r="BT1045" i="1"/>
  <c r="BW1045" i="1" s="1"/>
  <c r="BX1045" i="1" s="1"/>
  <c r="AV1045" i="1"/>
  <c r="CR1045" i="1"/>
  <c r="CU1045" i="1" s="1"/>
  <c r="BD1045" i="1"/>
  <c r="AF1045" i="1"/>
  <c r="DP1045" i="1"/>
  <c r="DS1045" i="1" s="1"/>
  <c r="DT1045" i="1" s="1"/>
  <c r="F1099" i="1"/>
  <c r="G1099" i="1"/>
  <c r="S1099" i="1"/>
  <c r="Z1099" i="1" s="1"/>
  <c r="R1099" i="1"/>
  <c r="E1101" i="1"/>
  <c r="Q1100" i="1"/>
  <c r="D1100" i="1"/>
  <c r="G1100" i="1" s="1"/>
  <c r="L1046" i="1"/>
  <c r="U1046" i="1"/>
  <c r="W1046" i="1" s="1"/>
  <c r="X448" i="1"/>
  <c r="AA1100" i="1"/>
  <c r="T1100" i="1"/>
  <c r="AB1100" i="1"/>
  <c r="J1047" i="1"/>
  <c r="K1047" i="1" s="1"/>
  <c r="I1048" i="1"/>
  <c r="A1101" i="1"/>
  <c r="H1100" i="1"/>
  <c r="M1046" i="1"/>
  <c r="N1046" i="1" s="1"/>
  <c r="DF1102" i="1" l="1"/>
  <c r="DE1103" i="1"/>
  <c r="ET1101" i="1"/>
  <c r="ES1102" i="1"/>
  <c r="CW1104" i="1"/>
  <c r="CX1103" i="1"/>
  <c r="FR1101" i="1"/>
  <c r="FQ1102" i="1"/>
  <c r="DV1102" i="1"/>
  <c r="DU1103" i="1"/>
  <c r="FA1102" i="1"/>
  <c r="FB1101" i="1"/>
  <c r="CG1105" i="1"/>
  <c r="CH1104" i="1"/>
  <c r="BQ1106" i="1"/>
  <c r="BR1105" i="1"/>
  <c r="EC1103" i="1"/>
  <c r="ED1102" i="1"/>
  <c r="FI1102" i="1"/>
  <c r="FJ1101" i="1"/>
  <c r="BM1101" i="1"/>
  <c r="BN1101" i="1" s="1"/>
  <c r="BE1101" i="1"/>
  <c r="BF1101" i="1" s="1"/>
  <c r="CK1101" i="1"/>
  <c r="CL1101" i="1" s="1"/>
  <c r="AW1101" i="1"/>
  <c r="AX1101" i="1" s="1"/>
  <c r="CC1101" i="1"/>
  <c r="CD1101" i="1" s="1"/>
  <c r="AO1101" i="1"/>
  <c r="AP1101" i="1" s="1"/>
  <c r="BU1101" i="1"/>
  <c r="BV1101" i="1" s="1"/>
  <c r="AG1101" i="1"/>
  <c r="AH1101" i="1" s="1"/>
  <c r="FS1101" i="1"/>
  <c r="DY1101" i="1"/>
  <c r="DZ1101" i="1" s="1"/>
  <c r="DQ1101" i="1"/>
  <c r="DR1101" i="1" s="1"/>
  <c r="DI1101" i="1"/>
  <c r="DJ1101" i="1" s="1"/>
  <c r="DA1101" i="1"/>
  <c r="DB1101" i="1" s="1"/>
  <c r="CS1101" i="1"/>
  <c r="CT1101" i="1" s="1"/>
  <c r="CA1101" i="1"/>
  <c r="DO1101" i="1"/>
  <c r="CY1101" i="1"/>
  <c r="EU1101" i="1"/>
  <c r="CQ1101" i="1"/>
  <c r="CI1101" i="1"/>
  <c r="BS1101" i="1"/>
  <c r="FC1101" i="1"/>
  <c r="EE1101" i="1"/>
  <c r="EM1101" i="1"/>
  <c r="DW1101" i="1"/>
  <c r="DG1101" i="1"/>
  <c r="FK1101" i="1"/>
  <c r="EG1101" i="1"/>
  <c r="EH1101" i="1" s="1"/>
  <c r="EO1101" i="1"/>
  <c r="EP1101" i="1" s="1"/>
  <c r="EW1101" i="1"/>
  <c r="EX1101" i="1" s="1"/>
  <c r="FE1101" i="1"/>
  <c r="FF1101" i="1" s="1"/>
  <c r="FM1101" i="1"/>
  <c r="FN1101" i="1" s="1"/>
  <c r="FU1101" i="1"/>
  <c r="FV1101" i="1" s="1"/>
  <c r="CP1103" i="1"/>
  <c r="CO1104" i="1"/>
  <c r="BZ1102" i="1"/>
  <c r="BY1103" i="1"/>
  <c r="EK1102" i="1"/>
  <c r="EL1101" i="1"/>
  <c r="DM1103" i="1"/>
  <c r="DN1102" i="1"/>
  <c r="F1100" i="1"/>
  <c r="R1100" i="1"/>
  <c r="S1100" i="1"/>
  <c r="Z1100" i="1" s="1"/>
  <c r="D1101" i="1"/>
  <c r="G1101" i="1" s="1"/>
  <c r="E1102" i="1"/>
  <c r="Q1101" i="1"/>
  <c r="C449" i="1"/>
  <c r="P449" i="1" s="1"/>
  <c r="L1047" i="1"/>
  <c r="U1047" i="1"/>
  <c r="W1047" i="1" s="1"/>
  <c r="AB1101" i="1"/>
  <c r="T1101" i="1"/>
  <c r="AA1101" i="1"/>
  <c r="J1048" i="1"/>
  <c r="K1048" i="1" s="1"/>
  <c r="I1049" i="1"/>
  <c r="O1046" i="1"/>
  <c r="H1101" i="1"/>
  <c r="A1102" i="1"/>
  <c r="M1047" i="1"/>
  <c r="N1047" i="1" s="1"/>
  <c r="B448" i="1"/>
  <c r="FR1102" i="1" l="1"/>
  <c r="FQ1103" i="1"/>
  <c r="BR1106" i="1"/>
  <c r="BQ1107" i="1"/>
  <c r="DM1104" i="1"/>
  <c r="DN1103" i="1"/>
  <c r="EL1102" i="1"/>
  <c r="EK1103" i="1"/>
  <c r="CG1106" i="1"/>
  <c r="CH1105" i="1"/>
  <c r="CW1105" i="1"/>
  <c r="CX1104" i="1"/>
  <c r="CP1104" i="1"/>
  <c r="CO1105" i="1"/>
  <c r="ET1102" i="1"/>
  <c r="ES1103" i="1"/>
  <c r="BZ1103" i="1"/>
  <c r="BY1104" i="1"/>
  <c r="AW1102" i="1"/>
  <c r="AX1102" i="1" s="1"/>
  <c r="CK1102" i="1"/>
  <c r="CL1102" i="1" s="1"/>
  <c r="CC1102" i="1"/>
  <c r="CD1102" i="1" s="1"/>
  <c r="AO1102" i="1"/>
  <c r="AP1102" i="1" s="1"/>
  <c r="BU1102" i="1"/>
  <c r="BV1102" i="1" s="1"/>
  <c r="AG1102" i="1"/>
  <c r="AH1102" i="1" s="1"/>
  <c r="BM1102" i="1"/>
  <c r="BN1102" i="1" s="1"/>
  <c r="BE1102" i="1"/>
  <c r="BF1102" i="1" s="1"/>
  <c r="FS1102" i="1"/>
  <c r="DY1102" i="1"/>
  <c r="DZ1102" i="1" s="1"/>
  <c r="DQ1102" i="1"/>
  <c r="DR1102" i="1" s="1"/>
  <c r="DI1102" i="1"/>
  <c r="DJ1102" i="1" s="1"/>
  <c r="DA1102" i="1"/>
  <c r="DB1102" i="1" s="1"/>
  <c r="CS1102" i="1"/>
  <c r="CT1102" i="1" s="1"/>
  <c r="CA1102" i="1"/>
  <c r="DO1102" i="1"/>
  <c r="EE1102" i="1"/>
  <c r="EM1102" i="1"/>
  <c r="FC1102" i="1"/>
  <c r="CI1102" i="1"/>
  <c r="BS1102" i="1"/>
  <c r="CQ1102" i="1"/>
  <c r="CY1102" i="1"/>
  <c r="DG1102" i="1"/>
  <c r="EU1102" i="1"/>
  <c r="DW1102" i="1"/>
  <c r="FK1102" i="1"/>
  <c r="EG1102" i="1"/>
  <c r="EH1102" i="1" s="1"/>
  <c r="EO1102" i="1"/>
  <c r="EP1102" i="1" s="1"/>
  <c r="EW1102" i="1"/>
  <c r="EX1102" i="1" s="1"/>
  <c r="FE1102" i="1"/>
  <c r="FF1102" i="1" s="1"/>
  <c r="FM1102" i="1"/>
  <c r="FN1102" i="1" s="1"/>
  <c r="FU1102" i="1"/>
  <c r="FV1102" i="1" s="1"/>
  <c r="FJ1102" i="1"/>
  <c r="FI1103" i="1"/>
  <c r="FA1103" i="1"/>
  <c r="FB1102" i="1"/>
  <c r="DV1103" i="1"/>
  <c r="DU1104" i="1"/>
  <c r="DE1104" i="1"/>
  <c r="DF1103" i="1"/>
  <c r="EC1104" i="1"/>
  <c r="ED1103" i="1"/>
  <c r="DX1046" i="1"/>
  <c r="EA1046" i="1" s="1"/>
  <c r="EB1046" i="1" s="1"/>
  <c r="BL1046" i="1"/>
  <c r="CZ1046" i="1"/>
  <c r="DC1046" i="1" s="1"/>
  <c r="AN1046" i="1"/>
  <c r="EN1046" i="1"/>
  <c r="EQ1046" i="1" s="1"/>
  <c r="ER1046" i="1" s="1"/>
  <c r="CB1046" i="1"/>
  <c r="CE1046" i="1" s="1"/>
  <c r="CF1046" i="1" s="1"/>
  <c r="FL1046" i="1"/>
  <c r="FO1046" i="1" s="1"/>
  <c r="FP1046" i="1" s="1"/>
  <c r="DP1046" i="1"/>
  <c r="DS1046" i="1" s="1"/>
  <c r="DT1046" i="1" s="1"/>
  <c r="BD1046" i="1"/>
  <c r="FD1046" i="1"/>
  <c r="FG1046" i="1" s="1"/>
  <c r="FH1046" i="1" s="1"/>
  <c r="CR1046" i="1"/>
  <c r="CU1046" i="1" s="1"/>
  <c r="AF1046" i="1"/>
  <c r="EF1046" i="1"/>
  <c r="EI1046" i="1" s="1"/>
  <c r="EJ1046" i="1" s="1"/>
  <c r="BT1046" i="1"/>
  <c r="BW1046" i="1" s="1"/>
  <c r="BX1046" i="1" s="1"/>
  <c r="EV1046" i="1"/>
  <c r="EY1046" i="1" s="1"/>
  <c r="EZ1046" i="1" s="1"/>
  <c r="CJ1046" i="1"/>
  <c r="CM1046" i="1" s="1"/>
  <c r="CN1046" i="1" s="1"/>
  <c r="DH1046" i="1"/>
  <c r="DK1046" i="1" s="1"/>
  <c r="AV1046" i="1"/>
  <c r="F1101" i="1"/>
  <c r="E1103" i="1"/>
  <c r="Q1102" i="1"/>
  <c r="S1101" i="1"/>
  <c r="Z1101" i="1" s="1"/>
  <c r="R1101" i="1"/>
  <c r="D1102" i="1"/>
  <c r="G1102" i="1" s="1"/>
  <c r="A1103" i="1"/>
  <c r="H1102" i="1"/>
  <c r="X449" i="1"/>
  <c r="J1049" i="1"/>
  <c r="K1049" i="1" s="1"/>
  <c r="I1050" i="1"/>
  <c r="AA1102" i="1"/>
  <c r="T1102" i="1"/>
  <c r="AB1102" i="1"/>
  <c r="M1048" i="1"/>
  <c r="N1048" i="1" s="1"/>
  <c r="O1047" i="1"/>
  <c r="L1048" i="1"/>
  <c r="U1048" i="1"/>
  <c r="W1048" i="1" s="1"/>
  <c r="ET1103" i="1" l="1"/>
  <c r="ES1104" i="1"/>
  <c r="EL1103" i="1"/>
  <c r="EK1104" i="1"/>
  <c r="DV1104" i="1"/>
  <c r="DU1105" i="1"/>
  <c r="CO1106" i="1"/>
  <c r="CP1105" i="1"/>
  <c r="DF1104" i="1"/>
  <c r="DE1105" i="1"/>
  <c r="DM1105" i="1"/>
  <c r="DN1104" i="1"/>
  <c r="BR1107" i="1"/>
  <c r="BQ1108" i="1"/>
  <c r="CW1106" i="1"/>
  <c r="CX1105" i="1"/>
  <c r="AO1103" i="1"/>
  <c r="AP1103" i="1" s="1"/>
  <c r="CK1103" i="1"/>
  <c r="CL1103" i="1" s="1"/>
  <c r="AG1103" i="1"/>
  <c r="AH1103" i="1" s="1"/>
  <c r="CC1103" i="1"/>
  <c r="CD1103" i="1" s="1"/>
  <c r="BU1103" i="1"/>
  <c r="BV1103" i="1" s="1"/>
  <c r="BM1103" i="1"/>
  <c r="BN1103" i="1" s="1"/>
  <c r="BE1103" i="1"/>
  <c r="BF1103" i="1" s="1"/>
  <c r="AW1103" i="1"/>
  <c r="AX1103" i="1" s="1"/>
  <c r="FS1103" i="1"/>
  <c r="DY1103" i="1"/>
  <c r="DZ1103" i="1" s="1"/>
  <c r="DQ1103" i="1"/>
  <c r="DR1103" i="1" s="1"/>
  <c r="DI1103" i="1"/>
  <c r="DJ1103" i="1" s="1"/>
  <c r="DA1103" i="1"/>
  <c r="DB1103" i="1" s="1"/>
  <c r="CS1103" i="1"/>
  <c r="CT1103" i="1" s="1"/>
  <c r="CA1103" i="1"/>
  <c r="EU1103" i="1"/>
  <c r="CQ1103" i="1"/>
  <c r="EE1103" i="1"/>
  <c r="DW1103" i="1"/>
  <c r="DO1103" i="1"/>
  <c r="CI1103" i="1"/>
  <c r="FC1103" i="1"/>
  <c r="CY1103" i="1"/>
  <c r="DG1103" i="1"/>
  <c r="BS1103" i="1"/>
  <c r="EM1103" i="1"/>
  <c r="FK1103" i="1"/>
  <c r="EG1103" i="1"/>
  <c r="EH1103" i="1" s="1"/>
  <c r="EO1103" i="1"/>
  <c r="EP1103" i="1" s="1"/>
  <c r="EW1103" i="1"/>
  <c r="EX1103" i="1" s="1"/>
  <c r="FE1103" i="1"/>
  <c r="FF1103" i="1" s="1"/>
  <c r="FM1103" i="1"/>
  <c r="FN1103" i="1" s="1"/>
  <c r="FU1103" i="1"/>
  <c r="FV1103" i="1" s="1"/>
  <c r="FI1104" i="1"/>
  <c r="FJ1103" i="1"/>
  <c r="BZ1104" i="1"/>
  <c r="BY1105" i="1"/>
  <c r="FQ1104" i="1"/>
  <c r="FR1103" i="1"/>
  <c r="FB1103" i="1"/>
  <c r="FA1104" i="1"/>
  <c r="EC1105" i="1"/>
  <c r="ED1104" i="1"/>
  <c r="CH1106" i="1"/>
  <c r="CG1107" i="1"/>
  <c r="EF1047" i="1"/>
  <c r="EI1047" i="1" s="1"/>
  <c r="EJ1047" i="1" s="1"/>
  <c r="CZ1047" i="1"/>
  <c r="DC1047" i="1" s="1"/>
  <c r="BT1047" i="1"/>
  <c r="BW1047" i="1" s="1"/>
  <c r="BX1047" i="1" s="1"/>
  <c r="AN1047" i="1"/>
  <c r="FL1047" i="1"/>
  <c r="FO1047" i="1" s="1"/>
  <c r="FP1047" i="1" s="1"/>
  <c r="FD1047" i="1"/>
  <c r="FG1047" i="1" s="1"/>
  <c r="FH1047" i="1" s="1"/>
  <c r="DX1047" i="1"/>
  <c r="EA1047" i="1" s="1"/>
  <c r="EB1047" i="1" s="1"/>
  <c r="CR1047" i="1"/>
  <c r="CU1047" i="1" s="1"/>
  <c r="BL1047" i="1"/>
  <c r="AF1047" i="1"/>
  <c r="EV1047" i="1"/>
  <c r="EY1047" i="1" s="1"/>
  <c r="EZ1047" i="1" s="1"/>
  <c r="DP1047" i="1"/>
  <c r="DS1047" i="1" s="1"/>
  <c r="DT1047" i="1" s="1"/>
  <c r="CJ1047" i="1"/>
  <c r="CM1047" i="1" s="1"/>
  <c r="CN1047" i="1" s="1"/>
  <c r="BD1047" i="1"/>
  <c r="DH1047" i="1"/>
  <c r="DK1047" i="1" s="1"/>
  <c r="AV1047" i="1"/>
  <c r="EN1047" i="1"/>
  <c r="EQ1047" i="1" s="1"/>
  <c r="ER1047" i="1" s="1"/>
  <c r="CB1047" i="1"/>
  <c r="CE1047" i="1" s="1"/>
  <c r="CF1047" i="1" s="1"/>
  <c r="F1102" i="1"/>
  <c r="S1102" i="1"/>
  <c r="Z1102" i="1" s="1"/>
  <c r="R1102" i="1"/>
  <c r="E1104" i="1"/>
  <c r="Q1103" i="1"/>
  <c r="D1103" i="1"/>
  <c r="G1103" i="1" s="1"/>
  <c r="M1049" i="1"/>
  <c r="N1049" i="1" s="1"/>
  <c r="H1103" i="1"/>
  <c r="A1104" i="1"/>
  <c r="O1048" i="1"/>
  <c r="J1050" i="1"/>
  <c r="K1050" i="1" s="1"/>
  <c r="I1051" i="1"/>
  <c r="C450" i="1"/>
  <c r="B449" i="1"/>
  <c r="AB1103" i="1"/>
  <c r="AA1103" i="1"/>
  <c r="T1103" i="1"/>
  <c r="L1049" i="1"/>
  <c r="U1049" i="1"/>
  <c r="W1049" i="1" s="1"/>
  <c r="BR1108" i="1" l="1"/>
  <c r="BQ1109" i="1"/>
  <c r="CO1107" i="1"/>
  <c r="CP1106" i="1"/>
  <c r="DU1106" i="1"/>
  <c r="DV1105" i="1"/>
  <c r="CH1107" i="1"/>
  <c r="CG1108" i="1"/>
  <c r="FR1104" i="1"/>
  <c r="FQ1105" i="1"/>
  <c r="BY1106" i="1"/>
  <c r="BZ1105" i="1"/>
  <c r="AW1104" i="1"/>
  <c r="AX1104" i="1" s="1"/>
  <c r="CK1104" i="1"/>
  <c r="CL1104" i="1" s="1"/>
  <c r="CC1104" i="1"/>
  <c r="CD1104" i="1" s="1"/>
  <c r="AO1104" i="1"/>
  <c r="AP1104" i="1" s="1"/>
  <c r="AG1104" i="1"/>
  <c r="AH1104" i="1" s="1"/>
  <c r="BU1104" i="1"/>
  <c r="BV1104" i="1" s="1"/>
  <c r="BM1104" i="1"/>
  <c r="BN1104" i="1" s="1"/>
  <c r="BE1104" i="1"/>
  <c r="BF1104" i="1" s="1"/>
  <c r="FS1104" i="1"/>
  <c r="DY1104" i="1"/>
  <c r="DZ1104" i="1" s="1"/>
  <c r="DQ1104" i="1"/>
  <c r="DR1104" i="1" s="1"/>
  <c r="DI1104" i="1"/>
  <c r="DJ1104" i="1" s="1"/>
  <c r="DA1104" i="1"/>
  <c r="DB1104" i="1" s="1"/>
  <c r="CS1104" i="1"/>
  <c r="CT1104" i="1" s="1"/>
  <c r="CA1104" i="1"/>
  <c r="DW1104" i="1"/>
  <c r="CQ1104" i="1"/>
  <c r="EE1104" i="1"/>
  <c r="CI1104" i="1"/>
  <c r="DO1104" i="1"/>
  <c r="EU1104" i="1"/>
  <c r="DG1104" i="1"/>
  <c r="EM1104" i="1"/>
  <c r="FC1104" i="1"/>
  <c r="BS1104" i="1"/>
  <c r="CY1104" i="1"/>
  <c r="FK1104" i="1"/>
  <c r="EG1104" i="1"/>
  <c r="EH1104" i="1" s="1"/>
  <c r="EO1104" i="1"/>
  <c r="EP1104" i="1" s="1"/>
  <c r="EW1104" i="1"/>
  <c r="EX1104" i="1" s="1"/>
  <c r="FE1104" i="1"/>
  <c r="FF1104" i="1" s="1"/>
  <c r="FM1104" i="1"/>
  <c r="FN1104" i="1" s="1"/>
  <c r="FU1104" i="1"/>
  <c r="FV1104" i="1" s="1"/>
  <c r="DM1106" i="1"/>
  <c r="DN1105" i="1"/>
  <c r="EC1106" i="1"/>
  <c r="ED1105" i="1"/>
  <c r="EK1105" i="1"/>
  <c r="EL1104" i="1"/>
  <c r="FB1104" i="1"/>
  <c r="FA1105" i="1"/>
  <c r="FJ1104" i="1"/>
  <c r="FI1105" i="1"/>
  <c r="DE1106" i="1"/>
  <c r="DF1105" i="1"/>
  <c r="ES1105" i="1"/>
  <c r="ET1104" i="1"/>
  <c r="CX1106" i="1"/>
  <c r="CW1107" i="1"/>
  <c r="DH1048" i="1"/>
  <c r="DK1048" i="1" s="1"/>
  <c r="BL1048" i="1"/>
  <c r="AF1048" i="1"/>
  <c r="FL1048" i="1"/>
  <c r="FO1048" i="1" s="1"/>
  <c r="FP1048" i="1" s="1"/>
  <c r="EF1048" i="1"/>
  <c r="EI1048" i="1" s="1"/>
  <c r="EJ1048" i="1" s="1"/>
  <c r="CJ1048" i="1"/>
  <c r="CM1048" i="1" s="1"/>
  <c r="CN1048" i="1" s="1"/>
  <c r="BD1048" i="1"/>
  <c r="FD1048" i="1"/>
  <c r="FG1048" i="1" s="1"/>
  <c r="FH1048" i="1" s="1"/>
  <c r="DX1048" i="1"/>
  <c r="EA1048" i="1" s="1"/>
  <c r="EB1048" i="1" s="1"/>
  <c r="CZ1048" i="1"/>
  <c r="DC1048" i="1" s="1"/>
  <c r="CB1048" i="1"/>
  <c r="CE1048" i="1" s="1"/>
  <c r="CF1048" i="1" s="1"/>
  <c r="AV1048" i="1"/>
  <c r="EV1048" i="1"/>
  <c r="EY1048" i="1" s="1"/>
  <c r="EZ1048" i="1" s="1"/>
  <c r="DP1048" i="1"/>
  <c r="DS1048" i="1" s="1"/>
  <c r="DT1048" i="1" s="1"/>
  <c r="EN1048" i="1"/>
  <c r="EQ1048" i="1" s="1"/>
  <c r="ER1048" i="1" s="1"/>
  <c r="BT1048" i="1"/>
  <c r="BW1048" i="1" s="1"/>
  <c r="BX1048" i="1" s="1"/>
  <c r="CR1048" i="1"/>
  <c r="CU1048" i="1" s="1"/>
  <c r="AN1048" i="1"/>
  <c r="F1103" i="1"/>
  <c r="S1103" i="1"/>
  <c r="Z1103" i="1" s="1"/>
  <c r="R1103" i="1"/>
  <c r="E1105" i="1"/>
  <c r="Q1104" i="1"/>
  <c r="D1104" i="1"/>
  <c r="G1104" i="1" s="1"/>
  <c r="M1050" i="1"/>
  <c r="M1051" i="1" s="1"/>
  <c r="O1049" i="1"/>
  <c r="N1050" i="1"/>
  <c r="J1051" i="1"/>
  <c r="K1051" i="1" s="1"/>
  <c r="I1052" i="1"/>
  <c r="L1050" i="1"/>
  <c r="U1050" i="1"/>
  <c r="W1050" i="1" s="1"/>
  <c r="AA1104" i="1"/>
  <c r="T1104" i="1"/>
  <c r="AB1104" i="1"/>
  <c r="P450" i="1"/>
  <c r="A1105" i="1"/>
  <c r="H1104" i="1"/>
  <c r="FI1106" i="1" l="1"/>
  <c r="FJ1105" i="1"/>
  <c r="CW1108" i="1"/>
  <c r="CX1107" i="1"/>
  <c r="FA1106" i="1"/>
  <c r="FB1105" i="1"/>
  <c r="EC1107" i="1"/>
  <c r="ED1106" i="1"/>
  <c r="DN1106" i="1"/>
  <c r="DM1107" i="1"/>
  <c r="BY1107" i="1"/>
  <c r="BZ1106" i="1"/>
  <c r="FQ1106" i="1"/>
  <c r="FR1105" i="1"/>
  <c r="DV1106" i="1"/>
  <c r="DU1107" i="1"/>
  <c r="CG1109" i="1"/>
  <c r="CH1108" i="1"/>
  <c r="CP1107" i="1"/>
  <c r="CO1108" i="1"/>
  <c r="ES1106" i="1"/>
  <c r="ET1105" i="1"/>
  <c r="FY1103" i="1"/>
  <c r="AW1105" i="1"/>
  <c r="AX1105" i="1" s="1"/>
  <c r="CK1105" i="1"/>
  <c r="CL1105" i="1" s="1"/>
  <c r="AO1105" i="1"/>
  <c r="AP1105" i="1" s="1"/>
  <c r="CC1105" i="1"/>
  <c r="CD1105" i="1" s="1"/>
  <c r="AG1105" i="1"/>
  <c r="AH1105" i="1" s="1"/>
  <c r="BU1105" i="1"/>
  <c r="BV1105" i="1" s="1"/>
  <c r="BM1105" i="1"/>
  <c r="BN1105" i="1" s="1"/>
  <c r="BE1105" i="1"/>
  <c r="BF1105" i="1" s="1"/>
  <c r="FS1105" i="1"/>
  <c r="DY1105" i="1"/>
  <c r="DZ1105" i="1" s="1"/>
  <c r="DQ1105" i="1"/>
  <c r="DR1105" i="1" s="1"/>
  <c r="DI1105" i="1"/>
  <c r="DJ1105" i="1" s="1"/>
  <c r="DA1105" i="1"/>
  <c r="DB1105" i="1" s="1"/>
  <c r="CS1105" i="1"/>
  <c r="CT1105" i="1" s="1"/>
  <c r="CA1105" i="1"/>
  <c r="EU1105" i="1"/>
  <c r="FC1105" i="1"/>
  <c r="DO1105" i="1"/>
  <c r="CY1105" i="1"/>
  <c r="BS1105" i="1"/>
  <c r="CI1105" i="1"/>
  <c r="DG1105" i="1"/>
  <c r="EM1105" i="1"/>
  <c r="CQ1105" i="1"/>
  <c r="DW1105" i="1"/>
  <c r="EE1105" i="1"/>
  <c r="FK1105" i="1"/>
  <c r="EG1105" i="1"/>
  <c r="EH1105" i="1" s="1"/>
  <c r="EO1105" i="1"/>
  <c r="EP1105" i="1" s="1"/>
  <c r="EW1105" i="1"/>
  <c r="EX1105" i="1" s="1"/>
  <c r="FE1105" i="1"/>
  <c r="FF1105" i="1" s="1"/>
  <c r="FM1105" i="1"/>
  <c r="FN1105" i="1" s="1"/>
  <c r="FU1105" i="1"/>
  <c r="FV1105" i="1" s="1"/>
  <c r="EK1106" i="1"/>
  <c r="EL1105" i="1"/>
  <c r="BR1109" i="1"/>
  <c r="BQ1110" i="1"/>
  <c r="DE1107" i="1"/>
  <c r="DF1106" i="1"/>
  <c r="BL1049" i="1"/>
  <c r="DH1049" i="1"/>
  <c r="DK1049" i="1" s="1"/>
  <c r="AF1049" i="1"/>
  <c r="CJ1049" i="1"/>
  <c r="CM1049" i="1" s="1"/>
  <c r="CN1049" i="1" s="1"/>
  <c r="FD1049" i="1"/>
  <c r="FG1049" i="1" s="1"/>
  <c r="FH1049" i="1" s="1"/>
  <c r="EF1049" i="1"/>
  <c r="EI1049" i="1" s="1"/>
  <c r="EJ1049" i="1" s="1"/>
  <c r="CB1049" i="1"/>
  <c r="CE1049" i="1" s="1"/>
  <c r="CF1049" i="1" s="1"/>
  <c r="BD1049" i="1"/>
  <c r="DX1049" i="1"/>
  <c r="EA1049" i="1" s="1"/>
  <c r="EB1049" i="1" s="1"/>
  <c r="CZ1049" i="1"/>
  <c r="DC1049" i="1" s="1"/>
  <c r="EV1049" i="1"/>
  <c r="EY1049" i="1" s="1"/>
  <c r="EZ1049" i="1" s="1"/>
  <c r="AV1049" i="1"/>
  <c r="CR1049" i="1"/>
  <c r="CU1049" i="1" s="1"/>
  <c r="FL1049" i="1"/>
  <c r="FO1049" i="1" s="1"/>
  <c r="FP1049" i="1" s="1"/>
  <c r="DP1049" i="1"/>
  <c r="DS1049" i="1" s="1"/>
  <c r="DT1049" i="1" s="1"/>
  <c r="AN1049" i="1"/>
  <c r="EN1049" i="1"/>
  <c r="EQ1049" i="1" s="1"/>
  <c r="ER1049" i="1" s="1"/>
  <c r="BT1049" i="1"/>
  <c r="BW1049" i="1" s="1"/>
  <c r="BX1049" i="1" s="1"/>
  <c r="F1104" i="1"/>
  <c r="R1104" i="1"/>
  <c r="S1104" i="1"/>
  <c r="Z1104" i="1" s="1"/>
  <c r="D1105" i="1"/>
  <c r="G1105" i="1" s="1"/>
  <c r="E1106" i="1"/>
  <c r="Q1105" i="1"/>
  <c r="S1105" i="1" s="1"/>
  <c r="FY1105" i="1" s="1"/>
  <c r="FY1106" i="1" s="1"/>
  <c r="O1050" i="1"/>
  <c r="N1051" i="1"/>
  <c r="L1051" i="1"/>
  <c r="U1051" i="1"/>
  <c r="W1051" i="1" s="1"/>
  <c r="AB1105" i="1"/>
  <c r="T1105" i="1"/>
  <c r="AA1105" i="1"/>
  <c r="A1106" i="1"/>
  <c r="H1105" i="1"/>
  <c r="X450" i="1"/>
  <c r="J1052" i="1"/>
  <c r="K1052" i="1" s="1"/>
  <c r="M1052" i="1"/>
  <c r="I1053" i="1"/>
  <c r="CP1108" i="1" l="1"/>
  <c r="CO1109" i="1"/>
  <c r="FB1106" i="1"/>
  <c r="FA1107" i="1"/>
  <c r="CK1106" i="1"/>
  <c r="CL1106" i="1" s="1"/>
  <c r="BM1106" i="1"/>
  <c r="BN1106" i="1" s="1"/>
  <c r="CC1106" i="1"/>
  <c r="CD1106" i="1" s="1"/>
  <c r="BE1106" i="1"/>
  <c r="BF1106" i="1" s="1"/>
  <c r="AG1106" i="1"/>
  <c r="AH1106" i="1" s="1"/>
  <c r="AW1106" i="1"/>
  <c r="AX1106" i="1" s="1"/>
  <c r="BU1106" i="1"/>
  <c r="BV1106" i="1" s="1"/>
  <c r="AO1106" i="1"/>
  <c r="AP1106" i="1" s="1"/>
  <c r="CI1106" i="1"/>
  <c r="CQ1106" i="1"/>
  <c r="CY1106" i="1"/>
  <c r="FC1106" i="1"/>
  <c r="DG1106" i="1"/>
  <c r="EM1106" i="1"/>
  <c r="EU1106" i="1"/>
  <c r="DO1106" i="1"/>
  <c r="FK1106" i="1"/>
  <c r="EE1106" i="1"/>
  <c r="CA1106" i="1"/>
  <c r="FS1106" i="1"/>
  <c r="DW1106" i="1"/>
  <c r="BS1106" i="1"/>
  <c r="DY1106" i="1"/>
  <c r="DZ1106" i="1" s="1"/>
  <c r="DQ1106" i="1"/>
  <c r="DR1106" i="1" s="1"/>
  <c r="DI1106" i="1"/>
  <c r="DJ1106" i="1" s="1"/>
  <c r="DA1106" i="1"/>
  <c r="DB1106" i="1" s="1"/>
  <c r="CS1106" i="1"/>
  <c r="CT1106" i="1" s="1"/>
  <c r="EG1106" i="1"/>
  <c r="EH1106" i="1" s="1"/>
  <c r="EO1106" i="1"/>
  <c r="EP1106" i="1" s="1"/>
  <c r="EW1106" i="1"/>
  <c r="EX1106" i="1" s="1"/>
  <c r="FE1106" i="1"/>
  <c r="FF1106" i="1" s="1"/>
  <c r="FM1106" i="1"/>
  <c r="FN1106" i="1" s="1"/>
  <c r="FU1106" i="1"/>
  <c r="FV1106" i="1" s="1"/>
  <c r="BZ1107" i="1"/>
  <c r="BY1108" i="1"/>
  <c r="FZ1106" i="1"/>
  <c r="FY1107" i="1"/>
  <c r="DF1107" i="1"/>
  <c r="DE1108" i="1"/>
  <c r="BR1110" i="1"/>
  <c r="BQ1111" i="1"/>
  <c r="DN1107" i="1"/>
  <c r="DM1108" i="1"/>
  <c r="CX1108" i="1"/>
  <c r="CW1109" i="1"/>
  <c r="CH1109" i="1"/>
  <c r="CG1110" i="1"/>
  <c r="DV1107" i="1"/>
  <c r="DU1108" i="1"/>
  <c r="FJ1106" i="1"/>
  <c r="FI1107" i="1"/>
  <c r="EK1107" i="1"/>
  <c r="EL1106" i="1"/>
  <c r="GD1103" i="1"/>
  <c r="GF1103" i="1"/>
  <c r="GE1103" i="1"/>
  <c r="GB1102" i="1"/>
  <c r="GA1103" i="1"/>
  <c r="GA1105" i="1" s="1"/>
  <c r="GC1103" i="1"/>
  <c r="FZ1103" i="1"/>
  <c r="EC1108" i="1"/>
  <c r="ED1107" i="1"/>
  <c r="ET1106" i="1"/>
  <c r="ES1107" i="1"/>
  <c r="FR1106" i="1"/>
  <c r="FQ1107" i="1"/>
  <c r="DH1050" i="1"/>
  <c r="DK1050" i="1" s="1"/>
  <c r="BD1050" i="1"/>
  <c r="AF1050" i="1"/>
  <c r="EF1050" i="1"/>
  <c r="EI1050" i="1" s="1"/>
  <c r="EJ1050" i="1" s="1"/>
  <c r="CB1050" i="1"/>
  <c r="CE1050" i="1" s="1"/>
  <c r="CF1050" i="1" s="1"/>
  <c r="CZ1050" i="1"/>
  <c r="DC1050" i="1" s="1"/>
  <c r="FD1050" i="1"/>
  <c r="FG1050" i="1" s="1"/>
  <c r="FH1050" i="1" s="1"/>
  <c r="BT1050" i="1"/>
  <c r="BW1050" i="1" s="1"/>
  <c r="BX1050" i="1" s="1"/>
  <c r="AV1050" i="1"/>
  <c r="DX1050" i="1"/>
  <c r="EA1050" i="1" s="1"/>
  <c r="EB1050" i="1" s="1"/>
  <c r="EV1050" i="1"/>
  <c r="EY1050" i="1" s="1"/>
  <c r="EZ1050" i="1" s="1"/>
  <c r="CR1050" i="1"/>
  <c r="CU1050" i="1" s="1"/>
  <c r="AN1050" i="1"/>
  <c r="FL1050" i="1"/>
  <c r="FO1050" i="1" s="1"/>
  <c r="FP1050" i="1" s="1"/>
  <c r="EN1050" i="1"/>
  <c r="EQ1050" i="1" s="1"/>
  <c r="ER1050" i="1" s="1"/>
  <c r="BL1050" i="1"/>
  <c r="CJ1050" i="1"/>
  <c r="CM1050" i="1" s="1"/>
  <c r="CN1050" i="1" s="1"/>
  <c r="DP1050" i="1"/>
  <c r="DS1050" i="1" s="1"/>
  <c r="DT1050" i="1" s="1"/>
  <c r="F1105" i="1"/>
  <c r="E1107" i="1"/>
  <c r="Q1106" i="1"/>
  <c r="D1106" i="1"/>
  <c r="G1106" i="1" s="1"/>
  <c r="O1051" i="1"/>
  <c r="N1052" i="1"/>
  <c r="C451" i="1"/>
  <c r="P451" i="1" s="1"/>
  <c r="J1053" i="1"/>
  <c r="K1053" i="1" s="1"/>
  <c r="M1053" i="1"/>
  <c r="I1054" i="1"/>
  <c r="A1107" i="1"/>
  <c r="H1106" i="1"/>
  <c r="L1052" i="1"/>
  <c r="U1052" i="1"/>
  <c r="W1052" i="1" s="1"/>
  <c r="B450" i="1"/>
  <c r="AA1106" i="1"/>
  <c r="T1106" i="1"/>
  <c r="AB1106" i="1"/>
  <c r="BM1107" i="1" l="1"/>
  <c r="BN1107" i="1" s="1"/>
  <c r="AW1107" i="1"/>
  <c r="AX1107" i="1" s="1"/>
  <c r="AG1107" i="1"/>
  <c r="AH1107" i="1" s="1"/>
  <c r="CK1107" i="1"/>
  <c r="CL1107" i="1" s="1"/>
  <c r="GA1107" i="1"/>
  <c r="CC1107" i="1"/>
  <c r="CD1107" i="1" s="1"/>
  <c r="BU1107" i="1"/>
  <c r="BV1107" i="1" s="1"/>
  <c r="BE1107" i="1"/>
  <c r="BF1107" i="1" s="1"/>
  <c r="AO1107" i="1"/>
  <c r="AP1107" i="1" s="1"/>
  <c r="DG1107" i="1"/>
  <c r="CQ1107" i="1"/>
  <c r="DW1107" i="1"/>
  <c r="FC1107" i="1"/>
  <c r="CI1107" i="1"/>
  <c r="BS1107" i="1"/>
  <c r="FS1107" i="1"/>
  <c r="FK1107" i="1"/>
  <c r="EU1107" i="1"/>
  <c r="EM1107" i="1"/>
  <c r="CY1107" i="1"/>
  <c r="CA1107" i="1"/>
  <c r="DO1107" i="1"/>
  <c r="EE1107" i="1"/>
  <c r="DY1107" i="1"/>
  <c r="DZ1107" i="1" s="1"/>
  <c r="DQ1107" i="1"/>
  <c r="DR1107" i="1" s="1"/>
  <c r="DI1107" i="1"/>
  <c r="DJ1107" i="1" s="1"/>
  <c r="DA1107" i="1"/>
  <c r="DB1107" i="1" s="1"/>
  <c r="CS1107" i="1"/>
  <c r="CT1107" i="1" s="1"/>
  <c r="EG1107" i="1"/>
  <c r="EH1107" i="1" s="1"/>
  <c r="EO1107" i="1"/>
  <c r="EP1107" i="1" s="1"/>
  <c r="EW1107" i="1"/>
  <c r="EX1107" i="1" s="1"/>
  <c r="FE1107" i="1"/>
  <c r="FF1107" i="1" s="1"/>
  <c r="FM1107" i="1"/>
  <c r="FN1107" i="1" s="1"/>
  <c r="FU1107" i="1"/>
  <c r="FV1107" i="1" s="1"/>
  <c r="ET1107" i="1"/>
  <c r="ES1108" i="1"/>
  <c r="DU1109" i="1"/>
  <c r="DV1108" i="1"/>
  <c r="DN1108" i="1"/>
  <c r="DM1109" i="1"/>
  <c r="BY1109" i="1"/>
  <c r="BZ1108" i="1"/>
  <c r="BQ1112" i="1"/>
  <c r="BR1111" i="1"/>
  <c r="FB1107" i="1"/>
  <c r="FA1108" i="1"/>
  <c r="EL1107" i="1"/>
  <c r="EK1108" i="1"/>
  <c r="CH1110" i="1"/>
  <c r="CG1111" i="1"/>
  <c r="DE1109" i="1"/>
  <c r="DF1108" i="1"/>
  <c r="GA1106" i="1"/>
  <c r="CP1109" i="1"/>
  <c r="CO1110" i="1"/>
  <c r="ED1108" i="1"/>
  <c r="EC1109" i="1"/>
  <c r="GC1107" i="1"/>
  <c r="GD1107" i="1" s="1"/>
  <c r="GC1106" i="1"/>
  <c r="GD1106" i="1" s="1"/>
  <c r="GC1105" i="1"/>
  <c r="GD1105" i="1" s="1"/>
  <c r="FR1107" i="1"/>
  <c r="FQ1108" i="1"/>
  <c r="FJ1107" i="1"/>
  <c r="FI1108" i="1"/>
  <c r="CW1110" i="1"/>
  <c r="CX1109" i="1"/>
  <c r="FZ1107" i="1"/>
  <c r="FY1108" i="1"/>
  <c r="CJ1051" i="1"/>
  <c r="CM1051" i="1" s="1"/>
  <c r="CN1051" i="1" s="1"/>
  <c r="AF1051" i="1"/>
  <c r="EN1051" i="1"/>
  <c r="EQ1051" i="1" s="1"/>
  <c r="ER1051" i="1" s="1"/>
  <c r="BD1051" i="1"/>
  <c r="DH1051" i="1"/>
  <c r="DK1051" i="1" s="1"/>
  <c r="EF1051" i="1"/>
  <c r="EI1051" i="1" s="1"/>
  <c r="EJ1051" i="1" s="1"/>
  <c r="CB1051" i="1"/>
  <c r="CE1051" i="1" s="1"/>
  <c r="CF1051" i="1" s="1"/>
  <c r="FD1051" i="1"/>
  <c r="FG1051" i="1" s="1"/>
  <c r="FH1051" i="1" s="1"/>
  <c r="CZ1051" i="1"/>
  <c r="DC1051" i="1" s="1"/>
  <c r="AV1051" i="1"/>
  <c r="DX1051" i="1"/>
  <c r="EA1051" i="1" s="1"/>
  <c r="EB1051" i="1" s="1"/>
  <c r="BT1051" i="1"/>
  <c r="BW1051" i="1" s="1"/>
  <c r="BX1051" i="1" s="1"/>
  <c r="FL1051" i="1"/>
  <c r="FO1051" i="1" s="1"/>
  <c r="FP1051" i="1" s="1"/>
  <c r="CR1051" i="1"/>
  <c r="CU1051" i="1" s="1"/>
  <c r="DP1051" i="1"/>
  <c r="DS1051" i="1" s="1"/>
  <c r="DT1051" i="1" s="1"/>
  <c r="AN1051" i="1"/>
  <c r="EV1051" i="1"/>
  <c r="EY1051" i="1" s="1"/>
  <c r="EZ1051" i="1" s="1"/>
  <c r="BL1051" i="1"/>
  <c r="O1052" i="1"/>
  <c r="F1106" i="1"/>
  <c r="S1106" i="1"/>
  <c r="Z1106" i="1" s="1"/>
  <c r="R1106" i="1"/>
  <c r="E1108" i="1"/>
  <c r="Q1107" i="1"/>
  <c r="D1107" i="1"/>
  <c r="G1107" i="1" s="1"/>
  <c r="N1053" i="1"/>
  <c r="AB1107" i="1"/>
  <c r="T1107" i="1"/>
  <c r="AA1107" i="1"/>
  <c r="J1054" i="1"/>
  <c r="K1054" i="1" s="1"/>
  <c r="M1054" i="1"/>
  <c r="I1055" i="1"/>
  <c r="A1108" i="1"/>
  <c r="H1107" i="1"/>
  <c r="X451" i="1"/>
  <c r="L1053" i="1"/>
  <c r="U1053" i="1"/>
  <c r="W1053" i="1" s="1"/>
  <c r="CO1111" i="1" l="1"/>
  <c r="CP1110" i="1"/>
  <c r="DM1110" i="1"/>
  <c r="DN1109" i="1"/>
  <c r="FA1109" i="1"/>
  <c r="FB1108" i="1"/>
  <c r="FR1108" i="1"/>
  <c r="FQ1109" i="1"/>
  <c r="DV1109" i="1"/>
  <c r="DU1110" i="1"/>
  <c r="AO1108" i="1"/>
  <c r="AP1108" i="1" s="1"/>
  <c r="CK1108" i="1"/>
  <c r="CL1108" i="1" s="1"/>
  <c r="BU1108" i="1"/>
  <c r="BV1108" i="1" s="1"/>
  <c r="BM1108" i="1"/>
  <c r="BN1108" i="1" s="1"/>
  <c r="GA1108" i="1"/>
  <c r="BE1108" i="1"/>
  <c r="BF1108" i="1" s="1"/>
  <c r="AW1108" i="1"/>
  <c r="AX1108" i="1" s="1"/>
  <c r="AG1108" i="1"/>
  <c r="AH1108" i="1" s="1"/>
  <c r="CC1108" i="1"/>
  <c r="CD1108" i="1" s="1"/>
  <c r="CQ1108" i="1"/>
  <c r="DG1108" i="1"/>
  <c r="CY1108" i="1"/>
  <c r="EE1108" i="1"/>
  <c r="EM1108" i="1"/>
  <c r="EU1108" i="1"/>
  <c r="FS1108" i="1"/>
  <c r="FK1108" i="1"/>
  <c r="BS1108" i="1"/>
  <c r="CI1108" i="1"/>
  <c r="FC1108" i="1"/>
  <c r="DO1108" i="1"/>
  <c r="DW1108" i="1"/>
  <c r="CA1108" i="1"/>
  <c r="DY1108" i="1"/>
  <c r="DZ1108" i="1" s="1"/>
  <c r="DQ1108" i="1"/>
  <c r="DR1108" i="1" s="1"/>
  <c r="DI1108" i="1"/>
  <c r="DJ1108" i="1" s="1"/>
  <c r="DA1108" i="1"/>
  <c r="DB1108" i="1" s="1"/>
  <c r="CS1108" i="1"/>
  <c r="CT1108" i="1" s="1"/>
  <c r="EG1108" i="1"/>
  <c r="EH1108" i="1" s="1"/>
  <c r="EO1108" i="1"/>
  <c r="EP1108" i="1" s="1"/>
  <c r="EW1108" i="1"/>
  <c r="EX1108" i="1" s="1"/>
  <c r="FE1108" i="1"/>
  <c r="FF1108" i="1" s="1"/>
  <c r="FM1108" i="1"/>
  <c r="FN1108" i="1" s="1"/>
  <c r="FU1108" i="1"/>
  <c r="FV1108" i="1" s="1"/>
  <c r="DF1109" i="1"/>
  <c r="DE1110" i="1"/>
  <c r="ET1108" i="1"/>
  <c r="ES1109" i="1"/>
  <c r="CW1111" i="1"/>
  <c r="CX1110" i="1"/>
  <c r="FJ1108" i="1"/>
  <c r="FI1109" i="1"/>
  <c r="FY1109" i="1"/>
  <c r="FZ1108" i="1"/>
  <c r="CG1112" i="1"/>
  <c r="CH1111" i="1"/>
  <c r="BR1112" i="1"/>
  <c r="BQ1113" i="1"/>
  <c r="EL1108" i="1"/>
  <c r="EK1109" i="1"/>
  <c r="BZ1109" i="1"/>
  <c r="BY1110" i="1"/>
  <c r="GC1108" i="1"/>
  <c r="GD1108" i="1" s="1"/>
  <c r="ED1109" i="1"/>
  <c r="EC1110" i="1"/>
  <c r="EV1052" i="1"/>
  <c r="EY1052" i="1" s="1"/>
  <c r="EZ1052" i="1" s="1"/>
  <c r="CR1052" i="1"/>
  <c r="CU1052" i="1" s="1"/>
  <c r="AN1052" i="1"/>
  <c r="DP1052" i="1"/>
  <c r="DS1052" i="1" s="1"/>
  <c r="DT1052" i="1" s="1"/>
  <c r="BL1052" i="1"/>
  <c r="EN1052" i="1"/>
  <c r="EQ1052" i="1" s="1"/>
  <c r="ER1052" i="1" s="1"/>
  <c r="CJ1052" i="1"/>
  <c r="CM1052" i="1" s="1"/>
  <c r="CN1052" i="1" s="1"/>
  <c r="AF1052" i="1"/>
  <c r="DH1052" i="1"/>
  <c r="DK1052" i="1" s="1"/>
  <c r="BD1052" i="1"/>
  <c r="CB1052" i="1"/>
  <c r="CE1052" i="1" s="1"/>
  <c r="CF1052" i="1" s="1"/>
  <c r="FL1052" i="1"/>
  <c r="FO1052" i="1" s="1"/>
  <c r="FP1052" i="1" s="1"/>
  <c r="EF1052" i="1"/>
  <c r="EI1052" i="1" s="1"/>
  <c r="EJ1052" i="1" s="1"/>
  <c r="AV1052" i="1"/>
  <c r="DX1052" i="1"/>
  <c r="EA1052" i="1" s="1"/>
  <c r="EB1052" i="1" s="1"/>
  <c r="FD1052" i="1"/>
  <c r="FG1052" i="1" s="1"/>
  <c r="FH1052" i="1" s="1"/>
  <c r="BT1052" i="1"/>
  <c r="BW1052" i="1" s="1"/>
  <c r="BX1052" i="1" s="1"/>
  <c r="CZ1052" i="1"/>
  <c r="DC1052" i="1" s="1"/>
  <c r="F1107" i="1"/>
  <c r="R1107" i="1"/>
  <c r="S1107" i="1"/>
  <c r="Z1107" i="1" s="1"/>
  <c r="D1108" i="1"/>
  <c r="G1108" i="1" s="1"/>
  <c r="E1109" i="1"/>
  <c r="Q1108" i="1"/>
  <c r="O1053" i="1"/>
  <c r="N1054" i="1"/>
  <c r="C452" i="1"/>
  <c r="B451" i="1"/>
  <c r="A1109" i="1"/>
  <c r="H1108" i="1"/>
  <c r="J1055" i="1"/>
  <c r="K1055" i="1" s="1"/>
  <c r="M1055" i="1"/>
  <c r="I1056" i="1"/>
  <c r="L1054" i="1"/>
  <c r="U1054" i="1"/>
  <c r="W1054" i="1" s="1"/>
  <c r="AA1108" i="1"/>
  <c r="T1108" i="1"/>
  <c r="AB1108" i="1"/>
  <c r="CC1109" i="1" l="1"/>
  <c r="CD1109" i="1" s="1"/>
  <c r="BM1109" i="1"/>
  <c r="BN1109" i="1" s="1"/>
  <c r="AW1109" i="1"/>
  <c r="AX1109" i="1" s="1"/>
  <c r="CK1109" i="1"/>
  <c r="CL1109" i="1" s="1"/>
  <c r="AG1109" i="1"/>
  <c r="AH1109" i="1" s="1"/>
  <c r="BU1109" i="1"/>
  <c r="BV1109" i="1" s="1"/>
  <c r="AO1109" i="1"/>
  <c r="AP1109" i="1" s="1"/>
  <c r="BE1109" i="1"/>
  <c r="BF1109" i="1" s="1"/>
  <c r="GA1109" i="1"/>
  <c r="DG1109" i="1"/>
  <c r="CQ1109" i="1"/>
  <c r="FC1109" i="1"/>
  <c r="CI1109" i="1"/>
  <c r="CA1109" i="1"/>
  <c r="BS1109" i="1"/>
  <c r="FK1109" i="1"/>
  <c r="FS1109" i="1"/>
  <c r="DW1109" i="1"/>
  <c r="EU1109" i="1"/>
  <c r="EM1109" i="1"/>
  <c r="EE1109" i="1"/>
  <c r="CY1109" i="1"/>
  <c r="DO1109" i="1"/>
  <c r="DY1109" i="1"/>
  <c r="DZ1109" i="1" s="1"/>
  <c r="DQ1109" i="1"/>
  <c r="DR1109" i="1" s="1"/>
  <c r="DI1109" i="1"/>
  <c r="DJ1109" i="1" s="1"/>
  <c r="DA1109" i="1"/>
  <c r="DB1109" i="1" s="1"/>
  <c r="CS1109" i="1"/>
  <c r="CT1109" i="1" s="1"/>
  <c r="EG1109" i="1"/>
  <c r="EH1109" i="1" s="1"/>
  <c r="EO1109" i="1"/>
  <c r="EP1109" i="1" s="1"/>
  <c r="EW1109" i="1"/>
  <c r="EX1109" i="1" s="1"/>
  <c r="FE1109" i="1"/>
  <c r="FF1109" i="1" s="1"/>
  <c r="FM1109" i="1"/>
  <c r="FN1109" i="1" s="1"/>
  <c r="FU1109" i="1"/>
  <c r="FV1109" i="1" s="1"/>
  <c r="GC1109" i="1"/>
  <c r="GD1109" i="1" s="1"/>
  <c r="CH1112" i="1"/>
  <c r="CG1113" i="1"/>
  <c r="ET1109" i="1"/>
  <c r="ES1110" i="1"/>
  <c r="BZ1110" i="1"/>
  <c r="BY1111" i="1"/>
  <c r="FY1110" i="1"/>
  <c r="FZ1109" i="1"/>
  <c r="DE1111" i="1"/>
  <c r="DF1110" i="1"/>
  <c r="EK1110" i="1"/>
  <c r="EL1109" i="1"/>
  <c r="FJ1109" i="1"/>
  <c r="FI1110" i="1"/>
  <c r="DU1111" i="1"/>
  <c r="DV1110" i="1"/>
  <c r="FB1109" i="1"/>
  <c r="FA1110" i="1"/>
  <c r="EC1111" i="1"/>
  <c r="ED1110" i="1"/>
  <c r="BQ1114" i="1"/>
  <c r="BR1113" i="1"/>
  <c r="FR1109" i="1"/>
  <c r="FQ1110" i="1"/>
  <c r="DN1110" i="1"/>
  <c r="DM1111" i="1"/>
  <c r="CX1111" i="1"/>
  <c r="CW1112" i="1"/>
  <c r="CP1111" i="1"/>
  <c r="CO1112" i="1"/>
  <c r="FD1053" i="1"/>
  <c r="FG1053" i="1" s="1"/>
  <c r="FH1053" i="1" s="1"/>
  <c r="BT1053" i="1"/>
  <c r="BW1053" i="1" s="1"/>
  <c r="BX1053" i="1" s="1"/>
  <c r="DX1053" i="1"/>
  <c r="EA1053" i="1" s="1"/>
  <c r="EB1053" i="1" s="1"/>
  <c r="AN1053" i="1"/>
  <c r="EV1053" i="1"/>
  <c r="EY1053" i="1" s="1"/>
  <c r="EZ1053" i="1" s="1"/>
  <c r="CR1053" i="1"/>
  <c r="CU1053" i="1" s="1"/>
  <c r="DP1053" i="1"/>
  <c r="DS1053" i="1" s="1"/>
  <c r="DT1053" i="1" s="1"/>
  <c r="BL1053" i="1"/>
  <c r="FL1053" i="1"/>
  <c r="FO1053" i="1" s="1"/>
  <c r="FP1053" i="1" s="1"/>
  <c r="EN1053" i="1"/>
  <c r="EQ1053" i="1" s="1"/>
  <c r="ER1053" i="1" s="1"/>
  <c r="CJ1053" i="1"/>
  <c r="CM1053" i="1" s="1"/>
  <c r="CN1053" i="1" s="1"/>
  <c r="AF1053" i="1"/>
  <c r="DH1053" i="1"/>
  <c r="DK1053" i="1" s="1"/>
  <c r="BD1053" i="1"/>
  <c r="CB1053" i="1"/>
  <c r="CE1053" i="1" s="1"/>
  <c r="CF1053" i="1" s="1"/>
  <c r="CZ1053" i="1"/>
  <c r="DC1053" i="1" s="1"/>
  <c r="EF1053" i="1"/>
  <c r="EI1053" i="1" s="1"/>
  <c r="EJ1053" i="1" s="1"/>
  <c r="AV1053" i="1"/>
  <c r="F1108" i="1"/>
  <c r="R1108" i="1"/>
  <c r="S1108" i="1"/>
  <c r="Z1108" i="1" s="1"/>
  <c r="E1110" i="1"/>
  <c r="Q1109" i="1"/>
  <c r="D1109" i="1"/>
  <c r="G1109" i="1" s="1"/>
  <c r="O1054" i="1"/>
  <c r="N1055" i="1"/>
  <c r="P452" i="1"/>
  <c r="X452" i="1" s="1"/>
  <c r="L1055" i="1"/>
  <c r="U1055" i="1"/>
  <c r="W1055" i="1" s="1"/>
  <c r="H1109" i="1"/>
  <c r="A1110" i="1"/>
  <c r="J1056" i="1"/>
  <c r="K1056" i="1" s="1"/>
  <c r="M1056" i="1"/>
  <c r="I1057" i="1"/>
  <c r="AB1109" i="1"/>
  <c r="T1109" i="1"/>
  <c r="AA1109" i="1"/>
  <c r="FB1110" i="1" l="1"/>
  <c r="FA1111" i="1"/>
  <c r="ES1111" i="1"/>
  <c r="ET1110" i="1"/>
  <c r="FR1110" i="1"/>
  <c r="FQ1111" i="1"/>
  <c r="CX1112" i="1"/>
  <c r="CW1113" i="1"/>
  <c r="DF1111" i="1"/>
  <c r="DE1112" i="1"/>
  <c r="CH1113" i="1"/>
  <c r="CG1114" i="1"/>
  <c r="CO1113" i="1"/>
  <c r="CP1112" i="1"/>
  <c r="DV1111" i="1"/>
  <c r="DU1112" i="1"/>
  <c r="ED1111" i="1"/>
  <c r="EC1112" i="1"/>
  <c r="BY1112" i="1"/>
  <c r="BZ1111" i="1"/>
  <c r="DN1111" i="1"/>
  <c r="DM1112" i="1"/>
  <c r="EK1111" i="1"/>
  <c r="EL1110" i="1"/>
  <c r="BE1110" i="1"/>
  <c r="BF1110" i="1" s="1"/>
  <c r="AW1110" i="1"/>
  <c r="AX1110" i="1" s="1"/>
  <c r="AO1110" i="1"/>
  <c r="AP1110" i="1" s="1"/>
  <c r="CK1110" i="1"/>
  <c r="CL1110" i="1" s="1"/>
  <c r="CC1110" i="1"/>
  <c r="CD1110" i="1" s="1"/>
  <c r="BM1110" i="1"/>
  <c r="BN1110" i="1" s="1"/>
  <c r="BU1110" i="1"/>
  <c r="BV1110" i="1" s="1"/>
  <c r="AG1110" i="1"/>
  <c r="AH1110" i="1" s="1"/>
  <c r="GA1110" i="1"/>
  <c r="CQ1110" i="1"/>
  <c r="DG1110" i="1"/>
  <c r="BS1110" i="1"/>
  <c r="EU1110" i="1"/>
  <c r="CA1110" i="1"/>
  <c r="CI1110" i="1"/>
  <c r="FC1110" i="1"/>
  <c r="DW1110" i="1"/>
  <c r="DO1110" i="1"/>
  <c r="CY1110" i="1"/>
  <c r="EE1110" i="1"/>
  <c r="FS1110" i="1"/>
  <c r="FK1110" i="1"/>
  <c r="EM1110" i="1"/>
  <c r="DY1110" i="1"/>
  <c r="DZ1110" i="1" s="1"/>
  <c r="DQ1110" i="1"/>
  <c r="DR1110" i="1" s="1"/>
  <c r="DI1110" i="1"/>
  <c r="DJ1110" i="1" s="1"/>
  <c r="DA1110" i="1"/>
  <c r="DB1110" i="1" s="1"/>
  <c r="CS1110" i="1"/>
  <c r="CT1110" i="1" s="1"/>
  <c r="EG1110" i="1"/>
  <c r="EH1110" i="1" s="1"/>
  <c r="EO1110" i="1"/>
  <c r="EP1110" i="1" s="1"/>
  <c r="EW1110" i="1"/>
  <c r="EX1110" i="1" s="1"/>
  <c r="FE1110" i="1"/>
  <c r="FF1110" i="1" s="1"/>
  <c r="FM1110" i="1"/>
  <c r="FN1110" i="1" s="1"/>
  <c r="FU1110" i="1"/>
  <c r="FV1110" i="1" s="1"/>
  <c r="GC1110" i="1"/>
  <c r="GD1110" i="1" s="1"/>
  <c r="BQ1115" i="1"/>
  <c r="BR1114" i="1"/>
  <c r="FJ1110" i="1"/>
  <c r="FI1111" i="1"/>
  <c r="FZ1110" i="1"/>
  <c r="FY1111" i="1"/>
  <c r="EF1054" i="1"/>
  <c r="EI1054" i="1" s="1"/>
  <c r="EJ1054" i="1" s="1"/>
  <c r="CB1054" i="1"/>
  <c r="CE1054" i="1" s="1"/>
  <c r="CF1054" i="1" s="1"/>
  <c r="AV1054" i="1"/>
  <c r="FD1054" i="1"/>
  <c r="FG1054" i="1" s="1"/>
  <c r="FH1054" i="1" s="1"/>
  <c r="CZ1054" i="1"/>
  <c r="DC1054" i="1" s="1"/>
  <c r="DX1054" i="1"/>
  <c r="EA1054" i="1" s="1"/>
  <c r="EB1054" i="1" s="1"/>
  <c r="BT1054" i="1"/>
  <c r="BW1054" i="1" s="1"/>
  <c r="BX1054" i="1" s="1"/>
  <c r="FL1054" i="1"/>
  <c r="FO1054" i="1" s="1"/>
  <c r="FP1054" i="1" s="1"/>
  <c r="CR1054" i="1"/>
  <c r="CU1054" i="1" s="1"/>
  <c r="AN1054" i="1"/>
  <c r="EV1054" i="1"/>
  <c r="EY1054" i="1" s="1"/>
  <c r="EZ1054" i="1" s="1"/>
  <c r="BL1054" i="1"/>
  <c r="DP1054" i="1"/>
  <c r="DS1054" i="1" s="1"/>
  <c r="DT1054" i="1" s="1"/>
  <c r="AF1054" i="1"/>
  <c r="DH1054" i="1"/>
  <c r="DK1054" i="1" s="1"/>
  <c r="EN1054" i="1"/>
  <c r="EQ1054" i="1" s="1"/>
  <c r="ER1054" i="1" s="1"/>
  <c r="BD1054" i="1"/>
  <c r="CJ1054" i="1"/>
  <c r="CM1054" i="1" s="1"/>
  <c r="CN1054" i="1" s="1"/>
  <c r="F1109" i="1"/>
  <c r="O1055" i="1"/>
  <c r="S1109" i="1"/>
  <c r="Z1109" i="1" s="1"/>
  <c r="R1109" i="1"/>
  <c r="E1111" i="1"/>
  <c r="Q1110" i="1"/>
  <c r="D1110" i="1"/>
  <c r="G1110" i="1" s="1"/>
  <c r="N1056" i="1"/>
  <c r="AA1110" i="1"/>
  <c r="T1110" i="1"/>
  <c r="AB1110" i="1"/>
  <c r="L1056" i="1"/>
  <c r="U1056" i="1"/>
  <c r="W1056" i="1" s="1"/>
  <c r="B452" i="1"/>
  <c r="A1111" i="1"/>
  <c r="H1110" i="1"/>
  <c r="J1057" i="1"/>
  <c r="K1057" i="1" s="1"/>
  <c r="M1057" i="1"/>
  <c r="I1058" i="1"/>
  <c r="C453" i="1"/>
  <c r="FY1112" i="1" l="1"/>
  <c r="FZ1111" i="1"/>
  <c r="FR1111" i="1"/>
  <c r="FQ1112" i="1"/>
  <c r="AG1111" i="1"/>
  <c r="AH1111" i="1" s="1"/>
  <c r="CK1111" i="1"/>
  <c r="CL1111" i="1" s="1"/>
  <c r="CC1111" i="1"/>
  <c r="CD1111" i="1" s="1"/>
  <c r="BM1111" i="1"/>
  <c r="BN1111" i="1" s="1"/>
  <c r="BE1111" i="1"/>
  <c r="BF1111" i="1" s="1"/>
  <c r="AW1111" i="1"/>
  <c r="AX1111" i="1" s="1"/>
  <c r="AO1111" i="1"/>
  <c r="AP1111" i="1" s="1"/>
  <c r="GA1111" i="1"/>
  <c r="BU1111" i="1"/>
  <c r="BV1111" i="1" s="1"/>
  <c r="DY1111" i="1"/>
  <c r="DZ1111" i="1" s="1"/>
  <c r="DG1111" i="1"/>
  <c r="CQ1111" i="1"/>
  <c r="EE1111" i="1"/>
  <c r="CY1111" i="1"/>
  <c r="DO1111" i="1"/>
  <c r="FS1111" i="1"/>
  <c r="EU1111" i="1"/>
  <c r="DW1111" i="1"/>
  <c r="FC1111" i="1"/>
  <c r="CI1111" i="1"/>
  <c r="CA1111" i="1"/>
  <c r="DQ1111" i="1"/>
  <c r="DR1111" i="1" s="1"/>
  <c r="BS1111" i="1"/>
  <c r="FK1111" i="1"/>
  <c r="EM1111" i="1"/>
  <c r="DI1111" i="1"/>
  <c r="DJ1111" i="1" s="1"/>
  <c r="DA1111" i="1"/>
  <c r="DB1111" i="1" s="1"/>
  <c r="CS1111" i="1"/>
  <c r="CT1111" i="1" s="1"/>
  <c r="EG1111" i="1"/>
  <c r="EH1111" i="1" s="1"/>
  <c r="EO1111" i="1"/>
  <c r="EP1111" i="1" s="1"/>
  <c r="EW1111" i="1"/>
  <c r="EX1111" i="1" s="1"/>
  <c r="FE1111" i="1"/>
  <c r="FF1111" i="1" s="1"/>
  <c r="FM1111" i="1"/>
  <c r="FN1111" i="1" s="1"/>
  <c r="FU1111" i="1"/>
  <c r="FV1111" i="1" s="1"/>
  <c r="GC1111" i="1"/>
  <c r="GD1111" i="1" s="1"/>
  <c r="BZ1112" i="1"/>
  <c r="BY1113" i="1"/>
  <c r="CH1114" i="1"/>
  <c r="CG1115" i="1"/>
  <c r="BR1115" i="1"/>
  <c r="BQ1116" i="1"/>
  <c r="EC1113" i="1"/>
  <c r="ED1112" i="1"/>
  <c r="DE1113" i="1"/>
  <c r="DF1112" i="1"/>
  <c r="EL1111" i="1"/>
  <c r="EK1112" i="1"/>
  <c r="DV1112" i="1"/>
  <c r="DU1113" i="1"/>
  <c r="ES1112" i="1"/>
  <c r="ET1111" i="1"/>
  <c r="DN1112" i="1"/>
  <c r="DM1113" i="1"/>
  <c r="CX1113" i="1"/>
  <c r="CW1114" i="1"/>
  <c r="FA1112" i="1"/>
  <c r="FB1111" i="1"/>
  <c r="FJ1111" i="1"/>
  <c r="FI1112" i="1"/>
  <c r="CP1113" i="1"/>
  <c r="CO1114" i="1"/>
  <c r="CZ1055" i="1"/>
  <c r="DC1055" i="1" s="1"/>
  <c r="CB1055" i="1"/>
  <c r="CE1055" i="1" s="1"/>
  <c r="CF1055" i="1" s="1"/>
  <c r="BD1055" i="1"/>
  <c r="FD1055" i="1"/>
  <c r="FG1055" i="1" s="1"/>
  <c r="FH1055" i="1" s="1"/>
  <c r="DX1055" i="1"/>
  <c r="EA1055" i="1" s="1"/>
  <c r="EB1055" i="1" s="1"/>
  <c r="FL1055" i="1"/>
  <c r="FO1055" i="1" s="1"/>
  <c r="FP1055" i="1" s="1"/>
  <c r="BT1055" i="1"/>
  <c r="BW1055" i="1" s="1"/>
  <c r="BX1055" i="1" s="1"/>
  <c r="AV1055" i="1"/>
  <c r="EV1055" i="1"/>
  <c r="EY1055" i="1" s="1"/>
  <c r="EZ1055" i="1" s="1"/>
  <c r="CR1055" i="1"/>
  <c r="CU1055" i="1" s="1"/>
  <c r="DP1055" i="1"/>
  <c r="DS1055" i="1" s="1"/>
  <c r="DT1055" i="1" s="1"/>
  <c r="AN1055" i="1"/>
  <c r="EN1055" i="1"/>
  <c r="EQ1055" i="1" s="1"/>
  <c r="ER1055" i="1" s="1"/>
  <c r="BL1055" i="1"/>
  <c r="EF1055" i="1"/>
  <c r="EI1055" i="1" s="1"/>
  <c r="EJ1055" i="1" s="1"/>
  <c r="CJ1055" i="1"/>
  <c r="CM1055" i="1" s="1"/>
  <c r="CN1055" i="1" s="1"/>
  <c r="DH1055" i="1"/>
  <c r="DK1055" i="1" s="1"/>
  <c r="AF1055" i="1"/>
  <c r="F1110" i="1"/>
  <c r="E1112" i="1"/>
  <c r="Q1111" i="1"/>
  <c r="S1110" i="1"/>
  <c r="Z1110" i="1" s="1"/>
  <c r="R1110" i="1"/>
  <c r="D1111" i="1"/>
  <c r="G1111" i="1" s="1"/>
  <c r="O1056" i="1"/>
  <c r="N1057" i="1"/>
  <c r="L1057" i="1"/>
  <c r="U1057" i="1"/>
  <c r="W1057" i="1" s="1"/>
  <c r="AB1111" i="1"/>
  <c r="AA1111" i="1"/>
  <c r="T1111" i="1"/>
  <c r="P453" i="1"/>
  <c r="J1058" i="1"/>
  <c r="K1058" i="1" s="1"/>
  <c r="M1058" i="1"/>
  <c r="I1059" i="1"/>
  <c r="H1111" i="1"/>
  <c r="A1112" i="1"/>
  <c r="ET1112" i="1" l="1"/>
  <c r="ES1113" i="1"/>
  <c r="ED1113" i="1"/>
  <c r="EC1114" i="1"/>
  <c r="DV1113" i="1"/>
  <c r="DU1114" i="1"/>
  <c r="BQ1117" i="1"/>
  <c r="BR1116" i="1"/>
  <c r="FQ1113" i="1"/>
  <c r="FR1112" i="1"/>
  <c r="BU1112" i="1"/>
  <c r="BV1112" i="1" s="1"/>
  <c r="BM1112" i="1"/>
  <c r="BN1112" i="1" s="1"/>
  <c r="BE1112" i="1"/>
  <c r="BF1112" i="1" s="1"/>
  <c r="AO1112" i="1"/>
  <c r="AP1112" i="1" s="1"/>
  <c r="AG1112" i="1"/>
  <c r="AH1112" i="1" s="1"/>
  <c r="AW1112" i="1"/>
  <c r="AX1112" i="1" s="1"/>
  <c r="GA1112" i="1"/>
  <c r="CC1112" i="1"/>
  <c r="CD1112" i="1" s="1"/>
  <c r="CK1112" i="1"/>
  <c r="CL1112" i="1" s="1"/>
  <c r="DY1112" i="1"/>
  <c r="DZ1112" i="1" s="1"/>
  <c r="DQ1112" i="1"/>
  <c r="DR1112" i="1" s="1"/>
  <c r="CQ1112" i="1"/>
  <c r="DG1112" i="1"/>
  <c r="CA1112" i="1"/>
  <c r="CI1112" i="1"/>
  <c r="FC1112" i="1"/>
  <c r="BS1112" i="1"/>
  <c r="DW1112" i="1"/>
  <c r="FS1112" i="1"/>
  <c r="DO1112" i="1"/>
  <c r="DI1112" i="1"/>
  <c r="DJ1112" i="1" s="1"/>
  <c r="CY1112" i="1"/>
  <c r="EE1112" i="1"/>
  <c r="EM1112" i="1"/>
  <c r="EU1112" i="1"/>
  <c r="FK1112" i="1"/>
  <c r="DA1112" i="1"/>
  <c r="DB1112" i="1" s="1"/>
  <c r="CS1112" i="1"/>
  <c r="CT1112" i="1" s="1"/>
  <c r="EG1112" i="1"/>
  <c r="EH1112" i="1" s="1"/>
  <c r="EO1112" i="1"/>
  <c r="EP1112" i="1" s="1"/>
  <c r="EW1112" i="1"/>
  <c r="EX1112" i="1" s="1"/>
  <c r="FE1112" i="1"/>
  <c r="FF1112" i="1" s="1"/>
  <c r="FM1112" i="1"/>
  <c r="FN1112" i="1" s="1"/>
  <c r="FU1112" i="1"/>
  <c r="FV1112" i="1" s="1"/>
  <c r="GC1112" i="1"/>
  <c r="GD1112" i="1" s="1"/>
  <c r="CW1115" i="1"/>
  <c r="CX1114" i="1"/>
  <c r="EL1112" i="1"/>
  <c r="EK1113" i="1"/>
  <c r="CO1115" i="1"/>
  <c r="CP1114" i="1"/>
  <c r="CG1116" i="1"/>
  <c r="CH1115" i="1"/>
  <c r="DN1113" i="1"/>
  <c r="DM1114" i="1"/>
  <c r="FY1113" i="1"/>
  <c r="FZ1112" i="1"/>
  <c r="FB1112" i="1"/>
  <c r="FA1113" i="1"/>
  <c r="FI1113" i="1"/>
  <c r="FJ1112" i="1"/>
  <c r="DF1113" i="1"/>
  <c r="DE1114" i="1"/>
  <c r="BZ1113" i="1"/>
  <c r="BY1114" i="1"/>
  <c r="FL1056" i="1"/>
  <c r="FO1056" i="1" s="1"/>
  <c r="FP1056" i="1" s="1"/>
  <c r="EV1056" i="1"/>
  <c r="EY1056" i="1" s="1"/>
  <c r="EZ1056" i="1" s="1"/>
  <c r="DP1056" i="1"/>
  <c r="DS1056" i="1" s="1"/>
  <c r="DT1056" i="1" s="1"/>
  <c r="CJ1056" i="1"/>
  <c r="CM1056" i="1" s="1"/>
  <c r="CN1056" i="1" s="1"/>
  <c r="BD1056" i="1"/>
  <c r="EN1056" i="1"/>
  <c r="EQ1056" i="1" s="1"/>
  <c r="ER1056" i="1" s="1"/>
  <c r="DH1056" i="1"/>
  <c r="DK1056" i="1" s="1"/>
  <c r="CB1056" i="1"/>
  <c r="CE1056" i="1" s="1"/>
  <c r="CF1056" i="1" s="1"/>
  <c r="AV1056" i="1"/>
  <c r="EF1056" i="1"/>
  <c r="EI1056" i="1" s="1"/>
  <c r="EJ1056" i="1" s="1"/>
  <c r="CZ1056" i="1"/>
  <c r="DC1056" i="1" s="1"/>
  <c r="BT1056" i="1"/>
  <c r="BW1056" i="1" s="1"/>
  <c r="BX1056" i="1" s="1"/>
  <c r="AN1056" i="1"/>
  <c r="FD1056" i="1"/>
  <c r="FG1056" i="1" s="1"/>
  <c r="FH1056" i="1" s="1"/>
  <c r="CR1056" i="1"/>
  <c r="CU1056" i="1" s="1"/>
  <c r="AF1056" i="1"/>
  <c r="DX1056" i="1"/>
  <c r="EA1056" i="1" s="1"/>
  <c r="EB1056" i="1" s="1"/>
  <c r="BL1056" i="1"/>
  <c r="N1058" i="1"/>
  <c r="F1111" i="1"/>
  <c r="E1113" i="1"/>
  <c r="Q1112" i="1"/>
  <c r="S1111" i="1"/>
  <c r="Z1111" i="1" s="1"/>
  <c r="R1111" i="1"/>
  <c r="D1112" i="1"/>
  <c r="G1112" i="1" s="1"/>
  <c r="O1057" i="1"/>
  <c r="AA1112" i="1"/>
  <c r="T1112" i="1"/>
  <c r="AB1112" i="1"/>
  <c r="X453" i="1"/>
  <c r="A1113" i="1"/>
  <c r="H1112" i="1"/>
  <c r="J1059" i="1"/>
  <c r="K1059" i="1" s="1"/>
  <c r="M1059" i="1"/>
  <c r="I1060" i="1"/>
  <c r="L1058" i="1"/>
  <c r="U1058" i="1"/>
  <c r="W1058" i="1" s="1"/>
  <c r="CW1116" i="1" l="1"/>
  <c r="CX1115" i="1"/>
  <c r="CG1117" i="1"/>
  <c r="CH1116" i="1"/>
  <c r="FY1114" i="1"/>
  <c r="FZ1113" i="1"/>
  <c r="EL1113" i="1"/>
  <c r="EK1114" i="1"/>
  <c r="BR1117" i="1"/>
  <c r="BQ1118" i="1"/>
  <c r="DN1114" i="1"/>
  <c r="DM1115" i="1"/>
  <c r="DU1115" i="1"/>
  <c r="DV1114" i="1"/>
  <c r="EC1115" i="1"/>
  <c r="ED1114" i="1"/>
  <c r="FB1113" i="1"/>
  <c r="FA1114" i="1"/>
  <c r="BY1115" i="1"/>
  <c r="BZ1114" i="1"/>
  <c r="AW1113" i="1"/>
  <c r="AX1113" i="1" s="1"/>
  <c r="AO1113" i="1"/>
  <c r="AP1113" i="1" s="1"/>
  <c r="AG1113" i="1"/>
  <c r="AH1113" i="1" s="1"/>
  <c r="CC1113" i="1"/>
  <c r="CD1113" i="1" s="1"/>
  <c r="CK1113" i="1"/>
  <c r="CL1113" i="1" s="1"/>
  <c r="GA1113" i="1"/>
  <c r="BU1113" i="1"/>
  <c r="BV1113" i="1" s="1"/>
  <c r="BM1113" i="1"/>
  <c r="BN1113" i="1" s="1"/>
  <c r="BE1113" i="1"/>
  <c r="BF1113" i="1" s="1"/>
  <c r="DY1113" i="1"/>
  <c r="DZ1113" i="1" s="1"/>
  <c r="DQ1113" i="1"/>
  <c r="DR1113" i="1" s="1"/>
  <c r="DI1113" i="1"/>
  <c r="DJ1113" i="1" s="1"/>
  <c r="DG1113" i="1"/>
  <c r="CQ1113" i="1"/>
  <c r="DA1113" i="1"/>
  <c r="DB1113" i="1" s="1"/>
  <c r="EE1113" i="1"/>
  <c r="CY1113" i="1"/>
  <c r="DO1113" i="1"/>
  <c r="FC1113" i="1"/>
  <c r="CI1113" i="1"/>
  <c r="CA1113" i="1"/>
  <c r="DW1113" i="1"/>
  <c r="BS1113" i="1"/>
  <c r="EU1113" i="1"/>
  <c r="EM1113" i="1"/>
  <c r="FK1113" i="1"/>
  <c r="FS1113" i="1"/>
  <c r="CS1113" i="1"/>
  <c r="CT1113" i="1" s="1"/>
  <c r="EG1113" i="1"/>
  <c r="EH1113" i="1" s="1"/>
  <c r="EO1113" i="1"/>
  <c r="EP1113" i="1" s="1"/>
  <c r="EW1113" i="1"/>
  <c r="EX1113" i="1" s="1"/>
  <c r="FE1113" i="1"/>
  <c r="FF1113" i="1" s="1"/>
  <c r="FM1113" i="1"/>
  <c r="FN1113" i="1" s="1"/>
  <c r="FU1113" i="1"/>
  <c r="FV1113" i="1" s="1"/>
  <c r="GC1113" i="1"/>
  <c r="GD1113" i="1" s="1"/>
  <c r="CP1115" i="1"/>
  <c r="CO1116" i="1"/>
  <c r="FR1113" i="1"/>
  <c r="FQ1114" i="1"/>
  <c r="ES1114" i="1"/>
  <c r="ET1113" i="1"/>
  <c r="FI1114" i="1"/>
  <c r="FJ1113" i="1"/>
  <c r="DE1115" i="1"/>
  <c r="DF1114" i="1"/>
  <c r="EN1057" i="1"/>
  <c r="EQ1057" i="1" s="1"/>
  <c r="ER1057" i="1" s="1"/>
  <c r="DH1057" i="1"/>
  <c r="DK1057" i="1" s="1"/>
  <c r="CB1057" i="1"/>
  <c r="CE1057" i="1" s="1"/>
  <c r="CF1057" i="1" s="1"/>
  <c r="AV1057" i="1"/>
  <c r="EF1057" i="1"/>
  <c r="EI1057" i="1" s="1"/>
  <c r="EJ1057" i="1" s="1"/>
  <c r="CZ1057" i="1"/>
  <c r="DC1057" i="1" s="1"/>
  <c r="BT1057" i="1"/>
  <c r="BW1057" i="1" s="1"/>
  <c r="BX1057" i="1" s="1"/>
  <c r="AN1057" i="1"/>
  <c r="FD1057" i="1"/>
  <c r="FG1057" i="1" s="1"/>
  <c r="FH1057" i="1" s="1"/>
  <c r="DX1057" i="1"/>
  <c r="EA1057" i="1" s="1"/>
  <c r="EB1057" i="1" s="1"/>
  <c r="CR1057" i="1"/>
  <c r="CU1057" i="1" s="1"/>
  <c r="BL1057" i="1"/>
  <c r="AF1057" i="1"/>
  <c r="DP1057" i="1"/>
  <c r="DS1057" i="1" s="1"/>
  <c r="DT1057" i="1" s="1"/>
  <c r="BD1057" i="1"/>
  <c r="EV1057" i="1"/>
  <c r="EY1057" i="1" s="1"/>
  <c r="EZ1057" i="1" s="1"/>
  <c r="CJ1057" i="1"/>
  <c r="CM1057" i="1" s="1"/>
  <c r="CN1057" i="1" s="1"/>
  <c r="FL1057" i="1"/>
  <c r="FO1057" i="1" s="1"/>
  <c r="FP1057" i="1" s="1"/>
  <c r="N1059" i="1"/>
  <c r="O1058" i="1"/>
  <c r="F1112" i="1"/>
  <c r="E1114" i="1"/>
  <c r="Q1113" i="1"/>
  <c r="R1112" i="1"/>
  <c r="S1112" i="1"/>
  <c r="Z1112" i="1" s="1"/>
  <c r="D1113" i="1"/>
  <c r="C454" i="1"/>
  <c r="L1059" i="1"/>
  <c r="U1059" i="1"/>
  <c r="W1059" i="1" s="1"/>
  <c r="A1114" i="1"/>
  <c r="H1113" i="1"/>
  <c r="B453" i="1"/>
  <c r="M1060" i="1"/>
  <c r="J1060" i="1"/>
  <c r="K1060" i="1" s="1"/>
  <c r="I1061" i="1"/>
  <c r="AB1113" i="1"/>
  <c r="T1113" i="1"/>
  <c r="AA1113" i="1"/>
  <c r="ES1115" i="1" l="1"/>
  <c r="ET1114" i="1"/>
  <c r="BZ1115" i="1"/>
  <c r="BY1116" i="1"/>
  <c r="DM1116" i="1"/>
  <c r="DN1115" i="1"/>
  <c r="CK1114" i="1"/>
  <c r="CL1114" i="1" s="1"/>
  <c r="CC1114" i="1"/>
  <c r="CD1114" i="1" s="1"/>
  <c r="BU1114" i="1"/>
  <c r="BV1114" i="1" s="1"/>
  <c r="BE1114" i="1"/>
  <c r="BF1114" i="1" s="1"/>
  <c r="GA1114" i="1"/>
  <c r="BM1114" i="1"/>
  <c r="BN1114" i="1" s="1"/>
  <c r="AG1114" i="1"/>
  <c r="AH1114" i="1" s="1"/>
  <c r="AW1114" i="1"/>
  <c r="AX1114" i="1" s="1"/>
  <c r="AO1114" i="1"/>
  <c r="AP1114" i="1" s="1"/>
  <c r="DY1114" i="1"/>
  <c r="DZ1114" i="1" s="1"/>
  <c r="DQ1114" i="1"/>
  <c r="DR1114" i="1" s="1"/>
  <c r="DI1114" i="1"/>
  <c r="DJ1114" i="1" s="1"/>
  <c r="CQ1114" i="1"/>
  <c r="DG1114" i="1"/>
  <c r="DA1114" i="1"/>
  <c r="DB1114" i="1" s="1"/>
  <c r="FS1114" i="1"/>
  <c r="DO1114" i="1"/>
  <c r="EE1114" i="1"/>
  <c r="CY1114" i="1"/>
  <c r="CS1114" i="1"/>
  <c r="CT1114" i="1" s="1"/>
  <c r="CA1114" i="1"/>
  <c r="BS1114" i="1"/>
  <c r="DW1114" i="1"/>
  <c r="EM1114" i="1"/>
  <c r="EU1114" i="1"/>
  <c r="FK1114" i="1"/>
  <c r="CI1114" i="1"/>
  <c r="FC1114" i="1"/>
  <c r="EG1114" i="1"/>
  <c r="EH1114" i="1" s="1"/>
  <c r="EO1114" i="1"/>
  <c r="EP1114" i="1" s="1"/>
  <c r="EW1114" i="1"/>
  <c r="EX1114" i="1" s="1"/>
  <c r="FE1114" i="1"/>
  <c r="FF1114" i="1" s="1"/>
  <c r="FM1114" i="1"/>
  <c r="FN1114" i="1" s="1"/>
  <c r="FU1114" i="1"/>
  <c r="FV1114" i="1" s="1"/>
  <c r="GC1114" i="1"/>
  <c r="GD1114" i="1" s="1"/>
  <c r="FJ1114" i="1"/>
  <c r="FI1115" i="1"/>
  <c r="FB1114" i="1"/>
  <c r="FA1115" i="1"/>
  <c r="BQ1119" i="1"/>
  <c r="BR1118" i="1"/>
  <c r="FR1114" i="1"/>
  <c r="FQ1115" i="1"/>
  <c r="CH1117" i="1"/>
  <c r="CG1118" i="1"/>
  <c r="EK1115" i="1"/>
  <c r="EL1114" i="1"/>
  <c r="EC1116" i="1"/>
  <c r="ED1115" i="1"/>
  <c r="CX1116" i="1"/>
  <c r="CW1117" i="1"/>
  <c r="CO1117" i="1"/>
  <c r="CP1116" i="1"/>
  <c r="DF1115" i="1"/>
  <c r="DE1116" i="1"/>
  <c r="DV1115" i="1"/>
  <c r="DU1116" i="1"/>
  <c r="FZ1114" i="1"/>
  <c r="FY1115" i="1"/>
  <c r="EF1058" i="1"/>
  <c r="EI1058" i="1" s="1"/>
  <c r="EJ1058" i="1" s="1"/>
  <c r="CZ1058" i="1"/>
  <c r="DC1058" i="1" s="1"/>
  <c r="BT1058" i="1"/>
  <c r="BW1058" i="1" s="1"/>
  <c r="BX1058" i="1" s="1"/>
  <c r="AN1058" i="1"/>
  <c r="FD1058" i="1"/>
  <c r="FG1058" i="1" s="1"/>
  <c r="FH1058" i="1" s="1"/>
  <c r="DX1058" i="1"/>
  <c r="EA1058" i="1" s="1"/>
  <c r="EB1058" i="1" s="1"/>
  <c r="CR1058" i="1"/>
  <c r="CU1058" i="1" s="1"/>
  <c r="BL1058" i="1"/>
  <c r="AF1058" i="1"/>
  <c r="EV1058" i="1"/>
  <c r="EY1058" i="1" s="1"/>
  <c r="EZ1058" i="1" s="1"/>
  <c r="DP1058" i="1"/>
  <c r="DS1058" i="1" s="1"/>
  <c r="DT1058" i="1" s="1"/>
  <c r="CJ1058" i="1"/>
  <c r="CM1058" i="1" s="1"/>
  <c r="CN1058" i="1" s="1"/>
  <c r="BD1058" i="1"/>
  <c r="EN1058" i="1"/>
  <c r="EQ1058" i="1" s="1"/>
  <c r="ER1058" i="1" s="1"/>
  <c r="CB1058" i="1"/>
  <c r="CE1058" i="1" s="1"/>
  <c r="CF1058" i="1" s="1"/>
  <c r="DH1058" i="1"/>
  <c r="DK1058" i="1" s="1"/>
  <c r="FL1058" i="1"/>
  <c r="FO1058" i="1" s="1"/>
  <c r="FP1058" i="1" s="1"/>
  <c r="AV1058" i="1"/>
  <c r="N1060" i="1"/>
  <c r="O1059" i="1"/>
  <c r="F1113" i="1"/>
  <c r="G1113" i="1"/>
  <c r="E1115" i="1"/>
  <c r="Q1114" i="1"/>
  <c r="S1113" i="1"/>
  <c r="Z1113" i="1" s="1"/>
  <c r="R1113" i="1"/>
  <c r="D1114" i="1"/>
  <c r="G1114" i="1" s="1"/>
  <c r="J1061" i="1"/>
  <c r="K1061" i="1" s="1"/>
  <c r="M1061" i="1"/>
  <c r="I1062" i="1"/>
  <c r="L1060" i="1"/>
  <c r="U1060" i="1"/>
  <c r="W1060" i="1" s="1"/>
  <c r="AA1114" i="1"/>
  <c r="T1114" i="1"/>
  <c r="AB1114" i="1"/>
  <c r="A1115" i="1"/>
  <c r="H1114" i="1"/>
  <c r="P454" i="1"/>
  <c r="O1060" i="1" l="1"/>
  <c r="EN1060" i="1" s="1"/>
  <c r="EQ1060" i="1" s="1"/>
  <c r="ER1060" i="1" s="1"/>
  <c r="DV1116" i="1"/>
  <c r="DU1117" i="1"/>
  <c r="FQ1116" i="1"/>
  <c r="FR1115" i="1"/>
  <c r="FI1116" i="1"/>
  <c r="FJ1115" i="1"/>
  <c r="CX1117" i="1"/>
  <c r="CW1118" i="1"/>
  <c r="BM1115" i="1"/>
  <c r="BN1115" i="1" s="1"/>
  <c r="BE1115" i="1"/>
  <c r="BF1115" i="1" s="1"/>
  <c r="AW1115" i="1"/>
  <c r="AX1115" i="1" s="1"/>
  <c r="AG1115" i="1"/>
  <c r="AH1115" i="1" s="1"/>
  <c r="CK1115" i="1"/>
  <c r="CL1115" i="1" s="1"/>
  <c r="BU1115" i="1"/>
  <c r="BV1115" i="1" s="1"/>
  <c r="CC1115" i="1"/>
  <c r="CD1115" i="1" s="1"/>
  <c r="GA1115" i="1"/>
  <c r="AO1115" i="1"/>
  <c r="AP1115" i="1" s="1"/>
  <c r="DY1115" i="1"/>
  <c r="DZ1115" i="1" s="1"/>
  <c r="DQ1115" i="1"/>
  <c r="DR1115" i="1" s="1"/>
  <c r="DI1115" i="1"/>
  <c r="DJ1115" i="1" s="1"/>
  <c r="DA1115" i="1"/>
  <c r="DB1115" i="1" s="1"/>
  <c r="CQ1115" i="1"/>
  <c r="CS1115" i="1"/>
  <c r="CT1115" i="1" s="1"/>
  <c r="DG1115" i="1"/>
  <c r="EU1115" i="1"/>
  <c r="FC1115" i="1"/>
  <c r="CA1115" i="1"/>
  <c r="EM1115" i="1"/>
  <c r="FK1115" i="1"/>
  <c r="FS1115" i="1"/>
  <c r="DO1115" i="1"/>
  <c r="EE1115" i="1"/>
  <c r="BS1115" i="1"/>
  <c r="DW1115" i="1"/>
  <c r="CI1115" i="1"/>
  <c r="CY1115" i="1"/>
  <c r="EG1115" i="1"/>
  <c r="EH1115" i="1" s="1"/>
  <c r="EO1115" i="1"/>
  <c r="EP1115" i="1" s="1"/>
  <c r="EW1115" i="1"/>
  <c r="EX1115" i="1" s="1"/>
  <c r="FE1115" i="1"/>
  <c r="FF1115" i="1" s="1"/>
  <c r="FM1115" i="1"/>
  <c r="FN1115" i="1" s="1"/>
  <c r="FU1115" i="1"/>
  <c r="FV1115" i="1" s="1"/>
  <c r="GC1115" i="1"/>
  <c r="GD1115" i="1" s="1"/>
  <c r="DE1117" i="1"/>
  <c r="DF1116" i="1"/>
  <c r="ED1116" i="1"/>
  <c r="EC1117" i="1"/>
  <c r="BQ1120" i="1"/>
  <c r="BR1119" i="1"/>
  <c r="FA1116" i="1"/>
  <c r="FB1115" i="1"/>
  <c r="DN1116" i="1"/>
  <c r="DM1117" i="1"/>
  <c r="BY1117" i="1"/>
  <c r="BZ1116" i="1"/>
  <c r="EK1116" i="1"/>
  <c r="EL1115" i="1"/>
  <c r="FZ1115" i="1"/>
  <c r="FY1116" i="1"/>
  <c r="CO1118" i="1"/>
  <c r="CP1117" i="1"/>
  <c r="CH1118" i="1"/>
  <c r="CG1119" i="1"/>
  <c r="ET1115" i="1"/>
  <c r="ES1116" i="1"/>
  <c r="N1061" i="1"/>
  <c r="FD1059" i="1"/>
  <c r="FG1059" i="1" s="1"/>
  <c r="FH1059" i="1" s="1"/>
  <c r="DX1059" i="1"/>
  <c r="EA1059" i="1" s="1"/>
  <c r="EB1059" i="1" s="1"/>
  <c r="CR1059" i="1"/>
  <c r="CU1059" i="1" s="1"/>
  <c r="BL1059" i="1"/>
  <c r="AF1059" i="1"/>
  <c r="EV1059" i="1"/>
  <c r="EY1059" i="1" s="1"/>
  <c r="EZ1059" i="1" s="1"/>
  <c r="DP1059" i="1"/>
  <c r="DS1059" i="1" s="1"/>
  <c r="DT1059" i="1" s="1"/>
  <c r="CJ1059" i="1"/>
  <c r="CM1059" i="1" s="1"/>
  <c r="CN1059" i="1" s="1"/>
  <c r="BD1059" i="1"/>
  <c r="EN1059" i="1"/>
  <c r="EQ1059" i="1" s="1"/>
  <c r="ER1059" i="1" s="1"/>
  <c r="DH1059" i="1"/>
  <c r="DK1059" i="1" s="1"/>
  <c r="CB1059" i="1"/>
  <c r="CE1059" i="1" s="1"/>
  <c r="CF1059" i="1" s="1"/>
  <c r="AV1059" i="1"/>
  <c r="FL1059" i="1"/>
  <c r="FO1059" i="1" s="1"/>
  <c r="FP1059" i="1" s="1"/>
  <c r="CZ1059" i="1"/>
  <c r="DC1059" i="1" s="1"/>
  <c r="AN1059" i="1"/>
  <c r="EF1059" i="1"/>
  <c r="EI1059" i="1" s="1"/>
  <c r="EJ1059" i="1" s="1"/>
  <c r="BT1059" i="1"/>
  <c r="BW1059" i="1" s="1"/>
  <c r="BX1059" i="1" s="1"/>
  <c r="F1114" i="1"/>
  <c r="E1116" i="1"/>
  <c r="Q1115" i="1"/>
  <c r="S1114" i="1"/>
  <c r="Z1114" i="1" s="1"/>
  <c r="R1114" i="1"/>
  <c r="D1115" i="1"/>
  <c r="G1115" i="1" s="1"/>
  <c r="X454" i="1"/>
  <c r="M1062" i="1"/>
  <c r="J1062" i="1"/>
  <c r="K1062" i="1" s="1"/>
  <c r="I1063" i="1"/>
  <c r="A1116" i="1"/>
  <c r="H1115" i="1"/>
  <c r="L1061" i="1"/>
  <c r="U1061" i="1"/>
  <c r="W1061" i="1" s="1"/>
  <c r="AB1115" i="1"/>
  <c r="T1115" i="1"/>
  <c r="AA1115" i="1"/>
  <c r="FL1060" i="1" l="1"/>
  <c r="FO1060" i="1" s="1"/>
  <c r="FP1060" i="1" s="1"/>
  <c r="FD1060" i="1"/>
  <c r="FG1060" i="1" s="1"/>
  <c r="FH1060" i="1" s="1"/>
  <c r="EV1060" i="1"/>
  <c r="EY1060" i="1" s="1"/>
  <c r="EZ1060" i="1" s="1"/>
  <c r="DX1060" i="1"/>
  <c r="EA1060" i="1" s="1"/>
  <c r="EB1060" i="1" s="1"/>
  <c r="AV1060" i="1"/>
  <c r="CB1060" i="1"/>
  <c r="CE1060" i="1" s="1"/>
  <c r="CF1060" i="1" s="1"/>
  <c r="BT1060" i="1"/>
  <c r="BW1060" i="1" s="1"/>
  <c r="BX1060" i="1" s="1"/>
  <c r="CR1060" i="1"/>
  <c r="CU1060" i="1" s="1"/>
  <c r="DH1060" i="1"/>
  <c r="DK1060" i="1" s="1"/>
  <c r="BL1060" i="1"/>
  <c r="BD1060" i="1"/>
  <c r="CZ1060" i="1"/>
  <c r="DC1060" i="1" s="1"/>
  <c r="CJ1060" i="1"/>
  <c r="CM1060" i="1" s="1"/>
  <c r="CN1060" i="1" s="1"/>
  <c r="AF1060" i="1"/>
  <c r="EF1060" i="1"/>
  <c r="EI1060" i="1" s="1"/>
  <c r="EJ1060" i="1" s="1"/>
  <c r="DP1060" i="1"/>
  <c r="DS1060" i="1" s="1"/>
  <c r="DT1060" i="1" s="1"/>
  <c r="AN1060" i="1"/>
  <c r="O1061" i="1"/>
  <c r="BT1061" i="1" s="1"/>
  <c r="BW1061" i="1" s="1"/>
  <c r="BX1061" i="1" s="1"/>
  <c r="N1062" i="1"/>
  <c r="FB1116" i="1"/>
  <c r="FA1117" i="1"/>
  <c r="CX1118" i="1"/>
  <c r="CW1119" i="1"/>
  <c r="CO1119" i="1"/>
  <c r="CP1118" i="1"/>
  <c r="FJ1116" i="1"/>
  <c r="FI1117" i="1"/>
  <c r="FR1116" i="1"/>
  <c r="FQ1117" i="1"/>
  <c r="DU1118" i="1"/>
  <c r="DV1117" i="1"/>
  <c r="BZ1117" i="1"/>
  <c r="BY1118" i="1"/>
  <c r="BR1120" i="1"/>
  <c r="BQ1121" i="1"/>
  <c r="FY1117" i="1"/>
  <c r="FZ1116" i="1"/>
  <c r="EC1118" i="1"/>
  <c r="ED1117" i="1"/>
  <c r="CC1116" i="1"/>
  <c r="CD1116" i="1" s="1"/>
  <c r="AO1116" i="1"/>
  <c r="AP1116" i="1" s="1"/>
  <c r="AG1116" i="1"/>
  <c r="AH1116" i="1" s="1"/>
  <c r="BU1116" i="1"/>
  <c r="BV1116" i="1" s="1"/>
  <c r="GA1116" i="1"/>
  <c r="CK1116" i="1"/>
  <c r="CL1116" i="1" s="1"/>
  <c r="BM1116" i="1"/>
  <c r="BN1116" i="1" s="1"/>
  <c r="BE1116" i="1"/>
  <c r="BF1116" i="1" s="1"/>
  <c r="AW1116" i="1"/>
  <c r="AX1116" i="1" s="1"/>
  <c r="DY1116" i="1"/>
  <c r="DZ1116" i="1" s="1"/>
  <c r="DQ1116" i="1"/>
  <c r="DR1116" i="1" s="1"/>
  <c r="DI1116" i="1"/>
  <c r="DJ1116" i="1" s="1"/>
  <c r="DA1116" i="1"/>
  <c r="DB1116" i="1" s="1"/>
  <c r="CS1116" i="1"/>
  <c r="CT1116" i="1" s="1"/>
  <c r="DG1116" i="1"/>
  <c r="CQ1116" i="1"/>
  <c r="FK1116" i="1"/>
  <c r="EU1116" i="1"/>
  <c r="BS1116" i="1"/>
  <c r="CA1116" i="1"/>
  <c r="FS1116" i="1"/>
  <c r="CI1116" i="1"/>
  <c r="EE1116" i="1"/>
  <c r="DW1116" i="1"/>
  <c r="DO1116" i="1"/>
  <c r="FC1116" i="1"/>
  <c r="CY1116" i="1"/>
  <c r="EM1116" i="1"/>
  <c r="EG1116" i="1"/>
  <c r="EH1116" i="1" s="1"/>
  <c r="EO1116" i="1"/>
  <c r="EP1116" i="1" s="1"/>
  <c r="EW1116" i="1"/>
  <c r="EX1116" i="1" s="1"/>
  <c r="FE1116" i="1"/>
  <c r="FF1116" i="1" s="1"/>
  <c r="FM1116" i="1"/>
  <c r="FN1116" i="1" s="1"/>
  <c r="FU1116" i="1"/>
  <c r="FV1116" i="1" s="1"/>
  <c r="GC1116" i="1"/>
  <c r="GD1116" i="1" s="1"/>
  <c r="ES1117" i="1"/>
  <c r="ET1116" i="1"/>
  <c r="DM1118" i="1"/>
  <c r="DN1117" i="1"/>
  <c r="DF1117" i="1"/>
  <c r="DE1118" i="1"/>
  <c r="CH1119" i="1"/>
  <c r="CG1120" i="1"/>
  <c r="EK1117" i="1"/>
  <c r="EL1116" i="1"/>
  <c r="F1115" i="1"/>
  <c r="S1115" i="1"/>
  <c r="Z1115" i="1" s="1"/>
  <c r="R1115" i="1"/>
  <c r="E1117" i="1"/>
  <c r="Q1116" i="1"/>
  <c r="D1116" i="1"/>
  <c r="G1116" i="1" s="1"/>
  <c r="C455" i="1"/>
  <c r="P455" i="1" s="1"/>
  <c r="J1063" i="1"/>
  <c r="K1063" i="1" s="1"/>
  <c r="M1063" i="1"/>
  <c r="I1064" i="1"/>
  <c r="L1062" i="1"/>
  <c r="U1062" i="1"/>
  <c r="W1062" i="1" s="1"/>
  <c r="B454" i="1"/>
  <c r="AA1116" i="1"/>
  <c r="T1116" i="1"/>
  <c r="AB1116" i="1"/>
  <c r="A1117" i="1"/>
  <c r="H1116" i="1"/>
  <c r="CJ1061" i="1" l="1"/>
  <c r="CM1061" i="1" s="1"/>
  <c r="CN1061" i="1" s="1"/>
  <c r="DP1061" i="1"/>
  <c r="DS1061" i="1" s="1"/>
  <c r="DT1061" i="1" s="1"/>
  <c r="AF1061" i="1"/>
  <c r="FL1061" i="1"/>
  <c r="FO1061" i="1" s="1"/>
  <c r="FP1061" i="1" s="1"/>
  <c r="CZ1061" i="1"/>
  <c r="DC1061" i="1" s="1"/>
  <c r="EV1061" i="1"/>
  <c r="EY1061" i="1" s="1"/>
  <c r="EZ1061" i="1" s="1"/>
  <c r="EN1061" i="1"/>
  <c r="EQ1061" i="1" s="1"/>
  <c r="ER1061" i="1" s="1"/>
  <c r="BD1061" i="1"/>
  <c r="DX1061" i="1"/>
  <c r="EA1061" i="1" s="1"/>
  <c r="EB1061" i="1" s="1"/>
  <c r="FD1061" i="1"/>
  <c r="FG1061" i="1" s="1"/>
  <c r="FH1061" i="1" s="1"/>
  <c r="AV1061" i="1"/>
  <c r="BL1061" i="1"/>
  <c r="CR1061" i="1"/>
  <c r="CU1061" i="1" s="1"/>
  <c r="O1062" i="1"/>
  <c r="CZ1062" i="1" s="1"/>
  <c r="DC1062" i="1" s="1"/>
  <c r="N1063" i="1"/>
  <c r="EF1061" i="1"/>
  <c r="EI1061" i="1" s="1"/>
  <c r="EJ1061" i="1" s="1"/>
  <c r="CB1061" i="1"/>
  <c r="CE1061" i="1" s="1"/>
  <c r="CF1061" i="1" s="1"/>
  <c r="DH1061" i="1"/>
  <c r="DK1061" i="1" s="1"/>
  <c r="AN1061" i="1"/>
  <c r="FA1118" i="1"/>
  <c r="FB1117" i="1"/>
  <c r="BR1121" i="1"/>
  <c r="BQ1122" i="1"/>
  <c r="FJ1117" i="1"/>
  <c r="FI1118" i="1"/>
  <c r="CH1120" i="1"/>
  <c r="CG1121" i="1"/>
  <c r="ET1117" i="1"/>
  <c r="ES1118" i="1"/>
  <c r="BZ1118" i="1"/>
  <c r="BY1119" i="1"/>
  <c r="AW1117" i="1"/>
  <c r="AX1117" i="1" s="1"/>
  <c r="AO1117" i="1"/>
  <c r="AP1117" i="1" s="1"/>
  <c r="AG1117" i="1"/>
  <c r="AH1117" i="1" s="1"/>
  <c r="CC1117" i="1"/>
  <c r="CD1117" i="1" s="1"/>
  <c r="BU1117" i="1"/>
  <c r="BV1117" i="1" s="1"/>
  <c r="BM1117" i="1"/>
  <c r="BN1117" i="1" s="1"/>
  <c r="BE1117" i="1"/>
  <c r="BF1117" i="1" s="1"/>
  <c r="CK1117" i="1"/>
  <c r="CL1117" i="1" s="1"/>
  <c r="GA1117" i="1"/>
  <c r="DY1117" i="1"/>
  <c r="DZ1117" i="1" s="1"/>
  <c r="DQ1117" i="1"/>
  <c r="DR1117" i="1" s="1"/>
  <c r="DI1117" i="1"/>
  <c r="DJ1117" i="1" s="1"/>
  <c r="DA1117" i="1"/>
  <c r="DB1117" i="1" s="1"/>
  <c r="CS1117" i="1"/>
  <c r="CT1117" i="1" s="1"/>
  <c r="DG1117" i="1"/>
  <c r="CQ1117" i="1"/>
  <c r="CA1117" i="1"/>
  <c r="FK1117" i="1"/>
  <c r="FS1117" i="1"/>
  <c r="DO1117" i="1"/>
  <c r="EM1117" i="1"/>
  <c r="FC1117" i="1"/>
  <c r="CI1117" i="1"/>
  <c r="CY1117" i="1"/>
  <c r="BS1117" i="1"/>
  <c r="DW1117" i="1"/>
  <c r="EU1117" i="1"/>
  <c r="EE1117" i="1"/>
  <c r="EG1117" i="1"/>
  <c r="EH1117" i="1" s="1"/>
  <c r="EO1117" i="1"/>
  <c r="EP1117" i="1" s="1"/>
  <c r="EW1117" i="1"/>
  <c r="EX1117" i="1" s="1"/>
  <c r="FE1117" i="1"/>
  <c r="FF1117" i="1" s="1"/>
  <c r="FM1117" i="1"/>
  <c r="FN1117" i="1" s="1"/>
  <c r="FU1117" i="1"/>
  <c r="FV1117" i="1" s="1"/>
  <c r="GC1117" i="1"/>
  <c r="GD1117" i="1" s="1"/>
  <c r="CP1119" i="1"/>
  <c r="CO1120" i="1"/>
  <c r="DE1119" i="1"/>
  <c r="DF1118" i="1"/>
  <c r="ED1118" i="1"/>
  <c r="EC1119" i="1"/>
  <c r="DV1118" i="1"/>
  <c r="DU1119" i="1"/>
  <c r="CX1119" i="1"/>
  <c r="CW1120" i="1"/>
  <c r="EL1117" i="1"/>
  <c r="EK1118" i="1"/>
  <c r="DM1119" i="1"/>
  <c r="DN1118" i="1"/>
  <c r="FY1118" i="1"/>
  <c r="FZ1117" i="1"/>
  <c r="FR1117" i="1"/>
  <c r="FQ1118" i="1"/>
  <c r="F1116" i="1"/>
  <c r="R1116" i="1"/>
  <c r="S1116" i="1"/>
  <c r="Z1116" i="1" s="1"/>
  <c r="E1118" i="1"/>
  <c r="Q1117" i="1"/>
  <c r="D1117" i="1"/>
  <c r="G1117" i="1" s="1"/>
  <c r="X455" i="1"/>
  <c r="L1063" i="1"/>
  <c r="U1063" i="1"/>
  <c r="W1063" i="1" s="1"/>
  <c r="H1117" i="1"/>
  <c r="A1118" i="1"/>
  <c r="AB1117" i="1"/>
  <c r="T1117" i="1"/>
  <c r="AA1117" i="1"/>
  <c r="M1064" i="1"/>
  <c r="J1064" i="1"/>
  <c r="K1064" i="1" s="1"/>
  <c r="I1065" i="1"/>
  <c r="DH1062" i="1" l="1"/>
  <c r="DK1062" i="1" s="1"/>
  <c r="EV1062" i="1"/>
  <c r="EY1062" i="1" s="1"/>
  <c r="EZ1062" i="1" s="1"/>
  <c r="DP1062" i="1"/>
  <c r="DS1062" i="1" s="1"/>
  <c r="DT1062" i="1" s="1"/>
  <c r="AF1062" i="1"/>
  <c r="DX1062" i="1"/>
  <c r="EA1062" i="1" s="1"/>
  <c r="EB1062" i="1" s="1"/>
  <c r="EN1062" i="1"/>
  <c r="EQ1062" i="1" s="1"/>
  <c r="ER1062" i="1" s="1"/>
  <c r="AN1062" i="1"/>
  <c r="FL1062" i="1"/>
  <c r="FO1062" i="1" s="1"/>
  <c r="FP1062" i="1" s="1"/>
  <c r="CJ1062" i="1"/>
  <c r="CM1062" i="1" s="1"/>
  <c r="CN1062" i="1" s="1"/>
  <c r="CB1062" i="1"/>
  <c r="CE1062" i="1" s="1"/>
  <c r="CF1062" i="1" s="1"/>
  <c r="CR1062" i="1"/>
  <c r="CU1062" i="1" s="1"/>
  <c r="EF1062" i="1"/>
  <c r="EI1062" i="1" s="1"/>
  <c r="EJ1062" i="1" s="1"/>
  <c r="BL1062" i="1"/>
  <c r="BD1062" i="1"/>
  <c r="BT1062" i="1"/>
  <c r="BW1062" i="1" s="1"/>
  <c r="BX1062" i="1" s="1"/>
  <c r="FD1062" i="1"/>
  <c r="FG1062" i="1" s="1"/>
  <c r="FH1062" i="1" s="1"/>
  <c r="AV1062" i="1"/>
  <c r="N1064" i="1"/>
  <c r="O1063" i="1"/>
  <c r="EN1063" i="1" s="1"/>
  <c r="EQ1063" i="1" s="1"/>
  <c r="ER1063" i="1" s="1"/>
  <c r="CX1120" i="1"/>
  <c r="CW1121" i="1"/>
  <c r="CP1120" i="1"/>
  <c r="CO1121" i="1"/>
  <c r="CK1118" i="1"/>
  <c r="CL1118" i="1" s="1"/>
  <c r="CC1118" i="1"/>
  <c r="CD1118" i="1" s="1"/>
  <c r="BU1118" i="1"/>
  <c r="BV1118" i="1" s="1"/>
  <c r="BE1118" i="1"/>
  <c r="BF1118" i="1" s="1"/>
  <c r="AW1118" i="1"/>
  <c r="AX1118" i="1" s="1"/>
  <c r="AO1118" i="1"/>
  <c r="AP1118" i="1" s="1"/>
  <c r="AG1118" i="1"/>
  <c r="AH1118" i="1" s="1"/>
  <c r="BM1118" i="1"/>
  <c r="BN1118" i="1" s="1"/>
  <c r="GA1118" i="1"/>
  <c r="DY1118" i="1"/>
  <c r="DZ1118" i="1" s="1"/>
  <c r="DQ1118" i="1"/>
  <c r="DR1118" i="1" s="1"/>
  <c r="DI1118" i="1"/>
  <c r="DJ1118" i="1" s="1"/>
  <c r="DA1118" i="1"/>
  <c r="DB1118" i="1" s="1"/>
  <c r="CS1118" i="1"/>
  <c r="CT1118" i="1" s="1"/>
  <c r="CQ1118" i="1"/>
  <c r="DG1118" i="1"/>
  <c r="BS1118" i="1"/>
  <c r="FS1118" i="1"/>
  <c r="FC1118" i="1"/>
  <c r="DO1118" i="1"/>
  <c r="EE1118" i="1"/>
  <c r="CA1118" i="1"/>
  <c r="FK1118" i="1"/>
  <c r="EM1118" i="1"/>
  <c r="DW1118" i="1"/>
  <c r="EU1118" i="1"/>
  <c r="CY1118" i="1"/>
  <c r="CI1118" i="1"/>
  <c r="EG1118" i="1"/>
  <c r="EH1118" i="1" s="1"/>
  <c r="EO1118" i="1"/>
  <c r="EP1118" i="1" s="1"/>
  <c r="EW1118" i="1"/>
  <c r="EX1118" i="1" s="1"/>
  <c r="FE1118" i="1"/>
  <c r="FF1118" i="1" s="1"/>
  <c r="FM1118" i="1"/>
  <c r="FN1118" i="1" s="1"/>
  <c r="FU1118" i="1"/>
  <c r="FV1118" i="1" s="1"/>
  <c r="GC1118" i="1"/>
  <c r="GD1118" i="1" s="1"/>
  <c r="FZ1118" i="1"/>
  <c r="FY1119" i="1"/>
  <c r="FR1118" i="1"/>
  <c r="FQ1119" i="1"/>
  <c r="EL1118" i="1"/>
  <c r="EK1119" i="1"/>
  <c r="DU1120" i="1"/>
  <c r="DV1119" i="1"/>
  <c r="DN1119" i="1"/>
  <c r="DM1120" i="1"/>
  <c r="DF1119" i="1"/>
  <c r="DE1120" i="1"/>
  <c r="FI1119" i="1"/>
  <c r="FJ1118" i="1"/>
  <c r="ED1119" i="1"/>
  <c r="EC1120" i="1"/>
  <c r="BZ1119" i="1"/>
  <c r="BY1120" i="1"/>
  <c r="BR1122" i="1"/>
  <c r="BQ1123" i="1"/>
  <c r="ET1118" i="1"/>
  <c r="ES1119" i="1"/>
  <c r="CH1121" i="1"/>
  <c r="CG1122" i="1"/>
  <c r="FB1118" i="1"/>
  <c r="FA1119" i="1"/>
  <c r="F1117" i="1"/>
  <c r="S1117" i="1"/>
  <c r="Z1117" i="1" s="1"/>
  <c r="R1117" i="1"/>
  <c r="D1118" i="1"/>
  <c r="G1118" i="1" s="1"/>
  <c r="E1119" i="1"/>
  <c r="Q1118" i="1"/>
  <c r="J1065" i="1"/>
  <c r="K1065" i="1" s="1"/>
  <c r="M1065" i="1"/>
  <c r="I1066" i="1"/>
  <c r="B455" i="1"/>
  <c r="L1064" i="1"/>
  <c r="U1064" i="1"/>
  <c r="W1064" i="1" s="1"/>
  <c r="AA1118" i="1"/>
  <c r="T1118" i="1"/>
  <c r="AB1118" i="1"/>
  <c r="A1119" i="1"/>
  <c r="H1118" i="1"/>
  <c r="C456" i="1"/>
  <c r="O1064" i="1" l="1"/>
  <c r="AN1064" i="1" s="1"/>
  <c r="N1065" i="1"/>
  <c r="CZ1063" i="1"/>
  <c r="DC1063" i="1" s="1"/>
  <c r="AF1063" i="1"/>
  <c r="FD1063" i="1"/>
  <c r="FG1063" i="1" s="1"/>
  <c r="FH1063" i="1" s="1"/>
  <c r="DP1063" i="1"/>
  <c r="DS1063" i="1" s="1"/>
  <c r="DT1063" i="1" s="1"/>
  <c r="BT1063" i="1"/>
  <c r="BW1063" i="1" s="1"/>
  <c r="BX1063" i="1" s="1"/>
  <c r="CB1063" i="1"/>
  <c r="CE1063" i="1" s="1"/>
  <c r="CF1063" i="1" s="1"/>
  <c r="FL1063" i="1"/>
  <c r="FO1063" i="1" s="1"/>
  <c r="FP1063" i="1" s="1"/>
  <c r="CJ1063" i="1"/>
  <c r="CM1063" i="1" s="1"/>
  <c r="CN1063" i="1" s="1"/>
  <c r="AN1063" i="1"/>
  <c r="EF1063" i="1"/>
  <c r="EI1063" i="1" s="1"/>
  <c r="EJ1063" i="1" s="1"/>
  <c r="BL1063" i="1"/>
  <c r="DX1063" i="1"/>
  <c r="EA1063" i="1" s="1"/>
  <c r="EB1063" i="1" s="1"/>
  <c r="BD1063" i="1"/>
  <c r="EV1063" i="1"/>
  <c r="EY1063" i="1" s="1"/>
  <c r="EZ1063" i="1" s="1"/>
  <c r="CR1063" i="1"/>
  <c r="CU1063" i="1" s="1"/>
  <c r="DH1063" i="1"/>
  <c r="DK1063" i="1" s="1"/>
  <c r="AV1063" i="1"/>
  <c r="FA1120" i="1"/>
  <c r="FB1119" i="1"/>
  <c r="BY1121" i="1"/>
  <c r="BZ1120" i="1"/>
  <c r="DE1121" i="1"/>
  <c r="DF1120" i="1"/>
  <c r="ES1120" i="1"/>
  <c r="ET1119" i="1"/>
  <c r="FR1119" i="1"/>
  <c r="FQ1120" i="1"/>
  <c r="CG1123" i="1"/>
  <c r="CH1122" i="1"/>
  <c r="ED1120" i="1"/>
  <c r="EC1121" i="1"/>
  <c r="DM1121" i="1"/>
  <c r="DN1120" i="1"/>
  <c r="FZ1119" i="1"/>
  <c r="FY1120" i="1"/>
  <c r="BM1119" i="1"/>
  <c r="BN1119" i="1" s="1"/>
  <c r="BE1119" i="1"/>
  <c r="BF1119" i="1" s="1"/>
  <c r="AW1119" i="1"/>
  <c r="AX1119" i="1" s="1"/>
  <c r="AG1119" i="1"/>
  <c r="AH1119" i="1" s="1"/>
  <c r="AO1119" i="1"/>
  <c r="AP1119" i="1" s="1"/>
  <c r="BU1119" i="1"/>
  <c r="BV1119" i="1" s="1"/>
  <c r="CK1119" i="1"/>
  <c r="CL1119" i="1" s="1"/>
  <c r="CC1119" i="1"/>
  <c r="CD1119" i="1" s="1"/>
  <c r="GA1119" i="1"/>
  <c r="DY1119" i="1"/>
  <c r="DZ1119" i="1" s="1"/>
  <c r="DQ1119" i="1"/>
  <c r="DR1119" i="1" s="1"/>
  <c r="DI1119" i="1"/>
  <c r="DJ1119" i="1" s="1"/>
  <c r="DA1119" i="1"/>
  <c r="DB1119" i="1" s="1"/>
  <c r="CS1119" i="1"/>
  <c r="CT1119" i="1" s="1"/>
  <c r="DG1119" i="1"/>
  <c r="CQ1119" i="1"/>
  <c r="EE1119" i="1"/>
  <c r="DO1119" i="1"/>
  <c r="DW1119" i="1"/>
  <c r="FS1119" i="1"/>
  <c r="EU1119" i="1"/>
  <c r="BS1119" i="1"/>
  <c r="FC1119" i="1"/>
  <c r="FK1119" i="1"/>
  <c r="CA1119" i="1"/>
  <c r="CI1119" i="1"/>
  <c r="EM1119" i="1"/>
  <c r="CY1119" i="1"/>
  <c r="EG1119" i="1"/>
  <c r="EH1119" i="1" s="1"/>
  <c r="EO1119" i="1"/>
  <c r="EP1119" i="1" s="1"/>
  <c r="EW1119" i="1"/>
  <c r="EX1119" i="1" s="1"/>
  <c r="FE1119" i="1"/>
  <c r="FF1119" i="1" s="1"/>
  <c r="FM1119" i="1"/>
  <c r="FN1119" i="1" s="1"/>
  <c r="FU1119" i="1"/>
  <c r="FV1119" i="1" s="1"/>
  <c r="GC1119" i="1"/>
  <c r="GD1119" i="1" s="1"/>
  <c r="BQ1124" i="1"/>
  <c r="BR1123" i="1"/>
  <c r="FJ1119" i="1"/>
  <c r="FI1120" i="1"/>
  <c r="DV1120" i="1"/>
  <c r="DU1121" i="1"/>
  <c r="CP1121" i="1"/>
  <c r="CO1122" i="1"/>
  <c r="EK1120" i="1"/>
  <c r="EL1119" i="1"/>
  <c r="CX1121" i="1"/>
  <c r="CW1122" i="1"/>
  <c r="F1118" i="1"/>
  <c r="E1120" i="1"/>
  <c r="Q1119" i="1"/>
  <c r="S1118" i="1"/>
  <c r="Z1118" i="1" s="1"/>
  <c r="R1118" i="1"/>
  <c r="D1119" i="1"/>
  <c r="G1119" i="1" s="1"/>
  <c r="A1120" i="1"/>
  <c r="H1119" i="1"/>
  <c r="M1066" i="1"/>
  <c r="J1066" i="1"/>
  <c r="K1066" i="1" s="1"/>
  <c r="I1067" i="1"/>
  <c r="P456" i="1"/>
  <c r="L1065" i="1"/>
  <c r="U1065" i="1"/>
  <c r="W1065" i="1" s="1"/>
  <c r="AB1119" i="1"/>
  <c r="AA1119" i="1"/>
  <c r="T1119" i="1"/>
  <c r="AV1064" i="1" l="1"/>
  <c r="DH1064" i="1"/>
  <c r="DK1064" i="1" s="1"/>
  <c r="CR1064" i="1"/>
  <c r="CU1064" i="1" s="1"/>
  <c r="N1066" i="1"/>
  <c r="O1065" i="1"/>
  <c r="CR1065" i="1" s="1"/>
  <c r="CU1065" i="1" s="1"/>
  <c r="BD1064" i="1"/>
  <c r="EV1064" i="1"/>
  <c r="EY1064" i="1" s="1"/>
  <c r="EZ1064" i="1" s="1"/>
  <c r="CB1064" i="1"/>
  <c r="CE1064" i="1" s="1"/>
  <c r="CF1064" i="1" s="1"/>
  <c r="AF1064" i="1"/>
  <c r="BT1064" i="1"/>
  <c r="BW1064" i="1" s="1"/>
  <c r="BX1064" i="1" s="1"/>
  <c r="EN1064" i="1"/>
  <c r="EQ1064" i="1" s="1"/>
  <c r="ER1064" i="1" s="1"/>
  <c r="FL1064" i="1"/>
  <c r="FO1064" i="1" s="1"/>
  <c r="FP1064" i="1" s="1"/>
  <c r="FD1064" i="1"/>
  <c r="FG1064" i="1" s="1"/>
  <c r="FH1064" i="1" s="1"/>
  <c r="CJ1064" i="1"/>
  <c r="CM1064" i="1" s="1"/>
  <c r="CN1064" i="1" s="1"/>
  <c r="DX1064" i="1"/>
  <c r="EA1064" i="1" s="1"/>
  <c r="EB1064" i="1" s="1"/>
  <c r="BL1064" i="1"/>
  <c r="EF1064" i="1"/>
  <c r="EI1064" i="1" s="1"/>
  <c r="EJ1064" i="1" s="1"/>
  <c r="DP1064" i="1"/>
  <c r="DS1064" i="1" s="1"/>
  <c r="DT1064" i="1" s="1"/>
  <c r="CZ1064" i="1"/>
  <c r="DC1064" i="1" s="1"/>
  <c r="EC1122" i="1"/>
  <c r="ED1121" i="1"/>
  <c r="ET1120" i="1"/>
  <c r="ES1121" i="1"/>
  <c r="BQ1125" i="1"/>
  <c r="BR1124" i="1"/>
  <c r="CP1122" i="1"/>
  <c r="CO1123" i="1"/>
  <c r="EL1120" i="1"/>
  <c r="EK1121" i="1"/>
  <c r="CG1124" i="1"/>
  <c r="CH1123" i="1"/>
  <c r="DF1121" i="1"/>
  <c r="DE1122" i="1"/>
  <c r="DV1121" i="1"/>
  <c r="DU1122" i="1"/>
  <c r="FY1121" i="1"/>
  <c r="FZ1120" i="1"/>
  <c r="FR1120" i="1"/>
  <c r="FQ1121" i="1"/>
  <c r="FJ1120" i="1"/>
  <c r="FI1121" i="1"/>
  <c r="AO1120" i="1"/>
  <c r="AP1120" i="1" s="1"/>
  <c r="AG1120" i="1"/>
  <c r="AH1120" i="1" s="1"/>
  <c r="CK1120" i="1"/>
  <c r="CL1120" i="1" s="1"/>
  <c r="BU1120" i="1"/>
  <c r="BV1120" i="1" s="1"/>
  <c r="CC1120" i="1"/>
  <c r="CD1120" i="1" s="1"/>
  <c r="BM1120" i="1"/>
  <c r="BN1120" i="1" s="1"/>
  <c r="GA1120" i="1"/>
  <c r="BE1120" i="1"/>
  <c r="BF1120" i="1" s="1"/>
  <c r="AW1120" i="1"/>
  <c r="AX1120" i="1" s="1"/>
  <c r="DY1120" i="1"/>
  <c r="DZ1120" i="1" s="1"/>
  <c r="DQ1120" i="1"/>
  <c r="DR1120" i="1" s="1"/>
  <c r="DI1120" i="1"/>
  <c r="DJ1120" i="1" s="1"/>
  <c r="DA1120" i="1"/>
  <c r="DB1120" i="1" s="1"/>
  <c r="CS1120" i="1"/>
  <c r="CT1120" i="1" s="1"/>
  <c r="DG1120" i="1"/>
  <c r="CQ1120" i="1"/>
  <c r="EE1120" i="1"/>
  <c r="CA1120" i="1"/>
  <c r="FC1120" i="1"/>
  <c r="FK1120" i="1"/>
  <c r="DO1120" i="1"/>
  <c r="FS1120" i="1"/>
  <c r="EM1120" i="1"/>
  <c r="CY1120" i="1"/>
  <c r="EU1120" i="1"/>
  <c r="CI1120" i="1"/>
  <c r="BS1120" i="1"/>
  <c r="DW1120" i="1"/>
  <c r="EG1120" i="1"/>
  <c r="EH1120" i="1" s="1"/>
  <c r="EO1120" i="1"/>
  <c r="EP1120" i="1" s="1"/>
  <c r="EW1120" i="1"/>
  <c r="EX1120" i="1" s="1"/>
  <c r="FE1120" i="1"/>
  <c r="FF1120" i="1" s="1"/>
  <c r="FM1120" i="1"/>
  <c r="FN1120" i="1" s="1"/>
  <c r="FU1120" i="1"/>
  <c r="FV1120" i="1" s="1"/>
  <c r="GC1120" i="1"/>
  <c r="GD1120" i="1" s="1"/>
  <c r="CW1123" i="1"/>
  <c r="CX1122" i="1"/>
  <c r="BZ1121" i="1"/>
  <c r="BY1122" i="1"/>
  <c r="DN1121" i="1"/>
  <c r="DM1122" i="1"/>
  <c r="FB1120" i="1"/>
  <c r="FA1121" i="1"/>
  <c r="F1119" i="1"/>
  <c r="S1119" i="1"/>
  <c r="Z1119" i="1" s="1"/>
  <c r="R1119" i="1"/>
  <c r="E1121" i="1"/>
  <c r="Q1120" i="1"/>
  <c r="D1120" i="1"/>
  <c r="G1120" i="1" s="1"/>
  <c r="AA1120" i="1"/>
  <c r="T1120" i="1"/>
  <c r="AB1120" i="1"/>
  <c r="J1067" i="1"/>
  <c r="K1067" i="1" s="1"/>
  <c r="M1067" i="1"/>
  <c r="I1068" i="1"/>
  <c r="A1121" i="1"/>
  <c r="H1120" i="1"/>
  <c r="L1066" i="1"/>
  <c r="U1066" i="1"/>
  <c r="W1066" i="1" s="1"/>
  <c r="X456" i="1"/>
  <c r="EN1065" i="1" l="1"/>
  <c r="EQ1065" i="1" s="1"/>
  <c r="ER1065" i="1" s="1"/>
  <c r="CZ1065" i="1"/>
  <c r="DC1065" i="1" s="1"/>
  <c r="EF1065" i="1"/>
  <c r="EI1065" i="1" s="1"/>
  <c r="EJ1065" i="1" s="1"/>
  <c r="AV1065" i="1"/>
  <c r="N1067" i="1"/>
  <c r="DH1065" i="1"/>
  <c r="DK1065" i="1" s="1"/>
  <c r="CJ1065" i="1"/>
  <c r="CM1065" i="1" s="1"/>
  <c r="CN1065" i="1" s="1"/>
  <c r="O1066" i="1"/>
  <c r="BT1066" i="1" s="1"/>
  <c r="BW1066" i="1" s="1"/>
  <c r="BX1066" i="1" s="1"/>
  <c r="FL1065" i="1"/>
  <c r="FO1065" i="1" s="1"/>
  <c r="FP1065" i="1" s="1"/>
  <c r="FD1065" i="1"/>
  <c r="FG1065" i="1" s="1"/>
  <c r="FH1065" i="1" s="1"/>
  <c r="BL1065" i="1"/>
  <c r="DP1065" i="1"/>
  <c r="DS1065" i="1" s="1"/>
  <c r="DT1065" i="1" s="1"/>
  <c r="AN1065" i="1"/>
  <c r="DX1065" i="1"/>
  <c r="EA1065" i="1" s="1"/>
  <c r="EB1065" i="1" s="1"/>
  <c r="BD1065" i="1"/>
  <c r="EV1065" i="1"/>
  <c r="EY1065" i="1" s="1"/>
  <c r="EZ1065" i="1" s="1"/>
  <c r="AF1065" i="1"/>
  <c r="BT1065" i="1"/>
  <c r="BW1065" i="1" s="1"/>
  <c r="BX1065" i="1" s="1"/>
  <c r="CB1065" i="1"/>
  <c r="CE1065" i="1" s="1"/>
  <c r="CF1065" i="1" s="1"/>
  <c r="CC1121" i="1"/>
  <c r="CD1121" i="1" s="1"/>
  <c r="BU1121" i="1"/>
  <c r="BV1121" i="1" s="1"/>
  <c r="BM1121" i="1"/>
  <c r="BN1121" i="1" s="1"/>
  <c r="AW1121" i="1"/>
  <c r="AX1121" i="1" s="1"/>
  <c r="AO1121" i="1"/>
  <c r="AP1121" i="1" s="1"/>
  <c r="CK1121" i="1"/>
  <c r="CL1121" i="1" s="1"/>
  <c r="GA1121" i="1"/>
  <c r="BE1121" i="1"/>
  <c r="BF1121" i="1" s="1"/>
  <c r="AG1121" i="1"/>
  <c r="AH1121" i="1" s="1"/>
  <c r="DY1121" i="1"/>
  <c r="DZ1121" i="1" s="1"/>
  <c r="DQ1121" i="1"/>
  <c r="DR1121" i="1" s="1"/>
  <c r="DI1121" i="1"/>
  <c r="DJ1121" i="1" s="1"/>
  <c r="DA1121" i="1"/>
  <c r="DB1121" i="1" s="1"/>
  <c r="CS1121" i="1"/>
  <c r="CT1121" i="1" s="1"/>
  <c r="DG1121" i="1"/>
  <c r="CQ1121" i="1"/>
  <c r="EE1121" i="1"/>
  <c r="FC1121" i="1"/>
  <c r="DO1121" i="1"/>
  <c r="CA1121" i="1"/>
  <c r="CI1121" i="1"/>
  <c r="FK1121" i="1"/>
  <c r="BS1121" i="1"/>
  <c r="DW1121" i="1"/>
  <c r="EU1121" i="1"/>
  <c r="EM1121" i="1"/>
  <c r="CY1121" i="1"/>
  <c r="FS1121" i="1"/>
  <c r="EG1121" i="1"/>
  <c r="EH1121" i="1" s="1"/>
  <c r="EO1121" i="1"/>
  <c r="EP1121" i="1" s="1"/>
  <c r="EW1121" i="1"/>
  <c r="EX1121" i="1" s="1"/>
  <c r="FE1121" i="1"/>
  <c r="FF1121" i="1" s="1"/>
  <c r="FM1121" i="1"/>
  <c r="FN1121" i="1" s="1"/>
  <c r="FU1121" i="1"/>
  <c r="FV1121" i="1" s="1"/>
  <c r="GC1121" i="1"/>
  <c r="GD1121" i="1" s="1"/>
  <c r="DM1123" i="1"/>
  <c r="DN1122" i="1"/>
  <c r="DE1123" i="1"/>
  <c r="DF1122" i="1"/>
  <c r="CO1124" i="1"/>
  <c r="CP1123" i="1"/>
  <c r="FR1121" i="1"/>
  <c r="FQ1122" i="1"/>
  <c r="CG1125" i="1"/>
  <c r="CH1124" i="1"/>
  <c r="BQ1126" i="1"/>
  <c r="BR1125" i="1"/>
  <c r="BY1123" i="1"/>
  <c r="BZ1122" i="1"/>
  <c r="CW1124" i="1"/>
  <c r="CX1123" i="1"/>
  <c r="FY1122" i="1"/>
  <c r="FZ1121" i="1"/>
  <c r="ET1121" i="1"/>
  <c r="ES1122" i="1"/>
  <c r="FA1122" i="1"/>
  <c r="FB1121" i="1"/>
  <c r="DV1122" i="1"/>
  <c r="DU1123" i="1"/>
  <c r="EL1121" i="1"/>
  <c r="EK1122" i="1"/>
  <c r="FJ1121" i="1"/>
  <c r="FI1122" i="1"/>
  <c r="ED1122" i="1"/>
  <c r="EC1123" i="1"/>
  <c r="F1120" i="1"/>
  <c r="R1120" i="1"/>
  <c r="S1120" i="1"/>
  <c r="Z1120" i="1" s="1"/>
  <c r="D1121" i="1"/>
  <c r="G1121" i="1" s="1"/>
  <c r="E1122" i="1"/>
  <c r="Q1121" i="1"/>
  <c r="C457" i="1"/>
  <c r="P457" i="1" s="1"/>
  <c r="L1067" i="1"/>
  <c r="U1067" i="1"/>
  <c r="W1067" i="1" s="1"/>
  <c r="AB1121" i="1"/>
  <c r="AA1121" i="1"/>
  <c r="T1121" i="1"/>
  <c r="B456" i="1"/>
  <c r="M1068" i="1"/>
  <c r="J1068" i="1"/>
  <c r="K1068" i="1" s="1"/>
  <c r="I1069" i="1"/>
  <c r="A1122" i="1"/>
  <c r="H1121" i="1"/>
  <c r="N1068" i="1" l="1"/>
  <c r="DP1066" i="1"/>
  <c r="DS1066" i="1" s="1"/>
  <c r="DT1066" i="1" s="1"/>
  <c r="CJ1066" i="1"/>
  <c r="CM1066" i="1" s="1"/>
  <c r="CN1066" i="1" s="1"/>
  <c r="CR1066" i="1"/>
  <c r="CU1066" i="1" s="1"/>
  <c r="FD1066" i="1"/>
  <c r="FG1066" i="1" s="1"/>
  <c r="FH1066" i="1" s="1"/>
  <c r="CZ1066" i="1"/>
  <c r="DC1066" i="1" s="1"/>
  <c r="CB1066" i="1"/>
  <c r="CE1066" i="1" s="1"/>
  <c r="CF1066" i="1" s="1"/>
  <c r="AV1066" i="1"/>
  <c r="O1067" i="1"/>
  <c r="CJ1067" i="1" s="1"/>
  <c r="CM1067" i="1" s="1"/>
  <c r="CN1067" i="1" s="1"/>
  <c r="FL1066" i="1"/>
  <c r="FO1066" i="1" s="1"/>
  <c r="FP1066" i="1" s="1"/>
  <c r="AN1066" i="1"/>
  <c r="BD1066" i="1"/>
  <c r="EN1066" i="1"/>
  <c r="EQ1066" i="1" s="1"/>
  <c r="ER1066" i="1" s="1"/>
  <c r="DX1066" i="1"/>
  <c r="EA1066" i="1" s="1"/>
  <c r="EB1066" i="1" s="1"/>
  <c r="DH1066" i="1"/>
  <c r="DK1066" i="1" s="1"/>
  <c r="EV1066" i="1"/>
  <c r="EY1066" i="1" s="1"/>
  <c r="EZ1066" i="1" s="1"/>
  <c r="EF1066" i="1"/>
  <c r="EI1066" i="1" s="1"/>
  <c r="EJ1066" i="1" s="1"/>
  <c r="BL1066" i="1"/>
  <c r="AF1066" i="1"/>
  <c r="CX1124" i="1"/>
  <c r="CW1125" i="1"/>
  <c r="FI1123" i="1"/>
  <c r="FJ1122" i="1"/>
  <c r="ET1122" i="1"/>
  <c r="ES1123" i="1"/>
  <c r="EL1122" i="1"/>
  <c r="EK1123" i="1"/>
  <c r="BY1124" i="1"/>
  <c r="BZ1123" i="1"/>
  <c r="CO1125" i="1"/>
  <c r="CP1124" i="1"/>
  <c r="BE1122" i="1"/>
  <c r="BF1122" i="1" s="1"/>
  <c r="AW1122" i="1"/>
  <c r="AX1122" i="1" s="1"/>
  <c r="AO1122" i="1"/>
  <c r="AP1122" i="1" s="1"/>
  <c r="CK1122" i="1"/>
  <c r="CL1122" i="1" s="1"/>
  <c r="CC1122" i="1"/>
  <c r="CD1122" i="1" s="1"/>
  <c r="GA1122" i="1"/>
  <c r="BU1122" i="1"/>
  <c r="BV1122" i="1" s="1"/>
  <c r="BM1122" i="1"/>
  <c r="BN1122" i="1" s="1"/>
  <c r="AG1122" i="1"/>
  <c r="AH1122" i="1" s="1"/>
  <c r="DY1122" i="1"/>
  <c r="DZ1122" i="1" s="1"/>
  <c r="DQ1122" i="1"/>
  <c r="DR1122" i="1" s="1"/>
  <c r="DI1122" i="1"/>
  <c r="DJ1122" i="1" s="1"/>
  <c r="DA1122" i="1"/>
  <c r="DB1122" i="1" s="1"/>
  <c r="CS1122" i="1"/>
  <c r="CT1122" i="1" s="1"/>
  <c r="DG1122" i="1"/>
  <c r="CQ1122" i="1"/>
  <c r="FC1122" i="1"/>
  <c r="CA1122" i="1"/>
  <c r="CY1122" i="1"/>
  <c r="FK1122" i="1"/>
  <c r="EE1122" i="1"/>
  <c r="DO1122" i="1"/>
  <c r="FS1122" i="1"/>
  <c r="CI1122" i="1"/>
  <c r="DW1122" i="1"/>
  <c r="EU1122" i="1"/>
  <c r="EM1122" i="1"/>
  <c r="BS1122" i="1"/>
  <c r="EG1122" i="1"/>
  <c r="EH1122" i="1" s="1"/>
  <c r="EO1122" i="1"/>
  <c r="EP1122" i="1" s="1"/>
  <c r="EW1122" i="1"/>
  <c r="EX1122" i="1" s="1"/>
  <c r="FE1122" i="1"/>
  <c r="FF1122" i="1" s="1"/>
  <c r="FM1122" i="1"/>
  <c r="FN1122" i="1" s="1"/>
  <c r="FU1122" i="1"/>
  <c r="FV1122" i="1" s="1"/>
  <c r="GC1122" i="1"/>
  <c r="GD1122" i="1" s="1"/>
  <c r="FZ1122" i="1"/>
  <c r="FY1123" i="1"/>
  <c r="ED1123" i="1"/>
  <c r="EC1124" i="1"/>
  <c r="FA1123" i="1"/>
  <c r="FB1122" i="1"/>
  <c r="FR1122" i="1"/>
  <c r="FQ1123" i="1"/>
  <c r="DV1123" i="1"/>
  <c r="DU1124" i="1"/>
  <c r="BQ1127" i="1"/>
  <c r="BR1126" i="1"/>
  <c r="DE1124" i="1"/>
  <c r="DF1123" i="1"/>
  <c r="CH1125" i="1"/>
  <c r="CG1126" i="1"/>
  <c r="DN1123" i="1"/>
  <c r="DM1124" i="1"/>
  <c r="F1121" i="1"/>
  <c r="E1123" i="1"/>
  <c r="Q1122" i="1"/>
  <c r="S1121" i="1"/>
  <c r="Z1121" i="1" s="1"/>
  <c r="R1121" i="1"/>
  <c r="D1122" i="1"/>
  <c r="G1122" i="1" s="1"/>
  <c r="J1069" i="1"/>
  <c r="K1069" i="1" s="1"/>
  <c r="M1069" i="1"/>
  <c r="I1070" i="1"/>
  <c r="L1068" i="1"/>
  <c r="U1068" i="1"/>
  <c r="W1068" i="1" s="1"/>
  <c r="A1123" i="1"/>
  <c r="H1122" i="1"/>
  <c r="X457" i="1"/>
  <c r="AA1122" i="1"/>
  <c r="T1122" i="1"/>
  <c r="AB1122" i="1"/>
  <c r="O1068" i="1" l="1"/>
  <c r="CJ1068" i="1" s="1"/>
  <c r="CM1068" i="1" s="1"/>
  <c r="CN1068" i="1" s="1"/>
  <c r="N1069" i="1"/>
  <c r="FD1067" i="1"/>
  <c r="FG1067" i="1" s="1"/>
  <c r="FH1067" i="1" s="1"/>
  <c r="BL1067" i="1"/>
  <c r="BD1067" i="1"/>
  <c r="CZ1067" i="1"/>
  <c r="DC1067" i="1" s="1"/>
  <c r="CR1067" i="1"/>
  <c r="CU1067" i="1" s="1"/>
  <c r="CB1067" i="1"/>
  <c r="CE1067" i="1" s="1"/>
  <c r="CF1067" i="1" s="1"/>
  <c r="EV1067" i="1"/>
  <c r="EY1067" i="1" s="1"/>
  <c r="EZ1067" i="1" s="1"/>
  <c r="DH1067" i="1"/>
  <c r="DK1067" i="1" s="1"/>
  <c r="FL1067" i="1"/>
  <c r="FO1067" i="1" s="1"/>
  <c r="FP1067" i="1" s="1"/>
  <c r="AF1067" i="1"/>
  <c r="AN1067" i="1"/>
  <c r="BT1067" i="1"/>
  <c r="BW1067" i="1" s="1"/>
  <c r="BX1067" i="1" s="1"/>
  <c r="AV1067" i="1"/>
  <c r="DP1067" i="1"/>
  <c r="DS1067" i="1" s="1"/>
  <c r="DT1067" i="1" s="1"/>
  <c r="EN1067" i="1"/>
  <c r="EQ1067" i="1" s="1"/>
  <c r="ER1067" i="1" s="1"/>
  <c r="EF1067" i="1"/>
  <c r="EI1067" i="1" s="1"/>
  <c r="EJ1067" i="1" s="1"/>
  <c r="DX1067" i="1"/>
  <c r="EA1067" i="1" s="1"/>
  <c r="EB1067" i="1" s="1"/>
  <c r="ET1123" i="1"/>
  <c r="ES1124" i="1"/>
  <c r="CH1126" i="1"/>
  <c r="CG1127" i="1"/>
  <c r="FQ1124" i="1"/>
  <c r="FR1123" i="1"/>
  <c r="FZ1123" i="1"/>
  <c r="FY1124" i="1"/>
  <c r="DF1124" i="1"/>
  <c r="DE1125" i="1"/>
  <c r="FB1123" i="1"/>
  <c r="FA1124" i="1"/>
  <c r="CP1125" i="1"/>
  <c r="CO1126" i="1"/>
  <c r="FI1124" i="1"/>
  <c r="FJ1123" i="1"/>
  <c r="DU1125" i="1"/>
  <c r="DV1124" i="1"/>
  <c r="AG1123" i="1"/>
  <c r="AH1123" i="1" s="1"/>
  <c r="CK1123" i="1"/>
  <c r="CL1123" i="1" s="1"/>
  <c r="CC1123" i="1"/>
  <c r="CD1123" i="1" s="1"/>
  <c r="BM1123" i="1"/>
  <c r="BN1123" i="1" s="1"/>
  <c r="BE1123" i="1"/>
  <c r="BF1123" i="1" s="1"/>
  <c r="GA1123" i="1"/>
  <c r="AO1123" i="1"/>
  <c r="AP1123" i="1" s="1"/>
  <c r="AW1123" i="1"/>
  <c r="AX1123" i="1" s="1"/>
  <c r="BU1123" i="1"/>
  <c r="BV1123" i="1" s="1"/>
  <c r="DY1123" i="1"/>
  <c r="DZ1123" i="1" s="1"/>
  <c r="DQ1123" i="1"/>
  <c r="DR1123" i="1" s="1"/>
  <c r="DI1123" i="1"/>
  <c r="DJ1123" i="1" s="1"/>
  <c r="DA1123" i="1"/>
  <c r="DB1123" i="1" s="1"/>
  <c r="CS1123" i="1"/>
  <c r="CT1123" i="1" s="1"/>
  <c r="CQ1123" i="1"/>
  <c r="DG1123" i="1"/>
  <c r="FS1123" i="1"/>
  <c r="FK1123" i="1"/>
  <c r="CY1123" i="1"/>
  <c r="EU1123" i="1"/>
  <c r="FC1123" i="1"/>
  <c r="CA1123" i="1"/>
  <c r="CI1123" i="1"/>
  <c r="BS1123" i="1"/>
  <c r="DW1123" i="1"/>
  <c r="EE1123" i="1"/>
  <c r="DO1123" i="1"/>
  <c r="EM1123" i="1"/>
  <c r="EG1123" i="1"/>
  <c r="EH1123" i="1" s="1"/>
  <c r="EO1123" i="1"/>
  <c r="EP1123" i="1" s="1"/>
  <c r="EW1123" i="1"/>
  <c r="EX1123" i="1" s="1"/>
  <c r="FE1123" i="1"/>
  <c r="FF1123" i="1" s="1"/>
  <c r="FM1123" i="1"/>
  <c r="FN1123" i="1" s="1"/>
  <c r="FU1123" i="1"/>
  <c r="FV1123" i="1" s="1"/>
  <c r="GC1123" i="1"/>
  <c r="GD1123" i="1" s="1"/>
  <c r="DM1125" i="1"/>
  <c r="DN1124" i="1"/>
  <c r="BQ1128" i="1"/>
  <c r="BR1127" i="1"/>
  <c r="EC1125" i="1"/>
  <c r="ED1124" i="1"/>
  <c r="BY1125" i="1"/>
  <c r="BZ1124" i="1"/>
  <c r="CX1125" i="1"/>
  <c r="CW1126" i="1"/>
  <c r="EL1123" i="1"/>
  <c r="EK1124" i="1"/>
  <c r="F1122" i="1"/>
  <c r="E1124" i="1"/>
  <c r="Q1123" i="1"/>
  <c r="S1122" i="1"/>
  <c r="Z1122" i="1" s="1"/>
  <c r="R1122" i="1"/>
  <c r="D1123" i="1"/>
  <c r="G1123" i="1" s="1"/>
  <c r="C458" i="1"/>
  <c r="M1070" i="1"/>
  <c r="J1070" i="1"/>
  <c r="K1070" i="1" s="1"/>
  <c r="I1071" i="1"/>
  <c r="B457" i="1"/>
  <c r="A1124" i="1"/>
  <c r="H1123" i="1"/>
  <c r="L1069" i="1"/>
  <c r="U1069" i="1"/>
  <c r="W1069" i="1" s="1"/>
  <c r="AB1123" i="1"/>
  <c r="AA1123" i="1"/>
  <c r="T1123" i="1"/>
  <c r="EV1068" i="1" l="1"/>
  <c r="EY1068" i="1" s="1"/>
  <c r="EZ1068" i="1" s="1"/>
  <c r="BL1068" i="1"/>
  <c r="CB1068" i="1"/>
  <c r="CE1068" i="1" s="1"/>
  <c r="CF1068" i="1" s="1"/>
  <c r="FL1068" i="1"/>
  <c r="FO1068" i="1" s="1"/>
  <c r="FP1068" i="1" s="1"/>
  <c r="DP1068" i="1"/>
  <c r="DS1068" i="1" s="1"/>
  <c r="DT1068" i="1" s="1"/>
  <c r="BT1068" i="1"/>
  <c r="BW1068" i="1" s="1"/>
  <c r="BX1068" i="1" s="1"/>
  <c r="DH1068" i="1"/>
  <c r="DK1068" i="1" s="1"/>
  <c r="AN1068" i="1"/>
  <c r="EN1068" i="1"/>
  <c r="EQ1068" i="1" s="1"/>
  <c r="ER1068" i="1" s="1"/>
  <c r="CR1068" i="1"/>
  <c r="CU1068" i="1" s="1"/>
  <c r="N1070" i="1"/>
  <c r="AV1068" i="1"/>
  <c r="BD1068" i="1"/>
  <c r="DX1068" i="1"/>
  <c r="EA1068" i="1" s="1"/>
  <c r="EB1068" i="1" s="1"/>
  <c r="EF1068" i="1"/>
  <c r="EI1068" i="1" s="1"/>
  <c r="EJ1068" i="1" s="1"/>
  <c r="AF1068" i="1"/>
  <c r="FD1068" i="1"/>
  <c r="FG1068" i="1" s="1"/>
  <c r="FH1068" i="1" s="1"/>
  <c r="CZ1068" i="1"/>
  <c r="DC1068" i="1" s="1"/>
  <c r="O1069" i="1"/>
  <c r="EV1069" i="1" s="1"/>
  <c r="EY1069" i="1" s="1"/>
  <c r="EZ1069" i="1" s="1"/>
  <c r="CO1127" i="1"/>
  <c r="CP1126" i="1"/>
  <c r="FY1125" i="1"/>
  <c r="FZ1124" i="1"/>
  <c r="BY1126" i="1"/>
  <c r="BZ1125" i="1"/>
  <c r="FB1124" i="1"/>
  <c r="FA1125" i="1"/>
  <c r="BQ1129" i="1"/>
  <c r="BR1128" i="1"/>
  <c r="FQ1125" i="1"/>
  <c r="FR1124" i="1"/>
  <c r="BU1124" i="1"/>
  <c r="BV1124" i="1" s="1"/>
  <c r="BM1124" i="1"/>
  <c r="BN1124" i="1" s="1"/>
  <c r="BE1124" i="1"/>
  <c r="BF1124" i="1" s="1"/>
  <c r="AO1124" i="1"/>
  <c r="AP1124" i="1" s="1"/>
  <c r="AG1124" i="1"/>
  <c r="AH1124" i="1" s="1"/>
  <c r="GA1124" i="1"/>
  <c r="CC1124" i="1"/>
  <c r="CD1124" i="1" s="1"/>
  <c r="AW1124" i="1"/>
  <c r="AX1124" i="1" s="1"/>
  <c r="CK1124" i="1"/>
  <c r="CL1124" i="1" s="1"/>
  <c r="DY1124" i="1"/>
  <c r="DZ1124" i="1" s="1"/>
  <c r="DQ1124" i="1"/>
  <c r="DR1124" i="1" s="1"/>
  <c r="DI1124" i="1"/>
  <c r="DJ1124" i="1" s="1"/>
  <c r="DA1124" i="1"/>
  <c r="DB1124" i="1" s="1"/>
  <c r="CS1124" i="1"/>
  <c r="CT1124" i="1" s="1"/>
  <c r="CQ1124" i="1"/>
  <c r="DG1124" i="1"/>
  <c r="EU1124" i="1"/>
  <c r="BS1124" i="1"/>
  <c r="EM1124" i="1"/>
  <c r="CA1124" i="1"/>
  <c r="DO1124" i="1"/>
  <c r="EE1124" i="1"/>
  <c r="FK1124" i="1"/>
  <c r="DW1124" i="1"/>
  <c r="CI1124" i="1"/>
  <c r="CY1124" i="1"/>
  <c r="FC1124" i="1"/>
  <c r="FS1124" i="1"/>
  <c r="EG1124" i="1"/>
  <c r="EH1124" i="1" s="1"/>
  <c r="EO1124" i="1"/>
  <c r="EP1124" i="1" s="1"/>
  <c r="EW1124" i="1"/>
  <c r="EX1124" i="1" s="1"/>
  <c r="FE1124" i="1"/>
  <c r="FF1124" i="1" s="1"/>
  <c r="FM1124" i="1"/>
  <c r="FN1124" i="1" s="1"/>
  <c r="FU1124" i="1"/>
  <c r="FV1124" i="1" s="1"/>
  <c r="GC1124" i="1"/>
  <c r="GD1124" i="1" s="1"/>
  <c r="DM1126" i="1"/>
  <c r="DN1125" i="1"/>
  <c r="EC1126" i="1"/>
  <c r="ED1125" i="1"/>
  <c r="DU1126" i="1"/>
  <c r="DV1125" i="1"/>
  <c r="DF1125" i="1"/>
  <c r="DE1126" i="1"/>
  <c r="CG1128" i="1"/>
  <c r="CH1127" i="1"/>
  <c r="CX1126" i="1"/>
  <c r="CW1127" i="1"/>
  <c r="EK1125" i="1"/>
  <c r="EL1124" i="1"/>
  <c r="ES1125" i="1"/>
  <c r="ET1124" i="1"/>
  <c r="FI1125" i="1"/>
  <c r="FJ1124" i="1"/>
  <c r="F1123" i="1"/>
  <c r="E1125" i="1"/>
  <c r="Q1124" i="1"/>
  <c r="R1123" i="1"/>
  <c r="S1123" i="1"/>
  <c r="Z1123" i="1" s="1"/>
  <c r="D1124" i="1"/>
  <c r="AB1124" i="1"/>
  <c r="AA1124" i="1"/>
  <c r="T1124" i="1"/>
  <c r="A1125" i="1"/>
  <c r="H1124" i="1"/>
  <c r="J1071" i="1"/>
  <c r="K1071" i="1" s="1"/>
  <c r="M1071" i="1"/>
  <c r="I1072" i="1"/>
  <c r="P458" i="1"/>
  <c r="L1070" i="1"/>
  <c r="U1070" i="1"/>
  <c r="W1070" i="1" s="1"/>
  <c r="O1070" i="1" l="1"/>
  <c r="DH1070" i="1" s="1"/>
  <c r="DK1070" i="1" s="1"/>
  <c r="N1071" i="1"/>
  <c r="DX1069" i="1"/>
  <c r="EA1069" i="1" s="1"/>
  <c r="EB1069" i="1" s="1"/>
  <c r="AV1069" i="1"/>
  <c r="AN1069" i="1"/>
  <c r="CB1069" i="1"/>
  <c r="CE1069" i="1" s="1"/>
  <c r="CF1069" i="1" s="1"/>
  <c r="BT1069" i="1"/>
  <c r="BW1069" i="1" s="1"/>
  <c r="BX1069" i="1" s="1"/>
  <c r="CZ1069" i="1"/>
  <c r="DC1069" i="1" s="1"/>
  <c r="EN1069" i="1"/>
  <c r="EQ1069" i="1" s="1"/>
  <c r="ER1069" i="1" s="1"/>
  <c r="BL1069" i="1"/>
  <c r="CR1069" i="1"/>
  <c r="CU1069" i="1" s="1"/>
  <c r="DP1069" i="1"/>
  <c r="DS1069" i="1" s="1"/>
  <c r="DT1069" i="1" s="1"/>
  <c r="DH1069" i="1"/>
  <c r="DK1069" i="1" s="1"/>
  <c r="EF1069" i="1"/>
  <c r="EI1069" i="1" s="1"/>
  <c r="EJ1069" i="1" s="1"/>
  <c r="BD1069" i="1"/>
  <c r="FL1069" i="1"/>
  <c r="FO1069" i="1" s="1"/>
  <c r="FP1069" i="1" s="1"/>
  <c r="CJ1069" i="1"/>
  <c r="CM1069" i="1" s="1"/>
  <c r="CN1069" i="1" s="1"/>
  <c r="AF1069" i="1"/>
  <c r="FD1069" i="1"/>
  <c r="FG1069" i="1" s="1"/>
  <c r="FH1069" i="1" s="1"/>
  <c r="ED1126" i="1"/>
  <c r="EC1127" i="1"/>
  <c r="CH1128" i="1"/>
  <c r="CG1129" i="1"/>
  <c r="ES1126" i="1"/>
  <c r="ET1125" i="1"/>
  <c r="FA1126" i="1"/>
  <c r="FB1125" i="1"/>
  <c r="FI1126" i="1"/>
  <c r="FJ1125" i="1"/>
  <c r="DM1127" i="1"/>
  <c r="DN1126" i="1"/>
  <c r="BM1125" i="1"/>
  <c r="BN1125" i="1" s="1"/>
  <c r="BE1125" i="1"/>
  <c r="BF1125" i="1" s="1"/>
  <c r="CK1125" i="1"/>
  <c r="CL1125" i="1" s="1"/>
  <c r="AO1125" i="1"/>
  <c r="AP1125" i="1" s="1"/>
  <c r="GA1125" i="1"/>
  <c r="CC1125" i="1"/>
  <c r="CD1125" i="1" s="1"/>
  <c r="BU1125" i="1"/>
  <c r="BV1125" i="1" s="1"/>
  <c r="AW1125" i="1"/>
  <c r="AX1125" i="1" s="1"/>
  <c r="AG1125" i="1"/>
  <c r="AH1125" i="1" s="1"/>
  <c r="DY1125" i="1"/>
  <c r="DZ1125" i="1" s="1"/>
  <c r="DQ1125" i="1"/>
  <c r="DR1125" i="1" s="1"/>
  <c r="DI1125" i="1"/>
  <c r="DJ1125" i="1" s="1"/>
  <c r="DA1125" i="1"/>
  <c r="DB1125" i="1" s="1"/>
  <c r="CS1125" i="1"/>
  <c r="CT1125" i="1" s="1"/>
  <c r="CQ1125" i="1"/>
  <c r="DG1125" i="1"/>
  <c r="DW1125" i="1"/>
  <c r="FC1125" i="1"/>
  <c r="EE1125" i="1"/>
  <c r="FS1125" i="1"/>
  <c r="CI1125" i="1"/>
  <c r="EU1125" i="1"/>
  <c r="FK1125" i="1"/>
  <c r="DO1125" i="1"/>
  <c r="CA1125" i="1"/>
  <c r="BS1125" i="1"/>
  <c r="EM1125" i="1"/>
  <c r="CY1125" i="1"/>
  <c r="EG1125" i="1"/>
  <c r="EH1125" i="1" s="1"/>
  <c r="EO1125" i="1"/>
  <c r="EP1125" i="1" s="1"/>
  <c r="EW1125" i="1"/>
  <c r="EX1125" i="1" s="1"/>
  <c r="FE1125" i="1"/>
  <c r="FF1125" i="1" s="1"/>
  <c r="FM1125" i="1"/>
  <c r="FN1125" i="1" s="1"/>
  <c r="FU1125" i="1"/>
  <c r="FV1125" i="1" s="1"/>
  <c r="GC1125" i="1"/>
  <c r="GD1125" i="1" s="1"/>
  <c r="EK1126" i="1"/>
  <c r="EL1125" i="1"/>
  <c r="DU1127" i="1"/>
  <c r="DV1126" i="1"/>
  <c r="FQ1126" i="1"/>
  <c r="FR1125" i="1"/>
  <c r="DE1127" i="1"/>
  <c r="DF1126" i="1"/>
  <c r="CW1128" i="1"/>
  <c r="CX1127" i="1"/>
  <c r="BY1127" i="1"/>
  <c r="BZ1126" i="1"/>
  <c r="FY1126" i="1"/>
  <c r="FZ1125" i="1"/>
  <c r="BR1129" i="1"/>
  <c r="BQ1130" i="1"/>
  <c r="CP1127" i="1"/>
  <c r="CO1128" i="1"/>
  <c r="F1124" i="1"/>
  <c r="G1124" i="1"/>
  <c r="E1126" i="1"/>
  <c r="Q1125" i="1"/>
  <c r="R1124" i="1"/>
  <c r="S1124" i="1"/>
  <c r="Z1124" i="1" s="1"/>
  <c r="D1125" i="1"/>
  <c r="G1125" i="1" s="1"/>
  <c r="L1071" i="1"/>
  <c r="U1071" i="1"/>
  <c r="W1071" i="1" s="1"/>
  <c r="H1125" i="1"/>
  <c r="A1126" i="1"/>
  <c r="X458" i="1"/>
  <c r="M1072" i="1"/>
  <c r="J1072" i="1"/>
  <c r="K1072" i="1" s="1"/>
  <c r="I1073" i="1"/>
  <c r="T1125" i="1"/>
  <c r="AB1125" i="1"/>
  <c r="AA1125" i="1"/>
  <c r="BD1070" i="1" l="1"/>
  <c r="BT1070" i="1"/>
  <c r="BW1070" i="1" s="1"/>
  <c r="BX1070" i="1" s="1"/>
  <c r="N1072" i="1"/>
  <c r="AF1070" i="1"/>
  <c r="CZ1070" i="1"/>
  <c r="DC1070" i="1" s="1"/>
  <c r="BL1070" i="1"/>
  <c r="EF1070" i="1"/>
  <c r="EI1070" i="1" s="1"/>
  <c r="EJ1070" i="1" s="1"/>
  <c r="CR1070" i="1"/>
  <c r="CU1070" i="1" s="1"/>
  <c r="CB1070" i="1"/>
  <c r="CE1070" i="1" s="1"/>
  <c r="CF1070" i="1" s="1"/>
  <c r="DX1070" i="1"/>
  <c r="EA1070" i="1" s="1"/>
  <c r="EB1070" i="1" s="1"/>
  <c r="EN1070" i="1"/>
  <c r="EQ1070" i="1" s="1"/>
  <c r="ER1070" i="1" s="1"/>
  <c r="CJ1070" i="1"/>
  <c r="CM1070" i="1" s="1"/>
  <c r="CN1070" i="1" s="1"/>
  <c r="FL1070" i="1"/>
  <c r="FO1070" i="1" s="1"/>
  <c r="FP1070" i="1" s="1"/>
  <c r="AN1070" i="1"/>
  <c r="FD1070" i="1"/>
  <c r="FG1070" i="1" s="1"/>
  <c r="FH1070" i="1" s="1"/>
  <c r="AV1070" i="1"/>
  <c r="O1071" i="1"/>
  <c r="CZ1071" i="1" s="1"/>
  <c r="DC1071" i="1" s="1"/>
  <c r="DP1070" i="1"/>
  <c r="DS1070" i="1" s="1"/>
  <c r="DT1070" i="1" s="1"/>
  <c r="EV1070" i="1"/>
  <c r="EY1070" i="1" s="1"/>
  <c r="EZ1070" i="1" s="1"/>
  <c r="BY1128" i="1"/>
  <c r="BZ1127" i="1"/>
  <c r="FQ1127" i="1"/>
  <c r="FR1126" i="1"/>
  <c r="BE1126" i="1"/>
  <c r="BF1126" i="1" s="1"/>
  <c r="AW1126" i="1"/>
  <c r="AX1126" i="1" s="1"/>
  <c r="CK1126" i="1"/>
  <c r="CL1126" i="1" s="1"/>
  <c r="AO1126" i="1"/>
  <c r="AP1126" i="1" s="1"/>
  <c r="CC1126" i="1"/>
  <c r="CD1126" i="1" s="1"/>
  <c r="AG1126" i="1"/>
  <c r="AH1126" i="1" s="1"/>
  <c r="BU1126" i="1"/>
  <c r="BV1126" i="1" s="1"/>
  <c r="GA1126" i="1"/>
  <c r="BM1126" i="1"/>
  <c r="BN1126" i="1" s="1"/>
  <c r="DY1126" i="1"/>
  <c r="DZ1126" i="1" s="1"/>
  <c r="DQ1126" i="1"/>
  <c r="DR1126" i="1" s="1"/>
  <c r="DI1126" i="1"/>
  <c r="DJ1126" i="1" s="1"/>
  <c r="DA1126" i="1"/>
  <c r="DB1126" i="1" s="1"/>
  <c r="CS1126" i="1"/>
  <c r="CT1126" i="1" s="1"/>
  <c r="CQ1126" i="1"/>
  <c r="DG1126" i="1"/>
  <c r="EE1126" i="1"/>
  <c r="FK1126" i="1"/>
  <c r="DO1126" i="1"/>
  <c r="CI1126" i="1"/>
  <c r="EM1126" i="1"/>
  <c r="EU1126" i="1"/>
  <c r="FC1126" i="1"/>
  <c r="CA1126" i="1"/>
  <c r="BS1126" i="1"/>
  <c r="FS1126" i="1"/>
  <c r="CY1126" i="1"/>
  <c r="DW1126" i="1"/>
  <c r="EG1126" i="1"/>
  <c r="EH1126" i="1" s="1"/>
  <c r="EO1126" i="1"/>
  <c r="EP1126" i="1" s="1"/>
  <c r="EW1126" i="1"/>
  <c r="EX1126" i="1" s="1"/>
  <c r="FE1126" i="1"/>
  <c r="FF1126" i="1" s="1"/>
  <c r="FM1126" i="1"/>
  <c r="FN1126" i="1" s="1"/>
  <c r="FU1126" i="1"/>
  <c r="FV1126" i="1" s="1"/>
  <c r="GC1126" i="1"/>
  <c r="GD1126" i="1" s="1"/>
  <c r="DE1128" i="1"/>
  <c r="DF1127" i="1"/>
  <c r="FB1126" i="1"/>
  <c r="FA1127" i="1"/>
  <c r="EK1127" i="1"/>
  <c r="EL1126" i="1"/>
  <c r="FZ1126" i="1"/>
  <c r="FY1127" i="1"/>
  <c r="CW1129" i="1"/>
  <c r="CX1128" i="1"/>
  <c r="DU1128" i="1"/>
  <c r="DV1127" i="1"/>
  <c r="BQ1131" i="1"/>
  <c r="BR1130" i="1"/>
  <c r="DN1127" i="1"/>
  <c r="DM1128" i="1"/>
  <c r="ET1126" i="1"/>
  <c r="ES1127" i="1"/>
  <c r="CG1130" i="1"/>
  <c r="CH1129" i="1"/>
  <c r="CO1129" i="1"/>
  <c r="CP1128" i="1"/>
  <c r="FI1127" i="1"/>
  <c r="FJ1126" i="1"/>
  <c r="EC1128" i="1"/>
  <c r="ED1127" i="1"/>
  <c r="F1125" i="1"/>
  <c r="E1127" i="1"/>
  <c r="Q1126" i="1"/>
  <c r="S1125" i="1"/>
  <c r="Z1125" i="1" s="1"/>
  <c r="R1125" i="1"/>
  <c r="D1126" i="1"/>
  <c r="G1126" i="1" s="1"/>
  <c r="C459" i="1"/>
  <c r="B458" i="1"/>
  <c r="A1127" i="1"/>
  <c r="H1126" i="1"/>
  <c r="J1073" i="1"/>
  <c r="K1073" i="1" s="1"/>
  <c r="M1073" i="1"/>
  <c r="I1074" i="1"/>
  <c r="AB1126" i="1"/>
  <c r="AA1126" i="1"/>
  <c r="T1126" i="1"/>
  <c r="L1072" i="1"/>
  <c r="U1072" i="1"/>
  <c r="W1072" i="1" s="1"/>
  <c r="O1072" i="1" l="1"/>
  <c r="EN1072" i="1" s="1"/>
  <c r="EQ1072" i="1" s="1"/>
  <c r="ER1072" i="1" s="1"/>
  <c r="N1073" i="1"/>
  <c r="DX1071" i="1"/>
  <c r="EA1071" i="1" s="1"/>
  <c r="EB1071" i="1" s="1"/>
  <c r="CJ1071" i="1"/>
  <c r="CM1071" i="1" s="1"/>
  <c r="CN1071" i="1" s="1"/>
  <c r="FL1071" i="1"/>
  <c r="FO1071" i="1" s="1"/>
  <c r="FP1071" i="1" s="1"/>
  <c r="DP1071" i="1"/>
  <c r="DS1071" i="1" s="1"/>
  <c r="DT1071" i="1" s="1"/>
  <c r="AN1071" i="1"/>
  <c r="EN1071" i="1"/>
  <c r="EQ1071" i="1" s="1"/>
  <c r="ER1071" i="1" s="1"/>
  <c r="BD1071" i="1"/>
  <c r="CR1071" i="1"/>
  <c r="CU1071" i="1" s="1"/>
  <c r="EV1071" i="1"/>
  <c r="EY1071" i="1" s="1"/>
  <c r="EZ1071" i="1" s="1"/>
  <c r="CB1071" i="1"/>
  <c r="CE1071" i="1" s="1"/>
  <c r="CF1071" i="1" s="1"/>
  <c r="AF1071" i="1"/>
  <c r="EF1071" i="1"/>
  <c r="EI1071" i="1" s="1"/>
  <c r="EJ1071" i="1" s="1"/>
  <c r="AV1071" i="1"/>
  <c r="BL1071" i="1"/>
  <c r="FD1071" i="1"/>
  <c r="FG1071" i="1" s="1"/>
  <c r="FH1071" i="1" s="1"/>
  <c r="BT1071" i="1"/>
  <c r="BW1071" i="1" s="1"/>
  <c r="BX1071" i="1" s="1"/>
  <c r="DH1071" i="1"/>
  <c r="DK1071" i="1" s="1"/>
  <c r="CG1131" i="1"/>
  <c r="CH1130" i="1"/>
  <c r="DM1129" i="1"/>
  <c r="DN1128" i="1"/>
  <c r="DF1128" i="1"/>
  <c r="DE1129" i="1"/>
  <c r="EK1128" i="1"/>
  <c r="EL1127" i="1"/>
  <c r="ED1128" i="1"/>
  <c r="EC1129" i="1"/>
  <c r="DU1129" i="1"/>
  <c r="DV1128" i="1"/>
  <c r="FA1128" i="1"/>
  <c r="FB1127" i="1"/>
  <c r="ES1128" i="1"/>
  <c r="ET1127" i="1"/>
  <c r="FI1128" i="1"/>
  <c r="FJ1127" i="1"/>
  <c r="AO1127" i="1"/>
  <c r="AP1127" i="1" s="1"/>
  <c r="CC1127" i="1"/>
  <c r="CD1127" i="1" s="1"/>
  <c r="BU1127" i="1"/>
  <c r="BV1127" i="1" s="1"/>
  <c r="AG1127" i="1"/>
  <c r="AH1127" i="1" s="1"/>
  <c r="BM1127" i="1"/>
  <c r="BN1127" i="1" s="1"/>
  <c r="BE1127" i="1"/>
  <c r="BF1127" i="1" s="1"/>
  <c r="AW1127" i="1"/>
  <c r="AX1127" i="1" s="1"/>
  <c r="CK1127" i="1"/>
  <c r="CL1127" i="1" s="1"/>
  <c r="GA1127" i="1"/>
  <c r="DY1127" i="1"/>
  <c r="DZ1127" i="1" s="1"/>
  <c r="DQ1127" i="1"/>
  <c r="DR1127" i="1" s="1"/>
  <c r="DI1127" i="1"/>
  <c r="DJ1127" i="1" s="1"/>
  <c r="DA1127" i="1"/>
  <c r="DB1127" i="1" s="1"/>
  <c r="CS1127" i="1"/>
  <c r="CT1127" i="1" s="1"/>
  <c r="DG1127" i="1"/>
  <c r="CQ1127" i="1"/>
  <c r="CY1127" i="1"/>
  <c r="CI1127" i="1"/>
  <c r="EE1127" i="1"/>
  <c r="DO1127" i="1"/>
  <c r="DW1127" i="1"/>
  <c r="EU1127" i="1"/>
  <c r="CA1127" i="1"/>
  <c r="FS1127" i="1"/>
  <c r="FC1127" i="1"/>
  <c r="EM1127" i="1"/>
  <c r="FK1127" i="1"/>
  <c r="BS1127" i="1"/>
  <c r="EG1127" i="1"/>
  <c r="EH1127" i="1" s="1"/>
  <c r="EO1127" i="1"/>
  <c r="EP1127" i="1" s="1"/>
  <c r="EW1127" i="1"/>
  <c r="EX1127" i="1" s="1"/>
  <c r="FE1127" i="1"/>
  <c r="FF1127" i="1" s="1"/>
  <c r="FM1127" i="1"/>
  <c r="FN1127" i="1" s="1"/>
  <c r="FU1127" i="1"/>
  <c r="FV1127" i="1" s="1"/>
  <c r="GC1127" i="1"/>
  <c r="GD1127" i="1" s="1"/>
  <c r="CO1130" i="1"/>
  <c r="CP1129" i="1"/>
  <c r="FZ1127" i="1"/>
  <c r="FY1128" i="1"/>
  <c r="CX1129" i="1"/>
  <c r="CW1130" i="1"/>
  <c r="BQ1132" i="1"/>
  <c r="BR1131" i="1"/>
  <c r="FQ1128" i="1"/>
  <c r="FR1127" i="1"/>
  <c r="BZ1128" i="1"/>
  <c r="BY1129" i="1"/>
  <c r="BT1072" i="1"/>
  <c r="BW1072" i="1" s="1"/>
  <c r="BX1072" i="1" s="1"/>
  <c r="F1126" i="1"/>
  <c r="E1128" i="1"/>
  <c r="Q1127" i="1"/>
  <c r="S1126" i="1"/>
  <c r="Z1126" i="1" s="1"/>
  <c r="R1126" i="1"/>
  <c r="D1127" i="1"/>
  <c r="G1127" i="1" s="1"/>
  <c r="P459" i="1"/>
  <c r="X459" i="1" s="1"/>
  <c r="M1074" i="1"/>
  <c r="J1074" i="1"/>
  <c r="K1074" i="1" s="1"/>
  <c r="I1075" i="1"/>
  <c r="AA1127" i="1"/>
  <c r="T1127" i="1"/>
  <c r="AB1127" i="1"/>
  <c r="L1073" i="1"/>
  <c r="U1073" i="1"/>
  <c r="W1073" i="1" s="1"/>
  <c r="A1128" i="1"/>
  <c r="H1127" i="1"/>
  <c r="BD1072" i="1" l="1"/>
  <c r="DP1072" i="1"/>
  <c r="DS1072" i="1" s="1"/>
  <c r="DT1072" i="1" s="1"/>
  <c r="CZ1072" i="1"/>
  <c r="DC1072" i="1" s="1"/>
  <c r="EF1072" i="1"/>
  <c r="EI1072" i="1" s="1"/>
  <c r="EJ1072" i="1" s="1"/>
  <c r="AV1072" i="1"/>
  <c r="CJ1072" i="1"/>
  <c r="CM1072" i="1" s="1"/>
  <c r="CN1072" i="1" s="1"/>
  <c r="FL1072" i="1"/>
  <c r="FO1072" i="1" s="1"/>
  <c r="FP1072" i="1" s="1"/>
  <c r="AF1072" i="1"/>
  <c r="BL1072" i="1"/>
  <c r="AN1072" i="1"/>
  <c r="O1073" i="1"/>
  <c r="EF1073" i="1" s="1"/>
  <c r="EI1073" i="1" s="1"/>
  <c r="EJ1073" i="1" s="1"/>
  <c r="CR1072" i="1"/>
  <c r="CU1072" i="1" s="1"/>
  <c r="CB1072" i="1"/>
  <c r="CE1072" i="1" s="1"/>
  <c r="CF1072" i="1" s="1"/>
  <c r="DX1072" i="1"/>
  <c r="EA1072" i="1" s="1"/>
  <c r="EB1072" i="1" s="1"/>
  <c r="DH1072" i="1"/>
  <c r="DK1072" i="1" s="1"/>
  <c r="N1074" i="1"/>
  <c r="EV1072" i="1"/>
  <c r="EY1072" i="1" s="1"/>
  <c r="EZ1072" i="1" s="1"/>
  <c r="FD1072" i="1"/>
  <c r="FG1072" i="1" s="1"/>
  <c r="FH1072" i="1" s="1"/>
  <c r="ET1128" i="1"/>
  <c r="ES1129" i="1"/>
  <c r="EK1129" i="1"/>
  <c r="EL1128" i="1"/>
  <c r="FA1129" i="1"/>
  <c r="FB1128" i="1"/>
  <c r="DF1129" i="1"/>
  <c r="DE1130" i="1"/>
  <c r="FQ1129" i="1"/>
  <c r="FR1128" i="1"/>
  <c r="CO1131" i="1"/>
  <c r="CP1130" i="1"/>
  <c r="DV1129" i="1"/>
  <c r="DU1130" i="1"/>
  <c r="FY1129" i="1"/>
  <c r="FZ1128" i="1"/>
  <c r="BY1130" i="1"/>
  <c r="BZ1129" i="1"/>
  <c r="CW1131" i="1"/>
  <c r="CX1130" i="1"/>
  <c r="ED1129" i="1"/>
  <c r="EC1130" i="1"/>
  <c r="DM1130" i="1"/>
  <c r="DN1129" i="1"/>
  <c r="BR1132" i="1"/>
  <c r="BQ1133" i="1"/>
  <c r="BM1128" i="1"/>
  <c r="BN1128" i="1" s="1"/>
  <c r="BE1128" i="1"/>
  <c r="BF1128" i="1" s="1"/>
  <c r="CK1128" i="1"/>
  <c r="CL1128" i="1" s="1"/>
  <c r="AW1128" i="1"/>
  <c r="AX1128" i="1" s="1"/>
  <c r="CC1128" i="1"/>
  <c r="CD1128" i="1" s="1"/>
  <c r="AO1128" i="1"/>
  <c r="AP1128" i="1" s="1"/>
  <c r="AG1128" i="1"/>
  <c r="AH1128" i="1" s="1"/>
  <c r="BU1128" i="1"/>
  <c r="BV1128" i="1" s="1"/>
  <c r="GA1128" i="1"/>
  <c r="DY1128" i="1"/>
  <c r="DZ1128" i="1" s="1"/>
  <c r="DQ1128" i="1"/>
  <c r="DR1128" i="1" s="1"/>
  <c r="DI1128" i="1"/>
  <c r="DJ1128" i="1" s="1"/>
  <c r="DA1128" i="1"/>
  <c r="DB1128" i="1" s="1"/>
  <c r="CS1128" i="1"/>
  <c r="CT1128" i="1" s="1"/>
  <c r="CQ1128" i="1"/>
  <c r="DG1128" i="1"/>
  <c r="BS1128" i="1"/>
  <c r="DO1128" i="1"/>
  <c r="FC1128" i="1"/>
  <c r="FK1128" i="1"/>
  <c r="EM1128" i="1"/>
  <c r="FS1128" i="1"/>
  <c r="DW1128" i="1"/>
  <c r="EU1128" i="1"/>
  <c r="CA1128" i="1"/>
  <c r="EE1128" i="1"/>
  <c r="CY1128" i="1"/>
  <c r="CI1128" i="1"/>
  <c r="EG1128" i="1"/>
  <c r="EH1128" i="1" s="1"/>
  <c r="EO1128" i="1"/>
  <c r="EP1128" i="1" s="1"/>
  <c r="EW1128" i="1"/>
  <c r="EX1128" i="1" s="1"/>
  <c r="FE1128" i="1"/>
  <c r="FF1128" i="1" s="1"/>
  <c r="FM1128" i="1"/>
  <c r="FN1128" i="1" s="1"/>
  <c r="FU1128" i="1"/>
  <c r="FV1128" i="1" s="1"/>
  <c r="GC1128" i="1"/>
  <c r="GD1128" i="1" s="1"/>
  <c r="FI1129" i="1"/>
  <c r="FJ1128" i="1"/>
  <c r="CH1131" i="1"/>
  <c r="CG1132" i="1"/>
  <c r="FL1073" i="1"/>
  <c r="FO1073" i="1" s="1"/>
  <c r="FP1073" i="1" s="1"/>
  <c r="F1127" i="1"/>
  <c r="E1129" i="1"/>
  <c r="Q1128" i="1"/>
  <c r="S1127" i="1"/>
  <c r="Z1127" i="1" s="1"/>
  <c r="R1127" i="1"/>
  <c r="D1128" i="1"/>
  <c r="G1128" i="1" s="1"/>
  <c r="L1074" i="1"/>
  <c r="U1074" i="1"/>
  <c r="W1074" i="1" s="1"/>
  <c r="C460" i="1"/>
  <c r="A1129" i="1"/>
  <c r="H1128" i="1"/>
  <c r="B459" i="1"/>
  <c r="AB1128" i="1"/>
  <c r="AA1128" i="1"/>
  <c r="T1128" i="1"/>
  <c r="J1075" i="1"/>
  <c r="K1075" i="1" s="1"/>
  <c r="M1075" i="1"/>
  <c r="I1076" i="1"/>
  <c r="BL1073" i="1" l="1"/>
  <c r="EN1073" i="1"/>
  <c r="EQ1073" i="1" s="1"/>
  <c r="ER1073" i="1" s="1"/>
  <c r="CR1073" i="1"/>
  <c r="CU1073" i="1" s="1"/>
  <c r="AV1073" i="1"/>
  <c r="DX1073" i="1"/>
  <c r="EA1073" i="1" s="1"/>
  <c r="EB1073" i="1" s="1"/>
  <c r="BD1073" i="1"/>
  <c r="FD1073" i="1"/>
  <c r="FG1073" i="1" s="1"/>
  <c r="FH1073" i="1" s="1"/>
  <c r="CJ1073" i="1"/>
  <c r="CM1073" i="1" s="1"/>
  <c r="CN1073" i="1" s="1"/>
  <c r="AN1073" i="1"/>
  <c r="DP1073" i="1"/>
  <c r="DS1073" i="1" s="1"/>
  <c r="DT1073" i="1" s="1"/>
  <c r="BT1073" i="1"/>
  <c r="BW1073" i="1" s="1"/>
  <c r="BX1073" i="1" s="1"/>
  <c r="DH1073" i="1"/>
  <c r="DK1073" i="1" s="1"/>
  <c r="EV1073" i="1"/>
  <c r="EY1073" i="1" s="1"/>
  <c r="EZ1073" i="1" s="1"/>
  <c r="CZ1073" i="1"/>
  <c r="DC1073" i="1" s="1"/>
  <c r="CB1073" i="1"/>
  <c r="CE1073" i="1" s="1"/>
  <c r="CF1073" i="1" s="1"/>
  <c r="AF1073" i="1"/>
  <c r="N1075" i="1"/>
  <c r="O1074" i="1"/>
  <c r="CR1074" i="1" s="1"/>
  <c r="CU1074" i="1" s="1"/>
  <c r="FJ1129" i="1"/>
  <c r="FI1130" i="1"/>
  <c r="DE1131" i="1"/>
  <c r="DF1130" i="1"/>
  <c r="CH1132" i="1"/>
  <c r="CG1133" i="1"/>
  <c r="BR1133" i="1"/>
  <c r="BQ1134" i="1"/>
  <c r="CX1131" i="1"/>
  <c r="CW1132" i="1"/>
  <c r="AO1129" i="1"/>
  <c r="AP1129" i="1" s="1"/>
  <c r="CC1129" i="1"/>
  <c r="CD1129" i="1" s="1"/>
  <c r="BU1129" i="1"/>
  <c r="BV1129" i="1" s="1"/>
  <c r="AG1129" i="1"/>
  <c r="AH1129" i="1" s="1"/>
  <c r="BM1129" i="1"/>
  <c r="BN1129" i="1" s="1"/>
  <c r="BE1129" i="1"/>
  <c r="BF1129" i="1" s="1"/>
  <c r="AW1129" i="1"/>
  <c r="AX1129" i="1" s="1"/>
  <c r="CK1129" i="1"/>
  <c r="CL1129" i="1" s="1"/>
  <c r="GA1129" i="1"/>
  <c r="DY1129" i="1"/>
  <c r="DZ1129" i="1" s="1"/>
  <c r="DQ1129" i="1"/>
  <c r="DR1129" i="1" s="1"/>
  <c r="DI1129" i="1"/>
  <c r="DJ1129" i="1" s="1"/>
  <c r="DA1129" i="1"/>
  <c r="DB1129" i="1" s="1"/>
  <c r="CS1129" i="1"/>
  <c r="CT1129" i="1" s="1"/>
  <c r="CQ1129" i="1"/>
  <c r="DG1129" i="1"/>
  <c r="BS1129" i="1"/>
  <c r="EM1129" i="1"/>
  <c r="FC1129" i="1"/>
  <c r="EU1129" i="1"/>
  <c r="DW1129" i="1"/>
  <c r="FS1129" i="1"/>
  <c r="FK1129" i="1"/>
  <c r="EE1129" i="1"/>
  <c r="DO1129" i="1"/>
  <c r="CA1129" i="1"/>
  <c r="CI1129" i="1"/>
  <c r="CY1129" i="1"/>
  <c r="EG1129" i="1"/>
  <c r="EH1129" i="1" s="1"/>
  <c r="EO1129" i="1"/>
  <c r="EP1129" i="1" s="1"/>
  <c r="EW1129" i="1"/>
  <c r="EX1129" i="1" s="1"/>
  <c r="FE1129" i="1"/>
  <c r="FF1129" i="1" s="1"/>
  <c r="FM1129" i="1"/>
  <c r="FN1129" i="1" s="1"/>
  <c r="FU1129" i="1"/>
  <c r="FV1129" i="1" s="1"/>
  <c r="GC1129" i="1"/>
  <c r="GD1129" i="1" s="1"/>
  <c r="CP1131" i="1"/>
  <c r="CO1132" i="1"/>
  <c r="BY1131" i="1"/>
  <c r="BZ1130" i="1"/>
  <c r="FA1130" i="1"/>
  <c r="FB1129" i="1"/>
  <c r="DN1130" i="1"/>
  <c r="DM1131" i="1"/>
  <c r="FZ1129" i="1"/>
  <c r="FY1130" i="1"/>
  <c r="EK1130" i="1"/>
  <c r="EL1129" i="1"/>
  <c r="EC1131" i="1"/>
  <c r="ED1130" i="1"/>
  <c r="FR1129" i="1"/>
  <c r="FQ1130" i="1"/>
  <c r="ES1130" i="1"/>
  <c r="ET1129" i="1"/>
  <c r="DU1131" i="1"/>
  <c r="DV1130" i="1"/>
  <c r="EF1074" i="1"/>
  <c r="EI1074" i="1" s="1"/>
  <c r="EJ1074" i="1" s="1"/>
  <c r="F1128" i="1"/>
  <c r="E1130" i="1"/>
  <c r="Q1129" i="1"/>
  <c r="R1128" i="1"/>
  <c r="S1128" i="1"/>
  <c r="Z1128" i="1" s="1"/>
  <c r="D1129" i="1"/>
  <c r="G1129" i="1" s="1"/>
  <c r="J1076" i="1"/>
  <c r="K1076" i="1" s="1"/>
  <c r="I1077" i="1"/>
  <c r="L1075" i="1"/>
  <c r="U1075" i="1"/>
  <c r="W1075" i="1" s="1"/>
  <c r="P460" i="1"/>
  <c r="AB1129" i="1"/>
  <c r="AA1129" i="1"/>
  <c r="T1129" i="1"/>
  <c r="H1129" i="1"/>
  <c r="A1130" i="1"/>
  <c r="DP1074" i="1" l="1"/>
  <c r="DS1074" i="1" s="1"/>
  <c r="DT1074" i="1" s="1"/>
  <c r="BD1074" i="1"/>
  <c r="CJ1074" i="1"/>
  <c r="CM1074" i="1" s="1"/>
  <c r="CN1074" i="1" s="1"/>
  <c r="DX1074" i="1"/>
  <c r="EA1074" i="1" s="1"/>
  <c r="EB1074" i="1" s="1"/>
  <c r="FD1074" i="1"/>
  <c r="FG1074" i="1" s="1"/>
  <c r="FH1074" i="1" s="1"/>
  <c r="CZ1074" i="1"/>
  <c r="DC1074" i="1" s="1"/>
  <c r="AN1074" i="1"/>
  <c r="FL1074" i="1"/>
  <c r="FO1074" i="1" s="1"/>
  <c r="FP1074" i="1" s="1"/>
  <c r="EN1074" i="1"/>
  <c r="EQ1074" i="1" s="1"/>
  <c r="ER1074" i="1" s="1"/>
  <c r="BT1074" i="1"/>
  <c r="BW1074" i="1" s="1"/>
  <c r="BX1074" i="1" s="1"/>
  <c r="EV1074" i="1"/>
  <c r="EY1074" i="1" s="1"/>
  <c r="EZ1074" i="1" s="1"/>
  <c r="AV1074" i="1"/>
  <c r="AF1074" i="1"/>
  <c r="CB1074" i="1"/>
  <c r="CE1074" i="1" s="1"/>
  <c r="CF1074" i="1" s="1"/>
  <c r="BL1074" i="1"/>
  <c r="O1075" i="1"/>
  <c r="BD1075" i="1" s="1"/>
  <c r="DH1074" i="1"/>
  <c r="DK1074" i="1" s="1"/>
  <c r="DU1132" i="1"/>
  <c r="DV1131" i="1"/>
  <c r="FZ1130" i="1"/>
  <c r="FY1131" i="1"/>
  <c r="CP1132" i="1"/>
  <c r="CO1133" i="1"/>
  <c r="CG1134" i="1"/>
  <c r="CH1133" i="1"/>
  <c r="ED1131" i="1"/>
  <c r="EC1132" i="1"/>
  <c r="ET1130" i="1"/>
  <c r="ES1131" i="1"/>
  <c r="FB1130" i="1"/>
  <c r="FA1131" i="1"/>
  <c r="EK1131" i="1"/>
  <c r="EL1130" i="1"/>
  <c r="BZ1131" i="1"/>
  <c r="BY1132" i="1"/>
  <c r="BE1130" i="1"/>
  <c r="BF1130" i="1" s="1"/>
  <c r="CK1130" i="1"/>
  <c r="CL1130" i="1" s="1"/>
  <c r="AW1130" i="1"/>
  <c r="AX1130" i="1" s="1"/>
  <c r="AO1130" i="1"/>
  <c r="AP1130" i="1" s="1"/>
  <c r="CC1130" i="1"/>
  <c r="CD1130" i="1" s="1"/>
  <c r="AG1130" i="1"/>
  <c r="AH1130" i="1" s="1"/>
  <c r="BU1130" i="1"/>
  <c r="BV1130" i="1" s="1"/>
  <c r="BM1130" i="1"/>
  <c r="BN1130" i="1" s="1"/>
  <c r="GA1130" i="1"/>
  <c r="DY1130" i="1"/>
  <c r="DZ1130" i="1" s="1"/>
  <c r="DQ1130" i="1"/>
  <c r="DR1130" i="1" s="1"/>
  <c r="DI1130" i="1"/>
  <c r="DJ1130" i="1" s="1"/>
  <c r="DA1130" i="1"/>
  <c r="DB1130" i="1" s="1"/>
  <c r="CS1130" i="1"/>
  <c r="CT1130" i="1" s="1"/>
  <c r="CQ1130" i="1"/>
  <c r="DG1130" i="1"/>
  <c r="DW1130" i="1"/>
  <c r="FS1130" i="1"/>
  <c r="EE1130" i="1"/>
  <c r="CY1130" i="1"/>
  <c r="CI1130" i="1"/>
  <c r="FK1130" i="1"/>
  <c r="CA1130" i="1"/>
  <c r="BS1130" i="1"/>
  <c r="EM1130" i="1"/>
  <c r="EU1130" i="1"/>
  <c r="FC1130" i="1"/>
  <c r="DO1130" i="1"/>
  <c r="EG1130" i="1"/>
  <c r="EH1130" i="1" s="1"/>
  <c r="EO1130" i="1"/>
  <c r="EP1130" i="1" s="1"/>
  <c r="EW1130" i="1"/>
  <c r="EX1130" i="1" s="1"/>
  <c r="FE1130" i="1"/>
  <c r="FF1130" i="1" s="1"/>
  <c r="FM1130" i="1"/>
  <c r="FN1130" i="1" s="1"/>
  <c r="FU1130" i="1"/>
  <c r="FV1130" i="1" s="1"/>
  <c r="GC1130" i="1"/>
  <c r="GD1130" i="1" s="1"/>
  <c r="FR1130" i="1"/>
  <c r="FQ1131" i="1"/>
  <c r="DN1131" i="1"/>
  <c r="DM1132" i="1"/>
  <c r="CX1132" i="1"/>
  <c r="CW1133" i="1"/>
  <c r="DF1131" i="1"/>
  <c r="DE1132" i="1"/>
  <c r="FI1131" i="1"/>
  <c r="FJ1130" i="1"/>
  <c r="BQ1135" i="1"/>
  <c r="BR1134" i="1"/>
  <c r="F1129" i="1"/>
  <c r="E1131" i="1"/>
  <c r="Q1130" i="1"/>
  <c r="S1129" i="1"/>
  <c r="Z1129" i="1" s="1"/>
  <c r="R1129" i="1"/>
  <c r="D1130" i="1"/>
  <c r="G1130" i="1" s="1"/>
  <c r="AA1130" i="1"/>
  <c r="T1130" i="1"/>
  <c r="AB1130" i="1"/>
  <c r="J1077" i="1"/>
  <c r="K1077" i="1" s="1"/>
  <c r="I1078" i="1"/>
  <c r="L1076" i="1"/>
  <c r="U1076" i="1"/>
  <c r="W1076" i="1" s="1"/>
  <c r="A1131" i="1"/>
  <c r="H1130" i="1"/>
  <c r="X460" i="1"/>
  <c r="M1076" i="1"/>
  <c r="N1076" i="1" s="1"/>
  <c r="CB1075" i="1" l="1"/>
  <c r="CE1075" i="1" s="1"/>
  <c r="CF1075" i="1" s="1"/>
  <c r="BL1075" i="1"/>
  <c r="DH1075" i="1"/>
  <c r="DK1075" i="1" s="1"/>
  <c r="DX1075" i="1"/>
  <c r="EA1075" i="1" s="1"/>
  <c r="EB1075" i="1" s="1"/>
  <c r="AF1075" i="1"/>
  <c r="EN1075" i="1"/>
  <c r="EQ1075" i="1" s="1"/>
  <c r="ER1075" i="1" s="1"/>
  <c r="DP1075" i="1"/>
  <c r="DS1075" i="1" s="1"/>
  <c r="DT1075" i="1" s="1"/>
  <c r="CZ1075" i="1"/>
  <c r="DC1075" i="1" s="1"/>
  <c r="EV1075" i="1"/>
  <c r="EY1075" i="1" s="1"/>
  <c r="EZ1075" i="1" s="1"/>
  <c r="CR1075" i="1"/>
  <c r="CU1075" i="1" s="1"/>
  <c r="EF1075" i="1"/>
  <c r="EI1075" i="1" s="1"/>
  <c r="EJ1075" i="1" s="1"/>
  <c r="FT1073" i="1"/>
  <c r="FT1075" i="1" s="1"/>
  <c r="FW1075" i="1" s="1"/>
  <c r="FX1075" i="1" s="1"/>
  <c r="FL1075" i="1"/>
  <c r="FO1075" i="1" s="1"/>
  <c r="FP1075" i="1" s="1"/>
  <c r="CJ1075" i="1"/>
  <c r="CM1075" i="1" s="1"/>
  <c r="CN1075" i="1" s="1"/>
  <c r="BT1075" i="1"/>
  <c r="BW1075" i="1" s="1"/>
  <c r="BX1075" i="1" s="1"/>
  <c r="FD1075" i="1"/>
  <c r="FG1075" i="1" s="1"/>
  <c r="FH1075" i="1" s="1"/>
  <c r="AV1075" i="1"/>
  <c r="AN1075" i="1"/>
  <c r="CG1135" i="1"/>
  <c r="CH1134" i="1"/>
  <c r="DE1133" i="1"/>
  <c r="DF1132" i="1"/>
  <c r="FR1131" i="1"/>
  <c r="FQ1132" i="1"/>
  <c r="FB1131" i="1"/>
  <c r="FA1132" i="1"/>
  <c r="CP1133" i="1"/>
  <c r="CO1134" i="1"/>
  <c r="BQ1136" i="1"/>
  <c r="BR1135" i="1"/>
  <c r="DN1132" i="1"/>
  <c r="DM1133" i="1"/>
  <c r="CX1133" i="1"/>
  <c r="CW1134" i="1"/>
  <c r="BZ1132" i="1"/>
  <c r="BY1133" i="1"/>
  <c r="ET1131" i="1"/>
  <c r="ES1132" i="1"/>
  <c r="FY1132" i="1"/>
  <c r="FZ1131" i="1"/>
  <c r="FJ1131" i="1"/>
  <c r="FI1132" i="1"/>
  <c r="AO1131" i="1"/>
  <c r="AP1131" i="1" s="1"/>
  <c r="AG1131" i="1"/>
  <c r="AH1131" i="1" s="1"/>
  <c r="CK1131" i="1"/>
  <c r="CL1131" i="1" s="1"/>
  <c r="CC1131" i="1"/>
  <c r="CD1131" i="1" s="1"/>
  <c r="BU1131" i="1"/>
  <c r="BV1131" i="1" s="1"/>
  <c r="BM1131" i="1"/>
  <c r="BN1131" i="1" s="1"/>
  <c r="GA1131" i="1"/>
  <c r="BE1131" i="1"/>
  <c r="BF1131" i="1" s="1"/>
  <c r="AW1131" i="1"/>
  <c r="AX1131" i="1" s="1"/>
  <c r="DY1131" i="1"/>
  <c r="DZ1131" i="1" s="1"/>
  <c r="DQ1131" i="1"/>
  <c r="DR1131" i="1" s="1"/>
  <c r="DI1131" i="1"/>
  <c r="DJ1131" i="1" s="1"/>
  <c r="DA1131" i="1"/>
  <c r="DB1131" i="1" s="1"/>
  <c r="CS1131" i="1"/>
  <c r="CT1131" i="1" s="1"/>
  <c r="CQ1131" i="1"/>
  <c r="DG1131" i="1"/>
  <c r="FK1131" i="1"/>
  <c r="DO1131" i="1"/>
  <c r="EE1131" i="1"/>
  <c r="DW1131" i="1"/>
  <c r="BS1131" i="1"/>
  <c r="CY1131" i="1"/>
  <c r="EU1131" i="1"/>
  <c r="FS1131" i="1"/>
  <c r="FC1131" i="1"/>
  <c r="CA1131" i="1"/>
  <c r="CI1131" i="1"/>
  <c r="EM1131" i="1"/>
  <c r="EG1131" i="1"/>
  <c r="EH1131" i="1" s="1"/>
  <c r="EO1131" i="1"/>
  <c r="EP1131" i="1" s="1"/>
  <c r="EW1131" i="1"/>
  <c r="EX1131" i="1" s="1"/>
  <c r="FE1131" i="1"/>
  <c r="FF1131" i="1" s="1"/>
  <c r="FM1131" i="1"/>
  <c r="FN1131" i="1" s="1"/>
  <c r="FU1131" i="1"/>
  <c r="FV1131" i="1" s="1"/>
  <c r="GC1131" i="1"/>
  <c r="GD1131" i="1" s="1"/>
  <c r="ED1132" i="1"/>
  <c r="EC1133" i="1"/>
  <c r="EL1131" i="1"/>
  <c r="EK1132" i="1"/>
  <c r="DV1132" i="1"/>
  <c r="DU1133" i="1"/>
  <c r="F1130" i="1"/>
  <c r="S1130" i="1"/>
  <c r="Z1130" i="1" s="1"/>
  <c r="R1130" i="1"/>
  <c r="E1132" i="1"/>
  <c r="Q1131" i="1"/>
  <c r="D1131" i="1"/>
  <c r="G1131" i="1" s="1"/>
  <c r="C461" i="1"/>
  <c r="AB1131" i="1"/>
  <c r="AA1131" i="1"/>
  <c r="T1131" i="1"/>
  <c r="M1077" i="1"/>
  <c r="N1077" i="1" s="1"/>
  <c r="L1077" i="1"/>
  <c r="U1077" i="1"/>
  <c r="W1077" i="1" s="1"/>
  <c r="B460" i="1"/>
  <c r="A1132" i="1"/>
  <c r="H1131" i="1"/>
  <c r="O1076" i="1"/>
  <c r="J1078" i="1"/>
  <c r="K1078" i="1" s="1"/>
  <c r="I1079" i="1"/>
  <c r="BR1136" i="1" l="1"/>
  <c r="BQ1137" i="1"/>
  <c r="FB1132" i="1"/>
  <c r="FA1133" i="1"/>
  <c r="FZ1132" i="1"/>
  <c r="FY1133" i="1"/>
  <c r="DM1134" i="1"/>
  <c r="DN1133" i="1"/>
  <c r="EL1132" i="1"/>
  <c r="EK1133" i="1"/>
  <c r="ED1133" i="1"/>
  <c r="EC1134" i="1"/>
  <c r="ES1133" i="1"/>
  <c r="ET1132" i="1"/>
  <c r="FR1132" i="1"/>
  <c r="FQ1133" i="1"/>
  <c r="BZ1133" i="1"/>
  <c r="BY1134" i="1"/>
  <c r="DV1133" i="1"/>
  <c r="DU1134" i="1"/>
  <c r="FJ1132" i="1"/>
  <c r="FI1133" i="1"/>
  <c r="DF1133" i="1"/>
  <c r="DE1134" i="1"/>
  <c r="CC1132" i="1"/>
  <c r="CD1132" i="1" s="1"/>
  <c r="BU1132" i="1"/>
  <c r="BV1132" i="1" s="1"/>
  <c r="BM1132" i="1"/>
  <c r="BN1132" i="1" s="1"/>
  <c r="BE1132" i="1"/>
  <c r="BF1132" i="1" s="1"/>
  <c r="AW1132" i="1"/>
  <c r="AX1132" i="1" s="1"/>
  <c r="AO1132" i="1"/>
  <c r="AP1132" i="1" s="1"/>
  <c r="GA1132" i="1"/>
  <c r="AG1132" i="1"/>
  <c r="AH1132" i="1" s="1"/>
  <c r="CK1132" i="1"/>
  <c r="CL1132" i="1" s="1"/>
  <c r="DY1132" i="1"/>
  <c r="DZ1132" i="1" s="1"/>
  <c r="DQ1132" i="1"/>
  <c r="DR1132" i="1" s="1"/>
  <c r="DI1132" i="1"/>
  <c r="DJ1132" i="1" s="1"/>
  <c r="DA1132" i="1"/>
  <c r="DB1132" i="1" s="1"/>
  <c r="CS1132" i="1"/>
  <c r="CT1132" i="1" s="1"/>
  <c r="CQ1132" i="1"/>
  <c r="DG1132" i="1"/>
  <c r="CI1132" i="1"/>
  <c r="BS1132" i="1"/>
  <c r="EU1132" i="1"/>
  <c r="CA1132" i="1"/>
  <c r="CY1132" i="1"/>
  <c r="EM1132" i="1"/>
  <c r="DW1132" i="1"/>
  <c r="FS1132" i="1"/>
  <c r="EE1132" i="1"/>
  <c r="FK1132" i="1"/>
  <c r="FC1132" i="1"/>
  <c r="DO1132" i="1"/>
  <c r="EG1132" i="1"/>
  <c r="EH1132" i="1" s="1"/>
  <c r="EO1132" i="1"/>
  <c r="EP1132" i="1" s="1"/>
  <c r="EW1132" i="1"/>
  <c r="EX1132" i="1" s="1"/>
  <c r="FE1132" i="1"/>
  <c r="FF1132" i="1" s="1"/>
  <c r="FM1132" i="1"/>
  <c r="FN1132" i="1" s="1"/>
  <c r="FU1132" i="1"/>
  <c r="FV1132" i="1" s="1"/>
  <c r="GC1132" i="1"/>
  <c r="GD1132" i="1" s="1"/>
  <c r="CX1134" i="1"/>
  <c r="CW1135" i="1"/>
  <c r="CO1135" i="1"/>
  <c r="CP1134" i="1"/>
  <c r="CH1135" i="1"/>
  <c r="CG1136" i="1"/>
  <c r="BL1076" i="1"/>
  <c r="FL1076" i="1"/>
  <c r="FO1076" i="1" s="1"/>
  <c r="FP1076" i="1" s="1"/>
  <c r="DH1076" i="1"/>
  <c r="DK1076" i="1" s="1"/>
  <c r="CJ1076" i="1"/>
  <c r="CM1076" i="1" s="1"/>
  <c r="CN1076" i="1" s="1"/>
  <c r="AN1076" i="1"/>
  <c r="CR1076" i="1"/>
  <c r="CU1076" i="1" s="1"/>
  <c r="EN1076" i="1"/>
  <c r="EQ1076" i="1" s="1"/>
  <c r="ER1076" i="1" s="1"/>
  <c r="DP1076" i="1"/>
  <c r="DS1076" i="1" s="1"/>
  <c r="DT1076" i="1" s="1"/>
  <c r="BT1076" i="1"/>
  <c r="BW1076" i="1" s="1"/>
  <c r="BX1076" i="1" s="1"/>
  <c r="EF1076" i="1"/>
  <c r="EI1076" i="1" s="1"/>
  <c r="EJ1076" i="1" s="1"/>
  <c r="DX1076" i="1"/>
  <c r="EA1076" i="1" s="1"/>
  <c r="EB1076" i="1" s="1"/>
  <c r="CB1076" i="1"/>
  <c r="CE1076" i="1" s="1"/>
  <c r="CF1076" i="1" s="1"/>
  <c r="EV1076" i="1"/>
  <c r="EY1076" i="1" s="1"/>
  <c r="EZ1076" i="1" s="1"/>
  <c r="CZ1076" i="1"/>
  <c r="DC1076" i="1" s="1"/>
  <c r="AV1076" i="1"/>
  <c r="FT1076" i="1"/>
  <c r="FW1076" i="1" s="1"/>
  <c r="FX1076" i="1" s="1"/>
  <c r="FD1076" i="1"/>
  <c r="FG1076" i="1" s="1"/>
  <c r="FH1076" i="1" s="1"/>
  <c r="AF1076" i="1"/>
  <c r="BD1076" i="1"/>
  <c r="F1131" i="1"/>
  <c r="S1131" i="1"/>
  <c r="Z1131" i="1" s="1"/>
  <c r="R1131" i="1"/>
  <c r="D1132" i="1"/>
  <c r="G1132" i="1" s="1"/>
  <c r="E1133" i="1"/>
  <c r="Q1132" i="1"/>
  <c r="M1078" i="1"/>
  <c r="M1079" i="1" s="1"/>
  <c r="N1078" i="1"/>
  <c r="O1077" i="1"/>
  <c r="J1079" i="1"/>
  <c r="K1079" i="1" s="1"/>
  <c r="I1080" i="1"/>
  <c r="A1133" i="1"/>
  <c r="H1132" i="1"/>
  <c r="P461" i="1"/>
  <c r="L1078" i="1"/>
  <c r="U1078" i="1"/>
  <c r="W1078" i="1" s="1"/>
  <c r="AA1132" i="1"/>
  <c r="T1132" i="1"/>
  <c r="AB1132" i="1"/>
  <c r="BQ1138" i="1" l="1"/>
  <c r="BR1137" i="1"/>
  <c r="CH1136" i="1"/>
  <c r="CG1137" i="1"/>
  <c r="BE1133" i="1"/>
  <c r="BF1133" i="1" s="1"/>
  <c r="AW1133" i="1"/>
  <c r="AX1133" i="1" s="1"/>
  <c r="AO1133" i="1"/>
  <c r="AP1133" i="1" s="1"/>
  <c r="AG1133" i="1"/>
  <c r="AH1133" i="1" s="1"/>
  <c r="CK1133" i="1"/>
  <c r="CL1133" i="1" s="1"/>
  <c r="CC1133" i="1"/>
  <c r="CD1133" i="1" s="1"/>
  <c r="BU1133" i="1"/>
  <c r="BV1133" i="1" s="1"/>
  <c r="BM1133" i="1"/>
  <c r="BN1133" i="1" s="1"/>
  <c r="GA1133" i="1"/>
  <c r="DY1133" i="1"/>
  <c r="DZ1133" i="1" s="1"/>
  <c r="DQ1133" i="1"/>
  <c r="DR1133" i="1" s="1"/>
  <c r="DI1133" i="1"/>
  <c r="DJ1133" i="1" s="1"/>
  <c r="DA1133" i="1"/>
  <c r="DB1133" i="1" s="1"/>
  <c r="CS1133" i="1"/>
  <c r="CT1133" i="1" s="1"/>
  <c r="DG1133" i="1"/>
  <c r="CQ1133" i="1"/>
  <c r="EE1133" i="1"/>
  <c r="DO1133" i="1"/>
  <c r="CI1133" i="1"/>
  <c r="CY1133" i="1"/>
  <c r="FS1133" i="1"/>
  <c r="DW1133" i="1"/>
  <c r="FC1133" i="1"/>
  <c r="EM1133" i="1"/>
  <c r="EU1133" i="1"/>
  <c r="BS1133" i="1"/>
  <c r="FK1133" i="1"/>
  <c r="CA1133" i="1"/>
  <c r="EG1133" i="1"/>
  <c r="EH1133" i="1" s="1"/>
  <c r="EO1133" i="1"/>
  <c r="EP1133" i="1" s="1"/>
  <c r="EW1133" i="1"/>
  <c r="EX1133" i="1" s="1"/>
  <c r="FE1133" i="1"/>
  <c r="FF1133" i="1" s="1"/>
  <c r="FM1133" i="1"/>
  <c r="FN1133" i="1" s="1"/>
  <c r="FU1133" i="1"/>
  <c r="FV1133" i="1" s="1"/>
  <c r="GC1133" i="1"/>
  <c r="GD1133" i="1" s="1"/>
  <c r="CX1135" i="1"/>
  <c r="CW1136" i="1"/>
  <c r="BY1135" i="1"/>
  <c r="BZ1134" i="1"/>
  <c r="EL1133" i="1"/>
  <c r="EK1134" i="1"/>
  <c r="CP1135" i="1"/>
  <c r="CO1136" i="1"/>
  <c r="DE1135" i="1"/>
  <c r="DF1134" i="1"/>
  <c r="FQ1134" i="1"/>
  <c r="FR1133" i="1"/>
  <c r="DM1135" i="1"/>
  <c r="DN1134" i="1"/>
  <c r="FI1134" i="1"/>
  <c r="FJ1133" i="1"/>
  <c r="FY1134" i="1"/>
  <c r="FZ1133" i="1"/>
  <c r="ET1133" i="1"/>
  <c r="ES1134" i="1"/>
  <c r="DU1135" i="1"/>
  <c r="DV1134" i="1"/>
  <c r="EC1135" i="1"/>
  <c r="ED1134" i="1"/>
  <c r="FA1134" i="1"/>
  <c r="FB1133" i="1"/>
  <c r="EF1077" i="1"/>
  <c r="EI1077" i="1" s="1"/>
  <c r="EJ1077" i="1" s="1"/>
  <c r="DH1077" i="1"/>
  <c r="DK1077" i="1" s="1"/>
  <c r="BT1077" i="1"/>
  <c r="BW1077" i="1" s="1"/>
  <c r="BX1077" i="1" s="1"/>
  <c r="AV1077" i="1"/>
  <c r="CR1077" i="1"/>
  <c r="CU1077" i="1" s="1"/>
  <c r="EV1077" i="1"/>
  <c r="EY1077" i="1" s="1"/>
  <c r="EZ1077" i="1" s="1"/>
  <c r="CJ1077" i="1"/>
  <c r="CM1077" i="1" s="1"/>
  <c r="CN1077" i="1" s="1"/>
  <c r="DX1077" i="1"/>
  <c r="EA1077" i="1" s="1"/>
  <c r="EB1077" i="1" s="1"/>
  <c r="BL1077" i="1"/>
  <c r="FL1077" i="1"/>
  <c r="FO1077" i="1" s="1"/>
  <c r="FP1077" i="1" s="1"/>
  <c r="EN1077" i="1"/>
  <c r="EQ1077" i="1" s="1"/>
  <c r="ER1077" i="1" s="1"/>
  <c r="CZ1077" i="1"/>
  <c r="DC1077" i="1" s="1"/>
  <c r="CB1077" i="1"/>
  <c r="CE1077" i="1" s="1"/>
  <c r="CF1077" i="1" s="1"/>
  <c r="AN1077" i="1"/>
  <c r="FT1077" i="1"/>
  <c r="FW1077" i="1" s="1"/>
  <c r="FX1077" i="1" s="1"/>
  <c r="FD1077" i="1"/>
  <c r="FG1077" i="1" s="1"/>
  <c r="FH1077" i="1" s="1"/>
  <c r="AF1077" i="1"/>
  <c r="DP1077" i="1"/>
  <c r="DS1077" i="1" s="1"/>
  <c r="DT1077" i="1" s="1"/>
  <c r="BD1077" i="1"/>
  <c r="O1078" i="1"/>
  <c r="F1132" i="1"/>
  <c r="E1134" i="1"/>
  <c r="Q1133" i="1"/>
  <c r="R1132" i="1"/>
  <c r="S1132" i="1"/>
  <c r="Z1132" i="1" s="1"/>
  <c r="D1133" i="1"/>
  <c r="G1133" i="1" s="1"/>
  <c r="N1079" i="1"/>
  <c r="A1134" i="1"/>
  <c r="H1133" i="1"/>
  <c r="L1079" i="1"/>
  <c r="U1079" i="1"/>
  <c r="W1079" i="1" s="1"/>
  <c r="AB1133" i="1"/>
  <c r="AA1133" i="1"/>
  <c r="T1133" i="1"/>
  <c r="X461" i="1"/>
  <c r="M1080" i="1"/>
  <c r="J1080" i="1"/>
  <c r="K1080" i="1" s="1"/>
  <c r="I1081" i="1"/>
  <c r="CP1136" i="1" l="1"/>
  <c r="CO1137" i="1"/>
  <c r="CG1138" i="1"/>
  <c r="CH1137" i="1"/>
  <c r="CX1136" i="1"/>
  <c r="CW1137" i="1"/>
  <c r="BQ1139" i="1"/>
  <c r="BR1138" i="1"/>
  <c r="FZ1134" i="1"/>
  <c r="FY1135" i="1"/>
  <c r="BZ1135" i="1"/>
  <c r="BY1136" i="1"/>
  <c r="AG1134" i="1"/>
  <c r="AH1134" i="1" s="1"/>
  <c r="CK1134" i="1"/>
  <c r="CL1134" i="1" s="1"/>
  <c r="CC1134" i="1"/>
  <c r="CD1134" i="1" s="1"/>
  <c r="BU1134" i="1"/>
  <c r="BV1134" i="1" s="1"/>
  <c r="BM1134" i="1"/>
  <c r="BN1134" i="1" s="1"/>
  <c r="BE1134" i="1"/>
  <c r="BF1134" i="1" s="1"/>
  <c r="AW1134" i="1"/>
  <c r="AX1134" i="1" s="1"/>
  <c r="AO1134" i="1"/>
  <c r="AP1134" i="1" s="1"/>
  <c r="GA1134" i="1"/>
  <c r="DY1134" i="1"/>
  <c r="DZ1134" i="1" s="1"/>
  <c r="DQ1134" i="1"/>
  <c r="DR1134" i="1" s="1"/>
  <c r="DI1134" i="1"/>
  <c r="DJ1134" i="1" s="1"/>
  <c r="DA1134" i="1"/>
  <c r="DB1134" i="1" s="1"/>
  <c r="CS1134" i="1"/>
  <c r="CT1134" i="1" s="1"/>
  <c r="DG1134" i="1"/>
  <c r="CQ1134" i="1"/>
  <c r="CI1134" i="1"/>
  <c r="FC1134" i="1"/>
  <c r="DW1134" i="1"/>
  <c r="CY1134" i="1"/>
  <c r="EM1134" i="1"/>
  <c r="EE1134" i="1"/>
  <c r="DO1134" i="1"/>
  <c r="CA1134" i="1"/>
  <c r="EU1134" i="1"/>
  <c r="FS1134" i="1"/>
  <c r="FK1134" i="1"/>
  <c r="BS1134" i="1"/>
  <c r="EG1134" i="1"/>
  <c r="EH1134" i="1" s="1"/>
  <c r="EO1134" i="1"/>
  <c r="EP1134" i="1" s="1"/>
  <c r="EW1134" i="1"/>
  <c r="EX1134" i="1" s="1"/>
  <c r="FE1134" i="1"/>
  <c r="FF1134" i="1" s="1"/>
  <c r="FM1134" i="1"/>
  <c r="FN1134" i="1" s="1"/>
  <c r="FU1134" i="1"/>
  <c r="FV1134" i="1" s="1"/>
  <c r="GC1134" i="1"/>
  <c r="GD1134" i="1" s="1"/>
  <c r="DF1135" i="1"/>
  <c r="DE1136" i="1"/>
  <c r="FR1134" i="1"/>
  <c r="FQ1135" i="1"/>
  <c r="ED1135" i="1"/>
  <c r="EC1136" i="1"/>
  <c r="DV1135" i="1"/>
  <c r="DU1136" i="1"/>
  <c r="DM1136" i="1"/>
  <c r="DN1135" i="1"/>
  <c r="FB1134" i="1"/>
  <c r="FA1135" i="1"/>
  <c r="EK1135" i="1"/>
  <c r="EL1134" i="1"/>
  <c r="FJ1134" i="1"/>
  <c r="FI1135" i="1"/>
  <c r="ET1134" i="1"/>
  <c r="ES1135" i="1"/>
  <c r="FD1078" i="1"/>
  <c r="FG1078" i="1" s="1"/>
  <c r="FH1078" i="1" s="1"/>
  <c r="EV1078" i="1"/>
  <c r="EY1078" i="1" s="1"/>
  <c r="EZ1078" i="1" s="1"/>
  <c r="DX1078" i="1"/>
  <c r="EA1078" i="1" s="1"/>
  <c r="EB1078" i="1" s="1"/>
  <c r="CZ1078" i="1"/>
  <c r="DC1078" i="1" s="1"/>
  <c r="CB1078" i="1"/>
  <c r="CE1078" i="1" s="1"/>
  <c r="CF1078" i="1" s="1"/>
  <c r="BD1078" i="1"/>
  <c r="AF1078" i="1"/>
  <c r="FL1078" i="1"/>
  <c r="FO1078" i="1" s="1"/>
  <c r="FP1078" i="1" s="1"/>
  <c r="EN1078" i="1"/>
  <c r="EQ1078" i="1" s="1"/>
  <c r="ER1078" i="1" s="1"/>
  <c r="DP1078" i="1"/>
  <c r="DS1078" i="1" s="1"/>
  <c r="DT1078" i="1" s="1"/>
  <c r="CR1078" i="1"/>
  <c r="CU1078" i="1" s="1"/>
  <c r="BT1078" i="1"/>
  <c r="BW1078" i="1" s="1"/>
  <c r="BX1078" i="1" s="1"/>
  <c r="FT1078" i="1"/>
  <c r="FW1078" i="1" s="1"/>
  <c r="FX1078" i="1" s="1"/>
  <c r="DH1078" i="1"/>
  <c r="DK1078" i="1" s="1"/>
  <c r="AV1078" i="1"/>
  <c r="CJ1078" i="1"/>
  <c r="CM1078" i="1" s="1"/>
  <c r="CN1078" i="1" s="1"/>
  <c r="EF1078" i="1"/>
  <c r="EI1078" i="1" s="1"/>
  <c r="EJ1078" i="1" s="1"/>
  <c r="BL1078" i="1"/>
  <c r="AN1078" i="1"/>
  <c r="N1080" i="1"/>
  <c r="F1133" i="1"/>
  <c r="E1135" i="1"/>
  <c r="Q1134" i="1"/>
  <c r="S1133" i="1"/>
  <c r="Z1133" i="1" s="1"/>
  <c r="R1133" i="1"/>
  <c r="D1134" i="1"/>
  <c r="O1079" i="1"/>
  <c r="L1080" i="1"/>
  <c r="U1080" i="1"/>
  <c r="W1080" i="1" s="1"/>
  <c r="J1081" i="1"/>
  <c r="K1081" i="1" s="1"/>
  <c r="M1081" i="1"/>
  <c r="I1082" i="1"/>
  <c r="C462" i="1"/>
  <c r="B461" i="1"/>
  <c r="AA1134" i="1"/>
  <c r="T1134" i="1"/>
  <c r="AB1134" i="1"/>
  <c r="A1135" i="1"/>
  <c r="H1134" i="1"/>
  <c r="DN1136" i="1" l="1"/>
  <c r="DM1137" i="1"/>
  <c r="BR1139" i="1"/>
  <c r="BQ1140" i="1"/>
  <c r="CW1138" i="1"/>
  <c r="CX1137" i="1"/>
  <c r="DV1136" i="1"/>
  <c r="DU1137" i="1"/>
  <c r="ED1136" i="1"/>
  <c r="EC1137" i="1"/>
  <c r="BZ1136" i="1"/>
  <c r="BY1137" i="1"/>
  <c r="CH1138" i="1"/>
  <c r="CG1139" i="1"/>
  <c r="CO1138" i="1"/>
  <c r="CP1137" i="1"/>
  <c r="DF1136" i="1"/>
  <c r="DE1137" i="1"/>
  <c r="ET1135" i="1"/>
  <c r="ES1136" i="1"/>
  <c r="FR1135" i="1"/>
  <c r="FQ1136" i="1"/>
  <c r="FB1135" i="1"/>
  <c r="FA1136" i="1"/>
  <c r="BU1135" i="1"/>
  <c r="BV1135" i="1" s="1"/>
  <c r="BM1135" i="1"/>
  <c r="BN1135" i="1" s="1"/>
  <c r="BE1135" i="1"/>
  <c r="BF1135" i="1" s="1"/>
  <c r="AW1135" i="1"/>
  <c r="AX1135" i="1" s="1"/>
  <c r="AO1135" i="1"/>
  <c r="AP1135" i="1" s="1"/>
  <c r="AG1135" i="1"/>
  <c r="AH1135" i="1" s="1"/>
  <c r="GA1135" i="1"/>
  <c r="CK1135" i="1"/>
  <c r="CL1135" i="1" s="1"/>
  <c r="CC1135" i="1"/>
  <c r="CD1135" i="1" s="1"/>
  <c r="DY1135" i="1"/>
  <c r="DZ1135" i="1" s="1"/>
  <c r="DQ1135" i="1"/>
  <c r="DR1135" i="1" s="1"/>
  <c r="DI1135" i="1"/>
  <c r="DJ1135" i="1" s="1"/>
  <c r="DA1135" i="1"/>
  <c r="DB1135" i="1" s="1"/>
  <c r="CS1135" i="1"/>
  <c r="CT1135" i="1" s="1"/>
  <c r="CQ1135" i="1"/>
  <c r="DG1135" i="1"/>
  <c r="CY1135" i="1"/>
  <c r="DO1135" i="1"/>
  <c r="DW1135" i="1"/>
  <c r="FC1135" i="1"/>
  <c r="BS1135" i="1"/>
  <c r="EM1135" i="1"/>
  <c r="EE1135" i="1"/>
  <c r="FS1135" i="1"/>
  <c r="FK1135" i="1"/>
  <c r="CI1135" i="1"/>
  <c r="CA1135" i="1"/>
  <c r="EU1135" i="1"/>
  <c r="EG1135" i="1"/>
  <c r="EH1135" i="1" s="1"/>
  <c r="EO1135" i="1"/>
  <c r="EP1135" i="1" s="1"/>
  <c r="EW1135" i="1"/>
  <c r="EX1135" i="1" s="1"/>
  <c r="FE1135" i="1"/>
  <c r="FF1135" i="1" s="1"/>
  <c r="FM1135" i="1"/>
  <c r="FN1135" i="1" s="1"/>
  <c r="FU1135" i="1"/>
  <c r="FV1135" i="1" s="1"/>
  <c r="GC1135" i="1"/>
  <c r="GD1135" i="1" s="1"/>
  <c r="FJ1135" i="1"/>
  <c r="FI1136" i="1"/>
  <c r="EL1135" i="1"/>
  <c r="EK1136" i="1"/>
  <c r="FY1136" i="1"/>
  <c r="FZ1135" i="1"/>
  <c r="BL1079" i="1"/>
  <c r="AN1079" i="1"/>
  <c r="EV1079" i="1"/>
  <c r="EY1079" i="1" s="1"/>
  <c r="EZ1079" i="1" s="1"/>
  <c r="DX1079" i="1"/>
  <c r="EA1079" i="1" s="1"/>
  <c r="EB1079" i="1" s="1"/>
  <c r="CZ1079" i="1"/>
  <c r="DC1079" i="1" s="1"/>
  <c r="CB1079" i="1"/>
  <c r="CE1079" i="1" s="1"/>
  <c r="CF1079" i="1" s="1"/>
  <c r="BD1079" i="1"/>
  <c r="AF1079" i="1"/>
  <c r="FL1079" i="1"/>
  <c r="FO1079" i="1" s="1"/>
  <c r="FP1079" i="1" s="1"/>
  <c r="EN1079" i="1"/>
  <c r="EQ1079" i="1" s="1"/>
  <c r="ER1079" i="1" s="1"/>
  <c r="DP1079" i="1"/>
  <c r="DS1079" i="1" s="1"/>
  <c r="DT1079" i="1" s="1"/>
  <c r="CR1079" i="1"/>
  <c r="CU1079" i="1" s="1"/>
  <c r="FD1079" i="1"/>
  <c r="FG1079" i="1" s="1"/>
  <c r="FH1079" i="1" s="1"/>
  <c r="CJ1079" i="1"/>
  <c r="CM1079" i="1" s="1"/>
  <c r="CN1079" i="1" s="1"/>
  <c r="FT1079" i="1"/>
  <c r="FW1079" i="1" s="1"/>
  <c r="FX1079" i="1" s="1"/>
  <c r="DH1079" i="1"/>
  <c r="DK1079" i="1" s="1"/>
  <c r="EF1079" i="1"/>
  <c r="EI1079" i="1" s="1"/>
  <c r="EJ1079" i="1" s="1"/>
  <c r="AV1079" i="1"/>
  <c r="BT1079" i="1"/>
  <c r="BW1079" i="1" s="1"/>
  <c r="BX1079" i="1" s="1"/>
  <c r="O1080" i="1"/>
  <c r="F1134" i="1"/>
  <c r="N1081" i="1"/>
  <c r="G1134" i="1"/>
  <c r="E1136" i="1"/>
  <c r="Q1135" i="1"/>
  <c r="S1134" i="1"/>
  <c r="Z1134" i="1" s="1"/>
  <c r="R1134" i="1"/>
  <c r="D1135" i="1"/>
  <c r="AB1135" i="1"/>
  <c r="AA1135" i="1"/>
  <c r="T1135" i="1"/>
  <c r="P462" i="1"/>
  <c r="M1082" i="1"/>
  <c r="J1082" i="1"/>
  <c r="K1082" i="1" s="1"/>
  <c r="I1083" i="1"/>
  <c r="A1136" i="1"/>
  <c r="H1135" i="1"/>
  <c r="L1081" i="1"/>
  <c r="U1081" i="1"/>
  <c r="W1081" i="1" s="1"/>
  <c r="FB1136" i="1" l="1"/>
  <c r="FA1137" i="1"/>
  <c r="DU1138" i="1"/>
  <c r="DV1137" i="1"/>
  <c r="EL1136" i="1"/>
  <c r="EK1137" i="1"/>
  <c r="CO1139" i="1"/>
  <c r="CP1138" i="1"/>
  <c r="FZ1136" i="1"/>
  <c r="FY1137" i="1"/>
  <c r="FR1136" i="1"/>
  <c r="FQ1137" i="1"/>
  <c r="CH1139" i="1"/>
  <c r="CG1140" i="1"/>
  <c r="CW1139" i="1"/>
  <c r="CX1138" i="1"/>
  <c r="ET1136" i="1"/>
  <c r="ES1137" i="1"/>
  <c r="BY1138" i="1"/>
  <c r="BZ1137" i="1"/>
  <c r="BQ1141" i="1"/>
  <c r="BR1140" i="1"/>
  <c r="GG1134" i="1"/>
  <c r="DE1138" i="1"/>
  <c r="DF1137" i="1"/>
  <c r="EC1138" i="1"/>
  <c r="ED1137" i="1"/>
  <c r="DM1138" i="1"/>
  <c r="DN1137" i="1"/>
  <c r="FJ1136" i="1"/>
  <c r="FI1137" i="1"/>
  <c r="AW1136" i="1"/>
  <c r="AX1136" i="1" s="1"/>
  <c r="AO1136" i="1"/>
  <c r="AP1136" i="1" s="1"/>
  <c r="AG1136" i="1"/>
  <c r="AH1136" i="1" s="1"/>
  <c r="CK1136" i="1"/>
  <c r="CL1136" i="1" s="1"/>
  <c r="CC1136" i="1"/>
  <c r="CD1136" i="1" s="1"/>
  <c r="BU1136" i="1"/>
  <c r="BV1136" i="1" s="1"/>
  <c r="BM1136" i="1"/>
  <c r="BN1136" i="1" s="1"/>
  <c r="BE1136" i="1"/>
  <c r="BF1136" i="1" s="1"/>
  <c r="GA1136" i="1"/>
  <c r="DY1136" i="1"/>
  <c r="DZ1136" i="1" s="1"/>
  <c r="DQ1136" i="1"/>
  <c r="DR1136" i="1" s="1"/>
  <c r="DI1136" i="1"/>
  <c r="DJ1136" i="1" s="1"/>
  <c r="DA1136" i="1"/>
  <c r="DB1136" i="1" s="1"/>
  <c r="CS1136" i="1"/>
  <c r="CT1136" i="1" s="1"/>
  <c r="CQ1136" i="1"/>
  <c r="DG1136" i="1"/>
  <c r="FK1136" i="1"/>
  <c r="DO1136" i="1"/>
  <c r="FC1136" i="1"/>
  <c r="EM1136" i="1"/>
  <c r="DW1136" i="1"/>
  <c r="EU1136" i="1"/>
  <c r="EE1136" i="1"/>
  <c r="CY1136" i="1"/>
  <c r="FS1136" i="1"/>
  <c r="CI1136" i="1"/>
  <c r="CA1136" i="1"/>
  <c r="BS1136" i="1"/>
  <c r="EG1136" i="1"/>
  <c r="EH1136" i="1" s="1"/>
  <c r="EO1136" i="1"/>
  <c r="EP1136" i="1" s="1"/>
  <c r="EW1136" i="1"/>
  <c r="EX1136" i="1" s="1"/>
  <c r="FE1136" i="1"/>
  <c r="FF1136" i="1" s="1"/>
  <c r="FM1136" i="1"/>
  <c r="FN1136" i="1" s="1"/>
  <c r="FU1136" i="1"/>
  <c r="FV1136" i="1" s="1"/>
  <c r="GC1136" i="1"/>
  <c r="GD1136" i="1" s="1"/>
  <c r="EV1080" i="1"/>
  <c r="EY1080" i="1" s="1"/>
  <c r="EZ1080" i="1" s="1"/>
  <c r="DX1080" i="1"/>
  <c r="EA1080" i="1" s="1"/>
  <c r="EB1080" i="1" s="1"/>
  <c r="CZ1080" i="1"/>
  <c r="DC1080" i="1" s="1"/>
  <c r="CB1080" i="1"/>
  <c r="CE1080" i="1" s="1"/>
  <c r="CF1080" i="1" s="1"/>
  <c r="BD1080" i="1"/>
  <c r="AF1080" i="1"/>
  <c r="FL1080" i="1"/>
  <c r="FO1080" i="1" s="1"/>
  <c r="FP1080" i="1" s="1"/>
  <c r="EN1080" i="1"/>
  <c r="EQ1080" i="1" s="1"/>
  <c r="ER1080" i="1" s="1"/>
  <c r="DP1080" i="1"/>
  <c r="DS1080" i="1" s="1"/>
  <c r="DT1080" i="1" s="1"/>
  <c r="CR1080" i="1"/>
  <c r="CU1080" i="1" s="1"/>
  <c r="BT1080" i="1"/>
  <c r="BW1080" i="1" s="1"/>
  <c r="BX1080" i="1" s="1"/>
  <c r="AV1080" i="1"/>
  <c r="AN1080" i="1"/>
  <c r="FD1080" i="1"/>
  <c r="FG1080" i="1" s="1"/>
  <c r="FH1080" i="1" s="1"/>
  <c r="FT1080" i="1"/>
  <c r="FW1080" i="1" s="1"/>
  <c r="FX1080" i="1" s="1"/>
  <c r="BL1080" i="1"/>
  <c r="EF1080" i="1"/>
  <c r="EI1080" i="1" s="1"/>
  <c r="EJ1080" i="1" s="1"/>
  <c r="CJ1080" i="1"/>
  <c r="CM1080" i="1" s="1"/>
  <c r="CN1080" i="1" s="1"/>
  <c r="DH1080" i="1"/>
  <c r="DK1080" i="1" s="1"/>
  <c r="O1081" i="1"/>
  <c r="F1135" i="1"/>
  <c r="N1082" i="1"/>
  <c r="G1135" i="1"/>
  <c r="E1137" i="1"/>
  <c r="Q1136" i="1"/>
  <c r="S1136" i="1" s="1"/>
  <c r="GG1136" i="1" s="1"/>
  <c r="GG1137" i="1" s="1"/>
  <c r="S1135" i="1"/>
  <c r="Z1135" i="1" s="1"/>
  <c r="R1135" i="1"/>
  <c r="D1136" i="1"/>
  <c r="G1136" i="1" s="1"/>
  <c r="J1083" i="1"/>
  <c r="K1083" i="1" s="1"/>
  <c r="M1083" i="1"/>
  <c r="I1084" i="1"/>
  <c r="L1082" i="1"/>
  <c r="U1082" i="1"/>
  <c r="W1082" i="1" s="1"/>
  <c r="A1137" i="1"/>
  <c r="H1136" i="1"/>
  <c r="X462" i="1"/>
  <c r="AA1136" i="1"/>
  <c r="T1136" i="1"/>
  <c r="AB1136" i="1"/>
  <c r="FI1138" i="1" l="1"/>
  <c r="FJ1137" i="1"/>
  <c r="GI1134" i="1"/>
  <c r="GI1136" i="1" s="1"/>
  <c r="GH1134" i="1"/>
  <c r="GJ1133" i="1"/>
  <c r="GN1134" i="1"/>
  <c r="GL1134" i="1"/>
  <c r="GK1134" i="1"/>
  <c r="GM1134" i="1"/>
  <c r="CX1139" i="1"/>
  <c r="CW1140" i="1"/>
  <c r="CO1140" i="1"/>
  <c r="CP1139" i="1"/>
  <c r="CH1140" i="1"/>
  <c r="CG1141" i="1"/>
  <c r="EK1138" i="1"/>
  <c r="EL1137" i="1"/>
  <c r="DM1139" i="1"/>
  <c r="DN1138" i="1"/>
  <c r="BR1141" i="1"/>
  <c r="BQ1142" i="1"/>
  <c r="GG1138" i="1"/>
  <c r="GH1137" i="1"/>
  <c r="FQ1138" i="1"/>
  <c r="FR1137" i="1"/>
  <c r="ED1138" i="1"/>
  <c r="EC1139" i="1"/>
  <c r="BZ1138" i="1"/>
  <c r="BY1139" i="1"/>
  <c r="DV1138" i="1"/>
  <c r="DU1139" i="1"/>
  <c r="ES1138" i="1"/>
  <c r="ET1137" i="1"/>
  <c r="FY1138" i="1"/>
  <c r="FZ1137" i="1"/>
  <c r="FA1138" i="1"/>
  <c r="FB1137" i="1"/>
  <c r="GI1137" i="1"/>
  <c r="CK1137" i="1"/>
  <c r="CL1137" i="1" s="1"/>
  <c r="BU1137" i="1"/>
  <c r="BV1137" i="1" s="1"/>
  <c r="BE1137" i="1"/>
  <c r="BF1137" i="1" s="1"/>
  <c r="AO1137" i="1"/>
  <c r="AP1137" i="1" s="1"/>
  <c r="EE1137" i="1"/>
  <c r="CY1137" i="1"/>
  <c r="DG1137" i="1"/>
  <c r="GA1137" i="1"/>
  <c r="FK1137" i="1"/>
  <c r="EU1137" i="1"/>
  <c r="DO1137" i="1"/>
  <c r="CI1137" i="1"/>
  <c r="BS1137" i="1"/>
  <c r="FS1137" i="1"/>
  <c r="FC1137" i="1"/>
  <c r="DW1137" i="1"/>
  <c r="CA1137" i="1"/>
  <c r="CC1137" i="1"/>
  <c r="CD1137" i="1" s="1"/>
  <c r="AG1137" i="1"/>
  <c r="AH1137" i="1" s="1"/>
  <c r="CQ1137" i="1"/>
  <c r="BM1137" i="1"/>
  <c r="BN1137" i="1" s="1"/>
  <c r="AW1137" i="1"/>
  <c r="AX1137" i="1" s="1"/>
  <c r="EM1137" i="1"/>
  <c r="DY1137" i="1"/>
  <c r="DZ1137" i="1" s="1"/>
  <c r="DQ1137" i="1"/>
  <c r="DR1137" i="1" s="1"/>
  <c r="DI1137" i="1"/>
  <c r="DJ1137" i="1" s="1"/>
  <c r="DA1137" i="1"/>
  <c r="DB1137" i="1" s="1"/>
  <c r="CS1137" i="1"/>
  <c r="CT1137" i="1" s="1"/>
  <c r="EG1137" i="1"/>
  <c r="EH1137" i="1" s="1"/>
  <c r="EO1137" i="1"/>
  <c r="EP1137" i="1" s="1"/>
  <c r="EW1137" i="1"/>
  <c r="EX1137" i="1" s="1"/>
  <c r="FE1137" i="1"/>
  <c r="FF1137" i="1" s="1"/>
  <c r="FM1137" i="1"/>
  <c r="FN1137" i="1" s="1"/>
  <c r="FU1137" i="1"/>
  <c r="FV1137" i="1" s="1"/>
  <c r="GC1137" i="1"/>
  <c r="GD1137" i="1" s="1"/>
  <c r="DE1139" i="1"/>
  <c r="DF1138" i="1"/>
  <c r="DX1081" i="1"/>
  <c r="EA1081" i="1" s="1"/>
  <c r="EB1081" i="1" s="1"/>
  <c r="CZ1081" i="1"/>
  <c r="DC1081" i="1" s="1"/>
  <c r="CB1081" i="1"/>
  <c r="CE1081" i="1" s="1"/>
  <c r="CF1081" i="1" s="1"/>
  <c r="AF1081" i="1"/>
  <c r="FL1081" i="1"/>
  <c r="FO1081" i="1" s="1"/>
  <c r="FP1081" i="1" s="1"/>
  <c r="EN1081" i="1"/>
  <c r="EQ1081" i="1" s="1"/>
  <c r="ER1081" i="1" s="1"/>
  <c r="DP1081" i="1"/>
  <c r="DS1081" i="1" s="1"/>
  <c r="DT1081" i="1" s="1"/>
  <c r="CR1081" i="1"/>
  <c r="CU1081" i="1" s="1"/>
  <c r="BT1081" i="1"/>
  <c r="BW1081" i="1" s="1"/>
  <c r="BX1081" i="1" s="1"/>
  <c r="AV1081" i="1"/>
  <c r="FD1081" i="1"/>
  <c r="FG1081" i="1" s="1"/>
  <c r="FH1081" i="1" s="1"/>
  <c r="EF1081" i="1"/>
  <c r="EI1081" i="1" s="1"/>
  <c r="EJ1081" i="1" s="1"/>
  <c r="DH1081" i="1"/>
  <c r="DK1081" i="1" s="1"/>
  <c r="CJ1081" i="1"/>
  <c r="CM1081" i="1" s="1"/>
  <c r="CN1081" i="1" s="1"/>
  <c r="FT1081" i="1"/>
  <c r="FW1081" i="1" s="1"/>
  <c r="FX1081" i="1" s="1"/>
  <c r="EV1081" i="1"/>
  <c r="EY1081" i="1" s="1"/>
  <c r="EZ1081" i="1" s="1"/>
  <c r="AN1081" i="1"/>
  <c r="BL1081" i="1"/>
  <c r="BD1081" i="1"/>
  <c r="N1083" i="1"/>
  <c r="O1082" i="1"/>
  <c r="F1136" i="1"/>
  <c r="E1138" i="1"/>
  <c r="Q1137" i="1"/>
  <c r="D1137" i="1"/>
  <c r="G1137" i="1" s="1"/>
  <c r="B462" i="1"/>
  <c r="C463" i="1"/>
  <c r="AB1137" i="1"/>
  <c r="AA1137" i="1"/>
  <c r="T1137" i="1"/>
  <c r="L1083" i="1"/>
  <c r="U1083" i="1"/>
  <c r="W1083" i="1" s="1"/>
  <c r="A1138" i="1"/>
  <c r="H1137" i="1"/>
  <c r="J1084" i="1"/>
  <c r="K1084" i="1" s="1"/>
  <c r="M1084" i="1"/>
  <c r="I1085" i="1"/>
  <c r="ES1139" i="1" l="1"/>
  <c r="ET1138" i="1"/>
  <c r="FR1138" i="1"/>
  <c r="FQ1139" i="1"/>
  <c r="EL1138" i="1"/>
  <c r="EK1139" i="1"/>
  <c r="GK1138" i="1"/>
  <c r="GL1138" i="1" s="1"/>
  <c r="GK1137" i="1"/>
  <c r="GL1137" i="1" s="1"/>
  <c r="GK1136" i="1"/>
  <c r="GL1136" i="1" s="1"/>
  <c r="DE1140" i="1"/>
  <c r="DF1139" i="1"/>
  <c r="DV1139" i="1"/>
  <c r="DU1140" i="1"/>
  <c r="CG1142" i="1"/>
  <c r="CH1141" i="1"/>
  <c r="GH1138" i="1"/>
  <c r="GG1139" i="1"/>
  <c r="BZ1139" i="1"/>
  <c r="BY1140" i="1"/>
  <c r="BR1142" i="1"/>
  <c r="BQ1143" i="1"/>
  <c r="FA1139" i="1"/>
  <c r="FB1138" i="1"/>
  <c r="CP1140" i="1"/>
  <c r="CO1141" i="1"/>
  <c r="ED1139" i="1"/>
  <c r="EC1140" i="1"/>
  <c r="CX1140" i="1"/>
  <c r="CW1141" i="1"/>
  <c r="FY1139" i="1"/>
  <c r="FZ1138" i="1"/>
  <c r="DM1140" i="1"/>
  <c r="DN1139" i="1"/>
  <c r="GI1138" i="1"/>
  <c r="CK1138" i="1"/>
  <c r="CL1138" i="1" s="1"/>
  <c r="CC1138" i="1"/>
  <c r="CD1138" i="1" s="1"/>
  <c r="BU1138" i="1"/>
  <c r="BV1138" i="1" s="1"/>
  <c r="BE1138" i="1"/>
  <c r="BF1138" i="1" s="1"/>
  <c r="AG1138" i="1"/>
  <c r="AH1138" i="1" s="1"/>
  <c r="BM1138" i="1"/>
  <c r="BN1138" i="1" s="1"/>
  <c r="AW1138" i="1"/>
  <c r="AX1138" i="1" s="1"/>
  <c r="AO1138" i="1"/>
  <c r="AP1138" i="1" s="1"/>
  <c r="EE1138" i="1"/>
  <c r="CI1138" i="1"/>
  <c r="EM1138" i="1"/>
  <c r="FC1138" i="1"/>
  <c r="DO1138" i="1"/>
  <c r="DG1138" i="1"/>
  <c r="FK1138" i="1"/>
  <c r="CA1138" i="1"/>
  <c r="DW1138" i="1"/>
  <c r="GA1138" i="1"/>
  <c r="CQ1138" i="1"/>
  <c r="FS1138" i="1"/>
  <c r="BS1138" i="1"/>
  <c r="EU1138" i="1"/>
  <c r="CY1138" i="1"/>
  <c r="DY1138" i="1"/>
  <c r="DZ1138" i="1" s="1"/>
  <c r="DQ1138" i="1"/>
  <c r="DR1138" i="1" s="1"/>
  <c r="DI1138" i="1"/>
  <c r="DJ1138" i="1" s="1"/>
  <c r="DA1138" i="1"/>
  <c r="DB1138" i="1" s="1"/>
  <c r="CS1138" i="1"/>
  <c r="CT1138" i="1" s="1"/>
  <c r="EG1138" i="1"/>
  <c r="EH1138" i="1" s="1"/>
  <c r="EO1138" i="1"/>
  <c r="EP1138" i="1" s="1"/>
  <c r="EW1138" i="1"/>
  <c r="EX1138" i="1" s="1"/>
  <c r="FE1138" i="1"/>
  <c r="FF1138" i="1" s="1"/>
  <c r="FM1138" i="1"/>
  <c r="FN1138" i="1" s="1"/>
  <c r="FU1138" i="1"/>
  <c r="FV1138" i="1" s="1"/>
  <c r="GC1138" i="1"/>
  <c r="GD1138" i="1" s="1"/>
  <c r="FI1139" i="1"/>
  <c r="FJ1138" i="1"/>
  <c r="FL1082" i="1"/>
  <c r="FO1082" i="1" s="1"/>
  <c r="FP1082" i="1" s="1"/>
  <c r="EN1082" i="1"/>
  <c r="EQ1082" i="1" s="1"/>
  <c r="ER1082" i="1" s="1"/>
  <c r="DP1082" i="1"/>
  <c r="DS1082" i="1" s="1"/>
  <c r="DT1082" i="1" s="1"/>
  <c r="CR1082" i="1"/>
  <c r="CU1082" i="1" s="1"/>
  <c r="BT1082" i="1"/>
  <c r="BW1082" i="1" s="1"/>
  <c r="BX1082" i="1" s="1"/>
  <c r="AV1082" i="1"/>
  <c r="FD1082" i="1"/>
  <c r="FG1082" i="1" s="1"/>
  <c r="FH1082" i="1" s="1"/>
  <c r="EF1082" i="1"/>
  <c r="EI1082" i="1" s="1"/>
  <c r="EJ1082" i="1" s="1"/>
  <c r="DH1082" i="1"/>
  <c r="DK1082" i="1" s="1"/>
  <c r="CJ1082" i="1"/>
  <c r="CM1082" i="1" s="1"/>
  <c r="CN1082" i="1" s="1"/>
  <c r="BL1082" i="1"/>
  <c r="AN1082" i="1"/>
  <c r="DX1082" i="1"/>
  <c r="EA1082" i="1" s="1"/>
  <c r="EB1082" i="1" s="1"/>
  <c r="AF1082" i="1"/>
  <c r="EV1082" i="1"/>
  <c r="EY1082" i="1" s="1"/>
  <c r="EZ1082" i="1" s="1"/>
  <c r="FT1082" i="1"/>
  <c r="FW1082" i="1" s="1"/>
  <c r="FX1082" i="1" s="1"/>
  <c r="BD1082" i="1"/>
  <c r="CZ1082" i="1"/>
  <c r="DC1082" i="1" s="1"/>
  <c r="CB1082" i="1"/>
  <c r="CE1082" i="1" s="1"/>
  <c r="CF1082" i="1" s="1"/>
  <c r="N1084" i="1"/>
  <c r="O1083" i="1"/>
  <c r="F1137" i="1"/>
  <c r="E1139" i="1"/>
  <c r="Q1138" i="1"/>
  <c r="S1137" i="1"/>
  <c r="Z1137" i="1" s="1"/>
  <c r="R1137" i="1"/>
  <c r="D1138" i="1"/>
  <c r="G1138" i="1" s="1"/>
  <c r="L1084" i="1"/>
  <c r="U1084" i="1"/>
  <c r="W1084" i="1" s="1"/>
  <c r="A1139" i="1"/>
  <c r="GK1139" i="1" s="1"/>
  <c r="GL1139" i="1" s="1"/>
  <c r="H1138" i="1"/>
  <c r="M1085" i="1"/>
  <c r="J1085" i="1"/>
  <c r="K1085" i="1" s="1"/>
  <c r="I1086" i="1"/>
  <c r="P463" i="1"/>
  <c r="AA1138" i="1"/>
  <c r="T1138" i="1"/>
  <c r="AB1138" i="1"/>
  <c r="DM1141" i="1" l="1"/>
  <c r="DN1140" i="1"/>
  <c r="EL1139" i="1"/>
  <c r="EK1140" i="1"/>
  <c r="FZ1139" i="1"/>
  <c r="FY1140" i="1"/>
  <c r="FB1139" i="1"/>
  <c r="FA1140" i="1"/>
  <c r="CH1142" i="1"/>
  <c r="CG1143" i="1"/>
  <c r="GH1139" i="1"/>
  <c r="GG1140" i="1"/>
  <c r="CX1141" i="1"/>
  <c r="CW1142" i="1"/>
  <c r="BR1143" i="1"/>
  <c r="BQ1144" i="1"/>
  <c r="DV1140" i="1"/>
  <c r="DU1141" i="1"/>
  <c r="FQ1140" i="1"/>
  <c r="FR1139" i="1"/>
  <c r="CO1142" i="1"/>
  <c r="CP1141" i="1"/>
  <c r="FI1140" i="1"/>
  <c r="FJ1139" i="1"/>
  <c r="ED1140" i="1"/>
  <c r="EC1141" i="1"/>
  <c r="BZ1140" i="1"/>
  <c r="BY1141" i="1"/>
  <c r="GI1139" i="1"/>
  <c r="BE1139" i="1"/>
  <c r="BF1139" i="1" s="1"/>
  <c r="AW1139" i="1"/>
  <c r="AX1139" i="1" s="1"/>
  <c r="CC1139" i="1"/>
  <c r="CD1139" i="1" s="1"/>
  <c r="AO1139" i="1"/>
  <c r="AP1139" i="1" s="1"/>
  <c r="CK1139" i="1"/>
  <c r="CL1139" i="1" s="1"/>
  <c r="AG1139" i="1"/>
  <c r="AH1139" i="1" s="1"/>
  <c r="BM1139" i="1"/>
  <c r="BN1139" i="1" s="1"/>
  <c r="BU1139" i="1"/>
  <c r="BV1139" i="1" s="1"/>
  <c r="CI1139" i="1"/>
  <c r="DW1139" i="1"/>
  <c r="CA1139" i="1"/>
  <c r="EU1139" i="1"/>
  <c r="FC1139" i="1"/>
  <c r="CY1139" i="1"/>
  <c r="EE1139" i="1"/>
  <c r="DO1139" i="1"/>
  <c r="CQ1139" i="1"/>
  <c r="FS1139" i="1"/>
  <c r="GA1139" i="1"/>
  <c r="EM1139" i="1"/>
  <c r="FK1139" i="1"/>
  <c r="DG1139" i="1"/>
  <c r="BS1139" i="1"/>
  <c r="DY1139" i="1"/>
  <c r="DZ1139" i="1" s="1"/>
  <c r="DQ1139" i="1"/>
  <c r="DR1139" i="1" s="1"/>
  <c r="DI1139" i="1"/>
  <c r="DJ1139" i="1" s="1"/>
  <c r="DA1139" i="1"/>
  <c r="DB1139" i="1" s="1"/>
  <c r="CS1139" i="1"/>
  <c r="CT1139" i="1" s="1"/>
  <c r="EG1139" i="1"/>
  <c r="EH1139" i="1" s="1"/>
  <c r="EO1139" i="1"/>
  <c r="EP1139" i="1" s="1"/>
  <c r="EW1139" i="1"/>
  <c r="EX1139" i="1" s="1"/>
  <c r="FE1139" i="1"/>
  <c r="FF1139" i="1" s="1"/>
  <c r="FM1139" i="1"/>
  <c r="FN1139" i="1" s="1"/>
  <c r="FU1139" i="1"/>
  <c r="FV1139" i="1" s="1"/>
  <c r="GC1139" i="1"/>
  <c r="GD1139" i="1" s="1"/>
  <c r="DF1140" i="1"/>
  <c r="DE1141" i="1"/>
  <c r="ES1140" i="1"/>
  <c r="ET1139" i="1"/>
  <c r="O1084" i="1"/>
  <c r="FD1084" i="1" s="1"/>
  <c r="FG1084" i="1" s="1"/>
  <c r="FH1084" i="1" s="1"/>
  <c r="FL1083" i="1"/>
  <c r="FO1083" i="1" s="1"/>
  <c r="FP1083" i="1" s="1"/>
  <c r="EN1083" i="1"/>
  <c r="EQ1083" i="1" s="1"/>
  <c r="ER1083" i="1" s="1"/>
  <c r="CR1083" i="1"/>
  <c r="CU1083" i="1" s="1"/>
  <c r="BT1083" i="1"/>
  <c r="BW1083" i="1" s="1"/>
  <c r="BX1083" i="1" s="1"/>
  <c r="AV1083" i="1"/>
  <c r="FD1083" i="1"/>
  <c r="FG1083" i="1" s="1"/>
  <c r="FH1083" i="1" s="1"/>
  <c r="EF1083" i="1"/>
  <c r="EI1083" i="1" s="1"/>
  <c r="EJ1083" i="1" s="1"/>
  <c r="DH1083" i="1"/>
  <c r="DK1083" i="1" s="1"/>
  <c r="CJ1083" i="1"/>
  <c r="CM1083" i="1" s="1"/>
  <c r="CN1083" i="1" s="1"/>
  <c r="BL1083" i="1"/>
  <c r="AN1083" i="1"/>
  <c r="EV1083" i="1"/>
  <c r="EY1083" i="1" s="1"/>
  <c r="EZ1083" i="1" s="1"/>
  <c r="DX1083" i="1"/>
  <c r="EA1083" i="1" s="1"/>
  <c r="EB1083" i="1" s="1"/>
  <c r="CZ1083" i="1"/>
  <c r="DC1083" i="1" s="1"/>
  <c r="CB1083" i="1"/>
  <c r="CE1083" i="1" s="1"/>
  <c r="CF1083" i="1" s="1"/>
  <c r="BD1083" i="1"/>
  <c r="FT1083" i="1"/>
  <c r="FW1083" i="1" s="1"/>
  <c r="FX1083" i="1" s="1"/>
  <c r="DP1083" i="1"/>
  <c r="DS1083" i="1" s="1"/>
  <c r="DT1083" i="1" s="1"/>
  <c r="AF1083" i="1"/>
  <c r="N1085" i="1"/>
  <c r="F1138" i="1"/>
  <c r="E1140" i="1"/>
  <c r="Q1139" i="1"/>
  <c r="S1138" i="1"/>
  <c r="Z1138" i="1" s="1"/>
  <c r="R1138" i="1"/>
  <c r="D1139" i="1"/>
  <c r="G1139" i="1" s="1"/>
  <c r="L1085" i="1"/>
  <c r="U1085" i="1"/>
  <c r="W1085" i="1" s="1"/>
  <c r="A1140" i="1"/>
  <c r="H1139" i="1"/>
  <c r="X463" i="1"/>
  <c r="J1086" i="1"/>
  <c r="K1086" i="1" s="1"/>
  <c r="M1086" i="1"/>
  <c r="I1087" i="1"/>
  <c r="AB1139" i="1"/>
  <c r="AA1139" i="1"/>
  <c r="T1139" i="1"/>
  <c r="DE1142" i="1" l="1"/>
  <c r="DF1141" i="1"/>
  <c r="FJ1140" i="1"/>
  <c r="FI1141" i="1"/>
  <c r="BR1144" i="1"/>
  <c r="BQ1145" i="1"/>
  <c r="FA1141" i="1"/>
  <c r="FB1140" i="1"/>
  <c r="AV1084" i="1"/>
  <c r="CX1142" i="1"/>
  <c r="CW1143" i="1"/>
  <c r="FZ1140" i="1"/>
  <c r="FY1141" i="1"/>
  <c r="CP1142" i="1"/>
  <c r="CO1143" i="1"/>
  <c r="BY1142" i="1"/>
  <c r="BZ1141" i="1"/>
  <c r="GH1140" i="1"/>
  <c r="GG1141" i="1"/>
  <c r="EL1140" i="1"/>
  <c r="EK1141" i="1"/>
  <c r="FQ1141" i="1"/>
  <c r="FR1140" i="1"/>
  <c r="GI1140" i="1"/>
  <c r="CC1140" i="1"/>
  <c r="CD1140" i="1" s="1"/>
  <c r="BU1140" i="1"/>
  <c r="BV1140" i="1" s="1"/>
  <c r="AG1140" i="1"/>
  <c r="AH1140" i="1" s="1"/>
  <c r="BE1140" i="1"/>
  <c r="BF1140" i="1" s="1"/>
  <c r="CK1140" i="1"/>
  <c r="CL1140" i="1" s="1"/>
  <c r="BM1140" i="1"/>
  <c r="BN1140" i="1" s="1"/>
  <c r="AW1140" i="1"/>
  <c r="AX1140" i="1" s="1"/>
  <c r="AO1140" i="1"/>
  <c r="AP1140" i="1" s="1"/>
  <c r="FK1140" i="1"/>
  <c r="BS1140" i="1"/>
  <c r="FC1140" i="1"/>
  <c r="EU1140" i="1"/>
  <c r="DO1140" i="1"/>
  <c r="CY1140" i="1"/>
  <c r="DW1140" i="1"/>
  <c r="GA1140" i="1"/>
  <c r="DY1140" i="1"/>
  <c r="DZ1140" i="1" s="1"/>
  <c r="CA1140" i="1"/>
  <c r="FS1140" i="1"/>
  <c r="EM1140" i="1"/>
  <c r="DG1140" i="1"/>
  <c r="EE1140" i="1"/>
  <c r="CI1140" i="1"/>
  <c r="CQ1140" i="1"/>
  <c r="DQ1140" i="1"/>
  <c r="DR1140" i="1" s="1"/>
  <c r="DI1140" i="1"/>
  <c r="DJ1140" i="1" s="1"/>
  <c r="DA1140" i="1"/>
  <c r="DB1140" i="1" s="1"/>
  <c r="CS1140" i="1"/>
  <c r="CT1140" i="1" s="1"/>
  <c r="EG1140" i="1"/>
  <c r="EH1140" i="1" s="1"/>
  <c r="EO1140" i="1"/>
  <c r="EP1140" i="1" s="1"/>
  <c r="EW1140" i="1"/>
  <c r="EX1140" i="1" s="1"/>
  <c r="FE1140" i="1"/>
  <c r="FF1140" i="1" s="1"/>
  <c r="FM1140" i="1"/>
  <c r="FN1140" i="1" s="1"/>
  <c r="FU1140" i="1"/>
  <c r="FV1140" i="1" s="1"/>
  <c r="GC1140" i="1"/>
  <c r="GD1140" i="1" s="1"/>
  <c r="GK1140" i="1"/>
  <c r="GL1140" i="1" s="1"/>
  <c r="ES1141" i="1"/>
  <c r="ET1140" i="1"/>
  <c r="ED1141" i="1"/>
  <c r="EC1142" i="1"/>
  <c r="DV1141" i="1"/>
  <c r="DU1142" i="1"/>
  <c r="CH1143" i="1"/>
  <c r="CG1144" i="1"/>
  <c r="DN1141" i="1"/>
  <c r="DM1142" i="1"/>
  <c r="FT1084" i="1"/>
  <c r="FW1084" i="1" s="1"/>
  <c r="FX1084" i="1" s="1"/>
  <c r="FL1084" i="1"/>
  <c r="FO1084" i="1" s="1"/>
  <c r="FP1084" i="1" s="1"/>
  <c r="DP1084" i="1"/>
  <c r="DS1084" i="1" s="1"/>
  <c r="DT1084" i="1" s="1"/>
  <c r="AF1084" i="1"/>
  <c r="CR1084" i="1"/>
  <c r="CU1084" i="1" s="1"/>
  <c r="BD1084" i="1"/>
  <c r="BT1084" i="1"/>
  <c r="BW1084" i="1" s="1"/>
  <c r="BX1084" i="1" s="1"/>
  <c r="CB1084" i="1"/>
  <c r="CE1084" i="1" s="1"/>
  <c r="CF1084" i="1" s="1"/>
  <c r="CZ1084" i="1"/>
  <c r="DC1084" i="1" s="1"/>
  <c r="EN1084" i="1"/>
  <c r="EQ1084" i="1" s="1"/>
  <c r="ER1084" i="1" s="1"/>
  <c r="DX1084" i="1"/>
  <c r="EA1084" i="1" s="1"/>
  <c r="EB1084" i="1" s="1"/>
  <c r="BL1084" i="1"/>
  <c r="CJ1084" i="1"/>
  <c r="CM1084" i="1" s="1"/>
  <c r="CN1084" i="1" s="1"/>
  <c r="EV1084" i="1"/>
  <c r="EY1084" i="1" s="1"/>
  <c r="EZ1084" i="1" s="1"/>
  <c r="DH1084" i="1"/>
  <c r="DK1084" i="1" s="1"/>
  <c r="AN1084" i="1"/>
  <c r="EF1084" i="1"/>
  <c r="EI1084" i="1" s="1"/>
  <c r="EJ1084" i="1" s="1"/>
  <c r="O1085" i="1"/>
  <c r="DX1085" i="1" s="1"/>
  <c r="EA1085" i="1" s="1"/>
  <c r="EB1085" i="1" s="1"/>
  <c r="N1086" i="1"/>
  <c r="F1139" i="1"/>
  <c r="E1141" i="1"/>
  <c r="Q1140" i="1"/>
  <c r="R1139" i="1"/>
  <c r="S1139" i="1"/>
  <c r="Z1139" i="1" s="1"/>
  <c r="D1140" i="1"/>
  <c r="G1140" i="1" s="1"/>
  <c r="B463" i="1"/>
  <c r="C464" i="1"/>
  <c r="P464" i="1" s="1"/>
  <c r="L1086" i="1"/>
  <c r="U1086" i="1"/>
  <c r="W1086" i="1" s="1"/>
  <c r="A1141" i="1"/>
  <c r="H1140" i="1"/>
  <c r="M1087" i="1"/>
  <c r="J1087" i="1"/>
  <c r="K1087" i="1" s="1"/>
  <c r="I1088" i="1"/>
  <c r="AA1140" i="1"/>
  <c r="T1140" i="1"/>
  <c r="AB1140" i="1"/>
  <c r="DV1142" i="1" l="1"/>
  <c r="DU1143" i="1"/>
  <c r="CP1143" i="1"/>
  <c r="CO1144" i="1"/>
  <c r="FA1142" i="1"/>
  <c r="FB1141" i="1"/>
  <c r="FR1141" i="1"/>
  <c r="FQ1142" i="1"/>
  <c r="BQ1146" i="1"/>
  <c r="BR1145" i="1"/>
  <c r="BZ1142" i="1"/>
  <c r="BY1143" i="1"/>
  <c r="EC1143" i="1"/>
  <c r="ED1142" i="1"/>
  <c r="EL1141" i="1"/>
  <c r="EK1142" i="1"/>
  <c r="FZ1141" i="1"/>
  <c r="FY1142" i="1"/>
  <c r="FJ1141" i="1"/>
  <c r="FI1142" i="1"/>
  <c r="DM1143" i="1"/>
  <c r="DN1142" i="1"/>
  <c r="GG1142" i="1"/>
  <c r="GH1141" i="1"/>
  <c r="CX1143" i="1"/>
  <c r="CW1144" i="1"/>
  <c r="ET1141" i="1"/>
  <c r="ES1142" i="1"/>
  <c r="GI1141" i="1"/>
  <c r="BM1141" i="1"/>
  <c r="BN1141" i="1" s="1"/>
  <c r="BE1141" i="1"/>
  <c r="BF1141" i="1" s="1"/>
  <c r="AW1141" i="1"/>
  <c r="AX1141" i="1" s="1"/>
  <c r="CK1141" i="1"/>
  <c r="CL1141" i="1" s="1"/>
  <c r="AO1141" i="1"/>
  <c r="AP1141" i="1" s="1"/>
  <c r="CC1141" i="1"/>
  <c r="CD1141" i="1" s="1"/>
  <c r="AG1141" i="1"/>
  <c r="AH1141" i="1" s="1"/>
  <c r="BU1141" i="1"/>
  <c r="BV1141" i="1" s="1"/>
  <c r="DY1141" i="1"/>
  <c r="DZ1141" i="1" s="1"/>
  <c r="CQ1141" i="1"/>
  <c r="DG1141" i="1"/>
  <c r="CY1141" i="1"/>
  <c r="BS1141" i="1"/>
  <c r="DQ1141" i="1"/>
  <c r="DR1141" i="1" s="1"/>
  <c r="FS1141" i="1"/>
  <c r="DW1141" i="1"/>
  <c r="FK1141" i="1"/>
  <c r="EM1141" i="1"/>
  <c r="DO1141" i="1"/>
  <c r="FC1141" i="1"/>
  <c r="EU1141" i="1"/>
  <c r="EE1141" i="1"/>
  <c r="CA1141" i="1"/>
  <c r="GA1141" i="1"/>
  <c r="CI1141" i="1"/>
  <c r="DI1141" i="1"/>
  <c r="DJ1141" i="1" s="1"/>
  <c r="DA1141" i="1"/>
  <c r="DB1141" i="1" s="1"/>
  <c r="CS1141" i="1"/>
  <c r="CT1141" i="1" s="1"/>
  <c r="EG1141" i="1"/>
  <c r="EH1141" i="1" s="1"/>
  <c r="EO1141" i="1"/>
  <c r="EP1141" i="1" s="1"/>
  <c r="EW1141" i="1"/>
  <c r="EX1141" i="1" s="1"/>
  <c r="FE1141" i="1"/>
  <c r="FF1141" i="1" s="1"/>
  <c r="FM1141" i="1"/>
  <c r="FN1141" i="1" s="1"/>
  <c r="FU1141" i="1"/>
  <c r="FV1141" i="1" s="1"/>
  <c r="GC1141" i="1"/>
  <c r="GD1141" i="1" s="1"/>
  <c r="GK1141" i="1"/>
  <c r="GL1141" i="1" s="1"/>
  <c r="CH1144" i="1"/>
  <c r="CG1145" i="1"/>
  <c r="DF1142" i="1"/>
  <c r="DE1143" i="1"/>
  <c r="N1087" i="1"/>
  <c r="O1086" i="1"/>
  <c r="EN1086" i="1" s="1"/>
  <c r="EQ1086" i="1" s="1"/>
  <c r="ER1086" i="1" s="1"/>
  <c r="AV1085" i="1"/>
  <c r="BT1085" i="1"/>
  <c r="BW1085" i="1" s="1"/>
  <c r="BX1085" i="1" s="1"/>
  <c r="DP1085" i="1"/>
  <c r="DS1085" i="1" s="1"/>
  <c r="DT1085" i="1" s="1"/>
  <c r="AF1085" i="1"/>
  <c r="BD1085" i="1"/>
  <c r="CB1085" i="1"/>
  <c r="CE1085" i="1" s="1"/>
  <c r="CF1085" i="1" s="1"/>
  <c r="CZ1085" i="1"/>
  <c r="DC1085" i="1" s="1"/>
  <c r="FT1085" i="1"/>
  <c r="FW1085" i="1" s="1"/>
  <c r="FX1085" i="1" s="1"/>
  <c r="EV1085" i="1"/>
  <c r="EY1085" i="1" s="1"/>
  <c r="EZ1085" i="1" s="1"/>
  <c r="CR1085" i="1"/>
  <c r="CU1085" i="1" s="1"/>
  <c r="AN1085" i="1"/>
  <c r="FL1085" i="1"/>
  <c r="FO1085" i="1" s="1"/>
  <c r="FP1085" i="1" s="1"/>
  <c r="BL1085" i="1"/>
  <c r="EN1085" i="1"/>
  <c r="EQ1085" i="1" s="1"/>
  <c r="ER1085" i="1" s="1"/>
  <c r="CJ1085" i="1"/>
  <c r="CM1085" i="1" s="1"/>
  <c r="CN1085" i="1" s="1"/>
  <c r="DH1085" i="1"/>
  <c r="DK1085" i="1" s="1"/>
  <c r="EF1085" i="1"/>
  <c r="EI1085" i="1" s="1"/>
  <c r="EJ1085" i="1" s="1"/>
  <c r="FD1085" i="1"/>
  <c r="FG1085" i="1" s="1"/>
  <c r="FH1085" i="1" s="1"/>
  <c r="F1140" i="1"/>
  <c r="R1140" i="1"/>
  <c r="S1140" i="1"/>
  <c r="Z1140" i="1" s="1"/>
  <c r="E1142" i="1"/>
  <c r="Q1141" i="1"/>
  <c r="D1141" i="1"/>
  <c r="J1088" i="1"/>
  <c r="K1088" i="1" s="1"/>
  <c r="M1088" i="1"/>
  <c r="I1089" i="1"/>
  <c r="A1142" i="1"/>
  <c r="H1141" i="1"/>
  <c r="L1087" i="1"/>
  <c r="U1087" i="1"/>
  <c r="W1087" i="1" s="1"/>
  <c r="AB1141" i="1"/>
  <c r="AA1141" i="1"/>
  <c r="T1141" i="1"/>
  <c r="X464" i="1"/>
  <c r="O1087" i="1" l="1"/>
  <c r="FD1087" i="1" s="1"/>
  <c r="FG1087" i="1" s="1"/>
  <c r="FH1087" i="1" s="1"/>
  <c r="N1088" i="1"/>
  <c r="GI1142" i="1"/>
  <c r="CK1142" i="1"/>
  <c r="CL1142" i="1" s="1"/>
  <c r="AO1142" i="1"/>
  <c r="AP1142" i="1" s="1"/>
  <c r="CC1142" i="1"/>
  <c r="CD1142" i="1" s="1"/>
  <c r="BU1142" i="1"/>
  <c r="BV1142" i="1" s="1"/>
  <c r="AG1142" i="1"/>
  <c r="AH1142" i="1" s="1"/>
  <c r="AW1142" i="1"/>
  <c r="AX1142" i="1" s="1"/>
  <c r="BM1142" i="1"/>
  <c r="BN1142" i="1" s="1"/>
  <c r="BE1142" i="1"/>
  <c r="BF1142" i="1" s="1"/>
  <c r="DY1142" i="1"/>
  <c r="DZ1142" i="1" s="1"/>
  <c r="DQ1142" i="1"/>
  <c r="DR1142" i="1" s="1"/>
  <c r="CI1142" i="1"/>
  <c r="EE1142" i="1"/>
  <c r="CA1142" i="1"/>
  <c r="GA1142" i="1"/>
  <c r="FK1142" i="1"/>
  <c r="CQ1142" i="1"/>
  <c r="EU1142" i="1"/>
  <c r="CY1142" i="1"/>
  <c r="BS1142" i="1"/>
  <c r="FS1142" i="1"/>
  <c r="DW1142" i="1"/>
  <c r="DI1142" i="1"/>
  <c r="DJ1142" i="1" s="1"/>
  <c r="EM1142" i="1"/>
  <c r="DG1142" i="1"/>
  <c r="FC1142" i="1"/>
  <c r="DO1142" i="1"/>
  <c r="DA1142" i="1"/>
  <c r="DB1142" i="1" s="1"/>
  <c r="CS1142" i="1"/>
  <c r="CT1142" i="1" s="1"/>
  <c r="EG1142" i="1"/>
  <c r="EH1142" i="1" s="1"/>
  <c r="EO1142" i="1"/>
  <c r="EP1142" i="1" s="1"/>
  <c r="EW1142" i="1"/>
  <c r="EX1142" i="1" s="1"/>
  <c r="FE1142" i="1"/>
  <c r="FF1142" i="1" s="1"/>
  <c r="FM1142" i="1"/>
  <c r="FN1142" i="1" s="1"/>
  <c r="FU1142" i="1"/>
  <c r="FV1142" i="1" s="1"/>
  <c r="GC1142" i="1"/>
  <c r="GD1142" i="1" s="1"/>
  <c r="GK1142" i="1"/>
  <c r="GL1142" i="1" s="1"/>
  <c r="EL1142" i="1"/>
  <c r="EK1143" i="1"/>
  <c r="FR1142" i="1"/>
  <c r="FQ1143" i="1"/>
  <c r="GG1143" i="1"/>
  <c r="GH1142" i="1"/>
  <c r="DN1143" i="1"/>
  <c r="DM1144" i="1"/>
  <c r="EC1144" i="1"/>
  <c r="ED1143" i="1"/>
  <c r="FB1142" i="1"/>
  <c r="FA1143" i="1"/>
  <c r="ET1142" i="1"/>
  <c r="ES1143" i="1"/>
  <c r="FI1143" i="1"/>
  <c r="FJ1142" i="1"/>
  <c r="BZ1143" i="1"/>
  <c r="BY1144" i="1"/>
  <c r="CP1144" i="1"/>
  <c r="CO1145" i="1"/>
  <c r="CG1146" i="1"/>
  <c r="CH1145" i="1"/>
  <c r="DF1143" i="1"/>
  <c r="DE1144" i="1"/>
  <c r="CW1145" i="1"/>
  <c r="CX1144" i="1"/>
  <c r="FZ1142" i="1"/>
  <c r="FY1143" i="1"/>
  <c r="DV1143" i="1"/>
  <c r="DU1144" i="1"/>
  <c r="BR1146" i="1"/>
  <c r="BQ1147" i="1"/>
  <c r="AF1086" i="1"/>
  <c r="BT1086" i="1"/>
  <c r="BW1086" i="1" s="1"/>
  <c r="BX1086" i="1" s="1"/>
  <c r="DH1086" i="1"/>
  <c r="DK1086" i="1" s="1"/>
  <c r="EF1086" i="1"/>
  <c r="EI1086" i="1" s="1"/>
  <c r="EJ1086" i="1" s="1"/>
  <c r="BD1086" i="1"/>
  <c r="CJ1086" i="1"/>
  <c r="CM1086" i="1" s="1"/>
  <c r="CN1086" i="1" s="1"/>
  <c r="FD1086" i="1"/>
  <c r="FG1086" i="1" s="1"/>
  <c r="FH1086" i="1" s="1"/>
  <c r="FT1086" i="1"/>
  <c r="FW1086" i="1" s="1"/>
  <c r="FX1086" i="1" s="1"/>
  <c r="DP1086" i="1"/>
  <c r="DS1086" i="1" s="1"/>
  <c r="DT1086" i="1" s="1"/>
  <c r="CR1086" i="1"/>
  <c r="CU1086" i="1" s="1"/>
  <c r="AV1086" i="1"/>
  <c r="EV1086" i="1"/>
  <c r="EY1086" i="1" s="1"/>
  <c r="EZ1086" i="1" s="1"/>
  <c r="DX1086" i="1"/>
  <c r="EA1086" i="1" s="1"/>
  <c r="EB1086" i="1" s="1"/>
  <c r="CZ1086" i="1"/>
  <c r="DC1086" i="1" s="1"/>
  <c r="CB1086" i="1"/>
  <c r="CE1086" i="1" s="1"/>
  <c r="CF1086" i="1" s="1"/>
  <c r="BL1086" i="1"/>
  <c r="AN1086" i="1"/>
  <c r="FL1086" i="1"/>
  <c r="FO1086" i="1" s="1"/>
  <c r="FP1086" i="1" s="1"/>
  <c r="F1141" i="1"/>
  <c r="G1141" i="1"/>
  <c r="E1143" i="1"/>
  <c r="Q1142" i="1"/>
  <c r="S1141" i="1"/>
  <c r="Z1141" i="1" s="1"/>
  <c r="R1141" i="1"/>
  <c r="D1142" i="1"/>
  <c r="C465" i="1"/>
  <c r="A1143" i="1"/>
  <c r="H1142" i="1"/>
  <c r="L1088" i="1"/>
  <c r="U1088" i="1"/>
  <c r="W1088" i="1" s="1"/>
  <c r="B464" i="1"/>
  <c r="AA1142" i="1"/>
  <c r="T1142" i="1"/>
  <c r="AB1142" i="1"/>
  <c r="J1089" i="1"/>
  <c r="K1089" i="1" s="1"/>
  <c r="M1089" i="1"/>
  <c r="I1090" i="1"/>
  <c r="O1088" i="1" l="1"/>
  <c r="DH1088" i="1" s="1"/>
  <c r="DK1088" i="1" s="1"/>
  <c r="N1089" i="1"/>
  <c r="CZ1087" i="1"/>
  <c r="DC1087" i="1" s="1"/>
  <c r="FL1087" i="1"/>
  <c r="FO1087" i="1" s="1"/>
  <c r="FP1087" i="1" s="1"/>
  <c r="EV1087" i="1"/>
  <c r="EY1087" i="1" s="1"/>
  <c r="EZ1087" i="1" s="1"/>
  <c r="DP1087" i="1"/>
  <c r="DS1087" i="1" s="1"/>
  <c r="DT1087" i="1" s="1"/>
  <c r="AV1087" i="1"/>
  <c r="AF1087" i="1"/>
  <c r="CB1087" i="1"/>
  <c r="CE1087" i="1" s="1"/>
  <c r="CF1087" i="1" s="1"/>
  <c r="BL1087" i="1"/>
  <c r="CJ1087" i="1"/>
  <c r="CM1087" i="1" s="1"/>
  <c r="CN1087" i="1" s="1"/>
  <c r="EF1087" i="1"/>
  <c r="EI1087" i="1" s="1"/>
  <c r="EJ1087" i="1" s="1"/>
  <c r="FT1087" i="1"/>
  <c r="FW1087" i="1" s="1"/>
  <c r="FX1087" i="1" s="1"/>
  <c r="DH1087" i="1"/>
  <c r="DK1087" i="1" s="1"/>
  <c r="CR1087" i="1"/>
  <c r="CU1087" i="1" s="1"/>
  <c r="AN1087" i="1"/>
  <c r="EN1087" i="1"/>
  <c r="EQ1087" i="1" s="1"/>
  <c r="ER1087" i="1" s="1"/>
  <c r="DX1087" i="1"/>
  <c r="EA1087" i="1" s="1"/>
  <c r="EB1087" i="1" s="1"/>
  <c r="BT1087" i="1"/>
  <c r="BW1087" i="1" s="1"/>
  <c r="BX1087" i="1" s="1"/>
  <c r="BD1087" i="1"/>
  <c r="CW1146" i="1"/>
  <c r="CX1145" i="1"/>
  <c r="ED1144" i="1"/>
  <c r="EC1145" i="1"/>
  <c r="CH1146" i="1"/>
  <c r="CG1147" i="1"/>
  <c r="GG1144" i="1"/>
  <c r="GH1143" i="1"/>
  <c r="FZ1143" i="1"/>
  <c r="FY1144" i="1"/>
  <c r="CO1146" i="1"/>
  <c r="CP1145" i="1"/>
  <c r="FB1143" i="1"/>
  <c r="FA1144" i="1"/>
  <c r="FQ1144" i="1"/>
  <c r="FR1143" i="1"/>
  <c r="GI1143" i="1"/>
  <c r="BE1143" i="1"/>
  <c r="BF1143" i="1" s="1"/>
  <c r="CK1143" i="1"/>
  <c r="CL1143" i="1" s="1"/>
  <c r="AW1143" i="1"/>
  <c r="AX1143" i="1" s="1"/>
  <c r="AO1143" i="1"/>
  <c r="AP1143" i="1" s="1"/>
  <c r="CC1143" i="1"/>
  <c r="CD1143" i="1" s="1"/>
  <c r="BU1143" i="1"/>
  <c r="BV1143" i="1" s="1"/>
  <c r="AG1143" i="1"/>
  <c r="AH1143" i="1" s="1"/>
  <c r="BM1143" i="1"/>
  <c r="BN1143" i="1" s="1"/>
  <c r="DY1143" i="1"/>
  <c r="DZ1143" i="1" s="1"/>
  <c r="DQ1143" i="1"/>
  <c r="DR1143" i="1" s="1"/>
  <c r="DI1143" i="1"/>
  <c r="DJ1143" i="1" s="1"/>
  <c r="DA1143" i="1"/>
  <c r="DB1143" i="1" s="1"/>
  <c r="EM1143" i="1"/>
  <c r="EE1143" i="1"/>
  <c r="CQ1143" i="1"/>
  <c r="FS1143" i="1"/>
  <c r="FC1143" i="1"/>
  <c r="CA1143" i="1"/>
  <c r="CI1143" i="1"/>
  <c r="BS1143" i="1"/>
  <c r="CY1143" i="1"/>
  <c r="EU1143" i="1"/>
  <c r="DG1143" i="1"/>
  <c r="GA1143" i="1"/>
  <c r="FK1143" i="1"/>
  <c r="DO1143" i="1"/>
  <c r="DW1143" i="1"/>
  <c r="CS1143" i="1"/>
  <c r="CT1143" i="1" s="1"/>
  <c r="EG1143" i="1"/>
  <c r="EH1143" i="1" s="1"/>
  <c r="EO1143" i="1"/>
  <c r="EP1143" i="1" s="1"/>
  <c r="EW1143" i="1"/>
  <c r="EX1143" i="1" s="1"/>
  <c r="FE1143" i="1"/>
  <c r="FF1143" i="1" s="1"/>
  <c r="FM1143" i="1"/>
  <c r="FN1143" i="1" s="1"/>
  <c r="FU1143" i="1"/>
  <c r="FV1143" i="1" s="1"/>
  <c r="GC1143" i="1"/>
  <c r="GD1143" i="1" s="1"/>
  <c r="GK1143" i="1"/>
  <c r="GL1143" i="1" s="1"/>
  <c r="DV1144" i="1"/>
  <c r="DU1145" i="1"/>
  <c r="ES1144" i="1"/>
  <c r="ET1143" i="1"/>
  <c r="BZ1144" i="1"/>
  <c r="BY1145" i="1"/>
  <c r="EK1144" i="1"/>
  <c r="EL1143" i="1"/>
  <c r="BR1147" i="1"/>
  <c r="BQ1148" i="1"/>
  <c r="DF1144" i="1"/>
  <c r="DE1145" i="1"/>
  <c r="DM1145" i="1"/>
  <c r="DN1144" i="1"/>
  <c r="FJ1143" i="1"/>
  <c r="FI1144" i="1"/>
  <c r="F1142" i="1"/>
  <c r="G1142" i="1"/>
  <c r="E1144" i="1"/>
  <c r="Q1143" i="1"/>
  <c r="S1142" i="1"/>
  <c r="Z1142" i="1" s="1"/>
  <c r="R1142" i="1"/>
  <c r="D1143" i="1"/>
  <c r="G1143" i="1" s="1"/>
  <c r="L1089" i="1"/>
  <c r="U1089" i="1"/>
  <c r="W1089" i="1" s="1"/>
  <c r="A1144" i="1"/>
  <c r="H1143" i="1"/>
  <c r="M1090" i="1"/>
  <c r="J1090" i="1"/>
  <c r="K1090" i="1" s="1"/>
  <c r="I1091" i="1"/>
  <c r="AB1143" i="1"/>
  <c r="AA1143" i="1"/>
  <c r="T1143" i="1"/>
  <c r="P465" i="1"/>
  <c r="BT1088" i="1" l="1"/>
  <c r="BW1088" i="1" s="1"/>
  <c r="BX1088" i="1" s="1"/>
  <c r="EN1088" i="1"/>
  <c r="EQ1088" i="1" s="1"/>
  <c r="ER1088" i="1" s="1"/>
  <c r="CJ1088" i="1"/>
  <c r="CM1088" i="1" s="1"/>
  <c r="CN1088" i="1" s="1"/>
  <c r="DP1088" i="1"/>
  <c r="DS1088" i="1" s="1"/>
  <c r="DT1088" i="1" s="1"/>
  <c r="AN1088" i="1"/>
  <c r="N1090" i="1"/>
  <c r="EV1088" i="1"/>
  <c r="EY1088" i="1" s="1"/>
  <c r="EZ1088" i="1" s="1"/>
  <c r="CZ1088" i="1"/>
  <c r="DC1088" i="1" s="1"/>
  <c r="AF1088" i="1"/>
  <c r="EF1088" i="1"/>
  <c r="EI1088" i="1" s="1"/>
  <c r="EJ1088" i="1" s="1"/>
  <c r="BL1088" i="1"/>
  <c r="FL1088" i="1"/>
  <c r="FO1088" i="1" s="1"/>
  <c r="FP1088" i="1" s="1"/>
  <c r="CR1088" i="1"/>
  <c r="CU1088" i="1" s="1"/>
  <c r="AV1088" i="1"/>
  <c r="O1089" i="1"/>
  <c r="CJ1089" i="1" s="1"/>
  <c r="CM1089" i="1" s="1"/>
  <c r="CN1089" i="1" s="1"/>
  <c r="FT1088" i="1"/>
  <c r="FW1088" i="1" s="1"/>
  <c r="FX1088" i="1" s="1"/>
  <c r="DX1088" i="1"/>
  <c r="EA1088" i="1" s="1"/>
  <c r="EB1088" i="1" s="1"/>
  <c r="CB1088" i="1"/>
  <c r="CE1088" i="1" s="1"/>
  <c r="CF1088" i="1" s="1"/>
  <c r="BD1088" i="1"/>
  <c r="FD1088" i="1"/>
  <c r="FG1088" i="1" s="1"/>
  <c r="FH1088" i="1" s="1"/>
  <c r="BZ1145" i="1"/>
  <c r="BY1146" i="1"/>
  <c r="BM1144" i="1"/>
  <c r="BN1144" i="1" s="1"/>
  <c r="BU1144" i="1"/>
  <c r="BV1144" i="1" s="1"/>
  <c r="BE1144" i="1"/>
  <c r="BF1144" i="1" s="1"/>
  <c r="CK1144" i="1"/>
  <c r="CL1144" i="1" s="1"/>
  <c r="AW1144" i="1"/>
  <c r="AX1144" i="1" s="1"/>
  <c r="AG1144" i="1"/>
  <c r="AH1144" i="1" s="1"/>
  <c r="AO1144" i="1"/>
  <c r="AP1144" i="1" s="1"/>
  <c r="CC1144" i="1"/>
  <c r="CD1144" i="1" s="1"/>
  <c r="GI1144" i="1"/>
  <c r="DY1144" i="1"/>
  <c r="DZ1144" i="1" s="1"/>
  <c r="DQ1144" i="1"/>
  <c r="DR1144" i="1" s="1"/>
  <c r="DI1144" i="1"/>
  <c r="DJ1144" i="1" s="1"/>
  <c r="DA1144" i="1"/>
  <c r="DB1144" i="1" s="1"/>
  <c r="FS1144" i="1"/>
  <c r="CS1144" i="1"/>
  <c r="CT1144" i="1" s="1"/>
  <c r="EM1144" i="1"/>
  <c r="EU1144" i="1"/>
  <c r="EE1144" i="1"/>
  <c r="FK1144" i="1"/>
  <c r="CA1144" i="1"/>
  <c r="DO1144" i="1"/>
  <c r="CI1144" i="1"/>
  <c r="CY1144" i="1"/>
  <c r="DW1144" i="1"/>
  <c r="DG1144" i="1"/>
  <c r="BS1144" i="1"/>
  <c r="GA1144" i="1"/>
  <c r="FC1144" i="1"/>
  <c r="CQ1144" i="1"/>
  <c r="EG1144" i="1"/>
  <c r="EH1144" i="1" s="1"/>
  <c r="EO1144" i="1"/>
  <c r="EP1144" i="1" s="1"/>
  <c r="EW1144" i="1"/>
  <c r="EX1144" i="1" s="1"/>
  <c r="FE1144" i="1"/>
  <c r="FF1144" i="1" s="1"/>
  <c r="FM1144" i="1"/>
  <c r="FN1144" i="1" s="1"/>
  <c r="FU1144" i="1"/>
  <c r="FV1144" i="1" s="1"/>
  <c r="GC1144" i="1"/>
  <c r="GD1144" i="1" s="1"/>
  <c r="GK1144" i="1"/>
  <c r="GL1144" i="1" s="1"/>
  <c r="DN1145" i="1"/>
  <c r="DM1146" i="1"/>
  <c r="FR1144" i="1"/>
  <c r="FQ1145" i="1"/>
  <c r="GH1144" i="1"/>
  <c r="GG1145" i="1"/>
  <c r="DF1145" i="1"/>
  <c r="DE1146" i="1"/>
  <c r="FB1144" i="1"/>
  <c r="FA1145" i="1"/>
  <c r="CG1148" i="1"/>
  <c r="CH1147" i="1"/>
  <c r="BR1148" i="1"/>
  <c r="BQ1149" i="1"/>
  <c r="DV1145" i="1"/>
  <c r="DU1146" i="1"/>
  <c r="EC1146" i="1"/>
  <c r="ED1145" i="1"/>
  <c r="ET1144" i="1"/>
  <c r="ES1145" i="1"/>
  <c r="CP1146" i="1"/>
  <c r="CO1147" i="1"/>
  <c r="FJ1144" i="1"/>
  <c r="FI1145" i="1"/>
  <c r="FY1145" i="1"/>
  <c r="FZ1144" i="1"/>
  <c r="EK1145" i="1"/>
  <c r="EL1144" i="1"/>
  <c r="CX1146" i="1"/>
  <c r="CW1147" i="1"/>
  <c r="F1143" i="1"/>
  <c r="E1145" i="1"/>
  <c r="Q1144" i="1"/>
  <c r="S1143" i="1"/>
  <c r="Z1143" i="1" s="1"/>
  <c r="R1143" i="1"/>
  <c r="D1144" i="1"/>
  <c r="G1144" i="1" s="1"/>
  <c r="L1090" i="1"/>
  <c r="U1090" i="1"/>
  <c r="W1090" i="1" s="1"/>
  <c r="X465" i="1"/>
  <c r="A1145" i="1"/>
  <c r="H1144" i="1"/>
  <c r="J1091" i="1"/>
  <c r="K1091" i="1" s="1"/>
  <c r="M1091" i="1"/>
  <c r="I1092" i="1"/>
  <c r="AA1144" i="1"/>
  <c r="T1144" i="1"/>
  <c r="AB1144" i="1"/>
  <c r="DP1089" i="1" l="1"/>
  <c r="DS1089" i="1" s="1"/>
  <c r="DT1089" i="1" s="1"/>
  <c r="EV1089" i="1"/>
  <c r="EY1089" i="1" s="1"/>
  <c r="EZ1089" i="1" s="1"/>
  <c r="EF1089" i="1"/>
  <c r="EI1089" i="1" s="1"/>
  <c r="EJ1089" i="1" s="1"/>
  <c r="FL1089" i="1"/>
  <c r="FO1089" i="1" s="1"/>
  <c r="FP1089" i="1" s="1"/>
  <c r="CB1089" i="1"/>
  <c r="CE1089" i="1" s="1"/>
  <c r="CF1089" i="1" s="1"/>
  <c r="BL1089" i="1"/>
  <c r="AN1089" i="1"/>
  <c r="EN1089" i="1"/>
  <c r="EQ1089" i="1" s="1"/>
  <c r="ER1089" i="1" s="1"/>
  <c r="DX1089" i="1"/>
  <c r="EA1089" i="1" s="1"/>
  <c r="EB1089" i="1" s="1"/>
  <c r="BT1089" i="1"/>
  <c r="BW1089" i="1" s="1"/>
  <c r="BX1089" i="1" s="1"/>
  <c r="BD1089" i="1"/>
  <c r="FD1089" i="1"/>
  <c r="FG1089" i="1" s="1"/>
  <c r="FH1089" i="1" s="1"/>
  <c r="AV1089" i="1"/>
  <c r="AF1089" i="1"/>
  <c r="FT1089" i="1"/>
  <c r="FW1089" i="1" s="1"/>
  <c r="FX1089" i="1" s="1"/>
  <c r="DH1089" i="1"/>
  <c r="DK1089" i="1" s="1"/>
  <c r="CR1089" i="1"/>
  <c r="CU1089" i="1" s="1"/>
  <c r="O1090" i="1"/>
  <c r="FL1090" i="1" s="1"/>
  <c r="FO1090" i="1" s="1"/>
  <c r="FP1090" i="1" s="1"/>
  <c r="N1091" i="1"/>
  <c r="CZ1089" i="1"/>
  <c r="DC1089" i="1" s="1"/>
  <c r="EL1145" i="1"/>
  <c r="EK1146" i="1"/>
  <c r="CG1149" i="1"/>
  <c r="CH1148" i="1"/>
  <c r="FB1145" i="1"/>
  <c r="FA1146" i="1"/>
  <c r="DN1146" i="1"/>
  <c r="DM1147" i="1"/>
  <c r="FZ1145" i="1"/>
  <c r="FY1146" i="1"/>
  <c r="EC1147" i="1"/>
  <c r="ED1146" i="1"/>
  <c r="FJ1145" i="1"/>
  <c r="FI1146" i="1"/>
  <c r="DV1146" i="1"/>
  <c r="DU1147" i="1"/>
  <c r="DF1146" i="1"/>
  <c r="DE1147" i="1"/>
  <c r="CX1147" i="1"/>
  <c r="CW1148" i="1"/>
  <c r="CP1147" i="1"/>
  <c r="CO1148" i="1"/>
  <c r="BQ1150" i="1"/>
  <c r="BR1149" i="1"/>
  <c r="GH1145" i="1"/>
  <c r="GG1146" i="1"/>
  <c r="BY1147" i="1"/>
  <c r="BZ1146" i="1"/>
  <c r="ET1145" i="1"/>
  <c r="ES1146" i="1"/>
  <c r="FR1145" i="1"/>
  <c r="FQ1146" i="1"/>
  <c r="CC1145" i="1"/>
  <c r="CD1145" i="1" s="1"/>
  <c r="AO1145" i="1"/>
  <c r="AP1145" i="1" s="1"/>
  <c r="BU1145" i="1"/>
  <c r="BV1145" i="1" s="1"/>
  <c r="AG1145" i="1"/>
  <c r="AH1145" i="1" s="1"/>
  <c r="BM1145" i="1"/>
  <c r="BN1145" i="1" s="1"/>
  <c r="BE1145" i="1"/>
  <c r="BF1145" i="1" s="1"/>
  <c r="CK1145" i="1"/>
  <c r="CL1145" i="1" s="1"/>
  <c r="AW1145" i="1"/>
  <c r="AX1145" i="1" s="1"/>
  <c r="GI1145" i="1"/>
  <c r="DY1145" i="1"/>
  <c r="DZ1145" i="1" s="1"/>
  <c r="DQ1145" i="1"/>
  <c r="DR1145" i="1" s="1"/>
  <c r="DI1145" i="1"/>
  <c r="DJ1145" i="1" s="1"/>
  <c r="DA1145" i="1"/>
  <c r="DB1145" i="1" s="1"/>
  <c r="CS1145" i="1"/>
  <c r="CT1145" i="1" s="1"/>
  <c r="CQ1145" i="1"/>
  <c r="DG1145" i="1"/>
  <c r="BS1145" i="1"/>
  <c r="FC1145" i="1"/>
  <c r="DW1145" i="1"/>
  <c r="EM1145" i="1"/>
  <c r="DO1145" i="1"/>
  <c r="FS1145" i="1"/>
  <c r="EU1145" i="1"/>
  <c r="FK1145" i="1"/>
  <c r="CY1145" i="1"/>
  <c r="GA1145" i="1"/>
  <c r="CI1145" i="1"/>
  <c r="EE1145" i="1"/>
  <c r="CA1145" i="1"/>
  <c r="EG1145" i="1"/>
  <c r="EH1145" i="1" s="1"/>
  <c r="EO1145" i="1"/>
  <c r="EP1145" i="1" s="1"/>
  <c r="EW1145" i="1"/>
  <c r="EX1145" i="1" s="1"/>
  <c r="FE1145" i="1"/>
  <c r="FF1145" i="1" s="1"/>
  <c r="FM1145" i="1"/>
  <c r="FN1145" i="1" s="1"/>
  <c r="FU1145" i="1"/>
  <c r="FV1145" i="1" s="1"/>
  <c r="GC1145" i="1"/>
  <c r="GD1145" i="1" s="1"/>
  <c r="GK1145" i="1"/>
  <c r="GL1145" i="1" s="1"/>
  <c r="F1144" i="1"/>
  <c r="E1146" i="1"/>
  <c r="Q1145" i="1"/>
  <c r="R1144" i="1"/>
  <c r="S1144" i="1"/>
  <c r="Z1144" i="1" s="1"/>
  <c r="D1145" i="1"/>
  <c r="G1145" i="1" s="1"/>
  <c r="C466" i="1"/>
  <c r="P466" i="1" s="1"/>
  <c r="B465" i="1"/>
  <c r="AB1145" i="1"/>
  <c r="AA1145" i="1"/>
  <c r="T1145" i="1"/>
  <c r="L1091" i="1"/>
  <c r="U1091" i="1"/>
  <c r="W1091" i="1" s="1"/>
  <c r="A1146" i="1"/>
  <c r="H1145" i="1"/>
  <c r="M1092" i="1"/>
  <c r="J1092" i="1"/>
  <c r="K1092" i="1" s="1"/>
  <c r="I1093" i="1"/>
  <c r="EN1090" i="1" l="1"/>
  <c r="EQ1090" i="1" s="1"/>
  <c r="ER1090" i="1" s="1"/>
  <c r="N1092" i="1"/>
  <c r="CJ1090" i="1"/>
  <c r="CM1090" i="1" s="1"/>
  <c r="CN1090" i="1" s="1"/>
  <c r="CR1090" i="1"/>
  <c r="CU1090" i="1" s="1"/>
  <c r="DX1090" i="1"/>
  <c r="EA1090" i="1" s="1"/>
  <c r="EB1090" i="1" s="1"/>
  <c r="FD1090" i="1"/>
  <c r="FG1090" i="1" s="1"/>
  <c r="FH1090" i="1" s="1"/>
  <c r="AN1090" i="1"/>
  <c r="AV1090" i="1"/>
  <c r="FT1090" i="1"/>
  <c r="FW1090" i="1" s="1"/>
  <c r="FX1090" i="1" s="1"/>
  <c r="CB1090" i="1"/>
  <c r="CE1090" i="1" s="1"/>
  <c r="CF1090" i="1" s="1"/>
  <c r="BD1090" i="1"/>
  <c r="DH1090" i="1"/>
  <c r="DK1090" i="1" s="1"/>
  <c r="DP1090" i="1"/>
  <c r="DS1090" i="1" s="1"/>
  <c r="DT1090" i="1" s="1"/>
  <c r="BT1090" i="1"/>
  <c r="BW1090" i="1" s="1"/>
  <c r="BX1090" i="1" s="1"/>
  <c r="O1091" i="1"/>
  <c r="CJ1091" i="1" s="1"/>
  <c r="CM1091" i="1" s="1"/>
  <c r="CN1091" i="1" s="1"/>
  <c r="EV1090" i="1"/>
  <c r="EY1090" i="1" s="1"/>
  <c r="EZ1090" i="1" s="1"/>
  <c r="CZ1090" i="1"/>
  <c r="DC1090" i="1" s="1"/>
  <c r="AF1090" i="1"/>
  <c r="EF1090" i="1"/>
  <c r="EI1090" i="1" s="1"/>
  <c r="EJ1090" i="1" s="1"/>
  <c r="BL1090" i="1"/>
  <c r="FR1146" i="1"/>
  <c r="FQ1147" i="1"/>
  <c r="DV1147" i="1"/>
  <c r="DU1148" i="1"/>
  <c r="DM1148" i="1"/>
  <c r="DN1147" i="1"/>
  <c r="BR1150" i="1"/>
  <c r="BQ1151" i="1"/>
  <c r="ES1147" i="1"/>
  <c r="ET1146" i="1"/>
  <c r="CO1149" i="1"/>
  <c r="CP1148" i="1"/>
  <c r="FI1147" i="1"/>
  <c r="FJ1146" i="1"/>
  <c r="FB1146" i="1"/>
  <c r="FA1147" i="1"/>
  <c r="CX1148" i="1"/>
  <c r="CW1149" i="1"/>
  <c r="BZ1147" i="1"/>
  <c r="BY1148" i="1"/>
  <c r="ED1147" i="1"/>
  <c r="EC1148" i="1"/>
  <c r="CG1150" i="1"/>
  <c r="CH1149" i="1"/>
  <c r="GH1146" i="1"/>
  <c r="GG1147" i="1"/>
  <c r="DE1148" i="1"/>
  <c r="DF1147" i="1"/>
  <c r="FZ1146" i="1"/>
  <c r="FY1147" i="1"/>
  <c r="EL1146" i="1"/>
  <c r="EK1147" i="1"/>
  <c r="BU1146" i="1"/>
  <c r="BV1146" i="1" s="1"/>
  <c r="AG1146" i="1"/>
  <c r="AH1146" i="1" s="1"/>
  <c r="BM1146" i="1"/>
  <c r="BN1146" i="1" s="1"/>
  <c r="BE1146" i="1"/>
  <c r="BF1146" i="1" s="1"/>
  <c r="CK1146" i="1"/>
  <c r="CL1146" i="1" s="1"/>
  <c r="AW1146" i="1"/>
  <c r="AX1146" i="1" s="1"/>
  <c r="AO1146" i="1"/>
  <c r="AP1146" i="1" s="1"/>
  <c r="CC1146" i="1"/>
  <c r="CD1146" i="1" s="1"/>
  <c r="GI1146" i="1"/>
  <c r="DY1146" i="1"/>
  <c r="DZ1146" i="1" s="1"/>
  <c r="DQ1146" i="1"/>
  <c r="DR1146" i="1" s="1"/>
  <c r="DI1146" i="1"/>
  <c r="DJ1146" i="1" s="1"/>
  <c r="DA1146" i="1"/>
  <c r="DB1146" i="1" s="1"/>
  <c r="CS1146" i="1"/>
  <c r="CT1146" i="1" s="1"/>
  <c r="DG1146" i="1"/>
  <c r="FC1146" i="1"/>
  <c r="EE1146" i="1"/>
  <c r="CA1146" i="1"/>
  <c r="EU1146" i="1"/>
  <c r="GA1146" i="1"/>
  <c r="FS1146" i="1"/>
  <c r="BS1146" i="1"/>
  <c r="DO1146" i="1"/>
  <c r="CY1146" i="1"/>
  <c r="DW1146" i="1"/>
  <c r="EM1146" i="1"/>
  <c r="CQ1146" i="1"/>
  <c r="CI1146" i="1"/>
  <c r="FK1146" i="1"/>
  <c r="EG1146" i="1"/>
  <c r="EH1146" i="1" s="1"/>
  <c r="EO1146" i="1"/>
  <c r="EP1146" i="1" s="1"/>
  <c r="EW1146" i="1"/>
  <c r="EX1146" i="1" s="1"/>
  <c r="FE1146" i="1"/>
  <c r="FF1146" i="1" s="1"/>
  <c r="FM1146" i="1"/>
  <c r="FN1146" i="1" s="1"/>
  <c r="FU1146" i="1"/>
  <c r="FV1146" i="1" s="1"/>
  <c r="GC1146" i="1"/>
  <c r="GD1146" i="1" s="1"/>
  <c r="GK1146" i="1"/>
  <c r="GL1146" i="1" s="1"/>
  <c r="F1145" i="1"/>
  <c r="E1147" i="1"/>
  <c r="Q1146" i="1"/>
  <c r="S1145" i="1"/>
  <c r="Z1145" i="1" s="1"/>
  <c r="R1145" i="1"/>
  <c r="D1146" i="1"/>
  <c r="G1146" i="1" s="1"/>
  <c r="L1092" i="1"/>
  <c r="U1092" i="1"/>
  <c r="W1092" i="1" s="1"/>
  <c r="X466" i="1"/>
  <c r="AA1146" i="1"/>
  <c r="T1146" i="1"/>
  <c r="AB1146" i="1"/>
  <c r="J1093" i="1"/>
  <c r="K1093" i="1" s="1"/>
  <c r="M1093" i="1"/>
  <c r="I1094" i="1"/>
  <c r="A1147" i="1"/>
  <c r="H1146" i="1"/>
  <c r="EV1091" i="1" l="1"/>
  <c r="EY1091" i="1" s="1"/>
  <c r="EZ1091" i="1" s="1"/>
  <c r="O1092" i="1"/>
  <c r="DH1092" i="1" s="1"/>
  <c r="DK1092" i="1" s="1"/>
  <c r="N1093" i="1"/>
  <c r="N1094" i="1" s="1"/>
  <c r="FL1091" i="1"/>
  <c r="FO1091" i="1" s="1"/>
  <c r="FP1091" i="1" s="1"/>
  <c r="EF1091" i="1"/>
  <c r="EI1091" i="1" s="1"/>
  <c r="EJ1091" i="1" s="1"/>
  <c r="DP1091" i="1"/>
  <c r="DS1091" i="1" s="1"/>
  <c r="DT1091" i="1" s="1"/>
  <c r="AV1091" i="1"/>
  <c r="AF1091" i="1"/>
  <c r="CB1091" i="1"/>
  <c r="CE1091" i="1" s="1"/>
  <c r="CF1091" i="1" s="1"/>
  <c r="BL1091" i="1"/>
  <c r="FT1091" i="1"/>
  <c r="FW1091" i="1" s="1"/>
  <c r="FX1091" i="1" s="1"/>
  <c r="DH1091" i="1"/>
  <c r="DK1091" i="1" s="1"/>
  <c r="CR1091" i="1"/>
  <c r="CU1091" i="1" s="1"/>
  <c r="AN1091" i="1"/>
  <c r="EN1091" i="1"/>
  <c r="EQ1091" i="1" s="1"/>
  <c r="ER1091" i="1" s="1"/>
  <c r="DX1091" i="1"/>
  <c r="EA1091" i="1" s="1"/>
  <c r="EB1091" i="1" s="1"/>
  <c r="BT1091" i="1"/>
  <c r="BW1091" i="1" s="1"/>
  <c r="BX1091" i="1" s="1"/>
  <c r="BD1091" i="1"/>
  <c r="FD1091" i="1"/>
  <c r="FG1091" i="1" s="1"/>
  <c r="FH1091" i="1" s="1"/>
  <c r="CZ1091" i="1"/>
  <c r="DC1091" i="1" s="1"/>
  <c r="EL1147" i="1"/>
  <c r="EK1148" i="1"/>
  <c r="FA1148" i="1"/>
  <c r="FB1147" i="1"/>
  <c r="BQ1152" i="1"/>
  <c r="BR1151" i="1"/>
  <c r="CH1150" i="1"/>
  <c r="CG1151" i="1"/>
  <c r="FY1148" i="1"/>
  <c r="FZ1147" i="1"/>
  <c r="ED1148" i="1"/>
  <c r="EC1149" i="1"/>
  <c r="FJ1147" i="1"/>
  <c r="FI1148" i="1"/>
  <c r="DN1148" i="1"/>
  <c r="DM1149" i="1"/>
  <c r="BY1149" i="1"/>
  <c r="BZ1148" i="1"/>
  <c r="DV1148" i="1"/>
  <c r="DU1149" i="1"/>
  <c r="DE1149" i="1"/>
  <c r="DF1148" i="1"/>
  <c r="CP1149" i="1"/>
  <c r="CO1150" i="1"/>
  <c r="AO1147" i="1"/>
  <c r="AP1147" i="1" s="1"/>
  <c r="CC1147" i="1"/>
  <c r="CD1147" i="1" s="1"/>
  <c r="BU1147" i="1"/>
  <c r="BV1147" i="1" s="1"/>
  <c r="AG1147" i="1"/>
  <c r="AH1147" i="1" s="1"/>
  <c r="BE1147" i="1"/>
  <c r="BF1147" i="1" s="1"/>
  <c r="CK1147" i="1"/>
  <c r="CL1147" i="1" s="1"/>
  <c r="BM1147" i="1"/>
  <c r="BN1147" i="1" s="1"/>
  <c r="AW1147" i="1"/>
  <c r="AX1147" i="1" s="1"/>
  <c r="DY1147" i="1"/>
  <c r="DZ1147" i="1" s="1"/>
  <c r="GI1147" i="1"/>
  <c r="DQ1147" i="1"/>
  <c r="DR1147" i="1" s="1"/>
  <c r="DI1147" i="1"/>
  <c r="DJ1147" i="1" s="1"/>
  <c r="DA1147" i="1"/>
  <c r="DB1147" i="1" s="1"/>
  <c r="CS1147" i="1"/>
  <c r="CT1147" i="1" s="1"/>
  <c r="BS1147" i="1"/>
  <c r="CY1147" i="1"/>
  <c r="DO1147" i="1"/>
  <c r="FK1147" i="1"/>
  <c r="EU1147" i="1"/>
  <c r="GA1147" i="1"/>
  <c r="CQ1147" i="1"/>
  <c r="DW1147" i="1"/>
  <c r="CI1147" i="1"/>
  <c r="DG1147" i="1"/>
  <c r="EE1147" i="1"/>
  <c r="CA1147" i="1"/>
  <c r="EM1147" i="1"/>
  <c r="FS1147" i="1"/>
  <c r="FC1147" i="1"/>
  <c r="EG1147" i="1"/>
  <c r="EH1147" i="1" s="1"/>
  <c r="EO1147" i="1"/>
  <c r="EP1147" i="1" s="1"/>
  <c r="EW1147" i="1"/>
  <c r="EX1147" i="1" s="1"/>
  <c r="FE1147" i="1"/>
  <c r="FF1147" i="1" s="1"/>
  <c r="FM1147" i="1"/>
  <c r="FN1147" i="1" s="1"/>
  <c r="FU1147" i="1"/>
  <c r="FV1147" i="1" s="1"/>
  <c r="GC1147" i="1"/>
  <c r="GD1147" i="1" s="1"/>
  <c r="GK1147" i="1"/>
  <c r="GL1147" i="1" s="1"/>
  <c r="GH1147" i="1"/>
  <c r="GG1148" i="1"/>
  <c r="CW1150" i="1"/>
  <c r="CX1149" i="1"/>
  <c r="FR1147" i="1"/>
  <c r="FQ1148" i="1"/>
  <c r="ET1147" i="1"/>
  <c r="ES1148" i="1"/>
  <c r="F1146" i="1"/>
  <c r="E1148" i="1"/>
  <c r="Q1147" i="1"/>
  <c r="S1146" i="1"/>
  <c r="Z1146" i="1" s="1"/>
  <c r="R1146" i="1"/>
  <c r="D1147" i="1"/>
  <c r="G1147" i="1" s="1"/>
  <c r="C467" i="1"/>
  <c r="L1093" i="1"/>
  <c r="U1093" i="1"/>
  <c r="W1093" i="1" s="1"/>
  <c r="AB1147" i="1"/>
  <c r="AA1147" i="1"/>
  <c r="T1147" i="1"/>
  <c r="M1094" i="1"/>
  <c r="J1094" i="1"/>
  <c r="K1094" i="1" s="1"/>
  <c r="I1095" i="1"/>
  <c r="A1148" i="1"/>
  <c r="H1147" i="1"/>
  <c r="B466" i="1"/>
  <c r="EN1092" i="1" l="1"/>
  <c r="EQ1092" i="1" s="1"/>
  <c r="ER1092" i="1" s="1"/>
  <c r="O1093" i="1"/>
  <c r="BL1093" i="1" s="1"/>
  <c r="CJ1092" i="1"/>
  <c r="CM1092" i="1" s="1"/>
  <c r="CN1092" i="1" s="1"/>
  <c r="AN1092" i="1"/>
  <c r="DP1092" i="1"/>
  <c r="DS1092" i="1" s="1"/>
  <c r="DT1092" i="1" s="1"/>
  <c r="BT1092" i="1"/>
  <c r="BW1092" i="1" s="1"/>
  <c r="BX1092" i="1" s="1"/>
  <c r="EV1092" i="1"/>
  <c r="EY1092" i="1" s="1"/>
  <c r="EZ1092" i="1" s="1"/>
  <c r="CZ1092" i="1"/>
  <c r="DC1092" i="1" s="1"/>
  <c r="AF1092" i="1"/>
  <c r="EF1092" i="1"/>
  <c r="EI1092" i="1" s="1"/>
  <c r="EJ1092" i="1" s="1"/>
  <c r="BL1092" i="1"/>
  <c r="FL1092" i="1"/>
  <c r="FO1092" i="1" s="1"/>
  <c r="FP1092" i="1" s="1"/>
  <c r="CR1092" i="1"/>
  <c r="CU1092" i="1" s="1"/>
  <c r="AV1092" i="1"/>
  <c r="FT1092" i="1"/>
  <c r="FW1092" i="1" s="1"/>
  <c r="FX1092" i="1" s="1"/>
  <c r="DX1092" i="1"/>
  <c r="EA1092" i="1" s="1"/>
  <c r="EB1092" i="1" s="1"/>
  <c r="CB1092" i="1"/>
  <c r="CE1092" i="1" s="1"/>
  <c r="CF1092" i="1" s="1"/>
  <c r="BD1092" i="1"/>
  <c r="FD1092" i="1"/>
  <c r="FG1092" i="1" s="1"/>
  <c r="FH1092" i="1" s="1"/>
  <c r="CP1150" i="1"/>
  <c r="CO1151" i="1"/>
  <c r="DM1150" i="1"/>
  <c r="DN1149" i="1"/>
  <c r="CG1152" i="1"/>
  <c r="CH1151" i="1"/>
  <c r="CK1148" i="1"/>
  <c r="CL1148" i="1" s="1"/>
  <c r="AW1148" i="1"/>
  <c r="AX1148" i="1" s="1"/>
  <c r="AO1148" i="1"/>
  <c r="AP1148" i="1" s="1"/>
  <c r="CC1148" i="1"/>
  <c r="CD1148" i="1" s="1"/>
  <c r="BU1148" i="1"/>
  <c r="BV1148" i="1" s="1"/>
  <c r="AG1148" i="1"/>
  <c r="AH1148" i="1" s="1"/>
  <c r="BM1148" i="1"/>
  <c r="BN1148" i="1" s="1"/>
  <c r="BE1148" i="1"/>
  <c r="BF1148" i="1" s="1"/>
  <c r="DY1148" i="1"/>
  <c r="DZ1148" i="1" s="1"/>
  <c r="DQ1148" i="1"/>
  <c r="DR1148" i="1" s="1"/>
  <c r="GI1148" i="1"/>
  <c r="DI1148" i="1"/>
  <c r="DJ1148" i="1" s="1"/>
  <c r="DA1148" i="1"/>
  <c r="DB1148" i="1" s="1"/>
  <c r="CS1148" i="1"/>
  <c r="CT1148" i="1" s="1"/>
  <c r="CA1148" i="1"/>
  <c r="DW1148" i="1"/>
  <c r="CQ1148" i="1"/>
  <c r="BS1148" i="1"/>
  <c r="DG1148" i="1"/>
  <c r="EE1148" i="1"/>
  <c r="EM1148" i="1"/>
  <c r="DO1148" i="1"/>
  <c r="GA1148" i="1"/>
  <c r="FC1148" i="1"/>
  <c r="CI1148" i="1"/>
  <c r="FS1148" i="1"/>
  <c r="CY1148" i="1"/>
  <c r="FK1148" i="1"/>
  <c r="EU1148" i="1"/>
  <c r="EG1148" i="1"/>
  <c r="EH1148" i="1" s="1"/>
  <c r="EO1148" i="1"/>
  <c r="EP1148" i="1" s="1"/>
  <c r="EW1148" i="1"/>
  <c r="EX1148" i="1" s="1"/>
  <c r="FE1148" i="1"/>
  <c r="FF1148" i="1" s="1"/>
  <c r="FM1148" i="1"/>
  <c r="FN1148" i="1" s="1"/>
  <c r="FU1148" i="1"/>
  <c r="FV1148" i="1" s="1"/>
  <c r="GC1148" i="1"/>
  <c r="GD1148" i="1" s="1"/>
  <c r="GK1148" i="1"/>
  <c r="GL1148" i="1" s="1"/>
  <c r="FI1149" i="1"/>
  <c r="FJ1148" i="1"/>
  <c r="DE1150" i="1"/>
  <c r="DF1149" i="1"/>
  <c r="BR1152" i="1"/>
  <c r="BQ1153" i="1"/>
  <c r="FR1148" i="1"/>
  <c r="FQ1149" i="1"/>
  <c r="GH1148" i="1"/>
  <c r="GG1149" i="1"/>
  <c r="DU1150" i="1"/>
  <c r="DV1149" i="1"/>
  <c r="EC1150" i="1"/>
  <c r="ED1149" i="1"/>
  <c r="CW1151" i="1"/>
  <c r="CX1150" i="1"/>
  <c r="FB1148" i="1"/>
  <c r="FA1149" i="1"/>
  <c r="ES1149" i="1"/>
  <c r="ET1148" i="1"/>
  <c r="EL1148" i="1"/>
  <c r="EK1149" i="1"/>
  <c r="BZ1149" i="1"/>
  <c r="BY1150" i="1"/>
  <c r="FY1149" i="1"/>
  <c r="FZ1148" i="1"/>
  <c r="F1147" i="1"/>
  <c r="E1149" i="1"/>
  <c r="Q1148" i="1"/>
  <c r="S1147" i="1"/>
  <c r="Z1147" i="1" s="1"/>
  <c r="R1147" i="1"/>
  <c r="D1148" i="1"/>
  <c r="G1148" i="1" s="1"/>
  <c r="P467" i="1"/>
  <c r="X467" i="1" s="1"/>
  <c r="GN25" i="1" s="1"/>
  <c r="GO25" i="1" s="1"/>
  <c r="R467" i="1"/>
  <c r="L1094" i="1"/>
  <c r="O1094" i="1" s="1"/>
  <c r="U1094" i="1"/>
  <c r="W1094" i="1" s="1"/>
  <c r="A1149" i="1"/>
  <c r="H1148" i="1"/>
  <c r="AA1148" i="1"/>
  <c r="T1148" i="1"/>
  <c r="AB1148" i="1"/>
  <c r="J1095" i="1"/>
  <c r="K1095" i="1" s="1"/>
  <c r="M1095" i="1"/>
  <c r="N1095" i="1" s="1"/>
  <c r="I1096" i="1"/>
  <c r="CZ1093" i="1" l="1"/>
  <c r="DC1093" i="1" s="1"/>
  <c r="EF1093" i="1"/>
  <c r="EI1093" i="1" s="1"/>
  <c r="EJ1093" i="1" s="1"/>
  <c r="AV1093" i="1"/>
  <c r="CR1093" i="1"/>
  <c r="CU1093" i="1" s="1"/>
  <c r="DX1093" i="1"/>
  <c r="EA1093" i="1" s="1"/>
  <c r="EB1093" i="1" s="1"/>
  <c r="EN1093" i="1"/>
  <c r="EQ1093" i="1" s="1"/>
  <c r="ER1093" i="1" s="1"/>
  <c r="BD1093" i="1"/>
  <c r="DP1093" i="1"/>
  <c r="DS1093" i="1" s="1"/>
  <c r="DT1093" i="1" s="1"/>
  <c r="BT1093" i="1"/>
  <c r="BW1093" i="1" s="1"/>
  <c r="BX1093" i="1" s="1"/>
  <c r="FT1093" i="1"/>
  <c r="FW1093" i="1" s="1"/>
  <c r="FX1093" i="1" s="1"/>
  <c r="AF1093" i="1"/>
  <c r="DH1093" i="1"/>
  <c r="DK1093" i="1" s="1"/>
  <c r="FD1093" i="1"/>
  <c r="FG1093" i="1" s="1"/>
  <c r="FH1093" i="1" s="1"/>
  <c r="AN1093" i="1"/>
  <c r="CJ1093" i="1"/>
  <c r="CM1093" i="1" s="1"/>
  <c r="CN1093" i="1" s="1"/>
  <c r="FL1093" i="1"/>
  <c r="FO1093" i="1" s="1"/>
  <c r="FP1093" i="1" s="1"/>
  <c r="EV1093" i="1"/>
  <c r="EY1093" i="1" s="1"/>
  <c r="EZ1093" i="1" s="1"/>
  <c r="CB1093" i="1"/>
  <c r="CE1093" i="1" s="1"/>
  <c r="CF1093" i="1" s="1"/>
  <c r="CW1152" i="1"/>
  <c r="CX1151" i="1"/>
  <c r="EK1150" i="1"/>
  <c r="EL1149" i="1"/>
  <c r="BQ1154" i="1"/>
  <c r="BR1153" i="1"/>
  <c r="CG1153" i="1"/>
  <c r="CH1152" i="1"/>
  <c r="DM1151" i="1"/>
  <c r="DN1150" i="1"/>
  <c r="BM1149" i="1"/>
  <c r="BN1149" i="1" s="1"/>
  <c r="BE1149" i="1"/>
  <c r="BF1149" i="1" s="1"/>
  <c r="CK1149" i="1"/>
  <c r="CL1149" i="1" s="1"/>
  <c r="AW1149" i="1"/>
  <c r="AX1149" i="1" s="1"/>
  <c r="AO1149" i="1"/>
  <c r="AP1149" i="1" s="1"/>
  <c r="CC1149" i="1"/>
  <c r="CD1149" i="1" s="1"/>
  <c r="BU1149" i="1"/>
  <c r="BV1149" i="1" s="1"/>
  <c r="AG1149" i="1"/>
  <c r="AH1149" i="1" s="1"/>
  <c r="DY1149" i="1"/>
  <c r="DZ1149" i="1" s="1"/>
  <c r="DQ1149" i="1"/>
  <c r="DR1149" i="1" s="1"/>
  <c r="DI1149" i="1"/>
  <c r="DJ1149" i="1" s="1"/>
  <c r="DA1149" i="1"/>
  <c r="DB1149" i="1" s="1"/>
  <c r="GI1149" i="1"/>
  <c r="CS1149" i="1"/>
  <c r="CT1149" i="1" s="1"/>
  <c r="FK1149" i="1"/>
  <c r="EM1149" i="1"/>
  <c r="EE1149" i="1"/>
  <c r="CA1149" i="1"/>
  <c r="CQ1149" i="1"/>
  <c r="FS1149" i="1"/>
  <c r="FC1149" i="1"/>
  <c r="DG1149" i="1"/>
  <c r="DW1149" i="1"/>
  <c r="CY1149" i="1"/>
  <c r="GA1149" i="1"/>
  <c r="EU1149" i="1"/>
  <c r="BS1149" i="1"/>
  <c r="CI1149" i="1"/>
  <c r="DO1149" i="1"/>
  <c r="EG1149" i="1"/>
  <c r="EH1149" i="1" s="1"/>
  <c r="EO1149" i="1"/>
  <c r="EP1149" i="1" s="1"/>
  <c r="EW1149" i="1"/>
  <c r="EX1149" i="1" s="1"/>
  <c r="FE1149" i="1"/>
  <c r="FF1149" i="1" s="1"/>
  <c r="FM1149" i="1"/>
  <c r="FN1149" i="1" s="1"/>
  <c r="FU1149" i="1"/>
  <c r="FV1149" i="1" s="1"/>
  <c r="GC1149" i="1"/>
  <c r="GD1149" i="1" s="1"/>
  <c r="GK1149" i="1"/>
  <c r="GL1149" i="1" s="1"/>
  <c r="BZ1150" i="1"/>
  <c r="BY1151" i="1"/>
  <c r="FQ1150" i="1"/>
  <c r="FR1149" i="1"/>
  <c r="CP1151" i="1"/>
  <c r="CO1152" i="1"/>
  <c r="EC1151" i="1"/>
  <c r="ED1150" i="1"/>
  <c r="ET1149" i="1"/>
  <c r="ES1150" i="1"/>
  <c r="DU1151" i="1"/>
  <c r="DV1150" i="1"/>
  <c r="DE1151" i="1"/>
  <c r="DF1150" i="1"/>
  <c r="FA1150" i="1"/>
  <c r="FB1149" i="1"/>
  <c r="GH1149" i="1"/>
  <c r="GG1150" i="1"/>
  <c r="FY1150" i="1"/>
  <c r="FZ1149" i="1"/>
  <c r="FJ1149" i="1"/>
  <c r="FI1150" i="1"/>
  <c r="EN1094" i="1"/>
  <c r="EQ1094" i="1" s="1"/>
  <c r="ER1094" i="1" s="1"/>
  <c r="DH1094" i="1"/>
  <c r="DK1094" i="1" s="1"/>
  <c r="CB1094" i="1"/>
  <c r="CE1094" i="1" s="1"/>
  <c r="CF1094" i="1" s="1"/>
  <c r="AV1094" i="1"/>
  <c r="FL1094" i="1"/>
  <c r="FO1094" i="1" s="1"/>
  <c r="FP1094" i="1" s="1"/>
  <c r="EF1094" i="1"/>
  <c r="EI1094" i="1" s="1"/>
  <c r="EJ1094" i="1" s="1"/>
  <c r="CZ1094" i="1"/>
  <c r="DC1094" i="1" s="1"/>
  <c r="BT1094" i="1"/>
  <c r="BW1094" i="1" s="1"/>
  <c r="BX1094" i="1" s="1"/>
  <c r="AN1094" i="1"/>
  <c r="FD1094" i="1"/>
  <c r="FG1094" i="1" s="1"/>
  <c r="FH1094" i="1" s="1"/>
  <c r="DX1094" i="1"/>
  <c r="EA1094" i="1" s="1"/>
  <c r="EB1094" i="1" s="1"/>
  <c r="CR1094" i="1"/>
  <c r="CU1094" i="1" s="1"/>
  <c r="BL1094" i="1"/>
  <c r="AF1094" i="1"/>
  <c r="EV1094" i="1"/>
  <c r="EY1094" i="1" s="1"/>
  <c r="EZ1094" i="1" s="1"/>
  <c r="DP1094" i="1"/>
  <c r="DS1094" i="1" s="1"/>
  <c r="DT1094" i="1" s="1"/>
  <c r="CJ1094" i="1"/>
  <c r="CM1094" i="1" s="1"/>
  <c r="CN1094" i="1" s="1"/>
  <c r="BD1094" i="1"/>
  <c r="FT1094" i="1"/>
  <c r="FW1094" i="1" s="1"/>
  <c r="FX1094" i="1" s="1"/>
  <c r="F1148" i="1"/>
  <c r="R1148" i="1"/>
  <c r="S1148" i="1"/>
  <c r="Z1148" i="1" s="1"/>
  <c r="E1150" i="1"/>
  <c r="Q1149" i="1"/>
  <c r="D1149" i="1"/>
  <c r="G1149" i="1" s="1"/>
  <c r="Z467" i="1"/>
  <c r="C468" i="1"/>
  <c r="P468" i="1" s="1"/>
  <c r="AB1149" i="1"/>
  <c r="AA1149" i="1"/>
  <c r="T1149" i="1"/>
  <c r="M1096" i="1"/>
  <c r="N1096" i="1" s="1"/>
  <c r="J1096" i="1"/>
  <c r="K1096" i="1" s="1"/>
  <c r="I1097" i="1"/>
  <c r="B467" i="1"/>
  <c r="A1150" i="1"/>
  <c r="H1149" i="1"/>
  <c r="L1095" i="1"/>
  <c r="O1095" i="1" s="1"/>
  <c r="U1095" i="1"/>
  <c r="W1095" i="1" s="1"/>
  <c r="FY1151" i="1" l="1"/>
  <c r="FZ1150" i="1"/>
  <c r="DV1151" i="1"/>
  <c r="DU1152" i="1"/>
  <c r="FR1150" i="1"/>
  <c r="FQ1151" i="1"/>
  <c r="CG1154" i="1"/>
  <c r="CH1153" i="1"/>
  <c r="GH1150" i="1"/>
  <c r="GG1151" i="1"/>
  <c r="ES1151" i="1"/>
  <c r="ET1150" i="1"/>
  <c r="BZ1151" i="1"/>
  <c r="BY1152" i="1"/>
  <c r="BR1154" i="1"/>
  <c r="BQ1155" i="1"/>
  <c r="CC1150" i="1"/>
  <c r="CD1150" i="1" s="1"/>
  <c r="AG1150" i="1"/>
  <c r="AH1150" i="1" s="1"/>
  <c r="BU1150" i="1"/>
  <c r="BV1150" i="1" s="1"/>
  <c r="BM1150" i="1"/>
  <c r="BN1150" i="1" s="1"/>
  <c r="BE1150" i="1"/>
  <c r="BF1150" i="1" s="1"/>
  <c r="AW1150" i="1"/>
  <c r="AX1150" i="1" s="1"/>
  <c r="CK1150" i="1"/>
  <c r="CL1150" i="1" s="1"/>
  <c r="AO1150" i="1"/>
  <c r="AP1150" i="1" s="1"/>
  <c r="DY1150" i="1"/>
  <c r="DZ1150" i="1" s="1"/>
  <c r="DQ1150" i="1"/>
  <c r="DR1150" i="1" s="1"/>
  <c r="DI1150" i="1"/>
  <c r="DJ1150" i="1" s="1"/>
  <c r="DA1150" i="1"/>
  <c r="DB1150" i="1" s="1"/>
  <c r="GI1150" i="1"/>
  <c r="CS1150" i="1"/>
  <c r="CT1150" i="1" s="1"/>
  <c r="FK1150" i="1"/>
  <c r="EM1150" i="1"/>
  <c r="GA1150" i="1"/>
  <c r="BS1150" i="1"/>
  <c r="EE1150" i="1"/>
  <c r="FS1150" i="1"/>
  <c r="DG1150" i="1"/>
  <c r="EU1150" i="1"/>
  <c r="CA1150" i="1"/>
  <c r="DW1150" i="1"/>
  <c r="CY1150" i="1"/>
  <c r="FC1150" i="1"/>
  <c r="CQ1150" i="1"/>
  <c r="DO1150" i="1"/>
  <c r="CI1150" i="1"/>
  <c r="EG1150" i="1"/>
  <c r="EH1150" i="1" s="1"/>
  <c r="EO1150" i="1"/>
  <c r="EP1150" i="1" s="1"/>
  <c r="EW1150" i="1"/>
  <c r="EX1150" i="1" s="1"/>
  <c r="FE1150" i="1"/>
  <c r="FF1150" i="1" s="1"/>
  <c r="FM1150" i="1"/>
  <c r="FN1150" i="1" s="1"/>
  <c r="FU1150" i="1"/>
  <c r="FV1150" i="1" s="1"/>
  <c r="GC1150" i="1"/>
  <c r="GD1150" i="1" s="1"/>
  <c r="GK1150" i="1"/>
  <c r="GL1150" i="1" s="1"/>
  <c r="EK1151" i="1"/>
  <c r="EL1150" i="1"/>
  <c r="FJ1150" i="1"/>
  <c r="FI1151" i="1"/>
  <c r="CO1153" i="1"/>
  <c r="CP1152" i="1"/>
  <c r="FA1151" i="1"/>
  <c r="FB1150" i="1"/>
  <c r="ED1151" i="1"/>
  <c r="EC1152" i="1"/>
  <c r="DE1152" i="1"/>
  <c r="DF1151" i="1"/>
  <c r="DN1151" i="1"/>
  <c r="DM1152" i="1"/>
  <c r="CW1153" i="1"/>
  <c r="CX1152" i="1"/>
  <c r="CJ1095" i="1"/>
  <c r="CM1095" i="1" s="1"/>
  <c r="CN1095" i="1" s="1"/>
  <c r="BL1095" i="1"/>
  <c r="AF1095" i="1"/>
  <c r="EF1095" i="1"/>
  <c r="EI1095" i="1" s="1"/>
  <c r="EJ1095" i="1" s="1"/>
  <c r="DH1095" i="1"/>
  <c r="DK1095" i="1" s="1"/>
  <c r="FD1095" i="1"/>
  <c r="FG1095" i="1" s="1"/>
  <c r="FH1095" i="1" s="1"/>
  <c r="BD1095" i="1"/>
  <c r="CZ1095" i="1"/>
  <c r="DC1095" i="1" s="1"/>
  <c r="CB1095" i="1"/>
  <c r="CE1095" i="1" s="1"/>
  <c r="CF1095" i="1" s="1"/>
  <c r="EV1095" i="1"/>
  <c r="EY1095" i="1" s="1"/>
  <c r="EZ1095" i="1" s="1"/>
  <c r="DX1095" i="1"/>
  <c r="EA1095" i="1" s="1"/>
  <c r="EB1095" i="1" s="1"/>
  <c r="AV1095" i="1"/>
  <c r="BT1095" i="1"/>
  <c r="BW1095" i="1" s="1"/>
  <c r="BX1095" i="1" s="1"/>
  <c r="DP1095" i="1"/>
  <c r="DS1095" i="1" s="1"/>
  <c r="DT1095" i="1" s="1"/>
  <c r="CR1095" i="1"/>
  <c r="CU1095" i="1" s="1"/>
  <c r="AN1095" i="1"/>
  <c r="FT1095" i="1"/>
  <c r="FW1095" i="1" s="1"/>
  <c r="FX1095" i="1" s="1"/>
  <c r="EN1095" i="1"/>
  <c r="EQ1095" i="1" s="1"/>
  <c r="ER1095" i="1" s="1"/>
  <c r="FL1095" i="1"/>
  <c r="FO1095" i="1" s="1"/>
  <c r="FP1095" i="1" s="1"/>
  <c r="F1149" i="1"/>
  <c r="S1149" i="1"/>
  <c r="Z1149" i="1" s="1"/>
  <c r="R1149" i="1"/>
  <c r="D1150" i="1"/>
  <c r="G1150" i="1" s="1"/>
  <c r="E1151" i="1"/>
  <c r="Q1150" i="1"/>
  <c r="AA1150" i="1"/>
  <c r="T1150" i="1"/>
  <c r="AB1150" i="1"/>
  <c r="J1097" i="1"/>
  <c r="K1097" i="1" s="1"/>
  <c r="M1097" i="1"/>
  <c r="N1097" i="1" s="1"/>
  <c r="I1098" i="1"/>
  <c r="L1096" i="1"/>
  <c r="O1096" i="1" s="1"/>
  <c r="U1096" i="1"/>
  <c r="W1096" i="1" s="1"/>
  <c r="X468" i="1"/>
  <c r="A1151" i="1"/>
  <c r="H1150" i="1"/>
  <c r="BR1155" i="1" l="1"/>
  <c r="BQ1156" i="1"/>
  <c r="CO1154" i="1"/>
  <c r="CP1153" i="1"/>
  <c r="CH1154" i="1"/>
  <c r="CG1155" i="1"/>
  <c r="FJ1151" i="1"/>
  <c r="FI1152" i="1"/>
  <c r="BY1153" i="1"/>
  <c r="BZ1152" i="1"/>
  <c r="FQ1152" i="1"/>
  <c r="FR1151" i="1"/>
  <c r="DF1152" i="1"/>
  <c r="DE1153" i="1"/>
  <c r="ED1152" i="1"/>
  <c r="EC1153" i="1"/>
  <c r="DU1153" i="1"/>
  <c r="DV1152" i="1"/>
  <c r="EK1152" i="1"/>
  <c r="EL1151" i="1"/>
  <c r="ES1152" i="1"/>
  <c r="ET1151" i="1"/>
  <c r="GH1151" i="1"/>
  <c r="GG1152" i="1"/>
  <c r="DN1152" i="1"/>
  <c r="DM1153" i="1"/>
  <c r="AW1151" i="1"/>
  <c r="AX1151" i="1" s="1"/>
  <c r="CK1151" i="1"/>
  <c r="CL1151" i="1" s="1"/>
  <c r="AO1151" i="1"/>
  <c r="AP1151" i="1" s="1"/>
  <c r="CC1151" i="1"/>
  <c r="CD1151" i="1" s="1"/>
  <c r="AG1151" i="1"/>
  <c r="AH1151" i="1" s="1"/>
  <c r="BU1151" i="1"/>
  <c r="BV1151" i="1" s="1"/>
  <c r="BM1151" i="1"/>
  <c r="BN1151" i="1" s="1"/>
  <c r="BE1151" i="1"/>
  <c r="BF1151" i="1" s="1"/>
  <c r="DY1151" i="1"/>
  <c r="DZ1151" i="1" s="1"/>
  <c r="DQ1151" i="1"/>
  <c r="DR1151" i="1" s="1"/>
  <c r="DI1151" i="1"/>
  <c r="DJ1151" i="1" s="1"/>
  <c r="DA1151" i="1"/>
  <c r="DB1151" i="1" s="1"/>
  <c r="CS1151" i="1"/>
  <c r="CT1151" i="1" s="1"/>
  <c r="GI1151" i="1"/>
  <c r="EU1151" i="1"/>
  <c r="DO1151" i="1"/>
  <c r="DW1151" i="1"/>
  <c r="CY1151" i="1"/>
  <c r="EE1151" i="1"/>
  <c r="BS1151" i="1"/>
  <c r="FC1151" i="1"/>
  <c r="CI1151" i="1"/>
  <c r="CA1151" i="1"/>
  <c r="GA1151" i="1"/>
  <c r="FS1151" i="1"/>
  <c r="FK1151" i="1"/>
  <c r="CQ1151" i="1"/>
  <c r="EM1151" i="1"/>
  <c r="DG1151" i="1"/>
  <c r="EG1151" i="1"/>
  <c r="EH1151" i="1" s="1"/>
  <c r="EO1151" i="1"/>
  <c r="EP1151" i="1" s="1"/>
  <c r="EW1151" i="1"/>
  <c r="EX1151" i="1" s="1"/>
  <c r="FE1151" i="1"/>
  <c r="FF1151" i="1" s="1"/>
  <c r="FM1151" i="1"/>
  <c r="FN1151" i="1" s="1"/>
  <c r="FU1151" i="1"/>
  <c r="FV1151" i="1" s="1"/>
  <c r="GC1151" i="1"/>
  <c r="GD1151" i="1" s="1"/>
  <c r="GK1151" i="1"/>
  <c r="GL1151" i="1" s="1"/>
  <c r="CW1154" i="1"/>
  <c r="CX1153" i="1"/>
  <c r="FB1151" i="1"/>
  <c r="FA1152" i="1"/>
  <c r="FY1152" i="1"/>
  <c r="FZ1151" i="1"/>
  <c r="BT1096" i="1"/>
  <c r="BW1096" i="1" s="1"/>
  <c r="BX1096" i="1" s="1"/>
  <c r="AV1096" i="1"/>
  <c r="DP1096" i="1"/>
  <c r="DS1096" i="1" s="1"/>
  <c r="DT1096" i="1" s="1"/>
  <c r="CR1096" i="1"/>
  <c r="CU1096" i="1" s="1"/>
  <c r="FL1096" i="1"/>
  <c r="FO1096" i="1" s="1"/>
  <c r="FP1096" i="1" s="1"/>
  <c r="EN1096" i="1"/>
  <c r="EQ1096" i="1" s="1"/>
  <c r="ER1096" i="1" s="1"/>
  <c r="AN1096" i="1"/>
  <c r="CJ1096" i="1"/>
  <c r="CM1096" i="1" s="1"/>
  <c r="CN1096" i="1" s="1"/>
  <c r="BL1096" i="1"/>
  <c r="EF1096" i="1"/>
  <c r="EI1096" i="1" s="1"/>
  <c r="EJ1096" i="1" s="1"/>
  <c r="DH1096" i="1"/>
  <c r="DK1096" i="1" s="1"/>
  <c r="FD1096" i="1"/>
  <c r="FG1096" i="1" s="1"/>
  <c r="FH1096" i="1" s="1"/>
  <c r="BD1096" i="1"/>
  <c r="AF1096" i="1"/>
  <c r="CZ1096" i="1"/>
  <c r="DC1096" i="1" s="1"/>
  <c r="CB1096" i="1"/>
  <c r="CE1096" i="1" s="1"/>
  <c r="CF1096" i="1" s="1"/>
  <c r="FT1096" i="1"/>
  <c r="FW1096" i="1" s="1"/>
  <c r="FX1096" i="1" s="1"/>
  <c r="DX1096" i="1"/>
  <c r="EA1096" i="1" s="1"/>
  <c r="EB1096" i="1" s="1"/>
  <c r="EV1096" i="1"/>
  <c r="EY1096" i="1" s="1"/>
  <c r="EZ1096" i="1" s="1"/>
  <c r="F1150" i="1"/>
  <c r="E1152" i="1"/>
  <c r="Q1151" i="1"/>
  <c r="S1150" i="1"/>
  <c r="Z1150" i="1" s="1"/>
  <c r="R1150" i="1"/>
  <c r="D1151" i="1"/>
  <c r="G1151" i="1" s="1"/>
  <c r="C469" i="1"/>
  <c r="P469" i="1" s="1"/>
  <c r="B468" i="1"/>
  <c r="AB1151" i="1"/>
  <c r="AA1151" i="1"/>
  <c r="T1151" i="1"/>
  <c r="M1098" i="1"/>
  <c r="N1098" i="1" s="1"/>
  <c r="J1098" i="1"/>
  <c r="K1098" i="1" s="1"/>
  <c r="I1099" i="1"/>
  <c r="L1097" i="1"/>
  <c r="O1097" i="1" s="1"/>
  <c r="U1097" i="1"/>
  <c r="W1097" i="1" s="1"/>
  <c r="A1152" i="1"/>
  <c r="H1151" i="1"/>
  <c r="FA1153" i="1" l="1"/>
  <c r="FB1152" i="1"/>
  <c r="GH1152" i="1"/>
  <c r="GG1153" i="1"/>
  <c r="FI1153" i="1"/>
  <c r="FJ1152" i="1"/>
  <c r="DE1154" i="1"/>
  <c r="DF1153" i="1"/>
  <c r="CG1156" i="1"/>
  <c r="CH1155" i="1"/>
  <c r="ES1153" i="1"/>
  <c r="ET1152" i="1"/>
  <c r="EC1154" i="1"/>
  <c r="ED1153" i="1"/>
  <c r="CW1155" i="1"/>
  <c r="CX1154" i="1"/>
  <c r="EL1152" i="1"/>
  <c r="EK1153" i="1"/>
  <c r="FQ1153" i="1"/>
  <c r="FR1152" i="1"/>
  <c r="CO1155" i="1"/>
  <c r="CP1154" i="1"/>
  <c r="DN1153" i="1"/>
  <c r="DM1154" i="1"/>
  <c r="BR1156" i="1"/>
  <c r="BQ1157" i="1"/>
  <c r="BE1152" i="1"/>
  <c r="BF1152" i="1" s="1"/>
  <c r="CK1152" i="1"/>
  <c r="CL1152" i="1" s="1"/>
  <c r="AW1152" i="1"/>
  <c r="AX1152" i="1" s="1"/>
  <c r="CC1152" i="1"/>
  <c r="CD1152" i="1" s="1"/>
  <c r="AO1152" i="1"/>
  <c r="AP1152" i="1" s="1"/>
  <c r="BU1152" i="1"/>
  <c r="BV1152" i="1" s="1"/>
  <c r="AG1152" i="1"/>
  <c r="AH1152" i="1" s="1"/>
  <c r="BM1152" i="1"/>
  <c r="BN1152" i="1" s="1"/>
  <c r="DY1152" i="1"/>
  <c r="DZ1152" i="1" s="1"/>
  <c r="DQ1152" i="1"/>
  <c r="DR1152" i="1" s="1"/>
  <c r="DI1152" i="1"/>
  <c r="DJ1152" i="1" s="1"/>
  <c r="DA1152" i="1"/>
  <c r="DB1152" i="1" s="1"/>
  <c r="CS1152" i="1"/>
  <c r="CT1152" i="1" s="1"/>
  <c r="GI1152" i="1"/>
  <c r="EU1152" i="1"/>
  <c r="FK1152" i="1"/>
  <c r="DO1152" i="1"/>
  <c r="FS1152" i="1"/>
  <c r="EE1152" i="1"/>
  <c r="GA1152" i="1"/>
  <c r="FC1152" i="1"/>
  <c r="CY1152" i="1"/>
  <c r="DW1152" i="1"/>
  <c r="EM1152" i="1"/>
  <c r="CQ1152" i="1"/>
  <c r="CA1152" i="1"/>
  <c r="BS1152" i="1"/>
  <c r="DG1152" i="1"/>
  <c r="CI1152" i="1"/>
  <c r="EG1152" i="1"/>
  <c r="EH1152" i="1" s="1"/>
  <c r="EO1152" i="1"/>
  <c r="EP1152" i="1" s="1"/>
  <c r="EW1152" i="1"/>
  <c r="EX1152" i="1" s="1"/>
  <c r="FE1152" i="1"/>
  <c r="FF1152" i="1" s="1"/>
  <c r="FM1152" i="1"/>
  <c r="FN1152" i="1" s="1"/>
  <c r="FU1152" i="1"/>
  <c r="FV1152" i="1" s="1"/>
  <c r="GC1152" i="1"/>
  <c r="GD1152" i="1" s="1"/>
  <c r="GK1152" i="1"/>
  <c r="GL1152" i="1" s="1"/>
  <c r="FY1153" i="1"/>
  <c r="FZ1152" i="1"/>
  <c r="DU1154" i="1"/>
  <c r="DV1153" i="1"/>
  <c r="BY1154" i="1"/>
  <c r="BZ1153" i="1"/>
  <c r="FD1097" i="1"/>
  <c r="FG1097" i="1" s="1"/>
  <c r="FH1097" i="1" s="1"/>
  <c r="BD1097" i="1"/>
  <c r="AF1097" i="1"/>
  <c r="CZ1097" i="1"/>
  <c r="DC1097" i="1" s="1"/>
  <c r="CB1097" i="1"/>
  <c r="CE1097" i="1" s="1"/>
  <c r="CF1097" i="1" s="1"/>
  <c r="EV1097" i="1"/>
  <c r="EY1097" i="1" s="1"/>
  <c r="EZ1097" i="1" s="1"/>
  <c r="DX1097" i="1"/>
  <c r="EA1097" i="1" s="1"/>
  <c r="EB1097" i="1" s="1"/>
  <c r="BT1097" i="1"/>
  <c r="BW1097" i="1" s="1"/>
  <c r="BX1097" i="1" s="1"/>
  <c r="AV1097" i="1"/>
  <c r="DP1097" i="1"/>
  <c r="DS1097" i="1" s="1"/>
  <c r="DT1097" i="1" s="1"/>
  <c r="CR1097" i="1"/>
  <c r="CU1097" i="1" s="1"/>
  <c r="FL1097" i="1"/>
  <c r="FO1097" i="1" s="1"/>
  <c r="FP1097" i="1" s="1"/>
  <c r="EN1097" i="1"/>
  <c r="EQ1097" i="1" s="1"/>
  <c r="ER1097" i="1" s="1"/>
  <c r="AN1097" i="1"/>
  <c r="CJ1097" i="1"/>
  <c r="CM1097" i="1" s="1"/>
  <c r="CN1097" i="1" s="1"/>
  <c r="BL1097" i="1"/>
  <c r="DH1097" i="1"/>
  <c r="DK1097" i="1" s="1"/>
  <c r="FT1097" i="1"/>
  <c r="FW1097" i="1" s="1"/>
  <c r="FX1097" i="1" s="1"/>
  <c r="EF1097" i="1"/>
  <c r="EI1097" i="1" s="1"/>
  <c r="EJ1097" i="1" s="1"/>
  <c r="F1151" i="1"/>
  <c r="E1153" i="1"/>
  <c r="Q1152" i="1"/>
  <c r="S1151" i="1"/>
  <c r="Z1151" i="1" s="1"/>
  <c r="R1151" i="1"/>
  <c r="D1152" i="1"/>
  <c r="G1152" i="1" s="1"/>
  <c r="L1098" i="1"/>
  <c r="O1098" i="1" s="1"/>
  <c r="U1098" i="1"/>
  <c r="W1098" i="1" s="1"/>
  <c r="A1153" i="1"/>
  <c r="H1152" i="1"/>
  <c r="AA1152" i="1"/>
  <c r="T1152" i="1"/>
  <c r="AB1152" i="1"/>
  <c r="J1099" i="1"/>
  <c r="K1099" i="1" s="1"/>
  <c r="M1099" i="1"/>
  <c r="N1099" i="1" s="1"/>
  <c r="I1100" i="1"/>
  <c r="X469" i="1"/>
  <c r="DM1155" i="1" l="1"/>
  <c r="DN1154" i="1"/>
  <c r="CX1155" i="1"/>
  <c r="CW1156" i="1"/>
  <c r="DE1155" i="1"/>
  <c r="DF1154" i="1"/>
  <c r="CO1156" i="1"/>
  <c r="CP1155" i="1"/>
  <c r="EC1155" i="1"/>
  <c r="ED1154" i="1"/>
  <c r="FJ1153" i="1"/>
  <c r="FI1154" i="1"/>
  <c r="GH1153" i="1"/>
  <c r="GG1154" i="1"/>
  <c r="FR1153" i="1"/>
  <c r="FQ1154" i="1"/>
  <c r="ET1153" i="1"/>
  <c r="ES1154" i="1"/>
  <c r="DU1155" i="1"/>
  <c r="DV1154" i="1"/>
  <c r="CK1153" i="1"/>
  <c r="CL1153" i="1" s="1"/>
  <c r="AW1153" i="1"/>
  <c r="AX1153" i="1" s="1"/>
  <c r="CC1153" i="1"/>
  <c r="CD1153" i="1" s="1"/>
  <c r="AO1153" i="1"/>
  <c r="AP1153" i="1" s="1"/>
  <c r="BU1153" i="1"/>
  <c r="BV1153" i="1" s="1"/>
  <c r="AG1153" i="1"/>
  <c r="AH1153" i="1" s="1"/>
  <c r="BM1153" i="1"/>
  <c r="BN1153" i="1" s="1"/>
  <c r="BE1153" i="1"/>
  <c r="BF1153" i="1" s="1"/>
  <c r="DY1153" i="1"/>
  <c r="DZ1153" i="1" s="1"/>
  <c r="DQ1153" i="1"/>
  <c r="DR1153" i="1" s="1"/>
  <c r="DI1153" i="1"/>
  <c r="DJ1153" i="1" s="1"/>
  <c r="DA1153" i="1"/>
  <c r="DB1153" i="1" s="1"/>
  <c r="CS1153" i="1"/>
  <c r="CT1153" i="1" s="1"/>
  <c r="GI1153" i="1"/>
  <c r="EU1153" i="1"/>
  <c r="CQ1153" i="1"/>
  <c r="FK1153" i="1"/>
  <c r="BS1153" i="1"/>
  <c r="CA1153" i="1"/>
  <c r="CI1153" i="1"/>
  <c r="DW1153" i="1"/>
  <c r="EM1153" i="1"/>
  <c r="EE1153" i="1"/>
  <c r="DO1153" i="1"/>
  <c r="GA1153" i="1"/>
  <c r="DG1153" i="1"/>
  <c r="CY1153" i="1"/>
  <c r="FS1153" i="1"/>
  <c r="FC1153" i="1"/>
  <c r="EG1153" i="1"/>
  <c r="EH1153" i="1" s="1"/>
  <c r="EO1153" i="1"/>
  <c r="EP1153" i="1" s="1"/>
  <c r="EW1153" i="1"/>
  <c r="EX1153" i="1" s="1"/>
  <c r="FE1153" i="1"/>
  <c r="FF1153" i="1" s="1"/>
  <c r="FM1153" i="1"/>
  <c r="FN1153" i="1" s="1"/>
  <c r="FU1153" i="1"/>
  <c r="FV1153" i="1" s="1"/>
  <c r="GC1153" i="1"/>
  <c r="GD1153" i="1" s="1"/>
  <c r="GK1153" i="1"/>
  <c r="GL1153" i="1" s="1"/>
  <c r="FZ1153" i="1"/>
  <c r="FY1154" i="1"/>
  <c r="BR1157" i="1"/>
  <c r="BQ1158" i="1"/>
  <c r="EK1154" i="1"/>
  <c r="EL1153" i="1"/>
  <c r="BY1155" i="1"/>
  <c r="BZ1154" i="1"/>
  <c r="CH1156" i="1"/>
  <c r="CG1157" i="1"/>
  <c r="FB1153" i="1"/>
  <c r="FA1154" i="1"/>
  <c r="FL1098" i="1"/>
  <c r="FO1098" i="1" s="1"/>
  <c r="FP1098" i="1" s="1"/>
  <c r="EN1098" i="1"/>
  <c r="EQ1098" i="1" s="1"/>
  <c r="ER1098" i="1" s="1"/>
  <c r="AN1098" i="1"/>
  <c r="CJ1098" i="1"/>
  <c r="CM1098" i="1" s="1"/>
  <c r="CN1098" i="1" s="1"/>
  <c r="BL1098" i="1"/>
  <c r="EF1098" i="1"/>
  <c r="EI1098" i="1" s="1"/>
  <c r="EJ1098" i="1" s="1"/>
  <c r="DH1098" i="1"/>
  <c r="DK1098" i="1" s="1"/>
  <c r="FD1098" i="1"/>
  <c r="FG1098" i="1" s="1"/>
  <c r="FH1098" i="1" s="1"/>
  <c r="BD1098" i="1"/>
  <c r="AF1098" i="1"/>
  <c r="CZ1098" i="1"/>
  <c r="DC1098" i="1" s="1"/>
  <c r="CB1098" i="1"/>
  <c r="CE1098" i="1" s="1"/>
  <c r="CF1098" i="1" s="1"/>
  <c r="EV1098" i="1"/>
  <c r="EY1098" i="1" s="1"/>
  <c r="EZ1098" i="1" s="1"/>
  <c r="DX1098" i="1"/>
  <c r="EA1098" i="1" s="1"/>
  <c r="EB1098" i="1" s="1"/>
  <c r="BT1098" i="1"/>
  <c r="BW1098" i="1" s="1"/>
  <c r="BX1098" i="1" s="1"/>
  <c r="AV1098" i="1"/>
  <c r="DP1098" i="1"/>
  <c r="DS1098" i="1" s="1"/>
  <c r="DT1098" i="1" s="1"/>
  <c r="FT1098" i="1"/>
  <c r="FW1098" i="1" s="1"/>
  <c r="FX1098" i="1" s="1"/>
  <c r="CR1098" i="1"/>
  <c r="CU1098" i="1" s="1"/>
  <c r="F1152" i="1"/>
  <c r="E1154" i="1"/>
  <c r="Q1153" i="1"/>
  <c r="R1152" i="1"/>
  <c r="S1152" i="1"/>
  <c r="Z1152" i="1" s="1"/>
  <c r="D1153" i="1"/>
  <c r="G1153" i="1" s="1"/>
  <c r="C470" i="1"/>
  <c r="P470" i="1" s="1"/>
  <c r="M1100" i="1"/>
  <c r="N1100" i="1" s="1"/>
  <c r="J1100" i="1"/>
  <c r="K1100" i="1" s="1"/>
  <c r="I1101" i="1"/>
  <c r="L1099" i="1"/>
  <c r="O1099" i="1" s="1"/>
  <c r="U1099" i="1"/>
  <c r="W1099" i="1" s="1"/>
  <c r="A1154" i="1"/>
  <c r="H1153" i="1"/>
  <c r="B469" i="1"/>
  <c r="AB1153" i="1"/>
  <c r="AA1153" i="1"/>
  <c r="T1153" i="1"/>
  <c r="FQ1155" i="1" l="1"/>
  <c r="FR1154" i="1"/>
  <c r="CP1156" i="1"/>
  <c r="CO1157" i="1"/>
  <c r="GH1154" i="1"/>
  <c r="GG1155" i="1"/>
  <c r="DF1155" i="1"/>
  <c r="DE1156" i="1"/>
  <c r="BZ1155" i="1"/>
  <c r="BY1156" i="1"/>
  <c r="FJ1154" i="1"/>
  <c r="FI1155" i="1"/>
  <c r="CX1156" i="1"/>
  <c r="CW1157" i="1"/>
  <c r="CH1157" i="1"/>
  <c r="CG1158" i="1"/>
  <c r="FZ1154" i="1"/>
  <c r="FY1155" i="1"/>
  <c r="EK1155" i="1"/>
  <c r="EL1154" i="1"/>
  <c r="DU1156" i="1"/>
  <c r="DV1155" i="1"/>
  <c r="CK1154" i="1"/>
  <c r="CL1154" i="1" s="1"/>
  <c r="AW1154" i="1"/>
  <c r="AX1154" i="1" s="1"/>
  <c r="CC1154" i="1"/>
  <c r="CD1154" i="1" s="1"/>
  <c r="AO1154" i="1"/>
  <c r="AP1154" i="1" s="1"/>
  <c r="BU1154" i="1"/>
  <c r="BV1154" i="1" s="1"/>
  <c r="AG1154" i="1"/>
  <c r="AH1154" i="1" s="1"/>
  <c r="BM1154" i="1"/>
  <c r="BN1154" i="1" s="1"/>
  <c r="BE1154" i="1"/>
  <c r="BF1154" i="1" s="1"/>
  <c r="DY1154" i="1"/>
  <c r="DZ1154" i="1" s="1"/>
  <c r="DQ1154" i="1"/>
  <c r="DR1154" i="1" s="1"/>
  <c r="DI1154" i="1"/>
  <c r="DJ1154" i="1" s="1"/>
  <c r="DA1154" i="1"/>
  <c r="DB1154" i="1" s="1"/>
  <c r="CS1154" i="1"/>
  <c r="CT1154" i="1" s="1"/>
  <c r="GI1154" i="1"/>
  <c r="CI1154" i="1"/>
  <c r="FK1154" i="1"/>
  <c r="EU1154" i="1"/>
  <c r="GA1154" i="1"/>
  <c r="EE1154" i="1"/>
  <c r="FS1154" i="1"/>
  <c r="DW1154" i="1"/>
  <c r="DG1154" i="1"/>
  <c r="CQ1154" i="1"/>
  <c r="FC1154" i="1"/>
  <c r="DO1154" i="1"/>
  <c r="EM1154" i="1"/>
  <c r="CY1154" i="1"/>
  <c r="BS1154" i="1"/>
  <c r="CA1154" i="1"/>
  <c r="EG1154" i="1"/>
  <c r="EH1154" i="1" s="1"/>
  <c r="EO1154" i="1"/>
  <c r="EP1154" i="1" s="1"/>
  <c r="EW1154" i="1"/>
  <c r="EX1154" i="1" s="1"/>
  <c r="FE1154" i="1"/>
  <c r="FF1154" i="1" s="1"/>
  <c r="FM1154" i="1"/>
  <c r="FN1154" i="1" s="1"/>
  <c r="FU1154" i="1"/>
  <c r="FV1154" i="1" s="1"/>
  <c r="GC1154" i="1"/>
  <c r="GD1154" i="1" s="1"/>
  <c r="GK1154" i="1"/>
  <c r="GL1154" i="1" s="1"/>
  <c r="FA1155" i="1"/>
  <c r="FB1154" i="1"/>
  <c r="BR1158" i="1"/>
  <c r="BQ1159" i="1"/>
  <c r="ET1154" i="1"/>
  <c r="ES1155" i="1"/>
  <c r="ED1155" i="1"/>
  <c r="EC1156" i="1"/>
  <c r="DM1156" i="1"/>
  <c r="DN1155" i="1"/>
  <c r="EV1099" i="1"/>
  <c r="EY1099" i="1" s="1"/>
  <c r="EZ1099" i="1" s="1"/>
  <c r="CR1099" i="1"/>
  <c r="CU1099" i="1" s="1"/>
  <c r="BT1099" i="1"/>
  <c r="BW1099" i="1" s="1"/>
  <c r="BX1099" i="1" s="1"/>
  <c r="AV1099" i="1"/>
  <c r="EN1099" i="1"/>
  <c r="EQ1099" i="1" s="1"/>
  <c r="ER1099" i="1" s="1"/>
  <c r="DP1099" i="1"/>
  <c r="DS1099" i="1" s="1"/>
  <c r="DT1099" i="1" s="1"/>
  <c r="FL1099" i="1"/>
  <c r="FO1099" i="1" s="1"/>
  <c r="FP1099" i="1" s="1"/>
  <c r="BL1099" i="1"/>
  <c r="AN1099" i="1"/>
  <c r="DH1099" i="1"/>
  <c r="DK1099" i="1" s="1"/>
  <c r="CJ1099" i="1"/>
  <c r="CM1099" i="1" s="1"/>
  <c r="CN1099" i="1" s="1"/>
  <c r="FD1099" i="1"/>
  <c r="FG1099" i="1" s="1"/>
  <c r="FH1099" i="1" s="1"/>
  <c r="EF1099" i="1"/>
  <c r="EI1099" i="1" s="1"/>
  <c r="EJ1099" i="1" s="1"/>
  <c r="CB1099" i="1"/>
  <c r="CE1099" i="1" s="1"/>
  <c r="CF1099" i="1" s="1"/>
  <c r="BD1099" i="1"/>
  <c r="AF1099" i="1"/>
  <c r="DX1099" i="1"/>
  <c r="EA1099" i="1" s="1"/>
  <c r="EB1099" i="1" s="1"/>
  <c r="FT1099" i="1"/>
  <c r="FW1099" i="1" s="1"/>
  <c r="FX1099" i="1" s="1"/>
  <c r="CZ1099" i="1"/>
  <c r="DC1099" i="1" s="1"/>
  <c r="F1153" i="1"/>
  <c r="E1155" i="1"/>
  <c r="Q1154" i="1"/>
  <c r="S1153" i="1"/>
  <c r="Z1153" i="1" s="1"/>
  <c r="R1153" i="1"/>
  <c r="D1154" i="1"/>
  <c r="G1154" i="1" s="1"/>
  <c r="J1101" i="1"/>
  <c r="K1101" i="1" s="1"/>
  <c r="M1101" i="1"/>
  <c r="N1101" i="1" s="1"/>
  <c r="I1102" i="1"/>
  <c r="X470" i="1"/>
  <c r="A1155" i="1"/>
  <c r="H1154" i="1"/>
  <c r="L1100" i="1"/>
  <c r="O1100" i="1" s="1"/>
  <c r="U1100" i="1"/>
  <c r="W1100" i="1" s="1"/>
  <c r="AA1154" i="1"/>
  <c r="T1154" i="1"/>
  <c r="AB1154" i="1"/>
  <c r="CG1159" i="1" l="1"/>
  <c r="CH1158" i="1"/>
  <c r="DF1156" i="1"/>
  <c r="DE1157" i="1"/>
  <c r="FA1156" i="1"/>
  <c r="FB1155" i="1"/>
  <c r="CK1155" i="1"/>
  <c r="CL1155" i="1" s="1"/>
  <c r="AW1155" i="1"/>
  <c r="AX1155" i="1" s="1"/>
  <c r="CC1155" i="1"/>
  <c r="CD1155" i="1" s="1"/>
  <c r="AO1155" i="1"/>
  <c r="AP1155" i="1" s="1"/>
  <c r="BU1155" i="1"/>
  <c r="BV1155" i="1" s="1"/>
  <c r="AG1155" i="1"/>
  <c r="AH1155" i="1" s="1"/>
  <c r="BM1155" i="1"/>
  <c r="BN1155" i="1" s="1"/>
  <c r="BE1155" i="1"/>
  <c r="BF1155" i="1" s="1"/>
  <c r="DY1155" i="1"/>
  <c r="DZ1155" i="1" s="1"/>
  <c r="DQ1155" i="1"/>
  <c r="DR1155" i="1" s="1"/>
  <c r="DI1155" i="1"/>
  <c r="DJ1155" i="1" s="1"/>
  <c r="DA1155" i="1"/>
  <c r="DB1155" i="1" s="1"/>
  <c r="CS1155" i="1"/>
  <c r="CT1155" i="1" s="1"/>
  <c r="GI1155" i="1"/>
  <c r="EU1155" i="1"/>
  <c r="DG1155" i="1"/>
  <c r="EM1155" i="1"/>
  <c r="CQ1155" i="1"/>
  <c r="BS1155" i="1"/>
  <c r="FK1155" i="1"/>
  <c r="CY1155" i="1"/>
  <c r="DO1155" i="1"/>
  <c r="CI1155" i="1"/>
  <c r="EE1155" i="1"/>
  <c r="FC1155" i="1"/>
  <c r="FS1155" i="1"/>
  <c r="GA1155" i="1"/>
  <c r="DW1155" i="1"/>
  <c r="CA1155" i="1"/>
  <c r="EG1155" i="1"/>
  <c r="EH1155" i="1" s="1"/>
  <c r="EO1155" i="1"/>
  <c r="EP1155" i="1" s="1"/>
  <c r="EW1155" i="1"/>
  <c r="EX1155" i="1" s="1"/>
  <c r="FE1155" i="1"/>
  <c r="FF1155" i="1" s="1"/>
  <c r="FM1155" i="1"/>
  <c r="FN1155" i="1" s="1"/>
  <c r="FU1155" i="1"/>
  <c r="FV1155" i="1" s="1"/>
  <c r="GC1155" i="1"/>
  <c r="GD1155" i="1" s="1"/>
  <c r="GK1155" i="1"/>
  <c r="GL1155" i="1" s="1"/>
  <c r="ET1155" i="1"/>
  <c r="ES1156" i="1"/>
  <c r="CX1157" i="1"/>
  <c r="CW1158" i="1"/>
  <c r="GH1155" i="1"/>
  <c r="GG1156" i="1"/>
  <c r="DN1156" i="1"/>
  <c r="DM1157" i="1"/>
  <c r="ED1156" i="1"/>
  <c r="EC1157" i="1"/>
  <c r="DV1156" i="1"/>
  <c r="DU1157" i="1"/>
  <c r="BR1159" i="1"/>
  <c r="BQ1160" i="1"/>
  <c r="FI1156" i="1"/>
  <c r="FJ1155" i="1"/>
  <c r="CP1157" i="1"/>
  <c r="CO1158" i="1"/>
  <c r="EK1156" i="1"/>
  <c r="EL1155" i="1"/>
  <c r="FY1156" i="1"/>
  <c r="FZ1155" i="1"/>
  <c r="BZ1156" i="1"/>
  <c r="BY1157" i="1"/>
  <c r="FQ1156" i="1"/>
  <c r="FR1155" i="1"/>
  <c r="FD1100" i="1"/>
  <c r="FG1100" i="1" s="1"/>
  <c r="FH1100" i="1" s="1"/>
  <c r="EF1100" i="1"/>
  <c r="EI1100" i="1" s="1"/>
  <c r="EJ1100" i="1" s="1"/>
  <c r="AF1100" i="1"/>
  <c r="CB1100" i="1"/>
  <c r="CE1100" i="1" s="1"/>
  <c r="CF1100" i="1" s="1"/>
  <c r="BD1100" i="1"/>
  <c r="DX1100" i="1"/>
  <c r="EA1100" i="1" s="1"/>
  <c r="EB1100" i="1" s="1"/>
  <c r="CZ1100" i="1"/>
  <c r="DC1100" i="1" s="1"/>
  <c r="EV1100" i="1"/>
  <c r="EY1100" i="1" s="1"/>
  <c r="EZ1100" i="1" s="1"/>
  <c r="AV1100" i="1"/>
  <c r="CR1100" i="1"/>
  <c r="CU1100" i="1" s="1"/>
  <c r="BT1100" i="1"/>
  <c r="BW1100" i="1" s="1"/>
  <c r="BX1100" i="1" s="1"/>
  <c r="EN1100" i="1"/>
  <c r="EQ1100" i="1" s="1"/>
  <c r="ER1100" i="1" s="1"/>
  <c r="DP1100" i="1"/>
  <c r="DS1100" i="1" s="1"/>
  <c r="DT1100" i="1" s="1"/>
  <c r="FL1100" i="1"/>
  <c r="FO1100" i="1" s="1"/>
  <c r="FP1100" i="1" s="1"/>
  <c r="BL1100" i="1"/>
  <c r="AN1100" i="1"/>
  <c r="DH1100" i="1"/>
  <c r="DK1100" i="1" s="1"/>
  <c r="CJ1100" i="1"/>
  <c r="CM1100" i="1" s="1"/>
  <c r="CN1100" i="1" s="1"/>
  <c r="FT1100" i="1"/>
  <c r="FW1100" i="1" s="1"/>
  <c r="FX1100" i="1" s="1"/>
  <c r="F1154" i="1"/>
  <c r="E1156" i="1"/>
  <c r="Q1155" i="1"/>
  <c r="S1154" i="1"/>
  <c r="Z1154" i="1" s="1"/>
  <c r="R1154" i="1"/>
  <c r="D1155" i="1"/>
  <c r="G1155" i="1" s="1"/>
  <c r="A1156" i="1"/>
  <c r="H1155" i="1"/>
  <c r="B470" i="1"/>
  <c r="L1101" i="1"/>
  <c r="O1101" i="1" s="1"/>
  <c r="U1101" i="1"/>
  <c r="W1101" i="1" s="1"/>
  <c r="AB1155" i="1"/>
  <c r="AA1155" i="1"/>
  <c r="T1155" i="1"/>
  <c r="C471" i="1"/>
  <c r="M1102" i="1"/>
  <c r="N1102" i="1" s="1"/>
  <c r="J1102" i="1"/>
  <c r="K1102" i="1" s="1"/>
  <c r="I1103" i="1"/>
  <c r="BR1160" i="1" l="1"/>
  <c r="BQ1161" i="1"/>
  <c r="GH1156" i="1"/>
  <c r="GG1157" i="1"/>
  <c r="EK1157" i="1"/>
  <c r="EL1156" i="1"/>
  <c r="CP1158" i="1"/>
  <c r="CO1159" i="1"/>
  <c r="ET1156" i="1"/>
  <c r="ES1157" i="1"/>
  <c r="BZ1157" i="1"/>
  <c r="BY1158" i="1"/>
  <c r="FJ1156" i="1"/>
  <c r="FI1157" i="1"/>
  <c r="FZ1156" i="1"/>
  <c r="FY1157" i="1"/>
  <c r="FB1156" i="1"/>
  <c r="FA1157" i="1"/>
  <c r="EC1158" i="1"/>
  <c r="ED1157" i="1"/>
  <c r="FQ1157" i="1"/>
  <c r="FR1156" i="1"/>
  <c r="DN1157" i="1"/>
  <c r="DM1158" i="1"/>
  <c r="AW1156" i="1"/>
  <c r="AX1156" i="1" s="1"/>
  <c r="CC1156" i="1"/>
  <c r="CD1156" i="1" s="1"/>
  <c r="AO1156" i="1"/>
  <c r="AP1156" i="1" s="1"/>
  <c r="BU1156" i="1"/>
  <c r="BV1156" i="1" s="1"/>
  <c r="AG1156" i="1"/>
  <c r="AH1156" i="1" s="1"/>
  <c r="BM1156" i="1"/>
  <c r="BN1156" i="1" s="1"/>
  <c r="BE1156" i="1"/>
  <c r="BF1156" i="1" s="1"/>
  <c r="CK1156" i="1"/>
  <c r="CL1156" i="1" s="1"/>
  <c r="DY1156" i="1"/>
  <c r="DZ1156" i="1" s="1"/>
  <c r="DQ1156" i="1"/>
  <c r="DR1156" i="1" s="1"/>
  <c r="DI1156" i="1"/>
  <c r="DJ1156" i="1" s="1"/>
  <c r="DA1156" i="1"/>
  <c r="DB1156" i="1" s="1"/>
  <c r="CS1156" i="1"/>
  <c r="CT1156" i="1" s="1"/>
  <c r="GI1156" i="1"/>
  <c r="EM1156" i="1"/>
  <c r="CI1156" i="1"/>
  <c r="FS1156" i="1"/>
  <c r="EE1156" i="1"/>
  <c r="DW1156" i="1"/>
  <c r="EU1156" i="1"/>
  <c r="DG1156" i="1"/>
  <c r="CA1156" i="1"/>
  <c r="CY1156" i="1"/>
  <c r="FK1156" i="1"/>
  <c r="CQ1156" i="1"/>
  <c r="DO1156" i="1"/>
  <c r="FC1156" i="1"/>
  <c r="GA1156" i="1"/>
  <c r="BS1156" i="1"/>
  <c r="EG1156" i="1"/>
  <c r="EH1156" i="1" s="1"/>
  <c r="EO1156" i="1"/>
  <c r="EP1156" i="1" s="1"/>
  <c r="EW1156" i="1"/>
  <c r="EX1156" i="1" s="1"/>
  <c r="FE1156" i="1"/>
  <c r="FF1156" i="1" s="1"/>
  <c r="FM1156" i="1"/>
  <c r="FN1156" i="1" s="1"/>
  <c r="FU1156" i="1"/>
  <c r="FV1156" i="1" s="1"/>
  <c r="GC1156" i="1"/>
  <c r="GD1156" i="1" s="1"/>
  <c r="GK1156" i="1"/>
  <c r="GL1156" i="1" s="1"/>
  <c r="DU1158" i="1"/>
  <c r="DV1157" i="1"/>
  <c r="CX1158" i="1"/>
  <c r="CW1159" i="1"/>
  <c r="DF1157" i="1"/>
  <c r="DE1158" i="1"/>
  <c r="CG1160" i="1"/>
  <c r="CH1159" i="1"/>
  <c r="EN1101" i="1"/>
  <c r="EQ1101" i="1" s="1"/>
  <c r="ER1101" i="1" s="1"/>
  <c r="DP1101" i="1"/>
  <c r="DS1101" i="1" s="1"/>
  <c r="DT1101" i="1" s="1"/>
  <c r="FL1101" i="1"/>
  <c r="FO1101" i="1" s="1"/>
  <c r="FP1101" i="1" s="1"/>
  <c r="CJ1101" i="1"/>
  <c r="CM1101" i="1" s="1"/>
  <c r="CN1101" i="1" s="1"/>
  <c r="BL1101" i="1"/>
  <c r="AN1101" i="1"/>
  <c r="FD1101" i="1"/>
  <c r="FG1101" i="1" s="1"/>
  <c r="FH1101" i="1" s="1"/>
  <c r="EF1101" i="1"/>
  <c r="EI1101" i="1" s="1"/>
  <c r="EJ1101" i="1" s="1"/>
  <c r="DH1101" i="1"/>
  <c r="DK1101" i="1" s="1"/>
  <c r="AF1101" i="1"/>
  <c r="CB1101" i="1"/>
  <c r="CE1101" i="1" s="1"/>
  <c r="CF1101" i="1" s="1"/>
  <c r="BD1101" i="1"/>
  <c r="EV1101" i="1"/>
  <c r="EY1101" i="1" s="1"/>
  <c r="EZ1101" i="1" s="1"/>
  <c r="CZ1101" i="1"/>
  <c r="DC1101" i="1" s="1"/>
  <c r="DX1101" i="1"/>
  <c r="EA1101" i="1" s="1"/>
  <c r="EB1101" i="1" s="1"/>
  <c r="AV1101" i="1"/>
  <c r="BT1101" i="1"/>
  <c r="BW1101" i="1" s="1"/>
  <c r="BX1101" i="1" s="1"/>
  <c r="FT1101" i="1"/>
  <c r="FW1101" i="1" s="1"/>
  <c r="FX1101" i="1" s="1"/>
  <c r="CR1101" i="1"/>
  <c r="CU1101" i="1" s="1"/>
  <c r="F1155" i="1"/>
  <c r="R1155" i="1"/>
  <c r="S1155" i="1"/>
  <c r="Z1155" i="1" s="1"/>
  <c r="E1157" i="1"/>
  <c r="Q1156" i="1"/>
  <c r="D1156" i="1"/>
  <c r="A1157" i="1"/>
  <c r="H1156" i="1"/>
  <c r="J1103" i="1"/>
  <c r="K1103" i="1" s="1"/>
  <c r="M1103" i="1"/>
  <c r="N1103" i="1" s="1"/>
  <c r="I1104" i="1"/>
  <c r="P471" i="1"/>
  <c r="AA1156" i="1"/>
  <c r="T1156" i="1"/>
  <c r="AB1156" i="1"/>
  <c r="L1102" i="1"/>
  <c r="O1102" i="1" s="1"/>
  <c r="U1102" i="1"/>
  <c r="W1102" i="1" s="1"/>
  <c r="CK1157" i="1" l="1"/>
  <c r="CL1157" i="1" s="1"/>
  <c r="AW1157" i="1"/>
  <c r="AX1157" i="1" s="1"/>
  <c r="CC1157" i="1"/>
  <c r="CD1157" i="1" s="1"/>
  <c r="AO1157" i="1"/>
  <c r="AP1157" i="1" s="1"/>
  <c r="BU1157" i="1"/>
  <c r="BV1157" i="1" s="1"/>
  <c r="AG1157" i="1"/>
  <c r="AH1157" i="1" s="1"/>
  <c r="BM1157" i="1"/>
  <c r="BN1157" i="1" s="1"/>
  <c r="BE1157" i="1"/>
  <c r="BF1157" i="1" s="1"/>
  <c r="DY1157" i="1"/>
  <c r="DZ1157" i="1" s="1"/>
  <c r="DQ1157" i="1"/>
  <c r="DR1157" i="1" s="1"/>
  <c r="DI1157" i="1"/>
  <c r="DJ1157" i="1" s="1"/>
  <c r="DA1157" i="1"/>
  <c r="DB1157" i="1" s="1"/>
  <c r="CS1157" i="1"/>
  <c r="CT1157" i="1" s="1"/>
  <c r="GI1157" i="1"/>
  <c r="DG1157" i="1"/>
  <c r="EE1157" i="1"/>
  <c r="EU1157" i="1"/>
  <c r="CY1157" i="1"/>
  <c r="FC1157" i="1"/>
  <c r="BS1157" i="1"/>
  <c r="EM1157" i="1"/>
  <c r="GA1157" i="1"/>
  <c r="CA1157" i="1"/>
  <c r="FK1157" i="1"/>
  <c r="CQ1157" i="1"/>
  <c r="FS1157" i="1"/>
  <c r="DW1157" i="1"/>
  <c r="CI1157" i="1"/>
  <c r="DO1157" i="1"/>
  <c r="EG1157" i="1"/>
  <c r="EH1157" i="1" s="1"/>
  <c r="EO1157" i="1"/>
  <c r="EP1157" i="1" s="1"/>
  <c r="EW1157" i="1"/>
  <c r="EX1157" i="1" s="1"/>
  <c r="FE1157" i="1"/>
  <c r="FF1157" i="1" s="1"/>
  <c r="FM1157" i="1"/>
  <c r="FN1157" i="1" s="1"/>
  <c r="FU1157" i="1"/>
  <c r="FV1157" i="1" s="1"/>
  <c r="GC1157" i="1"/>
  <c r="GD1157" i="1" s="1"/>
  <c r="GK1157" i="1"/>
  <c r="GL1157" i="1" s="1"/>
  <c r="CG1161" i="1"/>
  <c r="CH1160" i="1"/>
  <c r="DF1158" i="1"/>
  <c r="DE1159" i="1"/>
  <c r="DM1159" i="1"/>
  <c r="DN1158" i="1"/>
  <c r="FZ1157" i="1"/>
  <c r="FY1158" i="1"/>
  <c r="CP1159" i="1"/>
  <c r="CO1160" i="1"/>
  <c r="DV1158" i="1"/>
  <c r="DU1159" i="1"/>
  <c r="CX1159" i="1"/>
  <c r="CW1160" i="1"/>
  <c r="FJ1157" i="1"/>
  <c r="FI1158" i="1"/>
  <c r="FR1157" i="1"/>
  <c r="FQ1158" i="1"/>
  <c r="EL1157" i="1"/>
  <c r="EK1158" i="1"/>
  <c r="BZ1158" i="1"/>
  <c r="BY1159" i="1"/>
  <c r="GH1157" i="1"/>
  <c r="GG1158" i="1"/>
  <c r="ED1158" i="1"/>
  <c r="EC1159" i="1"/>
  <c r="FB1157" i="1"/>
  <c r="FA1158" i="1"/>
  <c r="ET1157" i="1"/>
  <c r="ES1158" i="1"/>
  <c r="BR1161" i="1"/>
  <c r="BQ1162" i="1"/>
  <c r="FD1102" i="1"/>
  <c r="FG1102" i="1" s="1"/>
  <c r="FH1102" i="1" s="1"/>
  <c r="CZ1102" i="1"/>
  <c r="DC1102" i="1" s="1"/>
  <c r="DX1102" i="1"/>
  <c r="EA1102" i="1" s="1"/>
  <c r="EB1102" i="1" s="1"/>
  <c r="AV1102" i="1"/>
  <c r="EV1102" i="1"/>
  <c r="EY1102" i="1" s="1"/>
  <c r="EZ1102" i="1" s="1"/>
  <c r="BT1102" i="1"/>
  <c r="BW1102" i="1" s="1"/>
  <c r="BX1102" i="1" s="1"/>
  <c r="DP1102" i="1"/>
  <c r="DS1102" i="1" s="1"/>
  <c r="DT1102" i="1" s="1"/>
  <c r="CR1102" i="1"/>
  <c r="CU1102" i="1" s="1"/>
  <c r="EN1102" i="1"/>
  <c r="EQ1102" i="1" s="1"/>
  <c r="ER1102" i="1" s="1"/>
  <c r="BL1102" i="1"/>
  <c r="AN1102" i="1"/>
  <c r="FL1102" i="1"/>
  <c r="FO1102" i="1" s="1"/>
  <c r="FP1102" i="1" s="1"/>
  <c r="DH1102" i="1"/>
  <c r="DK1102" i="1" s="1"/>
  <c r="CJ1102" i="1"/>
  <c r="CM1102" i="1" s="1"/>
  <c r="CN1102" i="1" s="1"/>
  <c r="EF1102" i="1"/>
  <c r="EI1102" i="1" s="1"/>
  <c r="EJ1102" i="1" s="1"/>
  <c r="BD1102" i="1"/>
  <c r="CB1102" i="1"/>
  <c r="CE1102" i="1" s="1"/>
  <c r="CF1102" i="1" s="1"/>
  <c r="FT1102" i="1"/>
  <c r="FW1102" i="1" s="1"/>
  <c r="FX1102" i="1" s="1"/>
  <c r="AF1102" i="1"/>
  <c r="F1156" i="1"/>
  <c r="G1156" i="1"/>
  <c r="R1156" i="1"/>
  <c r="S1156" i="1"/>
  <c r="Z1156" i="1" s="1"/>
  <c r="D1157" i="1"/>
  <c r="G1157" i="1" s="1"/>
  <c r="E1158" i="1"/>
  <c r="Q1157" i="1"/>
  <c r="L1103" i="1"/>
  <c r="O1103" i="1" s="1"/>
  <c r="U1103" i="1"/>
  <c r="W1103" i="1" s="1"/>
  <c r="A1158" i="1"/>
  <c r="H1157" i="1"/>
  <c r="X471" i="1"/>
  <c r="M1104" i="1"/>
  <c r="N1104" i="1" s="1"/>
  <c r="J1104" i="1"/>
  <c r="K1104" i="1" s="1"/>
  <c r="I1105" i="1"/>
  <c r="AB1157" i="1"/>
  <c r="AA1157" i="1"/>
  <c r="T1157" i="1"/>
  <c r="ET1158" i="1" l="1"/>
  <c r="ES1159" i="1"/>
  <c r="BZ1159" i="1"/>
  <c r="BY1160" i="1"/>
  <c r="CW1161" i="1"/>
  <c r="CX1160" i="1"/>
  <c r="AW1158" i="1"/>
  <c r="AX1158" i="1" s="1"/>
  <c r="CK1158" i="1"/>
  <c r="CL1158" i="1" s="1"/>
  <c r="AO1158" i="1"/>
  <c r="AP1158" i="1" s="1"/>
  <c r="CC1158" i="1"/>
  <c r="CD1158" i="1" s="1"/>
  <c r="AG1158" i="1"/>
  <c r="AH1158" i="1" s="1"/>
  <c r="BU1158" i="1"/>
  <c r="BV1158" i="1" s="1"/>
  <c r="BM1158" i="1"/>
  <c r="BN1158" i="1" s="1"/>
  <c r="BE1158" i="1"/>
  <c r="BF1158" i="1" s="1"/>
  <c r="DY1158" i="1"/>
  <c r="DZ1158" i="1" s="1"/>
  <c r="DQ1158" i="1"/>
  <c r="DR1158" i="1" s="1"/>
  <c r="DI1158" i="1"/>
  <c r="DJ1158" i="1" s="1"/>
  <c r="DA1158" i="1"/>
  <c r="DB1158" i="1" s="1"/>
  <c r="CS1158" i="1"/>
  <c r="CT1158" i="1" s="1"/>
  <c r="GI1158" i="1"/>
  <c r="CI1158" i="1"/>
  <c r="FK1158" i="1"/>
  <c r="FC1158" i="1"/>
  <c r="DO1158" i="1"/>
  <c r="BS1158" i="1"/>
  <c r="CY1158" i="1"/>
  <c r="GA1158" i="1"/>
  <c r="CA1158" i="1"/>
  <c r="EM1158" i="1"/>
  <c r="EE1158" i="1"/>
  <c r="FS1158" i="1"/>
  <c r="CQ1158" i="1"/>
  <c r="DG1158" i="1"/>
  <c r="DW1158" i="1"/>
  <c r="EU1158" i="1"/>
  <c r="EG1158" i="1"/>
  <c r="EH1158" i="1" s="1"/>
  <c r="EO1158" i="1"/>
  <c r="EP1158" i="1" s="1"/>
  <c r="EW1158" i="1"/>
  <c r="EX1158" i="1" s="1"/>
  <c r="FE1158" i="1"/>
  <c r="FF1158" i="1" s="1"/>
  <c r="FM1158" i="1"/>
  <c r="FN1158" i="1" s="1"/>
  <c r="FU1158" i="1"/>
  <c r="FV1158" i="1" s="1"/>
  <c r="GC1158" i="1"/>
  <c r="GD1158" i="1" s="1"/>
  <c r="GK1158" i="1"/>
  <c r="GL1158" i="1" s="1"/>
  <c r="DN1159" i="1"/>
  <c r="DM1160" i="1"/>
  <c r="FA1159" i="1"/>
  <c r="FB1158" i="1"/>
  <c r="EL1158" i="1"/>
  <c r="EK1159" i="1"/>
  <c r="DV1159" i="1"/>
  <c r="DU1160" i="1"/>
  <c r="DF1159" i="1"/>
  <c r="DE1160" i="1"/>
  <c r="EC1160" i="1"/>
  <c r="ED1159" i="1"/>
  <c r="FR1158" i="1"/>
  <c r="FQ1159" i="1"/>
  <c r="CO1161" i="1"/>
  <c r="CP1160" i="1"/>
  <c r="CG1162" i="1"/>
  <c r="CH1161" i="1"/>
  <c r="BR1162" i="1"/>
  <c r="BQ1163" i="1"/>
  <c r="GG1159" i="1"/>
  <c r="GH1158" i="1"/>
  <c r="FI1159" i="1"/>
  <c r="FJ1158" i="1"/>
  <c r="FZ1158" i="1"/>
  <c r="FY1159" i="1"/>
  <c r="CR1103" i="1"/>
  <c r="CU1103" i="1" s="1"/>
  <c r="AN1103" i="1"/>
  <c r="EV1103" i="1"/>
  <c r="EY1103" i="1" s="1"/>
  <c r="EZ1103" i="1" s="1"/>
  <c r="BL1103" i="1"/>
  <c r="DP1103" i="1"/>
  <c r="DS1103" i="1" s="1"/>
  <c r="DT1103" i="1" s="1"/>
  <c r="AF1103" i="1"/>
  <c r="EN1103" i="1"/>
  <c r="EQ1103" i="1" s="1"/>
  <c r="ER1103" i="1" s="1"/>
  <c r="CJ1103" i="1"/>
  <c r="CM1103" i="1" s="1"/>
  <c r="CN1103" i="1" s="1"/>
  <c r="FL1103" i="1"/>
  <c r="FO1103" i="1" s="1"/>
  <c r="FP1103" i="1" s="1"/>
  <c r="DH1103" i="1"/>
  <c r="DK1103" i="1" s="1"/>
  <c r="BD1103" i="1"/>
  <c r="EF1103" i="1"/>
  <c r="EI1103" i="1" s="1"/>
  <c r="EJ1103" i="1" s="1"/>
  <c r="CB1103" i="1"/>
  <c r="CE1103" i="1" s="1"/>
  <c r="CF1103" i="1" s="1"/>
  <c r="FD1103" i="1"/>
  <c r="FG1103" i="1" s="1"/>
  <c r="FH1103" i="1" s="1"/>
  <c r="CZ1103" i="1"/>
  <c r="DC1103" i="1" s="1"/>
  <c r="AV1103" i="1"/>
  <c r="BT1103" i="1"/>
  <c r="BW1103" i="1" s="1"/>
  <c r="BX1103" i="1" s="1"/>
  <c r="FT1103" i="1"/>
  <c r="FW1103" i="1" s="1"/>
  <c r="FX1103" i="1" s="1"/>
  <c r="DX1103" i="1"/>
  <c r="EA1103" i="1" s="1"/>
  <c r="EB1103" i="1" s="1"/>
  <c r="F1157" i="1"/>
  <c r="E1159" i="1"/>
  <c r="Q1158" i="1"/>
  <c r="S1157" i="1"/>
  <c r="Z1157" i="1" s="1"/>
  <c r="R1157" i="1"/>
  <c r="D1158" i="1"/>
  <c r="G1158" i="1" s="1"/>
  <c r="C472" i="1"/>
  <c r="AA1158" i="1"/>
  <c r="T1158" i="1"/>
  <c r="AB1158" i="1"/>
  <c r="J1105" i="1"/>
  <c r="K1105" i="1" s="1"/>
  <c r="M1105" i="1"/>
  <c r="N1105" i="1" s="1"/>
  <c r="I1106" i="1"/>
  <c r="L1104" i="1"/>
  <c r="O1104" i="1" s="1"/>
  <c r="U1104" i="1"/>
  <c r="W1104" i="1" s="1"/>
  <c r="B471" i="1"/>
  <c r="A1159" i="1"/>
  <c r="H1158" i="1"/>
  <c r="FJ1159" i="1" l="1"/>
  <c r="FI1160" i="1"/>
  <c r="CP1161" i="1"/>
  <c r="CO1162" i="1"/>
  <c r="BM1159" i="1"/>
  <c r="BN1159" i="1" s="1"/>
  <c r="BE1159" i="1"/>
  <c r="BF1159" i="1" s="1"/>
  <c r="CK1159" i="1"/>
  <c r="CL1159" i="1" s="1"/>
  <c r="AW1159" i="1"/>
  <c r="AX1159" i="1" s="1"/>
  <c r="CC1159" i="1"/>
  <c r="CD1159" i="1" s="1"/>
  <c r="AO1159" i="1"/>
  <c r="AP1159" i="1" s="1"/>
  <c r="BU1159" i="1"/>
  <c r="BV1159" i="1" s="1"/>
  <c r="AG1159" i="1"/>
  <c r="AH1159" i="1" s="1"/>
  <c r="DY1159" i="1"/>
  <c r="DZ1159" i="1" s="1"/>
  <c r="DQ1159" i="1"/>
  <c r="DR1159" i="1" s="1"/>
  <c r="DI1159" i="1"/>
  <c r="DJ1159" i="1" s="1"/>
  <c r="DA1159" i="1"/>
  <c r="DB1159" i="1" s="1"/>
  <c r="CS1159" i="1"/>
  <c r="CT1159" i="1" s="1"/>
  <c r="GI1159" i="1"/>
  <c r="FS1159" i="1"/>
  <c r="EU1159" i="1"/>
  <c r="CQ1159" i="1"/>
  <c r="CI1159" i="1"/>
  <c r="BS1159" i="1"/>
  <c r="DW1159" i="1"/>
  <c r="FK1159" i="1"/>
  <c r="GA1159" i="1"/>
  <c r="CA1159" i="1"/>
  <c r="DO1159" i="1"/>
  <c r="FC1159" i="1"/>
  <c r="EM1159" i="1"/>
  <c r="DG1159" i="1"/>
  <c r="CY1159" i="1"/>
  <c r="EE1159" i="1"/>
  <c r="EG1159" i="1"/>
  <c r="EH1159" i="1" s="1"/>
  <c r="EO1159" i="1"/>
  <c r="EP1159" i="1" s="1"/>
  <c r="EW1159" i="1"/>
  <c r="EX1159" i="1" s="1"/>
  <c r="FE1159" i="1"/>
  <c r="FF1159" i="1" s="1"/>
  <c r="FM1159" i="1"/>
  <c r="FN1159" i="1" s="1"/>
  <c r="FU1159" i="1"/>
  <c r="FV1159" i="1" s="1"/>
  <c r="GC1159" i="1"/>
  <c r="GD1159" i="1" s="1"/>
  <c r="GK1159" i="1"/>
  <c r="GL1159" i="1" s="1"/>
  <c r="FQ1160" i="1"/>
  <c r="FR1159" i="1"/>
  <c r="EL1159" i="1"/>
  <c r="EK1160" i="1"/>
  <c r="GH1159" i="1"/>
  <c r="GG1160" i="1"/>
  <c r="CX1161" i="1"/>
  <c r="CW1162" i="1"/>
  <c r="BR1163" i="1"/>
  <c r="BQ1164" i="1"/>
  <c r="BZ1160" i="1"/>
  <c r="BY1161" i="1"/>
  <c r="ED1160" i="1"/>
  <c r="EC1161" i="1"/>
  <c r="FA1160" i="1"/>
  <c r="FB1159" i="1"/>
  <c r="DU1161" i="1"/>
  <c r="DV1160" i="1"/>
  <c r="FZ1159" i="1"/>
  <c r="FY1160" i="1"/>
  <c r="DF1160" i="1"/>
  <c r="DE1161" i="1"/>
  <c r="DM1161" i="1"/>
  <c r="DN1160" i="1"/>
  <c r="ES1160" i="1"/>
  <c r="ET1159" i="1"/>
  <c r="CH1162" i="1"/>
  <c r="CG1163" i="1"/>
  <c r="EN1104" i="1"/>
  <c r="EQ1104" i="1" s="1"/>
  <c r="ER1104" i="1" s="1"/>
  <c r="DP1104" i="1"/>
  <c r="DS1104" i="1" s="1"/>
  <c r="DT1104" i="1" s="1"/>
  <c r="AN1104" i="1"/>
  <c r="CJ1104" i="1"/>
  <c r="CM1104" i="1" s="1"/>
  <c r="CN1104" i="1" s="1"/>
  <c r="BL1104" i="1"/>
  <c r="FL1104" i="1"/>
  <c r="FO1104" i="1" s="1"/>
  <c r="FP1104" i="1" s="1"/>
  <c r="DH1104" i="1"/>
  <c r="DK1104" i="1" s="1"/>
  <c r="AF1104" i="1"/>
  <c r="EF1104" i="1"/>
  <c r="EI1104" i="1" s="1"/>
  <c r="EJ1104" i="1" s="1"/>
  <c r="CB1104" i="1"/>
  <c r="CE1104" i="1" s="1"/>
  <c r="CF1104" i="1" s="1"/>
  <c r="BD1104" i="1"/>
  <c r="FD1104" i="1"/>
  <c r="FG1104" i="1" s="1"/>
  <c r="FH1104" i="1" s="1"/>
  <c r="CZ1104" i="1"/>
  <c r="DC1104" i="1" s="1"/>
  <c r="AV1104" i="1"/>
  <c r="EV1104" i="1"/>
  <c r="EY1104" i="1" s="1"/>
  <c r="EZ1104" i="1" s="1"/>
  <c r="DX1104" i="1"/>
  <c r="EA1104" i="1" s="1"/>
  <c r="EB1104" i="1" s="1"/>
  <c r="BT1104" i="1"/>
  <c r="BW1104" i="1" s="1"/>
  <c r="BX1104" i="1" s="1"/>
  <c r="FT1104" i="1"/>
  <c r="FW1104" i="1" s="1"/>
  <c r="FX1104" i="1" s="1"/>
  <c r="CR1104" i="1"/>
  <c r="CU1104" i="1" s="1"/>
  <c r="F1158" i="1"/>
  <c r="E1160" i="1"/>
  <c r="Q1159" i="1"/>
  <c r="S1158" i="1"/>
  <c r="Z1158" i="1" s="1"/>
  <c r="R1158" i="1"/>
  <c r="D1159" i="1"/>
  <c r="G1159" i="1" s="1"/>
  <c r="AB1159" i="1"/>
  <c r="AA1159" i="1"/>
  <c r="T1159" i="1"/>
  <c r="J1106" i="1"/>
  <c r="K1106" i="1" s="1"/>
  <c r="I1107" i="1"/>
  <c r="A1160" i="1"/>
  <c r="H1159" i="1"/>
  <c r="L1105" i="1"/>
  <c r="O1105" i="1" s="1"/>
  <c r="U1105" i="1"/>
  <c r="W1105" i="1" s="1"/>
  <c r="P472" i="1"/>
  <c r="BR1164" i="1" l="1"/>
  <c r="BQ1165" i="1"/>
  <c r="DF1161" i="1"/>
  <c r="DE1162" i="1"/>
  <c r="ED1161" i="1"/>
  <c r="EC1162" i="1"/>
  <c r="GH1160" i="1"/>
  <c r="GG1161" i="1"/>
  <c r="CO1163" i="1"/>
  <c r="CP1162" i="1"/>
  <c r="ET1160" i="1"/>
  <c r="ES1161" i="1"/>
  <c r="DV1161" i="1"/>
  <c r="DU1162" i="1"/>
  <c r="FQ1161" i="1"/>
  <c r="FR1160" i="1"/>
  <c r="CX1162" i="1"/>
  <c r="CW1163" i="1"/>
  <c r="DN1161" i="1"/>
  <c r="DM1162" i="1"/>
  <c r="FB1160" i="1"/>
  <c r="FA1161" i="1"/>
  <c r="CG1164" i="1"/>
  <c r="CH1163" i="1"/>
  <c r="FZ1160" i="1"/>
  <c r="FY1161" i="1"/>
  <c r="BZ1161" i="1"/>
  <c r="BY1162" i="1"/>
  <c r="EL1160" i="1"/>
  <c r="EK1161" i="1"/>
  <c r="FJ1160" i="1"/>
  <c r="FI1161" i="1"/>
  <c r="AG1160" i="1"/>
  <c r="AH1160" i="1" s="1"/>
  <c r="BM1160" i="1"/>
  <c r="BN1160" i="1" s="1"/>
  <c r="BE1160" i="1"/>
  <c r="BF1160" i="1" s="1"/>
  <c r="CK1160" i="1"/>
  <c r="CL1160" i="1" s="1"/>
  <c r="AW1160" i="1"/>
  <c r="AX1160" i="1" s="1"/>
  <c r="CC1160" i="1"/>
  <c r="CD1160" i="1" s="1"/>
  <c r="AO1160" i="1"/>
  <c r="AP1160" i="1" s="1"/>
  <c r="BU1160" i="1"/>
  <c r="BV1160" i="1" s="1"/>
  <c r="DY1160" i="1"/>
  <c r="DZ1160" i="1" s="1"/>
  <c r="DQ1160" i="1"/>
  <c r="DR1160" i="1" s="1"/>
  <c r="DI1160" i="1"/>
  <c r="DJ1160" i="1" s="1"/>
  <c r="DA1160" i="1"/>
  <c r="DB1160" i="1" s="1"/>
  <c r="CS1160" i="1"/>
  <c r="CT1160" i="1" s="1"/>
  <c r="GI1160" i="1"/>
  <c r="CI1160" i="1"/>
  <c r="FK1160" i="1"/>
  <c r="EM1160" i="1"/>
  <c r="DO1160" i="1"/>
  <c r="BS1160" i="1"/>
  <c r="DG1160" i="1"/>
  <c r="CA1160" i="1"/>
  <c r="CQ1160" i="1"/>
  <c r="EE1160" i="1"/>
  <c r="FC1160" i="1"/>
  <c r="EU1160" i="1"/>
  <c r="CY1160" i="1"/>
  <c r="GA1160" i="1"/>
  <c r="FS1160" i="1"/>
  <c r="DW1160" i="1"/>
  <c r="EG1160" i="1"/>
  <c r="EH1160" i="1" s="1"/>
  <c r="EO1160" i="1"/>
  <c r="EP1160" i="1" s="1"/>
  <c r="EW1160" i="1"/>
  <c r="EX1160" i="1" s="1"/>
  <c r="FE1160" i="1"/>
  <c r="FF1160" i="1" s="1"/>
  <c r="FM1160" i="1"/>
  <c r="FN1160" i="1" s="1"/>
  <c r="FU1160" i="1"/>
  <c r="FV1160" i="1" s="1"/>
  <c r="GC1160" i="1"/>
  <c r="GD1160" i="1" s="1"/>
  <c r="GK1160" i="1"/>
  <c r="GL1160" i="1" s="1"/>
  <c r="GB1103" i="1"/>
  <c r="GB1105" i="1" s="1"/>
  <c r="GE1105" i="1" s="1"/>
  <c r="GF1105" i="1" s="1"/>
  <c r="EF1105" i="1"/>
  <c r="EI1105" i="1" s="1"/>
  <c r="EJ1105" i="1" s="1"/>
  <c r="DH1105" i="1"/>
  <c r="DK1105" i="1" s="1"/>
  <c r="BD1105" i="1"/>
  <c r="FD1105" i="1"/>
  <c r="FG1105" i="1" s="1"/>
  <c r="FH1105" i="1" s="1"/>
  <c r="CB1105" i="1"/>
  <c r="CE1105" i="1" s="1"/>
  <c r="CF1105" i="1" s="1"/>
  <c r="DX1105" i="1"/>
  <c r="EA1105" i="1" s="1"/>
  <c r="EB1105" i="1" s="1"/>
  <c r="CZ1105" i="1"/>
  <c r="DC1105" i="1" s="1"/>
  <c r="BT1105" i="1"/>
  <c r="BW1105" i="1" s="1"/>
  <c r="BX1105" i="1" s="1"/>
  <c r="AV1105" i="1"/>
  <c r="EV1105" i="1"/>
  <c r="EY1105" i="1" s="1"/>
  <c r="EZ1105" i="1" s="1"/>
  <c r="CR1105" i="1"/>
  <c r="CU1105" i="1" s="1"/>
  <c r="DP1105" i="1"/>
  <c r="DS1105" i="1" s="1"/>
  <c r="DT1105" i="1" s="1"/>
  <c r="BL1105" i="1"/>
  <c r="AN1105" i="1"/>
  <c r="EN1105" i="1"/>
  <c r="EQ1105" i="1" s="1"/>
  <c r="ER1105" i="1" s="1"/>
  <c r="FT1105" i="1"/>
  <c r="FW1105" i="1" s="1"/>
  <c r="FX1105" i="1" s="1"/>
  <c r="CJ1105" i="1"/>
  <c r="CM1105" i="1" s="1"/>
  <c r="CN1105" i="1" s="1"/>
  <c r="FL1105" i="1"/>
  <c r="FO1105" i="1" s="1"/>
  <c r="FP1105" i="1" s="1"/>
  <c r="AF1105" i="1"/>
  <c r="F1159" i="1"/>
  <c r="E1161" i="1"/>
  <c r="Q1160" i="1"/>
  <c r="S1159" i="1"/>
  <c r="Z1159" i="1" s="1"/>
  <c r="R1159" i="1"/>
  <c r="D1160" i="1"/>
  <c r="A1161" i="1"/>
  <c r="H1160" i="1"/>
  <c r="M1106" i="1"/>
  <c r="N1106" i="1" s="1"/>
  <c r="X472" i="1"/>
  <c r="J1107" i="1"/>
  <c r="K1107" i="1" s="1"/>
  <c r="I1108" i="1"/>
  <c r="L1106" i="1"/>
  <c r="U1106" i="1"/>
  <c r="W1106" i="1" s="1"/>
  <c r="AA1160" i="1"/>
  <c r="T1160" i="1"/>
  <c r="AB1160" i="1"/>
  <c r="CH1164" i="1" l="1"/>
  <c r="CG1165" i="1"/>
  <c r="FR1161" i="1"/>
  <c r="FQ1162" i="1"/>
  <c r="FI1162" i="1"/>
  <c r="FJ1161" i="1"/>
  <c r="GH1161" i="1"/>
  <c r="GG1162" i="1"/>
  <c r="EL1161" i="1"/>
  <c r="EK1162" i="1"/>
  <c r="FA1162" i="1"/>
  <c r="FB1161" i="1"/>
  <c r="DV1162" i="1"/>
  <c r="DU1163" i="1"/>
  <c r="ED1162" i="1"/>
  <c r="EC1163" i="1"/>
  <c r="BY1163" i="1"/>
  <c r="BZ1162" i="1"/>
  <c r="DN1162" i="1"/>
  <c r="DM1163" i="1"/>
  <c r="ET1161" i="1"/>
  <c r="ES1162" i="1"/>
  <c r="DF1162" i="1"/>
  <c r="DE1163" i="1"/>
  <c r="BU1161" i="1"/>
  <c r="BV1161" i="1" s="1"/>
  <c r="AG1161" i="1"/>
  <c r="AH1161" i="1" s="1"/>
  <c r="BM1161" i="1"/>
  <c r="BN1161" i="1" s="1"/>
  <c r="BE1161" i="1"/>
  <c r="BF1161" i="1" s="1"/>
  <c r="CK1161" i="1"/>
  <c r="CL1161" i="1" s="1"/>
  <c r="AW1161" i="1"/>
  <c r="AX1161" i="1" s="1"/>
  <c r="CC1161" i="1"/>
  <c r="CD1161" i="1" s="1"/>
  <c r="AO1161" i="1"/>
  <c r="AP1161" i="1" s="1"/>
  <c r="DY1161" i="1"/>
  <c r="DZ1161" i="1" s="1"/>
  <c r="DQ1161" i="1"/>
  <c r="DR1161" i="1" s="1"/>
  <c r="DI1161" i="1"/>
  <c r="DJ1161" i="1" s="1"/>
  <c r="DA1161" i="1"/>
  <c r="DB1161" i="1" s="1"/>
  <c r="CS1161" i="1"/>
  <c r="CT1161" i="1" s="1"/>
  <c r="GI1161" i="1"/>
  <c r="CI1161" i="1"/>
  <c r="FC1161" i="1"/>
  <c r="GA1161" i="1"/>
  <c r="FK1161" i="1"/>
  <c r="EE1161" i="1"/>
  <c r="FS1161" i="1"/>
  <c r="EU1161" i="1"/>
  <c r="DW1161" i="1"/>
  <c r="BS1161" i="1"/>
  <c r="EM1161" i="1"/>
  <c r="DO1161" i="1"/>
  <c r="CA1161" i="1"/>
  <c r="CQ1161" i="1"/>
  <c r="CY1161" i="1"/>
  <c r="DG1161" i="1"/>
  <c r="EG1161" i="1"/>
  <c r="EH1161" i="1" s="1"/>
  <c r="EO1161" i="1"/>
  <c r="EP1161" i="1" s="1"/>
  <c r="EW1161" i="1"/>
  <c r="EX1161" i="1" s="1"/>
  <c r="FE1161" i="1"/>
  <c r="FF1161" i="1" s="1"/>
  <c r="FM1161" i="1"/>
  <c r="FN1161" i="1" s="1"/>
  <c r="FU1161" i="1"/>
  <c r="FV1161" i="1" s="1"/>
  <c r="GC1161" i="1"/>
  <c r="GD1161" i="1" s="1"/>
  <c r="GK1161" i="1"/>
  <c r="GL1161" i="1" s="1"/>
  <c r="FY1162" i="1"/>
  <c r="FZ1161" i="1"/>
  <c r="CX1163" i="1"/>
  <c r="CW1164" i="1"/>
  <c r="BR1165" i="1"/>
  <c r="BQ1166" i="1"/>
  <c r="CO1164" i="1"/>
  <c r="CP1163" i="1"/>
  <c r="F1160" i="1"/>
  <c r="G1160" i="1"/>
  <c r="R1160" i="1"/>
  <c r="S1160" i="1"/>
  <c r="Z1160" i="1" s="1"/>
  <c r="E1162" i="1"/>
  <c r="Q1161" i="1"/>
  <c r="D1161" i="1"/>
  <c r="G1161" i="1" s="1"/>
  <c r="O1106" i="1"/>
  <c r="M1107" i="1"/>
  <c r="M1108" i="1" s="1"/>
  <c r="N1107" i="1"/>
  <c r="J1108" i="1"/>
  <c r="K1108" i="1" s="1"/>
  <c r="I1109" i="1"/>
  <c r="A1162" i="1"/>
  <c r="H1161" i="1"/>
  <c r="C473" i="1"/>
  <c r="L1107" i="1"/>
  <c r="U1107" i="1"/>
  <c r="W1107" i="1" s="1"/>
  <c r="B472" i="1"/>
  <c r="AB1161" i="1"/>
  <c r="AA1161" i="1"/>
  <c r="T1161" i="1"/>
  <c r="ED1163" i="1" l="1"/>
  <c r="EC1164" i="1"/>
  <c r="CK1162" i="1"/>
  <c r="CL1162" i="1" s="1"/>
  <c r="AW1162" i="1"/>
  <c r="AX1162" i="1" s="1"/>
  <c r="AO1162" i="1"/>
  <c r="AP1162" i="1" s="1"/>
  <c r="CC1162" i="1"/>
  <c r="CD1162" i="1" s="1"/>
  <c r="BU1162" i="1"/>
  <c r="BV1162" i="1" s="1"/>
  <c r="AG1162" i="1"/>
  <c r="AH1162" i="1" s="1"/>
  <c r="BM1162" i="1"/>
  <c r="BN1162" i="1" s="1"/>
  <c r="BE1162" i="1"/>
  <c r="BF1162" i="1" s="1"/>
  <c r="DY1162" i="1"/>
  <c r="DZ1162" i="1" s="1"/>
  <c r="DQ1162" i="1"/>
  <c r="DR1162" i="1" s="1"/>
  <c r="DI1162" i="1"/>
  <c r="DJ1162" i="1" s="1"/>
  <c r="DA1162" i="1"/>
  <c r="DB1162" i="1" s="1"/>
  <c r="CS1162" i="1"/>
  <c r="CT1162" i="1" s="1"/>
  <c r="GI1162" i="1"/>
  <c r="CA1162" i="1"/>
  <c r="EE1162" i="1"/>
  <c r="DG1162" i="1"/>
  <c r="FK1162" i="1"/>
  <c r="GA1162" i="1"/>
  <c r="CY1162" i="1"/>
  <c r="EM1162" i="1"/>
  <c r="DW1162" i="1"/>
  <c r="DO1162" i="1"/>
  <c r="CI1162" i="1"/>
  <c r="FC1162" i="1"/>
  <c r="EU1162" i="1"/>
  <c r="FS1162" i="1"/>
  <c r="BS1162" i="1"/>
  <c r="CQ1162" i="1"/>
  <c r="EG1162" i="1"/>
  <c r="EH1162" i="1" s="1"/>
  <c r="EO1162" i="1"/>
  <c r="EP1162" i="1" s="1"/>
  <c r="EW1162" i="1"/>
  <c r="EX1162" i="1" s="1"/>
  <c r="FE1162" i="1"/>
  <c r="FF1162" i="1" s="1"/>
  <c r="FM1162" i="1"/>
  <c r="FN1162" i="1" s="1"/>
  <c r="FU1162" i="1"/>
  <c r="FV1162" i="1" s="1"/>
  <c r="GC1162" i="1"/>
  <c r="GD1162" i="1" s="1"/>
  <c r="GK1162" i="1"/>
  <c r="GL1162" i="1" s="1"/>
  <c r="DF1163" i="1"/>
  <c r="DE1164" i="1"/>
  <c r="GH1162" i="1"/>
  <c r="GG1163" i="1"/>
  <c r="CW1165" i="1"/>
  <c r="CX1164" i="1"/>
  <c r="ET1162" i="1"/>
  <c r="ES1163" i="1"/>
  <c r="DV1163" i="1"/>
  <c r="DU1164" i="1"/>
  <c r="FI1163" i="1"/>
  <c r="FJ1162" i="1"/>
  <c r="DN1163" i="1"/>
  <c r="DM1164" i="1"/>
  <c r="FR1162" i="1"/>
  <c r="FQ1163" i="1"/>
  <c r="BR1166" i="1"/>
  <c r="BQ1167" i="1"/>
  <c r="FZ1162" i="1"/>
  <c r="FY1163" i="1"/>
  <c r="FB1162" i="1"/>
  <c r="FA1163" i="1"/>
  <c r="EL1162" i="1"/>
  <c r="EK1163" i="1"/>
  <c r="CG1166" i="1"/>
  <c r="CH1165" i="1"/>
  <c r="CO1165" i="1"/>
  <c r="CP1164" i="1"/>
  <c r="BZ1163" i="1"/>
  <c r="BY1164" i="1"/>
  <c r="EV1106" i="1"/>
  <c r="EY1106" i="1" s="1"/>
  <c r="EZ1106" i="1" s="1"/>
  <c r="GB1106" i="1"/>
  <c r="GE1106" i="1" s="1"/>
  <c r="GF1106" i="1" s="1"/>
  <c r="EF1106" i="1"/>
  <c r="EI1106" i="1" s="1"/>
  <c r="EJ1106" i="1" s="1"/>
  <c r="FL1106" i="1"/>
  <c r="FO1106" i="1" s="1"/>
  <c r="FP1106" i="1" s="1"/>
  <c r="DX1106" i="1"/>
  <c r="EA1106" i="1" s="1"/>
  <c r="EB1106" i="1" s="1"/>
  <c r="DH1106" i="1"/>
  <c r="DK1106" i="1" s="1"/>
  <c r="CR1106" i="1"/>
  <c r="CU1106" i="1" s="1"/>
  <c r="CB1106" i="1"/>
  <c r="CE1106" i="1" s="1"/>
  <c r="CF1106" i="1" s="1"/>
  <c r="BL1106" i="1"/>
  <c r="AV1106" i="1"/>
  <c r="AF1106" i="1"/>
  <c r="EN1106" i="1"/>
  <c r="EQ1106" i="1" s="1"/>
  <c r="ER1106" i="1" s="1"/>
  <c r="FD1106" i="1"/>
  <c r="FG1106" i="1" s="1"/>
  <c r="FH1106" i="1" s="1"/>
  <c r="DP1106" i="1"/>
  <c r="DS1106" i="1" s="1"/>
  <c r="DT1106" i="1" s="1"/>
  <c r="CZ1106" i="1"/>
  <c r="DC1106" i="1" s="1"/>
  <c r="CJ1106" i="1"/>
  <c r="CM1106" i="1" s="1"/>
  <c r="CN1106" i="1" s="1"/>
  <c r="BT1106" i="1"/>
  <c r="BW1106" i="1" s="1"/>
  <c r="BX1106" i="1" s="1"/>
  <c r="BD1106" i="1"/>
  <c r="AN1106" i="1"/>
  <c r="FT1106" i="1"/>
  <c r="FW1106" i="1" s="1"/>
  <c r="FX1106" i="1" s="1"/>
  <c r="F1161" i="1"/>
  <c r="S1161" i="1"/>
  <c r="Z1161" i="1" s="1"/>
  <c r="R1161" i="1"/>
  <c r="E1163" i="1"/>
  <c r="Q1162" i="1"/>
  <c r="D1162" i="1"/>
  <c r="G1162" i="1" s="1"/>
  <c r="O1107" i="1"/>
  <c r="N1108" i="1"/>
  <c r="L1108" i="1"/>
  <c r="U1108" i="1"/>
  <c r="W1108" i="1" s="1"/>
  <c r="AA1162" i="1"/>
  <c r="T1162" i="1"/>
  <c r="AB1162" i="1"/>
  <c r="P473" i="1"/>
  <c r="J1109" i="1"/>
  <c r="K1109" i="1" s="1"/>
  <c r="M1109" i="1"/>
  <c r="I1110" i="1"/>
  <c r="A1163" i="1"/>
  <c r="H1162" i="1"/>
  <c r="BE1163" i="1" l="1"/>
  <c r="BF1163" i="1" s="1"/>
  <c r="CK1163" i="1"/>
  <c r="CL1163" i="1" s="1"/>
  <c r="AW1163" i="1"/>
  <c r="AX1163" i="1" s="1"/>
  <c r="AO1163" i="1"/>
  <c r="AP1163" i="1" s="1"/>
  <c r="CC1163" i="1"/>
  <c r="CD1163" i="1" s="1"/>
  <c r="BU1163" i="1"/>
  <c r="BV1163" i="1" s="1"/>
  <c r="AG1163" i="1"/>
  <c r="AH1163" i="1" s="1"/>
  <c r="BM1163" i="1"/>
  <c r="BN1163" i="1" s="1"/>
  <c r="DY1163" i="1"/>
  <c r="DZ1163" i="1" s="1"/>
  <c r="DQ1163" i="1"/>
  <c r="DR1163" i="1" s="1"/>
  <c r="DI1163" i="1"/>
  <c r="DJ1163" i="1" s="1"/>
  <c r="DA1163" i="1"/>
  <c r="DB1163" i="1" s="1"/>
  <c r="CS1163" i="1"/>
  <c r="CT1163" i="1" s="1"/>
  <c r="GI1163" i="1"/>
  <c r="CQ1163" i="1"/>
  <c r="CI1163" i="1"/>
  <c r="FC1163" i="1"/>
  <c r="EU1163" i="1"/>
  <c r="DW1163" i="1"/>
  <c r="GA1163" i="1"/>
  <c r="DO1163" i="1"/>
  <c r="DG1163" i="1"/>
  <c r="FK1163" i="1"/>
  <c r="CA1163" i="1"/>
  <c r="EE1163" i="1"/>
  <c r="EM1163" i="1"/>
  <c r="CY1163" i="1"/>
  <c r="FS1163" i="1"/>
  <c r="BS1163" i="1"/>
  <c r="EG1163" i="1"/>
  <c r="EH1163" i="1" s="1"/>
  <c r="EO1163" i="1"/>
  <c r="EP1163" i="1" s="1"/>
  <c r="EW1163" i="1"/>
  <c r="EX1163" i="1" s="1"/>
  <c r="FE1163" i="1"/>
  <c r="FF1163" i="1" s="1"/>
  <c r="FM1163" i="1"/>
  <c r="FN1163" i="1" s="1"/>
  <c r="FU1163" i="1"/>
  <c r="FV1163" i="1" s="1"/>
  <c r="GC1163" i="1"/>
  <c r="GD1163" i="1" s="1"/>
  <c r="GK1163" i="1"/>
  <c r="GL1163" i="1" s="1"/>
  <c r="CP1165" i="1"/>
  <c r="CO1166" i="1"/>
  <c r="FJ1163" i="1"/>
  <c r="FI1164" i="1"/>
  <c r="FZ1163" i="1"/>
  <c r="FY1164" i="1"/>
  <c r="GH1163" i="1"/>
  <c r="GG1164" i="1"/>
  <c r="BR1167" i="1"/>
  <c r="BQ1168" i="1"/>
  <c r="DU1165" i="1"/>
  <c r="DV1164" i="1"/>
  <c r="DF1164" i="1"/>
  <c r="DE1165" i="1"/>
  <c r="CH1166" i="1"/>
  <c r="CG1167" i="1"/>
  <c r="EK1164" i="1"/>
  <c r="EL1163" i="1"/>
  <c r="FQ1164" i="1"/>
  <c r="FR1163" i="1"/>
  <c r="ET1163" i="1"/>
  <c r="ES1164" i="1"/>
  <c r="BZ1164" i="1"/>
  <c r="BY1165" i="1"/>
  <c r="FB1163" i="1"/>
  <c r="FA1164" i="1"/>
  <c r="DN1164" i="1"/>
  <c r="DM1165" i="1"/>
  <c r="ED1164" i="1"/>
  <c r="EC1165" i="1"/>
  <c r="CX1165" i="1"/>
  <c r="CW1166" i="1"/>
  <c r="FT1107" i="1"/>
  <c r="FW1107" i="1" s="1"/>
  <c r="FX1107" i="1" s="1"/>
  <c r="EN1107" i="1"/>
  <c r="EQ1107" i="1" s="1"/>
  <c r="ER1107" i="1" s="1"/>
  <c r="DH1107" i="1"/>
  <c r="DK1107" i="1" s="1"/>
  <c r="CB1107" i="1"/>
  <c r="CE1107" i="1" s="1"/>
  <c r="CF1107" i="1" s="1"/>
  <c r="AV1107" i="1"/>
  <c r="FL1107" i="1"/>
  <c r="FO1107" i="1" s="1"/>
  <c r="FP1107" i="1" s="1"/>
  <c r="EF1107" i="1"/>
  <c r="EI1107" i="1" s="1"/>
  <c r="EJ1107" i="1" s="1"/>
  <c r="CZ1107" i="1"/>
  <c r="DC1107" i="1" s="1"/>
  <c r="BT1107" i="1"/>
  <c r="BW1107" i="1" s="1"/>
  <c r="BX1107" i="1" s="1"/>
  <c r="AN1107" i="1"/>
  <c r="FD1107" i="1"/>
  <c r="FG1107" i="1" s="1"/>
  <c r="FH1107" i="1" s="1"/>
  <c r="DX1107" i="1"/>
  <c r="EA1107" i="1" s="1"/>
  <c r="EB1107" i="1" s="1"/>
  <c r="CR1107" i="1"/>
  <c r="CU1107" i="1" s="1"/>
  <c r="BL1107" i="1"/>
  <c r="AF1107" i="1"/>
  <c r="EV1107" i="1"/>
  <c r="EY1107" i="1" s="1"/>
  <c r="EZ1107" i="1" s="1"/>
  <c r="DP1107" i="1"/>
  <c r="DS1107" i="1" s="1"/>
  <c r="DT1107" i="1" s="1"/>
  <c r="CJ1107" i="1"/>
  <c r="CM1107" i="1" s="1"/>
  <c r="CN1107" i="1" s="1"/>
  <c r="BD1107" i="1"/>
  <c r="GB1107" i="1"/>
  <c r="GE1107" i="1" s="1"/>
  <c r="GF1107" i="1" s="1"/>
  <c r="F1162" i="1"/>
  <c r="E1164" i="1"/>
  <c r="Q1163" i="1"/>
  <c r="S1162" i="1"/>
  <c r="Z1162" i="1" s="1"/>
  <c r="R1162" i="1"/>
  <c r="D1163" i="1"/>
  <c r="G1163" i="1" s="1"/>
  <c r="N1109" i="1"/>
  <c r="O1108" i="1"/>
  <c r="M1110" i="1"/>
  <c r="J1110" i="1"/>
  <c r="K1110" i="1" s="1"/>
  <c r="I1111" i="1"/>
  <c r="AB1163" i="1"/>
  <c r="AA1163" i="1"/>
  <c r="T1163" i="1"/>
  <c r="X473" i="1"/>
  <c r="L1109" i="1"/>
  <c r="U1109" i="1"/>
  <c r="W1109" i="1" s="1"/>
  <c r="A1164" i="1"/>
  <c r="H1163" i="1"/>
  <c r="BM1164" i="1" l="1"/>
  <c r="BN1164" i="1" s="1"/>
  <c r="BE1164" i="1"/>
  <c r="BF1164" i="1" s="1"/>
  <c r="CK1164" i="1"/>
  <c r="CL1164" i="1" s="1"/>
  <c r="AW1164" i="1"/>
  <c r="AX1164" i="1" s="1"/>
  <c r="AO1164" i="1"/>
  <c r="AP1164" i="1" s="1"/>
  <c r="CC1164" i="1"/>
  <c r="CD1164" i="1" s="1"/>
  <c r="BU1164" i="1"/>
  <c r="BV1164" i="1" s="1"/>
  <c r="AG1164" i="1"/>
  <c r="AH1164" i="1" s="1"/>
  <c r="DY1164" i="1"/>
  <c r="DZ1164" i="1" s="1"/>
  <c r="DQ1164" i="1"/>
  <c r="DR1164" i="1" s="1"/>
  <c r="DI1164" i="1"/>
  <c r="DJ1164" i="1" s="1"/>
  <c r="DA1164" i="1"/>
  <c r="DB1164" i="1" s="1"/>
  <c r="CS1164" i="1"/>
  <c r="CT1164" i="1" s="1"/>
  <c r="GI1164" i="1"/>
  <c r="DW1164" i="1"/>
  <c r="EU1164" i="1"/>
  <c r="CQ1164" i="1"/>
  <c r="GA1164" i="1"/>
  <c r="CY1164" i="1"/>
  <c r="BS1164" i="1"/>
  <c r="CA1164" i="1"/>
  <c r="DG1164" i="1"/>
  <c r="FK1164" i="1"/>
  <c r="CI1164" i="1"/>
  <c r="FC1164" i="1"/>
  <c r="EM1164" i="1"/>
  <c r="DO1164" i="1"/>
  <c r="FS1164" i="1"/>
  <c r="EE1164" i="1"/>
  <c r="EG1164" i="1"/>
  <c r="EH1164" i="1" s="1"/>
  <c r="EO1164" i="1"/>
  <c r="EP1164" i="1" s="1"/>
  <c r="EW1164" i="1"/>
  <c r="EX1164" i="1" s="1"/>
  <c r="FE1164" i="1"/>
  <c r="FF1164" i="1" s="1"/>
  <c r="FM1164" i="1"/>
  <c r="FN1164" i="1" s="1"/>
  <c r="FU1164" i="1"/>
  <c r="FV1164" i="1" s="1"/>
  <c r="GC1164" i="1"/>
  <c r="GD1164" i="1" s="1"/>
  <c r="GK1164" i="1"/>
  <c r="GL1164" i="1" s="1"/>
  <c r="DN1165" i="1"/>
  <c r="DM1166" i="1"/>
  <c r="FJ1164" i="1"/>
  <c r="FI1165" i="1"/>
  <c r="ED1165" i="1"/>
  <c r="EC1166" i="1"/>
  <c r="FR1164" i="1"/>
  <c r="FQ1165" i="1"/>
  <c r="FB1164" i="1"/>
  <c r="FA1165" i="1"/>
  <c r="BQ1169" i="1"/>
  <c r="BR1168" i="1"/>
  <c r="CP1166" i="1"/>
  <c r="CO1167" i="1"/>
  <c r="EL1164" i="1"/>
  <c r="EK1165" i="1"/>
  <c r="ET1164" i="1"/>
  <c r="ES1165" i="1"/>
  <c r="DE1166" i="1"/>
  <c r="DF1165" i="1"/>
  <c r="FY1165" i="1"/>
  <c r="FZ1164" i="1"/>
  <c r="DV1165" i="1"/>
  <c r="DU1166" i="1"/>
  <c r="CX1166" i="1"/>
  <c r="CW1167" i="1"/>
  <c r="BZ1165" i="1"/>
  <c r="BY1166" i="1"/>
  <c r="CG1168" i="1"/>
  <c r="CH1167" i="1"/>
  <c r="GH1164" i="1"/>
  <c r="GG1165" i="1"/>
  <c r="EV1108" i="1"/>
  <c r="EY1108" i="1" s="1"/>
  <c r="EZ1108" i="1" s="1"/>
  <c r="DP1108" i="1"/>
  <c r="DS1108" i="1" s="1"/>
  <c r="DT1108" i="1" s="1"/>
  <c r="CJ1108" i="1"/>
  <c r="CM1108" i="1" s="1"/>
  <c r="CN1108" i="1" s="1"/>
  <c r="BD1108" i="1"/>
  <c r="FT1108" i="1"/>
  <c r="FW1108" i="1" s="1"/>
  <c r="FX1108" i="1" s="1"/>
  <c r="EN1108" i="1"/>
  <c r="EQ1108" i="1" s="1"/>
  <c r="ER1108" i="1" s="1"/>
  <c r="DH1108" i="1"/>
  <c r="DK1108" i="1" s="1"/>
  <c r="CB1108" i="1"/>
  <c r="CE1108" i="1" s="1"/>
  <c r="CF1108" i="1" s="1"/>
  <c r="AV1108" i="1"/>
  <c r="FL1108" i="1"/>
  <c r="FO1108" i="1" s="1"/>
  <c r="FP1108" i="1" s="1"/>
  <c r="EF1108" i="1"/>
  <c r="EI1108" i="1" s="1"/>
  <c r="EJ1108" i="1" s="1"/>
  <c r="CZ1108" i="1"/>
  <c r="DC1108" i="1" s="1"/>
  <c r="BT1108" i="1"/>
  <c r="BW1108" i="1" s="1"/>
  <c r="BX1108" i="1" s="1"/>
  <c r="AN1108" i="1"/>
  <c r="FD1108" i="1"/>
  <c r="FG1108" i="1" s="1"/>
  <c r="FH1108" i="1" s="1"/>
  <c r="DX1108" i="1"/>
  <c r="EA1108" i="1" s="1"/>
  <c r="EB1108" i="1" s="1"/>
  <c r="CR1108" i="1"/>
  <c r="CU1108" i="1" s="1"/>
  <c r="BL1108" i="1"/>
  <c r="AF1108" i="1"/>
  <c r="GB1108" i="1"/>
  <c r="GE1108" i="1" s="1"/>
  <c r="GF1108" i="1" s="1"/>
  <c r="N1110" i="1"/>
  <c r="F1163" i="1"/>
  <c r="E1165" i="1"/>
  <c r="Q1164" i="1"/>
  <c r="S1163" i="1"/>
  <c r="Z1163" i="1" s="1"/>
  <c r="R1163" i="1"/>
  <c r="D1164" i="1"/>
  <c r="G1164" i="1" s="1"/>
  <c r="O1109" i="1"/>
  <c r="C474" i="1"/>
  <c r="P474" i="1" s="1"/>
  <c r="AB1164" i="1"/>
  <c r="AA1164" i="1"/>
  <c r="T1164" i="1"/>
  <c r="B473" i="1"/>
  <c r="J1111" i="1"/>
  <c r="K1111" i="1" s="1"/>
  <c r="M1111" i="1"/>
  <c r="I1112" i="1"/>
  <c r="A1165" i="1"/>
  <c r="H1164" i="1"/>
  <c r="L1110" i="1"/>
  <c r="U1110" i="1"/>
  <c r="W1110" i="1" s="1"/>
  <c r="CP1167" i="1" l="1"/>
  <c r="CO1168" i="1"/>
  <c r="ED1166" i="1"/>
  <c r="EC1167" i="1"/>
  <c r="CC1165" i="1"/>
  <c r="CD1165" i="1" s="1"/>
  <c r="BU1165" i="1"/>
  <c r="BV1165" i="1" s="1"/>
  <c r="AG1165" i="1"/>
  <c r="AH1165" i="1" s="1"/>
  <c r="BM1165" i="1"/>
  <c r="BN1165" i="1" s="1"/>
  <c r="BE1165" i="1"/>
  <c r="BF1165" i="1" s="1"/>
  <c r="CK1165" i="1"/>
  <c r="CL1165" i="1" s="1"/>
  <c r="AW1165" i="1"/>
  <c r="AX1165" i="1" s="1"/>
  <c r="AO1165" i="1"/>
  <c r="AP1165" i="1" s="1"/>
  <c r="DY1165" i="1"/>
  <c r="DZ1165" i="1" s="1"/>
  <c r="DQ1165" i="1"/>
  <c r="DR1165" i="1" s="1"/>
  <c r="DI1165" i="1"/>
  <c r="DJ1165" i="1" s="1"/>
  <c r="DA1165" i="1"/>
  <c r="DB1165" i="1" s="1"/>
  <c r="CS1165" i="1"/>
  <c r="CT1165" i="1" s="1"/>
  <c r="GI1165" i="1"/>
  <c r="GA1165" i="1"/>
  <c r="CI1165" i="1"/>
  <c r="EU1165" i="1"/>
  <c r="DW1165" i="1"/>
  <c r="CY1165" i="1"/>
  <c r="EM1165" i="1"/>
  <c r="CA1165" i="1"/>
  <c r="FS1165" i="1"/>
  <c r="EE1165" i="1"/>
  <c r="DO1165" i="1"/>
  <c r="BS1165" i="1"/>
  <c r="FK1165" i="1"/>
  <c r="FC1165" i="1"/>
  <c r="DG1165" i="1"/>
  <c r="CQ1165" i="1"/>
  <c r="EG1165" i="1"/>
  <c r="EH1165" i="1" s="1"/>
  <c r="EO1165" i="1"/>
  <c r="EP1165" i="1" s="1"/>
  <c r="EW1165" i="1"/>
  <c r="EX1165" i="1" s="1"/>
  <c r="FE1165" i="1"/>
  <c r="FF1165" i="1" s="1"/>
  <c r="FM1165" i="1"/>
  <c r="FN1165" i="1" s="1"/>
  <c r="FU1165" i="1"/>
  <c r="FV1165" i="1" s="1"/>
  <c r="GC1165" i="1"/>
  <c r="GD1165" i="1" s="1"/>
  <c r="GK1165" i="1"/>
  <c r="GL1165" i="1" s="1"/>
  <c r="CH1168" i="1"/>
  <c r="CG1169" i="1"/>
  <c r="FZ1165" i="1"/>
  <c r="FY1166" i="1"/>
  <c r="BZ1166" i="1"/>
  <c r="BY1167" i="1"/>
  <c r="FJ1165" i="1"/>
  <c r="FI1166" i="1"/>
  <c r="CX1167" i="1"/>
  <c r="CW1168" i="1"/>
  <c r="ET1165" i="1"/>
  <c r="ES1166" i="1"/>
  <c r="FA1166" i="1"/>
  <c r="FB1165" i="1"/>
  <c r="DN1166" i="1"/>
  <c r="DM1167" i="1"/>
  <c r="GH1165" i="1"/>
  <c r="GG1166" i="1"/>
  <c r="DV1166" i="1"/>
  <c r="DU1167" i="1"/>
  <c r="EL1165" i="1"/>
  <c r="EK1166" i="1"/>
  <c r="FQ1166" i="1"/>
  <c r="FR1165" i="1"/>
  <c r="DF1166" i="1"/>
  <c r="DE1167" i="1"/>
  <c r="BQ1170" i="1"/>
  <c r="BR1169" i="1"/>
  <c r="FD1109" i="1"/>
  <c r="FG1109" i="1" s="1"/>
  <c r="FH1109" i="1" s="1"/>
  <c r="DX1109" i="1"/>
  <c r="EA1109" i="1" s="1"/>
  <c r="EB1109" i="1" s="1"/>
  <c r="CR1109" i="1"/>
  <c r="CU1109" i="1" s="1"/>
  <c r="BL1109" i="1"/>
  <c r="AF1109" i="1"/>
  <c r="GB1109" i="1"/>
  <c r="GE1109" i="1" s="1"/>
  <c r="GF1109" i="1" s="1"/>
  <c r="EV1109" i="1"/>
  <c r="EY1109" i="1" s="1"/>
  <c r="EZ1109" i="1" s="1"/>
  <c r="DP1109" i="1"/>
  <c r="DS1109" i="1" s="1"/>
  <c r="DT1109" i="1" s="1"/>
  <c r="CJ1109" i="1"/>
  <c r="CM1109" i="1" s="1"/>
  <c r="CN1109" i="1" s="1"/>
  <c r="BD1109" i="1"/>
  <c r="FT1109" i="1"/>
  <c r="FW1109" i="1" s="1"/>
  <c r="FX1109" i="1" s="1"/>
  <c r="EN1109" i="1"/>
  <c r="EQ1109" i="1" s="1"/>
  <c r="ER1109" i="1" s="1"/>
  <c r="DH1109" i="1"/>
  <c r="DK1109" i="1" s="1"/>
  <c r="CB1109" i="1"/>
  <c r="CE1109" i="1" s="1"/>
  <c r="CF1109" i="1" s="1"/>
  <c r="AV1109" i="1"/>
  <c r="FL1109" i="1"/>
  <c r="FO1109" i="1" s="1"/>
  <c r="FP1109" i="1" s="1"/>
  <c r="EF1109" i="1"/>
  <c r="EI1109" i="1" s="1"/>
  <c r="EJ1109" i="1" s="1"/>
  <c r="CZ1109" i="1"/>
  <c r="DC1109" i="1" s="1"/>
  <c r="BT1109" i="1"/>
  <c r="BW1109" i="1" s="1"/>
  <c r="BX1109" i="1" s="1"/>
  <c r="AN1109" i="1"/>
  <c r="F1164" i="1"/>
  <c r="O1110" i="1"/>
  <c r="N1111" i="1"/>
  <c r="N1112" i="1" s="1"/>
  <c r="E1166" i="1"/>
  <c r="Q1165" i="1"/>
  <c r="R1164" i="1"/>
  <c r="S1164" i="1"/>
  <c r="Z1164" i="1" s="1"/>
  <c r="D1165" i="1"/>
  <c r="G1165" i="1" s="1"/>
  <c r="T1165" i="1"/>
  <c r="AB1165" i="1"/>
  <c r="AA1165" i="1"/>
  <c r="L1111" i="1"/>
  <c r="U1111" i="1"/>
  <c r="W1111" i="1" s="1"/>
  <c r="H1165" i="1"/>
  <c r="A1166" i="1"/>
  <c r="X474" i="1"/>
  <c r="M1112" i="1"/>
  <c r="J1112" i="1"/>
  <c r="K1112" i="1" s="1"/>
  <c r="I1113" i="1"/>
  <c r="DF1167" i="1" l="1"/>
  <c r="DE1168" i="1"/>
  <c r="GH1166" i="1"/>
  <c r="GG1167" i="1"/>
  <c r="CX1168" i="1"/>
  <c r="CW1169" i="1"/>
  <c r="CH1169" i="1"/>
  <c r="CG1170" i="1"/>
  <c r="EL1166" i="1"/>
  <c r="EK1167" i="1"/>
  <c r="BZ1167" i="1"/>
  <c r="BY1168" i="1"/>
  <c r="ED1167" i="1"/>
  <c r="EC1168" i="1"/>
  <c r="DN1167" i="1"/>
  <c r="DM1168" i="1"/>
  <c r="CK1166" i="1"/>
  <c r="CL1166" i="1" s="1"/>
  <c r="AW1166" i="1"/>
  <c r="AX1166" i="1" s="1"/>
  <c r="CC1166" i="1"/>
  <c r="CD1166" i="1" s="1"/>
  <c r="AO1166" i="1"/>
  <c r="AP1166" i="1" s="1"/>
  <c r="BU1166" i="1"/>
  <c r="BV1166" i="1" s="1"/>
  <c r="AG1166" i="1"/>
  <c r="AH1166" i="1" s="1"/>
  <c r="BM1166" i="1"/>
  <c r="BN1166" i="1" s="1"/>
  <c r="BE1166" i="1"/>
  <c r="BF1166" i="1" s="1"/>
  <c r="DY1166" i="1"/>
  <c r="DZ1166" i="1" s="1"/>
  <c r="DQ1166" i="1"/>
  <c r="DR1166" i="1" s="1"/>
  <c r="DI1166" i="1"/>
  <c r="DJ1166" i="1" s="1"/>
  <c r="DA1166" i="1"/>
  <c r="DB1166" i="1" s="1"/>
  <c r="CS1166" i="1"/>
  <c r="CT1166" i="1" s="1"/>
  <c r="GI1166" i="1"/>
  <c r="GA1166" i="1"/>
  <c r="BS1166" i="1"/>
  <c r="FK1166" i="1"/>
  <c r="FS1166" i="1"/>
  <c r="DO1166" i="1"/>
  <c r="CY1166" i="1"/>
  <c r="CA1166" i="1"/>
  <c r="DG1166" i="1"/>
  <c r="EU1166" i="1"/>
  <c r="EM1166" i="1"/>
  <c r="FC1166" i="1"/>
  <c r="CI1166" i="1"/>
  <c r="EE1166" i="1"/>
  <c r="DW1166" i="1"/>
  <c r="CQ1166" i="1"/>
  <c r="EG1166" i="1"/>
  <c r="EH1166" i="1" s="1"/>
  <c r="EO1166" i="1"/>
  <c r="EP1166" i="1" s="1"/>
  <c r="EW1166" i="1"/>
  <c r="EX1166" i="1" s="1"/>
  <c r="FE1166" i="1"/>
  <c r="FF1166" i="1" s="1"/>
  <c r="FM1166" i="1"/>
  <c r="FN1166" i="1" s="1"/>
  <c r="FU1166" i="1"/>
  <c r="FV1166" i="1" s="1"/>
  <c r="GC1166" i="1"/>
  <c r="GD1166" i="1" s="1"/>
  <c r="GK1166" i="1"/>
  <c r="GL1166" i="1" s="1"/>
  <c r="FQ1167" i="1"/>
  <c r="FR1166" i="1"/>
  <c r="FB1166" i="1"/>
  <c r="FA1167" i="1"/>
  <c r="FI1167" i="1"/>
  <c r="FJ1166" i="1"/>
  <c r="DV1167" i="1"/>
  <c r="DU1168" i="1"/>
  <c r="ET1166" i="1"/>
  <c r="ES1167" i="1"/>
  <c r="FY1167" i="1"/>
  <c r="FZ1166" i="1"/>
  <c r="CP1168" i="1"/>
  <c r="CO1169" i="1"/>
  <c r="BQ1171" i="1"/>
  <c r="BR1170" i="1"/>
  <c r="O1111" i="1"/>
  <c r="FT1111" i="1" s="1"/>
  <c r="FW1111" i="1" s="1"/>
  <c r="FX1111" i="1" s="1"/>
  <c r="FL1110" i="1"/>
  <c r="FO1110" i="1" s="1"/>
  <c r="FP1110" i="1" s="1"/>
  <c r="EF1110" i="1"/>
  <c r="EI1110" i="1" s="1"/>
  <c r="EJ1110" i="1" s="1"/>
  <c r="CZ1110" i="1"/>
  <c r="DC1110" i="1" s="1"/>
  <c r="FD1110" i="1"/>
  <c r="FG1110" i="1" s="1"/>
  <c r="FH1110" i="1" s="1"/>
  <c r="DX1110" i="1"/>
  <c r="EA1110" i="1" s="1"/>
  <c r="EB1110" i="1" s="1"/>
  <c r="EV1110" i="1"/>
  <c r="EY1110" i="1" s="1"/>
  <c r="EZ1110" i="1" s="1"/>
  <c r="DP1110" i="1"/>
  <c r="DS1110" i="1" s="1"/>
  <c r="DT1110" i="1" s="1"/>
  <c r="FT1110" i="1"/>
  <c r="FW1110" i="1" s="1"/>
  <c r="FX1110" i="1" s="1"/>
  <c r="EN1110" i="1"/>
  <c r="EQ1110" i="1" s="1"/>
  <c r="ER1110" i="1" s="1"/>
  <c r="DH1110" i="1"/>
  <c r="DK1110" i="1" s="1"/>
  <c r="BT1110" i="1"/>
  <c r="BW1110" i="1" s="1"/>
  <c r="BX1110" i="1" s="1"/>
  <c r="AN1110" i="1"/>
  <c r="CR1110" i="1"/>
  <c r="CU1110" i="1" s="1"/>
  <c r="BL1110" i="1"/>
  <c r="AF1110" i="1"/>
  <c r="CJ1110" i="1"/>
  <c r="CM1110" i="1" s="1"/>
  <c r="CN1110" i="1" s="1"/>
  <c r="BD1110" i="1"/>
  <c r="GB1110" i="1"/>
  <c r="GE1110" i="1" s="1"/>
  <c r="GF1110" i="1" s="1"/>
  <c r="CB1110" i="1"/>
  <c r="CE1110" i="1" s="1"/>
  <c r="CF1110" i="1" s="1"/>
  <c r="AV1110" i="1"/>
  <c r="F1165" i="1"/>
  <c r="E1167" i="1"/>
  <c r="Q1166" i="1"/>
  <c r="S1165" i="1"/>
  <c r="Z1165" i="1" s="1"/>
  <c r="R1165" i="1"/>
  <c r="D1166" i="1"/>
  <c r="G1166" i="1" s="1"/>
  <c r="C475" i="1"/>
  <c r="P475" i="1" s="1"/>
  <c r="B474" i="1"/>
  <c r="AB1166" i="1"/>
  <c r="AA1166" i="1"/>
  <c r="T1166" i="1"/>
  <c r="J1113" i="1"/>
  <c r="K1113" i="1" s="1"/>
  <c r="M1113" i="1"/>
  <c r="N1113" i="1" s="1"/>
  <c r="I1114" i="1"/>
  <c r="A1167" i="1"/>
  <c r="H1166" i="1"/>
  <c r="L1112" i="1"/>
  <c r="O1112" i="1" s="1"/>
  <c r="U1112" i="1"/>
  <c r="W1112" i="1" s="1"/>
  <c r="DN1168" i="1" l="1"/>
  <c r="DM1169" i="1"/>
  <c r="FJ1167" i="1"/>
  <c r="FI1168" i="1"/>
  <c r="CG1171" i="1"/>
  <c r="CH1170" i="1"/>
  <c r="GO1165" i="1"/>
  <c r="AG1167" i="1"/>
  <c r="AH1167" i="1" s="1"/>
  <c r="CK1167" i="1"/>
  <c r="CL1167" i="1" s="1"/>
  <c r="CC1167" i="1"/>
  <c r="CD1167" i="1" s="1"/>
  <c r="BU1167" i="1"/>
  <c r="BV1167" i="1" s="1"/>
  <c r="BM1167" i="1"/>
  <c r="BN1167" i="1" s="1"/>
  <c r="BE1167" i="1"/>
  <c r="BF1167" i="1" s="1"/>
  <c r="AW1167" i="1"/>
  <c r="AX1167" i="1" s="1"/>
  <c r="AO1167" i="1"/>
  <c r="AP1167" i="1" s="1"/>
  <c r="DY1167" i="1"/>
  <c r="DZ1167" i="1" s="1"/>
  <c r="DQ1167" i="1"/>
  <c r="DR1167" i="1" s="1"/>
  <c r="DI1167" i="1"/>
  <c r="DJ1167" i="1" s="1"/>
  <c r="DA1167" i="1"/>
  <c r="DB1167" i="1" s="1"/>
  <c r="CS1167" i="1"/>
  <c r="CT1167" i="1" s="1"/>
  <c r="GI1167" i="1"/>
  <c r="FS1167" i="1"/>
  <c r="CI1167" i="1"/>
  <c r="EM1167" i="1"/>
  <c r="FK1167" i="1"/>
  <c r="CA1167" i="1"/>
  <c r="FC1167" i="1"/>
  <c r="DW1167" i="1"/>
  <c r="BS1167" i="1"/>
  <c r="EU1167" i="1"/>
  <c r="DG1167" i="1"/>
  <c r="CQ1167" i="1"/>
  <c r="DO1167" i="1"/>
  <c r="EE1167" i="1"/>
  <c r="GA1167" i="1"/>
  <c r="CY1167" i="1"/>
  <c r="EG1167" i="1"/>
  <c r="EH1167" i="1" s="1"/>
  <c r="EO1167" i="1"/>
  <c r="EP1167" i="1" s="1"/>
  <c r="EW1167" i="1"/>
  <c r="EX1167" i="1" s="1"/>
  <c r="FE1167" i="1"/>
  <c r="FF1167" i="1" s="1"/>
  <c r="FM1167" i="1"/>
  <c r="FN1167" i="1" s="1"/>
  <c r="FU1167" i="1"/>
  <c r="FV1167" i="1" s="1"/>
  <c r="GC1167" i="1"/>
  <c r="GD1167" i="1" s="1"/>
  <c r="GK1167" i="1"/>
  <c r="GL1167" i="1" s="1"/>
  <c r="FB1167" i="1"/>
  <c r="FA1168" i="1"/>
  <c r="EC1169" i="1"/>
  <c r="ED1168" i="1"/>
  <c r="CW1170" i="1"/>
  <c r="CX1169" i="1"/>
  <c r="CP1169" i="1"/>
  <c r="CO1170" i="1"/>
  <c r="FZ1167" i="1"/>
  <c r="FY1168" i="1"/>
  <c r="ET1167" i="1"/>
  <c r="ES1168" i="1"/>
  <c r="BZ1168" i="1"/>
  <c r="BY1169" i="1"/>
  <c r="GH1167" i="1"/>
  <c r="GG1168" i="1"/>
  <c r="FQ1168" i="1"/>
  <c r="FR1167" i="1"/>
  <c r="DV1168" i="1"/>
  <c r="DU1169" i="1"/>
  <c r="EL1167" i="1"/>
  <c r="EK1168" i="1"/>
  <c r="DF1168" i="1"/>
  <c r="DE1169" i="1"/>
  <c r="BR1171" i="1"/>
  <c r="BQ1172" i="1"/>
  <c r="DP1111" i="1"/>
  <c r="DS1111" i="1" s="1"/>
  <c r="DT1111" i="1" s="1"/>
  <c r="BT1111" i="1"/>
  <c r="BW1111" i="1" s="1"/>
  <c r="BX1111" i="1" s="1"/>
  <c r="EV1111" i="1"/>
  <c r="EY1111" i="1" s="1"/>
  <c r="EZ1111" i="1" s="1"/>
  <c r="CZ1111" i="1"/>
  <c r="DC1111" i="1" s="1"/>
  <c r="AF1111" i="1"/>
  <c r="EF1111" i="1"/>
  <c r="EI1111" i="1" s="1"/>
  <c r="EJ1111" i="1" s="1"/>
  <c r="BL1111" i="1"/>
  <c r="FL1111" i="1"/>
  <c r="FO1111" i="1" s="1"/>
  <c r="FP1111" i="1" s="1"/>
  <c r="CJ1111" i="1"/>
  <c r="CM1111" i="1" s="1"/>
  <c r="CN1111" i="1" s="1"/>
  <c r="CR1111" i="1"/>
  <c r="CU1111" i="1" s="1"/>
  <c r="AV1111" i="1"/>
  <c r="AN1111" i="1"/>
  <c r="GB1111" i="1"/>
  <c r="GE1111" i="1" s="1"/>
  <c r="GF1111" i="1" s="1"/>
  <c r="DX1111" i="1"/>
  <c r="EA1111" i="1" s="1"/>
  <c r="EB1111" i="1" s="1"/>
  <c r="CB1111" i="1"/>
  <c r="CE1111" i="1" s="1"/>
  <c r="CF1111" i="1" s="1"/>
  <c r="BD1111" i="1"/>
  <c r="FD1111" i="1"/>
  <c r="FG1111" i="1" s="1"/>
  <c r="FH1111" i="1" s="1"/>
  <c r="DH1111" i="1"/>
  <c r="DK1111" i="1" s="1"/>
  <c r="EN1111" i="1"/>
  <c r="EQ1111" i="1" s="1"/>
  <c r="ER1111" i="1" s="1"/>
  <c r="EV1112" i="1"/>
  <c r="EY1112" i="1" s="1"/>
  <c r="EZ1112" i="1" s="1"/>
  <c r="DP1112" i="1"/>
  <c r="DS1112" i="1" s="1"/>
  <c r="DT1112" i="1" s="1"/>
  <c r="CJ1112" i="1"/>
  <c r="CM1112" i="1" s="1"/>
  <c r="CN1112" i="1" s="1"/>
  <c r="BD1112" i="1"/>
  <c r="FT1112" i="1"/>
  <c r="FW1112" i="1" s="1"/>
  <c r="FX1112" i="1" s="1"/>
  <c r="EN1112" i="1"/>
  <c r="EQ1112" i="1" s="1"/>
  <c r="ER1112" i="1" s="1"/>
  <c r="DH1112" i="1"/>
  <c r="DK1112" i="1" s="1"/>
  <c r="CB1112" i="1"/>
  <c r="CE1112" i="1" s="1"/>
  <c r="CF1112" i="1" s="1"/>
  <c r="AV1112" i="1"/>
  <c r="FL1112" i="1"/>
  <c r="FO1112" i="1" s="1"/>
  <c r="FP1112" i="1" s="1"/>
  <c r="EF1112" i="1"/>
  <c r="EI1112" i="1" s="1"/>
  <c r="EJ1112" i="1" s="1"/>
  <c r="CZ1112" i="1"/>
  <c r="DC1112" i="1" s="1"/>
  <c r="BT1112" i="1"/>
  <c r="BW1112" i="1" s="1"/>
  <c r="BX1112" i="1" s="1"/>
  <c r="AN1112" i="1"/>
  <c r="FD1112" i="1"/>
  <c r="FG1112" i="1" s="1"/>
  <c r="FH1112" i="1" s="1"/>
  <c r="DX1112" i="1"/>
  <c r="EA1112" i="1" s="1"/>
  <c r="EB1112" i="1" s="1"/>
  <c r="CR1112" i="1"/>
  <c r="CU1112" i="1" s="1"/>
  <c r="BL1112" i="1"/>
  <c r="AF1112" i="1"/>
  <c r="GB1112" i="1"/>
  <c r="GE1112" i="1" s="1"/>
  <c r="GF1112" i="1" s="1"/>
  <c r="F1166" i="1"/>
  <c r="S1166" i="1"/>
  <c r="Z1166" i="1" s="1"/>
  <c r="R1166" i="1"/>
  <c r="E1168" i="1"/>
  <c r="Q1167" i="1"/>
  <c r="S1167" i="1" s="1"/>
  <c r="GO1167" i="1" s="1"/>
  <c r="GO1168" i="1" s="1"/>
  <c r="D1167" i="1"/>
  <c r="M1114" i="1"/>
  <c r="N1114" i="1" s="1"/>
  <c r="J1114" i="1"/>
  <c r="K1114" i="1" s="1"/>
  <c r="I1115" i="1"/>
  <c r="X475" i="1"/>
  <c r="A1168" i="1"/>
  <c r="H1167" i="1"/>
  <c r="L1113" i="1"/>
  <c r="O1113" i="1" s="1"/>
  <c r="U1113" i="1"/>
  <c r="W1113" i="1" s="1"/>
  <c r="AA1167" i="1"/>
  <c r="T1167" i="1"/>
  <c r="AB1167" i="1"/>
  <c r="CX1170" i="1" l="1"/>
  <c r="CW1171" i="1"/>
  <c r="GU1165" i="1"/>
  <c r="GR1164" i="1"/>
  <c r="GV1165" i="1"/>
  <c r="GQ1165" i="1"/>
  <c r="GQ1167" i="1" s="1"/>
  <c r="GP1165" i="1"/>
  <c r="GS1165" i="1"/>
  <c r="GT1165" i="1"/>
  <c r="BZ1169" i="1"/>
  <c r="BY1170" i="1"/>
  <c r="BM1168" i="1"/>
  <c r="BN1168" i="1" s="1"/>
  <c r="BE1168" i="1"/>
  <c r="BF1168" i="1" s="1"/>
  <c r="AW1168" i="1"/>
  <c r="AX1168" i="1" s="1"/>
  <c r="AO1168" i="1"/>
  <c r="AP1168" i="1" s="1"/>
  <c r="AG1168" i="1"/>
  <c r="AH1168" i="1" s="1"/>
  <c r="CK1168" i="1"/>
  <c r="CL1168" i="1" s="1"/>
  <c r="CC1168" i="1"/>
  <c r="CD1168" i="1" s="1"/>
  <c r="BU1168" i="1"/>
  <c r="BV1168" i="1" s="1"/>
  <c r="DY1168" i="1"/>
  <c r="DZ1168" i="1" s="1"/>
  <c r="DQ1168" i="1"/>
  <c r="DR1168" i="1" s="1"/>
  <c r="DI1168" i="1"/>
  <c r="DJ1168" i="1" s="1"/>
  <c r="DA1168" i="1"/>
  <c r="DB1168" i="1" s="1"/>
  <c r="CS1168" i="1"/>
  <c r="CT1168" i="1" s="1"/>
  <c r="GI1168" i="1"/>
  <c r="GA1168" i="1"/>
  <c r="EE1168" i="1"/>
  <c r="BS1168" i="1"/>
  <c r="EU1168" i="1"/>
  <c r="DW1168" i="1"/>
  <c r="EM1168" i="1"/>
  <c r="CQ1168" i="1"/>
  <c r="CI1168" i="1"/>
  <c r="DO1168" i="1"/>
  <c r="CA1168" i="1"/>
  <c r="FS1168" i="1"/>
  <c r="FK1168" i="1"/>
  <c r="DG1168" i="1"/>
  <c r="CY1168" i="1"/>
  <c r="FC1168" i="1"/>
  <c r="EG1168" i="1"/>
  <c r="EH1168" i="1" s="1"/>
  <c r="EO1168" i="1"/>
  <c r="EP1168" i="1" s="1"/>
  <c r="EW1168" i="1"/>
  <c r="EX1168" i="1" s="1"/>
  <c r="FE1168" i="1"/>
  <c r="FF1168" i="1" s="1"/>
  <c r="FM1168" i="1"/>
  <c r="FN1168" i="1" s="1"/>
  <c r="FU1168" i="1"/>
  <c r="FV1168" i="1" s="1"/>
  <c r="GC1168" i="1"/>
  <c r="GD1168" i="1" s="1"/>
  <c r="GK1168" i="1"/>
  <c r="GL1168" i="1" s="1"/>
  <c r="DV1169" i="1"/>
  <c r="DU1170" i="1"/>
  <c r="ES1169" i="1"/>
  <c r="ET1168" i="1"/>
  <c r="CG1172" i="1"/>
  <c r="CH1171" i="1"/>
  <c r="BR1172" i="1"/>
  <c r="BQ1173" i="1"/>
  <c r="FY1169" i="1"/>
  <c r="FZ1168" i="1"/>
  <c r="FB1168" i="1"/>
  <c r="FA1169" i="1"/>
  <c r="FJ1168" i="1"/>
  <c r="FI1169" i="1"/>
  <c r="FR1168" i="1"/>
  <c r="FQ1169" i="1"/>
  <c r="EL1168" i="1"/>
  <c r="EK1169" i="1"/>
  <c r="ED1169" i="1"/>
  <c r="EC1170" i="1"/>
  <c r="DF1169" i="1"/>
  <c r="DE1170" i="1"/>
  <c r="GH1168" i="1"/>
  <c r="GG1169" i="1"/>
  <c r="CP1170" i="1"/>
  <c r="CO1171" i="1"/>
  <c r="DN1169" i="1"/>
  <c r="DM1170" i="1"/>
  <c r="GP1168" i="1"/>
  <c r="GO1169" i="1"/>
  <c r="FD1113" i="1"/>
  <c r="FG1113" i="1" s="1"/>
  <c r="FH1113" i="1" s="1"/>
  <c r="DX1113" i="1"/>
  <c r="EA1113" i="1" s="1"/>
  <c r="EB1113" i="1" s="1"/>
  <c r="CR1113" i="1"/>
  <c r="CU1113" i="1" s="1"/>
  <c r="BL1113" i="1"/>
  <c r="AF1113" i="1"/>
  <c r="EV1113" i="1"/>
  <c r="EY1113" i="1" s="1"/>
  <c r="EZ1113" i="1" s="1"/>
  <c r="DP1113" i="1"/>
  <c r="DS1113" i="1" s="1"/>
  <c r="DT1113" i="1" s="1"/>
  <c r="CJ1113" i="1"/>
  <c r="CM1113" i="1" s="1"/>
  <c r="CN1113" i="1" s="1"/>
  <c r="BD1113" i="1"/>
  <c r="FT1113" i="1"/>
  <c r="FW1113" i="1" s="1"/>
  <c r="FX1113" i="1" s="1"/>
  <c r="EN1113" i="1"/>
  <c r="EQ1113" i="1" s="1"/>
  <c r="ER1113" i="1" s="1"/>
  <c r="DH1113" i="1"/>
  <c r="DK1113" i="1" s="1"/>
  <c r="CB1113" i="1"/>
  <c r="CE1113" i="1" s="1"/>
  <c r="CF1113" i="1" s="1"/>
  <c r="AV1113" i="1"/>
  <c r="FL1113" i="1"/>
  <c r="FO1113" i="1" s="1"/>
  <c r="FP1113" i="1" s="1"/>
  <c r="EF1113" i="1"/>
  <c r="EI1113" i="1" s="1"/>
  <c r="EJ1113" i="1" s="1"/>
  <c r="CZ1113" i="1"/>
  <c r="DC1113" i="1" s="1"/>
  <c r="BT1113" i="1"/>
  <c r="BW1113" i="1" s="1"/>
  <c r="BX1113" i="1" s="1"/>
  <c r="AN1113" i="1"/>
  <c r="GB1113" i="1"/>
  <c r="GE1113" i="1" s="1"/>
  <c r="GF1113" i="1" s="1"/>
  <c r="F1167" i="1"/>
  <c r="G1167" i="1"/>
  <c r="D1168" i="1"/>
  <c r="G1168" i="1" s="1"/>
  <c r="E1169" i="1"/>
  <c r="Q1168" i="1"/>
  <c r="C476" i="1"/>
  <c r="P476" i="1" s="1"/>
  <c r="B475" i="1"/>
  <c r="J1115" i="1"/>
  <c r="K1115" i="1" s="1"/>
  <c r="M1115" i="1"/>
  <c r="N1115" i="1" s="1"/>
  <c r="I1116" i="1"/>
  <c r="L1114" i="1"/>
  <c r="O1114" i="1" s="1"/>
  <c r="U1114" i="1"/>
  <c r="W1114" i="1" s="1"/>
  <c r="A1169" i="1"/>
  <c r="H1168" i="1"/>
  <c r="AB1168" i="1"/>
  <c r="AA1168" i="1"/>
  <c r="T1168" i="1"/>
  <c r="CP1171" i="1" l="1"/>
  <c r="CO1172" i="1"/>
  <c r="EL1169" i="1"/>
  <c r="EK1170" i="1"/>
  <c r="DV1170" i="1"/>
  <c r="DU1171" i="1"/>
  <c r="GO1170" i="1"/>
  <c r="GP1169" i="1"/>
  <c r="DE1171" i="1"/>
  <c r="DF1170" i="1"/>
  <c r="FJ1169" i="1"/>
  <c r="FI1170" i="1"/>
  <c r="GQ1168" i="1"/>
  <c r="FY1170" i="1"/>
  <c r="FZ1169" i="1"/>
  <c r="CH1172" i="1"/>
  <c r="CG1173" i="1"/>
  <c r="BZ1170" i="1"/>
  <c r="BY1171" i="1"/>
  <c r="GS1168" i="1"/>
  <c r="GT1168" i="1" s="1"/>
  <c r="GS1167" i="1"/>
  <c r="GT1167" i="1" s="1"/>
  <c r="GS1169" i="1"/>
  <c r="GT1169" i="1" s="1"/>
  <c r="GH1169" i="1"/>
  <c r="GG1170" i="1"/>
  <c r="FR1169" i="1"/>
  <c r="FQ1170" i="1"/>
  <c r="BR1173" i="1"/>
  <c r="BQ1174" i="1"/>
  <c r="GQ1169" i="1"/>
  <c r="BE1169" i="1"/>
  <c r="BF1169" i="1" s="1"/>
  <c r="AW1169" i="1"/>
  <c r="AX1169" i="1" s="1"/>
  <c r="AO1169" i="1"/>
  <c r="AP1169" i="1" s="1"/>
  <c r="AG1169" i="1"/>
  <c r="AH1169" i="1" s="1"/>
  <c r="CK1169" i="1"/>
  <c r="CL1169" i="1" s="1"/>
  <c r="CC1169" i="1"/>
  <c r="CD1169" i="1" s="1"/>
  <c r="BU1169" i="1"/>
  <c r="BV1169" i="1" s="1"/>
  <c r="BM1169" i="1"/>
  <c r="BN1169" i="1" s="1"/>
  <c r="DY1169" i="1"/>
  <c r="DZ1169" i="1" s="1"/>
  <c r="DQ1169" i="1"/>
  <c r="DR1169" i="1" s="1"/>
  <c r="DI1169" i="1"/>
  <c r="DJ1169" i="1" s="1"/>
  <c r="DA1169" i="1"/>
  <c r="DB1169" i="1" s="1"/>
  <c r="CS1169" i="1"/>
  <c r="CT1169" i="1" s="1"/>
  <c r="GI1169" i="1"/>
  <c r="CY1169" i="1"/>
  <c r="DO1169" i="1"/>
  <c r="GA1169" i="1"/>
  <c r="BS1169" i="1"/>
  <c r="EU1169" i="1"/>
  <c r="FS1169" i="1"/>
  <c r="DW1169" i="1"/>
  <c r="DG1169" i="1"/>
  <c r="FK1169" i="1"/>
  <c r="CQ1169" i="1"/>
  <c r="CA1169" i="1"/>
  <c r="EM1169" i="1"/>
  <c r="CI1169" i="1"/>
  <c r="EE1169" i="1"/>
  <c r="FC1169" i="1"/>
  <c r="EG1169" i="1"/>
  <c r="EH1169" i="1" s="1"/>
  <c r="EO1169" i="1"/>
  <c r="EP1169" i="1" s="1"/>
  <c r="EW1169" i="1"/>
  <c r="EX1169" i="1" s="1"/>
  <c r="FE1169" i="1"/>
  <c r="FF1169" i="1" s="1"/>
  <c r="FM1169" i="1"/>
  <c r="FN1169" i="1" s="1"/>
  <c r="FU1169" i="1"/>
  <c r="FV1169" i="1" s="1"/>
  <c r="GC1169" i="1"/>
  <c r="GD1169" i="1" s="1"/>
  <c r="GK1169" i="1"/>
  <c r="GL1169" i="1" s="1"/>
  <c r="DN1170" i="1"/>
  <c r="DM1171" i="1"/>
  <c r="ED1170" i="1"/>
  <c r="EC1171" i="1"/>
  <c r="FB1169" i="1"/>
  <c r="FA1170" i="1"/>
  <c r="CX1171" i="1"/>
  <c r="CW1172" i="1"/>
  <c r="ET1169" i="1"/>
  <c r="ES1170" i="1"/>
  <c r="FL1114" i="1"/>
  <c r="FO1114" i="1" s="1"/>
  <c r="FP1114" i="1" s="1"/>
  <c r="EF1114" i="1"/>
  <c r="EI1114" i="1" s="1"/>
  <c r="EJ1114" i="1" s="1"/>
  <c r="CZ1114" i="1"/>
  <c r="DC1114" i="1" s="1"/>
  <c r="BT1114" i="1"/>
  <c r="BW1114" i="1" s="1"/>
  <c r="BX1114" i="1" s="1"/>
  <c r="AN1114" i="1"/>
  <c r="FD1114" i="1"/>
  <c r="FG1114" i="1" s="1"/>
  <c r="FH1114" i="1" s="1"/>
  <c r="DX1114" i="1"/>
  <c r="EA1114" i="1" s="1"/>
  <c r="EB1114" i="1" s="1"/>
  <c r="CR1114" i="1"/>
  <c r="CU1114" i="1" s="1"/>
  <c r="BL1114" i="1"/>
  <c r="AF1114" i="1"/>
  <c r="EV1114" i="1"/>
  <c r="EY1114" i="1" s="1"/>
  <c r="EZ1114" i="1" s="1"/>
  <c r="DP1114" i="1"/>
  <c r="DS1114" i="1" s="1"/>
  <c r="DT1114" i="1" s="1"/>
  <c r="CJ1114" i="1"/>
  <c r="CM1114" i="1" s="1"/>
  <c r="CN1114" i="1" s="1"/>
  <c r="BD1114" i="1"/>
  <c r="FT1114" i="1"/>
  <c r="FW1114" i="1" s="1"/>
  <c r="FX1114" i="1" s="1"/>
  <c r="EN1114" i="1"/>
  <c r="EQ1114" i="1" s="1"/>
  <c r="ER1114" i="1" s="1"/>
  <c r="DH1114" i="1"/>
  <c r="DK1114" i="1" s="1"/>
  <c r="CB1114" i="1"/>
  <c r="CE1114" i="1" s="1"/>
  <c r="CF1114" i="1" s="1"/>
  <c r="AV1114" i="1"/>
  <c r="GB1114" i="1"/>
  <c r="GE1114" i="1" s="1"/>
  <c r="GF1114" i="1" s="1"/>
  <c r="F1168" i="1"/>
  <c r="D1169" i="1"/>
  <c r="G1169" i="1" s="1"/>
  <c r="R1168" i="1"/>
  <c r="S1168" i="1"/>
  <c r="Z1168" i="1" s="1"/>
  <c r="E1170" i="1"/>
  <c r="Q1169" i="1"/>
  <c r="AB1169" i="1"/>
  <c r="AA1169" i="1"/>
  <c r="T1169" i="1"/>
  <c r="H1169" i="1"/>
  <c r="A1170" i="1"/>
  <c r="M1116" i="1"/>
  <c r="N1116" i="1" s="1"/>
  <c r="J1116" i="1"/>
  <c r="K1116" i="1" s="1"/>
  <c r="I1117" i="1"/>
  <c r="X476" i="1"/>
  <c r="L1115" i="1"/>
  <c r="O1115" i="1" s="1"/>
  <c r="U1115" i="1"/>
  <c r="W1115" i="1" s="1"/>
  <c r="GG1171" i="1" l="1"/>
  <c r="GH1170" i="1"/>
  <c r="GO1171" i="1"/>
  <c r="GP1170" i="1"/>
  <c r="CK1170" i="1"/>
  <c r="CL1170" i="1" s="1"/>
  <c r="CC1170" i="1"/>
  <c r="CD1170" i="1" s="1"/>
  <c r="BU1170" i="1"/>
  <c r="BV1170" i="1" s="1"/>
  <c r="BM1170" i="1"/>
  <c r="BN1170" i="1" s="1"/>
  <c r="BE1170" i="1"/>
  <c r="BF1170" i="1" s="1"/>
  <c r="AW1170" i="1"/>
  <c r="AX1170" i="1" s="1"/>
  <c r="AO1170" i="1"/>
  <c r="AP1170" i="1" s="1"/>
  <c r="AG1170" i="1"/>
  <c r="AH1170" i="1" s="1"/>
  <c r="GQ1170" i="1"/>
  <c r="DY1170" i="1"/>
  <c r="DZ1170" i="1" s="1"/>
  <c r="DQ1170" i="1"/>
  <c r="DR1170" i="1" s="1"/>
  <c r="DI1170" i="1"/>
  <c r="DJ1170" i="1" s="1"/>
  <c r="DA1170" i="1"/>
  <c r="DB1170" i="1" s="1"/>
  <c r="CS1170" i="1"/>
  <c r="CT1170" i="1" s="1"/>
  <c r="GI1170" i="1"/>
  <c r="FC1170" i="1"/>
  <c r="DG1170" i="1"/>
  <c r="CI1170" i="1"/>
  <c r="BS1170" i="1"/>
  <c r="FS1170" i="1"/>
  <c r="EU1170" i="1"/>
  <c r="FK1170" i="1"/>
  <c r="CQ1170" i="1"/>
  <c r="DW1170" i="1"/>
  <c r="GA1170" i="1"/>
  <c r="CY1170" i="1"/>
  <c r="CA1170" i="1"/>
  <c r="EM1170" i="1"/>
  <c r="DO1170" i="1"/>
  <c r="EE1170" i="1"/>
  <c r="EG1170" i="1"/>
  <c r="EH1170" i="1" s="1"/>
  <c r="EO1170" i="1"/>
  <c r="EP1170" i="1" s="1"/>
  <c r="EW1170" i="1"/>
  <c r="EX1170" i="1" s="1"/>
  <c r="FE1170" i="1"/>
  <c r="FF1170" i="1" s="1"/>
  <c r="FM1170" i="1"/>
  <c r="FN1170" i="1" s="1"/>
  <c r="FU1170" i="1"/>
  <c r="FV1170" i="1" s="1"/>
  <c r="GC1170" i="1"/>
  <c r="GD1170" i="1" s="1"/>
  <c r="GK1170" i="1"/>
  <c r="GL1170" i="1" s="1"/>
  <c r="GS1170" i="1"/>
  <c r="GT1170" i="1" s="1"/>
  <c r="FZ1170" i="1"/>
  <c r="FY1171" i="1"/>
  <c r="DV1171" i="1"/>
  <c r="DU1172" i="1"/>
  <c r="CX1172" i="1"/>
  <c r="CW1173" i="1"/>
  <c r="BR1174" i="1"/>
  <c r="BQ1175" i="1"/>
  <c r="FJ1170" i="1"/>
  <c r="FI1171" i="1"/>
  <c r="EL1170" i="1"/>
  <c r="EK1171" i="1"/>
  <c r="FA1171" i="1"/>
  <c r="FB1170" i="1"/>
  <c r="EC1172" i="1"/>
  <c r="ED1171" i="1"/>
  <c r="BZ1171" i="1"/>
  <c r="BY1172" i="1"/>
  <c r="FQ1171" i="1"/>
  <c r="FR1170" i="1"/>
  <c r="CP1172" i="1"/>
  <c r="CO1173" i="1"/>
  <c r="ET1170" i="1"/>
  <c r="ES1171" i="1"/>
  <c r="DN1171" i="1"/>
  <c r="DM1172" i="1"/>
  <c r="CH1173" i="1"/>
  <c r="CG1174" i="1"/>
  <c r="DE1172" i="1"/>
  <c r="DF1171" i="1"/>
  <c r="EV1115" i="1"/>
  <c r="EY1115" i="1" s="1"/>
  <c r="EZ1115" i="1" s="1"/>
  <c r="DX1115" i="1"/>
  <c r="EA1115" i="1" s="1"/>
  <c r="EB1115" i="1" s="1"/>
  <c r="CZ1115" i="1"/>
  <c r="DC1115" i="1" s="1"/>
  <c r="CB1115" i="1"/>
  <c r="CE1115" i="1" s="1"/>
  <c r="CF1115" i="1" s="1"/>
  <c r="AV1115" i="1"/>
  <c r="FT1115" i="1"/>
  <c r="FW1115" i="1" s="1"/>
  <c r="FX1115" i="1" s="1"/>
  <c r="DP1115" i="1"/>
  <c r="DS1115" i="1" s="1"/>
  <c r="DT1115" i="1" s="1"/>
  <c r="BT1115" i="1"/>
  <c r="BW1115" i="1" s="1"/>
  <c r="BX1115" i="1" s="1"/>
  <c r="AN1115" i="1"/>
  <c r="FL1115" i="1"/>
  <c r="FO1115" i="1" s="1"/>
  <c r="FP1115" i="1" s="1"/>
  <c r="EN1115" i="1"/>
  <c r="EQ1115" i="1" s="1"/>
  <c r="ER1115" i="1" s="1"/>
  <c r="CR1115" i="1"/>
  <c r="CU1115" i="1" s="1"/>
  <c r="BL1115" i="1"/>
  <c r="AF1115" i="1"/>
  <c r="FD1115" i="1"/>
  <c r="FG1115" i="1" s="1"/>
  <c r="FH1115" i="1" s="1"/>
  <c r="CJ1115" i="1"/>
  <c r="CM1115" i="1" s="1"/>
  <c r="CN1115" i="1" s="1"/>
  <c r="BD1115" i="1"/>
  <c r="EF1115" i="1"/>
  <c r="EI1115" i="1" s="1"/>
  <c r="EJ1115" i="1" s="1"/>
  <c r="GB1115" i="1"/>
  <c r="GE1115" i="1" s="1"/>
  <c r="GF1115" i="1" s="1"/>
  <c r="DH1115" i="1"/>
  <c r="DK1115" i="1" s="1"/>
  <c r="F1169" i="1"/>
  <c r="S1169" i="1"/>
  <c r="Z1169" i="1" s="1"/>
  <c r="R1169" i="1"/>
  <c r="E1171" i="1"/>
  <c r="Q1170" i="1"/>
  <c r="D1170" i="1"/>
  <c r="G1170" i="1" s="1"/>
  <c r="J1117" i="1"/>
  <c r="K1117" i="1" s="1"/>
  <c r="M1117" i="1"/>
  <c r="N1117" i="1" s="1"/>
  <c r="I1118" i="1"/>
  <c r="AA1170" i="1"/>
  <c r="T1170" i="1"/>
  <c r="AB1170" i="1"/>
  <c r="C477" i="1"/>
  <c r="B476" i="1"/>
  <c r="A1171" i="1"/>
  <c r="H1170" i="1"/>
  <c r="L1116" i="1"/>
  <c r="O1116" i="1" s="1"/>
  <c r="U1116" i="1"/>
  <c r="W1116" i="1" s="1"/>
  <c r="ET1171" i="1" l="1"/>
  <c r="ES1172" i="1"/>
  <c r="CH1174" i="1"/>
  <c r="CG1175" i="1"/>
  <c r="EL1171" i="1"/>
  <c r="EK1172" i="1"/>
  <c r="DV1172" i="1"/>
  <c r="DU1173" i="1"/>
  <c r="ED1172" i="1"/>
  <c r="EC1173" i="1"/>
  <c r="CP1173" i="1"/>
  <c r="CO1174" i="1"/>
  <c r="CX1173" i="1"/>
  <c r="CW1174" i="1"/>
  <c r="DE1173" i="1"/>
  <c r="DF1172" i="1"/>
  <c r="FB1171" i="1"/>
  <c r="FA1172" i="1"/>
  <c r="FR1171" i="1"/>
  <c r="FQ1172" i="1"/>
  <c r="GO1172" i="1"/>
  <c r="GP1171" i="1"/>
  <c r="BE1171" i="1"/>
  <c r="BF1171" i="1" s="1"/>
  <c r="AW1171" i="1"/>
  <c r="AX1171" i="1" s="1"/>
  <c r="AO1171" i="1"/>
  <c r="AP1171" i="1" s="1"/>
  <c r="AG1171" i="1"/>
  <c r="AH1171" i="1" s="1"/>
  <c r="CK1171" i="1"/>
  <c r="CL1171" i="1" s="1"/>
  <c r="CC1171" i="1"/>
  <c r="CD1171" i="1" s="1"/>
  <c r="BU1171" i="1"/>
  <c r="BV1171" i="1" s="1"/>
  <c r="BM1171" i="1"/>
  <c r="BN1171" i="1" s="1"/>
  <c r="GQ1171" i="1"/>
  <c r="DY1171" i="1"/>
  <c r="DZ1171" i="1" s="1"/>
  <c r="DQ1171" i="1"/>
  <c r="DR1171" i="1" s="1"/>
  <c r="DI1171" i="1"/>
  <c r="DJ1171" i="1" s="1"/>
  <c r="DA1171" i="1"/>
  <c r="DB1171" i="1" s="1"/>
  <c r="CS1171" i="1"/>
  <c r="CT1171" i="1" s="1"/>
  <c r="GI1171" i="1"/>
  <c r="EE1171" i="1"/>
  <c r="DG1171" i="1"/>
  <c r="CI1171" i="1"/>
  <c r="CA1171" i="1"/>
  <c r="FC1171" i="1"/>
  <c r="BS1171" i="1"/>
  <c r="DW1171" i="1"/>
  <c r="DO1171" i="1"/>
  <c r="CY1171" i="1"/>
  <c r="FK1171" i="1"/>
  <c r="GA1171" i="1"/>
  <c r="FS1171" i="1"/>
  <c r="EM1171" i="1"/>
  <c r="CQ1171" i="1"/>
  <c r="EU1171" i="1"/>
  <c r="EG1171" i="1"/>
  <c r="EH1171" i="1" s="1"/>
  <c r="EO1171" i="1"/>
  <c r="EP1171" i="1" s="1"/>
  <c r="EW1171" i="1"/>
  <c r="EX1171" i="1" s="1"/>
  <c r="FE1171" i="1"/>
  <c r="FF1171" i="1" s="1"/>
  <c r="FM1171" i="1"/>
  <c r="FN1171" i="1" s="1"/>
  <c r="FU1171" i="1"/>
  <c r="FV1171" i="1" s="1"/>
  <c r="GC1171" i="1"/>
  <c r="GD1171" i="1" s="1"/>
  <c r="GK1171" i="1"/>
  <c r="GL1171" i="1" s="1"/>
  <c r="GS1171" i="1"/>
  <c r="GT1171" i="1" s="1"/>
  <c r="BR1175" i="1"/>
  <c r="BQ1176" i="1"/>
  <c r="DN1172" i="1"/>
  <c r="DM1173" i="1"/>
  <c r="BZ1172" i="1"/>
  <c r="BY1173" i="1"/>
  <c r="FJ1171" i="1"/>
  <c r="FI1172" i="1"/>
  <c r="FZ1171" i="1"/>
  <c r="FY1172" i="1"/>
  <c r="GG1172" i="1"/>
  <c r="GH1171" i="1"/>
  <c r="CB1116" i="1"/>
  <c r="CE1116" i="1" s="1"/>
  <c r="CF1116" i="1" s="1"/>
  <c r="BD1116" i="1"/>
  <c r="FL1116" i="1"/>
  <c r="FO1116" i="1" s="1"/>
  <c r="FP1116" i="1" s="1"/>
  <c r="EF1116" i="1"/>
  <c r="EI1116" i="1" s="1"/>
  <c r="EJ1116" i="1" s="1"/>
  <c r="CZ1116" i="1"/>
  <c r="DC1116" i="1" s="1"/>
  <c r="AV1116" i="1"/>
  <c r="FD1116" i="1"/>
  <c r="FG1116" i="1" s="1"/>
  <c r="FH1116" i="1" s="1"/>
  <c r="DX1116" i="1"/>
  <c r="EA1116" i="1" s="1"/>
  <c r="EB1116" i="1" s="1"/>
  <c r="CR1116" i="1"/>
  <c r="CU1116" i="1" s="1"/>
  <c r="BT1116" i="1"/>
  <c r="BW1116" i="1" s="1"/>
  <c r="BX1116" i="1" s="1"/>
  <c r="EV1116" i="1"/>
  <c r="EY1116" i="1" s="1"/>
  <c r="EZ1116" i="1" s="1"/>
  <c r="DP1116" i="1"/>
  <c r="DS1116" i="1" s="1"/>
  <c r="DT1116" i="1" s="1"/>
  <c r="BL1116" i="1"/>
  <c r="AN1116" i="1"/>
  <c r="FT1116" i="1"/>
  <c r="FW1116" i="1" s="1"/>
  <c r="FX1116" i="1" s="1"/>
  <c r="EN1116" i="1"/>
  <c r="EQ1116" i="1" s="1"/>
  <c r="ER1116" i="1" s="1"/>
  <c r="DH1116" i="1"/>
  <c r="DK1116" i="1" s="1"/>
  <c r="AF1116" i="1"/>
  <c r="CJ1116" i="1"/>
  <c r="CM1116" i="1" s="1"/>
  <c r="CN1116" i="1" s="1"/>
  <c r="GB1116" i="1"/>
  <c r="GE1116" i="1" s="1"/>
  <c r="GF1116" i="1" s="1"/>
  <c r="F1170" i="1"/>
  <c r="D1171" i="1"/>
  <c r="G1171" i="1" s="1"/>
  <c r="E1172" i="1"/>
  <c r="Q1171" i="1"/>
  <c r="S1170" i="1"/>
  <c r="Z1170" i="1" s="1"/>
  <c r="R1170" i="1"/>
  <c r="AB1171" i="1"/>
  <c r="AA1171" i="1"/>
  <c r="T1171" i="1"/>
  <c r="A1172" i="1"/>
  <c r="H1171" i="1"/>
  <c r="P477" i="1"/>
  <c r="M1118" i="1"/>
  <c r="N1118" i="1" s="1"/>
  <c r="J1118" i="1"/>
  <c r="K1118" i="1" s="1"/>
  <c r="I1119" i="1"/>
  <c r="L1117" i="1"/>
  <c r="O1117" i="1" s="1"/>
  <c r="U1117" i="1"/>
  <c r="W1117" i="1" s="1"/>
  <c r="DV1173" i="1" l="1"/>
  <c r="DU1174" i="1"/>
  <c r="DF1173" i="1"/>
  <c r="DE1174" i="1"/>
  <c r="DM1174" i="1"/>
  <c r="DN1173" i="1"/>
  <c r="CW1175" i="1"/>
  <c r="CX1174" i="1"/>
  <c r="EL1172" i="1"/>
  <c r="EK1173" i="1"/>
  <c r="GP1172" i="1"/>
  <c r="GO1173" i="1"/>
  <c r="GG1173" i="1"/>
  <c r="GH1172" i="1"/>
  <c r="CK1172" i="1"/>
  <c r="CL1172" i="1" s="1"/>
  <c r="CC1172" i="1"/>
  <c r="CD1172" i="1" s="1"/>
  <c r="BU1172" i="1"/>
  <c r="BV1172" i="1" s="1"/>
  <c r="BM1172" i="1"/>
  <c r="BN1172" i="1" s="1"/>
  <c r="BE1172" i="1"/>
  <c r="BF1172" i="1" s="1"/>
  <c r="AW1172" i="1"/>
  <c r="AX1172" i="1" s="1"/>
  <c r="AO1172" i="1"/>
  <c r="AP1172" i="1" s="1"/>
  <c r="AG1172" i="1"/>
  <c r="AH1172" i="1" s="1"/>
  <c r="GQ1172" i="1"/>
  <c r="DY1172" i="1"/>
  <c r="DZ1172" i="1" s="1"/>
  <c r="DQ1172" i="1"/>
  <c r="DR1172" i="1" s="1"/>
  <c r="DI1172" i="1"/>
  <c r="DJ1172" i="1" s="1"/>
  <c r="DA1172" i="1"/>
  <c r="DB1172" i="1" s="1"/>
  <c r="CS1172" i="1"/>
  <c r="CT1172" i="1" s="1"/>
  <c r="GI1172" i="1"/>
  <c r="FS1172" i="1"/>
  <c r="FK1172" i="1"/>
  <c r="DG1172" i="1"/>
  <c r="GA1172" i="1"/>
  <c r="EU1172" i="1"/>
  <c r="BS1172" i="1"/>
  <c r="EM1172" i="1"/>
  <c r="CI1172" i="1"/>
  <c r="CQ1172" i="1"/>
  <c r="CA1172" i="1"/>
  <c r="CY1172" i="1"/>
  <c r="DO1172" i="1"/>
  <c r="EE1172" i="1"/>
  <c r="DW1172" i="1"/>
  <c r="FC1172" i="1"/>
  <c r="EG1172" i="1"/>
  <c r="EH1172" i="1" s="1"/>
  <c r="EO1172" i="1"/>
  <c r="EP1172" i="1" s="1"/>
  <c r="EW1172" i="1"/>
  <c r="EX1172" i="1" s="1"/>
  <c r="FE1172" i="1"/>
  <c r="FF1172" i="1" s="1"/>
  <c r="FM1172" i="1"/>
  <c r="FN1172" i="1" s="1"/>
  <c r="FU1172" i="1"/>
  <c r="FV1172" i="1" s="1"/>
  <c r="GC1172" i="1"/>
  <c r="GD1172" i="1" s="1"/>
  <c r="GK1172" i="1"/>
  <c r="GL1172" i="1" s="1"/>
  <c r="GS1172" i="1"/>
  <c r="GT1172" i="1" s="1"/>
  <c r="FY1173" i="1"/>
  <c r="FZ1172" i="1"/>
  <c r="BR1176" i="1"/>
  <c r="BQ1177" i="1"/>
  <c r="FR1172" i="1"/>
  <c r="FQ1173" i="1"/>
  <c r="CP1174" i="1"/>
  <c r="CO1175" i="1"/>
  <c r="CH1175" i="1"/>
  <c r="CG1176" i="1"/>
  <c r="BY1174" i="1"/>
  <c r="BZ1173" i="1"/>
  <c r="FB1172" i="1"/>
  <c r="FA1173" i="1"/>
  <c r="ED1173" i="1"/>
  <c r="EC1174" i="1"/>
  <c r="ET1172" i="1"/>
  <c r="ES1173" i="1"/>
  <c r="FI1173" i="1"/>
  <c r="FJ1172" i="1"/>
  <c r="FT1117" i="1"/>
  <c r="FW1117" i="1" s="1"/>
  <c r="FX1117" i="1" s="1"/>
  <c r="EN1117" i="1"/>
  <c r="EQ1117" i="1" s="1"/>
  <c r="ER1117" i="1" s="1"/>
  <c r="DH1117" i="1"/>
  <c r="DK1117" i="1" s="1"/>
  <c r="CB1117" i="1"/>
  <c r="CE1117" i="1" s="1"/>
  <c r="CF1117" i="1" s="1"/>
  <c r="AV1117" i="1"/>
  <c r="FL1117" i="1"/>
  <c r="FO1117" i="1" s="1"/>
  <c r="FP1117" i="1" s="1"/>
  <c r="EF1117" i="1"/>
  <c r="EI1117" i="1" s="1"/>
  <c r="EJ1117" i="1" s="1"/>
  <c r="CZ1117" i="1"/>
  <c r="DC1117" i="1" s="1"/>
  <c r="BT1117" i="1"/>
  <c r="BW1117" i="1" s="1"/>
  <c r="BX1117" i="1" s="1"/>
  <c r="AN1117" i="1"/>
  <c r="FD1117" i="1"/>
  <c r="FG1117" i="1" s="1"/>
  <c r="FH1117" i="1" s="1"/>
  <c r="DX1117" i="1"/>
  <c r="EA1117" i="1" s="1"/>
  <c r="EB1117" i="1" s="1"/>
  <c r="CR1117" i="1"/>
  <c r="CU1117" i="1" s="1"/>
  <c r="BL1117" i="1"/>
  <c r="AF1117" i="1"/>
  <c r="EV1117" i="1"/>
  <c r="EY1117" i="1" s="1"/>
  <c r="EZ1117" i="1" s="1"/>
  <c r="DP1117" i="1"/>
  <c r="DS1117" i="1" s="1"/>
  <c r="DT1117" i="1" s="1"/>
  <c r="CJ1117" i="1"/>
  <c r="CM1117" i="1" s="1"/>
  <c r="CN1117" i="1" s="1"/>
  <c r="BD1117" i="1"/>
  <c r="GB1117" i="1"/>
  <c r="GE1117" i="1" s="1"/>
  <c r="GF1117" i="1" s="1"/>
  <c r="F1171" i="1"/>
  <c r="E1173" i="1"/>
  <c r="Q1172" i="1"/>
  <c r="S1171" i="1"/>
  <c r="Z1171" i="1" s="1"/>
  <c r="R1171" i="1"/>
  <c r="D1172" i="1"/>
  <c r="G1172" i="1" s="1"/>
  <c r="AA1172" i="1"/>
  <c r="T1172" i="1"/>
  <c r="AB1172" i="1"/>
  <c r="J1119" i="1"/>
  <c r="K1119" i="1" s="1"/>
  <c r="M1119" i="1"/>
  <c r="N1119" i="1" s="1"/>
  <c r="I1120" i="1"/>
  <c r="A1173" i="1"/>
  <c r="H1172" i="1"/>
  <c r="L1118" i="1"/>
  <c r="O1118" i="1" s="1"/>
  <c r="U1118" i="1"/>
  <c r="W1118" i="1" s="1"/>
  <c r="X477" i="1"/>
  <c r="BE1173" i="1" l="1"/>
  <c r="BF1173" i="1" s="1"/>
  <c r="AW1173" i="1"/>
  <c r="AX1173" i="1" s="1"/>
  <c r="AO1173" i="1"/>
  <c r="AP1173" i="1" s="1"/>
  <c r="AG1173" i="1"/>
  <c r="AH1173" i="1" s="1"/>
  <c r="CK1173" i="1"/>
  <c r="CL1173" i="1" s="1"/>
  <c r="CC1173" i="1"/>
  <c r="CD1173" i="1" s="1"/>
  <c r="BU1173" i="1"/>
  <c r="BV1173" i="1" s="1"/>
  <c r="BM1173" i="1"/>
  <c r="BN1173" i="1" s="1"/>
  <c r="GQ1173" i="1"/>
  <c r="DY1173" i="1"/>
  <c r="DZ1173" i="1" s="1"/>
  <c r="DQ1173" i="1"/>
  <c r="DR1173" i="1" s="1"/>
  <c r="DI1173" i="1"/>
  <c r="DJ1173" i="1" s="1"/>
  <c r="DA1173" i="1"/>
  <c r="DB1173" i="1" s="1"/>
  <c r="CS1173" i="1"/>
  <c r="CT1173" i="1" s="1"/>
  <c r="GI1173" i="1"/>
  <c r="CQ1173" i="1"/>
  <c r="EE1173" i="1"/>
  <c r="CA1173" i="1"/>
  <c r="DO1173" i="1"/>
  <c r="EU1173" i="1"/>
  <c r="GA1173" i="1"/>
  <c r="DW1173" i="1"/>
  <c r="BS1173" i="1"/>
  <c r="FC1173" i="1"/>
  <c r="FS1173" i="1"/>
  <c r="CY1173" i="1"/>
  <c r="CI1173" i="1"/>
  <c r="EM1173" i="1"/>
  <c r="FK1173" i="1"/>
  <c r="DG1173" i="1"/>
  <c r="EG1173" i="1"/>
  <c r="EH1173" i="1" s="1"/>
  <c r="EO1173" i="1"/>
  <c r="EP1173" i="1" s="1"/>
  <c r="EW1173" i="1"/>
  <c r="EX1173" i="1" s="1"/>
  <c r="FE1173" i="1"/>
  <c r="FF1173" i="1" s="1"/>
  <c r="FM1173" i="1"/>
  <c r="FN1173" i="1" s="1"/>
  <c r="FU1173" i="1"/>
  <c r="FV1173" i="1" s="1"/>
  <c r="GC1173" i="1"/>
  <c r="GD1173" i="1" s="1"/>
  <c r="GK1173" i="1"/>
  <c r="GL1173" i="1" s="1"/>
  <c r="GS1173" i="1"/>
  <c r="GT1173" i="1" s="1"/>
  <c r="CX1175" i="1"/>
  <c r="CW1176" i="1"/>
  <c r="FB1173" i="1"/>
  <c r="FA1174" i="1"/>
  <c r="FR1173" i="1"/>
  <c r="FQ1174" i="1"/>
  <c r="BR1177" i="1"/>
  <c r="BQ1178" i="1"/>
  <c r="GH1173" i="1"/>
  <c r="GG1174" i="1"/>
  <c r="DN1174" i="1"/>
  <c r="DM1175" i="1"/>
  <c r="FJ1173" i="1"/>
  <c r="FI1174" i="1"/>
  <c r="BZ1174" i="1"/>
  <c r="BY1175" i="1"/>
  <c r="ET1173" i="1"/>
  <c r="ES1174" i="1"/>
  <c r="CH1176" i="1"/>
  <c r="CG1177" i="1"/>
  <c r="GO1174" i="1"/>
  <c r="GP1173" i="1"/>
  <c r="DF1174" i="1"/>
  <c r="DE1175" i="1"/>
  <c r="FZ1173" i="1"/>
  <c r="FY1174" i="1"/>
  <c r="EL1173" i="1"/>
  <c r="EK1174" i="1"/>
  <c r="DV1174" i="1"/>
  <c r="DU1175" i="1"/>
  <c r="ED1174" i="1"/>
  <c r="EC1175" i="1"/>
  <c r="CO1176" i="1"/>
  <c r="CP1175" i="1"/>
  <c r="EV1118" i="1"/>
  <c r="EY1118" i="1" s="1"/>
  <c r="EZ1118" i="1" s="1"/>
  <c r="DP1118" i="1"/>
  <c r="DS1118" i="1" s="1"/>
  <c r="DT1118" i="1" s="1"/>
  <c r="CJ1118" i="1"/>
  <c r="CM1118" i="1" s="1"/>
  <c r="CN1118" i="1" s="1"/>
  <c r="BD1118" i="1"/>
  <c r="FT1118" i="1"/>
  <c r="FW1118" i="1" s="1"/>
  <c r="FX1118" i="1" s="1"/>
  <c r="EN1118" i="1"/>
  <c r="EQ1118" i="1" s="1"/>
  <c r="ER1118" i="1" s="1"/>
  <c r="DH1118" i="1"/>
  <c r="DK1118" i="1" s="1"/>
  <c r="CB1118" i="1"/>
  <c r="CE1118" i="1" s="1"/>
  <c r="CF1118" i="1" s="1"/>
  <c r="AV1118" i="1"/>
  <c r="FL1118" i="1"/>
  <c r="FO1118" i="1" s="1"/>
  <c r="FP1118" i="1" s="1"/>
  <c r="EF1118" i="1"/>
  <c r="EI1118" i="1" s="1"/>
  <c r="EJ1118" i="1" s="1"/>
  <c r="CZ1118" i="1"/>
  <c r="DC1118" i="1" s="1"/>
  <c r="BT1118" i="1"/>
  <c r="BW1118" i="1" s="1"/>
  <c r="BX1118" i="1" s="1"/>
  <c r="AN1118" i="1"/>
  <c r="FD1118" i="1"/>
  <c r="FG1118" i="1" s="1"/>
  <c r="FH1118" i="1" s="1"/>
  <c r="DX1118" i="1"/>
  <c r="EA1118" i="1" s="1"/>
  <c r="EB1118" i="1" s="1"/>
  <c r="CR1118" i="1"/>
  <c r="CU1118" i="1" s="1"/>
  <c r="BL1118" i="1"/>
  <c r="AF1118" i="1"/>
  <c r="GB1118" i="1"/>
  <c r="GE1118" i="1" s="1"/>
  <c r="GF1118" i="1" s="1"/>
  <c r="F1172" i="1"/>
  <c r="E1174" i="1"/>
  <c r="Q1173" i="1"/>
  <c r="R1172" i="1"/>
  <c r="S1172" i="1"/>
  <c r="Z1172" i="1" s="1"/>
  <c r="D1173" i="1"/>
  <c r="G1173" i="1" s="1"/>
  <c r="B477" i="1"/>
  <c r="C478" i="1"/>
  <c r="M1120" i="1"/>
  <c r="N1120" i="1" s="1"/>
  <c r="J1120" i="1"/>
  <c r="K1120" i="1" s="1"/>
  <c r="I1121" i="1"/>
  <c r="AB1173" i="1"/>
  <c r="AA1173" i="1"/>
  <c r="T1173" i="1"/>
  <c r="L1119" i="1"/>
  <c r="O1119" i="1" s="1"/>
  <c r="U1119" i="1"/>
  <c r="W1119" i="1" s="1"/>
  <c r="A1174" i="1"/>
  <c r="H1173" i="1"/>
  <c r="EL1174" i="1" l="1"/>
  <c r="EK1175" i="1"/>
  <c r="CH1177" i="1"/>
  <c r="CG1178" i="1"/>
  <c r="DN1175" i="1"/>
  <c r="DM1176" i="1"/>
  <c r="FB1174" i="1"/>
  <c r="FA1175" i="1"/>
  <c r="FY1175" i="1"/>
  <c r="FZ1174" i="1"/>
  <c r="ET1174" i="1"/>
  <c r="ES1175" i="1"/>
  <c r="GG1175" i="1"/>
  <c r="GH1174" i="1"/>
  <c r="CX1176" i="1"/>
  <c r="CW1177" i="1"/>
  <c r="CO1177" i="1"/>
  <c r="CP1176" i="1"/>
  <c r="ED1175" i="1"/>
  <c r="EC1176" i="1"/>
  <c r="DF1175" i="1"/>
  <c r="DE1176" i="1"/>
  <c r="BZ1175" i="1"/>
  <c r="BY1176" i="1"/>
  <c r="BR1178" i="1"/>
  <c r="BQ1179" i="1"/>
  <c r="CK1174" i="1"/>
  <c r="CL1174" i="1" s="1"/>
  <c r="CC1174" i="1"/>
  <c r="CD1174" i="1" s="1"/>
  <c r="BU1174" i="1"/>
  <c r="BV1174" i="1" s="1"/>
  <c r="BM1174" i="1"/>
  <c r="BN1174" i="1" s="1"/>
  <c r="BE1174" i="1"/>
  <c r="BF1174" i="1" s="1"/>
  <c r="AW1174" i="1"/>
  <c r="AX1174" i="1" s="1"/>
  <c r="AO1174" i="1"/>
  <c r="AP1174" i="1" s="1"/>
  <c r="AG1174" i="1"/>
  <c r="AH1174" i="1" s="1"/>
  <c r="DY1174" i="1"/>
  <c r="DZ1174" i="1" s="1"/>
  <c r="DQ1174" i="1"/>
  <c r="DR1174" i="1" s="1"/>
  <c r="GQ1174" i="1"/>
  <c r="DI1174" i="1"/>
  <c r="DJ1174" i="1" s="1"/>
  <c r="DA1174" i="1"/>
  <c r="DB1174" i="1" s="1"/>
  <c r="CS1174" i="1"/>
  <c r="CT1174" i="1" s="1"/>
  <c r="GI1174" i="1"/>
  <c r="CY1174" i="1"/>
  <c r="CI1174" i="1"/>
  <c r="GA1174" i="1"/>
  <c r="EM1174" i="1"/>
  <c r="CQ1174" i="1"/>
  <c r="DO1174" i="1"/>
  <c r="FS1174" i="1"/>
  <c r="DG1174" i="1"/>
  <c r="FC1174" i="1"/>
  <c r="EE1174" i="1"/>
  <c r="EU1174" i="1"/>
  <c r="BS1174" i="1"/>
  <c r="DW1174" i="1"/>
  <c r="CA1174" i="1"/>
  <c r="FK1174" i="1"/>
  <c r="EG1174" i="1"/>
  <c r="EH1174" i="1" s="1"/>
  <c r="EO1174" i="1"/>
  <c r="EP1174" i="1" s="1"/>
  <c r="EW1174" i="1"/>
  <c r="EX1174" i="1" s="1"/>
  <c r="FE1174" i="1"/>
  <c r="FF1174" i="1" s="1"/>
  <c r="FM1174" i="1"/>
  <c r="FN1174" i="1" s="1"/>
  <c r="FU1174" i="1"/>
  <c r="FV1174" i="1" s="1"/>
  <c r="GC1174" i="1"/>
  <c r="GD1174" i="1" s="1"/>
  <c r="GK1174" i="1"/>
  <c r="GL1174" i="1" s="1"/>
  <c r="GS1174" i="1"/>
  <c r="GT1174" i="1" s="1"/>
  <c r="DV1175" i="1"/>
  <c r="DU1176" i="1"/>
  <c r="FJ1174" i="1"/>
  <c r="FI1175" i="1"/>
  <c r="FR1174" i="1"/>
  <c r="FQ1175" i="1"/>
  <c r="GO1175" i="1"/>
  <c r="GP1174" i="1"/>
  <c r="FD1119" i="1"/>
  <c r="FG1119" i="1" s="1"/>
  <c r="FH1119" i="1" s="1"/>
  <c r="DX1119" i="1"/>
  <c r="EA1119" i="1" s="1"/>
  <c r="EB1119" i="1" s="1"/>
  <c r="CR1119" i="1"/>
  <c r="CU1119" i="1" s="1"/>
  <c r="BL1119" i="1"/>
  <c r="AF1119" i="1"/>
  <c r="EV1119" i="1"/>
  <c r="EY1119" i="1" s="1"/>
  <c r="EZ1119" i="1" s="1"/>
  <c r="DP1119" i="1"/>
  <c r="DS1119" i="1" s="1"/>
  <c r="DT1119" i="1" s="1"/>
  <c r="CJ1119" i="1"/>
  <c r="CM1119" i="1" s="1"/>
  <c r="CN1119" i="1" s="1"/>
  <c r="BD1119" i="1"/>
  <c r="FT1119" i="1"/>
  <c r="FW1119" i="1" s="1"/>
  <c r="FX1119" i="1" s="1"/>
  <c r="EN1119" i="1"/>
  <c r="EQ1119" i="1" s="1"/>
  <c r="ER1119" i="1" s="1"/>
  <c r="DH1119" i="1"/>
  <c r="DK1119" i="1" s="1"/>
  <c r="CB1119" i="1"/>
  <c r="CE1119" i="1" s="1"/>
  <c r="CF1119" i="1" s="1"/>
  <c r="AV1119" i="1"/>
  <c r="FL1119" i="1"/>
  <c r="FO1119" i="1" s="1"/>
  <c r="FP1119" i="1" s="1"/>
  <c r="EF1119" i="1"/>
  <c r="EI1119" i="1" s="1"/>
  <c r="EJ1119" i="1" s="1"/>
  <c r="CZ1119" i="1"/>
  <c r="DC1119" i="1" s="1"/>
  <c r="BT1119" i="1"/>
  <c r="BW1119" i="1" s="1"/>
  <c r="BX1119" i="1" s="1"/>
  <c r="AN1119" i="1"/>
  <c r="GB1119" i="1"/>
  <c r="GE1119" i="1" s="1"/>
  <c r="GF1119" i="1" s="1"/>
  <c r="F1173" i="1"/>
  <c r="E1175" i="1"/>
  <c r="Q1174" i="1"/>
  <c r="S1173" i="1"/>
  <c r="Z1173" i="1" s="1"/>
  <c r="R1173" i="1"/>
  <c r="D1174" i="1"/>
  <c r="G1174" i="1" s="1"/>
  <c r="AA1174" i="1"/>
  <c r="T1174" i="1"/>
  <c r="AB1174" i="1"/>
  <c r="L1120" i="1"/>
  <c r="O1120" i="1" s="1"/>
  <c r="U1120" i="1"/>
  <c r="W1120" i="1" s="1"/>
  <c r="A1175" i="1"/>
  <c r="H1174" i="1"/>
  <c r="J1121" i="1"/>
  <c r="K1121" i="1" s="1"/>
  <c r="M1121" i="1"/>
  <c r="N1121" i="1" s="1"/>
  <c r="I1122" i="1"/>
  <c r="P478" i="1"/>
  <c r="DF1176" i="1" l="1"/>
  <c r="DE1177" i="1"/>
  <c r="DM1177" i="1"/>
  <c r="DN1176" i="1"/>
  <c r="GO1176" i="1"/>
  <c r="GP1175" i="1"/>
  <c r="GH1175" i="1"/>
  <c r="GG1176" i="1"/>
  <c r="DU1177" i="1"/>
  <c r="DV1176" i="1"/>
  <c r="ED1176" i="1"/>
  <c r="EC1177" i="1"/>
  <c r="ES1176" i="1"/>
  <c r="ET1175" i="1"/>
  <c r="CH1178" i="1"/>
  <c r="CG1179" i="1"/>
  <c r="FR1175" i="1"/>
  <c r="FQ1176" i="1"/>
  <c r="FJ1175" i="1"/>
  <c r="FI1176" i="1"/>
  <c r="BR1179" i="1"/>
  <c r="BQ1180" i="1"/>
  <c r="EL1175" i="1"/>
  <c r="EK1176" i="1"/>
  <c r="BZ1176" i="1"/>
  <c r="BY1177" i="1"/>
  <c r="CX1177" i="1"/>
  <c r="CW1178" i="1"/>
  <c r="FA1176" i="1"/>
  <c r="FB1175" i="1"/>
  <c r="BE1175" i="1"/>
  <c r="BF1175" i="1" s="1"/>
  <c r="AW1175" i="1"/>
  <c r="AX1175" i="1" s="1"/>
  <c r="AO1175" i="1"/>
  <c r="AP1175" i="1" s="1"/>
  <c r="AG1175" i="1"/>
  <c r="AH1175" i="1" s="1"/>
  <c r="CK1175" i="1"/>
  <c r="CL1175" i="1" s="1"/>
  <c r="CC1175" i="1"/>
  <c r="CD1175" i="1" s="1"/>
  <c r="BU1175" i="1"/>
  <c r="BV1175" i="1" s="1"/>
  <c r="BM1175" i="1"/>
  <c r="BN1175" i="1" s="1"/>
  <c r="DY1175" i="1"/>
  <c r="DZ1175" i="1" s="1"/>
  <c r="DQ1175" i="1"/>
  <c r="DR1175" i="1" s="1"/>
  <c r="GQ1175" i="1"/>
  <c r="DI1175" i="1"/>
  <c r="DJ1175" i="1" s="1"/>
  <c r="DA1175" i="1"/>
  <c r="DB1175" i="1" s="1"/>
  <c r="CS1175" i="1"/>
  <c r="CT1175" i="1" s="1"/>
  <c r="GI1175" i="1"/>
  <c r="CY1175" i="1"/>
  <c r="EE1175" i="1"/>
  <c r="FC1175" i="1"/>
  <c r="CQ1175" i="1"/>
  <c r="EU1175" i="1"/>
  <c r="BS1175" i="1"/>
  <c r="DG1175" i="1"/>
  <c r="CI1175" i="1"/>
  <c r="GA1175" i="1"/>
  <c r="DW1175" i="1"/>
  <c r="FK1175" i="1"/>
  <c r="DO1175" i="1"/>
  <c r="CA1175" i="1"/>
  <c r="FS1175" i="1"/>
  <c r="EM1175" i="1"/>
  <c r="EG1175" i="1"/>
  <c r="EH1175" i="1" s="1"/>
  <c r="EO1175" i="1"/>
  <c r="EP1175" i="1" s="1"/>
  <c r="EW1175" i="1"/>
  <c r="EX1175" i="1" s="1"/>
  <c r="FE1175" i="1"/>
  <c r="FF1175" i="1" s="1"/>
  <c r="FM1175" i="1"/>
  <c r="FN1175" i="1" s="1"/>
  <c r="FU1175" i="1"/>
  <c r="FV1175" i="1" s="1"/>
  <c r="GC1175" i="1"/>
  <c r="GD1175" i="1" s="1"/>
  <c r="GK1175" i="1"/>
  <c r="GL1175" i="1" s="1"/>
  <c r="GS1175" i="1"/>
  <c r="GT1175" i="1" s="1"/>
  <c r="CP1177" i="1"/>
  <c r="CO1178" i="1"/>
  <c r="FZ1175" i="1"/>
  <c r="FY1176" i="1"/>
  <c r="FL1120" i="1"/>
  <c r="FO1120" i="1" s="1"/>
  <c r="FP1120" i="1" s="1"/>
  <c r="EF1120" i="1"/>
  <c r="EI1120" i="1" s="1"/>
  <c r="EJ1120" i="1" s="1"/>
  <c r="CZ1120" i="1"/>
  <c r="DC1120" i="1" s="1"/>
  <c r="BT1120" i="1"/>
  <c r="BW1120" i="1" s="1"/>
  <c r="BX1120" i="1" s="1"/>
  <c r="AN1120" i="1"/>
  <c r="FD1120" i="1"/>
  <c r="FG1120" i="1" s="1"/>
  <c r="FH1120" i="1" s="1"/>
  <c r="DX1120" i="1"/>
  <c r="EA1120" i="1" s="1"/>
  <c r="EB1120" i="1" s="1"/>
  <c r="CR1120" i="1"/>
  <c r="CU1120" i="1" s="1"/>
  <c r="BL1120" i="1"/>
  <c r="AF1120" i="1"/>
  <c r="EV1120" i="1"/>
  <c r="EY1120" i="1" s="1"/>
  <c r="EZ1120" i="1" s="1"/>
  <c r="DP1120" i="1"/>
  <c r="DS1120" i="1" s="1"/>
  <c r="DT1120" i="1" s="1"/>
  <c r="CJ1120" i="1"/>
  <c r="CM1120" i="1" s="1"/>
  <c r="CN1120" i="1" s="1"/>
  <c r="BD1120" i="1"/>
  <c r="FT1120" i="1"/>
  <c r="FW1120" i="1" s="1"/>
  <c r="FX1120" i="1" s="1"/>
  <c r="EN1120" i="1"/>
  <c r="EQ1120" i="1" s="1"/>
  <c r="ER1120" i="1" s="1"/>
  <c r="DH1120" i="1"/>
  <c r="DK1120" i="1" s="1"/>
  <c r="CB1120" i="1"/>
  <c r="CE1120" i="1" s="1"/>
  <c r="CF1120" i="1" s="1"/>
  <c r="AV1120" i="1"/>
  <c r="GB1120" i="1"/>
  <c r="GE1120" i="1" s="1"/>
  <c r="GF1120" i="1" s="1"/>
  <c r="F1174" i="1"/>
  <c r="E1176" i="1"/>
  <c r="Q1175" i="1"/>
  <c r="S1174" i="1"/>
  <c r="Z1174" i="1" s="1"/>
  <c r="R1174" i="1"/>
  <c r="D1175" i="1"/>
  <c r="G1175" i="1" s="1"/>
  <c r="L1121" i="1"/>
  <c r="O1121" i="1" s="1"/>
  <c r="U1121" i="1"/>
  <c r="W1121" i="1" s="1"/>
  <c r="X478" i="1"/>
  <c r="A1176" i="1"/>
  <c r="H1175" i="1"/>
  <c r="M1122" i="1"/>
  <c r="N1122" i="1" s="1"/>
  <c r="J1122" i="1"/>
  <c r="K1122" i="1" s="1"/>
  <c r="I1123" i="1"/>
  <c r="AB1175" i="1"/>
  <c r="AA1175" i="1"/>
  <c r="T1175" i="1"/>
  <c r="EL1176" i="1" l="1"/>
  <c r="EK1177" i="1"/>
  <c r="CG1180" i="1"/>
  <c r="CH1179" i="1"/>
  <c r="GH1176" i="1"/>
  <c r="GG1177" i="1"/>
  <c r="FZ1176" i="1"/>
  <c r="FY1177" i="1"/>
  <c r="BQ1181" i="1"/>
  <c r="BR1180" i="1"/>
  <c r="FB1176" i="1"/>
  <c r="FA1177" i="1"/>
  <c r="ES1177" i="1"/>
  <c r="ET1176" i="1"/>
  <c r="GO1177" i="1"/>
  <c r="GP1176" i="1"/>
  <c r="CP1178" i="1"/>
  <c r="CO1179" i="1"/>
  <c r="CX1178" i="1"/>
  <c r="CW1179" i="1"/>
  <c r="FJ1176" i="1"/>
  <c r="FI1177" i="1"/>
  <c r="ED1177" i="1"/>
  <c r="EC1178" i="1"/>
  <c r="CK1176" i="1"/>
  <c r="CL1176" i="1" s="1"/>
  <c r="CC1176" i="1"/>
  <c r="CD1176" i="1" s="1"/>
  <c r="BU1176" i="1"/>
  <c r="BV1176" i="1" s="1"/>
  <c r="BM1176" i="1"/>
  <c r="BN1176" i="1" s="1"/>
  <c r="BE1176" i="1"/>
  <c r="BF1176" i="1" s="1"/>
  <c r="AW1176" i="1"/>
  <c r="AX1176" i="1" s="1"/>
  <c r="AO1176" i="1"/>
  <c r="AP1176" i="1" s="1"/>
  <c r="AG1176" i="1"/>
  <c r="AH1176" i="1" s="1"/>
  <c r="DY1176" i="1"/>
  <c r="DZ1176" i="1" s="1"/>
  <c r="DQ1176" i="1"/>
  <c r="DR1176" i="1" s="1"/>
  <c r="DI1176" i="1"/>
  <c r="DJ1176" i="1" s="1"/>
  <c r="GQ1176" i="1"/>
  <c r="DA1176" i="1"/>
  <c r="DB1176" i="1" s="1"/>
  <c r="CS1176" i="1"/>
  <c r="CT1176" i="1" s="1"/>
  <c r="GI1176" i="1"/>
  <c r="EU1176" i="1"/>
  <c r="DO1176" i="1"/>
  <c r="CQ1176" i="1"/>
  <c r="DW1176" i="1"/>
  <c r="BS1176" i="1"/>
  <c r="FS1176" i="1"/>
  <c r="GA1176" i="1"/>
  <c r="EE1176" i="1"/>
  <c r="CY1176" i="1"/>
  <c r="FC1176" i="1"/>
  <c r="FK1176" i="1"/>
  <c r="DG1176" i="1"/>
  <c r="EM1176" i="1"/>
  <c r="CI1176" i="1"/>
  <c r="CA1176" i="1"/>
  <c r="EG1176" i="1"/>
  <c r="EH1176" i="1" s="1"/>
  <c r="EO1176" i="1"/>
  <c r="EP1176" i="1" s="1"/>
  <c r="EW1176" i="1"/>
  <c r="EX1176" i="1" s="1"/>
  <c r="FE1176" i="1"/>
  <c r="FF1176" i="1" s="1"/>
  <c r="FM1176" i="1"/>
  <c r="FN1176" i="1" s="1"/>
  <c r="FU1176" i="1"/>
  <c r="FV1176" i="1" s="1"/>
  <c r="GC1176" i="1"/>
  <c r="GD1176" i="1" s="1"/>
  <c r="GK1176" i="1"/>
  <c r="GL1176" i="1" s="1"/>
  <c r="GS1176" i="1"/>
  <c r="GT1176" i="1" s="1"/>
  <c r="DN1177" i="1"/>
  <c r="DM1178" i="1"/>
  <c r="BZ1177" i="1"/>
  <c r="BY1178" i="1"/>
  <c r="FR1176" i="1"/>
  <c r="FQ1177" i="1"/>
  <c r="DF1177" i="1"/>
  <c r="DE1178" i="1"/>
  <c r="DV1177" i="1"/>
  <c r="DU1178" i="1"/>
  <c r="FT1121" i="1"/>
  <c r="FW1121" i="1" s="1"/>
  <c r="FX1121" i="1" s="1"/>
  <c r="EN1121" i="1"/>
  <c r="EQ1121" i="1" s="1"/>
  <c r="ER1121" i="1" s="1"/>
  <c r="DH1121" i="1"/>
  <c r="DK1121" i="1" s="1"/>
  <c r="CB1121" i="1"/>
  <c r="CE1121" i="1" s="1"/>
  <c r="CF1121" i="1" s="1"/>
  <c r="AV1121" i="1"/>
  <c r="FL1121" i="1"/>
  <c r="FO1121" i="1" s="1"/>
  <c r="FP1121" i="1" s="1"/>
  <c r="EF1121" i="1"/>
  <c r="EI1121" i="1" s="1"/>
  <c r="EJ1121" i="1" s="1"/>
  <c r="CZ1121" i="1"/>
  <c r="DC1121" i="1" s="1"/>
  <c r="BT1121" i="1"/>
  <c r="BW1121" i="1" s="1"/>
  <c r="BX1121" i="1" s="1"/>
  <c r="AN1121" i="1"/>
  <c r="FD1121" i="1"/>
  <c r="FG1121" i="1" s="1"/>
  <c r="FH1121" i="1" s="1"/>
  <c r="DX1121" i="1"/>
  <c r="EA1121" i="1" s="1"/>
  <c r="EB1121" i="1" s="1"/>
  <c r="CR1121" i="1"/>
  <c r="CU1121" i="1" s="1"/>
  <c r="BL1121" i="1"/>
  <c r="AF1121" i="1"/>
  <c r="EV1121" i="1"/>
  <c r="EY1121" i="1" s="1"/>
  <c r="EZ1121" i="1" s="1"/>
  <c r="DP1121" i="1"/>
  <c r="DS1121" i="1" s="1"/>
  <c r="DT1121" i="1" s="1"/>
  <c r="CJ1121" i="1"/>
  <c r="CM1121" i="1" s="1"/>
  <c r="CN1121" i="1" s="1"/>
  <c r="BD1121" i="1"/>
  <c r="GB1121" i="1"/>
  <c r="GE1121" i="1" s="1"/>
  <c r="GF1121" i="1" s="1"/>
  <c r="F1175" i="1"/>
  <c r="E1177" i="1"/>
  <c r="Q1176" i="1"/>
  <c r="S1175" i="1"/>
  <c r="Z1175" i="1" s="1"/>
  <c r="R1175" i="1"/>
  <c r="D1176" i="1"/>
  <c r="G1176" i="1" s="1"/>
  <c r="C479" i="1"/>
  <c r="P479" i="1" s="1"/>
  <c r="AA1176" i="1"/>
  <c r="T1176" i="1"/>
  <c r="AB1176" i="1"/>
  <c r="L1122" i="1"/>
  <c r="O1122" i="1" s="1"/>
  <c r="U1122" i="1"/>
  <c r="W1122" i="1" s="1"/>
  <c r="A1177" i="1"/>
  <c r="H1176" i="1"/>
  <c r="B478" i="1"/>
  <c r="J1123" i="1"/>
  <c r="K1123" i="1" s="1"/>
  <c r="M1123" i="1"/>
  <c r="N1123" i="1" s="1"/>
  <c r="I1124" i="1"/>
  <c r="BY1179" i="1" l="1"/>
  <c r="BZ1178" i="1"/>
  <c r="ED1178" i="1"/>
  <c r="EC1179" i="1"/>
  <c r="FZ1177" i="1"/>
  <c r="FY1178" i="1"/>
  <c r="BE1177" i="1"/>
  <c r="BF1177" i="1" s="1"/>
  <c r="AW1177" i="1"/>
  <c r="AX1177" i="1" s="1"/>
  <c r="AO1177" i="1"/>
  <c r="AP1177" i="1" s="1"/>
  <c r="AG1177" i="1"/>
  <c r="AH1177" i="1" s="1"/>
  <c r="CK1177" i="1"/>
  <c r="CL1177" i="1" s="1"/>
  <c r="CC1177" i="1"/>
  <c r="CD1177" i="1" s="1"/>
  <c r="BU1177" i="1"/>
  <c r="BV1177" i="1" s="1"/>
  <c r="BM1177" i="1"/>
  <c r="BN1177" i="1" s="1"/>
  <c r="DY1177" i="1"/>
  <c r="DZ1177" i="1" s="1"/>
  <c r="DQ1177" i="1"/>
  <c r="DR1177" i="1" s="1"/>
  <c r="DI1177" i="1"/>
  <c r="DJ1177" i="1" s="1"/>
  <c r="DA1177" i="1"/>
  <c r="DB1177" i="1" s="1"/>
  <c r="CS1177" i="1"/>
  <c r="CT1177" i="1" s="1"/>
  <c r="GQ1177" i="1"/>
  <c r="GI1177" i="1"/>
  <c r="DW1177" i="1"/>
  <c r="CA1177" i="1"/>
  <c r="FC1177" i="1"/>
  <c r="FS1177" i="1"/>
  <c r="GA1177" i="1"/>
  <c r="EE1177" i="1"/>
  <c r="FK1177" i="1"/>
  <c r="EU1177" i="1"/>
  <c r="CY1177" i="1"/>
  <c r="BS1177" i="1"/>
  <c r="DO1177" i="1"/>
  <c r="CI1177" i="1"/>
  <c r="CQ1177" i="1"/>
  <c r="DG1177" i="1"/>
  <c r="EM1177" i="1"/>
  <c r="EG1177" i="1"/>
  <c r="EH1177" i="1" s="1"/>
  <c r="EO1177" i="1"/>
  <c r="EP1177" i="1" s="1"/>
  <c r="EW1177" i="1"/>
  <c r="EX1177" i="1" s="1"/>
  <c r="FE1177" i="1"/>
  <c r="FF1177" i="1" s="1"/>
  <c r="FM1177" i="1"/>
  <c r="FN1177" i="1" s="1"/>
  <c r="FU1177" i="1"/>
  <c r="FV1177" i="1" s="1"/>
  <c r="GC1177" i="1"/>
  <c r="GD1177" i="1" s="1"/>
  <c r="GK1177" i="1"/>
  <c r="GL1177" i="1" s="1"/>
  <c r="GS1177" i="1"/>
  <c r="GT1177" i="1" s="1"/>
  <c r="GO1178" i="1"/>
  <c r="GP1177" i="1"/>
  <c r="DV1178" i="1"/>
  <c r="DU1179" i="1"/>
  <c r="DN1178" i="1"/>
  <c r="DM1179" i="1"/>
  <c r="FJ1177" i="1"/>
  <c r="FI1178" i="1"/>
  <c r="GG1178" i="1"/>
  <c r="GH1177" i="1"/>
  <c r="ET1177" i="1"/>
  <c r="ES1178" i="1"/>
  <c r="DF1178" i="1"/>
  <c r="DE1179" i="1"/>
  <c r="CW1180" i="1"/>
  <c r="CX1179" i="1"/>
  <c r="FA1178" i="1"/>
  <c r="FB1177" i="1"/>
  <c r="CG1181" i="1"/>
  <c r="CH1180" i="1"/>
  <c r="FQ1178" i="1"/>
  <c r="FR1177" i="1"/>
  <c r="CO1180" i="1"/>
  <c r="CP1179" i="1"/>
  <c r="EL1177" i="1"/>
  <c r="EK1178" i="1"/>
  <c r="BQ1182" i="1"/>
  <c r="BR1181" i="1"/>
  <c r="EV1122" i="1"/>
  <c r="EY1122" i="1" s="1"/>
  <c r="EZ1122" i="1" s="1"/>
  <c r="DP1122" i="1"/>
  <c r="DS1122" i="1" s="1"/>
  <c r="DT1122" i="1" s="1"/>
  <c r="CJ1122" i="1"/>
  <c r="CM1122" i="1" s="1"/>
  <c r="CN1122" i="1" s="1"/>
  <c r="BD1122" i="1"/>
  <c r="FT1122" i="1"/>
  <c r="FW1122" i="1" s="1"/>
  <c r="FX1122" i="1" s="1"/>
  <c r="EN1122" i="1"/>
  <c r="EQ1122" i="1" s="1"/>
  <c r="ER1122" i="1" s="1"/>
  <c r="DH1122" i="1"/>
  <c r="DK1122" i="1" s="1"/>
  <c r="CB1122" i="1"/>
  <c r="CE1122" i="1" s="1"/>
  <c r="CF1122" i="1" s="1"/>
  <c r="AV1122" i="1"/>
  <c r="FL1122" i="1"/>
  <c r="FO1122" i="1" s="1"/>
  <c r="FP1122" i="1" s="1"/>
  <c r="EF1122" i="1"/>
  <c r="EI1122" i="1" s="1"/>
  <c r="EJ1122" i="1" s="1"/>
  <c r="CZ1122" i="1"/>
  <c r="DC1122" i="1" s="1"/>
  <c r="BT1122" i="1"/>
  <c r="BW1122" i="1" s="1"/>
  <c r="BX1122" i="1" s="1"/>
  <c r="AN1122" i="1"/>
  <c r="FD1122" i="1"/>
  <c r="FG1122" i="1" s="1"/>
  <c r="FH1122" i="1" s="1"/>
  <c r="DX1122" i="1"/>
  <c r="EA1122" i="1" s="1"/>
  <c r="EB1122" i="1" s="1"/>
  <c r="CR1122" i="1"/>
  <c r="CU1122" i="1" s="1"/>
  <c r="BL1122" i="1"/>
  <c r="AF1122" i="1"/>
  <c r="GB1122" i="1"/>
  <c r="GE1122" i="1" s="1"/>
  <c r="GF1122" i="1" s="1"/>
  <c r="F1176" i="1"/>
  <c r="E1178" i="1"/>
  <c r="Q1177" i="1"/>
  <c r="R1176" i="1"/>
  <c r="S1176" i="1"/>
  <c r="Z1176" i="1" s="1"/>
  <c r="D1177" i="1"/>
  <c r="G1177" i="1" s="1"/>
  <c r="AB1177" i="1"/>
  <c r="AA1177" i="1"/>
  <c r="T1177" i="1"/>
  <c r="L1123" i="1"/>
  <c r="O1123" i="1" s="1"/>
  <c r="U1123" i="1"/>
  <c r="W1123" i="1" s="1"/>
  <c r="J1124" i="1"/>
  <c r="K1124" i="1" s="1"/>
  <c r="M1124" i="1"/>
  <c r="N1124" i="1" s="1"/>
  <c r="I1125" i="1"/>
  <c r="A1178" i="1"/>
  <c r="H1177" i="1"/>
  <c r="X479" i="1"/>
  <c r="DE1180" i="1" l="1"/>
  <c r="DF1179" i="1"/>
  <c r="DM1180" i="1"/>
  <c r="DN1179" i="1"/>
  <c r="ET1178" i="1"/>
  <c r="ES1179" i="1"/>
  <c r="DU1180" i="1"/>
  <c r="DV1179" i="1"/>
  <c r="FY1179" i="1"/>
  <c r="FZ1178" i="1"/>
  <c r="FR1178" i="1"/>
  <c r="FQ1179" i="1"/>
  <c r="BR1182" i="1"/>
  <c r="BQ1183" i="1"/>
  <c r="CH1181" i="1"/>
  <c r="CG1182" i="1"/>
  <c r="EL1178" i="1"/>
  <c r="EK1179" i="1"/>
  <c r="EC1180" i="1"/>
  <c r="ED1179" i="1"/>
  <c r="FB1178" i="1"/>
  <c r="FA1179" i="1"/>
  <c r="GG1179" i="1"/>
  <c r="GH1178" i="1"/>
  <c r="GO1179" i="1"/>
  <c r="GP1178" i="1"/>
  <c r="FI1179" i="1"/>
  <c r="FJ1178" i="1"/>
  <c r="CK1178" i="1"/>
  <c r="CL1178" i="1" s="1"/>
  <c r="CC1178" i="1"/>
  <c r="CD1178" i="1" s="1"/>
  <c r="BU1178" i="1"/>
  <c r="BV1178" i="1" s="1"/>
  <c r="BM1178" i="1"/>
  <c r="BN1178" i="1" s="1"/>
  <c r="BE1178" i="1"/>
  <c r="BF1178" i="1" s="1"/>
  <c r="AW1178" i="1"/>
  <c r="AX1178" i="1" s="1"/>
  <c r="AO1178" i="1"/>
  <c r="AP1178" i="1" s="1"/>
  <c r="AG1178" i="1"/>
  <c r="AH1178" i="1" s="1"/>
  <c r="DY1178" i="1"/>
  <c r="DZ1178" i="1" s="1"/>
  <c r="DQ1178" i="1"/>
  <c r="DR1178" i="1" s="1"/>
  <c r="DI1178" i="1"/>
  <c r="DJ1178" i="1" s="1"/>
  <c r="DA1178" i="1"/>
  <c r="DB1178" i="1" s="1"/>
  <c r="CS1178" i="1"/>
  <c r="CT1178" i="1" s="1"/>
  <c r="GQ1178" i="1"/>
  <c r="GI1178" i="1"/>
  <c r="CQ1178" i="1"/>
  <c r="CI1178" i="1"/>
  <c r="CA1178" i="1"/>
  <c r="FS1178" i="1"/>
  <c r="DO1178" i="1"/>
  <c r="BS1178" i="1"/>
  <c r="EM1178" i="1"/>
  <c r="EU1178" i="1"/>
  <c r="EE1178" i="1"/>
  <c r="GA1178" i="1"/>
  <c r="FK1178" i="1"/>
  <c r="DG1178" i="1"/>
  <c r="CY1178" i="1"/>
  <c r="FC1178" i="1"/>
  <c r="DW1178" i="1"/>
  <c r="EG1178" i="1"/>
  <c r="EH1178" i="1" s="1"/>
  <c r="EO1178" i="1"/>
  <c r="EP1178" i="1" s="1"/>
  <c r="EW1178" i="1"/>
  <c r="EX1178" i="1" s="1"/>
  <c r="FE1178" i="1"/>
  <c r="FF1178" i="1" s="1"/>
  <c r="FM1178" i="1"/>
  <c r="FN1178" i="1" s="1"/>
  <c r="FU1178" i="1"/>
  <c r="FV1178" i="1" s="1"/>
  <c r="GC1178" i="1"/>
  <c r="GD1178" i="1" s="1"/>
  <c r="GK1178" i="1"/>
  <c r="GL1178" i="1" s="1"/>
  <c r="GS1178" i="1"/>
  <c r="GT1178" i="1" s="1"/>
  <c r="CO1181" i="1"/>
  <c r="CP1180" i="1"/>
  <c r="CX1180" i="1"/>
  <c r="CW1181" i="1"/>
  <c r="BY1180" i="1"/>
  <c r="BZ1179" i="1"/>
  <c r="FD1123" i="1"/>
  <c r="FG1123" i="1" s="1"/>
  <c r="FH1123" i="1" s="1"/>
  <c r="DX1123" i="1"/>
  <c r="EA1123" i="1" s="1"/>
  <c r="EB1123" i="1" s="1"/>
  <c r="CR1123" i="1"/>
  <c r="CU1123" i="1" s="1"/>
  <c r="BL1123" i="1"/>
  <c r="AF1123" i="1"/>
  <c r="EV1123" i="1"/>
  <c r="EY1123" i="1" s="1"/>
  <c r="EZ1123" i="1" s="1"/>
  <c r="DP1123" i="1"/>
  <c r="DS1123" i="1" s="1"/>
  <c r="DT1123" i="1" s="1"/>
  <c r="CJ1123" i="1"/>
  <c r="CM1123" i="1" s="1"/>
  <c r="CN1123" i="1" s="1"/>
  <c r="BD1123" i="1"/>
  <c r="FT1123" i="1"/>
  <c r="FW1123" i="1" s="1"/>
  <c r="FX1123" i="1" s="1"/>
  <c r="EN1123" i="1"/>
  <c r="EQ1123" i="1" s="1"/>
  <c r="ER1123" i="1" s="1"/>
  <c r="DH1123" i="1"/>
  <c r="DK1123" i="1" s="1"/>
  <c r="CB1123" i="1"/>
  <c r="CE1123" i="1" s="1"/>
  <c r="CF1123" i="1" s="1"/>
  <c r="AV1123" i="1"/>
  <c r="FL1123" i="1"/>
  <c r="FO1123" i="1" s="1"/>
  <c r="FP1123" i="1" s="1"/>
  <c r="EF1123" i="1"/>
  <c r="EI1123" i="1" s="1"/>
  <c r="EJ1123" i="1" s="1"/>
  <c r="CZ1123" i="1"/>
  <c r="DC1123" i="1" s="1"/>
  <c r="BT1123" i="1"/>
  <c r="BW1123" i="1" s="1"/>
  <c r="BX1123" i="1" s="1"/>
  <c r="AN1123" i="1"/>
  <c r="GB1123" i="1"/>
  <c r="GE1123" i="1" s="1"/>
  <c r="GF1123" i="1" s="1"/>
  <c r="F1177" i="1"/>
  <c r="R1177" i="1"/>
  <c r="S1177" i="1"/>
  <c r="Z1177" i="1" s="1"/>
  <c r="E1179" i="1"/>
  <c r="Q1178" i="1"/>
  <c r="D1178" i="1"/>
  <c r="G1178" i="1" s="1"/>
  <c r="C480" i="1"/>
  <c r="P480" i="1" s="1"/>
  <c r="B479" i="1"/>
  <c r="AA1178" i="1"/>
  <c r="T1178" i="1"/>
  <c r="AB1178" i="1"/>
  <c r="A1179" i="1"/>
  <c r="H1178" i="1"/>
  <c r="L1124" i="1"/>
  <c r="O1124" i="1" s="1"/>
  <c r="U1124" i="1"/>
  <c r="W1124" i="1" s="1"/>
  <c r="J1125" i="1"/>
  <c r="K1125" i="1" s="1"/>
  <c r="M1125" i="1"/>
  <c r="N1125" i="1" s="1"/>
  <c r="I1126" i="1"/>
  <c r="CG1183" i="1" l="1"/>
  <c r="CH1182" i="1"/>
  <c r="GH1179" i="1"/>
  <c r="GG1180" i="1"/>
  <c r="DU1181" i="1"/>
  <c r="DV1180" i="1"/>
  <c r="FA1180" i="1"/>
  <c r="FB1179" i="1"/>
  <c r="BQ1184" i="1"/>
  <c r="BR1183" i="1"/>
  <c r="ET1179" i="1"/>
  <c r="ES1180" i="1"/>
  <c r="BE1179" i="1"/>
  <c r="BF1179" i="1" s="1"/>
  <c r="AW1179" i="1"/>
  <c r="AX1179" i="1" s="1"/>
  <c r="AO1179" i="1"/>
  <c r="AP1179" i="1" s="1"/>
  <c r="AG1179" i="1"/>
  <c r="AH1179" i="1" s="1"/>
  <c r="CK1179" i="1"/>
  <c r="CL1179" i="1" s="1"/>
  <c r="CC1179" i="1"/>
  <c r="CD1179" i="1" s="1"/>
  <c r="BU1179" i="1"/>
  <c r="BV1179" i="1" s="1"/>
  <c r="BM1179" i="1"/>
  <c r="BN1179" i="1" s="1"/>
  <c r="DY1179" i="1"/>
  <c r="DZ1179" i="1" s="1"/>
  <c r="DQ1179" i="1"/>
  <c r="DR1179" i="1" s="1"/>
  <c r="DI1179" i="1"/>
  <c r="DJ1179" i="1" s="1"/>
  <c r="DA1179" i="1"/>
  <c r="DB1179" i="1" s="1"/>
  <c r="CS1179" i="1"/>
  <c r="CT1179" i="1" s="1"/>
  <c r="GQ1179" i="1"/>
  <c r="GI1179" i="1"/>
  <c r="BS1179" i="1"/>
  <c r="FK1179" i="1"/>
  <c r="EU1179" i="1"/>
  <c r="CQ1179" i="1"/>
  <c r="FS1179" i="1"/>
  <c r="FC1179" i="1"/>
  <c r="CA1179" i="1"/>
  <c r="GA1179" i="1"/>
  <c r="DW1179" i="1"/>
  <c r="EM1179" i="1"/>
  <c r="CI1179" i="1"/>
  <c r="DG1179" i="1"/>
  <c r="EE1179" i="1"/>
  <c r="CY1179" i="1"/>
  <c r="DO1179" i="1"/>
  <c r="EG1179" i="1"/>
  <c r="EH1179" i="1" s="1"/>
  <c r="EO1179" i="1"/>
  <c r="EP1179" i="1" s="1"/>
  <c r="EW1179" i="1"/>
  <c r="EX1179" i="1" s="1"/>
  <c r="FE1179" i="1"/>
  <c r="FF1179" i="1" s="1"/>
  <c r="FM1179" i="1"/>
  <c r="FN1179" i="1" s="1"/>
  <c r="FU1179" i="1"/>
  <c r="FV1179" i="1" s="1"/>
  <c r="GC1179" i="1"/>
  <c r="GD1179" i="1" s="1"/>
  <c r="GK1179" i="1"/>
  <c r="GL1179" i="1" s="1"/>
  <c r="GS1179" i="1"/>
  <c r="GT1179" i="1" s="1"/>
  <c r="BZ1180" i="1"/>
  <c r="BY1181" i="1"/>
  <c r="CX1181" i="1"/>
  <c r="CW1182" i="1"/>
  <c r="FQ1180" i="1"/>
  <c r="FR1179" i="1"/>
  <c r="FJ1179" i="1"/>
  <c r="FI1180" i="1"/>
  <c r="EC1181" i="1"/>
  <c r="ED1180" i="1"/>
  <c r="DM1181" i="1"/>
  <c r="DN1180" i="1"/>
  <c r="EK1180" i="1"/>
  <c r="EL1179" i="1"/>
  <c r="CO1182" i="1"/>
  <c r="CP1181" i="1"/>
  <c r="GO1180" i="1"/>
  <c r="GP1179" i="1"/>
  <c r="FY1180" i="1"/>
  <c r="FZ1179" i="1"/>
  <c r="DE1181" i="1"/>
  <c r="DF1180" i="1"/>
  <c r="FD1124" i="1"/>
  <c r="FG1124" i="1" s="1"/>
  <c r="FH1124" i="1" s="1"/>
  <c r="DX1124" i="1"/>
  <c r="EA1124" i="1" s="1"/>
  <c r="EB1124" i="1" s="1"/>
  <c r="CZ1124" i="1"/>
  <c r="DC1124" i="1" s="1"/>
  <c r="BT1124" i="1"/>
  <c r="BW1124" i="1" s="1"/>
  <c r="BX1124" i="1" s="1"/>
  <c r="AN1124" i="1"/>
  <c r="EV1124" i="1"/>
  <c r="EY1124" i="1" s="1"/>
  <c r="EZ1124" i="1" s="1"/>
  <c r="FT1124" i="1"/>
  <c r="FW1124" i="1" s="1"/>
  <c r="FX1124" i="1" s="1"/>
  <c r="CR1124" i="1"/>
  <c r="CU1124" i="1" s="1"/>
  <c r="BL1124" i="1"/>
  <c r="AF1124" i="1"/>
  <c r="EN1124" i="1"/>
  <c r="EQ1124" i="1" s="1"/>
  <c r="ER1124" i="1" s="1"/>
  <c r="DP1124" i="1"/>
  <c r="DS1124" i="1" s="1"/>
  <c r="DT1124" i="1" s="1"/>
  <c r="CJ1124" i="1"/>
  <c r="CM1124" i="1" s="1"/>
  <c r="CN1124" i="1" s="1"/>
  <c r="BD1124" i="1"/>
  <c r="EF1124" i="1"/>
  <c r="EI1124" i="1" s="1"/>
  <c r="EJ1124" i="1" s="1"/>
  <c r="CB1124" i="1"/>
  <c r="CE1124" i="1" s="1"/>
  <c r="CF1124" i="1" s="1"/>
  <c r="AV1124" i="1"/>
  <c r="DH1124" i="1"/>
  <c r="DK1124" i="1" s="1"/>
  <c r="FL1124" i="1"/>
  <c r="FO1124" i="1" s="1"/>
  <c r="FP1124" i="1" s="1"/>
  <c r="GB1124" i="1"/>
  <c r="GE1124" i="1" s="1"/>
  <c r="GF1124" i="1" s="1"/>
  <c r="F1178" i="1"/>
  <c r="S1178" i="1"/>
  <c r="Z1178" i="1" s="1"/>
  <c r="R1178" i="1"/>
  <c r="D1179" i="1"/>
  <c r="G1179" i="1" s="1"/>
  <c r="E1180" i="1"/>
  <c r="Q1179" i="1"/>
  <c r="J1126" i="1"/>
  <c r="K1126" i="1" s="1"/>
  <c r="M1126" i="1"/>
  <c r="N1126" i="1" s="1"/>
  <c r="I1127" i="1"/>
  <c r="AB1179" i="1"/>
  <c r="AA1179" i="1"/>
  <c r="T1179" i="1"/>
  <c r="L1125" i="1"/>
  <c r="O1125" i="1" s="1"/>
  <c r="U1125" i="1"/>
  <c r="W1125" i="1" s="1"/>
  <c r="A1180" i="1"/>
  <c r="H1179" i="1"/>
  <c r="X480" i="1"/>
  <c r="FA1181" i="1" l="1"/>
  <c r="FB1180" i="1"/>
  <c r="DE1182" i="1"/>
  <c r="DF1181" i="1"/>
  <c r="EK1181" i="1"/>
  <c r="EL1180" i="1"/>
  <c r="FQ1181" i="1"/>
  <c r="FR1180" i="1"/>
  <c r="DV1181" i="1"/>
  <c r="DU1182" i="1"/>
  <c r="CW1183" i="1"/>
  <c r="CX1182" i="1"/>
  <c r="ET1180" i="1"/>
  <c r="ES1181" i="1"/>
  <c r="GH1180" i="1"/>
  <c r="GG1181" i="1"/>
  <c r="BU1180" i="1"/>
  <c r="BV1180" i="1" s="1"/>
  <c r="BM1180" i="1"/>
  <c r="BN1180" i="1" s="1"/>
  <c r="BE1180" i="1"/>
  <c r="BF1180" i="1" s="1"/>
  <c r="AW1180" i="1"/>
  <c r="AX1180" i="1" s="1"/>
  <c r="AO1180" i="1"/>
  <c r="AP1180" i="1" s="1"/>
  <c r="CK1180" i="1"/>
  <c r="CL1180" i="1" s="1"/>
  <c r="AG1180" i="1"/>
  <c r="AH1180" i="1" s="1"/>
  <c r="CC1180" i="1"/>
  <c r="CD1180" i="1" s="1"/>
  <c r="DY1180" i="1"/>
  <c r="DZ1180" i="1" s="1"/>
  <c r="DQ1180" i="1"/>
  <c r="DR1180" i="1" s="1"/>
  <c r="DI1180" i="1"/>
  <c r="DJ1180" i="1" s="1"/>
  <c r="DA1180" i="1"/>
  <c r="DB1180" i="1" s="1"/>
  <c r="CS1180" i="1"/>
  <c r="CT1180" i="1" s="1"/>
  <c r="GQ1180" i="1"/>
  <c r="GI1180" i="1"/>
  <c r="EM1180" i="1"/>
  <c r="CY1180" i="1"/>
  <c r="FS1180" i="1"/>
  <c r="GA1180" i="1"/>
  <c r="FK1180" i="1"/>
  <c r="EE1180" i="1"/>
  <c r="DW1180" i="1"/>
  <c r="DO1180" i="1"/>
  <c r="FC1180" i="1"/>
  <c r="DG1180" i="1"/>
  <c r="CQ1180" i="1"/>
  <c r="CI1180" i="1"/>
  <c r="BS1180" i="1"/>
  <c r="CA1180" i="1"/>
  <c r="EU1180" i="1"/>
  <c r="EG1180" i="1"/>
  <c r="EH1180" i="1" s="1"/>
  <c r="EO1180" i="1"/>
  <c r="EP1180" i="1" s="1"/>
  <c r="EW1180" i="1"/>
  <c r="EX1180" i="1" s="1"/>
  <c r="FE1180" i="1"/>
  <c r="FF1180" i="1" s="1"/>
  <c r="FM1180" i="1"/>
  <c r="FN1180" i="1" s="1"/>
  <c r="FU1180" i="1"/>
  <c r="FV1180" i="1" s="1"/>
  <c r="GC1180" i="1"/>
  <c r="GD1180" i="1" s="1"/>
  <c r="GK1180" i="1"/>
  <c r="GL1180" i="1" s="1"/>
  <c r="GS1180" i="1"/>
  <c r="GT1180" i="1" s="1"/>
  <c r="FI1181" i="1"/>
  <c r="FJ1180" i="1"/>
  <c r="FZ1180" i="1"/>
  <c r="FY1181" i="1"/>
  <c r="DM1182" i="1"/>
  <c r="DN1181" i="1"/>
  <c r="CP1182" i="1"/>
  <c r="CO1183" i="1"/>
  <c r="BZ1181" i="1"/>
  <c r="BY1182" i="1"/>
  <c r="GO1181" i="1"/>
  <c r="GP1180" i="1"/>
  <c r="ED1181" i="1"/>
  <c r="EC1182" i="1"/>
  <c r="BQ1185" i="1"/>
  <c r="BR1184" i="1"/>
  <c r="CG1184" i="1"/>
  <c r="CH1183" i="1"/>
  <c r="EN1125" i="1"/>
  <c r="EQ1125" i="1" s="1"/>
  <c r="ER1125" i="1" s="1"/>
  <c r="CJ1125" i="1"/>
  <c r="CM1125" i="1" s="1"/>
  <c r="CN1125" i="1" s="1"/>
  <c r="FL1125" i="1"/>
  <c r="FO1125" i="1" s="1"/>
  <c r="FP1125" i="1" s="1"/>
  <c r="DH1125" i="1"/>
  <c r="DK1125" i="1" s="1"/>
  <c r="BD1125" i="1"/>
  <c r="AF1125" i="1"/>
  <c r="EF1125" i="1"/>
  <c r="EI1125" i="1" s="1"/>
  <c r="EJ1125" i="1" s="1"/>
  <c r="FD1125" i="1"/>
  <c r="FG1125" i="1" s="1"/>
  <c r="FH1125" i="1" s="1"/>
  <c r="CZ1125" i="1"/>
  <c r="DC1125" i="1" s="1"/>
  <c r="CB1125" i="1"/>
  <c r="CE1125" i="1" s="1"/>
  <c r="CF1125" i="1" s="1"/>
  <c r="DX1125" i="1"/>
  <c r="EA1125" i="1" s="1"/>
  <c r="EB1125" i="1" s="1"/>
  <c r="AV1125" i="1"/>
  <c r="EV1125" i="1"/>
  <c r="EY1125" i="1" s="1"/>
  <c r="EZ1125" i="1" s="1"/>
  <c r="BT1125" i="1"/>
  <c r="BW1125" i="1" s="1"/>
  <c r="BX1125" i="1" s="1"/>
  <c r="BL1125" i="1"/>
  <c r="AN1125" i="1"/>
  <c r="GB1125" i="1"/>
  <c r="GE1125" i="1" s="1"/>
  <c r="GF1125" i="1" s="1"/>
  <c r="FT1125" i="1"/>
  <c r="FW1125" i="1" s="1"/>
  <c r="FX1125" i="1" s="1"/>
  <c r="CR1125" i="1"/>
  <c r="CU1125" i="1" s="1"/>
  <c r="DP1125" i="1"/>
  <c r="DS1125" i="1" s="1"/>
  <c r="DT1125" i="1" s="1"/>
  <c r="F1179" i="1"/>
  <c r="E1181" i="1"/>
  <c r="Q1180" i="1"/>
  <c r="S1179" i="1"/>
  <c r="Z1179" i="1" s="1"/>
  <c r="R1179" i="1"/>
  <c r="D1180" i="1"/>
  <c r="G1180" i="1" s="1"/>
  <c r="C481" i="1"/>
  <c r="B480" i="1"/>
  <c r="L1126" i="1"/>
  <c r="O1126" i="1" s="1"/>
  <c r="U1126" i="1"/>
  <c r="W1126" i="1" s="1"/>
  <c r="A1181" i="1"/>
  <c r="H1180" i="1"/>
  <c r="M1127" i="1"/>
  <c r="N1127" i="1" s="1"/>
  <c r="J1127" i="1"/>
  <c r="K1127" i="1" s="1"/>
  <c r="I1128" i="1"/>
  <c r="AA1180" i="1"/>
  <c r="T1180" i="1"/>
  <c r="AB1180" i="1"/>
  <c r="FY1182" i="1" l="1"/>
  <c r="FZ1181" i="1"/>
  <c r="GG1182" i="1"/>
  <c r="GH1181" i="1"/>
  <c r="GP1181" i="1"/>
  <c r="GO1182" i="1"/>
  <c r="FR1181" i="1"/>
  <c r="FQ1182" i="1"/>
  <c r="BY1183" i="1"/>
  <c r="BZ1182" i="1"/>
  <c r="ET1181" i="1"/>
  <c r="ES1182" i="1"/>
  <c r="EK1182" i="1"/>
  <c r="EL1181" i="1"/>
  <c r="CG1185" i="1"/>
  <c r="CH1184" i="1"/>
  <c r="FI1182" i="1"/>
  <c r="FJ1181" i="1"/>
  <c r="BR1185" i="1"/>
  <c r="BQ1186" i="1"/>
  <c r="CX1183" i="1"/>
  <c r="CW1184" i="1"/>
  <c r="DE1183" i="1"/>
  <c r="DF1182" i="1"/>
  <c r="CO1184" i="1"/>
  <c r="CP1183" i="1"/>
  <c r="ED1182" i="1"/>
  <c r="EC1183" i="1"/>
  <c r="DU1183" i="1"/>
  <c r="DV1182" i="1"/>
  <c r="BM1181" i="1"/>
  <c r="BN1181" i="1" s="1"/>
  <c r="BE1181" i="1"/>
  <c r="BF1181" i="1" s="1"/>
  <c r="AW1181" i="1"/>
  <c r="AX1181" i="1" s="1"/>
  <c r="CK1181" i="1"/>
  <c r="CL1181" i="1" s="1"/>
  <c r="AO1181" i="1"/>
  <c r="AP1181" i="1" s="1"/>
  <c r="CC1181" i="1"/>
  <c r="CD1181" i="1" s="1"/>
  <c r="AG1181" i="1"/>
  <c r="AH1181" i="1" s="1"/>
  <c r="BU1181" i="1"/>
  <c r="BV1181" i="1" s="1"/>
  <c r="DY1181" i="1"/>
  <c r="DZ1181" i="1" s="1"/>
  <c r="DQ1181" i="1"/>
  <c r="DR1181" i="1" s="1"/>
  <c r="DI1181" i="1"/>
  <c r="DJ1181" i="1" s="1"/>
  <c r="DA1181" i="1"/>
  <c r="DB1181" i="1" s="1"/>
  <c r="CS1181" i="1"/>
  <c r="CT1181" i="1" s="1"/>
  <c r="GQ1181" i="1"/>
  <c r="GI1181" i="1"/>
  <c r="EM1181" i="1"/>
  <c r="CI1181" i="1"/>
  <c r="DW1181" i="1"/>
  <c r="DO1181" i="1"/>
  <c r="EE1181" i="1"/>
  <c r="BS1181" i="1"/>
  <c r="FC1181" i="1"/>
  <c r="CY1181" i="1"/>
  <c r="CQ1181" i="1"/>
  <c r="FK1181" i="1"/>
  <c r="DG1181" i="1"/>
  <c r="GA1181" i="1"/>
  <c r="EU1181" i="1"/>
  <c r="FS1181" i="1"/>
  <c r="CA1181" i="1"/>
  <c r="EG1181" i="1"/>
  <c r="EH1181" i="1" s="1"/>
  <c r="EO1181" i="1"/>
  <c r="EP1181" i="1" s="1"/>
  <c r="EW1181" i="1"/>
  <c r="EX1181" i="1" s="1"/>
  <c r="FE1181" i="1"/>
  <c r="FF1181" i="1" s="1"/>
  <c r="FM1181" i="1"/>
  <c r="FN1181" i="1" s="1"/>
  <c r="FU1181" i="1"/>
  <c r="FV1181" i="1" s="1"/>
  <c r="GC1181" i="1"/>
  <c r="GD1181" i="1" s="1"/>
  <c r="GK1181" i="1"/>
  <c r="GL1181" i="1" s="1"/>
  <c r="GS1181" i="1"/>
  <c r="GT1181" i="1" s="1"/>
  <c r="DM1183" i="1"/>
  <c r="DN1182" i="1"/>
  <c r="FB1181" i="1"/>
  <c r="FA1182" i="1"/>
  <c r="EV1126" i="1"/>
  <c r="EY1126" i="1" s="1"/>
  <c r="EZ1126" i="1" s="1"/>
  <c r="CR1126" i="1"/>
  <c r="CU1126" i="1" s="1"/>
  <c r="BT1126" i="1"/>
  <c r="BW1126" i="1" s="1"/>
  <c r="BX1126" i="1" s="1"/>
  <c r="FT1126" i="1"/>
  <c r="FW1126" i="1" s="1"/>
  <c r="FX1126" i="1" s="1"/>
  <c r="AN1126" i="1"/>
  <c r="DP1126" i="1"/>
  <c r="DS1126" i="1" s="1"/>
  <c r="DT1126" i="1" s="1"/>
  <c r="BL1126" i="1"/>
  <c r="FL1126" i="1"/>
  <c r="FO1126" i="1" s="1"/>
  <c r="FP1126" i="1" s="1"/>
  <c r="EN1126" i="1"/>
  <c r="EQ1126" i="1" s="1"/>
  <c r="ER1126" i="1" s="1"/>
  <c r="CJ1126" i="1"/>
  <c r="CM1126" i="1" s="1"/>
  <c r="CN1126" i="1" s="1"/>
  <c r="AF1126" i="1"/>
  <c r="DH1126" i="1"/>
  <c r="DK1126" i="1" s="1"/>
  <c r="FD1126" i="1"/>
  <c r="FG1126" i="1" s="1"/>
  <c r="FH1126" i="1" s="1"/>
  <c r="EF1126" i="1"/>
  <c r="EI1126" i="1" s="1"/>
  <c r="EJ1126" i="1" s="1"/>
  <c r="CB1126" i="1"/>
  <c r="CE1126" i="1" s="1"/>
  <c r="CF1126" i="1" s="1"/>
  <c r="BD1126" i="1"/>
  <c r="DX1126" i="1"/>
  <c r="EA1126" i="1" s="1"/>
  <c r="EB1126" i="1" s="1"/>
  <c r="AV1126" i="1"/>
  <c r="GB1126" i="1"/>
  <c r="GE1126" i="1" s="1"/>
  <c r="GF1126" i="1" s="1"/>
  <c r="CZ1126" i="1"/>
  <c r="DC1126" i="1" s="1"/>
  <c r="F1180" i="1"/>
  <c r="R1180" i="1"/>
  <c r="S1180" i="1"/>
  <c r="Z1180" i="1" s="1"/>
  <c r="E1182" i="1"/>
  <c r="Q1181" i="1"/>
  <c r="D1181" i="1"/>
  <c r="G1181" i="1" s="1"/>
  <c r="P481" i="1"/>
  <c r="X481" i="1" s="1"/>
  <c r="L1127" i="1"/>
  <c r="O1127" i="1" s="1"/>
  <c r="U1127" i="1"/>
  <c r="W1127" i="1" s="1"/>
  <c r="J1128" i="1"/>
  <c r="K1128" i="1" s="1"/>
  <c r="M1128" i="1"/>
  <c r="N1128" i="1" s="1"/>
  <c r="I1129" i="1"/>
  <c r="AB1181" i="1"/>
  <c r="AA1181" i="1"/>
  <c r="T1181" i="1"/>
  <c r="A1182" i="1"/>
  <c r="H1181" i="1"/>
  <c r="DE1184" i="1" l="1"/>
  <c r="DF1183" i="1"/>
  <c r="CH1185" i="1"/>
  <c r="CG1186" i="1"/>
  <c r="FQ1183" i="1"/>
  <c r="FR1182" i="1"/>
  <c r="FB1182" i="1"/>
  <c r="FA1183" i="1"/>
  <c r="CX1184" i="1"/>
  <c r="CW1185" i="1"/>
  <c r="GO1183" i="1"/>
  <c r="GP1182" i="1"/>
  <c r="DV1183" i="1"/>
  <c r="DU1184" i="1"/>
  <c r="EL1182" i="1"/>
  <c r="EK1183" i="1"/>
  <c r="ED1183" i="1"/>
  <c r="EC1184" i="1"/>
  <c r="BQ1187" i="1"/>
  <c r="BR1186" i="1"/>
  <c r="ET1182" i="1"/>
  <c r="ES1183" i="1"/>
  <c r="DN1183" i="1"/>
  <c r="DM1184" i="1"/>
  <c r="GG1183" i="1"/>
  <c r="GH1182" i="1"/>
  <c r="CK1182" i="1"/>
  <c r="CL1182" i="1" s="1"/>
  <c r="AO1182" i="1"/>
  <c r="AP1182" i="1" s="1"/>
  <c r="CC1182" i="1"/>
  <c r="CD1182" i="1" s="1"/>
  <c r="AG1182" i="1"/>
  <c r="AH1182" i="1" s="1"/>
  <c r="BU1182" i="1"/>
  <c r="BV1182" i="1" s="1"/>
  <c r="BM1182" i="1"/>
  <c r="BN1182" i="1" s="1"/>
  <c r="BE1182" i="1"/>
  <c r="BF1182" i="1" s="1"/>
  <c r="AW1182" i="1"/>
  <c r="AX1182" i="1" s="1"/>
  <c r="DY1182" i="1"/>
  <c r="DZ1182" i="1" s="1"/>
  <c r="DQ1182" i="1"/>
  <c r="DR1182" i="1" s="1"/>
  <c r="DI1182" i="1"/>
  <c r="DJ1182" i="1" s="1"/>
  <c r="DA1182" i="1"/>
  <c r="DB1182" i="1" s="1"/>
  <c r="CS1182" i="1"/>
  <c r="CT1182" i="1" s="1"/>
  <c r="GQ1182" i="1"/>
  <c r="GI1182" i="1"/>
  <c r="BS1182" i="1"/>
  <c r="DG1182" i="1"/>
  <c r="FK1182" i="1"/>
  <c r="CI1182" i="1"/>
  <c r="FC1182" i="1"/>
  <c r="DW1182" i="1"/>
  <c r="EE1182" i="1"/>
  <c r="GA1182" i="1"/>
  <c r="EM1182" i="1"/>
  <c r="FS1182" i="1"/>
  <c r="EU1182" i="1"/>
  <c r="CQ1182" i="1"/>
  <c r="DO1182" i="1"/>
  <c r="CA1182" i="1"/>
  <c r="CY1182" i="1"/>
  <c r="EG1182" i="1"/>
  <c r="EH1182" i="1" s="1"/>
  <c r="EO1182" i="1"/>
  <c r="EP1182" i="1" s="1"/>
  <c r="EW1182" i="1"/>
  <c r="EX1182" i="1" s="1"/>
  <c r="FE1182" i="1"/>
  <c r="FF1182" i="1" s="1"/>
  <c r="FM1182" i="1"/>
  <c r="FN1182" i="1" s="1"/>
  <c r="FU1182" i="1"/>
  <c r="FV1182" i="1" s="1"/>
  <c r="GC1182" i="1"/>
  <c r="GD1182" i="1" s="1"/>
  <c r="GK1182" i="1"/>
  <c r="GL1182" i="1" s="1"/>
  <c r="GS1182" i="1"/>
  <c r="GT1182" i="1" s="1"/>
  <c r="CP1184" i="1"/>
  <c r="CO1185" i="1"/>
  <c r="FI1183" i="1"/>
  <c r="FJ1182" i="1"/>
  <c r="BY1184" i="1"/>
  <c r="BZ1183" i="1"/>
  <c r="FZ1182" i="1"/>
  <c r="FY1183" i="1"/>
  <c r="CZ1127" i="1"/>
  <c r="DC1127" i="1" s="1"/>
  <c r="CB1127" i="1"/>
  <c r="CE1127" i="1" s="1"/>
  <c r="CF1127" i="1" s="1"/>
  <c r="EV1127" i="1"/>
  <c r="EY1127" i="1" s="1"/>
  <c r="EZ1127" i="1" s="1"/>
  <c r="DX1127" i="1"/>
  <c r="EA1127" i="1" s="1"/>
  <c r="EB1127" i="1" s="1"/>
  <c r="FT1127" i="1"/>
  <c r="FW1127" i="1" s="1"/>
  <c r="FX1127" i="1" s="1"/>
  <c r="BT1127" i="1"/>
  <c r="BW1127" i="1" s="1"/>
  <c r="BX1127" i="1" s="1"/>
  <c r="AV1127" i="1"/>
  <c r="DP1127" i="1"/>
  <c r="DS1127" i="1" s="1"/>
  <c r="DT1127" i="1" s="1"/>
  <c r="CR1127" i="1"/>
  <c r="CU1127" i="1" s="1"/>
  <c r="FL1127" i="1"/>
  <c r="FO1127" i="1" s="1"/>
  <c r="FP1127" i="1" s="1"/>
  <c r="EN1127" i="1"/>
  <c r="EQ1127" i="1" s="1"/>
  <c r="ER1127" i="1" s="1"/>
  <c r="AN1127" i="1"/>
  <c r="CJ1127" i="1"/>
  <c r="CM1127" i="1" s="1"/>
  <c r="CN1127" i="1" s="1"/>
  <c r="BL1127" i="1"/>
  <c r="FD1127" i="1"/>
  <c r="FG1127" i="1" s="1"/>
  <c r="FH1127" i="1" s="1"/>
  <c r="BD1127" i="1"/>
  <c r="AF1127" i="1"/>
  <c r="DH1127" i="1"/>
  <c r="DK1127" i="1" s="1"/>
  <c r="EF1127" i="1"/>
  <c r="EI1127" i="1" s="1"/>
  <c r="EJ1127" i="1" s="1"/>
  <c r="GB1127" i="1"/>
  <c r="GE1127" i="1" s="1"/>
  <c r="GF1127" i="1" s="1"/>
  <c r="F1181" i="1"/>
  <c r="S1181" i="1"/>
  <c r="Z1181" i="1" s="1"/>
  <c r="R1181" i="1"/>
  <c r="D1182" i="1"/>
  <c r="G1182" i="1" s="1"/>
  <c r="E1183" i="1"/>
  <c r="Q1182" i="1"/>
  <c r="B481" i="1"/>
  <c r="C482" i="1"/>
  <c r="A1183" i="1"/>
  <c r="H1182" i="1"/>
  <c r="J1129" i="1"/>
  <c r="K1129" i="1" s="1"/>
  <c r="M1129" i="1"/>
  <c r="N1129" i="1" s="1"/>
  <c r="I1130" i="1"/>
  <c r="AA1182" i="1"/>
  <c r="T1182" i="1"/>
  <c r="AB1182" i="1"/>
  <c r="L1128" i="1"/>
  <c r="O1128" i="1" s="1"/>
  <c r="U1128" i="1"/>
  <c r="W1128" i="1" s="1"/>
  <c r="EK1184" i="1" l="1"/>
  <c r="EL1183" i="1"/>
  <c r="CP1185" i="1"/>
  <c r="CO1186" i="1"/>
  <c r="DN1184" i="1"/>
  <c r="DM1185" i="1"/>
  <c r="ET1183" i="1"/>
  <c r="ES1184" i="1"/>
  <c r="DV1184" i="1"/>
  <c r="DU1185" i="1"/>
  <c r="FR1183" i="1"/>
  <c r="FQ1184" i="1"/>
  <c r="FA1184" i="1"/>
  <c r="FB1183" i="1"/>
  <c r="FZ1183" i="1"/>
  <c r="FY1184" i="1"/>
  <c r="CG1187" i="1"/>
  <c r="CH1186" i="1"/>
  <c r="BQ1188" i="1"/>
  <c r="BR1187" i="1"/>
  <c r="GO1184" i="1"/>
  <c r="GP1183" i="1"/>
  <c r="BY1185" i="1"/>
  <c r="BZ1184" i="1"/>
  <c r="EC1185" i="1"/>
  <c r="ED1184" i="1"/>
  <c r="CX1185" i="1"/>
  <c r="CW1186" i="1"/>
  <c r="BM1183" i="1"/>
  <c r="BN1183" i="1" s="1"/>
  <c r="BE1183" i="1"/>
  <c r="BF1183" i="1" s="1"/>
  <c r="AW1183" i="1"/>
  <c r="AX1183" i="1" s="1"/>
  <c r="AO1183" i="1"/>
  <c r="AP1183" i="1" s="1"/>
  <c r="CK1183" i="1"/>
  <c r="CL1183" i="1" s="1"/>
  <c r="AG1183" i="1"/>
  <c r="AH1183" i="1" s="1"/>
  <c r="CC1183" i="1"/>
  <c r="CD1183" i="1" s="1"/>
  <c r="BU1183" i="1"/>
  <c r="BV1183" i="1" s="1"/>
  <c r="DY1183" i="1"/>
  <c r="DZ1183" i="1" s="1"/>
  <c r="DQ1183" i="1"/>
  <c r="DR1183" i="1" s="1"/>
  <c r="DI1183" i="1"/>
  <c r="DJ1183" i="1" s="1"/>
  <c r="DA1183" i="1"/>
  <c r="DB1183" i="1" s="1"/>
  <c r="CS1183" i="1"/>
  <c r="CT1183" i="1" s="1"/>
  <c r="GQ1183" i="1"/>
  <c r="GI1183" i="1"/>
  <c r="EU1183" i="1"/>
  <c r="DW1183" i="1"/>
  <c r="FC1183" i="1"/>
  <c r="FK1183" i="1"/>
  <c r="CY1183" i="1"/>
  <c r="CI1183" i="1"/>
  <c r="DG1183" i="1"/>
  <c r="GA1183" i="1"/>
  <c r="CA1183" i="1"/>
  <c r="EM1183" i="1"/>
  <c r="EE1183" i="1"/>
  <c r="FS1183" i="1"/>
  <c r="CQ1183" i="1"/>
  <c r="DO1183" i="1"/>
  <c r="BS1183" i="1"/>
  <c r="EG1183" i="1"/>
  <c r="EH1183" i="1" s="1"/>
  <c r="EO1183" i="1"/>
  <c r="EP1183" i="1" s="1"/>
  <c r="EW1183" i="1"/>
  <c r="EX1183" i="1" s="1"/>
  <c r="FE1183" i="1"/>
  <c r="FF1183" i="1" s="1"/>
  <c r="FM1183" i="1"/>
  <c r="FN1183" i="1" s="1"/>
  <c r="FU1183" i="1"/>
  <c r="FV1183" i="1" s="1"/>
  <c r="GC1183" i="1"/>
  <c r="GD1183" i="1" s="1"/>
  <c r="GK1183" i="1"/>
  <c r="GL1183" i="1" s="1"/>
  <c r="GS1183" i="1"/>
  <c r="GT1183" i="1" s="1"/>
  <c r="FI1184" i="1"/>
  <c r="FJ1183" i="1"/>
  <c r="GH1183" i="1"/>
  <c r="GG1184" i="1"/>
  <c r="DE1185" i="1"/>
  <c r="DF1184" i="1"/>
  <c r="FD1128" i="1"/>
  <c r="FG1128" i="1" s="1"/>
  <c r="FH1128" i="1" s="1"/>
  <c r="CB1128" i="1"/>
  <c r="CE1128" i="1" s="1"/>
  <c r="CF1128" i="1" s="1"/>
  <c r="AF1128" i="1"/>
  <c r="BD1128" i="1"/>
  <c r="EV1128" i="1"/>
  <c r="EY1128" i="1" s="1"/>
  <c r="EZ1128" i="1" s="1"/>
  <c r="DX1128" i="1"/>
  <c r="EA1128" i="1" s="1"/>
  <c r="EB1128" i="1" s="1"/>
  <c r="CZ1128" i="1"/>
  <c r="DC1128" i="1" s="1"/>
  <c r="FT1128" i="1"/>
  <c r="FW1128" i="1" s="1"/>
  <c r="FX1128" i="1" s="1"/>
  <c r="BT1128" i="1"/>
  <c r="BW1128" i="1" s="1"/>
  <c r="BX1128" i="1" s="1"/>
  <c r="AV1128" i="1"/>
  <c r="EN1128" i="1"/>
  <c r="EQ1128" i="1" s="1"/>
  <c r="ER1128" i="1" s="1"/>
  <c r="CR1128" i="1"/>
  <c r="CU1128" i="1" s="1"/>
  <c r="DP1128" i="1"/>
  <c r="DS1128" i="1" s="1"/>
  <c r="DT1128" i="1" s="1"/>
  <c r="EF1128" i="1"/>
  <c r="EI1128" i="1" s="1"/>
  <c r="EJ1128" i="1" s="1"/>
  <c r="DH1128" i="1"/>
  <c r="DK1128" i="1" s="1"/>
  <c r="AN1128" i="1"/>
  <c r="FL1128" i="1"/>
  <c r="FO1128" i="1" s="1"/>
  <c r="FP1128" i="1" s="1"/>
  <c r="BL1128" i="1"/>
  <c r="GB1128" i="1"/>
  <c r="GE1128" i="1" s="1"/>
  <c r="GF1128" i="1" s="1"/>
  <c r="CJ1128" i="1"/>
  <c r="CM1128" i="1" s="1"/>
  <c r="CN1128" i="1" s="1"/>
  <c r="F1182" i="1"/>
  <c r="E1184" i="1"/>
  <c r="Q1183" i="1"/>
  <c r="S1182" i="1"/>
  <c r="Z1182" i="1" s="1"/>
  <c r="R1182" i="1"/>
  <c r="D1183" i="1"/>
  <c r="G1183" i="1" s="1"/>
  <c r="M1130" i="1"/>
  <c r="N1130" i="1" s="1"/>
  <c r="J1130" i="1"/>
  <c r="K1130" i="1" s="1"/>
  <c r="I1131" i="1"/>
  <c r="AB1183" i="1"/>
  <c r="AA1183" i="1"/>
  <c r="T1183" i="1"/>
  <c r="L1129" i="1"/>
  <c r="O1129" i="1" s="1"/>
  <c r="U1129" i="1"/>
  <c r="W1129" i="1" s="1"/>
  <c r="A1184" i="1"/>
  <c r="H1183" i="1"/>
  <c r="P482" i="1"/>
  <c r="BY1186" i="1" l="1"/>
  <c r="BZ1185" i="1"/>
  <c r="DN1185" i="1"/>
  <c r="DM1186" i="1"/>
  <c r="GO1185" i="1"/>
  <c r="GP1184" i="1"/>
  <c r="FA1185" i="1"/>
  <c r="FB1184" i="1"/>
  <c r="GG1185" i="1"/>
  <c r="GH1184" i="1"/>
  <c r="CW1187" i="1"/>
  <c r="CX1186" i="1"/>
  <c r="FR1184" i="1"/>
  <c r="FQ1185" i="1"/>
  <c r="CP1186" i="1"/>
  <c r="CO1187" i="1"/>
  <c r="FZ1184" i="1"/>
  <c r="FY1185" i="1"/>
  <c r="ET1184" i="1"/>
  <c r="ES1185" i="1"/>
  <c r="DF1185" i="1"/>
  <c r="DE1186" i="1"/>
  <c r="BR1188" i="1"/>
  <c r="BQ1189" i="1"/>
  <c r="DU1186" i="1"/>
  <c r="DV1185" i="1"/>
  <c r="CC1184" i="1"/>
  <c r="CD1184" i="1" s="1"/>
  <c r="BU1184" i="1"/>
  <c r="BV1184" i="1" s="1"/>
  <c r="AG1184" i="1"/>
  <c r="AH1184" i="1" s="1"/>
  <c r="BM1184" i="1"/>
  <c r="BN1184" i="1" s="1"/>
  <c r="BE1184" i="1"/>
  <c r="BF1184" i="1" s="1"/>
  <c r="AW1184" i="1"/>
  <c r="AX1184" i="1" s="1"/>
  <c r="CK1184" i="1"/>
  <c r="CL1184" i="1" s="1"/>
  <c r="AO1184" i="1"/>
  <c r="AP1184" i="1" s="1"/>
  <c r="DY1184" i="1"/>
  <c r="DZ1184" i="1" s="1"/>
  <c r="DQ1184" i="1"/>
  <c r="DR1184" i="1" s="1"/>
  <c r="DI1184" i="1"/>
  <c r="DJ1184" i="1" s="1"/>
  <c r="DA1184" i="1"/>
  <c r="DB1184" i="1" s="1"/>
  <c r="CS1184" i="1"/>
  <c r="CT1184" i="1" s="1"/>
  <c r="GQ1184" i="1"/>
  <c r="GI1184" i="1"/>
  <c r="CI1184" i="1"/>
  <c r="DG1184" i="1"/>
  <c r="DW1184" i="1"/>
  <c r="BS1184" i="1"/>
  <c r="CA1184" i="1"/>
  <c r="EM1184" i="1"/>
  <c r="CQ1184" i="1"/>
  <c r="EE1184" i="1"/>
  <c r="FC1184" i="1"/>
  <c r="FK1184" i="1"/>
  <c r="CY1184" i="1"/>
  <c r="GA1184" i="1"/>
  <c r="FS1184" i="1"/>
  <c r="DO1184" i="1"/>
  <c r="EU1184" i="1"/>
  <c r="EG1184" i="1"/>
  <c r="EH1184" i="1" s="1"/>
  <c r="EO1184" i="1"/>
  <c r="EP1184" i="1" s="1"/>
  <c r="EW1184" i="1"/>
  <c r="EX1184" i="1" s="1"/>
  <c r="FE1184" i="1"/>
  <c r="FF1184" i="1" s="1"/>
  <c r="FM1184" i="1"/>
  <c r="FN1184" i="1" s="1"/>
  <c r="FU1184" i="1"/>
  <c r="FV1184" i="1" s="1"/>
  <c r="GC1184" i="1"/>
  <c r="GD1184" i="1" s="1"/>
  <c r="GK1184" i="1"/>
  <c r="GL1184" i="1" s="1"/>
  <c r="GS1184" i="1"/>
  <c r="GT1184" i="1" s="1"/>
  <c r="FJ1184" i="1"/>
  <c r="FI1185" i="1"/>
  <c r="EC1186" i="1"/>
  <c r="ED1185" i="1"/>
  <c r="CG1188" i="1"/>
  <c r="CH1187" i="1"/>
  <c r="EK1185" i="1"/>
  <c r="EL1184" i="1"/>
  <c r="EF1129" i="1"/>
  <c r="EI1129" i="1" s="1"/>
  <c r="EJ1129" i="1" s="1"/>
  <c r="BD1129" i="1"/>
  <c r="FD1129" i="1"/>
  <c r="FG1129" i="1" s="1"/>
  <c r="FH1129" i="1" s="1"/>
  <c r="AF1129" i="1"/>
  <c r="DX1129" i="1"/>
  <c r="EA1129" i="1" s="1"/>
  <c r="EB1129" i="1" s="1"/>
  <c r="CZ1129" i="1"/>
  <c r="DC1129" i="1" s="1"/>
  <c r="CB1129" i="1"/>
  <c r="CE1129" i="1" s="1"/>
  <c r="CF1129" i="1" s="1"/>
  <c r="FT1129" i="1"/>
  <c r="FW1129" i="1" s="1"/>
  <c r="FX1129" i="1" s="1"/>
  <c r="EV1129" i="1"/>
  <c r="EY1129" i="1" s="1"/>
  <c r="EZ1129" i="1" s="1"/>
  <c r="AV1129" i="1"/>
  <c r="DP1129" i="1"/>
  <c r="DS1129" i="1" s="1"/>
  <c r="DT1129" i="1" s="1"/>
  <c r="BT1129" i="1"/>
  <c r="BW1129" i="1" s="1"/>
  <c r="BX1129" i="1" s="1"/>
  <c r="CR1129" i="1"/>
  <c r="CU1129" i="1" s="1"/>
  <c r="DH1129" i="1"/>
  <c r="DK1129" i="1" s="1"/>
  <c r="CJ1129" i="1"/>
  <c r="CM1129" i="1" s="1"/>
  <c r="CN1129" i="1" s="1"/>
  <c r="AN1129" i="1"/>
  <c r="BL1129" i="1"/>
  <c r="GB1129" i="1"/>
  <c r="GE1129" i="1" s="1"/>
  <c r="GF1129" i="1" s="1"/>
  <c r="EN1129" i="1"/>
  <c r="EQ1129" i="1" s="1"/>
  <c r="ER1129" i="1" s="1"/>
  <c r="FL1129" i="1"/>
  <c r="FO1129" i="1" s="1"/>
  <c r="FP1129" i="1" s="1"/>
  <c r="F1183" i="1"/>
  <c r="R1183" i="1"/>
  <c r="S1183" i="1"/>
  <c r="Z1183" i="1" s="1"/>
  <c r="E1185" i="1"/>
  <c r="Q1184" i="1"/>
  <c r="D1184" i="1"/>
  <c r="G1184" i="1" s="1"/>
  <c r="AA1184" i="1"/>
  <c r="T1184" i="1"/>
  <c r="AB1184" i="1"/>
  <c r="L1130" i="1"/>
  <c r="O1130" i="1" s="1"/>
  <c r="U1130" i="1"/>
  <c r="W1130" i="1" s="1"/>
  <c r="A1185" i="1"/>
  <c r="H1184" i="1"/>
  <c r="X482" i="1"/>
  <c r="J1131" i="1"/>
  <c r="K1131" i="1" s="1"/>
  <c r="M1131" i="1"/>
  <c r="N1131" i="1" s="1"/>
  <c r="I1132" i="1"/>
  <c r="CP1187" i="1" l="1"/>
  <c r="CO1188" i="1"/>
  <c r="FA1186" i="1"/>
  <c r="FB1185" i="1"/>
  <c r="DE1187" i="1"/>
  <c r="DF1186" i="1"/>
  <c r="FQ1186" i="1"/>
  <c r="FR1185" i="1"/>
  <c r="GO1186" i="1"/>
  <c r="GP1185" i="1"/>
  <c r="ES1186" i="1"/>
  <c r="ET1185" i="1"/>
  <c r="DM1187" i="1"/>
  <c r="DN1186" i="1"/>
  <c r="FI1186" i="1"/>
  <c r="FJ1185" i="1"/>
  <c r="BQ1190" i="1"/>
  <c r="BR1189" i="1"/>
  <c r="AO1185" i="1"/>
  <c r="AP1185" i="1" s="1"/>
  <c r="CC1185" i="1"/>
  <c r="CD1185" i="1" s="1"/>
  <c r="AG1185" i="1"/>
  <c r="AH1185" i="1" s="1"/>
  <c r="BU1185" i="1"/>
  <c r="BV1185" i="1" s="1"/>
  <c r="BM1185" i="1"/>
  <c r="BN1185" i="1" s="1"/>
  <c r="BE1185" i="1"/>
  <c r="BF1185" i="1" s="1"/>
  <c r="CK1185" i="1"/>
  <c r="CL1185" i="1" s="1"/>
  <c r="AW1185" i="1"/>
  <c r="AX1185" i="1" s="1"/>
  <c r="DY1185" i="1"/>
  <c r="DZ1185" i="1" s="1"/>
  <c r="DQ1185" i="1"/>
  <c r="DR1185" i="1" s="1"/>
  <c r="DI1185" i="1"/>
  <c r="DJ1185" i="1" s="1"/>
  <c r="DA1185" i="1"/>
  <c r="DB1185" i="1" s="1"/>
  <c r="CS1185" i="1"/>
  <c r="CT1185" i="1" s="1"/>
  <c r="GQ1185" i="1"/>
  <c r="GI1185" i="1"/>
  <c r="CQ1185" i="1"/>
  <c r="GA1185" i="1"/>
  <c r="EE1185" i="1"/>
  <c r="CI1185" i="1"/>
  <c r="FK1185" i="1"/>
  <c r="FS1185" i="1"/>
  <c r="FC1185" i="1"/>
  <c r="EM1185" i="1"/>
  <c r="CA1185" i="1"/>
  <c r="DO1185" i="1"/>
  <c r="DG1185" i="1"/>
  <c r="DW1185" i="1"/>
  <c r="CY1185" i="1"/>
  <c r="EU1185" i="1"/>
  <c r="BS1185" i="1"/>
  <c r="EG1185" i="1"/>
  <c r="EH1185" i="1" s="1"/>
  <c r="EO1185" i="1"/>
  <c r="EP1185" i="1" s="1"/>
  <c r="EW1185" i="1"/>
  <c r="EX1185" i="1" s="1"/>
  <c r="FE1185" i="1"/>
  <c r="FF1185" i="1" s="1"/>
  <c r="FM1185" i="1"/>
  <c r="FN1185" i="1" s="1"/>
  <c r="FU1185" i="1"/>
  <c r="FV1185" i="1" s="1"/>
  <c r="GC1185" i="1"/>
  <c r="GD1185" i="1" s="1"/>
  <c r="GK1185" i="1"/>
  <c r="GL1185" i="1" s="1"/>
  <c r="GS1185" i="1"/>
  <c r="GT1185" i="1" s="1"/>
  <c r="EK1186" i="1"/>
  <c r="EL1185" i="1"/>
  <c r="CW1188" i="1"/>
  <c r="CX1187" i="1"/>
  <c r="CG1189" i="1"/>
  <c r="CH1188" i="1"/>
  <c r="FZ1185" i="1"/>
  <c r="FY1186" i="1"/>
  <c r="EC1187" i="1"/>
  <c r="ED1186" i="1"/>
  <c r="DV1186" i="1"/>
  <c r="DU1187" i="1"/>
  <c r="GG1186" i="1"/>
  <c r="GH1185" i="1"/>
  <c r="BY1187" i="1"/>
  <c r="BZ1186" i="1"/>
  <c r="FD1130" i="1"/>
  <c r="FG1130" i="1" s="1"/>
  <c r="FH1130" i="1" s="1"/>
  <c r="EF1130" i="1"/>
  <c r="EI1130" i="1" s="1"/>
  <c r="EJ1130" i="1" s="1"/>
  <c r="DH1130" i="1"/>
  <c r="DK1130" i="1" s="1"/>
  <c r="AF1130" i="1"/>
  <c r="BD1130" i="1"/>
  <c r="DX1130" i="1"/>
  <c r="EA1130" i="1" s="1"/>
  <c r="EB1130" i="1" s="1"/>
  <c r="CZ1130" i="1"/>
  <c r="DC1130" i="1" s="1"/>
  <c r="CB1130" i="1"/>
  <c r="CE1130" i="1" s="1"/>
  <c r="CF1130" i="1" s="1"/>
  <c r="EV1130" i="1"/>
  <c r="EY1130" i="1" s="1"/>
  <c r="EZ1130" i="1" s="1"/>
  <c r="FT1130" i="1"/>
  <c r="FW1130" i="1" s="1"/>
  <c r="FX1130" i="1" s="1"/>
  <c r="CR1130" i="1"/>
  <c r="CU1130" i="1" s="1"/>
  <c r="BT1130" i="1"/>
  <c r="BW1130" i="1" s="1"/>
  <c r="BX1130" i="1" s="1"/>
  <c r="AV1130" i="1"/>
  <c r="DP1130" i="1"/>
  <c r="DS1130" i="1" s="1"/>
  <c r="DT1130" i="1" s="1"/>
  <c r="CJ1130" i="1"/>
  <c r="CM1130" i="1" s="1"/>
  <c r="CN1130" i="1" s="1"/>
  <c r="BL1130" i="1"/>
  <c r="GB1130" i="1"/>
  <c r="GE1130" i="1" s="1"/>
  <c r="GF1130" i="1" s="1"/>
  <c r="EN1130" i="1"/>
  <c r="EQ1130" i="1" s="1"/>
  <c r="ER1130" i="1" s="1"/>
  <c r="FL1130" i="1"/>
  <c r="FO1130" i="1" s="1"/>
  <c r="FP1130" i="1" s="1"/>
  <c r="AN1130" i="1"/>
  <c r="F1184" i="1"/>
  <c r="R1184" i="1"/>
  <c r="S1184" i="1"/>
  <c r="Z1184" i="1" s="1"/>
  <c r="D1185" i="1"/>
  <c r="G1185" i="1" s="1"/>
  <c r="E1186" i="1"/>
  <c r="Q1185" i="1"/>
  <c r="M1132" i="1"/>
  <c r="N1132" i="1" s="1"/>
  <c r="J1132" i="1"/>
  <c r="K1132" i="1" s="1"/>
  <c r="I1133" i="1"/>
  <c r="C483" i="1"/>
  <c r="L1131" i="1"/>
  <c r="O1131" i="1" s="1"/>
  <c r="U1131" i="1"/>
  <c r="W1131" i="1" s="1"/>
  <c r="B482" i="1"/>
  <c r="AB1185" i="1"/>
  <c r="AA1185" i="1"/>
  <c r="T1185" i="1"/>
  <c r="A1186" i="1"/>
  <c r="H1185" i="1"/>
  <c r="EC1188" i="1" l="1"/>
  <c r="ED1187" i="1"/>
  <c r="EL1186" i="1"/>
  <c r="EK1187" i="1"/>
  <c r="FJ1186" i="1"/>
  <c r="FI1187" i="1"/>
  <c r="FQ1187" i="1"/>
  <c r="FR1186" i="1"/>
  <c r="DM1188" i="1"/>
  <c r="DN1187" i="1"/>
  <c r="DE1188" i="1"/>
  <c r="DF1187" i="1"/>
  <c r="BY1188" i="1"/>
  <c r="BZ1187" i="1"/>
  <c r="ES1187" i="1"/>
  <c r="ET1186" i="1"/>
  <c r="FA1187" i="1"/>
  <c r="FB1186" i="1"/>
  <c r="FZ1186" i="1"/>
  <c r="FY1187" i="1"/>
  <c r="DU1188" i="1"/>
  <c r="DV1187" i="1"/>
  <c r="CO1189" i="1"/>
  <c r="CP1188" i="1"/>
  <c r="BE1186" i="1"/>
  <c r="BF1186" i="1" s="1"/>
  <c r="CK1186" i="1"/>
  <c r="CL1186" i="1" s="1"/>
  <c r="AW1186" i="1"/>
  <c r="AX1186" i="1" s="1"/>
  <c r="AO1186" i="1"/>
  <c r="AP1186" i="1" s="1"/>
  <c r="CC1186" i="1"/>
  <c r="CD1186" i="1" s="1"/>
  <c r="BU1186" i="1"/>
  <c r="BV1186" i="1" s="1"/>
  <c r="AG1186" i="1"/>
  <c r="AH1186" i="1" s="1"/>
  <c r="BM1186" i="1"/>
  <c r="BN1186" i="1" s="1"/>
  <c r="DY1186" i="1"/>
  <c r="DZ1186" i="1" s="1"/>
  <c r="DQ1186" i="1"/>
  <c r="DR1186" i="1" s="1"/>
  <c r="DI1186" i="1"/>
  <c r="DJ1186" i="1" s="1"/>
  <c r="DA1186" i="1"/>
  <c r="DB1186" i="1" s="1"/>
  <c r="CS1186" i="1"/>
  <c r="CT1186" i="1" s="1"/>
  <c r="GQ1186" i="1"/>
  <c r="GI1186" i="1"/>
  <c r="EM1186" i="1"/>
  <c r="BS1186" i="1"/>
  <c r="FK1186" i="1"/>
  <c r="DW1186" i="1"/>
  <c r="DG1186" i="1"/>
  <c r="GA1186" i="1"/>
  <c r="FS1186" i="1"/>
  <c r="EU1186" i="1"/>
  <c r="CQ1186" i="1"/>
  <c r="CA1186" i="1"/>
  <c r="DO1186" i="1"/>
  <c r="CI1186" i="1"/>
  <c r="CY1186" i="1"/>
  <c r="EE1186" i="1"/>
  <c r="FC1186" i="1"/>
  <c r="EG1186" i="1"/>
  <c r="EH1186" i="1" s="1"/>
  <c r="EO1186" i="1"/>
  <c r="EP1186" i="1" s="1"/>
  <c r="EW1186" i="1"/>
  <c r="EX1186" i="1" s="1"/>
  <c r="FE1186" i="1"/>
  <c r="FF1186" i="1" s="1"/>
  <c r="FM1186" i="1"/>
  <c r="FN1186" i="1" s="1"/>
  <c r="FU1186" i="1"/>
  <c r="FV1186" i="1" s="1"/>
  <c r="GC1186" i="1"/>
  <c r="GD1186" i="1" s="1"/>
  <c r="GK1186" i="1"/>
  <c r="GL1186" i="1" s="1"/>
  <c r="GS1186" i="1"/>
  <c r="GT1186" i="1" s="1"/>
  <c r="GG1187" i="1"/>
  <c r="GH1186" i="1"/>
  <c r="CH1189" i="1"/>
  <c r="CG1190" i="1"/>
  <c r="CW1189" i="1"/>
  <c r="CX1188" i="1"/>
  <c r="BQ1191" i="1"/>
  <c r="BR1190" i="1"/>
  <c r="GO1187" i="1"/>
  <c r="GP1186" i="1"/>
  <c r="FL1131" i="1"/>
  <c r="FO1131" i="1" s="1"/>
  <c r="FP1131" i="1" s="1"/>
  <c r="EF1131" i="1"/>
  <c r="EI1131" i="1" s="1"/>
  <c r="EJ1131" i="1" s="1"/>
  <c r="CZ1131" i="1"/>
  <c r="DC1131" i="1" s="1"/>
  <c r="BT1131" i="1"/>
  <c r="BW1131" i="1" s="1"/>
  <c r="BX1131" i="1" s="1"/>
  <c r="AN1131" i="1"/>
  <c r="FD1131" i="1"/>
  <c r="FG1131" i="1" s="1"/>
  <c r="FH1131" i="1" s="1"/>
  <c r="DX1131" i="1"/>
  <c r="EA1131" i="1" s="1"/>
  <c r="EB1131" i="1" s="1"/>
  <c r="CR1131" i="1"/>
  <c r="CU1131" i="1" s="1"/>
  <c r="BL1131" i="1"/>
  <c r="AF1131" i="1"/>
  <c r="EV1131" i="1"/>
  <c r="EY1131" i="1" s="1"/>
  <c r="EZ1131" i="1" s="1"/>
  <c r="DP1131" i="1"/>
  <c r="DS1131" i="1" s="1"/>
  <c r="DT1131" i="1" s="1"/>
  <c r="CJ1131" i="1"/>
  <c r="CM1131" i="1" s="1"/>
  <c r="CN1131" i="1" s="1"/>
  <c r="BD1131" i="1"/>
  <c r="EN1131" i="1"/>
  <c r="EQ1131" i="1" s="1"/>
  <c r="ER1131" i="1" s="1"/>
  <c r="CB1131" i="1"/>
  <c r="CE1131" i="1" s="1"/>
  <c r="CF1131" i="1" s="1"/>
  <c r="FT1131" i="1"/>
  <c r="FW1131" i="1" s="1"/>
  <c r="FX1131" i="1" s="1"/>
  <c r="DH1131" i="1"/>
  <c r="DK1131" i="1" s="1"/>
  <c r="AV1131" i="1"/>
  <c r="GB1131" i="1"/>
  <c r="GE1131" i="1" s="1"/>
  <c r="GF1131" i="1" s="1"/>
  <c r="F1185" i="1"/>
  <c r="E1187" i="1"/>
  <c r="Q1186" i="1"/>
  <c r="S1185" i="1"/>
  <c r="Z1185" i="1" s="1"/>
  <c r="R1185" i="1"/>
  <c r="D1186" i="1"/>
  <c r="G1186" i="1" s="1"/>
  <c r="J1133" i="1"/>
  <c r="K1133" i="1" s="1"/>
  <c r="M1133" i="1"/>
  <c r="N1133" i="1" s="1"/>
  <c r="I1134" i="1"/>
  <c r="AA1186" i="1"/>
  <c r="T1186" i="1"/>
  <c r="AB1186" i="1"/>
  <c r="L1132" i="1"/>
  <c r="O1132" i="1" s="1"/>
  <c r="U1132" i="1"/>
  <c r="W1132" i="1" s="1"/>
  <c r="A1187" i="1"/>
  <c r="H1186" i="1"/>
  <c r="P483" i="1"/>
  <c r="BE1187" i="1" l="1"/>
  <c r="BF1187" i="1" s="1"/>
  <c r="AW1187" i="1"/>
  <c r="AX1187" i="1" s="1"/>
  <c r="AO1187" i="1"/>
  <c r="AP1187" i="1" s="1"/>
  <c r="AG1187" i="1"/>
  <c r="AH1187" i="1" s="1"/>
  <c r="CK1187" i="1"/>
  <c r="CL1187" i="1" s="1"/>
  <c r="CC1187" i="1"/>
  <c r="CD1187" i="1" s="1"/>
  <c r="BU1187" i="1"/>
  <c r="BV1187" i="1" s="1"/>
  <c r="BM1187" i="1"/>
  <c r="BN1187" i="1" s="1"/>
  <c r="DY1187" i="1"/>
  <c r="DZ1187" i="1" s="1"/>
  <c r="DQ1187" i="1"/>
  <c r="DR1187" i="1" s="1"/>
  <c r="DI1187" i="1"/>
  <c r="DJ1187" i="1" s="1"/>
  <c r="DA1187" i="1"/>
  <c r="DB1187" i="1" s="1"/>
  <c r="CS1187" i="1"/>
  <c r="CT1187" i="1" s="1"/>
  <c r="GQ1187" i="1"/>
  <c r="GI1187" i="1"/>
  <c r="DO1187" i="1"/>
  <c r="GA1187" i="1"/>
  <c r="EU1187" i="1"/>
  <c r="CQ1187" i="1"/>
  <c r="BS1187" i="1"/>
  <c r="DG1187" i="1"/>
  <c r="CY1187" i="1"/>
  <c r="CA1187" i="1"/>
  <c r="DW1187" i="1"/>
  <c r="FC1187" i="1"/>
  <c r="CI1187" i="1"/>
  <c r="FS1187" i="1"/>
  <c r="EE1187" i="1"/>
  <c r="EM1187" i="1"/>
  <c r="FK1187" i="1"/>
  <c r="EG1187" i="1"/>
  <c r="EH1187" i="1" s="1"/>
  <c r="EO1187" i="1"/>
  <c r="EP1187" i="1" s="1"/>
  <c r="EW1187" i="1"/>
  <c r="EX1187" i="1" s="1"/>
  <c r="FE1187" i="1"/>
  <c r="FF1187" i="1" s="1"/>
  <c r="FM1187" i="1"/>
  <c r="FN1187" i="1" s="1"/>
  <c r="FU1187" i="1"/>
  <c r="FV1187" i="1" s="1"/>
  <c r="GC1187" i="1"/>
  <c r="GD1187" i="1" s="1"/>
  <c r="GK1187" i="1"/>
  <c r="GL1187" i="1" s="1"/>
  <c r="GS1187" i="1"/>
  <c r="GT1187" i="1" s="1"/>
  <c r="CG1191" i="1"/>
  <c r="CH1190" i="1"/>
  <c r="CP1189" i="1"/>
  <c r="CO1190" i="1"/>
  <c r="ES1188" i="1"/>
  <c r="ET1187" i="1"/>
  <c r="FQ1188" i="1"/>
  <c r="FR1187" i="1"/>
  <c r="FJ1187" i="1"/>
  <c r="FI1188" i="1"/>
  <c r="DV1188" i="1"/>
  <c r="DU1189" i="1"/>
  <c r="BY1189" i="1"/>
  <c r="BZ1188" i="1"/>
  <c r="FZ1187" i="1"/>
  <c r="FY1188" i="1"/>
  <c r="EL1187" i="1"/>
  <c r="EK1188" i="1"/>
  <c r="BR1191" i="1"/>
  <c r="BQ1192" i="1"/>
  <c r="DF1188" i="1"/>
  <c r="DE1189" i="1"/>
  <c r="GO1188" i="1"/>
  <c r="GP1187" i="1"/>
  <c r="GH1187" i="1"/>
  <c r="GG1188" i="1"/>
  <c r="CW1190" i="1"/>
  <c r="CX1189" i="1"/>
  <c r="FA1188" i="1"/>
  <c r="FB1187" i="1"/>
  <c r="DN1188" i="1"/>
  <c r="DM1189" i="1"/>
  <c r="EC1189" i="1"/>
  <c r="ED1188" i="1"/>
  <c r="FT1132" i="1"/>
  <c r="FW1132" i="1" s="1"/>
  <c r="FX1132" i="1" s="1"/>
  <c r="EN1132" i="1"/>
  <c r="EQ1132" i="1" s="1"/>
  <c r="ER1132" i="1" s="1"/>
  <c r="DH1132" i="1"/>
  <c r="DK1132" i="1" s="1"/>
  <c r="CB1132" i="1"/>
  <c r="CE1132" i="1" s="1"/>
  <c r="CF1132" i="1" s="1"/>
  <c r="AV1132" i="1"/>
  <c r="FL1132" i="1"/>
  <c r="FO1132" i="1" s="1"/>
  <c r="FP1132" i="1" s="1"/>
  <c r="EF1132" i="1"/>
  <c r="EI1132" i="1" s="1"/>
  <c r="EJ1132" i="1" s="1"/>
  <c r="CZ1132" i="1"/>
  <c r="DC1132" i="1" s="1"/>
  <c r="BT1132" i="1"/>
  <c r="BW1132" i="1" s="1"/>
  <c r="BX1132" i="1" s="1"/>
  <c r="AN1132" i="1"/>
  <c r="FD1132" i="1"/>
  <c r="FG1132" i="1" s="1"/>
  <c r="FH1132" i="1" s="1"/>
  <c r="DX1132" i="1"/>
  <c r="EA1132" i="1" s="1"/>
  <c r="EB1132" i="1" s="1"/>
  <c r="CR1132" i="1"/>
  <c r="CU1132" i="1" s="1"/>
  <c r="BL1132" i="1"/>
  <c r="AF1132" i="1"/>
  <c r="CJ1132" i="1"/>
  <c r="CM1132" i="1" s="1"/>
  <c r="CN1132" i="1" s="1"/>
  <c r="BD1132" i="1"/>
  <c r="DP1132" i="1"/>
  <c r="DS1132" i="1" s="1"/>
  <c r="DT1132" i="1" s="1"/>
  <c r="EV1132" i="1"/>
  <c r="EY1132" i="1" s="1"/>
  <c r="EZ1132" i="1" s="1"/>
  <c r="GB1132" i="1"/>
  <c r="GE1132" i="1" s="1"/>
  <c r="GF1132" i="1" s="1"/>
  <c r="F1186" i="1"/>
  <c r="E1188" i="1"/>
  <c r="Q1187" i="1"/>
  <c r="S1186" i="1"/>
  <c r="Z1186" i="1" s="1"/>
  <c r="R1186" i="1"/>
  <c r="D1187" i="1"/>
  <c r="G1187" i="1" s="1"/>
  <c r="L1133" i="1"/>
  <c r="O1133" i="1" s="1"/>
  <c r="U1133" i="1"/>
  <c r="W1133" i="1" s="1"/>
  <c r="X483" i="1"/>
  <c r="A1188" i="1"/>
  <c r="H1187" i="1"/>
  <c r="AB1187" i="1"/>
  <c r="AA1187" i="1"/>
  <c r="T1187" i="1"/>
  <c r="M1134" i="1"/>
  <c r="N1134" i="1" s="1"/>
  <c r="J1134" i="1"/>
  <c r="K1134" i="1" s="1"/>
  <c r="I1135" i="1"/>
  <c r="BQ1193" i="1" l="1"/>
  <c r="BR1192" i="1"/>
  <c r="DV1189" i="1"/>
  <c r="DU1190" i="1"/>
  <c r="CO1191" i="1"/>
  <c r="CP1190" i="1"/>
  <c r="CW1191" i="1"/>
  <c r="CX1190" i="1"/>
  <c r="GH1188" i="1"/>
  <c r="GG1189" i="1"/>
  <c r="EK1189" i="1"/>
  <c r="EL1188" i="1"/>
  <c r="FI1189" i="1"/>
  <c r="FJ1188" i="1"/>
  <c r="ED1189" i="1"/>
  <c r="EC1190" i="1"/>
  <c r="CG1192" i="1"/>
  <c r="CH1191" i="1"/>
  <c r="DM1190" i="1"/>
  <c r="DN1189" i="1"/>
  <c r="FY1189" i="1"/>
  <c r="FZ1188" i="1"/>
  <c r="GO1189" i="1"/>
  <c r="GP1188" i="1"/>
  <c r="FR1188" i="1"/>
  <c r="FQ1189" i="1"/>
  <c r="BE1188" i="1"/>
  <c r="BF1188" i="1" s="1"/>
  <c r="CK1188" i="1"/>
  <c r="CL1188" i="1" s="1"/>
  <c r="AW1188" i="1"/>
  <c r="AX1188" i="1" s="1"/>
  <c r="AO1188" i="1"/>
  <c r="AP1188" i="1" s="1"/>
  <c r="CC1188" i="1"/>
  <c r="CD1188" i="1" s="1"/>
  <c r="BU1188" i="1"/>
  <c r="BV1188" i="1" s="1"/>
  <c r="AG1188" i="1"/>
  <c r="AH1188" i="1" s="1"/>
  <c r="BM1188" i="1"/>
  <c r="BN1188" i="1" s="1"/>
  <c r="DY1188" i="1"/>
  <c r="DZ1188" i="1" s="1"/>
  <c r="DQ1188" i="1"/>
  <c r="DR1188" i="1" s="1"/>
  <c r="DI1188" i="1"/>
  <c r="DJ1188" i="1" s="1"/>
  <c r="DA1188" i="1"/>
  <c r="DB1188" i="1" s="1"/>
  <c r="CS1188" i="1"/>
  <c r="CT1188" i="1" s="1"/>
  <c r="GQ1188" i="1"/>
  <c r="GI1188" i="1"/>
  <c r="DW1188" i="1"/>
  <c r="EU1188" i="1"/>
  <c r="EM1188" i="1"/>
  <c r="FC1188" i="1"/>
  <c r="FK1188" i="1"/>
  <c r="GA1188" i="1"/>
  <c r="CI1188" i="1"/>
  <c r="DG1188" i="1"/>
  <c r="EE1188" i="1"/>
  <c r="CQ1188" i="1"/>
  <c r="CY1188" i="1"/>
  <c r="DO1188" i="1"/>
  <c r="FS1188" i="1"/>
  <c r="BS1188" i="1"/>
  <c r="CA1188" i="1"/>
  <c r="EG1188" i="1"/>
  <c r="EH1188" i="1" s="1"/>
  <c r="EO1188" i="1"/>
  <c r="EP1188" i="1" s="1"/>
  <c r="EW1188" i="1"/>
  <c r="EX1188" i="1" s="1"/>
  <c r="FE1188" i="1"/>
  <c r="FF1188" i="1" s="1"/>
  <c r="FM1188" i="1"/>
  <c r="FN1188" i="1" s="1"/>
  <c r="FU1188" i="1"/>
  <c r="FV1188" i="1" s="1"/>
  <c r="GC1188" i="1"/>
  <c r="GD1188" i="1" s="1"/>
  <c r="GK1188" i="1"/>
  <c r="GL1188" i="1" s="1"/>
  <c r="GS1188" i="1"/>
  <c r="GT1188" i="1" s="1"/>
  <c r="DE1190" i="1"/>
  <c r="DF1189" i="1"/>
  <c r="FA1189" i="1"/>
  <c r="FB1188" i="1"/>
  <c r="BY1190" i="1"/>
  <c r="BZ1189" i="1"/>
  <c r="ES1189" i="1"/>
  <c r="ET1188" i="1"/>
  <c r="EV1133" i="1"/>
  <c r="EY1133" i="1" s="1"/>
  <c r="EZ1133" i="1" s="1"/>
  <c r="DP1133" i="1"/>
  <c r="DS1133" i="1" s="1"/>
  <c r="DT1133" i="1" s="1"/>
  <c r="CJ1133" i="1"/>
  <c r="CM1133" i="1" s="1"/>
  <c r="CN1133" i="1" s="1"/>
  <c r="BD1133" i="1"/>
  <c r="FT1133" i="1"/>
  <c r="FW1133" i="1" s="1"/>
  <c r="FX1133" i="1" s="1"/>
  <c r="EN1133" i="1"/>
  <c r="EQ1133" i="1" s="1"/>
  <c r="ER1133" i="1" s="1"/>
  <c r="DH1133" i="1"/>
  <c r="DK1133" i="1" s="1"/>
  <c r="CB1133" i="1"/>
  <c r="CE1133" i="1" s="1"/>
  <c r="CF1133" i="1" s="1"/>
  <c r="AV1133" i="1"/>
  <c r="FL1133" i="1"/>
  <c r="FO1133" i="1" s="1"/>
  <c r="FP1133" i="1" s="1"/>
  <c r="EF1133" i="1"/>
  <c r="EI1133" i="1" s="1"/>
  <c r="EJ1133" i="1" s="1"/>
  <c r="CZ1133" i="1"/>
  <c r="DC1133" i="1" s="1"/>
  <c r="BT1133" i="1"/>
  <c r="BW1133" i="1" s="1"/>
  <c r="BX1133" i="1" s="1"/>
  <c r="AN1133" i="1"/>
  <c r="CR1133" i="1"/>
  <c r="CU1133" i="1" s="1"/>
  <c r="FD1133" i="1"/>
  <c r="FG1133" i="1" s="1"/>
  <c r="FH1133" i="1" s="1"/>
  <c r="AF1133" i="1"/>
  <c r="DX1133" i="1"/>
  <c r="EA1133" i="1" s="1"/>
  <c r="EB1133" i="1" s="1"/>
  <c r="BL1133" i="1"/>
  <c r="GB1133" i="1"/>
  <c r="GE1133" i="1" s="1"/>
  <c r="GF1133" i="1" s="1"/>
  <c r="F1187" i="1"/>
  <c r="E1189" i="1"/>
  <c r="Q1188" i="1"/>
  <c r="S1187" i="1"/>
  <c r="Z1187" i="1" s="1"/>
  <c r="R1187" i="1"/>
  <c r="D1188" i="1"/>
  <c r="G1188" i="1" s="1"/>
  <c r="C484" i="1"/>
  <c r="L1134" i="1"/>
  <c r="O1134" i="1" s="1"/>
  <c r="U1134" i="1"/>
  <c r="W1134" i="1" s="1"/>
  <c r="A1189" i="1"/>
  <c r="H1188" i="1"/>
  <c r="B483" i="1"/>
  <c r="J1135" i="1"/>
  <c r="K1135" i="1" s="1"/>
  <c r="M1135" i="1"/>
  <c r="N1135" i="1" s="1"/>
  <c r="I1136" i="1"/>
  <c r="AA1188" i="1"/>
  <c r="T1188" i="1"/>
  <c r="AB1188" i="1"/>
  <c r="EC1191" i="1" l="1"/>
  <c r="ED1190" i="1"/>
  <c r="DE1191" i="1"/>
  <c r="DF1190" i="1"/>
  <c r="GP1189" i="1"/>
  <c r="GO1190" i="1"/>
  <c r="CX1191" i="1"/>
  <c r="CW1192" i="1"/>
  <c r="FY1190" i="1"/>
  <c r="FZ1189" i="1"/>
  <c r="FI1190" i="1"/>
  <c r="FJ1189" i="1"/>
  <c r="CP1191" i="1"/>
  <c r="CO1192" i="1"/>
  <c r="DV1190" i="1"/>
  <c r="DU1191" i="1"/>
  <c r="DM1191" i="1"/>
  <c r="DN1190" i="1"/>
  <c r="EL1189" i="1"/>
  <c r="EK1190" i="1"/>
  <c r="BM1189" i="1"/>
  <c r="BN1189" i="1" s="1"/>
  <c r="BE1189" i="1"/>
  <c r="BF1189" i="1" s="1"/>
  <c r="CK1189" i="1"/>
  <c r="CL1189" i="1" s="1"/>
  <c r="AW1189" i="1"/>
  <c r="AX1189" i="1" s="1"/>
  <c r="AO1189" i="1"/>
  <c r="AP1189" i="1" s="1"/>
  <c r="CC1189" i="1"/>
  <c r="CD1189" i="1" s="1"/>
  <c r="BU1189" i="1"/>
  <c r="BV1189" i="1" s="1"/>
  <c r="AG1189" i="1"/>
  <c r="AH1189" i="1" s="1"/>
  <c r="DY1189" i="1"/>
  <c r="DZ1189" i="1" s="1"/>
  <c r="DQ1189" i="1"/>
  <c r="DR1189" i="1" s="1"/>
  <c r="DI1189" i="1"/>
  <c r="DJ1189" i="1" s="1"/>
  <c r="DA1189" i="1"/>
  <c r="DB1189" i="1" s="1"/>
  <c r="CS1189" i="1"/>
  <c r="CT1189" i="1" s="1"/>
  <c r="GQ1189" i="1"/>
  <c r="GI1189" i="1"/>
  <c r="CA1189" i="1"/>
  <c r="CQ1189" i="1"/>
  <c r="CY1189" i="1"/>
  <c r="FS1189" i="1"/>
  <c r="EU1189" i="1"/>
  <c r="GA1189" i="1"/>
  <c r="DG1189" i="1"/>
  <c r="FK1189" i="1"/>
  <c r="FC1189" i="1"/>
  <c r="CI1189" i="1"/>
  <c r="BS1189" i="1"/>
  <c r="DO1189" i="1"/>
  <c r="DW1189" i="1"/>
  <c r="EE1189" i="1"/>
  <c r="EM1189" i="1"/>
  <c r="EG1189" i="1"/>
  <c r="EH1189" i="1" s="1"/>
  <c r="EO1189" i="1"/>
  <c r="EP1189" i="1" s="1"/>
  <c r="EW1189" i="1"/>
  <c r="EX1189" i="1" s="1"/>
  <c r="FE1189" i="1"/>
  <c r="FF1189" i="1" s="1"/>
  <c r="FM1189" i="1"/>
  <c r="FN1189" i="1" s="1"/>
  <c r="FU1189" i="1"/>
  <c r="FV1189" i="1" s="1"/>
  <c r="GC1189" i="1"/>
  <c r="GD1189" i="1" s="1"/>
  <c r="GK1189" i="1"/>
  <c r="GL1189" i="1" s="1"/>
  <c r="GS1189" i="1"/>
  <c r="GT1189" i="1" s="1"/>
  <c r="FQ1190" i="1"/>
  <c r="FR1189" i="1"/>
  <c r="GG1190" i="1"/>
  <c r="GH1189" i="1"/>
  <c r="ES1190" i="1"/>
  <c r="ET1189" i="1"/>
  <c r="BY1191" i="1"/>
  <c r="BZ1190" i="1"/>
  <c r="FA1190" i="1"/>
  <c r="FB1189" i="1"/>
  <c r="CH1192" i="1"/>
  <c r="CG1193" i="1"/>
  <c r="BQ1194" i="1"/>
  <c r="BR1193" i="1"/>
  <c r="FD1134" i="1"/>
  <c r="FG1134" i="1" s="1"/>
  <c r="FH1134" i="1" s="1"/>
  <c r="DX1134" i="1"/>
  <c r="EA1134" i="1" s="1"/>
  <c r="EB1134" i="1" s="1"/>
  <c r="CR1134" i="1"/>
  <c r="CU1134" i="1" s="1"/>
  <c r="BL1134" i="1"/>
  <c r="AF1134" i="1"/>
  <c r="EV1134" i="1"/>
  <c r="EY1134" i="1" s="1"/>
  <c r="EZ1134" i="1" s="1"/>
  <c r="DP1134" i="1"/>
  <c r="DS1134" i="1" s="1"/>
  <c r="DT1134" i="1" s="1"/>
  <c r="CJ1134" i="1"/>
  <c r="CM1134" i="1" s="1"/>
  <c r="CN1134" i="1" s="1"/>
  <c r="BD1134" i="1"/>
  <c r="FT1134" i="1"/>
  <c r="FW1134" i="1" s="1"/>
  <c r="FX1134" i="1" s="1"/>
  <c r="EN1134" i="1"/>
  <c r="EQ1134" i="1" s="1"/>
  <c r="ER1134" i="1" s="1"/>
  <c r="DH1134" i="1"/>
  <c r="DK1134" i="1" s="1"/>
  <c r="CB1134" i="1"/>
  <c r="CE1134" i="1" s="1"/>
  <c r="CF1134" i="1" s="1"/>
  <c r="AV1134" i="1"/>
  <c r="AN1134" i="1"/>
  <c r="EF1134" i="1"/>
  <c r="EI1134" i="1" s="1"/>
  <c r="EJ1134" i="1" s="1"/>
  <c r="BT1134" i="1"/>
  <c r="BW1134" i="1" s="1"/>
  <c r="BX1134" i="1" s="1"/>
  <c r="FL1134" i="1"/>
  <c r="FO1134" i="1" s="1"/>
  <c r="FP1134" i="1" s="1"/>
  <c r="GB1134" i="1"/>
  <c r="GE1134" i="1" s="1"/>
  <c r="GF1134" i="1" s="1"/>
  <c r="CZ1134" i="1"/>
  <c r="DC1134" i="1" s="1"/>
  <c r="F1188" i="1"/>
  <c r="E1190" i="1"/>
  <c r="Q1189" i="1"/>
  <c r="R1188" i="1"/>
  <c r="S1188" i="1"/>
  <c r="Z1188" i="1" s="1"/>
  <c r="D1189" i="1"/>
  <c r="G1189" i="1" s="1"/>
  <c r="AB1189" i="1"/>
  <c r="AA1189" i="1"/>
  <c r="T1189" i="1"/>
  <c r="M1136" i="1"/>
  <c r="N1136" i="1" s="1"/>
  <c r="J1136" i="1"/>
  <c r="K1136" i="1" s="1"/>
  <c r="I1137" i="1"/>
  <c r="A1190" i="1"/>
  <c r="H1189" i="1"/>
  <c r="L1135" i="1"/>
  <c r="O1135" i="1" s="1"/>
  <c r="U1135" i="1"/>
  <c r="W1135" i="1" s="1"/>
  <c r="P484" i="1"/>
  <c r="DU1192" i="1" l="1"/>
  <c r="DV1191" i="1"/>
  <c r="CP1192" i="1"/>
  <c r="CO1193" i="1"/>
  <c r="GO1191" i="1"/>
  <c r="GP1190" i="1"/>
  <c r="CW1193" i="1"/>
  <c r="CX1192" i="1"/>
  <c r="BU1190" i="1"/>
  <c r="BV1190" i="1" s="1"/>
  <c r="AG1190" i="1"/>
  <c r="AH1190" i="1" s="1"/>
  <c r="BM1190" i="1"/>
  <c r="BN1190" i="1" s="1"/>
  <c r="BE1190" i="1"/>
  <c r="BF1190" i="1" s="1"/>
  <c r="CK1190" i="1"/>
  <c r="CL1190" i="1" s="1"/>
  <c r="AW1190" i="1"/>
  <c r="AX1190" i="1" s="1"/>
  <c r="AO1190" i="1"/>
  <c r="AP1190" i="1" s="1"/>
  <c r="CC1190" i="1"/>
  <c r="CD1190" i="1" s="1"/>
  <c r="DY1190" i="1"/>
  <c r="DZ1190" i="1" s="1"/>
  <c r="DQ1190" i="1"/>
  <c r="DR1190" i="1" s="1"/>
  <c r="DI1190" i="1"/>
  <c r="DJ1190" i="1" s="1"/>
  <c r="DA1190" i="1"/>
  <c r="DB1190" i="1" s="1"/>
  <c r="CS1190" i="1"/>
  <c r="CT1190" i="1" s="1"/>
  <c r="GQ1190" i="1"/>
  <c r="GI1190" i="1"/>
  <c r="FC1190" i="1"/>
  <c r="DO1190" i="1"/>
  <c r="DW1190" i="1"/>
  <c r="GA1190" i="1"/>
  <c r="CA1190" i="1"/>
  <c r="FK1190" i="1"/>
  <c r="CQ1190" i="1"/>
  <c r="CY1190" i="1"/>
  <c r="DG1190" i="1"/>
  <c r="EU1190" i="1"/>
  <c r="EM1190" i="1"/>
  <c r="EE1190" i="1"/>
  <c r="BS1190" i="1"/>
  <c r="FS1190" i="1"/>
  <c r="CI1190" i="1"/>
  <c r="EG1190" i="1"/>
  <c r="EH1190" i="1" s="1"/>
  <c r="EO1190" i="1"/>
  <c r="EP1190" i="1" s="1"/>
  <c r="EW1190" i="1"/>
  <c r="EX1190" i="1" s="1"/>
  <c r="FE1190" i="1"/>
  <c r="FF1190" i="1" s="1"/>
  <c r="FM1190" i="1"/>
  <c r="FN1190" i="1" s="1"/>
  <c r="FU1190" i="1"/>
  <c r="FV1190" i="1" s="1"/>
  <c r="GC1190" i="1"/>
  <c r="GD1190" i="1" s="1"/>
  <c r="GK1190" i="1"/>
  <c r="GL1190" i="1" s="1"/>
  <c r="GS1190" i="1"/>
  <c r="GT1190" i="1" s="1"/>
  <c r="BY1192" i="1"/>
  <c r="BZ1191" i="1"/>
  <c r="ES1191" i="1"/>
  <c r="ET1190" i="1"/>
  <c r="BQ1195" i="1"/>
  <c r="BR1194" i="1"/>
  <c r="CG1194" i="1"/>
  <c r="CH1193" i="1"/>
  <c r="EL1190" i="1"/>
  <c r="EK1191" i="1"/>
  <c r="GG1191" i="1"/>
  <c r="GH1190" i="1"/>
  <c r="FI1191" i="1"/>
  <c r="FJ1190" i="1"/>
  <c r="DF1191" i="1"/>
  <c r="DE1192" i="1"/>
  <c r="FB1190" i="1"/>
  <c r="FA1191" i="1"/>
  <c r="FQ1191" i="1"/>
  <c r="FR1190" i="1"/>
  <c r="DM1192" i="1"/>
  <c r="DN1191" i="1"/>
  <c r="FZ1190" i="1"/>
  <c r="FY1191" i="1"/>
  <c r="EC1192" i="1"/>
  <c r="ED1191" i="1"/>
  <c r="FL1135" i="1"/>
  <c r="FO1135" i="1" s="1"/>
  <c r="FP1135" i="1" s="1"/>
  <c r="EF1135" i="1"/>
  <c r="EI1135" i="1" s="1"/>
  <c r="EJ1135" i="1" s="1"/>
  <c r="CZ1135" i="1"/>
  <c r="DC1135" i="1" s="1"/>
  <c r="BT1135" i="1"/>
  <c r="BW1135" i="1" s="1"/>
  <c r="BX1135" i="1" s="1"/>
  <c r="AN1135" i="1"/>
  <c r="FD1135" i="1"/>
  <c r="FG1135" i="1" s="1"/>
  <c r="FH1135" i="1" s="1"/>
  <c r="DX1135" i="1"/>
  <c r="EA1135" i="1" s="1"/>
  <c r="EB1135" i="1" s="1"/>
  <c r="CR1135" i="1"/>
  <c r="CU1135" i="1" s="1"/>
  <c r="BL1135" i="1"/>
  <c r="AF1135" i="1"/>
  <c r="EV1135" i="1"/>
  <c r="EY1135" i="1" s="1"/>
  <c r="EZ1135" i="1" s="1"/>
  <c r="DP1135" i="1"/>
  <c r="DS1135" i="1" s="1"/>
  <c r="DT1135" i="1" s="1"/>
  <c r="CJ1135" i="1"/>
  <c r="CM1135" i="1" s="1"/>
  <c r="CN1135" i="1" s="1"/>
  <c r="BD1135" i="1"/>
  <c r="AV1135" i="1"/>
  <c r="EN1135" i="1"/>
  <c r="EQ1135" i="1" s="1"/>
  <c r="ER1135" i="1" s="1"/>
  <c r="DH1135" i="1"/>
  <c r="DK1135" i="1" s="1"/>
  <c r="CB1135" i="1"/>
  <c r="CE1135" i="1" s="1"/>
  <c r="CF1135" i="1" s="1"/>
  <c r="FT1135" i="1"/>
  <c r="FW1135" i="1" s="1"/>
  <c r="FX1135" i="1" s="1"/>
  <c r="GB1135" i="1"/>
  <c r="GE1135" i="1" s="1"/>
  <c r="GF1135" i="1" s="1"/>
  <c r="F1189" i="1"/>
  <c r="E1191" i="1"/>
  <c r="Q1190" i="1"/>
  <c r="S1189" i="1"/>
  <c r="Z1189" i="1" s="1"/>
  <c r="R1189" i="1"/>
  <c r="D1190" i="1"/>
  <c r="G1190" i="1" s="1"/>
  <c r="L1136" i="1"/>
  <c r="O1136" i="1" s="1"/>
  <c r="U1136" i="1"/>
  <c r="W1136" i="1" s="1"/>
  <c r="A1191" i="1"/>
  <c r="H1190" i="1"/>
  <c r="J1137" i="1"/>
  <c r="K1137" i="1" s="1"/>
  <c r="I1138" i="1"/>
  <c r="AA1190" i="1"/>
  <c r="T1190" i="1"/>
  <c r="AB1190" i="1"/>
  <c r="X484" i="1"/>
  <c r="FQ1192" i="1" l="1"/>
  <c r="FR1191" i="1"/>
  <c r="GH1191" i="1"/>
  <c r="GG1192" i="1"/>
  <c r="ET1191" i="1"/>
  <c r="ES1192" i="1"/>
  <c r="CW1194" i="1"/>
  <c r="CX1193" i="1"/>
  <c r="FA1192" i="1"/>
  <c r="FB1191" i="1"/>
  <c r="EK1192" i="1"/>
  <c r="EL1191" i="1"/>
  <c r="GO1192" i="1"/>
  <c r="GP1191" i="1"/>
  <c r="CO1194" i="1"/>
  <c r="CP1193" i="1"/>
  <c r="BZ1192" i="1"/>
  <c r="BY1193" i="1"/>
  <c r="FY1192" i="1"/>
  <c r="FZ1191" i="1"/>
  <c r="DE1193" i="1"/>
  <c r="DF1192" i="1"/>
  <c r="AO1191" i="1"/>
  <c r="AP1191" i="1" s="1"/>
  <c r="CC1191" i="1"/>
  <c r="CD1191" i="1" s="1"/>
  <c r="BU1191" i="1"/>
  <c r="BV1191" i="1" s="1"/>
  <c r="AG1191" i="1"/>
  <c r="AH1191" i="1" s="1"/>
  <c r="BM1191" i="1"/>
  <c r="BN1191" i="1" s="1"/>
  <c r="BE1191" i="1"/>
  <c r="BF1191" i="1" s="1"/>
  <c r="CK1191" i="1"/>
  <c r="CL1191" i="1" s="1"/>
  <c r="AW1191" i="1"/>
  <c r="AX1191" i="1" s="1"/>
  <c r="DY1191" i="1"/>
  <c r="DZ1191" i="1" s="1"/>
  <c r="DQ1191" i="1"/>
  <c r="DR1191" i="1" s="1"/>
  <c r="DI1191" i="1"/>
  <c r="DJ1191" i="1" s="1"/>
  <c r="DA1191" i="1"/>
  <c r="DB1191" i="1" s="1"/>
  <c r="CS1191" i="1"/>
  <c r="CT1191" i="1" s="1"/>
  <c r="GQ1191" i="1"/>
  <c r="GI1191" i="1"/>
  <c r="CA1191" i="1"/>
  <c r="EU1191" i="1"/>
  <c r="BS1191" i="1"/>
  <c r="DG1191" i="1"/>
  <c r="EM1191" i="1"/>
  <c r="CY1191" i="1"/>
  <c r="FS1191" i="1"/>
  <c r="EE1191" i="1"/>
  <c r="FC1191" i="1"/>
  <c r="GA1191" i="1"/>
  <c r="CI1191" i="1"/>
  <c r="DO1191" i="1"/>
  <c r="CQ1191" i="1"/>
  <c r="DW1191" i="1"/>
  <c r="FK1191" i="1"/>
  <c r="EG1191" i="1"/>
  <c r="EH1191" i="1" s="1"/>
  <c r="EO1191" i="1"/>
  <c r="EP1191" i="1" s="1"/>
  <c r="EW1191" i="1"/>
  <c r="EX1191" i="1" s="1"/>
  <c r="FE1191" i="1"/>
  <c r="FF1191" i="1" s="1"/>
  <c r="FM1191" i="1"/>
  <c r="FN1191" i="1" s="1"/>
  <c r="FU1191" i="1"/>
  <c r="FV1191" i="1" s="1"/>
  <c r="GC1191" i="1"/>
  <c r="GD1191" i="1" s="1"/>
  <c r="GK1191" i="1"/>
  <c r="GL1191" i="1" s="1"/>
  <c r="GS1191" i="1"/>
  <c r="GT1191" i="1" s="1"/>
  <c r="CG1195" i="1"/>
  <c r="CH1194" i="1"/>
  <c r="EC1193" i="1"/>
  <c r="ED1192" i="1"/>
  <c r="DM1193" i="1"/>
  <c r="DN1192" i="1"/>
  <c r="FI1192" i="1"/>
  <c r="FJ1191" i="1"/>
  <c r="BQ1196" i="1"/>
  <c r="BR1195" i="1"/>
  <c r="DU1193" i="1"/>
  <c r="DV1192" i="1"/>
  <c r="GJ1134" i="1"/>
  <c r="GJ1136" i="1" s="1"/>
  <c r="GM1136" i="1" s="1"/>
  <c r="GN1136" i="1" s="1"/>
  <c r="FT1136" i="1"/>
  <c r="FW1136" i="1" s="1"/>
  <c r="FX1136" i="1" s="1"/>
  <c r="EN1136" i="1"/>
  <c r="EQ1136" i="1" s="1"/>
  <c r="ER1136" i="1" s="1"/>
  <c r="DH1136" i="1"/>
  <c r="DK1136" i="1" s="1"/>
  <c r="CB1136" i="1"/>
  <c r="CE1136" i="1" s="1"/>
  <c r="CF1136" i="1" s="1"/>
  <c r="AV1136" i="1"/>
  <c r="FL1136" i="1"/>
  <c r="FO1136" i="1" s="1"/>
  <c r="FP1136" i="1" s="1"/>
  <c r="EF1136" i="1"/>
  <c r="EI1136" i="1" s="1"/>
  <c r="EJ1136" i="1" s="1"/>
  <c r="CZ1136" i="1"/>
  <c r="DC1136" i="1" s="1"/>
  <c r="BT1136" i="1"/>
  <c r="BW1136" i="1" s="1"/>
  <c r="BX1136" i="1" s="1"/>
  <c r="AN1136" i="1"/>
  <c r="FD1136" i="1"/>
  <c r="FG1136" i="1" s="1"/>
  <c r="FH1136" i="1" s="1"/>
  <c r="DX1136" i="1"/>
  <c r="EA1136" i="1" s="1"/>
  <c r="EB1136" i="1" s="1"/>
  <c r="CR1136" i="1"/>
  <c r="CU1136" i="1" s="1"/>
  <c r="BL1136" i="1"/>
  <c r="AF1136" i="1"/>
  <c r="EV1136" i="1"/>
  <c r="EY1136" i="1" s="1"/>
  <c r="EZ1136" i="1" s="1"/>
  <c r="CJ1136" i="1"/>
  <c r="CM1136" i="1" s="1"/>
  <c r="CN1136" i="1" s="1"/>
  <c r="DP1136" i="1"/>
  <c r="DS1136" i="1" s="1"/>
  <c r="DT1136" i="1" s="1"/>
  <c r="GB1136" i="1"/>
  <c r="GE1136" i="1" s="1"/>
  <c r="GF1136" i="1" s="1"/>
  <c r="BD1136" i="1"/>
  <c r="F1190" i="1"/>
  <c r="E1192" i="1"/>
  <c r="Q1191" i="1"/>
  <c r="S1190" i="1"/>
  <c r="Z1190" i="1" s="1"/>
  <c r="R1190" i="1"/>
  <c r="D1191" i="1"/>
  <c r="G1191" i="1" s="1"/>
  <c r="M1137" i="1"/>
  <c r="N1137" i="1" s="1"/>
  <c r="C485" i="1"/>
  <c r="P485" i="1" s="1"/>
  <c r="B484" i="1"/>
  <c r="L1137" i="1"/>
  <c r="U1137" i="1"/>
  <c r="W1137" i="1" s="1"/>
  <c r="A1192" i="1"/>
  <c r="H1191" i="1"/>
  <c r="J1138" i="1"/>
  <c r="K1138" i="1" s="1"/>
  <c r="I1139" i="1"/>
  <c r="AB1191" i="1"/>
  <c r="AA1191" i="1"/>
  <c r="T1191" i="1"/>
  <c r="CP1194" i="1" l="1"/>
  <c r="CO1195" i="1"/>
  <c r="CW1195" i="1"/>
  <c r="CX1194" i="1"/>
  <c r="CK1192" i="1"/>
  <c r="CL1192" i="1" s="1"/>
  <c r="AW1192" i="1"/>
  <c r="AX1192" i="1" s="1"/>
  <c r="AO1192" i="1"/>
  <c r="AP1192" i="1" s="1"/>
  <c r="CC1192" i="1"/>
  <c r="CD1192" i="1" s="1"/>
  <c r="BU1192" i="1"/>
  <c r="BV1192" i="1" s="1"/>
  <c r="AG1192" i="1"/>
  <c r="AH1192" i="1" s="1"/>
  <c r="BM1192" i="1"/>
  <c r="BN1192" i="1" s="1"/>
  <c r="BE1192" i="1"/>
  <c r="BF1192" i="1" s="1"/>
  <c r="DY1192" i="1"/>
  <c r="DZ1192" i="1" s="1"/>
  <c r="DQ1192" i="1"/>
  <c r="DR1192" i="1" s="1"/>
  <c r="DI1192" i="1"/>
  <c r="DJ1192" i="1" s="1"/>
  <c r="DA1192" i="1"/>
  <c r="DB1192" i="1" s="1"/>
  <c r="CS1192" i="1"/>
  <c r="CT1192" i="1" s="1"/>
  <c r="GQ1192" i="1"/>
  <c r="GI1192" i="1"/>
  <c r="CA1192" i="1"/>
  <c r="FS1192" i="1"/>
  <c r="EU1192" i="1"/>
  <c r="CI1192" i="1"/>
  <c r="EE1192" i="1"/>
  <c r="DW1192" i="1"/>
  <c r="GA1192" i="1"/>
  <c r="DG1192" i="1"/>
  <c r="EM1192" i="1"/>
  <c r="FC1192" i="1"/>
  <c r="FK1192" i="1"/>
  <c r="CY1192" i="1"/>
  <c r="BS1192" i="1"/>
  <c r="CQ1192" i="1"/>
  <c r="DO1192" i="1"/>
  <c r="EG1192" i="1"/>
  <c r="EH1192" i="1" s="1"/>
  <c r="EO1192" i="1"/>
  <c r="EP1192" i="1" s="1"/>
  <c r="EW1192" i="1"/>
  <c r="EX1192" i="1" s="1"/>
  <c r="FE1192" i="1"/>
  <c r="FF1192" i="1" s="1"/>
  <c r="FM1192" i="1"/>
  <c r="FN1192" i="1" s="1"/>
  <c r="FU1192" i="1"/>
  <c r="FV1192" i="1" s="1"/>
  <c r="GC1192" i="1"/>
  <c r="GD1192" i="1" s="1"/>
  <c r="GK1192" i="1"/>
  <c r="GL1192" i="1" s="1"/>
  <c r="GS1192" i="1"/>
  <c r="GT1192" i="1" s="1"/>
  <c r="DM1194" i="1"/>
  <c r="DN1193" i="1"/>
  <c r="ET1192" i="1"/>
  <c r="ES1193" i="1"/>
  <c r="DV1193" i="1"/>
  <c r="DU1194" i="1"/>
  <c r="EC1194" i="1"/>
  <c r="ED1193" i="1"/>
  <c r="DE1194" i="1"/>
  <c r="DF1193" i="1"/>
  <c r="GO1193" i="1"/>
  <c r="GP1192" i="1"/>
  <c r="GG1193" i="1"/>
  <c r="GH1192" i="1"/>
  <c r="BQ1197" i="1"/>
  <c r="BR1196" i="1"/>
  <c r="CG1196" i="1"/>
  <c r="CH1195" i="1"/>
  <c r="FY1193" i="1"/>
  <c r="FZ1192" i="1"/>
  <c r="EK1193" i="1"/>
  <c r="EL1192" i="1"/>
  <c r="BY1194" i="1"/>
  <c r="BZ1193" i="1"/>
  <c r="FI1193" i="1"/>
  <c r="FJ1192" i="1"/>
  <c r="FA1193" i="1"/>
  <c r="FB1192" i="1"/>
  <c r="FR1192" i="1"/>
  <c r="FQ1193" i="1"/>
  <c r="F1191" i="1"/>
  <c r="E1193" i="1"/>
  <c r="Q1192" i="1"/>
  <c r="S1191" i="1"/>
  <c r="Z1191" i="1" s="1"/>
  <c r="R1191" i="1"/>
  <c r="D1192" i="1"/>
  <c r="G1192" i="1" s="1"/>
  <c r="O1137" i="1"/>
  <c r="M1138" i="1"/>
  <c r="N1138" i="1" s="1"/>
  <c r="J1139" i="1"/>
  <c r="K1139" i="1" s="1"/>
  <c r="I1140" i="1"/>
  <c r="A1193" i="1"/>
  <c r="H1192" i="1"/>
  <c r="L1138" i="1"/>
  <c r="U1138" i="1"/>
  <c r="W1138" i="1" s="1"/>
  <c r="AA1192" i="1"/>
  <c r="T1192" i="1"/>
  <c r="AB1192" i="1"/>
  <c r="X485" i="1"/>
  <c r="BY1195" i="1" l="1"/>
  <c r="BZ1194" i="1"/>
  <c r="BQ1198" i="1"/>
  <c r="BR1197" i="1"/>
  <c r="ED1194" i="1"/>
  <c r="EC1195" i="1"/>
  <c r="FQ1194" i="1"/>
  <c r="FR1193" i="1"/>
  <c r="DU1195" i="1"/>
  <c r="DV1194" i="1"/>
  <c r="EK1194" i="1"/>
  <c r="EL1193" i="1"/>
  <c r="GG1194" i="1"/>
  <c r="GH1193" i="1"/>
  <c r="ET1193" i="1"/>
  <c r="ES1194" i="1"/>
  <c r="FB1193" i="1"/>
  <c r="FA1194" i="1"/>
  <c r="FY1194" i="1"/>
  <c r="FZ1193" i="1"/>
  <c r="GO1194" i="1"/>
  <c r="GP1193" i="1"/>
  <c r="CX1195" i="1"/>
  <c r="CW1196" i="1"/>
  <c r="CO1196" i="1"/>
  <c r="CP1195" i="1"/>
  <c r="BM1193" i="1"/>
  <c r="BN1193" i="1" s="1"/>
  <c r="BE1193" i="1"/>
  <c r="BF1193" i="1" s="1"/>
  <c r="CK1193" i="1"/>
  <c r="CL1193" i="1" s="1"/>
  <c r="AW1193" i="1"/>
  <c r="AX1193" i="1" s="1"/>
  <c r="AO1193" i="1"/>
  <c r="AP1193" i="1" s="1"/>
  <c r="CC1193" i="1"/>
  <c r="CD1193" i="1" s="1"/>
  <c r="BU1193" i="1"/>
  <c r="BV1193" i="1" s="1"/>
  <c r="AG1193" i="1"/>
  <c r="AH1193" i="1" s="1"/>
  <c r="DY1193" i="1"/>
  <c r="DZ1193" i="1" s="1"/>
  <c r="DQ1193" i="1"/>
  <c r="DR1193" i="1" s="1"/>
  <c r="DI1193" i="1"/>
  <c r="DJ1193" i="1" s="1"/>
  <c r="DA1193" i="1"/>
  <c r="DB1193" i="1" s="1"/>
  <c r="CS1193" i="1"/>
  <c r="CT1193" i="1" s="1"/>
  <c r="GQ1193" i="1"/>
  <c r="GI1193" i="1"/>
  <c r="FC1193" i="1"/>
  <c r="EU1193" i="1"/>
  <c r="DG1193" i="1"/>
  <c r="EM1193" i="1"/>
  <c r="FK1193" i="1"/>
  <c r="CY1193" i="1"/>
  <c r="GA1193" i="1"/>
  <c r="CA1193" i="1"/>
  <c r="CQ1193" i="1"/>
  <c r="DO1193" i="1"/>
  <c r="BS1193" i="1"/>
  <c r="FS1193" i="1"/>
  <c r="EE1193" i="1"/>
  <c r="DW1193" i="1"/>
  <c r="CI1193" i="1"/>
  <c r="EG1193" i="1"/>
  <c r="EH1193" i="1" s="1"/>
  <c r="EO1193" i="1"/>
  <c r="EP1193" i="1" s="1"/>
  <c r="EW1193" i="1"/>
  <c r="EX1193" i="1" s="1"/>
  <c r="FE1193" i="1"/>
  <c r="FF1193" i="1" s="1"/>
  <c r="FM1193" i="1"/>
  <c r="FN1193" i="1" s="1"/>
  <c r="FU1193" i="1"/>
  <c r="FV1193" i="1" s="1"/>
  <c r="GC1193" i="1"/>
  <c r="GD1193" i="1" s="1"/>
  <c r="GK1193" i="1"/>
  <c r="GL1193" i="1" s="1"/>
  <c r="GS1193" i="1"/>
  <c r="GT1193" i="1" s="1"/>
  <c r="FJ1193" i="1"/>
  <c r="FI1194" i="1"/>
  <c r="CG1197" i="1"/>
  <c r="CH1196" i="1"/>
  <c r="DE1195" i="1"/>
  <c r="DF1194" i="1"/>
  <c r="DM1195" i="1"/>
  <c r="DN1194" i="1"/>
  <c r="GJ1137" i="1"/>
  <c r="GM1137" i="1" s="1"/>
  <c r="GN1137" i="1" s="1"/>
  <c r="FL1137" i="1"/>
  <c r="FO1137" i="1" s="1"/>
  <c r="FP1137" i="1" s="1"/>
  <c r="EF1137" i="1"/>
  <c r="EI1137" i="1" s="1"/>
  <c r="EJ1137" i="1" s="1"/>
  <c r="CZ1137" i="1"/>
  <c r="DC1137" i="1" s="1"/>
  <c r="BT1137" i="1"/>
  <c r="BW1137" i="1" s="1"/>
  <c r="BX1137" i="1" s="1"/>
  <c r="AN1137" i="1"/>
  <c r="FD1137" i="1"/>
  <c r="FG1137" i="1" s="1"/>
  <c r="FH1137" i="1" s="1"/>
  <c r="DX1137" i="1"/>
  <c r="EA1137" i="1" s="1"/>
  <c r="EB1137" i="1" s="1"/>
  <c r="CR1137" i="1"/>
  <c r="CU1137" i="1" s="1"/>
  <c r="BL1137" i="1"/>
  <c r="AF1137" i="1"/>
  <c r="GB1137" i="1"/>
  <c r="GE1137" i="1" s="1"/>
  <c r="GF1137" i="1" s="1"/>
  <c r="EV1137" i="1"/>
  <c r="EY1137" i="1" s="1"/>
  <c r="EZ1137" i="1" s="1"/>
  <c r="DP1137" i="1"/>
  <c r="DS1137" i="1" s="1"/>
  <c r="DT1137" i="1" s="1"/>
  <c r="CJ1137" i="1"/>
  <c r="CM1137" i="1" s="1"/>
  <c r="CN1137" i="1" s="1"/>
  <c r="BD1137" i="1"/>
  <c r="FT1137" i="1"/>
  <c r="FW1137" i="1" s="1"/>
  <c r="FX1137" i="1" s="1"/>
  <c r="EN1137" i="1"/>
  <c r="EQ1137" i="1" s="1"/>
  <c r="ER1137" i="1" s="1"/>
  <c r="DH1137" i="1"/>
  <c r="DK1137" i="1" s="1"/>
  <c r="CB1137" i="1"/>
  <c r="CE1137" i="1" s="1"/>
  <c r="CF1137" i="1" s="1"/>
  <c r="AV1137" i="1"/>
  <c r="F1192" i="1"/>
  <c r="R1192" i="1"/>
  <c r="S1192" i="1"/>
  <c r="Z1192" i="1" s="1"/>
  <c r="E1194" i="1"/>
  <c r="Q1193" i="1"/>
  <c r="D1193" i="1"/>
  <c r="G1193" i="1" s="1"/>
  <c r="O1138" i="1"/>
  <c r="C486" i="1"/>
  <c r="P486" i="1" s="1"/>
  <c r="M1139" i="1"/>
  <c r="N1139" i="1" s="1"/>
  <c r="B485" i="1"/>
  <c r="A1194" i="1"/>
  <c r="H1193" i="1"/>
  <c r="L1139" i="1"/>
  <c r="U1139" i="1"/>
  <c r="W1139" i="1" s="1"/>
  <c r="AB1193" i="1"/>
  <c r="AA1193" i="1"/>
  <c r="T1193" i="1"/>
  <c r="J1140" i="1"/>
  <c r="K1140" i="1" s="1"/>
  <c r="I1141" i="1"/>
  <c r="FI1195" i="1" l="1"/>
  <c r="FJ1194" i="1"/>
  <c r="CX1196" i="1"/>
  <c r="CW1197" i="1"/>
  <c r="FQ1195" i="1"/>
  <c r="FR1194" i="1"/>
  <c r="EC1196" i="1"/>
  <c r="ED1195" i="1"/>
  <c r="GO1195" i="1"/>
  <c r="GP1194" i="1"/>
  <c r="GH1194" i="1"/>
  <c r="GG1195" i="1"/>
  <c r="ES1195" i="1"/>
  <c r="ET1194" i="1"/>
  <c r="CK1194" i="1"/>
  <c r="CL1194" i="1" s="1"/>
  <c r="AG1194" i="1"/>
  <c r="AH1194" i="1" s="1"/>
  <c r="CC1194" i="1"/>
  <c r="CD1194" i="1" s="1"/>
  <c r="BU1194" i="1"/>
  <c r="BV1194" i="1" s="1"/>
  <c r="BM1194" i="1"/>
  <c r="BN1194" i="1" s="1"/>
  <c r="BE1194" i="1"/>
  <c r="BF1194" i="1" s="1"/>
  <c r="AW1194" i="1"/>
  <c r="AX1194" i="1" s="1"/>
  <c r="AO1194" i="1"/>
  <c r="AP1194" i="1" s="1"/>
  <c r="DY1194" i="1"/>
  <c r="DZ1194" i="1" s="1"/>
  <c r="DQ1194" i="1"/>
  <c r="DR1194" i="1" s="1"/>
  <c r="DI1194" i="1"/>
  <c r="DJ1194" i="1" s="1"/>
  <c r="DA1194" i="1"/>
  <c r="DB1194" i="1" s="1"/>
  <c r="CS1194" i="1"/>
  <c r="CT1194" i="1" s="1"/>
  <c r="GQ1194" i="1"/>
  <c r="GI1194" i="1"/>
  <c r="EU1194" i="1"/>
  <c r="CQ1194" i="1"/>
  <c r="EM1194" i="1"/>
  <c r="EE1194" i="1"/>
  <c r="FC1194" i="1"/>
  <c r="CI1194" i="1"/>
  <c r="CA1194" i="1"/>
  <c r="FS1194" i="1"/>
  <c r="DO1194" i="1"/>
  <c r="GA1194" i="1"/>
  <c r="DG1194" i="1"/>
  <c r="DW1194" i="1"/>
  <c r="FK1194" i="1"/>
  <c r="BS1194" i="1"/>
  <c r="CY1194" i="1"/>
  <c r="EG1194" i="1"/>
  <c r="EH1194" i="1" s="1"/>
  <c r="EO1194" i="1"/>
  <c r="EP1194" i="1" s="1"/>
  <c r="EW1194" i="1"/>
  <c r="EX1194" i="1" s="1"/>
  <c r="FE1194" i="1"/>
  <c r="FF1194" i="1" s="1"/>
  <c r="FM1194" i="1"/>
  <c r="FN1194" i="1" s="1"/>
  <c r="FU1194" i="1"/>
  <c r="FV1194" i="1" s="1"/>
  <c r="GC1194" i="1"/>
  <c r="GD1194" i="1" s="1"/>
  <c r="GK1194" i="1"/>
  <c r="GL1194" i="1" s="1"/>
  <c r="GS1194" i="1"/>
  <c r="GT1194" i="1" s="1"/>
  <c r="FY1195" i="1"/>
  <c r="FZ1194" i="1"/>
  <c r="EL1194" i="1"/>
  <c r="EK1195" i="1"/>
  <c r="BR1198" i="1"/>
  <c r="BQ1199" i="1"/>
  <c r="DN1195" i="1"/>
  <c r="DM1196" i="1"/>
  <c r="FB1194" i="1"/>
  <c r="FA1195" i="1"/>
  <c r="DF1195" i="1"/>
  <c r="DE1196" i="1"/>
  <c r="CG1198" i="1"/>
  <c r="CH1197" i="1"/>
  <c r="CO1197" i="1"/>
  <c r="CP1196" i="1"/>
  <c r="DV1195" i="1"/>
  <c r="DU1196" i="1"/>
  <c r="BY1196" i="1"/>
  <c r="BZ1195" i="1"/>
  <c r="GJ1138" i="1"/>
  <c r="GM1138" i="1" s="1"/>
  <c r="GN1138" i="1" s="1"/>
  <c r="FT1138" i="1"/>
  <c r="FW1138" i="1" s="1"/>
  <c r="FX1138" i="1" s="1"/>
  <c r="FD1138" i="1"/>
  <c r="FG1138" i="1" s="1"/>
  <c r="FH1138" i="1" s="1"/>
  <c r="EN1138" i="1"/>
  <c r="EQ1138" i="1" s="1"/>
  <c r="ER1138" i="1" s="1"/>
  <c r="DX1138" i="1"/>
  <c r="EA1138" i="1" s="1"/>
  <c r="EB1138" i="1" s="1"/>
  <c r="DH1138" i="1"/>
  <c r="DK1138" i="1" s="1"/>
  <c r="CR1138" i="1"/>
  <c r="CU1138" i="1" s="1"/>
  <c r="CB1138" i="1"/>
  <c r="CE1138" i="1" s="1"/>
  <c r="CF1138" i="1" s="1"/>
  <c r="BL1138" i="1"/>
  <c r="AV1138" i="1"/>
  <c r="AF1138" i="1"/>
  <c r="GB1138" i="1"/>
  <c r="GE1138" i="1" s="1"/>
  <c r="GF1138" i="1" s="1"/>
  <c r="FL1138" i="1"/>
  <c r="FO1138" i="1" s="1"/>
  <c r="FP1138" i="1" s="1"/>
  <c r="EV1138" i="1"/>
  <c r="EY1138" i="1" s="1"/>
  <c r="EZ1138" i="1" s="1"/>
  <c r="EF1138" i="1"/>
  <c r="EI1138" i="1" s="1"/>
  <c r="EJ1138" i="1" s="1"/>
  <c r="DP1138" i="1"/>
  <c r="DS1138" i="1" s="1"/>
  <c r="DT1138" i="1" s="1"/>
  <c r="CZ1138" i="1"/>
  <c r="DC1138" i="1" s="1"/>
  <c r="CJ1138" i="1"/>
  <c r="CM1138" i="1" s="1"/>
  <c r="CN1138" i="1" s="1"/>
  <c r="BT1138" i="1"/>
  <c r="BW1138" i="1" s="1"/>
  <c r="BX1138" i="1" s="1"/>
  <c r="BD1138" i="1"/>
  <c r="AN1138" i="1"/>
  <c r="F1193" i="1"/>
  <c r="R1193" i="1"/>
  <c r="S1193" i="1"/>
  <c r="Z1193" i="1" s="1"/>
  <c r="D1194" i="1"/>
  <c r="G1194" i="1" s="1"/>
  <c r="E1195" i="1"/>
  <c r="Q1194" i="1"/>
  <c r="M1140" i="1"/>
  <c r="N1140" i="1" s="1"/>
  <c r="O1139" i="1"/>
  <c r="J1141" i="1"/>
  <c r="K1141" i="1" s="1"/>
  <c r="I1142" i="1"/>
  <c r="X486" i="1"/>
  <c r="AA1194" i="1"/>
  <c r="T1194" i="1"/>
  <c r="AB1194" i="1"/>
  <c r="L1140" i="1"/>
  <c r="U1140" i="1"/>
  <c r="W1140" i="1" s="1"/>
  <c r="A1195" i="1"/>
  <c r="H1194" i="1"/>
  <c r="BE1195" i="1" l="1"/>
  <c r="BF1195" i="1" s="1"/>
  <c r="AW1195" i="1"/>
  <c r="AX1195" i="1" s="1"/>
  <c r="AO1195" i="1"/>
  <c r="AP1195" i="1" s="1"/>
  <c r="AG1195" i="1"/>
  <c r="AH1195" i="1" s="1"/>
  <c r="CK1195" i="1"/>
  <c r="CL1195" i="1" s="1"/>
  <c r="CC1195" i="1"/>
  <c r="CD1195" i="1" s="1"/>
  <c r="BU1195" i="1"/>
  <c r="BV1195" i="1" s="1"/>
  <c r="BM1195" i="1"/>
  <c r="BN1195" i="1" s="1"/>
  <c r="DY1195" i="1"/>
  <c r="DZ1195" i="1" s="1"/>
  <c r="DQ1195" i="1"/>
  <c r="DR1195" i="1" s="1"/>
  <c r="DI1195" i="1"/>
  <c r="DJ1195" i="1" s="1"/>
  <c r="DA1195" i="1"/>
  <c r="DB1195" i="1" s="1"/>
  <c r="CS1195" i="1"/>
  <c r="CT1195" i="1" s="1"/>
  <c r="GQ1195" i="1"/>
  <c r="GI1195" i="1"/>
  <c r="CQ1195" i="1"/>
  <c r="EE1195" i="1"/>
  <c r="DO1195" i="1"/>
  <c r="CY1195" i="1"/>
  <c r="EM1195" i="1"/>
  <c r="FC1195" i="1"/>
  <c r="CI1195" i="1"/>
  <c r="GA1195" i="1"/>
  <c r="BS1195" i="1"/>
  <c r="DW1195" i="1"/>
  <c r="EU1195" i="1"/>
  <c r="CA1195" i="1"/>
  <c r="FK1195" i="1"/>
  <c r="DG1195" i="1"/>
  <c r="FS1195" i="1"/>
  <c r="EG1195" i="1"/>
  <c r="EH1195" i="1" s="1"/>
  <c r="EO1195" i="1"/>
  <c r="EP1195" i="1" s="1"/>
  <c r="EW1195" i="1"/>
  <c r="EX1195" i="1" s="1"/>
  <c r="FE1195" i="1"/>
  <c r="FF1195" i="1" s="1"/>
  <c r="FM1195" i="1"/>
  <c r="FN1195" i="1" s="1"/>
  <c r="FU1195" i="1"/>
  <c r="FV1195" i="1" s="1"/>
  <c r="GC1195" i="1"/>
  <c r="GD1195" i="1" s="1"/>
  <c r="GK1195" i="1"/>
  <c r="GL1195" i="1" s="1"/>
  <c r="GS1195" i="1"/>
  <c r="GT1195" i="1" s="1"/>
  <c r="EK1196" i="1"/>
  <c r="EL1195" i="1"/>
  <c r="FA1196" i="1"/>
  <c r="FB1195" i="1"/>
  <c r="EC1197" i="1"/>
  <c r="ED1196" i="1"/>
  <c r="CP1197" i="1"/>
  <c r="CO1198" i="1"/>
  <c r="ET1195" i="1"/>
  <c r="ES1196" i="1"/>
  <c r="FQ1196" i="1"/>
  <c r="FR1195" i="1"/>
  <c r="GG1196" i="1"/>
  <c r="GH1195" i="1"/>
  <c r="CX1197" i="1"/>
  <c r="CW1198" i="1"/>
  <c r="FY1196" i="1"/>
  <c r="FZ1195" i="1"/>
  <c r="CG1199" i="1"/>
  <c r="CH1198" i="1"/>
  <c r="DM1197" i="1"/>
  <c r="DN1196" i="1"/>
  <c r="BZ1196" i="1"/>
  <c r="BY1197" i="1"/>
  <c r="DE1197" i="1"/>
  <c r="DF1196" i="1"/>
  <c r="BQ1200" i="1"/>
  <c r="BR1199" i="1"/>
  <c r="GO1196" i="1"/>
  <c r="GP1195" i="1"/>
  <c r="FI1196" i="1"/>
  <c r="FJ1195" i="1"/>
  <c r="DV1196" i="1"/>
  <c r="DU1197" i="1"/>
  <c r="GJ1139" i="1"/>
  <c r="GM1139" i="1" s="1"/>
  <c r="GN1139" i="1" s="1"/>
  <c r="GB1139" i="1"/>
  <c r="GE1139" i="1" s="1"/>
  <c r="GF1139" i="1" s="1"/>
  <c r="FL1139" i="1"/>
  <c r="FO1139" i="1" s="1"/>
  <c r="FP1139" i="1" s="1"/>
  <c r="EN1139" i="1"/>
  <c r="EQ1139" i="1" s="1"/>
  <c r="ER1139" i="1" s="1"/>
  <c r="DP1139" i="1"/>
  <c r="DS1139" i="1" s="1"/>
  <c r="DT1139" i="1" s="1"/>
  <c r="CR1139" i="1"/>
  <c r="CU1139" i="1" s="1"/>
  <c r="CB1139" i="1"/>
  <c r="CE1139" i="1" s="1"/>
  <c r="CF1139" i="1" s="1"/>
  <c r="BL1139" i="1"/>
  <c r="AV1139" i="1"/>
  <c r="AF1139" i="1"/>
  <c r="EV1139" i="1"/>
  <c r="EY1139" i="1" s="1"/>
  <c r="EZ1139" i="1" s="1"/>
  <c r="DX1139" i="1"/>
  <c r="EA1139" i="1" s="1"/>
  <c r="EB1139" i="1" s="1"/>
  <c r="FT1139" i="1"/>
  <c r="FW1139" i="1" s="1"/>
  <c r="FX1139" i="1" s="1"/>
  <c r="EF1139" i="1"/>
  <c r="EI1139" i="1" s="1"/>
  <c r="EJ1139" i="1" s="1"/>
  <c r="CZ1139" i="1"/>
  <c r="DC1139" i="1" s="1"/>
  <c r="CJ1139" i="1"/>
  <c r="CM1139" i="1" s="1"/>
  <c r="CN1139" i="1" s="1"/>
  <c r="BT1139" i="1"/>
  <c r="BW1139" i="1" s="1"/>
  <c r="BX1139" i="1" s="1"/>
  <c r="BD1139" i="1"/>
  <c r="AN1139" i="1"/>
  <c r="FD1139" i="1"/>
  <c r="FG1139" i="1" s="1"/>
  <c r="FH1139" i="1" s="1"/>
  <c r="DH1139" i="1"/>
  <c r="DK1139" i="1" s="1"/>
  <c r="O1140" i="1"/>
  <c r="F1194" i="1"/>
  <c r="E1196" i="1"/>
  <c r="Q1195" i="1"/>
  <c r="S1194" i="1"/>
  <c r="Z1194" i="1" s="1"/>
  <c r="R1194" i="1"/>
  <c r="D1195" i="1"/>
  <c r="G1195" i="1" s="1"/>
  <c r="M1141" i="1"/>
  <c r="N1141" i="1" s="1"/>
  <c r="J1142" i="1"/>
  <c r="K1142" i="1" s="1"/>
  <c r="I1143" i="1"/>
  <c r="A1196" i="1"/>
  <c r="H1195" i="1"/>
  <c r="B486" i="1"/>
  <c r="L1141" i="1"/>
  <c r="U1141" i="1"/>
  <c r="W1141" i="1" s="1"/>
  <c r="AB1195" i="1"/>
  <c r="AA1195" i="1"/>
  <c r="T1195" i="1"/>
  <c r="C487" i="1"/>
  <c r="CX1198" i="1" l="1"/>
  <c r="CW1199" i="1"/>
  <c r="CP1198" i="1"/>
  <c r="CO1199" i="1"/>
  <c r="FI1197" i="1"/>
  <c r="FJ1196" i="1"/>
  <c r="GP1196" i="1"/>
  <c r="GO1197" i="1"/>
  <c r="DM1198" i="1"/>
  <c r="DN1197" i="1"/>
  <c r="EK1197" i="1"/>
  <c r="EL1196" i="1"/>
  <c r="CG1200" i="1"/>
  <c r="CH1199" i="1"/>
  <c r="GH1196" i="1"/>
  <c r="GG1197" i="1"/>
  <c r="DU1198" i="1"/>
  <c r="DV1197" i="1"/>
  <c r="EC1198" i="1"/>
  <c r="ED1197" i="1"/>
  <c r="BQ1201" i="1"/>
  <c r="BR1200" i="1"/>
  <c r="CK1196" i="1"/>
  <c r="CL1196" i="1" s="1"/>
  <c r="CC1196" i="1"/>
  <c r="CD1196" i="1" s="1"/>
  <c r="BU1196" i="1"/>
  <c r="BV1196" i="1" s="1"/>
  <c r="BM1196" i="1"/>
  <c r="BN1196" i="1" s="1"/>
  <c r="BE1196" i="1"/>
  <c r="BF1196" i="1" s="1"/>
  <c r="AW1196" i="1"/>
  <c r="AX1196" i="1" s="1"/>
  <c r="AO1196" i="1"/>
  <c r="AP1196" i="1" s="1"/>
  <c r="AG1196" i="1"/>
  <c r="AH1196" i="1" s="1"/>
  <c r="DY1196" i="1"/>
  <c r="DZ1196" i="1" s="1"/>
  <c r="DQ1196" i="1"/>
  <c r="DR1196" i="1" s="1"/>
  <c r="DI1196" i="1"/>
  <c r="DJ1196" i="1" s="1"/>
  <c r="DA1196" i="1"/>
  <c r="DB1196" i="1" s="1"/>
  <c r="CS1196" i="1"/>
  <c r="CT1196" i="1" s="1"/>
  <c r="GQ1196" i="1"/>
  <c r="GI1196" i="1"/>
  <c r="FS1196" i="1"/>
  <c r="CY1196" i="1"/>
  <c r="CA1196" i="1"/>
  <c r="DO1196" i="1"/>
  <c r="CI1196" i="1"/>
  <c r="GA1196" i="1"/>
  <c r="DG1196" i="1"/>
  <c r="EU1196" i="1"/>
  <c r="EE1196" i="1"/>
  <c r="FK1196" i="1"/>
  <c r="CQ1196" i="1"/>
  <c r="EM1196" i="1"/>
  <c r="FC1196" i="1"/>
  <c r="BS1196" i="1"/>
  <c r="DW1196" i="1"/>
  <c r="EG1196" i="1"/>
  <c r="EH1196" i="1" s="1"/>
  <c r="EO1196" i="1"/>
  <c r="EP1196" i="1" s="1"/>
  <c r="EW1196" i="1"/>
  <c r="EX1196" i="1" s="1"/>
  <c r="FE1196" i="1"/>
  <c r="FF1196" i="1" s="1"/>
  <c r="FM1196" i="1"/>
  <c r="FN1196" i="1" s="1"/>
  <c r="FU1196" i="1"/>
  <c r="FV1196" i="1" s="1"/>
  <c r="GC1196" i="1"/>
  <c r="GD1196" i="1" s="1"/>
  <c r="GK1196" i="1"/>
  <c r="GL1196" i="1" s="1"/>
  <c r="GS1196" i="1"/>
  <c r="GT1196" i="1" s="1"/>
  <c r="DE1198" i="1"/>
  <c r="DF1197" i="1"/>
  <c r="FQ1197" i="1"/>
  <c r="FR1196" i="1"/>
  <c r="BZ1197" i="1"/>
  <c r="BY1198" i="1"/>
  <c r="FY1197" i="1"/>
  <c r="FZ1196" i="1"/>
  <c r="ES1197" i="1"/>
  <c r="ET1196" i="1"/>
  <c r="FA1197" i="1"/>
  <c r="FB1196" i="1"/>
  <c r="GJ1140" i="1"/>
  <c r="GM1140" i="1" s="1"/>
  <c r="GN1140" i="1" s="1"/>
  <c r="GB1140" i="1"/>
  <c r="GE1140" i="1" s="1"/>
  <c r="GF1140" i="1" s="1"/>
  <c r="FD1140" i="1"/>
  <c r="FG1140" i="1" s="1"/>
  <c r="FH1140" i="1" s="1"/>
  <c r="EN1140" i="1"/>
  <c r="EQ1140" i="1" s="1"/>
  <c r="ER1140" i="1" s="1"/>
  <c r="CZ1140" i="1"/>
  <c r="DC1140" i="1" s="1"/>
  <c r="BL1140" i="1"/>
  <c r="FL1140" i="1"/>
  <c r="FO1140" i="1" s="1"/>
  <c r="FP1140" i="1" s="1"/>
  <c r="DX1140" i="1"/>
  <c r="EA1140" i="1" s="1"/>
  <c r="EB1140" i="1" s="1"/>
  <c r="CJ1140" i="1"/>
  <c r="CM1140" i="1" s="1"/>
  <c r="CN1140" i="1" s="1"/>
  <c r="BT1140" i="1"/>
  <c r="BW1140" i="1" s="1"/>
  <c r="BX1140" i="1" s="1"/>
  <c r="AV1140" i="1"/>
  <c r="EV1140" i="1"/>
  <c r="EY1140" i="1" s="1"/>
  <c r="EZ1140" i="1" s="1"/>
  <c r="EF1140" i="1"/>
  <c r="EI1140" i="1" s="1"/>
  <c r="EJ1140" i="1" s="1"/>
  <c r="DH1140" i="1"/>
  <c r="DK1140" i="1" s="1"/>
  <c r="BD1140" i="1"/>
  <c r="AF1140" i="1"/>
  <c r="FT1140" i="1"/>
  <c r="FW1140" i="1" s="1"/>
  <c r="FX1140" i="1" s="1"/>
  <c r="DP1140" i="1"/>
  <c r="DS1140" i="1" s="1"/>
  <c r="DT1140" i="1" s="1"/>
  <c r="CR1140" i="1"/>
  <c r="CU1140" i="1" s="1"/>
  <c r="CB1140" i="1"/>
  <c r="CE1140" i="1" s="1"/>
  <c r="CF1140" i="1" s="1"/>
  <c r="AN1140" i="1"/>
  <c r="O1141" i="1"/>
  <c r="F1195" i="1"/>
  <c r="E1197" i="1"/>
  <c r="Q1196" i="1"/>
  <c r="S1195" i="1"/>
  <c r="Z1195" i="1" s="1"/>
  <c r="R1195" i="1"/>
  <c r="D1196" i="1"/>
  <c r="G1196" i="1" s="1"/>
  <c r="M1142" i="1"/>
  <c r="N1142" i="1" s="1"/>
  <c r="P487" i="1"/>
  <c r="AA1196" i="1"/>
  <c r="T1196" i="1"/>
  <c r="AB1196" i="1"/>
  <c r="L1142" i="1"/>
  <c r="U1142" i="1"/>
  <c r="W1142" i="1" s="1"/>
  <c r="A1197" i="1"/>
  <c r="H1196" i="1"/>
  <c r="J1143" i="1"/>
  <c r="K1143" i="1" s="1"/>
  <c r="I1144" i="1"/>
  <c r="ES1198" i="1" l="1"/>
  <c r="ET1197" i="1"/>
  <c r="DE1199" i="1"/>
  <c r="DF1198" i="1"/>
  <c r="EC1199" i="1"/>
  <c r="ED1198" i="1"/>
  <c r="CG1201" i="1"/>
  <c r="CH1200" i="1"/>
  <c r="FJ1197" i="1"/>
  <c r="FI1198" i="1"/>
  <c r="DU1199" i="1"/>
  <c r="DV1198" i="1"/>
  <c r="EL1197" i="1"/>
  <c r="EK1198" i="1"/>
  <c r="CO1200" i="1"/>
  <c r="CP1199" i="1"/>
  <c r="FY1198" i="1"/>
  <c r="FZ1197" i="1"/>
  <c r="BY1199" i="1"/>
  <c r="BZ1198" i="1"/>
  <c r="GH1197" i="1"/>
  <c r="GG1198" i="1"/>
  <c r="DM1199" i="1"/>
  <c r="DN1198" i="1"/>
  <c r="FA1198" i="1"/>
  <c r="FB1197" i="1"/>
  <c r="FR1197" i="1"/>
  <c r="FQ1198" i="1"/>
  <c r="BR1201" i="1"/>
  <c r="BQ1202" i="1"/>
  <c r="GP1197" i="1"/>
  <c r="GO1198" i="1"/>
  <c r="CW1200" i="1"/>
  <c r="CX1199" i="1"/>
  <c r="BM1197" i="1"/>
  <c r="BN1197" i="1" s="1"/>
  <c r="BE1197" i="1"/>
  <c r="BF1197" i="1" s="1"/>
  <c r="AW1197" i="1"/>
  <c r="AX1197" i="1" s="1"/>
  <c r="AO1197" i="1"/>
  <c r="AP1197" i="1" s="1"/>
  <c r="AG1197" i="1"/>
  <c r="AH1197" i="1" s="1"/>
  <c r="CK1197" i="1"/>
  <c r="CL1197" i="1" s="1"/>
  <c r="CC1197" i="1"/>
  <c r="CD1197" i="1" s="1"/>
  <c r="BU1197" i="1"/>
  <c r="BV1197" i="1" s="1"/>
  <c r="DY1197" i="1"/>
  <c r="DZ1197" i="1" s="1"/>
  <c r="DQ1197" i="1"/>
  <c r="DR1197" i="1" s="1"/>
  <c r="DI1197" i="1"/>
  <c r="DJ1197" i="1" s="1"/>
  <c r="DA1197" i="1"/>
  <c r="DB1197" i="1" s="1"/>
  <c r="CS1197" i="1"/>
  <c r="CT1197" i="1" s="1"/>
  <c r="GQ1197" i="1"/>
  <c r="GI1197" i="1"/>
  <c r="FK1197" i="1"/>
  <c r="BS1197" i="1"/>
  <c r="EU1197" i="1"/>
  <c r="CA1197" i="1"/>
  <c r="EM1197" i="1"/>
  <c r="DO1197" i="1"/>
  <c r="CI1197" i="1"/>
  <c r="FS1197" i="1"/>
  <c r="DG1197" i="1"/>
  <c r="CQ1197" i="1"/>
  <c r="GA1197" i="1"/>
  <c r="DW1197" i="1"/>
  <c r="EE1197" i="1"/>
  <c r="CY1197" i="1"/>
  <c r="FC1197" i="1"/>
  <c r="EG1197" i="1"/>
  <c r="EH1197" i="1" s="1"/>
  <c r="EO1197" i="1"/>
  <c r="EP1197" i="1" s="1"/>
  <c r="EW1197" i="1"/>
  <c r="EX1197" i="1" s="1"/>
  <c r="FE1197" i="1"/>
  <c r="FF1197" i="1" s="1"/>
  <c r="FM1197" i="1"/>
  <c r="FN1197" i="1" s="1"/>
  <c r="FU1197" i="1"/>
  <c r="FV1197" i="1" s="1"/>
  <c r="GC1197" i="1"/>
  <c r="GD1197" i="1" s="1"/>
  <c r="GK1197" i="1"/>
  <c r="GL1197" i="1" s="1"/>
  <c r="GS1197" i="1"/>
  <c r="GT1197" i="1" s="1"/>
  <c r="GJ1141" i="1"/>
  <c r="GM1141" i="1" s="1"/>
  <c r="GN1141" i="1" s="1"/>
  <c r="FD1141" i="1"/>
  <c r="FG1141" i="1" s="1"/>
  <c r="FH1141" i="1" s="1"/>
  <c r="DP1141" i="1"/>
  <c r="DS1141" i="1" s="1"/>
  <c r="DT1141" i="1" s="1"/>
  <c r="CZ1141" i="1"/>
  <c r="DC1141" i="1" s="1"/>
  <c r="CB1141" i="1"/>
  <c r="CE1141" i="1" s="1"/>
  <c r="CF1141" i="1" s="1"/>
  <c r="GB1141" i="1"/>
  <c r="GE1141" i="1" s="1"/>
  <c r="GF1141" i="1" s="1"/>
  <c r="FL1141" i="1"/>
  <c r="FO1141" i="1" s="1"/>
  <c r="FP1141" i="1" s="1"/>
  <c r="EN1141" i="1"/>
  <c r="EQ1141" i="1" s="1"/>
  <c r="ER1141" i="1" s="1"/>
  <c r="CJ1141" i="1"/>
  <c r="CM1141" i="1" s="1"/>
  <c r="CN1141" i="1" s="1"/>
  <c r="BL1141" i="1"/>
  <c r="AV1141" i="1"/>
  <c r="EV1141" i="1"/>
  <c r="EY1141" i="1" s="1"/>
  <c r="EZ1141" i="1" s="1"/>
  <c r="DX1141" i="1"/>
  <c r="EA1141" i="1" s="1"/>
  <c r="EB1141" i="1" s="1"/>
  <c r="DH1141" i="1"/>
  <c r="DK1141" i="1" s="1"/>
  <c r="BT1141" i="1"/>
  <c r="BW1141" i="1" s="1"/>
  <c r="BX1141" i="1" s="1"/>
  <c r="AF1141" i="1"/>
  <c r="FT1141" i="1"/>
  <c r="FW1141" i="1" s="1"/>
  <c r="FX1141" i="1" s="1"/>
  <c r="EF1141" i="1"/>
  <c r="EI1141" i="1" s="1"/>
  <c r="EJ1141" i="1" s="1"/>
  <c r="CR1141" i="1"/>
  <c r="CU1141" i="1" s="1"/>
  <c r="BD1141" i="1"/>
  <c r="AN1141" i="1"/>
  <c r="F1196" i="1"/>
  <c r="E1198" i="1"/>
  <c r="Q1197" i="1"/>
  <c r="R1196" i="1"/>
  <c r="S1196" i="1"/>
  <c r="Z1196" i="1" s="1"/>
  <c r="D1197" i="1"/>
  <c r="G1197" i="1" s="1"/>
  <c r="O1142" i="1"/>
  <c r="M1143" i="1"/>
  <c r="N1143" i="1" s="1"/>
  <c r="J1144" i="1"/>
  <c r="K1144" i="1" s="1"/>
  <c r="I1145" i="1"/>
  <c r="AB1197" i="1"/>
  <c r="AA1197" i="1"/>
  <c r="T1197" i="1"/>
  <c r="L1143" i="1"/>
  <c r="U1143" i="1"/>
  <c r="W1143" i="1" s="1"/>
  <c r="A1198" i="1"/>
  <c r="H1197" i="1"/>
  <c r="X487" i="1"/>
  <c r="EL1198" i="1" l="1"/>
  <c r="EK1199" i="1"/>
  <c r="FQ1199" i="1"/>
  <c r="FR1198" i="1"/>
  <c r="CP1200" i="1"/>
  <c r="CO1201" i="1"/>
  <c r="CH1201" i="1"/>
  <c r="CG1202" i="1"/>
  <c r="EC1200" i="1"/>
  <c r="ED1199" i="1"/>
  <c r="CX1200" i="1"/>
  <c r="CW1201" i="1"/>
  <c r="FA1199" i="1"/>
  <c r="FB1198" i="1"/>
  <c r="BZ1199" i="1"/>
  <c r="BY1200" i="1"/>
  <c r="BU1198" i="1"/>
  <c r="BV1198" i="1" s="1"/>
  <c r="BM1198" i="1"/>
  <c r="BN1198" i="1" s="1"/>
  <c r="BE1198" i="1"/>
  <c r="BF1198" i="1" s="1"/>
  <c r="AW1198" i="1"/>
  <c r="AX1198" i="1" s="1"/>
  <c r="AO1198" i="1"/>
  <c r="AP1198" i="1" s="1"/>
  <c r="CK1198" i="1"/>
  <c r="CL1198" i="1" s="1"/>
  <c r="AG1198" i="1"/>
  <c r="AH1198" i="1" s="1"/>
  <c r="CC1198" i="1"/>
  <c r="CD1198" i="1" s="1"/>
  <c r="DY1198" i="1"/>
  <c r="DZ1198" i="1" s="1"/>
  <c r="DQ1198" i="1"/>
  <c r="DR1198" i="1" s="1"/>
  <c r="DI1198" i="1"/>
  <c r="DJ1198" i="1" s="1"/>
  <c r="DA1198" i="1"/>
  <c r="DB1198" i="1" s="1"/>
  <c r="CS1198" i="1"/>
  <c r="CT1198" i="1" s="1"/>
  <c r="GQ1198" i="1"/>
  <c r="GI1198" i="1"/>
  <c r="FK1198" i="1"/>
  <c r="GA1198" i="1"/>
  <c r="DG1198" i="1"/>
  <c r="EM1198" i="1"/>
  <c r="BS1198" i="1"/>
  <c r="EE1198" i="1"/>
  <c r="CY1198" i="1"/>
  <c r="FC1198" i="1"/>
  <c r="EU1198" i="1"/>
  <c r="DO1198" i="1"/>
  <c r="CA1198" i="1"/>
  <c r="DW1198" i="1"/>
  <c r="CI1198" i="1"/>
  <c r="CQ1198" i="1"/>
  <c r="FS1198" i="1"/>
  <c r="EG1198" i="1"/>
  <c r="EH1198" i="1" s="1"/>
  <c r="EO1198" i="1"/>
  <c r="EP1198" i="1" s="1"/>
  <c r="EW1198" i="1"/>
  <c r="EX1198" i="1" s="1"/>
  <c r="FE1198" i="1"/>
  <c r="FF1198" i="1" s="1"/>
  <c r="FM1198" i="1"/>
  <c r="FN1198" i="1" s="1"/>
  <c r="FU1198" i="1"/>
  <c r="FV1198" i="1" s="1"/>
  <c r="GC1198" i="1"/>
  <c r="GD1198" i="1" s="1"/>
  <c r="GK1198" i="1"/>
  <c r="GL1198" i="1" s="1"/>
  <c r="GS1198" i="1"/>
  <c r="GT1198" i="1" s="1"/>
  <c r="GP1198" i="1"/>
  <c r="GO1199" i="1"/>
  <c r="DV1199" i="1"/>
  <c r="DU1200" i="1"/>
  <c r="DE1200" i="1"/>
  <c r="DF1199" i="1"/>
  <c r="FZ1198" i="1"/>
  <c r="FY1199" i="1"/>
  <c r="FJ1198" i="1"/>
  <c r="FI1199" i="1"/>
  <c r="BR1202" i="1"/>
  <c r="BQ1203" i="1"/>
  <c r="DM1200" i="1"/>
  <c r="DN1199" i="1"/>
  <c r="ES1199" i="1"/>
  <c r="ET1198" i="1"/>
  <c r="GG1199" i="1"/>
  <c r="GH1198" i="1"/>
  <c r="GJ1142" i="1"/>
  <c r="GM1142" i="1" s="1"/>
  <c r="GN1142" i="1" s="1"/>
  <c r="GB1142" i="1"/>
  <c r="GE1142" i="1" s="1"/>
  <c r="GF1142" i="1" s="1"/>
  <c r="FD1142" i="1"/>
  <c r="FG1142" i="1" s="1"/>
  <c r="FH1142" i="1" s="1"/>
  <c r="DP1142" i="1"/>
  <c r="DS1142" i="1" s="1"/>
  <c r="DT1142" i="1" s="1"/>
  <c r="CR1142" i="1"/>
  <c r="CU1142" i="1" s="1"/>
  <c r="CB1142" i="1"/>
  <c r="CE1142" i="1" s="1"/>
  <c r="CF1142" i="1" s="1"/>
  <c r="AN1142" i="1"/>
  <c r="FL1142" i="1"/>
  <c r="FO1142" i="1" s="1"/>
  <c r="FP1142" i="1" s="1"/>
  <c r="EN1142" i="1"/>
  <c r="EQ1142" i="1" s="1"/>
  <c r="ER1142" i="1" s="1"/>
  <c r="CZ1142" i="1"/>
  <c r="DC1142" i="1" s="1"/>
  <c r="BL1142" i="1"/>
  <c r="EV1142" i="1"/>
  <c r="EY1142" i="1" s="1"/>
  <c r="EZ1142" i="1" s="1"/>
  <c r="DX1142" i="1"/>
  <c r="EA1142" i="1" s="1"/>
  <c r="EB1142" i="1" s="1"/>
  <c r="CJ1142" i="1"/>
  <c r="CM1142" i="1" s="1"/>
  <c r="CN1142" i="1" s="1"/>
  <c r="BT1142" i="1"/>
  <c r="BW1142" i="1" s="1"/>
  <c r="BX1142" i="1" s="1"/>
  <c r="AV1142" i="1"/>
  <c r="FT1142" i="1"/>
  <c r="FW1142" i="1" s="1"/>
  <c r="FX1142" i="1" s="1"/>
  <c r="EF1142" i="1"/>
  <c r="EI1142" i="1" s="1"/>
  <c r="EJ1142" i="1" s="1"/>
  <c r="DH1142" i="1"/>
  <c r="DK1142" i="1" s="1"/>
  <c r="BD1142" i="1"/>
  <c r="AF1142" i="1"/>
  <c r="F1197" i="1"/>
  <c r="O1143" i="1"/>
  <c r="E1199" i="1"/>
  <c r="Q1198" i="1"/>
  <c r="S1197" i="1"/>
  <c r="Z1197" i="1" s="1"/>
  <c r="R1197" i="1"/>
  <c r="D1198" i="1"/>
  <c r="G1198" i="1" s="1"/>
  <c r="M1144" i="1"/>
  <c r="N1144" i="1" s="1"/>
  <c r="B487" i="1"/>
  <c r="L1144" i="1"/>
  <c r="U1144" i="1"/>
  <c r="W1144" i="1" s="1"/>
  <c r="AA1198" i="1"/>
  <c r="T1198" i="1"/>
  <c r="AB1198" i="1"/>
  <c r="A1199" i="1"/>
  <c r="H1198" i="1"/>
  <c r="C488" i="1"/>
  <c r="J1145" i="1"/>
  <c r="K1145" i="1" s="1"/>
  <c r="I1146" i="1"/>
  <c r="CX1201" i="1" l="1"/>
  <c r="CW1202" i="1"/>
  <c r="ES1200" i="1"/>
  <c r="ET1199" i="1"/>
  <c r="FB1199" i="1"/>
  <c r="FA1200" i="1"/>
  <c r="CP1201" i="1"/>
  <c r="CO1202" i="1"/>
  <c r="CH1202" i="1"/>
  <c r="CG1203" i="1"/>
  <c r="GW1197" i="1"/>
  <c r="CC1199" i="1"/>
  <c r="CD1199" i="1" s="1"/>
  <c r="BU1199" i="1"/>
  <c r="BV1199" i="1" s="1"/>
  <c r="BM1199" i="1"/>
  <c r="BN1199" i="1" s="1"/>
  <c r="BE1199" i="1"/>
  <c r="BF1199" i="1" s="1"/>
  <c r="AW1199" i="1"/>
  <c r="AX1199" i="1" s="1"/>
  <c r="AO1199" i="1"/>
  <c r="AP1199" i="1" s="1"/>
  <c r="AG1199" i="1"/>
  <c r="AH1199" i="1" s="1"/>
  <c r="CK1199" i="1"/>
  <c r="CL1199" i="1" s="1"/>
  <c r="DY1199" i="1"/>
  <c r="DZ1199" i="1" s="1"/>
  <c r="DQ1199" i="1"/>
  <c r="DR1199" i="1" s="1"/>
  <c r="DI1199" i="1"/>
  <c r="DJ1199" i="1" s="1"/>
  <c r="DA1199" i="1"/>
  <c r="DB1199" i="1" s="1"/>
  <c r="CS1199" i="1"/>
  <c r="CT1199" i="1" s="1"/>
  <c r="GQ1199" i="1"/>
  <c r="GI1199" i="1"/>
  <c r="DW1199" i="1"/>
  <c r="EE1199" i="1"/>
  <c r="GA1199" i="1"/>
  <c r="FK1199" i="1"/>
  <c r="DO1199" i="1"/>
  <c r="DG1199" i="1"/>
  <c r="BS1199" i="1"/>
  <c r="EU1199" i="1"/>
  <c r="CY1199" i="1"/>
  <c r="CI1199" i="1"/>
  <c r="CA1199" i="1"/>
  <c r="FS1199" i="1"/>
  <c r="EM1199" i="1"/>
  <c r="FC1199" i="1"/>
  <c r="CQ1199" i="1"/>
  <c r="EG1199" i="1"/>
  <c r="EH1199" i="1" s="1"/>
  <c r="EO1199" i="1"/>
  <c r="EP1199" i="1" s="1"/>
  <c r="EW1199" i="1"/>
  <c r="EX1199" i="1" s="1"/>
  <c r="FE1199" i="1"/>
  <c r="FF1199" i="1" s="1"/>
  <c r="FM1199" i="1"/>
  <c r="FN1199" i="1" s="1"/>
  <c r="FU1199" i="1"/>
  <c r="FV1199" i="1" s="1"/>
  <c r="GC1199" i="1"/>
  <c r="GD1199" i="1" s="1"/>
  <c r="GK1199" i="1"/>
  <c r="GL1199" i="1" s="1"/>
  <c r="GS1199" i="1"/>
  <c r="GT1199" i="1" s="1"/>
  <c r="DN1200" i="1"/>
  <c r="DM1201" i="1"/>
  <c r="BR1203" i="1"/>
  <c r="BQ1204" i="1"/>
  <c r="FI1200" i="1"/>
  <c r="FJ1199" i="1"/>
  <c r="DU1201" i="1"/>
  <c r="DV1200" i="1"/>
  <c r="BY1201" i="1"/>
  <c r="BZ1200" i="1"/>
  <c r="ED1200" i="1"/>
  <c r="EC1201" i="1"/>
  <c r="FQ1200" i="1"/>
  <c r="FR1199" i="1"/>
  <c r="DE1201" i="1"/>
  <c r="DF1200" i="1"/>
  <c r="GH1199" i="1"/>
  <c r="GG1200" i="1"/>
  <c r="EK1200" i="1"/>
  <c r="EL1199" i="1"/>
  <c r="FZ1199" i="1"/>
  <c r="FY1200" i="1"/>
  <c r="GP1199" i="1"/>
  <c r="GO1200" i="1"/>
  <c r="GJ1143" i="1"/>
  <c r="GM1143" i="1" s="1"/>
  <c r="GN1143" i="1" s="1"/>
  <c r="FL1143" i="1"/>
  <c r="FO1143" i="1" s="1"/>
  <c r="FP1143" i="1" s="1"/>
  <c r="EN1143" i="1"/>
  <c r="EQ1143" i="1" s="1"/>
  <c r="ER1143" i="1" s="1"/>
  <c r="CZ1143" i="1"/>
  <c r="DC1143" i="1" s="1"/>
  <c r="EV1143" i="1"/>
  <c r="EY1143" i="1" s="1"/>
  <c r="EZ1143" i="1" s="1"/>
  <c r="DX1143" i="1"/>
  <c r="EA1143" i="1" s="1"/>
  <c r="EB1143" i="1" s="1"/>
  <c r="FT1143" i="1"/>
  <c r="FW1143" i="1" s="1"/>
  <c r="FX1143" i="1" s="1"/>
  <c r="EF1143" i="1"/>
  <c r="EI1143" i="1" s="1"/>
  <c r="EJ1143" i="1" s="1"/>
  <c r="DH1143" i="1"/>
  <c r="DK1143" i="1" s="1"/>
  <c r="GB1143" i="1"/>
  <c r="GE1143" i="1" s="1"/>
  <c r="GF1143" i="1" s="1"/>
  <c r="FD1143" i="1"/>
  <c r="FG1143" i="1" s="1"/>
  <c r="FH1143" i="1" s="1"/>
  <c r="DP1143" i="1"/>
  <c r="DS1143" i="1" s="1"/>
  <c r="DT1143" i="1" s="1"/>
  <c r="CJ1143" i="1"/>
  <c r="CM1143" i="1" s="1"/>
  <c r="CN1143" i="1" s="1"/>
  <c r="BL1143" i="1"/>
  <c r="BT1143" i="1"/>
  <c r="BW1143" i="1" s="1"/>
  <c r="BX1143" i="1" s="1"/>
  <c r="AV1143" i="1"/>
  <c r="CR1143" i="1"/>
  <c r="CU1143" i="1" s="1"/>
  <c r="BD1143" i="1"/>
  <c r="AF1143" i="1"/>
  <c r="CB1143" i="1"/>
  <c r="CE1143" i="1" s="1"/>
  <c r="CF1143" i="1" s="1"/>
  <c r="AN1143" i="1"/>
  <c r="O1144" i="1"/>
  <c r="F1198" i="1"/>
  <c r="E1200" i="1"/>
  <c r="Q1199" i="1"/>
  <c r="S1199" i="1" s="1"/>
  <c r="GW1199" i="1" s="1"/>
  <c r="GW1200" i="1" s="1"/>
  <c r="S1198" i="1"/>
  <c r="Z1198" i="1" s="1"/>
  <c r="R1198" i="1"/>
  <c r="D1199" i="1"/>
  <c r="G1199" i="1" s="1"/>
  <c r="M1145" i="1"/>
  <c r="N1145" i="1" s="1"/>
  <c r="P488" i="1"/>
  <c r="L1145" i="1"/>
  <c r="U1145" i="1"/>
  <c r="W1145" i="1" s="1"/>
  <c r="AB1199" i="1"/>
  <c r="AA1199" i="1"/>
  <c r="T1199" i="1"/>
  <c r="J1146" i="1"/>
  <c r="K1146" i="1" s="1"/>
  <c r="I1147" i="1"/>
  <c r="A1200" i="1"/>
  <c r="H1199" i="1"/>
  <c r="FB1200" i="1" l="1"/>
  <c r="FA1201" i="1"/>
  <c r="GH1200" i="1"/>
  <c r="GG1201" i="1"/>
  <c r="BQ1205" i="1"/>
  <c r="BR1204" i="1"/>
  <c r="GW1201" i="1"/>
  <c r="GX1200" i="1"/>
  <c r="HB1197" i="1"/>
  <c r="HA1197" i="1"/>
  <c r="GY1197" i="1"/>
  <c r="GY1199" i="1" s="1"/>
  <c r="GX1197" i="1"/>
  <c r="HD1197" i="1"/>
  <c r="HC1197" i="1"/>
  <c r="GZ1196" i="1"/>
  <c r="GP1200" i="1"/>
  <c r="GO1201" i="1"/>
  <c r="BZ1201" i="1"/>
  <c r="BY1202" i="1"/>
  <c r="DN1201" i="1"/>
  <c r="DM1202" i="1"/>
  <c r="ET1200" i="1"/>
  <c r="ES1201" i="1"/>
  <c r="CG1204" i="1"/>
  <c r="CH1203" i="1"/>
  <c r="EL1200" i="1"/>
  <c r="EK1201" i="1"/>
  <c r="ED1201" i="1"/>
  <c r="EC1202" i="1"/>
  <c r="GY1200" i="1"/>
  <c r="AW1200" i="1"/>
  <c r="AX1200" i="1" s="1"/>
  <c r="AO1200" i="1"/>
  <c r="AP1200" i="1" s="1"/>
  <c r="AG1200" i="1"/>
  <c r="AH1200" i="1" s="1"/>
  <c r="CK1200" i="1"/>
  <c r="CL1200" i="1" s="1"/>
  <c r="CC1200" i="1"/>
  <c r="CD1200" i="1" s="1"/>
  <c r="BU1200" i="1"/>
  <c r="BV1200" i="1" s="1"/>
  <c r="BM1200" i="1"/>
  <c r="BN1200" i="1" s="1"/>
  <c r="BE1200" i="1"/>
  <c r="BF1200" i="1" s="1"/>
  <c r="DY1200" i="1"/>
  <c r="DZ1200" i="1" s="1"/>
  <c r="DQ1200" i="1"/>
  <c r="DR1200" i="1" s="1"/>
  <c r="DI1200" i="1"/>
  <c r="DJ1200" i="1" s="1"/>
  <c r="DA1200" i="1"/>
  <c r="DB1200" i="1" s="1"/>
  <c r="CS1200" i="1"/>
  <c r="CT1200" i="1" s="1"/>
  <c r="GQ1200" i="1"/>
  <c r="GI1200" i="1"/>
  <c r="GA1200" i="1"/>
  <c r="CI1200" i="1"/>
  <c r="DW1200" i="1"/>
  <c r="CQ1200" i="1"/>
  <c r="CA1200" i="1"/>
  <c r="CY1200" i="1"/>
  <c r="FC1200" i="1"/>
  <c r="BS1200" i="1"/>
  <c r="EU1200" i="1"/>
  <c r="EE1200" i="1"/>
  <c r="EM1200" i="1"/>
  <c r="FK1200" i="1"/>
  <c r="DO1200" i="1"/>
  <c r="FS1200" i="1"/>
  <c r="DG1200" i="1"/>
  <c r="EG1200" i="1"/>
  <c r="EH1200" i="1" s="1"/>
  <c r="EO1200" i="1"/>
  <c r="EP1200" i="1" s="1"/>
  <c r="EW1200" i="1"/>
  <c r="EX1200" i="1" s="1"/>
  <c r="FE1200" i="1"/>
  <c r="FF1200" i="1" s="1"/>
  <c r="FM1200" i="1"/>
  <c r="FN1200" i="1" s="1"/>
  <c r="FU1200" i="1"/>
  <c r="FV1200" i="1" s="1"/>
  <c r="GC1200" i="1"/>
  <c r="GD1200" i="1" s="1"/>
  <c r="GK1200" i="1"/>
  <c r="GL1200" i="1" s="1"/>
  <c r="GS1200" i="1"/>
  <c r="GT1200" i="1" s="1"/>
  <c r="FY1201" i="1"/>
  <c r="FZ1200" i="1"/>
  <c r="DF1201" i="1"/>
  <c r="DE1202" i="1"/>
  <c r="DV1201" i="1"/>
  <c r="DU1202" i="1"/>
  <c r="CX1202" i="1"/>
  <c r="CW1203" i="1"/>
  <c r="CO1203" i="1"/>
  <c r="CP1202" i="1"/>
  <c r="FR1200" i="1"/>
  <c r="FQ1201" i="1"/>
  <c r="FJ1200" i="1"/>
  <c r="FI1201" i="1"/>
  <c r="GJ1144" i="1"/>
  <c r="GM1144" i="1" s="1"/>
  <c r="GN1144" i="1" s="1"/>
  <c r="FT1144" i="1"/>
  <c r="FW1144" i="1" s="1"/>
  <c r="FX1144" i="1" s="1"/>
  <c r="EF1144" i="1"/>
  <c r="EI1144" i="1" s="1"/>
  <c r="EJ1144" i="1" s="1"/>
  <c r="DH1144" i="1"/>
  <c r="DK1144" i="1" s="1"/>
  <c r="BT1144" i="1"/>
  <c r="BW1144" i="1" s="1"/>
  <c r="BX1144" i="1" s="1"/>
  <c r="AV1144" i="1"/>
  <c r="GB1144" i="1"/>
  <c r="GE1144" i="1" s="1"/>
  <c r="GF1144" i="1" s="1"/>
  <c r="FD1144" i="1"/>
  <c r="FG1144" i="1" s="1"/>
  <c r="FH1144" i="1" s="1"/>
  <c r="DP1144" i="1"/>
  <c r="DS1144" i="1" s="1"/>
  <c r="DT1144" i="1" s="1"/>
  <c r="CR1144" i="1"/>
  <c r="CU1144" i="1" s="1"/>
  <c r="BD1144" i="1"/>
  <c r="AF1144" i="1"/>
  <c r="FL1144" i="1"/>
  <c r="FO1144" i="1" s="1"/>
  <c r="FP1144" i="1" s="1"/>
  <c r="EN1144" i="1"/>
  <c r="EQ1144" i="1" s="1"/>
  <c r="ER1144" i="1" s="1"/>
  <c r="CZ1144" i="1"/>
  <c r="DC1144" i="1" s="1"/>
  <c r="CB1144" i="1"/>
  <c r="CE1144" i="1" s="1"/>
  <c r="CF1144" i="1" s="1"/>
  <c r="AN1144" i="1"/>
  <c r="EV1144" i="1"/>
  <c r="EY1144" i="1" s="1"/>
  <c r="EZ1144" i="1" s="1"/>
  <c r="DX1144" i="1"/>
  <c r="EA1144" i="1" s="1"/>
  <c r="EB1144" i="1" s="1"/>
  <c r="CJ1144" i="1"/>
  <c r="CM1144" i="1" s="1"/>
  <c r="CN1144" i="1" s="1"/>
  <c r="BL1144" i="1"/>
  <c r="F1199" i="1"/>
  <c r="E1201" i="1"/>
  <c r="Q1200" i="1"/>
  <c r="D1200" i="1"/>
  <c r="G1200" i="1" s="1"/>
  <c r="O1145" i="1"/>
  <c r="M1146" i="1"/>
  <c r="N1146" i="1" s="1"/>
  <c r="AA1200" i="1"/>
  <c r="T1200" i="1"/>
  <c r="AB1200" i="1"/>
  <c r="L1146" i="1"/>
  <c r="U1146" i="1"/>
  <c r="W1146" i="1" s="1"/>
  <c r="J1147" i="1"/>
  <c r="K1147" i="1" s="1"/>
  <c r="I1148" i="1"/>
  <c r="A1201" i="1"/>
  <c r="H1200" i="1"/>
  <c r="X488" i="1"/>
  <c r="CX1203" i="1" l="1"/>
  <c r="CW1204" i="1"/>
  <c r="EL1201" i="1"/>
  <c r="EK1202" i="1"/>
  <c r="DM1203" i="1"/>
  <c r="DN1202" i="1"/>
  <c r="BR1205" i="1"/>
  <c r="BQ1206" i="1"/>
  <c r="BZ1202" i="1"/>
  <c r="BY1203" i="1"/>
  <c r="GH1201" i="1"/>
  <c r="GG1202" i="1"/>
  <c r="GY1201" i="1"/>
  <c r="CC1201" i="1"/>
  <c r="CD1201" i="1" s="1"/>
  <c r="BU1201" i="1"/>
  <c r="BV1201" i="1" s="1"/>
  <c r="BM1201" i="1"/>
  <c r="BN1201" i="1" s="1"/>
  <c r="BE1201" i="1"/>
  <c r="BF1201" i="1" s="1"/>
  <c r="AW1201" i="1"/>
  <c r="AX1201" i="1" s="1"/>
  <c r="AO1201" i="1"/>
  <c r="AP1201" i="1" s="1"/>
  <c r="AG1201" i="1"/>
  <c r="AH1201" i="1" s="1"/>
  <c r="CK1201" i="1"/>
  <c r="CL1201" i="1" s="1"/>
  <c r="DY1201" i="1"/>
  <c r="DZ1201" i="1" s="1"/>
  <c r="DQ1201" i="1"/>
  <c r="DR1201" i="1" s="1"/>
  <c r="DI1201" i="1"/>
  <c r="DJ1201" i="1" s="1"/>
  <c r="DA1201" i="1"/>
  <c r="DB1201" i="1" s="1"/>
  <c r="CS1201" i="1"/>
  <c r="CT1201" i="1" s="1"/>
  <c r="GQ1201" i="1"/>
  <c r="GI1201" i="1"/>
  <c r="DO1201" i="1"/>
  <c r="EU1201" i="1"/>
  <c r="EM1201" i="1"/>
  <c r="CA1201" i="1"/>
  <c r="FS1201" i="1"/>
  <c r="EE1201" i="1"/>
  <c r="CQ1201" i="1"/>
  <c r="DW1201" i="1"/>
  <c r="FC1201" i="1"/>
  <c r="GA1201" i="1"/>
  <c r="FK1201" i="1"/>
  <c r="BS1201" i="1"/>
  <c r="DG1201" i="1"/>
  <c r="CI1201" i="1"/>
  <c r="CY1201" i="1"/>
  <c r="EG1201" i="1"/>
  <c r="EH1201" i="1" s="1"/>
  <c r="EO1201" i="1"/>
  <c r="EP1201" i="1" s="1"/>
  <c r="EW1201" i="1"/>
  <c r="EX1201" i="1" s="1"/>
  <c r="FE1201" i="1"/>
  <c r="FF1201" i="1" s="1"/>
  <c r="FM1201" i="1"/>
  <c r="FN1201" i="1" s="1"/>
  <c r="FU1201" i="1"/>
  <c r="FV1201" i="1" s="1"/>
  <c r="GC1201" i="1"/>
  <c r="GD1201" i="1" s="1"/>
  <c r="GK1201" i="1"/>
  <c r="GL1201" i="1" s="1"/>
  <c r="GS1201" i="1"/>
  <c r="GT1201" i="1" s="1"/>
  <c r="CP1203" i="1"/>
  <c r="CO1204" i="1"/>
  <c r="FZ1201" i="1"/>
  <c r="FY1202" i="1"/>
  <c r="CH1204" i="1"/>
  <c r="CG1205" i="1"/>
  <c r="GW1202" i="1"/>
  <c r="GX1201" i="1"/>
  <c r="GP1201" i="1"/>
  <c r="GO1202" i="1"/>
  <c r="HA1201" i="1"/>
  <c r="HB1201" i="1" s="1"/>
  <c r="HA1199" i="1"/>
  <c r="HB1199" i="1" s="1"/>
  <c r="HA1200" i="1"/>
  <c r="HB1200" i="1" s="1"/>
  <c r="FB1201" i="1"/>
  <c r="FA1202" i="1"/>
  <c r="FJ1201" i="1"/>
  <c r="FI1202" i="1"/>
  <c r="DU1203" i="1"/>
  <c r="DV1202" i="1"/>
  <c r="FQ1202" i="1"/>
  <c r="FR1201" i="1"/>
  <c r="DF1202" i="1"/>
  <c r="DE1203" i="1"/>
  <c r="ED1202" i="1"/>
  <c r="EC1203" i="1"/>
  <c r="ES1202" i="1"/>
  <c r="ET1201" i="1"/>
  <c r="GJ1145" i="1"/>
  <c r="GM1145" i="1" s="1"/>
  <c r="GN1145" i="1" s="1"/>
  <c r="FL1145" i="1"/>
  <c r="FO1145" i="1" s="1"/>
  <c r="FP1145" i="1" s="1"/>
  <c r="EN1145" i="1"/>
  <c r="EQ1145" i="1" s="1"/>
  <c r="ER1145" i="1" s="1"/>
  <c r="CZ1145" i="1"/>
  <c r="DC1145" i="1" s="1"/>
  <c r="CB1145" i="1"/>
  <c r="CE1145" i="1" s="1"/>
  <c r="CF1145" i="1" s="1"/>
  <c r="AN1145" i="1"/>
  <c r="EV1145" i="1"/>
  <c r="EY1145" i="1" s="1"/>
  <c r="EZ1145" i="1" s="1"/>
  <c r="DX1145" i="1"/>
  <c r="EA1145" i="1" s="1"/>
  <c r="EB1145" i="1" s="1"/>
  <c r="CJ1145" i="1"/>
  <c r="CM1145" i="1" s="1"/>
  <c r="CN1145" i="1" s="1"/>
  <c r="BL1145" i="1"/>
  <c r="FT1145" i="1"/>
  <c r="FW1145" i="1" s="1"/>
  <c r="FX1145" i="1" s="1"/>
  <c r="EF1145" i="1"/>
  <c r="EI1145" i="1" s="1"/>
  <c r="EJ1145" i="1" s="1"/>
  <c r="DH1145" i="1"/>
  <c r="DK1145" i="1" s="1"/>
  <c r="BT1145" i="1"/>
  <c r="BW1145" i="1" s="1"/>
  <c r="BX1145" i="1" s="1"/>
  <c r="AV1145" i="1"/>
  <c r="GB1145" i="1"/>
  <c r="GE1145" i="1" s="1"/>
  <c r="GF1145" i="1" s="1"/>
  <c r="FD1145" i="1"/>
  <c r="FG1145" i="1" s="1"/>
  <c r="FH1145" i="1" s="1"/>
  <c r="DP1145" i="1"/>
  <c r="DS1145" i="1" s="1"/>
  <c r="DT1145" i="1" s="1"/>
  <c r="CR1145" i="1"/>
  <c r="CU1145" i="1" s="1"/>
  <c r="BD1145" i="1"/>
  <c r="AF1145" i="1"/>
  <c r="O1146" i="1"/>
  <c r="F1200" i="1"/>
  <c r="E1202" i="1"/>
  <c r="Q1201" i="1"/>
  <c r="R1200" i="1"/>
  <c r="S1200" i="1"/>
  <c r="Z1200" i="1" s="1"/>
  <c r="D1201" i="1"/>
  <c r="G1201" i="1" s="1"/>
  <c r="M1147" i="1"/>
  <c r="N1147" i="1" s="1"/>
  <c r="C489" i="1"/>
  <c r="P489" i="1" s="1"/>
  <c r="B488" i="1"/>
  <c r="J1148" i="1"/>
  <c r="K1148" i="1" s="1"/>
  <c r="I1149" i="1"/>
  <c r="A1202" i="1"/>
  <c r="HA1202" i="1" s="1"/>
  <c r="HB1202" i="1" s="1"/>
  <c r="H1201" i="1"/>
  <c r="L1147" i="1"/>
  <c r="U1147" i="1"/>
  <c r="W1147" i="1" s="1"/>
  <c r="AB1201" i="1"/>
  <c r="AA1201" i="1"/>
  <c r="T1201" i="1"/>
  <c r="CH1205" i="1" l="1"/>
  <c r="CG1206" i="1"/>
  <c r="ES1203" i="1"/>
  <c r="ET1202" i="1"/>
  <c r="DV1203" i="1"/>
  <c r="DU1204" i="1"/>
  <c r="FZ1202" i="1"/>
  <c r="FY1203" i="1"/>
  <c r="DN1203" i="1"/>
  <c r="DM1204" i="1"/>
  <c r="EC1204" i="1"/>
  <c r="ED1203" i="1"/>
  <c r="CP1204" i="1"/>
  <c r="CO1205" i="1"/>
  <c r="GG1203" i="1"/>
  <c r="GH1202" i="1"/>
  <c r="EK1203" i="1"/>
  <c r="EL1202" i="1"/>
  <c r="FR1202" i="1"/>
  <c r="FQ1203" i="1"/>
  <c r="BQ1207" i="1"/>
  <c r="BR1206" i="1"/>
  <c r="FJ1202" i="1"/>
  <c r="FI1203" i="1"/>
  <c r="GP1202" i="1"/>
  <c r="GO1203" i="1"/>
  <c r="DE1204" i="1"/>
  <c r="DF1203" i="1"/>
  <c r="AW1202" i="1"/>
  <c r="AX1202" i="1" s="1"/>
  <c r="AO1202" i="1"/>
  <c r="AP1202" i="1" s="1"/>
  <c r="AG1202" i="1"/>
  <c r="AH1202" i="1" s="1"/>
  <c r="CK1202" i="1"/>
  <c r="CL1202" i="1" s="1"/>
  <c r="CC1202" i="1"/>
  <c r="CD1202" i="1" s="1"/>
  <c r="BU1202" i="1"/>
  <c r="BV1202" i="1" s="1"/>
  <c r="BM1202" i="1"/>
  <c r="BN1202" i="1" s="1"/>
  <c r="BE1202" i="1"/>
  <c r="BF1202" i="1" s="1"/>
  <c r="GY1202" i="1"/>
  <c r="DY1202" i="1"/>
  <c r="DZ1202" i="1" s="1"/>
  <c r="DQ1202" i="1"/>
  <c r="DR1202" i="1" s="1"/>
  <c r="DI1202" i="1"/>
  <c r="DJ1202" i="1" s="1"/>
  <c r="DA1202" i="1"/>
  <c r="DB1202" i="1" s="1"/>
  <c r="CS1202" i="1"/>
  <c r="CT1202" i="1" s="1"/>
  <c r="GQ1202" i="1"/>
  <c r="GI1202" i="1"/>
  <c r="EM1202" i="1"/>
  <c r="EU1202" i="1"/>
  <c r="FC1202" i="1"/>
  <c r="GA1202" i="1"/>
  <c r="DW1202" i="1"/>
  <c r="DG1202" i="1"/>
  <c r="DO1202" i="1"/>
  <c r="FS1202" i="1"/>
  <c r="CI1202" i="1"/>
  <c r="BS1202" i="1"/>
  <c r="FK1202" i="1"/>
  <c r="EE1202" i="1"/>
  <c r="CY1202" i="1"/>
  <c r="CQ1202" i="1"/>
  <c r="CA1202" i="1"/>
  <c r="EG1202" i="1"/>
  <c r="EH1202" i="1" s="1"/>
  <c r="EO1202" i="1"/>
  <c r="EP1202" i="1" s="1"/>
  <c r="EW1202" i="1"/>
  <c r="EX1202" i="1" s="1"/>
  <c r="FE1202" i="1"/>
  <c r="FF1202" i="1" s="1"/>
  <c r="FM1202" i="1"/>
  <c r="FN1202" i="1" s="1"/>
  <c r="FU1202" i="1"/>
  <c r="FV1202" i="1" s="1"/>
  <c r="GC1202" i="1"/>
  <c r="GD1202" i="1" s="1"/>
  <c r="GK1202" i="1"/>
  <c r="GL1202" i="1" s="1"/>
  <c r="GS1202" i="1"/>
  <c r="GT1202" i="1" s="1"/>
  <c r="FB1202" i="1"/>
  <c r="FA1203" i="1"/>
  <c r="GX1202" i="1"/>
  <c r="GW1203" i="1"/>
  <c r="BZ1203" i="1"/>
  <c r="BY1204" i="1"/>
  <c r="CX1204" i="1"/>
  <c r="CW1205" i="1"/>
  <c r="GJ1146" i="1"/>
  <c r="GM1146" i="1" s="1"/>
  <c r="GN1146" i="1" s="1"/>
  <c r="FT1146" i="1"/>
  <c r="FW1146" i="1" s="1"/>
  <c r="FX1146" i="1" s="1"/>
  <c r="EF1146" i="1"/>
  <c r="EI1146" i="1" s="1"/>
  <c r="EJ1146" i="1" s="1"/>
  <c r="DH1146" i="1"/>
  <c r="DK1146" i="1" s="1"/>
  <c r="BT1146" i="1"/>
  <c r="BW1146" i="1" s="1"/>
  <c r="BX1146" i="1" s="1"/>
  <c r="AV1146" i="1"/>
  <c r="GB1146" i="1"/>
  <c r="GE1146" i="1" s="1"/>
  <c r="GF1146" i="1" s="1"/>
  <c r="FD1146" i="1"/>
  <c r="FG1146" i="1" s="1"/>
  <c r="FH1146" i="1" s="1"/>
  <c r="DP1146" i="1"/>
  <c r="DS1146" i="1" s="1"/>
  <c r="DT1146" i="1" s="1"/>
  <c r="CR1146" i="1"/>
  <c r="CU1146" i="1" s="1"/>
  <c r="BD1146" i="1"/>
  <c r="AF1146" i="1"/>
  <c r="FL1146" i="1"/>
  <c r="FO1146" i="1" s="1"/>
  <c r="FP1146" i="1" s="1"/>
  <c r="EN1146" i="1"/>
  <c r="EQ1146" i="1" s="1"/>
  <c r="ER1146" i="1" s="1"/>
  <c r="CZ1146" i="1"/>
  <c r="DC1146" i="1" s="1"/>
  <c r="CB1146" i="1"/>
  <c r="CE1146" i="1" s="1"/>
  <c r="CF1146" i="1" s="1"/>
  <c r="AN1146" i="1"/>
  <c r="EV1146" i="1"/>
  <c r="EY1146" i="1" s="1"/>
  <c r="EZ1146" i="1" s="1"/>
  <c r="DX1146" i="1"/>
  <c r="EA1146" i="1" s="1"/>
  <c r="EB1146" i="1" s="1"/>
  <c r="CJ1146" i="1"/>
  <c r="CM1146" i="1" s="1"/>
  <c r="CN1146" i="1" s="1"/>
  <c r="BL1146" i="1"/>
  <c r="F1201" i="1"/>
  <c r="E1203" i="1"/>
  <c r="Q1202" i="1"/>
  <c r="S1201" i="1"/>
  <c r="Z1201" i="1" s="1"/>
  <c r="R1201" i="1"/>
  <c r="D1202" i="1"/>
  <c r="G1202" i="1" s="1"/>
  <c r="O1147" i="1"/>
  <c r="M1148" i="1"/>
  <c r="N1148" i="1" s="1"/>
  <c r="J1149" i="1"/>
  <c r="K1149" i="1" s="1"/>
  <c r="I1150" i="1"/>
  <c r="X489" i="1"/>
  <c r="AA1202" i="1"/>
  <c r="T1202" i="1"/>
  <c r="AB1202" i="1"/>
  <c r="L1148" i="1"/>
  <c r="U1148" i="1"/>
  <c r="W1148" i="1" s="1"/>
  <c r="A1203" i="1"/>
  <c r="H1202" i="1"/>
  <c r="GH1203" i="1" l="1"/>
  <c r="GG1204" i="1"/>
  <c r="DF1204" i="1"/>
  <c r="DE1205" i="1"/>
  <c r="CP1205" i="1"/>
  <c r="CO1206" i="1"/>
  <c r="DU1205" i="1"/>
  <c r="DV1204" i="1"/>
  <c r="CW1206" i="1"/>
  <c r="CX1205" i="1"/>
  <c r="GP1203" i="1"/>
  <c r="GO1204" i="1"/>
  <c r="BQ1208" i="1"/>
  <c r="BR1207" i="1"/>
  <c r="FR1203" i="1"/>
  <c r="FQ1204" i="1"/>
  <c r="CC1203" i="1"/>
  <c r="CD1203" i="1" s="1"/>
  <c r="BU1203" i="1"/>
  <c r="BV1203" i="1" s="1"/>
  <c r="BM1203" i="1"/>
  <c r="BN1203" i="1" s="1"/>
  <c r="BE1203" i="1"/>
  <c r="BF1203" i="1" s="1"/>
  <c r="AW1203" i="1"/>
  <c r="AX1203" i="1" s="1"/>
  <c r="AO1203" i="1"/>
  <c r="AP1203" i="1" s="1"/>
  <c r="AG1203" i="1"/>
  <c r="AH1203" i="1" s="1"/>
  <c r="CK1203" i="1"/>
  <c r="CL1203" i="1" s="1"/>
  <c r="GY1203" i="1"/>
  <c r="DY1203" i="1"/>
  <c r="DZ1203" i="1" s="1"/>
  <c r="DQ1203" i="1"/>
  <c r="DR1203" i="1" s="1"/>
  <c r="DI1203" i="1"/>
  <c r="DJ1203" i="1" s="1"/>
  <c r="DA1203" i="1"/>
  <c r="DB1203" i="1" s="1"/>
  <c r="CS1203" i="1"/>
  <c r="CT1203" i="1" s="1"/>
  <c r="GQ1203" i="1"/>
  <c r="GI1203" i="1"/>
  <c r="EE1203" i="1"/>
  <c r="FS1203" i="1"/>
  <c r="DG1203" i="1"/>
  <c r="EM1203" i="1"/>
  <c r="CY1203" i="1"/>
  <c r="BS1203" i="1"/>
  <c r="CI1203" i="1"/>
  <c r="GA1203" i="1"/>
  <c r="CA1203" i="1"/>
  <c r="CQ1203" i="1"/>
  <c r="DO1203" i="1"/>
  <c r="FC1203" i="1"/>
  <c r="DW1203" i="1"/>
  <c r="EU1203" i="1"/>
  <c r="FK1203" i="1"/>
  <c r="EG1203" i="1"/>
  <c r="EH1203" i="1" s="1"/>
  <c r="EO1203" i="1"/>
  <c r="EP1203" i="1" s="1"/>
  <c r="EW1203" i="1"/>
  <c r="EX1203" i="1" s="1"/>
  <c r="FE1203" i="1"/>
  <c r="FF1203" i="1" s="1"/>
  <c r="FM1203" i="1"/>
  <c r="FN1203" i="1" s="1"/>
  <c r="FU1203" i="1"/>
  <c r="FV1203" i="1" s="1"/>
  <c r="GC1203" i="1"/>
  <c r="GD1203" i="1" s="1"/>
  <c r="GK1203" i="1"/>
  <c r="GL1203" i="1" s="1"/>
  <c r="GS1203" i="1"/>
  <c r="GT1203" i="1" s="1"/>
  <c r="HA1203" i="1"/>
  <c r="HB1203" i="1" s="1"/>
  <c r="FI1204" i="1"/>
  <c r="FJ1203" i="1"/>
  <c r="ED1204" i="1"/>
  <c r="EC1205" i="1"/>
  <c r="ET1203" i="1"/>
  <c r="ES1204" i="1"/>
  <c r="FB1203" i="1"/>
  <c r="FA1204" i="1"/>
  <c r="DN1204" i="1"/>
  <c r="DM1205" i="1"/>
  <c r="EK1204" i="1"/>
  <c r="EL1203" i="1"/>
  <c r="CG1207" i="1"/>
  <c r="CH1206" i="1"/>
  <c r="BZ1204" i="1"/>
  <c r="BY1205" i="1"/>
  <c r="GX1203" i="1"/>
  <c r="GW1204" i="1"/>
  <c r="FZ1203" i="1"/>
  <c r="FY1204" i="1"/>
  <c r="GJ1147" i="1"/>
  <c r="GM1147" i="1" s="1"/>
  <c r="GN1147" i="1" s="1"/>
  <c r="FL1147" i="1"/>
  <c r="FO1147" i="1" s="1"/>
  <c r="FP1147" i="1" s="1"/>
  <c r="EN1147" i="1"/>
  <c r="EQ1147" i="1" s="1"/>
  <c r="ER1147" i="1" s="1"/>
  <c r="CZ1147" i="1"/>
  <c r="DC1147" i="1" s="1"/>
  <c r="CB1147" i="1"/>
  <c r="CE1147" i="1" s="1"/>
  <c r="CF1147" i="1" s="1"/>
  <c r="AN1147" i="1"/>
  <c r="EV1147" i="1"/>
  <c r="EY1147" i="1" s="1"/>
  <c r="EZ1147" i="1" s="1"/>
  <c r="DX1147" i="1"/>
  <c r="EA1147" i="1" s="1"/>
  <c r="EB1147" i="1" s="1"/>
  <c r="CJ1147" i="1"/>
  <c r="CM1147" i="1" s="1"/>
  <c r="CN1147" i="1" s="1"/>
  <c r="BL1147" i="1"/>
  <c r="FT1147" i="1"/>
  <c r="FW1147" i="1" s="1"/>
  <c r="FX1147" i="1" s="1"/>
  <c r="EF1147" i="1"/>
  <c r="EI1147" i="1" s="1"/>
  <c r="EJ1147" i="1" s="1"/>
  <c r="DH1147" i="1"/>
  <c r="DK1147" i="1" s="1"/>
  <c r="BT1147" i="1"/>
  <c r="BW1147" i="1" s="1"/>
  <c r="BX1147" i="1" s="1"/>
  <c r="AV1147" i="1"/>
  <c r="GB1147" i="1"/>
  <c r="GE1147" i="1" s="1"/>
  <c r="GF1147" i="1" s="1"/>
  <c r="FD1147" i="1"/>
  <c r="FG1147" i="1" s="1"/>
  <c r="FH1147" i="1" s="1"/>
  <c r="DP1147" i="1"/>
  <c r="DS1147" i="1" s="1"/>
  <c r="DT1147" i="1" s="1"/>
  <c r="CR1147" i="1"/>
  <c r="CU1147" i="1" s="1"/>
  <c r="BD1147" i="1"/>
  <c r="AF1147" i="1"/>
  <c r="F1202" i="1"/>
  <c r="O1148" i="1"/>
  <c r="M1149" i="1"/>
  <c r="N1149" i="1" s="1"/>
  <c r="E1204" i="1"/>
  <c r="Q1203" i="1"/>
  <c r="S1202" i="1"/>
  <c r="Z1202" i="1" s="1"/>
  <c r="R1202" i="1"/>
  <c r="D1203" i="1"/>
  <c r="A1204" i="1"/>
  <c r="H1203" i="1"/>
  <c r="L1149" i="1"/>
  <c r="U1149" i="1"/>
  <c r="W1149" i="1" s="1"/>
  <c r="C490" i="1"/>
  <c r="J1150" i="1"/>
  <c r="K1150" i="1" s="1"/>
  <c r="I1151" i="1"/>
  <c r="AB1203" i="1"/>
  <c r="AA1203" i="1"/>
  <c r="T1203" i="1"/>
  <c r="B489" i="1"/>
  <c r="CP1206" i="1" l="1"/>
  <c r="CO1207" i="1"/>
  <c r="BR1208" i="1"/>
  <c r="BQ1209" i="1"/>
  <c r="GP1204" i="1"/>
  <c r="GO1205" i="1"/>
  <c r="DF1205" i="1"/>
  <c r="DE1206" i="1"/>
  <c r="BZ1205" i="1"/>
  <c r="BY1206" i="1"/>
  <c r="FJ1204" i="1"/>
  <c r="FI1205" i="1"/>
  <c r="DV1205" i="1"/>
  <c r="DU1206" i="1"/>
  <c r="FZ1204" i="1"/>
  <c r="FY1205" i="1"/>
  <c r="FA1205" i="1"/>
  <c r="FB1204" i="1"/>
  <c r="AW1204" i="1"/>
  <c r="AX1204" i="1" s="1"/>
  <c r="AO1204" i="1"/>
  <c r="AP1204" i="1" s="1"/>
  <c r="AG1204" i="1"/>
  <c r="AH1204" i="1" s="1"/>
  <c r="CK1204" i="1"/>
  <c r="CL1204" i="1" s="1"/>
  <c r="CC1204" i="1"/>
  <c r="CD1204" i="1" s="1"/>
  <c r="BU1204" i="1"/>
  <c r="BV1204" i="1" s="1"/>
  <c r="BM1204" i="1"/>
  <c r="BN1204" i="1" s="1"/>
  <c r="BE1204" i="1"/>
  <c r="BF1204" i="1" s="1"/>
  <c r="GY1204" i="1"/>
  <c r="DY1204" i="1"/>
  <c r="DZ1204" i="1" s="1"/>
  <c r="DQ1204" i="1"/>
  <c r="DR1204" i="1" s="1"/>
  <c r="DI1204" i="1"/>
  <c r="DJ1204" i="1" s="1"/>
  <c r="DA1204" i="1"/>
  <c r="DB1204" i="1" s="1"/>
  <c r="CS1204" i="1"/>
  <c r="CT1204" i="1" s="1"/>
  <c r="GQ1204" i="1"/>
  <c r="GI1204" i="1"/>
  <c r="DW1204" i="1"/>
  <c r="EE1204" i="1"/>
  <c r="BS1204" i="1"/>
  <c r="DG1204" i="1"/>
  <c r="FC1204" i="1"/>
  <c r="CY1204" i="1"/>
  <c r="CA1204" i="1"/>
  <c r="EU1204" i="1"/>
  <c r="CI1204" i="1"/>
  <c r="CQ1204" i="1"/>
  <c r="FS1204" i="1"/>
  <c r="EM1204" i="1"/>
  <c r="FK1204" i="1"/>
  <c r="GA1204" i="1"/>
  <c r="DO1204" i="1"/>
  <c r="EG1204" i="1"/>
  <c r="EH1204" i="1" s="1"/>
  <c r="EO1204" i="1"/>
  <c r="EP1204" i="1" s="1"/>
  <c r="EW1204" i="1"/>
  <c r="EX1204" i="1" s="1"/>
  <c r="FE1204" i="1"/>
  <c r="FF1204" i="1" s="1"/>
  <c r="FM1204" i="1"/>
  <c r="FN1204" i="1" s="1"/>
  <c r="FU1204" i="1"/>
  <c r="FV1204" i="1" s="1"/>
  <c r="GC1204" i="1"/>
  <c r="GD1204" i="1" s="1"/>
  <c r="GK1204" i="1"/>
  <c r="GL1204" i="1" s="1"/>
  <c r="GS1204" i="1"/>
  <c r="GT1204" i="1" s="1"/>
  <c r="HA1204" i="1"/>
  <c r="HB1204" i="1" s="1"/>
  <c r="ET1204" i="1"/>
  <c r="ES1205" i="1"/>
  <c r="EL1204" i="1"/>
  <c r="EK1205" i="1"/>
  <c r="CX1206" i="1"/>
  <c r="CW1207" i="1"/>
  <c r="GG1205" i="1"/>
  <c r="GH1204" i="1"/>
  <c r="GX1204" i="1"/>
  <c r="GW1205" i="1"/>
  <c r="CH1207" i="1"/>
  <c r="CG1208" i="1"/>
  <c r="EC1206" i="1"/>
  <c r="ED1205" i="1"/>
  <c r="DN1205" i="1"/>
  <c r="DM1206" i="1"/>
  <c r="FR1204" i="1"/>
  <c r="FQ1205" i="1"/>
  <c r="GJ1148" i="1"/>
  <c r="GM1148" i="1" s="1"/>
  <c r="GN1148" i="1" s="1"/>
  <c r="FT1148" i="1"/>
  <c r="FW1148" i="1" s="1"/>
  <c r="FX1148" i="1" s="1"/>
  <c r="EF1148" i="1"/>
  <c r="EI1148" i="1" s="1"/>
  <c r="EJ1148" i="1" s="1"/>
  <c r="DH1148" i="1"/>
  <c r="DK1148" i="1" s="1"/>
  <c r="BT1148" i="1"/>
  <c r="BW1148" i="1" s="1"/>
  <c r="BX1148" i="1" s="1"/>
  <c r="AV1148" i="1"/>
  <c r="GB1148" i="1"/>
  <c r="GE1148" i="1" s="1"/>
  <c r="GF1148" i="1" s="1"/>
  <c r="FD1148" i="1"/>
  <c r="FG1148" i="1" s="1"/>
  <c r="FH1148" i="1" s="1"/>
  <c r="DP1148" i="1"/>
  <c r="DS1148" i="1" s="1"/>
  <c r="DT1148" i="1" s="1"/>
  <c r="CR1148" i="1"/>
  <c r="CU1148" i="1" s="1"/>
  <c r="BD1148" i="1"/>
  <c r="AF1148" i="1"/>
  <c r="FL1148" i="1"/>
  <c r="FO1148" i="1" s="1"/>
  <c r="FP1148" i="1" s="1"/>
  <c r="EN1148" i="1"/>
  <c r="EQ1148" i="1" s="1"/>
  <c r="ER1148" i="1" s="1"/>
  <c r="CZ1148" i="1"/>
  <c r="DC1148" i="1" s="1"/>
  <c r="CB1148" i="1"/>
  <c r="CE1148" i="1" s="1"/>
  <c r="CF1148" i="1" s="1"/>
  <c r="AN1148" i="1"/>
  <c r="EV1148" i="1"/>
  <c r="EY1148" i="1" s="1"/>
  <c r="EZ1148" i="1" s="1"/>
  <c r="DX1148" i="1"/>
  <c r="EA1148" i="1" s="1"/>
  <c r="EB1148" i="1" s="1"/>
  <c r="CJ1148" i="1"/>
  <c r="CM1148" i="1" s="1"/>
  <c r="CN1148" i="1" s="1"/>
  <c r="BL1148" i="1"/>
  <c r="O1149" i="1"/>
  <c r="M1150" i="1"/>
  <c r="N1150" i="1" s="1"/>
  <c r="F1203" i="1"/>
  <c r="G1203" i="1"/>
  <c r="S1203" i="1"/>
  <c r="Z1203" i="1" s="1"/>
  <c r="R1203" i="1"/>
  <c r="E1205" i="1"/>
  <c r="Q1204" i="1"/>
  <c r="D1204" i="1"/>
  <c r="G1204" i="1" s="1"/>
  <c r="L1150" i="1"/>
  <c r="U1150" i="1"/>
  <c r="W1150" i="1" s="1"/>
  <c r="AB1204" i="1"/>
  <c r="AA1204" i="1"/>
  <c r="T1204" i="1"/>
  <c r="J1151" i="1"/>
  <c r="K1151" i="1" s="1"/>
  <c r="I1152" i="1"/>
  <c r="P490" i="1"/>
  <c r="A1205" i="1"/>
  <c r="H1204" i="1"/>
  <c r="DV1206" i="1" l="1"/>
  <c r="DU1207" i="1"/>
  <c r="GP1205" i="1"/>
  <c r="GO1206" i="1"/>
  <c r="ED1206" i="1"/>
  <c r="EC1207" i="1"/>
  <c r="GG1206" i="1"/>
  <c r="GH1205" i="1"/>
  <c r="CX1207" i="1"/>
  <c r="CW1208" i="1"/>
  <c r="ES1206" i="1"/>
  <c r="ET1205" i="1"/>
  <c r="FI1206" i="1"/>
  <c r="FJ1205" i="1"/>
  <c r="BR1209" i="1"/>
  <c r="BQ1210" i="1"/>
  <c r="DF1206" i="1"/>
  <c r="DE1207" i="1"/>
  <c r="FR1205" i="1"/>
  <c r="FQ1206" i="1"/>
  <c r="CH1208" i="1"/>
  <c r="CG1209" i="1"/>
  <c r="CC1205" i="1"/>
  <c r="CD1205" i="1" s="1"/>
  <c r="BU1205" i="1"/>
  <c r="BV1205" i="1" s="1"/>
  <c r="BM1205" i="1"/>
  <c r="BN1205" i="1" s="1"/>
  <c r="BE1205" i="1"/>
  <c r="BF1205" i="1" s="1"/>
  <c r="AW1205" i="1"/>
  <c r="AX1205" i="1" s="1"/>
  <c r="AO1205" i="1"/>
  <c r="AP1205" i="1" s="1"/>
  <c r="AG1205" i="1"/>
  <c r="AH1205" i="1" s="1"/>
  <c r="CK1205" i="1"/>
  <c r="CL1205" i="1" s="1"/>
  <c r="DY1205" i="1"/>
  <c r="DZ1205" i="1" s="1"/>
  <c r="DQ1205" i="1"/>
  <c r="DR1205" i="1" s="1"/>
  <c r="GY1205" i="1"/>
  <c r="DI1205" i="1"/>
  <c r="DJ1205" i="1" s="1"/>
  <c r="DA1205" i="1"/>
  <c r="DB1205" i="1" s="1"/>
  <c r="CS1205" i="1"/>
  <c r="CT1205" i="1" s="1"/>
  <c r="GQ1205" i="1"/>
  <c r="GI1205" i="1"/>
  <c r="FK1205" i="1"/>
  <c r="EU1205" i="1"/>
  <c r="FC1205" i="1"/>
  <c r="CY1205" i="1"/>
  <c r="EE1205" i="1"/>
  <c r="CQ1205" i="1"/>
  <c r="CA1205" i="1"/>
  <c r="BS1205" i="1"/>
  <c r="CI1205" i="1"/>
  <c r="DG1205" i="1"/>
  <c r="DW1205" i="1"/>
  <c r="EM1205" i="1"/>
  <c r="GA1205" i="1"/>
  <c r="DO1205" i="1"/>
  <c r="FS1205" i="1"/>
  <c r="EG1205" i="1"/>
  <c r="EH1205" i="1" s="1"/>
  <c r="EO1205" i="1"/>
  <c r="EP1205" i="1" s="1"/>
  <c r="EW1205" i="1"/>
  <c r="EX1205" i="1" s="1"/>
  <c r="FE1205" i="1"/>
  <c r="FF1205" i="1" s="1"/>
  <c r="FM1205" i="1"/>
  <c r="FN1205" i="1" s="1"/>
  <c r="FU1205" i="1"/>
  <c r="FV1205" i="1" s="1"/>
  <c r="GC1205" i="1"/>
  <c r="GD1205" i="1" s="1"/>
  <c r="GK1205" i="1"/>
  <c r="GL1205" i="1" s="1"/>
  <c r="GS1205" i="1"/>
  <c r="GT1205" i="1" s="1"/>
  <c r="HA1205" i="1"/>
  <c r="HB1205" i="1" s="1"/>
  <c r="EK1206" i="1"/>
  <c r="EL1205" i="1"/>
  <c r="DN1206" i="1"/>
  <c r="DM1207" i="1"/>
  <c r="GW1206" i="1"/>
  <c r="GX1205" i="1"/>
  <c r="FA1206" i="1"/>
  <c r="FB1205" i="1"/>
  <c r="BZ1206" i="1"/>
  <c r="BY1207" i="1"/>
  <c r="CP1207" i="1"/>
  <c r="CO1208" i="1"/>
  <c r="FZ1205" i="1"/>
  <c r="FY1206" i="1"/>
  <c r="GJ1149" i="1"/>
  <c r="GM1149" i="1" s="1"/>
  <c r="GN1149" i="1" s="1"/>
  <c r="FL1149" i="1"/>
  <c r="FO1149" i="1" s="1"/>
  <c r="FP1149" i="1" s="1"/>
  <c r="EN1149" i="1"/>
  <c r="EQ1149" i="1" s="1"/>
  <c r="ER1149" i="1" s="1"/>
  <c r="CZ1149" i="1"/>
  <c r="DC1149" i="1" s="1"/>
  <c r="CB1149" i="1"/>
  <c r="CE1149" i="1" s="1"/>
  <c r="CF1149" i="1" s="1"/>
  <c r="AN1149" i="1"/>
  <c r="EV1149" i="1"/>
  <c r="EY1149" i="1" s="1"/>
  <c r="EZ1149" i="1" s="1"/>
  <c r="DX1149" i="1"/>
  <c r="EA1149" i="1" s="1"/>
  <c r="EB1149" i="1" s="1"/>
  <c r="CJ1149" i="1"/>
  <c r="CM1149" i="1" s="1"/>
  <c r="CN1149" i="1" s="1"/>
  <c r="BL1149" i="1"/>
  <c r="FT1149" i="1"/>
  <c r="FW1149" i="1" s="1"/>
  <c r="FX1149" i="1" s="1"/>
  <c r="FD1149" i="1"/>
  <c r="FG1149" i="1" s="1"/>
  <c r="FH1149" i="1" s="1"/>
  <c r="EF1149" i="1"/>
  <c r="EI1149" i="1" s="1"/>
  <c r="EJ1149" i="1" s="1"/>
  <c r="DH1149" i="1"/>
  <c r="DK1149" i="1" s="1"/>
  <c r="BT1149" i="1"/>
  <c r="BW1149" i="1" s="1"/>
  <c r="BX1149" i="1" s="1"/>
  <c r="AV1149" i="1"/>
  <c r="GB1149" i="1"/>
  <c r="GE1149" i="1" s="1"/>
  <c r="GF1149" i="1" s="1"/>
  <c r="DP1149" i="1"/>
  <c r="DS1149" i="1" s="1"/>
  <c r="DT1149" i="1" s="1"/>
  <c r="CR1149" i="1"/>
  <c r="CU1149" i="1" s="1"/>
  <c r="BD1149" i="1"/>
  <c r="AF1149" i="1"/>
  <c r="O1150" i="1"/>
  <c r="M1151" i="1"/>
  <c r="N1151" i="1" s="1"/>
  <c r="F1204" i="1"/>
  <c r="R1204" i="1"/>
  <c r="S1204" i="1"/>
  <c r="Z1204" i="1" s="1"/>
  <c r="D1205" i="1"/>
  <c r="E1206" i="1"/>
  <c r="Q1205" i="1"/>
  <c r="L1151" i="1"/>
  <c r="U1151" i="1"/>
  <c r="W1151" i="1" s="1"/>
  <c r="A1206" i="1"/>
  <c r="H1205" i="1"/>
  <c r="X490" i="1"/>
  <c r="T1205" i="1"/>
  <c r="AB1205" i="1"/>
  <c r="AA1205" i="1"/>
  <c r="J1152" i="1"/>
  <c r="K1152" i="1" s="1"/>
  <c r="I1153" i="1"/>
  <c r="CH1209" i="1" l="1"/>
  <c r="CG1210" i="1"/>
  <c r="AW1206" i="1"/>
  <c r="AX1206" i="1" s="1"/>
  <c r="AO1206" i="1"/>
  <c r="AP1206" i="1" s="1"/>
  <c r="AG1206" i="1"/>
  <c r="AH1206" i="1" s="1"/>
  <c r="CK1206" i="1"/>
  <c r="CL1206" i="1" s="1"/>
  <c r="CC1206" i="1"/>
  <c r="CD1206" i="1" s="1"/>
  <c r="BU1206" i="1"/>
  <c r="BV1206" i="1" s="1"/>
  <c r="BM1206" i="1"/>
  <c r="BN1206" i="1" s="1"/>
  <c r="BE1206" i="1"/>
  <c r="BF1206" i="1" s="1"/>
  <c r="DY1206" i="1"/>
  <c r="DZ1206" i="1" s="1"/>
  <c r="DQ1206" i="1"/>
  <c r="DR1206" i="1" s="1"/>
  <c r="DI1206" i="1"/>
  <c r="DJ1206" i="1" s="1"/>
  <c r="GY1206" i="1"/>
  <c r="DA1206" i="1"/>
  <c r="DB1206" i="1" s="1"/>
  <c r="CS1206" i="1"/>
  <c r="CT1206" i="1" s="1"/>
  <c r="GQ1206" i="1"/>
  <c r="GI1206" i="1"/>
  <c r="FK1206" i="1"/>
  <c r="CA1206" i="1"/>
  <c r="BS1206" i="1"/>
  <c r="CI1206" i="1"/>
  <c r="GA1206" i="1"/>
  <c r="DG1206" i="1"/>
  <c r="FC1206" i="1"/>
  <c r="EU1206" i="1"/>
  <c r="FS1206" i="1"/>
  <c r="DW1206" i="1"/>
  <c r="CY1206" i="1"/>
  <c r="DO1206" i="1"/>
  <c r="CQ1206" i="1"/>
  <c r="EE1206" i="1"/>
  <c r="EM1206" i="1"/>
  <c r="EG1206" i="1"/>
  <c r="EH1206" i="1" s="1"/>
  <c r="EO1206" i="1"/>
  <c r="EP1206" i="1" s="1"/>
  <c r="EW1206" i="1"/>
  <c r="EX1206" i="1" s="1"/>
  <c r="FE1206" i="1"/>
  <c r="FF1206" i="1" s="1"/>
  <c r="FM1206" i="1"/>
  <c r="FN1206" i="1" s="1"/>
  <c r="FU1206" i="1"/>
  <c r="FV1206" i="1" s="1"/>
  <c r="GC1206" i="1"/>
  <c r="GD1206" i="1" s="1"/>
  <c r="GK1206" i="1"/>
  <c r="GL1206" i="1" s="1"/>
  <c r="GS1206" i="1"/>
  <c r="GT1206" i="1" s="1"/>
  <c r="HA1206" i="1"/>
  <c r="HB1206" i="1" s="1"/>
  <c r="FZ1206" i="1"/>
  <c r="FY1207" i="1"/>
  <c r="EL1206" i="1"/>
  <c r="EK1207" i="1"/>
  <c r="FI1207" i="1"/>
  <c r="FJ1206" i="1"/>
  <c r="GH1206" i="1"/>
  <c r="GG1207" i="1"/>
  <c r="FR1206" i="1"/>
  <c r="FQ1207" i="1"/>
  <c r="ED1207" i="1"/>
  <c r="EC1208" i="1"/>
  <c r="ET1206" i="1"/>
  <c r="ES1207" i="1"/>
  <c r="DF1207" i="1"/>
  <c r="DE1208" i="1"/>
  <c r="GP1206" i="1"/>
  <c r="GO1207" i="1"/>
  <c r="GX1206" i="1"/>
  <c r="GW1207" i="1"/>
  <c r="BZ1207" i="1"/>
  <c r="BY1208" i="1"/>
  <c r="DN1207" i="1"/>
  <c r="DM1208" i="1"/>
  <c r="CX1208" i="1"/>
  <c r="CW1209" i="1"/>
  <c r="FB1206" i="1"/>
  <c r="FA1207" i="1"/>
  <c r="CP1208" i="1"/>
  <c r="CO1209" i="1"/>
  <c r="BR1210" i="1"/>
  <c r="BQ1211" i="1"/>
  <c r="DV1207" i="1"/>
  <c r="DU1208" i="1"/>
  <c r="GJ1150" i="1"/>
  <c r="GM1150" i="1" s="1"/>
  <c r="GN1150" i="1" s="1"/>
  <c r="FL1150" i="1"/>
  <c r="FO1150" i="1" s="1"/>
  <c r="FP1150" i="1" s="1"/>
  <c r="EN1150" i="1"/>
  <c r="EQ1150" i="1" s="1"/>
  <c r="ER1150" i="1" s="1"/>
  <c r="DX1150" i="1"/>
  <c r="EA1150" i="1" s="1"/>
  <c r="EB1150" i="1" s="1"/>
  <c r="CJ1150" i="1"/>
  <c r="CM1150" i="1" s="1"/>
  <c r="CN1150" i="1" s="1"/>
  <c r="AV1150" i="1"/>
  <c r="EV1150" i="1"/>
  <c r="EY1150" i="1" s="1"/>
  <c r="EZ1150" i="1" s="1"/>
  <c r="DH1150" i="1"/>
  <c r="DK1150" i="1" s="1"/>
  <c r="BT1150" i="1"/>
  <c r="BW1150" i="1" s="1"/>
  <c r="BX1150" i="1" s="1"/>
  <c r="AF1150" i="1"/>
  <c r="FT1150" i="1"/>
  <c r="FW1150" i="1" s="1"/>
  <c r="FX1150" i="1" s="1"/>
  <c r="EF1150" i="1"/>
  <c r="EI1150" i="1" s="1"/>
  <c r="EJ1150" i="1" s="1"/>
  <c r="CR1150" i="1"/>
  <c r="CU1150" i="1" s="1"/>
  <c r="BD1150" i="1"/>
  <c r="AN1150" i="1"/>
  <c r="GB1150" i="1"/>
  <c r="GE1150" i="1" s="1"/>
  <c r="GF1150" i="1" s="1"/>
  <c r="FD1150" i="1"/>
  <c r="FG1150" i="1" s="1"/>
  <c r="FH1150" i="1" s="1"/>
  <c r="DP1150" i="1"/>
  <c r="DS1150" i="1" s="1"/>
  <c r="DT1150" i="1" s="1"/>
  <c r="CZ1150" i="1"/>
  <c r="DC1150" i="1" s="1"/>
  <c r="CB1150" i="1"/>
  <c r="CE1150" i="1" s="1"/>
  <c r="CF1150" i="1" s="1"/>
  <c r="BL1150" i="1"/>
  <c r="O1151" i="1"/>
  <c r="M1152" i="1"/>
  <c r="N1152" i="1" s="1"/>
  <c r="F1205" i="1"/>
  <c r="G1205" i="1"/>
  <c r="E1207" i="1"/>
  <c r="Q1206" i="1"/>
  <c r="S1205" i="1"/>
  <c r="Z1205" i="1" s="1"/>
  <c r="R1205" i="1"/>
  <c r="D1206" i="1"/>
  <c r="G1206" i="1" s="1"/>
  <c r="L1152" i="1"/>
  <c r="U1152" i="1"/>
  <c r="W1152" i="1" s="1"/>
  <c r="A1207" i="1"/>
  <c r="H1206" i="1"/>
  <c r="C491" i="1"/>
  <c r="J1153" i="1"/>
  <c r="K1153" i="1" s="1"/>
  <c r="I1154" i="1"/>
  <c r="B490" i="1"/>
  <c r="AB1206" i="1"/>
  <c r="AA1206" i="1"/>
  <c r="T1206" i="1"/>
  <c r="FB1207" i="1" l="1"/>
  <c r="FA1208" i="1"/>
  <c r="ET1207" i="1"/>
  <c r="ES1208" i="1"/>
  <c r="GW1208" i="1"/>
  <c r="GX1207" i="1"/>
  <c r="FI1208" i="1"/>
  <c r="FJ1207" i="1"/>
  <c r="DV1208" i="1"/>
  <c r="DU1209" i="1"/>
  <c r="CX1209" i="1"/>
  <c r="CW1210" i="1"/>
  <c r="EC1209" i="1"/>
  <c r="ED1208" i="1"/>
  <c r="EK1208" i="1"/>
  <c r="EL1207" i="1"/>
  <c r="GP1207" i="1"/>
  <c r="GO1208" i="1"/>
  <c r="CG1211" i="1"/>
  <c r="CH1210" i="1"/>
  <c r="CC1207" i="1"/>
  <c r="CD1207" i="1" s="1"/>
  <c r="BU1207" i="1"/>
  <c r="BV1207" i="1" s="1"/>
  <c r="BM1207" i="1"/>
  <c r="BN1207" i="1" s="1"/>
  <c r="BE1207" i="1"/>
  <c r="BF1207" i="1" s="1"/>
  <c r="AW1207" i="1"/>
  <c r="AX1207" i="1" s="1"/>
  <c r="AO1207" i="1"/>
  <c r="AP1207" i="1" s="1"/>
  <c r="AG1207" i="1"/>
  <c r="AH1207" i="1" s="1"/>
  <c r="CK1207" i="1"/>
  <c r="CL1207" i="1" s="1"/>
  <c r="DY1207" i="1"/>
  <c r="DZ1207" i="1" s="1"/>
  <c r="DQ1207" i="1"/>
  <c r="DR1207" i="1" s="1"/>
  <c r="DI1207" i="1"/>
  <c r="DJ1207" i="1" s="1"/>
  <c r="GY1207" i="1"/>
  <c r="DA1207" i="1"/>
  <c r="DB1207" i="1" s="1"/>
  <c r="CS1207" i="1"/>
  <c r="CT1207" i="1" s="1"/>
  <c r="GQ1207" i="1"/>
  <c r="GI1207" i="1"/>
  <c r="GA1207" i="1"/>
  <c r="EM1207" i="1"/>
  <c r="FC1207" i="1"/>
  <c r="CA1207" i="1"/>
  <c r="EE1207" i="1"/>
  <c r="EU1207" i="1"/>
  <c r="DG1207" i="1"/>
  <c r="CI1207" i="1"/>
  <c r="CY1207" i="1"/>
  <c r="CQ1207" i="1"/>
  <c r="DO1207" i="1"/>
  <c r="DW1207" i="1"/>
  <c r="FK1207" i="1"/>
  <c r="BS1207" i="1"/>
  <c r="FS1207" i="1"/>
  <c r="EG1207" i="1"/>
  <c r="EH1207" i="1" s="1"/>
  <c r="EO1207" i="1"/>
  <c r="EP1207" i="1" s="1"/>
  <c r="EW1207" i="1"/>
  <c r="EX1207" i="1" s="1"/>
  <c r="FE1207" i="1"/>
  <c r="FF1207" i="1" s="1"/>
  <c r="FM1207" i="1"/>
  <c r="FN1207" i="1" s="1"/>
  <c r="FU1207" i="1"/>
  <c r="FV1207" i="1" s="1"/>
  <c r="GC1207" i="1"/>
  <c r="GD1207" i="1" s="1"/>
  <c r="GK1207" i="1"/>
  <c r="GL1207" i="1" s="1"/>
  <c r="GS1207" i="1"/>
  <c r="GT1207" i="1" s="1"/>
  <c r="HA1207" i="1"/>
  <c r="HB1207" i="1" s="1"/>
  <c r="BR1211" i="1"/>
  <c r="BQ1212" i="1"/>
  <c r="DM1209" i="1"/>
  <c r="DN1208" i="1"/>
  <c r="FR1207" i="1"/>
  <c r="FQ1208" i="1"/>
  <c r="FY1208" i="1"/>
  <c r="FZ1207" i="1"/>
  <c r="CO1210" i="1"/>
  <c r="CP1209" i="1"/>
  <c r="BZ1208" i="1"/>
  <c r="BY1209" i="1"/>
  <c r="DF1208" i="1"/>
  <c r="DE1209" i="1"/>
  <c r="GG1208" i="1"/>
  <c r="GH1207" i="1"/>
  <c r="GJ1151" i="1"/>
  <c r="GM1151" i="1" s="1"/>
  <c r="GN1151" i="1" s="1"/>
  <c r="GB1151" i="1"/>
  <c r="GE1151" i="1" s="1"/>
  <c r="GF1151" i="1" s="1"/>
  <c r="FD1151" i="1"/>
  <c r="FG1151" i="1" s="1"/>
  <c r="FH1151" i="1" s="1"/>
  <c r="EF1151" i="1"/>
  <c r="EI1151" i="1" s="1"/>
  <c r="EJ1151" i="1" s="1"/>
  <c r="DH1151" i="1"/>
  <c r="DK1151" i="1" s="1"/>
  <c r="CJ1151" i="1"/>
  <c r="CM1151" i="1" s="1"/>
  <c r="CN1151" i="1" s="1"/>
  <c r="AV1151" i="1"/>
  <c r="AF1151" i="1"/>
  <c r="DP1151" i="1"/>
  <c r="DS1151" i="1" s="1"/>
  <c r="DT1151" i="1" s="1"/>
  <c r="CR1151" i="1"/>
  <c r="CU1151" i="1" s="1"/>
  <c r="BT1151" i="1"/>
  <c r="BW1151" i="1" s="1"/>
  <c r="BX1151" i="1" s="1"/>
  <c r="BD1151" i="1"/>
  <c r="FL1151" i="1"/>
  <c r="FO1151" i="1" s="1"/>
  <c r="FP1151" i="1" s="1"/>
  <c r="EN1151" i="1"/>
  <c r="EQ1151" i="1" s="1"/>
  <c r="ER1151" i="1" s="1"/>
  <c r="CB1151" i="1"/>
  <c r="CE1151" i="1" s="1"/>
  <c r="CF1151" i="1" s="1"/>
  <c r="AN1151" i="1"/>
  <c r="FT1151" i="1"/>
  <c r="FW1151" i="1" s="1"/>
  <c r="FX1151" i="1" s="1"/>
  <c r="EV1151" i="1"/>
  <c r="EY1151" i="1" s="1"/>
  <c r="EZ1151" i="1" s="1"/>
  <c r="DX1151" i="1"/>
  <c r="EA1151" i="1" s="1"/>
  <c r="EB1151" i="1" s="1"/>
  <c r="CZ1151" i="1"/>
  <c r="DC1151" i="1" s="1"/>
  <c r="BL1151" i="1"/>
  <c r="O1152" i="1"/>
  <c r="M1153" i="1"/>
  <c r="N1153" i="1" s="1"/>
  <c r="F1206" i="1"/>
  <c r="E1208" i="1"/>
  <c r="Q1207" i="1"/>
  <c r="S1206" i="1"/>
  <c r="Z1206" i="1" s="1"/>
  <c r="R1206" i="1"/>
  <c r="D1207" i="1"/>
  <c r="J1154" i="1"/>
  <c r="K1154" i="1" s="1"/>
  <c r="I1155" i="1"/>
  <c r="A1208" i="1"/>
  <c r="H1207" i="1"/>
  <c r="P491" i="1"/>
  <c r="L1153" i="1"/>
  <c r="U1153" i="1"/>
  <c r="W1153" i="1" s="1"/>
  <c r="T1207" i="1"/>
  <c r="AB1207" i="1"/>
  <c r="AA1207" i="1"/>
  <c r="ED1209" i="1" l="1"/>
  <c r="EC1210" i="1"/>
  <c r="FI1209" i="1"/>
  <c r="FJ1208" i="1"/>
  <c r="AW1208" i="1"/>
  <c r="AX1208" i="1" s="1"/>
  <c r="AO1208" i="1"/>
  <c r="AP1208" i="1" s="1"/>
  <c r="AG1208" i="1"/>
  <c r="AH1208" i="1" s="1"/>
  <c r="CK1208" i="1"/>
  <c r="CL1208" i="1" s="1"/>
  <c r="CC1208" i="1"/>
  <c r="CD1208" i="1" s="1"/>
  <c r="BU1208" i="1"/>
  <c r="BV1208" i="1" s="1"/>
  <c r="BM1208" i="1"/>
  <c r="BN1208" i="1" s="1"/>
  <c r="BE1208" i="1"/>
  <c r="BF1208" i="1" s="1"/>
  <c r="DY1208" i="1"/>
  <c r="DZ1208" i="1" s="1"/>
  <c r="DQ1208" i="1"/>
  <c r="DR1208" i="1" s="1"/>
  <c r="DI1208" i="1"/>
  <c r="DJ1208" i="1" s="1"/>
  <c r="DA1208" i="1"/>
  <c r="DB1208" i="1" s="1"/>
  <c r="GY1208" i="1"/>
  <c r="CS1208" i="1"/>
  <c r="CT1208" i="1" s="1"/>
  <c r="GQ1208" i="1"/>
  <c r="GI1208" i="1"/>
  <c r="DO1208" i="1"/>
  <c r="EE1208" i="1"/>
  <c r="DG1208" i="1"/>
  <c r="FK1208" i="1"/>
  <c r="CI1208" i="1"/>
  <c r="BS1208" i="1"/>
  <c r="EM1208" i="1"/>
  <c r="EU1208" i="1"/>
  <c r="CY1208" i="1"/>
  <c r="DW1208" i="1"/>
  <c r="FS1208" i="1"/>
  <c r="CQ1208" i="1"/>
  <c r="GA1208" i="1"/>
  <c r="FC1208" i="1"/>
  <c r="CA1208" i="1"/>
  <c r="EG1208" i="1"/>
  <c r="EH1208" i="1" s="1"/>
  <c r="EO1208" i="1"/>
  <c r="EP1208" i="1" s="1"/>
  <c r="EW1208" i="1"/>
  <c r="EX1208" i="1" s="1"/>
  <c r="FE1208" i="1"/>
  <c r="FF1208" i="1" s="1"/>
  <c r="FM1208" i="1"/>
  <c r="FN1208" i="1" s="1"/>
  <c r="FU1208" i="1"/>
  <c r="FV1208" i="1" s="1"/>
  <c r="GC1208" i="1"/>
  <c r="GD1208" i="1" s="1"/>
  <c r="GK1208" i="1"/>
  <c r="GL1208" i="1" s="1"/>
  <c r="GS1208" i="1"/>
  <c r="GT1208" i="1" s="1"/>
  <c r="HA1208" i="1"/>
  <c r="HB1208" i="1" s="1"/>
  <c r="CG1212" i="1"/>
  <c r="CH1211" i="1"/>
  <c r="CX1210" i="1"/>
  <c r="CW1211" i="1"/>
  <c r="GP1208" i="1"/>
  <c r="GO1209" i="1"/>
  <c r="GW1209" i="1"/>
  <c r="GX1208" i="1"/>
  <c r="DV1209" i="1"/>
  <c r="DU1210" i="1"/>
  <c r="FQ1209" i="1"/>
  <c r="FR1208" i="1"/>
  <c r="ET1208" i="1"/>
  <c r="ES1209" i="1"/>
  <c r="FZ1208" i="1"/>
  <c r="FY1209" i="1"/>
  <c r="BZ1209" i="1"/>
  <c r="BY1210" i="1"/>
  <c r="GH1208" i="1"/>
  <c r="GG1209" i="1"/>
  <c r="EL1208" i="1"/>
  <c r="EK1209" i="1"/>
  <c r="FB1208" i="1"/>
  <c r="FA1209" i="1"/>
  <c r="CP1210" i="1"/>
  <c r="CO1211" i="1"/>
  <c r="BR1212" i="1"/>
  <c r="BQ1213" i="1"/>
  <c r="DE1210" i="1"/>
  <c r="DF1209" i="1"/>
  <c r="DM1210" i="1"/>
  <c r="DN1209" i="1"/>
  <c r="GJ1152" i="1"/>
  <c r="GM1152" i="1" s="1"/>
  <c r="GN1152" i="1" s="1"/>
  <c r="GB1152" i="1"/>
  <c r="GE1152" i="1" s="1"/>
  <c r="GF1152" i="1" s="1"/>
  <c r="FD1152" i="1"/>
  <c r="FG1152" i="1" s="1"/>
  <c r="FH1152" i="1" s="1"/>
  <c r="EF1152" i="1"/>
  <c r="EI1152" i="1" s="1"/>
  <c r="EJ1152" i="1" s="1"/>
  <c r="DH1152" i="1"/>
  <c r="DK1152" i="1" s="1"/>
  <c r="FL1152" i="1"/>
  <c r="FO1152" i="1" s="1"/>
  <c r="FP1152" i="1" s="1"/>
  <c r="EN1152" i="1"/>
  <c r="EQ1152" i="1" s="1"/>
  <c r="ER1152" i="1" s="1"/>
  <c r="DP1152" i="1"/>
  <c r="DS1152" i="1" s="1"/>
  <c r="DT1152" i="1" s="1"/>
  <c r="CR1152" i="1"/>
  <c r="CU1152" i="1" s="1"/>
  <c r="BT1152" i="1"/>
  <c r="BW1152" i="1" s="1"/>
  <c r="BX1152" i="1" s="1"/>
  <c r="AV1152" i="1"/>
  <c r="EV1152" i="1"/>
  <c r="EY1152" i="1" s="1"/>
  <c r="EZ1152" i="1" s="1"/>
  <c r="DX1152" i="1"/>
  <c r="EA1152" i="1" s="1"/>
  <c r="EB1152" i="1" s="1"/>
  <c r="CZ1152" i="1"/>
  <c r="DC1152" i="1" s="1"/>
  <c r="CB1152" i="1"/>
  <c r="CE1152" i="1" s="1"/>
  <c r="CF1152" i="1" s="1"/>
  <c r="BD1152" i="1"/>
  <c r="AF1152" i="1"/>
  <c r="FT1152" i="1"/>
  <c r="FW1152" i="1" s="1"/>
  <c r="FX1152" i="1" s="1"/>
  <c r="CJ1152" i="1"/>
  <c r="CM1152" i="1" s="1"/>
  <c r="CN1152" i="1" s="1"/>
  <c r="BL1152" i="1"/>
  <c r="AN1152" i="1"/>
  <c r="M1154" i="1"/>
  <c r="N1154" i="1" s="1"/>
  <c r="O1153" i="1"/>
  <c r="F1207" i="1"/>
  <c r="G1207" i="1"/>
  <c r="E1209" i="1"/>
  <c r="Q1208" i="1"/>
  <c r="S1207" i="1"/>
  <c r="Z1207" i="1" s="1"/>
  <c r="R1207" i="1"/>
  <c r="D1208" i="1"/>
  <c r="G1208" i="1" s="1"/>
  <c r="L1154" i="1"/>
  <c r="U1154" i="1"/>
  <c r="W1154" i="1" s="1"/>
  <c r="A1209" i="1"/>
  <c r="H1208" i="1"/>
  <c r="X491" i="1"/>
  <c r="AB1208" i="1"/>
  <c r="AA1208" i="1"/>
  <c r="T1208" i="1"/>
  <c r="J1155" i="1"/>
  <c r="K1155" i="1" s="1"/>
  <c r="I1156" i="1"/>
  <c r="DF1210" i="1" l="1"/>
  <c r="DE1211" i="1"/>
  <c r="EL1209" i="1"/>
  <c r="EK1210" i="1"/>
  <c r="DM1211" i="1"/>
  <c r="DN1210" i="1"/>
  <c r="FA1210" i="1"/>
  <c r="FB1209" i="1"/>
  <c r="DV1210" i="1"/>
  <c r="DU1211" i="1"/>
  <c r="FZ1209" i="1"/>
  <c r="FY1210" i="1"/>
  <c r="CH1212" i="1"/>
  <c r="CG1213" i="1"/>
  <c r="ET1209" i="1"/>
  <c r="ES1210" i="1"/>
  <c r="GW1210" i="1"/>
  <c r="GX1209" i="1"/>
  <c r="FJ1209" i="1"/>
  <c r="FI1210" i="1"/>
  <c r="ED1210" i="1"/>
  <c r="EC1211" i="1"/>
  <c r="CC1209" i="1"/>
  <c r="CD1209" i="1" s="1"/>
  <c r="BU1209" i="1"/>
  <c r="BV1209" i="1" s="1"/>
  <c r="BM1209" i="1"/>
  <c r="BN1209" i="1" s="1"/>
  <c r="BE1209" i="1"/>
  <c r="BF1209" i="1" s="1"/>
  <c r="AW1209" i="1"/>
  <c r="AX1209" i="1" s="1"/>
  <c r="AO1209" i="1"/>
  <c r="AP1209" i="1" s="1"/>
  <c r="AG1209" i="1"/>
  <c r="AH1209" i="1" s="1"/>
  <c r="CK1209" i="1"/>
  <c r="CL1209" i="1" s="1"/>
  <c r="DY1209" i="1"/>
  <c r="DZ1209" i="1" s="1"/>
  <c r="DQ1209" i="1"/>
  <c r="DR1209" i="1" s="1"/>
  <c r="DI1209" i="1"/>
  <c r="DJ1209" i="1" s="1"/>
  <c r="DA1209" i="1"/>
  <c r="DB1209" i="1" s="1"/>
  <c r="CS1209" i="1"/>
  <c r="CT1209" i="1" s="1"/>
  <c r="GY1209" i="1"/>
  <c r="GQ1209" i="1"/>
  <c r="GI1209" i="1"/>
  <c r="DW1209" i="1"/>
  <c r="FC1209" i="1"/>
  <c r="DO1209" i="1"/>
  <c r="DG1209" i="1"/>
  <c r="EM1209" i="1"/>
  <c r="EE1209" i="1"/>
  <c r="EU1209" i="1"/>
  <c r="FK1209" i="1"/>
  <c r="FS1209" i="1"/>
  <c r="GA1209" i="1"/>
  <c r="CY1209" i="1"/>
  <c r="CA1209" i="1"/>
  <c r="BS1209" i="1"/>
  <c r="CQ1209" i="1"/>
  <c r="CI1209" i="1"/>
  <c r="EG1209" i="1"/>
  <c r="EH1209" i="1" s="1"/>
  <c r="EO1209" i="1"/>
  <c r="EP1209" i="1" s="1"/>
  <c r="EW1209" i="1"/>
  <c r="EX1209" i="1" s="1"/>
  <c r="FE1209" i="1"/>
  <c r="FF1209" i="1" s="1"/>
  <c r="FM1209" i="1"/>
  <c r="FN1209" i="1" s="1"/>
  <c r="FU1209" i="1"/>
  <c r="FV1209" i="1" s="1"/>
  <c r="GC1209" i="1"/>
  <c r="GD1209" i="1" s="1"/>
  <c r="GK1209" i="1"/>
  <c r="GL1209" i="1" s="1"/>
  <c r="GS1209" i="1"/>
  <c r="GT1209" i="1" s="1"/>
  <c r="HA1209" i="1"/>
  <c r="HB1209" i="1" s="1"/>
  <c r="CO1212" i="1"/>
  <c r="CP1211" i="1"/>
  <c r="BZ1210" i="1"/>
  <c r="BY1211" i="1"/>
  <c r="FR1209" i="1"/>
  <c r="FQ1210" i="1"/>
  <c r="CX1211" i="1"/>
  <c r="CW1212" i="1"/>
  <c r="BR1213" i="1"/>
  <c r="BQ1214" i="1"/>
  <c r="GH1209" i="1"/>
  <c r="GG1210" i="1"/>
  <c r="GP1209" i="1"/>
  <c r="GO1210" i="1"/>
  <c r="GJ1153" i="1"/>
  <c r="GM1153" i="1" s="1"/>
  <c r="GN1153" i="1" s="1"/>
  <c r="DP1153" i="1"/>
  <c r="DS1153" i="1" s="1"/>
  <c r="DT1153" i="1" s="1"/>
  <c r="CR1153" i="1"/>
  <c r="CU1153" i="1" s="1"/>
  <c r="BT1153" i="1"/>
  <c r="BW1153" i="1" s="1"/>
  <c r="BX1153" i="1" s="1"/>
  <c r="AV1153" i="1"/>
  <c r="FL1153" i="1"/>
  <c r="FO1153" i="1" s="1"/>
  <c r="FP1153" i="1" s="1"/>
  <c r="EN1153" i="1"/>
  <c r="EQ1153" i="1" s="1"/>
  <c r="ER1153" i="1" s="1"/>
  <c r="BD1153" i="1"/>
  <c r="AF1153" i="1"/>
  <c r="FT1153" i="1"/>
  <c r="FW1153" i="1" s="1"/>
  <c r="FX1153" i="1" s="1"/>
  <c r="EV1153" i="1"/>
  <c r="EY1153" i="1" s="1"/>
  <c r="EZ1153" i="1" s="1"/>
  <c r="DX1153" i="1"/>
  <c r="EA1153" i="1" s="1"/>
  <c r="EB1153" i="1" s="1"/>
  <c r="CZ1153" i="1"/>
  <c r="DC1153" i="1" s="1"/>
  <c r="CB1153" i="1"/>
  <c r="CE1153" i="1" s="1"/>
  <c r="CF1153" i="1" s="1"/>
  <c r="GB1153" i="1"/>
  <c r="GE1153" i="1" s="1"/>
  <c r="GF1153" i="1" s="1"/>
  <c r="FD1153" i="1"/>
  <c r="FG1153" i="1" s="1"/>
  <c r="FH1153" i="1" s="1"/>
  <c r="EF1153" i="1"/>
  <c r="EI1153" i="1" s="1"/>
  <c r="EJ1153" i="1" s="1"/>
  <c r="DH1153" i="1"/>
  <c r="DK1153" i="1" s="1"/>
  <c r="CJ1153" i="1"/>
  <c r="CM1153" i="1" s="1"/>
  <c r="CN1153" i="1" s="1"/>
  <c r="BL1153" i="1"/>
  <c r="AN1153" i="1"/>
  <c r="M1155" i="1"/>
  <c r="N1155" i="1" s="1"/>
  <c r="N1156" i="1" s="1"/>
  <c r="O1154" i="1"/>
  <c r="F1208" i="1"/>
  <c r="E1210" i="1"/>
  <c r="Q1209" i="1"/>
  <c r="R1208" i="1"/>
  <c r="S1208" i="1"/>
  <c r="Z1208" i="1" s="1"/>
  <c r="D1209" i="1"/>
  <c r="G1209" i="1" s="1"/>
  <c r="T1209" i="1"/>
  <c r="AB1209" i="1"/>
  <c r="AA1209" i="1"/>
  <c r="C492" i="1"/>
  <c r="A1210" i="1"/>
  <c r="H1209" i="1"/>
  <c r="L1155" i="1"/>
  <c r="U1155" i="1"/>
  <c r="W1155" i="1" s="1"/>
  <c r="J1156" i="1"/>
  <c r="K1156" i="1" s="1"/>
  <c r="I1157" i="1"/>
  <c r="B491" i="1"/>
  <c r="CG1214" i="1" l="1"/>
  <c r="CH1213" i="1"/>
  <c r="GP1210" i="1"/>
  <c r="GO1211" i="1"/>
  <c r="FJ1210" i="1"/>
  <c r="FI1211" i="1"/>
  <c r="DM1212" i="1"/>
  <c r="DN1211" i="1"/>
  <c r="FZ1210" i="1"/>
  <c r="FY1211" i="1"/>
  <c r="EL1210" i="1"/>
  <c r="EK1211" i="1"/>
  <c r="FQ1211" i="1"/>
  <c r="FR1210" i="1"/>
  <c r="GG1211" i="1"/>
  <c r="GH1210" i="1"/>
  <c r="GX1210" i="1"/>
  <c r="GW1211" i="1"/>
  <c r="DU1212" i="1"/>
  <c r="DV1211" i="1"/>
  <c r="DE1212" i="1"/>
  <c r="DF1211" i="1"/>
  <c r="CX1212" i="1"/>
  <c r="CW1213" i="1"/>
  <c r="ET1210" i="1"/>
  <c r="ES1211" i="1"/>
  <c r="BZ1211" i="1"/>
  <c r="BY1212" i="1"/>
  <c r="BQ1215" i="1"/>
  <c r="BR1214" i="1"/>
  <c r="AW1210" i="1"/>
  <c r="AX1210" i="1" s="1"/>
  <c r="AO1210" i="1"/>
  <c r="AP1210" i="1" s="1"/>
  <c r="AG1210" i="1"/>
  <c r="AH1210" i="1" s="1"/>
  <c r="CK1210" i="1"/>
  <c r="CL1210" i="1" s="1"/>
  <c r="CC1210" i="1"/>
  <c r="CD1210" i="1" s="1"/>
  <c r="BU1210" i="1"/>
  <c r="BV1210" i="1" s="1"/>
  <c r="BM1210" i="1"/>
  <c r="BN1210" i="1" s="1"/>
  <c r="BE1210" i="1"/>
  <c r="BF1210" i="1" s="1"/>
  <c r="DY1210" i="1"/>
  <c r="DZ1210" i="1" s="1"/>
  <c r="DQ1210" i="1"/>
  <c r="DR1210" i="1" s="1"/>
  <c r="DI1210" i="1"/>
  <c r="DJ1210" i="1" s="1"/>
  <c r="DA1210" i="1"/>
  <c r="DB1210" i="1" s="1"/>
  <c r="CS1210" i="1"/>
  <c r="CT1210" i="1" s="1"/>
  <c r="GY1210" i="1"/>
  <c r="GQ1210" i="1"/>
  <c r="GI1210" i="1"/>
  <c r="DO1210" i="1"/>
  <c r="FS1210" i="1"/>
  <c r="FC1210" i="1"/>
  <c r="CA1210" i="1"/>
  <c r="FK1210" i="1"/>
  <c r="CI1210" i="1"/>
  <c r="DG1210" i="1"/>
  <c r="EU1210" i="1"/>
  <c r="BS1210" i="1"/>
  <c r="EM1210" i="1"/>
  <c r="CQ1210" i="1"/>
  <c r="CY1210" i="1"/>
  <c r="GA1210" i="1"/>
  <c r="DW1210" i="1"/>
  <c r="EE1210" i="1"/>
  <c r="EG1210" i="1"/>
  <c r="EH1210" i="1" s="1"/>
  <c r="EO1210" i="1"/>
  <c r="EP1210" i="1" s="1"/>
  <c r="EW1210" i="1"/>
  <c r="EX1210" i="1" s="1"/>
  <c r="FE1210" i="1"/>
  <c r="FF1210" i="1" s="1"/>
  <c r="FM1210" i="1"/>
  <c r="FN1210" i="1" s="1"/>
  <c r="FU1210" i="1"/>
  <c r="FV1210" i="1" s="1"/>
  <c r="GC1210" i="1"/>
  <c r="GD1210" i="1" s="1"/>
  <c r="GK1210" i="1"/>
  <c r="GL1210" i="1" s="1"/>
  <c r="GS1210" i="1"/>
  <c r="GT1210" i="1" s="1"/>
  <c r="HA1210" i="1"/>
  <c r="HB1210" i="1" s="1"/>
  <c r="CO1213" i="1"/>
  <c r="CP1212" i="1"/>
  <c r="ED1211" i="1"/>
  <c r="EC1212" i="1"/>
  <c r="FA1211" i="1"/>
  <c r="FB1210" i="1"/>
  <c r="GJ1154" i="1"/>
  <c r="GM1154" i="1" s="1"/>
  <c r="GN1154" i="1" s="1"/>
  <c r="FL1154" i="1"/>
  <c r="FO1154" i="1" s="1"/>
  <c r="FP1154" i="1" s="1"/>
  <c r="EN1154" i="1"/>
  <c r="EQ1154" i="1" s="1"/>
  <c r="ER1154" i="1" s="1"/>
  <c r="DP1154" i="1"/>
  <c r="DS1154" i="1" s="1"/>
  <c r="DT1154" i="1" s="1"/>
  <c r="CR1154" i="1"/>
  <c r="CU1154" i="1" s="1"/>
  <c r="BT1154" i="1"/>
  <c r="BW1154" i="1" s="1"/>
  <c r="BX1154" i="1" s="1"/>
  <c r="AV1154" i="1"/>
  <c r="EV1154" i="1"/>
  <c r="EY1154" i="1" s="1"/>
  <c r="EZ1154" i="1" s="1"/>
  <c r="DX1154" i="1"/>
  <c r="EA1154" i="1" s="1"/>
  <c r="EB1154" i="1" s="1"/>
  <c r="CZ1154" i="1"/>
  <c r="DC1154" i="1" s="1"/>
  <c r="CB1154" i="1"/>
  <c r="CE1154" i="1" s="1"/>
  <c r="CF1154" i="1" s="1"/>
  <c r="BD1154" i="1"/>
  <c r="AF1154" i="1"/>
  <c r="FT1154" i="1"/>
  <c r="FW1154" i="1" s="1"/>
  <c r="FX1154" i="1" s="1"/>
  <c r="CJ1154" i="1"/>
  <c r="CM1154" i="1" s="1"/>
  <c r="CN1154" i="1" s="1"/>
  <c r="BL1154" i="1"/>
  <c r="AN1154" i="1"/>
  <c r="GB1154" i="1"/>
  <c r="GE1154" i="1" s="1"/>
  <c r="GF1154" i="1" s="1"/>
  <c r="FD1154" i="1"/>
  <c r="FG1154" i="1" s="1"/>
  <c r="FH1154" i="1" s="1"/>
  <c r="EF1154" i="1"/>
  <c r="EI1154" i="1" s="1"/>
  <c r="EJ1154" i="1" s="1"/>
  <c r="DH1154" i="1"/>
  <c r="DK1154" i="1" s="1"/>
  <c r="M1156" i="1"/>
  <c r="M1157" i="1" s="1"/>
  <c r="N1157" i="1" s="1"/>
  <c r="O1155" i="1"/>
  <c r="F1209" i="1"/>
  <c r="S1209" i="1"/>
  <c r="Z1209" i="1" s="1"/>
  <c r="R1209" i="1"/>
  <c r="E1211" i="1"/>
  <c r="Q1210" i="1"/>
  <c r="D1210" i="1"/>
  <c r="G1210" i="1" s="1"/>
  <c r="L1156" i="1"/>
  <c r="O1156" i="1" s="1"/>
  <c r="U1156" i="1"/>
  <c r="W1156" i="1" s="1"/>
  <c r="A1211" i="1"/>
  <c r="H1210" i="1"/>
  <c r="J1157" i="1"/>
  <c r="K1157" i="1" s="1"/>
  <c r="I1158" i="1"/>
  <c r="AB1210" i="1"/>
  <c r="AA1210" i="1"/>
  <c r="T1210" i="1"/>
  <c r="P492" i="1"/>
  <c r="FI1212" i="1" l="1"/>
  <c r="FJ1211" i="1"/>
  <c r="DE1213" i="1"/>
  <c r="DF1212" i="1"/>
  <c r="FQ1212" i="1"/>
  <c r="FR1211" i="1"/>
  <c r="EL1211" i="1"/>
  <c r="EK1212" i="1"/>
  <c r="GP1211" i="1"/>
  <c r="GO1212" i="1"/>
  <c r="ET1211" i="1"/>
  <c r="ES1212" i="1"/>
  <c r="DU1213" i="1"/>
  <c r="DV1212" i="1"/>
  <c r="GW1212" i="1"/>
  <c r="GX1211" i="1"/>
  <c r="FZ1211" i="1"/>
  <c r="FY1212" i="1"/>
  <c r="BZ1212" i="1"/>
  <c r="BY1213" i="1"/>
  <c r="GH1211" i="1"/>
  <c r="GG1212" i="1"/>
  <c r="DN1212" i="1"/>
  <c r="DM1213" i="1"/>
  <c r="CC1211" i="1"/>
  <c r="CD1211" i="1" s="1"/>
  <c r="BU1211" i="1"/>
  <c r="BV1211" i="1" s="1"/>
  <c r="BM1211" i="1"/>
  <c r="BN1211" i="1" s="1"/>
  <c r="BE1211" i="1"/>
  <c r="BF1211" i="1" s="1"/>
  <c r="AW1211" i="1"/>
  <c r="AX1211" i="1" s="1"/>
  <c r="AO1211" i="1"/>
  <c r="AP1211" i="1" s="1"/>
  <c r="AG1211" i="1"/>
  <c r="AH1211" i="1" s="1"/>
  <c r="CK1211" i="1"/>
  <c r="CL1211" i="1" s="1"/>
  <c r="DY1211" i="1"/>
  <c r="DZ1211" i="1" s="1"/>
  <c r="DQ1211" i="1"/>
  <c r="DR1211" i="1" s="1"/>
  <c r="DI1211" i="1"/>
  <c r="DJ1211" i="1" s="1"/>
  <c r="DA1211" i="1"/>
  <c r="DB1211" i="1" s="1"/>
  <c r="CS1211" i="1"/>
  <c r="CT1211" i="1" s="1"/>
  <c r="GY1211" i="1"/>
  <c r="GQ1211" i="1"/>
  <c r="GI1211" i="1"/>
  <c r="FC1211" i="1"/>
  <c r="CI1211" i="1"/>
  <c r="DO1211" i="1"/>
  <c r="FK1211" i="1"/>
  <c r="GA1211" i="1"/>
  <c r="DW1211" i="1"/>
  <c r="DG1211" i="1"/>
  <c r="CQ1211" i="1"/>
  <c r="EM1211" i="1"/>
  <c r="CA1211" i="1"/>
  <c r="CY1211" i="1"/>
  <c r="FS1211" i="1"/>
  <c r="EU1211" i="1"/>
  <c r="BS1211" i="1"/>
  <c r="EE1211" i="1"/>
  <c r="EG1211" i="1"/>
  <c r="EH1211" i="1" s="1"/>
  <c r="EO1211" i="1"/>
  <c r="EP1211" i="1" s="1"/>
  <c r="EW1211" i="1"/>
  <c r="EX1211" i="1" s="1"/>
  <c r="FE1211" i="1"/>
  <c r="FF1211" i="1" s="1"/>
  <c r="FM1211" i="1"/>
  <c r="FN1211" i="1" s="1"/>
  <c r="FU1211" i="1"/>
  <c r="FV1211" i="1" s="1"/>
  <c r="GC1211" i="1"/>
  <c r="GD1211" i="1" s="1"/>
  <c r="GK1211" i="1"/>
  <c r="GL1211" i="1" s="1"/>
  <c r="GS1211" i="1"/>
  <c r="GT1211" i="1" s="1"/>
  <c r="HA1211" i="1"/>
  <c r="HB1211" i="1" s="1"/>
  <c r="FB1211" i="1"/>
  <c r="FA1212" i="1"/>
  <c r="EC1213" i="1"/>
  <c r="ED1212" i="1"/>
  <c r="CO1214" i="1"/>
  <c r="CP1213" i="1"/>
  <c r="BR1215" i="1"/>
  <c r="BQ1216" i="1"/>
  <c r="CX1213" i="1"/>
  <c r="CW1214" i="1"/>
  <c r="CG1215" i="1"/>
  <c r="CH1214" i="1"/>
  <c r="GJ1155" i="1"/>
  <c r="GM1155" i="1" s="1"/>
  <c r="GN1155" i="1" s="1"/>
  <c r="FL1155" i="1"/>
  <c r="FO1155" i="1" s="1"/>
  <c r="FP1155" i="1" s="1"/>
  <c r="EN1155" i="1"/>
  <c r="EQ1155" i="1" s="1"/>
  <c r="ER1155" i="1" s="1"/>
  <c r="BD1155" i="1"/>
  <c r="AF1155" i="1"/>
  <c r="FT1155" i="1"/>
  <c r="FW1155" i="1" s="1"/>
  <c r="FX1155" i="1" s="1"/>
  <c r="EV1155" i="1"/>
  <c r="EY1155" i="1" s="1"/>
  <c r="EZ1155" i="1" s="1"/>
  <c r="DX1155" i="1"/>
  <c r="EA1155" i="1" s="1"/>
  <c r="EB1155" i="1" s="1"/>
  <c r="CZ1155" i="1"/>
  <c r="DC1155" i="1" s="1"/>
  <c r="CB1155" i="1"/>
  <c r="CE1155" i="1" s="1"/>
  <c r="CF1155" i="1" s="1"/>
  <c r="GB1155" i="1"/>
  <c r="GE1155" i="1" s="1"/>
  <c r="GF1155" i="1" s="1"/>
  <c r="FD1155" i="1"/>
  <c r="FG1155" i="1" s="1"/>
  <c r="FH1155" i="1" s="1"/>
  <c r="EF1155" i="1"/>
  <c r="EI1155" i="1" s="1"/>
  <c r="EJ1155" i="1" s="1"/>
  <c r="DH1155" i="1"/>
  <c r="DK1155" i="1" s="1"/>
  <c r="CJ1155" i="1"/>
  <c r="CM1155" i="1" s="1"/>
  <c r="CN1155" i="1" s="1"/>
  <c r="BL1155" i="1"/>
  <c r="AN1155" i="1"/>
  <c r="DP1155" i="1"/>
  <c r="DS1155" i="1" s="1"/>
  <c r="DT1155" i="1" s="1"/>
  <c r="CR1155" i="1"/>
  <c r="CU1155" i="1" s="1"/>
  <c r="BT1155" i="1"/>
  <c r="BW1155" i="1" s="1"/>
  <c r="BX1155" i="1" s="1"/>
  <c r="AV1155" i="1"/>
  <c r="GJ1156" i="1"/>
  <c r="GM1156" i="1" s="1"/>
  <c r="GN1156" i="1" s="1"/>
  <c r="FL1156" i="1"/>
  <c r="FO1156" i="1" s="1"/>
  <c r="FP1156" i="1" s="1"/>
  <c r="EN1156" i="1"/>
  <c r="EQ1156" i="1" s="1"/>
  <c r="ER1156" i="1" s="1"/>
  <c r="CB1156" i="1"/>
  <c r="CE1156" i="1" s="1"/>
  <c r="CF1156" i="1" s="1"/>
  <c r="BD1156" i="1"/>
  <c r="AF1156" i="1"/>
  <c r="FT1156" i="1"/>
  <c r="FW1156" i="1" s="1"/>
  <c r="FX1156" i="1" s="1"/>
  <c r="EV1156" i="1"/>
  <c r="EY1156" i="1" s="1"/>
  <c r="EZ1156" i="1" s="1"/>
  <c r="DX1156" i="1"/>
  <c r="EA1156" i="1" s="1"/>
  <c r="EB1156" i="1" s="1"/>
  <c r="CZ1156" i="1"/>
  <c r="DC1156" i="1" s="1"/>
  <c r="CJ1156" i="1"/>
  <c r="CM1156" i="1" s="1"/>
  <c r="CN1156" i="1" s="1"/>
  <c r="AN1156" i="1"/>
  <c r="GB1156" i="1"/>
  <c r="GE1156" i="1" s="1"/>
  <c r="GF1156" i="1" s="1"/>
  <c r="EF1156" i="1"/>
  <c r="EI1156" i="1" s="1"/>
  <c r="EJ1156" i="1" s="1"/>
  <c r="DH1156" i="1"/>
  <c r="DK1156" i="1" s="1"/>
  <c r="BL1156" i="1"/>
  <c r="FD1156" i="1"/>
  <c r="FG1156" i="1" s="1"/>
  <c r="FH1156" i="1" s="1"/>
  <c r="DP1156" i="1"/>
  <c r="DS1156" i="1" s="1"/>
  <c r="DT1156" i="1" s="1"/>
  <c r="CR1156" i="1"/>
  <c r="CU1156" i="1" s="1"/>
  <c r="BT1156" i="1"/>
  <c r="BW1156" i="1" s="1"/>
  <c r="BX1156" i="1" s="1"/>
  <c r="AV1156" i="1"/>
  <c r="F1210" i="1"/>
  <c r="S1210" i="1"/>
  <c r="Z1210" i="1" s="1"/>
  <c r="R1210" i="1"/>
  <c r="E1212" i="1"/>
  <c r="Q1211" i="1"/>
  <c r="D1211" i="1"/>
  <c r="G1211" i="1" s="1"/>
  <c r="T1211" i="1"/>
  <c r="AB1211" i="1"/>
  <c r="AA1211" i="1"/>
  <c r="A1212" i="1"/>
  <c r="H1211" i="1"/>
  <c r="L1157" i="1"/>
  <c r="O1157" i="1" s="1"/>
  <c r="U1157" i="1"/>
  <c r="W1157" i="1" s="1"/>
  <c r="X492" i="1"/>
  <c r="M1158" i="1"/>
  <c r="N1158" i="1" s="1"/>
  <c r="J1158" i="1"/>
  <c r="K1158" i="1" s="1"/>
  <c r="I1159" i="1"/>
  <c r="EK1213" i="1" l="1"/>
  <c r="EL1212" i="1"/>
  <c r="BY1214" i="1"/>
  <c r="BZ1213" i="1"/>
  <c r="FZ1212" i="1"/>
  <c r="FY1213" i="1"/>
  <c r="DU1214" i="1"/>
  <c r="DV1213" i="1"/>
  <c r="FR1212" i="1"/>
  <c r="FQ1213" i="1"/>
  <c r="ET1212" i="1"/>
  <c r="ES1213" i="1"/>
  <c r="CH1215" i="1"/>
  <c r="CG1216" i="1"/>
  <c r="ED1213" i="1"/>
  <c r="EC1214" i="1"/>
  <c r="CX1214" i="1"/>
  <c r="CW1215" i="1"/>
  <c r="FA1213" i="1"/>
  <c r="FB1212" i="1"/>
  <c r="CC1212" i="1"/>
  <c r="CD1212" i="1" s="1"/>
  <c r="BU1212" i="1"/>
  <c r="BV1212" i="1" s="1"/>
  <c r="AG1212" i="1"/>
  <c r="AH1212" i="1" s="1"/>
  <c r="BM1212" i="1"/>
  <c r="BN1212" i="1" s="1"/>
  <c r="BE1212" i="1"/>
  <c r="BF1212" i="1" s="1"/>
  <c r="CK1212" i="1"/>
  <c r="CL1212" i="1" s="1"/>
  <c r="AW1212" i="1"/>
  <c r="AX1212" i="1" s="1"/>
  <c r="AO1212" i="1"/>
  <c r="AP1212" i="1" s="1"/>
  <c r="DY1212" i="1"/>
  <c r="DZ1212" i="1" s="1"/>
  <c r="DQ1212" i="1"/>
  <c r="DR1212" i="1" s="1"/>
  <c r="DI1212" i="1"/>
  <c r="DJ1212" i="1" s="1"/>
  <c r="DA1212" i="1"/>
  <c r="DB1212" i="1" s="1"/>
  <c r="CS1212" i="1"/>
  <c r="CT1212" i="1" s="1"/>
  <c r="GY1212" i="1"/>
  <c r="GQ1212" i="1"/>
  <c r="GI1212" i="1"/>
  <c r="DG1212" i="1"/>
  <c r="CA1212" i="1"/>
  <c r="EE1212" i="1"/>
  <c r="CQ1212" i="1"/>
  <c r="EM1212" i="1"/>
  <c r="FK1212" i="1"/>
  <c r="DO1212" i="1"/>
  <c r="FC1212" i="1"/>
  <c r="CY1212" i="1"/>
  <c r="GA1212" i="1"/>
  <c r="DW1212" i="1"/>
  <c r="FS1212" i="1"/>
  <c r="BS1212" i="1"/>
  <c r="CI1212" i="1"/>
  <c r="EU1212" i="1"/>
  <c r="EG1212" i="1"/>
  <c r="EH1212" i="1" s="1"/>
  <c r="EO1212" i="1"/>
  <c r="EP1212" i="1" s="1"/>
  <c r="EW1212" i="1"/>
  <c r="EX1212" i="1" s="1"/>
  <c r="FE1212" i="1"/>
  <c r="FF1212" i="1" s="1"/>
  <c r="FM1212" i="1"/>
  <c r="FN1212" i="1" s="1"/>
  <c r="FU1212" i="1"/>
  <c r="FV1212" i="1" s="1"/>
  <c r="GC1212" i="1"/>
  <c r="GD1212" i="1" s="1"/>
  <c r="GK1212" i="1"/>
  <c r="GL1212" i="1" s="1"/>
  <c r="GS1212" i="1"/>
  <c r="GT1212" i="1" s="1"/>
  <c r="HA1212" i="1"/>
  <c r="HB1212" i="1" s="1"/>
  <c r="BR1216" i="1"/>
  <c r="BQ1217" i="1"/>
  <c r="DN1213" i="1"/>
  <c r="DM1214" i="1"/>
  <c r="DE1214" i="1"/>
  <c r="DF1213" i="1"/>
  <c r="CP1214" i="1"/>
  <c r="CO1215" i="1"/>
  <c r="GW1213" i="1"/>
  <c r="GX1212" i="1"/>
  <c r="GP1212" i="1"/>
  <c r="GO1213" i="1"/>
  <c r="GG1213" i="1"/>
  <c r="GH1212" i="1"/>
  <c r="FJ1212" i="1"/>
  <c r="FI1213" i="1"/>
  <c r="GJ1157" i="1"/>
  <c r="GM1157" i="1" s="1"/>
  <c r="GN1157" i="1" s="1"/>
  <c r="FD1157" i="1"/>
  <c r="FG1157" i="1" s="1"/>
  <c r="FH1157" i="1" s="1"/>
  <c r="CR1157" i="1"/>
  <c r="CU1157" i="1" s="1"/>
  <c r="BD1157" i="1"/>
  <c r="AF1157" i="1"/>
  <c r="FL1157" i="1"/>
  <c r="FO1157" i="1" s="1"/>
  <c r="FP1157" i="1" s="1"/>
  <c r="EN1157" i="1"/>
  <c r="EQ1157" i="1" s="1"/>
  <c r="ER1157" i="1" s="1"/>
  <c r="DX1157" i="1"/>
  <c r="EA1157" i="1" s="1"/>
  <c r="EB1157" i="1" s="1"/>
  <c r="CZ1157" i="1"/>
  <c r="DC1157" i="1" s="1"/>
  <c r="CB1157" i="1"/>
  <c r="CE1157" i="1" s="1"/>
  <c r="CF1157" i="1" s="1"/>
  <c r="FT1157" i="1"/>
  <c r="FW1157" i="1" s="1"/>
  <c r="FX1157" i="1" s="1"/>
  <c r="EV1157" i="1"/>
  <c r="EY1157" i="1" s="1"/>
  <c r="EZ1157" i="1" s="1"/>
  <c r="DH1157" i="1"/>
  <c r="DK1157" i="1" s="1"/>
  <c r="CJ1157" i="1"/>
  <c r="CM1157" i="1" s="1"/>
  <c r="CN1157" i="1" s="1"/>
  <c r="BL1157" i="1"/>
  <c r="AN1157" i="1"/>
  <c r="GB1157" i="1"/>
  <c r="GE1157" i="1" s="1"/>
  <c r="GF1157" i="1" s="1"/>
  <c r="EF1157" i="1"/>
  <c r="EI1157" i="1" s="1"/>
  <c r="EJ1157" i="1" s="1"/>
  <c r="DP1157" i="1"/>
  <c r="DS1157" i="1" s="1"/>
  <c r="DT1157" i="1" s="1"/>
  <c r="BT1157" i="1"/>
  <c r="BW1157" i="1" s="1"/>
  <c r="BX1157" i="1" s="1"/>
  <c r="AV1157" i="1"/>
  <c r="F1211" i="1"/>
  <c r="E1213" i="1"/>
  <c r="Q1212" i="1"/>
  <c r="S1211" i="1"/>
  <c r="Z1211" i="1" s="1"/>
  <c r="R1211" i="1"/>
  <c r="D1212" i="1"/>
  <c r="G1212" i="1" s="1"/>
  <c r="AB1212" i="1"/>
  <c r="AA1212" i="1"/>
  <c r="T1212" i="1"/>
  <c r="J1159" i="1"/>
  <c r="K1159" i="1" s="1"/>
  <c r="M1159" i="1"/>
  <c r="N1159" i="1" s="1"/>
  <c r="I1160" i="1"/>
  <c r="C493" i="1"/>
  <c r="L1158" i="1"/>
  <c r="O1158" i="1" s="1"/>
  <c r="U1158" i="1"/>
  <c r="W1158" i="1" s="1"/>
  <c r="B492" i="1"/>
  <c r="A1213" i="1"/>
  <c r="H1212" i="1"/>
  <c r="CH1216" i="1" l="1"/>
  <c r="CG1217" i="1"/>
  <c r="FY1214" i="1"/>
  <c r="FZ1213" i="1"/>
  <c r="DU1215" i="1"/>
  <c r="DV1214" i="1"/>
  <c r="CP1215" i="1"/>
  <c r="CO1216" i="1"/>
  <c r="BR1217" i="1"/>
  <c r="BQ1218" i="1"/>
  <c r="GP1213" i="1"/>
  <c r="GO1214" i="1"/>
  <c r="ET1213" i="1"/>
  <c r="ES1214" i="1"/>
  <c r="FI1214" i="1"/>
  <c r="FJ1213" i="1"/>
  <c r="FA1214" i="1"/>
  <c r="FB1213" i="1"/>
  <c r="BY1215" i="1"/>
  <c r="BZ1214" i="1"/>
  <c r="CW1216" i="1"/>
  <c r="CX1215" i="1"/>
  <c r="FR1213" i="1"/>
  <c r="FQ1214" i="1"/>
  <c r="GW1214" i="1"/>
  <c r="GX1213" i="1"/>
  <c r="CK1213" i="1"/>
  <c r="CL1213" i="1" s="1"/>
  <c r="AW1213" i="1"/>
  <c r="AX1213" i="1" s="1"/>
  <c r="AO1213" i="1"/>
  <c r="AP1213" i="1" s="1"/>
  <c r="CC1213" i="1"/>
  <c r="CD1213" i="1" s="1"/>
  <c r="BU1213" i="1"/>
  <c r="BV1213" i="1" s="1"/>
  <c r="AG1213" i="1"/>
  <c r="AH1213" i="1" s="1"/>
  <c r="BM1213" i="1"/>
  <c r="BN1213" i="1" s="1"/>
  <c r="BE1213" i="1"/>
  <c r="BF1213" i="1" s="1"/>
  <c r="DY1213" i="1"/>
  <c r="DZ1213" i="1" s="1"/>
  <c r="DQ1213" i="1"/>
  <c r="DR1213" i="1" s="1"/>
  <c r="DI1213" i="1"/>
  <c r="DJ1213" i="1" s="1"/>
  <c r="DA1213" i="1"/>
  <c r="DB1213" i="1" s="1"/>
  <c r="CS1213" i="1"/>
  <c r="CT1213" i="1" s="1"/>
  <c r="GY1213" i="1"/>
  <c r="GQ1213" i="1"/>
  <c r="GI1213" i="1"/>
  <c r="CA1213" i="1"/>
  <c r="FK1213" i="1"/>
  <c r="GA1213" i="1"/>
  <c r="CQ1213" i="1"/>
  <c r="CI1213" i="1"/>
  <c r="DG1213" i="1"/>
  <c r="EU1213" i="1"/>
  <c r="DW1213" i="1"/>
  <c r="DO1213" i="1"/>
  <c r="FS1213" i="1"/>
  <c r="BS1213" i="1"/>
  <c r="FC1213" i="1"/>
  <c r="EM1213" i="1"/>
  <c r="EE1213" i="1"/>
  <c r="CY1213" i="1"/>
  <c r="EG1213" i="1"/>
  <c r="EH1213" i="1" s="1"/>
  <c r="EO1213" i="1"/>
  <c r="EP1213" i="1" s="1"/>
  <c r="EW1213" i="1"/>
  <c r="EX1213" i="1" s="1"/>
  <c r="FE1213" i="1"/>
  <c r="FF1213" i="1" s="1"/>
  <c r="FM1213" i="1"/>
  <c r="FN1213" i="1" s="1"/>
  <c r="FU1213" i="1"/>
  <c r="FV1213" i="1" s="1"/>
  <c r="GC1213" i="1"/>
  <c r="GD1213" i="1" s="1"/>
  <c r="GK1213" i="1"/>
  <c r="GL1213" i="1" s="1"/>
  <c r="GS1213" i="1"/>
  <c r="GT1213" i="1" s="1"/>
  <c r="HA1213" i="1"/>
  <c r="HB1213" i="1" s="1"/>
  <c r="DF1214" i="1"/>
  <c r="DE1215" i="1"/>
  <c r="GG1214" i="1"/>
  <c r="GH1213" i="1"/>
  <c r="DN1214" i="1"/>
  <c r="DM1215" i="1"/>
  <c r="ED1214" i="1"/>
  <c r="EC1215" i="1"/>
  <c r="EL1213" i="1"/>
  <c r="EK1214" i="1"/>
  <c r="GJ1158" i="1"/>
  <c r="GM1158" i="1" s="1"/>
  <c r="GN1158" i="1" s="1"/>
  <c r="FT1158" i="1"/>
  <c r="FW1158" i="1" s="1"/>
  <c r="FX1158" i="1" s="1"/>
  <c r="DH1158" i="1"/>
  <c r="DK1158" i="1" s="1"/>
  <c r="CJ1158" i="1"/>
  <c r="CM1158" i="1" s="1"/>
  <c r="CN1158" i="1" s="1"/>
  <c r="AV1158" i="1"/>
  <c r="GB1158" i="1"/>
  <c r="GE1158" i="1" s="1"/>
  <c r="GF1158" i="1" s="1"/>
  <c r="FD1158" i="1"/>
  <c r="FG1158" i="1" s="1"/>
  <c r="FH1158" i="1" s="1"/>
  <c r="EF1158" i="1"/>
  <c r="EI1158" i="1" s="1"/>
  <c r="EJ1158" i="1" s="1"/>
  <c r="DP1158" i="1"/>
  <c r="DS1158" i="1" s="1"/>
  <c r="DT1158" i="1" s="1"/>
  <c r="BT1158" i="1"/>
  <c r="BW1158" i="1" s="1"/>
  <c r="BX1158" i="1" s="1"/>
  <c r="BD1158" i="1"/>
  <c r="AF1158" i="1"/>
  <c r="FL1158" i="1"/>
  <c r="FO1158" i="1" s="1"/>
  <c r="FP1158" i="1" s="1"/>
  <c r="EN1158" i="1"/>
  <c r="EQ1158" i="1" s="1"/>
  <c r="ER1158" i="1" s="1"/>
  <c r="CR1158" i="1"/>
  <c r="CU1158" i="1" s="1"/>
  <c r="EV1158" i="1"/>
  <c r="EY1158" i="1" s="1"/>
  <c r="EZ1158" i="1" s="1"/>
  <c r="DX1158" i="1"/>
  <c r="EA1158" i="1" s="1"/>
  <c r="EB1158" i="1" s="1"/>
  <c r="CZ1158" i="1"/>
  <c r="DC1158" i="1" s="1"/>
  <c r="CB1158" i="1"/>
  <c r="CE1158" i="1" s="1"/>
  <c r="CF1158" i="1" s="1"/>
  <c r="BL1158" i="1"/>
  <c r="AN1158" i="1"/>
  <c r="F1212" i="1"/>
  <c r="E1214" i="1"/>
  <c r="Q1213" i="1"/>
  <c r="R1212" i="1"/>
  <c r="S1212" i="1"/>
  <c r="Z1212" i="1" s="1"/>
  <c r="D1213" i="1"/>
  <c r="T1213" i="1"/>
  <c r="AB1213" i="1"/>
  <c r="AA1213" i="1"/>
  <c r="P493" i="1"/>
  <c r="M1160" i="1"/>
  <c r="N1160" i="1" s="1"/>
  <c r="J1160" i="1"/>
  <c r="K1160" i="1" s="1"/>
  <c r="I1161" i="1"/>
  <c r="A1214" i="1"/>
  <c r="H1213" i="1"/>
  <c r="L1159" i="1"/>
  <c r="O1159" i="1" s="1"/>
  <c r="U1159" i="1"/>
  <c r="W1159" i="1" s="1"/>
  <c r="CX1216" i="1" l="1"/>
  <c r="CW1217" i="1"/>
  <c r="ES1215" i="1"/>
  <c r="ET1214" i="1"/>
  <c r="BZ1215" i="1"/>
  <c r="BY1216" i="1"/>
  <c r="DV1215" i="1"/>
  <c r="DU1216" i="1"/>
  <c r="DE1216" i="1"/>
  <c r="DF1215" i="1"/>
  <c r="GP1214" i="1"/>
  <c r="GO1215" i="1"/>
  <c r="CP1216" i="1"/>
  <c r="CO1217" i="1"/>
  <c r="EL1214" i="1"/>
  <c r="EK1215" i="1"/>
  <c r="ED1215" i="1"/>
  <c r="EC1216" i="1"/>
  <c r="DN1215" i="1"/>
  <c r="DM1216" i="1"/>
  <c r="GW1215" i="1"/>
  <c r="GX1214" i="1"/>
  <c r="FB1214" i="1"/>
  <c r="FA1215" i="1"/>
  <c r="FZ1214" i="1"/>
  <c r="FY1215" i="1"/>
  <c r="GH1214" i="1"/>
  <c r="GG1215" i="1"/>
  <c r="BE1214" i="1"/>
  <c r="BF1214" i="1" s="1"/>
  <c r="CK1214" i="1"/>
  <c r="CL1214" i="1" s="1"/>
  <c r="AW1214" i="1"/>
  <c r="AX1214" i="1" s="1"/>
  <c r="AO1214" i="1"/>
  <c r="AP1214" i="1" s="1"/>
  <c r="CC1214" i="1"/>
  <c r="CD1214" i="1" s="1"/>
  <c r="BU1214" i="1"/>
  <c r="BV1214" i="1" s="1"/>
  <c r="AG1214" i="1"/>
  <c r="AH1214" i="1" s="1"/>
  <c r="BM1214" i="1"/>
  <c r="BN1214" i="1" s="1"/>
  <c r="DY1214" i="1"/>
  <c r="DZ1214" i="1" s="1"/>
  <c r="DQ1214" i="1"/>
  <c r="DR1214" i="1" s="1"/>
  <c r="DI1214" i="1"/>
  <c r="DJ1214" i="1" s="1"/>
  <c r="DA1214" i="1"/>
  <c r="DB1214" i="1" s="1"/>
  <c r="CS1214" i="1"/>
  <c r="CT1214" i="1" s="1"/>
  <c r="GY1214" i="1"/>
  <c r="GQ1214" i="1"/>
  <c r="GI1214" i="1"/>
  <c r="EU1214" i="1"/>
  <c r="FC1214" i="1"/>
  <c r="CI1214" i="1"/>
  <c r="BS1214" i="1"/>
  <c r="DG1214" i="1"/>
  <c r="FK1214" i="1"/>
  <c r="EM1214" i="1"/>
  <c r="CQ1214" i="1"/>
  <c r="CA1214" i="1"/>
  <c r="EE1214" i="1"/>
  <c r="FS1214" i="1"/>
  <c r="DO1214" i="1"/>
  <c r="CY1214" i="1"/>
  <c r="GA1214" i="1"/>
  <c r="DW1214" i="1"/>
  <c r="EG1214" i="1"/>
  <c r="EH1214" i="1" s="1"/>
  <c r="EO1214" i="1"/>
  <c r="EP1214" i="1" s="1"/>
  <c r="EW1214" i="1"/>
  <c r="EX1214" i="1" s="1"/>
  <c r="FE1214" i="1"/>
  <c r="FF1214" i="1" s="1"/>
  <c r="FM1214" i="1"/>
  <c r="FN1214" i="1" s="1"/>
  <c r="FU1214" i="1"/>
  <c r="FV1214" i="1" s="1"/>
  <c r="GC1214" i="1"/>
  <c r="GD1214" i="1" s="1"/>
  <c r="GK1214" i="1"/>
  <c r="GL1214" i="1" s="1"/>
  <c r="GS1214" i="1"/>
  <c r="GT1214" i="1" s="1"/>
  <c r="HA1214" i="1"/>
  <c r="HB1214" i="1" s="1"/>
  <c r="FR1214" i="1"/>
  <c r="FQ1215" i="1"/>
  <c r="BR1218" i="1"/>
  <c r="BQ1219" i="1"/>
  <c r="CH1217" i="1"/>
  <c r="CG1218" i="1"/>
  <c r="FI1215" i="1"/>
  <c r="FJ1214" i="1"/>
  <c r="GJ1159" i="1"/>
  <c r="GM1159" i="1" s="1"/>
  <c r="GN1159" i="1" s="1"/>
  <c r="FL1159" i="1"/>
  <c r="FO1159" i="1" s="1"/>
  <c r="FP1159" i="1" s="1"/>
  <c r="EN1159" i="1"/>
  <c r="EQ1159" i="1" s="1"/>
  <c r="ER1159" i="1" s="1"/>
  <c r="DX1159" i="1"/>
  <c r="EA1159" i="1" s="1"/>
  <c r="EB1159" i="1" s="1"/>
  <c r="CJ1159" i="1"/>
  <c r="CM1159" i="1" s="1"/>
  <c r="CN1159" i="1" s="1"/>
  <c r="AN1159" i="1"/>
  <c r="EV1159" i="1"/>
  <c r="EY1159" i="1" s="1"/>
  <c r="EZ1159" i="1" s="1"/>
  <c r="DH1159" i="1"/>
  <c r="DK1159" i="1" s="1"/>
  <c r="BL1159" i="1"/>
  <c r="FT1159" i="1"/>
  <c r="FW1159" i="1" s="1"/>
  <c r="FX1159" i="1" s="1"/>
  <c r="EF1159" i="1"/>
  <c r="EI1159" i="1" s="1"/>
  <c r="EJ1159" i="1" s="1"/>
  <c r="DP1159" i="1"/>
  <c r="DS1159" i="1" s="1"/>
  <c r="DT1159" i="1" s="1"/>
  <c r="CR1159" i="1"/>
  <c r="CU1159" i="1" s="1"/>
  <c r="BT1159" i="1"/>
  <c r="BW1159" i="1" s="1"/>
  <c r="BX1159" i="1" s="1"/>
  <c r="AV1159" i="1"/>
  <c r="GB1159" i="1"/>
  <c r="GE1159" i="1" s="1"/>
  <c r="GF1159" i="1" s="1"/>
  <c r="FD1159" i="1"/>
  <c r="FG1159" i="1" s="1"/>
  <c r="FH1159" i="1" s="1"/>
  <c r="CZ1159" i="1"/>
  <c r="DC1159" i="1" s="1"/>
  <c r="CB1159" i="1"/>
  <c r="CE1159" i="1" s="1"/>
  <c r="CF1159" i="1" s="1"/>
  <c r="BD1159" i="1"/>
  <c r="AF1159" i="1"/>
  <c r="F1213" i="1"/>
  <c r="G1213" i="1"/>
  <c r="E1215" i="1"/>
  <c r="Q1214" i="1"/>
  <c r="S1213" i="1"/>
  <c r="Z1213" i="1" s="1"/>
  <c r="R1213" i="1"/>
  <c r="D1214" i="1"/>
  <c r="G1214" i="1" s="1"/>
  <c r="L1160" i="1"/>
  <c r="O1160" i="1" s="1"/>
  <c r="U1160" i="1"/>
  <c r="W1160" i="1" s="1"/>
  <c r="A1215" i="1"/>
  <c r="H1214" i="1"/>
  <c r="AB1214" i="1"/>
  <c r="AA1214" i="1"/>
  <c r="T1214" i="1"/>
  <c r="J1161" i="1"/>
  <c r="K1161" i="1" s="1"/>
  <c r="M1161" i="1"/>
  <c r="N1161" i="1" s="1"/>
  <c r="I1162" i="1"/>
  <c r="X493" i="1"/>
  <c r="GG1216" i="1" l="1"/>
  <c r="GH1215" i="1"/>
  <c r="DM1217" i="1"/>
  <c r="DN1216" i="1"/>
  <c r="CO1218" i="1"/>
  <c r="CP1217" i="1"/>
  <c r="DV1216" i="1"/>
  <c r="DU1217" i="1"/>
  <c r="BU1215" i="1"/>
  <c r="BV1215" i="1" s="1"/>
  <c r="BM1215" i="1"/>
  <c r="BN1215" i="1" s="1"/>
  <c r="BE1215" i="1"/>
  <c r="BF1215" i="1" s="1"/>
  <c r="AW1215" i="1"/>
  <c r="AX1215" i="1" s="1"/>
  <c r="AO1215" i="1"/>
  <c r="AP1215" i="1" s="1"/>
  <c r="CK1215" i="1"/>
  <c r="CL1215" i="1" s="1"/>
  <c r="CC1215" i="1"/>
  <c r="CD1215" i="1" s="1"/>
  <c r="AG1215" i="1"/>
  <c r="AH1215" i="1" s="1"/>
  <c r="DY1215" i="1"/>
  <c r="DZ1215" i="1" s="1"/>
  <c r="DQ1215" i="1"/>
  <c r="DR1215" i="1" s="1"/>
  <c r="DI1215" i="1"/>
  <c r="DJ1215" i="1" s="1"/>
  <c r="DA1215" i="1"/>
  <c r="DB1215" i="1" s="1"/>
  <c r="CS1215" i="1"/>
  <c r="CT1215" i="1" s="1"/>
  <c r="GY1215" i="1"/>
  <c r="GQ1215" i="1"/>
  <c r="GI1215" i="1"/>
  <c r="EM1215" i="1"/>
  <c r="FK1215" i="1"/>
  <c r="CY1215" i="1"/>
  <c r="CA1215" i="1"/>
  <c r="GA1215" i="1"/>
  <c r="DG1215" i="1"/>
  <c r="EE1215" i="1"/>
  <c r="DO1215" i="1"/>
  <c r="FS1215" i="1"/>
  <c r="CI1215" i="1"/>
  <c r="EU1215" i="1"/>
  <c r="BS1215" i="1"/>
  <c r="CQ1215" i="1"/>
  <c r="FC1215" i="1"/>
  <c r="DW1215" i="1"/>
  <c r="EG1215" i="1"/>
  <c r="EH1215" i="1" s="1"/>
  <c r="EO1215" i="1"/>
  <c r="EP1215" i="1" s="1"/>
  <c r="EW1215" i="1"/>
  <c r="EX1215" i="1" s="1"/>
  <c r="FE1215" i="1"/>
  <c r="FF1215" i="1" s="1"/>
  <c r="FM1215" i="1"/>
  <c r="FN1215" i="1" s="1"/>
  <c r="FU1215" i="1"/>
  <c r="FV1215" i="1" s="1"/>
  <c r="GC1215" i="1"/>
  <c r="GD1215" i="1" s="1"/>
  <c r="GK1215" i="1"/>
  <c r="GL1215" i="1" s="1"/>
  <c r="GS1215" i="1"/>
  <c r="GT1215" i="1" s="1"/>
  <c r="HA1215" i="1"/>
  <c r="HB1215" i="1" s="1"/>
  <c r="FI1216" i="1"/>
  <c r="FJ1215" i="1"/>
  <c r="FY1216" i="1"/>
  <c r="FZ1215" i="1"/>
  <c r="GP1215" i="1"/>
  <c r="GO1216" i="1"/>
  <c r="BZ1216" i="1"/>
  <c r="BY1217" i="1"/>
  <c r="CH1218" i="1"/>
  <c r="CG1219" i="1"/>
  <c r="FB1215" i="1"/>
  <c r="FA1216" i="1"/>
  <c r="ED1216" i="1"/>
  <c r="EC1217" i="1"/>
  <c r="BQ1220" i="1"/>
  <c r="BR1219" i="1"/>
  <c r="DF1216" i="1"/>
  <c r="DE1217" i="1"/>
  <c r="ET1215" i="1"/>
  <c r="ES1216" i="1"/>
  <c r="EK1216" i="1"/>
  <c r="EL1215" i="1"/>
  <c r="CX1217" i="1"/>
  <c r="CW1218" i="1"/>
  <c r="FR1215" i="1"/>
  <c r="FQ1216" i="1"/>
  <c r="GW1216" i="1"/>
  <c r="GX1215" i="1"/>
  <c r="GJ1160" i="1"/>
  <c r="GM1160" i="1" s="1"/>
  <c r="GN1160" i="1" s="1"/>
  <c r="GB1160" i="1"/>
  <c r="GE1160" i="1" s="1"/>
  <c r="GF1160" i="1" s="1"/>
  <c r="FD1160" i="1"/>
  <c r="FG1160" i="1" s="1"/>
  <c r="FH1160" i="1" s="1"/>
  <c r="DP1160" i="1"/>
  <c r="DS1160" i="1" s="1"/>
  <c r="DT1160" i="1" s="1"/>
  <c r="CR1160" i="1"/>
  <c r="CU1160" i="1" s="1"/>
  <c r="BD1160" i="1"/>
  <c r="FL1160" i="1"/>
  <c r="FO1160" i="1" s="1"/>
  <c r="FP1160" i="1" s="1"/>
  <c r="EN1160" i="1"/>
  <c r="EQ1160" i="1" s="1"/>
  <c r="ER1160" i="1" s="1"/>
  <c r="CB1160" i="1"/>
  <c r="CE1160" i="1" s="1"/>
  <c r="CF1160" i="1" s="1"/>
  <c r="AF1160" i="1"/>
  <c r="EV1160" i="1"/>
  <c r="EY1160" i="1" s="1"/>
  <c r="EZ1160" i="1" s="1"/>
  <c r="DX1160" i="1"/>
  <c r="EA1160" i="1" s="1"/>
  <c r="EB1160" i="1" s="1"/>
  <c r="CZ1160" i="1"/>
  <c r="DC1160" i="1" s="1"/>
  <c r="CJ1160" i="1"/>
  <c r="CM1160" i="1" s="1"/>
  <c r="CN1160" i="1" s="1"/>
  <c r="BL1160" i="1"/>
  <c r="AN1160" i="1"/>
  <c r="FT1160" i="1"/>
  <c r="FW1160" i="1" s="1"/>
  <c r="FX1160" i="1" s="1"/>
  <c r="EF1160" i="1"/>
  <c r="EI1160" i="1" s="1"/>
  <c r="EJ1160" i="1" s="1"/>
  <c r="DH1160" i="1"/>
  <c r="DK1160" i="1" s="1"/>
  <c r="BT1160" i="1"/>
  <c r="BW1160" i="1" s="1"/>
  <c r="BX1160" i="1" s="1"/>
  <c r="AV1160" i="1"/>
  <c r="F1214" i="1"/>
  <c r="E1216" i="1"/>
  <c r="Q1215" i="1"/>
  <c r="R1214" i="1"/>
  <c r="S1214" i="1"/>
  <c r="Z1214" i="1" s="1"/>
  <c r="D1215" i="1"/>
  <c r="G1215" i="1" s="1"/>
  <c r="B493" i="1"/>
  <c r="M1162" i="1"/>
  <c r="N1162" i="1" s="1"/>
  <c r="J1162" i="1"/>
  <c r="K1162" i="1" s="1"/>
  <c r="I1163" i="1"/>
  <c r="T1215" i="1"/>
  <c r="AB1215" i="1"/>
  <c r="AA1215" i="1"/>
  <c r="L1161" i="1"/>
  <c r="O1161" i="1" s="1"/>
  <c r="U1161" i="1"/>
  <c r="W1161" i="1" s="1"/>
  <c r="A1216" i="1"/>
  <c r="H1215" i="1"/>
  <c r="C494" i="1"/>
  <c r="EK1217" i="1" l="1"/>
  <c r="EL1216" i="1"/>
  <c r="EC1218" i="1"/>
  <c r="ED1217" i="1"/>
  <c r="FJ1216" i="1"/>
  <c r="FI1217" i="1"/>
  <c r="DU1218" i="1"/>
  <c r="DV1217" i="1"/>
  <c r="ES1217" i="1"/>
  <c r="ET1216" i="1"/>
  <c r="BZ1217" i="1"/>
  <c r="BY1218" i="1"/>
  <c r="GX1216" i="1"/>
  <c r="GW1217" i="1"/>
  <c r="FB1216" i="1"/>
  <c r="FA1217" i="1"/>
  <c r="CP1218" i="1"/>
  <c r="CO1219" i="1"/>
  <c r="AO1216" i="1"/>
  <c r="AP1216" i="1" s="1"/>
  <c r="AG1216" i="1"/>
  <c r="AH1216" i="1" s="1"/>
  <c r="CK1216" i="1"/>
  <c r="CL1216" i="1" s="1"/>
  <c r="CC1216" i="1"/>
  <c r="CD1216" i="1" s="1"/>
  <c r="BU1216" i="1"/>
  <c r="BV1216" i="1" s="1"/>
  <c r="BM1216" i="1"/>
  <c r="BN1216" i="1" s="1"/>
  <c r="BE1216" i="1"/>
  <c r="BF1216" i="1" s="1"/>
  <c r="AW1216" i="1"/>
  <c r="AX1216" i="1" s="1"/>
  <c r="DY1216" i="1"/>
  <c r="DZ1216" i="1" s="1"/>
  <c r="DQ1216" i="1"/>
  <c r="DR1216" i="1" s="1"/>
  <c r="DI1216" i="1"/>
  <c r="DJ1216" i="1" s="1"/>
  <c r="DA1216" i="1"/>
  <c r="DB1216" i="1" s="1"/>
  <c r="CS1216" i="1"/>
  <c r="CT1216" i="1" s="1"/>
  <c r="GY1216" i="1"/>
  <c r="GQ1216" i="1"/>
  <c r="GI1216" i="1"/>
  <c r="EU1216" i="1"/>
  <c r="DO1216" i="1"/>
  <c r="BS1216" i="1"/>
  <c r="CI1216" i="1"/>
  <c r="FK1216" i="1"/>
  <c r="CQ1216" i="1"/>
  <c r="CY1216" i="1"/>
  <c r="GA1216" i="1"/>
  <c r="DG1216" i="1"/>
  <c r="CA1216" i="1"/>
  <c r="FC1216" i="1"/>
  <c r="EE1216" i="1"/>
  <c r="DW1216" i="1"/>
  <c r="FS1216" i="1"/>
  <c r="EM1216" i="1"/>
  <c r="EG1216" i="1"/>
  <c r="EH1216" i="1" s="1"/>
  <c r="EO1216" i="1"/>
  <c r="EP1216" i="1" s="1"/>
  <c r="EW1216" i="1"/>
  <c r="EX1216" i="1" s="1"/>
  <c r="FE1216" i="1"/>
  <c r="FF1216" i="1" s="1"/>
  <c r="FM1216" i="1"/>
  <c r="FN1216" i="1" s="1"/>
  <c r="FU1216" i="1"/>
  <c r="FV1216" i="1" s="1"/>
  <c r="GC1216" i="1"/>
  <c r="GD1216" i="1" s="1"/>
  <c r="GK1216" i="1"/>
  <c r="GL1216" i="1" s="1"/>
  <c r="GS1216" i="1"/>
  <c r="GT1216" i="1" s="1"/>
  <c r="HA1216" i="1"/>
  <c r="HB1216" i="1" s="1"/>
  <c r="CX1218" i="1"/>
  <c r="CW1219" i="1"/>
  <c r="CG1220" i="1"/>
  <c r="CH1219" i="1"/>
  <c r="DN1217" i="1"/>
  <c r="DM1218" i="1"/>
  <c r="DF1217" i="1"/>
  <c r="DE1218" i="1"/>
  <c r="BR1220" i="1"/>
  <c r="BQ1221" i="1"/>
  <c r="FZ1216" i="1"/>
  <c r="FY1217" i="1"/>
  <c r="FQ1217" i="1"/>
  <c r="FR1216" i="1"/>
  <c r="GP1216" i="1"/>
  <c r="GO1217" i="1"/>
  <c r="GH1216" i="1"/>
  <c r="GG1217" i="1"/>
  <c r="GJ1161" i="1"/>
  <c r="GM1161" i="1" s="1"/>
  <c r="GN1161" i="1" s="1"/>
  <c r="EV1161" i="1"/>
  <c r="EY1161" i="1" s="1"/>
  <c r="EZ1161" i="1" s="1"/>
  <c r="DH1161" i="1"/>
  <c r="DK1161" i="1" s="1"/>
  <c r="BL1161" i="1"/>
  <c r="FT1161" i="1"/>
  <c r="FW1161" i="1" s="1"/>
  <c r="FX1161" i="1" s="1"/>
  <c r="EF1161" i="1"/>
  <c r="EI1161" i="1" s="1"/>
  <c r="EJ1161" i="1" s="1"/>
  <c r="DP1161" i="1"/>
  <c r="DS1161" i="1" s="1"/>
  <c r="DT1161" i="1" s="1"/>
  <c r="CR1161" i="1"/>
  <c r="CU1161" i="1" s="1"/>
  <c r="BT1161" i="1"/>
  <c r="BW1161" i="1" s="1"/>
  <c r="BX1161" i="1" s="1"/>
  <c r="AV1161" i="1"/>
  <c r="GB1161" i="1"/>
  <c r="GE1161" i="1" s="1"/>
  <c r="GF1161" i="1" s="1"/>
  <c r="FD1161" i="1"/>
  <c r="FG1161" i="1" s="1"/>
  <c r="FH1161" i="1" s="1"/>
  <c r="CZ1161" i="1"/>
  <c r="DC1161" i="1" s="1"/>
  <c r="CB1161" i="1"/>
  <c r="CE1161" i="1" s="1"/>
  <c r="CF1161" i="1" s="1"/>
  <c r="BD1161" i="1"/>
  <c r="AF1161" i="1"/>
  <c r="FL1161" i="1"/>
  <c r="FO1161" i="1" s="1"/>
  <c r="FP1161" i="1" s="1"/>
  <c r="EN1161" i="1"/>
  <c r="EQ1161" i="1" s="1"/>
  <c r="ER1161" i="1" s="1"/>
  <c r="DX1161" i="1"/>
  <c r="EA1161" i="1" s="1"/>
  <c r="EB1161" i="1" s="1"/>
  <c r="CJ1161" i="1"/>
  <c r="CM1161" i="1" s="1"/>
  <c r="CN1161" i="1" s="1"/>
  <c r="AN1161" i="1"/>
  <c r="F1215" i="1"/>
  <c r="E1217" i="1"/>
  <c r="Q1216" i="1"/>
  <c r="R1215" i="1"/>
  <c r="S1215" i="1"/>
  <c r="Z1215" i="1" s="1"/>
  <c r="D1216" i="1"/>
  <c r="G1216" i="1" s="1"/>
  <c r="J1163" i="1"/>
  <c r="K1163" i="1" s="1"/>
  <c r="M1163" i="1"/>
  <c r="N1163" i="1" s="1"/>
  <c r="I1164" i="1"/>
  <c r="A1217" i="1"/>
  <c r="H1216" i="1"/>
  <c r="L1162" i="1"/>
  <c r="O1162" i="1" s="1"/>
  <c r="U1162" i="1"/>
  <c r="W1162" i="1" s="1"/>
  <c r="AB1216" i="1"/>
  <c r="AA1216" i="1"/>
  <c r="T1216" i="1"/>
  <c r="P494" i="1"/>
  <c r="GX1217" i="1" l="1"/>
  <c r="GW1218" i="1"/>
  <c r="GH1217" i="1"/>
  <c r="GG1218" i="1"/>
  <c r="DU1219" i="1"/>
  <c r="DV1218" i="1"/>
  <c r="BU1217" i="1"/>
  <c r="BV1217" i="1" s="1"/>
  <c r="BM1217" i="1"/>
  <c r="BN1217" i="1" s="1"/>
  <c r="BE1217" i="1"/>
  <c r="BF1217" i="1" s="1"/>
  <c r="AW1217" i="1"/>
  <c r="AX1217" i="1" s="1"/>
  <c r="AO1217" i="1"/>
  <c r="AP1217" i="1" s="1"/>
  <c r="AG1217" i="1"/>
  <c r="AH1217" i="1" s="1"/>
  <c r="CK1217" i="1"/>
  <c r="CL1217" i="1" s="1"/>
  <c r="CC1217" i="1"/>
  <c r="CD1217" i="1" s="1"/>
  <c r="DY1217" i="1"/>
  <c r="DZ1217" i="1" s="1"/>
  <c r="DQ1217" i="1"/>
  <c r="DR1217" i="1" s="1"/>
  <c r="DI1217" i="1"/>
  <c r="DJ1217" i="1" s="1"/>
  <c r="DA1217" i="1"/>
  <c r="DB1217" i="1" s="1"/>
  <c r="CS1217" i="1"/>
  <c r="CT1217" i="1" s="1"/>
  <c r="GY1217" i="1"/>
  <c r="GQ1217" i="1"/>
  <c r="GI1217" i="1"/>
  <c r="DG1217" i="1"/>
  <c r="FS1217" i="1"/>
  <c r="CQ1217" i="1"/>
  <c r="BS1217" i="1"/>
  <c r="CI1217" i="1"/>
  <c r="EE1217" i="1"/>
  <c r="DW1217" i="1"/>
  <c r="CY1217" i="1"/>
  <c r="EM1217" i="1"/>
  <c r="CA1217" i="1"/>
  <c r="EU1217" i="1"/>
  <c r="DO1217" i="1"/>
  <c r="FC1217" i="1"/>
  <c r="FK1217" i="1"/>
  <c r="GA1217" i="1"/>
  <c r="EG1217" i="1"/>
  <c r="EH1217" i="1" s="1"/>
  <c r="EO1217" i="1"/>
  <c r="EP1217" i="1" s="1"/>
  <c r="EW1217" i="1"/>
  <c r="EX1217" i="1" s="1"/>
  <c r="FE1217" i="1"/>
  <c r="FF1217" i="1" s="1"/>
  <c r="FM1217" i="1"/>
  <c r="FN1217" i="1" s="1"/>
  <c r="FU1217" i="1"/>
  <c r="FV1217" i="1" s="1"/>
  <c r="GC1217" i="1"/>
  <c r="GD1217" i="1" s="1"/>
  <c r="GK1217" i="1"/>
  <c r="GL1217" i="1" s="1"/>
  <c r="GS1217" i="1"/>
  <c r="GT1217" i="1" s="1"/>
  <c r="HA1217" i="1"/>
  <c r="HB1217" i="1" s="1"/>
  <c r="BQ1222" i="1"/>
  <c r="BR1221" i="1"/>
  <c r="CH1220" i="1"/>
  <c r="CG1221" i="1"/>
  <c r="FI1218" i="1"/>
  <c r="FJ1217" i="1"/>
  <c r="BY1219" i="1"/>
  <c r="BZ1218" i="1"/>
  <c r="GP1217" i="1"/>
  <c r="GO1218" i="1"/>
  <c r="DE1219" i="1"/>
  <c r="DF1218" i="1"/>
  <c r="CO1220" i="1"/>
  <c r="CP1219" i="1"/>
  <c r="CX1219" i="1"/>
  <c r="CW1220" i="1"/>
  <c r="EC1219" i="1"/>
  <c r="ED1218" i="1"/>
  <c r="FQ1218" i="1"/>
  <c r="FR1217" i="1"/>
  <c r="DM1219" i="1"/>
  <c r="DN1218" i="1"/>
  <c r="FZ1217" i="1"/>
  <c r="FY1218" i="1"/>
  <c r="FA1218" i="1"/>
  <c r="FB1217" i="1"/>
  <c r="ES1218" i="1"/>
  <c r="ET1217" i="1"/>
  <c r="EL1217" i="1"/>
  <c r="EK1218" i="1"/>
  <c r="GJ1162" i="1"/>
  <c r="GM1162" i="1" s="1"/>
  <c r="GN1162" i="1" s="1"/>
  <c r="GB1162" i="1"/>
  <c r="GE1162" i="1" s="1"/>
  <c r="GF1162" i="1" s="1"/>
  <c r="FD1162" i="1"/>
  <c r="FG1162" i="1" s="1"/>
  <c r="FH1162" i="1" s="1"/>
  <c r="DP1162" i="1"/>
  <c r="DS1162" i="1" s="1"/>
  <c r="DT1162" i="1" s="1"/>
  <c r="CR1162" i="1"/>
  <c r="CU1162" i="1" s="1"/>
  <c r="BD1162" i="1"/>
  <c r="AF1162" i="1"/>
  <c r="FL1162" i="1"/>
  <c r="FO1162" i="1" s="1"/>
  <c r="FP1162" i="1" s="1"/>
  <c r="EN1162" i="1"/>
  <c r="EQ1162" i="1" s="1"/>
  <c r="ER1162" i="1" s="1"/>
  <c r="CZ1162" i="1"/>
  <c r="DC1162" i="1" s="1"/>
  <c r="CB1162" i="1"/>
  <c r="CE1162" i="1" s="1"/>
  <c r="CF1162" i="1" s="1"/>
  <c r="AN1162" i="1"/>
  <c r="EV1162" i="1"/>
  <c r="EY1162" i="1" s="1"/>
  <c r="EZ1162" i="1" s="1"/>
  <c r="DX1162" i="1"/>
  <c r="EA1162" i="1" s="1"/>
  <c r="EB1162" i="1" s="1"/>
  <c r="CJ1162" i="1"/>
  <c r="CM1162" i="1" s="1"/>
  <c r="CN1162" i="1" s="1"/>
  <c r="BL1162" i="1"/>
  <c r="FT1162" i="1"/>
  <c r="FW1162" i="1" s="1"/>
  <c r="FX1162" i="1" s="1"/>
  <c r="EF1162" i="1"/>
  <c r="EI1162" i="1" s="1"/>
  <c r="EJ1162" i="1" s="1"/>
  <c r="DH1162" i="1"/>
  <c r="DK1162" i="1" s="1"/>
  <c r="BT1162" i="1"/>
  <c r="BW1162" i="1" s="1"/>
  <c r="BX1162" i="1" s="1"/>
  <c r="AV1162" i="1"/>
  <c r="F1216" i="1"/>
  <c r="E1218" i="1"/>
  <c r="Q1217" i="1"/>
  <c r="R1216" i="1"/>
  <c r="S1216" i="1"/>
  <c r="Z1216" i="1" s="1"/>
  <c r="D1217" i="1"/>
  <c r="G1217" i="1" s="1"/>
  <c r="X494" i="1"/>
  <c r="A1218" i="1"/>
  <c r="H1217" i="1"/>
  <c r="J1164" i="1"/>
  <c r="K1164" i="1" s="1"/>
  <c r="M1164" i="1"/>
  <c r="N1164" i="1" s="1"/>
  <c r="I1165" i="1"/>
  <c r="T1217" i="1"/>
  <c r="AB1217" i="1"/>
  <c r="AA1217" i="1"/>
  <c r="L1163" i="1"/>
  <c r="O1163" i="1" s="1"/>
  <c r="U1163" i="1"/>
  <c r="W1163" i="1" s="1"/>
  <c r="EL1218" i="1" l="1"/>
  <c r="EK1219" i="1"/>
  <c r="BR1222" i="1"/>
  <c r="BQ1223" i="1"/>
  <c r="DM1220" i="1"/>
  <c r="DN1219" i="1"/>
  <c r="DU1220" i="1"/>
  <c r="DV1219" i="1"/>
  <c r="GG1219" i="1"/>
  <c r="GH1218" i="1"/>
  <c r="BY1220" i="1"/>
  <c r="BZ1219" i="1"/>
  <c r="ES1219" i="1"/>
  <c r="ET1218" i="1"/>
  <c r="FJ1218" i="1"/>
  <c r="FI1219" i="1"/>
  <c r="CW1221" i="1"/>
  <c r="CX1220" i="1"/>
  <c r="CP1220" i="1"/>
  <c r="CO1221" i="1"/>
  <c r="FA1219" i="1"/>
  <c r="FB1218" i="1"/>
  <c r="EC1220" i="1"/>
  <c r="ED1219" i="1"/>
  <c r="DE1220" i="1"/>
  <c r="DF1219" i="1"/>
  <c r="CH1221" i="1"/>
  <c r="CG1222" i="1"/>
  <c r="GW1219" i="1"/>
  <c r="GX1218" i="1"/>
  <c r="AO1218" i="1"/>
  <c r="AP1218" i="1" s="1"/>
  <c r="AG1218" i="1"/>
  <c r="AH1218" i="1" s="1"/>
  <c r="CK1218" i="1"/>
  <c r="CL1218" i="1" s="1"/>
  <c r="CC1218" i="1"/>
  <c r="CD1218" i="1" s="1"/>
  <c r="BU1218" i="1"/>
  <c r="BV1218" i="1" s="1"/>
  <c r="BM1218" i="1"/>
  <c r="BN1218" i="1" s="1"/>
  <c r="BE1218" i="1"/>
  <c r="BF1218" i="1" s="1"/>
  <c r="AW1218" i="1"/>
  <c r="AX1218" i="1" s="1"/>
  <c r="DY1218" i="1"/>
  <c r="DZ1218" i="1" s="1"/>
  <c r="DQ1218" i="1"/>
  <c r="DR1218" i="1" s="1"/>
  <c r="DI1218" i="1"/>
  <c r="DJ1218" i="1" s="1"/>
  <c r="DA1218" i="1"/>
  <c r="DB1218" i="1" s="1"/>
  <c r="CS1218" i="1"/>
  <c r="CT1218" i="1" s="1"/>
  <c r="GY1218" i="1"/>
  <c r="GQ1218" i="1"/>
  <c r="GI1218" i="1"/>
  <c r="BS1218" i="1"/>
  <c r="GA1218" i="1"/>
  <c r="CQ1218" i="1"/>
  <c r="CY1218" i="1"/>
  <c r="CI1218" i="1"/>
  <c r="EM1218" i="1"/>
  <c r="CA1218" i="1"/>
  <c r="EU1218" i="1"/>
  <c r="FK1218" i="1"/>
  <c r="DW1218" i="1"/>
  <c r="FS1218" i="1"/>
  <c r="EE1218" i="1"/>
  <c r="DO1218" i="1"/>
  <c r="DG1218" i="1"/>
  <c r="FC1218" i="1"/>
  <c r="EG1218" i="1"/>
  <c r="EH1218" i="1" s="1"/>
  <c r="EO1218" i="1"/>
  <c r="EP1218" i="1" s="1"/>
  <c r="EW1218" i="1"/>
  <c r="EX1218" i="1" s="1"/>
  <c r="FE1218" i="1"/>
  <c r="FF1218" i="1" s="1"/>
  <c r="FM1218" i="1"/>
  <c r="FN1218" i="1" s="1"/>
  <c r="FU1218" i="1"/>
  <c r="FV1218" i="1" s="1"/>
  <c r="GC1218" i="1"/>
  <c r="GD1218" i="1" s="1"/>
  <c r="GK1218" i="1"/>
  <c r="GL1218" i="1" s="1"/>
  <c r="GS1218" i="1"/>
  <c r="GT1218" i="1" s="1"/>
  <c r="HA1218" i="1"/>
  <c r="HB1218" i="1" s="1"/>
  <c r="FR1218" i="1"/>
  <c r="FQ1219" i="1"/>
  <c r="FZ1218" i="1"/>
  <c r="FY1219" i="1"/>
  <c r="GP1218" i="1"/>
  <c r="GO1219" i="1"/>
  <c r="GJ1163" i="1"/>
  <c r="GM1163" i="1" s="1"/>
  <c r="GN1163" i="1" s="1"/>
  <c r="EV1163" i="1"/>
  <c r="EY1163" i="1" s="1"/>
  <c r="EZ1163" i="1" s="1"/>
  <c r="DX1163" i="1"/>
  <c r="EA1163" i="1" s="1"/>
  <c r="EB1163" i="1" s="1"/>
  <c r="CJ1163" i="1"/>
  <c r="CM1163" i="1" s="1"/>
  <c r="CN1163" i="1" s="1"/>
  <c r="BL1163" i="1"/>
  <c r="FT1163" i="1"/>
  <c r="FW1163" i="1" s="1"/>
  <c r="FX1163" i="1" s="1"/>
  <c r="EF1163" i="1"/>
  <c r="EI1163" i="1" s="1"/>
  <c r="EJ1163" i="1" s="1"/>
  <c r="DH1163" i="1"/>
  <c r="DK1163" i="1" s="1"/>
  <c r="BT1163" i="1"/>
  <c r="BW1163" i="1" s="1"/>
  <c r="BX1163" i="1" s="1"/>
  <c r="AV1163" i="1"/>
  <c r="GB1163" i="1"/>
  <c r="GE1163" i="1" s="1"/>
  <c r="GF1163" i="1" s="1"/>
  <c r="FD1163" i="1"/>
  <c r="FG1163" i="1" s="1"/>
  <c r="FH1163" i="1" s="1"/>
  <c r="DP1163" i="1"/>
  <c r="DS1163" i="1" s="1"/>
  <c r="DT1163" i="1" s="1"/>
  <c r="CR1163" i="1"/>
  <c r="CU1163" i="1" s="1"/>
  <c r="BD1163" i="1"/>
  <c r="AF1163" i="1"/>
  <c r="FL1163" i="1"/>
  <c r="FO1163" i="1" s="1"/>
  <c r="FP1163" i="1" s="1"/>
  <c r="EN1163" i="1"/>
  <c r="EQ1163" i="1" s="1"/>
  <c r="ER1163" i="1" s="1"/>
  <c r="CZ1163" i="1"/>
  <c r="DC1163" i="1" s="1"/>
  <c r="CB1163" i="1"/>
  <c r="CE1163" i="1" s="1"/>
  <c r="CF1163" i="1" s="1"/>
  <c r="AN1163" i="1"/>
  <c r="F1217" i="1"/>
  <c r="E1219" i="1"/>
  <c r="Q1218" i="1"/>
  <c r="S1217" i="1"/>
  <c r="Z1217" i="1" s="1"/>
  <c r="R1217" i="1"/>
  <c r="D1218" i="1"/>
  <c r="G1218" i="1" s="1"/>
  <c r="C495" i="1"/>
  <c r="P495" i="1" s="1"/>
  <c r="L1164" i="1"/>
  <c r="O1164" i="1" s="1"/>
  <c r="U1164" i="1"/>
  <c r="W1164" i="1" s="1"/>
  <c r="AB1218" i="1"/>
  <c r="AA1218" i="1"/>
  <c r="T1218" i="1"/>
  <c r="B494" i="1"/>
  <c r="J1165" i="1"/>
  <c r="K1165" i="1" s="1"/>
  <c r="M1165" i="1"/>
  <c r="N1165" i="1" s="1"/>
  <c r="I1166" i="1"/>
  <c r="A1219" i="1"/>
  <c r="H1218" i="1"/>
  <c r="DN1220" i="1" l="1"/>
  <c r="DM1221" i="1"/>
  <c r="ES1220" i="1"/>
  <c r="ET1219" i="1"/>
  <c r="BZ1220" i="1"/>
  <c r="BY1221" i="1"/>
  <c r="DE1221" i="1"/>
  <c r="DF1220" i="1"/>
  <c r="CX1221" i="1"/>
  <c r="CW1222" i="1"/>
  <c r="BQ1224" i="1"/>
  <c r="BR1223" i="1"/>
  <c r="CO1222" i="1"/>
  <c r="CP1221" i="1"/>
  <c r="AO1219" i="1"/>
  <c r="AP1219" i="1" s="1"/>
  <c r="CK1219" i="1"/>
  <c r="CL1219" i="1" s="1"/>
  <c r="AG1219" i="1"/>
  <c r="AH1219" i="1" s="1"/>
  <c r="CC1219" i="1"/>
  <c r="CD1219" i="1" s="1"/>
  <c r="BU1219" i="1"/>
  <c r="BV1219" i="1" s="1"/>
  <c r="BM1219" i="1"/>
  <c r="BN1219" i="1" s="1"/>
  <c r="BE1219" i="1"/>
  <c r="BF1219" i="1" s="1"/>
  <c r="AW1219" i="1"/>
  <c r="AX1219" i="1" s="1"/>
  <c r="DY1219" i="1"/>
  <c r="DZ1219" i="1" s="1"/>
  <c r="DQ1219" i="1"/>
  <c r="DR1219" i="1" s="1"/>
  <c r="DI1219" i="1"/>
  <c r="DJ1219" i="1" s="1"/>
  <c r="DA1219" i="1"/>
  <c r="DB1219" i="1" s="1"/>
  <c r="CS1219" i="1"/>
  <c r="CT1219" i="1" s="1"/>
  <c r="GY1219" i="1"/>
  <c r="GQ1219" i="1"/>
  <c r="GI1219" i="1"/>
  <c r="EE1219" i="1"/>
  <c r="DG1219" i="1"/>
  <c r="EU1219" i="1"/>
  <c r="BS1219" i="1"/>
  <c r="DO1219" i="1"/>
  <c r="DW1219" i="1"/>
  <c r="CY1219" i="1"/>
  <c r="CI1219" i="1"/>
  <c r="GA1219" i="1"/>
  <c r="FC1219" i="1"/>
  <c r="CQ1219" i="1"/>
  <c r="FK1219" i="1"/>
  <c r="CA1219" i="1"/>
  <c r="EM1219" i="1"/>
  <c r="FS1219" i="1"/>
  <c r="EG1219" i="1"/>
  <c r="EH1219" i="1" s="1"/>
  <c r="EO1219" i="1"/>
  <c r="EP1219" i="1" s="1"/>
  <c r="EW1219" i="1"/>
  <c r="EX1219" i="1" s="1"/>
  <c r="FE1219" i="1"/>
  <c r="FF1219" i="1" s="1"/>
  <c r="FM1219" i="1"/>
  <c r="FN1219" i="1" s="1"/>
  <c r="FU1219" i="1"/>
  <c r="FV1219" i="1" s="1"/>
  <c r="GC1219" i="1"/>
  <c r="GD1219" i="1" s="1"/>
  <c r="GK1219" i="1"/>
  <c r="GL1219" i="1" s="1"/>
  <c r="GS1219" i="1"/>
  <c r="GT1219" i="1" s="1"/>
  <c r="HA1219" i="1"/>
  <c r="HB1219" i="1" s="1"/>
  <c r="FI1220" i="1"/>
  <c r="FJ1219" i="1"/>
  <c r="FZ1219" i="1"/>
  <c r="FY1220" i="1"/>
  <c r="EC1221" i="1"/>
  <c r="ED1220" i="1"/>
  <c r="GH1219" i="1"/>
  <c r="GG1220" i="1"/>
  <c r="EL1219" i="1"/>
  <c r="EK1220" i="1"/>
  <c r="CH1222" i="1"/>
  <c r="CG1223" i="1"/>
  <c r="GP1219" i="1"/>
  <c r="GO1220" i="1"/>
  <c r="FQ1220" i="1"/>
  <c r="FR1219" i="1"/>
  <c r="GX1219" i="1"/>
  <c r="GW1220" i="1"/>
  <c r="FA1220" i="1"/>
  <c r="FB1219" i="1"/>
  <c r="DU1221" i="1"/>
  <c r="DV1220" i="1"/>
  <c r="GJ1164" i="1"/>
  <c r="GM1164" i="1" s="1"/>
  <c r="GN1164" i="1" s="1"/>
  <c r="GB1164" i="1"/>
  <c r="GE1164" i="1" s="1"/>
  <c r="GF1164" i="1" s="1"/>
  <c r="FD1164" i="1"/>
  <c r="FG1164" i="1" s="1"/>
  <c r="FH1164" i="1" s="1"/>
  <c r="DP1164" i="1"/>
  <c r="DS1164" i="1" s="1"/>
  <c r="DT1164" i="1" s="1"/>
  <c r="CR1164" i="1"/>
  <c r="CU1164" i="1" s="1"/>
  <c r="BD1164" i="1"/>
  <c r="AF1164" i="1"/>
  <c r="FL1164" i="1"/>
  <c r="FO1164" i="1" s="1"/>
  <c r="FP1164" i="1" s="1"/>
  <c r="EN1164" i="1"/>
  <c r="EQ1164" i="1" s="1"/>
  <c r="ER1164" i="1" s="1"/>
  <c r="CZ1164" i="1"/>
  <c r="DC1164" i="1" s="1"/>
  <c r="CB1164" i="1"/>
  <c r="CE1164" i="1" s="1"/>
  <c r="CF1164" i="1" s="1"/>
  <c r="AN1164" i="1"/>
  <c r="EV1164" i="1"/>
  <c r="EY1164" i="1" s="1"/>
  <c r="EZ1164" i="1" s="1"/>
  <c r="DX1164" i="1"/>
  <c r="EA1164" i="1" s="1"/>
  <c r="EB1164" i="1" s="1"/>
  <c r="CJ1164" i="1"/>
  <c r="CM1164" i="1" s="1"/>
  <c r="CN1164" i="1" s="1"/>
  <c r="BL1164" i="1"/>
  <c r="FT1164" i="1"/>
  <c r="FW1164" i="1" s="1"/>
  <c r="FX1164" i="1" s="1"/>
  <c r="EF1164" i="1"/>
  <c r="EI1164" i="1" s="1"/>
  <c r="EJ1164" i="1" s="1"/>
  <c r="DH1164" i="1"/>
  <c r="DK1164" i="1" s="1"/>
  <c r="BT1164" i="1"/>
  <c r="BW1164" i="1" s="1"/>
  <c r="BX1164" i="1" s="1"/>
  <c r="AV1164" i="1"/>
  <c r="F1218" i="1"/>
  <c r="E1220" i="1"/>
  <c r="Q1219" i="1"/>
  <c r="S1218" i="1"/>
  <c r="Z1218" i="1" s="1"/>
  <c r="R1218" i="1"/>
  <c r="D1219" i="1"/>
  <c r="G1219" i="1" s="1"/>
  <c r="J1166" i="1"/>
  <c r="K1166" i="1" s="1"/>
  <c r="M1166" i="1"/>
  <c r="N1166" i="1" s="1"/>
  <c r="I1167" i="1"/>
  <c r="X495" i="1"/>
  <c r="A1220" i="1"/>
  <c r="H1219" i="1"/>
  <c r="L1165" i="1"/>
  <c r="O1165" i="1" s="1"/>
  <c r="U1165" i="1"/>
  <c r="W1165" i="1" s="1"/>
  <c r="T1219" i="1"/>
  <c r="AB1219" i="1"/>
  <c r="AA1219" i="1"/>
  <c r="EK1221" i="1" l="1"/>
  <c r="EL1220" i="1"/>
  <c r="DE1222" i="1"/>
  <c r="DF1221" i="1"/>
  <c r="CC1220" i="1"/>
  <c r="CD1220" i="1" s="1"/>
  <c r="AG1220" i="1"/>
  <c r="AH1220" i="1" s="1"/>
  <c r="BU1220" i="1"/>
  <c r="BV1220" i="1" s="1"/>
  <c r="BM1220" i="1"/>
  <c r="BN1220" i="1" s="1"/>
  <c r="BE1220" i="1"/>
  <c r="BF1220" i="1" s="1"/>
  <c r="AW1220" i="1"/>
  <c r="AX1220" i="1" s="1"/>
  <c r="CK1220" i="1"/>
  <c r="CL1220" i="1" s="1"/>
  <c r="AO1220" i="1"/>
  <c r="AP1220" i="1" s="1"/>
  <c r="DY1220" i="1"/>
  <c r="DZ1220" i="1" s="1"/>
  <c r="DQ1220" i="1"/>
  <c r="DR1220" i="1" s="1"/>
  <c r="DI1220" i="1"/>
  <c r="DJ1220" i="1" s="1"/>
  <c r="DA1220" i="1"/>
  <c r="DB1220" i="1" s="1"/>
  <c r="CS1220" i="1"/>
  <c r="CT1220" i="1" s="1"/>
  <c r="GY1220" i="1"/>
  <c r="GQ1220" i="1"/>
  <c r="GI1220" i="1"/>
  <c r="BS1220" i="1"/>
  <c r="FS1220" i="1"/>
  <c r="GA1220" i="1"/>
  <c r="EE1220" i="1"/>
  <c r="FC1220" i="1"/>
  <c r="EM1220" i="1"/>
  <c r="DW1220" i="1"/>
  <c r="CY1220" i="1"/>
  <c r="DO1220" i="1"/>
  <c r="CQ1220" i="1"/>
  <c r="CI1220" i="1"/>
  <c r="FK1220" i="1"/>
  <c r="DG1220" i="1"/>
  <c r="EU1220" i="1"/>
  <c r="CA1220" i="1"/>
  <c r="EG1220" i="1"/>
  <c r="EH1220" i="1" s="1"/>
  <c r="EO1220" i="1"/>
  <c r="EP1220" i="1" s="1"/>
  <c r="EW1220" i="1"/>
  <c r="EX1220" i="1" s="1"/>
  <c r="FE1220" i="1"/>
  <c r="FF1220" i="1" s="1"/>
  <c r="FM1220" i="1"/>
  <c r="FN1220" i="1" s="1"/>
  <c r="FU1220" i="1"/>
  <c r="FV1220" i="1" s="1"/>
  <c r="GC1220" i="1"/>
  <c r="GD1220" i="1" s="1"/>
  <c r="GK1220" i="1"/>
  <c r="GL1220" i="1" s="1"/>
  <c r="GS1220" i="1"/>
  <c r="GT1220" i="1" s="1"/>
  <c r="HA1220" i="1"/>
  <c r="HB1220" i="1" s="1"/>
  <c r="FQ1221" i="1"/>
  <c r="FR1220" i="1"/>
  <c r="FI1221" i="1"/>
  <c r="FJ1220" i="1"/>
  <c r="BZ1221" i="1"/>
  <c r="BY1222" i="1"/>
  <c r="DU1222" i="1"/>
  <c r="DV1221" i="1"/>
  <c r="GG1221" i="1"/>
  <c r="GH1220" i="1"/>
  <c r="CO1223" i="1"/>
  <c r="CP1222" i="1"/>
  <c r="FA1221" i="1"/>
  <c r="FB1220" i="1"/>
  <c r="GP1220" i="1"/>
  <c r="GO1221" i="1"/>
  <c r="BQ1225" i="1"/>
  <c r="BR1224" i="1"/>
  <c r="GW1221" i="1"/>
  <c r="GX1220" i="1"/>
  <c r="EC1222" i="1"/>
  <c r="ED1221" i="1"/>
  <c r="CW1223" i="1"/>
  <c r="CX1222" i="1"/>
  <c r="ES1221" i="1"/>
  <c r="ET1220" i="1"/>
  <c r="CH1223" i="1"/>
  <c r="CG1224" i="1"/>
  <c r="FY1221" i="1"/>
  <c r="FZ1220" i="1"/>
  <c r="DM1222" i="1"/>
  <c r="DN1221" i="1"/>
  <c r="GJ1165" i="1"/>
  <c r="GM1165" i="1" s="1"/>
  <c r="GN1165" i="1" s="1"/>
  <c r="EV1165" i="1"/>
  <c r="EY1165" i="1" s="1"/>
  <c r="EZ1165" i="1" s="1"/>
  <c r="DX1165" i="1"/>
  <c r="EA1165" i="1" s="1"/>
  <c r="EB1165" i="1" s="1"/>
  <c r="CJ1165" i="1"/>
  <c r="CM1165" i="1" s="1"/>
  <c r="CN1165" i="1" s="1"/>
  <c r="BL1165" i="1"/>
  <c r="FT1165" i="1"/>
  <c r="FW1165" i="1" s="1"/>
  <c r="FX1165" i="1" s="1"/>
  <c r="EF1165" i="1"/>
  <c r="EI1165" i="1" s="1"/>
  <c r="EJ1165" i="1" s="1"/>
  <c r="DH1165" i="1"/>
  <c r="DK1165" i="1" s="1"/>
  <c r="BT1165" i="1"/>
  <c r="BW1165" i="1" s="1"/>
  <c r="BX1165" i="1" s="1"/>
  <c r="AV1165" i="1"/>
  <c r="GB1165" i="1"/>
  <c r="GE1165" i="1" s="1"/>
  <c r="GF1165" i="1" s="1"/>
  <c r="FD1165" i="1"/>
  <c r="FG1165" i="1" s="1"/>
  <c r="FH1165" i="1" s="1"/>
  <c r="DP1165" i="1"/>
  <c r="DS1165" i="1" s="1"/>
  <c r="DT1165" i="1" s="1"/>
  <c r="CR1165" i="1"/>
  <c r="CU1165" i="1" s="1"/>
  <c r="BD1165" i="1"/>
  <c r="AF1165" i="1"/>
  <c r="FL1165" i="1"/>
  <c r="FO1165" i="1" s="1"/>
  <c r="FP1165" i="1" s="1"/>
  <c r="EN1165" i="1"/>
  <c r="EQ1165" i="1" s="1"/>
  <c r="ER1165" i="1" s="1"/>
  <c r="CZ1165" i="1"/>
  <c r="DC1165" i="1" s="1"/>
  <c r="CB1165" i="1"/>
  <c r="CE1165" i="1" s="1"/>
  <c r="CF1165" i="1" s="1"/>
  <c r="AN1165" i="1"/>
  <c r="F1219" i="1"/>
  <c r="E1221" i="1"/>
  <c r="Q1220" i="1"/>
  <c r="S1219" i="1"/>
  <c r="Z1219" i="1" s="1"/>
  <c r="R1219" i="1"/>
  <c r="D1220" i="1"/>
  <c r="G1220" i="1" s="1"/>
  <c r="AB1220" i="1"/>
  <c r="AA1220" i="1"/>
  <c r="T1220" i="1"/>
  <c r="M1167" i="1"/>
  <c r="N1167" i="1" s="1"/>
  <c r="J1167" i="1"/>
  <c r="K1167" i="1" s="1"/>
  <c r="I1168" i="1"/>
  <c r="C496" i="1"/>
  <c r="L1166" i="1"/>
  <c r="O1166" i="1" s="1"/>
  <c r="U1166" i="1"/>
  <c r="W1166" i="1" s="1"/>
  <c r="A1221" i="1"/>
  <c r="H1220" i="1"/>
  <c r="B495" i="1"/>
  <c r="ET1221" i="1" l="1"/>
  <c r="ES1222" i="1"/>
  <c r="CP1223" i="1"/>
  <c r="CO1224" i="1"/>
  <c r="DM1223" i="1"/>
  <c r="DN1222" i="1"/>
  <c r="BQ1226" i="1"/>
  <c r="BR1225" i="1"/>
  <c r="FI1222" i="1"/>
  <c r="FJ1221" i="1"/>
  <c r="CW1224" i="1"/>
  <c r="CX1223" i="1"/>
  <c r="GP1221" i="1"/>
  <c r="GO1222" i="1"/>
  <c r="GG1222" i="1"/>
  <c r="GH1221" i="1"/>
  <c r="BM1221" i="1"/>
  <c r="BN1221" i="1" s="1"/>
  <c r="BE1221" i="1"/>
  <c r="BF1221" i="1" s="1"/>
  <c r="AW1221" i="1"/>
  <c r="AX1221" i="1" s="1"/>
  <c r="CK1221" i="1"/>
  <c r="CL1221" i="1" s="1"/>
  <c r="AO1221" i="1"/>
  <c r="AP1221" i="1" s="1"/>
  <c r="CC1221" i="1"/>
  <c r="CD1221" i="1" s="1"/>
  <c r="AG1221" i="1"/>
  <c r="AH1221" i="1" s="1"/>
  <c r="BU1221" i="1"/>
  <c r="BV1221" i="1" s="1"/>
  <c r="DY1221" i="1"/>
  <c r="DZ1221" i="1" s="1"/>
  <c r="DQ1221" i="1"/>
  <c r="DR1221" i="1" s="1"/>
  <c r="DI1221" i="1"/>
  <c r="DJ1221" i="1" s="1"/>
  <c r="DA1221" i="1"/>
  <c r="DB1221" i="1" s="1"/>
  <c r="CS1221" i="1"/>
  <c r="CT1221" i="1" s="1"/>
  <c r="GY1221" i="1"/>
  <c r="GQ1221" i="1"/>
  <c r="GI1221" i="1"/>
  <c r="CY1221" i="1"/>
  <c r="EM1221" i="1"/>
  <c r="GA1221" i="1"/>
  <c r="DO1221" i="1"/>
  <c r="EU1221" i="1"/>
  <c r="DW1221" i="1"/>
  <c r="FK1221" i="1"/>
  <c r="CI1221" i="1"/>
  <c r="CA1221" i="1"/>
  <c r="FS1221" i="1"/>
  <c r="CQ1221" i="1"/>
  <c r="DG1221" i="1"/>
  <c r="BS1221" i="1"/>
  <c r="EE1221" i="1"/>
  <c r="FC1221" i="1"/>
  <c r="EG1221" i="1"/>
  <c r="EH1221" i="1" s="1"/>
  <c r="EO1221" i="1"/>
  <c r="EP1221" i="1" s="1"/>
  <c r="EW1221" i="1"/>
  <c r="EX1221" i="1" s="1"/>
  <c r="FE1221" i="1"/>
  <c r="FF1221" i="1" s="1"/>
  <c r="FM1221" i="1"/>
  <c r="FN1221" i="1" s="1"/>
  <c r="FU1221" i="1"/>
  <c r="FV1221" i="1" s="1"/>
  <c r="GC1221" i="1"/>
  <c r="GD1221" i="1" s="1"/>
  <c r="GK1221" i="1"/>
  <c r="GL1221" i="1" s="1"/>
  <c r="GS1221" i="1"/>
  <c r="GT1221" i="1" s="1"/>
  <c r="HA1221" i="1"/>
  <c r="HB1221" i="1" s="1"/>
  <c r="FZ1221" i="1"/>
  <c r="FY1222" i="1"/>
  <c r="FQ1222" i="1"/>
  <c r="FR1221" i="1"/>
  <c r="GW1222" i="1"/>
  <c r="GX1221" i="1"/>
  <c r="BY1223" i="1"/>
  <c r="BZ1222" i="1"/>
  <c r="CG1225" i="1"/>
  <c r="CH1224" i="1"/>
  <c r="ED1222" i="1"/>
  <c r="EC1223" i="1"/>
  <c r="DV1222" i="1"/>
  <c r="DU1223" i="1"/>
  <c r="DF1222" i="1"/>
  <c r="DE1223" i="1"/>
  <c r="FA1222" i="1"/>
  <c r="FB1221" i="1"/>
  <c r="EL1221" i="1"/>
  <c r="EK1222" i="1"/>
  <c r="GJ1166" i="1"/>
  <c r="GM1166" i="1" s="1"/>
  <c r="GN1166" i="1" s="1"/>
  <c r="DP1166" i="1"/>
  <c r="DS1166" i="1" s="1"/>
  <c r="DT1166" i="1" s="1"/>
  <c r="CB1166" i="1"/>
  <c r="CE1166" i="1" s="1"/>
  <c r="CF1166" i="1" s="1"/>
  <c r="BD1166" i="1"/>
  <c r="AF1166" i="1"/>
  <c r="FT1166" i="1"/>
  <c r="FW1166" i="1" s="1"/>
  <c r="FX1166" i="1" s="1"/>
  <c r="FD1166" i="1"/>
  <c r="FG1166" i="1" s="1"/>
  <c r="FH1166" i="1" s="1"/>
  <c r="EN1166" i="1"/>
  <c r="EQ1166" i="1" s="1"/>
  <c r="ER1166" i="1" s="1"/>
  <c r="DX1166" i="1"/>
  <c r="EA1166" i="1" s="1"/>
  <c r="EB1166" i="1" s="1"/>
  <c r="CZ1166" i="1"/>
  <c r="DC1166" i="1" s="1"/>
  <c r="AN1166" i="1"/>
  <c r="DH1166" i="1"/>
  <c r="DK1166" i="1" s="1"/>
  <c r="CJ1166" i="1"/>
  <c r="CM1166" i="1" s="1"/>
  <c r="CN1166" i="1" s="1"/>
  <c r="BL1166" i="1"/>
  <c r="GB1166" i="1"/>
  <c r="GE1166" i="1" s="1"/>
  <c r="GF1166" i="1" s="1"/>
  <c r="FL1166" i="1"/>
  <c r="FO1166" i="1" s="1"/>
  <c r="FP1166" i="1" s="1"/>
  <c r="EV1166" i="1"/>
  <c r="EY1166" i="1" s="1"/>
  <c r="EZ1166" i="1" s="1"/>
  <c r="EF1166" i="1"/>
  <c r="EI1166" i="1" s="1"/>
  <c r="EJ1166" i="1" s="1"/>
  <c r="CR1166" i="1"/>
  <c r="CU1166" i="1" s="1"/>
  <c r="BT1166" i="1"/>
  <c r="BW1166" i="1" s="1"/>
  <c r="BX1166" i="1" s="1"/>
  <c r="AV1166" i="1"/>
  <c r="F1220" i="1"/>
  <c r="E1222" i="1"/>
  <c r="Q1221" i="1"/>
  <c r="R1220" i="1"/>
  <c r="S1220" i="1"/>
  <c r="Z1220" i="1" s="1"/>
  <c r="D1221" i="1"/>
  <c r="G1221" i="1" s="1"/>
  <c r="A1222" i="1"/>
  <c r="H1221" i="1"/>
  <c r="P496" i="1"/>
  <c r="J1168" i="1"/>
  <c r="K1168" i="1" s="1"/>
  <c r="I1169" i="1"/>
  <c r="T1221" i="1"/>
  <c r="AB1221" i="1"/>
  <c r="AA1221" i="1"/>
  <c r="L1167" i="1"/>
  <c r="O1167" i="1" s="1"/>
  <c r="U1167" i="1"/>
  <c r="W1167" i="1" s="1"/>
  <c r="DN1223" i="1" l="1"/>
  <c r="DM1224" i="1"/>
  <c r="EC1224" i="1"/>
  <c r="ED1223" i="1"/>
  <c r="CX1224" i="1"/>
  <c r="CW1225" i="1"/>
  <c r="CP1224" i="1"/>
  <c r="CO1225" i="1"/>
  <c r="GP1222" i="1"/>
  <c r="GO1223" i="1"/>
  <c r="EK1223" i="1"/>
  <c r="EL1222" i="1"/>
  <c r="FI1223" i="1"/>
  <c r="FJ1222" i="1"/>
  <c r="ET1222" i="1"/>
  <c r="ES1223" i="1"/>
  <c r="GX1222" i="1"/>
  <c r="GW1223" i="1"/>
  <c r="CK1222" i="1"/>
  <c r="CL1222" i="1" s="1"/>
  <c r="AO1222" i="1"/>
  <c r="AP1222" i="1" s="1"/>
  <c r="CC1222" i="1"/>
  <c r="CD1222" i="1" s="1"/>
  <c r="AG1222" i="1"/>
  <c r="AH1222" i="1" s="1"/>
  <c r="BU1222" i="1"/>
  <c r="BV1222" i="1" s="1"/>
  <c r="BM1222" i="1"/>
  <c r="BN1222" i="1" s="1"/>
  <c r="BE1222" i="1"/>
  <c r="BF1222" i="1" s="1"/>
  <c r="AW1222" i="1"/>
  <c r="AX1222" i="1" s="1"/>
  <c r="DY1222" i="1"/>
  <c r="DZ1222" i="1" s="1"/>
  <c r="DQ1222" i="1"/>
  <c r="DR1222" i="1" s="1"/>
  <c r="DI1222" i="1"/>
  <c r="DJ1222" i="1" s="1"/>
  <c r="DA1222" i="1"/>
  <c r="DB1222" i="1" s="1"/>
  <c r="CS1222" i="1"/>
  <c r="CT1222" i="1" s="1"/>
  <c r="GY1222" i="1"/>
  <c r="GQ1222" i="1"/>
  <c r="GI1222" i="1"/>
  <c r="BS1222" i="1"/>
  <c r="CI1222" i="1"/>
  <c r="DW1222" i="1"/>
  <c r="FC1222" i="1"/>
  <c r="GA1222" i="1"/>
  <c r="CQ1222" i="1"/>
  <c r="DG1222" i="1"/>
  <c r="EM1222" i="1"/>
  <c r="CY1222" i="1"/>
  <c r="FK1222" i="1"/>
  <c r="CA1222" i="1"/>
  <c r="FS1222" i="1"/>
  <c r="EE1222" i="1"/>
  <c r="DO1222" i="1"/>
  <c r="EU1222" i="1"/>
  <c r="EG1222" i="1"/>
  <c r="EH1222" i="1" s="1"/>
  <c r="EO1222" i="1"/>
  <c r="EP1222" i="1" s="1"/>
  <c r="EW1222" i="1"/>
  <c r="EX1222" i="1" s="1"/>
  <c r="FE1222" i="1"/>
  <c r="FF1222" i="1" s="1"/>
  <c r="FM1222" i="1"/>
  <c r="FN1222" i="1" s="1"/>
  <c r="FU1222" i="1"/>
  <c r="FV1222" i="1" s="1"/>
  <c r="GC1222" i="1"/>
  <c r="GD1222" i="1" s="1"/>
  <c r="GK1222" i="1"/>
  <c r="GL1222" i="1" s="1"/>
  <c r="GS1222" i="1"/>
  <c r="GT1222" i="1" s="1"/>
  <c r="HA1222" i="1"/>
  <c r="HB1222" i="1" s="1"/>
  <c r="BZ1223" i="1"/>
  <c r="BY1224" i="1"/>
  <c r="FR1222" i="1"/>
  <c r="FQ1223" i="1"/>
  <c r="FB1222" i="1"/>
  <c r="FA1223" i="1"/>
  <c r="CG1226" i="1"/>
  <c r="CH1225" i="1"/>
  <c r="FZ1222" i="1"/>
  <c r="FY1223" i="1"/>
  <c r="DE1224" i="1"/>
  <c r="DF1223" i="1"/>
  <c r="DU1224" i="1"/>
  <c r="DV1223" i="1"/>
  <c r="GH1222" i="1"/>
  <c r="GG1223" i="1"/>
  <c r="BR1226" i="1"/>
  <c r="BQ1227" i="1"/>
  <c r="GR1165" i="1"/>
  <c r="GR1167" i="1" s="1"/>
  <c r="GU1167" i="1" s="1"/>
  <c r="GV1167" i="1" s="1"/>
  <c r="GJ1167" i="1"/>
  <c r="GM1167" i="1" s="1"/>
  <c r="GN1167" i="1" s="1"/>
  <c r="FT1167" i="1"/>
  <c r="FW1167" i="1" s="1"/>
  <c r="FX1167" i="1" s="1"/>
  <c r="FD1167" i="1"/>
  <c r="FG1167" i="1" s="1"/>
  <c r="FH1167" i="1" s="1"/>
  <c r="EN1167" i="1"/>
  <c r="EQ1167" i="1" s="1"/>
  <c r="ER1167" i="1" s="1"/>
  <c r="DX1167" i="1"/>
  <c r="EA1167" i="1" s="1"/>
  <c r="EB1167" i="1" s="1"/>
  <c r="DH1167" i="1"/>
  <c r="DK1167" i="1" s="1"/>
  <c r="CR1167" i="1"/>
  <c r="CU1167" i="1" s="1"/>
  <c r="CB1167" i="1"/>
  <c r="CE1167" i="1" s="1"/>
  <c r="CF1167" i="1" s="1"/>
  <c r="BL1167" i="1"/>
  <c r="AV1167" i="1"/>
  <c r="AF1167" i="1"/>
  <c r="GB1167" i="1"/>
  <c r="GE1167" i="1" s="1"/>
  <c r="GF1167" i="1" s="1"/>
  <c r="FL1167" i="1"/>
  <c r="FO1167" i="1" s="1"/>
  <c r="FP1167" i="1" s="1"/>
  <c r="EV1167" i="1"/>
  <c r="EY1167" i="1" s="1"/>
  <c r="EZ1167" i="1" s="1"/>
  <c r="EF1167" i="1"/>
  <c r="EI1167" i="1" s="1"/>
  <c r="EJ1167" i="1" s="1"/>
  <c r="DP1167" i="1"/>
  <c r="DS1167" i="1" s="1"/>
  <c r="DT1167" i="1" s="1"/>
  <c r="CZ1167" i="1"/>
  <c r="DC1167" i="1" s="1"/>
  <c r="CJ1167" i="1"/>
  <c r="CM1167" i="1" s="1"/>
  <c r="CN1167" i="1" s="1"/>
  <c r="BT1167" i="1"/>
  <c r="BW1167" i="1" s="1"/>
  <c r="BX1167" i="1" s="1"/>
  <c r="BD1167" i="1"/>
  <c r="AN1167" i="1"/>
  <c r="F1221" i="1"/>
  <c r="S1221" i="1"/>
  <c r="Z1221" i="1" s="1"/>
  <c r="R1221" i="1"/>
  <c r="E1223" i="1"/>
  <c r="Q1222" i="1"/>
  <c r="D1222" i="1"/>
  <c r="G1222" i="1" s="1"/>
  <c r="M1168" i="1"/>
  <c r="N1168" i="1" s="1"/>
  <c r="X496" i="1"/>
  <c r="L1168" i="1"/>
  <c r="U1168" i="1"/>
  <c r="W1168" i="1" s="1"/>
  <c r="A1223" i="1"/>
  <c r="H1222" i="1"/>
  <c r="J1169" i="1"/>
  <c r="K1169" i="1" s="1"/>
  <c r="I1170" i="1"/>
  <c r="AB1222" i="1"/>
  <c r="AA1222" i="1"/>
  <c r="T1222" i="1"/>
  <c r="CP1225" i="1" l="1"/>
  <c r="CO1226" i="1"/>
  <c r="BQ1228" i="1"/>
  <c r="BR1227" i="1"/>
  <c r="FQ1224" i="1"/>
  <c r="FR1223" i="1"/>
  <c r="FZ1223" i="1"/>
  <c r="FY1224" i="1"/>
  <c r="CX1225" i="1"/>
  <c r="CW1226" i="1"/>
  <c r="FI1224" i="1"/>
  <c r="FJ1223" i="1"/>
  <c r="DF1224" i="1"/>
  <c r="DE1225" i="1"/>
  <c r="GG1224" i="1"/>
  <c r="GH1223" i="1"/>
  <c r="BZ1224" i="1"/>
  <c r="BY1225" i="1"/>
  <c r="CG1227" i="1"/>
  <c r="CH1226" i="1"/>
  <c r="EL1223" i="1"/>
  <c r="EK1224" i="1"/>
  <c r="ED1224" i="1"/>
  <c r="EC1225" i="1"/>
  <c r="ET1223" i="1"/>
  <c r="ES1224" i="1"/>
  <c r="DV1224" i="1"/>
  <c r="DU1225" i="1"/>
  <c r="FB1223" i="1"/>
  <c r="FA1224" i="1"/>
  <c r="GW1224" i="1"/>
  <c r="GX1223" i="1"/>
  <c r="GP1223" i="1"/>
  <c r="GO1224" i="1"/>
  <c r="DM1225" i="1"/>
  <c r="DN1224" i="1"/>
  <c r="CK1223" i="1"/>
  <c r="CL1223" i="1" s="1"/>
  <c r="CC1223" i="1"/>
  <c r="CD1223" i="1" s="1"/>
  <c r="BM1223" i="1"/>
  <c r="BN1223" i="1" s="1"/>
  <c r="BE1223" i="1"/>
  <c r="BF1223" i="1" s="1"/>
  <c r="AW1223" i="1"/>
  <c r="AX1223" i="1" s="1"/>
  <c r="BU1223" i="1"/>
  <c r="BV1223" i="1" s="1"/>
  <c r="AO1223" i="1"/>
  <c r="AP1223" i="1" s="1"/>
  <c r="AG1223" i="1"/>
  <c r="AH1223" i="1" s="1"/>
  <c r="DY1223" i="1"/>
  <c r="DZ1223" i="1" s="1"/>
  <c r="DQ1223" i="1"/>
  <c r="DR1223" i="1" s="1"/>
  <c r="DI1223" i="1"/>
  <c r="DJ1223" i="1" s="1"/>
  <c r="DA1223" i="1"/>
  <c r="DB1223" i="1" s="1"/>
  <c r="CS1223" i="1"/>
  <c r="CT1223" i="1" s="1"/>
  <c r="GY1223" i="1"/>
  <c r="GQ1223" i="1"/>
  <c r="GI1223" i="1"/>
  <c r="BS1223" i="1"/>
  <c r="DW1223" i="1"/>
  <c r="FS1223" i="1"/>
  <c r="CY1223" i="1"/>
  <c r="CQ1223" i="1"/>
  <c r="EM1223" i="1"/>
  <c r="EU1223" i="1"/>
  <c r="CI1223" i="1"/>
  <c r="DG1223" i="1"/>
  <c r="CA1223" i="1"/>
  <c r="FK1223" i="1"/>
  <c r="EE1223" i="1"/>
  <c r="GA1223" i="1"/>
  <c r="DO1223" i="1"/>
  <c r="FC1223" i="1"/>
  <c r="EG1223" i="1"/>
  <c r="EH1223" i="1" s="1"/>
  <c r="EO1223" i="1"/>
  <c r="EP1223" i="1" s="1"/>
  <c r="EW1223" i="1"/>
  <c r="EX1223" i="1" s="1"/>
  <c r="FE1223" i="1"/>
  <c r="FF1223" i="1" s="1"/>
  <c r="FM1223" i="1"/>
  <c r="FN1223" i="1" s="1"/>
  <c r="FU1223" i="1"/>
  <c r="FV1223" i="1" s="1"/>
  <c r="GC1223" i="1"/>
  <c r="GD1223" i="1" s="1"/>
  <c r="GK1223" i="1"/>
  <c r="GL1223" i="1" s="1"/>
  <c r="GS1223" i="1"/>
  <c r="GT1223" i="1" s="1"/>
  <c r="HA1223" i="1"/>
  <c r="HB1223" i="1" s="1"/>
  <c r="F1222" i="1"/>
  <c r="D1223" i="1"/>
  <c r="G1223" i="1" s="1"/>
  <c r="E1224" i="1"/>
  <c r="Q1223" i="1"/>
  <c r="S1222" i="1"/>
  <c r="Z1222" i="1" s="1"/>
  <c r="R1222" i="1"/>
  <c r="M1169" i="1"/>
  <c r="M1170" i="1" s="1"/>
  <c r="N1169" i="1"/>
  <c r="O1168" i="1"/>
  <c r="T1223" i="1"/>
  <c r="AB1223" i="1"/>
  <c r="AA1223" i="1"/>
  <c r="B496" i="1"/>
  <c r="J1170" i="1"/>
  <c r="K1170" i="1" s="1"/>
  <c r="I1171" i="1"/>
  <c r="A1224" i="1"/>
  <c r="H1223" i="1"/>
  <c r="L1169" i="1"/>
  <c r="U1169" i="1"/>
  <c r="W1169" i="1" s="1"/>
  <c r="C497" i="1"/>
  <c r="DN1225" i="1" l="1"/>
  <c r="DM1226" i="1"/>
  <c r="BM1224" i="1"/>
  <c r="BN1224" i="1" s="1"/>
  <c r="BE1224" i="1"/>
  <c r="BF1224" i="1" s="1"/>
  <c r="CK1224" i="1"/>
  <c r="CL1224" i="1" s="1"/>
  <c r="AO1224" i="1"/>
  <c r="AP1224" i="1" s="1"/>
  <c r="CC1224" i="1"/>
  <c r="CD1224" i="1" s="1"/>
  <c r="AG1224" i="1"/>
  <c r="AH1224" i="1" s="1"/>
  <c r="BU1224" i="1"/>
  <c r="BV1224" i="1" s="1"/>
  <c r="AW1224" i="1"/>
  <c r="AX1224" i="1" s="1"/>
  <c r="DY1224" i="1"/>
  <c r="DZ1224" i="1" s="1"/>
  <c r="DQ1224" i="1"/>
  <c r="DR1224" i="1" s="1"/>
  <c r="DI1224" i="1"/>
  <c r="DJ1224" i="1" s="1"/>
  <c r="DA1224" i="1"/>
  <c r="DB1224" i="1" s="1"/>
  <c r="CS1224" i="1"/>
  <c r="CT1224" i="1" s="1"/>
  <c r="GY1224" i="1"/>
  <c r="GQ1224" i="1"/>
  <c r="GI1224" i="1"/>
  <c r="CY1224" i="1"/>
  <c r="GA1224" i="1"/>
  <c r="EU1224" i="1"/>
  <c r="CA1224" i="1"/>
  <c r="FC1224" i="1"/>
  <c r="FS1224" i="1"/>
  <c r="CI1224" i="1"/>
  <c r="EM1224" i="1"/>
  <c r="DW1224" i="1"/>
  <c r="FK1224" i="1"/>
  <c r="EE1224" i="1"/>
  <c r="DG1224" i="1"/>
  <c r="DO1224" i="1"/>
  <c r="BS1224" i="1"/>
  <c r="CQ1224" i="1"/>
  <c r="EG1224" i="1"/>
  <c r="EH1224" i="1" s="1"/>
  <c r="EO1224" i="1"/>
  <c r="EP1224" i="1" s="1"/>
  <c r="EW1224" i="1"/>
  <c r="EX1224" i="1" s="1"/>
  <c r="FE1224" i="1"/>
  <c r="FF1224" i="1" s="1"/>
  <c r="FM1224" i="1"/>
  <c r="FN1224" i="1" s="1"/>
  <c r="FU1224" i="1"/>
  <c r="FV1224" i="1" s="1"/>
  <c r="GC1224" i="1"/>
  <c r="GD1224" i="1" s="1"/>
  <c r="GK1224" i="1"/>
  <c r="GL1224" i="1" s="1"/>
  <c r="GS1224" i="1"/>
  <c r="GT1224" i="1" s="1"/>
  <c r="HA1224" i="1"/>
  <c r="HB1224" i="1" s="1"/>
  <c r="GP1224" i="1"/>
  <c r="GO1225" i="1"/>
  <c r="CH1227" i="1"/>
  <c r="CG1228" i="1"/>
  <c r="DE1226" i="1"/>
  <c r="DF1225" i="1"/>
  <c r="ES1225" i="1"/>
  <c r="ET1224" i="1"/>
  <c r="BY1226" i="1"/>
  <c r="BZ1225" i="1"/>
  <c r="FQ1225" i="1"/>
  <c r="FR1224" i="1"/>
  <c r="GW1225" i="1"/>
  <c r="GX1224" i="1"/>
  <c r="ED1225" i="1"/>
  <c r="EC1226" i="1"/>
  <c r="FI1225" i="1"/>
  <c r="FJ1224" i="1"/>
  <c r="FA1225" i="1"/>
  <c r="FB1224" i="1"/>
  <c r="CX1226" i="1"/>
  <c r="CW1227" i="1"/>
  <c r="BR1228" i="1"/>
  <c r="BQ1229" i="1"/>
  <c r="EK1225" i="1"/>
  <c r="EL1224" i="1"/>
  <c r="CP1226" i="1"/>
  <c r="CO1227" i="1"/>
  <c r="DU1226" i="1"/>
  <c r="DV1225" i="1"/>
  <c r="GH1224" i="1"/>
  <c r="GG1225" i="1"/>
  <c r="FZ1224" i="1"/>
  <c r="FY1225" i="1"/>
  <c r="GR1168" i="1"/>
  <c r="GU1168" i="1" s="1"/>
  <c r="GV1168" i="1" s="1"/>
  <c r="GJ1168" i="1"/>
  <c r="GM1168" i="1" s="1"/>
  <c r="GN1168" i="1" s="1"/>
  <c r="FT1168" i="1"/>
  <c r="FW1168" i="1" s="1"/>
  <c r="FX1168" i="1" s="1"/>
  <c r="FD1168" i="1"/>
  <c r="FG1168" i="1" s="1"/>
  <c r="FH1168" i="1" s="1"/>
  <c r="EN1168" i="1"/>
  <c r="EQ1168" i="1" s="1"/>
  <c r="ER1168" i="1" s="1"/>
  <c r="DX1168" i="1"/>
  <c r="EA1168" i="1" s="1"/>
  <c r="EB1168" i="1" s="1"/>
  <c r="DH1168" i="1"/>
  <c r="DK1168" i="1" s="1"/>
  <c r="CR1168" i="1"/>
  <c r="CU1168" i="1" s="1"/>
  <c r="CB1168" i="1"/>
  <c r="CE1168" i="1" s="1"/>
  <c r="CF1168" i="1" s="1"/>
  <c r="BL1168" i="1"/>
  <c r="AV1168" i="1"/>
  <c r="AF1168" i="1"/>
  <c r="GB1168" i="1"/>
  <c r="GE1168" i="1" s="1"/>
  <c r="GF1168" i="1" s="1"/>
  <c r="FL1168" i="1"/>
  <c r="FO1168" i="1" s="1"/>
  <c r="FP1168" i="1" s="1"/>
  <c r="EV1168" i="1"/>
  <c r="EY1168" i="1" s="1"/>
  <c r="EZ1168" i="1" s="1"/>
  <c r="EF1168" i="1"/>
  <c r="EI1168" i="1" s="1"/>
  <c r="EJ1168" i="1" s="1"/>
  <c r="DP1168" i="1"/>
  <c r="DS1168" i="1" s="1"/>
  <c r="DT1168" i="1" s="1"/>
  <c r="CZ1168" i="1"/>
  <c r="DC1168" i="1" s="1"/>
  <c r="CJ1168" i="1"/>
  <c r="CM1168" i="1" s="1"/>
  <c r="CN1168" i="1" s="1"/>
  <c r="BT1168" i="1"/>
  <c r="BW1168" i="1" s="1"/>
  <c r="BX1168" i="1" s="1"/>
  <c r="BD1168" i="1"/>
  <c r="AN1168" i="1"/>
  <c r="F1223" i="1"/>
  <c r="D1224" i="1"/>
  <c r="G1224" i="1" s="1"/>
  <c r="E1225" i="1"/>
  <c r="Q1224" i="1"/>
  <c r="S1223" i="1"/>
  <c r="Z1223" i="1" s="1"/>
  <c r="R1223" i="1"/>
  <c r="O1169" i="1"/>
  <c r="N1170" i="1"/>
  <c r="P497" i="1"/>
  <c r="AB1224" i="1"/>
  <c r="AA1224" i="1"/>
  <c r="T1224" i="1"/>
  <c r="A1225" i="1"/>
  <c r="H1224" i="1"/>
  <c r="J1171" i="1"/>
  <c r="K1171" i="1" s="1"/>
  <c r="M1171" i="1"/>
  <c r="I1172" i="1"/>
  <c r="L1170" i="1"/>
  <c r="U1170" i="1"/>
  <c r="W1170" i="1" s="1"/>
  <c r="ES1226" i="1" l="1"/>
  <c r="ET1225" i="1"/>
  <c r="GH1225" i="1"/>
  <c r="GG1226" i="1"/>
  <c r="BQ1230" i="1"/>
  <c r="BR1229" i="1"/>
  <c r="EC1227" i="1"/>
  <c r="ED1226" i="1"/>
  <c r="FA1226" i="1"/>
  <c r="FB1225" i="1"/>
  <c r="FQ1226" i="1"/>
  <c r="FR1225" i="1"/>
  <c r="FZ1225" i="1"/>
  <c r="FY1226" i="1"/>
  <c r="GP1225" i="1"/>
  <c r="GO1226" i="1"/>
  <c r="DM1227" i="1"/>
  <c r="DN1226" i="1"/>
  <c r="CX1227" i="1"/>
  <c r="CW1228" i="1"/>
  <c r="AW1225" i="1"/>
  <c r="AX1225" i="1" s="1"/>
  <c r="CK1225" i="1"/>
  <c r="CL1225" i="1" s="1"/>
  <c r="AO1225" i="1"/>
  <c r="AP1225" i="1" s="1"/>
  <c r="CC1225" i="1"/>
  <c r="CD1225" i="1" s="1"/>
  <c r="AG1225" i="1"/>
  <c r="AH1225" i="1" s="1"/>
  <c r="BU1225" i="1"/>
  <c r="BV1225" i="1" s="1"/>
  <c r="BM1225" i="1"/>
  <c r="BN1225" i="1" s="1"/>
  <c r="BE1225" i="1"/>
  <c r="BF1225" i="1" s="1"/>
  <c r="DY1225" i="1"/>
  <c r="DZ1225" i="1" s="1"/>
  <c r="DQ1225" i="1"/>
  <c r="DR1225" i="1" s="1"/>
  <c r="DI1225" i="1"/>
  <c r="DJ1225" i="1" s="1"/>
  <c r="DA1225" i="1"/>
  <c r="DB1225" i="1" s="1"/>
  <c r="CS1225" i="1"/>
  <c r="CT1225" i="1" s="1"/>
  <c r="GY1225" i="1"/>
  <c r="GQ1225" i="1"/>
  <c r="GI1225" i="1"/>
  <c r="CA1225" i="1"/>
  <c r="EE1225" i="1"/>
  <c r="FK1225" i="1"/>
  <c r="GA1225" i="1"/>
  <c r="CY1225" i="1"/>
  <c r="FC1225" i="1"/>
  <c r="EU1225" i="1"/>
  <c r="EM1225" i="1"/>
  <c r="BS1225" i="1"/>
  <c r="CI1225" i="1"/>
  <c r="DG1225" i="1"/>
  <c r="DO1225" i="1"/>
  <c r="DW1225" i="1"/>
  <c r="FS1225" i="1"/>
  <c r="CQ1225" i="1"/>
  <c r="EG1225" i="1"/>
  <c r="EH1225" i="1" s="1"/>
  <c r="EO1225" i="1"/>
  <c r="EP1225" i="1" s="1"/>
  <c r="EW1225" i="1"/>
  <c r="EX1225" i="1" s="1"/>
  <c r="FE1225" i="1"/>
  <c r="FF1225" i="1" s="1"/>
  <c r="FM1225" i="1"/>
  <c r="FN1225" i="1" s="1"/>
  <c r="FU1225" i="1"/>
  <c r="FV1225" i="1" s="1"/>
  <c r="GC1225" i="1"/>
  <c r="GD1225" i="1" s="1"/>
  <c r="GK1225" i="1"/>
  <c r="GL1225" i="1" s="1"/>
  <c r="GS1225" i="1"/>
  <c r="GT1225" i="1" s="1"/>
  <c r="HA1225" i="1"/>
  <c r="HB1225" i="1" s="1"/>
  <c r="DV1226" i="1"/>
  <c r="DU1227" i="1"/>
  <c r="GX1225" i="1"/>
  <c r="GW1226" i="1"/>
  <c r="DF1226" i="1"/>
  <c r="DE1227" i="1"/>
  <c r="CP1227" i="1"/>
  <c r="CO1228" i="1"/>
  <c r="CH1228" i="1"/>
  <c r="CG1229" i="1"/>
  <c r="EL1225" i="1"/>
  <c r="EK1226" i="1"/>
  <c r="FI1226" i="1"/>
  <c r="FJ1225" i="1"/>
  <c r="BY1227" i="1"/>
  <c r="BZ1226" i="1"/>
  <c r="GR1169" i="1"/>
  <c r="GU1169" i="1" s="1"/>
  <c r="GV1169" i="1" s="1"/>
  <c r="GJ1169" i="1"/>
  <c r="GM1169" i="1" s="1"/>
  <c r="GN1169" i="1" s="1"/>
  <c r="FT1169" i="1"/>
  <c r="FW1169" i="1" s="1"/>
  <c r="FX1169" i="1" s="1"/>
  <c r="FD1169" i="1"/>
  <c r="FG1169" i="1" s="1"/>
  <c r="FH1169" i="1" s="1"/>
  <c r="EN1169" i="1"/>
  <c r="EQ1169" i="1" s="1"/>
  <c r="ER1169" i="1" s="1"/>
  <c r="DX1169" i="1"/>
  <c r="EA1169" i="1" s="1"/>
  <c r="EB1169" i="1" s="1"/>
  <c r="DH1169" i="1"/>
  <c r="DK1169" i="1" s="1"/>
  <c r="CR1169" i="1"/>
  <c r="CU1169" i="1" s="1"/>
  <c r="CB1169" i="1"/>
  <c r="CE1169" i="1" s="1"/>
  <c r="CF1169" i="1" s="1"/>
  <c r="BL1169" i="1"/>
  <c r="AV1169" i="1"/>
  <c r="AF1169" i="1"/>
  <c r="GB1169" i="1"/>
  <c r="GE1169" i="1" s="1"/>
  <c r="GF1169" i="1" s="1"/>
  <c r="FL1169" i="1"/>
  <c r="FO1169" i="1" s="1"/>
  <c r="FP1169" i="1" s="1"/>
  <c r="EV1169" i="1"/>
  <c r="EY1169" i="1" s="1"/>
  <c r="EZ1169" i="1" s="1"/>
  <c r="EF1169" i="1"/>
  <c r="EI1169" i="1" s="1"/>
  <c r="EJ1169" i="1" s="1"/>
  <c r="DP1169" i="1"/>
  <c r="DS1169" i="1" s="1"/>
  <c r="DT1169" i="1" s="1"/>
  <c r="CZ1169" i="1"/>
  <c r="DC1169" i="1" s="1"/>
  <c r="CJ1169" i="1"/>
  <c r="CM1169" i="1" s="1"/>
  <c r="CN1169" i="1" s="1"/>
  <c r="BT1169" i="1"/>
  <c r="BW1169" i="1" s="1"/>
  <c r="BX1169" i="1" s="1"/>
  <c r="BD1169" i="1"/>
  <c r="AN1169" i="1"/>
  <c r="F1224" i="1"/>
  <c r="R1224" i="1"/>
  <c r="S1224" i="1"/>
  <c r="Z1224" i="1" s="1"/>
  <c r="E1226" i="1"/>
  <c r="Q1225" i="1"/>
  <c r="D1225" i="1"/>
  <c r="G1225" i="1" s="1"/>
  <c r="O1170" i="1"/>
  <c r="N1171" i="1"/>
  <c r="M1172" i="1"/>
  <c r="J1172" i="1"/>
  <c r="K1172" i="1" s="1"/>
  <c r="I1173" i="1"/>
  <c r="T1225" i="1"/>
  <c r="AB1225" i="1"/>
  <c r="AA1225" i="1"/>
  <c r="L1171" i="1"/>
  <c r="U1171" i="1"/>
  <c r="W1171" i="1" s="1"/>
  <c r="A1226" i="1"/>
  <c r="H1225" i="1"/>
  <c r="X497" i="1"/>
  <c r="CO1229" i="1" l="1"/>
  <c r="CP1228" i="1"/>
  <c r="BR1230" i="1"/>
  <c r="BQ1231" i="1"/>
  <c r="CX1228" i="1"/>
  <c r="CW1229" i="1"/>
  <c r="BM1226" i="1"/>
  <c r="BN1226" i="1" s="1"/>
  <c r="CK1226" i="1"/>
  <c r="CL1226" i="1" s="1"/>
  <c r="AW1226" i="1"/>
  <c r="AX1226" i="1" s="1"/>
  <c r="CC1226" i="1"/>
  <c r="CD1226" i="1" s="1"/>
  <c r="AO1226" i="1"/>
  <c r="AP1226" i="1" s="1"/>
  <c r="BU1226" i="1"/>
  <c r="BV1226" i="1" s="1"/>
  <c r="AG1226" i="1"/>
  <c r="AH1226" i="1" s="1"/>
  <c r="BE1226" i="1"/>
  <c r="BF1226" i="1" s="1"/>
  <c r="DY1226" i="1"/>
  <c r="DZ1226" i="1" s="1"/>
  <c r="DQ1226" i="1"/>
  <c r="DR1226" i="1" s="1"/>
  <c r="DI1226" i="1"/>
  <c r="DJ1226" i="1" s="1"/>
  <c r="DA1226" i="1"/>
  <c r="DB1226" i="1" s="1"/>
  <c r="CS1226" i="1"/>
  <c r="CT1226" i="1" s="1"/>
  <c r="GY1226" i="1"/>
  <c r="GQ1226" i="1"/>
  <c r="GI1226" i="1"/>
  <c r="EU1226" i="1"/>
  <c r="DO1226" i="1"/>
  <c r="CA1226" i="1"/>
  <c r="CQ1226" i="1"/>
  <c r="EE1226" i="1"/>
  <c r="CI1226" i="1"/>
  <c r="FK1226" i="1"/>
  <c r="EM1226" i="1"/>
  <c r="FC1226" i="1"/>
  <c r="CY1226" i="1"/>
  <c r="DG1226" i="1"/>
  <c r="GA1226" i="1"/>
  <c r="FS1226" i="1"/>
  <c r="DW1226" i="1"/>
  <c r="BS1226" i="1"/>
  <c r="EG1226" i="1"/>
  <c r="EH1226" i="1" s="1"/>
  <c r="EO1226" i="1"/>
  <c r="EP1226" i="1" s="1"/>
  <c r="EW1226" i="1"/>
  <c r="EX1226" i="1" s="1"/>
  <c r="FE1226" i="1"/>
  <c r="FF1226" i="1" s="1"/>
  <c r="FM1226" i="1"/>
  <c r="FN1226" i="1" s="1"/>
  <c r="FU1226" i="1"/>
  <c r="FV1226" i="1" s="1"/>
  <c r="GC1226" i="1"/>
  <c r="GD1226" i="1" s="1"/>
  <c r="GK1226" i="1"/>
  <c r="GL1226" i="1" s="1"/>
  <c r="GS1226" i="1"/>
  <c r="GT1226" i="1" s="1"/>
  <c r="HA1226" i="1"/>
  <c r="HB1226" i="1" s="1"/>
  <c r="BZ1227" i="1"/>
  <c r="BY1228" i="1"/>
  <c r="FQ1227" i="1"/>
  <c r="FR1226" i="1"/>
  <c r="GG1227" i="1"/>
  <c r="GH1226" i="1"/>
  <c r="DE1228" i="1"/>
  <c r="DF1227" i="1"/>
  <c r="FJ1226" i="1"/>
  <c r="FI1227" i="1"/>
  <c r="DN1227" i="1"/>
  <c r="DM1228" i="1"/>
  <c r="FB1226" i="1"/>
  <c r="FA1227" i="1"/>
  <c r="EK1227" i="1"/>
  <c r="EL1226" i="1"/>
  <c r="GW1227" i="1"/>
  <c r="GX1226" i="1"/>
  <c r="GP1226" i="1"/>
  <c r="GO1227" i="1"/>
  <c r="ET1226" i="1"/>
  <c r="ES1227" i="1"/>
  <c r="CH1229" i="1"/>
  <c r="CG1230" i="1"/>
  <c r="DU1228" i="1"/>
  <c r="DV1227" i="1"/>
  <c r="FY1227" i="1"/>
  <c r="FZ1226" i="1"/>
  <c r="ED1227" i="1"/>
  <c r="EC1228" i="1"/>
  <c r="GR1170" i="1"/>
  <c r="GU1170" i="1" s="1"/>
  <c r="GV1170" i="1" s="1"/>
  <c r="GJ1170" i="1"/>
  <c r="GM1170" i="1" s="1"/>
  <c r="GN1170" i="1" s="1"/>
  <c r="FT1170" i="1"/>
  <c r="FW1170" i="1" s="1"/>
  <c r="FX1170" i="1" s="1"/>
  <c r="FD1170" i="1"/>
  <c r="FG1170" i="1" s="1"/>
  <c r="FH1170" i="1" s="1"/>
  <c r="EN1170" i="1"/>
  <c r="EQ1170" i="1" s="1"/>
  <c r="ER1170" i="1" s="1"/>
  <c r="DX1170" i="1"/>
  <c r="EA1170" i="1" s="1"/>
  <c r="EB1170" i="1" s="1"/>
  <c r="DH1170" i="1"/>
  <c r="DK1170" i="1" s="1"/>
  <c r="CR1170" i="1"/>
  <c r="CU1170" i="1" s="1"/>
  <c r="CB1170" i="1"/>
  <c r="CE1170" i="1" s="1"/>
  <c r="CF1170" i="1" s="1"/>
  <c r="BL1170" i="1"/>
  <c r="AV1170" i="1"/>
  <c r="AF1170" i="1"/>
  <c r="GB1170" i="1"/>
  <c r="GE1170" i="1" s="1"/>
  <c r="GF1170" i="1" s="1"/>
  <c r="FL1170" i="1"/>
  <c r="FO1170" i="1" s="1"/>
  <c r="FP1170" i="1" s="1"/>
  <c r="EV1170" i="1"/>
  <c r="EY1170" i="1" s="1"/>
  <c r="EZ1170" i="1" s="1"/>
  <c r="EF1170" i="1"/>
  <c r="EI1170" i="1" s="1"/>
  <c r="EJ1170" i="1" s="1"/>
  <c r="DP1170" i="1"/>
  <c r="DS1170" i="1" s="1"/>
  <c r="DT1170" i="1" s="1"/>
  <c r="CZ1170" i="1"/>
  <c r="DC1170" i="1" s="1"/>
  <c r="CJ1170" i="1"/>
  <c r="CM1170" i="1" s="1"/>
  <c r="CN1170" i="1" s="1"/>
  <c r="BT1170" i="1"/>
  <c r="BW1170" i="1" s="1"/>
  <c r="BX1170" i="1" s="1"/>
  <c r="BD1170" i="1"/>
  <c r="AN1170" i="1"/>
  <c r="F1225" i="1"/>
  <c r="S1225" i="1"/>
  <c r="Z1225" i="1" s="1"/>
  <c r="R1225" i="1"/>
  <c r="E1227" i="1"/>
  <c r="Q1226" i="1"/>
  <c r="D1226" i="1"/>
  <c r="G1226" i="1" s="1"/>
  <c r="N1172" i="1"/>
  <c r="O1171" i="1"/>
  <c r="C498" i="1"/>
  <c r="P498" i="1" s="1"/>
  <c r="B497" i="1"/>
  <c r="A1227" i="1"/>
  <c r="H1226" i="1"/>
  <c r="J1173" i="1"/>
  <c r="K1173" i="1" s="1"/>
  <c r="M1173" i="1"/>
  <c r="I1174" i="1"/>
  <c r="AB1226" i="1"/>
  <c r="AA1226" i="1"/>
  <c r="T1226" i="1"/>
  <c r="L1172" i="1"/>
  <c r="U1172" i="1"/>
  <c r="W1172" i="1" s="1"/>
  <c r="GX1227" i="1" l="1"/>
  <c r="GW1228" i="1"/>
  <c r="ED1228" i="1"/>
  <c r="EC1229" i="1"/>
  <c r="FJ1227" i="1"/>
  <c r="FI1228" i="1"/>
  <c r="FQ1228" i="1"/>
  <c r="FR1227" i="1"/>
  <c r="ES1228" i="1"/>
  <c r="ET1227" i="1"/>
  <c r="EL1227" i="1"/>
  <c r="EK1228" i="1"/>
  <c r="BY1229" i="1"/>
  <c r="BZ1228" i="1"/>
  <c r="CW1230" i="1"/>
  <c r="CX1229" i="1"/>
  <c r="FY1228" i="1"/>
  <c r="FZ1227" i="1"/>
  <c r="BR1231" i="1"/>
  <c r="BQ1232" i="1"/>
  <c r="DV1228" i="1"/>
  <c r="DU1229" i="1"/>
  <c r="CC1227" i="1"/>
  <c r="CD1227" i="1" s="1"/>
  <c r="AO1227" i="1"/>
  <c r="AP1227" i="1" s="1"/>
  <c r="BU1227" i="1"/>
  <c r="BV1227" i="1" s="1"/>
  <c r="AG1227" i="1"/>
  <c r="AH1227" i="1" s="1"/>
  <c r="BM1227" i="1"/>
  <c r="BN1227" i="1" s="1"/>
  <c r="BE1227" i="1"/>
  <c r="BF1227" i="1" s="1"/>
  <c r="CK1227" i="1"/>
  <c r="CL1227" i="1" s="1"/>
  <c r="AW1227" i="1"/>
  <c r="AX1227" i="1" s="1"/>
  <c r="DY1227" i="1"/>
  <c r="DZ1227" i="1" s="1"/>
  <c r="DQ1227" i="1"/>
  <c r="DR1227" i="1" s="1"/>
  <c r="DI1227" i="1"/>
  <c r="DJ1227" i="1" s="1"/>
  <c r="DA1227" i="1"/>
  <c r="DB1227" i="1" s="1"/>
  <c r="CS1227" i="1"/>
  <c r="CT1227" i="1" s="1"/>
  <c r="GY1227" i="1"/>
  <c r="GQ1227" i="1"/>
  <c r="GI1227" i="1"/>
  <c r="CY1227" i="1"/>
  <c r="EU1227" i="1"/>
  <c r="EE1227" i="1"/>
  <c r="CI1227" i="1"/>
  <c r="FC1227" i="1"/>
  <c r="GA1227" i="1"/>
  <c r="CA1227" i="1"/>
  <c r="FS1227" i="1"/>
  <c r="FK1227" i="1"/>
  <c r="DG1227" i="1"/>
  <c r="DO1227" i="1"/>
  <c r="BS1227" i="1"/>
  <c r="DW1227" i="1"/>
  <c r="EM1227" i="1"/>
  <c r="CQ1227" i="1"/>
  <c r="EG1227" i="1"/>
  <c r="EH1227" i="1" s="1"/>
  <c r="EO1227" i="1"/>
  <c r="EP1227" i="1" s="1"/>
  <c r="EW1227" i="1"/>
  <c r="EX1227" i="1" s="1"/>
  <c r="FE1227" i="1"/>
  <c r="FF1227" i="1" s="1"/>
  <c r="FM1227" i="1"/>
  <c r="FN1227" i="1" s="1"/>
  <c r="FU1227" i="1"/>
  <c r="FV1227" i="1" s="1"/>
  <c r="GC1227" i="1"/>
  <c r="GD1227" i="1" s="1"/>
  <c r="GK1227" i="1"/>
  <c r="GL1227" i="1" s="1"/>
  <c r="GS1227" i="1"/>
  <c r="GT1227" i="1" s="1"/>
  <c r="HA1227" i="1"/>
  <c r="HB1227" i="1" s="1"/>
  <c r="GP1227" i="1"/>
  <c r="GO1228" i="1"/>
  <c r="FB1227" i="1"/>
  <c r="FA1228" i="1"/>
  <c r="DE1229" i="1"/>
  <c r="DF1228" i="1"/>
  <c r="CH1230" i="1"/>
  <c r="CG1231" i="1"/>
  <c r="DM1229" i="1"/>
  <c r="DN1228" i="1"/>
  <c r="GH1227" i="1"/>
  <c r="GG1228" i="1"/>
  <c r="CP1229" i="1"/>
  <c r="CO1230" i="1"/>
  <c r="GR1171" i="1"/>
  <c r="GU1171" i="1" s="1"/>
  <c r="GV1171" i="1" s="1"/>
  <c r="GJ1171" i="1"/>
  <c r="GM1171" i="1" s="1"/>
  <c r="GN1171" i="1" s="1"/>
  <c r="FT1171" i="1"/>
  <c r="FW1171" i="1" s="1"/>
  <c r="FX1171" i="1" s="1"/>
  <c r="GB1171" i="1"/>
  <c r="GE1171" i="1" s="1"/>
  <c r="GF1171" i="1" s="1"/>
  <c r="FD1171" i="1"/>
  <c r="FG1171" i="1" s="1"/>
  <c r="FH1171" i="1" s="1"/>
  <c r="EN1171" i="1"/>
  <c r="EQ1171" i="1" s="1"/>
  <c r="ER1171" i="1" s="1"/>
  <c r="DX1171" i="1"/>
  <c r="EA1171" i="1" s="1"/>
  <c r="EB1171" i="1" s="1"/>
  <c r="DH1171" i="1"/>
  <c r="DK1171" i="1" s="1"/>
  <c r="CR1171" i="1"/>
  <c r="CU1171" i="1" s="1"/>
  <c r="CB1171" i="1"/>
  <c r="CE1171" i="1" s="1"/>
  <c r="CF1171" i="1" s="1"/>
  <c r="BL1171" i="1"/>
  <c r="AV1171" i="1"/>
  <c r="AF1171" i="1"/>
  <c r="FL1171" i="1"/>
  <c r="FO1171" i="1" s="1"/>
  <c r="FP1171" i="1" s="1"/>
  <c r="EV1171" i="1"/>
  <c r="EY1171" i="1" s="1"/>
  <c r="EZ1171" i="1" s="1"/>
  <c r="EF1171" i="1"/>
  <c r="EI1171" i="1" s="1"/>
  <c r="EJ1171" i="1" s="1"/>
  <c r="DP1171" i="1"/>
  <c r="DS1171" i="1" s="1"/>
  <c r="DT1171" i="1" s="1"/>
  <c r="CZ1171" i="1"/>
  <c r="DC1171" i="1" s="1"/>
  <c r="CJ1171" i="1"/>
  <c r="CM1171" i="1" s="1"/>
  <c r="CN1171" i="1" s="1"/>
  <c r="BT1171" i="1"/>
  <c r="BW1171" i="1" s="1"/>
  <c r="BX1171" i="1" s="1"/>
  <c r="BD1171" i="1"/>
  <c r="AN1171" i="1"/>
  <c r="O1172" i="1"/>
  <c r="F1226" i="1"/>
  <c r="D1227" i="1"/>
  <c r="G1227" i="1" s="1"/>
  <c r="S1226" i="1"/>
  <c r="Z1226" i="1" s="1"/>
  <c r="R1226" i="1"/>
  <c r="E1228" i="1"/>
  <c r="Q1227" i="1"/>
  <c r="N1173" i="1"/>
  <c r="A1228" i="1"/>
  <c r="H1227" i="1"/>
  <c r="M1174" i="1"/>
  <c r="J1174" i="1"/>
  <c r="K1174" i="1" s="1"/>
  <c r="I1175" i="1"/>
  <c r="X498" i="1"/>
  <c r="T1227" i="1"/>
  <c r="AB1227" i="1"/>
  <c r="AA1227" i="1"/>
  <c r="L1173" i="1"/>
  <c r="U1173" i="1"/>
  <c r="W1173" i="1" s="1"/>
  <c r="CP1230" i="1" l="1"/>
  <c r="CO1231" i="1"/>
  <c r="CX1230" i="1"/>
  <c r="CW1231" i="1"/>
  <c r="FQ1229" i="1"/>
  <c r="FR1228" i="1"/>
  <c r="BR1232" i="1"/>
  <c r="BQ1233" i="1"/>
  <c r="FJ1228" i="1"/>
  <c r="FI1229" i="1"/>
  <c r="BY1230" i="1"/>
  <c r="BZ1229" i="1"/>
  <c r="BE1228" i="1"/>
  <c r="BF1228" i="1" s="1"/>
  <c r="CK1228" i="1"/>
  <c r="CL1228" i="1" s="1"/>
  <c r="AW1228" i="1"/>
  <c r="AX1228" i="1" s="1"/>
  <c r="AO1228" i="1"/>
  <c r="AP1228" i="1" s="1"/>
  <c r="BU1228" i="1"/>
  <c r="BV1228" i="1" s="1"/>
  <c r="BM1228" i="1"/>
  <c r="BN1228" i="1" s="1"/>
  <c r="CC1228" i="1"/>
  <c r="CD1228" i="1" s="1"/>
  <c r="AG1228" i="1"/>
  <c r="AH1228" i="1" s="1"/>
  <c r="DY1228" i="1"/>
  <c r="DZ1228" i="1" s="1"/>
  <c r="DQ1228" i="1"/>
  <c r="DR1228" i="1" s="1"/>
  <c r="DI1228" i="1"/>
  <c r="DJ1228" i="1" s="1"/>
  <c r="DA1228" i="1"/>
  <c r="DB1228" i="1" s="1"/>
  <c r="CS1228" i="1"/>
  <c r="CT1228" i="1" s="1"/>
  <c r="GY1228" i="1"/>
  <c r="GQ1228" i="1"/>
  <c r="GI1228" i="1"/>
  <c r="DO1228" i="1"/>
  <c r="EU1228" i="1"/>
  <c r="CI1228" i="1"/>
  <c r="FS1228" i="1"/>
  <c r="FK1228" i="1"/>
  <c r="EM1228" i="1"/>
  <c r="CQ1228" i="1"/>
  <c r="DG1228" i="1"/>
  <c r="DW1228" i="1"/>
  <c r="EE1228" i="1"/>
  <c r="GA1228" i="1"/>
  <c r="CA1228" i="1"/>
  <c r="CY1228" i="1"/>
  <c r="FC1228" i="1"/>
  <c r="BS1228" i="1"/>
  <c r="EG1228" i="1"/>
  <c r="EH1228" i="1" s="1"/>
  <c r="EO1228" i="1"/>
  <c r="EP1228" i="1" s="1"/>
  <c r="EW1228" i="1"/>
  <c r="EX1228" i="1" s="1"/>
  <c r="FE1228" i="1"/>
  <c r="FF1228" i="1" s="1"/>
  <c r="FM1228" i="1"/>
  <c r="FN1228" i="1" s="1"/>
  <c r="FU1228" i="1"/>
  <c r="FV1228" i="1" s="1"/>
  <c r="GC1228" i="1"/>
  <c r="GD1228" i="1" s="1"/>
  <c r="GK1228" i="1"/>
  <c r="GL1228" i="1" s="1"/>
  <c r="GS1228" i="1"/>
  <c r="GT1228" i="1" s="1"/>
  <c r="HA1228" i="1"/>
  <c r="HB1228" i="1" s="1"/>
  <c r="DF1229" i="1"/>
  <c r="DE1230" i="1"/>
  <c r="FA1229" i="1"/>
  <c r="FB1228" i="1"/>
  <c r="EK1229" i="1"/>
  <c r="EL1228" i="1"/>
  <c r="ED1229" i="1"/>
  <c r="EC1230" i="1"/>
  <c r="FZ1228" i="1"/>
  <c r="FY1229" i="1"/>
  <c r="DN1229" i="1"/>
  <c r="DM1230" i="1"/>
  <c r="GO1229" i="1"/>
  <c r="GP1228" i="1"/>
  <c r="GW1229" i="1"/>
  <c r="GX1228" i="1"/>
  <c r="GG1229" i="1"/>
  <c r="GH1228" i="1"/>
  <c r="CH1231" i="1"/>
  <c r="CG1232" i="1"/>
  <c r="DU1230" i="1"/>
  <c r="DV1229" i="1"/>
  <c r="ET1228" i="1"/>
  <c r="ES1229" i="1"/>
  <c r="GR1172" i="1"/>
  <c r="GU1172" i="1" s="1"/>
  <c r="GV1172" i="1" s="1"/>
  <c r="GJ1172" i="1"/>
  <c r="GM1172" i="1" s="1"/>
  <c r="GN1172" i="1" s="1"/>
  <c r="FT1172" i="1"/>
  <c r="FW1172" i="1" s="1"/>
  <c r="FX1172" i="1" s="1"/>
  <c r="FD1172" i="1"/>
  <c r="FG1172" i="1" s="1"/>
  <c r="FH1172" i="1" s="1"/>
  <c r="EN1172" i="1"/>
  <c r="EQ1172" i="1" s="1"/>
  <c r="ER1172" i="1" s="1"/>
  <c r="DX1172" i="1"/>
  <c r="EA1172" i="1" s="1"/>
  <c r="EB1172" i="1" s="1"/>
  <c r="DH1172" i="1"/>
  <c r="DK1172" i="1" s="1"/>
  <c r="CR1172" i="1"/>
  <c r="CU1172" i="1" s="1"/>
  <c r="CB1172" i="1"/>
  <c r="CE1172" i="1" s="1"/>
  <c r="CF1172" i="1" s="1"/>
  <c r="BL1172" i="1"/>
  <c r="AV1172" i="1"/>
  <c r="AF1172" i="1"/>
  <c r="GB1172" i="1"/>
  <c r="GE1172" i="1" s="1"/>
  <c r="GF1172" i="1" s="1"/>
  <c r="FL1172" i="1"/>
  <c r="FO1172" i="1" s="1"/>
  <c r="FP1172" i="1" s="1"/>
  <c r="EV1172" i="1"/>
  <c r="EY1172" i="1" s="1"/>
  <c r="EZ1172" i="1" s="1"/>
  <c r="EF1172" i="1"/>
  <c r="EI1172" i="1" s="1"/>
  <c r="EJ1172" i="1" s="1"/>
  <c r="DP1172" i="1"/>
  <c r="DS1172" i="1" s="1"/>
  <c r="DT1172" i="1" s="1"/>
  <c r="CZ1172" i="1"/>
  <c r="DC1172" i="1" s="1"/>
  <c r="CJ1172" i="1"/>
  <c r="CM1172" i="1" s="1"/>
  <c r="CN1172" i="1" s="1"/>
  <c r="BT1172" i="1"/>
  <c r="BW1172" i="1" s="1"/>
  <c r="BX1172" i="1" s="1"/>
  <c r="BD1172" i="1"/>
  <c r="AN1172" i="1"/>
  <c r="O1173" i="1"/>
  <c r="F1227" i="1"/>
  <c r="E1229" i="1"/>
  <c r="Q1228" i="1"/>
  <c r="S1227" i="1"/>
  <c r="Z1227" i="1" s="1"/>
  <c r="R1227" i="1"/>
  <c r="D1228" i="1"/>
  <c r="G1228" i="1" s="1"/>
  <c r="N1174" i="1"/>
  <c r="C499" i="1"/>
  <c r="B498" i="1"/>
  <c r="J1175" i="1"/>
  <c r="K1175" i="1" s="1"/>
  <c r="M1175" i="1"/>
  <c r="I1176" i="1"/>
  <c r="A1229" i="1"/>
  <c r="H1228" i="1"/>
  <c r="L1174" i="1"/>
  <c r="U1174" i="1"/>
  <c r="W1174" i="1" s="1"/>
  <c r="AB1228" i="1"/>
  <c r="AA1228" i="1"/>
  <c r="T1228" i="1"/>
  <c r="FQ1230" i="1" l="1"/>
  <c r="FR1229" i="1"/>
  <c r="BQ1234" i="1"/>
  <c r="BR1233" i="1"/>
  <c r="ET1229" i="1"/>
  <c r="ES1230" i="1"/>
  <c r="FB1229" i="1"/>
  <c r="FA1230" i="1"/>
  <c r="GW1230" i="1"/>
  <c r="GX1229" i="1"/>
  <c r="DU1231" i="1"/>
  <c r="DV1230" i="1"/>
  <c r="GP1229" i="1"/>
  <c r="GO1230" i="1"/>
  <c r="ED1230" i="1"/>
  <c r="EC1231" i="1"/>
  <c r="DF1230" i="1"/>
  <c r="DE1231" i="1"/>
  <c r="CX1231" i="1"/>
  <c r="CW1232" i="1"/>
  <c r="HE1227" i="1"/>
  <c r="BM1229" i="1"/>
  <c r="BN1229" i="1" s="1"/>
  <c r="BE1229" i="1"/>
  <c r="BF1229" i="1" s="1"/>
  <c r="CK1229" i="1"/>
  <c r="CL1229" i="1" s="1"/>
  <c r="AO1229" i="1"/>
  <c r="AP1229" i="1" s="1"/>
  <c r="CC1229" i="1"/>
  <c r="CD1229" i="1" s="1"/>
  <c r="AG1229" i="1"/>
  <c r="AH1229" i="1" s="1"/>
  <c r="BU1229" i="1"/>
  <c r="BV1229" i="1" s="1"/>
  <c r="AW1229" i="1"/>
  <c r="AX1229" i="1" s="1"/>
  <c r="DY1229" i="1"/>
  <c r="DZ1229" i="1" s="1"/>
  <c r="DQ1229" i="1"/>
  <c r="DR1229" i="1" s="1"/>
  <c r="DI1229" i="1"/>
  <c r="DJ1229" i="1" s="1"/>
  <c r="DA1229" i="1"/>
  <c r="DB1229" i="1" s="1"/>
  <c r="CS1229" i="1"/>
  <c r="CT1229" i="1" s="1"/>
  <c r="GY1229" i="1"/>
  <c r="GQ1229" i="1"/>
  <c r="GI1229" i="1"/>
  <c r="CQ1229" i="1"/>
  <c r="DG1229" i="1"/>
  <c r="DW1229" i="1"/>
  <c r="EM1229" i="1"/>
  <c r="BS1229" i="1"/>
  <c r="CA1229" i="1"/>
  <c r="CI1229" i="1"/>
  <c r="CY1229" i="1"/>
  <c r="FS1229" i="1"/>
  <c r="GA1229" i="1"/>
  <c r="EU1229" i="1"/>
  <c r="DO1229" i="1"/>
  <c r="EE1229" i="1"/>
  <c r="FC1229" i="1"/>
  <c r="FK1229" i="1"/>
  <c r="EG1229" i="1"/>
  <c r="EH1229" i="1" s="1"/>
  <c r="EO1229" i="1"/>
  <c r="EP1229" i="1" s="1"/>
  <c r="EW1229" i="1"/>
  <c r="EX1229" i="1" s="1"/>
  <c r="FE1229" i="1"/>
  <c r="FF1229" i="1" s="1"/>
  <c r="FM1229" i="1"/>
  <c r="FN1229" i="1" s="1"/>
  <c r="FU1229" i="1"/>
  <c r="FV1229" i="1" s="1"/>
  <c r="GC1229" i="1"/>
  <c r="GD1229" i="1" s="1"/>
  <c r="GK1229" i="1"/>
  <c r="GL1229" i="1" s="1"/>
  <c r="GS1229" i="1"/>
  <c r="GT1229" i="1" s="1"/>
  <c r="HA1229" i="1"/>
  <c r="HB1229" i="1" s="1"/>
  <c r="CH1232" i="1"/>
  <c r="CG1233" i="1"/>
  <c r="DN1230" i="1"/>
  <c r="DM1231" i="1"/>
  <c r="BY1231" i="1"/>
  <c r="BZ1230" i="1"/>
  <c r="EK1230" i="1"/>
  <c r="EL1229" i="1"/>
  <c r="GH1229" i="1"/>
  <c r="GG1230" i="1"/>
  <c r="FY1230" i="1"/>
  <c r="FZ1229" i="1"/>
  <c r="FI1230" i="1"/>
  <c r="FJ1229" i="1"/>
  <c r="CO1232" i="1"/>
  <c r="CP1231" i="1"/>
  <c r="GJ1173" i="1"/>
  <c r="GM1173" i="1" s="1"/>
  <c r="GN1173" i="1" s="1"/>
  <c r="GR1173" i="1"/>
  <c r="GU1173" i="1" s="1"/>
  <c r="GV1173" i="1" s="1"/>
  <c r="FT1173" i="1"/>
  <c r="FW1173" i="1" s="1"/>
  <c r="FX1173" i="1" s="1"/>
  <c r="FD1173" i="1"/>
  <c r="FG1173" i="1" s="1"/>
  <c r="FH1173" i="1" s="1"/>
  <c r="EN1173" i="1"/>
  <c r="EQ1173" i="1" s="1"/>
  <c r="ER1173" i="1" s="1"/>
  <c r="DX1173" i="1"/>
  <c r="EA1173" i="1" s="1"/>
  <c r="EB1173" i="1" s="1"/>
  <c r="DH1173" i="1"/>
  <c r="DK1173" i="1" s="1"/>
  <c r="CR1173" i="1"/>
  <c r="CU1173" i="1" s="1"/>
  <c r="CB1173" i="1"/>
  <c r="CE1173" i="1" s="1"/>
  <c r="CF1173" i="1" s="1"/>
  <c r="BL1173" i="1"/>
  <c r="AV1173" i="1"/>
  <c r="AF1173" i="1"/>
  <c r="GB1173" i="1"/>
  <c r="GE1173" i="1" s="1"/>
  <c r="GF1173" i="1" s="1"/>
  <c r="FL1173" i="1"/>
  <c r="FO1173" i="1" s="1"/>
  <c r="FP1173" i="1" s="1"/>
  <c r="EV1173" i="1"/>
  <c r="EY1173" i="1" s="1"/>
  <c r="EZ1173" i="1" s="1"/>
  <c r="EF1173" i="1"/>
  <c r="EI1173" i="1" s="1"/>
  <c r="EJ1173" i="1" s="1"/>
  <c r="DP1173" i="1"/>
  <c r="DS1173" i="1" s="1"/>
  <c r="DT1173" i="1" s="1"/>
  <c r="CZ1173" i="1"/>
  <c r="DC1173" i="1" s="1"/>
  <c r="CJ1173" i="1"/>
  <c r="CM1173" i="1" s="1"/>
  <c r="CN1173" i="1" s="1"/>
  <c r="BT1173" i="1"/>
  <c r="BW1173" i="1" s="1"/>
  <c r="BX1173" i="1" s="1"/>
  <c r="BD1173" i="1"/>
  <c r="AN1173" i="1"/>
  <c r="O1174" i="1"/>
  <c r="F1228" i="1"/>
  <c r="E1230" i="1"/>
  <c r="Q1229" i="1"/>
  <c r="S1229" i="1" s="1"/>
  <c r="HE1229" i="1" s="1"/>
  <c r="HE1230" i="1" s="1"/>
  <c r="R1228" i="1"/>
  <c r="S1228" i="1"/>
  <c r="Z1228" i="1" s="1"/>
  <c r="D1229" i="1"/>
  <c r="G1229" i="1" s="1"/>
  <c r="N1175" i="1"/>
  <c r="P499" i="1"/>
  <c r="X499" i="1" s="1"/>
  <c r="GN26" i="1" s="1"/>
  <c r="GO26" i="1" s="1"/>
  <c r="R499" i="1"/>
  <c r="M1176" i="1"/>
  <c r="J1176" i="1"/>
  <c r="K1176" i="1" s="1"/>
  <c r="I1177" i="1"/>
  <c r="T1229" i="1"/>
  <c r="AB1229" i="1"/>
  <c r="AA1229" i="1"/>
  <c r="L1175" i="1"/>
  <c r="U1175" i="1"/>
  <c r="W1175" i="1" s="1"/>
  <c r="A1230" i="1"/>
  <c r="H1229" i="1"/>
  <c r="CO1233" i="1" l="1"/>
  <c r="CP1232" i="1"/>
  <c r="HK1227" i="1"/>
  <c r="HF1227" i="1"/>
  <c r="HH1226" i="1"/>
  <c r="HL1227" i="1"/>
  <c r="HI1227" i="1"/>
  <c r="HG1227" i="1"/>
  <c r="HG1229" i="1" s="1"/>
  <c r="HJ1227" i="1"/>
  <c r="GP1230" i="1"/>
  <c r="GO1231" i="1"/>
  <c r="FA1231" i="1"/>
  <c r="FB1230" i="1"/>
  <c r="EK1231" i="1"/>
  <c r="EL1230" i="1"/>
  <c r="FJ1230" i="1"/>
  <c r="FI1231" i="1"/>
  <c r="CW1233" i="1"/>
  <c r="CX1232" i="1"/>
  <c r="ES1231" i="1"/>
  <c r="ET1230" i="1"/>
  <c r="DU1232" i="1"/>
  <c r="DV1231" i="1"/>
  <c r="BZ1231" i="1"/>
  <c r="BY1232" i="1"/>
  <c r="DE1232" i="1"/>
  <c r="DF1231" i="1"/>
  <c r="HE1231" i="1"/>
  <c r="HF1230" i="1"/>
  <c r="FZ1230" i="1"/>
  <c r="FY1231" i="1"/>
  <c r="DN1231" i="1"/>
  <c r="DM1232" i="1"/>
  <c r="BR1234" i="1"/>
  <c r="BQ1235" i="1"/>
  <c r="GH1230" i="1"/>
  <c r="GG1231" i="1"/>
  <c r="ED1231" i="1"/>
  <c r="EC1232" i="1"/>
  <c r="CC1230" i="1"/>
  <c r="CD1230" i="1" s="1"/>
  <c r="AG1230" i="1"/>
  <c r="AH1230" i="1" s="1"/>
  <c r="BU1230" i="1"/>
  <c r="BV1230" i="1" s="1"/>
  <c r="BE1230" i="1"/>
  <c r="BF1230" i="1" s="1"/>
  <c r="AW1230" i="1"/>
  <c r="AX1230" i="1" s="1"/>
  <c r="CK1230" i="1"/>
  <c r="CL1230" i="1" s="1"/>
  <c r="AO1230" i="1"/>
  <c r="AP1230" i="1" s="1"/>
  <c r="BM1230" i="1"/>
  <c r="BN1230" i="1" s="1"/>
  <c r="DY1230" i="1"/>
  <c r="DZ1230" i="1" s="1"/>
  <c r="DQ1230" i="1"/>
  <c r="DR1230" i="1" s="1"/>
  <c r="DI1230" i="1"/>
  <c r="DJ1230" i="1" s="1"/>
  <c r="DA1230" i="1"/>
  <c r="DB1230" i="1" s="1"/>
  <c r="CS1230" i="1"/>
  <c r="CT1230" i="1" s="1"/>
  <c r="GY1230" i="1"/>
  <c r="GQ1230" i="1"/>
  <c r="GI1230" i="1"/>
  <c r="CY1230" i="1"/>
  <c r="DG1230" i="1"/>
  <c r="CA1230" i="1"/>
  <c r="FC1230" i="1"/>
  <c r="CI1230" i="1"/>
  <c r="FK1230" i="1"/>
  <c r="EU1230" i="1"/>
  <c r="FS1230" i="1"/>
  <c r="DW1230" i="1"/>
  <c r="EM1230" i="1"/>
  <c r="EE1230" i="1"/>
  <c r="BS1230" i="1"/>
  <c r="DO1230" i="1"/>
  <c r="CQ1230" i="1"/>
  <c r="GA1230" i="1"/>
  <c r="EG1230" i="1"/>
  <c r="EH1230" i="1" s="1"/>
  <c r="EO1230" i="1"/>
  <c r="EP1230" i="1" s="1"/>
  <c r="EW1230" i="1"/>
  <c r="EX1230" i="1" s="1"/>
  <c r="FE1230" i="1"/>
  <c r="FF1230" i="1" s="1"/>
  <c r="FM1230" i="1"/>
  <c r="FN1230" i="1" s="1"/>
  <c r="FU1230" i="1"/>
  <c r="FV1230" i="1" s="1"/>
  <c r="GC1230" i="1"/>
  <c r="GD1230" i="1" s="1"/>
  <c r="GK1230" i="1"/>
  <c r="GL1230" i="1" s="1"/>
  <c r="GS1230" i="1"/>
  <c r="GT1230" i="1" s="1"/>
  <c r="HA1230" i="1"/>
  <c r="HB1230" i="1" s="1"/>
  <c r="CH1233" i="1"/>
  <c r="CG1234" i="1"/>
  <c r="GX1230" i="1"/>
  <c r="GW1231" i="1"/>
  <c r="FR1230" i="1"/>
  <c r="FQ1231" i="1"/>
  <c r="GR1174" i="1"/>
  <c r="GU1174" i="1" s="1"/>
  <c r="GV1174" i="1" s="1"/>
  <c r="GJ1174" i="1"/>
  <c r="GM1174" i="1" s="1"/>
  <c r="GN1174" i="1" s="1"/>
  <c r="FT1174" i="1"/>
  <c r="FW1174" i="1" s="1"/>
  <c r="FX1174" i="1" s="1"/>
  <c r="FD1174" i="1"/>
  <c r="FG1174" i="1" s="1"/>
  <c r="FH1174" i="1" s="1"/>
  <c r="EN1174" i="1"/>
  <c r="EQ1174" i="1" s="1"/>
  <c r="ER1174" i="1" s="1"/>
  <c r="DX1174" i="1"/>
  <c r="EA1174" i="1" s="1"/>
  <c r="EB1174" i="1" s="1"/>
  <c r="DH1174" i="1"/>
  <c r="DK1174" i="1" s="1"/>
  <c r="CR1174" i="1"/>
  <c r="CU1174" i="1" s="1"/>
  <c r="CB1174" i="1"/>
  <c r="CE1174" i="1" s="1"/>
  <c r="CF1174" i="1" s="1"/>
  <c r="BL1174" i="1"/>
  <c r="AV1174" i="1"/>
  <c r="AF1174" i="1"/>
  <c r="GB1174" i="1"/>
  <c r="GE1174" i="1" s="1"/>
  <c r="GF1174" i="1" s="1"/>
  <c r="FL1174" i="1"/>
  <c r="FO1174" i="1" s="1"/>
  <c r="FP1174" i="1" s="1"/>
  <c r="EV1174" i="1"/>
  <c r="EY1174" i="1" s="1"/>
  <c r="EZ1174" i="1" s="1"/>
  <c r="EF1174" i="1"/>
  <c r="EI1174" i="1" s="1"/>
  <c r="EJ1174" i="1" s="1"/>
  <c r="DP1174" i="1"/>
  <c r="DS1174" i="1" s="1"/>
  <c r="DT1174" i="1" s="1"/>
  <c r="CZ1174" i="1"/>
  <c r="DC1174" i="1" s="1"/>
  <c r="CJ1174" i="1"/>
  <c r="CM1174" i="1" s="1"/>
  <c r="CN1174" i="1" s="1"/>
  <c r="BT1174" i="1"/>
  <c r="BW1174" i="1" s="1"/>
  <c r="BX1174" i="1" s="1"/>
  <c r="BD1174" i="1"/>
  <c r="AN1174" i="1"/>
  <c r="O1175" i="1"/>
  <c r="F1229" i="1"/>
  <c r="E1231" i="1"/>
  <c r="Q1230" i="1"/>
  <c r="D1230" i="1"/>
  <c r="G1230" i="1" s="1"/>
  <c r="N1176" i="1"/>
  <c r="Z499" i="1"/>
  <c r="B499" i="1"/>
  <c r="L1176" i="1"/>
  <c r="U1176" i="1"/>
  <c r="W1176" i="1" s="1"/>
  <c r="A1231" i="1"/>
  <c r="H1230" i="1"/>
  <c r="J1177" i="1"/>
  <c r="K1177" i="1" s="1"/>
  <c r="M1177" i="1"/>
  <c r="I1178" i="1"/>
  <c r="AB1230" i="1"/>
  <c r="AA1230" i="1"/>
  <c r="T1230" i="1"/>
  <c r="C500" i="1"/>
  <c r="DU1233" i="1" l="1"/>
  <c r="DV1232" i="1"/>
  <c r="GW1232" i="1"/>
  <c r="GX1231" i="1"/>
  <c r="BR1235" i="1"/>
  <c r="BQ1236" i="1"/>
  <c r="HE1232" i="1"/>
  <c r="HF1231" i="1"/>
  <c r="EK1232" i="1"/>
  <c r="EL1231" i="1"/>
  <c r="HI1231" i="1"/>
  <c r="HJ1231" i="1" s="1"/>
  <c r="HI1230" i="1"/>
  <c r="HJ1230" i="1" s="1"/>
  <c r="HI1229" i="1"/>
  <c r="HJ1229" i="1" s="1"/>
  <c r="ET1231" i="1"/>
  <c r="ES1232" i="1"/>
  <c r="HG1230" i="1"/>
  <c r="DN1232" i="1"/>
  <c r="DM1233" i="1"/>
  <c r="DE1233" i="1"/>
  <c r="DF1232" i="1"/>
  <c r="CG1235" i="1"/>
  <c r="CH1234" i="1"/>
  <c r="ED1232" i="1"/>
  <c r="EC1233" i="1"/>
  <c r="BY1233" i="1"/>
  <c r="BZ1232" i="1"/>
  <c r="CX1233" i="1"/>
  <c r="CW1234" i="1"/>
  <c r="FA1232" i="1"/>
  <c r="FB1231" i="1"/>
  <c r="FZ1231" i="1"/>
  <c r="FY1232" i="1"/>
  <c r="FJ1231" i="1"/>
  <c r="FI1232" i="1"/>
  <c r="GP1231" i="1"/>
  <c r="GO1232" i="1"/>
  <c r="GG1232" i="1"/>
  <c r="GH1231" i="1"/>
  <c r="HG1231" i="1"/>
  <c r="CK1231" i="1"/>
  <c r="CL1231" i="1" s="1"/>
  <c r="AW1231" i="1"/>
  <c r="AX1231" i="1" s="1"/>
  <c r="AO1231" i="1"/>
  <c r="AP1231" i="1" s="1"/>
  <c r="CC1231" i="1"/>
  <c r="CD1231" i="1" s="1"/>
  <c r="BM1231" i="1"/>
  <c r="BN1231" i="1" s="1"/>
  <c r="BE1231" i="1"/>
  <c r="BF1231" i="1" s="1"/>
  <c r="AG1231" i="1"/>
  <c r="AH1231" i="1" s="1"/>
  <c r="BU1231" i="1"/>
  <c r="BV1231" i="1" s="1"/>
  <c r="DY1231" i="1"/>
  <c r="DZ1231" i="1" s="1"/>
  <c r="DQ1231" i="1"/>
  <c r="DR1231" i="1" s="1"/>
  <c r="DI1231" i="1"/>
  <c r="DJ1231" i="1" s="1"/>
  <c r="DA1231" i="1"/>
  <c r="DB1231" i="1" s="1"/>
  <c r="CS1231" i="1"/>
  <c r="CT1231" i="1" s="1"/>
  <c r="GY1231" i="1"/>
  <c r="GQ1231" i="1"/>
  <c r="GI1231" i="1"/>
  <c r="EM1231" i="1"/>
  <c r="DG1231" i="1"/>
  <c r="FC1231" i="1"/>
  <c r="CQ1231" i="1"/>
  <c r="EE1231" i="1"/>
  <c r="FS1231" i="1"/>
  <c r="GA1231" i="1"/>
  <c r="CY1231" i="1"/>
  <c r="DW1231" i="1"/>
  <c r="EU1231" i="1"/>
  <c r="DO1231" i="1"/>
  <c r="FK1231" i="1"/>
  <c r="BS1231" i="1"/>
  <c r="CI1231" i="1"/>
  <c r="CA1231" i="1"/>
  <c r="EG1231" i="1"/>
  <c r="EH1231" i="1" s="1"/>
  <c r="EO1231" i="1"/>
  <c r="EP1231" i="1" s="1"/>
  <c r="EW1231" i="1"/>
  <c r="EX1231" i="1" s="1"/>
  <c r="FE1231" i="1"/>
  <c r="FF1231" i="1" s="1"/>
  <c r="FM1231" i="1"/>
  <c r="FN1231" i="1" s="1"/>
  <c r="FU1231" i="1"/>
  <c r="FV1231" i="1" s="1"/>
  <c r="GC1231" i="1"/>
  <c r="GD1231" i="1" s="1"/>
  <c r="GK1231" i="1"/>
  <c r="GL1231" i="1" s="1"/>
  <c r="GS1231" i="1"/>
  <c r="GT1231" i="1" s="1"/>
  <c r="HA1231" i="1"/>
  <c r="HB1231" i="1" s="1"/>
  <c r="FQ1232" i="1"/>
  <c r="FR1231" i="1"/>
  <c r="CO1234" i="1"/>
  <c r="CP1233" i="1"/>
  <c r="GR1175" i="1"/>
  <c r="GU1175" i="1" s="1"/>
  <c r="GV1175" i="1" s="1"/>
  <c r="GJ1175" i="1"/>
  <c r="GM1175" i="1" s="1"/>
  <c r="GN1175" i="1" s="1"/>
  <c r="FT1175" i="1"/>
  <c r="FW1175" i="1" s="1"/>
  <c r="FX1175" i="1" s="1"/>
  <c r="FD1175" i="1"/>
  <c r="FG1175" i="1" s="1"/>
  <c r="FH1175" i="1" s="1"/>
  <c r="EN1175" i="1"/>
  <c r="EQ1175" i="1" s="1"/>
  <c r="ER1175" i="1" s="1"/>
  <c r="DX1175" i="1"/>
  <c r="EA1175" i="1" s="1"/>
  <c r="EB1175" i="1" s="1"/>
  <c r="DH1175" i="1"/>
  <c r="DK1175" i="1" s="1"/>
  <c r="CR1175" i="1"/>
  <c r="CU1175" i="1" s="1"/>
  <c r="CB1175" i="1"/>
  <c r="CE1175" i="1" s="1"/>
  <c r="CF1175" i="1" s="1"/>
  <c r="BL1175" i="1"/>
  <c r="AV1175" i="1"/>
  <c r="AF1175" i="1"/>
  <c r="GB1175" i="1"/>
  <c r="GE1175" i="1" s="1"/>
  <c r="GF1175" i="1" s="1"/>
  <c r="FL1175" i="1"/>
  <c r="FO1175" i="1" s="1"/>
  <c r="FP1175" i="1" s="1"/>
  <c r="EV1175" i="1"/>
  <c r="EY1175" i="1" s="1"/>
  <c r="EZ1175" i="1" s="1"/>
  <c r="EF1175" i="1"/>
  <c r="EI1175" i="1" s="1"/>
  <c r="EJ1175" i="1" s="1"/>
  <c r="DP1175" i="1"/>
  <c r="DS1175" i="1" s="1"/>
  <c r="DT1175" i="1" s="1"/>
  <c r="CZ1175" i="1"/>
  <c r="DC1175" i="1" s="1"/>
  <c r="CJ1175" i="1"/>
  <c r="CM1175" i="1" s="1"/>
  <c r="CN1175" i="1" s="1"/>
  <c r="BT1175" i="1"/>
  <c r="BW1175" i="1" s="1"/>
  <c r="BX1175" i="1" s="1"/>
  <c r="BD1175" i="1"/>
  <c r="AN1175" i="1"/>
  <c r="F1230" i="1"/>
  <c r="O1176" i="1"/>
  <c r="E1232" i="1"/>
  <c r="Q1231" i="1"/>
  <c r="S1230" i="1"/>
  <c r="Z1230" i="1" s="1"/>
  <c r="R1230" i="1"/>
  <c r="D1231" i="1"/>
  <c r="G1231" i="1" s="1"/>
  <c r="N1177" i="1"/>
  <c r="L1177" i="1"/>
  <c r="U1177" i="1"/>
  <c r="W1177" i="1" s="1"/>
  <c r="A1232" i="1"/>
  <c r="HI1232" i="1" s="1"/>
  <c r="HJ1232" i="1" s="1"/>
  <c r="H1231" i="1"/>
  <c r="P500" i="1"/>
  <c r="M1178" i="1"/>
  <c r="J1178" i="1"/>
  <c r="K1178" i="1" s="1"/>
  <c r="I1179" i="1"/>
  <c r="T1231" i="1"/>
  <c r="AB1231" i="1"/>
  <c r="AA1231" i="1"/>
  <c r="CP1234" i="1" l="1"/>
  <c r="CO1235" i="1"/>
  <c r="FY1233" i="1"/>
  <c r="FZ1232" i="1"/>
  <c r="DF1233" i="1"/>
  <c r="DE1234" i="1"/>
  <c r="HF1232" i="1"/>
  <c r="HE1233" i="1"/>
  <c r="BY1234" i="1"/>
  <c r="BZ1233" i="1"/>
  <c r="DN1233" i="1"/>
  <c r="DM1234" i="1"/>
  <c r="BR1236" i="1"/>
  <c r="BQ1237" i="1"/>
  <c r="EC1234" i="1"/>
  <c r="ED1233" i="1"/>
  <c r="GH1232" i="1"/>
  <c r="GG1233" i="1"/>
  <c r="GP1232" i="1"/>
  <c r="GO1233" i="1"/>
  <c r="ES1233" i="1"/>
  <c r="ET1232" i="1"/>
  <c r="GW1233" i="1"/>
  <c r="GX1232" i="1"/>
  <c r="FQ1233" i="1"/>
  <c r="FR1232" i="1"/>
  <c r="FB1232" i="1"/>
  <c r="FA1233" i="1"/>
  <c r="BE1232" i="1"/>
  <c r="BF1232" i="1" s="1"/>
  <c r="CK1232" i="1"/>
  <c r="CL1232" i="1" s="1"/>
  <c r="AW1232" i="1"/>
  <c r="AX1232" i="1" s="1"/>
  <c r="CC1232" i="1"/>
  <c r="CD1232" i="1" s="1"/>
  <c r="BU1232" i="1"/>
  <c r="BV1232" i="1" s="1"/>
  <c r="AG1232" i="1"/>
  <c r="AH1232" i="1" s="1"/>
  <c r="BM1232" i="1"/>
  <c r="BN1232" i="1" s="1"/>
  <c r="AO1232" i="1"/>
  <c r="AP1232" i="1" s="1"/>
  <c r="HG1232" i="1"/>
  <c r="DY1232" i="1"/>
  <c r="DZ1232" i="1" s="1"/>
  <c r="DQ1232" i="1"/>
  <c r="DR1232" i="1" s="1"/>
  <c r="DI1232" i="1"/>
  <c r="DJ1232" i="1" s="1"/>
  <c r="DA1232" i="1"/>
  <c r="DB1232" i="1" s="1"/>
  <c r="CS1232" i="1"/>
  <c r="CT1232" i="1" s="1"/>
  <c r="GY1232" i="1"/>
  <c r="GQ1232" i="1"/>
  <c r="GI1232" i="1"/>
  <c r="DW1232" i="1"/>
  <c r="GA1232" i="1"/>
  <c r="CA1232" i="1"/>
  <c r="CY1232" i="1"/>
  <c r="EE1232" i="1"/>
  <c r="CI1232" i="1"/>
  <c r="BS1232" i="1"/>
  <c r="EM1232" i="1"/>
  <c r="CQ1232" i="1"/>
  <c r="FS1232" i="1"/>
  <c r="DO1232" i="1"/>
  <c r="EU1232" i="1"/>
  <c r="FC1232" i="1"/>
  <c r="DG1232" i="1"/>
  <c r="FK1232" i="1"/>
  <c r="EG1232" i="1"/>
  <c r="EH1232" i="1" s="1"/>
  <c r="EO1232" i="1"/>
  <c r="EP1232" i="1" s="1"/>
  <c r="EW1232" i="1"/>
  <c r="EX1232" i="1" s="1"/>
  <c r="FE1232" i="1"/>
  <c r="FF1232" i="1" s="1"/>
  <c r="FM1232" i="1"/>
  <c r="FN1232" i="1" s="1"/>
  <c r="FU1232" i="1"/>
  <c r="FV1232" i="1" s="1"/>
  <c r="GC1232" i="1"/>
  <c r="GD1232" i="1" s="1"/>
  <c r="GK1232" i="1"/>
  <c r="GL1232" i="1" s="1"/>
  <c r="GS1232" i="1"/>
  <c r="GT1232" i="1" s="1"/>
  <c r="HA1232" i="1"/>
  <c r="HB1232" i="1" s="1"/>
  <c r="FJ1232" i="1"/>
  <c r="FI1233" i="1"/>
  <c r="CX1234" i="1"/>
  <c r="CW1235" i="1"/>
  <c r="CH1235" i="1"/>
  <c r="CG1236" i="1"/>
  <c r="EL1232" i="1"/>
  <c r="EK1233" i="1"/>
  <c r="DV1233" i="1"/>
  <c r="DU1234" i="1"/>
  <c r="GR1176" i="1"/>
  <c r="GU1176" i="1" s="1"/>
  <c r="GV1176" i="1" s="1"/>
  <c r="GJ1176" i="1"/>
  <c r="GM1176" i="1" s="1"/>
  <c r="GN1176" i="1" s="1"/>
  <c r="FT1176" i="1"/>
  <c r="FW1176" i="1" s="1"/>
  <c r="FX1176" i="1" s="1"/>
  <c r="FD1176" i="1"/>
  <c r="FG1176" i="1" s="1"/>
  <c r="FH1176" i="1" s="1"/>
  <c r="EN1176" i="1"/>
  <c r="EQ1176" i="1" s="1"/>
  <c r="ER1176" i="1" s="1"/>
  <c r="DX1176" i="1"/>
  <c r="EA1176" i="1" s="1"/>
  <c r="EB1176" i="1" s="1"/>
  <c r="DH1176" i="1"/>
  <c r="DK1176" i="1" s="1"/>
  <c r="CR1176" i="1"/>
  <c r="CU1176" i="1" s="1"/>
  <c r="CB1176" i="1"/>
  <c r="CE1176" i="1" s="1"/>
  <c r="CF1176" i="1" s="1"/>
  <c r="BL1176" i="1"/>
  <c r="AV1176" i="1"/>
  <c r="AF1176" i="1"/>
  <c r="GB1176" i="1"/>
  <c r="GE1176" i="1" s="1"/>
  <c r="GF1176" i="1" s="1"/>
  <c r="FL1176" i="1"/>
  <c r="FO1176" i="1" s="1"/>
  <c r="FP1176" i="1" s="1"/>
  <c r="EV1176" i="1"/>
  <c r="EY1176" i="1" s="1"/>
  <c r="EZ1176" i="1" s="1"/>
  <c r="EF1176" i="1"/>
  <c r="EI1176" i="1" s="1"/>
  <c r="EJ1176" i="1" s="1"/>
  <c r="DP1176" i="1"/>
  <c r="DS1176" i="1" s="1"/>
  <c r="DT1176" i="1" s="1"/>
  <c r="CZ1176" i="1"/>
  <c r="DC1176" i="1" s="1"/>
  <c r="CJ1176" i="1"/>
  <c r="CM1176" i="1" s="1"/>
  <c r="CN1176" i="1" s="1"/>
  <c r="BT1176" i="1"/>
  <c r="BW1176" i="1" s="1"/>
  <c r="BX1176" i="1" s="1"/>
  <c r="BD1176" i="1"/>
  <c r="AN1176" i="1"/>
  <c r="N1178" i="1"/>
  <c r="F1231" i="1"/>
  <c r="E1233" i="1"/>
  <c r="Q1232" i="1"/>
  <c r="R1231" i="1"/>
  <c r="S1231" i="1"/>
  <c r="Z1231" i="1" s="1"/>
  <c r="D1232" i="1"/>
  <c r="G1232" i="1" s="1"/>
  <c r="O1177" i="1"/>
  <c r="A1233" i="1"/>
  <c r="H1232" i="1"/>
  <c r="J1179" i="1"/>
  <c r="K1179" i="1" s="1"/>
  <c r="M1179" i="1"/>
  <c r="I1180" i="1"/>
  <c r="AB1232" i="1"/>
  <c r="AA1232" i="1"/>
  <c r="T1232" i="1"/>
  <c r="L1178" i="1"/>
  <c r="U1178" i="1"/>
  <c r="W1178" i="1" s="1"/>
  <c r="X500" i="1"/>
  <c r="ET1233" i="1" l="1"/>
  <c r="ES1234" i="1"/>
  <c r="BQ1238" i="1"/>
  <c r="BR1237" i="1"/>
  <c r="EL1233" i="1"/>
  <c r="EK1234" i="1"/>
  <c r="CG1237" i="1"/>
  <c r="CH1236" i="1"/>
  <c r="GP1233" i="1"/>
  <c r="GO1234" i="1"/>
  <c r="DE1235" i="1"/>
  <c r="DF1234" i="1"/>
  <c r="DN1234" i="1"/>
  <c r="DM1235" i="1"/>
  <c r="ED1234" i="1"/>
  <c r="EC1235" i="1"/>
  <c r="FR1233" i="1"/>
  <c r="FQ1234" i="1"/>
  <c r="GG1234" i="1"/>
  <c r="GH1233" i="1"/>
  <c r="HF1233" i="1"/>
  <c r="HE1234" i="1"/>
  <c r="FY1234" i="1"/>
  <c r="FZ1233" i="1"/>
  <c r="DV1234" i="1"/>
  <c r="DU1235" i="1"/>
  <c r="FI1234" i="1"/>
  <c r="FJ1233" i="1"/>
  <c r="BZ1234" i="1"/>
  <c r="BY1235" i="1"/>
  <c r="CP1235" i="1"/>
  <c r="CO1236" i="1"/>
  <c r="CW1236" i="1"/>
  <c r="CX1235" i="1"/>
  <c r="BM1233" i="1"/>
  <c r="BN1233" i="1" s="1"/>
  <c r="BE1233" i="1"/>
  <c r="BF1233" i="1" s="1"/>
  <c r="CK1233" i="1"/>
  <c r="CL1233" i="1" s="1"/>
  <c r="AW1233" i="1"/>
  <c r="AX1233" i="1" s="1"/>
  <c r="AO1233" i="1"/>
  <c r="AP1233" i="1" s="1"/>
  <c r="CC1233" i="1"/>
  <c r="CD1233" i="1" s="1"/>
  <c r="BU1233" i="1"/>
  <c r="BV1233" i="1" s="1"/>
  <c r="AG1233" i="1"/>
  <c r="AH1233" i="1" s="1"/>
  <c r="HG1233" i="1"/>
  <c r="DY1233" i="1"/>
  <c r="DZ1233" i="1" s="1"/>
  <c r="DQ1233" i="1"/>
  <c r="DR1233" i="1" s="1"/>
  <c r="DI1233" i="1"/>
  <c r="DJ1233" i="1" s="1"/>
  <c r="DA1233" i="1"/>
  <c r="DB1233" i="1" s="1"/>
  <c r="CS1233" i="1"/>
  <c r="CT1233" i="1" s="1"/>
  <c r="GY1233" i="1"/>
  <c r="GQ1233" i="1"/>
  <c r="GI1233" i="1"/>
  <c r="BS1233" i="1"/>
  <c r="FK1233" i="1"/>
  <c r="CA1233" i="1"/>
  <c r="GA1233" i="1"/>
  <c r="FS1233" i="1"/>
  <c r="CI1233" i="1"/>
  <c r="DW1233" i="1"/>
  <c r="EU1233" i="1"/>
  <c r="FC1233" i="1"/>
  <c r="DO1233" i="1"/>
  <c r="CQ1233" i="1"/>
  <c r="EM1233" i="1"/>
  <c r="DG1233" i="1"/>
  <c r="EE1233" i="1"/>
  <c r="CY1233" i="1"/>
  <c r="EG1233" i="1"/>
  <c r="EH1233" i="1" s="1"/>
  <c r="EO1233" i="1"/>
  <c r="EP1233" i="1" s="1"/>
  <c r="EW1233" i="1"/>
  <c r="EX1233" i="1" s="1"/>
  <c r="FE1233" i="1"/>
  <c r="FF1233" i="1" s="1"/>
  <c r="FM1233" i="1"/>
  <c r="FN1233" i="1" s="1"/>
  <c r="FU1233" i="1"/>
  <c r="FV1233" i="1" s="1"/>
  <c r="GC1233" i="1"/>
  <c r="GD1233" i="1" s="1"/>
  <c r="GK1233" i="1"/>
  <c r="GL1233" i="1" s="1"/>
  <c r="GS1233" i="1"/>
  <c r="GT1233" i="1" s="1"/>
  <c r="HA1233" i="1"/>
  <c r="HB1233" i="1" s="1"/>
  <c r="HI1233" i="1"/>
  <c r="HJ1233" i="1" s="1"/>
  <c r="FB1233" i="1"/>
  <c r="FA1234" i="1"/>
  <c r="GX1233" i="1"/>
  <c r="GW1234" i="1"/>
  <c r="GR1177" i="1"/>
  <c r="GU1177" i="1" s="1"/>
  <c r="GV1177" i="1" s="1"/>
  <c r="GJ1177" i="1"/>
  <c r="GM1177" i="1" s="1"/>
  <c r="GN1177" i="1" s="1"/>
  <c r="FT1177" i="1"/>
  <c r="FW1177" i="1" s="1"/>
  <c r="FX1177" i="1" s="1"/>
  <c r="FD1177" i="1"/>
  <c r="FG1177" i="1" s="1"/>
  <c r="FH1177" i="1" s="1"/>
  <c r="EN1177" i="1"/>
  <c r="EQ1177" i="1" s="1"/>
  <c r="ER1177" i="1" s="1"/>
  <c r="DX1177" i="1"/>
  <c r="EA1177" i="1" s="1"/>
  <c r="EB1177" i="1" s="1"/>
  <c r="DH1177" i="1"/>
  <c r="DK1177" i="1" s="1"/>
  <c r="CR1177" i="1"/>
  <c r="CU1177" i="1" s="1"/>
  <c r="CB1177" i="1"/>
  <c r="CE1177" i="1" s="1"/>
  <c r="CF1177" i="1" s="1"/>
  <c r="BL1177" i="1"/>
  <c r="AV1177" i="1"/>
  <c r="AF1177" i="1"/>
  <c r="GB1177" i="1"/>
  <c r="GE1177" i="1" s="1"/>
  <c r="GF1177" i="1" s="1"/>
  <c r="FL1177" i="1"/>
  <c r="FO1177" i="1" s="1"/>
  <c r="FP1177" i="1" s="1"/>
  <c r="EV1177" i="1"/>
  <c r="EY1177" i="1" s="1"/>
  <c r="EZ1177" i="1" s="1"/>
  <c r="EF1177" i="1"/>
  <c r="EI1177" i="1" s="1"/>
  <c r="EJ1177" i="1" s="1"/>
  <c r="DP1177" i="1"/>
  <c r="DS1177" i="1" s="1"/>
  <c r="DT1177" i="1" s="1"/>
  <c r="CZ1177" i="1"/>
  <c r="DC1177" i="1" s="1"/>
  <c r="CJ1177" i="1"/>
  <c r="CM1177" i="1" s="1"/>
  <c r="CN1177" i="1" s="1"/>
  <c r="BT1177" i="1"/>
  <c r="BW1177" i="1" s="1"/>
  <c r="BX1177" i="1" s="1"/>
  <c r="BD1177" i="1"/>
  <c r="AN1177" i="1"/>
  <c r="O1178" i="1"/>
  <c r="N1179" i="1"/>
  <c r="F1232" i="1"/>
  <c r="E1234" i="1"/>
  <c r="Q1233" i="1"/>
  <c r="R1232" i="1"/>
  <c r="S1232" i="1"/>
  <c r="Z1232" i="1" s="1"/>
  <c r="D1233" i="1"/>
  <c r="G1233" i="1" s="1"/>
  <c r="C501" i="1"/>
  <c r="P501" i="1" s="1"/>
  <c r="B500" i="1"/>
  <c r="M1180" i="1"/>
  <c r="J1180" i="1"/>
  <c r="K1180" i="1" s="1"/>
  <c r="I1181" i="1"/>
  <c r="AB1233" i="1"/>
  <c r="T1233" i="1"/>
  <c r="AA1233" i="1"/>
  <c r="L1179" i="1"/>
  <c r="U1179" i="1"/>
  <c r="W1179" i="1" s="1"/>
  <c r="A1234" i="1"/>
  <c r="H1233" i="1"/>
  <c r="DN1235" i="1" l="1"/>
  <c r="DM1236" i="1"/>
  <c r="FJ1234" i="1"/>
  <c r="FI1235" i="1"/>
  <c r="GG1235" i="1"/>
  <c r="GH1234" i="1"/>
  <c r="EL1234" i="1"/>
  <c r="EK1235" i="1"/>
  <c r="CX1236" i="1"/>
  <c r="CW1237" i="1"/>
  <c r="DV1235" i="1"/>
  <c r="DU1236" i="1"/>
  <c r="FQ1235" i="1"/>
  <c r="FR1234" i="1"/>
  <c r="DF1235" i="1"/>
  <c r="DE1236" i="1"/>
  <c r="CC1234" i="1"/>
  <c r="CD1234" i="1" s="1"/>
  <c r="BU1234" i="1"/>
  <c r="BV1234" i="1" s="1"/>
  <c r="BM1234" i="1"/>
  <c r="BN1234" i="1" s="1"/>
  <c r="AW1234" i="1"/>
  <c r="AX1234" i="1" s="1"/>
  <c r="AO1234" i="1"/>
  <c r="AP1234" i="1" s="1"/>
  <c r="AG1234" i="1"/>
  <c r="AH1234" i="1" s="1"/>
  <c r="CK1234" i="1"/>
  <c r="CL1234" i="1" s="1"/>
  <c r="BE1234" i="1"/>
  <c r="BF1234" i="1" s="1"/>
  <c r="HG1234" i="1"/>
  <c r="DY1234" i="1"/>
  <c r="DZ1234" i="1" s="1"/>
  <c r="DQ1234" i="1"/>
  <c r="DR1234" i="1" s="1"/>
  <c r="DI1234" i="1"/>
  <c r="DJ1234" i="1" s="1"/>
  <c r="DA1234" i="1"/>
  <c r="DB1234" i="1" s="1"/>
  <c r="CS1234" i="1"/>
  <c r="CT1234" i="1" s="1"/>
  <c r="GY1234" i="1"/>
  <c r="GQ1234" i="1"/>
  <c r="GI1234" i="1"/>
  <c r="EM1234" i="1"/>
  <c r="DG1234" i="1"/>
  <c r="CI1234" i="1"/>
  <c r="FS1234" i="1"/>
  <c r="DW1234" i="1"/>
  <c r="CQ1234" i="1"/>
  <c r="EE1234" i="1"/>
  <c r="CA1234" i="1"/>
  <c r="CY1234" i="1"/>
  <c r="BS1234" i="1"/>
  <c r="FC1234" i="1"/>
  <c r="GA1234" i="1"/>
  <c r="FK1234" i="1"/>
  <c r="EU1234" i="1"/>
  <c r="DO1234" i="1"/>
  <c r="EG1234" i="1"/>
  <c r="EH1234" i="1" s="1"/>
  <c r="EO1234" i="1"/>
  <c r="EP1234" i="1" s="1"/>
  <c r="EW1234" i="1"/>
  <c r="EX1234" i="1" s="1"/>
  <c r="FE1234" i="1"/>
  <c r="FF1234" i="1" s="1"/>
  <c r="FM1234" i="1"/>
  <c r="FN1234" i="1" s="1"/>
  <c r="FU1234" i="1"/>
  <c r="FV1234" i="1" s="1"/>
  <c r="GC1234" i="1"/>
  <c r="GD1234" i="1" s="1"/>
  <c r="GK1234" i="1"/>
  <c r="GL1234" i="1" s="1"/>
  <c r="GS1234" i="1"/>
  <c r="GT1234" i="1" s="1"/>
  <c r="HA1234" i="1"/>
  <c r="HB1234" i="1" s="1"/>
  <c r="HI1234" i="1"/>
  <c r="HJ1234" i="1" s="1"/>
  <c r="CO1237" i="1"/>
  <c r="CP1236" i="1"/>
  <c r="GP1234" i="1"/>
  <c r="GO1235" i="1"/>
  <c r="GW1235" i="1"/>
  <c r="GX1234" i="1"/>
  <c r="FZ1234" i="1"/>
  <c r="FY1235" i="1"/>
  <c r="BQ1239" i="1"/>
  <c r="BR1238" i="1"/>
  <c r="BZ1235" i="1"/>
  <c r="BY1236" i="1"/>
  <c r="HE1235" i="1"/>
  <c r="HF1234" i="1"/>
  <c r="ED1235" i="1"/>
  <c r="EC1236" i="1"/>
  <c r="ET1234" i="1"/>
  <c r="ES1235" i="1"/>
  <c r="FB1234" i="1"/>
  <c r="FA1235" i="1"/>
  <c r="CG1238" i="1"/>
  <c r="CH1237" i="1"/>
  <c r="GR1178" i="1"/>
  <c r="GU1178" i="1" s="1"/>
  <c r="GV1178" i="1" s="1"/>
  <c r="GJ1178" i="1"/>
  <c r="GM1178" i="1" s="1"/>
  <c r="GN1178" i="1" s="1"/>
  <c r="FT1178" i="1"/>
  <c r="FW1178" i="1" s="1"/>
  <c r="FX1178" i="1" s="1"/>
  <c r="FD1178" i="1"/>
  <c r="FG1178" i="1" s="1"/>
  <c r="FH1178" i="1" s="1"/>
  <c r="EN1178" i="1"/>
  <c r="EQ1178" i="1" s="1"/>
  <c r="ER1178" i="1" s="1"/>
  <c r="DX1178" i="1"/>
  <c r="EA1178" i="1" s="1"/>
  <c r="EB1178" i="1" s="1"/>
  <c r="DH1178" i="1"/>
  <c r="DK1178" i="1" s="1"/>
  <c r="CR1178" i="1"/>
  <c r="CU1178" i="1" s="1"/>
  <c r="CB1178" i="1"/>
  <c r="CE1178" i="1" s="1"/>
  <c r="CF1178" i="1" s="1"/>
  <c r="BL1178" i="1"/>
  <c r="AV1178" i="1"/>
  <c r="AF1178" i="1"/>
  <c r="GB1178" i="1"/>
  <c r="GE1178" i="1" s="1"/>
  <c r="GF1178" i="1" s="1"/>
  <c r="FL1178" i="1"/>
  <c r="FO1178" i="1" s="1"/>
  <c r="FP1178" i="1" s="1"/>
  <c r="EV1178" i="1"/>
  <c r="EY1178" i="1" s="1"/>
  <c r="EZ1178" i="1" s="1"/>
  <c r="EF1178" i="1"/>
  <c r="EI1178" i="1" s="1"/>
  <c r="EJ1178" i="1" s="1"/>
  <c r="DP1178" i="1"/>
  <c r="DS1178" i="1" s="1"/>
  <c r="DT1178" i="1" s="1"/>
  <c r="CZ1178" i="1"/>
  <c r="DC1178" i="1" s="1"/>
  <c r="CJ1178" i="1"/>
  <c r="CM1178" i="1" s="1"/>
  <c r="CN1178" i="1" s="1"/>
  <c r="BT1178" i="1"/>
  <c r="BW1178" i="1" s="1"/>
  <c r="BX1178" i="1" s="1"/>
  <c r="BD1178" i="1"/>
  <c r="AN1178" i="1"/>
  <c r="F1233" i="1"/>
  <c r="O1179" i="1"/>
  <c r="N1180" i="1"/>
  <c r="E1235" i="1"/>
  <c r="Q1234" i="1"/>
  <c r="S1233" i="1"/>
  <c r="Z1233" i="1" s="1"/>
  <c r="R1233" i="1"/>
  <c r="D1234" i="1"/>
  <c r="G1234" i="1" s="1"/>
  <c r="GI23" i="1"/>
  <c r="GI38" i="1"/>
  <c r="T1234" i="1"/>
  <c r="AB1234" i="1"/>
  <c r="AA1234" i="1"/>
  <c r="J1181" i="1"/>
  <c r="K1181" i="1" s="1"/>
  <c r="M1181" i="1"/>
  <c r="I1182" i="1"/>
  <c r="L1180" i="1"/>
  <c r="U1180" i="1"/>
  <c r="W1180" i="1" s="1"/>
  <c r="X501" i="1"/>
  <c r="A1235" i="1"/>
  <c r="H1234" i="1"/>
  <c r="HE1236" i="1" l="1"/>
  <c r="HF1235" i="1"/>
  <c r="BZ1236" i="1"/>
  <c r="BY1237" i="1"/>
  <c r="GW1236" i="1"/>
  <c r="GX1235" i="1"/>
  <c r="FR1235" i="1"/>
  <c r="FQ1236" i="1"/>
  <c r="GP1235" i="1"/>
  <c r="GO1236" i="1"/>
  <c r="DV1236" i="1"/>
  <c r="DU1237" i="1"/>
  <c r="GH1235" i="1"/>
  <c r="GG1236" i="1"/>
  <c r="FJ1235" i="1"/>
  <c r="FI1236" i="1"/>
  <c r="AW1235" i="1"/>
  <c r="AX1235" i="1" s="1"/>
  <c r="AO1235" i="1"/>
  <c r="AP1235" i="1" s="1"/>
  <c r="AG1235" i="1"/>
  <c r="AH1235" i="1" s="1"/>
  <c r="CC1235" i="1"/>
  <c r="CD1235" i="1" s="1"/>
  <c r="BU1235" i="1"/>
  <c r="BV1235" i="1" s="1"/>
  <c r="BM1235" i="1"/>
  <c r="BN1235" i="1" s="1"/>
  <c r="BE1235" i="1"/>
  <c r="BF1235" i="1" s="1"/>
  <c r="CK1235" i="1"/>
  <c r="CL1235" i="1" s="1"/>
  <c r="DY1235" i="1"/>
  <c r="DZ1235" i="1" s="1"/>
  <c r="HG1235" i="1"/>
  <c r="DQ1235" i="1"/>
  <c r="DR1235" i="1" s="1"/>
  <c r="DI1235" i="1"/>
  <c r="DJ1235" i="1" s="1"/>
  <c r="DA1235" i="1"/>
  <c r="DB1235" i="1" s="1"/>
  <c r="CS1235" i="1"/>
  <c r="CT1235" i="1" s="1"/>
  <c r="GY1235" i="1"/>
  <c r="GQ1235" i="1"/>
  <c r="GI1235" i="1"/>
  <c r="CI1235" i="1"/>
  <c r="EU1235" i="1"/>
  <c r="CY1235" i="1"/>
  <c r="FS1235" i="1"/>
  <c r="FC1235" i="1"/>
  <c r="GA1235" i="1"/>
  <c r="DG1235" i="1"/>
  <c r="CQ1235" i="1"/>
  <c r="DW1235" i="1"/>
  <c r="BS1235" i="1"/>
  <c r="FK1235" i="1"/>
  <c r="DO1235" i="1"/>
  <c r="EM1235" i="1"/>
  <c r="EE1235" i="1"/>
  <c r="CA1235" i="1"/>
  <c r="EG1235" i="1"/>
  <c r="EH1235" i="1" s="1"/>
  <c r="EO1235" i="1"/>
  <c r="EP1235" i="1" s="1"/>
  <c r="EW1235" i="1"/>
  <c r="EX1235" i="1" s="1"/>
  <c r="FE1235" i="1"/>
  <c r="FF1235" i="1" s="1"/>
  <c r="FM1235" i="1"/>
  <c r="FN1235" i="1" s="1"/>
  <c r="FU1235" i="1"/>
  <c r="FV1235" i="1" s="1"/>
  <c r="GC1235" i="1"/>
  <c r="GD1235" i="1" s="1"/>
  <c r="GK1235" i="1"/>
  <c r="GL1235" i="1" s="1"/>
  <c r="GS1235" i="1"/>
  <c r="GT1235" i="1" s="1"/>
  <c r="HA1235" i="1"/>
  <c r="HB1235" i="1" s="1"/>
  <c r="HI1235" i="1"/>
  <c r="HJ1235" i="1" s="1"/>
  <c r="ET1235" i="1"/>
  <c r="ES1236" i="1"/>
  <c r="CX1237" i="1"/>
  <c r="CW1238" i="1"/>
  <c r="EC1237" i="1"/>
  <c r="ED1236" i="1"/>
  <c r="BQ1240" i="1"/>
  <c r="BR1239" i="1"/>
  <c r="CP1237" i="1"/>
  <c r="CO1238" i="1"/>
  <c r="CG1239" i="1"/>
  <c r="CH1238" i="1"/>
  <c r="FZ1235" i="1"/>
  <c r="FY1236" i="1"/>
  <c r="DE1237" i="1"/>
  <c r="DF1236" i="1"/>
  <c r="DM1237" i="1"/>
  <c r="DN1236" i="1"/>
  <c r="FB1235" i="1"/>
  <c r="FA1236" i="1"/>
  <c r="EK1236" i="1"/>
  <c r="EL1235" i="1"/>
  <c r="GR1179" i="1"/>
  <c r="GU1179" i="1" s="1"/>
  <c r="GV1179" i="1" s="1"/>
  <c r="GJ1179" i="1"/>
  <c r="GM1179" i="1" s="1"/>
  <c r="GN1179" i="1" s="1"/>
  <c r="FT1179" i="1"/>
  <c r="FW1179" i="1" s="1"/>
  <c r="FX1179" i="1" s="1"/>
  <c r="FD1179" i="1"/>
  <c r="FG1179" i="1" s="1"/>
  <c r="FH1179" i="1" s="1"/>
  <c r="EN1179" i="1"/>
  <c r="EQ1179" i="1" s="1"/>
  <c r="ER1179" i="1" s="1"/>
  <c r="DX1179" i="1"/>
  <c r="EA1179" i="1" s="1"/>
  <c r="EB1179" i="1" s="1"/>
  <c r="DH1179" i="1"/>
  <c r="DK1179" i="1" s="1"/>
  <c r="CR1179" i="1"/>
  <c r="CU1179" i="1" s="1"/>
  <c r="CB1179" i="1"/>
  <c r="CE1179" i="1" s="1"/>
  <c r="CF1179" i="1" s="1"/>
  <c r="BL1179" i="1"/>
  <c r="AV1179" i="1"/>
  <c r="AF1179" i="1"/>
  <c r="GB1179" i="1"/>
  <c r="GE1179" i="1" s="1"/>
  <c r="GF1179" i="1" s="1"/>
  <c r="FL1179" i="1"/>
  <c r="FO1179" i="1" s="1"/>
  <c r="FP1179" i="1" s="1"/>
  <c r="EV1179" i="1"/>
  <c r="EY1179" i="1" s="1"/>
  <c r="EZ1179" i="1" s="1"/>
  <c r="EF1179" i="1"/>
  <c r="EI1179" i="1" s="1"/>
  <c r="EJ1179" i="1" s="1"/>
  <c r="DP1179" i="1"/>
  <c r="DS1179" i="1" s="1"/>
  <c r="DT1179" i="1" s="1"/>
  <c r="CZ1179" i="1"/>
  <c r="DC1179" i="1" s="1"/>
  <c r="CJ1179" i="1"/>
  <c r="CM1179" i="1" s="1"/>
  <c r="CN1179" i="1" s="1"/>
  <c r="BT1179" i="1"/>
  <c r="BW1179" i="1" s="1"/>
  <c r="BX1179" i="1" s="1"/>
  <c r="BD1179" i="1"/>
  <c r="AN1179" i="1"/>
  <c r="N1181" i="1"/>
  <c r="O1180" i="1"/>
  <c r="F1234" i="1"/>
  <c r="E1236" i="1"/>
  <c r="Q1235" i="1"/>
  <c r="R1234" i="1"/>
  <c r="S1234" i="1"/>
  <c r="Z1234" i="1" s="1"/>
  <c r="D1235" i="1"/>
  <c r="G1235" i="1" s="1"/>
  <c r="C502" i="1"/>
  <c r="P502" i="1" s="1"/>
  <c r="B501" i="1"/>
  <c r="L1181" i="1"/>
  <c r="U1181" i="1"/>
  <c r="W1181" i="1" s="1"/>
  <c r="A1236" i="1"/>
  <c r="H1235" i="1"/>
  <c r="AB1235" i="1"/>
  <c r="T1235" i="1"/>
  <c r="AA1235" i="1"/>
  <c r="M1182" i="1"/>
  <c r="J1182" i="1"/>
  <c r="K1182" i="1" s="1"/>
  <c r="I1183" i="1"/>
  <c r="CH1239" i="1" l="1"/>
  <c r="CG1240" i="1"/>
  <c r="DU1238" i="1"/>
  <c r="DV1237" i="1"/>
  <c r="GW1237" i="1"/>
  <c r="GX1236" i="1"/>
  <c r="CC1236" i="1"/>
  <c r="CD1236" i="1" s="1"/>
  <c r="BU1236" i="1"/>
  <c r="BV1236" i="1" s="1"/>
  <c r="BM1236" i="1"/>
  <c r="BN1236" i="1" s="1"/>
  <c r="AW1236" i="1"/>
  <c r="AX1236" i="1" s="1"/>
  <c r="AO1236" i="1"/>
  <c r="AP1236" i="1" s="1"/>
  <c r="AG1236" i="1"/>
  <c r="AH1236" i="1" s="1"/>
  <c r="CK1236" i="1"/>
  <c r="CL1236" i="1" s="1"/>
  <c r="BE1236" i="1"/>
  <c r="BF1236" i="1" s="1"/>
  <c r="DY1236" i="1"/>
  <c r="DZ1236" i="1" s="1"/>
  <c r="DQ1236" i="1"/>
  <c r="DR1236" i="1" s="1"/>
  <c r="HG1236" i="1"/>
  <c r="DI1236" i="1"/>
  <c r="DJ1236" i="1" s="1"/>
  <c r="DA1236" i="1"/>
  <c r="DB1236" i="1" s="1"/>
  <c r="CS1236" i="1"/>
  <c r="CT1236" i="1" s="1"/>
  <c r="GY1236" i="1"/>
  <c r="GQ1236" i="1"/>
  <c r="GI1236" i="1"/>
  <c r="DW1236" i="1"/>
  <c r="CY1236" i="1"/>
  <c r="CQ1236" i="1"/>
  <c r="DO1236" i="1"/>
  <c r="FS1236" i="1"/>
  <c r="CA1236" i="1"/>
  <c r="EE1236" i="1"/>
  <c r="DG1236" i="1"/>
  <c r="EU1236" i="1"/>
  <c r="FK1236" i="1"/>
  <c r="FC1236" i="1"/>
  <c r="CI1236" i="1"/>
  <c r="BS1236" i="1"/>
  <c r="EM1236" i="1"/>
  <c r="GA1236" i="1"/>
  <c r="EG1236" i="1"/>
  <c r="EH1236" i="1" s="1"/>
  <c r="EO1236" i="1"/>
  <c r="EP1236" i="1" s="1"/>
  <c r="EW1236" i="1"/>
  <c r="EX1236" i="1" s="1"/>
  <c r="FE1236" i="1"/>
  <c r="FF1236" i="1" s="1"/>
  <c r="FM1236" i="1"/>
  <c r="FN1236" i="1" s="1"/>
  <c r="FU1236" i="1"/>
  <c r="FV1236" i="1" s="1"/>
  <c r="GC1236" i="1"/>
  <c r="GD1236" i="1" s="1"/>
  <c r="GK1236" i="1"/>
  <c r="GL1236" i="1" s="1"/>
  <c r="GS1236" i="1"/>
  <c r="GT1236" i="1" s="1"/>
  <c r="HA1236" i="1"/>
  <c r="HB1236" i="1" s="1"/>
  <c r="HI1236" i="1"/>
  <c r="HJ1236" i="1" s="1"/>
  <c r="CO1239" i="1"/>
  <c r="CP1238" i="1"/>
  <c r="ES1237" i="1"/>
  <c r="ET1236" i="1"/>
  <c r="BY1238" i="1"/>
  <c r="BZ1237" i="1"/>
  <c r="GP1236" i="1"/>
  <c r="GO1237" i="1"/>
  <c r="FB1236" i="1"/>
  <c r="FA1237" i="1"/>
  <c r="ED1237" i="1"/>
  <c r="EC1238" i="1"/>
  <c r="CW1239" i="1"/>
  <c r="CX1238" i="1"/>
  <c r="DE1238" i="1"/>
  <c r="DF1237" i="1"/>
  <c r="BR1240" i="1"/>
  <c r="BQ1241" i="1"/>
  <c r="FI1237" i="1"/>
  <c r="FJ1236" i="1"/>
  <c r="DN1237" i="1"/>
  <c r="DM1238" i="1"/>
  <c r="EK1237" i="1"/>
  <c r="EL1236" i="1"/>
  <c r="FZ1236" i="1"/>
  <c r="FY1237" i="1"/>
  <c r="FQ1237" i="1"/>
  <c r="FR1236" i="1"/>
  <c r="HE1237" i="1"/>
  <c r="HF1236" i="1"/>
  <c r="GG1237" i="1"/>
  <c r="GH1236" i="1"/>
  <c r="GR1180" i="1"/>
  <c r="GU1180" i="1" s="1"/>
  <c r="GV1180" i="1" s="1"/>
  <c r="GJ1180" i="1"/>
  <c r="GM1180" i="1" s="1"/>
  <c r="GN1180" i="1" s="1"/>
  <c r="EN1180" i="1"/>
  <c r="EQ1180" i="1" s="1"/>
  <c r="ER1180" i="1" s="1"/>
  <c r="DX1180" i="1"/>
  <c r="EA1180" i="1" s="1"/>
  <c r="EB1180" i="1" s="1"/>
  <c r="CJ1180" i="1"/>
  <c r="CM1180" i="1" s="1"/>
  <c r="CN1180" i="1" s="1"/>
  <c r="BT1180" i="1"/>
  <c r="BW1180" i="1" s="1"/>
  <c r="BX1180" i="1" s="1"/>
  <c r="GB1180" i="1"/>
  <c r="GE1180" i="1" s="1"/>
  <c r="GF1180" i="1" s="1"/>
  <c r="FL1180" i="1"/>
  <c r="FO1180" i="1" s="1"/>
  <c r="FP1180" i="1" s="1"/>
  <c r="DH1180" i="1"/>
  <c r="DK1180" i="1" s="1"/>
  <c r="CR1180" i="1"/>
  <c r="CU1180" i="1" s="1"/>
  <c r="BD1180" i="1"/>
  <c r="AN1180" i="1"/>
  <c r="EV1180" i="1"/>
  <c r="EY1180" i="1" s="1"/>
  <c r="EZ1180" i="1" s="1"/>
  <c r="EF1180" i="1"/>
  <c r="EI1180" i="1" s="1"/>
  <c r="EJ1180" i="1" s="1"/>
  <c r="CB1180" i="1"/>
  <c r="CE1180" i="1" s="1"/>
  <c r="CF1180" i="1" s="1"/>
  <c r="BL1180" i="1"/>
  <c r="FT1180" i="1"/>
  <c r="FW1180" i="1" s="1"/>
  <c r="FX1180" i="1" s="1"/>
  <c r="FD1180" i="1"/>
  <c r="FG1180" i="1" s="1"/>
  <c r="FH1180" i="1" s="1"/>
  <c r="DP1180" i="1"/>
  <c r="DS1180" i="1" s="1"/>
  <c r="DT1180" i="1" s="1"/>
  <c r="CZ1180" i="1"/>
  <c r="DC1180" i="1" s="1"/>
  <c r="AV1180" i="1"/>
  <c r="AF1180" i="1"/>
  <c r="O1181" i="1"/>
  <c r="N1182" i="1"/>
  <c r="F1235" i="1"/>
  <c r="S1235" i="1"/>
  <c r="Z1235" i="1" s="1"/>
  <c r="R1235" i="1"/>
  <c r="E1237" i="1"/>
  <c r="Q1236" i="1"/>
  <c r="D1236" i="1"/>
  <c r="G1236" i="1" s="1"/>
  <c r="J1183" i="1"/>
  <c r="K1183" i="1" s="1"/>
  <c r="M1183" i="1"/>
  <c r="I1184" i="1"/>
  <c r="X502" i="1"/>
  <c r="T1236" i="1"/>
  <c r="AB1236" i="1"/>
  <c r="AA1236" i="1"/>
  <c r="L1182" i="1"/>
  <c r="U1182" i="1"/>
  <c r="W1182" i="1" s="1"/>
  <c r="A1237" i="1"/>
  <c r="H1236" i="1"/>
  <c r="CX1239" i="1" l="1"/>
  <c r="CW1240" i="1"/>
  <c r="FR1237" i="1"/>
  <c r="FQ1238" i="1"/>
  <c r="GX1237" i="1"/>
  <c r="GW1238" i="1"/>
  <c r="FI1238" i="1"/>
  <c r="FJ1237" i="1"/>
  <c r="BY1239" i="1"/>
  <c r="BZ1238" i="1"/>
  <c r="BQ1242" i="1"/>
  <c r="BR1241" i="1"/>
  <c r="DU1239" i="1"/>
  <c r="DV1238" i="1"/>
  <c r="CK1237" i="1"/>
  <c r="CL1237" i="1" s="1"/>
  <c r="CC1237" i="1"/>
  <c r="CD1237" i="1" s="1"/>
  <c r="AG1237" i="1"/>
  <c r="AH1237" i="1" s="1"/>
  <c r="BU1237" i="1"/>
  <c r="BV1237" i="1" s="1"/>
  <c r="BE1237" i="1"/>
  <c r="BF1237" i="1" s="1"/>
  <c r="AW1237" i="1"/>
  <c r="AX1237" i="1" s="1"/>
  <c r="AO1237" i="1"/>
  <c r="AP1237" i="1" s="1"/>
  <c r="BM1237" i="1"/>
  <c r="BN1237" i="1" s="1"/>
  <c r="DY1237" i="1"/>
  <c r="DZ1237" i="1" s="1"/>
  <c r="DQ1237" i="1"/>
  <c r="DR1237" i="1" s="1"/>
  <c r="DI1237" i="1"/>
  <c r="DJ1237" i="1" s="1"/>
  <c r="HG1237" i="1"/>
  <c r="DA1237" i="1"/>
  <c r="DB1237" i="1" s="1"/>
  <c r="CS1237" i="1"/>
  <c r="CT1237" i="1" s="1"/>
  <c r="GY1237" i="1"/>
  <c r="GQ1237" i="1"/>
  <c r="GI1237" i="1"/>
  <c r="DO1237" i="1"/>
  <c r="EE1237" i="1"/>
  <c r="CA1237" i="1"/>
  <c r="EM1237" i="1"/>
  <c r="CY1237" i="1"/>
  <c r="BS1237" i="1"/>
  <c r="DG1237" i="1"/>
  <c r="DW1237" i="1"/>
  <c r="FK1237" i="1"/>
  <c r="CI1237" i="1"/>
  <c r="GA1237" i="1"/>
  <c r="CQ1237" i="1"/>
  <c r="FS1237" i="1"/>
  <c r="EU1237" i="1"/>
  <c r="FC1237" i="1"/>
  <c r="EG1237" i="1"/>
  <c r="EH1237" i="1" s="1"/>
  <c r="EO1237" i="1"/>
  <c r="EP1237" i="1" s="1"/>
  <c r="EW1237" i="1"/>
  <c r="EX1237" i="1" s="1"/>
  <c r="FE1237" i="1"/>
  <c r="FF1237" i="1" s="1"/>
  <c r="FM1237" i="1"/>
  <c r="FN1237" i="1" s="1"/>
  <c r="FU1237" i="1"/>
  <c r="FV1237" i="1" s="1"/>
  <c r="GC1237" i="1"/>
  <c r="GD1237" i="1" s="1"/>
  <c r="GK1237" i="1"/>
  <c r="GL1237" i="1" s="1"/>
  <c r="GS1237" i="1"/>
  <c r="GT1237" i="1" s="1"/>
  <c r="HA1237" i="1"/>
  <c r="HB1237" i="1" s="1"/>
  <c r="HI1237" i="1"/>
  <c r="HJ1237" i="1" s="1"/>
  <c r="FA1238" i="1"/>
  <c r="FB1237" i="1"/>
  <c r="ES1238" i="1"/>
  <c r="ET1237" i="1"/>
  <c r="CG1241" i="1"/>
  <c r="CH1240" i="1"/>
  <c r="HE1238" i="1"/>
  <c r="HF1237" i="1"/>
  <c r="GP1237" i="1"/>
  <c r="GO1238" i="1"/>
  <c r="FY1238" i="1"/>
  <c r="FZ1237" i="1"/>
  <c r="EC1239" i="1"/>
  <c r="ED1238" i="1"/>
  <c r="GH1237" i="1"/>
  <c r="GG1238" i="1"/>
  <c r="EK1238" i="1"/>
  <c r="EL1237" i="1"/>
  <c r="DM1239" i="1"/>
  <c r="DN1238" i="1"/>
  <c r="DE1239" i="1"/>
  <c r="DF1238" i="1"/>
  <c r="CP1239" i="1"/>
  <c r="CO1240" i="1"/>
  <c r="GR1181" i="1"/>
  <c r="GU1181" i="1" s="1"/>
  <c r="GV1181" i="1" s="1"/>
  <c r="GJ1181" i="1"/>
  <c r="GM1181" i="1" s="1"/>
  <c r="GN1181" i="1" s="1"/>
  <c r="FT1181" i="1"/>
  <c r="FW1181" i="1" s="1"/>
  <c r="FX1181" i="1" s="1"/>
  <c r="FD1181" i="1"/>
  <c r="FG1181" i="1" s="1"/>
  <c r="FH1181" i="1" s="1"/>
  <c r="EF1181" i="1"/>
  <c r="EI1181" i="1" s="1"/>
  <c r="EJ1181" i="1" s="1"/>
  <c r="CB1181" i="1"/>
  <c r="CE1181" i="1" s="1"/>
  <c r="CF1181" i="1" s="1"/>
  <c r="BD1181" i="1"/>
  <c r="AN1181" i="1"/>
  <c r="EN1181" i="1"/>
  <c r="EQ1181" i="1" s="1"/>
  <c r="ER1181" i="1" s="1"/>
  <c r="DP1181" i="1"/>
  <c r="DS1181" i="1" s="1"/>
  <c r="DT1181" i="1" s="1"/>
  <c r="CZ1181" i="1"/>
  <c r="DC1181" i="1" s="1"/>
  <c r="BL1181" i="1"/>
  <c r="GB1181" i="1"/>
  <c r="GE1181" i="1" s="1"/>
  <c r="GF1181" i="1" s="1"/>
  <c r="FL1181" i="1"/>
  <c r="FO1181" i="1" s="1"/>
  <c r="FP1181" i="1" s="1"/>
  <c r="DX1181" i="1"/>
  <c r="EA1181" i="1" s="1"/>
  <c r="EB1181" i="1" s="1"/>
  <c r="CJ1181" i="1"/>
  <c r="CM1181" i="1" s="1"/>
  <c r="CN1181" i="1" s="1"/>
  <c r="AV1181" i="1"/>
  <c r="AF1181" i="1"/>
  <c r="EV1181" i="1"/>
  <c r="EY1181" i="1" s="1"/>
  <c r="EZ1181" i="1" s="1"/>
  <c r="DH1181" i="1"/>
  <c r="DK1181" i="1" s="1"/>
  <c r="CR1181" i="1"/>
  <c r="CU1181" i="1" s="1"/>
  <c r="BT1181" i="1"/>
  <c r="BW1181" i="1" s="1"/>
  <c r="BX1181" i="1" s="1"/>
  <c r="N1183" i="1"/>
  <c r="N1184" i="1" s="1"/>
  <c r="O1182" i="1"/>
  <c r="F1236" i="1"/>
  <c r="R1236" i="1"/>
  <c r="S1236" i="1"/>
  <c r="Z1236" i="1" s="1"/>
  <c r="D1237" i="1"/>
  <c r="G1237" i="1" s="1"/>
  <c r="E1238" i="1"/>
  <c r="Q1237" i="1"/>
  <c r="H1237" i="1"/>
  <c r="A1238" i="1"/>
  <c r="C503" i="1"/>
  <c r="M1184" i="1"/>
  <c r="J1184" i="1"/>
  <c r="K1184" i="1" s="1"/>
  <c r="I1185" i="1"/>
  <c r="AB1237" i="1"/>
  <c r="T1237" i="1"/>
  <c r="AA1237" i="1"/>
  <c r="B502" i="1"/>
  <c r="L1183" i="1"/>
  <c r="U1183" i="1"/>
  <c r="W1183" i="1" s="1"/>
  <c r="GW1239" i="1" l="1"/>
  <c r="GX1238" i="1"/>
  <c r="ED1239" i="1"/>
  <c r="EC1240" i="1"/>
  <c r="DU1240" i="1"/>
  <c r="DV1239" i="1"/>
  <c r="FR1238" i="1"/>
  <c r="FQ1239" i="1"/>
  <c r="BR1242" i="1"/>
  <c r="BQ1243" i="1"/>
  <c r="GP1238" i="1"/>
  <c r="GO1239" i="1"/>
  <c r="ET1238" i="1"/>
  <c r="ES1239" i="1"/>
  <c r="DM1240" i="1"/>
  <c r="DN1239" i="1"/>
  <c r="CG1242" i="1"/>
  <c r="CH1241" i="1"/>
  <c r="FZ1238" i="1"/>
  <c r="FY1239" i="1"/>
  <c r="BE1238" i="1"/>
  <c r="BF1238" i="1" s="1"/>
  <c r="AW1238" i="1"/>
  <c r="AX1238" i="1" s="1"/>
  <c r="AO1238" i="1"/>
  <c r="AP1238" i="1" s="1"/>
  <c r="CK1238" i="1"/>
  <c r="CL1238" i="1" s="1"/>
  <c r="CC1238" i="1"/>
  <c r="CD1238" i="1" s="1"/>
  <c r="BU1238" i="1"/>
  <c r="BV1238" i="1" s="1"/>
  <c r="BM1238" i="1"/>
  <c r="BN1238" i="1" s="1"/>
  <c r="AG1238" i="1"/>
  <c r="AH1238" i="1" s="1"/>
  <c r="DY1238" i="1"/>
  <c r="DZ1238" i="1" s="1"/>
  <c r="DQ1238" i="1"/>
  <c r="DR1238" i="1" s="1"/>
  <c r="DI1238" i="1"/>
  <c r="DJ1238" i="1" s="1"/>
  <c r="DA1238" i="1"/>
  <c r="DB1238" i="1" s="1"/>
  <c r="HG1238" i="1"/>
  <c r="CS1238" i="1"/>
  <c r="CT1238" i="1" s="1"/>
  <c r="GY1238" i="1"/>
  <c r="GQ1238" i="1"/>
  <c r="GI1238" i="1"/>
  <c r="FC1238" i="1"/>
  <c r="FS1238" i="1"/>
  <c r="BS1238" i="1"/>
  <c r="CY1238" i="1"/>
  <c r="GA1238" i="1"/>
  <c r="DG1238" i="1"/>
  <c r="DO1238" i="1"/>
  <c r="CI1238" i="1"/>
  <c r="EM1238" i="1"/>
  <c r="CA1238" i="1"/>
  <c r="FK1238" i="1"/>
  <c r="DW1238" i="1"/>
  <c r="EU1238" i="1"/>
  <c r="EE1238" i="1"/>
  <c r="CQ1238" i="1"/>
  <c r="EG1238" i="1"/>
  <c r="EH1238" i="1" s="1"/>
  <c r="EO1238" i="1"/>
  <c r="EP1238" i="1" s="1"/>
  <c r="EW1238" i="1"/>
  <c r="EX1238" i="1" s="1"/>
  <c r="FE1238" i="1"/>
  <c r="FF1238" i="1" s="1"/>
  <c r="FM1238" i="1"/>
  <c r="FN1238" i="1" s="1"/>
  <c r="FU1238" i="1"/>
  <c r="FV1238" i="1" s="1"/>
  <c r="GC1238" i="1"/>
  <c r="GD1238" i="1" s="1"/>
  <c r="GK1238" i="1"/>
  <c r="GL1238" i="1" s="1"/>
  <c r="GS1238" i="1"/>
  <c r="GT1238" i="1" s="1"/>
  <c r="HA1238" i="1"/>
  <c r="HB1238" i="1" s="1"/>
  <c r="HI1238" i="1"/>
  <c r="HJ1238" i="1" s="1"/>
  <c r="CO1241" i="1"/>
  <c r="CP1240" i="1"/>
  <c r="EK1239" i="1"/>
  <c r="EL1238" i="1"/>
  <c r="BZ1239" i="1"/>
  <c r="BY1240" i="1"/>
  <c r="CW1241" i="1"/>
  <c r="CX1240" i="1"/>
  <c r="GH1238" i="1"/>
  <c r="GG1239" i="1"/>
  <c r="FA1239" i="1"/>
  <c r="FB1238" i="1"/>
  <c r="DF1239" i="1"/>
  <c r="DE1240" i="1"/>
  <c r="HF1238" i="1"/>
  <c r="HE1239" i="1"/>
  <c r="FI1239" i="1"/>
  <c r="FJ1238" i="1"/>
  <c r="GR1182" i="1"/>
  <c r="GU1182" i="1" s="1"/>
  <c r="GV1182" i="1" s="1"/>
  <c r="GJ1182" i="1"/>
  <c r="GM1182" i="1" s="1"/>
  <c r="GN1182" i="1" s="1"/>
  <c r="FL1182" i="1"/>
  <c r="FO1182" i="1" s="1"/>
  <c r="FP1182" i="1" s="1"/>
  <c r="EF1182" i="1"/>
  <c r="EI1182" i="1" s="1"/>
  <c r="EJ1182" i="1" s="1"/>
  <c r="DH1182" i="1"/>
  <c r="DK1182" i="1" s="1"/>
  <c r="BD1182" i="1"/>
  <c r="EN1182" i="1"/>
  <c r="EQ1182" i="1" s="1"/>
  <c r="ER1182" i="1" s="1"/>
  <c r="DP1182" i="1"/>
  <c r="DS1182" i="1" s="1"/>
  <c r="DT1182" i="1" s="1"/>
  <c r="CR1182" i="1"/>
  <c r="CU1182" i="1" s="1"/>
  <c r="CB1182" i="1"/>
  <c r="CE1182" i="1" s="1"/>
  <c r="CF1182" i="1" s="1"/>
  <c r="BL1182" i="1"/>
  <c r="AN1182" i="1"/>
  <c r="FT1182" i="1"/>
  <c r="FW1182" i="1" s="1"/>
  <c r="FX1182" i="1" s="1"/>
  <c r="EV1182" i="1"/>
  <c r="EY1182" i="1" s="1"/>
  <c r="EZ1182" i="1" s="1"/>
  <c r="AV1182" i="1"/>
  <c r="GB1182" i="1"/>
  <c r="GE1182" i="1" s="1"/>
  <c r="GF1182" i="1" s="1"/>
  <c r="FD1182" i="1"/>
  <c r="FG1182" i="1" s="1"/>
  <c r="FH1182" i="1" s="1"/>
  <c r="DX1182" i="1"/>
  <c r="EA1182" i="1" s="1"/>
  <c r="EB1182" i="1" s="1"/>
  <c r="CZ1182" i="1"/>
  <c r="DC1182" i="1" s="1"/>
  <c r="CJ1182" i="1"/>
  <c r="CM1182" i="1" s="1"/>
  <c r="CN1182" i="1" s="1"/>
  <c r="BT1182" i="1"/>
  <c r="BW1182" i="1" s="1"/>
  <c r="BX1182" i="1" s="1"/>
  <c r="AF1182" i="1"/>
  <c r="O1183" i="1"/>
  <c r="F1237" i="1"/>
  <c r="E1239" i="1"/>
  <c r="Q1238" i="1"/>
  <c r="S1237" i="1"/>
  <c r="Z1237" i="1" s="1"/>
  <c r="R1237" i="1"/>
  <c r="D1238" i="1"/>
  <c r="G1238" i="1" s="1"/>
  <c r="L1184" i="1"/>
  <c r="O1184" i="1" s="1"/>
  <c r="U1184" i="1"/>
  <c r="W1184" i="1" s="1"/>
  <c r="A1239" i="1"/>
  <c r="H1238" i="1"/>
  <c r="J1185" i="1"/>
  <c r="K1185" i="1" s="1"/>
  <c r="M1185" i="1"/>
  <c r="N1185" i="1" s="1"/>
  <c r="I1186" i="1"/>
  <c r="P503" i="1"/>
  <c r="AA1238" i="1"/>
  <c r="T1238" i="1"/>
  <c r="AB1238" i="1"/>
  <c r="DE1241" i="1" l="1"/>
  <c r="DF1240" i="1"/>
  <c r="CX1241" i="1"/>
  <c r="CW1242" i="1"/>
  <c r="FY1240" i="1"/>
  <c r="FZ1239" i="1"/>
  <c r="GP1239" i="1"/>
  <c r="GO1240" i="1"/>
  <c r="BZ1240" i="1"/>
  <c r="BY1241" i="1"/>
  <c r="DV1240" i="1"/>
  <c r="DU1241" i="1"/>
  <c r="EC1241" i="1"/>
  <c r="ED1240" i="1"/>
  <c r="FA1240" i="1"/>
  <c r="FB1239" i="1"/>
  <c r="CH1242" i="1"/>
  <c r="CG1243" i="1"/>
  <c r="CK1239" i="1"/>
  <c r="CL1239" i="1" s="1"/>
  <c r="CC1239" i="1"/>
  <c r="CD1239" i="1" s="1"/>
  <c r="BU1239" i="1"/>
  <c r="BV1239" i="1" s="1"/>
  <c r="BE1239" i="1"/>
  <c r="BF1239" i="1" s="1"/>
  <c r="AW1239" i="1"/>
  <c r="AX1239" i="1" s="1"/>
  <c r="AO1239" i="1"/>
  <c r="AP1239" i="1" s="1"/>
  <c r="AG1239" i="1"/>
  <c r="AH1239" i="1" s="1"/>
  <c r="BM1239" i="1"/>
  <c r="BN1239" i="1" s="1"/>
  <c r="DY1239" i="1"/>
  <c r="DZ1239" i="1" s="1"/>
  <c r="DQ1239" i="1"/>
  <c r="DR1239" i="1" s="1"/>
  <c r="DI1239" i="1"/>
  <c r="DJ1239" i="1" s="1"/>
  <c r="DA1239" i="1"/>
  <c r="DB1239" i="1" s="1"/>
  <c r="CS1239" i="1"/>
  <c r="CT1239" i="1" s="1"/>
  <c r="HG1239" i="1"/>
  <c r="GY1239" i="1"/>
  <c r="GQ1239" i="1"/>
  <c r="GI1239" i="1"/>
  <c r="CA1239" i="1"/>
  <c r="BS1239" i="1"/>
  <c r="DW1239" i="1"/>
  <c r="CQ1239" i="1"/>
  <c r="GA1239" i="1"/>
  <c r="CI1239" i="1"/>
  <c r="EM1239" i="1"/>
  <c r="CY1239" i="1"/>
  <c r="DG1239" i="1"/>
  <c r="FS1239" i="1"/>
  <c r="EU1239" i="1"/>
  <c r="DO1239" i="1"/>
  <c r="FK1239" i="1"/>
  <c r="EE1239" i="1"/>
  <c r="FC1239" i="1"/>
  <c r="EG1239" i="1"/>
  <c r="EH1239" i="1" s="1"/>
  <c r="EO1239" i="1"/>
  <c r="EP1239" i="1" s="1"/>
  <c r="EW1239" i="1"/>
  <c r="EX1239" i="1" s="1"/>
  <c r="FE1239" i="1"/>
  <c r="FF1239" i="1" s="1"/>
  <c r="FM1239" i="1"/>
  <c r="FN1239" i="1" s="1"/>
  <c r="FU1239" i="1"/>
  <c r="FV1239" i="1" s="1"/>
  <c r="GC1239" i="1"/>
  <c r="GD1239" i="1" s="1"/>
  <c r="GK1239" i="1"/>
  <c r="GL1239" i="1" s="1"/>
  <c r="GS1239" i="1"/>
  <c r="GT1239" i="1" s="1"/>
  <c r="HA1239" i="1"/>
  <c r="HB1239" i="1" s="1"/>
  <c r="HI1239" i="1"/>
  <c r="HJ1239" i="1" s="1"/>
  <c r="GG1240" i="1"/>
  <c r="GH1239" i="1"/>
  <c r="EK1240" i="1"/>
  <c r="EL1239" i="1"/>
  <c r="BQ1244" i="1"/>
  <c r="BR1243" i="1"/>
  <c r="FJ1239" i="1"/>
  <c r="FI1240" i="1"/>
  <c r="DM1241" i="1"/>
  <c r="DN1240" i="1"/>
  <c r="HE1240" i="1"/>
  <c r="HF1239" i="1"/>
  <c r="CP1241" i="1"/>
  <c r="CO1242" i="1"/>
  <c r="ET1239" i="1"/>
  <c r="ES1240" i="1"/>
  <c r="FQ1240" i="1"/>
  <c r="FR1239" i="1"/>
  <c r="GW1240" i="1"/>
  <c r="GX1239" i="1"/>
  <c r="GJ1183" i="1"/>
  <c r="GM1183" i="1" s="1"/>
  <c r="GN1183" i="1" s="1"/>
  <c r="GR1183" i="1"/>
  <c r="GU1183" i="1" s="1"/>
  <c r="GV1183" i="1" s="1"/>
  <c r="GB1183" i="1"/>
  <c r="GE1183" i="1" s="1"/>
  <c r="GF1183" i="1" s="1"/>
  <c r="EN1183" i="1"/>
  <c r="EQ1183" i="1" s="1"/>
  <c r="ER1183" i="1" s="1"/>
  <c r="DP1183" i="1"/>
  <c r="DS1183" i="1" s="1"/>
  <c r="DT1183" i="1" s="1"/>
  <c r="CR1183" i="1"/>
  <c r="CU1183" i="1" s="1"/>
  <c r="FL1183" i="1"/>
  <c r="FO1183" i="1" s="1"/>
  <c r="FP1183" i="1" s="1"/>
  <c r="EV1183" i="1"/>
  <c r="EY1183" i="1" s="1"/>
  <c r="EZ1183" i="1" s="1"/>
  <c r="DX1183" i="1"/>
  <c r="EA1183" i="1" s="1"/>
  <c r="EB1183" i="1" s="1"/>
  <c r="CB1183" i="1"/>
  <c r="CE1183" i="1" s="1"/>
  <c r="CF1183" i="1" s="1"/>
  <c r="BL1183" i="1"/>
  <c r="AV1183" i="1"/>
  <c r="AF1183" i="1"/>
  <c r="EF1183" i="1"/>
  <c r="EI1183" i="1" s="1"/>
  <c r="EJ1183" i="1" s="1"/>
  <c r="CZ1183" i="1"/>
  <c r="DC1183" i="1" s="1"/>
  <c r="CJ1183" i="1"/>
  <c r="CM1183" i="1" s="1"/>
  <c r="CN1183" i="1" s="1"/>
  <c r="FT1183" i="1"/>
  <c r="FW1183" i="1" s="1"/>
  <c r="FX1183" i="1" s="1"/>
  <c r="FD1183" i="1"/>
  <c r="FG1183" i="1" s="1"/>
  <c r="FH1183" i="1" s="1"/>
  <c r="DH1183" i="1"/>
  <c r="DK1183" i="1" s="1"/>
  <c r="BT1183" i="1"/>
  <c r="BW1183" i="1" s="1"/>
  <c r="BX1183" i="1" s="1"/>
  <c r="BD1183" i="1"/>
  <c r="AN1183" i="1"/>
  <c r="GR1184" i="1"/>
  <c r="GU1184" i="1" s="1"/>
  <c r="GV1184" i="1" s="1"/>
  <c r="GJ1184" i="1"/>
  <c r="GM1184" i="1" s="1"/>
  <c r="GN1184" i="1" s="1"/>
  <c r="FT1184" i="1"/>
  <c r="FW1184" i="1" s="1"/>
  <c r="FX1184" i="1" s="1"/>
  <c r="DH1184" i="1"/>
  <c r="DK1184" i="1" s="1"/>
  <c r="CJ1184" i="1"/>
  <c r="CM1184" i="1" s="1"/>
  <c r="CN1184" i="1" s="1"/>
  <c r="AV1184" i="1"/>
  <c r="GB1184" i="1"/>
  <c r="GE1184" i="1" s="1"/>
  <c r="GF1184" i="1" s="1"/>
  <c r="FD1184" i="1"/>
  <c r="FG1184" i="1" s="1"/>
  <c r="FH1184" i="1" s="1"/>
  <c r="EF1184" i="1"/>
  <c r="EI1184" i="1" s="1"/>
  <c r="EJ1184" i="1" s="1"/>
  <c r="DP1184" i="1"/>
  <c r="DS1184" i="1" s="1"/>
  <c r="DT1184" i="1" s="1"/>
  <c r="BT1184" i="1"/>
  <c r="BW1184" i="1" s="1"/>
  <c r="BX1184" i="1" s="1"/>
  <c r="BD1184" i="1"/>
  <c r="FL1184" i="1"/>
  <c r="FO1184" i="1" s="1"/>
  <c r="FP1184" i="1" s="1"/>
  <c r="EN1184" i="1"/>
  <c r="EQ1184" i="1" s="1"/>
  <c r="ER1184" i="1" s="1"/>
  <c r="CR1184" i="1"/>
  <c r="CU1184" i="1" s="1"/>
  <c r="AF1184" i="1"/>
  <c r="EV1184" i="1"/>
  <c r="EY1184" i="1" s="1"/>
  <c r="EZ1184" i="1" s="1"/>
  <c r="DX1184" i="1"/>
  <c r="EA1184" i="1" s="1"/>
  <c r="EB1184" i="1" s="1"/>
  <c r="CZ1184" i="1"/>
  <c r="DC1184" i="1" s="1"/>
  <c r="CB1184" i="1"/>
  <c r="CE1184" i="1" s="1"/>
  <c r="CF1184" i="1" s="1"/>
  <c r="BL1184" i="1"/>
  <c r="AN1184" i="1"/>
  <c r="F1238" i="1"/>
  <c r="E1240" i="1"/>
  <c r="Q1239" i="1"/>
  <c r="S1238" i="1"/>
  <c r="Z1238" i="1" s="1"/>
  <c r="R1238" i="1"/>
  <c r="D1239" i="1"/>
  <c r="G1239" i="1" s="1"/>
  <c r="X503" i="1"/>
  <c r="M1186" i="1"/>
  <c r="N1186" i="1" s="1"/>
  <c r="J1186" i="1"/>
  <c r="K1186" i="1" s="1"/>
  <c r="I1187" i="1"/>
  <c r="AA1239" i="1"/>
  <c r="T1239" i="1"/>
  <c r="AB1239" i="1"/>
  <c r="L1185" i="1"/>
  <c r="O1185" i="1" s="1"/>
  <c r="U1185" i="1"/>
  <c r="W1185" i="1" s="1"/>
  <c r="A1240" i="1"/>
  <c r="H1239" i="1"/>
  <c r="BE1240" i="1" l="1"/>
  <c r="BF1240" i="1" s="1"/>
  <c r="AW1240" i="1"/>
  <c r="AX1240" i="1" s="1"/>
  <c r="AO1240" i="1"/>
  <c r="AP1240" i="1" s="1"/>
  <c r="CK1240" i="1"/>
  <c r="CL1240" i="1" s="1"/>
  <c r="CC1240" i="1"/>
  <c r="CD1240" i="1" s="1"/>
  <c r="BU1240" i="1"/>
  <c r="BV1240" i="1" s="1"/>
  <c r="BM1240" i="1"/>
  <c r="BN1240" i="1" s="1"/>
  <c r="AG1240" i="1"/>
  <c r="AH1240" i="1" s="1"/>
  <c r="DY1240" i="1"/>
  <c r="DZ1240" i="1" s="1"/>
  <c r="DQ1240" i="1"/>
  <c r="DR1240" i="1" s="1"/>
  <c r="DI1240" i="1"/>
  <c r="DJ1240" i="1" s="1"/>
  <c r="DA1240" i="1"/>
  <c r="DB1240" i="1" s="1"/>
  <c r="CS1240" i="1"/>
  <c r="CT1240" i="1" s="1"/>
  <c r="HG1240" i="1"/>
  <c r="GY1240" i="1"/>
  <c r="GQ1240" i="1"/>
  <c r="GI1240" i="1"/>
  <c r="DO1240" i="1"/>
  <c r="EM1240" i="1"/>
  <c r="CY1240" i="1"/>
  <c r="GA1240" i="1"/>
  <c r="DG1240" i="1"/>
  <c r="EU1240" i="1"/>
  <c r="FC1240" i="1"/>
  <c r="CQ1240" i="1"/>
  <c r="DW1240" i="1"/>
  <c r="FK1240" i="1"/>
  <c r="BS1240" i="1"/>
  <c r="CI1240" i="1"/>
  <c r="EE1240" i="1"/>
  <c r="FS1240" i="1"/>
  <c r="CA1240" i="1"/>
  <c r="EG1240" i="1"/>
  <c r="EH1240" i="1" s="1"/>
  <c r="EO1240" i="1"/>
  <c r="EP1240" i="1" s="1"/>
  <c r="EW1240" i="1"/>
  <c r="EX1240" i="1" s="1"/>
  <c r="FE1240" i="1"/>
  <c r="FF1240" i="1" s="1"/>
  <c r="FM1240" i="1"/>
  <c r="FN1240" i="1" s="1"/>
  <c r="FU1240" i="1"/>
  <c r="FV1240" i="1" s="1"/>
  <c r="GC1240" i="1"/>
  <c r="GD1240" i="1" s="1"/>
  <c r="GK1240" i="1"/>
  <c r="GL1240" i="1" s="1"/>
  <c r="GS1240" i="1"/>
  <c r="GT1240" i="1" s="1"/>
  <c r="HA1240" i="1"/>
  <c r="HB1240" i="1" s="1"/>
  <c r="HI1240" i="1"/>
  <c r="HJ1240" i="1" s="1"/>
  <c r="ES1241" i="1"/>
  <c r="ET1240" i="1"/>
  <c r="EL1240" i="1"/>
  <c r="EK1241" i="1"/>
  <c r="EC1242" i="1"/>
  <c r="ED1241" i="1"/>
  <c r="DM1242" i="1"/>
  <c r="DN1241" i="1"/>
  <c r="DU1242" i="1"/>
  <c r="DV1241" i="1"/>
  <c r="FZ1240" i="1"/>
  <c r="FY1241" i="1"/>
  <c r="CW1243" i="1"/>
  <c r="CX1242" i="1"/>
  <c r="CO1243" i="1"/>
  <c r="CP1242" i="1"/>
  <c r="CH1243" i="1"/>
  <c r="CG1244" i="1"/>
  <c r="BZ1241" i="1"/>
  <c r="BY1242" i="1"/>
  <c r="FJ1240" i="1"/>
  <c r="FI1241" i="1"/>
  <c r="GX1240" i="1"/>
  <c r="GW1241" i="1"/>
  <c r="HE1241" i="1"/>
  <c r="HF1240" i="1"/>
  <c r="DE1242" i="1"/>
  <c r="DF1241" i="1"/>
  <c r="FQ1241" i="1"/>
  <c r="FR1240" i="1"/>
  <c r="GH1240" i="1"/>
  <c r="GG1241" i="1"/>
  <c r="BQ1245" i="1"/>
  <c r="BR1244" i="1"/>
  <c r="FA1241" i="1"/>
  <c r="FB1240" i="1"/>
  <c r="GP1240" i="1"/>
  <c r="GO1241" i="1"/>
  <c r="GR1185" i="1"/>
  <c r="GU1185" i="1" s="1"/>
  <c r="GV1185" i="1" s="1"/>
  <c r="GJ1185" i="1"/>
  <c r="GM1185" i="1" s="1"/>
  <c r="GN1185" i="1" s="1"/>
  <c r="GB1185" i="1"/>
  <c r="GE1185" i="1" s="1"/>
  <c r="GF1185" i="1" s="1"/>
  <c r="FD1185" i="1"/>
  <c r="FG1185" i="1" s="1"/>
  <c r="FH1185" i="1" s="1"/>
  <c r="DP1185" i="1"/>
  <c r="DS1185" i="1" s="1"/>
  <c r="DT1185" i="1" s="1"/>
  <c r="CB1185" i="1"/>
  <c r="CE1185" i="1" s="1"/>
  <c r="CF1185" i="1" s="1"/>
  <c r="AN1185" i="1"/>
  <c r="FL1185" i="1"/>
  <c r="FO1185" i="1" s="1"/>
  <c r="FP1185" i="1" s="1"/>
  <c r="EN1185" i="1"/>
  <c r="EQ1185" i="1" s="1"/>
  <c r="ER1185" i="1" s="1"/>
  <c r="CZ1185" i="1"/>
  <c r="DC1185" i="1" s="1"/>
  <c r="CJ1185" i="1"/>
  <c r="CM1185" i="1" s="1"/>
  <c r="CN1185" i="1" s="1"/>
  <c r="BL1185" i="1"/>
  <c r="EV1185" i="1"/>
  <c r="EY1185" i="1" s="1"/>
  <c r="EZ1185" i="1" s="1"/>
  <c r="DX1185" i="1"/>
  <c r="EA1185" i="1" s="1"/>
  <c r="EB1185" i="1" s="1"/>
  <c r="AV1185" i="1"/>
  <c r="FT1185" i="1"/>
  <c r="FW1185" i="1" s="1"/>
  <c r="FX1185" i="1" s="1"/>
  <c r="EF1185" i="1"/>
  <c r="EI1185" i="1" s="1"/>
  <c r="EJ1185" i="1" s="1"/>
  <c r="DH1185" i="1"/>
  <c r="DK1185" i="1" s="1"/>
  <c r="CR1185" i="1"/>
  <c r="CU1185" i="1" s="1"/>
  <c r="BT1185" i="1"/>
  <c r="BW1185" i="1" s="1"/>
  <c r="BX1185" i="1" s="1"/>
  <c r="BD1185" i="1"/>
  <c r="AF1185" i="1"/>
  <c r="F1239" i="1"/>
  <c r="E1241" i="1"/>
  <c r="Q1240" i="1"/>
  <c r="S1239" i="1"/>
  <c r="Z1239" i="1" s="1"/>
  <c r="R1239" i="1"/>
  <c r="D1240" i="1"/>
  <c r="G1240" i="1" s="1"/>
  <c r="L1186" i="1"/>
  <c r="O1186" i="1" s="1"/>
  <c r="U1186" i="1"/>
  <c r="W1186" i="1" s="1"/>
  <c r="B503" i="1"/>
  <c r="J1187" i="1"/>
  <c r="K1187" i="1" s="1"/>
  <c r="M1187" i="1"/>
  <c r="N1187" i="1" s="1"/>
  <c r="I1188" i="1"/>
  <c r="C504" i="1"/>
  <c r="AB1240" i="1"/>
  <c r="T1240" i="1"/>
  <c r="AA1240" i="1"/>
  <c r="A1241" i="1"/>
  <c r="H1240" i="1"/>
  <c r="CK1241" i="1" l="1"/>
  <c r="CL1241" i="1" s="1"/>
  <c r="CC1241" i="1"/>
  <c r="CD1241" i="1" s="1"/>
  <c r="BU1241" i="1"/>
  <c r="BV1241" i="1" s="1"/>
  <c r="BE1241" i="1"/>
  <c r="BF1241" i="1" s="1"/>
  <c r="AW1241" i="1"/>
  <c r="AX1241" i="1" s="1"/>
  <c r="AO1241" i="1"/>
  <c r="AP1241" i="1" s="1"/>
  <c r="AG1241" i="1"/>
  <c r="AH1241" i="1" s="1"/>
  <c r="BM1241" i="1"/>
  <c r="BN1241" i="1" s="1"/>
  <c r="DY1241" i="1"/>
  <c r="DZ1241" i="1" s="1"/>
  <c r="DQ1241" i="1"/>
  <c r="DR1241" i="1" s="1"/>
  <c r="DI1241" i="1"/>
  <c r="DJ1241" i="1" s="1"/>
  <c r="DA1241" i="1"/>
  <c r="DB1241" i="1" s="1"/>
  <c r="CS1241" i="1"/>
  <c r="CT1241" i="1" s="1"/>
  <c r="HG1241" i="1"/>
  <c r="GY1241" i="1"/>
  <c r="GQ1241" i="1"/>
  <c r="GI1241" i="1"/>
  <c r="BS1241" i="1"/>
  <c r="CQ1241" i="1"/>
  <c r="CI1241" i="1"/>
  <c r="EE1241" i="1"/>
  <c r="DW1241" i="1"/>
  <c r="CY1241" i="1"/>
  <c r="FK1241" i="1"/>
  <c r="EM1241" i="1"/>
  <c r="DG1241" i="1"/>
  <c r="FS1241" i="1"/>
  <c r="DO1241" i="1"/>
  <c r="EU1241" i="1"/>
  <c r="CA1241" i="1"/>
  <c r="GA1241" i="1"/>
  <c r="FC1241" i="1"/>
  <c r="EG1241" i="1"/>
  <c r="EH1241" i="1" s="1"/>
  <c r="EO1241" i="1"/>
  <c r="EP1241" i="1" s="1"/>
  <c r="EW1241" i="1"/>
  <c r="EX1241" i="1" s="1"/>
  <c r="FE1241" i="1"/>
  <c r="FF1241" i="1" s="1"/>
  <c r="FM1241" i="1"/>
  <c r="FN1241" i="1" s="1"/>
  <c r="FU1241" i="1"/>
  <c r="FV1241" i="1" s="1"/>
  <c r="GC1241" i="1"/>
  <c r="GD1241" i="1" s="1"/>
  <c r="GK1241" i="1"/>
  <c r="GL1241" i="1" s="1"/>
  <c r="GS1241" i="1"/>
  <c r="GT1241" i="1" s="1"/>
  <c r="HA1241" i="1"/>
  <c r="HB1241" i="1" s="1"/>
  <c r="HI1241" i="1"/>
  <c r="HJ1241" i="1" s="1"/>
  <c r="HF1241" i="1"/>
  <c r="HE1242" i="1"/>
  <c r="CG1245" i="1"/>
  <c r="CH1244" i="1"/>
  <c r="EK1242" i="1"/>
  <c r="EL1241" i="1"/>
  <c r="GW1242" i="1"/>
  <c r="GX1241" i="1"/>
  <c r="DU1243" i="1"/>
  <c r="DV1242" i="1"/>
  <c r="GP1241" i="1"/>
  <c r="GO1242" i="1"/>
  <c r="EC1243" i="1"/>
  <c r="ED1242" i="1"/>
  <c r="FJ1241" i="1"/>
  <c r="FI1242" i="1"/>
  <c r="CP1243" i="1"/>
  <c r="CO1244" i="1"/>
  <c r="DM1243" i="1"/>
  <c r="DN1242" i="1"/>
  <c r="ET1241" i="1"/>
  <c r="ES1242" i="1"/>
  <c r="FQ1242" i="1"/>
  <c r="FR1241" i="1"/>
  <c r="BR1245" i="1"/>
  <c r="BQ1246" i="1"/>
  <c r="CX1243" i="1"/>
  <c r="CW1244" i="1"/>
  <c r="GG1242" i="1"/>
  <c r="GH1241" i="1"/>
  <c r="FA1242" i="1"/>
  <c r="FB1241" i="1"/>
  <c r="DE1243" i="1"/>
  <c r="DF1242" i="1"/>
  <c r="BY1243" i="1"/>
  <c r="BZ1242" i="1"/>
  <c r="FZ1241" i="1"/>
  <c r="FY1242" i="1"/>
  <c r="GR1186" i="1"/>
  <c r="GU1186" i="1" s="1"/>
  <c r="GV1186" i="1" s="1"/>
  <c r="GJ1186" i="1"/>
  <c r="GM1186" i="1" s="1"/>
  <c r="GN1186" i="1" s="1"/>
  <c r="FT1186" i="1"/>
  <c r="FW1186" i="1" s="1"/>
  <c r="FX1186" i="1" s="1"/>
  <c r="FD1186" i="1"/>
  <c r="FG1186" i="1" s="1"/>
  <c r="FH1186" i="1" s="1"/>
  <c r="EN1186" i="1"/>
  <c r="EQ1186" i="1" s="1"/>
  <c r="ER1186" i="1" s="1"/>
  <c r="DX1186" i="1"/>
  <c r="EA1186" i="1" s="1"/>
  <c r="EB1186" i="1" s="1"/>
  <c r="CJ1186" i="1"/>
  <c r="CM1186" i="1" s="1"/>
  <c r="CN1186" i="1" s="1"/>
  <c r="BL1186" i="1"/>
  <c r="DH1186" i="1"/>
  <c r="DK1186" i="1" s="1"/>
  <c r="BT1186" i="1"/>
  <c r="BW1186" i="1" s="1"/>
  <c r="BX1186" i="1" s="1"/>
  <c r="AV1186" i="1"/>
  <c r="GB1186" i="1"/>
  <c r="GE1186" i="1" s="1"/>
  <c r="GF1186" i="1" s="1"/>
  <c r="FL1186" i="1"/>
  <c r="FO1186" i="1" s="1"/>
  <c r="FP1186" i="1" s="1"/>
  <c r="EV1186" i="1"/>
  <c r="EY1186" i="1" s="1"/>
  <c r="EZ1186" i="1" s="1"/>
  <c r="EF1186" i="1"/>
  <c r="EI1186" i="1" s="1"/>
  <c r="EJ1186" i="1" s="1"/>
  <c r="DP1186" i="1"/>
  <c r="DS1186" i="1" s="1"/>
  <c r="DT1186" i="1" s="1"/>
  <c r="CR1186" i="1"/>
  <c r="CU1186" i="1" s="1"/>
  <c r="BD1186" i="1"/>
  <c r="AF1186" i="1"/>
  <c r="CZ1186" i="1"/>
  <c r="DC1186" i="1" s="1"/>
  <c r="CB1186" i="1"/>
  <c r="CE1186" i="1" s="1"/>
  <c r="CF1186" i="1" s="1"/>
  <c r="AN1186" i="1"/>
  <c r="F1240" i="1"/>
  <c r="E1242" i="1"/>
  <c r="Q1241" i="1"/>
  <c r="R1240" i="1"/>
  <c r="S1240" i="1"/>
  <c r="Z1240" i="1" s="1"/>
  <c r="D1241" i="1"/>
  <c r="G1241" i="1" s="1"/>
  <c r="T1241" i="1"/>
  <c r="AB1241" i="1"/>
  <c r="AA1241" i="1"/>
  <c r="L1187" i="1"/>
  <c r="O1187" i="1" s="1"/>
  <c r="U1187" i="1"/>
  <c r="W1187" i="1" s="1"/>
  <c r="A1242" i="1"/>
  <c r="H1241" i="1"/>
  <c r="P504" i="1"/>
  <c r="M1188" i="1"/>
  <c r="N1188" i="1" s="1"/>
  <c r="J1188" i="1"/>
  <c r="K1188" i="1" s="1"/>
  <c r="I1189" i="1"/>
  <c r="DM1244" i="1" l="1"/>
  <c r="DN1243" i="1"/>
  <c r="GP1242" i="1"/>
  <c r="GO1243" i="1"/>
  <c r="EK1243" i="1"/>
  <c r="EL1242" i="1"/>
  <c r="ES1243" i="1"/>
  <c r="ET1242" i="1"/>
  <c r="CH1245" i="1"/>
  <c r="CG1246" i="1"/>
  <c r="DE1244" i="1"/>
  <c r="DF1243" i="1"/>
  <c r="CP1244" i="1"/>
  <c r="CO1245" i="1"/>
  <c r="BE1242" i="1"/>
  <c r="BF1242" i="1" s="1"/>
  <c r="AW1242" i="1"/>
  <c r="AX1242" i="1" s="1"/>
  <c r="AO1242" i="1"/>
  <c r="AP1242" i="1" s="1"/>
  <c r="CK1242" i="1"/>
  <c r="CL1242" i="1" s="1"/>
  <c r="CC1242" i="1"/>
  <c r="CD1242" i="1" s="1"/>
  <c r="BU1242" i="1"/>
  <c r="BV1242" i="1" s="1"/>
  <c r="BM1242" i="1"/>
  <c r="BN1242" i="1" s="1"/>
  <c r="AG1242" i="1"/>
  <c r="AH1242" i="1" s="1"/>
  <c r="DY1242" i="1"/>
  <c r="DZ1242" i="1" s="1"/>
  <c r="DQ1242" i="1"/>
  <c r="DR1242" i="1" s="1"/>
  <c r="DI1242" i="1"/>
  <c r="DJ1242" i="1" s="1"/>
  <c r="DA1242" i="1"/>
  <c r="DB1242" i="1" s="1"/>
  <c r="CS1242" i="1"/>
  <c r="CT1242" i="1" s="1"/>
  <c r="HG1242" i="1"/>
  <c r="GY1242" i="1"/>
  <c r="GQ1242" i="1"/>
  <c r="GI1242" i="1"/>
  <c r="EM1242" i="1"/>
  <c r="DO1242" i="1"/>
  <c r="CQ1242" i="1"/>
  <c r="FK1242" i="1"/>
  <c r="EU1242" i="1"/>
  <c r="CY1242" i="1"/>
  <c r="CA1242" i="1"/>
  <c r="FC1242" i="1"/>
  <c r="BS1242" i="1"/>
  <c r="FS1242" i="1"/>
  <c r="EE1242" i="1"/>
  <c r="DG1242" i="1"/>
  <c r="CI1242" i="1"/>
  <c r="GA1242" i="1"/>
  <c r="DW1242" i="1"/>
  <c r="EG1242" i="1"/>
  <c r="EH1242" i="1" s="1"/>
  <c r="EO1242" i="1"/>
  <c r="EP1242" i="1" s="1"/>
  <c r="EW1242" i="1"/>
  <c r="EX1242" i="1" s="1"/>
  <c r="FE1242" i="1"/>
  <c r="FF1242" i="1" s="1"/>
  <c r="FM1242" i="1"/>
  <c r="FN1242" i="1" s="1"/>
  <c r="FU1242" i="1"/>
  <c r="FV1242" i="1" s="1"/>
  <c r="GC1242" i="1"/>
  <c r="GD1242" i="1" s="1"/>
  <c r="GK1242" i="1"/>
  <c r="GL1242" i="1" s="1"/>
  <c r="GS1242" i="1"/>
  <c r="GT1242" i="1" s="1"/>
  <c r="HA1242" i="1"/>
  <c r="HB1242" i="1" s="1"/>
  <c r="HI1242" i="1"/>
  <c r="HJ1242" i="1" s="1"/>
  <c r="FA1243" i="1"/>
  <c r="FB1242" i="1"/>
  <c r="FI1243" i="1"/>
  <c r="FJ1242" i="1"/>
  <c r="DV1243" i="1"/>
  <c r="DU1244" i="1"/>
  <c r="HE1243" i="1"/>
  <c r="HF1242" i="1"/>
  <c r="GX1242" i="1"/>
  <c r="GW1243" i="1"/>
  <c r="BZ1243" i="1"/>
  <c r="BY1244" i="1"/>
  <c r="CW1245" i="1"/>
  <c r="CX1244" i="1"/>
  <c r="EC1244" i="1"/>
  <c r="ED1243" i="1"/>
  <c r="BR1246" i="1"/>
  <c r="BQ1247" i="1"/>
  <c r="FZ1242" i="1"/>
  <c r="FY1243" i="1"/>
  <c r="FQ1243" i="1"/>
  <c r="FR1242" i="1"/>
  <c r="GG1243" i="1"/>
  <c r="GH1242" i="1"/>
  <c r="GR1187" i="1"/>
  <c r="GU1187" i="1" s="1"/>
  <c r="GV1187" i="1" s="1"/>
  <c r="GJ1187" i="1"/>
  <c r="GM1187" i="1" s="1"/>
  <c r="GN1187" i="1" s="1"/>
  <c r="GB1187" i="1"/>
  <c r="GE1187" i="1" s="1"/>
  <c r="GF1187" i="1" s="1"/>
  <c r="FD1187" i="1"/>
  <c r="FG1187" i="1" s="1"/>
  <c r="FH1187" i="1" s="1"/>
  <c r="EN1187" i="1"/>
  <c r="EQ1187" i="1" s="1"/>
  <c r="ER1187" i="1" s="1"/>
  <c r="DX1187" i="1"/>
  <c r="EA1187" i="1" s="1"/>
  <c r="EB1187" i="1" s="1"/>
  <c r="DH1187" i="1"/>
  <c r="DK1187" i="1" s="1"/>
  <c r="CR1187" i="1"/>
  <c r="CU1187" i="1" s="1"/>
  <c r="CB1187" i="1"/>
  <c r="CE1187" i="1" s="1"/>
  <c r="CF1187" i="1" s="1"/>
  <c r="BL1187" i="1"/>
  <c r="AV1187" i="1"/>
  <c r="AF1187" i="1"/>
  <c r="FL1187" i="1"/>
  <c r="FO1187" i="1" s="1"/>
  <c r="FP1187" i="1" s="1"/>
  <c r="EV1187" i="1"/>
  <c r="EY1187" i="1" s="1"/>
  <c r="EZ1187" i="1" s="1"/>
  <c r="EF1187" i="1"/>
  <c r="EI1187" i="1" s="1"/>
  <c r="EJ1187" i="1" s="1"/>
  <c r="DP1187" i="1"/>
  <c r="DS1187" i="1" s="1"/>
  <c r="DT1187" i="1" s="1"/>
  <c r="CZ1187" i="1"/>
  <c r="DC1187" i="1" s="1"/>
  <c r="CJ1187" i="1"/>
  <c r="CM1187" i="1" s="1"/>
  <c r="CN1187" i="1" s="1"/>
  <c r="BT1187" i="1"/>
  <c r="BW1187" i="1" s="1"/>
  <c r="BX1187" i="1" s="1"/>
  <c r="BD1187" i="1"/>
  <c r="AN1187" i="1"/>
  <c r="FT1187" i="1"/>
  <c r="FW1187" i="1" s="1"/>
  <c r="FX1187" i="1" s="1"/>
  <c r="F1241" i="1"/>
  <c r="E1243" i="1"/>
  <c r="Q1242" i="1"/>
  <c r="S1241" i="1"/>
  <c r="Z1241" i="1" s="1"/>
  <c r="R1241" i="1"/>
  <c r="D1242" i="1"/>
  <c r="G1242" i="1" s="1"/>
  <c r="X504" i="1"/>
  <c r="L1188" i="1"/>
  <c r="O1188" i="1" s="1"/>
  <c r="U1188" i="1"/>
  <c r="W1188" i="1" s="1"/>
  <c r="J1189" i="1"/>
  <c r="K1189" i="1" s="1"/>
  <c r="M1189" i="1"/>
  <c r="N1189" i="1" s="1"/>
  <c r="I1190" i="1"/>
  <c r="H1242" i="1"/>
  <c r="A1243" i="1"/>
  <c r="AB1242" i="1"/>
  <c r="T1242" i="1"/>
  <c r="AA1242" i="1"/>
  <c r="FQ1244" i="1" l="1"/>
  <c r="FR1243" i="1"/>
  <c r="DU1245" i="1"/>
  <c r="DV1244" i="1"/>
  <c r="ES1244" i="1"/>
  <c r="ET1243" i="1"/>
  <c r="CK1243" i="1"/>
  <c r="CL1243" i="1" s="1"/>
  <c r="CC1243" i="1"/>
  <c r="CD1243" i="1" s="1"/>
  <c r="BU1243" i="1"/>
  <c r="BV1243" i="1" s="1"/>
  <c r="BE1243" i="1"/>
  <c r="BF1243" i="1" s="1"/>
  <c r="AW1243" i="1"/>
  <c r="AX1243" i="1" s="1"/>
  <c r="AO1243" i="1"/>
  <c r="AP1243" i="1" s="1"/>
  <c r="AG1243" i="1"/>
  <c r="AH1243" i="1" s="1"/>
  <c r="BM1243" i="1"/>
  <c r="BN1243" i="1" s="1"/>
  <c r="DY1243" i="1"/>
  <c r="DZ1243" i="1" s="1"/>
  <c r="DQ1243" i="1"/>
  <c r="DR1243" i="1" s="1"/>
  <c r="DI1243" i="1"/>
  <c r="DJ1243" i="1" s="1"/>
  <c r="DA1243" i="1"/>
  <c r="DB1243" i="1" s="1"/>
  <c r="CS1243" i="1"/>
  <c r="CT1243" i="1" s="1"/>
  <c r="HG1243" i="1"/>
  <c r="GY1243" i="1"/>
  <c r="GQ1243" i="1"/>
  <c r="GI1243" i="1"/>
  <c r="CA1243" i="1"/>
  <c r="CY1243" i="1"/>
  <c r="CQ1243" i="1"/>
  <c r="GA1243" i="1"/>
  <c r="EU1243" i="1"/>
  <c r="FS1243" i="1"/>
  <c r="DO1243" i="1"/>
  <c r="EE1243" i="1"/>
  <c r="DG1243" i="1"/>
  <c r="CI1243" i="1"/>
  <c r="BS1243" i="1"/>
  <c r="EM1243" i="1"/>
  <c r="FK1243" i="1"/>
  <c r="DW1243" i="1"/>
  <c r="FC1243" i="1"/>
  <c r="EG1243" i="1"/>
  <c r="EH1243" i="1" s="1"/>
  <c r="EO1243" i="1"/>
  <c r="EP1243" i="1" s="1"/>
  <c r="EW1243" i="1"/>
  <c r="EX1243" i="1" s="1"/>
  <c r="FE1243" i="1"/>
  <c r="FF1243" i="1" s="1"/>
  <c r="FM1243" i="1"/>
  <c r="FN1243" i="1" s="1"/>
  <c r="FU1243" i="1"/>
  <c r="FV1243" i="1" s="1"/>
  <c r="GC1243" i="1"/>
  <c r="GD1243" i="1" s="1"/>
  <c r="GK1243" i="1"/>
  <c r="GL1243" i="1" s="1"/>
  <c r="GS1243" i="1"/>
  <c r="GT1243" i="1" s="1"/>
  <c r="HA1243" i="1"/>
  <c r="HB1243" i="1" s="1"/>
  <c r="HI1243" i="1"/>
  <c r="HJ1243" i="1" s="1"/>
  <c r="FY1244" i="1"/>
  <c r="FZ1243" i="1"/>
  <c r="CW1246" i="1"/>
  <c r="CX1245" i="1"/>
  <c r="DE1245" i="1"/>
  <c r="DF1244" i="1"/>
  <c r="BZ1244" i="1"/>
  <c r="BY1245" i="1"/>
  <c r="EK1244" i="1"/>
  <c r="EL1243" i="1"/>
  <c r="GP1243" i="1"/>
  <c r="GO1244" i="1"/>
  <c r="EC1245" i="1"/>
  <c r="ED1244" i="1"/>
  <c r="HE1244" i="1"/>
  <c r="HF1243" i="1"/>
  <c r="FJ1243" i="1"/>
  <c r="FI1244" i="1"/>
  <c r="BR1247" i="1"/>
  <c r="BQ1248" i="1"/>
  <c r="GW1244" i="1"/>
  <c r="GX1243" i="1"/>
  <c r="CG1247" i="1"/>
  <c r="CH1246" i="1"/>
  <c r="GH1243" i="1"/>
  <c r="GG1244" i="1"/>
  <c r="FA1244" i="1"/>
  <c r="FB1243" i="1"/>
  <c r="CP1245" i="1"/>
  <c r="CO1246" i="1"/>
  <c r="DM1245" i="1"/>
  <c r="DN1244" i="1"/>
  <c r="GR1188" i="1"/>
  <c r="GU1188" i="1" s="1"/>
  <c r="GV1188" i="1" s="1"/>
  <c r="GJ1188" i="1"/>
  <c r="GM1188" i="1" s="1"/>
  <c r="GN1188" i="1" s="1"/>
  <c r="EV1188" i="1"/>
  <c r="EY1188" i="1" s="1"/>
  <c r="EZ1188" i="1" s="1"/>
  <c r="DX1188" i="1"/>
  <c r="EA1188" i="1" s="1"/>
  <c r="EB1188" i="1" s="1"/>
  <c r="CJ1188" i="1"/>
  <c r="CM1188" i="1" s="1"/>
  <c r="CN1188" i="1" s="1"/>
  <c r="BL1188" i="1"/>
  <c r="FT1188" i="1"/>
  <c r="FW1188" i="1" s="1"/>
  <c r="FX1188" i="1" s="1"/>
  <c r="EF1188" i="1"/>
  <c r="EI1188" i="1" s="1"/>
  <c r="EJ1188" i="1" s="1"/>
  <c r="DH1188" i="1"/>
  <c r="DK1188" i="1" s="1"/>
  <c r="BT1188" i="1"/>
  <c r="BW1188" i="1" s="1"/>
  <c r="BX1188" i="1" s="1"/>
  <c r="AV1188" i="1"/>
  <c r="GB1188" i="1"/>
  <c r="GE1188" i="1" s="1"/>
  <c r="GF1188" i="1" s="1"/>
  <c r="FD1188" i="1"/>
  <c r="FG1188" i="1" s="1"/>
  <c r="FH1188" i="1" s="1"/>
  <c r="DP1188" i="1"/>
  <c r="DS1188" i="1" s="1"/>
  <c r="DT1188" i="1" s="1"/>
  <c r="CR1188" i="1"/>
  <c r="CU1188" i="1" s="1"/>
  <c r="BD1188" i="1"/>
  <c r="AF1188" i="1"/>
  <c r="FL1188" i="1"/>
  <c r="FO1188" i="1" s="1"/>
  <c r="FP1188" i="1" s="1"/>
  <c r="EN1188" i="1"/>
  <c r="EQ1188" i="1" s="1"/>
  <c r="ER1188" i="1" s="1"/>
  <c r="CZ1188" i="1"/>
  <c r="DC1188" i="1" s="1"/>
  <c r="CB1188" i="1"/>
  <c r="CE1188" i="1" s="1"/>
  <c r="CF1188" i="1" s="1"/>
  <c r="AN1188" i="1"/>
  <c r="F1242" i="1"/>
  <c r="S1242" i="1"/>
  <c r="Z1242" i="1" s="1"/>
  <c r="R1242" i="1"/>
  <c r="E1244" i="1"/>
  <c r="Q1243" i="1"/>
  <c r="D1243" i="1"/>
  <c r="C505" i="1"/>
  <c r="P505" i="1" s="1"/>
  <c r="AA1243" i="1"/>
  <c r="T1243" i="1"/>
  <c r="AB1243" i="1"/>
  <c r="L1189" i="1"/>
  <c r="O1189" i="1" s="1"/>
  <c r="U1189" i="1"/>
  <c r="W1189" i="1" s="1"/>
  <c r="B504" i="1"/>
  <c r="A1244" i="1"/>
  <c r="H1243" i="1"/>
  <c r="M1190" i="1"/>
  <c r="N1190" i="1" s="1"/>
  <c r="J1190" i="1"/>
  <c r="K1190" i="1" s="1"/>
  <c r="I1191" i="1"/>
  <c r="BE1244" i="1" l="1"/>
  <c r="BF1244" i="1" s="1"/>
  <c r="AW1244" i="1"/>
  <c r="AX1244" i="1" s="1"/>
  <c r="AO1244" i="1"/>
  <c r="AP1244" i="1" s="1"/>
  <c r="CK1244" i="1"/>
  <c r="CL1244" i="1" s="1"/>
  <c r="CC1244" i="1"/>
  <c r="CD1244" i="1" s="1"/>
  <c r="BU1244" i="1"/>
  <c r="BV1244" i="1" s="1"/>
  <c r="BM1244" i="1"/>
  <c r="BN1244" i="1" s="1"/>
  <c r="AG1244" i="1"/>
  <c r="AH1244" i="1" s="1"/>
  <c r="DY1244" i="1"/>
  <c r="DZ1244" i="1" s="1"/>
  <c r="DQ1244" i="1"/>
  <c r="DR1244" i="1" s="1"/>
  <c r="DI1244" i="1"/>
  <c r="DJ1244" i="1" s="1"/>
  <c r="DA1244" i="1"/>
  <c r="DB1244" i="1" s="1"/>
  <c r="CS1244" i="1"/>
  <c r="CT1244" i="1" s="1"/>
  <c r="HG1244" i="1"/>
  <c r="GY1244" i="1"/>
  <c r="GQ1244" i="1"/>
  <c r="GI1244" i="1"/>
  <c r="FK1244" i="1"/>
  <c r="DG1244" i="1"/>
  <c r="CI1244" i="1"/>
  <c r="CA1244" i="1"/>
  <c r="GA1244" i="1"/>
  <c r="CY1244" i="1"/>
  <c r="BS1244" i="1"/>
  <c r="CQ1244" i="1"/>
  <c r="DO1244" i="1"/>
  <c r="EM1244" i="1"/>
  <c r="FS1244" i="1"/>
  <c r="DW1244" i="1"/>
  <c r="FC1244" i="1"/>
  <c r="EE1244" i="1"/>
  <c r="EU1244" i="1"/>
  <c r="EG1244" i="1"/>
  <c r="EH1244" i="1" s="1"/>
  <c r="EO1244" i="1"/>
  <c r="EP1244" i="1" s="1"/>
  <c r="EW1244" i="1"/>
  <c r="EX1244" i="1" s="1"/>
  <c r="FE1244" i="1"/>
  <c r="FF1244" i="1" s="1"/>
  <c r="FM1244" i="1"/>
  <c r="FN1244" i="1" s="1"/>
  <c r="FU1244" i="1"/>
  <c r="FV1244" i="1" s="1"/>
  <c r="GC1244" i="1"/>
  <c r="GD1244" i="1" s="1"/>
  <c r="GK1244" i="1"/>
  <c r="GL1244" i="1" s="1"/>
  <c r="GS1244" i="1"/>
  <c r="GT1244" i="1" s="1"/>
  <c r="HA1244" i="1"/>
  <c r="HB1244" i="1" s="1"/>
  <c r="HI1244" i="1"/>
  <c r="HJ1244" i="1" s="1"/>
  <c r="BR1248" i="1"/>
  <c r="BQ1249" i="1"/>
  <c r="ES1245" i="1"/>
  <c r="ET1244" i="1"/>
  <c r="FB1244" i="1"/>
  <c r="FA1245" i="1"/>
  <c r="GP1244" i="1"/>
  <c r="GO1245" i="1"/>
  <c r="DF1245" i="1"/>
  <c r="DE1246" i="1"/>
  <c r="GG1245" i="1"/>
  <c r="GH1244" i="1"/>
  <c r="FJ1244" i="1"/>
  <c r="FI1245" i="1"/>
  <c r="DU1246" i="1"/>
  <c r="DV1245" i="1"/>
  <c r="EK1245" i="1"/>
  <c r="EL1244" i="1"/>
  <c r="FQ1245" i="1"/>
  <c r="FR1244" i="1"/>
  <c r="DM1246" i="1"/>
  <c r="DN1245" i="1"/>
  <c r="CG1248" i="1"/>
  <c r="CH1247" i="1"/>
  <c r="HF1244" i="1"/>
  <c r="HE1245" i="1"/>
  <c r="BY1246" i="1"/>
  <c r="BZ1245" i="1"/>
  <c r="FZ1244" i="1"/>
  <c r="FY1245" i="1"/>
  <c r="GW1245" i="1"/>
  <c r="GX1244" i="1"/>
  <c r="ED1245" i="1"/>
  <c r="EC1246" i="1"/>
  <c r="CW1247" i="1"/>
  <c r="CX1246" i="1"/>
  <c r="CP1246" i="1"/>
  <c r="CO1247" i="1"/>
  <c r="GR1189" i="1"/>
  <c r="GU1189" i="1" s="1"/>
  <c r="GV1189" i="1" s="1"/>
  <c r="GJ1189" i="1"/>
  <c r="GM1189" i="1" s="1"/>
  <c r="GN1189" i="1" s="1"/>
  <c r="GB1189" i="1"/>
  <c r="GE1189" i="1" s="1"/>
  <c r="GF1189" i="1" s="1"/>
  <c r="FD1189" i="1"/>
  <c r="FG1189" i="1" s="1"/>
  <c r="FH1189" i="1" s="1"/>
  <c r="DP1189" i="1"/>
  <c r="DS1189" i="1" s="1"/>
  <c r="DT1189" i="1" s="1"/>
  <c r="CR1189" i="1"/>
  <c r="CU1189" i="1" s="1"/>
  <c r="BD1189" i="1"/>
  <c r="AF1189" i="1"/>
  <c r="FL1189" i="1"/>
  <c r="FO1189" i="1" s="1"/>
  <c r="FP1189" i="1" s="1"/>
  <c r="EN1189" i="1"/>
  <c r="EQ1189" i="1" s="1"/>
  <c r="ER1189" i="1" s="1"/>
  <c r="CZ1189" i="1"/>
  <c r="DC1189" i="1" s="1"/>
  <c r="CB1189" i="1"/>
  <c r="CE1189" i="1" s="1"/>
  <c r="CF1189" i="1" s="1"/>
  <c r="AN1189" i="1"/>
  <c r="EV1189" i="1"/>
  <c r="EY1189" i="1" s="1"/>
  <c r="EZ1189" i="1" s="1"/>
  <c r="DX1189" i="1"/>
  <c r="EA1189" i="1" s="1"/>
  <c r="EB1189" i="1" s="1"/>
  <c r="CJ1189" i="1"/>
  <c r="CM1189" i="1" s="1"/>
  <c r="CN1189" i="1" s="1"/>
  <c r="BL1189" i="1"/>
  <c r="FT1189" i="1"/>
  <c r="FW1189" i="1" s="1"/>
  <c r="FX1189" i="1" s="1"/>
  <c r="EF1189" i="1"/>
  <c r="EI1189" i="1" s="1"/>
  <c r="EJ1189" i="1" s="1"/>
  <c r="DH1189" i="1"/>
  <c r="DK1189" i="1" s="1"/>
  <c r="BT1189" i="1"/>
  <c r="BW1189" i="1" s="1"/>
  <c r="BX1189" i="1" s="1"/>
  <c r="AV1189" i="1"/>
  <c r="F1243" i="1"/>
  <c r="G1243" i="1"/>
  <c r="S1243" i="1"/>
  <c r="Z1243" i="1" s="1"/>
  <c r="R1243" i="1"/>
  <c r="D1244" i="1"/>
  <c r="G1244" i="1" s="1"/>
  <c r="E1245" i="1"/>
  <c r="Q1244" i="1"/>
  <c r="T1244" i="1"/>
  <c r="AB1244" i="1"/>
  <c r="AA1244" i="1"/>
  <c r="L1190" i="1"/>
  <c r="O1190" i="1" s="1"/>
  <c r="U1190" i="1"/>
  <c r="W1190" i="1" s="1"/>
  <c r="X505" i="1"/>
  <c r="A1245" i="1"/>
  <c r="H1244" i="1"/>
  <c r="J1191" i="1"/>
  <c r="K1191" i="1" s="1"/>
  <c r="M1191" i="1"/>
  <c r="N1191" i="1" s="1"/>
  <c r="I1192" i="1"/>
  <c r="DM1247" i="1" l="1"/>
  <c r="DN1246" i="1"/>
  <c r="FI1246" i="1"/>
  <c r="FJ1245" i="1"/>
  <c r="FB1245" i="1"/>
  <c r="FA1246" i="1"/>
  <c r="CK1245" i="1"/>
  <c r="CL1245" i="1" s="1"/>
  <c r="CC1245" i="1"/>
  <c r="CD1245" i="1" s="1"/>
  <c r="BU1245" i="1"/>
  <c r="BV1245" i="1" s="1"/>
  <c r="BE1245" i="1"/>
  <c r="BF1245" i="1" s="1"/>
  <c r="AW1245" i="1"/>
  <c r="AX1245" i="1" s="1"/>
  <c r="AO1245" i="1"/>
  <c r="AP1245" i="1" s="1"/>
  <c r="AG1245" i="1"/>
  <c r="AH1245" i="1" s="1"/>
  <c r="BM1245" i="1"/>
  <c r="BN1245" i="1" s="1"/>
  <c r="DY1245" i="1"/>
  <c r="DZ1245" i="1" s="1"/>
  <c r="DQ1245" i="1"/>
  <c r="DR1245" i="1" s="1"/>
  <c r="DI1245" i="1"/>
  <c r="DJ1245" i="1" s="1"/>
  <c r="DA1245" i="1"/>
  <c r="DB1245" i="1" s="1"/>
  <c r="CS1245" i="1"/>
  <c r="CT1245" i="1" s="1"/>
  <c r="HG1245" i="1"/>
  <c r="GY1245" i="1"/>
  <c r="GQ1245" i="1"/>
  <c r="GI1245" i="1"/>
  <c r="DO1245" i="1"/>
  <c r="DG1245" i="1"/>
  <c r="FC1245" i="1"/>
  <c r="FK1245" i="1"/>
  <c r="DW1245" i="1"/>
  <c r="CA1245" i="1"/>
  <c r="CQ1245" i="1"/>
  <c r="EU1245" i="1"/>
  <c r="FS1245" i="1"/>
  <c r="EE1245" i="1"/>
  <c r="CI1245" i="1"/>
  <c r="GA1245" i="1"/>
  <c r="BS1245" i="1"/>
  <c r="EM1245" i="1"/>
  <c r="CY1245" i="1"/>
  <c r="EG1245" i="1"/>
  <c r="EH1245" i="1" s="1"/>
  <c r="EO1245" i="1"/>
  <c r="EP1245" i="1" s="1"/>
  <c r="EW1245" i="1"/>
  <c r="EX1245" i="1" s="1"/>
  <c r="FE1245" i="1"/>
  <c r="FF1245" i="1" s="1"/>
  <c r="FM1245" i="1"/>
  <c r="FN1245" i="1" s="1"/>
  <c r="FU1245" i="1"/>
  <c r="FV1245" i="1" s="1"/>
  <c r="GC1245" i="1"/>
  <c r="GD1245" i="1" s="1"/>
  <c r="GK1245" i="1"/>
  <c r="GL1245" i="1" s="1"/>
  <c r="GS1245" i="1"/>
  <c r="GT1245" i="1" s="1"/>
  <c r="HA1245" i="1"/>
  <c r="HB1245" i="1" s="1"/>
  <c r="HI1245" i="1"/>
  <c r="HJ1245" i="1" s="1"/>
  <c r="CX1247" i="1"/>
  <c r="CW1248" i="1"/>
  <c r="BY1247" i="1"/>
  <c r="BZ1246" i="1"/>
  <c r="FR1245" i="1"/>
  <c r="FQ1246" i="1"/>
  <c r="FY1246" i="1"/>
  <c r="FZ1245" i="1"/>
  <c r="DU1247" i="1"/>
  <c r="DV1246" i="1"/>
  <c r="EC1247" i="1"/>
  <c r="ED1246" i="1"/>
  <c r="HE1246" i="1"/>
  <c r="HF1245" i="1"/>
  <c r="GG1246" i="1"/>
  <c r="GH1245" i="1"/>
  <c r="CP1247" i="1"/>
  <c r="CO1248" i="1"/>
  <c r="EK1246" i="1"/>
  <c r="EL1245" i="1"/>
  <c r="DE1247" i="1"/>
  <c r="DF1246" i="1"/>
  <c r="ET1245" i="1"/>
  <c r="ES1246" i="1"/>
  <c r="BR1249" i="1"/>
  <c r="BQ1250" i="1"/>
  <c r="GX1245" i="1"/>
  <c r="GW1246" i="1"/>
  <c r="CH1248" i="1"/>
  <c r="CG1249" i="1"/>
  <c r="GP1245" i="1"/>
  <c r="GO1246" i="1"/>
  <c r="GJ1190" i="1"/>
  <c r="GM1190" i="1" s="1"/>
  <c r="GN1190" i="1" s="1"/>
  <c r="GR1190" i="1"/>
  <c r="GU1190" i="1" s="1"/>
  <c r="GV1190" i="1" s="1"/>
  <c r="FT1190" i="1"/>
  <c r="FW1190" i="1" s="1"/>
  <c r="FX1190" i="1" s="1"/>
  <c r="EF1190" i="1"/>
  <c r="EI1190" i="1" s="1"/>
  <c r="EJ1190" i="1" s="1"/>
  <c r="DH1190" i="1"/>
  <c r="DK1190" i="1" s="1"/>
  <c r="BT1190" i="1"/>
  <c r="BW1190" i="1" s="1"/>
  <c r="BX1190" i="1" s="1"/>
  <c r="AV1190" i="1"/>
  <c r="GB1190" i="1"/>
  <c r="GE1190" i="1" s="1"/>
  <c r="GF1190" i="1" s="1"/>
  <c r="FD1190" i="1"/>
  <c r="FG1190" i="1" s="1"/>
  <c r="FH1190" i="1" s="1"/>
  <c r="DP1190" i="1"/>
  <c r="DS1190" i="1" s="1"/>
  <c r="DT1190" i="1" s="1"/>
  <c r="CR1190" i="1"/>
  <c r="CU1190" i="1" s="1"/>
  <c r="BD1190" i="1"/>
  <c r="AF1190" i="1"/>
  <c r="FL1190" i="1"/>
  <c r="FO1190" i="1" s="1"/>
  <c r="FP1190" i="1" s="1"/>
  <c r="EN1190" i="1"/>
  <c r="EQ1190" i="1" s="1"/>
  <c r="ER1190" i="1" s="1"/>
  <c r="CZ1190" i="1"/>
  <c r="DC1190" i="1" s="1"/>
  <c r="CB1190" i="1"/>
  <c r="CE1190" i="1" s="1"/>
  <c r="CF1190" i="1" s="1"/>
  <c r="AN1190" i="1"/>
  <c r="EV1190" i="1"/>
  <c r="EY1190" i="1" s="1"/>
  <c r="EZ1190" i="1" s="1"/>
  <c r="DX1190" i="1"/>
  <c r="EA1190" i="1" s="1"/>
  <c r="EB1190" i="1" s="1"/>
  <c r="CJ1190" i="1"/>
  <c r="CM1190" i="1" s="1"/>
  <c r="CN1190" i="1" s="1"/>
  <c r="BL1190" i="1"/>
  <c r="F1244" i="1"/>
  <c r="E1246" i="1"/>
  <c r="Q1245" i="1"/>
  <c r="R1244" i="1"/>
  <c r="S1244" i="1"/>
  <c r="Z1244" i="1" s="1"/>
  <c r="D1245" i="1"/>
  <c r="G1245" i="1" s="1"/>
  <c r="C506" i="1"/>
  <c r="P506" i="1" s="1"/>
  <c r="B505" i="1"/>
  <c r="L1191" i="1"/>
  <c r="O1191" i="1" s="1"/>
  <c r="U1191" i="1"/>
  <c r="W1191" i="1" s="1"/>
  <c r="AB1245" i="1"/>
  <c r="T1245" i="1"/>
  <c r="AA1245" i="1"/>
  <c r="M1192" i="1"/>
  <c r="N1192" i="1" s="1"/>
  <c r="J1192" i="1"/>
  <c r="K1192" i="1" s="1"/>
  <c r="I1193" i="1"/>
  <c r="A1246" i="1"/>
  <c r="H1245" i="1"/>
  <c r="GW1247" i="1" l="1"/>
  <c r="GX1246" i="1"/>
  <c r="GH1246" i="1"/>
  <c r="GG1247" i="1"/>
  <c r="DE1248" i="1"/>
  <c r="DF1247" i="1"/>
  <c r="FY1247" i="1"/>
  <c r="FZ1246" i="1"/>
  <c r="FA1247" i="1"/>
  <c r="FB1246" i="1"/>
  <c r="HF1246" i="1"/>
  <c r="HE1247" i="1"/>
  <c r="CX1248" i="1"/>
  <c r="CW1249" i="1"/>
  <c r="EK1247" i="1"/>
  <c r="EL1246" i="1"/>
  <c r="FR1246" i="1"/>
  <c r="FQ1247" i="1"/>
  <c r="GP1246" i="1"/>
  <c r="GO1247" i="1"/>
  <c r="CP1248" i="1"/>
  <c r="CO1249" i="1"/>
  <c r="ED1247" i="1"/>
  <c r="EC1248" i="1"/>
  <c r="FI1247" i="1"/>
  <c r="FJ1246" i="1"/>
  <c r="DU1248" i="1"/>
  <c r="DV1247" i="1"/>
  <c r="BQ1251" i="1"/>
  <c r="BR1250" i="1"/>
  <c r="BM1246" i="1"/>
  <c r="BN1246" i="1" s="1"/>
  <c r="BE1246" i="1"/>
  <c r="BF1246" i="1" s="1"/>
  <c r="CK1246" i="1"/>
  <c r="CL1246" i="1" s="1"/>
  <c r="AW1246" i="1"/>
  <c r="AX1246" i="1" s="1"/>
  <c r="AO1246" i="1"/>
  <c r="AP1246" i="1" s="1"/>
  <c r="CC1246" i="1"/>
  <c r="CD1246" i="1" s="1"/>
  <c r="BU1246" i="1"/>
  <c r="BV1246" i="1" s="1"/>
  <c r="AG1246" i="1"/>
  <c r="AH1246" i="1" s="1"/>
  <c r="DY1246" i="1"/>
  <c r="DZ1246" i="1" s="1"/>
  <c r="DQ1246" i="1"/>
  <c r="DR1246" i="1" s="1"/>
  <c r="DI1246" i="1"/>
  <c r="DJ1246" i="1" s="1"/>
  <c r="DA1246" i="1"/>
  <c r="DB1246" i="1" s="1"/>
  <c r="CS1246" i="1"/>
  <c r="CT1246" i="1" s="1"/>
  <c r="HG1246" i="1"/>
  <c r="GY1246" i="1"/>
  <c r="GQ1246" i="1"/>
  <c r="GI1246" i="1"/>
  <c r="FK1246" i="1"/>
  <c r="FS1246" i="1"/>
  <c r="EE1246" i="1"/>
  <c r="GA1246" i="1"/>
  <c r="DW1246" i="1"/>
  <c r="DO1246" i="1"/>
  <c r="DG1246" i="1"/>
  <c r="CA1246" i="1"/>
  <c r="CI1246" i="1"/>
  <c r="CY1246" i="1"/>
  <c r="FC1246" i="1"/>
  <c r="BS1246" i="1"/>
  <c r="EU1246" i="1"/>
  <c r="CQ1246" i="1"/>
  <c r="EM1246" i="1"/>
  <c r="EG1246" i="1"/>
  <c r="EH1246" i="1" s="1"/>
  <c r="EO1246" i="1"/>
  <c r="EP1246" i="1" s="1"/>
  <c r="EW1246" i="1"/>
  <c r="EX1246" i="1" s="1"/>
  <c r="FE1246" i="1"/>
  <c r="FF1246" i="1" s="1"/>
  <c r="FM1246" i="1"/>
  <c r="FN1246" i="1" s="1"/>
  <c r="FU1246" i="1"/>
  <c r="FV1246" i="1" s="1"/>
  <c r="GC1246" i="1"/>
  <c r="GD1246" i="1" s="1"/>
  <c r="GK1246" i="1"/>
  <c r="GL1246" i="1" s="1"/>
  <c r="GS1246" i="1"/>
  <c r="GT1246" i="1" s="1"/>
  <c r="HA1246" i="1"/>
  <c r="HB1246" i="1" s="1"/>
  <c r="HI1246" i="1"/>
  <c r="HJ1246" i="1" s="1"/>
  <c r="CH1249" i="1"/>
  <c r="CG1250" i="1"/>
  <c r="ES1247" i="1"/>
  <c r="ET1246" i="1"/>
  <c r="BZ1247" i="1"/>
  <c r="BY1248" i="1"/>
  <c r="DM1248" i="1"/>
  <c r="DN1247" i="1"/>
  <c r="GR1191" i="1"/>
  <c r="GU1191" i="1" s="1"/>
  <c r="GV1191" i="1" s="1"/>
  <c r="GJ1191" i="1"/>
  <c r="GM1191" i="1" s="1"/>
  <c r="GN1191" i="1" s="1"/>
  <c r="FL1191" i="1"/>
  <c r="FO1191" i="1" s="1"/>
  <c r="FP1191" i="1" s="1"/>
  <c r="EN1191" i="1"/>
  <c r="EQ1191" i="1" s="1"/>
  <c r="ER1191" i="1" s="1"/>
  <c r="CZ1191" i="1"/>
  <c r="DC1191" i="1" s="1"/>
  <c r="CB1191" i="1"/>
  <c r="CE1191" i="1" s="1"/>
  <c r="CF1191" i="1" s="1"/>
  <c r="AN1191" i="1"/>
  <c r="EV1191" i="1"/>
  <c r="EY1191" i="1" s="1"/>
  <c r="EZ1191" i="1" s="1"/>
  <c r="DX1191" i="1"/>
  <c r="EA1191" i="1" s="1"/>
  <c r="EB1191" i="1" s="1"/>
  <c r="CJ1191" i="1"/>
  <c r="CM1191" i="1" s="1"/>
  <c r="CN1191" i="1" s="1"/>
  <c r="BL1191" i="1"/>
  <c r="FT1191" i="1"/>
  <c r="FW1191" i="1" s="1"/>
  <c r="FX1191" i="1" s="1"/>
  <c r="EF1191" i="1"/>
  <c r="EI1191" i="1" s="1"/>
  <c r="EJ1191" i="1" s="1"/>
  <c r="DH1191" i="1"/>
  <c r="DK1191" i="1" s="1"/>
  <c r="BT1191" i="1"/>
  <c r="BW1191" i="1" s="1"/>
  <c r="BX1191" i="1" s="1"/>
  <c r="AV1191" i="1"/>
  <c r="GB1191" i="1"/>
  <c r="GE1191" i="1" s="1"/>
  <c r="GF1191" i="1" s="1"/>
  <c r="FD1191" i="1"/>
  <c r="FG1191" i="1" s="1"/>
  <c r="FH1191" i="1" s="1"/>
  <c r="DP1191" i="1"/>
  <c r="DS1191" i="1" s="1"/>
  <c r="DT1191" i="1" s="1"/>
  <c r="CR1191" i="1"/>
  <c r="CU1191" i="1" s="1"/>
  <c r="BD1191" i="1"/>
  <c r="AF1191" i="1"/>
  <c r="F1245" i="1"/>
  <c r="E1247" i="1"/>
  <c r="Q1246" i="1"/>
  <c r="S1245" i="1"/>
  <c r="Z1245" i="1" s="1"/>
  <c r="R1245" i="1"/>
  <c r="D1246" i="1"/>
  <c r="G1246" i="1" s="1"/>
  <c r="L1192" i="1"/>
  <c r="O1192" i="1" s="1"/>
  <c r="U1192" i="1"/>
  <c r="W1192" i="1" s="1"/>
  <c r="A1247" i="1"/>
  <c r="H1246" i="1"/>
  <c r="J1193" i="1"/>
  <c r="K1193" i="1" s="1"/>
  <c r="M1193" i="1"/>
  <c r="N1193" i="1" s="1"/>
  <c r="I1194" i="1"/>
  <c r="X506" i="1"/>
  <c r="T1246" i="1"/>
  <c r="AB1246" i="1"/>
  <c r="AA1246" i="1"/>
  <c r="CX1249" i="1" l="1"/>
  <c r="CW1250" i="1"/>
  <c r="DV1248" i="1"/>
  <c r="DU1249" i="1"/>
  <c r="FY1248" i="1"/>
  <c r="FZ1247" i="1"/>
  <c r="ET1247" i="1"/>
  <c r="ES1248" i="1"/>
  <c r="GP1247" i="1"/>
  <c r="GO1248" i="1"/>
  <c r="HE1248" i="1"/>
  <c r="HF1247" i="1"/>
  <c r="CO1250" i="1"/>
  <c r="CP1249" i="1"/>
  <c r="CG1251" i="1"/>
  <c r="CH1250" i="1"/>
  <c r="DF1248" i="1"/>
  <c r="DE1249" i="1"/>
  <c r="FR1247" i="1"/>
  <c r="FQ1248" i="1"/>
  <c r="GG1248" i="1"/>
  <c r="GH1247" i="1"/>
  <c r="FJ1247" i="1"/>
  <c r="FI1248" i="1"/>
  <c r="BM1247" i="1"/>
  <c r="BN1247" i="1" s="1"/>
  <c r="BE1247" i="1"/>
  <c r="BF1247" i="1" s="1"/>
  <c r="CK1247" i="1"/>
  <c r="CL1247" i="1" s="1"/>
  <c r="CC1247" i="1"/>
  <c r="CD1247" i="1" s="1"/>
  <c r="BU1247" i="1"/>
  <c r="BV1247" i="1" s="1"/>
  <c r="AW1247" i="1"/>
  <c r="AX1247" i="1" s="1"/>
  <c r="AO1247" i="1"/>
  <c r="AP1247" i="1" s="1"/>
  <c r="AG1247" i="1"/>
  <c r="AH1247" i="1" s="1"/>
  <c r="DY1247" i="1"/>
  <c r="DZ1247" i="1" s="1"/>
  <c r="DQ1247" i="1"/>
  <c r="DR1247" i="1" s="1"/>
  <c r="DI1247" i="1"/>
  <c r="DJ1247" i="1" s="1"/>
  <c r="DA1247" i="1"/>
  <c r="DB1247" i="1" s="1"/>
  <c r="CS1247" i="1"/>
  <c r="CT1247" i="1" s="1"/>
  <c r="HG1247" i="1"/>
  <c r="GY1247" i="1"/>
  <c r="GQ1247" i="1"/>
  <c r="GI1247" i="1"/>
  <c r="CA1247" i="1"/>
  <c r="EE1247" i="1"/>
  <c r="EM1247" i="1"/>
  <c r="EU1247" i="1"/>
  <c r="CI1247" i="1"/>
  <c r="FC1247" i="1"/>
  <c r="BS1247" i="1"/>
  <c r="DG1247" i="1"/>
  <c r="CY1247" i="1"/>
  <c r="FS1247" i="1"/>
  <c r="DO1247" i="1"/>
  <c r="DW1247" i="1"/>
  <c r="FK1247" i="1"/>
  <c r="CQ1247" i="1"/>
  <c r="GA1247" i="1"/>
  <c r="EG1247" i="1"/>
  <c r="EH1247" i="1" s="1"/>
  <c r="EO1247" i="1"/>
  <c r="EP1247" i="1" s="1"/>
  <c r="EW1247" i="1"/>
  <c r="EX1247" i="1" s="1"/>
  <c r="FE1247" i="1"/>
  <c r="FF1247" i="1" s="1"/>
  <c r="FM1247" i="1"/>
  <c r="FN1247" i="1" s="1"/>
  <c r="FU1247" i="1"/>
  <c r="FV1247" i="1" s="1"/>
  <c r="GC1247" i="1"/>
  <c r="GD1247" i="1" s="1"/>
  <c r="GK1247" i="1"/>
  <c r="GL1247" i="1" s="1"/>
  <c r="GS1247" i="1"/>
  <c r="GT1247" i="1" s="1"/>
  <c r="HA1247" i="1"/>
  <c r="HB1247" i="1" s="1"/>
  <c r="HI1247" i="1"/>
  <c r="HJ1247" i="1" s="1"/>
  <c r="DN1248" i="1"/>
  <c r="DM1249" i="1"/>
  <c r="ED1248" i="1"/>
  <c r="EC1249" i="1"/>
  <c r="BY1249" i="1"/>
  <c r="BZ1248" i="1"/>
  <c r="BR1251" i="1"/>
  <c r="BQ1252" i="1"/>
  <c r="EL1247" i="1"/>
  <c r="EK1248" i="1"/>
  <c r="FB1247" i="1"/>
  <c r="FA1248" i="1"/>
  <c r="GW1248" i="1"/>
  <c r="GX1247" i="1"/>
  <c r="GR1192" i="1"/>
  <c r="GU1192" i="1" s="1"/>
  <c r="GV1192" i="1" s="1"/>
  <c r="GJ1192" i="1"/>
  <c r="GM1192" i="1" s="1"/>
  <c r="GN1192" i="1" s="1"/>
  <c r="FT1192" i="1"/>
  <c r="FW1192" i="1" s="1"/>
  <c r="FX1192" i="1" s="1"/>
  <c r="EF1192" i="1"/>
  <c r="EI1192" i="1" s="1"/>
  <c r="EJ1192" i="1" s="1"/>
  <c r="DH1192" i="1"/>
  <c r="DK1192" i="1" s="1"/>
  <c r="BT1192" i="1"/>
  <c r="BW1192" i="1" s="1"/>
  <c r="BX1192" i="1" s="1"/>
  <c r="AV1192" i="1"/>
  <c r="GB1192" i="1"/>
  <c r="GE1192" i="1" s="1"/>
  <c r="GF1192" i="1" s="1"/>
  <c r="FD1192" i="1"/>
  <c r="FG1192" i="1" s="1"/>
  <c r="FH1192" i="1" s="1"/>
  <c r="DP1192" i="1"/>
  <c r="DS1192" i="1" s="1"/>
  <c r="DT1192" i="1" s="1"/>
  <c r="CR1192" i="1"/>
  <c r="CU1192" i="1" s="1"/>
  <c r="BD1192" i="1"/>
  <c r="AF1192" i="1"/>
  <c r="FL1192" i="1"/>
  <c r="FO1192" i="1" s="1"/>
  <c r="FP1192" i="1" s="1"/>
  <c r="EN1192" i="1"/>
  <c r="EQ1192" i="1" s="1"/>
  <c r="ER1192" i="1" s="1"/>
  <c r="CZ1192" i="1"/>
  <c r="DC1192" i="1" s="1"/>
  <c r="CB1192" i="1"/>
  <c r="CE1192" i="1" s="1"/>
  <c r="CF1192" i="1" s="1"/>
  <c r="AN1192" i="1"/>
  <c r="EV1192" i="1"/>
  <c r="EY1192" i="1" s="1"/>
  <c r="EZ1192" i="1" s="1"/>
  <c r="DX1192" i="1"/>
  <c r="EA1192" i="1" s="1"/>
  <c r="EB1192" i="1" s="1"/>
  <c r="CJ1192" i="1"/>
  <c r="CM1192" i="1" s="1"/>
  <c r="CN1192" i="1" s="1"/>
  <c r="BL1192" i="1"/>
  <c r="F1246" i="1"/>
  <c r="E1248" i="1"/>
  <c r="Q1247" i="1"/>
  <c r="S1246" i="1"/>
  <c r="Z1246" i="1" s="1"/>
  <c r="R1246" i="1"/>
  <c r="D1247" i="1"/>
  <c r="G1247" i="1" s="1"/>
  <c r="B506" i="1"/>
  <c r="C507" i="1"/>
  <c r="L1193" i="1"/>
  <c r="O1193" i="1" s="1"/>
  <c r="U1193" i="1"/>
  <c r="W1193" i="1" s="1"/>
  <c r="AB1247" i="1"/>
  <c r="T1247" i="1"/>
  <c r="AA1247" i="1"/>
  <c r="M1194" i="1"/>
  <c r="N1194" i="1" s="1"/>
  <c r="J1194" i="1"/>
  <c r="K1194" i="1" s="1"/>
  <c r="I1195" i="1"/>
  <c r="A1248" i="1"/>
  <c r="H1247" i="1"/>
  <c r="CH1251" i="1" l="1"/>
  <c r="CG1252" i="1"/>
  <c r="EK1249" i="1"/>
  <c r="EL1248" i="1"/>
  <c r="DN1249" i="1"/>
  <c r="DM1250" i="1"/>
  <c r="GH1248" i="1"/>
  <c r="GG1249" i="1"/>
  <c r="CO1251" i="1"/>
  <c r="CP1250" i="1"/>
  <c r="BR1252" i="1"/>
  <c r="BQ1253" i="1"/>
  <c r="FQ1249" i="1"/>
  <c r="FR1248" i="1"/>
  <c r="FZ1248" i="1"/>
  <c r="FY1249" i="1"/>
  <c r="HF1248" i="1"/>
  <c r="HE1249" i="1"/>
  <c r="DV1249" i="1"/>
  <c r="DU1250" i="1"/>
  <c r="FJ1248" i="1"/>
  <c r="FI1249" i="1"/>
  <c r="DF1249" i="1"/>
  <c r="DE1250" i="1"/>
  <c r="GP1248" i="1"/>
  <c r="GO1249" i="1"/>
  <c r="EC1250" i="1"/>
  <c r="ED1249" i="1"/>
  <c r="BE1248" i="1"/>
  <c r="BF1248" i="1" s="1"/>
  <c r="AW1248" i="1"/>
  <c r="AX1248" i="1" s="1"/>
  <c r="AO1248" i="1"/>
  <c r="AP1248" i="1" s="1"/>
  <c r="CK1248" i="1"/>
  <c r="CL1248" i="1" s="1"/>
  <c r="AG1248" i="1"/>
  <c r="AH1248" i="1" s="1"/>
  <c r="CC1248" i="1"/>
  <c r="CD1248" i="1" s="1"/>
  <c r="BM1248" i="1"/>
  <c r="BN1248" i="1" s="1"/>
  <c r="BU1248" i="1"/>
  <c r="BV1248" i="1" s="1"/>
  <c r="DY1248" i="1"/>
  <c r="DZ1248" i="1" s="1"/>
  <c r="DQ1248" i="1"/>
  <c r="DR1248" i="1" s="1"/>
  <c r="DI1248" i="1"/>
  <c r="DJ1248" i="1" s="1"/>
  <c r="DA1248" i="1"/>
  <c r="DB1248" i="1" s="1"/>
  <c r="CS1248" i="1"/>
  <c r="CT1248" i="1" s="1"/>
  <c r="HG1248" i="1"/>
  <c r="GY1248" i="1"/>
  <c r="GQ1248" i="1"/>
  <c r="GI1248" i="1"/>
  <c r="CA1248" i="1"/>
  <c r="FS1248" i="1"/>
  <c r="DO1248" i="1"/>
  <c r="GA1248" i="1"/>
  <c r="CI1248" i="1"/>
  <c r="FC1248" i="1"/>
  <c r="BS1248" i="1"/>
  <c r="EU1248" i="1"/>
  <c r="FK1248" i="1"/>
  <c r="DW1248" i="1"/>
  <c r="EM1248" i="1"/>
  <c r="EE1248" i="1"/>
  <c r="CQ1248" i="1"/>
  <c r="DG1248" i="1"/>
  <c r="CY1248" i="1"/>
  <c r="EG1248" i="1"/>
  <c r="EH1248" i="1" s="1"/>
  <c r="EO1248" i="1"/>
  <c r="EP1248" i="1" s="1"/>
  <c r="EW1248" i="1"/>
  <c r="EX1248" i="1" s="1"/>
  <c r="FE1248" i="1"/>
  <c r="FF1248" i="1" s="1"/>
  <c r="FM1248" i="1"/>
  <c r="FN1248" i="1" s="1"/>
  <c r="FU1248" i="1"/>
  <c r="FV1248" i="1" s="1"/>
  <c r="GC1248" i="1"/>
  <c r="GD1248" i="1" s="1"/>
  <c r="GK1248" i="1"/>
  <c r="GL1248" i="1" s="1"/>
  <c r="GS1248" i="1"/>
  <c r="GT1248" i="1" s="1"/>
  <c r="HA1248" i="1"/>
  <c r="HB1248" i="1" s="1"/>
  <c r="HI1248" i="1"/>
  <c r="HJ1248" i="1" s="1"/>
  <c r="GX1248" i="1"/>
  <c r="GW1249" i="1"/>
  <c r="BZ1249" i="1"/>
  <c r="BY1250" i="1"/>
  <c r="CW1251" i="1"/>
  <c r="CX1250" i="1"/>
  <c r="FB1248" i="1"/>
  <c r="FA1249" i="1"/>
  <c r="ET1248" i="1"/>
  <c r="ES1249" i="1"/>
  <c r="GJ1193" i="1"/>
  <c r="GM1193" i="1" s="1"/>
  <c r="GN1193" i="1" s="1"/>
  <c r="GR1193" i="1"/>
  <c r="GU1193" i="1" s="1"/>
  <c r="GV1193" i="1" s="1"/>
  <c r="FL1193" i="1"/>
  <c r="FO1193" i="1" s="1"/>
  <c r="FP1193" i="1" s="1"/>
  <c r="EN1193" i="1"/>
  <c r="EQ1193" i="1" s="1"/>
  <c r="ER1193" i="1" s="1"/>
  <c r="CZ1193" i="1"/>
  <c r="DC1193" i="1" s="1"/>
  <c r="CB1193" i="1"/>
  <c r="CE1193" i="1" s="1"/>
  <c r="CF1193" i="1" s="1"/>
  <c r="AN1193" i="1"/>
  <c r="EV1193" i="1"/>
  <c r="EY1193" i="1" s="1"/>
  <c r="EZ1193" i="1" s="1"/>
  <c r="DX1193" i="1"/>
  <c r="EA1193" i="1" s="1"/>
  <c r="EB1193" i="1" s="1"/>
  <c r="CJ1193" i="1"/>
  <c r="CM1193" i="1" s="1"/>
  <c r="CN1193" i="1" s="1"/>
  <c r="BL1193" i="1"/>
  <c r="FT1193" i="1"/>
  <c r="FW1193" i="1" s="1"/>
  <c r="FX1193" i="1" s="1"/>
  <c r="EF1193" i="1"/>
  <c r="EI1193" i="1" s="1"/>
  <c r="EJ1193" i="1" s="1"/>
  <c r="DH1193" i="1"/>
  <c r="DK1193" i="1" s="1"/>
  <c r="BT1193" i="1"/>
  <c r="BW1193" i="1" s="1"/>
  <c r="BX1193" i="1" s="1"/>
  <c r="AV1193" i="1"/>
  <c r="GB1193" i="1"/>
  <c r="GE1193" i="1" s="1"/>
  <c r="GF1193" i="1" s="1"/>
  <c r="FD1193" i="1"/>
  <c r="FG1193" i="1" s="1"/>
  <c r="FH1193" i="1" s="1"/>
  <c r="DP1193" i="1"/>
  <c r="DS1193" i="1" s="1"/>
  <c r="DT1193" i="1" s="1"/>
  <c r="CR1193" i="1"/>
  <c r="CU1193" i="1" s="1"/>
  <c r="BD1193" i="1"/>
  <c r="AF1193" i="1"/>
  <c r="F1247" i="1"/>
  <c r="E1249" i="1"/>
  <c r="Q1248" i="1"/>
  <c r="R1247" i="1"/>
  <c r="S1247" i="1"/>
  <c r="Z1247" i="1" s="1"/>
  <c r="D1248" i="1"/>
  <c r="G1248" i="1" s="1"/>
  <c r="T1248" i="1"/>
  <c r="AB1248" i="1"/>
  <c r="AA1248" i="1"/>
  <c r="L1194" i="1"/>
  <c r="O1194" i="1" s="1"/>
  <c r="U1194" i="1"/>
  <c r="W1194" i="1" s="1"/>
  <c r="A1249" i="1"/>
  <c r="H1248" i="1"/>
  <c r="J1195" i="1"/>
  <c r="K1195" i="1" s="1"/>
  <c r="M1195" i="1"/>
  <c r="N1195" i="1" s="1"/>
  <c r="I1196" i="1"/>
  <c r="P507" i="1"/>
  <c r="FR1249" i="1" l="1"/>
  <c r="FQ1250" i="1"/>
  <c r="DM1251" i="1"/>
  <c r="DN1250" i="1"/>
  <c r="ED1250" i="1"/>
  <c r="EC1251" i="1"/>
  <c r="DV1250" i="1"/>
  <c r="DU1251" i="1"/>
  <c r="BR1253" i="1"/>
  <c r="BQ1254" i="1"/>
  <c r="BM1249" i="1"/>
  <c r="BN1249" i="1" s="1"/>
  <c r="BE1249" i="1"/>
  <c r="BF1249" i="1" s="1"/>
  <c r="AW1249" i="1"/>
  <c r="AX1249" i="1" s="1"/>
  <c r="AO1249" i="1"/>
  <c r="AP1249" i="1" s="1"/>
  <c r="CC1249" i="1"/>
  <c r="CD1249" i="1" s="1"/>
  <c r="AG1249" i="1"/>
  <c r="AH1249" i="1" s="1"/>
  <c r="BU1249" i="1"/>
  <c r="BV1249" i="1" s="1"/>
  <c r="CK1249" i="1"/>
  <c r="CL1249" i="1" s="1"/>
  <c r="DY1249" i="1"/>
  <c r="DZ1249" i="1" s="1"/>
  <c r="DQ1249" i="1"/>
  <c r="DR1249" i="1" s="1"/>
  <c r="DI1249" i="1"/>
  <c r="DJ1249" i="1" s="1"/>
  <c r="DA1249" i="1"/>
  <c r="DB1249" i="1" s="1"/>
  <c r="CS1249" i="1"/>
  <c r="CT1249" i="1" s="1"/>
  <c r="HG1249" i="1"/>
  <c r="GY1249" i="1"/>
  <c r="GQ1249" i="1"/>
  <c r="GI1249" i="1"/>
  <c r="EU1249" i="1"/>
  <c r="EE1249" i="1"/>
  <c r="FS1249" i="1"/>
  <c r="CQ1249" i="1"/>
  <c r="FK1249" i="1"/>
  <c r="CA1249" i="1"/>
  <c r="EM1249" i="1"/>
  <c r="BS1249" i="1"/>
  <c r="DO1249" i="1"/>
  <c r="DW1249" i="1"/>
  <c r="CY1249" i="1"/>
  <c r="GA1249" i="1"/>
  <c r="FC1249" i="1"/>
  <c r="CI1249" i="1"/>
  <c r="DG1249" i="1"/>
  <c r="EG1249" i="1"/>
  <c r="EH1249" i="1" s="1"/>
  <c r="EO1249" i="1"/>
  <c r="EP1249" i="1" s="1"/>
  <c r="EW1249" i="1"/>
  <c r="EX1249" i="1" s="1"/>
  <c r="FE1249" i="1"/>
  <c r="FF1249" i="1" s="1"/>
  <c r="FM1249" i="1"/>
  <c r="FN1249" i="1" s="1"/>
  <c r="FU1249" i="1"/>
  <c r="FV1249" i="1" s="1"/>
  <c r="GC1249" i="1"/>
  <c r="GD1249" i="1" s="1"/>
  <c r="GK1249" i="1"/>
  <c r="GL1249" i="1" s="1"/>
  <c r="GS1249" i="1"/>
  <c r="GT1249" i="1" s="1"/>
  <c r="HA1249" i="1"/>
  <c r="HB1249" i="1" s="1"/>
  <c r="HI1249" i="1"/>
  <c r="HJ1249" i="1" s="1"/>
  <c r="CX1251" i="1"/>
  <c r="CW1252" i="1"/>
  <c r="GP1249" i="1"/>
  <c r="GO1250" i="1"/>
  <c r="HE1250" i="1"/>
  <c r="HF1249" i="1"/>
  <c r="EL1249" i="1"/>
  <c r="EK1250" i="1"/>
  <c r="ET1249" i="1"/>
  <c r="ES1250" i="1"/>
  <c r="DF1250" i="1"/>
  <c r="DE1251" i="1"/>
  <c r="GW1250" i="1"/>
  <c r="GX1249" i="1"/>
  <c r="FZ1249" i="1"/>
  <c r="FY1250" i="1"/>
  <c r="CP1251" i="1"/>
  <c r="CO1252" i="1"/>
  <c r="CG1253" i="1"/>
  <c r="CH1252" i="1"/>
  <c r="BZ1250" i="1"/>
  <c r="BY1251" i="1"/>
  <c r="FB1249" i="1"/>
  <c r="FA1250" i="1"/>
  <c r="FJ1249" i="1"/>
  <c r="FI1250" i="1"/>
  <c r="GH1249" i="1"/>
  <c r="GG1250" i="1"/>
  <c r="GR1194" i="1"/>
  <c r="GU1194" i="1" s="1"/>
  <c r="GV1194" i="1" s="1"/>
  <c r="GJ1194" i="1"/>
  <c r="GM1194" i="1" s="1"/>
  <c r="GN1194" i="1" s="1"/>
  <c r="FT1194" i="1"/>
  <c r="FW1194" i="1" s="1"/>
  <c r="FX1194" i="1" s="1"/>
  <c r="FD1194" i="1"/>
  <c r="FG1194" i="1" s="1"/>
  <c r="FH1194" i="1" s="1"/>
  <c r="EN1194" i="1"/>
  <c r="EQ1194" i="1" s="1"/>
  <c r="ER1194" i="1" s="1"/>
  <c r="DX1194" i="1"/>
  <c r="EA1194" i="1" s="1"/>
  <c r="EB1194" i="1" s="1"/>
  <c r="DH1194" i="1"/>
  <c r="DK1194" i="1" s="1"/>
  <c r="CR1194" i="1"/>
  <c r="CU1194" i="1" s="1"/>
  <c r="CB1194" i="1"/>
  <c r="CE1194" i="1" s="1"/>
  <c r="CF1194" i="1" s="1"/>
  <c r="BL1194" i="1"/>
  <c r="AV1194" i="1"/>
  <c r="AF1194" i="1"/>
  <c r="GB1194" i="1"/>
  <c r="GE1194" i="1" s="1"/>
  <c r="GF1194" i="1" s="1"/>
  <c r="FL1194" i="1"/>
  <c r="FO1194" i="1" s="1"/>
  <c r="FP1194" i="1" s="1"/>
  <c r="EV1194" i="1"/>
  <c r="EY1194" i="1" s="1"/>
  <c r="EZ1194" i="1" s="1"/>
  <c r="EF1194" i="1"/>
  <c r="EI1194" i="1" s="1"/>
  <c r="EJ1194" i="1" s="1"/>
  <c r="DP1194" i="1"/>
  <c r="DS1194" i="1" s="1"/>
  <c r="DT1194" i="1" s="1"/>
  <c r="CZ1194" i="1"/>
  <c r="DC1194" i="1" s="1"/>
  <c r="CJ1194" i="1"/>
  <c r="CM1194" i="1" s="1"/>
  <c r="CN1194" i="1" s="1"/>
  <c r="BT1194" i="1"/>
  <c r="BW1194" i="1" s="1"/>
  <c r="BX1194" i="1" s="1"/>
  <c r="BD1194" i="1"/>
  <c r="AN1194" i="1"/>
  <c r="F1248" i="1"/>
  <c r="E1250" i="1"/>
  <c r="Q1249" i="1"/>
  <c r="R1248" i="1"/>
  <c r="S1248" i="1"/>
  <c r="Z1248" i="1" s="1"/>
  <c r="D1249" i="1"/>
  <c r="G1249" i="1" s="1"/>
  <c r="M1196" i="1"/>
  <c r="N1196" i="1" s="1"/>
  <c r="J1196" i="1"/>
  <c r="K1196" i="1" s="1"/>
  <c r="I1197" i="1"/>
  <c r="A1250" i="1"/>
  <c r="H1249" i="1"/>
  <c r="L1195" i="1"/>
  <c r="O1195" i="1" s="1"/>
  <c r="U1195" i="1"/>
  <c r="W1195" i="1" s="1"/>
  <c r="X507" i="1"/>
  <c r="AB1249" i="1"/>
  <c r="T1249" i="1"/>
  <c r="AA1249" i="1"/>
  <c r="FB1250" i="1" l="1"/>
  <c r="FA1251" i="1"/>
  <c r="CO1253" i="1"/>
  <c r="CP1252" i="1"/>
  <c r="GP1250" i="1"/>
  <c r="GO1251" i="1"/>
  <c r="ED1251" i="1"/>
  <c r="EC1252" i="1"/>
  <c r="ET1250" i="1"/>
  <c r="ES1251" i="1"/>
  <c r="FY1251" i="1"/>
  <c r="FZ1250" i="1"/>
  <c r="CX1252" i="1"/>
  <c r="CW1253" i="1"/>
  <c r="CH1253" i="1"/>
  <c r="CG1254" i="1"/>
  <c r="DF1251" i="1"/>
  <c r="DE1252" i="1"/>
  <c r="HE1251" i="1"/>
  <c r="HF1250" i="1"/>
  <c r="BY1252" i="1"/>
  <c r="BZ1251" i="1"/>
  <c r="GG1251" i="1"/>
  <c r="GH1250" i="1"/>
  <c r="EL1250" i="1"/>
  <c r="EK1251" i="1"/>
  <c r="BR1254" i="1"/>
  <c r="BQ1255" i="1"/>
  <c r="DM1252" i="1"/>
  <c r="DN1251" i="1"/>
  <c r="AG1250" i="1"/>
  <c r="AH1250" i="1" s="1"/>
  <c r="CK1250" i="1"/>
  <c r="CL1250" i="1" s="1"/>
  <c r="CC1250" i="1"/>
  <c r="CD1250" i="1" s="1"/>
  <c r="BU1250" i="1"/>
  <c r="BV1250" i="1" s="1"/>
  <c r="BM1250" i="1"/>
  <c r="BN1250" i="1" s="1"/>
  <c r="AW1250" i="1"/>
  <c r="AX1250" i="1" s="1"/>
  <c r="AO1250" i="1"/>
  <c r="AP1250" i="1" s="1"/>
  <c r="BE1250" i="1"/>
  <c r="BF1250" i="1" s="1"/>
  <c r="DY1250" i="1"/>
  <c r="DZ1250" i="1" s="1"/>
  <c r="DQ1250" i="1"/>
  <c r="DR1250" i="1" s="1"/>
  <c r="DI1250" i="1"/>
  <c r="DJ1250" i="1" s="1"/>
  <c r="DA1250" i="1"/>
  <c r="DB1250" i="1" s="1"/>
  <c r="CS1250" i="1"/>
  <c r="CT1250" i="1" s="1"/>
  <c r="HG1250" i="1"/>
  <c r="GY1250" i="1"/>
  <c r="GQ1250" i="1"/>
  <c r="GI1250" i="1"/>
  <c r="CQ1250" i="1"/>
  <c r="DO1250" i="1"/>
  <c r="BS1250" i="1"/>
  <c r="FK1250" i="1"/>
  <c r="GA1250" i="1"/>
  <c r="DW1250" i="1"/>
  <c r="FS1250" i="1"/>
  <c r="EU1250" i="1"/>
  <c r="EE1250" i="1"/>
  <c r="FC1250" i="1"/>
  <c r="CY1250" i="1"/>
  <c r="CA1250" i="1"/>
  <c r="CI1250" i="1"/>
  <c r="EM1250" i="1"/>
  <c r="DG1250" i="1"/>
  <c r="EG1250" i="1"/>
  <c r="EH1250" i="1" s="1"/>
  <c r="EO1250" i="1"/>
  <c r="EP1250" i="1" s="1"/>
  <c r="EW1250" i="1"/>
  <c r="EX1250" i="1" s="1"/>
  <c r="FE1250" i="1"/>
  <c r="FF1250" i="1" s="1"/>
  <c r="FM1250" i="1"/>
  <c r="FN1250" i="1" s="1"/>
  <c r="FU1250" i="1"/>
  <c r="FV1250" i="1" s="1"/>
  <c r="GC1250" i="1"/>
  <c r="GD1250" i="1" s="1"/>
  <c r="GK1250" i="1"/>
  <c r="GL1250" i="1" s="1"/>
  <c r="GS1250" i="1"/>
  <c r="GT1250" i="1" s="1"/>
  <c r="HA1250" i="1"/>
  <c r="HB1250" i="1" s="1"/>
  <c r="HI1250" i="1"/>
  <c r="HJ1250" i="1" s="1"/>
  <c r="GW1251" i="1"/>
  <c r="GX1250" i="1"/>
  <c r="FR1250" i="1"/>
  <c r="FQ1251" i="1"/>
  <c r="FJ1250" i="1"/>
  <c r="FI1251" i="1"/>
  <c r="DV1251" i="1"/>
  <c r="DU1252" i="1"/>
  <c r="GJ1195" i="1"/>
  <c r="GM1195" i="1" s="1"/>
  <c r="GN1195" i="1" s="1"/>
  <c r="GR1195" i="1"/>
  <c r="GU1195" i="1" s="1"/>
  <c r="GV1195" i="1" s="1"/>
  <c r="FT1195" i="1"/>
  <c r="FW1195" i="1" s="1"/>
  <c r="FX1195" i="1" s="1"/>
  <c r="FD1195" i="1"/>
  <c r="FG1195" i="1" s="1"/>
  <c r="FH1195" i="1" s="1"/>
  <c r="EN1195" i="1"/>
  <c r="EQ1195" i="1" s="1"/>
  <c r="ER1195" i="1" s="1"/>
  <c r="DX1195" i="1"/>
  <c r="EA1195" i="1" s="1"/>
  <c r="EB1195" i="1" s="1"/>
  <c r="DH1195" i="1"/>
  <c r="DK1195" i="1" s="1"/>
  <c r="CR1195" i="1"/>
  <c r="CU1195" i="1" s="1"/>
  <c r="CB1195" i="1"/>
  <c r="CE1195" i="1" s="1"/>
  <c r="CF1195" i="1" s="1"/>
  <c r="BL1195" i="1"/>
  <c r="AV1195" i="1"/>
  <c r="AF1195" i="1"/>
  <c r="GB1195" i="1"/>
  <c r="GE1195" i="1" s="1"/>
  <c r="GF1195" i="1" s="1"/>
  <c r="FL1195" i="1"/>
  <c r="FO1195" i="1" s="1"/>
  <c r="FP1195" i="1" s="1"/>
  <c r="EV1195" i="1"/>
  <c r="EY1195" i="1" s="1"/>
  <c r="EZ1195" i="1" s="1"/>
  <c r="EF1195" i="1"/>
  <c r="EI1195" i="1" s="1"/>
  <c r="EJ1195" i="1" s="1"/>
  <c r="DP1195" i="1"/>
  <c r="DS1195" i="1" s="1"/>
  <c r="DT1195" i="1" s="1"/>
  <c r="CZ1195" i="1"/>
  <c r="DC1195" i="1" s="1"/>
  <c r="CJ1195" i="1"/>
  <c r="CM1195" i="1" s="1"/>
  <c r="CN1195" i="1" s="1"/>
  <c r="BT1195" i="1"/>
  <c r="BW1195" i="1" s="1"/>
  <c r="BX1195" i="1" s="1"/>
  <c r="BD1195" i="1"/>
  <c r="AN1195" i="1"/>
  <c r="F1249" i="1"/>
  <c r="E1251" i="1"/>
  <c r="Q1250" i="1"/>
  <c r="S1249" i="1"/>
  <c r="Z1249" i="1" s="1"/>
  <c r="R1249" i="1"/>
  <c r="D1250" i="1"/>
  <c r="G1250" i="1" s="1"/>
  <c r="C508" i="1"/>
  <c r="J1197" i="1"/>
  <c r="K1197" i="1" s="1"/>
  <c r="M1197" i="1"/>
  <c r="N1197" i="1" s="1"/>
  <c r="I1198" i="1"/>
  <c r="B507" i="1"/>
  <c r="T1250" i="1"/>
  <c r="AB1250" i="1"/>
  <c r="AA1250" i="1"/>
  <c r="L1196" i="1"/>
  <c r="O1196" i="1" s="1"/>
  <c r="U1196" i="1"/>
  <c r="W1196" i="1" s="1"/>
  <c r="A1251" i="1"/>
  <c r="H1250" i="1"/>
  <c r="BR1255" i="1" l="1"/>
  <c r="BQ1256" i="1"/>
  <c r="HE1252" i="1"/>
  <c r="HF1251" i="1"/>
  <c r="GP1251" i="1"/>
  <c r="GO1252" i="1"/>
  <c r="FR1251" i="1"/>
  <c r="FQ1252" i="1"/>
  <c r="EK1252" i="1"/>
  <c r="EL1251" i="1"/>
  <c r="DE1253" i="1"/>
  <c r="DF1252" i="1"/>
  <c r="FZ1251" i="1"/>
  <c r="FY1252" i="1"/>
  <c r="CH1254" i="1"/>
  <c r="CG1255" i="1"/>
  <c r="ET1251" i="1"/>
  <c r="ES1252" i="1"/>
  <c r="CO1254" i="1"/>
  <c r="CP1253" i="1"/>
  <c r="DU1253" i="1"/>
  <c r="DV1252" i="1"/>
  <c r="GW1252" i="1"/>
  <c r="GX1251" i="1"/>
  <c r="GH1251" i="1"/>
  <c r="GG1252" i="1"/>
  <c r="FA1252" i="1"/>
  <c r="FB1251" i="1"/>
  <c r="BM1251" i="1"/>
  <c r="BN1251" i="1" s="1"/>
  <c r="BE1251" i="1"/>
  <c r="BF1251" i="1" s="1"/>
  <c r="AW1251" i="1"/>
  <c r="AX1251" i="1" s="1"/>
  <c r="AO1251" i="1"/>
  <c r="AP1251" i="1" s="1"/>
  <c r="AG1251" i="1"/>
  <c r="AH1251" i="1" s="1"/>
  <c r="CC1251" i="1"/>
  <c r="CD1251" i="1" s="1"/>
  <c r="BU1251" i="1"/>
  <c r="BV1251" i="1" s="1"/>
  <c r="CK1251" i="1"/>
  <c r="CL1251" i="1" s="1"/>
  <c r="DY1251" i="1"/>
  <c r="DZ1251" i="1" s="1"/>
  <c r="DQ1251" i="1"/>
  <c r="DR1251" i="1" s="1"/>
  <c r="DI1251" i="1"/>
  <c r="DJ1251" i="1" s="1"/>
  <c r="DA1251" i="1"/>
  <c r="DB1251" i="1" s="1"/>
  <c r="CS1251" i="1"/>
  <c r="CT1251" i="1" s="1"/>
  <c r="HG1251" i="1"/>
  <c r="GY1251" i="1"/>
  <c r="GQ1251" i="1"/>
  <c r="GI1251" i="1"/>
  <c r="CQ1251" i="1"/>
  <c r="EU1251" i="1"/>
  <c r="FS1251" i="1"/>
  <c r="BS1251" i="1"/>
  <c r="DG1251" i="1"/>
  <c r="EE1251" i="1"/>
  <c r="DW1251" i="1"/>
  <c r="CA1251" i="1"/>
  <c r="FK1251" i="1"/>
  <c r="CI1251" i="1"/>
  <c r="GA1251" i="1"/>
  <c r="FC1251" i="1"/>
  <c r="EM1251" i="1"/>
  <c r="DO1251" i="1"/>
  <c r="CY1251" i="1"/>
  <c r="EG1251" i="1"/>
  <c r="EH1251" i="1" s="1"/>
  <c r="EO1251" i="1"/>
  <c r="EP1251" i="1" s="1"/>
  <c r="EW1251" i="1"/>
  <c r="EX1251" i="1" s="1"/>
  <c r="FE1251" i="1"/>
  <c r="FF1251" i="1" s="1"/>
  <c r="FM1251" i="1"/>
  <c r="FN1251" i="1" s="1"/>
  <c r="FU1251" i="1"/>
  <c r="FV1251" i="1" s="1"/>
  <c r="GC1251" i="1"/>
  <c r="GD1251" i="1" s="1"/>
  <c r="GK1251" i="1"/>
  <c r="GL1251" i="1" s="1"/>
  <c r="GS1251" i="1"/>
  <c r="GT1251" i="1" s="1"/>
  <c r="HA1251" i="1"/>
  <c r="HB1251" i="1" s="1"/>
  <c r="HI1251" i="1"/>
  <c r="HJ1251" i="1" s="1"/>
  <c r="FJ1251" i="1"/>
  <c r="FI1252" i="1"/>
  <c r="DM1253" i="1"/>
  <c r="DN1252" i="1"/>
  <c r="BY1253" i="1"/>
  <c r="BZ1252" i="1"/>
  <c r="CX1253" i="1"/>
  <c r="CW1254" i="1"/>
  <c r="EC1253" i="1"/>
  <c r="ED1252" i="1"/>
  <c r="GR1196" i="1"/>
  <c r="GU1196" i="1" s="1"/>
  <c r="GV1196" i="1" s="1"/>
  <c r="GJ1196" i="1"/>
  <c r="GM1196" i="1" s="1"/>
  <c r="GN1196" i="1" s="1"/>
  <c r="FT1196" i="1"/>
  <c r="FW1196" i="1" s="1"/>
  <c r="FX1196" i="1" s="1"/>
  <c r="FD1196" i="1"/>
  <c r="FG1196" i="1" s="1"/>
  <c r="FH1196" i="1" s="1"/>
  <c r="EN1196" i="1"/>
  <c r="EQ1196" i="1" s="1"/>
  <c r="ER1196" i="1" s="1"/>
  <c r="DX1196" i="1"/>
  <c r="EA1196" i="1" s="1"/>
  <c r="EB1196" i="1" s="1"/>
  <c r="DH1196" i="1"/>
  <c r="DK1196" i="1" s="1"/>
  <c r="CR1196" i="1"/>
  <c r="CU1196" i="1" s="1"/>
  <c r="CB1196" i="1"/>
  <c r="CE1196" i="1" s="1"/>
  <c r="CF1196" i="1" s="1"/>
  <c r="BL1196" i="1"/>
  <c r="AV1196" i="1"/>
  <c r="AF1196" i="1"/>
  <c r="GB1196" i="1"/>
  <c r="GE1196" i="1" s="1"/>
  <c r="GF1196" i="1" s="1"/>
  <c r="FL1196" i="1"/>
  <c r="FO1196" i="1" s="1"/>
  <c r="FP1196" i="1" s="1"/>
  <c r="EV1196" i="1"/>
  <c r="EY1196" i="1" s="1"/>
  <c r="EZ1196" i="1" s="1"/>
  <c r="EF1196" i="1"/>
  <c r="EI1196" i="1" s="1"/>
  <c r="EJ1196" i="1" s="1"/>
  <c r="DP1196" i="1"/>
  <c r="DS1196" i="1" s="1"/>
  <c r="DT1196" i="1" s="1"/>
  <c r="CZ1196" i="1"/>
  <c r="DC1196" i="1" s="1"/>
  <c r="CJ1196" i="1"/>
  <c r="CM1196" i="1" s="1"/>
  <c r="CN1196" i="1" s="1"/>
  <c r="BT1196" i="1"/>
  <c r="BW1196" i="1" s="1"/>
  <c r="BX1196" i="1" s="1"/>
  <c r="BD1196" i="1"/>
  <c r="AN1196" i="1"/>
  <c r="F1250" i="1"/>
  <c r="E1252" i="1"/>
  <c r="Q1251" i="1"/>
  <c r="R1250" i="1"/>
  <c r="S1250" i="1"/>
  <c r="Z1250" i="1" s="1"/>
  <c r="D1251" i="1"/>
  <c r="G1251" i="1" s="1"/>
  <c r="L1197" i="1"/>
  <c r="O1197" i="1" s="1"/>
  <c r="U1197" i="1"/>
  <c r="W1197" i="1" s="1"/>
  <c r="AB1251" i="1"/>
  <c r="AA1251" i="1"/>
  <c r="T1251" i="1"/>
  <c r="A1252" i="1"/>
  <c r="H1251" i="1"/>
  <c r="M1198" i="1"/>
  <c r="N1198" i="1" s="1"/>
  <c r="J1198" i="1"/>
  <c r="K1198" i="1" s="1"/>
  <c r="I1199" i="1"/>
  <c r="P508" i="1"/>
  <c r="FB1252" i="1" l="1"/>
  <c r="FA1253" i="1"/>
  <c r="GP1252" i="1"/>
  <c r="GO1253" i="1"/>
  <c r="BY1254" i="1"/>
  <c r="BZ1253" i="1"/>
  <c r="GG1253" i="1"/>
  <c r="GH1252" i="1"/>
  <c r="CO1255" i="1"/>
  <c r="CP1254" i="1"/>
  <c r="FZ1252" i="1"/>
  <c r="FY1253" i="1"/>
  <c r="AG1252" i="1"/>
  <c r="AH1252" i="1" s="1"/>
  <c r="CC1252" i="1"/>
  <c r="CD1252" i="1" s="1"/>
  <c r="BU1252" i="1"/>
  <c r="BV1252" i="1" s="1"/>
  <c r="BM1252" i="1"/>
  <c r="BN1252" i="1" s="1"/>
  <c r="AW1252" i="1"/>
  <c r="AX1252" i="1" s="1"/>
  <c r="CK1252" i="1"/>
  <c r="CL1252" i="1" s="1"/>
  <c r="AO1252" i="1"/>
  <c r="AP1252" i="1" s="1"/>
  <c r="BE1252" i="1"/>
  <c r="BF1252" i="1" s="1"/>
  <c r="DY1252" i="1"/>
  <c r="DZ1252" i="1" s="1"/>
  <c r="DQ1252" i="1"/>
  <c r="DR1252" i="1" s="1"/>
  <c r="DI1252" i="1"/>
  <c r="DJ1252" i="1" s="1"/>
  <c r="DA1252" i="1"/>
  <c r="DB1252" i="1" s="1"/>
  <c r="CS1252" i="1"/>
  <c r="CT1252" i="1" s="1"/>
  <c r="HG1252" i="1"/>
  <c r="GY1252" i="1"/>
  <c r="GQ1252" i="1"/>
  <c r="GI1252" i="1"/>
  <c r="CI1252" i="1"/>
  <c r="FC1252" i="1"/>
  <c r="CQ1252" i="1"/>
  <c r="CY1252" i="1"/>
  <c r="GA1252" i="1"/>
  <c r="DG1252" i="1"/>
  <c r="DO1252" i="1"/>
  <c r="EE1252" i="1"/>
  <c r="EM1252" i="1"/>
  <c r="BS1252" i="1"/>
  <c r="FS1252" i="1"/>
  <c r="EU1252" i="1"/>
  <c r="DW1252" i="1"/>
  <c r="FK1252" i="1"/>
  <c r="CA1252" i="1"/>
  <c r="EG1252" i="1"/>
  <c r="EH1252" i="1" s="1"/>
  <c r="EO1252" i="1"/>
  <c r="EP1252" i="1" s="1"/>
  <c r="EW1252" i="1"/>
  <c r="EX1252" i="1" s="1"/>
  <c r="FE1252" i="1"/>
  <c r="FF1252" i="1" s="1"/>
  <c r="FM1252" i="1"/>
  <c r="FN1252" i="1" s="1"/>
  <c r="FU1252" i="1"/>
  <c r="FV1252" i="1" s="1"/>
  <c r="GC1252" i="1"/>
  <c r="GD1252" i="1" s="1"/>
  <c r="GK1252" i="1"/>
  <c r="GL1252" i="1" s="1"/>
  <c r="GS1252" i="1"/>
  <c r="GT1252" i="1" s="1"/>
  <c r="HA1252" i="1"/>
  <c r="HB1252" i="1" s="1"/>
  <c r="HI1252" i="1"/>
  <c r="HJ1252" i="1" s="1"/>
  <c r="ET1252" i="1"/>
  <c r="ES1253" i="1"/>
  <c r="DE1254" i="1"/>
  <c r="DF1253" i="1"/>
  <c r="HF1252" i="1"/>
  <c r="HE1253" i="1"/>
  <c r="DM1254" i="1"/>
  <c r="DN1253" i="1"/>
  <c r="FJ1252" i="1"/>
  <c r="FI1253" i="1"/>
  <c r="GX1252" i="1"/>
  <c r="GW1253" i="1"/>
  <c r="CH1255" i="1"/>
  <c r="CG1256" i="1"/>
  <c r="EK1253" i="1"/>
  <c r="EL1252" i="1"/>
  <c r="EC1254" i="1"/>
  <c r="ED1253" i="1"/>
  <c r="FQ1253" i="1"/>
  <c r="FR1252" i="1"/>
  <c r="BQ1257" i="1"/>
  <c r="BR1257" i="1" s="1"/>
  <c r="BR1256" i="1"/>
  <c r="CW1255" i="1"/>
  <c r="CX1254" i="1"/>
  <c r="DV1253" i="1"/>
  <c r="DU1254" i="1"/>
  <c r="GR1197" i="1"/>
  <c r="GU1197" i="1" s="1"/>
  <c r="GV1197" i="1" s="1"/>
  <c r="GJ1197" i="1"/>
  <c r="GM1197" i="1" s="1"/>
  <c r="GN1197" i="1" s="1"/>
  <c r="EN1197" i="1"/>
  <c r="EQ1197" i="1" s="1"/>
  <c r="ER1197" i="1" s="1"/>
  <c r="DX1197" i="1"/>
  <c r="EA1197" i="1" s="1"/>
  <c r="EB1197" i="1" s="1"/>
  <c r="DH1197" i="1"/>
  <c r="DK1197" i="1" s="1"/>
  <c r="CR1197" i="1"/>
  <c r="CU1197" i="1" s="1"/>
  <c r="CB1197" i="1"/>
  <c r="CE1197" i="1" s="1"/>
  <c r="CF1197" i="1" s="1"/>
  <c r="BL1197" i="1"/>
  <c r="AV1197" i="1"/>
  <c r="AF1197" i="1"/>
  <c r="GB1197" i="1"/>
  <c r="GE1197" i="1" s="1"/>
  <c r="GF1197" i="1" s="1"/>
  <c r="FL1197" i="1"/>
  <c r="FO1197" i="1" s="1"/>
  <c r="FP1197" i="1" s="1"/>
  <c r="EV1197" i="1"/>
  <c r="EY1197" i="1" s="1"/>
  <c r="EZ1197" i="1" s="1"/>
  <c r="EF1197" i="1"/>
  <c r="EI1197" i="1" s="1"/>
  <c r="EJ1197" i="1" s="1"/>
  <c r="DP1197" i="1"/>
  <c r="DS1197" i="1" s="1"/>
  <c r="DT1197" i="1" s="1"/>
  <c r="CZ1197" i="1"/>
  <c r="DC1197" i="1" s="1"/>
  <c r="CJ1197" i="1"/>
  <c r="CM1197" i="1" s="1"/>
  <c r="CN1197" i="1" s="1"/>
  <c r="BT1197" i="1"/>
  <c r="BW1197" i="1" s="1"/>
  <c r="BX1197" i="1" s="1"/>
  <c r="BD1197" i="1"/>
  <c r="AN1197" i="1"/>
  <c r="FT1197" i="1"/>
  <c r="FW1197" i="1" s="1"/>
  <c r="FX1197" i="1" s="1"/>
  <c r="FD1197" i="1"/>
  <c r="FG1197" i="1" s="1"/>
  <c r="FH1197" i="1" s="1"/>
  <c r="F1251" i="1"/>
  <c r="E1253" i="1"/>
  <c r="Q1252" i="1"/>
  <c r="S1251" i="1"/>
  <c r="Z1251" i="1" s="1"/>
  <c r="R1251" i="1"/>
  <c r="D1252" i="1"/>
  <c r="G1252" i="1" s="1"/>
  <c r="L1198" i="1"/>
  <c r="O1198" i="1" s="1"/>
  <c r="U1198" i="1"/>
  <c r="W1198" i="1" s="1"/>
  <c r="X508" i="1"/>
  <c r="T1252" i="1"/>
  <c r="AB1252" i="1"/>
  <c r="AA1252" i="1"/>
  <c r="J1199" i="1"/>
  <c r="K1199" i="1" s="1"/>
  <c r="M1199" i="1"/>
  <c r="N1199" i="1" s="1"/>
  <c r="I1200" i="1"/>
  <c r="A1253" i="1"/>
  <c r="H1252" i="1"/>
  <c r="EK1254" i="1" l="1"/>
  <c r="EL1253" i="1"/>
  <c r="DN1254" i="1"/>
  <c r="DM1255" i="1"/>
  <c r="BZ1254" i="1"/>
  <c r="BY1255" i="1"/>
  <c r="CG1257" i="1"/>
  <c r="CH1257" i="1" s="1"/>
  <c r="CH1256" i="1"/>
  <c r="FZ1253" i="1"/>
  <c r="FY1254" i="1"/>
  <c r="HE1254" i="1"/>
  <c r="HF1253" i="1"/>
  <c r="GP1253" i="1"/>
  <c r="GO1254" i="1"/>
  <c r="DV1254" i="1"/>
  <c r="DU1255" i="1"/>
  <c r="FR1253" i="1"/>
  <c r="FQ1254" i="1"/>
  <c r="CO1256" i="1"/>
  <c r="CP1255" i="1"/>
  <c r="FB1253" i="1"/>
  <c r="FA1254" i="1"/>
  <c r="FJ1253" i="1"/>
  <c r="FI1254" i="1"/>
  <c r="DF1254" i="1"/>
  <c r="DE1255" i="1"/>
  <c r="CW1256" i="1"/>
  <c r="CX1255" i="1"/>
  <c r="GW1254" i="1"/>
  <c r="GX1253" i="1"/>
  <c r="CK1253" i="1"/>
  <c r="CL1253" i="1" s="1"/>
  <c r="AW1253" i="1"/>
  <c r="AX1253" i="1" s="1"/>
  <c r="AO1253" i="1"/>
  <c r="AP1253" i="1" s="1"/>
  <c r="CC1253" i="1"/>
  <c r="CD1253" i="1" s="1"/>
  <c r="BU1253" i="1"/>
  <c r="BV1253" i="1" s="1"/>
  <c r="AG1253" i="1"/>
  <c r="AH1253" i="1" s="1"/>
  <c r="BM1253" i="1"/>
  <c r="BN1253" i="1" s="1"/>
  <c r="BE1253" i="1"/>
  <c r="BF1253" i="1" s="1"/>
  <c r="DY1253" i="1"/>
  <c r="DZ1253" i="1" s="1"/>
  <c r="DQ1253" i="1"/>
  <c r="DR1253" i="1" s="1"/>
  <c r="DI1253" i="1"/>
  <c r="DJ1253" i="1" s="1"/>
  <c r="DA1253" i="1"/>
  <c r="DB1253" i="1" s="1"/>
  <c r="CS1253" i="1"/>
  <c r="CT1253" i="1" s="1"/>
  <c r="HG1253" i="1"/>
  <c r="GY1253" i="1"/>
  <c r="GQ1253" i="1"/>
  <c r="GI1253" i="1"/>
  <c r="CQ1253" i="1"/>
  <c r="FK1253" i="1"/>
  <c r="EU1253" i="1"/>
  <c r="CA1253" i="1"/>
  <c r="CI1253" i="1"/>
  <c r="DG1253" i="1"/>
  <c r="EM1253" i="1"/>
  <c r="DO1253" i="1"/>
  <c r="GA1253" i="1"/>
  <c r="EE1253" i="1"/>
  <c r="FC1253" i="1"/>
  <c r="BS1253" i="1"/>
  <c r="DW1253" i="1"/>
  <c r="FS1253" i="1"/>
  <c r="CY1253" i="1"/>
  <c r="EG1253" i="1"/>
  <c r="EH1253" i="1" s="1"/>
  <c r="EO1253" i="1"/>
  <c r="EP1253" i="1" s="1"/>
  <c r="EW1253" i="1"/>
  <c r="EX1253" i="1" s="1"/>
  <c r="FE1253" i="1"/>
  <c r="FF1253" i="1" s="1"/>
  <c r="FM1253" i="1"/>
  <c r="FN1253" i="1" s="1"/>
  <c r="FU1253" i="1"/>
  <c r="FV1253" i="1" s="1"/>
  <c r="GC1253" i="1"/>
  <c r="GD1253" i="1" s="1"/>
  <c r="GK1253" i="1"/>
  <c r="GL1253" i="1" s="1"/>
  <c r="GS1253" i="1"/>
  <c r="GT1253" i="1" s="1"/>
  <c r="HA1253" i="1"/>
  <c r="HB1253" i="1" s="1"/>
  <c r="HI1253" i="1"/>
  <c r="HJ1253" i="1" s="1"/>
  <c r="ED1254" i="1"/>
  <c r="EC1255" i="1"/>
  <c r="ES1254" i="1"/>
  <c r="ET1253" i="1"/>
  <c r="GG1254" i="1"/>
  <c r="GH1253" i="1"/>
  <c r="GR1198" i="1"/>
  <c r="GU1198" i="1" s="1"/>
  <c r="GV1198" i="1" s="1"/>
  <c r="GJ1198" i="1"/>
  <c r="GM1198" i="1" s="1"/>
  <c r="GN1198" i="1" s="1"/>
  <c r="GB1198" i="1"/>
  <c r="GE1198" i="1" s="1"/>
  <c r="GF1198" i="1" s="1"/>
  <c r="FL1198" i="1"/>
  <c r="FO1198" i="1" s="1"/>
  <c r="FP1198" i="1" s="1"/>
  <c r="EV1198" i="1"/>
  <c r="EY1198" i="1" s="1"/>
  <c r="EZ1198" i="1" s="1"/>
  <c r="EF1198" i="1"/>
  <c r="EI1198" i="1" s="1"/>
  <c r="EJ1198" i="1" s="1"/>
  <c r="DP1198" i="1"/>
  <c r="DS1198" i="1" s="1"/>
  <c r="DT1198" i="1" s="1"/>
  <c r="CR1198" i="1"/>
  <c r="CU1198" i="1" s="1"/>
  <c r="AN1198" i="1"/>
  <c r="CZ1198" i="1"/>
  <c r="DC1198" i="1" s="1"/>
  <c r="CB1198" i="1"/>
  <c r="CE1198" i="1" s="1"/>
  <c r="CF1198" i="1" s="1"/>
  <c r="BL1198" i="1"/>
  <c r="AV1198" i="1"/>
  <c r="FT1198" i="1"/>
  <c r="FW1198" i="1" s="1"/>
  <c r="FX1198" i="1" s="1"/>
  <c r="FD1198" i="1"/>
  <c r="FG1198" i="1" s="1"/>
  <c r="FH1198" i="1" s="1"/>
  <c r="EN1198" i="1"/>
  <c r="EQ1198" i="1" s="1"/>
  <c r="ER1198" i="1" s="1"/>
  <c r="DX1198" i="1"/>
  <c r="EA1198" i="1" s="1"/>
  <c r="EB1198" i="1" s="1"/>
  <c r="DH1198" i="1"/>
  <c r="DK1198" i="1" s="1"/>
  <c r="AF1198" i="1"/>
  <c r="CJ1198" i="1"/>
  <c r="CM1198" i="1" s="1"/>
  <c r="CN1198" i="1" s="1"/>
  <c r="BT1198" i="1"/>
  <c r="BW1198" i="1" s="1"/>
  <c r="BX1198" i="1" s="1"/>
  <c r="BD1198" i="1"/>
  <c r="F1252" i="1"/>
  <c r="E1254" i="1"/>
  <c r="Q1253" i="1"/>
  <c r="R1252" i="1"/>
  <c r="S1252" i="1"/>
  <c r="Z1252" i="1" s="1"/>
  <c r="D1253" i="1"/>
  <c r="G1253" i="1" s="1"/>
  <c r="C509" i="1"/>
  <c r="P509" i="1" s="1"/>
  <c r="L1199" i="1"/>
  <c r="O1199" i="1" s="1"/>
  <c r="U1199" i="1"/>
  <c r="W1199" i="1" s="1"/>
  <c r="B508" i="1"/>
  <c r="A1254" i="1"/>
  <c r="H1253" i="1"/>
  <c r="AB1253" i="1"/>
  <c r="AA1253" i="1"/>
  <c r="T1253" i="1"/>
  <c r="J1200" i="1"/>
  <c r="K1200" i="1" s="1"/>
  <c r="I1201" i="1"/>
  <c r="CX1256" i="1" l="1"/>
  <c r="CW1257" i="1"/>
  <c r="CX1257" i="1" s="1"/>
  <c r="DE1256" i="1"/>
  <c r="DF1255" i="1"/>
  <c r="CP1256" i="1"/>
  <c r="CO1257" i="1"/>
  <c r="CP1257" i="1" s="1"/>
  <c r="BZ1255" i="1"/>
  <c r="BY1256" i="1"/>
  <c r="ET1254" i="1"/>
  <c r="ES1255" i="1"/>
  <c r="FR1254" i="1"/>
  <c r="FQ1255" i="1"/>
  <c r="HE1255" i="1"/>
  <c r="HF1254" i="1"/>
  <c r="EC1256" i="1"/>
  <c r="ED1255" i="1"/>
  <c r="FI1255" i="1"/>
  <c r="FJ1254" i="1"/>
  <c r="DN1255" i="1"/>
  <c r="DM1256" i="1"/>
  <c r="DV1255" i="1"/>
  <c r="DU1256" i="1"/>
  <c r="FY1255" i="1"/>
  <c r="FZ1254" i="1"/>
  <c r="GW1255" i="1"/>
  <c r="GX1254" i="1"/>
  <c r="FB1254" i="1"/>
  <c r="FA1255" i="1"/>
  <c r="EL1254" i="1"/>
  <c r="EK1255" i="1"/>
  <c r="GH1254" i="1"/>
  <c r="GG1255" i="1"/>
  <c r="BU1254" i="1"/>
  <c r="BV1254" i="1" s="1"/>
  <c r="BM1254" i="1"/>
  <c r="BN1254" i="1" s="1"/>
  <c r="BE1254" i="1"/>
  <c r="BF1254" i="1" s="1"/>
  <c r="AW1254" i="1"/>
  <c r="AX1254" i="1" s="1"/>
  <c r="CK1254" i="1"/>
  <c r="CL1254" i="1" s="1"/>
  <c r="CC1254" i="1"/>
  <c r="CD1254" i="1" s="1"/>
  <c r="AG1254" i="1"/>
  <c r="AH1254" i="1" s="1"/>
  <c r="AO1254" i="1"/>
  <c r="AP1254" i="1" s="1"/>
  <c r="DY1254" i="1"/>
  <c r="DZ1254" i="1" s="1"/>
  <c r="DQ1254" i="1"/>
  <c r="DR1254" i="1" s="1"/>
  <c r="DI1254" i="1"/>
  <c r="DJ1254" i="1" s="1"/>
  <c r="DA1254" i="1"/>
  <c r="DB1254" i="1" s="1"/>
  <c r="CS1254" i="1"/>
  <c r="CT1254" i="1" s="1"/>
  <c r="HG1254" i="1"/>
  <c r="GY1254" i="1"/>
  <c r="GQ1254" i="1"/>
  <c r="GI1254" i="1"/>
  <c r="FK1254" i="1"/>
  <c r="EE1254" i="1"/>
  <c r="DW1254" i="1"/>
  <c r="CY1254" i="1"/>
  <c r="DO1254" i="1"/>
  <c r="CQ1254" i="1"/>
  <c r="GA1254" i="1"/>
  <c r="DG1254" i="1"/>
  <c r="FS1254" i="1"/>
  <c r="CA1254" i="1"/>
  <c r="EM1254" i="1"/>
  <c r="CI1254" i="1"/>
  <c r="EU1254" i="1"/>
  <c r="FC1254" i="1"/>
  <c r="BS1254" i="1"/>
  <c r="EG1254" i="1"/>
  <c r="EH1254" i="1" s="1"/>
  <c r="EO1254" i="1"/>
  <c r="EP1254" i="1" s="1"/>
  <c r="EW1254" i="1"/>
  <c r="EX1254" i="1" s="1"/>
  <c r="FE1254" i="1"/>
  <c r="FF1254" i="1" s="1"/>
  <c r="FM1254" i="1"/>
  <c r="FN1254" i="1" s="1"/>
  <c r="FU1254" i="1"/>
  <c r="FV1254" i="1" s="1"/>
  <c r="GC1254" i="1"/>
  <c r="GD1254" i="1" s="1"/>
  <c r="GK1254" i="1"/>
  <c r="GL1254" i="1" s="1"/>
  <c r="GS1254" i="1"/>
  <c r="GT1254" i="1" s="1"/>
  <c r="HA1254" i="1"/>
  <c r="HB1254" i="1" s="1"/>
  <c r="HI1254" i="1"/>
  <c r="HJ1254" i="1" s="1"/>
  <c r="GP1254" i="1"/>
  <c r="GO1255" i="1"/>
  <c r="GZ1197" i="1"/>
  <c r="GZ1199" i="1" s="1"/>
  <c r="HC1199" i="1" s="1"/>
  <c r="HD1199" i="1" s="1"/>
  <c r="GR1199" i="1"/>
  <c r="GU1199" i="1" s="1"/>
  <c r="GV1199" i="1" s="1"/>
  <c r="GJ1199" i="1"/>
  <c r="GM1199" i="1" s="1"/>
  <c r="GN1199" i="1" s="1"/>
  <c r="GB1199" i="1"/>
  <c r="GE1199" i="1" s="1"/>
  <c r="GF1199" i="1" s="1"/>
  <c r="FL1199" i="1"/>
  <c r="FO1199" i="1" s="1"/>
  <c r="FP1199" i="1" s="1"/>
  <c r="EV1199" i="1"/>
  <c r="EY1199" i="1" s="1"/>
  <c r="EZ1199" i="1" s="1"/>
  <c r="EF1199" i="1"/>
  <c r="EI1199" i="1" s="1"/>
  <c r="EJ1199" i="1" s="1"/>
  <c r="DP1199" i="1"/>
  <c r="DS1199" i="1" s="1"/>
  <c r="DT1199" i="1" s="1"/>
  <c r="CZ1199" i="1"/>
  <c r="DC1199" i="1" s="1"/>
  <c r="CJ1199" i="1"/>
  <c r="CM1199" i="1" s="1"/>
  <c r="CN1199" i="1" s="1"/>
  <c r="BT1199" i="1"/>
  <c r="BW1199" i="1" s="1"/>
  <c r="BX1199" i="1" s="1"/>
  <c r="BD1199" i="1"/>
  <c r="AN1199" i="1"/>
  <c r="FT1199" i="1"/>
  <c r="FW1199" i="1" s="1"/>
  <c r="FX1199" i="1" s="1"/>
  <c r="FD1199" i="1"/>
  <c r="FG1199" i="1" s="1"/>
  <c r="FH1199" i="1" s="1"/>
  <c r="EN1199" i="1"/>
  <c r="EQ1199" i="1" s="1"/>
  <c r="ER1199" i="1" s="1"/>
  <c r="DX1199" i="1"/>
  <c r="EA1199" i="1" s="1"/>
  <c r="EB1199" i="1" s="1"/>
  <c r="DH1199" i="1"/>
  <c r="DK1199" i="1" s="1"/>
  <c r="CR1199" i="1"/>
  <c r="CU1199" i="1" s="1"/>
  <c r="CB1199" i="1"/>
  <c r="CE1199" i="1" s="1"/>
  <c r="CF1199" i="1" s="1"/>
  <c r="BL1199" i="1"/>
  <c r="AV1199" i="1"/>
  <c r="AF1199" i="1"/>
  <c r="F1253" i="1"/>
  <c r="S1253" i="1"/>
  <c r="Z1253" i="1" s="1"/>
  <c r="R1253" i="1"/>
  <c r="E1255" i="1"/>
  <c r="Q1254" i="1"/>
  <c r="D1254" i="1"/>
  <c r="G1254" i="1" s="1"/>
  <c r="M1200" i="1"/>
  <c r="N1200" i="1" s="1"/>
  <c r="X509" i="1"/>
  <c r="A1255" i="1"/>
  <c r="H1254" i="1"/>
  <c r="L1200" i="1"/>
  <c r="U1200" i="1"/>
  <c r="W1200" i="1" s="1"/>
  <c r="T1254" i="1"/>
  <c r="AB1254" i="1"/>
  <c r="AA1254" i="1"/>
  <c r="J1201" i="1"/>
  <c r="K1201" i="1" s="1"/>
  <c r="I1202" i="1"/>
  <c r="BM1255" i="1" l="1"/>
  <c r="BN1255" i="1" s="1"/>
  <c r="BE1255" i="1"/>
  <c r="BF1255" i="1" s="1"/>
  <c r="AW1255" i="1"/>
  <c r="AX1255" i="1" s="1"/>
  <c r="AO1255" i="1"/>
  <c r="AP1255" i="1" s="1"/>
  <c r="CC1255" i="1"/>
  <c r="CD1255" i="1" s="1"/>
  <c r="AG1255" i="1"/>
  <c r="AH1255" i="1" s="1"/>
  <c r="BU1255" i="1"/>
  <c r="BV1255" i="1" s="1"/>
  <c r="CK1255" i="1"/>
  <c r="CL1255" i="1" s="1"/>
  <c r="DY1255" i="1"/>
  <c r="DZ1255" i="1" s="1"/>
  <c r="DQ1255" i="1"/>
  <c r="DR1255" i="1" s="1"/>
  <c r="DI1255" i="1"/>
  <c r="DJ1255" i="1" s="1"/>
  <c r="DA1255" i="1"/>
  <c r="DB1255" i="1" s="1"/>
  <c r="CS1255" i="1"/>
  <c r="CT1255" i="1" s="1"/>
  <c r="HG1255" i="1"/>
  <c r="GY1255" i="1"/>
  <c r="GQ1255" i="1"/>
  <c r="GI1255" i="1"/>
  <c r="CY1255" i="1"/>
  <c r="DG1255" i="1"/>
  <c r="GA1255" i="1"/>
  <c r="EE1255" i="1"/>
  <c r="FS1255" i="1"/>
  <c r="EU1255" i="1"/>
  <c r="DW1255" i="1"/>
  <c r="CA1255" i="1"/>
  <c r="FK1255" i="1"/>
  <c r="EM1255" i="1"/>
  <c r="CI1255" i="1"/>
  <c r="DO1255" i="1"/>
  <c r="CQ1255" i="1"/>
  <c r="BS1255" i="1"/>
  <c r="FC1255" i="1"/>
  <c r="EG1255" i="1"/>
  <c r="EH1255" i="1" s="1"/>
  <c r="EO1255" i="1"/>
  <c r="EP1255" i="1" s="1"/>
  <c r="EW1255" i="1"/>
  <c r="EX1255" i="1" s="1"/>
  <c r="FE1255" i="1"/>
  <c r="FF1255" i="1" s="1"/>
  <c r="FM1255" i="1"/>
  <c r="FN1255" i="1" s="1"/>
  <c r="FU1255" i="1"/>
  <c r="FV1255" i="1" s="1"/>
  <c r="GC1255" i="1"/>
  <c r="GD1255" i="1" s="1"/>
  <c r="GK1255" i="1"/>
  <c r="GL1255" i="1" s="1"/>
  <c r="GS1255" i="1"/>
  <c r="GT1255" i="1" s="1"/>
  <c r="HA1255" i="1"/>
  <c r="HB1255" i="1" s="1"/>
  <c r="HI1255" i="1"/>
  <c r="HJ1255" i="1" s="1"/>
  <c r="GP1255" i="1"/>
  <c r="GO1256" i="1"/>
  <c r="DN1256" i="1"/>
  <c r="DM1257" i="1"/>
  <c r="DN1257" i="1" s="1"/>
  <c r="HE1256" i="1"/>
  <c r="HF1255" i="1"/>
  <c r="GW1256" i="1"/>
  <c r="GX1255" i="1"/>
  <c r="FR1255" i="1"/>
  <c r="FQ1256" i="1"/>
  <c r="GG1256" i="1"/>
  <c r="GH1255" i="1"/>
  <c r="FJ1255" i="1"/>
  <c r="FI1256" i="1"/>
  <c r="ET1255" i="1"/>
  <c r="ES1256" i="1"/>
  <c r="DF1256" i="1"/>
  <c r="DE1257" i="1"/>
  <c r="DF1257" i="1" s="1"/>
  <c r="EL1255" i="1"/>
  <c r="EK1256" i="1"/>
  <c r="FY1256" i="1"/>
  <c r="FZ1255" i="1"/>
  <c r="ED1256" i="1"/>
  <c r="EC1257" i="1"/>
  <c r="ED1257" i="1" s="1"/>
  <c r="FA1256" i="1"/>
  <c r="FB1255" i="1"/>
  <c r="DU1257" i="1"/>
  <c r="DV1257" i="1" s="1"/>
  <c r="DV1256" i="1"/>
  <c r="BZ1256" i="1"/>
  <c r="BY1257" i="1"/>
  <c r="BZ1257" i="1" s="1"/>
  <c r="F1254" i="1"/>
  <c r="S1254" i="1"/>
  <c r="Z1254" i="1" s="1"/>
  <c r="R1254" i="1"/>
  <c r="E1256" i="1"/>
  <c r="Q1255" i="1"/>
  <c r="D1255" i="1"/>
  <c r="G1255" i="1" s="1"/>
  <c r="O1200" i="1"/>
  <c r="M1201" i="1"/>
  <c r="N1201" i="1" s="1"/>
  <c r="J1202" i="1"/>
  <c r="K1202" i="1" s="1"/>
  <c r="I1203" i="1"/>
  <c r="C510" i="1"/>
  <c r="AB1255" i="1"/>
  <c r="AA1255" i="1"/>
  <c r="T1255" i="1"/>
  <c r="B509" i="1"/>
  <c r="L1201" i="1"/>
  <c r="U1201" i="1"/>
  <c r="W1201" i="1" s="1"/>
  <c r="A1256" i="1"/>
  <c r="H1255" i="1"/>
  <c r="EK1257" i="1" l="1"/>
  <c r="EL1257" i="1" s="1"/>
  <c r="EL1256" i="1"/>
  <c r="FB1256" i="1"/>
  <c r="FA1257" i="1"/>
  <c r="FB1257" i="1" s="1"/>
  <c r="BM1256" i="1"/>
  <c r="BN1256" i="1" s="1"/>
  <c r="BE1256" i="1"/>
  <c r="BF1256" i="1" s="1"/>
  <c r="AW1256" i="1"/>
  <c r="AX1256" i="1" s="1"/>
  <c r="AO1256" i="1"/>
  <c r="AP1256" i="1" s="1"/>
  <c r="CK1256" i="1"/>
  <c r="CL1256" i="1" s="1"/>
  <c r="BU1256" i="1"/>
  <c r="BV1256" i="1" s="1"/>
  <c r="AG1256" i="1"/>
  <c r="AH1256" i="1" s="1"/>
  <c r="CC1256" i="1"/>
  <c r="CD1256" i="1" s="1"/>
  <c r="DY1256" i="1"/>
  <c r="DZ1256" i="1" s="1"/>
  <c r="DQ1256" i="1"/>
  <c r="DR1256" i="1" s="1"/>
  <c r="DI1256" i="1"/>
  <c r="DJ1256" i="1" s="1"/>
  <c r="DA1256" i="1"/>
  <c r="DB1256" i="1" s="1"/>
  <c r="CS1256" i="1"/>
  <c r="CT1256" i="1" s="1"/>
  <c r="HG1256" i="1"/>
  <c r="GY1256" i="1"/>
  <c r="GQ1256" i="1"/>
  <c r="GI1256" i="1"/>
  <c r="BS1256" i="1"/>
  <c r="CI1256" i="1"/>
  <c r="EM1256" i="1"/>
  <c r="FK1256" i="1"/>
  <c r="GA1256" i="1"/>
  <c r="FC1256" i="1"/>
  <c r="FS1256" i="1"/>
  <c r="CY1256" i="1"/>
  <c r="DG1256" i="1"/>
  <c r="CQ1256" i="1"/>
  <c r="EE1256" i="1"/>
  <c r="EU1256" i="1"/>
  <c r="DO1256" i="1"/>
  <c r="DW1256" i="1"/>
  <c r="CA1256" i="1"/>
  <c r="EG1256" i="1"/>
  <c r="EH1256" i="1" s="1"/>
  <c r="EO1256" i="1"/>
  <c r="EP1256" i="1" s="1"/>
  <c r="EW1256" i="1"/>
  <c r="EX1256" i="1" s="1"/>
  <c r="FE1256" i="1"/>
  <c r="FF1256" i="1" s="1"/>
  <c r="FM1256" i="1"/>
  <c r="FN1256" i="1" s="1"/>
  <c r="FU1256" i="1"/>
  <c r="FV1256" i="1" s="1"/>
  <c r="GC1256" i="1"/>
  <c r="GD1256" i="1" s="1"/>
  <c r="GK1256" i="1"/>
  <c r="GL1256" i="1" s="1"/>
  <c r="GS1256" i="1"/>
  <c r="GT1256" i="1" s="1"/>
  <c r="HA1256" i="1"/>
  <c r="HB1256" i="1" s="1"/>
  <c r="HI1256" i="1"/>
  <c r="HJ1256" i="1" s="1"/>
  <c r="GH1256" i="1"/>
  <c r="GG1257" i="1"/>
  <c r="GH1257" i="1" s="1"/>
  <c r="HF1256" i="1"/>
  <c r="HE1257" i="1"/>
  <c r="HF1257" i="1" s="1"/>
  <c r="FZ1256" i="1"/>
  <c r="FY1257" i="1"/>
  <c r="FZ1257" i="1" s="1"/>
  <c r="FJ1256" i="1"/>
  <c r="FI1257" i="1"/>
  <c r="FJ1257" i="1" s="1"/>
  <c r="GX1256" i="1"/>
  <c r="GW1257" i="1"/>
  <c r="GX1257" i="1" s="1"/>
  <c r="FR1256" i="1"/>
  <c r="FQ1257" i="1"/>
  <c r="FR1257" i="1" s="1"/>
  <c r="ET1256" i="1"/>
  <c r="ES1257" i="1"/>
  <c r="ET1257" i="1" s="1"/>
  <c r="GP1256" i="1"/>
  <c r="GO1257" i="1"/>
  <c r="GP1257" i="1" s="1"/>
  <c r="GZ1200" i="1"/>
  <c r="HC1200" i="1" s="1"/>
  <c r="HD1200" i="1" s="1"/>
  <c r="GR1200" i="1"/>
  <c r="GU1200" i="1" s="1"/>
  <c r="GV1200" i="1" s="1"/>
  <c r="GJ1200" i="1"/>
  <c r="GM1200" i="1" s="1"/>
  <c r="GN1200" i="1" s="1"/>
  <c r="GB1200" i="1"/>
  <c r="GE1200" i="1" s="1"/>
  <c r="GF1200" i="1" s="1"/>
  <c r="FL1200" i="1"/>
  <c r="FO1200" i="1" s="1"/>
  <c r="FP1200" i="1" s="1"/>
  <c r="EV1200" i="1"/>
  <c r="EY1200" i="1" s="1"/>
  <c r="EZ1200" i="1" s="1"/>
  <c r="EF1200" i="1"/>
  <c r="EI1200" i="1" s="1"/>
  <c r="EJ1200" i="1" s="1"/>
  <c r="DP1200" i="1"/>
  <c r="DS1200" i="1" s="1"/>
  <c r="DT1200" i="1" s="1"/>
  <c r="CZ1200" i="1"/>
  <c r="DC1200" i="1" s="1"/>
  <c r="CJ1200" i="1"/>
  <c r="CM1200" i="1" s="1"/>
  <c r="CN1200" i="1" s="1"/>
  <c r="BT1200" i="1"/>
  <c r="BW1200" i="1" s="1"/>
  <c r="BX1200" i="1" s="1"/>
  <c r="BD1200" i="1"/>
  <c r="AN1200" i="1"/>
  <c r="FT1200" i="1"/>
  <c r="FW1200" i="1" s="1"/>
  <c r="FX1200" i="1" s="1"/>
  <c r="FD1200" i="1"/>
  <c r="FG1200" i="1" s="1"/>
  <c r="FH1200" i="1" s="1"/>
  <c r="EN1200" i="1"/>
  <c r="EQ1200" i="1" s="1"/>
  <c r="ER1200" i="1" s="1"/>
  <c r="DX1200" i="1"/>
  <c r="EA1200" i="1" s="1"/>
  <c r="EB1200" i="1" s="1"/>
  <c r="DH1200" i="1"/>
  <c r="DK1200" i="1" s="1"/>
  <c r="CR1200" i="1"/>
  <c r="CU1200" i="1" s="1"/>
  <c r="CB1200" i="1"/>
  <c r="CE1200" i="1" s="1"/>
  <c r="CF1200" i="1" s="1"/>
  <c r="BL1200" i="1"/>
  <c r="AV1200" i="1"/>
  <c r="AF1200" i="1"/>
  <c r="F1255" i="1"/>
  <c r="E1257" i="1"/>
  <c r="Q1256" i="1"/>
  <c r="S1255" i="1"/>
  <c r="Z1255" i="1" s="1"/>
  <c r="R1255" i="1"/>
  <c r="D1256" i="1"/>
  <c r="G1256" i="1" s="1"/>
  <c r="O1201" i="1"/>
  <c r="M1202" i="1"/>
  <c r="N1202" i="1" s="1"/>
  <c r="T1256" i="1"/>
  <c r="AB1256" i="1"/>
  <c r="AA1256" i="1"/>
  <c r="L1202" i="1"/>
  <c r="U1202" i="1"/>
  <c r="W1202" i="1" s="1"/>
  <c r="P510" i="1"/>
  <c r="A1257" i="1"/>
  <c r="H1256" i="1"/>
  <c r="J1203" i="1"/>
  <c r="K1203" i="1" s="1"/>
  <c r="I1204" i="1"/>
  <c r="BE1257" i="1" l="1"/>
  <c r="BF1257" i="1" s="1"/>
  <c r="AW1257" i="1"/>
  <c r="AX1257" i="1" s="1"/>
  <c r="AO1257" i="1"/>
  <c r="AP1257" i="1" s="1"/>
  <c r="CK1257" i="1"/>
  <c r="CL1257" i="1" s="1"/>
  <c r="CC1257" i="1"/>
  <c r="CD1257" i="1" s="1"/>
  <c r="AG1257" i="1"/>
  <c r="AH1257" i="1" s="1"/>
  <c r="BM1257" i="1"/>
  <c r="BN1257" i="1" s="1"/>
  <c r="BU1257" i="1"/>
  <c r="BV1257" i="1" s="1"/>
  <c r="DY1257" i="1"/>
  <c r="DZ1257" i="1" s="1"/>
  <c r="DQ1257" i="1"/>
  <c r="DR1257" i="1" s="1"/>
  <c r="DI1257" i="1"/>
  <c r="DJ1257" i="1" s="1"/>
  <c r="DA1257" i="1"/>
  <c r="DB1257" i="1" s="1"/>
  <c r="CS1257" i="1"/>
  <c r="CT1257" i="1" s="1"/>
  <c r="HG1257" i="1"/>
  <c r="GY1257" i="1"/>
  <c r="GQ1257" i="1"/>
  <c r="GI1257" i="1"/>
  <c r="EM1257" i="1"/>
  <c r="DG1257" i="1"/>
  <c r="DO1257" i="1"/>
  <c r="CI1257" i="1"/>
  <c r="FC1257" i="1"/>
  <c r="EU1257" i="1"/>
  <c r="CY1257" i="1"/>
  <c r="EE1257" i="1"/>
  <c r="GA1257" i="1"/>
  <c r="CA1257" i="1"/>
  <c r="FK1257" i="1"/>
  <c r="BS1257" i="1"/>
  <c r="FS1257" i="1"/>
  <c r="DW1257" i="1"/>
  <c r="CQ1257" i="1"/>
  <c r="EG1257" i="1"/>
  <c r="EH1257" i="1" s="1"/>
  <c r="EO1257" i="1"/>
  <c r="EP1257" i="1" s="1"/>
  <c r="EW1257" i="1"/>
  <c r="EX1257" i="1" s="1"/>
  <c r="FE1257" i="1"/>
  <c r="FF1257" i="1" s="1"/>
  <c r="FM1257" i="1"/>
  <c r="FN1257" i="1" s="1"/>
  <c r="FU1257" i="1"/>
  <c r="FV1257" i="1" s="1"/>
  <c r="GC1257" i="1"/>
  <c r="GD1257" i="1" s="1"/>
  <c r="GK1257" i="1"/>
  <c r="GL1257" i="1" s="1"/>
  <c r="GS1257" i="1"/>
  <c r="GT1257" i="1" s="1"/>
  <c r="HA1257" i="1"/>
  <c r="HB1257" i="1" s="1"/>
  <c r="HI1257" i="1"/>
  <c r="HJ1257" i="1" s="1"/>
  <c r="GR1201" i="1"/>
  <c r="GU1201" i="1" s="1"/>
  <c r="GV1201" i="1" s="1"/>
  <c r="GZ1201" i="1"/>
  <c r="HC1201" i="1" s="1"/>
  <c r="HD1201" i="1" s="1"/>
  <c r="GJ1201" i="1"/>
  <c r="GM1201" i="1" s="1"/>
  <c r="GN1201" i="1" s="1"/>
  <c r="GB1201" i="1"/>
  <c r="GE1201" i="1" s="1"/>
  <c r="GF1201" i="1" s="1"/>
  <c r="FL1201" i="1"/>
  <c r="FO1201" i="1" s="1"/>
  <c r="FP1201" i="1" s="1"/>
  <c r="EV1201" i="1"/>
  <c r="EY1201" i="1" s="1"/>
  <c r="EZ1201" i="1" s="1"/>
  <c r="EF1201" i="1"/>
  <c r="EI1201" i="1" s="1"/>
  <c r="EJ1201" i="1" s="1"/>
  <c r="DP1201" i="1"/>
  <c r="DS1201" i="1" s="1"/>
  <c r="DT1201" i="1" s="1"/>
  <c r="CZ1201" i="1"/>
  <c r="DC1201" i="1" s="1"/>
  <c r="CJ1201" i="1"/>
  <c r="CM1201" i="1" s="1"/>
  <c r="CN1201" i="1" s="1"/>
  <c r="BT1201" i="1"/>
  <c r="BW1201" i="1" s="1"/>
  <c r="BX1201" i="1" s="1"/>
  <c r="BD1201" i="1"/>
  <c r="AN1201" i="1"/>
  <c r="FT1201" i="1"/>
  <c r="FW1201" i="1" s="1"/>
  <c r="FX1201" i="1" s="1"/>
  <c r="FD1201" i="1"/>
  <c r="FG1201" i="1" s="1"/>
  <c r="FH1201" i="1" s="1"/>
  <c r="EN1201" i="1"/>
  <c r="EQ1201" i="1" s="1"/>
  <c r="ER1201" i="1" s="1"/>
  <c r="DX1201" i="1"/>
  <c r="EA1201" i="1" s="1"/>
  <c r="EB1201" i="1" s="1"/>
  <c r="DH1201" i="1"/>
  <c r="DK1201" i="1" s="1"/>
  <c r="CR1201" i="1"/>
  <c r="CU1201" i="1" s="1"/>
  <c r="CB1201" i="1"/>
  <c r="CE1201" i="1" s="1"/>
  <c r="CF1201" i="1" s="1"/>
  <c r="BL1201" i="1"/>
  <c r="AV1201" i="1"/>
  <c r="AF1201" i="1"/>
  <c r="F1256" i="1"/>
  <c r="R1256" i="1"/>
  <c r="S1256" i="1"/>
  <c r="Z1256" i="1" s="1"/>
  <c r="E1258" i="1"/>
  <c r="Q1257" i="1"/>
  <c r="S1257" i="1" s="1"/>
  <c r="D1257" i="1"/>
  <c r="G1257" i="1" s="1"/>
  <c r="O1202" i="1"/>
  <c r="M1203" i="1"/>
  <c r="N1203" i="1" s="1"/>
  <c r="AB1257" i="1"/>
  <c r="AA1257" i="1"/>
  <c r="T1257" i="1"/>
  <c r="X510" i="1"/>
  <c r="J1204" i="1"/>
  <c r="K1204" i="1" s="1"/>
  <c r="I1205" i="1"/>
  <c r="A1258" i="1"/>
  <c r="H1257" i="1"/>
  <c r="L1203" i="1"/>
  <c r="U1203" i="1"/>
  <c r="W1203" i="1" s="1"/>
  <c r="GZ1202" i="1" l="1"/>
  <c r="HC1202" i="1" s="1"/>
  <c r="HD1202" i="1" s="1"/>
  <c r="GR1202" i="1"/>
  <c r="GU1202" i="1" s="1"/>
  <c r="GV1202" i="1" s="1"/>
  <c r="GJ1202" i="1"/>
  <c r="GM1202" i="1" s="1"/>
  <c r="GN1202" i="1" s="1"/>
  <c r="GB1202" i="1"/>
  <c r="GE1202" i="1" s="1"/>
  <c r="GF1202" i="1" s="1"/>
  <c r="FL1202" i="1"/>
  <c r="FO1202" i="1" s="1"/>
  <c r="FP1202" i="1" s="1"/>
  <c r="EV1202" i="1"/>
  <c r="EY1202" i="1" s="1"/>
  <c r="EZ1202" i="1" s="1"/>
  <c r="EF1202" i="1"/>
  <c r="EI1202" i="1" s="1"/>
  <c r="EJ1202" i="1" s="1"/>
  <c r="DP1202" i="1"/>
  <c r="DS1202" i="1" s="1"/>
  <c r="DT1202" i="1" s="1"/>
  <c r="CZ1202" i="1"/>
  <c r="DC1202" i="1" s="1"/>
  <c r="CJ1202" i="1"/>
  <c r="CM1202" i="1" s="1"/>
  <c r="CN1202" i="1" s="1"/>
  <c r="BT1202" i="1"/>
  <c r="BW1202" i="1" s="1"/>
  <c r="BX1202" i="1" s="1"/>
  <c r="BD1202" i="1"/>
  <c r="AN1202" i="1"/>
  <c r="FT1202" i="1"/>
  <c r="FW1202" i="1" s="1"/>
  <c r="FX1202" i="1" s="1"/>
  <c r="FD1202" i="1"/>
  <c r="FG1202" i="1" s="1"/>
  <c r="FH1202" i="1" s="1"/>
  <c r="EN1202" i="1"/>
  <c r="EQ1202" i="1" s="1"/>
  <c r="ER1202" i="1" s="1"/>
  <c r="DX1202" i="1"/>
  <c r="EA1202" i="1" s="1"/>
  <c r="EB1202" i="1" s="1"/>
  <c r="DH1202" i="1"/>
  <c r="DK1202" i="1" s="1"/>
  <c r="CR1202" i="1"/>
  <c r="CU1202" i="1" s="1"/>
  <c r="CB1202" i="1"/>
  <c r="CE1202" i="1" s="1"/>
  <c r="CF1202" i="1" s="1"/>
  <c r="BL1202" i="1"/>
  <c r="AV1202" i="1"/>
  <c r="AF1202" i="1"/>
  <c r="F1257" i="1"/>
  <c r="M1204" i="1"/>
  <c r="N1204" i="1" s="1"/>
  <c r="D1258" i="1"/>
  <c r="G1258" i="1" s="1"/>
  <c r="E1259" i="1"/>
  <c r="Q1258" i="1"/>
  <c r="O1203" i="1"/>
  <c r="C511" i="1"/>
  <c r="P511" i="1" s="1"/>
  <c r="L1204" i="1"/>
  <c r="U1204" i="1"/>
  <c r="W1204" i="1" s="1"/>
  <c r="A1259" i="1"/>
  <c r="H1258" i="1"/>
  <c r="T1258" i="1"/>
  <c r="AB1258" i="1"/>
  <c r="AA1258" i="1"/>
  <c r="J1205" i="1"/>
  <c r="K1205" i="1" s="1"/>
  <c r="I1206" i="1"/>
  <c r="B510" i="1"/>
  <c r="GR1203" i="1" l="1"/>
  <c r="GU1203" i="1" s="1"/>
  <c r="GV1203" i="1" s="1"/>
  <c r="GZ1203" i="1"/>
  <c r="HC1203" i="1" s="1"/>
  <c r="HD1203" i="1" s="1"/>
  <c r="GJ1203" i="1"/>
  <c r="GM1203" i="1" s="1"/>
  <c r="GN1203" i="1" s="1"/>
  <c r="GB1203" i="1"/>
  <c r="GE1203" i="1" s="1"/>
  <c r="GF1203" i="1" s="1"/>
  <c r="FL1203" i="1"/>
  <c r="FO1203" i="1" s="1"/>
  <c r="FP1203" i="1" s="1"/>
  <c r="EV1203" i="1"/>
  <c r="EY1203" i="1" s="1"/>
  <c r="EZ1203" i="1" s="1"/>
  <c r="EF1203" i="1"/>
  <c r="EI1203" i="1" s="1"/>
  <c r="EJ1203" i="1" s="1"/>
  <c r="DP1203" i="1"/>
  <c r="DS1203" i="1" s="1"/>
  <c r="DT1203" i="1" s="1"/>
  <c r="CZ1203" i="1"/>
  <c r="DC1203" i="1" s="1"/>
  <c r="CJ1203" i="1"/>
  <c r="CM1203" i="1" s="1"/>
  <c r="CN1203" i="1" s="1"/>
  <c r="BT1203" i="1"/>
  <c r="BW1203" i="1" s="1"/>
  <c r="BX1203" i="1" s="1"/>
  <c r="BD1203" i="1"/>
  <c r="AN1203" i="1"/>
  <c r="FT1203" i="1"/>
  <c r="FW1203" i="1" s="1"/>
  <c r="FX1203" i="1" s="1"/>
  <c r="FD1203" i="1"/>
  <c r="FG1203" i="1" s="1"/>
  <c r="FH1203" i="1" s="1"/>
  <c r="EN1203" i="1"/>
  <c r="EQ1203" i="1" s="1"/>
  <c r="ER1203" i="1" s="1"/>
  <c r="DX1203" i="1"/>
  <c r="EA1203" i="1" s="1"/>
  <c r="EB1203" i="1" s="1"/>
  <c r="DH1203" i="1"/>
  <c r="DK1203" i="1" s="1"/>
  <c r="CR1203" i="1"/>
  <c r="CU1203" i="1" s="1"/>
  <c r="CB1203" i="1"/>
  <c r="CE1203" i="1" s="1"/>
  <c r="CF1203" i="1" s="1"/>
  <c r="BL1203" i="1"/>
  <c r="AV1203" i="1"/>
  <c r="AF1203" i="1"/>
  <c r="F1258" i="1"/>
  <c r="O1204" i="1"/>
  <c r="M1205" i="1"/>
  <c r="N1205" i="1" s="1"/>
  <c r="S1258" i="1"/>
  <c r="Z1258" i="1" s="1"/>
  <c r="R1258" i="1"/>
  <c r="E1260" i="1"/>
  <c r="Q1259" i="1"/>
  <c r="D1259" i="1"/>
  <c r="G1259" i="1" s="1"/>
  <c r="A1260" i="1"/>
  <c r="H1259" i="1"/>
  <c r="L1205" i="1"/>
  <c r="U1205" i="1"/>
  <c r="W1205" i="1" s="1"/>
  <c r="X511" i="1"/>
  <c r="AB1259" i="1"/>
  <c r="AA1259" i="1"/>
  <c r="T1259" i="1"/>
  <c r="J1206" i="1"/>
  <c r="K1206" i="1" s="1"/>
  <c r="I1207" i="1"/>
  <c r="GZ1204" i="1" l="1"/>
  <c r="HC1204" i="1" s="1"/>
  <c r="HD1204" i="1" s="1"/>
  <c r="GR1204" i="1"/>
  <c r="GU1204" i="1" s="1"/>
  <c r="GV1204" i="1" s="1"/>
  <c r="GJ1204" i="1"/>
  <c r="GM1204" i="1" s="1"/>
  <c r="GN1204" i="1" s="1"/>
  <c r="GB1204" i="1"/>
  <c r="GE1204" i="1" s="1"/>
  <c r="GF1204" i="1" s="1"/>
  <c r="FL1204" i="1"/>
  <c r="FO1204" i="1" s="1"/>
  <c r="FP1204" i="1" s="1"/>
  <c r="EV1204" i="1"/>
  <c r="EY1204" i="1" s="1"/>
  <c r="EZ1204" i="1" s="1"/>
  <c r="EF1204" i="1"/>
  <c r="EI1204" i="1" s="1"/>
  <c r="EJ1204" i="1" s="1"/>
  <c r="DP1204" i="1"/>
  <c r="DS1204" i="1" s="1"/>
  <c r="DT1204" i="1" s="1"/>
  <c r="CZ1204" i="1"/>
  <c r="DC1204" i="1" s="1"/>
  <c r="CJ1204" i="1"/>
  <c r="CM1204" i="1" s="1"/>
  <c r="CN1204" i="1" s="1"/>
  <c r="BT1204" i="1"/>
  <c r="BW1204" i="1" s="1"/>
  <c r="BX1204" i="1" s="1"/>
  <c r="BD1204" i="1"/>
  <c r="AN1204" i="1"/>
  <c r="FT1204" i="1"/>
  <c r="FW1204" i="1" s="1"/>
  <c r="FX1204" i="1" s="1"/>
  <c r="FD1204" i="1"/>
  <c r="FG1204" i="1" s="1"/>
  <c r="FH1204" i="1" s="1"/>
  <c r="EN1204" i="1"/>
  <c r="EQ1204" i="1" s="1"/>
  <c r="ER1204" i="1" s="1"/>
  <c r="DX1204" i="1"/>
  <c r="EA1204" i="1" s="1"/>
  <c r="EB1204" i="1" s="1"/>
  <c r="DH1204" i="1"/>
  <c r="DK1204" i="1" s="1"/>
  <c r="CR1204" i="1"/>
  <c r="CU1204" i="1" s="1"/>
  <c r="CB1204" i="1"/>
  <c r="CE1204" i="1" s="1"/>
  <c r="CF1204" i="1" s="1"/>
  <c r="BL1204" i="1"/>
  <c r="AV1204" i="1"/>
  <c r="AF1204" i="1"/>
  <c r="F1259" i="1"/>
  <c r="O1205" i="1"/>
  <c r="M1206" i="1"/>
  <c r="N1206" i="1" s="1"/>
  <c r="S1259" i="1"/>
  <c r="Z1259" i="1" s="1"/>
  <c r="R1259" i="1"/>
  <c r="D1260" i="1"/>
  <c r="G1260" i="1" s="1"/>
  <c r="E1261" i="1"/>
  <c r="Q1260" i="1"/>
  <c r="B511" i="1"/>
  <c r="C512" i="1"/>
  <c r="A1261" i="1"/>
  <c r="H1260" i="1"/>
  <c r="L1206" i="1"/>
  <c r="U1206" i="1"/>
  <c r="W1206" i="1" s="1"/>
  <c r="T1260" i="1"/>
  <c r="AB1260" i="1"/>
  <c r="AA1260" i="1"/>
  <c r="J1207" i="1"/>
  <c r="K1207" i="1" s="1"/>
  <c r="I1208" i="1"/>
  <c r="GJ1205" i="1" l="1"/>
  <c r="GM1205" i="1" s="1"/>
  <c r="GN1205" i="1" s="1"/>
  <c r="GZ1205" i="1"/>
  <c r="HC1205" i="1" s="1"/>
  <c r="HD1205" i="1" s="1"/>
  <c r="GR1205" i="1"/>
  <c r="GU1205" i="1" s="1"/>
  <c r="GV1205" i="1" s="1"/>
  <c r="GB1205" i="1"/>
  <c r="GE1205" i="1" s="1"/>
  <c r="GF1205" i="1" s="1"/>
  <c r="FL1205" i="1"/>
  <c r="FO1205" i="1" s="1"/>
  <c r="FP1205" i="1" s="1"/>
  <c r="EV1205" i="1"/>
  <c r="EY1205" i="1" s="1"/>
  <c r="EZ1205" i="1" s="1"/>
  <c r="EF1205" i="1"/>
  <c r="EI1205" i="1" s="1"/>
  <c r="EJ1205" i="1" s="1"/>
  <c r="DP1205" i="1"/>
  <c r="DS1205" i="1" s="1"/>
  <c r="DT1205" i="1" s="1"/>
  <c r="CZ1205" i="1"/>
  <c r="DC1205" i="1" s="1"/>
  <c r="CJ1205" i="1"/>
  <c r="CM1205" i="1" s="1"/>
  <c r="CN1205" i="1" s="1"/>
  <c r="BT1205" i="1"/>
  <c r="BW1205" i="1" s="1"/>
  <c r="BX1205" i="1" s="1"/>
  <c r="BD1205" i="1"/>
  <c r="AN1205" i="1"/>
  <c r="FT1205" i="1"/>
  <c r="FW1205" i="1" s="1"/>
  <c r="FX1205" i="1" s="1"/>
  <c r="FD1205" i="1"/>
  <c r="FG1205" i="1" s="1"/>
  <c r="FH1205" i="1" s="1"/>
  <c r="EN1205" i="1"/>
  <c r="EQ1205" i="1" s="1"/>
  <c r="ER1205" i="1" s="1"/>
  <c r="DX1205" i="1"/>
  <c r="EA1205" i="1" s="1"/>
  <c r="EB1205" i="1" s="1"/>
  <c r="DH1205" i="1"/>
  <c r="DK1205" i="1" s="1"/>
  <c r="CR1205" i="1"/>
  <c r="CU1205" i="1" s="1"/>
  <c r="CB1205" i="1"/>
  <c r="CE1205" i="1" s="1"/>
  <c r="CF1205" i="1" s="1"/>
  <c r="BL1205" i="1"/>
  <c r="AV1205" i="1"/>
  <c r="AF1205" i="1"/>
  <c r="M1207" i="1"/>
  <c r="N1207" i="1" s="1"/>
  <c r="O1206" i="1"/>
  <c r="F1260" i="1"/>
  <c r="E1262" i="1"/>
  <c r="Q1261" i="1"/>
  <c r="R1260" i="1"/>
  <c r="S1260" i="1"/>
  <c r="Z1260" i="1" s="1"/>
  <c r="D1261" i="1"/>
  <c r="G1261" i="1" s="1"/>
  <c r="P512" i="1"/>
  <c r="X512" i="1" s="1"/>
  <c r="J1208" i="1"/>
  <c r="K1208" i="1" s="1"/>
  <c r="I1209" i="1"/>
  <c r="L1207" i="1"/>
  <c r="U1207" i="1"/>
  <c r="W1207" i="1" s="1"/>
  <c r="A1262" i="1"/>
  <c r="H1261" i="1"/>
  <c r="AB1261" i="1"/>
  <c r="AA1261" i="1"/>
  <c r="T1261" i="1"/>
  <c r="GZ1206" i="1" l="1"/>
  <c r="HC1206" i="1" s="1"/>
  <c r="HD1206" i="1" s="1"/>
  <c r="GR1206" i="1"/>
  <c r="GU1206" i="1" s="1"/>
  <c r="GV1206" i="1" s="1"/>
  <c r="GJ1206" i="1"/>
  <c r="GM1206" i="1" s="1"/>
  <c r="GN1206" i="1" s="1"/>
  <c r="GB1206" i="1"/>
  <c r="GE1206" i="1" s="1"/>
  <c r="GF1206" i="1" s="1"/>
  <c r="FL1206" i="1"/>
  <c r="FO1206" i="1" s="1"/>
  <c r="FP1206" i="1" s="1"/>
  <c r="EV1206" i="1"/>
  <c r="EY1206" i="1" s="1"/>
  <c r="EZ1206" i="1" s="1"/>
  <c r="EF1206" i="1"/>
  <c r="EI1206" i="1" s="1"/>
  <c r="EJ1206" i="1" s="1"/>
  <c r="DP1206" i="1"/>
  <c r="DS1206" i="1" s="1"/>
  <c r="DT1206" i="1" s="1"/>
  <c r="CZ1206" i="1"/>
  <c r="DC1206" i="1" s="1"/>
  <c r="CJ1206" i="1"/>
  <c r="CM1206" i="1" s="1"/>
  <c r="CN1206" i="1" s="1"/>
  <c r="BT1206" i="1"/>
  <c r="BW1206" i="1" s="1"/>
  <c r="BX1206" i="1" s="1"/>
  <c r="BD1206" i="1"/>
  <c r="AN1206" i="1"/>
  <c r="FT1206" i="1"/>
  <c r="FW1206" i="1" s="1"/>
  <c r="FX1206" i="1" s="1"/>
  <c r="FD1206" i="1"/>
  <c r="FG1206" i="1" s="1"/>
  <c r="FH1206" i="1" s="1"/>
  <c r="EN1206" i="1"/>
  <c r="EQ1206" i="1" s="1"/>
  <c r="ER1206" i="1" s="1"/>
  <c r="DX1206" i="1"/>
  <c r="EA1206" i="1" s="1"/>
  <c r="EB1206" i="1" s="1"/>
  <c r="DH1206" i="1"/>
  <c r="DK1206" i="1" s="1"/>
  <c r="CR1206" i="1"/>
  <c r="CU1206" i="1" s="1"/>
  <c r="CB1206" i="1"/>
  <c r="CE1206" i="1" s="1"/>
  <c r="CF1206" i="1" s="1"/>
  <c r="BL1206" i="1"/>
  <c r="AV1206" i="1"/>
  <c r="AF1206" i="1"/>
  <c r="O1207" i="1"/>
  <c r="M1208" i="1"/>
  <c r="M1209" i="1" s="1"/>
  <c r="N1208" i="1"/>
  <c r="F1261" i="1"/>
  <c r="E1263" i="1"/>
  <c r="Q1262" i="1"/>
  <c r="S1261" i="1"/>
  <c r="Z1261" i="1" s="1"/>
  <c r="R1261" i="1"/>
  <c r="D1262" i="1"/>
  <c r="G1262" i="1" s="1"/>
  <c r="C513" i="1"/>
  <c r="B512" i="1"/>
  <c r="A1263" i="1"/>
  <c r="H1262" i="1"/>
  <c r="T1262" i="1"/>
  <c r="AB1262" i="1"/>
  <c r="AA1262" i="1"/>
  <c r="J1209" i="1"/>
  <c r="K1209" i="1" s="1"/>
  <c r="I1210" i="1"/>
  <c r="L1208" i="1"/>
  <c r="U1208" i="1"/>
  <c r="W1208" i="1" s="1"/>
  <c r="GR1207" i="1" l="1"/>
  <c r="GU1207" i="1" s="1"/>
  <c r="GV1207" i="1" s="1"/>
  <c r="GJ1207" i="1"/>
  <c r="GM1207" i="1" s="1"/>
  <c r="GN1207" i="1" s="1"/>
  <c r="GZ1207" i="1"/>
  <c r="HC1207" i="1" s="1"/>
  <c r="HD1207" i="1" s="1"/>
  <c r="GB1207" i="1"/>
  <c r="GE1207" i="1" s="1"/>
  <c r="GF1207" i="1" s="1"/>
  <c r="FL1207" i="1"/>
  <c r="FO1207" i="1" s="1"/>
  <c r="FP1207" i="1" s="1"/>
  <c r="EV1207" i="1"/>
  <c r="EY1207" i="1" s="1"/>
  <c r="EZ1207" i="1" s="1"/>
  <c r="EF1207" i="1"/>
  <c r="EI1207" i="1" s="1"/>
  <c r="EJ1207" i="1" s="1"/>
  <c r="DP1207" i="1"/>
  <c r="DS1207" i="1" s="1"/>
  <c r="DT1207" i="1" s="1"/>
  <c r="CZ1207" i="1"/>
  <c r="DC1207" i="1" s="1"/>
  <c r="CJ1207" i="1"/>
  <c r="CM1207" i="1" s="1"/>
  <c r="CN1207" i="1" s="1"/>
  <c r="BT1207" i="1"/>
  <c r="BW1207" i="1" s="1"/>
  <c r="BX1207" i="1" s="1"/>
  <c r="BD1207" i="1"/>
  <c r="AN1207" i="1"/>
  <c r="FT1207" i="1"/>
  <c r="FW1207" i="1" s="1"/>
  <c r="FX1207" i="1" s="1"/>
  <c r="FD1207" i="1"/>
  <c r="FG1207" i="1" s="1"/>
  <c r="FH1207" i="1" s="1"/>
  <c r="EN1207" i="1"/>
  <c r="EQ1207" i="1" s="1"/>
  <c r="ER1207" i="1" s="1"/>
  <c r="DX1207" i="1"/>
  <c r="EA1207" i="1" s="1"/>
  <c r="EB1207" i="1" s="1"/>
  <c r="DH1207" i="1"/>
  <c r="DK1207" i="1" s="1"/>
  <c r="CR1207" i="1"/>
  <c r="CU1207" i="1" s="1"/>
  <c r="CB1207" i="1"/>
  <c r="CE1207" i="1" s="1"/>
  <c r="CF1207" i="1" s="1"/>
  <c r="BL1207" i="1"/>
  <c r="AV1207" i="1"/>
  <c r="AF1207" i="1"/>
  <c r="N1209" i="1"/>
  <c r="O1208" i="1"/>
  <c r="F1262" i="1"/>
  <c r="E1264" i="1"/>
  <c r="Q1263" i="1"/>
  <c r="R1262" i="1"/>
  <c r="S1262" i="1"/>
  <c r="Z1262" i="1" s="1"/>
  <c r="D1263" i="1"/>
  <c r="G1263" i="1" s="1"/>
  <c r="P513" i="1"/>
  <c r="X513" i="1" s="1"/>
  <c r="AB1263" i="1"/>
  <c r="AA1263" i="1"/>
  <c r="T1263" i="1"/>
  <c r="L1209" i="1"/>
  <c r="U1209" i="1"/>
  <c r="W1209" i="1" s="1"/>
  <c r="A1264" i="1"/>
  <c r="H1263" i="1"/>
  <c r="J1210" i="1"/>
  <c r="K1210" i="1" s="1"/>
  <c r="M1210" i="1"/>
  <c r="I1211" i="1"/>
  <c r="GR1208" i="1" l="1"/>
  <c r="GU1208" i="1" s="1"/>
  <c r="GV1208" i="1" s="1"/>
  <c r="GZ1208" i="1"/>
  <c r="HC1208" i="1" s="1"/>
  <c r="HD1208" i="1" s="1"/>
  <c r="GJ1208" i="1"/>
  <c r="GM1208" i="1" s="1"/>
  <c r="GN1208" i="1" s="1"/>
  <c r="GB1208" i="1"/>
  <c r="GE1208" i="1" s="1"/>
  <c r="GF1208" i="1" s="1"/>
  <c r="FL1208" i="1"/>
  <c r="FO1208" i="1" s="1"/>
  <c r="FP1208" i="1" s="1"/>
  <c r="EV1208" i="1"/>
  <c r="EY1208" i="1" s="1"/>
  <c r="EZ1208" i="1" s="1"/>
  <c r="EF1208" i="1"/>
  <c r="EI1208" i="1" s="1"/>
  <c r="EJ1208" i="1" s="1"/>
  <c r="DP1208" i="1"/>
  <c r="DS1208" i="1" s="1"/>
  <c r="DT1208" i="1" s="1"/>
  <c r="CZ1208" i="1"/>
  <c r="DC1208" i="1" s="1"/>
  <c r="CJ1208" i="1"/>
  <c r="CM1208" i="1" s="1"/>
  <c r="CN1208" i="1" s="1"/>
  <c r="BT1208" i="1"/>
  <c r="BW1208" i="1" s="1"/>
  <c r="BX1208" i="1" s="1"/>
  <c r="BD1208" i="1"/>
  <c r="AN1208" i="1"/>
  <c r="FT1208" i="1"/>
  <c r="FW1208" i="1" s="1"/>
  <c r="FX1208" i="1" s="1"/>
  <c r="FD1208" i="1"/>
  <c r="FG1208" i="1" s="1"/>
  <c r="FH1208" i="1" s="1"/>
  <c r="EN1208" i="1"/>
  <c r="EQ1208" i="1" s="1"/>
  <c r="ER1208" i="1" s="1"/>
  <c r="DX1208" i="1"/>
  <c r="EA1208" i="1" s="1"/>
  <c r="EB1208" i="1" s="1"/>
  <c r="DH1208" i="1"/>
  <c r="DK1208" i="1" s="1"/>
  <c r="CR1208" i="1"/>
  <c r="CU1208" i="1" s="1"/>
  <c r="CB1208" i="1"/>
  <c r="CE1208" i="1" s="1"/>
  <c r="CF1208" i="1" s="1"/>
  <c r="BL1208" i="1"/>
  <c r="AV1208" i="1"/>
  <c r="AF1208" i="1"/>
  <c r="O1209" i="1"/>
  <c r="N1210" i="1"/>
  <c r="F1263" i="1"/>
  <c r="E1265" i="1"/>
  <c r="Q1264" i="1"/>
  <c r="R1263" i="1"/>
  <c r="S1263" i="1"/>
  <c r="Z1263" i="1" s="1"/>
  <c r="D1264" i="1"/>
  <c r="G1264" i="1" s="1"/>
  <c r="J1211" i="1"/>
  <c r="K1211" i="1" s="1"/>
  <c r="M1211" i="1"/>
  <c r="I1212" i="1"/>
  <c r="C514" i="1"/>
  <c r="T1264" i="1"/>
  <c r="AB1264" i="1"/>
  <c r="AA1264" i="1"/>
  <c r="L1210" i="1"/>
  <c r="U1210" i="1"/>
  <c r="W1210" i="1" s="1"/>
  <c r="B513" i="1"/>
  <c r="A1265" i="1"/>
  <c r="H1264" i="1"/>
  <c r="N1211" i="1" l="1"/>
  <c r="O1210" i="1"/>
  <c r="GR1210" i="1" s="1"/>
  <c r="GU1210" i="1" s="1"/>
  <c r="GV1210" i="1" s="1"/>
  <c r="GR1209" i="1"/>
  <c r="GU1209" i="1" s="1"/>
  <c r="GV1209" i="1" s="1"/>
  <c r="GJ1209" i="1"/>
  <c r="GM1209" i="1" s="1"/>
  <c r="GN1209" i="1" s="1"/>
  <c r="GZ1209" i="1"/>
  <c r="HC1209" i="1" s="1"/>
  <c r="HD1209" i="1" s="1"/>
  <c r="GB1209" i="1"/>
  <c r="GE1209" i="1" s="1"/>
  <c r="GF1209" i="1" s="1"/>
  <c r="FL1209" i="1"/>
  <c r="FO1209" i="1" s="1"/>
  <c r="FP1209" i="1" s="1"/>
  <c r="EV1209" i="1"/>
  <c r="EY1209" i="1" s="1"/>
  <c r="EZ1209" i="1" s="1"/>
  <c r="EF1209" i="1"/>
  <c r="EI1209" i="1" s="1"/>
  <c r="EJ1209" i="1" s="1"/>
  <c r="DP1209" i="1"/>
  <c r="DS1209" i="1" s="1"/>
  <c r="DT1209" i="1" s="1"/>
  <c r="CZ1209" i="1"/>
  <c r="DC1209" i="1" s="1"/>
  <c r="CJ1209" i="1"/>
  <c r="CM1209" i="1" s="1"/>
  <c r="CN1209" i="1" s="1"/>
  <c r="BT1209" i="1"/>
  <c r="BW1209" i="1" s="1"/>
  <c r="BX1209" i="1" s="1"/>
  <c r="BD1209" i="1"/>
  <c r="AN1209" i="1"/>
  <c r="FT1209" i="1"/>
  <c r="FW1209" i="1" s="1"/>
  <c r="FX1209" i="1" s="1"/>
  <c r="FD1209" i="1"/>
  <c r="FG1209" i="1" s="1"/>
  <c r="FH1209" i="1" s="1"/>
  <c r="EN1209" i="1"/>
  <c r="EQ1209" i="1" s="1"/>
  <c r="ER1209" i="1" s="1"/>
  <c r="DX1209" i="1"/>
  <c r="EA1209" i="1" s="1"/>
  <c r="EB1209" i="1" s="1"/>
  <c r="DH1209" i="1"/>
  <c r="DK1209" i="1" s="1"/>
  <c r="CR1209" i="1"/>
  <c r="CU1209" i="1" s="1"/>
  <c r="CB1209" i="1"/>
  <c r="CE1209" i="1" s="1"/>
  <c r="CF1209" i="1" s="1"/>
  <c r="BL1209" i="1"/>
  <c r="AV1209" i="1"/>
  <c r="AF1209" i="1"/>
  <c r="F1264" i="1"/>
  <c r="E1266" i="1"/>
  <c r="Q1265" i="1"/>
  <c r="R1264" i="1"/>
  <c r="S1264" i="1"/>
  <c r="Z1264" i="1" s="1"/>
  <c r="D1265" i="1"/>
  <c r="G1265" i="1" s="1"/>
  <c r="L1211" i="1"/>
  <c r="U1211" i="1"/>
  <c r="W1211" i="1" s="1"/>
  <c r="A1266" i="1"/>
  <c r="H1265" i="1"/>
  <c r="P514" i="1"/>
  <c r="AB1265" i="1"/>
  <c r="AA1265" i="1"/>
  <c r="T1265" i="1"/>
  <c r="J1212" i="1"/>
  <c r="K1212" i="1" s="1"/>
  <c r="M1212" i="1"/>
  <c r="N1212" i="1" s="1"/>
  <c r="I1213" i="1"/>
  <c r="O1211" i="1" l="1"/>
  <c r="GJ1211" i="1" s="1"/>
  <c r="GM1211" i="1" s="1"/>
  <c r="GN1211" i="1" s="1"/>
  <c r="EN1210" i="1"/>
  <c r="EQ1210" i="1" s="1"/>
  <c r="ER1210" i="1" s="1"/>
  <c r="EF1210" i="1"/>
  <c r="EI1210" i="1" s="1"/>
  <c r="EJ1210" i="1" s="1"/>
  <c r="BL1210" i="1"/>
  <c r="AN1210" i="1"/>
  <c r="FL1210" i="1"/>
  <c r="FO1210" i="1" s="1"/>
  <c r="FP1210" i="1" s="1"/>
  <c r="AF1210" i="1"/>
  <c r="FD1210" i="1"/>
  <c r="FG1210" i="1" s="1"/>
  <c r="FH1210" i="1" s="1"/>
  <c r="AV1210" i="1"/>
  <c r="EV1210" i="1"/>
  <c r="EY1210" i="1" s="1"/>
  <c r="EZ1210" i="1" s="1"/>
  <c r="CB1210" i="1"/>
  <c r="CE1210" i="1" s="1"/>
  <c r="CF1210" i="1" s="1"/>
  <c r="BD1210" i="1"/>
  <c r="GB1210" i="1"/>
  <c r="GE1210" i="1" s="1"/>
  <c r="GF1210" i="1" s="1"/>
  <c r="CR1210" i="1"/>
  <c r="CU1210" i="1" s="1"/>
  <c r="BT1210" i="1"/>
  <c r="BW1210" i="1" s="1"/>
  <c r="BX1210" i="1" s="1"/>
  <c r="GJ1210" i="1"/>
  <c r="GM1210" i="1" s="1"/>
  <c r="GN1210" i="1" s="1"/>
  <c r="DX1210" i="1"/>
  <c r="EA1210" i="1" s="1"/>
  <c r="EB1210" i="1" s="1"/>
  <c r="CZ1210" i="1"/>
  <c r="DC1210" i="1" s="1"/>
  <c r="GZ1210" i="1"/>
  <c r="HC1210" i="1" s="1"/>
  <c r="HD1210" i="1" s="1"/>
  <c r="DP1210" i="1"/>
  <c r="DS1210" i="1" s="1"/>
  <c r="DT1210" i="1" s="1"/>
  <c r="FT1210" i="1"/>
  <c r="FW1210" i="1" s="1"/>
  <c r="FX1210" i="1" s="1"/>
  <c r="DH1210" i="1"/>
  <c r="DK1210" i="1" s="1"/>
  <c r="CJ1210" i="1"/>
  <c r="CM1210" i="1" s="1"/>
  <c r="CN1210" i="1" s="1"/>
  <c r="F1265" i="1"/>
  <c r="E1267" i="1"/>
  <c r="Q1266" i="1"/>
  <c r="S1265" i="1"/>
  <c r="Z1265" i="1" s="1"/>
  <c r="R1265" i="1"/>
  <c r="D1266" i="1"/>
  <c r="G1266" i="1" s="1"/>
  <c r="J1213" i="1"/>
  <c r="K1213" i="1" s="1"/>
  <c r="M1213" i="1"/>
  <c r="N1213" i="1" s="1"/>
  <c r="I1214" i="1"/>
  <c r="T1266" i="1"/>
  <c r="AB1266" i="1"/>
  <c r="AA1266" i="1"/>
  <c r="X514" i="1"/>
  <c r="A1267" i="1"/>
  <c r="H1266" i="1"/>
  <c r="L1212" i="1"/>
  <c r="O1212" i="1" s="1"/>
  <c r="U1212" i="1"/>
  <c r="W1212" i="1" s="1"/>
  <c r="BT1211" i="1" l="1"/>
  <c r="BW1211" i="1" s="1"/>
  <c r="BX1211" i="1" s="1"/>
  <c r="GZ1211" i="1"/>
  <c r="HC1211" i="1" s="1"/>
  <c r="HD1211" i="1" s="1"/>
  <c r="CR1211" i="1"/>
  <c r="CU1211" i="1" s="1"/>
  <c r="DH1211" i="1"/>
  <c r="DK1211" i="1" s="1"/>
  <c r="DX1211" i="1"/>
  <c r="EA1211" i="1" s="1"/>
  <c r="EB1211" i="1" s="1"/>
  <c r="CZ1211" i="1"/>
  <c r="DC1211" i="1" s="1"/>
  <c r="GB1211" i="1"/>
  <c r="GE1211" i="1" s="1"/>
  <c r="GF1211" i="1" s="1"/>
  <c r="EN1211" i="1"/>
  <c r="EQ1211" i="1" s="1"/>
  <c r="ER1211" i="1" s="1"/>
  <c r="DP1211" i="1"/>
  <c r="DS1211" i="1" s="1"/>
  <c r="DT1211" i="1" s="1"/>
  <c r="CJ1211" i="1"/>
  <c r="CM1211" i="1" s="1"/>
  <c r="CN1211" i="1" s="1"/>
  <c r="GR1211" i="1"/>
  <c r="GU1211" i="1" s="1"/>
  <c r="GV1211" i="1" s="1"/>
  <c r="AF1211" i="1"/>
  <c r="FD1211" i="1"/>
  <c r="FG1211" i="1" s="1"/>
  <c r="FH1211" i="1" s="1"/>
  <c r="EF1211" i="1"/>
  <c r="EI1211" i="1" s="1"/>
  <c r="EJ1211" i="1" s="1"/>
  <c r="AV1211" i="1"/>
  <c r="FT1211" i="1"/>
  <c r="FW1211" i="1" s="1"/>
  <c r="FX1211" i="1" s="1"/>
  <c r="EV1211" i="1"/>
  <c r="EY1211" i="1" s="1"/>
  <c r="EZ1211" i="1" s="1"/>
  <c r="BL1211" i="1"/>
  <c r="AN1211" i="1"/>
  <c r="FL1211" i="1"/>
  <c r="FO1211" i="1" s="1"/>
  <c r="FP1211" i="1" s="1"/>
  <c r="CB1211" i="1"/>
  <c r="CE1211" i="1" s="1"/>
  <c r="CF1211" i="1" s="1"/>
  <c r="BD1211" i="1"/>
  <c r="GZ1212" i="1"/>
  <c r="HC1212" i="1" s="1"/>
  <c r="HD1212" i="1" s="1"/>
  <c r="GR1212" i="1"/>
  <c r="GU1212" i="1" s="1"/>
  <c r="GV1212" i="1" s="1"/>
  <c r="GJ1212" i="1"/>
  <c r="GM1212" i="1" s="1"/>
  <c r="GN1212" i="1" s="1"/>
  <c r="FT1212" i="1"/>
  <c r="FW1212" i="1" s="1"/>
  <c r="FX1212" i="1" s="1"/>
  <c r="EF1212" i="1"/>
  <c r="EI1212" i="1" s="1"/>
  <c r="EJ1212" i="1" s="1"/>
  <c r="DH1212" i="1"/>
  <c r="DK1212" i="1" s="1"/>
  <c r="BT1212" i="1"/>
  <c r="BW1212" i="1" s="1"/>
  <c r="BX1212" i="1" s="1"/>
  <c r="AV1212" i="1"/>
  <c r="GB1212" i="1"/>
  <c r="GE1212" i="1" s="1"/>
  <c r="GF1212" i="1" s="1"/>
  <c r="FD1212" i="1"/>
  <c r="FG1212" i="1" s="1"/>
  <c r="FH1212" i="1" s="1"/>
  <c r="DP1212" i="1"/>
  <c r="DS1212" i="1" s="1"/>
  <c r="DT1212" i="1" s="1"/>
  <c r="CR1212" i="1"/>
  <c r="CU1212" i="1" s="1"/>
  <c r="BD1212" i="1"/>
  <c r="AF1212" i="1"/>
  <c r="FL1212" i="1"/>
  <c r="FO1212" i="1" s="1"/>
  <c r="FP1212" i="1" s="1"/>
  <c r="EN1212" i="1"/>
  <c r="EQ1212" i="1" s="1"/>
  <c r="ER1212" i="1" s="1"/>
  <c r="CZ1212" i="1"/>
  <c r="DC1212" i="1" s="1"/>
  <c r="CB1212" i="1"/>
  <c r="CE1212" i="1" s="1"/>
  <c r="CF1212" i="1" s="1"/>
  <c r="AN1212" i="1"/>
  <c r="EV1212" i="1"/>
  <c r="EY1212" i="1" s="1"/>
  <c r="EZ1212" i="1" s="1"/>
  <c r="DX1212" i="1"/>
  <c r="EA1212" i="1" s="1"/>
  <c r="EB1212" i="1" s="1"/>
  <c r="CJ1212" i="1"/>
  <c r="CM1212" i="1" s="1"/>
  <c r="CN1212" i="1" s="1"/>
  <c r="BL1212" i="1"/>
  <c r="F1266" i="1"/>
  <c r="E1268" i="1"/>
  <c r="Q1267" i="1"/>
  <c r="R1266" i="1"/>
  <c r="S1266" i="1"/>
  <c r="Z1266" i="1" s="1"/>
  <c r="D1267" i="1"/>
  <c r="G1267" i="1" s="1"/>
  <c r="C515" i="1"/>
  <c r="J1214" i="1"/>
  <c r="K1214" i="1" s="1"/>
  <c r="M1214" i="1"/>
  <c r="N1214" i="1" s="1"/>
  <c r="I1215" i="1"/>
  <c r="AB1267" i="1"/>
  <c r="AA1267" i="1"/>
  <c r="T1267" i="1"/>
  <c r="B514" i="1"/>
  <c r="L1213" i="1"/>
  <c r="O1213" i="1" s="1"/>
  <c r="U1213" i="1"/>
  <c r="W1213" i="1" s="1"/>
  <c r="A1268" i="1"/>
  <c r="H1267" i="1"/>
  <c r="GR1213" i="1" l="1"/>
  <c r="GU1213" i="1" s="1"/>
  <c r="GV1213" i="1" s="1"/>
  <c r="GJ1213" i="1"/>
  <c r="GM1213" i="1" s="1"/>
  <c r="GN1213" i="1" s="1"/>
  <c r="GZ1213" i="1"/>
  <c r="HC1213" i="1" s="1"/>
  <c r="HD1213" i="1" s="1"/>
  <c r="FL1213" i="1"/>
  <c r="FO1213" i="1" s="1"/>
  <c r="FP1213" i="1" s="1"/>
  <c r="EN1213" i="1"/>
  <c r="EQ1213" i="1" s="1"/>
  <c r="ER1213" i="1" s="1"/>
  <c r="CZ1213" i="1"/>
  <c r="DC1213" i="1" s="1"/>
  <c r="CB1213" i="1"/>
  <c r="CE1213" i="1" s="1"/>
  <c r="CF1213" i="1" s="1"/>
  <c r="AN1213" i="1"/>
  <c r="EV1213" i="1"/>
  <c r="EY1213" i="1" s="1"/>
  <c r="EZ1213" i="1" s="1"/>
  <c r="DX1213" i="1"/>
  <c r="EA1213" i="1" s="1"/>
  <c r="EB1213" i="1" s="1"/>
  <c r="CJ1213" i="1"/>
  <c r="CM1213" i="1" s="1"/>
  <c r="CN1213" i="1" s="1"/>
  <c r="BL1213" i="1"/>
  <c r="FT1213" i="1"/>
  <c r="FW1213" i="1" s="1"/>
  <c r="FX1213" i="1" s="1"/>
  <c r="EF1213" i="1"/>
  <c r="EI1213" i="1" s="1"/>
  <c r="EJ1213" i="1" s="1"/>
  <c r="DH1213" i="1"/>
  <c r="DK1213" i="1" s="1"/>
  <c r="BT1213" i="1"/>
  <c r="BW1213" i="1" s="1"/>
  <c r="BX1213" i="1" s="1"/>
  <c r="AV1213" i="1"/>
  <c r="GB1213" i="1"/>
  <c r="GE1213" i="1" s="1"/>
  <c r="GF1213" i="1" s="1"/>
  <c r="FD1213" i="1"/>
  <c r="FG1213" i="1" s="1"/>
  <c r="FH1213" i="1" s="1"/>
  <c r="DP1213" i="1"/>
  <c r="DS1213" i="1" s="1"/>
  <c r="DT1213" i="1" s="1"/>
  <c r="CR1213" i="1"/>
  <c r="CU1213" i="1" s="1"/>
  <c r="BD1213" i="1"/>
  <c r="AF1213" i="1"/>
  <c r="F1267" i="1"/>
  <c r="E1269" i="1"/>
  <c r="Q1268" i="1"/>
  <c r="S1267" i="1"/>
  <c r="Z1267" i="1" s="1"/>
  <c r="R1267" i="1"/>
  <c r="D1268" i="1"/>
  <c r="G1268" i="1" s="1"/>
  <c r="L1214" i="1"/>
  <c r="O1214" i="1" s="1"/>
  <c r="U1214" i="1"/>
  <c r="W1214" i="1" s="1"/>
  <c r="T1268" i="1"/>
  <c r="AB1268" i="1"/>
  <c r="AA1268" i="1"/>
  <c r="J1215" i="1"/>
  <c r="K1215" i="1" s="1"/>
  <c r="M1215" i="1"/>
  <c r="N1215" i="1" s="1"/>
  <c r="I1216" i="1"/>
  <c r="A1269" i="1"/>
  <c r="H1268" i="1"/>
  <c r="P515" i="1"/>
  <c r="GZ1214" i="1" l="1"/>
  <c r="HC1214" i="1" s="1"/>
  <c r="HD1214" i="1" s="1"/>
  <c r="GR1214" i="1"/>
  <c r="GU1214" i="1" s="1"/>
  <c r="GV1214" i="1" s="1"/>
  <c r="GJ1214" i="1"/>
  <c r="GM1214" i="1" s="1"/>
  <c r="GN1214" i="1" s="1"/>
  <c r="FT1214" i="1"/>
  <c r="FW1214" i="1" s="1"/>
  <c r="FX1214" i="1" s="1"/>
  <c r="EF1214" i="1"/>
  <c r="EI1214" i="1" s="1"/>
  <c r="EJ1214" i="1" s="1"/>
  <c r="DH1214" i="1"/>
  <c r="DK1214" i="1" s="1"/>
  <c r="BT1214" i="1"/>
  <c r="BW1214" i="1" s="1"/>
  <c r="BX1214" i="1" s="1"/>
  <c r="AV1214" i="1"/>
  <c r="GB1214" i="1"/>
  <c r="GE1214" i="1" s="1"/>
  <c r="GF1214" i="1" s="1"/>
  <c r="FD1214" i="1"/>
  <c r="FG1214" i="1" s="1"/>
  <c r="FH1214" i="1" s="1"/>
  <c r="DP1214" i="1"/>
  <c r="DS1214" i="1" s="1"/>
  <c r="DT1214" i="1" s="1"/>
  <c r="CR1214" i="1"/>
  <c r="CU1214" i="1" s="1"/>
  <c r="BD1214" i="1"/>
  <c r="AF1214" i="1"/>
  <c r="FL1214" i="1"/>
  <c r="FO1214" i="1" s="1"/>
  <c r="FP1214" i="1" s="1"/>
  <c r="EN1214" i="1"/>
  <c r="EQ1214" i="1" s="1"/>
  <c r="ER1214" i="1" s="1"/>
  <c r="CZ1214" i="1"/>
  <c r="DC1214" i="1" s="1"/>
  <c r="CB1214" i="1"/>
  <c r="CE1214" i="1" s="1"/>
  <c r="CF1214" i="1" s="1"/>
  <c r="AN1214" i="1"/>
  <c r="EV1214" i="1"/>
  <c r="EY1214" i="1" s="1"/>
  <c r="EZ1214" i="1" s="1"/>
  <c r="DX1214" i="1"/>
  <c r="EA1214" i="1" s="1"/>
  <c r="EB1214" i="1" s="1"/>
  <c r="CJ1214" i="1"/>
  <c r="CM1214" i="1" s="1"/>
  <c r="CN1214" i="1" s="1"/>
  <c r="BL1214" i="1"/>
  <c r="F1268" i="1"/>
  <c r="E1270" i="1"/>
  <c r="Q1269" i="1"/>
  <c r="R1268" i="1"/>
  <c r="S1268" i="1"/>
  <c r="Z1268" i="1" s="1"/>
  <c r="D1269" i="1"/>
  <c r="G1269" i="1" s="1"/>
  <c r="AB1269" i="1"/>
  <c r="AA1269" i="1"/>
  <c r="T1269" i="1"/>
  <c r="J1216" i="1"/>
  <c r="K1216" i="1" s="1"/>
  <c r="M1216" i="1"/>
  <c r="N1216" i="1" s="1"/>
  <c r="I1217" i="1"/>
  <c r="X515" i="1"/>
  <c r="L1215" i="1"/>
  <c r="O1215" i="1" s="1"/>
  <c r="U1215" i="1"/>
  <c r="W1215" i="1" s="1"/>
  <c r="A1270" i="1"/>
  <c r="H1269" i="1"/>
  <c r="GJ1215" i="1" l="1"/>
  <c r="GM1215" i="1" s="1"/>
  <c r="GN1215" i="1" s="1"/>
  <c r="GZ1215" i="1"/>
  <c r="HC1215" i="1" s="1"/>
  <c r="HD1215" i="1" s="1"/>
  <c r="GR1215" i="1"/>
  <c r="GU1215" i="1" s="1"/>
  <c r="GV1215" i="1" s="1"/>
  <c r="AN1215" i="1"/>
  <c r="FT1215" i="1"/>
  <c r="FW1215" i="1" s="1"/>
  <c r="FX1215" i="1" s="1"/>
  <c r="FD1215" i="1"/>
  <c r="FG1215" i="1" s="1"/>
  <c r="FH1215" i="1" s="1"/>
  <c r="EN1215" i="1"/>
  <c r="EQ1215" i="1" s="1"/>
  <c r="ER1215" i="1" s="1"/>
  <c r="DX1215" i="1"/>
  <c r="EA1215" i="1" s="1"/>
  <c r="EB1215" i="1" s="1"/>
  <c r="DH1215" i="1"/>
  <c r="DK1215" i="1" s="1"/>
  <c r="CR1215" i="1"/>
  <c r="CU1215" i="1" s="1"/>
  <c r="CB1215" i="1"/>
  <c r="CE1215" i="1" s="1"/>
  <c r="CF1215" i="1" s="1"/>
  <c r="BL1215" i="1"/>
  <c r="AV1215" i="1"/>
  <c r="GB1215" i="1"/>
  <c r="GE1215" i="1" s="1"/>
  <c r="GF1215" i="1" s="1"/>
  <c r="FL1215" i="1"/>
  <c r="FO1215" i="1" s="1"/>
  <c r="FP1215" i="1" s="1"/>
  <c r="EV1215" i="1"/>
  <c r="EY1215" i="1" s="1"/>
  <c r="EZ1215" i="1" s="1"/>
  <c r="EF1215" i="1"/>
  <c r="EI1215" i="1" s="1"/>
  <c r="EJ1215" i="1" s="1"/>
  <c r="DP1215" i="1"/>
  <c r="DS1215" i="1" s="1"/>
  <c r="DT1215" i="1" s="1"/>
  <c r="CZ1215" i="1"/>
  <c r="DC1215" i="1" s="1"/>
  <c r="CJ1215" i="1"/>
  <c r="CM1215" i="1" s="1"/>
  <c r="CN1215" i="1" s="1"/>
  <c r="BT1215" i="1"/>
  <c r="BW1215" i="1" s="1"/>
  <c r="BX1215" i="1" s="1"/>
  <c r="BD1215" i="1"/>
  <c r="AF1215" i="1"/>
  <c r="F1269" i="1"/>
  <c r="E1271" i="1"/>
  <c r="Q1270" i="1"/>
  <c r="S1269" i="1"/>
  <c r="Z1269" i="1" s="1"/>
  <c r="R1269" i="1"/>
  <c r="D1270" i="1"/>
  <c r="G1270" i="1" s="1"/>
  <c r="A1271" i="1"/>
  <c r="H1270" i="1"/>
  <c r="T1270" i="1"/>
  <c r="AB1270" i="1"/>
  <c r="AA1270" i="1"/>
  <c r="C516" i="1"/>
  <c r="J1217" i="1"/>
  <c r="K1217" i="1" s="1"/>
  <c r="M1217" i="1"/>
  <c r="N1217" i="1" s="1"/>
  <c r="I1218" i="1"/>
  <c r="B515" i="1"/>
  <c r="L1216" i="1"/>
  <c r="O1216" i="1" s="1"/>
  <c r="U1216" i="1"/>
  <c r="W1216" i="1" s="1"/>
  <c r="GZ1216" i="1" l="1"/>
  <c r="HC1216" i="1" s="1"/>
  <c r="HD1216" i="1" s="1"/>
  <c r="GR1216" i="1"/>
  <c r="GU1216" i="1" s="1"/>
  <c r="GV1216" i="1" s="1"/>
  <c r="GJ1216" i="1"/>
  <c r="GM1216" i="1" s="1"/>
  <c r="GN1216" i="1" s="1"/>
  <c r="GB1216" i="1"/>
  <c r="GE1216" i="1" s="1"/>
  <c r="GF1216" i="1" s="1"/>
  <c r="FL1216" i="1"/>
  <c r="FO1216" i="1" s="1"/>
  <c r="FP1216" i="1" s="1"/>
  <c r="EV1216" i="1"/>
  <c r="EY1216" i="1" s="1"/>
  <c r="EZ1216" i="1" s="1"/>
  <c r="EF1216" i="1"/>
  <c r="EI1216" i="1" s="1"/>
  <c r="EJ1216" i="1" s="1"/>
  <c r="FT1216" i="1"/>
  <c r="FW1216" i="1" s="1"/>
  <c r="FX1216" i="1" s="1"/>
  <c r="FD1216" i="1"/>
  <c r="FG1216" i="1" s="1"/>
  <c r="FH1216" i="1" s="1"/>
  <c r="EN1216" i="1"/>
  <c r="EQ1216" i="1" s="1"/>
  <c r="ER1216" i="1" s="1"/>
  <c r="DX1216" i="1"/>
  <c r="EA1216" i="1" s="1"/>
  <c r="EB1216" i="1" s="1"/>
  <c r="DH1216" i="1"/>
  <c r="DK1216" i="1" s="1"/>
  <c r="CR1216" i="1"/>
  <c r="CU1216" i="1" s="1"/>
  <c r="CB1216" i="1"/>
  <c r="CE1216" i="1" s="1"/>
  <c r="CF1216" i="1" s="1"/>
  <c r="BL1216" i="1"/>
  <c r="AV1216" i="1"/>
  <c r="AF1216" i="1"/>
  <c r="DP1216" i="1"/>
  <c r="DS1216" i="1" s="1"/>
  <c r="DT1216" i="1" s="1"/>
  <c r="CZ1216" i="1"/>
  <c r="DC1216" i="1" s="1"/>
  <c r="CJ1216" i="1"/>
  <c r="CM1216" i="1" s="1"/>
  <c r="CN1216" i="1" s="1"/>
  <c r="BT1216" i="1"/>
  <c r="BW1216" i="1" s="1"/>
  <c r="BX1216" i="1" s="1"/>
  <c r="BD1216" i="1"/>
  <c r="AN1216" i="1"/>
  <c r="F1270" i="1"/>
  <c r="S1270" i="1"/>
  <c r="Z1270" i="1" s="1"/>
  <c r="R1270" i="1"/>
  <c r="E1272" i="1"/>
  <c r="Q1271" i="1"/>
  <c r="D1271" i="1"/>
  <c r="G1271" i="1" s="1"/>
  <c r="L1217" i="1"/>
  <c r="O1217" i="1" s="1"/>
  <c r="U1217" i="1"/>
  <c r="W1217" i="1" s="1"/>
  <c r="AB1271" i="1"/>
  <c r="AA1271" i="1"/>
  <c r="T1271" i="1"/>
  <c r="J1218" i="1"/>
  <c r="K1218" i="1" s="1"/>
  <c r="M1218" i="1"/>
  <c r="N1218" i="1" s="1"/>
  <c r="I1219" i="1"/>
  <c r="P516" i="1"/>
  <c r="A1272" i="1"/>
  <c r="H1271" i="1"/>
  <c r="GR1217" i="1" l="1"/>
  <c r="GU1217" i="1" s="1"/>
  <c r="GV1217" i="1" s="1"/>
  <c r="GJ1217" i="1"/>
  <c r="GM1217" i="1" s="1"/>
  <c r="GN1217" i="1" s="1"/>
  <c r="GZ1217" i="1"/>
  <c r="HC1217" i="1" s="1"/>
  <c r="HD1217" i="1" s="1"/>
  <c r="GB1217" i="1"/>
  <c r="GE1217" i="1" s="1"/>
  <c r="GF1217" i="1" s="1"/>
  <c r="FL1217" i="1"/>
  <c r="FO1217" i="1" s="1"/>
  <c r="FP1217" i="1" s="1"/>
  <c r="EV1217" i="1"/>
  <c r="EY1217" i="1" s="1"/>
  <c r="EZ1217" i="1" s="1"/>
  <c r="EF1217" i="1"/>
  <c r="EI1217" i="1" s="1"/>
  <c r="EJ1217" i="1" s="1"/>
  <c r="DP1217" i="1"/>
  <c r="DS1217" i="1" s="1"/>
  <c r="DT1217" i="1" s="1"/>
  <c r="CZ1217" i="1"/>
  <c r="DC1217" i="1" s="1"/>
  <c r="CJ1217" i="1"/>
  <c r="CM1217" i="1" s="1"/>
  <c r="CN1217" i="1" s="1"/>
  <c r="BT1217" i="1"/>
  <c r="BW1217" i="1" s="1"/>
  <c r="BX1217" i="1" s="1"/>
  <c r="BD1217" i="1"/>
  <c r="AN1217" i="1"/>
  <c r="FT1217" i="1"/>
  <c r="FW1217" i="1" s="1"/>
  <c r="FX1217" i="1" s="1"/>
  <c r="FD1217" i="1"/>
  <c r="FG1217" i="1" s="1"/>
  <c r="FH1217" i="1" s="1"/>
  <c r="EN1217" i="1"/>
  <c r="EQ1217" i="1" s="1"/>
  <c r="ER1217" i="1" s="1"/>
  <c r="DX1217" i="1"/>
  <c r="EA1217" i="1" s="1"/>
  <c r="EB1217" i="1" s="1"/>
  <c r="DH1217" i="1"/>
  <c r="DK1217" i="1" s="1"/>
  <c r="CR1217" i="1"/>
  <c r="CU1217" i="1" s="1"/>
  <c r="CB1217" i="1"/>
  <c r="CE1217" i="1" s="1"/>
  <c r="CF1217" i="1" s="1"/>
  <c r="BL1217" i="1"/>
  <c r="AV1217" i="1"/>
  <c r="AF1217" i="1"/>
  <c r="F1271" i="1"/>
  <c r="S1271" i="1"/>
  <c r="Z1271" i="1" s="1"/>
  <c r="R1271" i="1"/>
  <c r="D1272" i="1"/>
  <c r="G1272" i="1" s="1"/>
  <c r="E1273" i="1"/>
  <c r="Q1272" i="1"/>
  <c r="X516" i="1"/>
  <c r="J1219" i="1"/>
  <c r="K1219" i="1" s="1"/>
  <c r="M1219" i="1"/>
  <c r="N1219" i="1" s="1"/>
  <c r="I1220" i="1"/>
  <c r="T1272" i="1"/>
  <c r="AB1272" i="1"/>
  <c r="AA1272" i="1"/>
  <c r="L1218" i="1"/>
  <c r="O1218" i="1" s="1"/>
  <c r="U1218" i="1"/>
  <c r="W1218" i="1" s="1"/>
  <c r="A1273" i="1"/>
  <c r="H1272" i="1"/>
  <c r="GR1218" i="1" l="1"/>
  <c r="GU1218" i="1" s="1"/>
  <c r="GV1218" i="1" s="1"/>
  <c r="GZ1218" i="1"/>
  <c r="HC1218" i="1" s="1"/>
  <c r="HD1218" i="1" s="1"/>
  <c r="GJ1218" i="1"/>
  <c r="GM1218" i="1" s="1"/>
  <c r="GN1218" i="1" s="1"/>
  <c r="FT1218" i="1"/>
  <c r="FW1218" i="1" s="1"/>
  <c r="FX1218" i="1" s="1"/>
  <c r="DP1218" i="1"/>
  <c r="DS1218" i="1" s="1"/>
  <c r="DT1218" i="1" s="1"/>
  <c r="FD1218" i="1"/>
  <c r="FG1218" i="1" s="1"/>
  <c r="FH1218" i="1" s="1"/>
  <c r="EN1218" i="1"/>
  <c r="EQ1218" i="1" s="1"/>
  <c r="ER1218" i="1" s="1"/>
  <c r="DX1218" i="1"/>
  <c r="EA1218" i="1" s="1"/>
  <c r="EB1218" i="1" s="1"/>
  <c r="CZ1218" i="1"/>
  <c r="DC1218" i="1" s="1"/>
  <c r="CJ1218" i="1"/>
  <c r="CM1218" i="1" s="1"/>
  <c r="CN1218" i="1" s="1"/>
  <c r="BT1218" i="1"/>
  <c r="BW1218" i="1" s="1"/>
  <c r="BX1218" i="1" s="1"/>
  <c r="BD1218" i="1"/>
  <c r="AN1218" i="1"/>
  <c r="GB1218" i="1"/>
  <c r="GE1218" i="1" s="1"/>
  <c r="GF1218" i="1" s="1"/>
  <c r="FL1218" i="1"/>
  <c r="FO1218" i="1" s="1"/>
  <c r="FP1218" i="1" s="1"/>
  <c r="EV1218" i="1"/>
  <c r="EY1218" i="1" s="1"/>
  <c r="EZ1218" i="1" s="1"/>
  <c r="EF1218" i="1"/>
  <c r="EI1218" i="1" s="1"/>
  <c r="EJ1218" i="1" s="1"/>
  <c r="DH1218" i="1"/>
  <c r="DK1218" i="1" s="1"/>
  <c r="CR1218" i="1"/>
  <c r="CU1218" i="1" s="1"/>
  <c r="CB1218" i="1"/>
  <c r="CE1218" i="1" s="1"/>
  <c r="CF1218" i="1" s="1"/>
  <c r="BL1218" i="1"/>
  <c r="AV1218" i="1"/>
  <c r="AF1218" i="1"/>
  <c r="F1272" i="1"/>
  <c r="E1274" i="1"/>
  <c r="Q1273" i="1"/>
  <c r="R1272" i="1"/>
  <c r="S1272" i="1"/>
  <c r="Z1272" i="1" s="1"/>
  <c r="D1273" i="1"/>
  <c r="C517" i="1"/>
  <c r="A1274" i="1"/>
  <c r="H1273" i="1"/>
  <c r="AB1273" i="1"/>
  <c r="AA1273" i="1"/>
  <c r="T1273" i="1"/>
  <c r="J1220" i="1"/>
  <c r="K1220" i="1" s="1"/>
  <c r="M1220" i="1"/>
  <c r="N1220" i="1" s="1"/>
  <c r="I1221" i="1"/>
  <c r="B516" i="1"/>
  <c r="L1219" i="1"/>
  <c r="O1219" i="1" s="1"/>
  <c r="U1219" i="1"/>
  <c r="W1219" i="1" s="1"/>
  <c r="GR1219" i="1" l="1"/>
  <c r="GU1219" i="1" s="1"/>
  <c r="GV1219" i="1" s="1"/>
  <c r="GZ1219" i="1"/>
  <c r="HC1219" i="1" s="1"/>
  <c r="HD1219" i="1" s="1"/>
  <c r="GJ1219" i="1"/>
  <c r="GM1219" i="1" s="1"/>
  <c r="GN1219" i="1" s="1"/>
  <c r="EN1219" i="1"/>
  <c r="EQ1219" i="1" s="1"/>
  <c r="ER1219" i="1" s="1"/>
  <c r="CJ1219" i="1"/>
  <c r="CM1219" i="1" s="1"/>
  <c r="CN1219" i="1" s="1"/>
  <c r="BT1219" i="1"/>
  <c r="BW1219" i="1" s="1"/>
  <c r="BX1219" i="1" s="1"/>
  <c r="GB1219" i="1"/>
  <c r="GE1219" i="1" s="1"/>
  <c r="GF1219" i="1" s="1"/>
  <c r="FL1219" i="1"/>
  <c r="FO1219" i="1" s="1"/>
  <c r="FP1219" i="1" s="1"/>
  <c r="DX1219" i="1"/>
  <c r="EA1219" i="1" s="1"/>
  <c r="EB1219" i="1" s="1"/>
  <c r="DH1219" i="1"/>
  <c r="DK1219" i="1" s="1"/>
  <c r="CR1219" i="1"/>
  <c r="CU1219" i="1" s="1"/>
  <c r="BD1219" i="1"/>
  <c r="AN1219" i="1"/>
  <c r="EV1219" i="1"/>
  <c r="EY1219" i="1" s="1"/>
  <c r="EZ1219" i="1" s="1"/>
  <c r="EF1219" i="1"/>
  <c r="EI1219" i="1" s="1"/>
  <c r="EJ1219" i="1" s="1"/>
  <c r="CB1219" i="1"/>
  <c r="CE1219" i="1" s="1"/>
  <c r="CF1219" i="1" s="1"/>
  <c r="FT1219" i="1"/>
  <c r="FW1219" i="1" s="1"/>
  <c r="FX1219" i="1" s="1"/>
  <c r="FD1219" i="1"/>
  <c r="FG1219" i="1" s="1"/>
  <c r="FH1219" i="1" s="1"/>
  <c r="DP1219" i="1"/>
  <c r="DS1219" i="1" s="1"/>
  <c r="DT1219" i="1" s="1"/>
  <c r="CZ1219" i="1"/>
  <c r="DC1219" i="1" s="1"/>
  <c r="BL1219" i="1"/>
  <c r="AV1219" i="1"/>
  <c r="AF1219" i="1"/>
  <c r="F1273" i="1"/>
  <c r="G1273" i="1"/>
  <c r="E1275" i="1"/>
  <c r="Q1274" i="1"/>
  <c r="R1273" i="1"/>
  <c r="S1273" i="1"/>
  <c r="Z1273" i="1" s="1"/>
  <c r="D1274" i="1"/>
  <c r="G1274" i="1" s="1"/>
  <c r="P517" i="1"/>
  <c r="X517" i="1" s="1"/>
  <c r="J1221" i="1"/>
  <c r="K1221" i="1" s="1"/>
  <c r="M1221" i="1"/>
  <c r="N1221" i="1" s="1"/>
  <c r="I1222" i="1"/>
  <c r="A1275" i="1"/>
  <c r="H1274" i="1"/>
  <c r="L1220" i="1"/>
  <c r="O1220" i="1" s="1"/>
  <c r="U1220" i="1"/>
  <c r="W1220" i="1" s="1"/>
  <c r="T1274" i="1"/>
  <c r="AB1274" i="1"/>
  <c r="AA1274" i="1"/>
  <c r="GZ1220" i="1" l="1"/>
  <c r="HC1220" i="1" s="1"/>
  <c r="HD1220" i="1" s="1"/>
  <c r="GR1220" i="1"/>
  <c r="GU1220" i="1" s="1"/>
  <c r="GV1220" i="1" s="1"/>
  <c r="GJ1220" i="1"/>
  <c r="GM1220" i="1" s="1"/>
  <c r="GN1220" i="1" s="1"/>
  <c r="FT1220" i="1"/>
  <c r="FW1220" i="1" s="1"/>
  <c r="FX1220" i="1" s="1"/>
  <c r="EF1220" i="1"/>
  <c r="EI1220" i="1" s="1"/>
  <c r="EJ1220" i="1" s="1"/>
  <c r="CR1220" i="1"/>
  <c r="CU1220" i="1" s="1"/>
  <c r="BD1220" i="1"/>
  <c r="AN1220" i="1"/>
  <c r="FD1220" i="1"/>
  <c r="FG1220" i="1" s="1"/>
  <c r="FH1220" i="1" s="1"/>
  <c r="DP1220" i="1"/>
  <c r="DS1220" i="1" s="1"/>
  <c r="DT1220" i="1" s="1"/>
  <c r="CZ1220" i="1"/>
  <c r="DC1220" i="1" s="1"/>
  <c r="CB1220" i="1"/>
  <c r="CE1220" i="1" s="1"/>
  <c r="CF1220" i="1" s="1"/>
  <c r="BL1220" i="1"/>
  <c r="GB1220" i="1"/>
  <c r="GE1220" i="1" s="1"/>
  <c r="GF1220" i="1" s="1"/>
  <c r="EN1220" i="1"/>
  <c r="EQ1220" i="1" s="1"/>
  <c r="ER1220" i="1" s="1"/>
  <c r="DX1220" i="1"/>
  <c r="EA1220" i="1" s="1"/>
  <c r="EB1220" i="1" s="1"/>
  <c r="CJ1220" i="1"/>
  <c r="CM1220" i="1" s="1"/>
  <c r="CN1220" i="1" s="1"/>
  <c r="AV1220" i="1"/>
  <c r="FL1220" i="1"/>
  <c r="FO1220" i="1" s="1"/>
  <c r="FP1220" i="1" s="1"/>
  <c r="EV1220" i="1"/>
  <c r="EY1220" i="1" s="1"/>
  <c r="EZ1220" i="1" s="1"/>
  <c r="DH1220" i="1"/>
  <c r="DK1220" i="1" s="1"/>
  <c r="BT1220" i="1"/>
  <c r="BW1220" i="1" s="1"/>
  <c r="BX1220" i="1" s="1"/>
  <c r="AF1220" i="1"/>
  <c r="F1274" i="1"/>
  <c r="S1274" i="1"/>
  <c r="Z1274" i="1" s="1"/>
  <c r="R1274" i="1"/>
  <c r="E1276" i="1"/>
  <c r="Q1275" i="1"/>
  <c r="D1275" i="1"/>
  <c r="G1275" i="1" s="1"/>
  <c r="B517" i="1"/>
  <c r="AB1275" i="1"/>
  <c r="AA1275" i="1"/>
  <c r="T1275" i="1"/>
  <c r="J1222" i="1"/>
  <c r="K1222" i="1" s="1"/>
  <c r="M1222" i="1"/>
  <c r="N1222" i="1" s="1"/>
  <c r="I1223" i="1"/>
  <c r="L1221" i="1"/>
  <c r="O1221" i="1" s="1"/>
  <c r="U1221" i="1"/>
  <c r="W1221" i="1" s="1"/>
  <c r="A1276" i="1"/>
  <c r="H1275" i="1"/>
  <c r="C518" i="1"/>
  <c r="GR1221" i="1" l="1"/>
  <c r="GU1221" i="1" s="1"/>
  <c r="GV1221" i="1" s="1"/>
  <c r="GJ1221" i="1"/>
  <c r="GM1221" i="1" s="1"/>
  <c r="GN1221" i="1" s="1"/>
  <c r="GZ1221" i="1"/>
  <c r="HC1221" i="1" s="1"/>
  <c r="HD1221" i="1" s="1"/>
  <c r="EV1221" i="1"/>
  <c r="EY1221" i="1" s="1"/>
  <c r="EZ1221" i="1" s="1"/>
  <c r="DH1221" i="1"/>
  <c r="DK1221" i="1" s="1"/>
  <c r="CR1221" i="1"/>
  <c r="CU1221" i="1" s="1"/>
  <c r="BT1221" i="1"/>
  <c r="BW1221" i="1" s="1"/>
  <c r="BX1221" i="1" s="1"/>
  <c r="BD1221" i="1"/>
  <c r="FT1221" i="1"/>
  <c r="FW1221" i="1" s="1"/>
  <c r="FX1221" i="1" s="1"/>
  <c r="FD1221" i="1"/>
  <c r="FG1221" i="1" s="1"/>
  <c r="FH1221" i="1" s="1"/>
  <c r="EF1221" i="1"/>
  <c r="EI1221" i="1" s="1"/>
  <c r="EJ1221" i="1" s="1"/>
  <c r="DP1221" i="1"/>
  <c r="DS1221" i="1" s="1"/>
  <c r="DT1221" i="1" s="1"/>
  <c r="CB1221" i="1"/>
  <c r="CE1221" i="1" s="1"/>
  <c r="CF1221" i="1" s="1"/>
  <c r="AN1221" i="1"/>
  <c r="GB1221" i="1"/>
  <c r="GE1221" i="1" s="1"/>
  <c r="GF1221" i="1" s="1"/>
  <c r="EN1221" i="1"/>
  <c r="EQ1221" i="1" s="1"/>
  <c r="ER1221" i="1" s="1"/>
  <c r="CZ1221" i="1"/>
  <c r="DC1221" i="1" s="1"/>
  <c r="BL1221" i="1"/>
  <c r="FL1221" i="1"/>
  <c r="FO1221" i="1" s="1"/>
  <c r="FP1221" i="1" s="1"/>
  <c r="DX1221" i="1"/>
  <c r="EA1221" i="1" s="1"/>
  <c r="EB1221" i="1" s="1"/>
  <c r="CJ1221" i="1"/>
  <c r="CM1221" i="1" s="1"/>
  <c r="CN1221" i="1" s="1"/>
  <c r="AV1221" i="1"/>
  <c r="AF1221" i="1"/>
  <c r="F1275" i="1"/>
  <c r="S1275" i="1"/>
  <c r="Z1275" i="1" s="1"/>
  <c r="R1275" i="1"/>
  <c r="D1276" i="1"/>
  <c r="G1276" i="1" s="1"/>
  <c r="E1277" i="1"/>
  <c r="Q1276" i="1"/>
  <c r="T1276" i="1"/>
  <c r="AB1276" i="1"/>
  <c r="AA1276" i="1"/>
  <c r="J1223" i="1"/>
  <c r="K1223" i="1" s="1"/>
  <c r="M1223" i="1"/>
  <c r="N1223" i="1" s="1"/>
  <c r="I1224" i="1"/>
  <c r="P518" i="1"/>
  <c r="A1277" i="1"/>
  <c r="H1276" i="1"/>
  <c r="L1222" i="1"/>
  <c r="O1222" i="1" s="1"/>
  <c r="U1222" i="1"/>
  <c r="W1222" i="1" s="1"/>
  <c r="GZ1222" i="1" l="1"/>
  <c r="HC1222" i="1" s="1"/>
  <c r="HD1222" i="1" s="1"/>
  <c r="GJ1222" i="1"/>
  <c r="GM1222" i="1" s="1"/>
  <c r="GN1222" i="1" s="1"/>
  <c r="GR1222" i="1"/>
  <c r="GU1222" i="1" s="1"/>
  <c r="GV1222" i="1" s="1"/>
  <c r="FL1222" i="1"/>
  <c r="FO1222" i="1" s="1"/>
  <c r="FP1222" i="1" s="1"/>
  <c r="EV1222" i="1"/>
  <c r="EY1222" i="1" s="1"/>
  <c r="EZ1222" i="1" s="1"/>
  <c r="DH1222" i="1"/>
  <c r="DK1222" i="1" s="1"/>
  <c r="BT1222" i="1"/>
  <c r="BW1222" i="1" s="1"/>
  <c r="BX1222" i="1" s="1"/>
  <c r="AF1222" i="1"/>
  <c r="FT1222" i="1"/>
  <c r="FW1222" i="1" s="1"/>
  <c r="FX1222" i="1" s="1"/>
  <c r="EF1222" i="1"/>
  <c r="EI1222" i="1" s="1"/>
  <c r="EJ1222" i="1" s="1"/>
  <c r="CR1222" i="1"/>
  <c r="CU1222" i="1" s="1"/>
  <c r="BD1222" i="1"/>
  <c r="FD1222" i="1"/>
  <c r="FG1222" i="1" s="1"/>
  <c r="FH1222" i="1" s="1"/>
  <c r="DP1222" i="1"/>
  <c r="DS1222" i="1" s="1"/>
  <c r="DT1222" i="1" s="1"/>
  <c r="CB1222" i="1"/>
  <c r="CE1222" i="1" s="1"/>
  <c r="CF1222" i="1" s="1"/>
  <c r="BL1222" i="1"/>
  <c r="AN1222" i="1"/>
  <c r="GB1222" i="1"/>
  <c r="GE1222" i="1" s="1"/>
  <c r="GF1222" i="1" s="1"/>
  <c r="EN1222" i="1"/>
  <c r="EQ1222" i="1" s="1"/>
  <c r="ER1222" i="1" s="1"/>
  <c r="DX1222" i="1"/>
  <c r="EA1222" i="1" s="1"/>
  <c r="EB1222" i="1" s="1"/>
  <c r="CZ1222" i="1"/>
  <c r="DC1222" i="1" s="1"/>
  <c r="CJ1222" i="1"/>
  <c r="CM1222" i="1" s="1"/>
  <c r="CN1222" i="1" s="1"/>
  <c r="AV1222" i="1"/>
  <c r="F1276" i="1"/>
  <c r="E1278" i="1"/>
  <c r="Q1277" i="1"/>
  <c r="R1276" i="1"/>
  <c r="S1276" i="1"/>
  <c r="Z1276" i="1" s="1"/>
  <c r="D1277" i="1"/>
  <c r="G1277" i="1" s="1"/>
  <c r="X518" i="1"/>
  <c r="AB1277" i="1"/>
  <c r="AA1277" i="1"/>
  <c r="T1277" i="1"/>
  <c r="L1223" i="1"/>
  <c r="O1223" i="1" s="1"/>
  <c r="U1223" i="1"/>
  <c r="W1223" i="1" s="1"/>
  <c r="H1277" i="1"/>
  <c r="A1278" i="1"/>
  <c r="J1224" i="1"/>
  <c r="K1224" i="1" s="1"/>
  <c r="M1224" i="1"/>
  <c r="N1224" i="1" s="1"/>
  <c r="I1225" i="1"/>
  <c r="GR1223" i="1" l="1"/>
  <c r="GU1223" i="1" s="1"/>
  <c r="GV1223" i="1" s="1"/>
  <c r="GJ1223" i="1"/>
  <c r="GM1223" i="1" s="1"/>
  <c r="GN1223" i="1" s="1"/>
  <c r="GZ1223" i="1"/>
  <c r="HC1223" i="1" s="1"/>
  <c r="HD1223" i="1" s="1"/>
  <c r="FL1223" i="1"/>
  <c r="FO1223" i="1" s="1"/>
  <c r="FP1223" i="1" s="1"/>
  <c r="DX1223" i="1"/>
  <c r="EA1223" i="1" s="1"/>
  <c r="EB1223" i="1" s="1"/>
  <c r="CJ1223" i="1"/>
  <c r="CM1223" i="1" s="1"/>
  <c r="CN1223" i="1" s="1"/>
  <c r="AV1223" i="1"/>
  <c r="AF1223" i="1"/>
  <c r="EV1223" i="1"/>
  <c r="EY1223" i="1" s="1"/>
  <c r="EZ1223" i="1" s="1"/>
  <c r="DH1223" i="1"/>
  <c r="DK1223" i="1" s="1"/>
  <c r="CR1223" i="1"/>
  <c r="CU1223" i="1" s="1"/>
  <c r="BT1223" i="1"/>
  <c r="BW1223" i="1" s="1"/>
  <c r="BX1223" i="1" s="1"/>
  <c r="BD1223" i="1"/>
  <c r="FT1223" i="1"/>
  <c r="FW1223" i="1" s="1"/>
  <c r="FX1223" i="1" s="1"/>
  <c r="FD1223" i="1"/>
  <c r="FG1223" i="1" s="1"/>
  <c r="FH1223" i="1" s="1"/>
  <c r="EF1223" i="1"/>
  <c r="EI1223" i="1" s="1"/>
  <c r="EJ1223" i="1" s="1"/>
  <c r="DP1223" i="1"/>
  <c r="DS1223" i="1" s="1"/>
  <c r="DT1223" i="1" s="1"/>
  <c r="CB1223" i="1"/>
  <c r="CE1223" i="1" s="1"/>
  <c r="CF1223" i="1" s="1"/>
  <c r="AN1223" i="1"/>
  <c r="GB1223" i="1"/>
  <c r="GE1223" i="1" s="1"/>
  <c r="GF1223" i="1" s="1"/>
  <c r="EN1223" i="1"/>
  <c r="EQ1223" i="1" s="1"/>
  <c r="ER1223" i="1" s="1"/>
  <c r="CZ1223" i="1"/>
  <c r="DC1223" i="1" s="1"/>
  <c r="BL1223" i="1"/>
  <c r="F1277" i="1"/>
  <c r="E1279" i="1"/>
  <c r="Q1278" i="1"/>
  <c r="S1277" i="1"/>
  <c r="Z1277" i="1" s="1"/>
  <c r="R1277" i="1"/>
  <c r="D1278" i="1"/>
  <c r="G1278" i="1" s="1"/>
  <c r="A1279" i="1"/>
  <c r="H1278" i="1"/>
  <c r="J1225" i="1"/>
  <c r="K1225" i="1" s="1"/>
  <c r="M1225" i="1"/>
  <c r="N1225" i="1" s="1"/>
  <c r="I1226" i="1"/>
  <c r="C519" i="1"/>
  <c r="L1224" i="1"/>
  <c r="O1224" i="1" s="1"/>
  <c r="U1224" i="1"/>
  <c r="W1224" i="1" s="1"/>
  <c r="B518" i="1"/>
  <c r="AA1278" i="1"/>
  <c r="T1278" i="1"/>
  <c r="AB1278" i="1"/>
  <c r="GZ1224" i="1" l="1"/>
  <c r="HC1224" i="1" s="1"/>
  <c r="HD1224" i="1" s="1"/>
  <c r="GR1224" i="1"/>
  <c r="GU1224" i="1" s="1"/>
  <c r="GV1224" i="1" s="1"/>
  <c r="GJ1224" i="1"/>
  <c r="GM1224" i="1" s="1"/>
  <c r="GN1224" i="1" s="1"/>
  <c r="GB1224" i="1"/>
  <c r="GE1224" i="1" s="1"/>
  <c r="GF1224" i="1" s="1"/>
  <c r="EN1224" i="1"/>
  <c r="EQ1224" i="1" s="1"/>
  <c r="ER1224" i="1" s="1"/>
  <c r="DX1224" i="1"/>
  <c r="EA1224" i="1" s="1"/>
  <c r="EB1224" i="1" s="1"/>
  <c r="CZ1224" i="1"/>
  <c r="DC1224" i="1" s="1"/>
  <c r="CJ1224" i="1"/>
  <c r="CM1224" i="1" s="1"/>
  <c r="CN1224" i="1" s="1"/>
  <c r="AV1224" i="1"/>
  <c r="FL1224" i="1"/>
  <c r="FO1224" i="1" s="1"/>
  <c r="FP1224" i="1" s="1"/>
  <c r="EV1224" i="1"/>
  <c r="EY1224" i="1" s="1"/>
  <c r="EZ1224" i="1" s="1"/>
  <c r="DH1224" i="1"/>
  <c r="DK1224" i="1" s="1"/>
  <c r="BT1224" i="1"/>
  <c r="BW1224" i="1" s="1"/>
  <c r="BX1224" i="1" s="1"/>
  <c r="AF1224" i="1"/>
  <c r="FT1224" i="1"/>
  <c r="FW1224" i="1" s="1"/>
  <c r="FX1224" i="1" s="1"/>
  <c r="EF1224" i="1"/>
  <c r="EI1224" i="1" s="1"/>
  <c r="EJ1224" i="1" s="1"/>
  <c r="CR1224" i="1"/>
  <c r="CU1224" i="1" s="1"/>
  <c r="BD1224" i="1"/>
  <c r="FD1224" i="1"/>
  <c r="FG1224" i="1" s="1"/>
  <c r="FH1224" i="1" s="1"/>
  <c r="DP1224" i="1"/>
  <c r="DS1224" i="1" s="1"/>
  <c r="DT1224" i="1" s="1"/>
  <c r="CB1224" i="1"/>
  <c r="CE1224" i="1" s="1"/>
  <c r="CF1224" i="1" s="1"/>
  <c r="BL1224" i="1"/>
  <c r="AN1224" i="1"/>
  <c r="F1278" i="1"/>
  <c r="S1278" i="1"/>
  <c r="Z1278" i="1" s="1"/>
  <c r="R1278" i="1"/>
  <c r="E1280" i="1"/>
  <c r="Q1279" i="1"/>
  <c r="D1279" i="1"/>
  <c r="G1279" i="1" s="1"/>
  <c r="L1225" i="1"/>
  <c r="O1225" i="1" s="1"/>
  <c r="U1225" i="1"/>
  <c r="W1225" i="1" s="1"/>
  <c r="P519" i="1"/>
  <c r="A1280" i="1"/>
  <c r="H1279" i="1"/>
  <c r="J1226" i="1"/>
  <c r="K1226" i="1" s="1"/>
  <c r="M1226" i="1"/>
  <c r="N1226" i="1" s="1"/>
  <c r="I1227" i="1"/>
  <c r="AB1279" i="1"/>
  <c r="AA1279" i="1"/>
  <c r="T1279" i="1"/>
  <c r="GJ1225" i="1" l="1"/>
  <c r="GM1225" i="1" s="1"/>
  <c r="GN1225" i="1" s="1"/>
  <c r="GR1225" i="1"/>
  <c r="GU1225" i="1" s="1"/>
  <c r="GV1225" i="1" s="1"/>
  <c r="GZ1225" i="1"/>
  <c r="HC1225" i="1" s="1"/>
  <c r="HD1225" i="1" s="1"/>
  <c r="FD1225" i="1"/>
  <c r="FG1225" i="1" s="1"/>
  <c r="FH1225" i="1" s="1"/>
  <c r="EN1225" i="1"/>
  <c r="EQ1225" i="1" s="1"/>
  <c r="ER1225" i="1" s="1"/>
  <c r="CZ1225" i="1"/>
  <c r="DC1225" i="1" s="1"/>
  <c r="BL1225" i="1"/>
  <c r="GB1225" i="1"/>
  <c r="GE1225" i="1" s="1"/>
  <c r="GF1225" i="1" s="1"/>
  <c r="FL1225" i="1"/>
  <c r="FO1225" i="1" s="1"/>
  <c r="FP1225" i="1" s="1"/>
  <c r="DX1225" i="1"/>
  <c r="EA1225" i="1" s="1"/>
  <c r="EB1225" i="1" s="1"/>
  <c r="CJ1225" i="1"/>
  <c r="CM1225" i="1" s="1"/>
  <c r="CN1225" i="1" s="1"/>
  <c r="AV1225" i="1"/>
  <c r="AF1225" i="1"/>
  <c r="EV1225" i="1"/>
  <c r="EY1225" i="1" s="1"/>
  <c r="EZ1225" i="1" s="1"/>
  <c r="DH1225" i="1"/>
  <c r="DK1225" i="1" s="1"/>
  <c r="CR1225" i="1"/>
  <c r="CU1225" i="1" s="1"/>
  <c r="BT1225" i="1"/>
  <c r="BW1225" i="1" s="1"/>
  <c r="BX1225" i="1" s="1"/>
  <c r="BD1225" i="1"/>
  <c r="FT1225" i="1"/>
  <c r="FW1225" i="1" s="1"/>
  <c r="FX1225" i="1" s="1"/>
  <c r="EF1225" i="1"/>
  <c r="EI1225" i="1" s="1"/>
  <c r="EJ1225" i="1" s="1"/>
  <c r="DP1225" i="1"/>
  <c r="DS1225" i="1" s="1"/>
  <c r="DT1225" i="1" s="1"/>
  <c r="CB1225" i="1"/>
  <c r="CE1225" i="1" s="1"/>
  <c r="CF1225" i="1" s="1"/>
  <c r="AN1225" i="1"/>
  <c r="F1279" i="1"/>
  <c r="E1281" i="1"/>
  <c r="Q1280" i="1"/>
  <c r="R1279" i="1"/>
  <c r="S1279" i="1"/>
  <c r="Z1279" i="1" s="1"/>
  <c r="D1280" i="1"/>
  <c r="G1280" i="1" s="1"/>
  <c r="J1227" i="1"/>
  <c r="K1227" i="1" s="1"/>
  <c r="M1227" i="1"/>
  <c r="N1227" i="1" s="1"/>
  <c r="I1228" i="1"/>
  <c r="L1226" i="1"/>
  <c r="O1226" i="1" s="1"/>
  <c r="U1226" i="1"/>
  <c r="W1226" i="1" s="1"/>
  <c r="A1281" i="1"/>
  <c r="H1280" i="1"/>
  <c r="X519" i="1"/>
  <c r="AB1280" i="1"/>
  <c r="AA1280" i="1"/>
  <c r="T1280" i="1"/>
  <c r="GZ1226" i="1" l="1"/>
  <c r="HC1226" i="1" s="1"/>
  <c r="HD1226" i="1" s="1"/>
  <c r="GR1226" i="1"/>
  <c r="GU1226" i="1" s="1"/>
  <c r="GV1226" i="1" s="1"/>
  <c r="GJ1226" i="1"/>
  <c r="GM1226" i="1" s="1"/>
  <c r="GN1226" i="1" s="1"/>
  <c r="GB1226" i="1"/>
  <c r="GE1226" i="1" s="1"/>
  <c r="GF1226" i="1" s="1"/>
  <c r="FL1226" i="1"/>
  <c r="FO1226" i="1" s="1"/>
  <c r="FP1226" i="1" s="1"/>
  <c r="DX1226" i="1"/>
  <c r="EA1226" i="1" s="1"/>
  <c r="EB1226" i="1" s="1"/>
  <c r="DH1226" i="1"/>
  <c r="DK1226" i="1" s="1"/>
  <c r="CJ1226" i="1"/>
  <c r="CM1226" i="1" s="1"/>
  <c r="CN1226" i="1" s="1"/>
  <c r="BL1226" i="1"/>
  <c r="EV1226" i="1"/>
  <c r="EY1226" i="1" s="1"/>
  <c r="EZ1226" i="1" s="1"/>
  <c r="EF1226" i="1"/>
  <c r="EI1226" i="1" s="1"/>
  <c r="EJ1226" i="1" s="1"/>
  <c r="CR1226" i="1"/>
  <c r="CU1226" i="1" s="1"/>
  <c r="BT1226" i="1"/>
  <c r="BW1226" i="1" s="1"/>
  <c r="BX1226" i="1" s="1"/>
  <c r="AV1226" i="1"/>
  <c r="FT1226" i="1"/>
  <c r="FW1226" i="1" s="1"/>
  <c r="FX1226" i="1" s="1"/>
  <c r="FD1226" i="1"/>
  <c r="FG1226" i="1" s="1"/>
  <c r="FH1226" i="1" s="1"/>
  <c r="DP1226" i="1"/>
  <c r="DS1226" i="1" s="1"/>
  <c r="DT1226" i="1" s="1"/>
  <c r="CZ1226" i="1"/>
  <c r="DC1226" i="1" s="1"/>
  <c r="CB1226" i="1"/>
  <c r="CE1226" i="1" s="1"/>
  <c r="CF1226" i="1" s="1"/>
  <c r="AF1226" i="1"/>
  <c r="EN1226" i="1"/>
  <c r="EQ1226" i="1" s="1"/>
  <c r="ER1226" i="1" s="1"/>
  <c r="BD1226" i="1"/>
  <c r="AN1226" i="1"/>
  <c r="F1280" i="1"/>
  <c r="E1282" i="1"/>
  <c r="Q1281" i="1"/>
  <c r="R1280" i="1"/>
  <c r="S1280" i="1"/>
  <c r="Z1280" i="1" s="1"/>
  <c r="D1281" i="1"/>
  <c r="G1281" i="1" s="1"/>
  <c r="C520" i="1"/>
  <c r="P520" i="1" s="1"/>
  <c r="L1227" i="1"/>
  <c r="O1227" i="1" s="1"/>
  <c r="U1227" i="1"/>
  <c r="W1227" i="1" s="1"/>
  <c r="A1282" i="1"/>
  <c r="H1281" i="1"/>
  <c r="B519" i="1"/>
  <c r="T1281" i="1"/>
  <c r="AB1281" i="1"/>
  <c r="AA1281" i="1"/>
  <c r="J1228" i="1"/>
  <c r="K1228" i="1" s="1"/>
  <c r="M1228" i="1"/>
  <c r="N1228" i="1" s="1"/>
  <c r="I1229" i="1"/>
  <c r="GZ1227" i="1" l="1"/>
  <c r="HC1227" i="1" s="1"/>
  <c r="HD1227" i="1" s="1"/>
  <c r="GJ1227" i="1"/>
  <c r="GM1227" i="1" s="1"/>
  <c r="GN1227" i="1" s="1"/>
  <c r="GR1227" i="1"/>
  <c r="GU1227" i="1" s="1"/>
  <c r="GV1227" i="1" s="1"/>
  <c r="GB1227" i="1"/>
  <c r="GE1227" i="1" s="1"/>
  <c r="GF1227" i="1" s="1"/>
  <c r="FD1227" i="1"/>
  <c r="FG1227" i="1" s="1"/>
  <c r="FH1227" i="1" s="1"/>
  <c r="EF1227" i="1"/>
  <c r="EI1227" i="1" s="1"/>
  <c r="EJ1227" i="1" s="1"/>
  <c r="DP1227" i="1"/>
  <c r="DS1227" i="1" s="1"/>
  <c r="DT1227" i="1" s="1"/>
  <c r="CR1227" i="1"/>
  <c r="CU1227" i="1" s="1"/>
  <c r="BT1227" i="1"/>
  <c r="BW1227" i="1" s="1"/>
  <c r="BX1227" i="1" s="1"/>
  <c r="AV1227" i="1"/>
  <c r="FL1227" i="1"/>
  <c r="FO1227" i="1" s="1"/>
  <c r="FP1227" i="1" s="1"/>
  <c r="CZ1227" i="1"/>
  <c r="DC1227" i="1" s="1"/>
  <c r="CB1227" i="1"/>
  <c r="CE1227" i="1" s="1"/>
  <c r="CF1227" i="1" s="1"/>
  <c r="BD1227" i="1"/>
  <c r="AF1227" i="1"/>
  <c r="EN1227" i="1"/>
  <c r="EQ1227" i="1" s="1"/>
  <c r="ER1227" i="1" s="1"/>
  <c r="DX1227" i="1"/>
  <c r="EA1227" i="1" s="1"/>
  <c r="EB1227" i="1" s="1"/>
  <c r="AN1227" i="1"/>
  <c r="FT1227" i="1"/>
  <c r="FW1227" i="1" s="1"/>
  <c r="FX1227" i="1" s="1"/>
  <c r="EV1227" i="1"/>
  <c r="EY1227" i="1" s="1"/>
  <c r="EZ1227" i="1" s="1"/>
  <c r="DH1227" i="1"/>
  <c r="DK1227" i="1" s="1"/>
  <c r="CJ1227" i="1"/>
  <c r="CM1227" i="1" s="1"/>
  <c r="CN1227" i="1" s="1"/>
  <c r="BL1227" i="1"/>
  <c r="F1281" i="1"/>
  <c r="E1283" i="1"/>
  <c r="Q1282" i="1"/>
  <c r="S1281" i="1"/>
  <c r="Z1281" i="1" s="1"/>
  <c r="R1281" i="1"/>
  <c r="D1282" i="1"/>
  <c r="G1282" i="1" s="1"/>
  <c r="H1282" i="1"/>
  <c r="A1283" i="1"/>
  <c r="L1228" i="1"/>
  <c r="O1228" i="1" s="1"/>
  <c r="U1228" i="1"/>
  <c r="W1228" i="1" s="1"/>
  <c r="AB1282" i="1"/>
  <c r="AA1282" i="1"/>
  <c r="T1282" i="1"/>
  <c r="X520" i="1"/>
  <c r="J1229" i="1"/>
  <c r="K1229" i="1" s="1"/>
  <c r="M1229" i="1"/>
  <c r="N1229" i="1" s="1"/>
  <c r="I1230" i="1"/>
  <c r="GR1228" i="1" l="1"/>
  <c r="GU1228" i="1" s="1"/>
  <c r="GV1228" i="1" s="1"/>
  <c r="GZ1228" i="1"/>
  <c r="HC1228" i="1" s="1"/>
  <c r="HD1228" i="1" s="1"/>
  <c r="GJ1228" i="1"/>
  <c r="GM1228" i="1" s="1"/>
  <c r="GN1228" i="1" s="1"/>
  <c r="GB1228" i="1"/>
  <c r="GE1228" i="1" s="1"/>
  <c r="GF1228" i="1" s="1"/>
  <c r="EN1228" i="1"/>
  <c r="EQ1228" i="1" s="1"/>
  <c r="ER1228" i="1" s="1"/>
  <c r="DP1228" i="1"/>
  <c r="DS1228" i="1" s="1"/>
  <c r="DT1228" i="1" s="1"/>
  <c r="CB1228" i="1"/>
  <c r="CE1228" i="1" s="1"/>
  <c r="CF1228" i="1" s="1"/>
  <c r="BD1228" i="1"/>
  <c r="AN1228" i="1"/>
  <c r="FL1228" i="1"/>
  <c r="FO1228" i="1" s="1"/>
  <c r="FP1228" i="1" s="1"/>
  <c r="EV1228" i="1"/>
  <c r="EY1228" i="1" s="1"/>
  <c r="EZ1228" i="1" s="1"/>
  <c r="DX1228" i="1"/>
  <c r="EA1228" i="1" s="1"/>
  <c r="EB1228" i="1" s="1"/>
  <c r="CZ1228" i="1"/>
  <c r="DC1228" i="1" s="1"/>
  <c r="CJ1228" i="1"/>
  <c r="CM1228" i="1" s="1"/>
  <c r="CN1228" i="1" s="1"/>
  <c r="BL1228" i="1"/>
  <c r="EF1228" i="1"/>
  <c r="EI1228" i="1" s="1"/>
  <c r="EJ1228" i="1" s="1"/>
  <c r="BT1228" i="1"/>
  <c r="BW1228" i="1" s="1"/>
  <c r="BX1228" i="1" s="1"/>
  <c r="AV1228" i="1"/>
  <c r="AF1228" i="1"/>
  <c r="FT1228" i="1"/>
  <c r="FW1228" i="1" s="1"/>
  <c r="FX1228" i="1" s="1"/>
  <c r="FD1228" i="1"/>
  <c r="FG1228" i="1" s="1"/>
  <c r="FH1228" i="1" s="1"/>
  <c r="DH1228" i="1"/>
  <c r="DK1228" i="1" s="1"/>
  <c r="CR1228" i="1"/>
  <c r="CU1228" i="1" s="1"/>
  <c r="F1282" i="1"/>
  <c r="E1284" i="1"/>
  <c r="Q1283" i="1"/>
  <c r="S1282" i="1"/>
  <c r="Z1282" i="1" s="1"/>
  <c r="R1282" i="1"/>
  <c r="D1283" i="1"/>
  <c r="G1283" i="1" s="1"/>
  <c r="C521" i="1"/>
  <c r="P521" i="1" s="1"/>
  <c r="B520" i="1"/>
  <c r="J1230" i="1"/>
  <c r="K1230" i="1" s="1"/>
  <c r="I1231" i="1"/>
  <c r="AA1283" i="1"/>
  <c r="T1283" i="1"/>
  <c r="AB1283" i="1"/>
  <c r="L1229" i="1"/>
  <c r="O1229" i="1" s="1"/>
  <c r="U1229" i="1"/>
  <c r="W1229" i="1" s="1"/>
  <c r="H1283" i="1"/>
  <c r="A1284" i="1"/>
  <c r="HH1227" i="1" l="1"/>
  <c r="HH1229" i="1" s="1"/>
  <c r="HK1229" i="1" s="1"/>
  <c r="HL1229" i="1" s="1"/>
  <c r="GR1229" i="1"/>
  <c r="GU1229" i="1" s="1"/>
  <c r="GV1229" i="1" s="1"/>
  <c r="GJ1229" i="1"/>
  <c r="GM1229" i="1" s="1"/>
  <c r="GN1229" i="1" s="1"/>
  <c r="GZ1229" i="1"/>
  <c r="HC1229" i="1" s="1"/>
  <c r="HD1229" i="1" s="1"/>
  <c r="FT1229" i="1"/>
  <c r="FW1229" i="1" s="1"/>
  <c r="FX1229" i="1" s="1"/>
  <c r="EV1229" i="1"/>
  <c r="EY1229" i="1" s="1"/>
  <c r="EZ1229" i="1" s="1"/>
  <c r="DH1229" i="1"/>
  <c r="DK1229" i="1" s="1"/>
  <c r="CJ1229" i="1"/>
  <c r="CM1229" i="1" s="1"/>
  <c r="CN1229" i="1" s="1"/>
  <c r="AV1229" i="1"/>
  <c r="GB1229" i="1"/>
  <c r="GE1229" i="1" s="1"/>
  <c r="GF1229" i="1" s="1"/>
  <c r="FD1229" i="1"/>
  <c r="FG1229" i="1" s="1"/>
  <c r="FH1229" i="1" s="1"/>
  <c r="EF1229" i="1"/>
  <c r="EI1229" i="1" s="1"/>
  <c r="EJ1229" i="1" s="1"/>
  <c r="DP1229" i="1"/>
  <c r="DS1229" i="1" s="1"/>
  <c r="DT1229" i="1" s="1"/>
  <c r="CR1229" i="1"/>
  <c r="CU1229" i="1" s="1"/>
  <c r="BT1229" i="1"/>
  <c r="BW1229" i="1" s="1"/>
  <c r="BX1229" i="1" s="1"/>
  <c r="BD1229" i="1"/>
  <c r="AF1229" i="1"/>
  <c r="FL1229" i="1"/>
  <c r="FO1229" i="1" s="1"/>
  <c r="FP1229" i="1" s="1"/>
  <c r="CZ1229" i="1"/>
  <c r="DC1229" i="1" s="1"/>
  <c r="AN1229" i="1"/>
  <c r="EN1229" i="1"/>
  <c r="EQ1229" i="1" s="1"/>
  <c r="ER1229" i="1" s="1"/>
  <c r="DX1229" i="1"/>
  <c r="EA1229" i="1" s="1"/>
  <c r="EB1229" i="1" s="1"/>
  <c r="CB1229" i="1"/>
  <c r="CE1229" i="1" s="1"/>
  <c r="CF1229" i="1" s="1"/>
  <c r="BL1229" i="1"/>
  <c r="F1283" i="1"/>
  <c r="E1285" i="1"/>
  <c r="Q1284" i="1"/>
  <c r="S1283" i="1"/>
  <c r="Z1283" i="1" s="1"/>
  <c r="R1283" i="1"/>
  <c r="D1284" i="1"/>
  <c r="A1285" i="1"/>
  <c r="H1284" i="1"/>
  <c r="J1231" i="1"/>
  <c r="K1231" i="1" s="1"/>
  <c r="I1232" i="1"/>
  <c r="M1230" i="1"/>
  <c r="N1230" i="1" s="1"/>
  <c r="L1230" i="1"/>
  <c r="U1230" i="1"/>
  <c r="W1230" i="1" s="1"/>
  <c r="T1284" i="1"/>
  <c r="AB1284" i="1"/>
  <c r="AA1284" i="1"/>
  <c r="X521" i="1"/>
  <c r="F1284" i="1" l="1"/>
  <c r="G1284" i="1"/>
  <c r="R1284" i="1"/>
  <c r="S1284" i="1"/>
  <c r="Z1284" i="1" s="1"/>
  <c r="E1286" i="1"/>
  <c r="Q1285" i="1"/>
  <c r="D1285" i="1"/>
  <c r="G1285" i="1" s="1"/>
  <c r="AB1285" i="1"/>
  <c r="AA1285" i="1"/>
  <c r="T1285" i="1"/>
  <c r="B521" i="1"/>
  <c r="J1232" i="1"/>
  <c r="K1232" i="1" s="1"/>
  <c r="I1233" i="1"/>
  <c r="C522" i="1"/>
  <c r="O1230" i="1"/>
  <c r="M1231" i="1"/>
  <c r="N1231" i="1" s="1"/>
  <c r="L1231" i="1"/>
  <c r="U1231" i="1"/>
  <c r="W1231" i="1" s="1"/>
  <c r="A1286" i="1"/>
  <c r="H1285" i="1"/>
  <c r="GR1230" i="1" l="1"/>
  <c r="GU1230" i="1" s="1"/>
  <c r="GV1230" i="1" s="1"/>
  <c r="GJ1230" i="1"/>
  <c r="GM1230" i="1" s="1"/>
  <c r="GN1230" i="1" s="1"/>
  <c r="GZ1230" i="1"/>
  <c r="HC1230" i="1" s="1"/>
  <c r="HD1230" i="1" s="1"/>
  <c r="HH1230" i="1"/>
  <c r="HK1230" i="1" s="1"/>
  <c r="HL1230" i="1" s="1"/>
  <c r="GB1230" i="1"/>
  <c r="GE1230" i="1" s="1"/>
  <c r="GF1230" i="1" s="1"/>
  <c r="FD1230" i="1"/>
  <c r="FG1230" i="1" s="1"/>
  <c r="FH1230" i="1" s="1"/>
  <c r="DP1230" i="1"/>
  <c r="DS1230" i="1" s="1"/>
  <c r="DT1230" i="1" s="1"/>
  <c r="CR1230" i="1"/>
  <c r="CU1230" i="1" s="1"/>
  <c r="BD1230" i="1"/>
  <c r="AN1230" i="1"/>
  <c r="FL1230" i="1"/>
  <c r="FO1230" i="1" s="1"/>
  <c r="FP1230" i="1" s="1"/>
  <c r="EN1230" i="1"/>
  <c r="EQ1230" i="1" s="1"/>
  <c r="ER1230" i="1" s="1"/>
  <c r="CZ1230" i="1"/>
  <c r="DC1230" i="1" s="1"/>
  <c r="CB1230" i="1"/>
  <c r="CE1230" i="1" s="1"/>
  <c r="CF1230" i="1" s="1"/>
  <c r="EV1230" i="1"/>
  <c r="EY1230" i="1" s="1"/>
  <c r="EZ1230" i="1" s="1"/>
  <c r="DX1230" i="1"/>
  <c r="EA1230" i="1" s="1"/>
  <c r="EB1230" i="1" s="1"/>
  <c r="CJ1230" i="1"/>
  <c r="CM1230" i="1" s="1"/>
  <c r="CN1230" i="1" s="1"/>
  <c r="BL1230" i="1"/>
  <c r="AV1230" i="1"/>
  <c r="FT1230" i="1"/>
  <c r="FW1230" i="1" s="1"/>
  <c r="FX1230" i="1" s="1"/>
  <c r="EF1230" i="1"/>
  <c r="EI1230" i="1" s="1"/>
  <c r="EJ1230" i="1" s="1"/>
  <c r="DH1230" i="1"/>
  <c r="DK1230" i="1" s="1"/>
  <c r="BT1230" i="1"/>
  <c r="BW1230" i="1" s="1"/>
  <c r="BX1230" i="1" s="1"/>
  <c r="AF1230" i="1"/>
  <c r="F1285" i="1"/>
  <c r="E1287" i="1"/>
  <c r="Q1286" i="1"/>
  <c r="S1285" i="1"/>
  <c r="Z1285" i="1" s="1"/>
  <c r="R1285" i="1"/>
  <c r="D1286" i="1"/>
  <c r="G1286" i="1" s="1"/>
  <c r="O1231" i="1"/>
  <c r="J1233" i="1"/>
  <c r="K1233" i="1" s="1"/>
  <c r="I1234" i="1"/>
  <c r="A1287" i="1"/>
  <c r="H1286" i="1"/>
  <c r="M1232" i="1"/>
  <c r="N1232" i="1" s="1"/>
  <c r="L1232" i="1"/>
  <c r="U1232" i="1"/>
  <c r="W1232" i="1" s="1"/>
  <c r="T1286" i="1"/>
  <c r="AB1286" i="1"/>
  <c r="AA1286" i="1"/>
  <c r="P522" i="1"/>
  <c r="HH1231" i="1" l="1"/>
  <c r="HK1231" i="1" s="1"/>
  <c r="HL1231" i="1" s="1"/>
  <c r="GR1231" i="1"/>
  <c r="GU1231" i="1" s="1"/>
  <c r="GV1231" i="1" s="1"/>
  <c r="GJ1231" i="1"/>
  <c r="GM1231" i="1" s="1"/>
  <c r="GN1231" i="1" s="1"/>
  <c r="GZ1231" i="1"/>
  <c r="HC1231" i="1" s="1"/>
  <c r="HD1231" i="1" s="1"/>
  <c r="EV1231" i="1"/>
  <c r="EY1231" i="1" s="1"/>
  <c r="EZ1231" i="1" s="1"/>
  <c r="DX1231" i="1"/>
  <c r="EA1231" i="1" s="1"/>
  <c r="EB1231" i="1" s="1"/>
  <c r="CJ1231" i="1"/>
  <c r="CM1231" i="1" s="1"/>
  <c r="CN1231" i="1" s="1"/>
  <c r="BL1231" i="1"/>
  <c r="FT1231" i="1"/>
  <c r="FW1231" i="1" s="1"/>
  <c r="FX1231" i="1" s="1"/>
  <c r="EF1231" i="1"/>
  <c r="EI1231" i="1" s="1"/>
  <c r="EJ1231" i="1" s="1"/>
  <c r="DH1231" i="1"/>
  <c r="DK1231" i="1" s="1"/>
  <c r="BT1231" i="1"/>
  <c r="BW1231" i="1" s="1"/>
  <c r="BX1231" i="1" s="1"/>
  <c r="AV1231" i="1"/>
  <c r="GB1231" i="1"/>
  <c r="GE1231" i="1" s="1"/>
  <c r="GF1231" i="1" s="1"/>
  <c r="FD1231" i="1"/>
  <c r="FG1231" i="1" s="1"/>
  <c r="FH1231" i="1" s="1"/>
  <c r="DP1231" i="1"/>
  <c r="DS1231" i="1" s="1"/>
  <c r="DT1231" i="1" s="1"/>
  <c r="CR1231" i="1"/>
  <c r="CU1231" i="1" s="1"/>
  <c r="BD1231" i="1"/>
  <c r="AF1231" i="1"/>
  <c r="FL1231" i="1"/>
  <c r="FO1231" i="1" s="1"/>
  <c r="FP1231" i="1" s="1"/>
  <c r="EN1231" i="1"/>
  <c r="EQ1231" i="1" s="1"/>
  <c r="ER1231" i="1" s="1"/>
  <c r="CZ1231" i="1"/>
  <c r="DC1231" i="1" s="1"/>
  <c r="CB1231" i="1"/>
  <c r="CE1231" i="1" s="1"/>
  <c r="CF1231" i="1" s="1"/>
  <c r="AN1231" i="1"/>
  <c r="F1286" i="1"/>
  <c r="E1288" i="1"/>
  <c r="Q1287" i="1"/>
  <c r="S1286" i="1"/>
  <c r="Z1286" i="1" s="1"/>
  <c r="R1286" i="1"/>
  <c r="D1287" i="1"/>
  <c r="G1287" i="1" s="1"/>
  <c r="L1233" i="1"/>
  <c r="U1233" i="1"/>
  <c r="W1233" i="1" s="1"/>
  <c r="AB1287" i="1"/>
  <c r="AA1287" i="1"/>
  <c r="T1287" i="1"/>
  <c r="X522" i="1"/>
  <c r="J1234" i="1"/>
  <c r="K1234" i="1" s="1"/>
  <c r="I1235" i="1"/>
  <c r="O1232" i="1"/>
  <c r="A1288" i="1"/>
  <c r="H1287" i="1"/>
  <c r="M1233" i="1"/>
  <c r="N1233" i="1" s="1"/>
  <c r="HH1232" i="1" l="1"/>
  <c r="HK1232" i="1" s="1"/>
  <c r="HL1232" i="1" s="1"/>
  <c r="GJ1232" i="1"/>
  <c r="GM1232" i="1" s="1"/>
  <c r="GN1232" i="1" s="1"/>
  <c r="GZ1232" i="1"/>
  <c r="HC1232" i="1" s="1"/>
  <c r="HD1232" i="1" s="1"/>
  <c r="GR1232" i="1"/>
  <c r="GU1232" i="1" s="1"/>
  <c r="GV1232" i="1" s="1"/>
  <c r="EV1232" i="1"/>
  <c r="EY1232" i="1" s="1"/>
  <c r="EZ1232" i="1" s="1"/>
  <c r="DX1232" i="1"/>
  <c r="EA1232" i="1" s="1"/>
  <c r="EB1232" i="1" s="1"/>
  <c r="CJ1232" i="1"/>
  <c r="CM1232" i="1" s="1"/>
  <c r="CN1232" i="1" s="1"/>
  <c r="BL1232" i="1"/>
  <c r="FT1232" i="1"/>
  <c r="FW1232" i="1" s="1"/>
  <c r="FX1232" i="1" s="1"/>
  <c r="EF1232" i="1"/>
  <c r="EI1232" i="1" s="1"/>
  <c r="EJ1232" i="1" s="1"/>
  <c r="DH1232" i="1"/>
  <c r="DK1232" i="1" s="1"/>
  <c r="BT1232" i="1"/>
  <c r="BW1232" i="1" s="1"/>
  <c r="BX1232" i="1" s="1"/>
  <c r="GB1232" i="1"/>
  <c r="GE1232" i="1" s="1"/>
  <c r="GF1232" i="1" s="1"/>
  <c r="FD1232" i="1"/>
  <c r="FG1232" i="1" s="1"/>
  <c r="FH1232" i="1" s="1"/>
  <c r="DP1232" i="1"/>
  <c r="DS1232" i="1" s="1"/>
  <c r="DT1232" i="1" s="1"/>
  <c r="CR1232" i="1"/>
  <c r="CU1232" i="1" s="1"/>
  <c r="BD1232" i="1"/>
  <c r="FL1232" i="1"/>
  <c r="FO1232" i="1" s="1"/>
  <c r="FP1232" i="1" s="1"/>
  <c r="EN1232" i="1"/>
  <c r="EQ1232" i="1" s="1"/>
  <c r="ER1232" i="1" s="1"/>
  <c r="CZ1232" i="1"/>
  <c r="DC1232" i="1" s="1"/>
  <c r="CB1232" i="1"/>
  <c r="CE1232" i="1" s="1"/>
  <c r="CF1232" i="1" s="1"/>
  <c r="AF1232" i="1"/>
  <c r="AN1232" i="1"/>
  <c r="AV1232" i="1"/>
  <c r="F1287" i="1"/>
  <c r="S1287" i="1"/>
  <c r="Z1287" i="1" s="1"/>
  <c r="R1287" i="1"/>
  <c r="E1289" i="1"/>
  <c r="Q1288" i="1"/>
  <c r="D1288" i="1"/>
  <c r="G1288" i="1" s="1"/>
  <c r="C523" i="1"/>
  <c r="P523" i="1" s="1"/>
  <c r="B522" i="1"/>
  <c r="A1289" i="1"/>
  <c r="H1288" i="1"/>
  <c r="J1235" i="1"/>
  <c r="K1235" i="1" s="1"/>
  <c r="I1236" i="1"/>
  <c r="T1288" i="1"/>
  <c r="AB1288" i="1"/>
  <c r="AA1288" i="1"/>
  <c r="M1234" i="1"/>
  <c r="N1234" i="1" s="1"/>
  <c r="O1233" i="1"/>
  <c r="L1234" i="1"/>
  <c r="U1234" i="1"/>
  <c r="W1234" i="1" s="1"/>
  <c r="GR1233" i="1" l="1"/>
  <c r="GU1233" i="1" s="1"/>
  <c r="GV1233" i="1" s="1"/>
  <c r="HH1233" i="1"/>
  <c r="HK1233" i="1" s="1"/>
  <c r="HL1233" i="1" s="1"/>
  <c r="GJ1233" i="1"/>
  <c r="GM1233" i="1" s="1"/>
  <c r="GN1233" i="1" s="1"/>
  <c r="GZ1233" i="1"/>
  <c r="HC1233" i="1" s="1"/>
  <c r="HD1233" i="1" s="1"/>
  <c r="CR1233" i="1"/>
  <c r="CU1233" i="1" s="1"/>
  <c r="BD1233" i="1"/>
  <c r="AF1233" i="1"/>
  <c r="GB1233" i="1"/>
  <c r="GE1233" i="1" s="1"/>
  <c r="GF1233" i="1" s="1"/>
  <c r="FL1233" i="1"/>
  <c r="FO1233" i="1" s="1"/>
  <c r="FP1233" i="1" s="1"/>
  <c r="EV1233" i="1"/>
  <c r="EY1233" i="1" s="1"/>
  <c r="EZ1233" i="1" s="1"/>
  <c r="EF1233" i="1"/>
  <c r="EI1233" i="1" s="1"/>
  <c r="EJ1233" i="1" s="1"/>
  <c r="DP1233" i="1"/>
  <c r="DS1233" i="1" s="1"/>
  <c r="DT1233" i="1" s="1"/>
  <c r="CZ1233" i="1"/>
  <c r="DC1233" i="1" s="1"/>
  <c r="CB1233" i="1"/>
  <c r="CE1233" i="1" s="1"/>
  <c r="CF1233" i="1" s="1"/>
  <c r="AN1233" i="1"/>
  <c r="CJ1233" i="1"/>
  <c r="CM1233" i="1" s="1"/>
  <c r="CN1233" i="1" s="1"/>
  <c r="BL1233" i="1"/>
  <c r="FT1233" i="1"/>
  <c r="FW1233" i="1" s="1"/>
  <c r="FX1233" i="1" s="1"/>
  <c r="FD1233" i="1"/>
  <c r="FG1233" i="1" s="1"/>
  <c r="FH1233" i="1" s="1"/>
  <c r="EN1233" i="1"/>
  <c r="EQ1233" i="1" s="1"/>
  <c r="ER1233" i="1" s="1"/>
  <c r="DX1233" i="1"/>
  <c r="EA1233" i="1" s="1"/>
  <c r="EB1233" i="1" s="1"/>
  <c r="DH1233" i="1"/>
  <c r="DK1233" i="1" s="1"/>
  <c r="BT1233" i="1"/>
  <c r="BW1233" i="1" s="1"/>
  <c r="BX1233" i="1" s="1"/>
  <c r="AV1233" i="1"/>
  <c r="F1288" i="1"/>
  <c r="R1288" i="1"/>
  <c r="S1288" i="1"/>
  <c r="Z1288" i="1" s="1"/>
  <c r="E1290" i="1"/>
  <c r="Q1289" i="1"/>
  <c r="D1289" i="1"/>
  <c r="G1289" i="1" s="1"/>
  <c r="O1234" i="1"/>
  <c r="X523" i="1"/>
  <c r="J1236" i="1"/>
  <c r="K1236" i="1" s="1"/>
  <c r="I1237" i="1"/>
  <c r="A1290" i="1"/>
  <c r="H1289" i="1"/>
  <c r="M1235" i="1"/>
  <c r="N1235" i="1" s="1"/>
  <c r="AB1289" i="1"/>
  <c r="AA1289" i="1"/>
  <c r="T1289" i="1"/>
  <c r="L1235" i="1"/>
  <c r="U1235" i="1"/>
  <c r="W1235" i="1" s="1"/>
  <c r="HH1234" i="1" l="1"/>
  <c r="HK1234" i="1" s="1"/>
  <c r="HL1234" i="1" s="1"/>
  <c r="GJ1234" i="1"/>
  <c r="GM1234" i="1" s="1"/>
  <c r="GN1234" i="1" s="1"/>
  <c r="GZ1234" i="1"/>
  <c r="HC1234" i="1" s="1"/>
  <c r="HD1234" i="1" s="1"/>
  <c r="GR1234" i="1"/>
  <c r="GU1234" i="1" s="1"/>
  <c r="GV1234" i="1" s="1"/>
  <c r="GB1234" i="1"/>
  <c r="GE1234" i="1" s="1"/>
  <c r="GF1234" i="1" s="1"/>
  <c r="FL1234" i="1"/>
  <c r="FO1234" i="1" s="1"/>
  <c r="FP1234" i="1" s="1"/>
  <c r="EV1234" i="1"/>
  <c r="EY1234" i="1" s="1"/>
  <c r="EZ1234" i="1" s="1"/>
  <c r="EF1234" i="1"/>
  <c r="EI1234" i="1" s="1"/>
  <c r="EJ1234" i="1" s="1"/>
  <c r="DP1234" i="1"/>
  <c r="DS1234" i="1" s="1"/>
  <c r="DT1234" i="1" s="1"/>
  <c r="CZ1234" i="1"/>
  <c r="DC1234" i="1" s="1"/>
  <c r="CJ1234" i="1"/>
  <c r="CM1234" i="1" s="1"/>
  <c r="CN1234" i="1" s="1"/>
  <c r="BT1234" i="1"/>
  <c r="BW1234" i="1" s="1"/>
  <c r="BX1234" i="1" s="1"/>
  <c r="BD1234" i="1"/>
  <c r="AN1234" i="1"/>
  <c r="FT1234" i="1"/>
  <c r="FW1234" i="1" s="1"/>
  <c r="FX1234" i="1" s="1"/>
  <c r="FD1234" i="1"/>
  <c r="FG1234" i="1" s="1"/>
  <c r="FH1234" i="1" s="1"/>
  <c r="EN1234" i="1"/>
  <c r="EQ1234" i="1" s="1"/>
  <c r="ER1234" i="1" s="1"/>
  <c r="DX1234" i="1"/>
  <c r="EA1234" i="1" s="1"/>
  <c r="EB1234" i="1" s="1"/>
  <c r="DH1234" i="1"/>
  <c r="DK1234" i="1" s="1"/>
  <c r="CR1234" i="1"/>
  <c r="CU1234" i="1" s="1"/>
  <c r="CB1234" i="1"/>
  <c r="CE1234" i="1" s="1"/>
  <c r="CF1234" i="1" s="1"/>
  <c r="BL1234" i="1"/>
  <c r="AV1234" i="1"/>
  <c r="AF1234" i="1"/>
  <c r="F1289" i="1"/>
  <c r="S1289" i="1"/>
  <c r="Z1289" i="1" s="1"/>
  <c r="R1289" i="1"/>
  <c r="D1290" i="1"/>
  <c r="G1290" i="1" s="1"/>
  <c r="E1291" i="1"/>
  <c r="Q1290" i="1"/>
  <c r="S1290" i="1" s="1"/>
  <c r="O1235" i="1"/>
  <c r="A1291" i="1"/>
  <c r="H1290" i="1"/>
  <c r="M1236" i="1"/>
  <c r="N1236" i="1" s="1"/>
  <c r="B523" i="1"/>
  <c r="L1236" i="1"/>
  <c r="U1236" i="1"/>
  <c r="W1236" i="1" s="1"/>
  <c r="T1290" i="1"/>
  <c r="AB1290" i="1"/>
  <c r="AA1290" i="1"/>
  <c r="J1237" i="1"/>
  <c r="K1237" i="1" s="1"/>
  <c r="I1238" i="1"/>
  <c r="C524" i="1"/>
  <c r="GR1235" i="1" l="1"/>
  <c r="GU1235" i="1" s="1"/>
  <c r="GV1235" i="1" s="1"/>
  <c r="HH1235" i="1"/>
  <c r="HK1235" i="1" s="1"/>
  <c r="HL1235" i="1" s="1"/>
  <c r="GJ1235" i="1"/>
  <c r="GM1235" i="1" s="1"/>
  <c r="GN1235" i="1" s="1"/>
  <c r="GZ1235" i="1"/>
  <c r="HC1235" i="1" s="1"/>
  <c r="HD1235" i="1" s="1"/>
  <c r="GB1235" i="1"/>
  <c r="GE1235" i="1" s="1"/>
  <c r="GF1235" i="1" s="1"/>
  <c r="FL1235" i="1"/>
  <c r="FO1235" i="1" s="1"/>
  <c r="FP1235" i="1" s="1"/>
  <c r="EV1235" i="1"/>
  <c r="EY1235" i="1" s="1"/>
  <c r="EZ1235" i="1" s="1"/>
  <c r="EF1235" i="1"/>
  <c r="EI1235" i="1" s="1"/>
  <c r="EJ1235" i="1" s="1"/>
  <c r="DP1235" i="1"/>
  <c r="DS1235" i="1" s="1"/>
  <c r="DT1235" i="1" s="1"/>
  <c r="CZ1235" i="1"/>
  <c r="DC1235" i="1" s="1"/>
  <c r="CJ1235" i="1"/>
  <c r="CM1235" i="1" s="1"/>
  <c r="CN1235" i="1" s="1"/>
  <c r="BT1235" i="1"/>
  <c r="BW1235" i="1" s="1"/>
  <c r="BX1235" i="1" s="1"/>
  <c r="BD1235" i="1"/>
  <c r="AN1235" i="1"/>
  <c r="FT1235" i="1"/>
  <c r="FW1235" i="1" s="1"/>
  <c r="FX1235" i="1" s="1"/>
  <c r="FD1235" i="1"/>
  <c r="FG1235" i="1" s="1"/>
  <c r="FH1235" i="1" s="1"/>
  <c r="EN1235" i="1"/>
  <c r="EQ1235" i="1" s="1"/>
  <c r="ER1235" i="1" s="1"/>
  <c r="DX1235" i="1"/>
  <c r="EA1235" i="1" s="1"/>
  <c r="EB1235" i="1" s="1"/>
  <c r="DH1235" i="1"/>
  <c r="DK1235" i="1" s="1"/>
  <c r="CR1235" i="1"/>
  <c r="CU1235" i="1" s="1"/>
  <c r="CB1235" i="1"/>
  <c r="CE1235" i="1" s="1"/>
  <c r="CF1235" i="1" s="1"/>
  <c r="BL1235" i="1"/>
  <c r="AV1235" i="1"/>
  <c r="AF1235" i="1"/>
  <c r="F1290" i="1"/>
  <c r="E1292" i="1"/>
  <c r="Q1291" i="1"/>
  <c r="D1291" i="1"/>
  <c r="G1291" i="1" s="1"/>
  <c r="M1237" i="1"/>
  <c r="M1238" i="1" s="1"/>
  <c r="N1237" i="1"/>
  <c r="P524" i="1"/>
  <c r="O1236" i="1"/>
  <c r="L1237" i="1"/>
  <c r="U1237" i="1"/>
  <c r="W1237" i="1" s="1"/>
  <c r="AB1291" i="1"/>
  <c r="AA1291" i="1"/>
  <c r="T1291" i="1"/>
  <c r="J1238" i="1"/>
  <c r="K1238" i="1" s="1"/>
  <c r="I1239" i="1"/>
  <c r="A1292" i="1"/>
  <c r="H1291" i="1"/>
  <c r="HH1236" i="1" l="1"/>
  <c r="HK1236" i="1" s="1"/>
  <c r="HL1236" i="1" s="1"/>
  <c r="GJ1236" i="1"/>
  <c r="GM1236" i="1" s="1"/>
  <c r="GN1236" i="1" s="1"/>
  <c r="GZ1236" i="1"/>
  <c r="HC1236" i="1" s="1"/>
  <c r="HD1236" i="1" s="1"/>
  <c r="GR1236" i="1"/>
  <c r="GU1236" i="1" s="1"/>
  <c r="GV1236" i="1" s="1"/>
  <c r="GB1236" i="1"/>
  <c r="GE1236" i="1" s="1"/>
  <c r="GF1236" i="1" s="1"/>
  <c r="FL1236" i="1"/>
  <c r="FO1236" i="1" s="1"/>
  <c r="FP1236" i="1" s="1"/>
  <c r="EV1236" i="1"/>
  <c r="EY1236" i="1" s="1"/>
  <c r="EZ1236" i="1" s="1"/>
  <c r="EF1236" i="1"/>
  <c r="EI1236" i="1" s="1"/>
  <c r="EJ1236" i="1" s="1"/>
  <c r="DP1236" i="1"/>
  <c r="DS1236" i="1" s="1"/>
  <c r="DT1236" i="1" s="1"/>
  <c r="CZ1236" i="1"/>
  <c r="DC1236" i="1" s="1"/>
  <c r="CJ1236" i="1"/>
  <c r="CM1236" i="1" s="1"/>
  <c r="CN1236" i="1" s="1"/>
  <c r="BT1236" i="1"/>
  <c r="BW1236" i="1" s="1"/>
  <c r="BX1236" i="1" s="1"/>
  <c r="BD1236" i="1"/>
  <c r="AN1236" i="1"/>
  <c r="FT1236" i="1"/>
  <c r="FW1236" i="1" s="1"/>
  <c r="FX1236" i="1" s="1"/>
  <c r="FD1236" i="1"/>
  <c r="FG1236" i="1" s="1"/>
  <c r="FH1236" i="1" s="1"/>
  <c r="EN1236" i="1"/>
  <c r="EQ1236" i="1" s="1"/>
  <c r="ER1236" i="1" s="1"/>
  <c r="DX1236" i="1"/>
  <c r="EA1236" i="1" s="1"/>
  <c r="EB1236" i="1" s="1"/>
  <c r="DH1236" i="1"/>
  <c r="DK1236" i="1" s="1"/>
  <c r="CR1236" i="1"/>
  <c r="CU1236" i="1" s="1"/>
  <c r="CB1236" i="1"/>
  <c r="CE1236" i="1" s="1"/>
  <c r="CF1236" i="1" s="1"/>
  <c r="BL1236" i="1"/>
  <c r="AV1236" i="1"/>
  <c r="AF1236" i="1"/>
  <c r="F1291" i="1"/>
  <c r="S1291" i="1"/>
  <c r="Z1291" i="1" s="1"/>
  <c r="R1291" i="1"/>
  <c r="E1293" i="1"/>
  <c r="Q1292" i="1"/>
  <c r="D1292" i="1"/>
  <c r="G1292" i="1" s="1"/>
  <c r="N1238" i="1"/>
  <c r="O1237" i="1"/>
  <c r="M1239" i="1"/>
  <c r="J1239" i="1"/>
  <c r="K1239" i="1" s="1"/>
  <c r="I1240" i="1"/>
  <c r="L1238" i="1"/>
  <c r="U1238" i="1"/>
  <c r="W1238" i="1" s="1"/>
  <c r="A1293" i="1"/>
  <c r="H1292" i="1"/>
  <c r="X524" i="1"/>
  <c r="T1292" i="1"/>
  <c r="AB1292" i="1"/>
  <c r="AA1292" i="1"/>
  <c r="GR1237" i="1" l="1"/>
  <c r="GU1237" i="1" s="1"/>
  <c r="GV1237" i="1" s="1"/>
  <c r="HH1237" i="1"/>
  <c r="HK1237" i="1" s="1"/>
  <c r="HL1237" i="1" s="1"/>
  <c r="GJ1237" i="1"/>
  <c r="GM1237" i="1" s="1"/>
  <c r="GN1237" i="1" s="1"/>
  <c r="GZ1237" i="1"/>
  <c r="HC1237" i="1" s="1"/>
  <c r="HD1237" i="1" s="1"/>
  <c r="FT1237" i="1"/>
  <c r="FW1237" i="1" s="1"/>
  <c r="FX1237" i="1" s="1"/>
  <c r="FD1237" i="1"/>
  <c r="FG1237" i="1" s="1"/>
  <c r="FH1237" i="1" s="1"/>
  <c r="EN1237" i="1"/>
  <c r="EQ1237" i="1" s="1"/>
  <c r="ER1237" i="1" s="1"/>
  <c r="DX1237" i="1"/>
  <c r="EA1237" i="1" s="1"/>
  <c r="EB1237" i="1" s="1"/>
  <c r="DH1237" i="1"/>
  <c r="DK1237" i="1" s="1"/>
  <c r="CR1237" i="1"/>
  <c r="CU1237" i="1" s="1"/>
  <c r="CB1237" i="1"/>
  <c r="CE1237" i="1" s="1"/>
  <c r="CF1237" i="1" s="1"/>
  <c r="BL1237" i="1"/>
  <c r="AV1237" i="1"/>
  <c r="GB1237" i="1"/>
  <c r="GE1237" i="1" s="1"/>
  <c r="GF1237" i="1" s="1"/>
  <c r="FL1237" i="1"/>
  <c r="FO1237" i="1" s="1"/>
  <c r="FP1237" i="1" s="1"/>
  <c r="EV1237" i="1"/>
  <c r="EY1237" i="1" s="1"/>
  <c r="EZ1237" i="1" s="1"/>
  <c r="EF1237" i="1"/>
  <c r="EI1237" i="1" s="1"/>
  <c r="EJ1237" i="1" s="1"/>
  <c r="DP1237" i="1"/>
  <c r="DS1237" i="1" s="1"/>
  <c r="DT1237" i="1" s="1"/>
  <c r="CZ1237" i="1"/>
  <c r="DC1237" i="1" s="1"/>
  <c r="CJ1237" i="1"/>
  <c r="CM1237" i="1" s="1"/>
  <c r="CN1237" i="1" s="1"/>
  <c r="BT1237" i="1"/>
  <c r="BW1237" i="1" s="1"/>
  <c r="BX1237" i="1" s="1"/>
  <c r="BD1237" i="1"/>
  <c r="AF1237" i="1"/>
  <c r="AN1237" i="1"/>
  <c r="F1292" i="1"/>
  <c r="N1239" i="1"/>
  <c r="R1292" i="1"/>
  <c r="S1292" i="1"/>
  <c r="Z1292" i="1" s="1"/>
  <c r="D1293" i="1"/>
  <c r="G1293" i="1" s="1"/>
  <c r="E1294" i="1"/>
  <c r="Q1293" i="1"/>
  <c r="O1238" i="1"/>
  <c r="B524" i="1"/>
  <c r="J1240" i="1"/>
  <c r="K1240" i="1" s="1"/>
  <c r="M1240" i="1"/>
  <c r="I1241" i="1"/>
  <c r="L1239" i="1"/>
  <c r="U1239" i="1"/>
  <c r="W1239" i="1" s="1"/>
  <c r="A1294" i="1"/>
  <c r="H1293" i="1"/>
  <c r="C525" i="1"/>
  <c r="AB1293" i="1"/>
  <c r="AA1293" i="1"/>
  <c r="T1293" i="1"/>
  <c r="HH1238" i="1" l="1"/>
  <c r="HK1238" i="1" s="1"/>
  <c r="HL1238" i="1" s="1"/>
  <c r="GJ1238" i="1"/>
  <c r="GM1238" i="1" s="1"/>
  <c r="GN1238" i="1" s="1"/>
  <c r="GZ1238" i="1"/>
  <c r="HC1238" i="1" s="1"/>
  <c r="HD1238" i="1" s="1"/>
  <c r="GR1238" i="1"/>
  <c r="GU1238" i="1" s="1"/>
  <c r="GV1238" i="1" s="1"/>
  <c r="FT1238" i="1"/>
  <c r="FW1238" i="1" s="1"/>
  <c r="FX1238" i="1" s="1"/>
  <c r="FD1238" i="1"/>
  <c r="FG1238" i="1" s="1"/>
  <c r="FH1238" i="1" s="1"/>
  <c r="EN1238" i="1"/>
  <c r="EQ1238" i="1" s="1"/>
  <c r="ER1238" i="1" s="1"/>
  <c r="DX1238" i="1"/>
  <c r="EA1238" i="1" s="1"/>
  <c r="EB1238" i="1" s="1"/>
  <c r="DH1238" i="1"/>
  <c r="DK1238" i="1" s="1"/>
  <c r="CR1238" i="1"/>
  <c r="CU1238" i="1" s="1"/>
  <c r="CB1238" i="1"/>
  <c r="CE1238" i="1" s="1"/>
  <c r="CF1238" i="1" s="1"/>
  <c r="BL1238" i="1"/>
  <c r="AV1238" i="1"/>
  <c r="AF1238" i="1"/>
  <c r="GB1238" i="1"/>
  <c r="GE1238" i="1" s="1"/>
  <c r="GF1238" i="1" s="1"/>
  <c r="FL1238" i="1"/>
  <c r="FO1238" i="1" s="1"/>
  <c r="FP1238" i="1" s="1"/>
  <c r="EV1238" i="1"/>
  <c r="EY1238" i="1" s="1"/>
  <c r="EZ1238" i="1" s="1"/>
  <c r="EF1238" i="1"/>
  <c r="EI1238" i="1" s="1"/>
  <c r="EJ1238" i="1" s="1"/>
  <c r="DP1238" i="1"/>
  <c r="DS1238" i="1" s="1"/>
  <c r="DT1238" i="1" s="1"/>
  <c r="CZ1238" i="1"/>
  <c r="DC1238" i="1" s="1"/>
  <c r="CJ1238" i="1"/>
  <c r="CM1238" i="1" s="1"/>
  <c r="CN1238" i="1" s="1"/>
  <c r="BT1238" i="1"/>
  <c r="BW1238" i="1" s="1"/>
  <c r="BX1238" i="1" s="1"/>
  <c r="BD1238" i="1"/>
  <c r="AN1238" i="1"/>
  <c r="O1239" i="1"/>
  <c r="F1293" i="1"/>
  <c r="N1240" i="1"/>
  <c r="E1295" i="1"/>
  <c r="Q1294" i="1"/>
  <c r="R1293" i="1"/>
  <c r="S1293" i="1"/>
  <c r="Z1293" i="1" s="1"/>
  <c r="D1294" i="1"/>
  <c r="G1294" i="1" s="1"/>
  <c r="T1294" i="1"/>
  <c r="AB1294" i="1"/>
  <c r="AA1294" i="1"/>
  <c r="J1241" i="1"/>
  <c r="K1241" i="1" s="1"/>
  <c r="M1241" i="1"/>
  <c r="I1242" i="1"/>
  <c r="L1240" i="1"/>
  <c r="U1240" i="1"/>
  <c r="W1240" i="1" s="1"/>
  <c r="A1295" i="1"/>
  <c r="H1294" i="1"/>
  <c r="P525" i="1"/>
  <c r="O1240" i="1" l="1"/>
  <c r="GZ1240" i="1" s="1"/>
  <c r="HC1240" i="1" s="1"/>
  <c r="HD1240" i="1" s="1"/>
  <c r="HH1239" i="1"/>
  <c r="HK1239" i="1" s="1"/>
  <c r="HL1239" i="1" s="1"/>
  <c r="GJ1239" i="1"/>
  <c r="GM1239" i="1" s="1"/>
  <c r="GN1239" i="1" s="1"/>
  <c r="GR1239" i="1"/>
  <c r="GU1239" i="1" s="1"/>
  <c r="GV1239" i="1" s="1"/>
  <c r="GZ1239" i="1"/>
  <c r="HC1239" i="1" s="1"/>
  <c r="HD1239" i="1" s="1"/>
  <c r="FT1239" i="1"/>
  <c r="FW1239" i="1" s="1"/>
  <c r="FX1239" i="1" s="1"/>
  <c r="FD1239" i="1"/>
  <c r="FG1239" i="1" s="1"/>
  <c r="FH1239" i="1" s="1"/>
  <c r="EN1239" i="1"/>
  <c r="EQ1239" i="1" s="1"/>
  <c r="ER1239" i="1" s="1"/>
  <c r="DX1239" i="1"/>
  <c r="EA1239" i="1" s="1"/>
  <c r="EB1239" i="1" s="1"/>
  <c r="DH1239" i="1"/>
  <c r="DK1239" i="1" s="1"/>
  <c r="CR1239" i="1"/>
  <c r="CU1239" i="1" s="1"/>
  <c r="CB1239" i="1"/>
  <c r="CE1239" i="1" s="1"/>
  <c r="CF1239" i="1" s="1"/>
  <c r="BL1239" i="1"/>
  <c r="AV1239" i="1"/>
  <c r="AF1239" i="1"/>
  <c r="GB1239" i="1"/>
  <c r="GE1239" i="1" s="1"/>
  <c r="GF1239" i="1" s="1"/>
  <c r="FL1239" i="1"/>
  <c r="FO1239" i="1" s="1"/>
  <c r="FP1239" i="1" s="1"/>
  <c r="EV1239" i="1"/>
  <c r="EY1239" i="1" s="1"/>
  <c r="EZ1239" i="1" s="1"/>
  <c r="EF1239" i="1"/>
  <c r="EI1239" i="1" s="1"/>
  <c r="EJ1239" i="1" s="1"/>
  <c r="DP1239" i="1"/>
  <c r="DS1239" i="1" s="1"/>
  <c r="DT1239" i="1" s="1"/>
  <c r="CZ1239" i="1"/>
  <c r="DC1239" i="1" s="1"/>
  <c r="CJ1239" i="1"/>
  <c r="CM1239" i="1" s="1"/>
  <c r="CN1239" i="1" s="1"/>
  <c r="BT1239" i="1"/>
  <c r="BW1239" i="1" s="1"/>
  <c r="BX1239" i="1" s="1"/>
  <c r="BD1239" i="1"/>
  <c r="AN1239" i="1"/>
  <c r="N1241" i="1"/>
  <c r="F1294" i="1"/>
  <c r="S1294" i="1"/>
  <c r="Z1294" i="1" s="1"/>
  <c r="R1294" i="1"/>
  <c r="E1296" i="1"/>
  <c r="Q1295" i="1"/>
  <c r="D1295" i="1"/>
  <c r="G1295" i="1" s="1"/>
  <c r="J1242" i="1"/>
  <c r="K1242" i="1" s="1"/>
  <c r="M1242" i="1"/>
  <c r="I1243" i="1"/>
  <c r="X525" i="1"/>
  <c r="AB1295" i="1"/>
  <c r="AA1295" i="1"/>
  <c r="T1295" i="1"/>
  <c r="L1241" i="1"/>
  <c r="U1241" i="1"/>
  <c r="W1241" i="1" s="1"/>
  <c r="A1296" i="1"/>
  <c r="H1295" i="1"/>
  <c r="AN1240" i="1" l="1"/>
  <c r="CZ1240" i="1"/>
  <c r="DC1240" i="1" s="1"/>
  <c r="EF1240" i="1"/>
  <c r="EI1240" i="1" s="1"/>
  <c r="EJ1240" i="1" s="1"/>
  <c r="EV1240" i="1"/>
  <c r="EY1240" i="1" s="1"/>
  <c r="EZ1240" i="1" s="1"/>
  <c r="FL1240" i="1"/>
  <c r="FO1240" i="1" s="1"/>
  <c r="FP1240" i="1" s="1"/>
  <c r="CR1240" i="1"/>
  <c r="CU1240" i="1" s="1"/>
  <c r="BL1240" i="1"/>
  <c r="DH1240" i="1"/>
  <c r="DK1240" i="1" s="1"/>
  <c r="BD1240" i="1"/>
  <c r="DX1240" i="1"/>
  <c r="EA1240" i="1" s="1"/>
  <c r="EB1240" i="1" s="1"/>
  <c r="EN1240" i="1"/>
  <c r="EQ1240" i="1" s="1"/>
  <c r="ER1240" i="1" s="1"/>
  <c r="GR1240" i="1"/>
  <c r="GU1240" i="1" s="1"/>
  <c r="GV1240" i="1" s="1"/>
  <c r="GJ1240" i="1"/>
  <c r="GM1240" i="1" s="1"/>
  <c r="GN1240" i="1" s="1"/>
  <c r="GB1240" i="1"/>
  <c r="GE1240" i="1" s="1"/>
  <c r="GF1240" i="1" s="1"/>
  <c r="HH1240" i="1"/>
  <c r="HK1240" i="1" s="1"/>
  <c r="HL1240" i="1" s="1"/>
  <c r="BT1240" i="1"/>
  <c r="BW1240" i="1" s="1"/>
  <c r="BX1240" i="1" s="1"/>
  <c r="AF1240" i="1"/>
  <c r="FD1240" i="1"/>
  <c r="FG1240" i="1" s="1"/>
  <c r="FH1240" i="1" s="1"/>
  <c r="CJ1240" i="1"/>
  <c r="CM1240" i="1" s="1"/>
  <c r="CN1240" i="1" s="1"/>
  <c r="AV1240" i="1"/>
  <c r="FT1240" i="1"/>
  <c r="FW1240" i="1" s="1"/>
  <c r="FX1240" i="1" s="1"/>
  <c r="DP1240" i="1"/>
  <c r="DS1240" i="1" s="1"/>
  <c r="DT1240" i="1" s="1"/>
  <c r="CB1240" i="1"/>
  <c r="CE1240" i="1" s="1"/>
  <c r="CF1240" i="1" s="1"/>
  <c r="N1242" i="1"/>
  <c r="F1295" i="1"/>
  <c r="O1241" i="1"/>
  <c r="R1295" i="1"/>
  <c r="S1295" i="1"/>
  <c r="Z1295" i="1" s="1"/>
  <c r="D1296" i="1"/>
  <c r="G1296" i="1" s="1"/>
  <c r="E1297" i="1"/>
  <c r="Q1296" i="1"/>
  <c r="C526" i="1"/>
  <c r="P526" i="1" s="1"/>
  <c r="L1242" i="1"/>
  <c r="U1242" i="1"/>
  <c r="W1242" i="1" s="1"/>
  <c r="B525" i="1"/>
  <c r="A1297" i="1"/>
  <c r="H1296" i="1"/>
  <c r="T1296" i="1"/>
  <c r="AB1296" i="1"/>
  <c r="AA1296" i="1"/>
  <c r="M1243" i="1"/>
  <c r="J1243" i="1"/>
  <c r="K1243" i="1" s="1"/>
  <c r="I1244" i="1"/>
  <c r="N1243" i="1" l="1"/>
  <c r="HH1241" i="1"/>
  <c r="HK1241" i="1" s="1"/>
  <c r="HL1241" i="1" s="1"/>
  <c r="GR1241" i="1"/>
  <c r="GU1241" i="1" s="1"/>
  <c r="GV1241" i="1" s="1"/>
  <c r="GJ1241" i="1"/>
  <c r="GM1241" i="1" s="1"/>
  <c r="GN1241" i="1" s="1"/>
  <c r="GZ1241" i="1"/>
  <c r="HC1241" i="1" s="1"/>
  <c r="HD1241" i="1" s="1"/>
  <c r="FT1241" i="1"/>
  <c r="FW1241" i="1" s="1"/>
  <c r="FX1241" i="1" s="1"/>
  <c r="FD1241" i="1"/>
  <c r="FG1241" i="1" s="1"/>
  <c r="FH1241" i="1" s="1"/>
  <c r="EN1241" i="1"/>
  <c r="EQ1241" i="1" s="1"/>
  <c r="ER1241" i="1" s="1"/>
  <c r="DX1241" i="1"/>
  <c r="EA1241" i="1" s="1"/>
  <c r="EB1241" i="1" s="1"/>
  <c r="DH1241" i="1"/>
  <c r="DK1241" i="1" s="1"/>
  <c r="CR1241" i="1"/>
  <c r="CU1241" i="1" s="1"/>
  <c r="CB1241" i="1"/>
  <c r="CE1241" i="1" s="1"/>
  <c r="CF1241" i="1" s="1"/>
  <c r="BL1241" i="1"/>
  <c r="AV1241" i="1"/>
  <c r="AF1241" i="1"/>
  <c r="GB1241" i="1"/>
  <c r="GE1241" i="1" s="1"/>
  <c r="GF1241" i="1" s="1"/>
  <c r="FL1241" i="1"/>
  <c r="FO1241" i="1" s="1"/>
  <c r="FP1241" i="1" s="1"/>
  <c r="EV1241" i="1"/>
  <c r="EY1241" i="1" s="1"/>
  <c r="EZ1241" i="1" s="1"/>
  <c r="EF1241" i="1"/>
  <c r="EI1241" i="1" s="1"/>
  <c r="EJ1241" i="1" s="1"/>
  <c r="DP1241" i="1"/>
  <c r="DS1241" i="1" s="1"/>
  <c r="DT1241" i="1" s="1"/>
  <c r="CZ1241" i="1"/>
  <c r="DC1241" i="1" s="1"/>
  <c r="CJ1241" i="1"/>
  <c r="CM1241" i="1" s="1"/>
  <c r="CN1241" i="1" s="1"/>
  <c r="BT1241" i="1"/>
  <c r="BW1241" i="1" s="1"/>
  <c r="BX1241" i="1" s="1"/>
  <c r="BD1241" i="1"/>
  <c r="AN1241" i="1"/>
  <c r="O1242" i="1"/>
  <c r="F1296" i="1"/>
  <c r="R1296" i="1"/>
  <c r="S1296" i="1"/>
  <c r="Z1296" i="1" s="1"/>
  <c r="E1298" i="1"/>
  <c r="Q1297" i="1"/>
  <c r="D1297" i="1"/>
  <c r="G1297" i="1" s="1"/>
  <c r="L1243" i="1"/>
  <c r="U1243" i="1"/>
  <c r="W1243" i="1" s="1"/>
  <c r="A1298" i="1"/>
  <c r="H1297" i="1"/>
  <c r="X526" i="1"/>
  <c r="AB1297" i="1"/>
  <c r="AA1297" i="1"/>
  <c r="T1297" i="1"/>
  <c r="J1244" i="1"/>
  <c r="K1244" i="1" s="1"/>
  <c r="M1244" i="1"/>
  <c r="I1245" i="1"/>
  <c r="O1243" i="1" l="1"/>
  <c r="BL1243" i="1" s="1"/>
  <c r="N1244" i="1"/>
  <c r="HH1242" i="1"/>
  <c r="HK1242" i="1" s="1"/>
  <c r="HL1242" i="1" s="1"/>
  <c r="GR1242" i="1"/>
  <c r="GU1242" i="1" s="1"/>
  <c r="GV1242" i="1" s="1"/>
  <c r="GJ1242" i="1"/>
  <c r="GM1242" i="1" s="1"/>
  <c r="GN1242" i="1" s="1"/>
  <c r="GZ1242" i="1"/>
  <c r="HC1242" i="1" s="1"/>
  <c r="HD1242" i="1" s="1"/>
  <c r="FT1242" i="1"/>
  <c r="FW1242" i="1" s="1"/>
  <c r="FX1242" i="1" s="1"/>
  <c r="FD1242" i="1"/>
  <c r="FG1242" i="1" s="1"/>
  <c r="FH1242" i="1" s="1"/>
  <c r="EN1242" i="1"/>
  <c r="EQ1242" i="1" s="1"/>
  <c r="ER1242" i="1" s="1"/>
  <c r="DX1242" i="1"/>
  <c r="EA1242" i="1" s="1"/>
  <c r="EB1242" i="1" s="1"/>
  <c r="DH1242" i="1"/>
  <c r="DK1242" i="1" s="1"/>
  <c r="CR1242" i="1"/>
  <c r="CU1242" i="1" s="1"/>
  <c r="CB1242" i="1"/>
  <c r="CE1242" i="1" s="1"/>
  <c r="CF1242" i="1" s="1"/>
  <c r="BL1242" i="1"/>
  <c r="AV1242" i="1"/>
  <c r="AF1242" i="1"/>
  <c r="GB1242" i="1"/>
  <c r="GE1242" i="1" s="1"/>
  <c r="GF1242" i="1" s="1"/>
  <c r="FL1242" i="1"/>
  <c r="FO1242" i="1" s="1"/>
  <c r="FP1242" i="1" s="1"/>
  <c r="EV1242" i="1"/>
  <c r="EY1242" i="1" s="1"/>
  <c r="EZ1242" i="1" s="1"/>
  <c r="EF1242" i="1"/>
  <c r="EI1242" i="1" s="1"/>
  <c r="EJ1242" i="1" s="1"/>
  <c r="DP1242" i="1"/>
  <c r="DS1242" i="1" s="1"/>
  <c r="DT1242" i="1" s="1"/>
  <c r="CZ1242" i="1"/>
  <c r="DC1242" i="1" s="1"/>
  <c r="CJ1242" i="1"/>
  <c r="CM1242" i="1" s="1"/>
  <c r="CN1242" i="1" s="1"/>
  <c r="BT1242" i="1"/>
  <c r="BW1242" i="1" s="1"/>
  <c r="BX1242" i="1" s="1"/>
  <c r="BD1242" i="1"/>
  <c r="AN1242" i="1"/>
  <c r="F1297" i="1"/>
  <c r="S1297" i="1"/>
  <c r="Z1297" i="1" s="1"/>
  <c r="R1297" i="1"/>
  <c r="E1299" i="1"/>
  <c r="Q1298" i="1"/>
  <c r="D1298" i="1"/>
  <c r="G1298" i="1" s="1"/>
  <c r="C527" i="1"/>
  <c r="B526" i="1"/>
  <c r="L1244" i="1"/>
  <c r="U1244" i="1"/>
  <c r="W1244" i="1" s="1"/>
  <c r="A1299" i="1"/>
  <c r="H1298" i="1"/>
  <c r="J1245" i="1"/>
  <c r="K1245" i="1" s="1"/>
  <c r="M1245" i="1"/>
  <c r="I1246" i="1"/>
  <c r="T1298" i="1"/>
  <c r="AB1298" i="1"/>
  <c r="AA1298" i="1"/>
  <c r="N1245" i="1" l="1"/>
  <c r="O1244" i="1"/>
  <c r="GJ1244" i="1" s="1"/>
  <c r="GM1244" i="1" s="1"/>
  <c r="GN1244" i="1" s="1"/>
  <c r="BT1243" i="1"/>
  <c r="BW1243" i="1" s="1"/>
  <c r="BX1243" i="1" s="1"/>
  <c r="CJ1243" i="1"/>
  <c r="CM1243" i="1" s="1"/>
  <c r="CN1243" i="1" s="1"/>
  <c r="EF1243" i="1"/>
  <c r="EI1243" i="1" s="1"/>
  <c r="EJ1243" i="1" s="1"/>
  <c r="CB1243" i="1"/>
  <c r="CE1243" i="1" s="1"/>
  <c r="CF1243" i="1" s="1"/>
  <c r="CR1243" i="1"/>
  <c r="CU1243" i="1" s="1"/>
  <c r="DH1243" i="1"/>
  <c r="DK1243" i="1" s="1"/>
  <c r="DX1243" i="1"/>
  <c r="EA1243" i="1" s="1"/>
  <c r="EB1243" i="1" s="1"/>
  <c r="BD1243" i="1"/>
  <c r="EN1243" i="1"/>
  <c r="EQ1243" i="1" s="1"/>
  <c r="ER1243" i="1" s="1"/>
  <c r="CZ1243" i="1"/>
  <c r="DC1243" i="1" s="1"/>
  <c r="FD1243" i="1"/>
  <c r="FG1243" i="1" s="1"/>
  <c r="FH1243" i="1" s="1"/>
  <c r="DP1243" i="1"/>
  <c r="DS1243" i="1" s="1"/>
  <c r="DT1243" i="1" s="1"/>
  <c r="EV1243" i="1"/>
  <c r="EY1243" i="1" s="1"/>
  <c r="EZ1243" i="1" s="1"/>
  <c r="FT1243" i="1"/>
  <c r="FW1243" i="1" s="1"/>
  <c r="FX1243" i="1" s="1"/>
  <c r="FL1243" i="1"/>
  <c r="FO1243" i="1" s="1"/>
  <c r="FP1243" i="1" s="1"/>
  <c r="GZ1243" i="1"/>
  <c r="HC1243" i="1" s="1"/>
  <c r="HD1243" i="1" s="1"/>
  <c r="GB1243" i="1"/>
  <c r="GE1243" i="1" s="1"/>
  <c r="GF1243" i="1" s="1"/>
  <c r="GJ1243" i="1"/>
  <c r="GM1243" i="1" s="1"/>
  <c r="GN1243" i="1" s="1"/>
  <c r="AF1243" i="1"/>
  <c r="GR1243" i="1"/>
  <c r="GU1243" i="1" s="1"/>
  <c r="GV1243" i="1" s="1"/>
  <c r="AV1243" i="1"/>
  <c r="HH1243" i="1"/>
  <c r="HK1243" i="1" s="1"/>
  <c r="HL1243" i="1" s="1"/>
  <c r="AN1243" i="1"/>
  <c r="F1298" i="1"/>
  <c r="S1298" i="1"/>
  <c r="Z1298" i="1" s="1"/>
  <c r="R1298" i="1"/>
  <c r="D1299" i="1"/>
  <c r="G1299" i="1" s="1"/>
  <c r="E1300" i="1"/>
  <c r="Q1299" i="1"/>
  <c r="P527" i="1"/>
  <c r="R527" i="1"/>
  <c r="J1246" i="1"/>
  <c r="K1246" i="1" s="1"/>
  <c r="M1246" i="1"/>
  <c r="I1247" i="1"/>
  <c r="A1300" i="1"/>
  <c r="H1299" i="1"/>
  <c r="L1245" i="1"/>
  <c r="U1245" i="1"/>
  <c r="W1245" i="1" s="1"/>
  <c r="AB1299" i="1"/>
  <c r="AA1299" i="1"/>
  <c r="T1299" i="1"/>
  <c r="CR1244" i="1" l="1"/>
  <c r="CU1244" i="1" s="1"/>
  <c r="DH1244" i="1"/>
  <c r="DK1244" i="1" s="1"/>
  <c r="HH1244" i="1"/>
  <c r="HK1244" i="1" s="1"/>
  <c r="HL1244" i="1" s="1"/>
  <c r="N1246" i="1"/>
  <c r="EF1244" i="1"/>
  <c r="EI1244" i="1" s="1"/>
  <c r="EJ1244" i="1" s="1"/>
  <c r="EV1244" i="1"/>
  <c r="EY1244" i="1" s="1"/>
  <c r="EZ1244" i="1" s="1"/>
  <c r="GR1244" i="1"/>
  <c r="GU1244" i="1" s="1"/>
  <c r="GV1244" i="1" s="1"/>
  <c r="AN1244" i="1"/>
  <c r="FL1244" i="1"/>
  <c r="FO1244" i="1" s="1"/>
  <c r="FP1244" i="1" s="1"/>
  <c r="DX1244" i="1"/>
  <c r="EA1244" i="1" s="1"/>
  <c r="EB1244" i="1" s="1"/>
  <c r="BD1244" i="1"/>
  <c r="GB1244" i="1"/>
  <c r="GE1244" i="1" s="1"/>
  <c r="GF1244" i="1" s="1"/>
  <c r="EN1244" i="1"/>
  <c r="EQ1244" i="1" s="1"/>
  <c r="ER1244" i="1" s="1"/>
  <c r="O1245" i="1"/>
  <c r="CR1245" i="1" s="1"/>
  <c r="CU1245" i="1" s="1"/>
  <c r="BT1244" i="1"/>
  <c r="BW1244" i="1" s="1"/>
  <c r="BX1244" i="1" s="1"/>
  <c r="AF1244" i="1"/>
  <c r="FD1244" i="1"/>
  <c r="FG1244" i="1" s="1"/>
  <c r="FH1244" i="1" s="1"/>
  <c r="CJ1244" i="1"/>
  <c r="CM1244" i="1" s="1"/>
  <c r="CN1244" i="1" s="1"/>
  <c r="FT1244" i="1"/>
  <c r="FW1244" i="1" s="1"/>
  <c r="FX1244" i="1" s="1"/>
  <c r="CZ1244" i="1"/>
  <c r="DC1244" i="1" s="1"/>
  <c r="BL1244" i="1"/>
  <c r="GZ1244" i="1"/>
  <c r="HC1244" i="1" s="1"/>
  <c r="HD1244" i="1" s="1"/>
  <c r="AV1244" i="1"/>
  <c r="DP1244" i="1"/>
  <c r="DS1244" i="1" s="1"/>
  <c r="DT1244" i="1" s="1"/>
  <c r="CB1244" i="1"/>
  <c r="CE1244" i="1" s="1"/>
  <c r="CF1244" i="1" s="1"/>
  <c r="F1299" i="1"/>
  <c r="E1301" i="1"/>
  <c r="Q1300" i="1"/>
  <c r="S1299" i="1"/>
  <c r="Z1299" i="1" s="1"/>
  <c r="R1299" i="1"/>
  <c r="D1300" i="1"/>
  <c r="G1300" i="1" s="1"/>
  <c r="X527" i="1"/>
  <c r="L1246" i="1"/>
  <c r="U1246" i="1"/>
  <c r="W1246" i="1" s="1"/>
  <c r="T1300" i="1"/>
  <c r="AB1300" i="1"/>
  <c r="AA1300" i="1"/>
  <c r="J1247" i="1"/>
  <c r="K1247" i="1" s="1"/>
  <c r="M1247" i="1"/>
  <c r="I1248" i="1"/>
  <c r="A1301" i="1"/>
  <c r="H1300" i="1"/>
  <c r="N1247" i="1" l="1"/>
  <c r="O1246" i="1"/>
  <c r="CZ1246" i="1" s="1"/>
  <c r="DC1246" i="1" s="1"/>
  <c r="FL1245" i="1"/>
  <c r="FO1245" i="1" s="1"/>
  <c r="FP1245" i="1" s="1"/>
  <c r="FT1245" i="1"/>
  <c r="FW1245" i="1" s="1"/>
  <c r="FX1245" i="1" s="1"/>
  <c r="EN1245" i="1"/>
  <c r="EQ1245" i="1" s="1"/>
  <c r="ER1245" i="1" s="1"/>
  <c r="BL1245" i="1"/>
  <c r="HH1245" i="1"/>
  <c r="HK1245" i="1" s="1"/>
  <c r="HL1245" i="1" s="1"/>
  <c r="AN1245" i="1"/>
  <c r="DP1245" i="1"/>
  <c r="DS1245" i="1" s="1"/>
  <c r="DT1245" i="1" s="1"/>
  <c r="DH1245" i="1"/>
  <c r="DK1245" i="1" s="1"/>
  <c r="CB1245" i="1"/>
  <c r="CE1245" i="1" s="1"/>
  <c r="CF1245" i="1" s="1"/>
  <c r="EV1245" i="1"/>
  <c r="EY1245" i="1" s="1"/>
  <c r="EZ1245" i="1" s="1"/>
  <c r="EF1245" i="1"/>
  <c r="EI1245" i="1" s="1"/>
  <c r="EJ1245" i="1" s="1"/>
  <c r="CZ1245" i="1"/>
  <c r="DC1245" i="1" s="1"/>
  <c r="BD1245" i="1"/>
  <c r="FD1245" i="1"/>
  <c r="FG1245" i="1" s="1"/>
  <c r="FH1245" i="1" s="1"/>
  <c r="GZ1245" i="1"/>
  <c r="HC1245" i="1" s="1"/>
  <c r="HD1245" i="1" s="1"/>
  <c r="BT1245" i="1"/>
  <c r="BW1245" i="1" s="1"/>
  <c r="BX1245" i="1" s="1"/>
  <c r="AF1245" i="1"/>
  <c r="GJ1245" i="1"/>
  <c r="GM1245" i="1" s="1"/>
  <c r="GN1245" i="1" s="1"/>
  <c r="CJ1245" i="1"/>
  <c r="CM1245" i="1" s="1"/>
  <c r="CN1245" i="1" s="1"/>
  <c r="AV1245" i="1"/>
  <c r="GR1245" i="1"/>
  <c r="GU1245" i="1" s="1"/>
  <c r="GV1245" i="1" s="1"/>
  <c r="DX1245" i="1"/>
  <c r="EA1245" i="1" s="1"/>
  <c r="EB1245" i="1" s="1"/>
  <c r="GB1245" i="1"/>
  <c r="GE1245" i="1" s="1"/>
  <c r="GF1245" i="1" s="1"/>
  <c r="B527" i="1"/>
  <c r="GN27" i="1"/>
  <c r="GO27" i="1" s="1"/>
  <c r="F1300" i="1"/>
  <c r="E1302" i="1"/>
  <c r="Q1301" i="1"/>
  <c r="R1300" i="1"/>
  <c r="S1300" i="1"/>
  <c r="Z1300" i="1" s="1"/>
  <c r="D1301" i="1"/>
  <c r="G1301" i="1" s="1"/>
  <c r="C528" i="1"/>
  <c r="P528" i="1" s="1"/>
  <c r="X528" i="1" s="1"/>
  <c r="Z527" i="1"/>
  <c r="AI527" i="1" s="1"/>
  <c r="AE527" i="1"/>
  <c r="AC528" i="1"/>
  <c r="L1247" i="1"/>
  <c r="U1247" i="1"/>
  <c r="W1247" i="1" s="1"/>
  <c r="A1302" i="1"/>
  <c r="H1301" i="1"/>
  <c r="AB1301" i="1"/>
  <c r="AA1301" i="1"/>
  <c r="T1301" i="1"/>
  <c r="J1248" i="1"/>
  <c r="K1248" i="1" s="1"/>
  <c r="M1248" i="1"/>
  <c r="I1249" i="1"/>
  <c r="O1247" i="1" l="1"/>
  <c r="GR1247" i="1" s="1"/>
  <c r="GU1247" i="1" s="1"/>
  <c r="GV1247" i="1" s="1"/>
  <c r="N1248" i="1"/>
  <c r="HH1246" i="1"/>
  <c r="HK1246" i="1" s="1"/>
  <c r="HL1246" i="1" s="1"/>
  <c r="CB1246" i="1"/>
  <c r="CE1246" i="1" s="1"/>
  <c r="CF1246" i="1" s="1"/>
  <c r="GZ1246" i="1"/>
  <c r="HC1246" i="1" s="1"/>
  <c r="HD1246" i="1" s="1"/>
  <c r="CJ1246" i="1"/>
  <c r="CM1246" i="1" s="1"/>
  <c r="CN1246" i="1" s="1"/>
  <c r="DP1246" i="1"/>
  <c r="DS1246" i="1" s="1"/>
  <c r="DT1246" i="1" s="1"/>
  <c r="EV1246" i="1"/>
  <c r="EY1246" i="1" s="1"/>
  <c r="EZ1246" i="1" s="1"/>
  <c r="DX1246" i="1"/>
  <c r="EA1246" i="1" s="1"/>
  <c r="EB1246" i="1" s="1"/>
  <c r="FL1246" i="1"/>
  <c r="FO1246" i="1" s="1"/>
  <c r="FP1246" i="1" s="1"/>
  <c r="FT1246" i="1"/>
  <c r="FW1246" i="1" s="1"/>
  <c r="FX1246" i="1" s="1"/>
  <c r="BL1246" i="1"/>
  <c r="EN1246" i="1"/>
  <c r="EQ1246" i="1" s="1"/>
  <c r="ER1246" i="1" s="1"/>
  <c r="DH1246" i="1"/>
  <c r="DK1246" i="1" s="1"/>
  <c r="GJ1246" i="1"/>
  <c r="GM1246" i="1" s="1"/>
  <c r="GN1246" i="1" s="1"/>
  <c r="AN1246" i="1"/>
  <c r="GR1246" i="1"/>
  <c r="GU1246" i="1" s="1"/>
  <c r="GV1246" i="1" s="1"/>
  <c r="AV1246" i="1"/>
  <c r="EF1246" i="1"/>
  <c r="EI1246" i="1" s="1"/>
  <c r="EJ1246" i="1" s="1"/>
  <c r="AF1246" i="1"/>
  <c r="BT1246" i="1"/>
  <c r="BW1246" i="1" s="1"/>
  <c r="BX1246" i="1" s="1"/>
  <c r="FD1246" i="1"/>
  <c r="FG1246" i="1" s="1"/>
  <c r="FH1246" i="1" s="1"/>
  <c r="BD1246" i="1"/>
  <c r="CR1246" i="1"/>
  <c r="CU1246" i="1" s="1"/>
  <c r="GB1246" i="1"/>
  <c r="GE1246" i="1" s="1"/>
  <c r="GF1246" i="1" s="1"/>
  <c r="F1301" i="1"/>
  <c r="E1303" i="1"/>
  <c r="Q1302" i="1"/>
  <c r="S1301" i="1"/>
  <c r="Z1301" i="1" s="1"/>
  <c r="R1301" i="1"/>
  <c r="D1302" i="1"/>
  <c r="G1302" i="1" s="1"/>
  <c r="AJ527" i="1"/>
  <c r="AE528" i="1"/>
  <c r="AD528" i="1"/>
  <c r="AI528" i="1"/>
  <c r="AC529" i="1"/>
  <c r="AD529" i="1" s="1"/>
  <c r="C529" i="1"/>
  <c r="T1302" i="1"/>
  <c r="AB1302" i="1"/>
  <c r="AA1302" i="1"/>
  <c r="J1249" i="1"/>
  <c r="K1249" i="1" s="1"/>
  <c r="M1249" i="1"/>
  <c r="N1249" i="1" s="1"/>
  <c r="I1250" i="1"/>
  <c r="L1248" i="1"/>
  <c r="O1248" i="1" s="1"/>
  <c r="U1248" i="1"/>
  <c r="W1248" i="1" s="1"/>
  <c r="A1303" i="1"/>
  <c r="H1302" i="1"/>
  <c r="AV1247" i="1" l="1"/>
  <c r="EN1247" i="1"/>
  <c r="EQ1247" i="1" s="1"/>
  <c r="ER1247" i="1" s="1"/>
  <c r="AF1247" i="1"/>
  <c r="BT1247" i="1"/>
  <c r="BW1247" i="1" s="1"/>
  <c r="BX1247" i="1" s="1"/>
  <c r="AN1247" i="1"/>
  <c r="CR1247" i="1"/>
  <c r="CU1247" i="1" s="1"/>
  <c r="DH1247" i="1"/>
  <c r="DK1247" i="1" s="1"/>
  <c r="BD1247" i="1"/>
  <c r="EF1247" i="1"/>
  <c r="EI1247" i="1" s="1"/>
  <c r="EJ1247" i="1" s="1"/>
  <c r="FL1247" i="1"/>
  <c r="FO1247" i="1" s="1"/>
  <c r="FP1247" i="1" s="1"/>
  <c r="CB1247" i="1"/>
  <c r="CE1247" i="1" s="1"/>
  <c r="CF1247" i="1" s="1"/>
  <c r="EV1247" i="1"/>
  <c r="EY1247" i="1" s="1"/>
  <c r="EZ1247" i="1" s="1"/>
  <c r="GB1247" i="1"/>
  <c r="GE1247" i="1" s="1"/>
  <c r="GF1247" i="1" s="1"/>
  <c r="CZ1247" i="1"/>
  <c r="DC1247" i="1" s="1"/>
  <c r="GZ1247" i="1"/>
  <c r="HC1247" i="1" s="1"/>
  <c r="HD1247" i="1" s="1"/>
  <c r="BL1247" i="1"/>
  <c r="DP1247" i="1"/>
  <c r="DS1247" i="1" s="1"/>
  <c r="DT1247" i="1" s="1"/>
  <c r="GJ1247" i="1"/>
  <c r="GM1247" i="1" s="1"/>
  <c r="GN1247" i="1" s="1"/>
  <c r="CJ1247" i="1"/>
  <c r="CM1247" i="1" s="1"/>
  <c r="CN1247" i="1" s="1"/>
  <c r="FD1247" i="1"/>
  <c r="FG1247" i="1" s="1"/>
  <c r="FH1247" i="1" s="1"/>
  <c r="HH1247" i="1"/>
  <c r="HK1247" i="1" s="1"/>
  <c r="HL1247" i="1" s="1"/>
  <c r="DX1247" i="1"/>
  <c r="EA1247" i="1" s="1"/>
  <c r="EB1247" i="1" s="1"/>
  <c r="FT1247" i="1"/>
  <c r="FW1247" i="1" s="1"/>
  <c r="FX1247" i="1" s="1"/>
  <c r="HH1248" i="1"/>
  <c r="HK1248" i="1" s="1"/>
  <c r="HL1248" i="1" s="1"/>
  <c r="GJ1248" i="1"/>
  <c r="GM1248" i="1" s="1"/>
  <c r="GN1248" i="1" s="1"/>
  <c r="GZ1248" i="1"/>
  <c r="HC1248" i="1" s="1"/>
  <c r="HD1248" i="1" s="1"/>
  <c r="GR1248" i="1"/>
  <c r="GU1248" i="1" s="1"/>
  <c r="GV1248" i="1" s="1"/>
  <c r="FT1248" i="1"/>
  <c r="FW1248" i="1" s="1"/>
  <c r="FX1248" i="1" s="1"/>
  <c r="DP1248" i="1"/>
  <c r="DS1248" i="1" s="1"/>
  <c r="DT1248" i="1" s="1"/>
  <c r="CZ1248" i="1"/>
  <c r="DC1248" i="1" s="1"/>
  <c r="AV1248" i="1"/>
  <c r="AF1248" i="1"/>
  <c r="EV1248" i="1"/>
  <c r="EY1248" i="1" s="1"/>
  <c r="EZ1248" i="1" s="1"/>
  <c r="DX1248" i="1"/>
  <c r="EA1248" i="1" s="1"/>
  <c r="EB1248" i="1" s="1"/>
  <c r="CJ1248" i="1"/>
  <c r="CM1248" i="1" s="1"/>
  <c r="CN1248" i="1" s="1"/>
  <c r="BT1248" i="1"/>
  <c r="BW1248" i="1" s="1"/>
  <c r="BX1248" i="1" s="1"/>
  <c r="GB1248" i="1"/>
  <c r="GE1248" i="1" s="1"/>
  <c r="GF1248" i="1" s="1"/>
  <c r="FD1248" i="1"/>
  <c r="FG1248" i="1" s="1"/>
  <c r="FH1248" i="1" s="1"/>
  <c r="EF1248" i="1"/>
  <c r="EI1248" i="1" s="1"/>
  <c r="EJ1248" i="1" s="1"/>
  <c r="DH1248" i="1"/>
  <c r="DK1248" i="1" s="1"/>
  <c r="CR1248" i="1"/>
  <c r="CU1248" i="1" s="1"/>
  <c r="BD1248" i="1"/>
  <c r="AN1248" i="1"/>
  <c r="FL1248" i="1"/>
  <c r="FO1248" i="1" s="1"/>
  <c r="FP1248" i="1" s="1"/>
  <c r="EN1248" i="1"/>
  <c r="EQ1248" i="1" s="1"/>
  <c r="ER1248" i="1" s="1"/>
  <c r="CB1248" i="1"/>
  <c r="CE1248" i="1" s="1"/>
  <c r="CF1248" i="1" s="1"/>
  <c r="BL1248" i="1"/>
  <c r="F1302" i="1"/>
  <c r="E1304" i="1"/>
  <c r="Q1303" i="1"/>
  <c r="S1302" i="1"/>
  <c r="Z1302" i="1" s="1"/>
  <c r="R1302" i="1"/>
  <c r="D1303" i="1"/>
  <c r="G1303" i="1" s="1"/>
  <c r="AJ528" i="1"/>
  <c r="B528" i="1" s="1"/>
  <c r="AI529" i="1"/>
  <c r="AC530" i="1"/>
  <c r="AD530" i="1" s="1"/>
  <c r="AE529" i="1"/>
  <c r="L1249" i="1"/>
  <c r="O1249" i="1" s="1"/>
  <c r="U1249" i="1"/>
  <c r="W1249" i="1" s="1"/>
  <c r="A1304" i="1"/>
  <c r="H1303" i="1"/>
  <c r="J1250" i="1"/>
  <c r="K1250" i="1" s="1"/>
  <c r="M1250" i="1"/>
  <c r="N1250" i="1" s="1"/>
  <c r="I1251" i="1"/>
  <c r="P529" i="1"/>
  <c r="AB1303" i="1"/>
  <c r="AA1303" i="1"/>
  <c r="T1303" i="1"/>
  <c r="GR1249" i="1" l="1"/>
  <c r="GU1249" i="1" s="1"/>
  <c r="GV1249" i="1" s="1"/>
  <c r="HH1249" i="1"/>
  <c r="HK1249" i="1" s="1"/>
  <c r="HL1249" i="1" s="1"/>
  <c r="GJ1249" i="1"/>
  <c r="GM1249" i="1" s="1"/>
  <c r="GN1249" i="1" s="1"/>
  <c r="GZ1249" i="1"/>
  <c r="HC1249" i="1" s="1"/>
  <c r="HD1249" i="1" s="1"/>
  <c r="AN1249" i="1"/>
  <c r="FT1249" i="1"/>
  <c r="FW1249" i="1" s="1"/>
  <c r="FX1249" i="1" s="1"/>
  <c r="FD1249" i="1"/>
  <c r="FG1249" i="1" s="1"/>
  <c r="FH1249" i="1" s="1"/>
  <c r="EN1249" i="1"/>
  <c r="EQ1249" i="1" s="1"/>
  <c r="ER1249" i="1" s="1"/>
  <c r="DX1249" i="1"/>
  <c r="EA1249" i="1" s="1"/>
  <c r="EB1249" i="1" s="1"/>
  <c r="DH1249" i="1"/>
  <c r="DK1249" i="1" s="1"/>
  <c r="CR1249" i="1"/>
  <c r="CU1249" i="1" s="1"/>
  <c r="CB1249" i="1"/>
  <c r="CE1249" i="1" s="1"/>
  <c r="CF1249" i="1" s="1"/>
  <c r="BL1249" i="1"/>
  <c r="AV1249" i="1"/>
  <c r="GB1249" i="1"/>
  <c r="GE1249" i="1" s="1"/>
  <c r="GF1249" i="1" s="1"/>
  <c r="FL1249" i="1"/>
  <c r="FO1249" i="1" s="1"/>
  <c r="FP1249" i="1" s="1"/>
  <c r="EV1249" i="1"/>
  <c r="EY1249" i="1" s="1"/>
  <c r="EZ1249" i="1" s="1"/>
  <c r="EF1249" i="1"/>
  <c r="EI1249" i="1" s="1"/>
  <c r="EJ1249" i="1" s="1"/>
  <c r="DP1249" i="1"/>
  <c r="DS1249" i="1" s="1"/>
  <c r="DT1249" i="1" s="1"/>
  <c r="CZ1249" i="1"/>
  <c r="DC1249" i="1" s="1"/>
  <c r="CJ1249" i="1"/>
  <c r="CM1249" i="1" s="1"/>
  <c r="CN1249" i="1" s="1"/>
  <c r="BT1249" i="1"/>
  <c r="BW1249" i="1" s="1"/>
  <c r="BX1249" i="1" s="1"/>
  <c r="BD1249" i="1"/>
  <c r="AF1249" i="1"/>
  <c r="F1303" i="1"/>
  <c r="E1305" i="1"/>
  <c r="Q1304" i="1"/>
  <c r="S1303" i="1"/>
  <c r="Z1303" i="1" s="1"/>
  <c r="R1303" i="1"/>
  <c r="D1304" i="1"/>
  <c r="G1304" i="1" s="1"/>
  <c r="AJ529" i="1"/>
  <c r="AE530" i="1"/>
  <c r="AC531" i="1"/>
  <c r="AD531" i="1" s="1"/>
  <c r="AI530" i="1"/>
  <c r="L1250" i="1"/>
  <c r="O1250" i="1" s="1"/>
  <c r="U1250" i="1"/>
  <c r="W1250" i="1" s="1"/>
  <c r="X529" i="1"/>
  <c r="A1305" i="1"/>
  <c r="H1304" i="1"/>
  <c r="J1251" i="1"/>
  <c r="K1251" i="1" s="1"/>
  <c r="M1251" i="1"/>
  <c r="N1251" i="1" s="1"/>
  <c r="I1252" i="1"/>
  <c r="T1304" i="1"/>
  <c r="AB1304" i="1"/>
  <c r="AA1304" i="1"/>
  <c r="HH1250" i="1" l="1"/>
  <c r="HK1250" i="1" s="1"/>
  <c r="HL1250" i="1" s="1"/>
  <c r="GJ1250" i="1"/>
  <c r="GM1250" i="1" s="1"/>
  <c r="GN1250" i="1" s="1"/>
  <c r="GZ1250" i="1"/>
  <c r="HC1250" i="1" s="1"/>
  <c r="HD1250" i="1" s="1"/>
  <c r="GR1250" i="1"/>
  <c r="GU1250" i="1" s="1"/>
  <c r="GV1250" i="1" s="1"/>
  <c r="FT1250" i="1"/>
  <c r="FW1250" i="1" s="1"/>
  <c r="FX1250" i="1" s="1"/>
  <c r="FD1250" i="1"/>
  <c r="FG1250" i="1" s="1"/>
  <c r="FH1250" i="1" s="1"/>
  <c r="EN1250" i="1"/>
  <c r="EQ1250" i="1" s="1"/>
  <c r="ER1250" i="1" s="1"/>
  <c r="DX1250" i="1"/>
  <c r="EA1250" i="1" s="1"/>
  <c r="EB1250" i="1" s="1"/>
  <c r="DH1250" i="1"/>
  <c r="DK1250" i="1" s="1"/>
  <c r="CR1250" i="1"/>
  <c r="CU1250" i="1" s="1"/>
  <c r="CB1250" i="1"/>
  <c r="CE1250" i="1" s="1"/>
  <c r="CF1250" i="1" s="1"/>
  <c r="BL1250" i="1"/>
  <c r="AV1250" i="1"/>
  <c r="AF1250" i="1"/>
  <c r="GB1250" i="1"/>
  <c r="GE1250" i="1" s="1"/>
  <c r="GF1250" i="1" s="1"/>
  <c r="FL1250" i="1"/>
  <c r="FO1250" i="1" s="1"/>
  <c r="FP1250" i="1" s="1"/>
  <c r="EV1250" i="1"/>
  <c r="EY1250" i="1" s="1"/>
  <c r="EZ1250" i="1" s="1"/>
  <c r="EF1250" i="1"/>
  <c r="EI1250" i="1" s="1"/>
  <c r="EJ1250" i="1" s="1"/>
  <c r="DP1250" i="1"/>
  <c r="DS1250" i="1" s="1"/>
  <c r="DT1250" i="1" s="1"/>
  <c r="CZ1250" i="1"/>
  <c r="DC1250" i="1" s="1"/>
  <c r="CJ1250" i="1"/>
  <c r="CM1250" i="1" s="1"/>
  <c r="CN1250" i="1" s="1"/>
  <c r="BT1250" i="1"/>
  <c r="BW1250" i="1" s="1"/>
  <c r="BX1250" i="1" s="1"/>
  <c r="BD1250" i="1"/>
  <c r="AN1250" i="1"/>
  <c r="B529" i="1"/>
  <c r="F1304" i="1"/>
  <c r="E1306" i="1"/>
  <c r="Q1305" i="1"/>
  <c r="R1304" i="1"/>
  <c r="S1304" i="1"/>
  <c r="Z1304" i="1" s="1"/>
  <c r="D1305" i="1"/>
  <c r="G1305" i="1" s="1"/>
  <c r="AJ530" i="1"/>
  <c r="AE531" i="1"/>
  <c r="AI531" i="1"/>
  <c r="AC532" i="1"/>
  <c r="AD532" i="1" s="1"/>
  <c r="C530" i="1"/>
  <c r="P530" i="1" s="1"/>
  <c r="J1252" i="1"/>
  <c r="K1252" i="1" s="1"/>
  <c r="M1252" i="1"/>
  <c r="N1252" i="1" s="1"/>
  <c r="I1253" i="1"/>
  <c r="A1306" i="1"/>
  <c r="H1305" i="1"/>
  <c r="AB1305" i="1"/>
  <c r="AA1305" i="1"/>
  <c r="T1305" i="1"/>
  <c r="L1251" i="1"/>
  <c r="O1251" i="1" s="1"/>
  <c r="U1251" i="1"/>
  <c r="W1251" i="1" s="1"/>
  <c r="GR1251" i="1" l="1"/>
  <c r="GU1251" i="1" s="1"/>
  <c r="GV1251" i="1" s="1"/>
  <c r="HH1251" i="1"/>
  <c r="HK1251" i="1" s="1"/>
  <c r="HL1251" i="1" s="1"/>
  <c r="GJ1251" i="1"/>
  <c r="GM1251" i="1" s="1"/>
  <c r="GN1251" i="1" s="1"/>
  <c r="GZ1251" i="1"/>
  <c r="HC1251" i="1" s="1"/>
  <c r="HD1251" i="1" s="1"/>
  <c r="FT1251" i="1"/>
  <c r="FW1251" i="1" s="1"/>
  <c r="FX1251" i="1" s="1"/>
  <c r="FD1251" i="1"/>
  <c r="FG1251" i="1" s="1"/>
  <c r="FH1251" i="1" s="1"/>
  <c r="EN1251" i="1"/>
  <c r="EQ1251" i="1" s="1"/>
  <c r="ER1251" i="1" s="1"/>
  <c r="GB1251" i="1"/>
  <c r="GE1251" i="1" s="1"/>
  <c r="GF1251" i="1" s="1"/>
  <c r="FL1251" i="1"/>
  <c r="FO1251" i="1" s="1"/>
  <c r="FP1251" i="1" s="1"/>
  <c r="EV1251" i="1"/>
  <c r="EY1251" i="1" s="1"/>
  <c r="EZ1251" i="1" s="1"/>
  <c r="EF1251" i="1"/>
  <c r="EI1251" i="1" s="1"/>
  <c r="EJ1251" i="1" s="1"/>
  <c r="DX1251" i="1"/>
  <c r="EA1251" i="1" s="1"/>
  <c r="EB1251" i="1" s="1"/>
  <c r="DH1251" i="1"/>
  <c r="DK1251" i="1" s="1"/>
  <c r="CR1251" i="1"/>
  <c r="CU1251" i="1" s="1"/>
  <c r="CB1251" i="1"/>
  <c r="CE1251" i="1" s="1"/>
  <c r="CF1251" i="1" s="1"/>
  <c r="BL1251" i="1"/>
  <c r="AV1251" i="1"/>
  <c r="AF1251" i="1"/>
  <c r="DP1251" i="1"/>
  <c r="DS1251" i="1" s="1"/>
  <c r="DT1251" i="1" s="1"/>
  <c r="CZ1251" i="1"/>
  <c r="DC1251" i="1" s="1"/>
  <c r="CJ1251" i="1"/>
  <c r="CM1251" i="1" s="1"/>
  <c r="CN1251" i="1" s="1"/>
  <c r="BT1251" i="1"/>
  <c r="BW1251" i="1" s="1"/>
  <c r="BX1251" i="1" s="1"/>
  <c r="BD1251" i="1"/>
  <c r="AN1251" i="1"/>
  <c r="F1305" i="1"/>
  <c r="S1305" i="1"/>
  <c r="Z1305" i="1" s="1"/>
  <c r="R1305" i="1"/>
  <c r="E1307" i="1"/>
  <c r="Q1306" i="1"/>
  <c r="D1306" i="1"/>
  <c r="G1306" i="1" s="1"/>
  <c r="AJ531" i="1"/>
  <c r="AE532" i="1"/>
  <c r="AI532" i="1"/>
  <c r="AC533" i="1"/>
  <c r="AD533" i="1" s="1"/>
  <c r="T1306" i="1"/>
  <c r="AB1306" i="1"/>
  <c r="AA1306" i="1"/>
  <c r="L1252" i="1"/>
  <c r="O1252" i="1" s="1"/>
  <c r="U1252" i="1"/>
  <c r="W1252" i="1" s="1"/>
  <c r="X530" i="1"/>
  <c r="B530" i="1" s="1"/>
  <c r="A1307" i="1"/>
  <c r="H1306" i="1"/>
  <c r="J1253" i="1"/>
  <c r="K1253" i="1" s="1"/>
  <c r="M1253" i="1"/>
  <c r="N1253" i="1" s="1"/>
  <c r="I1254" i="1"/>
  <c r="HH1252" i="1" l="1"/>
  <c r="HK1252" i="1" s="1"/>
  <c r="HL1252" i="1" s="1"/>
  <c r="GJ1252" i="1"/>
  <c r="GM1252" i="1" s="1"/>
  <c r="GN1252" i="1" s="1"/>
  <c r="GZ1252" i="1"/>
  <c r="HC1252" i="1" s="1"/>
  <c r="HD1252" i="1" s="1"/>
  <c r="GR1252" i="1"/>
  <c r="GU1252" i="1" s="1"/>
  <c r="GV1252" i="1" s="1"/>
  <c r="EV1252" i="1"/>
  <c r="EY1252" i="1" s="1"/>
  <c r="EZ1252" i="1" s="1"/>
  <c r="DX1252" i="1"/>
  <c r="EA1252" i="1" s="1"/>
  <c r="EB1252" i="1" s="1"/>
  <c r="CJ1252" i="1"/>
  <c r="CM1252" i="1" s="1"/>
  <c r="CN1252" i="1" s="1"/>
  <c r="BL1252" i="1"/>
  <c r="AV1252" i="1"/>
  <c r="AF1252" i="1"/>
  <c r="FT1252" i="1"/>
  <c r="FW1252" i="1" s="1"/>
  <c r="FX1252" i="1" s="1"/>
  <c r="EF1252" i="1"/>
  <c r="EI1252" i="1" s="1"/>
  <c r="EJ1252" i="1" s="1"/>
  <c r="DH1252" i="1"/>
  <c r="DK1252" i="1" s="1"/>
  <c r="BT1252" i="1"/>
  <c r="BW1252" i="1" s="1"/>
  <c r="BX1252" i="1" s="1"/>
  <c r="GB1252" i="1"/>
  <c r="GE1252" i="1" s="1"/>
  <c r="GF1252" i="1" s="1"/>
  <c r="FD1252" i="1"/>
  <c r="FG1252" i="1" s="1"/>
  <c r="FH1252" i="1" s="1"/>
  <c r="DP1252" i="1"/>
  <c r="DS1252" i="1" s="1"/>
  <c r="DT1252" i="1" s="1"/>
  <c r="CR1252" i="1"/>
  <c r="CU1252" i="1" s="1"/>
  <c r="BD1252" i="1"/>
  <c r="AN1252" i="1"/>
  <c r="FL1252" i="1"/>
  <c r="FO1252" i="1" s="1"/>
  <c r="FP1252" i="1" s="1"/>
  <c r="EN1252" i="1"/>
  <c r="EQ1252" i="1" s="1"/>
  <c r="ER1252" i="1" s="1"/>
  <c r="CZ1252" i="1"/>
  <c r="DC1252" i="1" s="1"/>
  <c r="CB1252" i="1"/>
  <c r="CE1252" i="1" s="1"/>
  <c r="CF1252" i="1" s="1"/>
  <c r="F1306" i="1"/>
  <c r="S1306" i="1"/>
  <c r="Z1306" i="1" s="1"/>
  <c r="R1306" i="1"/>
  <c r="E1308" i="1"/>
  <c r="Q1307" i="1"/>
  <c r="D1307" i="1"/>
  <c r="G1307" i="1" s="1"/>
  <c r="AJ532" i="1"/>
  <c r="AE533" i="1"/>
  <c r="AI533" i="1"/>
  <c r="AC534" i="1"/>
  <c r="AD534" i="1" s="1"/>
  <c r="C531" i="1"/>
  <c r="L1253" i="1"/>
  <c r="O1253" i="1" s="1"/>
  <c r="U1253" i="1"/>
  <c r="W1253" i="1" s="1"/>
  <c r="AB1307" i="1"/>
  <c r="AA1307" i="1"/>
  <c r="T1307" i="1"/>
  <c r="J1254" i="1"/>
  <c r="K1254" i="1" s="1"/>
  <c r="M1254" i="1"/>
  <c r="N1254" i="1" s="1"/>
  <c r="I1255" i="1"/>
  <c r="A1308" i="1"/>
  <c r="H1307" i="1"/>
  <c r="GR1253" i="1" l="1"/>
  <c r="GU1253" i="1" s="1"/>
  <c r="GV1253" i="1" s="1"/>
  <c r="HH1253" i="1"/>
  <c r="HK1253" i="1" s="1"/>
  <c r="HL1253" i="1" s="1"/>
  <c r="GJ1253" i="1"/>
  <c r="GM1253" i="1" s="1"/>
  <c r="GN1253" i="1" s="1"/>
  <c r="FD1253" i="1"/>
  <c r="FG1253" i="1" s="1"/>
  <c r="FH1253" i="1" s="1"/>
  <c r="DP1253" i="1"/>
  <c r="DS1253" i="1" s="1"/>
  <c r="DT1253" i="1" s="1"/>
  <c r="CR1253" i="1"/>
  <c r="CU1253" i="1" s="1"/>
  <c r="BD1253" i="1"/>
  <c r="AF1253" i="1"/>
  <c r="GZ1253" i="1"/>
  <c r="HC1253" i="1" s="1"/>
  <c r="HD1253" i="1" s="1"/>
  <c r="GB1253" i="1"/>
  <c r="GE1253" i="1" s="1"/>
  <c r="GF1253" i="1" s="1"/>
  <c r="FL1253" i="1"/>
  <c r="FO1253" i="1" s="1"/>
  <c r="FP1253" i="1" s="1"/>
  <c r="EN1253" i="1"/>
  <c r="EQ1253" i="1" s="1"/>
  <c r="ER1253" i="1" s="1"/>
  <c r="CZ1253" i="1"/>
  <c r="DC1253" i="1" s="1"/>
  <c r="CB1253" i="1"/>
  <c r="CE1253" i="1" s="1"/>
  <c r="CF1253" i="1" s="1"/>
  <c r="AN1253" i="1"/>
  <c r="EV1253" i="1"/>
  <c r="EY1253" i="1" s="1"/>
  <c r="EZ1253" i="1" s="1"/>
  <c r="DX1253" i="1"/>
  <c r="EA1253" i="1" s="1"/>
  <c r="EB1253" i="1" s="1"/>
  <c r="CJ1253" i="1"/>
  <c r="CM1253" i="1" s="1"/>
  <c r="CN1253" i="1" s="1"/>
  <c r="BL1253" i="1"/>
  <c r="FT1253" i="1"/>
  <c r="FW1253" i="1" s="1"/>
  <c r="FX1253" i="1" s="1"/>
  <c r="EF1253" i="1"/>
  <c r="EI1253" i="1" s="1"/>
  <c r="EJ1253" i="1" s="1"/>
  <c r="DH1253" i="1"/>
  <c r="DK1253" i="1" s="1"/>
  <c r="BT1253" i="1"/>
  <c r="BW1253" i="1" s="1"/>
  <c r="BX1253" i="1" s="1"/>
  <c r="AV1253" i="1"/>
  <c r="F1307" i="1"/>
  <c r="S1307" i="1"/>
  <c r="Z1307" i="1" s="1"/>
  <c r="R1307" i="1"/>
  <c r="D1308" i="1"/>
  <c r="G1308" i="1" s="1"/>
  <c r="E1309" i="1"/>
  <c r="Q1308" i="1"/>
  <c r="AJ533" i="1"/>
  <c r="AI534" i="1"/>
  <c r="AE534" i="1"/>
  <c r="AC535" i="1"/>
  <c r="AD535" i="1" s="1"/>
  <c r="J1255" i="1"/>
  <c r="K1255" i="1" s="1"/>
  <c r="M1255" i="1"/>
  <c r="N1255" i="1" s="1"/>
  <c r="I1256" i="1"/>
  <c r="A1309" i="1"/>
  <c r="H1308" i="1"/>
  <c r="L1254" i="1"/>
  <c r="O1254" i="1" s="1"/>
  <c r="U1254" i="1"/>
  <c r="W1254" i="1" s="1"/>
  <c r="P531" i="1"/>
  <c r="T1308" i="1"/>
  <c r="AB1308" i="1"/>
  <c r="AA1308" i="1"/>
  <c r="HH1254" i="1" l="1"/>
  <c r="HK1254" i="1" s="1"/>
  <c r="HL1254" i="1" s="1"/>
  <c r="GJ1254" i="1"/>
  <c r="GM1254" i="1" s="1"/>
  <c r="GN1254" i="1" s="1"/>
  <c r="GZ1254" i="1"/>
  <c r="HC1254" i="1" s="1"/>
  <c r="HD1254" i="1" s="1"/>
  <c r="GR1254" i="1"/>
  <c r="GU1254" i="1" s="1"/>
  <c r="GV1254" i="1" s="1"/>
  <c r="GB1254" i="1"/>
  <c r="GE1254" i="1" s="1"/>
  <c r="GF1254" i="1" s="1"/>
  <c r="FL1254" i="1"/>
  <c r="FO1254" i="1" s="1"/>
  <c r="FP1254" i="1" s="1"/>
  <c r="DX1254" i="1"/>
  <c r="EA1254" i="1" s="1"/>
  <c r="EB1254" i="1" s="1"/>
  <c r="DH1254" i="1"/>
  <c r="DK1254" i="1" s="1"/>
  <c r="BD1254" i="1"/>
  <c r="AN1254" i="1"/>
  <c r="EV1254" i="1"/>
  <c r="EY1254" i="1" s="1"/>
  <c r="EZ1254" i="1" s="1"/>
  <c r="EF1254" i="1"/>
  <c r="EI1254" i="1" s="1"/>
  <c r="EJ1254" i="1" s="1"/>
  <c r="CR1254" i="1"/>
  <c r="CU1254" i="1" s="1"/>
  <c r="CB1254" i="1"/>
  <c r="CE1254" i="1" s="1"/>
  <c r="CF1254" i="1" s="1"/>
  <c r="FT1254" i="1"/>
  <c r="FW1254" i="1" s="1"/>
  <c r="FX1254" i="1" s="1"/>
  <c r="DP1254" i="1"/>
  <c r="DS1254" i="1" s="1"/>
  <c r="DT1254" i="1" s="1"/>
  <c r="CZ1254" i="1"/>
  <c r="DC1254" i="1" s="1"/>
  <c r="BL1254" i="1"/>
  <c r="AV1254" i="1"/>
  <c r="FD1254" i="1"/>
  <c r="FG1254" i="1" s="1"/>
  <c r="FH1254" i="1" s="1"/>
  <c r="EN1254" i="1"/>
  <c r="EQ1254" i="1" s="1"/>
  <c r="ER1254" i="1" s="1"/>
  <c r="CJ1254" i="1"/>
  <c r="CM1254" i="1" s="1"/>
  <c r="CN1254" i="1" s="1"/>
  <c r="BT1254" i="1"/>
  <c r="BW1254" i="1" s="1"/>
  <c r="BX1254" i="1" s="1"/>
  <c r="AF1254" i="1"/>
  <c r="F1308" i="1"/>
  <c r="E1310" i="1"/>
  <c r="Q1309" i="1"/>
  <c r="R1308" i="1"/>
  <c r="S1308" i="1"/>
  <c r="Z1308" i="1" s="1"/>
  <c r="D1309" i="1"/>
  <c r="G1309" i="1" s="1"/>
  <c r="AJ534" i="1"/>
  <c r="AI535" i="1"/>
  <c r="AE535" i="1"/>
  <c r="AC536" i="1"/>
  <c r="AD536" i="1" s="1"/>
  <c r="J1256" i="1"/>
  <c r="K1256" i="1" s="1"/>
  <c r="M1256" i="1"/>
  <c r="N1256" i="1" s="1"/>
  <c r="I1257" i="1"/>
  <c r="L1255" i="1"/>
  <c r="O1255" i="1" s="1"/>
  <c r="U1255" i="1"/>
  <c r="W1255" i="1" s="1"/>
  <c r="A1310" i="1"/>
  <c r="H1309" i="1"/>
  <c r="X531" i="1"/>
  <c r="B531" i="1" s="1"/>
  <c r="AB1309" i="1"/>
  <c r="AA1309" i="1"/>
  <c r="T1309" i="1"/>
  <c r="HH1255" i="1" l="1"/>
  <c r="HK1255" i="1" s="1"/>
  <c r="HL1255" i="1" s="1"/>
  <c r="GJ1255" i="1"/>
  <c r="GM1255" i="1" s="1"/>
  <c r="GN1255" i="1" s="1"/>
  <c r="EV1255" i="1"/>
  <c r="EY1255" i="1" s="1"/>
  <c r="EZ1255" i="1" s="1"/>
  <c r="EF1255" i="1"/>
  <c r="EI1255" i="1" s="1"/>
  <c r="EJ1255" i="1" s="1"/>
  <c r="CR1255" i="1"/>
  <c r="CU1255" i="1" s="1"/>
  <c r="CB1255" i="1"/>
  <c r="CE1255" i="1" s="1"/>
  <c r="CF1255" i="1" s="1"/>
  <c r="FT1255" i="1"/>
  <c r="FW1255" i="1" s="1"/>
  <c r="FX1255" i="1" s="1"/>
  <c r="DP1255" i="1"/>
  <c r="DS1255" i="1" s="1"/>
  <c r="DT1255" i="1" s="1"/>
  <c r="CZ1255" i="1"/>
  <c r="DC1255" i="1" s="1"/>
  <c r="BL1255" i="1"/>
  <c r="AV1255" i="1"/>
  <c r="GZ1255" i="1"/>
  <c r="HC1255" i="1" s="1"/>
  <c r="HD1255" i="1" s="1"/>
  <c r="GR1255" i="1"/>
  <c r="GU1255" i="1" s="1"/>
  <c r="GV1255" i="1" s="1"/>
  <c r="FD1255" i="1"/>
  <c r="FG1255" i="1" s="1"/>
  <c r="FH1255" i="1" s="1"/>
  <c r="EN1255" i="1"/>
  <c r="EQ1255" i="1" s="1"/>
  <c r="ER1255" i="1" s="1"/>
  <c r="CJ1255" i="1"/>
  <c r="CM1255" i="1" s="1"/>
  <c r="CN1255" i="1" s="1"/>
  <c r="BT1255" i="1"/>
  <c r="BW1255" i="1" s="1"/>
  <c r="BX1255" i="1" s="1"/>
  <c r="AF1255" i="1"/>
  <c r="GB1255" i="1"/>
  <c r="GE1255" i="1" s="1"/>
  <c r="GF1255" i="1" s="1"/>
  <c r="FL1255" i="1"/>
  <c r="FO1255" i="1" s="1"/>
  <c r="FP1255" i="1" s="1"/>
  <c r="DX1255" i="1"/>
  <c r="EA1255" i="1" s="1"/>
  <c r="EB1255" i="1" s="1"/>
  <c r="DH1255" i="1"/>
  <c r="DK1255" i="1" s="1"/>
  <c r="BD1255" i="1"/>
  <c r="AN1255" i="1"/>
  <c r="F1309" i="1"/>
  <c r="E1311" i="1"/>
  <c r="Q1310" i="1"/>
  <c r="S1309" i="1"/>
  <c r="Z1309" i="1" s="1"/>
  <c r="R1309" i="1"/>
  <c r="D1310" i="1"/>
  <c r="G1310" i="1" s="1"/>
  <c r="AJ535" i="1"/>
  <c r="AE536" i="1"/>
  <c r="AC537" i="1"/>
  <c r="AD537" i="1" s="1"/>
  <c r="AI536" i="1"/>
  <c r="C532" i="1"/>
  <c r="P532" i="1" s="1"/>
  <c r="A1311" i="1"/>
  <c r="H1310" i="1"/>
  <c r="L1256" i="1"/>
  <c r="O1256" i="1" s="1"/>
  <c r="U1256" i="1"/>
  <c r="W1256" i="1" s="1"/>
  <c r="T1310" i="1"/>
  <c r="AB1310" i="1"/>
  <c r="AA1310" i="1"/>
  <c r="J1257" i="1"/>
  <c r="K1257" i="1" s="1"/>
  <c r="M1257" i="1"/>
  <c r="N1257" i="1" s="1"/>
  <c r="I1258" i="1"/>
  <c r="HH1256" i="1" l="1"/>
  <c r="HK1256" i="1" s="1"/>
  <c r="HL1256" i="1" s="1"/>
  <c r="GJ1256" i="1"/>
  <c r="GM1256" i="1" s="1"/>
  <c r="GN1256" i="1" s="1"/>
  <c r="GZ1256" i="1"/>
  <c r="HC1256" i="1" s="1"/>
  <c r="HD1256" i="1" s="1"/>
  <c r="GR1256" i="1"/>
  <c r="GU1256" i="1" s="1"/>
  <c r="GV1256" i="1" s="1"/>
  <c r="FT1256" i="1"/>
  <c r="FW1256" i="1" s="1"/>
  <c r="FX1256" i="1" s="1"/>
  <c r="DP1256" i="1"/>
  <c r="DS1256" i="1" s="1"/>
  <c r="DT1256" i="1" s="1"/>
  <c r="CZ1256" i="1"/>
  <c r="DC1256" i="1" s="1"/>
  <c r="BL1256" i="1"/>
  <c r="AV1256" i="1"/>
  <c r="FD1256" i="1"/>
  <c r="FG1256" i="1" s="1"/>
  <c r="FH1256" i="1" s="1"/>
  <c r="EN1256" i="1"/>
  <c r="EQ1256" i="1" s="1"/>
  <c r="ER1256" i="1" s="1"/>
  <c r="CJ1256" i="1"/>
  <c r="CM1256" i="1" s="1"/>
  <c r="CN1256" i="1" s="1"/>
  <c r="BT1256" i="1"/>
  <c r="BW1256" i="1" s="1"/>
  <c r="BX1256" i="1" s="1"/>
  <c r="AF1256" i="1"/>
  <c r="GB1256" i="1"/>
  <c r="GE1256" i="1" s="1"/>
  <c r="GF1256" i="1" s="1"/>
  <c r="FL1256" i="1"/>
  <c r="FO1256" i="1" s="1"/>
  <c r="FP1256" i="1" s="1"/>
  <c r="DX1256" i="1"/>
  <c r="EA1256" i="1" s="1"/>
  <c r="EB1256" i="1" s="1"/>
  <c r="DH1256" i="1"/>
  <c r="DK1256" i="1" s="1"/>
  <c r="BD1256" i="1"/>
  <c r="AN1256" i="1"/>
  <c r="EV1256" i="1"/>
  <c r="EY1256" i="1" s="1"/>
  <c r="EZ1256" i="1" s="1"/>
  <c r="EF1256" i="1"/>
  <c r="EI1256" i="1" s="1"/>
  <c r="EJ1256" i="1" s="1"/>
  <c r="CR1256" i="1"/>
  <c r="CU1256" i="1" s="1"/>
  <c r="CB1256" i="1"/>
  <c r="CE1256" i="1" s="1"/>
  <c r="CF1256" i="1" s="1"/>
  <c r="A6" i="1"/>
  <c r="AR16" i="1"/>
  <c r="AR20" i="1" s="1"/>
  <c r="AR31" i="1"/>
  <c r="AR35" i="1" s="1"/>
  <c r="F1310" i="1"/>
  <c r="E1312" i="1"/>
  <c r="Q1311" i="1"/>
  <c r="S1310" i="1"/>
  <c r="Z1310" i="1" s="1"/>
  <c r="R1310" i="1"/>
  <c r="D1311" i="1"/>
  <c r="G1311" i="1" s="1"/>
  <c r="AJ536" i="1"/>
  <c r="AI537" i="1"/>
  <c r="AE537" i="1"/>
  <c r="AC538" i="1"/>
  <c r="AD538" i="1" s="1"/>
  <c r="L1257" i="1"/>
  <c r="O1257" i="1" s="1"/>
  <c r="U1257" i="1"/>
  <c r="W1257" i="1" s="1"/>
  <c r="J1258" i="1"/>
  <c r="K1258" i="1" s="1"/>
  <c r="I1259" i="1"/>
  <c r="AB1311" i="1"/>
  <c r="AA1311" i="1"/>
  <c r="T1311" i="1"/>
  <c r="X532" i="1"/>
  <c r="B532" i="1" s="1"/>
  <c r="A1312" i="1"/>
  <c r="H1311" i="1"/>
  <c r="HH1257" i="1" l="1"/>
  <c r="HK1257" i="1" s="1"/>
  <c r="HL1257" i="1" s="1"/>
  <c r="GR1257" i="1"/>
  <c r="GU1257" i="1" s="1"/>
  <c r="GV1257" i="1" s="1"/>
  <c r="GJ1257" i="1"/>
  <c r="GM1257" i="1" s="1"/>
  <c r="GN1257" i="1" s="1"/>
  <c r="FD1257" i="1"/>
  <c r="FG1257" i="1" s="1"/>
  <c r="FH1257" i="1" s="1"/>
  <c r="EN1257" i="1"/>
  <c r="EQ1257" i="1" s="1"/>
  <c r="ER1257" i="1" s="1"/>
  <c r="CJ1257" i="1"/>
  <c r="CM1257" i="1" s="1"/>
  <c r="CN1257" i="1" s="1"/>
  <c r="BT1257" i="1"/>
  <c r="BW1257" i="1" s="1"/>
  <c r="BX1257" i="1" s="1"/>
  <c r="AF1257" i="1"/>
  <c r="GB1257" i="1"/>
  <c r="GE1257" i="1" s="1"/>
  <c r="GF1257" i="1" s="1"/>
  <c r="FL1257" i="1"/>
  <c r="FO1257" i="1" s="1"/>
  <c r="FP1257" i="1" s="1"/>
  <c r="DX1257" i="1"/>
  <c r="EA1257" i="1" s="1"/>
  <c r="EB1257" i="1" s="1"/>
  <c r="DH1257" i="1"/>
  <c r="DK1257" i="1" s="1"/>
  <c r="BD1257" i="1"/>
  <c r="AN1257" i="1"/>
  <c r="EV1257" i="1"/>
  <c r="EY1257" i="1" s="1"/>
  <c r="EZ1257" i="1" s="1"/>
  <c r="EF1257" i="1"/>
  <c r="EI1257" i="1" s="1"/>
  <c r="EJ1257" i="1" s="1"/>
  <c r="CR1257" i="1"/>
  <c r="CU1257" i="1" s="1"/>
  <c r="CB1257" i="1"/>
  <c r="CE1257" i="1" s="1"/>
  <c r="CF1257" i="1" s="1"/>
  <c r="GZ1257" i="1"/>
  <c r="HC1257" i="1" s="1"/>
  <c r="HD1257" i="1" s="1"/>
  <c r="FT1257" i="1"/>
  <c r="FW1257" i="1" s="1"/>
  <c r="FX1257" i="1" s="1"/>
  <c r="DP1257" i="1"/>
  <c r="DS1257" i="1" s="1"/>
  <c r="DT1257" i="1" s="1"/>
  <c r="CZ1257" i="1"/>
  <c r="DC1257" i="1" s="1"/>
  <c r="BL1257" i="1"/>
  <c r="AV1257" i="1"/>
  <c r="F1311" i="1"/>
  <c r="E1313" i="1"/>
  <c r="Q1312" i="1"/>
  <c r="R1311" i="1"/>
  <c r="S1311" i="1"/>
  <c r="Z1311" i="1" s="1"/>
  <c r="D1312" i="1"/>
  <c r="G1312" i="1" s="1"/>
  <c r="AJ537" i="1"/>
  <c r="AC539" i="1"/>
  <c r="AD539" i="1" s="1"/>
  <c r="AI538" i="1"/>
  <c r="AE538" i="1"/>
  <c r="C533" i="1"/>
  <c r="P533" i="1" s="1"/>
  <c r="M1258" i="1"/>
  <c r="N1258" i="1" s="1"/>
  <c r="T1312" i="1"/>
  <c r="AB1312" i="1"/>
  <c r="AA1312" i="1"/>
  <c r="J1259" i="1"/>
  <c r="K1259" i="1" s="1"/>
  <c r="I1260" i="1"/>
  <c r="A1313" i="1"/>
  <c r="H1312" i="1"/>
  <c r="L1258" i="1"/>
  <c r="U1258" i="1"/>
  <c r="W1258" i="1" s="1"/>
  <c r="F1312" i="1" l="1"/>
  <c r="E1314" i="1"/>
  <c r="Q1313" i="1"/>
  <c r="R1312" i="1"/>
  <c r="S1312" i="1"/>
  <c r="Z1312" i="1" s="1"/>
  <c r="D1313" i="1"/>
  <c r="G1313" i="1" s="1"/>
  <c r="AJ538" i="1"/>
  <c r="AC540" i="1"/>
  <c r="AD540" i="1" s="1"/>
  <c r="AI539" i="1"/>
  <c r="AE539" i="1"/>
  <c r="O1258" i="1"/>
  <c r="M1259" i="1"/>
  <c r="N1259" i="1" s="1"/>
  <c r="AB1313" i="1"/>
  <c r="AA1313" i="1"/>
  <c r="T1313" i="1"/>
  <c r="J1260" i="1"/>
  <c r="K1260" i="1" s="1"/>
  <c r="I1261" i="1"/>
  <c r="L1259" i="1"/>
  <c r="U1259" i="1"/>
  <c r="W1259" i="1" s="1"/>
  <c r="A1314" i="1"/>
  <c r="H1313" i="1"/>
  <c r="X533" i="1"/>
  <c r="B533" i="1" s="1"/>
  <c r="F1313" i="1" l="1"/>
  <c r="S1313" i="1"/>
  <c r="Z1313" i="1" s="1"/>
  <c r="R1313" i="1"/>
  <c r="E1315" i="1"/>
  <c r="Q1314" i="1"/>
  <c r="D1314" i="1"/>
  <c r="G1314" i="1" s="1"/>
  <c r="AJ539" i="1"/>
  <c r="AC541" i="1"/>
  <c r="AD541" i="1" s="1"/>
  <c r="AI540" i="1"/>
  <c r="AE540" i="1"/>
  <c r="M1260" i="1"/>
  <c r="N1260" i="1" s="1"/>
  <c r="O1259" i="1"/>
  <c r="A1315" i="1"/>
  <c r="H1314" i="1"/>
  <c r="T1314" i="1"/>
  <c r="AB1314" i="1"/>
  <c r="AA1314" i="1"/>
  <c r="J1261" i="1"/>
  <c r="K1261" i="1" s="1"/>
  <c r="I1262" i="1"/>
  <c r="L1260" i="1"/>
  <c r="U1260" i="1"/>
  <c r="W1260" i="1" s="1"/>
  <c r="C534" i="1"/>
  <c r="F1314" i="1" l="1"/>
  <c r="S1314" i="1"/>
  <c r="Z1314" i="1" s="1"/>
  <c r="R1314" i="1"/>
  <c r="D1315" i="1"/>
  <c r="G1315" i="1" s="1"/>
  <c r="E1316" i="1"/>
  <c r="Q1315" i="1"/>
  <c r="AJ540" i="1"/>
  <c r="M1261" i="1"/>
  <c r="N1261" i="1" s="1"/>
  <c r="O1260" i="1"/>
  <c r="AE541" i="1"/>
  <c r="AI541" i="1"/>
  <c r="AC542" i="1"/>
  <c r="AD542" i="1" s="1"/>
  <c r="AB1315" i="1"/>
  <c r="AA1315" i="1"/>
  <c r="T1315" i="1"/>
  <c r="L1261" i="1"/>
  <c r="U1261" i="1"/>
  <c r="W1261" i="1" s="1"/>
  <c r="A1316" i="1"/>
  <c r="H1315" i="1"/>
  <c r="P534" i="1"/>
  <c r="J1262" i="1"/>
  <c r="K1262" i="1" s="1"/>
  <c r="I1263" i="1"/>
  <c r="F1315" i="1" l="1"/>
  <c r="E1317" i="1"/>
  <c r="Q1316" i="1"/>
  <c r="S1315" i="1"/>
  <c r="Z1315" i="1" s="1"/>
  <c r="R1315" i="1"/>
  <c r="D1316" i="1"/>
  <c r="G1316" i="1" s="1"/>
  <c r="O1261" i="1"/>
  <c r="M1262" i="1"/>
  <c r="N1262" i="1" s="1"/>
  <c r="AJ541" i="1"/>
  <c r="AC543" i="1"/>
  <c r="AD543" i="1" s="1"/>
  <c r="AI542" i="1"/>
  <c r="AE542" i="1"/>
  <c r="L1262" i="1"/>
  <c r="U1262" i="1"/>
  <c r="W1262" i="1" s="1"/>
  <c r="J1263" i="1"/>
  <c r="K1263" i="1" s="1"/>
  <c r="I1264" i="1"/>
  <c r="A1317" i="1"/>
  <c r="H1316" i="1"/>
  <c r="X534" i="1"/>
  <c r="B534" i="1" s="1"/>
  <c r="T1316" i="1"/>
  <c r="AB1316" i="1"/>
  <c r="AA1316" i="1"/>
  <c r="F1316" i="1" l="1"/>
  <c r="E1318" i="1"/>
  <c r="Q1317" i="1"/>
  <c r="R1316" i="1"/>
  <c r="S1316" i="1"/>
  <c r="Z1316" i="1" s="1"/>
  <c r="D1317" i="1"/>
  <c r="G1317" i="1" s="1"/>
  <c r="M1263" i="1"/>
  <c r="N1263" i="1" s="1"/>
  <c r="O1262" i="1"/>
  <c r="AJ542" i="1"/>
  <c r="AE543" i="1"/>
  <c r="AI543" i="1"/>
  <c r="AC544" i="1"/>
  <c r="AD544" i="1" s="1"/>
  <c r="AB1317" i="1"/>
  <c r="AA1317" i="1"/>
  <c r="T1317" i="1"/>
  <c r="J1264" i="1"/>
  <c r="K1264" i="1" s="1"/>
  <c r="I1265" i="1"/>
  <c r="C535" i="1"/>
  <c r="L1263" i="1"/>
  <c r="U1263" i="1"/>
  <c r="W1263" i="1" s="1"/>
  <c r="H1317" i="1"/>
  <c r="A1318" i="1"/>
  <c r="O1263" i="1" l="1"/>
  <c r="M1264" i="1"/>
  <c r="N1264" i="1" s="1"/>
  <c r="F1317" i="1"/>
  <c r="S1317" i="1"/>
  <c r="Z1317" i="1" s="1"/>
  <c r="R1317" i="1"/>
  <c r="E1319" i="1"/>
  <c r="Q1318" i="1"/>
  <c r="S1318" i="1" s="1"/>
  <c r="D1318" i="1"/>
  <c r="G1318" i="1" s="1"/>
  <c r="AJ543" i="1"/>
  <c r="AC545" i="1"/>
  <c r="AD545" i="1" s="1"/>
  <c r="AI544" i="1"/>
  <c r="AE544" i="1"/>
  <c r="AA1318" i="1"/>
  <c r="T1318" i="1"/>
  <c r="AB1318" i="1"/>
  <c r="J1265" i="1"/>
  <c r="K1265" i="1" s="1"/>
  <c r="I1266" i="1"/>
  <c r="A1319" i="1"/>
  <c r="H1318" i="1"/>
  <c r="P535" i="1"/>
  <c r="L1264" i="1"/>
  <c r="U1264" i="1"/>
  <c r="W1264" i="1" s="1"/>
  <c r="O1264" i="1" l="1"/>
  <c r="M1265" i="1"/>
  <c r="N1265" i="1" s="1"/>
  <c r="F1318" i="1"/>
  <c r="D1319" i="1"/>
  <c r="G1319" i="1" s="1"/>
  <c r="E1320" i="1"/>
  <c r="Q1319" i="1"/>
  <c r="AJ544" i="1"/>
  <c r="AI545" i="1"/>
  <c r="AC546" i="1"/>
  <c r="AD546" i="1" s="1"/>
  <c r="AE545" i="1"/>
  <c r="J1266" i="1"/>
  <c r="K1266" i="1" s="1"/>
  <c r="I1267" i="1"/>
  <c r="A1320" i="1"/>
  <c r="H1319" i="1"/>
  <c r="L1265" i="1"/>
  <c r="U1265" i="1"/>
  <c r="W1265" i="1" s="1"/>
  <c r="X535" i="1"/>
  <c r="B535" i="1" s="1"/>
  <c r="AB1319" i="1"/>
  <c r="AA1319" i="1"/>
  <c r="T1319" i="1"/>
  <c r="O1265" i="1" l="1"/>
  <c r="M1266" i="1"/>
  <c r="N1266" i="1" s="1"/>
  <c r="F1319" i="1"/>
  <c r="S1319" i="1"/>
  <c r="Z1319" i="1" s="1"/>
  <c r="R1319" i="1"/>
  <c r="D1320" i="1"/>
  <c r="G1320" i="1" s="1"/>
  <c r="E1321" i="1"/>
  <c r="Q1320" i="1"/>
  <c r="AJ545" i="1"/>
  <c r="AC547" i="1"/>
  <c r="AD547" i="1" s="1"/>
  <c r="AE546" i="1"/>
  <c r="AI546" i="1"/>
  <c r="C536" i="1"/>
  <c r="AB1320" i="1"/>
  <c r="AA1320" i="1"/>
  <c r="T1320" i="1"/>
  <c r="L1266" i="1"/>
  <c r="U1266" i="1"/>
  <c r="W1266" i="1" s="1"/>
  <c r="A1321" i="1"/>
  <c r="H1320" i="1"/>
  <c r="J1267" i="1"/>
  <c r="K1267" i="1" s="1"/>
  <c r="I1268" i="1"/>
  <c r="M1267" i="1" l="1"/>
  <c r="N1267" i="1" s="1"/>
  <c r="O1266" i="1"/>
  <c r="F1320" i="1"/>
  <c r="E1322" i="1"/>
  <c r="Q1321" i="1"/>
  <c r="R1320" i="1"/>
  <c r="S1320" i="1"/>
  <c r="Z1320" i="1" s="1"/>
  <c r="D1321" i="1"/>
  <c r="G1321" i="1" s="1"/>
  <c r="AJ546" i="1"/>
  <c r="AI547" i="1"/>
  <c r="AE547" i="1"/>
  <c r="AC548" i="1"/>
  <c r="AD548" i="1" s="1"/>
  <c r="L1267" i="1"/>
  <c r="U1267" i="1"/>
  <c r="W1267" i="1" s="1"/>
  <c r="A1322" i="1"/>
  <c r="H1321" i="1"/>
  <c r="J1268" i="1"/>
  <c r="K1268" i="1" s="1"/>
  <c r="I1269" i="1"/>
  <c r="T1321" i="1"/>
  <c r="AB1321" i="1"/>
  <c r="AA1321" i="1"/>
  <c r="P536" i="1"/>
  <c r="O1267" i="1" l="1"/>
  <c r="M1268" i="1"/>
  <c r="N1268" i="1" s="1"/>
  <c r="F1321" i="1"/>
  <c r="E1323" i="1"/>
  <c r="Q1322" i="1"/>
  <c r="R1321" i="1"/>
  <c r="S1321" i="1"/>
  <c r="Z1321" i="1" s="1"/>
  <c r="D1322" i="1"/>
  <c r="G1322" i="1" s="1"/>
  <c r="AJ547" i="1"/>
  <c r="AC549" i="1"/>
  <c r="AD549" i="1" s="1"/>
  <c r="AI548" i="1"/>
  <c r="AE548" i="1"/>
  <c r="L1268" i="1"/>
  <c r="U1268" i="1"/>
  <c r="W1268" i="1" s="1"/>
  <c r="H1322" i="1"/>
  <c r="A1323" i="1"/>
  <c r="AB1322" i="1"/>
  <c r="AA1322" i="1"/>
  <c r="T1322" i="1"/>
  <c r="X536" i="1"/>
  <c r="B536" i="1" s="1"/>
  <c r="J1269" i="1"/>
  <c r="K1269" i="1" s="1"/>
  <c r="I1270" i="1"/>
  <c r="O1268" i="1" l="1"/>
  <c r="M1269" i="1"/>
  <c r="N1269" i="1" s="1"/>
  <c r="F1322" i="1"/>
  <c r="E1324" i="1"/>
  <c r="Q1323" i="1"/>
  <c r="S1322" i="1"/>
  <c r="Z1322" i="1" s="1"/>
  <c r="R1322" i="1"/>
  <c r="D1323" i="1"/>
  <c r="G1323" i="1" s="1"/>
  <c r="AJ548" i="1"/>
  <c r="AI549" i="1"/>
  <c r="AE549" i="1"/>
  <c r="AC550" i="1"/>
  <c r="AD550" i="1" s="1"/>
  <c r="L1269" i="1"/>
  <c r="U1269" i="1"/>
  <c r="W1269" i="1" s="1"/>
  <c r="C537" i="1"/>
  <c r="H1323" i="1"/>
  <c r="A1324" i="1"/>
  <c r="J1270" i="1"/>
  <c r="K1270" i="1" s="1"/>
  <c r="I1271" i="1"/>
  <c r="AA1323" i="1"/>
  <c r="T1323" i="1"/>
  <c r="AB1323" i="1"/>
  <c r="O1269" i="1" l="1"/>
  <c r="M1270" i="1"/>
  <c r="N1270" i="1" s="1"/>
  <c r="F1323" i="1"/>
  <c r="S1323" i="1"/>
  <c r="Z1323" i="1" s="1"/>
  <c r="R1323" i="1"/>
  <c r="E1325" i="1"/>
  <c r="Q1324" i="1"/>
  <c r="D1324" i="1"/>
  <c r="G1324" i="1" s="1"/>
  <c r="AJ549" i="1"/>
  <c r="AC551" i="1"/>
  <c r="AD551" i="1" s="1"/>
  <c r="AE550" i="1"/>
  <c r="AI550" i="1"/>
  <c r="A1325" i="1"/>
  <c r="H1324" i="1"/>
  <c r="P537" i="1"/>
  <c r="J1271" i="1"/>
  <c r="K1271" i="1" s="1"/>
  <c r="I1272" i="1"/>
  <c r="L1270" i="1"/>
  <c r="U1270" i="1"/>
  <c r="W1270" i="1" s="1"/>
  <c r="T1324" i="1"/>
  <c r="AB1324" i="1"/>
  <c r="AA1324" i="1"/>
  <c r="O1270" i="1" l="1"/>
  <c r="M1271" i="1"/>
  <c r="N1271" i="1" s="1"/>
  <c r="F1324" i="1"/>
  <c r="R1324" i="1"/>
  <c r="S1324" i="1"/>
  <c r="Z1324" i="1" s="1"/>
  <c r="D1325" i="1"/>
  <c r="G1325" i="1" s="1"/>
  <c r="E1326" i="1"/>
  <c r="Q1325" i="1"/>
  <c r="AJ550" i="1"/>
  <c r="AC552" i="1"/>
  <c r="AD552" i="1" s="1"/>
  <c r="AI551" i="1"/>
  <c r="AE551" i="1"/>
  <c r="X537" i="1"/>
  <c r="B537" i="1" s="1"/>
  <c r="L1271" i="1"/>
  <c r="U1271" i="1"/>
  <c r="W1271" i="1" s="1"/>
  <c r="A1326" i="1"/>
  <c r="H1325" i="1"/>
  <c r="J1272" i="1"/>
  <c r="K1272" i="1" s="1"/>
  <c r="I1273" i="1"/>
  <c r="AB1325" i="1"/>
  <c r="AA1325" i="1"/>
  <c r="T1325" i="1"/>
  <c r="O1271" i="1" l="1"/>
  <c r="M1272" i="1"/>
  <c r="N1272" i="1" s="1"/>
  <c r="F1325" i="1"/>
  <c r="E1327" i="1"/>
  <c r="Q1326" i="1"/>
  <c r="R1325" i="1"/>
  <c r="S1325" i="1"/>
  <c r="Z1325" i="1" s="1"/>
  <c r="D1326" i="1"/>
  <c r="G1326" i="1" s="1"/>
  <c r="AJ551" i="1"/>
  <c r="AI552" i="1"/>
  <c r="AE552" i="1"/>
  <c r="AC553" i="1"/>
  <c r="AD553" i="1" s="1"/>
  <c r="L1272" i="1"/>
  <c r="U1272" i="1"/>
  <c r="W1272" i="1" s="1"/>
  <c r="T1326" i="1"/>
  <c r="AB1326" i="1"/>
  <c r="AA1326" i="1"/>
  <c r="C538" i="1"/>
  <c r="J1273" i="1"/>
  <c r="K1273" i="1" s="1"/>
  <c r="I1274" i="1"/>
  <c r="A1327" i="1"/>
  <c r="H1326" i="1"/>
  <c r="O1272" i="1" l="1"/>
  <c r="M1273" i="1"/>
  <c r="N1273" i="1" s="1"/>
  <c r="F1326" i="1"/>
  <c r="E1328" i="1"/>
  <c r="Q1327" i="1"/>
  <c r="S1326" i="1"/>
  <c r="Z1326" i="1" s="1"/>
  <c r="R1326" i="1"/>
  <c r="D1327" i="1"/>
  <c r="G1327" i="1" s="1"/>
  <c r="AJ552" i="1"/>
  <c r="AC554" i="1"/>
  <c r="AD554" i="1" s="1"/>
  <c r="AE553" i="1"/>
  <c r="AI553" i="1"/>
  <c r="L1273" i="1"/>
  <c r="U1273" i="1"/>
  <c r="W1273" i="1" s="1"/>
  <c r="A1328" i="1"/>
  <c r="H1327" i="1"/>
  <c r="AB1327" i="1"/>
  <c r="AA1327" i="1"/>
  <c r="T1327" i="1"/>
  <c r="J1274" i="1"/>
  <c r="K1274" i="1" s="1"/>
  <c r="I1275" i="1"/>
  <c r="P538" i="1"/>
  <c r="M1274" i="1" l="1"/>
  <c r="N1274" i="1" s="1"/>
  <c r="O1273" i="1"/>
  <c r="F1327" i="1"/>
  <c r="E1329" i="1"/>
  <c r="Q1328" i="1"/>
  <c r="R1327" i="1"/>
  <c r="S1327" i="1"/>
  <c r="Z1327" i="1" s="1"/>
  <c r="D1328" i="1"/>
  <c r="G1328" i="1" s="1"/>
  <c r="AJ553" i="1"/>
  <c r="AC555" i="1"/>
  <c r="AD555" i="1" s="1"/>
  <c r="AE554" i="1"/>
  <c r="AI554" i="1"/>
  <c r="X538" i="1"/>
  <c r="B538" i="1" s="1"/>
  <c r="J1275" i="1"/>
  <c r="K1275" i="1" s="1"/>
  <c r="I1276" i="1"/>
  <c r="T1328" i="1"/>
  <c r="AB1328" i="1"/>
  <c r="AA1328" i="1"/>
  <c r="L1274" i="1"/>
  <c r="U1274" i="1"/>
  <c r="W1274" i="1" s="1"/>
  <c r="A1329" i="1"/>
  <c r="H1328" i="1"/>
  <c r="M1275" i="1" l="1"/>
  <c r="N1275" i="1" s="1"/>
  <c r="O1274" i="1"/>
  <c r="F1328" i="1"/>
  <c r="E1330" i="1"/>
  <c r="Q1329" i="1"/>
  <c r="R1328" i="1"/>
  <c r="S1328" i="1"/>
  <c r="Z1328" i="1" s="1"/>
  <c r="D1329" i="1"/>
  <c r="G1329" i="1" s="1"/>
  <c r="AJ554" i="1"/>
  <c r="AE555" i="1"/>
  <c r="AC556" i="1"/>
  <c r="AI555" i="1"/>
  <c r="A1330" i="1"/>
  <c r="H1329" i="1"/>
  <c r="L1275" i="1"/>
  <c r="U1275" i="1"/>
  <c r="W1275" i="1" s="1"/>
  <c r="AB1329" i="1"/>
  <c r="AA1329" i="1"/>
  <c r="T1329" i="1"/>
  <c r="J1276" i="1"/>
  <c r="K1276" i="1" s="1"/>
  <c r="I1277" i="1"/>
  <c r="C539" i="1"/>
  <c r="M1276" i="1" l="1"/>
  <c r="N1276" i="1" s="1"/>
  <c r="O1275" i="1"/>
  <c r="F1329" i="1"/>
  <c r="S1329" i="1"/>
  <c r="Z1329" i="1" s="1"/>
  <c r="R1329" i="1"/>
  <c r="E1331" i="1"/>
  <c r="Q1330" i="1"/>
  <c r="D1330" i="1"/>
  <c r="G1330" i="1" s="1"/>
  <c r="AJ555" i="1"/>
  <c r="AD556" i="1"/>
  <c r="AC557" i="1"/>
  <c r="AI556" i="1"/>
  <c r="AE556" i="1"/>
  <c r="L1276" i="1"/>
  <c r="U1276" i="1"/>
  <c r="W1276" i="1" s="1"/>
  <c r="A1331" i="1"/>
  <c r="H1330" i="1"/>
  <c r="P539" i="1"/>
  <c r="J1277" i="1"/>
  <c r="K1277" i="1" s="1"/>
  <c r="I1278" i="1"/>
  <c r="T1330" i="1"/>
  <c r="AB1330" i="1"/>
  <c r="AA1330" i="1"/>
  <c r="M1277" i="1" l="1"/>
  <c r="N1277" i="1" s="1"/>
  <c r="O1276" i="1"/>
  <c r="F1330" i="1"/>
  <c r="E1332" i="1"/>
  <c r="Q1331" i="1"/>
  <c r="R1330" i="1"/>
  <c r="S1330" i="1"/>
  <c r="Z1330" i="1" s="1"/>
  <c r="D1331" i="1"/>
  <c r="G1331" i="1" s="1"/>
  <c r="AJ556" i="1"/>
  <c r="AC558" i="1"/>
  <c r="AD557" i="1"/>
  <c r="AI557" i="1"/>
  <c r="AE557" i="1"/>
  <c r="L1277" i="1"/>
  <c r="U1277" i="1"/>
  <c r="W1277" i="1" s="1"/>
  <c r="A1332" i="1"/>
  <c r="H1331" i="1"/>
  <c r="AB1331" i="1"/>
  <c r="AA1331" i="1"/>
  <c r="T1331" i="1"/>
  <c r="J1278" i="1"/>
  <c r="K1278" i="1" s="1"/>
  <c r="I1279" i="1"/>
  <c r="X539" i="1"/>
  <c r="B539" i="1" s="1"/>
  <c r="O1277" i="1" l="1"/>
  <c r="M1278" i="1"/>
  <c r="N1278" i="1" s="1"/>
  <c r="N1279" i="1" s="1"/>
  <c r="F1331" i="1"/>
  <c r="E1333" i="1"/>
  <c r="Q1332" i="1"/>
  <c r="R1331" i="1"/>
  <c r="S1331" i="1"/>
  <c r="Z1331" i="1" s="1"/>
  <c r="D1332" i="1"/>
  <c r="G1332" i="1" s="1"/>
  <c r="AJ557" i="1"/>
  <c r="AD558" i="1"/>
  <c r="AE558" i="1"/>
  <c r="AI558" i="1"/>
  <c r="AC559" i="1"/>
  <c r="L1278" i="1"/>
  <c r="U1278" i="1"/>
  <c r="W1278" i="1" s="1"/>
  <c r="C540" i="1"/>
  <c r="J1279" i="1"/>
  <c r="K1279" i="1" s="1"/>
  <c r="I1280" i="1"/>
  <c r="T1332" i="1"/>
  <c r="AB1332" i="1"/>
  <c r="AA1332" i="1"/>
  <c r="A1333" i="1"/>
  <c r="H1332" i="1"/>
  <c r="M1279" i="1" l="1"/>
  <c r="M1280" i="1" s="1"/>
  <c r="N1280" i="1" s="1"/>
  <c r="O1278" i="1"/>
  <c r="F1332" i="1"/>
  <c r="E1334" i="1"/>
  <c r="Q1333" i="1"/>
  <c r="R1332" i="1"/>
  <c r="S1332" i="1"/>
  <c r="Z1332" i="1" s="1"/>
  <c r="D1333" i="1"/>
  <c r="G1333" i="1" s="1"/>
  <c r="AJ558" i="1"/>
  <c r="AD559" i="1"/>
  <c r="AI559" i="1"/>
  <c r="AE559" i="1"/>
  <c r="AC560" i="1"/>
  <c r="A1334" i="1"/>
  <c r="H1333" i="1"/>
  <c r="P540" i="1"/>
  <c r="L1279" i="1"/>
  <c r="O1279" i="1" s="1"/>
  <c r="U1279" i="1"/>
  <c r="W1279" i="1" s="1"/>
  <c r="AB1333" i="1"/>
  <c r="AA1333" i="1"/>
  <c r="T1333" i="1"/>
  <c r="J1280" i="1"/>
  <c r="K1280" i="1" s="1"/>
  <c r="I1281" i="1"/>
  <c r="F1333" i="1" l="1"/>
  <c r="E1335" i="1"/>
  <c r="Q1334" i="1"/>
  <c r="S1333" i="1"/>
  <c r="Z1333" i="1" s="1"/>
  <c r="R1333" i="1"/>
  <c r="D1334" i="1"/>
  <c r="G1334" i="1" s="1"/>
  <c r="AJ559" i="1"/>
  <c r="AD560" i="1"/>
  <c r="AC561" i="1"/>
  <c r="AI560" i="1"/>
  <c r="AE560" i="1"/>
  <c r="X540" i="1"/>
  <c r="B540" i="1" s="1"/>
  <c r="A1335" i="1"/>
  <c r="H1334" i="1"/>
  <c r="L1280" i="1"/>
  <c r="O1280" i="1" s="1"/>
  <c r="U1280" i="1"/>
  <c r="W1280" i="1" s="1"/>
  <c r="J1281" i="1"/>
  <c r="K1281" i="1" s="1"/>
  <c r="M1281" i="1"/>
  <c r="N1281" i="1" s="1"/>
  <c r="I1282" i="1"/>
  <c r="T1334" i="1"/>
  <c r="AB1334" i="1"/>
  <c r="AA1334" i="1"/>
  <c r="F1334" i="1" l="1"/>
  <c r="E1336" i="1"/>
  <c r="Q1335" i="1"/>
  <c r="S1334" i="1"/>
  <c r="Z1334" i="1" s="1"/>
  <c r="R1334" i="1"/>
  <c r="D1335" i="1"/>
  <c r="G1335" i="1" s="1"/>
  <c r="AJ560" i="1"/>
  <c r="AD561" i="1"/>
  <c r="AE561" i="1"/>
  <c r="AC562" i="1"/>
  <c r="AI561" i="1"/>
  <c r="C541" i="1"/>
  <c r="L1281" i="1"/>
  <c r="O1281" i="1" s="1"/>
  <c r="U1281" i="1"/>
  <c r="W1281" i="1" s="1"/>
  <c r="A1336" i="1"/>
  <c r="H1335" i="1"/>
  <c r="J1282" i="1"/>
  <c r="K1282" i="1" s="1"/>
  <c r="M1282" i="1"/>
  <c r="N1282" i="1" s="1"/>
  <c r="I1283" i="1"/>
  <c r="AB1335" i="1"/>
  <c r="AA1335" i="1"/>
  <c r="T1335" i="1"/>
  <c r="F1335" i="1" l="1"/>
  <c r="S1335" i="1"/>
  <c r="Z1335" i="1" s="1"/>
  <c r="R1335" i="1"/>
  <c r="E1337" i="1"/>
  <c r="Q1336" i="1"/>
  <c r="D1336" i="1"/>
  <c r="G1336" i="1" s="1"/>
  <c r="AJ561" i="1"/>
  <c r="AD562" i="1"/>
  <c r="AC563" i="1"/>
  <c r="AI562" i="1"/>
  <c r="AE562" i="1"/>
  <c r="L1282" i="1"/>
  <c r="O1282" i="1" s="1"/>
  <c r="U1282" i="1"/>
  <c r="W1282" i="1" s="1"/>
  <c r="A1337" i="1"/>
  <c r="H1336" i="1"/>
  <c r="M1283" i="1"/>
  <c r="N1283" i="1" s="1"/>
  <c r="J1283" i="1"/>
  <c r="K1283" i="1" s="1"/>
  <c r="I1284" i="1"/>
  <c r="T1336" i="1"/>
  <c r="AB1336" i="1"/>
  <c r="AA1336" i="1"/>
  <c r="P541" i="1"/>
  <c r="F1336" i="1" l="1"/>
  <c r="E1338" i="1"/>
  <c r="Q1337" i="1"/>
  <c r="R1336" i="1"/>
  <c r="S1336" i="1"/>
  <c r="Z1336" i="1" s="1"/>
  <c r="D1337" i="1"/>
  <c r="G1337" i="1" s="1"/>
  <c r="AJ562" i="1"/>
  <c r="AD563" i="1"/>
  <c r="AI563" i="1"/>
  <c r="AC564" i="1"/>
  <c r="AE563" i="1"/>
  <c r="X541" i="1"/>
  <c r="B541" i="1" s="1"/>
  <c r="J1284" i="1"/>
  <c r="K1284" i="1" s="1"/>
  <c r="M1284" i="1"/>
  <c r="N1284" i="1" s="1"/>
  <c r="I1285" i="1"/>
  <c r="AB1337" i="1"/>
  <c r="AA1337" i="1"/>
  <c r="T1337" i="1"/>
  <c r="L1283" i="1"/>
  <c r="O1283" i="1" s="1"/>
  <c r="U1283" i="1"/>
  <c r="W1283" i="1" s="1"/>
  <c r="A1338" i="1"/>
  <c r="H1337" i="1"/>
  <c r="F1337" i="1" l="1"/>
  <c r="E1339" i="1"/>
  <c r="Q1338" i="1"/>
  <c r="S1337" i="1"/>
  <c r="Z1337" i="1" s="1"/>
  <c r="R1337" i="1"/>
  <c r="D1338" i="1"/>
  <c r="G1338" i="1" s="1"/>
  <c r="AJ563" i="1"/>
  <c r="AD564" i="1"/>
  <c r="AC565" i="1"/>
  <c r="AI564" i="1"/>
  <c r="AE564" i="1"/>
  <c r="T1338" i="1"/>
  <c r="AB1338" i="1"/>
  <c r="AA1338" i="1"/>
  <c r="L1284" i="1"/>
  <c r="O1284" i="1" s="1"/>
  <c r="U1284" i="1"/>
  <c r="W1284" i="1" s="1"/>
  <c r="A1339" i="1"/>
  <c r="H1338" i="1"/>
  <c r="J1285" i="1"/>
  <c r="K1285" i="1" s="1"/>
  <c r="M1285" i="1"/>
  <c r="N1285" i="1" s="1"/>
  <c r="I1286" i="1"/>
  <c r="C542" i="1"/>
  <c r="F1338" i="1" l="1"/>
  <c r="E1340" i="1"/>
  <c r="Q1339" i="1"/>
  <c r="S1338" i="1"/>
  <c r="Z1338" i="1" s="1"/>
  <c r="R1338" i="1"/>
  <c r="D1339" i="1"/>
  <c r="G1339" i="1" s="1"/>
  <c r="AJ564" i="1"/>
  <c r="AD565" i="1"/>
  <c r="AC566" i="1"/>
  <c r="AI565" i="1"/>
  <c r="AE565" i="1"/>
  <c r="L1285" i="1"/>
  <c r="O1285" i="1" s="1"/>
  <c r="U1285" i="1"/>
  <c r="W1285" i="1" s="1"/>
  <c r="A1340" i="1"/>
  <c r="H1339" i="1"/>
  <c r="P542" i="1"/>
  <c r="AB1339" i="1"/>
  <c r="AA1339" i="1"/>
  <c r="T1339" i="1"/>
  <c r="J1286" i="1"/>
  <c r="K1286" i="1" s="1"/>
  <c r="M1286" i="1"/>
  <c r="N1286" i="1" s="1"/>
  <c r="I1287" i="1"/>
  <c r="F1339" i="1" l="1"/>
  <c r="E1341" i="1"/>
  <c r="Q1340" i="1"/>
  <c r="S1339" i="1"/>
  <c r="Z1339" i="1" s="1"/>
  <c r="R1339" i="1"/>
  <c r="D1340" i="1"/>
  <c r="G1340" i="1" s="1"/>
  <c r="AJ565" i="1"/>
  <c r="AD566" i="1"/>
  <c r="AE566" i="1"/>
  <c r="AC567" i="1"/>
  <c r="AI566" i="1"/>
  <c r="X542" i="1"/>
  <c r="B542" i="1" s="1"/>
  <c r="J1287" i="1"/>
  <c r="K1287" i="1" s="1"/>
  <c r="M1287" i="1"/>
  <c r="N1287" i="1" s="1"/>
  <c r="I1288" i="1"/>
  <c r="T1340" i="1"/>
  <c r="AB1340" i="1"/>
  <c r="AA1340" i="1"/>
  <c r="L1286" i="1"/>
  <c r="O1286" i="1" s="1"/>
  <c r="U1286" i="1"/>
  <c r="W1286" i="1" s="1"/>
  <c r="A1341" i="1"/>
  <c r="H1340" i="1"/>
  <c r="F1340" i="1" l="1"/>
  <c r="R1340" i="1"/>
  <c r="S1340" i="1"/>
  <c r="Z1340" i="1" s="1"/>
  <c r="E1342" i="1"/>
  <c r="Q1341" i="1"/>
  <c r="D1341" i="1"/>
  <c r="G1341" i="1" s="1"/>
  <c r="AJ566" i="1"/>
  <c r="AD567" i="1"/>
  <c r="AC568" i="1"/>
  <c r="AI567" i="1"/>
  <c r="AE567" i="1"/>
  <c r="J1288" i="1"/>
  <c r="K1288" i="1" s="1"/>
  <c r="M1288" i="1"/>
  <c r="N1288" i="1" s="1"/>
  <c r="I1289" i="1"/>
  <c r="C543" i="1"/>
  <c r="AB1341" i="1"/>
  <c r="AA1341" i="1"/>
  <c r="T1341" i="1"/>
  <c r="L1287" i="1"/>
  <c r="O1287" i="1" s="1"/>
  <c r="U1287" i="1"/>
  <c r="W1287" i="1" s="1"/>
  <c r="A1342" i="1"/>
  <c r="H1341" i="1"/>
  <c r="F1341" i="1" l="1"/>
  <c r="R1341" i="1"/>
  <c r="S1341" i="1"/>
  <c r="Z1341" i="1" s="1"/>
  <c r="E1343" i="1"/>
  <c r="Q1342" i="1"/>
  <c r="D1342" i="1"/>
  <c r="G1342" i="1" s="1"/>
  <c r="AJ567" i="1"/>
  <c r="AD568" i="1"/>
  <c r="AC569" i="1"/>
  <c r="AI568" i="1"/>
  <c r="AE568" i="1"/>
  <c r="T1342" i="1"/>
  <c r="AB1342" i="1"/>
  <c r="AA1342" i="1"/>
  <c r="L1288" i="1"/>
  <c r="O1288" i="1" s="1"/>
  <c r="U1288" i="1"/>
  <c r="W1288" i="1" s="1"/>
  <c r="A1343" i="1"/>
  <c r="H1342" i="1"/>
  <c r="P543" i="1"/>
  <c r="J1289" i="1"/>
  <c r="K1289" i="1" s="1"/>
  <c r="M1289" i="1"/>
  <c r="N1289" i="1" s="1"/>
  <c r="I1290" i="1"/>
  <c r="F1342" i="1" l="1"/>
  <c r="S1342" i="1"/>
  <c r="Z1342" i="1" s="1"/>
  <c r="R1342" i="1"/>
  <c r="E1344" i="1"/>
  <c r="Q1343" i="1"/>
  <c r="D1343" i="1"/>
  <c r="G1343" i="1" s="1"/>
  <c r="AJ568" i="1"/>
  <c r="AD569" i="1"/>
  <c r="AC570" i="1"/>
  <c r="AI569" i="1"/>
  <c r="AE569" i="1"/>
  <c r="J1290" i="1"/>
  <c r="K1290" i="1" s="1"/>
  <c r="M1290" i="1"/>
  <c r="N1290" i="1" s="1"/>
  <c r="I1291" i="1"/>
  <c r="X543" i="1"/>
  <c r="B543" i="1" s="1"/>
  <c r="L1289" i="1"/>
  <c r="O1289" i="1" s="1"/>
  <c r="U1289" i="1"/>
  <c r="W1289" i="1" s="1"/>
  <c r="A1344" i="1"/>
  <c r="H1343" i="1"/>
  <c r="AB1343" i="1"/>
  <c r="AA1343" i="1"/>
  <c r="T1343" i="1"/>
  <c r="F1343" i="1" l="1"/>
  <c r="E1345" i="1"/>
  <c r="Q1344" i="1"/>
  <c r="S1343" i="1"/>
  <c r="Z1343" i="1" s="1"/>
  <c r="R1343" i="1"/>
  <c r="D1344" i="1"/>
  <c r="G1344" i="1" s="1"/>
  <c r="AJ569" i="1"/>
  <c r="AD570" i="1"/>
  <c r="AE570" i="1"/>
  <c r="AC571" i="1"/>
  <c r="AI570" i="1"/>
  <c r="J1291" i="1"/>
  <c r="K1291" i="1" s="1"/>
  <c r="I1292" i="1"/>
  <c r="A1345" i="1"/>
  <c r="H1344" i="1"/>
  <c r="C544" i="1"/>
  <c r="L1290" i="1"/>
  <c r="O1290" i="1" s="1"/>
  <c r="U1290" i="1"/>
  <c r="W1290" i="1" s="1"/>
  <c r="T1344" i="1"/>
  <c r="AB1344" i="1"/>
  <c r="AA1344" i="1"/>
  <c r="F1344" i="1" l="1"/>
  <c r="E1346" i="1"/>
  <c r="Q1345" i="1"/>
  <c r="R1344" i="1"/>
  <c r="S1344" i="1"/>
  <c r="Z1344" i="1" s="1"/>
  <c r="D1345" i="1"/>
  <c r="AJ570" i="1"/>
  <c r="AD571" i="1"/>
  <c r="AE571" i="1"/>
  <c r="AC572" i="1"/>
  <c r="AI571" i="1"/>
  <c r="AB1345" i="1"/>
  <c r="AA1345" i="1"/>
  <c r="T1345" i="1"/>
  <c r="M1291" i="1"/>
  <c r="N1291" i="1" s="1"/>
  <c r="L1291" i="1"/>
  <c r="U1291" i="1"/>
  <c r="W1291" i="1" s="1"/>
  <c r="A1346" i="1"/>
  <c r="H1345" i="1"/>
  <c r="P544" i="1"/>
  <c r="J1292" i="1"/>
  <c r="K1292" i="1" s="1"/>
  <c r="I1293" i="1"/>
  <c r="F1345" i="1" l="1"/>
  <c r="G1345" i="1"/>
  <c r="E1347" i="1"/>
  <c r="Q1346" i="1"/>
  <c r="S1345" i="1"/>
  <c r="Z1345" i="1" s="1"/>
  <c r="R1345" i="1"/>
  <c r="D1346" i="1"/>
  <c r="G1346" i="1" s="1"/>
  <c r="AJ571" i="1"/>
  <c r="AD572" i="1"/>
  <c r="AI572" i="1"/>
  <c r="AE572" i="1"/>
  <c r="AC573" i="1"/>
  <c r="M1292" i="1"/>
  <c r="M1293" i="1" s="1"/>
  <c r="O1291" i="1"/>
  <c r="N1292" i="1"/>
  <c r="N1293" i="1" s="1"/>
  <c r="A1347" i="1"/>
  <c r="H1346" i="1"/>
  <c r="L1292" i="1"/>
  <c r="U1292" i="1"/>
  <c r="W1292" i="1" s="1"/>
  <c r="X544" i="1"/>
  <c r="B544" i="1" s="1"/>
  <c r="T1346" i="1"/>
  <c r="AB1346" i="1"/>
  <c r="AA1346" i="1"/>
  <c r="J1293" i="1"/>
  <c r="K1293" i="1" s="1"/>
  <c r="I1294" i="1"/>
  <c r="F1346" i="1" l="1"/>
  <c r="S1346" i="1"/>
  <c r="Z1346" i="1" s="1"/>
  <c r="R1346" i="1"/>
  <c r="E1348" i="1"/>
  <c r="Q1347" i="1"/>
  <c r="D1347" i="1"/>
  <c r="G1347" i="1" s="1"/>
  <c r="AJ572" i="1"/>
  <c r="AD573" i="1"/>
  <c r="AE573" i="1"/>
  <c r="AC574" i="1"/>
  <c r="AI573" i="1"/>
  <c r="C545" i="1"/>
  <c r="P545" i="1" s="1"/>
  <c r="O1292" i="1"/>
  <c r="J1294" i="1"/>
  <c r="K1294" i="1" s="1"/>
  <c r="M1294" i="1"/>
  <c r="N1294" i="1" s="1"/>
  <c r="I1295" i="1"/>
  <c r="AB1347" i="1"/>
  <c r="AA1347" i="1"/>
  <c r="T1347" i="1"/>
  <c r="L1293" i="1"/>
  <c r="O1293" i="1" s="1"/>
  <c r="U1293" i="1"/>
  <c r="W1293" i="1" s="1"/>
  <c r="A1348" i="1"/>
  <c r="H1347" i="1"/>
  <c r="F1347" i="1" l="1"/>
  <c r="S1347" i="1"/>
  <c r="Z1347" i="1" s="1"/>
  <c r="R1347" i="1"/>
  <c r="D1348" i="1"/>
  <c r="G1348" i="1" s="1"/>
  <c r="E1349" i="1"/>
  <c r="Q1348" i="1"/>
  <c r="AJ573" i="1"/>
  <c r="AD574" i="1"/>
  <c r="AI574" i="1"/>
  <c r="AE574" i="1"/>
  <c r="AC575" i="1"/>
  <c r="L1294" i="1"/>
  <c r="O1294" i="1" s="1"/>
  <c r="U1294" i="1"/>
  <c r="W1294" i="1" s="1"/>
  <c r="A1349" i="1"/>
  <c r="H1348" i="1"/>
  <c r="X545" i="1"/>
  <c r="B545" i="1" s="1"/>
  <c r="T1348" i="1"/>
  <c r="AB1348" i="1"/>
  <c r="AA1348" i="1"/>
  <c r="J1295" i="1"/>
  <c r="K1295" i="1" s="1"/>
  <c r="M1295" i="1"/>
  <c r="N1295" i="1" s="1"/>
  <c r="I1296" i="1"/>
  <c r="F1348" i="1" l="1"/>
  <c r="E1350" i="1"/>
  <c r="Q1349" i="1"/>
  <c r="S1349" i="1" s="1"/>
  <c r="R1348" i="1"/>
  <c r="S1348" i="1"/>
  <c r="Z1348" i="1" s="1"/>
  <c r="D1349" i="1"/>
  <c r="G1349" i="1" s="1"/>
  <c r="AJ574" i="1"/>
  <c r="AD575" i="1"/>
  <c r="AI575" i="1"/>
  <c r="AC576" i="1"/>
  <c r="AE575" i="1"/>
  <c r="J1296" i="1"/>
  <c r="K1296" i="1" s="1"/>
  <c r="M1296" i="1"/>
  <c r="N1296" i="1" s="1"/>
  <c r="I1297" i="1"/>
  <c r="C546" i="1"/>
  <c r="AB1349" i="1"/>
  <c r="AA1349" i="1"/>
  <c r="T1349" i="1"/>
  <c r="L1295" i="1"/>
  <c r="O1295" i="1" s="1"/>
  <c r="U1295" i="1"/>
  <c r="W1295" i="1" s="1"/>
  <c r="A1350" i="1"/>
  <c r="H1349" i="1"/>
  <c r="F1349" i="1" l="1"/>
  <c r="E1351" i="1"/>
  <c r="Q1350" i="1"/>
  <c r="D1350" i="1"/>
  <c r="G1350" i="1" s="1"/>
  <c r="AJ575" i="1"/>
  <c r="AD576" i="1"/>
  <c r="AI576" i="1"/>
  <c r="AC577" i="1"/>
  <c r="AE576" i="1"/>
  <c r="A1351" i="1"/>
  <c r="H1350" i="1"/>
  <c r="L1296" i="1"/>
  <c r="O1296" i="1" s="1"/>
  <c r="U1296" i="1"/>
  <c r="W1296" i="1" s="1"/>
  <c r="T1350" i="1"/>
  <c r="AB1350" i="1"/>
  <c r="AA1350" i="1"/>
  <c r="P546" i="1"/>
  <c r="J1297" i="1"/>
  <c r="K1297" i="1" s="1"/>
  <c r="M1297" i="1"/>
  <c r="N1297" i="1" s="1"/>
  <c r="I1298" i="1"/>
  <c r="F1350" i="1" l="1"/>
  <c r="E1352" i="1"/>
  <c r="Q1351" i="1"/>
  <c r="S1350" i="1"/>
  <c r="Z1350" i="1" s="1"/>
  <c r="R1350" i="1"/>
  <c r="D1351" i="1"/>
  <c r="G1351" i="1" s="1"/>
  <c r="AJ576" i="1"/>
  <c r="AD577" i="1"/>
  <c r="AE577" i="1"/>
  <c r="AC578" i="1"/>
  <c r="AI577" i="1"/>
  <c r="J1298" i="1"/>
  <c r="K1298" i="1" s="1"/>
  <c r="M1298" i="1"/>
  <c r="N1298" i="1" s="1"/>
  <c r="I1299" i="1"/>
  <c r="AB1351" i="1"/>
  <c r="AA1351" i="1"/>
  <c r="T1351" i="1"/>
  <c r="L1297" i="1"/>
  <c r="O1297" i="1" s="1"/>
  <c r="U1297" i="1"/>
  <c r="W1297" i="1" s="1"/>
  <c r="X546" i="1"/>
  <c r="B546" i="1" s="1"/>
  <c r="A1352" i="1"/>
  <c r="H1351" i="1"/>
  <c r="F1351" i="1" l="1"/>
  <c r="E1353" i="1"/>
  <c r="Q1352" i="1"/>
  <c r="S1351" i="1"/>
  <c r="Z1351" i="1" s="1"/>
  <c r="R1351" i="1"/>
  <c r="D1352" i="1"/>
  <c r="G1352" i="1" s="1"/>
  <c r="AJ577" i="1"/>
  <c r="AD578" i="1"/>
  <c r="AI578" i="1"/>
  <c r="AC579" i="1"/>
  <c r="AE578" i="1"/>
  <c r="J1299" i="1"/>
  <c r="K1299" i="1" s="1"/>
  <c r="M1299" i="1"/>
  <c r="N1299" i="1" s="1"/>
  <c r="I1300" i="1"/>
  <c r="A1353" i="1"/>
  <c r="H1352" i="1"/>
  <c r="C547" i="1"/>
  <c r="L1298" i="1"/>
  <c r="O1298" i="1" s="1"/>
  <c r="U1298" i="1"/>
  <c r="W1298" i="1" s="1"/>
  <c r="T1352" i="1"/>
  <c r="AB1352" i="1"/>
  <c r="AA1352" i="1"/>
  <c r="F1352" i="1" l="1"/>
  <c r="R1352" i="1"/>
  <c r="S1352" i="1"/>
  <c r="Z1352" i="1" s="1"/>
  <c r="E1354" i="1"/>
  <c r="Q1353" i="1"/>
  <c r="D1353" i="1"/>
  <c r="G1353" i="1" s="1"/>
  <c r="AJ578" i="1"/>
  <c r="AD579" i="1"/>
  <c r="AE579" i="1"/>
  <c r="AC580" i="1"/>
  <c r="AI579" i="1"/>
  <c r="AB1353" i="1"/>
  <c r="AA1353" i="1"/>
  <c r="T1353" i="1"/>
  <c r="L1299" i="1"/>
  <c r="O1299" i="1" s="1"/>
  <c r="U1299" i="1"/>
  <c r="W1299" i="1" s="1"/>
  <c r="A1354" i="1"/>
  <c r="H1353" i="1"/>
  <c r="P547" i="1"/>
  <c r="J1300" i="1"/>
  <c r="K1300" i="1" s="1"/>
  <c r="M1300" i="1"/>
  <c r="N1300" i="1" s="1"/>
  <c r="I1301" i="1"/>
  <c r="F1353" i="1" l="1"/>
  <c r="E1355" i="1"/>
  <c r="Q1354" i="1"/>
  <c r="S1353" i="1"/>
  <c r="Z1353" i="1" s="1"/>
  <c r="R1353" i="1"/>
  <c r="D1354" i="1"/>
  <c r="G1354" i="1" s="1"/>
  <c r="AJ579" i="1"/>
  <c r="AD580" i="1"/>
  <c r="AE580" i="1"/>
  <c r="AC581" i="1"/>
  <c r="AI580" i="1"/>
  <c r="A1355" i="1"/>
  <c r="H1354" i="1"/>
  <c r="L1300" i="1"/>
  <c r="O1300" i="1" s="1"/>
  <c r="U1300" i="1"/>
  <c r="W1300" i="1" s="1"/>
  <c r="X547" i="1"/>
  <c r="B547" i="1" s="1"/>
  <c r="J1301" i="1"/>
  <c r="K1301" i="1" s="1"/>
  <c r="M1301" i="1"/>
  <c r="N1301" i="1" s="1"/>
  <c r="I1302" i="1"/>
  <c r="T1354" i="1"/>
  <c r="AB1354" i="1"/>
  <c r="AA1354" i="1"/>
  <c r="F1354" i="1" l="1"/>
  <c r="E1356" i="1"/>
  <c r="Q1355" i="1"/>
  <c r="S1354" i="1"/>
  <c r="Z1354" i="1" s="1"/>
  <c r="R1354" i="1"/>
  <c r="D1355" i="1"/>
  <c r="G1355" i="1" s="1"/>
  <c r="AJ580" i="1"/>
  <c r="AD581" i="1"/>
  <c r="AE581" i="1"/>
  <c r="AC582" i="1"/>
  <c r="AI581" i="1"/>
  <c r="C548" i="1"/>
  <c r="P548" i="1" s="1"/>
  <c r="L1301" i="1"/>
  <c r="O1301" i="1" s="1"/>
  <c r="U1301" i="1"/>
  <c r="W1301" i="1" s="1"/>
  <c r="A1356" i="1"/>
  <c r="H1355" i="1"/>
  <c r="J1302" i="1"/>
  <c r="K1302" i="1" s="1"/>
  <c r="M1302" i="1"/>
  <c r="N1302" i="1" s="1"/>
  <c r="I1303" i="1"/>
  <c r="AB1355" i="1"/>
  <c r="AA1355" i="1"/>
  <c r="T1355" i="1"/>
  <c r="F1355" i="1" l="1"/>
  <c r="R1355" i="1"/>
  <c r="S1355" i="1"/>
  <c r="Z1355" i="1" s="1"/>
  <c r="E1357" i="1"/>
  <c r="Q1356" i="1"/>
  <c r="D1356" i="1"/>
  <c r="G1356" i="1" s="1"/>
  <c r="AJ581" i="1"/>
  <c r="AD582" i="1"/>
  <c r="AI582" i="1"/>
  <c r="AE582" i="1"/>
  <c r="AC583" i="1"/>
  <c r="X548" i="1"/>
  <c r="B548" i="1" s="1"/>
  <c r="J1303" i="1"/>
  <c r="K1303" i="1" s="1"/>
  <c r="M1303" i="1"/>
  <c r="N1303" i="1" s="1"/>
  <c r="I1304" i="1"/>
  <c r="T1356" i="1"/>
  <c r="AB1356" i="1"/>
  <c r="AA1356" i="1"/>
  <c r="L1302" i="1"/>
  <c r="O1302" i="1" s="1"/>
  <c r="U1302" i="1"/>
  <c r="W1302" i="1" s="1"/>
  <c r="A1357" i="1"/>
  <c r="H1356" i="1"/>
  <c r="F1356" i="1" l="1"/>
  <c r="E1358" i="1"/>
  <c r="Q1357" i="1"/>
  <c r="R1356" i="1"/>
  <c r="S1356" i="1"/>
  <c r="Z1356" i="1" s="1"/>
  <c r="D1357" i="1"/>
  <c r="G1357" i="1" s="1"/>
  <c r="AJ582" i="1"/>
  <c r="AD583" i="1"/>
  <c r="AI583" i="1"/>
  <c r="AE583" i="1"/>
  <c r="AC584" i="1"/>
  <c r="C549" i="1"/>
  <c r="P549" i="1" s="1"/>
  <c r="H1357" i="1"/>
  <c r="A1358" i="1"/>
  <c r="J1304" i="1"/>
  <c r="K1304" i="1" s="1"/>
  <c r="M1304" i="1"/>
  <c r="N1304" i="1" s="1"/>
  <c r="I1305" i="1"/>
  <c r="L1303" i="1"/>
  <c r="O1303" i="1" s="1"/>
  <c r="U1303" i="1"/>
  <c r="W1303" i="1" s="1"/>
  <c r="AB1357" i="1"/>
  <c r="AA1357" i="1"/>
  <c r="T1357" i="1"/>
  <c r="F1357" i="1" l="1"/>
  <c r="E1359" i="1"/>
  <c r="Q1358" i="1"/>
  <c r="S1357" i="1"/>
  <c r="Z1357" i="1" s="1"/>
  <c r="R1357" i="1"/>
  <c r="D1358" i="1"/>
  <c r="G1358" i="1" s="1"/>
  <c r="AJ583" i="1"/>
  <c r="AD584" i="1"/>
  <c r="AI584" i="1"/>
  <c r="AC585" i="1"/>
  <c r="AE584" i="1"/>
  <c r="L1304" i="1"/>
  <c r="O1304" i="1" s="1"/>
  <c r="U1304" i="1"/>
  <c r="W1304" i="1" s="1"/>
  <c r="X549" i="1"/>
  <c r="B549" i="1" s="1"/>
  <c r="J1305" i="1"/>
  <c r="K1305" i="1" s="1"/>
  <c r="M1305" i="1"/>
  <c r="N1305" i="1" s="1"/>
  <c r="I1306" i="1"/>
  <c r="AA1358" i="1"/>
  <c r="T1358" i="1"/>
  <c r="AB1358" i="1"/>
  <c r="A1359" i="1"/>
  <c r="H1358" i="1"/>
  <c r="F1358" i="1" l="1"/>
  <c r="E1360" i="1"/>
  <c r="Q1359" i="1"/>
  <c r="S1358" i="1"/>
  <c r="Z1358" i="1" s="1"/>
  <c r="R1358" i="1"/>
  <c r="D1359" i="1"/>
  <c r="G1359" i="1" s="1"/>
  <c r="AJ584" i="1"/>
  <c r="AD585" i="1"/>
  <c r="AI585" i="1"/>
  <c r="AC586" i="1"/>
  <c r="AE585" i="1"/>
  <c r="J1306" i="1"/>
  <c r="K1306" i="1" s="1"/>
  <c r="M1306" i="1"/>
  <c r="N1306" i="1" s="1"/>
  <c r="I1307" i="1"/>
  <c r="AB1359" i="1"/>
  <c r="AA1359" i="1"/>
  <c r="T1359" i="1"/>
  <c r="A1360" i="1"/>
  <c r="H1359" i="1"/>
  <c r="L1305" i="1"/>
  <c r="O1305" i="1" s="1"/>
  <c r="U1305" i="1"/>
  <c r="W1305" i="1" s="1"/>
  <c r="C550" i="1"/>
  <c r="F1359" i="1" l="1"/>
  <c r="E1361" i="1"/>
  <c r="Q1360" i="1"/>
  <c r="S1359" i="1"/>
  <c r="Z1359" i="1" s="1"/>
  <c r="R1359" i="1"/>
  <c r="D1360" i="1"/>
  <c r="AJ585" i="1"/>
  <c r="AC587" i="1"/>
  <c r="AD586" i="1"/>
  <c r="AE586" i="1"/>
  <c r="AI586" i="1"/>
  <c r="AB1360" i="1"/>
  <c r="AA1360" i="1"/>
  <c r="T1360" i="1"/>
  <c r="L1306" i="1"/>
  <c r="O1306" i="1" s="1"/>
  <c r="U1306" i="1"/>
  <c r="W1306" i="1" s="1"/>
  <c r="P550" i="1"/>
  <c r="A1361" i="1"/>
  <c r="H1360" i="1"/>
  <c r="J1307" i="1"/>
  <c r="K1307" i="1" s="1"/>
  <c r="M1307" i="1"/>
  <c r="N1307" i="1" s="1"/>
  <c r="I1308" i="1"/>
  <c r="F1360" i="1" l="1"/>
  <c r="G1360" i="1"/>
  <c r="E1362" i="1"/>
  <c r="Q1361" i="1"/>
  <c r="R1360" i="1"/>
  <c r="S1360" i="1"/>
  <c r="Z1360" i="1" s="1"/>
  <c r="D1361" i="1"/>
  <c r="G1361" i="1" s="1"/>
  <c r="AJ586" i="1"/>
  <c r="AC588" i="1"/>
  <c r="AE587" i="1"/>
  <c r="AI587" i="1"/>
  <c r="AD587" i="1"/>
  <c r="J1308" i="1"/>
  <c r="K1308" i="1" s="1"/>
  <c r="M1308" i="1"/>
  <c r="N1308" i="1" s="1"/>
  <c r="I1309" i="1"/>
  <c r="A1362" i="1"/>
  <c r="H1361" i="1"/>
  <c r="L1307" i="1"/>
  <c r="O1307" i="1" s="1"/>
  <c r="U1307" i="1"/>
  <c r="W1307" i="1" s="1"/>
  <c r="T1361" i="1"/>
  <c r="AB1361" i="1"/>
  <c r="AA1361" i="1"/>
  <c r="X550" i="1"/>
  <c r="B550" i="1" s="1"/>
  <c r="F1361" i="1" l="1"/>
  <c r="R1361" i="1"/>
  <c r="S1361" i="1"/>
  <c r="Z1361" i="1" s="1"/>
  <c r="E1363" i="1"/>
  <c r="Q1362" i="1"/>
  <c r="D1362" i="1"/>
  <c r="G1362" i="1" s="1"/>
  <c r="AJ587" i="1"/>
  <c r="AD588" i="1"/>
  <c r="AC589" i="1"/>
  <c r="AE588" i="1"/>
  <c r="AI588" i="1"/>
  <c r="C551" i="1"/>
  <c r="J1309" i="1"/>
  <c r="K1309" i="1" s="1"/>
  <c r="M1309" i="1"/>
  <c r="N1309" i="1" s="1"/>
  <c r="I1310" i="1"/>
  <c r="AB1362" i="1"/>
  <c r="AA1362" i="1"/>
  <c r="T1362" i="1"/>
  <c r="L1308" i="1"/>
  <c r="O1308" i="1" s="1"/>
  <c r="U1308" i="1"/>
  <c r="W1308" i="1" s="1"/>
  <c r="H1362" i="1"/>
  <c r="A1363" i="1"/>
  <c r="F1362" i="1" l="1"/>
  <c r="E1364" i="1"/>
  <c r="Q1363" i="1"/>
  <c r="S1362" i="1"/>
  <c r="Z1362" i="1" s="1"/>
  <c r="R1362" i="1"/>
  <c r="D1363" i="1"/>
  <c r="G1363" i="1" s="1"/>
  <c r="AJ588" i="1"/>
  <c r="AD589" i="1"/>
  <c r="AC590" i="1"/>
  <c r="AE589" i="1"/>
  <c r="AI589" i="1"/>
  <c r="P551" i="1"/>
  <c r="L1309" i="1"/>
  <c r="O1309" i="1" s="1"/>
  <c r="U1309" i="1"/>
  <c r="W1309" i="1" s="1"/>
  <c r="H1363" i="1"/>
  <c r="A1364" i="1"/>
  <c r="J1310" i="1"/>
  <c r="K1310" i="1" s="1"/>
  <c r="M1310" i="1"/>
  <c r="N1310" i="1" s="1"/>
  <c r="I1311" i="1"/>
  <c r="AA1363" i="1"/>
  <c r="T1363" i="1"/>
  <c r="AB1363" i="1"/>
  <c r="F1363" i="1" l="1"/>
  <c r="E1365" i="1"/>
  <c r="Q1364" i="1"/>
  <c r="S1363" i="1"/>
  <c r="Z1363" i="1" s="1"/>
  <c r="R1363" i="1"/>
  <c r="D1364" i="1"/>
  <c r="G1364" i="1" s="1"/>
  <c r="AJ589" i="1"/>
  <c r="AC591" i="1"/>
  <c r="AI590" i="1"/>
  <c r="AE590" i="1"/>
  <c r="AD590" i="1"/>
  <c r="X551" i="1"/>
  <c r="B551" i="1" s="1"/>
  <c r="J1311" i="1"/>
  <c r="K1311" i="1" s="1"/>
  <c r="M1311" i="1"/>
  <c r="N1311" i="1" s="1"/>
  <c r="I1312" i="1"/>
  <c r="C552" i="1"/>
  <c r="L1310" i="1"/>
  <c r="O1310" i="1" s="1"/>
  <c r="U1310" i="1"/>
  <c r="W1310" i="1" s="1"/>
  <c r="T1364" i="1"/>
  <c r="AB1364" i="1"/>
  <c r="AA1364" i="1"/>
  <c r="A1365" i="1"/>
  <c r="H1364" i="1"/>
  <c r="F1364" i="1" l="1"/>
  <c r="E1366" i="1"/>
  <c r="Q1365" i="1"/>
  <c r="R1364" i="1"/>
  <c r="S1364" i="1"/>
  <c r="Z1364" i="1" s="1"/>
  <c r="D1365" i="1"/>
  <c r="G1365" i="1" s="1"/>
  <c r="AJ590" i="1"/>
  <c r="AC592" i="1"/>
  <c r="AI591" i="1"/>
  <c r="AE591" i="1"/>
  <c r="AD591" i="1"/>
  <c r="L1311" i="1"/>
  <c r="O1311" i="1" s="1"/>
  <c r="U1311" i="1"/>
  <c r="W1311" i="1" s="1"/>
  <c r="A1366" i="1"/>
  <c r="H1365" i="1"/>
  <c r="AB1365" i="1"/>
  <c r="AA1365" i="1"/>
  <c r="T1365" i="1"/>
  <c r="P552" i="1"/>
  <c r="J1312" i="1"/>
  <c r="K1312" i="1" s="1"/>
  <c r="M1312" i="1"/>
  <c r="N1312" i="1" s="1"/>
  <c r="I1313" i="1"/>
  <c r="F1365" i="1" l="1"/>
  <c r="E1367" i="1"/>
  <c r="Q1366" i="1"/>
  <c r="S1365" i="1"/>
  <c r="Z1365" i="1" s="1"/>
  <c r="R1365" i="1"/>
  <c r="D1366" i="1"/>
  <c r="G1366" i="1" s="1"/>
  <c r="AJ591" i="1"/>
  <c r="AC593" i="1"/>
  <c r="AI592" i="1"/>
  <c r="AE592" i="1"/>
  <c r="AD592" i="1"/>
  <c r="J1313" i="1"/>
  <c r="K1313" i="1" s="1"/>
  <c r="M1313" i="1"/>
  <c r="N1313" i="1" s="1"/>
  <c r="I1314" i="1"/>
  <c r="A1367" i="1"/>
  <c r="H1366" i="1"/>
  <c r="L1312" i="1"/>
  <c r="O1312" i="1" s="1"/>
  <c r="U1312" i="1"/>
  <c r="W1312" i="1" s="1"/>
  <c r="X552" i="1"/>
  <c r="B552" i="1" s="1"/>
  <c r="T1366" i="1"/>
  <c r="AB1366" i="1"/>
  <c r="AA1366" i="1"/>
  <c r="F1366" i="1" l="1"/>
  <c r="S1366" i="1"/>
  <c r="Z1366" i="1" s="1"/>
  <c r="R1366" i="1"/>
  <c r="E1368" i="1"/>
  <c r="Q1367" i="1"/>
  <c r="D1367" i="1"/>
  <c r="G1367" i="1" s="1"/>
  <c r="AJ592" i="1"/>
  <c r="AC594" i="1"/>
  <c r="AI593" i="1"/>
  <c r="AE593" i="1"/>
  <c r="AD593" i="1"/>
  <c r="C553" i="1"/>
  <c r="P553" i="1" s="1"/>
  <c r="AB1367" i="1"/>
  <c r="AA1367" i="1"/>
  <c r="T1367" i="1"/>
  <c r="J1314" i="1"/>
  <c r="K1314" i="1" s="1"/>
  <c r="M1314" i="1"/>
  <c r="N1314" i="1" s="1"/>
  <c r="I1315" i="1"/>
  <c r="L1313" i="1"/>
  <c r="O1313" i="1" s="1"/>
  <c r="U1313" i="1"/>
  <c r="W1313" i="1" s="1"/>
  <c r="A1368" i="1"/>
  <c r="H1367" i="1"/>
  <c r="F1367" i="1" l="1"/>
  <c r="S1367" i="1"/>
  <c r="Z1367" i="1" s="1"/>
  <c r="R1367" i="1"/>
  <c r="E1369" i="1"/>
  <c r="Q1368" i="1"/>
  <c r="D1368" i="1"/>
  <c r="AJ593" i="1"/>
  <c r="AE594" i="1"/>
  <c r="AI594" i="1"/>
  <c r="AD594" i="1"/>
  <c r="AC595" i="1"/>
  <c r="L1314" i="1"/>
  <c r="O1314" i="1" s="1"/>
  <c r="U1314" i="1"/>
  <c r="W1314" i="1" s="1"/>
  <c r="T1368" i="1"/>
  <c r="AB1368" i="1"/>
  <c r="AA1368" i="1"/>
  <c r="X553" i="1"/>
  <c r="B553" i="1" s="1"/>
  <c r="A1369" i="1"/>
  <c r="H1368" i="1"/>
  <c r="J1315" i="1"/>
  <c r="K1315" i="1" s="1"/>
  <c r="M1315" i="1"/>
  <c r="N1315" i="1" s="1"/>
  <c r="I1316" i="1"/>
  <c r="F1368" i="1" l="1"/>
  <c r="G1368" i="1"/>
  <c r="E1370" i="1"/>
  <c r="Q1369" i="1"/>
  <c r="R1368" i="1"/>
  <c r="S1368" i="1"/>
  <c r="Z1368" i="1" s="1"/>
  <c r="D1369" i="1"/>
  <c r="G1369" i="1" s="1"/>
  <c r="AJ594" i="1"/>
  <c r="AI595" i="1"/>
  <c r="AE595" i="1"/>
  <c r="AD595" i="1"/>
  <c r="AC596" i="1"/>
  <c r="J1316" i="1"/>
  <c r="K1316" i="1" s="1"/>
  <c r="M1316" i="1"/>
  <c r="N1316" i="1" s="1"/>
  <c r="I1317" i="1"/>
  <c r="A1370" i="1"/>
  <c r="H1369" i="1"/>
  <c r="AB1369" i="1"/>
  <c r="AA1369" i="1"/>
  <c r="T1369" i="1"/>
  <c r="L1315" i="1"/>
  <c r="O1315" i="1" s="1"/>
  <c r="U1315" i="1"/>
  <c r="W1315" i="1" s="1"/>
  <c r="C554" i="1"/>
  <c r="F1369" i="1" l="1"/>
  <c r="R1369" i="1"/>
  <c r="S1369" i="1"/>
  <c r="Z1369" i="1" s="1"/>
  <c r="E1371" i="1"/>
  <c r="Q1370" i="1"/>
  <c r="D1370" i="1"/>
  <c r="G1370" i="1" s="1"/>
  <c r="AJ595" i="1"/>
  <c r="AD596" i="1"/>
  <c r="AC597" i="1"/>
  <c r="AI596" i="1"/>
  <c r="AE596" i="1"/>
  <c r="J1317" i="1"/>
  <c r="K1317" i="1" s="1"/>
  <c r="M1317" i="1"/>
  <c r="N1317" i="1" s="1"/>
  <c r="I1318" i="1"/>
  <c r="P554" i="1"/>
  <c r="A1371" i="1"/>
  <c r="H1370" i="1"/>
  <c r="L1316" i="1"/>
  <c r="O1316" i="1" s="1"/>
  <c r="U1316" i="1"/>
  <c r="W1316" i="1" s="1"/>
  <c r="T1370" i="1"/>
  <c r="AB1370" i="1"/>
  <c r="AA1370" i="1"/>
  <c r="F1370" i="1" l="1"/>
  <c r="E1372" i="1"/>
  <c r="Q1371" i="1"/>
  <c r="S1370" i="1"/>
  <c r="Z1370" i="1" s="1"/>
  <c r="R1370" i="1"/>
  <c r="D1371" i="1"/>
  <c r="G1371" i="1" s="1"/>
  <c r="AJ596" i="1"/>
  <c r="AC598" i="1"/>
  <c r="AD597" i="1"/>
  <c r="AI597" i="1"/>
  <c r="AE597" i="1"/>
  <c r="M1318" i="1"/>
  <c r="N1318" i="1" s="1"/>
  <c r="J1318" i="1"/>
  <c r="K1318" i="1" s="1"/>
  <c r="I1319" i="1"/>
  <c r="AB1371" i="1"/>
  <c r="AA1371" i="1"/>
  <c r="T1371" i="1"/>
  <c r="L1317" i="1"/>
  <c r="O1317" i="1" s="1"/>
  <c r="U1317" i="1"/>
  <c r="W1317" i="1" s="1"/>
  <c r="A1372" i="1"/>
  <c r="H1371" i="1"/>
  <c r="X554" i="1"/>
  <c r="B554" i="1" s="1"/>
  <c r="F1371" i="1" l="1"/>
  <c r="E1373" i="1"/>
  <c r="Q1372" i="1"/>
  <c r="R1371" i="1"/>
  <c r="S1371" i="1"/>
  <c r="Z1371" i="1" s="1"/>
  <c r="D1372" i="1"/>
  <c r="G1372" i="1" s="1"/>
  <c r="AJ597" i="1"/>
  <c r="AI598" i="1"/>
  <c r="AE598" i="1"/>
  <c r="AD598" i="1"/>
  <c r="AC599" i="1"/>
  <c r="C555" i="1"/>
  <c r="P555" i="1" s="1"/>
  <c r="A1373" i="1"/>
  <c r="H1372" i="1"/>
  <c r="T1372" i="1"/>
  <c r="AB1372" i="1"/>
  <c r="AA1372" i="1"/>
  <c r="J1319" i="1"/>
  <c r="K1319" i="1" s="1"/>
  <c r="I1320" i="1"/>
  <c r="L1318" i="1"/>
  <c r="O1318" i="1" s="1"/>
  <c r="U1318" i="1"/>
  <c r="W1318" i="1" s="1"/>
  <c r="F1372" i="1" l="1"/>
  <c r="E1374" i="1"/>
  <c r="Q1373" i="1"/>
  <c r="R1372" i="1"/>
  <c r="S1372" i="1"/>
  <c r="Z1372" i="1" s="1"/>
  <c r="D1373" i="1"/>
  <c r="G1373" i="1" s="1"/>
  <c r="AJ598" i="1"/>
  <c r="AI599" i="1"/>
  <c r="AE599" i="1"/>
  <c r="AD599" i="1"/>
  <c r="AC600" i="1"/>
  <c r="L1319" i="1"/>
  <c r="U1319" i="1"/>
  <c r="W1319" i="1" s="1"/>
  <c r="AB1373" i="1"/>
  <c r="AA1373" i="1"/>
  <c r="T1373" i="1"/>
  <c r="X555" i="1"/>
  <c r="B555" i="1" s="1"/>
  <c r="J1320" i="1"/>
  <c r="K1320" i="1" s="1"/>
  <c r="I1321" i="1"/>
  <c r="M1319" i="1"/>
  <c r="N1319" i="1" s="1"/>
  <c r="A1374" i="1"/>
  <c r="H1373" i="1"/>
  <c r="F1373" i="1" l="1"/>
  <c r="R1373" i="1"/>
  <c r="S1373" i="1"/>
  <c r="Z1373" i="1" s="1"/>
  <c r="E1375" i="1"/>
  <c r="Q1374" i="1"/>
  <c r="D1374" i="1"/>
  <c r="G1374" i="1" s="1"/>
  <c r="AJ599" i="1"/>
  <c r="AI600" i="1"/>
  <c r="AE600" i="1"/>
  <c r="AD600" i="1"/>
  <c r="AC601" i="1"/>
  <c r="C556" i="1"/>
  <c r="P556" i="1" s="1"/>
  <c r="L1320" i="1"/>
  <c r="U1320" i="1"/>
  <c r="W1320" i="1" s="1"/>
  <c r="A1375" i="1"/>
  <c r="H1374" i="1"/>
  <c r="T1374" i="1"/>
  <c r="AB1374" i="1"/>
  <c r="AA1374" i="1"/>
  <c r="J1321" i="1"/>
  <c r="K1321" i="1" s="1"/>
  <c r="I1322" i="1"/>
  <c r="M1320" i="1"/>
  <c r="N1320" i="1" s="1"/>
  <c r="O1319" i="1"/>
  <c r="F1374" i="1" l="1"/>
  <c r="S1374" i="1"/>
  <c r="Z1374" i="1" s="1"/>
  <c r="R1374" i="1"/>
  <c r="D1375" i="1"/>
  <c r="G1375" i="1" s="1"/>
  <c r="E1376" i="1"/>
  <c r="Q1375" i="1"/>
  <c r="AJ600" i="1"/>
  <c r="AI601" i="1"/>
  <c r="AE601" i="1"/>
  <c r="AD601" i="1"/>
  <c r="AC602" i="1"/>
  <c r="M1321" i="1"/>
  <c r="N1321" i="1" s="1"/>
  <c r="L1321" i="1"/>
  <c r="U1321" i="1"/>
  <c r="W1321" i="1" s="1"/>
  <c r="X556" i="1"/>
  <c r="B556" i="1" s="1"/>
  <c r="AB1375" i="1"/>
  <c r="AA1375" i="1"/>
  <c r="T1375" i="1"/>
  <c r="O1320" i="1"/>
  <c r="J1322" i="1"/>
  <c r="K1322" i="1" s="1"/>
  <c r="I1323" i="1"/>
  <c r="A1376" i="1"/>
  <c r="H1375" i="1"/>
  <c r="F1375" i="1" l="1"/>
  <c r="E1377" i="1"/>
  <c r="Q1376" i="1"/>
  <c r="S1375" i="1"/>
  <c r="Z1375" i="1" s="1"/>
  <c r="R1375" i="1"/>
  <c r="D1376" i="1"/>
  <c r="G1376" i="1" s="1"/>
  <c r="AJ601" i="1"/>
  <c r="AI602" i="1"/>
  <c r="AE602" i="1"/>
  <c r="AD602" i="1"/>
  <c r="AC603" i="1"/>
  <c r="M1322" i="1"/>
  <c r="M1323" i="1" s="1"/>
  <c r="C557" i="1"/>
  <c r="R557" i="1" s="1"/>
  <c r="O1321" i="1"/>
  <c r="N1322" i="1"/>
  <c r="A1377" i="1"/>
  <c r="H1376" i="1"/>
  <c r="J1323" i="1"/>
  <c r="K1323" i="1" s="1"/>
  <c r="I1324" i="1"/>
  <c r="T1376" i="1"/>
  <c r="AB1376" i="1"/>
  <c r="AA1376" i="1"/>
  <c r="L1322" i="1"/>
  <c r="U1322" i="1"/>
  <c r="W1322" i="1" s="1"/>
  <c r="F1376" i="1" l="1"/>
  <c r="E1378" i="1"/>
  <c r="Q1377" i="1"/>
  <c r="R1376" i="1"/>
  <c r="S1376" i="1"/>
  <c r="Z1376" i="1" s="1"/>
  <c r="D1377" i="1"/>
  <c r="G1377" i="1" s="1"/>
  <c r="AJ602" i="1"/>
  <c r="AI603" i="1"/>
  <c r="AE603" i="1"/>
  <c r="AD603" i="1"/>
  <c r="AC604" i="1"/>
  <c r="O1322" i="1"/>
  <c r="N1323" i="1"/>
  <c r="P557" i="1"/>
  <c r="L1323" i="1"/>
  <c r="U1323" i="1"/>
  <c r="W1323" i="1" s="1"/>
  <c r="AB1377" i="1"/>
  <c r="AA1377" i="1"/>
  <c r="T1377" i="1"/>
  <c r="J1324" i="1"/>
  <c r="K1324" i="1" s="1"/>
  <c r="M1324" i="1"/>
  <c r="I1325" i="1"/>
  <c r="A1378" i="1"/>
  <c r="H1377" i="1"/>
  <c r="F1377" i="1" l="1"/>
  <c r="O1323" i="1"/>
  <c r="E1379" i="1"/>
  <c r="Q1378" i="1"/>
  <c r="S1377" i="1"/>
  <c r="Z1377" i="1" s="1"/>
  <c r="R1377" i="1"/>
  <c r="D1378" i="1"/>
  <c r="G1378" i="1" s="1"/>
  <c r="AJ603" i="1"/>
  <c r="AI604" i="1"/>
  <c r="AC605" i="1"/>
  <c r="AE604" i="1"/>
  <c r="AD604" i="1"/>
  <c r="X557" i="1"/>
  <c r="N1324" i="1"/>
  <c r="J1325" i="1"/>
  <c r="K1325" i="1" s="1"/>
  <c r="M1325" i="1"/>
  <c r="I1326" i="1"/>
  <c r="A1379" i="1"/>
  <c r="H1378" i="1"/>
  <c r="L1324" i="1"/>
  <c r="U1324" i="1"/>
  <c r="W1324" i="1" s="1"/>
  <c r="T1378" i="1"/>
  <c r="AB1378" i="1"/>
  <c r="AA1378" i="1"/>
  <c r="Z557" i="1" l="1"/>
  <c r="GN28" i="1"/>
  <c r="GO28" i="1" s="1"/>
  <c r="N1325" i="1"/>
  <c r="F1378" i="1"/>
  <c r="E1380" i="1"/>
  <c r="Q1379" i="1"/>
  <c r="S1378" i="1"/>
  <c r="Z1378" i="1" s="1"/>
  <c r="R1378" i="1"/>
  <c r="D1379" i="1"/>
  <c r="G1379" i="1" s="1"/>
  <c r="B557" i="1"/>
  <c r="O1324" i="1"/>
  <c r="AJ604" i="1"/>
  <c r="C558" i="1"/>
  <c r="P558" i="1" s="1"/>
  <c r="AI605" i="1"/>
  <c r="AC606" i="1"/>
  <c r="AE605" i="1"/>
  <c r="AD605" i="1"/>
  <c r="AM557" i="1"/>
  <c r="AK558" i="1"/>
  <c r="AQ557" i="1"/>
  <c r="AB1379" i="1"/>
  <c r="AA1379" i="1"/>
  <c r="T1379" i="1"/>
  <c r="J1326" i="1"/>
  <c r="K1326" i="1" s="1"/>
  <c r="M1326" i="1"/>
  <c r="I1327" i="1"/>
  <c r="L1325" i="1"/>
  <c r="U1325" i="1"/>
  <c r="W1325" i="1" s="1"/>
  <c r="A1380" i="1"/>
  <c r="H1379" i="1"/>
  <c r="N1326" i="1" l="1"/>
  <c r="O1325" i="1"/>
  <c r="F1379" i="1"/>
  <c r="E1381" i="1"/>
  <c r="Q1380" i="1"/>
  <c r="S1379" i="1"/>
  <c r="Z1379" i="1" s="1"/>
  <c r="R1379" i="1"/>
  <c r="D1380" i="1"/>
  <c r="G1380" i="1" s="1"/>
  <c r="AR557" i="1"/>
  <c r="AJ605" i="1"/>
  <c r="AL558" i="1"/>
  <c r="AM558" i="1"/>
  <c r="AQ558" i="1"/>
  <c r="AK559" i="1"/>
  <c r="AI606" i="1"/>
  <c r="AE606" i="1"/>
  <c r="AD606" i="1"/>
  <c r="AC607" i="1"/>
  <c r="L1326" i="1"/>
  <c r="U1326" i="1"/>
  <c r="W1326" i="1" s="1"/>
  <c r="X558" i="1"/>
  <c r="A1381" i="1"/>
  <c r="H1380" i="1"/>
  <c r="T1380" i="1"/>
  <c r="AB1380" i="1"/>
  <c r="AA1380" i="1"/>
  <c r="J1327" i="1"/>
  <c r="K1327" i="1" s="1"/>
  <c r="M1327" i="1"/>
  <c r="I1328" i="1"/>
  <c r="N1327" i="1" l="1"/>
  <c r="O1326" i="1"/>
  <c r="F1380" i="1"/>
  <c r="E1382" i="1"/>
  <c r="Q1381" i="1"/>
  <c r="S1381" i="1" s="1"/>
  <c r="R1380" i="1"/>
  <c r="S1380" i="1"/>
  <c r="Z1380" i="1" s="1"/>
  <c r="D1381" i="1"/>
  <c r="G1381" i="1" s="1"/>
  <c r="AJ606" i="1"/>
  <c r="AR558" i="1"/>
  <c r="B558" i="1" s="1"/>
  <c r="AI607" i="1"/>
  <c r="AE607" i="1"/>
  <c r="AD607" i="1"/>
  <c r="AC608" i="1"/>
  <c r="AM559" i="1"/>
  <c r="AL559" i="1"/>
  <c r="AQ559" i="1"/>
  <c r="AK560" i="1"/>
  <c r="C559" i="1"/>
  <c r="P559" i="1" s="1"/>
  <c r="AB1381" i="1"/>
  <c r="AA1381" i="1"/>
  <c r="T1381" i="1"/>
  <c r="J1328" i="1"/>
  <c r="K1328" i="1" s="1"/>
  <c r="M1328" i="1"/>
  <c r="I1329" i="1"/>
  <c r="L1327" i="1"/>
  <c r="U1327" i="1"/>
  <c r="W1327" i="1" s="1"/>
  <c r="A1382" i="1"/>
  <c r="H1381" i="1"/>
  <c r="N1328" i="1" l="1"/>
  <c r="O1327" i="1"/>
  <c r="F1381" i="1"/>
  <c r="E1383" i="1"/>
  <c r="Q1382" i="1"/>
  <c r="D1382" i="1"/>
  <c r="G1382" i="1" s="1"/>
  <c r="AR559" i="1"/>
  <c r="AJ607" i="1"/>
  <c r="AM560" i="1"/>
  <c r="AL560" i="1"/>
  <c r="AQ560" i="1"/>
  <c r="AK561" i="1"/>
  <c r="AI608" i="1"/>
  <c r="AD608" i="1"/>
  <c r="AE608" i="1"/>
  <c r="AC609" i="1"/>
  <c r="T1382" i="1"/>
  <c r="AB1382" i="1"/>
  <c r="AA1382" i="1"/>
  <c r="X559" i="1"/>
  <c r="J1329" i="1"/>
  <c r="K1329" i="1" s="1"/>
  <c r="M1329" i="1"/>
  <c r="I1330" i="1"/>
  <c r="L1328" i="1"/>
  <c r="U1328" i="1"/>
  <c r="W1328" i="1" s="1"/>
  <c r="A1383" i="1"/>
  <c r="H1382" i="1"/>
  <c r="O1328" i="1" l="1"/>
  <c r="N1329" i="1"/>
  <c r="B559" i="1"/>
  <c r="F1382" i="1"/>
  <c r="E1384" i="1"/>
  <c r="Q1383" i="1"/>
  <c r="S1382" i="1"/>
  <c r="Z1382" i="1" s="1"/>
  <c r="R1382" i="1"/>
  <c r="D1383" i="1"/>
  <c r="G1383" i="1" s="1"/>
  <c r="AJ608" i="1"/>
  <c r="AR560" i="1"/>
  <c r="AI609" i="1"/>
  <c r="AE609" i="1"/>
  <c r="AD609" i="1"/>
  <c r="AC610" i="1"/>
  <c r="AL561" i="1"/>
  <c r="AM561" i="1"/>
  <c r="AQ561" i="1"/>
  <c r="AK562" i="1"/>
  <c r="L1329" i="1"/>
  <c r="U1329" i="1"/>
  <c r="W1329" i="1" s="1"/>
  <c r="A1384" i="1"/>
  <c r="H1383" i="1"/>
  <c r="AB1383" i="1"/>
  <c r="AA1383" i="1"/>
  <c r="T1383" i="1"/>
  <c r="J1330" i="1"/>
  <c r="K1330" i="1" s="1"/>
  <c r="M1330" i="1"/>
  <c r="I1331" i="1"/>
  <c r="C560" i="1"/>
  <c r="O1329" i="1" l="1"/>
  <c r="N1330" i="1"/>
  <c r="F1383" i="1"/>
  <c r="S1383" i="1"/>
  <c r="Z1383" i="1" s="1"/>
  <c r="R1383" i="1"/>
  <c r="E1385" i="1"/>
  <c r="Q1384" i="1"/>
  <c r="D1384" i="1"/>
  <c r="G1384" i="1" s="1"/>
  <c r="AR561" i="1"/>
  <c r="AJ609" i="1"/>
  <c r="AL562" i="1"/>
  <c r="AM562" i="1"/>
  <c r="AQ562" i="1"/>
  <c r="AK563" i="1"/>
  <c r="AI610" i="1"/>
  <c r="AE610" i="1"/>
  <c r="AD610" i="1"/>
  <c r="AC611" i="1"/>
  <c r="L1330" i="1"/>
  <c r="U1330" i="1"/>
  <c r="W1330" i="1" s="1"/>
  <c r="A1385" i="1"/>
  <c r="H1384" i="1"/>
  <c r="P560" i="1"/>
  <c r="J1331" i="1"/>
  <c r="K1331" i="1" s="1"/>
  <c r="M1331" i="1"/>
  <c r="I1332" i="1"/>
  <c r="T1384" i="1"/>
  <c r="AB1384" i="1"/>
  <c r="AA1384" i="1"/>
  <c r="N1331" i="1" l="1"/>
  <c r="O1330" i="1"/>
  <c r="F1384" i="1"/>
  <c r="R1384" i="1"/>
  <c r="S1384" i="1"/>
  <c r="Z1384" i="1" s="1"/>
  <c r="D1385" i="1"/>
  <c r="G1385" i="1" s="1"/>
  <c r="E1386" i="1"/>
  <c r="Q1385" i="1"/>
  <c r="AJ610" i="1"/>
  <c r="AR562" i="1"/>
  <c r="AI611" i="1"/>
  <c r="AE611" i="1"/>
  <c r="AD611" i="1"/>
  <c r="AC612" i="1"/>
  <c r="AM563" i="1"/>
  <c r="AL563" i="1"/>
  <c r="AK564" i="1"/>
  <c r="AQ563" i="1"/>
  <c r="A1386" i="1"/>
  <c r="H1385" i="1"/>
  <c r="AB1385" i="1"/>
  <c r="AA1385" i="1"/>
  <c r="T1385" i="1"/>
  <c r="L1331" i="1"/>
  <c r="U1331" i="1"/>
  <c r="W1331" i="1" s="1"/>
  <c r="J1332" i="1"/>
  <c r="K1332" i="1" s="1"/>
  <c r="M1332" i="1"/>
  <c r="I1333" i="1"/>
  <c r="X560" i="1"/>
  <c r="B560" i="1" s="1"/>
  <c r="O1331" i="1" l="1"/>
  <c r="N1332" i="1"/>
  <c r="F1385" i="1"/>
  <c r="E1387" i="1"/>
  <c r="Q1386" i="1"/>
  <c r="R1385" i="1"/>
  <c r="S1385" i="1"/>
  <c r="Z1385" i="1" s="1"/>
  <c r="D1386" i="1"/>
  <c r="G1386" i="1" s="1"/>
  <c r="AJ611" i="1"/>
  <c r="AR563" i="1"/>
  <c r="AI612" i="1"/>
  <c r="AE612" i="1"/>
  <c r="AD612" i="1"/>
  <c r="AC613" i="1"/>
  <c r="AM564" i="1"/>
  <c r="AL564" i="1"/>
  <c r="AK565" i="1"/>
  <c r="AQ564" i="1"/>
  <c r="C561" i="1"/>
  <c r="L1332" i="1"/>
  <c r="U1332" i="1"/>
  <c r="W1332" i="1" s="1"/>
  <c r="T1386" i="1"/>
  <c r="AB1386" i="1"/>
  <c r="AA1386" i="1"/>
  <c r="A1387" i="1"/>
  <c r="H1386" i="1"/>
  <c r="J1333" i="1"/>
  <c r="K1333" i="1" s="1"/>
  <c r="M1333" i="1"/>
  <c r="I1334" i="1"/>
  <c r="N1333" i="1" l="1"/>
  <c r="O1332" i="1"/>
  <c r="F1386" i="1"/>
  <c r="E1388" i="1"/>
  <c r="Q1387" i="1"/>
  <c r="S1386" i="1"/>
  <c r="Z1386" i="1" s="1"/>
  <c r="R1386" i="1"/>
  <c r="D1387" i="1"/>
  <c r="G1387" i="1" s="1"/>
  <c r="AJ612" i="1"/>
  <c r="AR564" i="1"/>
  <c r="AI613" i="1"/>
  <c r="AD613" i="1"/>
  <c r="AC614" i="1"/>
  <c r="AE613" i="1"/>
  <c r="AL565" i="1"/>
  <c r="AM565" i="1"/>
  <c r="AK566" i="1"/>
  <c r="AQ565" i="1"/>
  <c r="P561" i="1"/>
  <c r="J1334" i="1"/>
  <c r="K1334" i="1" s="1"/>
  <c r="M1334" i="1"/>
  <c r="I1335" i="1"/>
  <c r="AB1387" i="1"/>
  <c r="AA1387" i="1"/>
  <c r="T1387" i="1"/>
  <c r="L1333" i="1"/>
  <c r="U1333" i="1"/>
  <c r="W1333" i="1" s="1"/>
  <c r="A1388" i="1"/>
  <c r="H1387" i="1"/>
  <c r="N1334" i="1" l="1"/>
  <c r="O1333" i="1"/>
  <c r="F1387" i="1"/>
  <c r="E1389" i="1"/>
  <c r="Q1388" i="1"/>
  <c r="R1387" i="1"/>
  <c r="S1387" i="1"/>
  <c r="Z1387" i="1" s="1"/>
  <c r="D1388" i="1"/>
  <c r="G1388" i="1" s="1"/>
  <c r="AR565" i="1"/>
  <c r="AJ613" i="1"/>
  <c r="AL566" i="1"/>
  <c r="AM566" i="1"/>
  <c r="AK567" i="1"/>
  <c r="AQ566" i="1"/>
  <c r="AI614" i="1"/>
  <c r="AD614" i="1"/>
  <c r="AE614" i="1"/>
  <c r="AC615" i="1"/>
  <c r="X561" i="1"/>
  <c r="B561" i="1" s="1"/>
  <c r="C562" i="1"/>
  <c r="P562" i="1" s="1"/>
  <c r="L1334" i="1"/>
  <c r="U1334" i="1"/>
  <c r="W1334" i="1" s="1"/>
  <c r="T1388" i="1"/>
  <c r="AB1388" i="1"/>
  <c r="AA1388" i="1"/>
  <c r="A1389" i="1"/>
  <c r="H1388" i="1"/>
  <c r="J1335" i="1"/>
  <c r="K1335" i="1" s="1"/>
  <c r="M1335" i="1"/>
  <c r="I1336" i="1"/>
  <c r="N1335" i="1" l="1"/>
  <c r="O1334" i="1"/>
  <c r="F1388" i="1"/>
  <c r="E1390" i="1"/>
  <c r="Q1389" i="1"/>
  <c r="R1388" i="1"/>
  <c r="S1388" i="1"/>
  <c r="Z1388" i="1" s="1"/>
  <c r="D1389" i="1"/>
  <c r="G1389" i="1" s="1"/>
  <c r="AJ614" i="1"/>
  <c r="AR566" i="1"/>
  <c r="AI615" i="1"/>
  <c r="AC616" i="1"/>
  <c r="AE615" i="1"/>
  <c r="AD615" i="1"/>
  <c r="AM567" i="1"/>
  <c r="AL567" i="1"/>
  <c r="AQ567" i="1"/>
  <c r="AK568" i="1"/>
  <c r="AB1389" i="1"/>
  <c r="AA1389" i="1"/>
  <c r="T1389" i="1"/>
  <c r="J1336" i="1"/>
  <c r="K1336" i="1" s="1"/>
  <c r="M1336" i="1"/>
  <c r="I1337" i="1"/>
  <c r="X562" i="1"/>
  <c r="B562" i="1" s="1"/>
  <c r="L1335" i="1"/>
  <c r="U1335" i="1"/>
  <c r="W1335" i="1" s="1"/>
  <c r="A1390" i="1"/>
  <c r="H1389" i="1"/>
  <c r="N1336" i="1" l="1"/>
  <c r="O1335" i="1"/>
  <c r="F1389" i="1"/>
  <c r="E1391" i="1"/>
  <c r="Q1390" i="1"/>
  <c r="S1389" i="1"/>
  <c r="Z1389" i="1" s="1"/>
  <c r="R1389" i="1"/>
  <c r="D1390" i="1"/>
  <c r="G1390" i="1" s="1"/>
  <c r="AR567" i="1"/>
  <c r="AJ615" i="1"/>
  <c r="AI616" i="1"/>
  <c r="AC617" i="1"/>
  <c r="AC618" i="1" s="1"/>
  <c r="AE616" i="1"/>
  <c r="AD616" i="1"/>
  <c r="AM568" i="1"/>
  <c r="AL568" i="1"/>
  <c r="AK569" i="1"/>
  <c r="AQ568" i="1"/>
  <c r="A1391" i="1"/>
  <c r="H1390" i="1"/>
  <c r="T1390" i="1"/>
  <c r="AB1390" i="1"/>
  <c r="AA1390" i="1"/>
  <c r="J1337" i="1"/>
  <c r="K1337" i="1" s="1"/>
  <c r="M1337" i="1"/>
  <c r="I1338" i="1"/>
  <c r="C563" i="1"/>
  <c r="L1336" i="1"/>
  <c r="U1336" i="1"/>
  <c r="W1336" i="1" s="1"/>
  <c r="N1337" i="1" l="1"/>
  <c r="O1336" i="1"/>
  <c r="F1390" i="1"/>
  <c r="E1392" i="1"/>
  <c r="Q1391" i="1"/>
  <c r="S1390" i="1"/>
  <c r="Z1390" i="1" s="1"/>
  <c r="R1390" i="1"/>
  <c r="D1391" i="1"/>
  <c r="G1391" i="1" s="1"/>
  <c r="AR568" i="1"/>
  <c r="AJ616" i="1"/>
  <c r="AD618" i="1"/>
  <c r="AC619" i="1"/>
  <c r="AI618" i="1"/>
  <c r="AE618" i="1"/>
  <c r="AI617" i="1"/>
  <c r="AE617" i="1"/>
  <c r="AD617" i="1"/>
  <c r="AL569" i="1"/>
  <c r="AM569" i="1"/>
  <c r="AK570" i="1"/>
  <c r="AQ569" i="1"/>
  <c r="L1337" i="1"/>
  <c r="U1337" i="1"/>
  <c r="W1337" i="1" s="1"/>
  <c r="AB1391" i="1"/>
  <c r="AA1391" i="1"/>
  <c r="T1391" i="1"/>
  <c r="J1338" i="1"/>
  <c r="K1338" i="1" s="1"/>
  <c r="M1338" i="1"/>
  <c r="I1339" i="1"/>
  <c r="P563" i="1"/>
  <c r="A1392" i="1"/>
  <c r="H1391" i="1"/>
  <c r="O1337" i="1" l="1"/>
  <c r="N1338" i="1"/>
  <c r="F1391" i="1"/>
  <c r="E1393" i="1"/>
  <c r="Q1392" i="1"/>
  <c r="S1391" i="1"/>
  <c r="Z1391" i="1" s="1"/>
  <c r="R1391" i="1"/>
  <c r="D1392" i="1"/>
  <c r="G1392" i="1" s="1"/>
  <c r="AJ618" i="1"/>
  <c r="AR569" i="1"/>
  <c r="AJ617" i="1"/>
  <c r="AI619" i="1"/>
  <c r="AC620" i="1"/>
  <c r="AE619" i="1"/>
  <c r="AD619" i="1"/>
  <c r="AL570" i="1"/>
  <c r="AM570" i="1"/>
  <c r="AQ570" i="1"/>
  <c r="AK571" i="1"/>
  <c r="T1392" i="1"/>
  <c r="AB1392" i="1"/>
  <c r="AA1392" i="1"/>
  <c r="X563" i="1"/>
  <c r="B563" i="1" s="1"/>
  <c r="J1339" i="1"/>
  <c r="K1339" i="1" s="1"/>
  <c r="M1339" i="1"/>
  <c r="I1340" i="1"/>
  <c r="A1393" i="1"/>
  <c r="H1392" i="1"/>
  <c r="L1338" i="1"/>
  <c r="U1338" i="1"/>
  <c r="W1338" i="1" s="1"/>
  <c r="O1338" i="1" l="1"/>
  <c r="N1339" i="1"/>
  <c r="F1392" i="1"/>
  <c r="E1394" i="1"/>
  <c r="Q1393" i="1"/>
  <c r="R1392" i="1"/>
  <c r="S1392" i="1"/>
  <c r="Z1392" i="1" s="1"/>
  <c r="D1393" i="1"/>
  <c r="G1393" i="1" s="1"/>
  <c r="AR570" i="1"/>
  <c r="AJ619" i="1"/>
  <c r="AD620" i="1"/>
  <c r="AC621" i="1"/>
  <c r="AE620" i="1"/>
  <c r="AI620" i="1"/>
  <c r="AM571" i="1"/>
  <c r="AL571" i="1"/>
  <c r="AQ571" i="1"/>
  <c r="AK572" i="1"/>
  <c r="A1394" i="1"/>
  <c r="H1393" i="1"/>
  <c r="J1340" i="1"/>
  <c r="K1340" i="1" s="1"/>
  <c r="M1340" i="1"/>
  <c r="I1341" i="1"/>
  <c r="C564" i="1"/>
  <c r="L1339" i="1"/>
  <c r="U1339" i="1"/>
  <c r="W1339" i="1" s="1"/>
  <c r="AB1393" i="1"/>
  <c r="AA1393" i="1"/>
  <c r="T1393" i="1"/>
  <c r="N1340" i="1" l="1"/>
  <c r="O1339" i="1"/>
  <c r="F1393" i="1"/>
  <c r="E1395" i="1"/>
  <c r="Q1394" i="1"/>
  <c r="R1393" i="1"/>
  <c r="S1393" i="1"/>
  <c r="Z1393" i="1" s="1"/>
  <c r="D1394" i="1"/>
  <c r="G1394" i="1" s="1"/>
  <c r="AR571" i="1"/>
  <c r="AJ620" i="1"/>
  <c r="AC622" i="1"/>
  <c r="AI621" i="1"/>
  <c r="AE621" i="1"/>
  <c r="AD621" i="1"/>
  <c r="AM572" i="1"/>
  <c r="AL572" i="1"/>
  <c r="AK573" i="1"/>
  <c r="AQ572" i="1"/>
  <c r="L1340" i="1"/>
  <c r="U1340" i="1"/>
  <c r="W1340" i="1" s="1"/>
  <c r="A1395" i="1"/>
  <c r="H1394" i="1"/>
  <c r="P564" i="1"/>
  <c r="J1341" i="1"/>
  <c r="K1341" i="1" s="1"/>
  <c r="M1341" i="1"/>
  <c r="N1341" i="1" s="1"/>
  <c r="I1342" i="1"/>
  <c r="T1394" i="1"/>
  <c r="AB1394" i="1"/>
  <c r="AA1394" i="1"/>
  <c r="O1340" i="1" l="1"/>
  <c r="F1394" i="1"/>
  <c r="S1394" i="1"/>
  <c r="Z1394" i="1" s="1"/>
  <c r="R1394" i="1"/>
  <c r="E1396" i="1"/>
  <c r="Q1395" i="1"/>
  <c r="D1395" i="1"/>
  <c r="G1395" i="1" s="1"/>
  <c r="AR572" i="1"/>
  <c r="AJ621" i="1"/>
  <c r="AD622" i="1"/>
  <c r="AI622" i="1"/>
  <c r="AE622" i="1"/>
  <c r="AC623" i="1"/>
  <c r="AL573" i="1"/>
  <c r="AM573" i="1"/>
  <c r="AK574" i="1"/>
  <c r="AQ573" i="1"/>
  <c r="L1341" i="1"/>
  <c r="O1341" i="1" s="1"/>
  <c r="U1341" i="1"/>
  <c r="W1341" i="1" s="1"/>
  <c r="A1396" i="1"/>
  <c r="H1395" i="1"/>
  <c r="X564" i="1"/>
  <c r="B564" i="1" s="1"/>
  <c r="AB1395" i="1"/>
  <c r="AA1395" i="1"/>
  <c r="T1395" i="1"/>
  <c r="J1342" i="1"/>
  <c r="K1342" i="1" s="1"/>
  <c r="M1342" i="1"/>
  <c r="N1342" i="1" s="1"/>
  <c r="I1343" i="1"/>
  <c r="F1395" i="1" l="1"/>
  <c r="S1395" i="1"/>
  <c r="Z1395" i="1" s="1"/>
  <c r="R1395" i="1"/>
  <c r="D1396" i="1"/>
  <c r="G1396" i="1" s="1"/>
  <c r="E1397" i="1"/>
  <c r="Q1396" i="1"/>
  <c r="AR573" i="1"/>
  <c r="AJ622" i="1"/>
  <c r="AD623" i="1"/>
  <c r="AI623" i="1"/>
  <c r="AC624" i="1"/>
  <c r="AE623" i="1"/>
  <c r="AL574" i="1"/>
  <c r="AM574" i="1"/>
  <c r="AK575" i="1"/>
  <c r="AQ574" i="1"/>
  <c r="C565" i="1"/>
  <c r="P565" i="1" s="1"/>
  <c r="J1343" i="1"/>
  <c r="K1343" i="1" s="1"/>
  <c r="M1343" i="1"/>
  <c r="N1343" i="1" s="1"/>
  <c r="I1344" i="1"/>
  <c r="L1342" i="1"/>
  <c r="O1342" i="1" s="1"/>
  <c r="U1342" i="1"/>
  <c r="W1342" i="1" s="1"/>
  <c r="A1397" i="1"/>
  <c r="H1396" i="1"/>
  <c r="T1396" i="1"/>
  <c r="AB1396" i="1"/>
  <c r="AA1396" i="1"/>
  <c r="F1396" i="1" l="1"/>
  <c r="R1396" i="1"/>
  <c r="S1396" i="1"/>
  <c r="Z1396" i="1" s="1"/>
  <c r="E1398" i="1"/>
  <c r="Q1397" i="1"/>
  <c r="D1397" i="1"/>
  <c r="G1397" i="1" s="1"/>
  <c r="AR574" i="1"/>
  <c r="AJ623" i="1"/>
  <c r="AD624" i="1"/>
  <c r="AI624" i="1"/>
  <c r="AC625" i="1"/>
  <c r="AE624" i="1"/>
  <c r="AM575" i="1"/>
  <c r="AL575" i="1"/>
  <c r="AQ575" i="1"/>
  <c r="AK576" i="1"/>
  <c r="L1343" i="1"/>
  <c r="O1343" i="1" s="1"/>
  <c r="U1343" i="1"/>
  <c r="W1343" i="1" s="1"/>
  <c r="H1397" i="1"/>
  <c r="A1398" i="1"/>
  <c r="X565" i="1"/>
  <c r="B565" i="1" s="1"/>
  <c r="AB1397" i="1"/>
  <c r="AA1397" i="1"/>
  <c r="T1397" i="1"/>
  <c r="J1344" i="1"/>
  <c r="K1344" i="1" s="1"/>
  <c r="M1344" i="1"/>
  <c r="N1344" i="1" s="1"/>
  <c r="I1345" i="1"/>
  <c r="F1397" i="1" l="1"/>
  <c r="S1397" i="1"/>
  <c r="Z1397" i="1" s="1"/>
  <c r="R1397" i="1"/>
  <c r="D1398" i="1"/>
  <c r="G1398" i="1" s="1"/>
  <c r="E1399" i="1"/>
  <c r="Q1398" i="1"/>
  <c r="AR575" i="1"/>
  <c r="AJ624" i="1"/>
  <c r="AD625" i="1"/>
  <c r="AC626" i="1"/>
  <c r="AE625" i="1"/>
  <c r="AI625" i="1"/>
  <c r="AM576" i="1"/>
  <c r="AL576" i="1"/>
  <c r="AK577" i="1"/>
  <c r="AQ576" i="1"/>
  <c r="L1344" i="1"/>
  <c r="O1344" i="1" s="1"/>
  <c r="U1344" i="1"/>
  <c r="W1344" i="1" s="1"/>
  <c r="AA1398" i="1"/>
  <c r="T1398" i="1"/>
  <c r="AB1398" i="1"/>
  <c r="J1345" i="1"/>
  <c r="K1345" i="1" s="1"/>
  <c r="M1345" i="1"/>
  <c r="N1345" i="1" s="1"/>
  <c r="I1346" i="1"/>
  <c r="C566" i="1"/>
  <c r="A1399" i="1"/>
  <c r="H1398" i="1"/>
  <c r="F1398" i="1" l="1"/>
  <c r="E1400" i="1"/>
  <c r="Q1399" i="1"/>
  <c r="S1398" i="1"/>
  <c r="Z1398" i="1" s="1"/>
  <c r="R1398" i="1"/>
  <c r="D1399" i="1"/>
  <c r="G1399" i="1" s="1"/>
  <c r="AR576" i="1"/>
  <c r="AJ625" i="1"/>
  <c r="AD626" i="1"/>
  <c r="AI626" i="1"/>
  <c r="AC627" i="1"/>
  <c r="AE626" i="1"/>
  <c r="AL577" i="1"/>
  <c r="AM577" i="1"/>
  <c r="AK578" i="1"/>
  <c r="AQ577" i="1"/>
  <c r="L1345" i="1"/>
  <c r="O1345" i="1" s="1"/>
  <c r="U1345" i="1"/>
  <c r="W1345" i="1" s="1"/>
  <c r="AB1399" i="1"/>
  <c r="AA1399" i="1"/>
  <c r="T1399" i="1"/>
  <c r="P566" i="1"/>
  <c r="A1400" i="1"/>
  <c r="H1399" i="1"/>
  <c r="J1346" i="1"/>
  <c r="K1346" i="1" s="1"/>
  <c r="M1346" i="1"/>
  <c r="N1346" i="1" s="1"/>
  <c r="I1347" i="1"/>
  <c r="F1399" i="1" l="1"/>
  <c r="S1399" i="1"/>
  <c r="Z1399" i="1" s="1"/>
  <c r="R1399" i="1"/>
  <c r="E1401" i="1"/>
  <c r="Q1400" i="1"/>
  <c r="D1400" i="1"/>
  <c r="G1400" i="1" s="1"/>
  <c r="AR577" i="1"/>
  <c r="AJ626" i="1"/>
  <c r="AD627" i="1"/>
  <c r="AI627" i="1"/>
  <c r="AC628" i="1"/>
  <c r="AE627" i="1"/>
  <c r="AL578" i="1"/>
  <c r="AM578" i="1"/>
  <c r="AK579" i="1"/>
  <c r="AQ578" i="1"/>
  <c r="J1347" i="1"/>
  <c r="K1347" i="1" s="1"/>
  <c r="M1347" i="1"/>
  <c r="N1347" i="1" s="1"/>
  <c r="I1348" i="1"/>
  <c r="AB1400" i="1"/>
  <c r="AA1400" i="1"/>
  <c r="T1400" i="1"/>
  <c r="A1401" i="1"/>
  <c r="H1400" i="1"/>
  <c r="L1346" i="1"/>
  <c r="O1346" i="1" s="1"/>
  <c r="U1346" i="1"/>
  <c r="W1346" i="1" s="1"/>
  <c r="X566" i="1"/>
  <c r="B566" i="1" s="1"/>
  <c r="F1400" i="1" l="1"/>
  <c r="R1400" i="1"/>
  <c r="S1400" i="1"/>
  <c r="Z1400" i="1" s="1"/>
  <c r="D1401" i="1"/>
  <c r="G1401" i="1" s="1"/>
  <c r="E1402" i="1"/>
  <c r="Q1401" i="1"/>
  <c r="AR578" i="1"/>
  <c r="AJ627" i="1"/>
  <c r="AD628" i="1"/>
  <c r="AE628" i="1"/>
  <c r="AI628" i="1"/>
  <c r="AC629" i="1"/>
  <c r="AM579" i="1"/>
  <c r="AL579" i="1"/>
  <c r="AQ579" i="1"/>
  <c r="AK580" i="1"/>
  <c r="C567" i="1"/>
  <c r="P567" i="1" s="1"/>
  <c r="J1348" i="1"/>
  <c r="K1348" i="1" s="1"/>
  <c r="M1348" i="1"/>
  <c r="N1348" i="1" s="1"/>
  <c r="I1349" i="1"/>
  <c r="A1402" i="1"/>
  <c r="H1401" i="1"/>
  <c r="L1347" i="1"/>
  <c r="O1347" i="1" s="1"/>
  <c r="U1347" i="1"/>
  <c r="W1347" i="1" s="1"/>
  <c r="T1401" i="1"/>
  <c r="AB1401" i="1"/>
  <c r="AA1401" i="1"/>
  <c r="F1401" i="1" l="1"/>
  <c r="E1403" i="1"/>
  <c r="Q1402" i="1"/>
  <c r="S1401" i="1"/>
  <c r="Z1401" i="1" s="1"/>
  <c r="R1401" i="1"/>
  <c r="D1402" i="1"/>
  <c r="G1402" i="1" s="1"/>
  <c r="AR579" i="1"/>
  <c r="AJ628" i="1"/>
  <c r="AD629" i="1"/>
  <c r="AC630" i="1"/>
  <c r="AE629" i="1"/>
  <c r="AI629" i="1"/>
  <c r="AM580" i="1"/>
  <c r="AL580" i="1"/>
  <c r="AQ580" i="1"/>
  <c r="AK581" i="1"/>
  <c r="H1402" i="1"/>
  <c r="A1403" i="1"/>
  <c r="J1349" i="1"/>
  <c r="K1349" i="1" s="1"/>
  <c r="M1349" i="1"/>
  <c r="N1349" i="1" s="1"/>
  <c r="I1350" i="1"/>
  <c r="AB1402" i="1"/>
  <c r="AA1402" i="1"/>
  <c r="T1402" i="1"/>
  <c r="L1348" i="1"/>
  <c r="O1348" i="1" s="1"/>
  <c r="U1348" i="1"/>
  <c r="W1348" i="1" s="1"/>
  <c r="X567" i="1"/>
  <c r="B567" i="1" s="1"/>
  <c r="F1402" i="1" l="1"/>
  <c r="E1404" i="1"/>
  <c r="Q1403" i="1"/>
  <c r="S1402" i="1"/>
  <c r="Z1402" i="1" s="1"/>
  <c r="R1402" i="1"/>
  <c r="D1403" i="1"/>
  <c r="G1403" i="1" s="1"/>
  <c r="AJ629" i="1"/>
  <c r="AR580" i="1"/>
  <c r="AD630" i="1"/>
  <c r="AI630" i="1"/>
  <c r="AC631" i="1"/>
  <c r="AE630" i="1"/>
  <c r="AL581" i="1"/>
  <c r="AM581" i="1"/>
  <c r="AQ581" i="1"/>
  <c r="AK582" i="1"/>
  <c r="L1349" i="1"/>
  <c r="O1349" i="1" s="1"/>
  <c r="U1349" i="1"/>
  <c r="W1349" i="1" s="1"/>
  <c r="J1350" i="1"/>
  <c r="K1350" i="1" s="1"/>
  <c r="I1351" i="1"/>
  <c r="AA1403" i="1"/>
  <c r="T1403" i="1"/>
  <c r="AB1403" i="1"/>
  <c r="C568" i="1"/>
  <c r="H1403" i="1"/>
  <c r="A1404" i="1"/>
  <c r="F1403" i="1" l="1"/>
  <c r="E1405" i="1"/>
  <c r="Q1404" i="1"/>
  <c r="R1403" i="1"/>
  <c r="S1403" i="1"/>
  <c r="Z1403" i="1" s="1"/>
  <c r="D1404" i="1"/>
  <c r="G1404" i="1" s="1"/>
  <c r="AR581" i="1"/>
  <c r="AJ630" i="1"/>
  <c r="AD631" i="1"/>
  <c r="AC632" i="1"/>
  <c r="AI631" i="1"/>
  <c r="AE631" i="1"/>
  <c r="AL582" i="1"/>
  <c r="AM582" i="1"/>
  <c r="AK583" i="1"/>
  <c r="AQ582" i="1"/>
  <c r="J1351" i="1"/>
  <c r="K1351" i="1" s="1"/>
  <c r="I1352" i="1"/>
  <c r="T1404" i="1"/>
  <c r="AB1404" i="1"/>
  <c r="AA1404" i="1"/>
  <c r="A1405" i="1"/>
  <c r="H1404" i="1"/>
  <c r="M1350" i="1"/>
  <c r="N1350" i="1" s="1"/>
  <c r="L1350" i="1"/>
  <c r="U1350" i="1"/>
  <c r="W1350" i="1" s="1"/>
  <c r="P568" i="1"/>
  <c r="F1404" i="1" l="1"/>
  <c r="E1406" i="1"/>
  <c r="Q1405" i="1"/>
  <c r="R1404" i="1"/>
  <c r="S1404" i="1"/>
  <c r="Z1404" i="1" s="1"/>
  <c r="D1405" i="1"/>
  <c r="G1405" i="1" s="1"/>
  <c r="AJ631" i="1"/>
  <c r="AR582" i="1"/>
  <c r="AD632" i="1"/>
  <c r="AI632" i="1"/>
  <c r="AC633" i="1"/>
  <c r="AE632" i="1"/>
  <c r="AM583" i="1"/>
  <c r="AL583" i="1"/>
  <c r="AK584" i="1"/>
  <c r="AQ583" i="1"/>
  <c r="O1350" i="1"/>
  <c r="X568" i="1"/>
  <c r="B568" i="1" s="1"/>
  <c r="M1351" i="1"/>
  <c r="N1351" i="1" s="1"/>
  <c r="L1351" i="1"/>
  <c r="U1351" i="1"/>
  <c r="W1351" i="1" s="1"/>
  <c r="A1406" i="1"/>
  <c r="H1405" i="1"/>
  <c r="AB1405" i="1"/>
  <c r="AA1405" i="1"/>
  <c r="T1405" i="1"/>
  <c r="J1352" i="1"/>
  <c r="K1352" i="1" s="1"/>
  <c r="I1353" i="1"/>
  <c r="F1405" i="1" l="1"/>
  <c r="E1407" i="1"/>
  <c r="Q1406" i="1"/>
  <c r="R1405" i="1"/>
  <c r="S1405" i="1"/>
  <c r="Z1405" i="1" s="1"/>
  <c r="D1406" i="1"/>
  <c r="G1406" i="1" s="1"/>
  <c r="AR583" i="1"/>
  <c r="AJ632" i="1"/>
  <c r="AD633" i="1"/>
  <c r="AE633" i="1"/>
  <c r="AI633" i="1"/>
  <c r="AC634" i="1"/>
  <c r="AM584" i="1"/>
  <c r="AL584" i="1"/>
  <c r="AQ584" i="1"/>
  <c r="AK585" i="1"/>
  <c r="M1352" i="1"/>
  <c r="M1353" i="1" s="1"/>
  <c r="N1352" i="1"/>
  <c r="L1352" i="1"/>
  <c r="U1352" i="1"/>
  <c r="W1352" i="1" s="1"/>
  <c r="C569" i="1"/>
  <c r="A1407" i="1"/>
  <c r="H1406" i="1"/>
  <c r="J1353" i="1"/>
  <c r="K1353" i="1" s="1"/>
  <c r="I1354" i="1"/>
  <c r="O1351" i="1"/>
  <c r="T1406" i="1"/>
  <c r="AB1406" i="1"/>
  <c r="AA1406" i="1"/>
  <c r="F1406" i="1" l="1"/>
  <c r="E1408" i="1"/>
  <c r="Q1407" i="1"/>
  <c r="S1406" i="1"/>
  <c r="Z1406" i="1" s="1"/>
  <c r="R1406" i="1"/>
  <c r="D1407" i="1"/>
  <c r="G1407" i="1" s="1"/>
  <c r="AJ633" i="1"/>
  <c r="AR584" i="1"/>
  <c r="AI634" i="1"/>
  <c r="AD634" i="1"/>
  <c r="AE634" i="1"/>
  <c r="AC635" i="1"/>
  <c r="AL585" i="1"/>
  <c r="AM585" i="1"/>
  <c r="AK586" i="1"/>
  <c r="AQ585" i="1"/>
  <c r="N1353" i="1"/>
  <c r="O1352" i="1"/>
  <c r="L1353" i="1"/>
  <c r="U1353" i="1"/>
  <c r="W1353" i="1" s="1"/>
  <c r="AB1407" i="1"/>
  <c r="AA1407" i="1"/>
  <c r="T1407" i="1"/>
  <c r="P569" i="1"/>
  <c r="J1354" i="1"/>
  <c r="K1354" i="1" s="1"/>
  <c r="M1354" i="1"/>
  <c r="I1355" i="1"/>
  <c r="A1408" i="1"/>
  <c r="H1407" i="1"/>
  <c r="F1407" i="1" l="1"/>
  <c r="O1353" i="1"/>
  <c r="E1409" i="1"/>
  <c r="Q1408" i="1"/>
  <c r="S1407" i="1"/>
  <c r="Z1407" i="1" s="1"/>
  <c r="R1407" i="1"/>
  <c r="D1408" i="1"/>
  <c r="G1408" i="1" s="1"/>
  <c r="AR585" i="1"/>
  <c r="AJ634" i="1"/>
  <c r="AC636" i="1"/>
  <c r="AI635" i="1"/>
  <c r="AE635" i="1"/>
  <c r="AD635" i="1"/>
  <c r="AK587" i="1"/>
  <c r="AL586" i="1"/>
  <c r="AM586" i="1"/>
  <c r="AQ586" i="1"/>
  <c r="N1354" i="1"/>
  <c r="L1354" i="1"/>
  <c r="U1354" i="1"/>
  <c r="W1354" i="1" s="1"/>
  <c r="T1408" i="1"/>
  <c r="AB1408" i="1"/>
  <c r="AA1408" i="1"/>
  <c r="X569" i="1"/>
  <c r="B569" i="1" s="1"/>
  <c r="J1355" i="1"/>
  <c r="K1355" i="1" s="1"/>
  <c r="M1355" i="1"/>
  <c r="I1356" i="1"/>
  <c r="A1409" i="1"/>
  <c r="H1408" i="1"/>
  <c r="F1408" i="1" l="1"/>
  <c r="E1410" i="1"/>
  <c r="Q1409" i="1"/>
  <c r="R1408" i="1"/>
  <c r="S1408" i="1"/>
  <c r="Z1408" i="1" s="1"/>
  <c r="D1409" i="1"/>
  <c r="G1409" i="1" s="1"/>
  <c r="AR586" i="1"/>
  <c r="AJ635" i="1"/>
  <c r="AI636" i="1"/>
  <c r="AC637" i="1"/>
  <c r="AE636" i="1"/>
  <c r="AD636" i="1"/>
  <c r="AQ587" i="1"/>
  <c r="AL587" i="1"/>
  <c r="AK588" i="1"/>
  <c r="AM587" i="1"/>
  <c r="O1354" i="1"/>
  <c r="N1355" i="1"/>
  <c r="C570" i="1"/>
  <c r="P570" i="1" s="1"/>
  <c r="L1355" i="1"/>
  <c r="U1355" i="1"/>
  <c r="W1355" i="1" s="1"/>
  <c r="AB1409" i="1"/>
  <c r="AA1409" i="1"/>
  <c r="T1409" i="1"/>
  <c r="A1410" i="1"/>
  <c r="H1409" i="1"/>
  <c r="J1356" i="1"/>
  <c r="K1356" i="1" s="1"/>
  <c r="M1356" i="1"/>
  <c r="I1357" i="1"/>
  <c r="O1355" i="1" l="1"/>
  <c r="F1409" i="1"/>
  <c r="E1411" i="1"/>
  <c r="Q1410" i="1"/>
  <c r="S1410" i="1" s="1"/>
  <c r="S1409" i="1"/>
  <c r="Z1409" i="1" s="1"/>
  <c r="R1409" i="1"/>
  <c r="D1410" i="1"/>
  <c r="G1410" i="1" s="1"/>
  <c r="AR587" i="1"/>
  <c r="AJ636" i="1"/>
  <c r="AI637" i="1"/>
  <c r="AE637" i="1"/>
  <c r="AD637" i="1"/>
  <c r="AC638" i="1"/>
  <c r="AM588" i="1"/>
  <c r="AL588" i="1"/>
  <c r="AK589" i="1"/>
  <c r="AQ588" i="1"/>
  <c r="N1356" i="1"/>
  <c r="J1357" i="1"/>
  <c r="K1357" i="1" s="1"/>
  <c r="M1357" i="1"/>
  <c r="I1358" i="1"/>
  <c r="T1410" i="1"/>
  <c r="AB1410" i="1"/>
  <c r="AA1410" i="1"/>
  <c r="X570" i="1"/>
  <c r="B570" i="1" s="1"/>
  <c r="L1356" i="1"/>
  <c r="U1356" i="1"/>
  <c r="W1356" i="1" s="1"/>
  <c r="A1411" i="1"/>
  <c r="H1410" i="1"/>
  <c r="F1410" i="1" l="1"/>
  <c r="N1357" i="1"/>
  <c r="E1412" i="1"/>
  <c r="Q1411" i="1"/>
  <c r="D1411" i="1"/>
  <c r="G1411" i="1" s="1"/>
  <c r="O1356" i="1"/>
  <c r="AR588" i="1"/>
  <c r="AJ637" i="1"/>
  <c r="AI638" i="1"/>
  <c r="AC639" i="1"/>
  <c r="AE638" i="1"/>
  <c r="AD638" i="1"/>
  <c r="AK590" i="1"/>
  <c r="AQ589" i="1"/>
  <c r="AL589" i="1"/>
  <c r="AM589" i="1"/>
  <c r="C571" i="1"/>
  <c r="P571" i="1" s="1"/>
  <c r="M1358" i="1"/>
  <c r="J1358" i="1"/>
  <c r="K1358" i="1" s="1"/>
  <c r="I1359" i="1"/>
  <c r="A1412" i="1"/>
  <c r="H1411" i="1"/>
  <c r="L1357" i="1"/>
  <c r="U1357" i="1"/>
  <c r="W1357" i="1" s="1"/>
  <c r="AB1411" i="1"/>
  <c r="AA1411" i="1"/>
  <c r="T1411" i="1"/>
  <c r="N1358" i="1" l="1"/>
  <c r="O1357" i="1"/>
  <c r="F1411" i="1"/>
  <c r="E1413" i="1"/>
  <c r="Q1412" i="1"/>
  <c r="S1411" i="1"/>
  <c r="Z1411" i="1" s="1"/>
  <c r="R1411" i="1"/>
  <c r="D1412" i="1"/>
  <c r="G1412" i="1" s="1"/>
  <c r="AJ638" i="1"/>
  <c r="AR589" i="1"/>
  <c r="AI639" i="1"/>
  <c r="AE639" i="1"/>
  <c r="AD639" i="1"/>
  <c r="AC640" i="1"/>
  <c r="AQ590" i="1"/>
  <c r="AM590" i="1"/>
  <c r="AL590" i="1"/>
  <c r="AK591" i="1"/>
  <c r="A1413" i="1"/>
  <c r="H1412" i="1"/>
  <c r="X571" i="1"/>
  <c r="B571" i="1" s="1"/>
  <c r="T1412" i="1"/>
  <c r="AB1412" i="1"/>
  <c r="AA1412" i="1"/>
  <c r="J1359" i="1"/>
  <c r="K1359" i="1" s="1"/>
  <c r="M1359" i="1"/>
  <c r="I1360" i="1"/>
  <c r="L1358" i="1"/>
  <c r="U1358" i="1"/>
  <c r="W1358" i="1" s="1"/>
  <c r="O1358" i="1" l="1"/>
  <c r="N1359" i="1"/>
  <c r="F1412" i="1"/>
  <c r="E1414" i="1"/>
  <c r="Q1413" i="1"/>
  <c r="R1412" i="1"/>
  <c r="S1412" i="1"/>
  <c r="Z1412" i="1" s="1"/>
  <c r="D1413" i="1"/>
  <c r="G1413" i="1" s="1"/>
  <c r="AR590" i="1"/>
  <c r="AJ639" i="1"/>
  <c r="AI640" i="1"/>
  <c r="AE640" i="1"/>
  <c r="AD640" i="1"/>
  <c r="AC641" i="1"/>
  <c r="AL591" i="1"/>
  <c r="AK592" i="1"/>
  <c r="AQ591" i="1"/>
  <c r="AM591" i="1"/>
  <c r="AB1413" i="1"/>
  <c r="AA1413" i="1"/>
  <c r="T1413" i="1"/>
  <c r="L1359" i="1"/>
  <c r="U1359" i="1"/>
  <c r="W1359" i="1" s="1"/>
  <c r="J1360" i="1"/>
  <c r="K1360" i="1" s="1"/>
  <c r="M1360" i="1"/>
  <c r="I1361" i="1"/>
  <c r="C572" i="1"/>
  <c r="A1414" i="1"/>
  <c r="H1413" i="1"/>
  <c r="O1359" i="1" l="1"/>
  <c r="N1360" i="1"/>
  <c r="F1413" i="1"/>
  <c r="E1415" i="1"/>
  <c r="Q1414" i="1"/>
  <c r="R1413" i="1"/>
  <c r="S1413" i="1"/>
  <c r="Z1413" i="1" s="1"/>
  <c r="D1414" i="1"/>
  <c r="G1414" i="1" s="1"/>
  <c r="AR591" i="1"/>
  <c r="AJ640" i="1"/>
  <c r="AI641" i="1"/>
  <c r="AE641" i="1"/>
  <c r="AD641" i="1"/>
  <c r="AC642" i="1"/>
  <c r="AK593" i="1"/>
  <c r="AQ592" i="1"/>
  <c r="AL592" i="1"/>
  <c r="AM592" i="1"/>
  <c r="L1360" i="1"/>
  <c r="U1360" i="1"/>
  <c r="W1360" i="1" s="1"/>
  <c r="T1414" i="1"/>
  <c r="AB1414" i="1"/>
  <c r="AA1414" i="1"/>
  <c r="J1361" i="1"/>
  <c r="K1361" i="1" s="1"/>
  <c r="M1361" i="1"/>
  <c r="I1362" i="1"/>
  <c r="P572" i="1"/>
  <c r="A1415" i="1"/>
  <c r="H1414" i="1"/>
  <c r="N1361" i="1" l="1"/>
  <c r="O1360" i="1"/>
  <c r="F1414" i="1"/>
  <c r="S1414" i="1"/>
  <c r="Z1414" i="1" s="1"/>
  <c r="R1414" i="1"/>
  <c r="E1416" i="1"/>
  <c r="Q1415" i="1"/>
  <c r="D1415" i="1"/>
  <c r="G1415" i="1" s="1"/>
  <c r="AR592" i="1"/>
  <c r="AJ641" i="1"/>
  <c r="AI642" i="1"/>
  <c r="AE642" i="1"/>
  <c r="AC643" i="1"/>
  <c r="AD642" i="1"/>
  <c r="AL593" i="1"/>
  <c r="AK594" i="1"/>
  <c r="AM593" i="1"/>
  <c r="AQ593" i="1"/>
  <c r="L1361" i="1"/>
  <c r="U1361" i="1"/>
  <c r="W1361" i="1" s="1"/>
  <c r="A1416" i="1"/>
  <c r="H1415" i="1"/>
  <c r="J1362" i="1"/>
  <c r="K1362" i="1" s="1"/>
  <c r="M1362" i="1"/>
  <c r="I1363" i="1"/>
  <c r="AB1415" i="1"/>
  <c r="AA1415" i="1"/>
  <c r="T1415" i="1"/>
  <c r="X572" i="1"/>
  <c r="B572" i="1" s="1"/>
  <c r="N1362" i="1" l="1"/>
  <c r="O1361" i="1"/>
  <c r="F1415" i="1"/>
  <c r="S1415" i="1"/>
  <c r="Z1415" i="1" s="1"/>
  <c r="R1415" i="1"/>
  <c r="D1416" i="1"/>
  <c r="G1416" i="1" s="1"/>
  <c r="E1417" i="1"/>
  <c r="Q1416" i="1"/>
  <c r="AR593" i="1"/>
  <c r="AJ642" i="1"/>
  <c r="AE643" i="1"/>
  <c r="AD643" i="1"/>
  <c r="AC644" i="1"/>
  <c r="AI643" i="1"/>
  <c r="AK595" i="1"/>
  <c r="AM594" i="1"/>
  <c r="AL594" i="1"/>
  <c r="AQ594" i="1"/>
  <c r="C573" i="1"/>
  <c r="P573" i="1" s="1"/>
  <c r="M1363" i="1"/>
  <c r="J1363" i="1"/>
  <c r="K1363" i="1" s="1"/>
  <c r="I1364" i="1"/>
  <c r="T1416" i="1"/>
  <c r="AB1416" i="1"/>
  <c r="AA1416" i="1"/>
  <c r="L1362" i="1"/>
  <c r="O1362" i="1" s="1"/>
  <c r="U1362" i="1"/>
  <c r="W1362" i="1" s="1"/>
  <c r="A1417" i="1"/>
  <c r="H1416" i="1"/>
  <c r="N1363" i="1" l="1"/>
  <c r="F1416" i="1"/>
  <c r="E1418" i="1"/>
  <c r="Q1417" i="1"/>
  <c r="R1416" i="1"/>
  <c r="S1416" i="1"/>
  <c r="Z1416" i="1" s="1"/>
  <c r="D1417" i="1"/>
  <c r="G1417" i="1" s="1"/>
  <c r="AJ643" i="1"/>
  <c r="AR594" i="1"/>
  <c r="AI644" i="1"/>
  <c r="AC645" i="1"/>
  <c r="AE644" i="1"/>
  <c r="AD644" i="1"/>
  <c r="AM595" i="1"/>
  <c r="AK596" i="1"/>
  <c r="AL595" i="1"/>
  <c r="AQ595" i="1"/>
  <c r="L1363" i="1"/>
  <c r="U1363" i="1"/>
  <c r="W1363" i="1" s="1"/>
  <c r="A1418" i="1"/>
  <c r="H1417" i="1"/>
  <c r="AB1417" i="1"/>
  <c r="AA1417" i="1"/>
  <c r="T1417" i="1"/>
  <c r="X573" i="1"/>
  <c r="B573" i="1" s="1"/>
  <c r="J1364" i="1"/>
  <c r="K1364" i="1" s="1"/>
  <c r="M1364" i="1"/>
  <c r="I1365" i="1"/>
  <c r="O1363" i="1" l="1"/>
  <c r="N1364" i="1"/>
  <c r="F1417" i="1"/>
  <c r="S1417" i="1"/>
  <c r="Z1417" i="1" s="1"/>
  <c r="R1417" i="1"/>
  <c r="E1419" i="1"/>
  <c r="Q1418" i="1"/>
  <c r="D1418" i="1"/>
  <c r="G1418" i="1" s="1"/>
  <c r="AR595" i="1"/>
  <c r="AJ644" i="1"/>
  <c r="AI645" i="1"/>
  <c r="AE645" i="1"/>
  <c r="AC646" i="1"/>
  <c r="AD645" i="1"/>
  <c r="AQ596" i="1"/>
  <c r="AM596" i="1"/>
  <c r="AK597" i="1"/>
  <c r="AL596" i="1"/>
  <c r="C574" i="1"/>
  <c r="P574" i="1" s="1"/>
  <c r="L1364" i="1"/>
  <c r="U1364" i="1"/>
  <c r="W1364" i="1" s="1"/>
  <c r="A1419" i="1"/>
  <c r="H1418" i="1"/>
  <c r="J1365" i="1"/>
  <c r="K1365" i="1" s="1"/>
  <c r="M1365" i="1"/>
  <c r="I1366" i="1"/>
  <c r="T1418" i="1"/>
  <c r="AB1418" i="1"/>
  <c r="AA1418" i="1"/>
  <c r="N1365" i="1" l="1"/>
  <c r="O1364" i="1"/>
  <c r="F1418" i="1"/>
  <c r="R1418" i="1"/>
  <c r="S1418" i="1"/>
  <c r="Z1418" i="1" s="1"/>
  <c r="D1419" i="1"/>
  <c r="G1419" i="1" s="1"/>
  <c r="E1420" i="1"/>
  <c r="Q1419" i="1"/>
  <c r="AR596" i="1"/>
  <c r="AJ645" i="1"/>
  <c r="AE646" i="1"/>
  <c r="AD646" i="1"/>
  <c r="AI646" i="1"/>
  <c r="AC647" i="1"/>
  <c r="AQ597" i="1"/>
  <c r="AM597" i="1"/>
  <c r="AL597" i="1"/>
  <c r="AK598" i="1"/>
  <c r="J1366" i="1"/>
  <c r="K1366" i="1" s="1"/>
  <c r="M1366" i="1"/>
  <c r="I1367" i="1"/>
  <c r="AB1419" i="1"/>
  <c r="AA1419" i="1"/>
  <c r="T1419" i="1"/>
  <c r="L1365" i="1"/>
  <c r="U1365" i="1"/>
  <c r="W1365" i="1" s="1"/>
  <c r="X574" i="1"/>
  <c r="B574" i="1" s="1"/>
  <c r="A1420" i="1"/>
  <c r="H1419" i="1"/>
  <c r="O1365" i="1" l="1"/>
  <c r="N1366" i="1"/>
  <c r="F1419" i="1"/>
  <c r="E1421" i="1"/>
  <c r="Q1420" i="1"/>
  <c r="R1419" i="1"/>
  <c r="S1419" i="1"/>
  <c r="Z1419" i="1" s="1"/>
  <c r="D1420" i="1"/>
  <c r="G1420" i="1" s="1"/>
  <c r="AJ646" i="1"/>
  <c r="AR597" i="1"/>
  <c r="AE647" i="1"/>
  <c r="AD647" i="1"/>
  <c r="AI647" i="1"/>
  <c r="AC648" i="1"/>
  <c r="AC649" i="1" s="1"/>
  <c r="AQ598" i="1"/>
  <c r="AM598" i="1"/>
  <c r="AL598" i="1"/>
  <c r="AK599" i="1"/>
  <c r="C575" i="1"/>
  <c r="P575" i="1" s="1"/>
  <c r="A1421" i="1"/>
  <c r="H1420" i="1"/>
  <c r="L1366" i="1"/>
  <c r="U1366" i="1"/>
  <c r="W1366" i="1" s="1"/>
  <c r="T1420" i="1"/>
  <c r="AB1420" i="1"/>
  <c r="AA1420" i="1"/>
  <c r="J1367" i="1"/>
  <c r="K1367" i="1" s="1"/>
  <c r="M1367" i="1"/>
  <c r="I1368" i="1"/>
  <c r="O1366" i="1" l="1"/>
  <c r="N1367" i="1"/>
  <c r="F1420" i="1"/>
  <c r="E1422" i="1"/>
  <c r="Q1421" i="1"/>
  <c r="S1420" i="1"/>
  <c r="Z1420" i="1" s="1"/>
  <c r="R1420" i="1"/>
  <c r="D1421" i="1"/>
  <c r="G1421" i="1" s="1"/>
  <c r="AD649" i="1"/>
  <c r="AE649" i="1"/>
  <c r="AI649" i="1"/>
  <c r="AC650" i="1"/>
  <c r="AJ647" i="1"/>
  <c r="AR598" i="1"/>
  <c r="AI648" i="1"/>
  <c r="AE648" i="1"/>
  <c r="AD648" i="1"/>
  <c r="AQ599" i="1"/>
  <c r="AM599" i="1"/>
  <c r="AL599" i="1"/>
  <c r="AK600" i="1"/>
  <c r="AB1421" i="1"/>
  <c r="AA1421" i="1"/>
  <c r="T1421" i="1"/>
  <c r="L1367" i="1"/>
  <c r="U1367" i="1"/>
  <c r="W1367" i="1" s="1"/>
  <c r="J1368" i="1"/>
  <c r="K1368" i="1" s="1"/>
  <c r="M1368" i="1"/>
  <c r="I1369" i="1"/>
  <c r="X575" i="1"/>
  <c r="B575" i="1" s="1"/>
  <c r="A1422" i="1"/>
  <c r="H1421" i="1"/>
  <c r="N1368" i="1" l="1"/>
  <c r="O1367" i="1"/>
  <c r="F1421" i="1"/>
  <c r="E1423" i="1"/>
  <c r="Q1422" i="1"/>
  <c r="R1421" i="1"/>
  <c r="S1421" i="1"/>
  <c r="Z1421" i="1" s="1"/>
  <c r="D1422" i="1"/>
  <c r="G1422" i="1" s="1"/>
  <c r="AR599" i="1"/>
  <c r="AC651" i="1"/>
  <c r="AI650" i="1"/>
  <c r="AE650" i="1"/>
  <c r="AD650" i="1"/>
  <c r="AJ649" i="1"/>
  <c r="AJ648" i="1"/>
  <c r="AQ600" i="1"/>
  <c r="AM600" i="1"/>
  <c r="AL600" i="1"/>
  <c r="AK601" i="1"/>
  <c r="C576" i="1"/>
  <c r="AB1422" i="1"/>
  <c r="AA1422" i="1"/>
  <c r="T1422" i="1"/>
  <c r="H1422" i="1"/>
  <c r="A1423" i="1"/>
  <c r="J1369" i="1"/>
  <c r="K1369" i="1" s="1"/>
  <c r="M1369" i="1"/>
  <c r="I1370" i="1"/>
  <c r="L1368" i="1"/>
  <c r="U1368" i="1"/>
  <c r="W1368" i="1" s="1"/>
  <c r="O1368" i="1" l="1"/>
  <c r="N1369" i="1"/>
  <c r="F1422" i="1"/>
  <c r="S1422" i="1"/>
  <c r="Z1422" i="1" s="1"/>
  <c r="R1422" i="1"/>
  <c r="E1424" i="1"/>
  <c r="Q1423" i="1"/>
  <c r="D1423" i="1"/>
  <c r="G1423" i="1" s="1"/>
  <c r="AI651" i="1"/>
  <c r="AD651" i="1"/>
  <c r="AC652" i="1"/>
  <c r="AE651" i="1"/>
  <c r="AJ650" i="1"/>
  <c r="AR600" i="1"/>
  <c r="AQ601" i="1"/>
  <c r="AM601" i="1"/>
  <c r="AL601" i="1"/>
  <c r="AK602" i="1"/>
  <c r="L1369" i="1"/>
  <c r="U1369" i="1"/>
  <c r="W1369" i="1" s="1"/>
  <c r="T1423" i="1"/>
  <c r="AA1423" i="1"/>
  <c r="AB1423" i="1"/>
  <c r="A1424" i="1"/>
  <c r="H1423" i="1"/>
  <c r="J1370" i="1"/>
  <c r="K1370" i="1" s="1"/>
  <c r="M1370" i="1"/>
  <c r="N1370" i="1" s="1"/>
  <c r="I1371" i="1"/>
  <c r="P576" i="1"/>
  <c r="O1369" i="1" l="1"/>
  <c r="F1423" i="1"/>
  <c r="R1423" i="1"/>
  <c r="S1423" i="1"/>
  <c r="Z1423" i="1" s="1"/>
  <c r="D1424" i="1"/>
  <c r="G1424" i="1" s="1"/>
  <c r="E1425" i="1"/>
  <c r="Q1424" i="1"/>
  <c r="AJ651" i="1"/>
  <c r="AD652" i="1"/>
  <c r="AC653" i="1"/>
  <c r="AI652" i="1"/>
  <c r="AE652" i="1"/>
  <c r="AR601" i="1"/>
  <c r="AQ602" i="1"/>
  <c r="AL602" i="1"/>
  <c r="AK603" i="1"/>
  <c r="AM602" i="1"/>
  <c r="J1371" i="1"/>
  <c r="K1371" i="1" s="1"/>
  <c r="M1371" i="1"/>
  <c r="N1371" i="1" s="1"/>
  <c r="I1372" i="1"/>
  <c r="A1425" i="1"/>
  <c r="H1424" i="1"/>
  <c r="X576" i="1"/>
  <c r="B576" i="1" s="1"/>
  <c r="L1370" i="1"/>
  <c r="O1370" i="1" s="1"/>
  <c r="U1370" i="1"/>
  <c r="W1370" i="1" s="1"/>
  <c r="AB1424" i="1"/>
  <c r="AA1424" i="1"/>
  <c r="T1424" i="1"/>
  <c r="F1424" i="1" l="1"/>
  <c r="E1426" i="1"/>
  <c r="Q1425" i="1"/>
  <c r="S1424" i="1"/>
  <c r="Z1424" i="1" s="1"/>
  <c r="R1424" i="1"/>
  <c r="D1425" i="1"/>
  <c r="G1425" i="1" s="1"/>
  <c r="AI653" i="1"/>
  <c r="AE653" i="1"/>
  <c r="AC654" i="1"/>
  <c r="AC655" i="1" s="1"/>
  <c r="AD653" i="1"/>
  <c r="AJ652" i="1"/>
  <c r="AR602" i="1"/>
  <c r="AQ603" i="1"/>
  <c r="AL603" i="1"/>
  <c r="AK604" i="1"/>
  <c r="AM603" i="1"/>
  <c r="C577" i="1"/>
  <c r="P577" i="1" s="1"/>
  <c r="J1372" i="1"/>
  <c r="K1372" i="1" s="1"/>
  <c r="M1372" i="1"/>
  <c r="N1372" i="1" s="1"/>
  <c r="I1373" i="1"/>
  <c r="A1426" i="1"/>
  <c r="H1425" i="1"/>
  <c r="L1371" i="1"/>
  <c r="O1371" i="1" s="1"/>
  <c r="U1371" i="1"/>
  <c r="W1371" i="1" s="1"/>
  <c r="T1425" i="1"/>
  <c r="AB1425" i="1"/>
  <c r="AA1425" i="1"/>
  <c r="F1425" i="1" l="1"/>
  <c r="E1427" i="1"/>
  <c r="Q1426" i="1"/>
  <c r="R1425" i="1"/>
  <c r="S1425" i="1"/>
  <c r="Z1425" i="1" s="1"/>
  <c r="D1426" i="1"/>
  <c r="G1426" i="1" s="1"/>
  <c r="AC656" i="1"/>
  <c r="AD655" i="1"/>
  <c r="AE655" i="1"/>
  <c r="AI655" i="1"/>
  <c r="AJ653" i="1"/>
  <c r="AE654" i="1"/>
  <c r="AD654" i="1"/>
  <c r="AI654" i="1"/>
  <c r="AR603" i="1"/>
  <c r="AQ604" i="1"/>
  <c r="AL604" i="1"/>
  <c r="AK605" i="1"/>
  <c r="AM604" i="1"/>
  <c r="L1372" i="1"/>
  <c r="O1372" i="1" s="1"/>
  <c r="U1372" i="1"/>
  <c r="W1372" i="1" s="1"/>
  <c r="X577" i="1"/>
  <c r="B577" i="1" s="1"/>
  <c r="A1427" i="1"/>
  <c r="H1426" i="1"/>
  <c r="AB1426" i="1"/>
  <c r="AA1426" i="1"/>
  <c r="T1426" i="1"/>
  <c r="J1373" i="1"/>
  <c r="K1373" i="1" s="1"/>
  <c r="M1373" i="1"/>
  <c r="N1373" i="1" s="1"/>
  <c r="I1374" i="1"/>
  <c r="F1426" i="1" l="1"/>
  <c r="R1426" i="1"/>
  <c r="S1426" i="1"/>
  <c r="Z1426" i="1" s="1"/>
  <c r="E1428" i="1"/>
  <c r="Q1427" i="1"/>
  <c r="D1427" i="1"/>
  <c r="G1427" i="1" s="1"/>
  <c r="AJ655" i="1"/>
  <c r="AD656" i="1"/>
  <c r="AC657" i="1"/>
  <c r="AI656" i="1"/>
  <c r="AE656" i="1"/>
  <c r="AJ654" i="1"/>
  <c r="AR604" i="1"/>
  <c r="AQ605" i="1"/>
  <c r="AL605" i="1"/>
  <c r="AM605" i="1"/>
  <c r="AK606" i="1"/>
  <c r="C578" i="1"/>
  <c r="P578" i="1" s="1"/>
  <c r="L1373" i="1"/>
  <c r="O1373" i="1" s="1"/>
  <c r="U1373" i="1"/>
  <c r="W1373" i="1" s="1"/>
  <c r="J1374" i="1"/>
  <c r="K1374" i="1" s="1"/>
  <c r="M1374" i="1"/>
  <c r="N1374" i="1" s="1"/>
  <c r="I1375" i="1"/>
  <c r="A1428" i="1"/>
  <c r="H1427" i="1"/>
  <c r="T1427" i="1"/>
  <c r="AB1427" i="1"/>
  <c r="AA1427" i="1"/>
  <c r="F1427" i="1" l="1"/>
  <c r="D1428" i="1"/>
  <c r="G1428" i="1" s="1"/>
  <c r="R1427" i="1"/>
  <c r="S1427" i="1"/>
  <c r="Z1427" i="1" s="1"/>
  <c r="E1429" i="1"/>
  <c r="Q1428" i="1"/>
  <c r="AC658" i="1"/>
  <c r="AD657" i="1"/>
  <c r="AI657" i="1"/>
  <c r="AE657" i="1"/>
  <c r="AJ656" i="1"/>
  <c r="AR605" i="1"/>
  <c r="AQ606" i="1"/>
  <c r="AK607" i="1"/>
  <c r="AM606" i="1"/>
  <c r="AL606" i="1"/>
  <c r="X578" i="1"/>
  <c r="B578" i="1" s="1"/>
  <c r="H1428" i="1"/>
  <c r="A1429" i="1"/>
  <c r="J1375" i="1"/>
  <c r="K1375" i="1" s="1"/>
  <c r="M1375" i="1"/>
  <c r="N1375" i="1" s="1"/>
  <c r="I1376" i="1"/>
  <c r="AB1428" i="1"/>
  <c r="AA1428" i="1"/>
  <c r="T1428" i="1"/>
  <c r="L1374" i="1"/>
  <c r="O1374" i="1" s="1"/>
  <c r="U1374" i="1"/>
  <c r="W1374" i="1" s="1"/>
  <c r="F1428" i="1" l="1"/>
  <c r="R1428" i="1"/>
  <c r="S1428" i="1"/>
  <c r="Z1428" i="1" s="1"/>
  <c r="E1430" i="1"/>
  <c r="Q1429" i="1"/>
  <c r="D1429" i="1"/>
  <c r="G1429" i="1" s="1"/>
  <c r="AJ657" i="1"/>
  <c r="AD658" i="1"/>
  <c r="AC659" i="1"/>
  <c r="AI658" i="1"/>
  <c r="AE658" i="1"/>
  <c r="AR606" i="1"/>
  <c r="AQ607" i="1"/>
  <c r="AK608" i="1"/>
  <c r="AM607" i="1"/>
  <c r="AL607" i="1"/>
  <c r="C579" i="1"/>
  <c r="P579" i="1" s="1"/>
  <c r="A1430" i="1"/>
  <c r="H1429" i="1"/>
  <c r="L1375" i="1"/>
  <c r="O1375" i="1" s="1"/>
  <c r="U1375" i="1"/>
  <c r="W1375" i="1" s="1"/>
  <c r="J1376" i="1"/>
  <c r="K1376" i="1" s="1"/>
  <c r="M1376" i="1"/>
  <c r="N1376" i="1" s="1"/>
  <c r="I1377" i="1"/>
  <c r="T1429" i="1"/>
  <c r="AB1429" i="1"/>
  <c r="AA1429" i="1"/>
  <c r="F1429" i="1" l="1"/>
  <c r="D1430" i="1"/>
  <c r="G1430" i="1" s="1"/>
  <c r="E1431" i="1"/>
  <c r="Q1430" i="1"/>
  <c r="R1429" i="1"/>
  <c r="S1429" i="1"/>
  <c r="Z1429" i="1" s="1"/>
  <c r="AC660" i="1"/>
  <c r="AD659" i="1"/>
  <c r="AE659" i="1"/>
  <c r="AI659" i="1"/>
  <c r="AJ658" i="1"/>
  <c r="AR607" i="1"/>
  <c r="AQ608" i="1"/>
  <c r="AM608" i="1"/>
  <c r="AL608" i="1"/>
  <c r="AK609" i="1"/>
  <c r="L1376" i="1"/>
  <c r="O1376" i="1" s="1"/>
  <c r="U1376" i="1"/>
  <c r="W1376" i="1" s="1"/>
  <c r="H1430" i="1"/>
  <c r="A1431" i="1"/>
  <c r="X579" i="1"/>
  <c r="B579" i="1" s="1"/>
  <c r="AB1430" i="1"/>
  <c r="AA1430" i="1"/>
  <c r="T1430" i="1"/>
  <c r="J1377" i="1"/>
  <c r="K1377" i="1" s="1"/>
  <c r="M1377" i="1"/>
  <c r="N1377" i="1" s="1"/>
  <c r="I1378" i="1"/>
  <c r="F1430" i="1" l="1"/>
  <c r="D1431" i="1"/>
  <c r="G1431" i="1" s="1"/>
  <c r="S1430" i="1"/>
  <c r="Z1430" i="1" s="1"/>
  <c r="R1430" i="1"/>
  <c r="E1432" i="1"/>
  <c r="Q1431" i="1"/>
  <c r="AJ659" i="1"/>
  <c r="AD660" i="1"/>
  <c r="AE660" i="1"/>
  <c r="AC661" i="1"/>
  <c r="AI660" i="1"/>
  <c r="AR608" i="1"/>
  <c r="AQ609" i="1"/>
  <c r="AM609" i="1"/>
  <c r="AL609" i="1"/>
  <c r="AK610" i="1"/>
  <c r="J1378" i="1"/>
  <c r="K1378" i="1" s="1"/>
  <c r="M1378" i="1"/>
  <c r="N1378" i="1" s="1"/>
  <c r="I1379" i="1"/>
  <c r="C580" i="1"/>
  <c r="L1377" i="1"/>
  <c r="O1377" i="1" s="1"/>
  <c r="U1377" i="1"/>
  <c r="W1377" i="1" s="1"/>
  <c r="T1431" i="1"/>
  <c r="AA1431" i="1"/>
  <c r="AB1431" i="1"/>
  <c r="A1432" i="1"/>
  <c r="H1431" i="1"/>
  <c r="F1431" i="1" l="1"/>
  <c r="S1431" i="1"/>
  <c r="Z1431" i="1" s="1"/>
  <c r="R1431" i="1"/>
  <c r="E1433" i="1"/>
  <c r="Q1432" i="1"/>
  <c r="D1432" i="1"/>
  <c r="G1432" i="1" s="1"/>
  <c r="AJ660" i="1"/>
  <c r="AI661" i="1"/>
  <c r="AD661" i="1"/>
  <c r="AC662" i="1"/>
  <c r="AE661" i="1"/>
  <c r="AR609" i="1"/>
  <c r="AQ610" i="1"/>
  <c r="AM610" i="1"/>
  <c r="AL610" i="1"/>
  <c r="AK611" i="1"/>
  <c r="AB1432" i="1"/>
  <c r="AA1432" i="1"/>
  <c r="T1432" i="1"/>
  <c r="J1379" i="1"/>
  <c r="K1379" i="1" s="1"/>
  <c r="M1379" i="1"/>
  <c r="N1379" i="1" s="1"/>
  <c r="I1380" i="1"/>
  <c r="A1433" i="1"/>
  <c r="H1432" i="1"/>
  <c r="L1378" i="1"/>
  <c r="O1378" i="1" s="1"/>
  <c r="U1378" i="1"/>
  <c r="W1378" i="1" s="1"/>
  <c r="P580" i="1"/>
  <c r="F1432" i="1" l="1"/>
  <c r="S1432" i="1"/>
  <c r="Z1432" i="1" s="1"/>
  <c r="R1432" i="1"/>
  <c r="D1433" i="1"/>
  <c r="G1433" i="1" s="1"/>
  <c r="E1434" i="1"/>
  <c r="Q1433" i="1"/>
  <c r="AJ661" i="1"/>
  <c r="AD662" i="1"/>
  <c r="AC663" i="1"/>
  <c r="AE662" i="1"/>
  <c r="AI662" i="1"/>
  <c r="AR610" i="1"/>
  <c r="AQ611" i="1"/>
  <c r="AM611" i="1"/>
  <c r="AL611" i="1"/>
  <c r="AK612" i="1"/>
  <c r="J1380" i="1"/>
  <c r="K1380" i="1" s="1"/>
  <c r="M1380" i="1"/>
  <c r="N1380" i="1" s="1"/>
  <c r="I1381" i="1"/>
  <c r="X580" i="1"/>
  <c r="B580" i="1" s="1"/>
  <c r="A1434" i="1"/>
  <c r="H1433" i="1"/>
  <c r="L1379" i="1"/>
  <c r="O1379" i="1" s="1"/>
  <c r="U1379" i="1"/>
  <c r="W1379" i="1" s="1"/>
  <c r="T1433" i="1"/>
  <c r="AB1433" i="1"/>
  <c r="AA1433" i="1"/>
  <c r="F1433" i="1" l="1"/>
  <c r="E1435" i="1"/>
  <c r="Q1434" i="1"/>
  <c r="R1433" i="1"/>
  <c r="S1433" i="1"/>
  <c r="Z1433" i="1" s="1"/>
  <c r="D1434" i="1"/>
  <c r="G1434" i="1" s="1"/>
  <c r="AD663" i="1"/>
  <c r="AC664" i="1"/>
  <c r="AE663" i="1"/>
  <c r="AI663" i="1"/>
  <c r="AJ662" i="1"/>
  <c r="AR611" i="1"/>
  <c r="AQ612" i="1"/>
  <c r="AL612" i="1"/>
  <c r="AK613" i="1"/>
  <c r="AM612" i="1"/>
  <c r="L1380" i="1"/>
  <c r="O1380" i="1" s="1"/>
  <c r="U1380" i="1"/>
  <c r="W1380" i="1" s="1"/>
  <c r="A1435" i="1"/>
  <c r="H1434" i="1"/>
  <c r="J1381" i="1"/>
  <c r="K1381" i="1" s="1"/>
  <c r="M1381" i="1"/>
  <c r="N1381" i="1" s="1"/>
  <c r="I1382" i="1"/>
  <c r="AB1434" i="1"/>
  <c r="AA1434" i="1"/>
  <c r="T1434" i="1"/>
  <c r="C581" i="1"/>
  <c r="F1434" i="1" l="1"/>
  <c r="R1434" i="1"/>
  <c r="S1434" i="1"/>
  <c r="Z1434" i="1" s="1"/>
  <c r="E1436" i="1"/>
  <c r="Q1435" i="1"/>
  <c r="D1435" i="1"/>
  <c r="G1435" i="1" s="1"/>
  <c r="AI664" i="1"/>
  <c r="AC665" i="1"/>
  <c r="AE664" i="1"/>
  <c r="AD664" i="1"/>
  <c r="AJ663" i="1"/>
  <c r="AR612" i="1"/>
  <c r="AQ613" i="1"/>
  <c r="AL613" i="1"/>
  <c r="AM613" i="1"/>
  <c r="AK614" i="1"/>
  <c r="L1381" i="1"/>
  <c r="O1381" i="1" s="1"/>
  <c r="U1381" i="1"/>
  <c r="W1381" i="1" s="1"/>
  <c r="A1436" i="1"/>
  <c r="H1435" i="1"/>
  <c r="P581" i="1"/>
  <c r="J1382" i="1"/>
  <c r="K1382" i="1" s="1"/>
  <c r="I1383" i="1"/>
  <c r="T1435" i="1"/>
  <c r="AB1435" i="1"/>
  <c r="AA1435" i="1"/>
  <c r="F1435" i="1" l="1"/>
  <c r="D1436" i="1"/>
  <c r="S1435" i="1"/>
  <c r="Z1435" i="1" s="1"/>
  <c r="R1435" i="1"/>
  <c r="AJ664" i="1"/>
  <c r="E1437" i="1"/>
  <c r="Q1436" i="1"/>
  <c r="AE665" i="1"/>
  <c r="AD665" i="1"/>
  <c r="AI665" i="1"/>
  <c r="AC666" i="1"/>
  <c r="AR613" i="1"/>
  <c r="AQ614" i="1"/>
  <c r="AL614" i="1"/>
  <c r="AM614" i="1"/>
  <c r="AK615" i="1"/>
  <c r="M1382" i="1"/>
  <c r="N1382" i="1" s="1"/>
  <c r="L1382" i="1"/>
  <c r="U1382" i="1"/>
  <c r="W1382" i="1" s="1"/>
  <c r="AB1436" i="1"/>
  <c r="AA1436" i="1"/>
  <c r="T1436" i="1"/>
  <c r="X581" i="1"/>
  <c r="B581" i="1" s="1"/>
  <c r="J1383" i="1"/>
  <c r="K1383" i="1" s="1"/>
  <c r="I1384" i="1"/>
  <c r="H1436" i="1"/>
  <c r="A1437" i="1"/>
  <c r="F1436" i="1" l="1"/>
  <c r="G1436" i="1"/>
  <c r="S1436" i="1"/>
  <c r="Z1436" i="1" s="1"/>
  <c r="R1436" i="1"/>
  <c r="D1437" i="1"/>
  <c r="G1437" i="1" s="1"/>
  <c r="E1438" i="1"/>
  <c r="Q1437" i="1"/>
  <c r="AJ665" i="1"/>
  <c r="AI666" i="1"/>
  <c r="AD666" i="1"/>
  <c r="AC667" i="1"/>
  <c r="AE666" i="1"/>
  <c r="AR614" i="1"/>
  <c r="AQ615" i="1"/>
  <c r="AL615" i="1"/>
  <c r="AM615" i="1"/>
  <c r="AK616" i="1"/>
  <c r="O1382" i="1"/>
  <c r="M1383" i="1"/>
  <c r="N1383" i="1" s="1"/>
  <c r="C582" i="1"/>
  <c r="P582" i="1" s="1"/>
  <c r="H1437" i="1"/>
  <c r="A1438" i="1"/>
  <c r="J1384" i="1"/>
  <c r="K1384" i="1" s="1"/>
  <c r="I1385" i="1"/>
  <c r="L1383" i="1"/>
  <c r="U1383" i="1"/>
  <c r="W1383" i="1" s="1"/>
  <c r="T1437" i="1"/>
  <c r="AB1437" i="1"/>
  <c r="AA1437" i="1"/>
  <c r="F1437" i="1" l="1"/>
  <c r="E1439" i="1"/>
  <c r="Q1438" i="1"/>
  <c r="R1437" i="1"/>
  <c r="S1437" i="1"/>
  <c r="Z1437" i="1" s="1"/>
  <c r="D1438" i="1"/>
  <c r="G1438" i="1" s="1"/>
  <c r="AJ666" i="1"/>
  <c r="AD667" i="1"/>
  <c r="AI667" i="1"/>
  <c r="AC668" i="1"/>
  <c r="AE667" i="1"/>
  <c r="AR615" i="1"/>
  <c r="AM616" i="1"/>
  <c r="AQ616" i="1"/>
  <c r="AL616" i="1"/>
  <c r="AK617" i="1"/>
  <c r="AK618" i="1" s="1"/>
  <c r="M1384" i="1"/>
  <c r="N1384" i="1" s="1"/>
  <c r="O1383" i="1"/>
  <c r="AB1438" i="1"/>
  <c r="T1438" i="1"/>
  <c r="AA1438" i="1"/>
  <c r="L1384" i="1"/>
  <c r="U1384" i="1"/>
  <c r="W1384" i="1" s="1"/>
  <c r="X582" i="1"/>
  <c r="B582" i="1" s="1"/>
  <c r="A1439" i="1"/>
  <c r="H1438" i="1"/>
  <c r="J1385" i="1"/>
  <c r="K1385" i="1" s="1"/>
  <c r="I1386" i="1"/>
  <c r="F1438" i="1" l="1"/>
  <c r="E1440" i="1"/>
  <c r="Q1439" i="1"/>
  <c r="S1438" i="1"/>
  <c r="Z1438" i="1" s="1"/>
  <c r="R1438" i="1"/>
  <c r="D1439" i="1"/>
  <c r="G1439" i="1" s="1"/>
  <c r="AI668" i="1"/>
  <c r="AD668" i="1"/>
  <c r="AC669" i="1"/>
  <c r="AE668" i="1"/>
  <c r="AJ667" i="1"/>
  <c r="M1385" i="1"/>
  <c r="N1385" i="1" s="1"/>
  <c r="AR616" i="1"/>
  <c r="O1384" i="1"/>
  <c r="AL618" i="1"/>
  <c r="AK619" i="1"/>
  <c r="AM618" i="1"/>
  <c r="AQ618" i="1"/>
  <c r="AQ617" i="1"/>
  <c r="AM617" i="1"/>
  <c r="AL617" i="1"/>
  <c r="J1386" i="1"/>
  <c r="K1386" i="1" s="1"/>
  <c r="I1387" i="1"/>
  <c r="H1439" i="1"/>
  <c r="A1440" i="1"/>
  <c r="C583" i="1"/>
  <c r="L1385" i="1"/>
  <c r="U1385" i="1"/>
  <c r="W1385" i="1" s="1"/>
  <c r="AA1439" i="1"/>
  <c r="T1439" i="1"/>
  <c r="AB1439" i="1"/>
  <c r="F1439" i="1" l="1"/>
  <c r="E1441" i="1"/>
  <c r="Q1440" i="1"/>
  <c r="S1439" i="1"/>
  <c r="Z1439" i="1" s="1"/>
  <c r="R1439" i="1"/>
  <c r="D1440" i="1"/>
  <c r="G1440" i="1" s="1"/>
  <c r="AC670" i="1"/>
  <c r="AE669" i="1"/>
  <c r="AD669" i="1"/>
  <c r="AI669" i="1"/>
  <c r="AJ668" i="1"/>
  <c r="O1385" i="1"/>
  <c r="M1386" i="1"/>
  <c r="N1386" i="1" s="1"/>
  <c r="AR617" i="1"/>
  <c r="AR618" i="1"/>
  <c r="AM619" i="1"/>
  <c r="AK620" i="1"/>
  <c r="AL619" i="1"/>
  <c r="AQ619" i="1"/>
  <c r="L1386" i="1"/>
  <c r="U1386" i="1"/>
  <c r="W1386" i="1" s="1"/>
  <c r="T1440" i="1"/>
  <c r="AB1440" i="1"/>
  <c r="AA1440" i="1"/>
  <c r="P583" i="1"/>
  <c r="A1441" i="1"/>
  <c r="H1440" i="1"/>
  <c r="J1387" i="1"/>
  <c r="K1387" i="1" s="1"/>
  <c r="I1388" i="1"/>
  <c r="F1440" i="1" l="1"/>
  <c r="E1442" i="1"/>
  <c r="Q1441" i="1"/>
  <c r="S1441" i="1" s="1"/>
  <c r="S1440" i="1"/>
  <c r="Z1440" i="1" s="1"/>
  <c r="R1440" i="1"/>
  <c r="D1441" i="1"/>
  <c r="G1441" i="1" s="1"/>
  <c r="AJ669" i="1"/>
  <c r="AD670" i="1"/>
  <c r="AI670" i="1"/>
  <c r="AC671" i="1"/>
  <c r="AE670" i="1"/>
  <c r="O1386" i="1"/>
  <c r="M1387" i="1"/>
  <c r="N1387" i="1" s="1"/>
  <c r="AR619" i="1"/>
  <c r="AK621" i="1"/>
  <c r="AQ620" i="1"/>
  <c r="AL620" i="1"/>
  <c r="AM620" i="1"/>
  <c r="J1388" i="1"/>
  <c r="K1388" i="1" s="1"/>
  <c r="I1389" i="1"/>
  <c r="H1441" i="1"/>
  <c r="A1442" i="1"/>
  <c r="L1387" i="1"/>
  <c r="U1387" i="1"/>
  <c r="W1387" i="1" s="1"/>
  <c r="AB1441" i="1"/>
  <c r="AA1441" i="1"/>
  <c r="T1441" i="1"/>
  <c r="X583" i="1"/>
  <c r="B583" i="1" s="1"/>
  <c r="F1441" i="1" l="1"/>
  <c r="E1443" i="1"/>
  <c r="Q1442" i="1"/>
  <c r="D1442" i="1"/>
  <c r="AJ670" i="1"/>
  <c r="AC672" i="1"/>
  <c r="AE671" i="1"/>
  <c r="AD671" i="1"/>
  <c r="AI671" i="1"/>
  <c r="O1387" i="1"/>
  <c r="M1388" i="1"/>
  <c r="N1388" i="1" s="1"/>
  <c r="AR620" i="1"/>
  <c r="AL621" i="1"/>
  <c r="AK622" i="1"/>
  <c r="AQ621" i="1"/>
  <c r="AM621" i="1"/>
  <c r="C584" i="1"/>
  <c r="H1442" i="1"/>
  <c r="A1443" i="1"/>
  <c r="J1389" i="1"/>
  <c r="K1389" i="1" s="1"/>
  <c r="I1390" i="1"/>
  <c r="L1388" i="1"/>
  <c r="U1388" i="1"/>
  <c r="W1388" i="1" s="1"/>
  <c r="T1442" i="1"/>
  <c r="AB1442" i="1"/>
  <c r="AA1442" i="1"/>
  <c r="F1442" i="1" l="1"/>
  <c r="G1442" i="1"/>
  <c r="R1442" i="1"/>
  <c r="S1442" i="1"/>
  <c r="Z1442" i="1" s="1"/>
  <c r="O1388" i="1"/>
  <c r="E1444" i="1"/>
  <c r="Q1443" i="1"/>
  <c r="D1443" i="1"/>
  <c r="AJ671" i="1"/>
  <c r="AE672" i="1"/>
  <c r="AI672" i="1"/>
  <c r="AD672" i="1"/>
  <c r="AC673" i="1"/>
  <c r="M1389" i="1"/>
  <c r="N1389" i="1" s="1"/>
  <c r="AR621" i="1"/>
  <c r="AK623" i="1"/>
  <c r="AM622" i="1"/>
  <c r="AQ622" i="1"/>
  <c r="AL622" i="1"/>
  <c r="L1389" i="1"/>
  <c r="U1389" i="1"/>
  <c r="W1389" i="1" s="1"/>
  <c r="P584" i="1"/>
  <c r="A1444" i="1"/>
  <c r="H1443" i="1"/>
  <c r="J1390" i="1"/>
  <c r="K1390" i="1" s="1"/>
  <c r="I1391" i="1"/>
  <c r="AB1443" i="1"/>
  <c r="T1443" i="1"/>
  <c r="AA1443" i="1"/>
  <c r="O1389" i="1" l="1"/>
  <c r="F1443" i="1"/>
  <c r="G1443" i="1"/>
  <c r="E1445" i="1"/>
  <c r="Q1444" i="1"/>
  <c r="D1444" i="1"/>
  <c r="G1444" i="1" s="1"/>
  <c r="S1443" i="1"/>
  <c r="Z1443" i="1" s="1"/>
  <c r="R1443" i="1"/>
  <c r="AD673" i="1"/>
  <c r="AI673" i="1"/>
  <c r="AC674" i="1"/>
  <c r="AE673" i="1"/>
  <c r="AJ672" i="1"/>
  <c r="M1390" i="1"/>
  <c r="N1390" i="1" s="1"/>
  <c r="AR622" i="1"/>
  <c r="AM623" i="1"/>
  <c r="AL623" i="1"/>
  <c r="AQ623" i="1"/>
  <c r="AK624" i="1"/>
  <c r="L1390" i="1"/>
  <c r="U1390" i="1"/>
  <c r="W1390" i="1" s="1"/>
  <c r="X584" i="1"/>
  <c r="B584" i="1" s="1"/>
  <c r="J1391" i="1"/>
  <c r="K1391" i="1" s="1"/>
  <c r="I1392" i="1"/>
  <c r="AB1444" i="1"/>
  <c r="AA1444" i="1"/>
  <c r="T1444" i="1"/>
  <c r="H1444" i="1"/>
  <c r="A1445" i="1"/>
  <c r="F1444" i="1" l="1"/>
  <c r="O1390" i="1"/>
  <c r="M1391" i="1"/>
  <c r="N1391" i="1" s="1"/>
  <c r="E1446" i="1"/>
  <c r="Q1445" i="1"/>
  <c r="R1444" i="1"/>
  <c r="S1444" i="1"/>
  <c r="Z1444" i="1" s="1"/>
  <c r="D1445" i="1"/>
  <c r="G1445" i="1" s="1"/>
  <c r="AI674" i="1"/>
  <c r="AD674" i="1"/>
  <c r="AC675" i="1"/>
  <c r="AE674" i="1"/>
  <c r="AJ673" i="1"/>
  <c r="AR623" i="1"/>
  <c r="AL624" i="1"/>
  <c r="AK625" i="1"/>
  <c r="AQ624" i="1"/>
  <c r="AM624" i="1"/>
  <c r="A1446" i="1"/>
  <c r="H1445" i="1"/>
  <c r="C585" i="1"/>
  <c r="L1391" i="1"/>
  <c r="U1391" i="1"/>
  <c r="W1391" i="1" s="1"/>
  <c r="T1445" i="1"/>
  <c r="AA1445" i="1"/>
  <c r="AB1445" i="1"/>
  <c r="J1392" i="1"/>
  <c r="K1392" i="1" s="1"/>
  <c r="I1393" i="1"/>
  <c r="O1391" i="1" l="1"/>
  <c r="M1392" i="1"/>
  <c r="N1392" i="1" s="1"/>
  <c r="F1445" i="1"/>
  <c r="E1447" i="1"/>
  <c r="Q1446" i="1"/>
  <c r="R1445" i="1"/>
  <c r="S1445" i="1"/>
  <c r="Z1445" i="1" s="1"/>
  <c r="D1446" i="1"/>
  <c r="G1446" i="1" s="1"/>
  <c r="AC676" i="1"/>
  <c r="AE675" i="1"/>
  <c r="AD675" i="1"/>
  <c r="AI675" i="1"/>
  <c r="AJ674" i="1"/>
  <c r="AR624" i="1"/>
  <c r="AL625" i="1"/>
  <c r="AQ625" i="1"/>
  <c r="AM625" i="1"/>
  <c r="AK626" i="1"/>
  <c r="J1393" i="1"/>
  <c r="K1393" i="1" s="1"/>
  <c r="I1394" i="1"/>
  <c r="P585" i="1"/>
  <c r="AB1446" i="1"/>
  <c r="AA1446" i="1"/>
  <c r="T1446" i="1"/>
  <c r="L1392" i="1"/>
  <c r="U1392" i="1"/>
  <c r="W1392" i="1" s="1"/>
  <c r="A1447" i="1"/>
  <c r="H1446" i="1"/>
  <c r="O1392" i="1" l="1"/>
  <c r="M1393" i="1"/>
  <c r="N1393" i="1" s="1"/>
  <c r="F1446" i="1"/>
  <c r="E1448" i="1"/>
  <c r="Q1447" i="1"/>
  <c r="S1446" i="1"/>
  <c r="Z1446" i="1" s="1"/>
  <c r="R1446" i="1"/>
  <c r="D1447" i="1"/>
  <c r="G1447" i="1" s="1"/>
  <c r="AJ675" i="1"/>
  <c r="AI676" i="1"/>
  <c r="AE676" i="1"/>
  <c r="AD676" i="1"/>
  <c r="AC677" i="1"/>
  <c r="AR625" i="1"/>
  <c r="AL626" i="1"/>
  <c r="AK627" i="1"/>
  <c r="AM626" i="1"/>
  <c r="AQ626" i="1"/>
  <c r="T1447" i="1"/>
  <c r="AB1447" i="1"/>
  <c r="AA1447" i="1"/>
  <c r="L1393" i="1"/>
  <c r="U1393" i="1"/>
  <c r="W1393" i="1" s="1"/>
  <c r="A1448" i="1"/>
  <c r="H1447" i="1"/>
  <c r="X585" i="1"/>
  <c r="B585" i="1" s="1"/>
  <c r="J1394" i="1"/>
  <c r="K1394" i="1" s="1"/>
  <c r="I1395" i="1"/>
  <c r="O1393" i="1" l="1"/>
  <c r="M1394" i="1"/>
  <c r="N1394" i="1" s="1"/>
  <c r="F1447" i="1"/>
  <c r="E1449" i="1"/>
  <c r="Q1448" i="1"/>
  <c r="R1447" i="1"/>
  <c r="S1447" i="1"/>
  <c r="Z1447" i="1" s="1"/>
  <c r="D1448" i="1"/>
  <c r="G1448" i="1" s="1"/>
  <c r="AJ676" i="1"/>
  <c r="AD677" i="1"/>
  <c r="AI677" i="1"/>
  <c r="AC678" i="1"/>
  <c r="AE677" i="1"/>
  <c r="AR626" i="1"/>
  <c r="AL627" i="1"/>
  <c r="AQ627" i="1"/>
  <c r="AK628" i="1"/>
  <c r="AM627" i="1"/>
  <c r="C586" i="1"/>
  <c r="P586" i="1" s="1"/>
  <c r="A1449" i="1"/>
  <c r="H1448" i="1"/>
  <c r="L1394" i="1"/>
  <c r="U1394" i="1"/>
  <c r="W1394" i="1" s="1"/>
  <c r="AB1448" i="1"/>
  <c r="AA1448" i="1"/>
  <c r="T1448" i="1"/>
  <c r="J1395" i="1"/>
  <c r="K1395" i="1" s="1"/>
  <c r="I1396" i="1"/>
  <c r="M1395" i="1" l="1"/>
  <c r="M1396" i="1" s="1"/>
  <c r="O1394" i="1"/>
  <c r="N1395" i="1"/>
  <c r="F1448" i="1"/>
  <c r="E1450" i="1"/>
  <c r="Q1449" i="1"/>
  <c r="S1448" i="1"/>
  <c r="Z1448" i="1" s="1"/>
  <c r="R1448" i="1"/>
  <c r="D1449" i="1"/>
  <c r="G1449" i="1" s="1"/>
  <c r="AJ677" i="1"/>
  <c r="AD678" i="1"/>
  <c r="AC679" i="1"/>
  <c r="AE678" i="1"/>
  <c r="AI678" i="1"/>
  <c r="AR627" i="1"/>
  <c r="AL628" i="1"/>
  <c r="AK629" i="1"/>
  <c r="AQ628" i="1"/>
  <c r="AM628" i="1"/>
  <c r="J1396" i="1"/>
  <c r="K1396" i="1" s="1"/>
  <c r="I1397" i="1"/>
  <c r="A1450" i="1"/>
  <c r="H1449" i="1"/>
  <c r="X586" i="1"/>
  <c r="B586" i="1" s="1"/>
  <c r="L1395" i="1"/>
  <c r="U1395" i="1"/>
  <c r="W1395" i="1" s="1"/>
  <c r="T1449" i="1"/>
  <c r="AB1449" i="1"/>
  <c r="AA1449" i="1"/>
  <c r="N1396" i="1" l="1"/>
  <c r="O1395" i="1"/>
  <c r="F1449" i="1"/>
  <c r="E1451" i="1"/>
  <c r="Q1450" i="1"/>
  <c r="R1449" i="1"/>
  <c r="S1449" i="1"/>
  <c r="Z1449" i="1" s="1"/>
  <c r="D1450" i="1"/>
  <c r="G1450" i="1" s="1"/>
  <c r="AD679" i="1"/>
  <c r="AC680" i="1"/>
  <c r="AI679" i="1"/>
  <c r="AE679" i="1"/>
  <c r="AJ678" i="1"/>
  <c r="AR628" i="1"/>
  <c r="AL629" i="1"/>
  <c r="AQ629" i="1"/>
  <c r="AK630" i="1"/>
  <c r="AM629" i="1"/>
  <c r="L1396" i="1"/>
  <c r="U1396" i="1"/>
  <c r="W1396" i="1" s="1"/>
  <c r="H1450" i="1"/>
  <c r="A1451" i="1"/>
  <c r="C587" i="1"/>
  <c r="R587" i="1" s="1"/>
  <c r="AB1450" i="1"/>
  <c r="AA1450" i="1"/>
  <c r="T1450" i="1"/>
  <c r="J1397" i="1"/>
  <c r="K1397" i="1" s="1"/>
  <c r="M1397" i="1"/>
  <c r="I1398" i="1"/>
  <c r="N1397" i="1" l="1"/>
  <c r="O1396" i="1"/>
  <c r="F1450" i="1"/>
  <c r="E1452" i="1"/>
  <c r="Q1451" i="1"/>
  <c r="R1450" i="1"/>
  <c r="S1450" i="1"/>
  <c r="Z1450" i="1" s="1"/>
  <c r="D1451" i="1"/>
  <c r="G1451" i="1" s="1"/>
  <c r="AC681" i="1"/>
  <c r="AC682" i="1" s="1"/>
  <c r="AE680" i="1"/>
  <c r="AD680" i="1"/>
  <c r="AI680" i="1"/>
  <c r="AJ679" i="1"/>
  <c r="AR629" i="1"/>
  <c r="AL630" i="1"/>
  <c r="AK631" i="1"/>
  <c r="AM630" i="1"/>
  <c r="AQ630" i="1"/>
  <c r="P587" i="1"/>
  <c r="M1398" i="1"/>
  <c r="J1398" i="1"/>
  <c r="K1398" i="1" s="1"/>
  <c r="I1399" i="1"/>
  <c r="T1451" i="1"/>
  <c r="AB1451" i="1"/>
  <c r="AA1451" i="1"/>
  <c r="L1397" i="1"/>
  <c r="U1397" i="1"/>
  <c r="W1397" i="1" s="1"/>
  <c r="A1452" i="1"/>
  <c r="H1451" i="1"/>
  <c r="O1397" i="1" l="1"/>
  <c r="N1398" i="1"/>
  <c r="F1451" i="1"/>
  <c r="E1453" i="1"/>
  <c r="Q1452" i="1"/>
  <c r="AC683" i="1"/>
  <c r="AD682" i="1"/>
  <c r="AE682" i="1"/>
  <c r="AI682" i="1"/>
  <c r="R1451" i="1"/>
  <c r="S1451" i="1"/>
  <c r="Z1451" i="1" s="1"/>
  <c r="D1452" i="1"/>
  <c r="G1452" i="1" s="1"/>
  <c r="AJ680" i="1"/>
  <c r="AD681" i="1"/>
  <c r="AI681" i="1"/>
  <c r="AE681" i="1"/>
  <c r="AR630" i="1"/>
  <c r="AL631" i="1"/>
  <c r="AQ631" i="1"/>
  <c r="AK632" i="1"/>
  <c r="AM631" i="1"/>
  <c r="AB1452" i="1"/>
  <c r="AA1452" i="1"/>
  <c r="T1452" i="1"/>
  <c r="H1452" i="1"/>
  <c r="A1453" i="1"/>
  <c r="J1399" i="1"/>
  <c r="K1399" i="1" s="1"/>
  <c r="M1399" i="1"/>
  <c r="I1400" i="1"/>
  <c r="L1398" i="1"/>
  <c r="U1398" i="1"/>
  <c r="W1398" i="1" s="1"/>
  <c r="X587" i="1"/>
  <c r="O1398" i="1" l="1"/>
  <c r="N1399" i="1"/>
  <c r="Z587" i="1"/>
  <c r="AU587" i="1" s="1"/>
  <c r="GN29" i="1"/>
  <c r="GO29" i="1" s="1"/>
  <c r="AJ682" i="1"/>
  <c r="F1452" i="1"/>
  <c r="AD683" i="1"/>
  <c r="AC684" i="1"/>
  <c r="AE683" i="1"/>
  <c r="AI683" i="1"/>
  <c r="E1454" i="1"/>
  <c r="Q1453" i="1"/>
  <c r="S1452" i="1"/>
  <c r="Z1452" i="1" s="1"/>
  <c r="R1452" i="1"/>
  <c r="D1453" i="1"/>
  <c r="G1453" i="1" s="1"/>
  <c r="B587" i="1"/>
  <c r="AJ681" i="1"/>
  <c r="AR631" i="1"/>
  <c r="AL632" i="1"/>
  <c r="AK633" i="1"/>
  <c r="AQ632" i="1"/>
  <c r="AM632" i="1"/>
  <c r="AS588" i="1"/>
  <c r="AU588" i="1" s="1"/>
  <c r="AY587" i="1"/>
  <c r="C588" i="1"/>
  <c r="P588" i="1" s="1"/>
  <c r="A1454" i="1"/>
  <c r="H1453" i="1"/>
  <c r="J1400" i="1"/>
  <c r="K1400" i="1" s="1"/>
  <c r="M1400" i="1"/>
  <c r="I1401" i="1"/>
  <c r="L1399" i="1"/>
  <c r="O1399" i="1" s="1"/>
  <c r="U1399" i="1"/>
  <c r="W1399" i="1" s="1"/>
  <c r="T1453" i="1"/>
  <c r="AA1453" i="1"/>
  <c r="AB1453" i="1"/>
  <c r="N1400" i="1" l="1"/>
  <c r="AJ683" i="1"/>
  <c r="F1453" i="1"/>
  <c r="E1455" i="1"/>
  <c r="Q1454" i="1"/>
  <c r="R1453" i="1"/>
  <c r="S1453" i="1"/>
  <c r="Z1453" i="1" s="1"/>
  <c r="AD684" i="1"/>
  <c r="AC685" i="1"/>
  <c r="AE684" i="1"/>
  <c r="AI684" i="1"/>
  <c r="D1454" i="1"/>
  <c r="G1454" i="1" s="1"/>
  <c r="AZ587" i="1"/>
  <c r="AR632" i="1"/>
  <c r="AQ633" i="1"/>
  <c r="AL633" i="1"/>
  <c r="AM633" i="1"/>
  <c r="AK634" i="1"/>
  <c r="AS589" i="1"/>
  <c r="AU589" i="1" s="1"/>
  <c r="AT588" i="1"/>
  <c r="AY588" i="1"/>
  <c r="J1401" i="1"/>
  <c r="K1401" i="1" s="1"/>
  <c r="M1401" i="1"/>
  <c r="I1402" i="1"/>
  <c r="A1455" i="1"/>
  <c r="H1454" i="1"/>
  <c r="L1400" i="1"/>
  <c r="U1400" i="1"/>
  <c r="W1400" i="1" s="1"/>
  <c r="AB1454" i="1"/>
  <c r="AA1454" i="1"/>
  <c r="T1454" i="1"/>
  <c r="X588" i="1"/>
  <c r="N1401" i="1" l="1"/>
  <c r="O1400" i="1"/>
  <c r="AJ684" i="1"/>
  <c r="F1454" i="1"/>
  <c r="AD685" i="1"/>
  <c r="AC686" i="1"/>
  <c r="AE685" i="1"/>
  <c r="AI685" i="1"/>
  <c r="AJ685" i="1" s="1"/>
  <c r="S1454" i="1"/>
  <c r="Z1454" i="1" s="1"/>
  <c r="R1454" i="1"/>
  <c r="E1456" i="1"/>
  <c r="Q1455" i="1"/>
  <c r="D1455" i="1"/>
  <c r="G1455" i="1" s="1"/>
  <c r="AR633" i="1"/>
  <c r="AZ588" i="1"/>
  <c r="B588" i="1" s="1"/>
  <c r="AQ634" i="1"/>
  <c r="AM634" i="1"/>
  <c r="AL634" i="1"/>
  <c r="AK635" i="1"/>
  <c r="AT589" i="1"/>
  <c r="AS590" i="1"/>
  <c r="AU590" i="1" s="1"/>
  <c r="AY589" i="1"/>
  <c r="C589" i="1"/>
  <c r="A1456" i="1"/>
  <c r="H1455" i="1"/>
  <c r="L1401" i="1"/>
  <c r="U1401" i="1"/>
  <c r="W1401" i="1" s="1"/>
  <c r="T1455" i="1"/>
  <c r="AB1455" i="1"/>
  <c r="AA1455" i="1"/>
  <c r="J1402" i="1"/>
  <c r="K1402" i="1" s="1"/>
  <c r="M1402" i="1"/>
  <c r="N1402" i="1" s="1"/>
  <c r="I1403" i="1"/>
  <c r="O1401" i="1" l="1"/>
  <c r="F1455" i="1"/>
  <c r="R1455" i="1"/>
  <c r="S1455" i="1"/>
  <c r="Z1455" i="1" s="1"/>
  <c r="E1457" i="1"/>
  <c r="Q1456" i="1"/>
  <c r="D1456" i="1"/>
  <c r="G1456" i="1" s="1"/>
  <c r="AC687" i="1"/>
  <c r="AD686" i="1"/>
  <c r="AE686" i="1"/>
  <c r="AI686" i="1"/>
  <c r="AZ589" i="1"/>
  <c r="AR634" i="1"/>
  <c r="AQ635" i="1"/>
  <c r="AM635" i="1"/>
  <c r="AL635" i="1"/>
  <c r="AK636" i="1"/>
  <c r="AT590" i="1"/>
  <c r="AY590" i="1"/>
  <c r="AS591" i="1"/>
  <c r="AU591" i="1" s="1"/>
  <c r="M1403" i="1"/>
  <c r="N1403" i="1" s="1"/>
  <c r="J1403" i="1"/>
  <c r="K1403" i="1" s="1"/>
  <c r="I1404" i="1"/>
  <c r="AB1456" i="1"/>
  <c r="AA1456" i="1"/>
  <c r="T1456" i="1"/>
  <c r="L1402" i="1"/>
  <c r="O1402" i="1" s="1"/>
  <c r="U1402" i="1"/>
  <c r="W1402" i="1" s="1"/>
  <c r="P589" i="1"/>
  <c r="A1457" i="1"/>
  <c r="H1456" i="1"/>
  <c r="F1456" i="1" l="1"/>
  <c r="S1456" i="1"/>
  <c r="Z1456" i="1" s="1"/>
  <c r="R1456" i="1"/>
  <c r="AD687" i="1"/>
  <c r="AC688" i="1"/>
  <c r="AE687" i="1"/>
  <c r="AI687" i="1"/>
  <c r="D1457" i="1"/>
  <c r="G1457" i="1" s="1"/>
  <c r="E1458" i="1"/>
  <c r="Q1457" i="1"/>
  <c r="AJ686" i="1"/>
  <c r="AR635" i="1"/>
  <c r="AZ590" i="1"/>
  <c r="AQ636" i="1"/>
  <c r="AM636" i="1"/>
  <c r="AL636" i="1"/>
  <c r="AK637" i="1"/>
  <c r="AT591" i="1"/>
  <c r="AY591" i="1"/>
  <c r="AS592" i="1"/>
  <c r="AU592" i="1" s="1"/>
  <c r="L1403" i="1"/>
  <c r="O1403" i="1" s="1"/>
  <c r="U1403" i="1"/>
  <c r="W1403" i="1" s="1"/>
  <c r="T1457" i="1"/>
  <c r="AB1457" i="1"/>
  <c r="AA1457" i="1"/>
  <c r="X589" i="1"/>
  <c r="B589" i="1" s="1"/>
  <c r="A1458" i="1"/>
  <c r="H1457" i="1"/>
  <c r="J1404" i="1"/>
  <c r="K1404" i="1" s="1"/>
  <c r="M1404" i="1"/>
  <c r="N1404" i="1" s="1"/>
  <c r="I1405" i="1"/>
  <c r="AJ687" i="1" l="1"/>
  <c r="F1457" i="1"/>
  <c r="AC689" i="1"/>
  <c r="AD688" i="1"/>
  <c r="AE688" i="1"/>
  <c r="AI688" i="1"/>
  <c r="R1457" i="1"/>
  <c r="S1457" i="1"/>
  <c r="Z1457" i="1" s="1"/>
  <c r="E1459" i="1"/>
  <c r="Q1458" i="1"/>
  <c r="D1458" i="1"/>
  <c r="G1458" i="1" s="1"/>
  <c r="AR636" i="1"/>
  <c r="AZ591" i="1"/>
  <c r="AQ637" i="1"/>
  <c r="AM637" i="1"/>
  <c r="AL637" i="1"/>
  <c r="AK638" i="1"/>
  <c r="AT592" i="1"/>
  <c r="AS593" i="1"/>
  <c r="AU593" i="1" s="1"/>
  <c r="AY592" i="1"/>
  <c r="L1404" i="1"/>
  <c r="O1404" i="1" s="1"/>
  <c r="U1404" i="1"/>
  <c r="W1404" i="1" s="1"/>
  <c r="AB1458" i="1"/>
  <c r="AA1458" i="1"/>
  <c r="T1458" i="1"/>
  <c r="J1405" i="1"/>
  <c r="K1405" i="1" s="1"/>
  <c r="M1405" i="1"/>
  <c r="N1405" i="1" s="1"/>
  <c r="I1406" i="1"/>
  <c r="H1458" i="1"/>
  <c r="A1459" i="1"/>
  <c r="C590" i="1"/>
  <c r="AJ688" i="1" l="1"/>
  <c r="F1458" i="1"/>
  <c r="R1458" i="1"/>
  <c r="S1458" i="1"/>
  <c r="Z1458" i="1" s="1"/>
  <c r="D1459" i="1"/>
  <c r="G1459" i="1" s="1"/>
  <c r="E1460" i="1"/>
  <c r="Q1459" i="1"/>
  <c r="AD689" i="1"/>
  <c r="AC690" i="1"/>
  <c r="AE689" i="1"/>
  <c r="AI689" i="1"/>
  <c r="AR637" i="1"/>
  <c r="AZ592" i="1"/>
  <c r="AQ638" i="1"/>
  <c r="AM638" i="1"/>
  <c r="AL638" i="1"/>
  <c r="AK639" i="1"/>
  <c r="AT593" i="1"/>
  <c r="AS594" i="1"/>
  <c r="AU594" i="1" s="1"/>
  <c r="AY593" i="1"/>
  <c r="L1405" i="1"/>
  <c r="O1405" i="1" s="1"/>
  <c r="U1405" i="1"/>
  <c r="W1405" i="1" s="1"/>
  <c r="P590" i="1"/>
  <c r="T1459" i="1"/>
  <c r="AB1459" i="1"/>
  <c r="AA1459" i="1"/>
  <c r="A1460" i="1"/>
  <c r="H1459" i="1"/>
  <c r="J1406" i="1"/>
  <c r="K1406" i="1" s="1"/>
  <c r="M1406" i="1"/>
  <c r="N1406" i="1" s="1"/>
  <c r="I1407" i="1"/>
  <c r="F1459" i="1" l="1"/>
  <c r="AJ689" i="1"/>
  <c r="E1461" i="1"/>
  <c r="Q1460" i="1"/>
  <c r="AD690" i="1"/>
  <c r="AC691" i="1"/>
  <c r="AE690" i="1"/>
  <c r="AI690" i="1"/>
  <c r="R1459" i="1"/>
  <c r="S1459" i="1"/>
  <c r="Z1459" i="1" s="1"/>
  <c r="D1460" i="1"/>
  <c r="G1460" i="1" s="1"/>
  <c r="AZ593" i="1"/>
  <c r="AR638" i="1"/>
  <c r="AQ639" i="1"/>
  <c r="AM639" i="1"/>
  <c r="AK640" i="1"/>
  <c r="AL639" i="1"/>
  <c r="AT594" i="1"/>
  <c r="AY594" i="1"/>
  <c r="AS595" i="1"/>
  <c r="AU595" i="1" s="1"/>
  <c r="J1407" i="1"/>
  <c r="K1407" i="1" s="1"/>
  <c r="M1407" i="1"/>
  <c r="N1407" i="1" s="1"/>
  <c r="I1408" i="1"/>
  <c r="H1460" i="1"/>
  <c r="A1461" i="1"/>
  <c r="AB1460" i="1"/>
  <c r="AA1460" i="1"/>
  <c r="T1460" i="1"/>
  <c r="L1406" i="1"/>
  <c r="O1406" i="1" s="1"/>
  <c r="U1406" i="1"/>
  <c r="W1406" i="1" s="1"/>
  <c r="X590" i="1"/>
  <c r="B590" i="1" s="1"/>
  <c r="F1460" i="1" l="1"/>
  <c r="AJ690" i="1"/>
  <c r="E1462" i="1"/>
  <c r="Q1461" i="1"/>
  <c r="AD691" i="1"/>
  <c r="AC692" i="1"/>
  <c r="AE691" i="1"/>
  <c r="AI691" i="1"/>
  <c r="R1460" i="1"/>
  <c r="S1460" i="1"/>
  <c r="Z1460" i="1" s="1"/>
  <c r="D1461" i="1"/>
  <c r="G1461" i="1" s="1"/>
  <c r="AZ594" i="1"/>
  <c r="AR639" i="1"/>
  <c r="AQ640" i="1"/>
  <c r="AK641" i="1"/>
  <c r="AM640" i="1"/>
  <c r="AL640" i="1"/>
  <c r="AT595" i="1"/>
  <c r="AY595" i="1"/>
  <c r="AS596" i="1"/>
  <c r="AU596" i="1" s="1"/>
  <c r="A1462" i="1"/>
  <c r="H1461" i="1"/>
  <c r="J1408" i="1"/>
  <c r="K1408" i="1" s="1"/>
  <c r="M1408" i="1"/>
  <c r="N1408" i="1" s="1"/>
  <c r="I1409" i="1"/>
  <c r="L1407" i="1"/>
  <c r="O1407" i="1" s="1"/>
  <c r="U1407" i="1"/>
  <c r="W1407" i="1" s="1"/>
  <c r="C591" i="1"/>
  <c r="T1461" i="1"/>
  <c r="AA1461" i="1"/>
  <c r="AB1461" i="1"/>
  <c r="F1461" i="1" l="1"/>
  <c r="AJ691" i="1"/>
  <c r="AC693" i="1"/>
  <c r="AD692" i="1"/>
  <c r="AE692" i="1"/>
  <c r="AI692" i="1"/>
  <c r="E1463" i="1"/>
  <c r="Q1462" i="1"/>
  <c r="R1461" i="1"/>
  <c r="S1461" i="1"/>
  <c r="Z1461" i="1" s="1"/>
  <c r="D1462" i="1"/>
  <c r="G1462" i="1" s="1"/>
  <c r="AR640" i="1"/>
  <c r="AZ595" i="1"/>
  <c r="AQ641" i="1"/>
  <c r="AM641" i="1"/>
  <c r="AL641" i="1"/>
  <c r="AK642" i="1"/>
  <c r="AT596" i="1"/>
  <c r="AS597" i="1"/>
  <c r="AU597" i="1" s="1"/>
  <c r="AY596" i="1"/>
  <c r="P591" i="1"/>
  <c r="J1409" i="1"/>
  <c r="K1409" i="1" s="1"/>
  <c r="M1409" i="1"/>
  <c r="N1409" i="1" s="1"/>
  <c r="I1410" i="1"/>
  <c r="A1463" i="1"/>
  <c r="H1462" i="1"/>
  <c r="L1408" i="1"/>
  <c r="O1408" i="1" s="1"/>
  <c r="U1408" i="1"/>
  <c r="W1408" i="1" s="1"/>
  <c r="AB1462" i="1"/>
  <c r="AA1462" i="1"/>
  <c r="T1462" i="1"/>
  <c r="F1462" i="1" l="1"/>
  <c r="AJ692" i="1"/>
  <c r="E1464" i="1"/>
  <c r="Q1463" i="1"/>
  <c r="S1462" i="1"/>
  <c r="Z1462" i="1" s="1"/>
  <c r="R1462" i="1"/>
  <c r="D1463" i="1"/>
  <c r="G1463" i="1" s="1"/>
  <c r="AD693" i="1"/>
  <c r="AC694" i="1"/>
  <c r="AE693" i="1"/>
  <c r="AI693" i="1"/>
  <c r="AR641" i="1"/>
  <c r="AZ596" i="1"/>
  <c r="AQ642" i="1"/>
  <c r="AM642" i="1"/>
  <c r="AL642" i="1"/>
  <c r="AK643" i="1"/>
  <c r="AT597" i="1"/>
  <c r="AY597" i="1"/>
  <c r="AS598" i="1"/>
  <c r="AU598" i="1" s="1"/>
  <c r="T1463" i="1"/>
  <c r="AB1463" i="1"/>
  <c r="AA1463" i="1"/>
  <c r="J1410" i="1"/>
  <c r="K1410" i="1" s="1"/>
  <c r="M1410" i="1"/>
  <c r="N1410" i="1" s="1"/>
  <c r="I1411" i="1"/>
  <c r="A1464" i="1"/>
  <c r="H1463" i="1"/>
  <c r="X591" i="1"/>
  <c r="B591" i="1" s="1"/>
  <c r="L1409" i="1"/>
  <c r="O1409" i="1" s="1"/>
  <c r="U1409" i="1"/>
  <c r="W1409" i="1" s="1"/>
  <c r="AJ693" i="1" l="1"/>
  <c r="F1463" i="1"/>
  <c r="E1465" i="1"/>
  <c r="Q1464" i="1"/>
  <c r="AD694" i="1"/>
  <c r="AC695" i="1"/>
  <c r="AE694" i="1"/>
  <c r="AI694" i="1"/>
  <c r="R1463" i="1"/>
  <c r="S1463" i="1"/>
  <c r="Z1463" i="1" s="1"/>
  <c r="D1464" i="1"/>
  <c r="G1464" i="1" s="1"/>
  <c r="AR642" i="1"/>
  <c r="AZ597" i="1"/>
  <c r="AQ643" i="1"/>
  <c r="AM643" i="1"/>
  <c r="AL643" i="1"/>
  <c r="AK644" i="1"/>
  <c r="AT598" i="1"/>
  <c r="AS599" i="1"/>
  <c r="AU599" i="1" s="1"/>
  <c r="AY598" i="1"/>
  <c r="L1410" i="1"/>
  <c r="O1410" i="1" s="1"/>
  <c r="U1410" i="1"/>
  <c r="W1410" i="1" s="1"/>
  <c r="A1465" i="1"/>
  <c r="H1464" i="1"/>
  <c r="C592" i="1"/>
  <c r="AB1464" i="1"/>
  <c r="AA1464" i="1"/>
  <c r="T1464" i="1"/>
  <c r="J1411" i="1"/>
  <c r="K1411" i="1" s="1"/>
  <c r="I1412" i="1"/>
  <c r="AJ694" i="1" l="1"/>
  <c r="F1464" i="1"/>
  <c r="E1466" i="1"/>
  <c r="Q1465" i="1"/>
  <c r="AD695" i="1"/>
  <c r="AC696" i="1"/>
  <c r="AE695" i="1"/>
  <c r="AI695" i="1"/>
  <c r="S1464" i="1"/>
  <c r="Z1464" i="1" s="1"/>
  <c r="R1464" i="1"/>
  <c r="D1465" i="1"/>
  <c r="G1465" i="1" s="1"/>
  <c r="AZ598" i="1"/>
  <c r="AR643" i="1"/>
  <c r="AQ644" i="1"/>
  <c r="AM644" i="1"/>
  <c r="AL644" i="1"/>
  <c r="AK645" i="1"/>
  <c r="AT599" i="1"/>
  <c r="AY599" i="1"/>
  <c r="AS600" i="1"/>
  <c r="AU600" i="1" s="1"/>
  <c r="M1411" i="1"/>
  <c r="N1411" i="1" s="1"/>
  <c r="L1411" i="1"/>
  <c r="U1411" i="1"/>
  <c r="W1411" i="1" s="1"/>
  <c r="T1465" i="1"/>
  <c r="AB1465" i="1"/>
  <c r="AA1465" i="1"/>
  <c r="J1412" i="1"/>
  <c r="K1412" i="1" s="1"/>
  <c r="I1413" i="1"/>
  <c r="A1466" i="1"/>
  <c r="H1465" i="1"/>
  <c r="P592" i="1"/>
  <c r="F1465" i="1" l="1"/>
  <c r="AJ695" i="1"/>
  <c r="AD696" i="1"/>
  <c r="AC697" i="1"/>
  <c r="AE696" i="1"/>
  <c r="AI696" i="1"/>
  <c r="E1467" i="1"/>
  <c r="Q1466" i="1"/>
  <c r="R1465" i="1"/>
  <c r="S1465" i="1"/>
  <c r="Z1465" i="1" s="1"/>
  <c r="D1466" i="1"/>
  <c r="G1466" i="1" s="1"/>
  <c r="AR644" i="1"/>
  <c r="AZ599" i="1"/>
  <c r="AQ645" i="1"/>
  <c r="AK646" i="1"/>
  <c r="AM645" i="1"/>
  <c r="AL645" i="1"/>
  <c r="AT600" i="1"/>
  <c r="AY600" i="1"/>
  <c r="AS601" i="1"/>
  <c r="AU601" i="1" s="1"/>
  <c r="O1411" i="1"/>
  <c r="M1412" i="1"/>
  <c r="M1413" i="1" s="1"/>
  <c r="N1412" i="1"/>
  <c r="AB1466" i="1"/>
  <c r="AA1466" i="1"/>
  <c r="T1466" i="1"/>
  <c r="L1412" i="1"/>
  <c r="U1412" i="1"/>
  <c r="W1412" i="1" s="1"/>
  <c r="X592" i="1"/>
  <c r="B592" i="1" s="1"/>
  <c r="H1466" i="1"/>
  <c r="A1467" i="1"/>
  <c r="J1413" i="1"/>
  <c r="K1413" i="1" s="1"/>
  <c r="I1414" i="1"/>
  <c r="F1466" i="1" l="1"/>
  <c r="AJ696" i="1"/>
  <c r="E1468" i="1"/>
  <c r="Q1467" i="1"/>
  <c r="R1466" i="1"/>
  <c r="S1466" i="1"/>
  <c r="Z1466" i="1" s="1"/>
  <c r="AC698" i="1"/>
  <c r="AD697" i="1"/>
  <c r="AE697" i="1"/>
  <c r="AI697" i="1"/>
  <c r="D1467" i="1"/>
  <c r="G1467" i="1" s="1"/>
  <c r="AZ600" i="1"/>
  <c r="AR645" i="1"/>
  <c r="AQ646" i="1"/>
  <c r="AK647" i="1"/>
  <c r="AM646" i="1"/>
  <c r="AL646" i="1"/>
  <c r="AT601" i="1"/>
  <c r="AS602" i="1"/>
  <c r="AU602" i="1" s="1"/>
  <c r="AY601" i="1"/>
  <c r="O1412" i="1"/>
  <c r="N1413" i="1"/>
  <c r="J1414" i="1"/>
  <c r="K1414" i="1" s="1"/>
  <c r="M1414" i="1"/>
  <c r="I1415" i="1"/>
  <c r="T1467" i="1"/>
  <c r="AB1467" i="1"/>
  <c r="AA1467" i="1"/>
  <c r="A1468" i="1"/>
  <c r="H1467" i="1"/>
  <c r="C593" i="1"/>
  <c r="L1413" i="1"/>
  <c r="U1413" i="1"/>
  <c r="W1413" i="1" s="1"/>
  <c r="F1467" i="1" l="1"/>
  <c r="AJ697" i="1"/>
  <c r="O1413" i="1"/>
  <c r="E1469" i="1"/>
  <c r="Q1468" i="1"/>
  <c r="S1467" i="1"/>
  <c r="Z1467" i="1" s="1"/>
  <c r="R1467" i="1"/>
  <c r="AC699" i="1"/>
  <c r="AD698" i="1"/>
  <c r="AE698" i="1"/>
  <c r="AI698" i="1"/>
  <c r="D1468" i="1"/>
  <c r="G1468" i="1" s="1"/>
  <c r="AZ601" i="1"/>
  <c r="AR646" i="1"/>
  <c r="AQ647" i="1"/>
  <c r="AM647" i="1"/>
  <c r="AL647" i="1"/>
  <c r="AK648" i="1"/>
  <c r="AK649" i="1" s="1"/>
  <c r="AT602" i="1"/>
  <c r="AY602" i="1"/>
  <c r="AS603" i="1"/>
  <c r="AU603" i="1" s="1"/>
  <c r="N1414" i="1"/>
  <c r="AB1468" i="1"/>
  <c r="AA1468" i="1"/>
  <c r="T1468" i="1"/>
  <c r="J1415" i="1"/>
  <c r="K1415" i="1" s="1"/>
  <c r="M1415" i="1"/>
  <c r="I1416" i="1"/>
  <c r="P593" i="1"/>
  <c r="L1414" i="1"/>
  <c r="U1414" i="1"/>
  <c r="W1414" i="1" s="1"/>
  <c r="H1468" i="1"/>
  <c r="A1469" i="1"/>
  <c r="F1468" i="1" l="1"/>
  <c r="AJ698" i="1"/>
  <c r="S1468" i="1"/>
  <c r="Z1468" i="1" s="1"/>
  <c r="R1468" i="1"/>
  <c r="E1470" i="1"/>
  <c r="Q1469" i="1"/>
  <c r="AD699" i="1"/>
  <c r="AC700" i="1"/>
  <c r="AE699" i="1"/>
  <c r="AI699" i="1"/>
  <c r="D1469" i="1"/>
  <c r="G1469" i="1" s="1"/>
  <c r="AM649" i="1"/>
  <c r="AQ649" i="1"/>
  <c r="AL649" i="1"/>
  <c r="AK650" i="1"/>
  <c r="O1414" i="1"/>
  <c r="AZ602" i="1"/>
  <c r="AR647" i="1"/>
  <c r="AQ648" i="1"/>
  <c r="AM648" i="1"/>
  <c r="AL648" i="1"/>
  <c r="AT603" i="1"/>
  <c r="AY603" i="1"/>
  <c r="AS604" i="1"/>
  <c r="AU604" i="1" s="1"/>
  <c r="N1415" i="1"/>
  <c r="T1469" i="1"/>
  <c r="AA1469" i="1"/>
  <c r="AB1469" i="1"/>
  <c r="L1415" i="1"/>
  <c r="U1415" i="1"/>
  <c r="W1415" i="1" s="1"/>
  <c r="A1470" i="1"/>
  <c r="H1469" i="1"/>
  <c r="X593" i="1"/>
  <c r="B593" i="1" s="1"/>
  <c r="J1416" i="1"/>
  <c r="K1416" i="1" s="1"/>
  <c r="M1416" i="1"/>
  <c r="I1417" i="1"/>
  <c r="F1469" i="1" l="1"/>
  <c r="AJ699" i="1"/>
  <c r="R1469" i="1"/>
  <c r="S1469" i="1"/>
  <c r="Z1469" i="1" s="1"/>
  <c r="D1470" i="1"/>
  <c r="G1470" i="1" s="1"/>
  <c r="AD700" i="1"/>
  <c r="AC701" i="1"/>
  <c r="AE700" i="1"/>
  <c r="AI700" i="1"/>
  <c r="E1471" i="1"/>
  <c r="Q1470" i="1"/>
  <c r="AQ650" i="1"/>
  <c r="AL650" i="1"/>
  <c r="AM650" i="1"/>
  <c r="AK651" i="1"/>
  <c r="AR649" i="1"/>
  <c r="O1415" i="1"/>
  <c r="AZ603" i="1"/>
  <c r="AR648" i="1"/>
  <c r="AT604" i="1"/>
  <c r="AS605" i="1"/>
  <c r="AU605" i="1" s="1"/>
  <c r="AY604" i="1"/>
  <c r="N1416" i="1"/>
  <c r="C594" i="1"/>
  <c r="P594" i="1" s="1"/>
  <c r="A1471" i="1"/>
  <c r="H1470" i="1"/>
  <c r="J1417" i="1"/>
  <c r="K1417" i="1" s="1"/>
  <c r="M1417" i="1"/>
  <c r="I1418" i="1"/>
  <c r="L1416" i="1"/>
  <c r="U1416" i="1"/>
  <c r="W1416" i="1" s="1"/>
  <c r="AB1470" i="1"/>
  <c r="AA1470" i="1"/>
  <c r="T1470" i="1"/>
  <c r="AJ700" i="1" l="1"/>
  <c r="F1470" i="1"/>
  <c r="E1472" i="1"/>
  <c r="Q1471" i="1"/>
  <c r="S1470" i="1"/>
  <c r="Z1470" i="1" s="1"/>
  <c r="R1470" i="1"/>
  <c r="AD701" i="1"/>
  <c r="AC702" i="1"/>
  <c r="AE701" i="1"/>
  <c r="AI701" i="1"/>
  <c r="D1471" i="1"/>
  <c r="G1471" i="1" s="1"/>
  <c r="O1416" i="1"/>
  <c r="AQ651" i="1"/>
  <c r="AK652" i="1"/>
  <c r="AM651" i="1"/>
  <c r="AL651" i="1"/>
  <c r="AR650" i="1"/>
  <c r="AZ604" i="1"/>
  <c r="AT605" i="1"/>
  <c r="AS606" i="1"/>
  <c r="AU606" i="1" s="1"/>
  <c r="AY605" i="1"/>
  <c r="N1417" i="1"/>
  <c r="J1418" i="1"/>
  <c r="K1418" i="1" s="1"/>
  <c r="M1418" i="1"/>
  <c r="I1419" i="1"/>
  <c r="T1471" i="1"/>
  <c r="AB1471" i="1"/>
  <c r="AA1471" i="1"/>
  <c r="L1417" i="1"/>
  <c r="U1417" i="1"/>
  <c r="W1417" i="1" s="1"/>
  <c r="A1472" i="1"/>
  <c r="H1471" i="1"/>
  <c r="X594" i="1"/>
  <c r="B594" i="1" s="1"/>
  <c r="N1418" i="1" l="1"/>
  <c r="F1471" i="1"/>
  <c r="AJ701" i="1"/>
  <c r="AD702" i="1"/>
  <c r="AC703" i="1"/>
  <c r="AE702" i="1"/>
  <c r="AI702" i="1"/>
  <c r="S1471" i="1"/>
  <c r="Z1471" i="1" s="1"/>
  <c r="R1471" i="1"/>
  <c r="E1473" i="1"/>
  <c r="Q1472" i="1"/>
  <c r="S1472" i="1" s="1"/>
  <c r="D1472" i="1"/>
  <c r="G1472" i="1" s="1"/>
  <c r="O1417" i="1"/>
  <c r="AQ652" i="1"/>
  <c r="AL652" i="1"/>
  <c r="AM652" i="1"/>
  <c r="AK653" i="1"/>
  <c r="AR651" i="1"/>
  <c r="AZ605" i="1"/>
  <c r="AT606" i="1"/>
  <c r="AY606" i="1"/>
  <c r="AS607" i="1"/>
  <c r="AU607" i="1" s="1"/>
  <c r="C595" i="1"/>
  <c r="P595" i="1" s="1"/>
  <c r="L1418" i="1"/>
  <c r="U1418" i="1"/>
  <c r="W1418" i="1" s="1"/>
  <c r="J1419" i="1"/>
  <c r="K1419" i="1" s="1"/>
  <c r="M1419" i="1"/>
  <c r="I1420" i="1"/>
  <c r="AB1472" i="1"/>
  <c r="AA1472" i="1"/>
  <c r="T1472" i="1"/>
  <c r="A1473" i="1"/>
  <c r="H1472" i="1"/>
  <c r="O1418" i="1" l="1"/>
  <c r="N1419" i="1"/>
  <c r="F1472" i="1"/>
  <c r="AJ702" i="1"/>
  <c r="D1473" i="1"/>
  <c r="G1473" i="1" s="1"/>
  <c r="AD703" i="1"/>
  <c r="AC704" i="1"/>
  <c r="AE703" i="1"/>
  <c r="AI703" i="1"/>
  <c r="E1474" i="1"/>
  <c r="Q1473" i="1"/>
  <c r="AQ653" i="1"/>
  <c r="AM653" i="1"/>
  <c r="AL653" i="1"/>
  <c r="AK654" i="1"/>
  <c r="AK655" i="1" s="1"/>
  <c r="AR652" i="1"/>
  <c r="AZ606" i="1"/>
  <c r="AT607" i="1"/>
  <c r="AY607" i="1"/>
  <c r="AS608" i="1"/>
  <c r="AU608" i="1" s="1"/>
  <c r="J1420" i="1"/>
  <c r="K1420" i="1" s="1"/>
  <c r="M1420" i="1"/>
  <c r="I1421" i="1"/>
  <c r="X595" i="1"/>
  <c r="B595" i="1" s="1"/>
  <c r="T1473" i="1"/>
  <c r="AB1473" i="1"/>
  <c r="AA1473" i="1"/>
  <c r="L1419" i="1"/>
  <c r="U1419" i="1"/>
  <c r="W1419" i="1" s="1"/>
  <c r="A1474" i="1"/>
  <c r="H1473" i="1"/>
  <c r="N1420" i="1" l="1"/>
  <c r="AJ703" i="1"/>
  <c r="O1419" i="1"/>
  <c r="F1473" i="1"/>
  <c r="AD704" i="1"/>
  <c r="AC705" i="1"/>
  <c r="AE704" i="1"/>
  <c r="AI704" i="1"/>
  <c r="D1474" i="1"/>
  <c r="G1474" i="1" s="1"/>
  <c r="R1473" i="1"/>
  <c r="S1473" i="1"/>
  <c r="Z1473" i="1" s="1"/>
  <c r="E1475" i="1"/>
  <c r="Q1474" i="1"/>
  <c r="AK656" i="1"/>
  <c r="AL655" i="1"/>
  <c r="AM655" i="1"/>
  <c r="AQ655" i="1"/>
  <c r="AR653" i="1"/>
  <c r="AQ654" i="1"/>
  <c r="AM654" i="1"/>
  <c r="AL654" i="1"/>
  <c r="AZ607" i="1"/>
  <c r="AT608" i="1"/>
  <c r="AY608" i="1"/>
  <c r="AS609" i="1"/>
  <c r="AU609" i="1" s="1"/>
  <c r="L1420" i="1"/>
  <c r="U1420" i="1"/>
  <c r="W1420" i="1" s="1"/>
  <c r="AB1474" i="1"/>
  <c r="AA1474" i="1"/>
  <c r="T1474" i="1"/>
  <c r="J1421" i="1"/>
  <c r="K1421" i="1" s="1"/>
  <c r="M1421" i="1"/>
  <c r="I1422" i="1"/>
  <c r="H1474" i="1"/>
  <c r="A1475" i="1"/>
  <c r="C596" i="1"/>
  <c r="N1421" i="1" l="1"/>
  <c r="O1420" i="1"/>
  <c r="AJ704" i="1"/>
  <c r="F1474" i="1"/>
  <c r="R1474" i="1"/>
  <c r="S1474" i="1"/>
  <c r="Z1474" i="1" s="1"/>
  <c r="AC706" i="1"/>
  <c r="AD705" i="1"/>
  <c r="AE705" i="1"/>
  <c r="AI705" i="1"/>
  <c r="E1476" i="1"/>
  <c r="Q1475" i="1"/>
  <c r="D1475" i="1"/>
  <c r="G1475" i="1" s="1"/>
  <c r="AR655" i="1"/>
  <c r="AM656" i="1"/>
  <c r="AL656" i="1"/>
  <c r="AK657" i="1"/>
  <c r="AQ656" i="1"/>
  <c r="AR654" i="1"/>
  <c r="AZ608" i="1"/>
  <c r="AT609" i="1"/>
  <c r="AY609" i="1"/>
  <c r="AS610" i="1"/>
  <c r="AU610" i="1" s="1"/>
  <c r="L1421" i="1"/>
  <c r="U1421" i="1"/>
  <c r="W1421" i="1" s="1"/>
  <c r="P596" i="1"/>
  <c r="J1422" i="1"/>
  <c r="K1422" i="1" s="1"/>
  <c r="M1422" i="1"/>
  <c r="I1423" i="1"/>
  <c r="T1475" i="1"/>
  <c r="AB1475" i="1"/>
  <c r="AA1475" i="1"/>
  <c r="A1476" i="1"/>
  <c r="H1475" i="1"/>
  <c r="O1421" i="1" l="1"/>
  <c r="N1422" i="1"/>
  <c r="F1475" i="1"/>
  <c r="E1477" i="1"/>
  <c r="Q1476" i="1"/>
  <c r="S1475" i="1"/>
  <c r="Z1475" i="1" s="1"/>
  <c r="R1475" i="1"/>
  <c r="D1476" i="1"/>
  <c r="G1476" i="1" s="1"/>
  <c r="AD706" i="1"/>
  <c r="AC707" i="1"/>
  <c r="AE706" i="1"/>
  <c r="AI706" i="1"/>
  <c r="AJ705" i="1"/>
  <c r="AR656" i="1"/>
  <c r="AM657" i="1"/>
  <c r="AL657" i="1"/>
  <c r="AK658" i="1"/>
  <c r="AQ657" i="1"/>
  <c r="AZ609" i="1"/>
  <c r="AT610" i="1"/>
  <c r="AY610" i="1"/>
  <c r="AS611" i="1"/>
  <c r="AU611" i="1" s="1"/>
  <c r="H1476" i="1"/>
  <c r="A1477" i="1"/>
  <c r="AB1476" i="1"/>
  <c r="AA1476" i="1"/>
  <c r="T1476" i="1"/>
  <c r="M1423" i="1"/>
  <c r="J1423" i="1"/>
  <c r="K1423" i="1" s="1"/>
  <c r="I1424" i="1"/>
  <c r="L1422" i="1"/>
  <c r="U1422" i="1"/>
  <c r="W1422" i="1" s="1"/>
  <c r="X596" i="1"/>
  <c r="B596" i="1" s="1"/>
  <c r="N1423" i="1" l="1"/>
  <c r="O1422" i="1"/>
  <c r="F1476" i="1"/>
  <c r="AJ706" i="1"/>
  <c r="S1476" i="1"/>
  <c r="Z1476" i="1" s="1"/>
  <c r="R1476" i="1"/>
  <c r="E1478" i="1"/>
  <c r="Q1477" i="1"/>
  <c r="AC708" i="1"/>
  <c r="AD707" i="1"/>
  <c r="AE707" i="1"/>
  <c r="AI707" i="1"/>
  <c r="D1477" i="1"/>
  <c r="G1477" i="1" s="1"/>
  <c r="AR657" i="1"/>
  <c r="AK659" i="1"/>
  <c r="AM658" i="1"/>
  <c r="AQ658" i="1"/>
  <c r="AL658" i="1"/>
  <c r="AZ610" i="1"/>
  <c r="AT611" i="1"/>
  <c r="AY611" i="1"/>
  <c r="AS612" i="1"/>
  <c r="AU612" i="1" s="1"/>
  <c r="C597" i="1"/>
  <c r="J1424" i="1"/>
  <c r="K1424" i="1" s="1"/>
  <c r="M1424" i="1"/>
  <c r="N1424" i="1" s="1"/>
  <c r="I1425" i="1"/>
  <c r="L1423" i="1"/>
  <c r="U1423" i="1"/>
  <c r="W1423" i="1" s="1"/>
  <c r="T1477" i="1"/>
  <c r="AA1477" i="1"/>
  <c r="AB1477" i="1"/>
  <c r="H1477" i="1"/>
  <c r="A1478" i="1"/>
  <c r="O1423" i="1" l="1"/>
  <c r="F1477" i="1"/>
  <c r="D1478" i="1"/>
  <c r="G1478" i="1" s="1"/>
  <c r="AD708" i="1"/>
  <c r="AC709" i="1"/>
  <c r="AE708" i="1"/>
  <c r="AI708" i="1"/>
  <c r="E1479" i="1"/>
  <c r="Q1478" i="1"/>
  <c r="AJ707" i="1"/>
  <c r="R1477" i="1"/>
  <c r="S1477" i="1"/>
  <c r="Z1477" i="1" s="1"/>
  <c r="AL659" i="1"/>
  <c r="AM659" i="1"/>
  <c r="AQ659" i="1"/>
  <c r="AK660" i="1"/>
  <c r="AR658" i="1"/>
  <c r="AZ611" i="1"/>
  <c r="AT612" i="1"/>
  <c r="AY612" i="1"/>
  <c r="AS613" i="1"/>
  <c r="AU613" i="1" s="1"/>
  <c r="P597" i="1"/>
  <c r="H1478" i="1"/>
  <c r="A1479" i="1"/>
  <c r="L1424" i="1"/>
  <c r="O1424" i="1" s="1"/>
  <c r="U1424" i="1"/>
  <c r="W1424" i="1" s="1"/>
  <c r="AB1478" i="1"/>
  <c r="T1478" i="1"/>
  <c r="AA1478" i="1"/>
  <c r="J1425" i="1"/>
  <c r="K1425" i="1" s="1"/>
  <c r="M1425" i="1"/>
  <c r="N1425" i="1" s="1"/>
  <c r="I1426" i="1"/>
  <c r="F1478" i="1" l="1"/>
  <c r="AJ708" i="1"/>
  <c r="D1479" i="1"/>
  <c r="G1479" i="1" s="1"/>
  <c r="S1478" i="1"/>
  <c r="Z1478" i="1" s="1"/>
  <c r="R1478" i="1"/>
  <c r="AC710" i="1"/>
  <c r="AD709" i="1"/>
  <c r="AE709" i="1"/>
  <c r="AI709" i="1"/>
  <c r="E1480" i="1"/>
  <c r="Q1479" i="1"/>
  <c r="AL660" i="1"/>
  <c r="AM660" i="1"/>
  <c r="AK661" i="1"/>
  <c r="AQ660" i="1"/>
  <c r="AR659" i="1"/>
  <c r="AZ612" i="1"/>
  <c r="AT613" i="1"/>
  <c r="AS614" i="1"/>
  <c r="AU614" i="1" s="1"/>
  <c r="AY613" i="1"/>
  <c r="X597" i="1"/>
  <c r="B597" i="1" s="1"/>
  <c r="L1425" i="1"/>
  <c r="O1425" i="1" s="1"/>
  <c r="U1425" i="1"/>
  <c r="W1425" i="1" s="1"/>
  <c r="C598" i="1"/>
  <c r="J1426" i="1"/>
  <c r="K1426" i="1" s="1"/>
  <c r="M1426" i="1"/>
  <c r="N1426" i="1" s="1"/>
  <c r="I1427" i="1"/>
  <c r="AA1479" i="1"/>
  <c r="T1479" i="1"/>
  <c r="AB1479" i="1"/>
  <c r="H1479" i="1"/>
  <c r="A1480" i="1"/>
  <c r="F1479" i="1" l="1"/>
  <c r="AJ709" i="1"/>
  <c r="R1479" i="1"/>
  <c r="S1479" i="1"/>
  <c r="Z1479" i="1" s="1"/>
  <c r="E1481" i="1"/>
  <c r="Q1480" i="1"/>
  <c r="D1480" i="1"/>
  <c r="G1480" i="1" s="1"/>
  <c r="AC711" i="1"/>
  <c r="AD710" i="1"/>
  <c r="AE710" i="1"/>
  <c r="AI710" i="1"/>
  <c r="AK662" i="1"/>
  <c r="AQ661" i="1"/>
  <c r="AM661" i="1"/>
  <c r="AL661" i="1"/>
  <c r="AR660" i="1"/>
  <c r="AZ613" i="1"/>
  <c r="AT614" i="1"/>
  <c r="AY614" i="1"/>
  <c r="AS615" i="1"/>
  <c r="AU615" i="1" s="1"/>
  <c r="M1427" i="1"/>
  <c r="N1427" i="1" s="1"/>
  <c r="J1427" i="1"/>
  <c r="K1427" i="1" s="1"/>
  <c r="I1428" i="1"/>
  <c r="P598" i="1"/>
  <c r="A1481" i="1"/>
  <c r="H1480" i="1"/>
  <c r="T1480" i="1"/>
  <c r="AA1480" i="1"/>
  <c r="AB1480" i="1"/>
  <c r="L1426" i="1"/>
  <c r="O1426" i="1" s="1"/>
  <c r="U1426" i="1"/>
  <c r="W1426" i="1" s="1"/>
  <c r="F1480" i="1" l="1"/>
  <c r="AI711" i="1"/>
  <c r="AC712" i="1"/>
  <c r="AD711" i="1"/>
  <c r="AE711" i="1"/>
  <c r="D1481" i="1"/>
  <c r="G1481" i="1" s="1"/>
  <c r="E1482" i="1"/>
  <c r="Q1481" i="1"/>
  <c r="AJ710" i="1"/>
  <c r="S1480" i="1"/>
  <c r="Z1480" i="1" s="1"/>
  <c r="R1480" i="1"/>
  <c r="AR661" i="1"/>
  <c r="AL662" i="1"/>
  <c r="AQ662" i="1"/>
  <c r="AK663" i="1"/>
  <c r="AM662" i="1"/>
  <c r="AZ614" i="1"/>
  <c r="AT615" i="1"/>
  <c r="AY615" i="1"/>
  <c r="AS616" i="1"/>
  <c r="AU616" i="1" s="1"/>
  <c r="L1427" i="1"/>
  <c r="O1427" i="1" s="1"/>
  <c r="U1427" i="1"/>
  <c r="W1427" i="1" s="1"/>
  <c r="AB1481" i="1"/>
  <c r="AA1481" i="1"/>
  <c r="T1481" i="1"/>
  <c r="X598" i="1"/>
  <c r="B598" i="1" s="1"/>
  <c r="J1428" i="1"/>
  <c r="K1428" i="1" s="1"/>
  <c r="M1428" i="1"/>
  <c r="N1428" i="1" s="1"/>
  <c r="I1429" i="1"/>
  <c r="H1481" i="1"/>
  <c r="A1482" i="1"/>
  <c r="F1481" i="1" l="1"/>
  <c r="E1483" i="1"/>
  <c r="Q1482" i="1"/>
  <c r="R1481" i="1"/>
  <c r="S1481" i="1"/>
  <c r="Z1481" i="1" s="1"/>
  <c r="D1482" i="1"/>
  <c r="G1482" i="1" s="1"/>
  <c r="AJ711" i="1"/>
  <c r="AD712" i="1"/>
  <c r="AC713" i="1"/>
  <c r="AI712" i="1"/>
  <c r="AE712" i="1"/>
  <c r="AL663" i="1"/>
  <c r="AQ663" i="1"/>
  <c r="AK664" i="1"/>
  <c r="AM663" i="1"/>
  <c r="AR662" i="1"/>
  <c r="AZ615" i="1"/>
  <c r="AS617" i="1"/>
  <c r="AT616" i="1"/>
  <c r="AY616" i="1"/>
  <c r="C599" i="1"/>
  <c r="P599" i="1" s="1"/>
  <c r="T1482" i="1"/>
  <c r="AA1482" i="1"/>
  <c r="AB1482" i="1"/>
  <c r="L1428" i="1"/>
  <c r="O1428" i="1" s="1"/>
  <c r="U1428" i="1"/>
  <c r="W1428" i="1" s="1"/>
  <c r="H1482" i="1"/>
  <c r="A1483" i="1"/>
  <c r="M1429" i="1"/>
  <c r="N1429" i="1" s="1"/>
  <c r="J1429" i="1"/>
  <c r="K1429" i="1" s="1"/>
  <c r="I1430" i="1"/>
  <c r="F1482" i="1" l="1"/>
  <c r="AJ712" i="1"/>
  <c r="E1484" i="1"/>
  <c r="Q1483" i="1"/>
  <c r="R1482" i="1"/>
  <c r="S1482" i="1"/>
  <c r="Z1482" i="1" s="1"/>
  <c r="AD713" i="1"/>
  <c r="AC714" i="1"/>
  <c r="AI713" i="1"/>
  <c r="AE713" i="1"/>
  <c r="D1483" i="1"/>
  <c r="G1483" i="1" s="1"/>
  <c r="AS618" i="1"/>
  <c r="AU618" i="1" s="1"/>
  <c r="AU617" i="1"/>
  <c r="AQ664" i="1"/>
  <c r="AK665" i="1"/>
  <c r="AM664" i="1"/>
  <c r="AL664" i="1"/>
  <c r="AR663" i="1"/>
  <c r="AZ616" i="1"/>
  <c r="AY617" i="1"/>
  <c r="AT617" i="1"/>
  <c r="X599" i="1"/>
  <c r="B599" i="1" s="1"/>
  <c r="J1430" i="1"/>
  <c r="K1430" i="1" s="1"/>
  <c r="M1430" i="1"/>
  <c r="N1430" i="1" s="1"/>
  <c r="I1431" i="1"/>
  <c r="AB1483" i="1"/>
  <c r="T1483" i="1"/>
  <c r="AA1483" i="1"/>
  <c r="L1429" i="1"/>
  <c r="O1429" i="1" s="1"/>
  <c r="U1429" i="1"/>
  <c r="W1429" i="1" s="1"/>
  <c r="A1484" i="1"/>
  <c r="H1483" i="1"/>
  <c r="AT618" i="1" l="1"/>
  <c r="F1483" i="1"/>
  <c r="E1485" i="1"/>
  <c r="Q1484" i="1"/>
  <c r="AI714" i="1"/>
  <c r="AC715" i="1"/>
  <c r="AD714" i="1"/>
  <c r="AE714" i="1"/>
  <c r="R1483" i="1"/>
  <c r="S1483" i="1"/>
  <c r="Z1483" i="1" s="1"/>
  <c r="AJ713" i="1"/>
  <c r="D1484" i="1"/>
  <c r="G1484" i="1" s="1"/>
  <c r="AY618" i="1"/>
  <c r="AZ618" i="1" s="1"/>
  <c r="AQ665" i="1"/>
  <c r="AL665" i="1"/>
  <c r="AK666" i="1"/>
  <c r="AM665" i="1"/>
  <c r="AS619" i="1"/>
  <c r="AU619" i="1" s="1"/>
  <c r="AR664" i="1"/>
  <c r="AZ617" i="1"/>
  <c r="M1431" i="1"/>
  <c r="N1431" i="1" s="1"/>
  <c r="J1431" i="1"/>
  <c r="K1431" i="1" s="1"/>
  <c r="I1432" i="1"/>
  <c r="C600" i="1"/>
  <c r="A1485" i="1"/>
  <c r="H1484" i="1"/>
  <c r="L1430" i="1"/>
  <c r="O1430" i="1" s="1"/>
  <c r="U1430" i="1"/>
  <c r="W1430" i="1" s="1"/>
  <c r="AB1484" i="1"/>
  <c r="AA1484" i="1"/>
  <c r="T1484" i="1"/>
  <c r="AY619" i="1" l="1"/>
  <c r="AS620" i="1"/>
  <c r="AU620" i="1" s="1"/>
  <c r="F1484" i="1"/>
  <c r="AT619" i="1"/>
  <c r="E1486" i="1"/>
  <c r="Q1485" i="1"/>
  <c r="S1484" i="1"/>
  <c r="Z1484" i="1" s="1"/>
  <c r="R1484" i="1"/>
  <c r="AC716" i="1"/>
  <c r="AI715" i="1"/>
  <c r="AD715" i="1"/>
  <c r="AE715" i="1"/>
  <c r="AJ714" i="1"/>
  <c r="D1485" i="1"/>
  <c r="AL666" i="1"/>
  <c r="AQ666" i="1"/>
  <c r="AK667" i="1"/>
  <c r="AM666" i="1"/>
  <c r="AR665" i="1"/>
  <c r="AY620" i="1"/>
  <c r="AT620" i="1"/>
  <c r="AS621" i="1"/>
  <c r="AU621" i="1" s="1"/>
  <c r="T1485" i="1"/>
  <c r="AB1485" i="1"/>
  <c r="AA1485" i="1"/>
  <c r="A1486" i="1"/>
  <c r="H1485" i="1"/>
  <c r="P600" i="1"/>
  <c r="J1432" i="1"/>
  <c r="K1432" i="1" s="1"/>
  <c r="M1432" i="1"/>
  <c r="N1432" i="1" s="1"/>
  <c r="I1433" i="1"/>
  <c r="L1431" i="1"/>
  <c r="O1431" i="1" s="1"/>
  <c r="U1431" i="1"/>
  <c r="W1431" i="1" s="1"/>
  <c r="AZ619" i="1" l="1"/>
  <c r="F1485" i="1"/>
  <c r="G1485" i="1"/>
  <c r="AJ715" i="1"/>
  <c r="E1487" i="1"/>
  <c r="Q1486" i="1"/>
  <c r="R1485" i="1"/>
  <c r="S1485" i="1"/>
  <c r="Z1485" i="1" s="1"/>
  <c r="AI716" i="1"/>
  <c r="AC717" i="1"/>
  <c r="AD716" i="1"/>
  <c r="AE716" i="1"/>
  <c r="D1486" i="1"/>
  <c r="G1486" i="1" s="1"/>
  <c r="AL667" i="1"/>
  <c r="AK668" i="1"/>
  <c r="AM667" i="1"/>
  <c r="AQ667" i="1"/>
  <c r="AR666" i="1"/>
  <c r="AZ620" i="1"/>
  <c r="AT621" i="1"/>
  <c r="AS622" i="1"/>
  <c r="AU622" i="1" s="1"/>
  <c r="AY621" i="1"/>
  <c r="X600" i="1"/>
  <c r="B600" i="1" s="1"/>
  <c r="L1432" i="1"/>
  <c r="O1432" i="1" s="1"/>
  <c r="U1432" i="1"/>
  <c r="W1432" i="1" s="1"/>
  <c r="A1487" i="1"/>
  <c r="H1486" i="1"/>
  <c r="J1433" i="1"/>
  <c r="K1433" i="1" s="1"/>
  <c r="M1433" i="1"/>
  <c r="N1433" i="1" s="1"/>
  <c r="I1434" i="1"/>
  <c r="AB1486" i="1"/>
  <c r="AA1486" i="1"/>
  <c r="T1486" i="1"/>
  <c r="F1486" i="1" l="1"/>
  <c r="AJ716" i="1"/>
  <c r="AC718" i="1"/>
  <c r="AI717" i="1"/>
  <c r="AD717" i="1"/>
  <c r="AE717" i="1"/>
  <c r="S1486" i="1"/>
  <c r="Z1486" i="1" s="1"/>
  <c r="R1486" i="1"/>
  <c r="E1488" i="1"/>
  <c r="Q1487" i="1"/>
  <c r="D1487" i="1"/>
  <c r="G1487" i="1" s="1"/>
  <c r="AM668" i="1"/>
  <c r="AL668" i="1"/>
  <c r="AQ668" i="1"/>
  <c r="AK669" i="1"/>
  <c r="AR667" i="1"/>
  <c r="AZ621" i="1"/>
  <c r="AS623" i="1"/>
  <c r="AU623" i="1" s="1"/>
  <c r="AT622" i="1"/>
  <c r="AY622" i="1"/>
  <c r="C601" i="1"/>
  <c r="P601" i="1" s="1"/>
  <c r="L1433" i="1"/>
  <c r="O1433" i="1" s="1"/>
  <c r="U1433" i="1"/>
  <c r="W1433" i="1" s="1"/>
  <c r="T1487" i="1"/>
  <c r="AB1487" i="1"/>
  <c r="AA1487" i="1"/>
  <c r="J1434" i="1"/>
  <c r="K1434" i="1" s="1"/>
  <c r="M1434" i="1"/>
  <c r="N1434" i="1" s="1"/>
  <c r="I1435" i="1"/>
  <c r="A1488" i="1"/>
  <c r="H1487" i="1"/>
  <c r="F1487" i="1" l="1"/>
  <c r="AJ717" i="1"/>
  <c r="D1488" i="1"/>
  <c r="G1488" i="1" s="1"/>
  <c r="E1489" i="1"/>
  <c r="Q1488" i="1"/>
  <c r="AD718" i="1"/>
  <c r="AC719" i="1"/>
  <c r="AI718" i="1"/>
  <c r="AE718" i="1"/>
  <c r="S1487" i="1"/>
  <c r="Z1487" i="1" s="1"/>
  <c r="R1487" i="1"/>
  <c r="AL669" i="1"/>
  <c r="AK670" i="1"/>
  <c r="AM669" i="1"/>
  <c r="AQ669" i="1"/>
  <c r="AR668" i="1"/>
  <c r="AZ622" i="1"/>
  <c r="AY623" i="1"/>
  <c r="AT623" i="1"/>
  <c r="AS624" i="1"/>
  <c r="AU624" i="1" s="1"/>
  <c r="H1488" i="1"/>
  <c r="A1489" i="1"/>
  <c r="X601" i="1"/>
  <c r="B601" i="1" s="1"/>
  <c r="M1435" i="1"/>
  <c r="N1435" i="1" s="1"/>
  <c r="J1435" i="1"/>
  <c r="K1435" i="1" s="1"/>
  <c r="I1436" i="1"/>
  <c r="AB1488" i="1"/>
  <c r="AA1488" i="1"/>
  <c r="T1488" i="1"/>
  <c r="L1434" i="1"/>
  <c r="O1434" i="1" s="1"/>
  <c r="U1434" i="1"/>
  <c r="W1434" i="1" s="1"/>
  <c r="F1488" i="1" l="1"/>
  <c r="E1490" i="1"/>
  <c r="Q1489" i="1"/>
  <c r="D1489" i="1"/>
  <c r="G1489" i="1" s="1"/>
  <c r="R1488" i="1"/>
  <c r="S1488" i="1"/>
  <c r="Z1488" i="1" s="1"/>
  <c r="AI719" i="1"/>
  <c r="AC720" i="1"/>
  <c r="AD719" i="1"/>
  <c r="AE719" i="1"/>
  <c r="AJ718" i="1"/>
  <c r="AR669" i="1"/>
  <c r="AL670" i="1"/>
  <c r="AQ670" i="1"/>
  <c r="AK671" i="1"/>
  <c r="AM670" i="1"/>
  <c r="AZ623" i="1"/>
  <c r="AT624" i="1"/>
  <c r="AY624" i="1"/>
  <c r="AS625" i="1"/>
  <c r="AU625" i="1" s="1"/>
  <c r="L1435" i="1"/>
  <c r="O1435" i="1" s="1"/>
  <c r="U1435" i="1"/>
  <c r="W1435" i="1" s="1"/>
  <c r="T1489" i="1"/>
  <c r="AB1489" i="1"/>
  <c r="AA1489" i="1"/>
  <c r="J1436" i="1"/>
  <c r="K1436" i="1" s="1"/>
  <c r="M1436" i="1"/>
  <c r="N1436" i="1" s="1"/>
  <c r="I1437" i="1"/>
  <c r="C602" i="1"/>
  <c r="A1490" i="1"/>
  <c r="H1489" i="1"/>
  <c r="F1489" i="1" l="1"/>
  <c r="E1491" i="1"/>
  <c r="Q1490" i="1"/>
  <c r="AI720" i="1"/>
  <c r="AC721" i="1"/>
  <c r="AD720" i="1"/>
  <c r="AE720" i="1"/>
  <c r="R1489" i="1"/>
  <c r="S1489" i="1"/>
  <c r="Z1489" i="1" s="1"/>
  <c r="AJ719" i="1"/>
  <c r="D1490" i="1"/>
  <c r="G1490" i="1" s="1"/>
  <c r="AR670" i="1"/>
  <c r="AM671" i="1"/>
  <c r="AQ671" i="1"/>
  <c r="AL671" i="1"/>
  <c r="AK672" i="1"/>
  <c r="AZ624" i="1"/>
  <c r="AT625" i="1"/>
  <c r="AS626" i="1"/>
  <c r="AU626" i="1" s="1"/>
  <c r="AY625" i="1"/>
  <c r="AB1490" i="1"/>
  <c r="AA1490" i="1"/>
  <c r="T1490" i="1"/>
  <c r="H1490" i="1"/>
  <c r="A1491" i="1"/>
  <c r="M1437" i="1"/>
  <c r="N1437" i="1" s="1"/>
  <c r="J1437" i="1"/>
  <c r="K1437" i="1" s="1"/>
  <c r="I1438" i="1"/>
  <c r="L1436" i="1"/>
  <c r="O1436" i="1" s="1"/>
  <c r="U1436" i="1"/>
  <c r="W1436" i="1" s="1"/>
  <c r="P602" i="1"/>
  <c r="F1490" i="1" l="1"/>
  <c r="AI721" i="1"/>
  <c r="AC722" i="1"/>
  <c r="AD721" i="1"/>
  <c r="AE721" i="1"/>
  <c r="E1492" i="1"/>
  <c r="Q1491" i="1"/>
  <c r="R1490" i="1"/>
  <c r="S1490" i="1"/>
  <c r="Z1490" i="1" s="1"/>
  <c r="AJ720" i="1"/>
  <c r="D1491" i="1"/>
  <c r="G1491" i="1" s="1"/>
  <c r="AL672" i="1"/>
  <c r="AQ672" i="1"/>
  <c r="AK673" i="1"/>
  <c r="AM672" i="1"/>
  <c r="AR671" i="1"/>
  <c r="AZ625" i="1"/>
  <c r="AT626" i="1"/>
  <c r="AY626" i="1"/>
  <c r="AS627" i="1"/>
  <c r="AU627" i="1" s="1"/>
  <c r="T1491" i="1"/>
  <c r="AA1491" i="1"/>
  <c r="AB1491" i="1"/>
  <c r="L1437" i="1"/>
  <c r="O1437" i="1" s="1"/>
  <c r="U1437" i="1"/>
  <c r="W1437" i="1" s="1"/>
  <c r="A1492" i="1"/>
  <c r="H1491" i="1"/>
  <c r="X602" i="1"/>
  <c r="B602" i="1" s="1"/>
  <c r="J1438" i="1"/>
  <c r="K1438" i="1" s="1"/>
  <c r="M1438" i="1"/>
  <c r="N1438" i="1" s="1"/>
  <c r="I1439" i="1"/>
  <c r="F1491" i="1" l="1"/>
  <c r="AJ721" i="1"/>
  <c r="S1491" i="1"/>
  <c r="Z1491" i="1" s="1"/>
  <c r="R1491" i="1"/>
  <c r="AC723" i="1"/>
  <c r="AD722" i="1"/>
  <c r="AI722" i="1"/>
  <c r="AE722" i="1"/>
  <c r="E1493" i="1"/>
  <c r="Q1492" i="1"/>
  <c r="D1492" i="1"/>
  <c r="G1492" i="1" s="1"/>
  <c r="AM673" i="1"/>
  <c r="AQ673" i="1"/>
  <c r="AK674" i="1"/>
  <c r="AL673" i="1"/>
  <c r="AR672" i="1"/>
  <c r="AZ626" i="1"/>
  <c r="AT627" i="1"/>
  <c r="AS628" i="1"/>
  <c r="AU628" i="1" s="1"/>
  <c r="AY627" i="1"/>
  <c r="L1438" i="1"/>
  <c r="O1438" i="1" s="1"/>
  <c r="U1438" i="1"/>
  <c r="W1438" i="1" s="1"/>
  <c r="M1439" i="1"/>
  <c r="N1439" i="1" s="1"/>
  <c r="J1439" i="1"/>
  <c r="K1439" i="1" s="1"/>
  <c r="I1440" i="1"/>
  <c r="C603" i="1"/>
  <c r="A1493" i="1"/>
  <c r="H1492" i="1"/>
  <c r="AB1492" i="1"/>
  <c r="AA1492" i="1"/>
  <c r="T1492" i="1"/>
  <c r="F1492" i="1" l="1"/>
  <c r="D1493" i="1"/>
  <c r="G1493" i="1" s="1"/>
  <c r="AD723" i="1"/>
  <c r="AI723" i="1"/>
  <c r="AC724" i="1"/>
  <c r="AE723" i="1"/>
  <c r="E1494" i="1"/>
  <c r="Q1493" i="1"/>
  <c r="S1492" i="1"/>
  <c r="Z1492" i="1" s="1"/>
  <c r="R1492" i="1"/>
  <c r="AJ722" i="1"/>
  <c r="AR673" i="1"/>
  <c r="AL674" i="1"/>
  <c r="AQ674" i="1"/>
  <c r="AK675" i="1"/>
  <c r="AM674" i="1"/>
  <c r="AZ627" i="1"/>
  <c r="AT628" i="1"/>
  <c r="AY628" i="1"/>
  <c r="AS629" i="1"/>
  <c r="AU629" i="1" s="1"/>
  <c r="P603" i="1"/>
  <c r="A1494" i="1"/>
  <c r="H1493" i="1"/>
  <c r="M1440" i="1"/>
  <c r="N1440" i="1" s="1"/>
  <c r="J1440" i="1"/>
  <c r="K1440" i="1" s="1"/>
  <c r="I1441" i="1"/>
  <c r="L1439" i="1"/>
  <c r="O1439" i="1" s="1"/>
  <c r="U1439" i="1"/>
  <c r="W1439" i="1" s="1"/>
  <c r="T1493" i="1"/>
  <c r="AB1493" i="1"/>
  <c r="AA1493" i="1"/>
  <c r="F1493" i="1" l="1"/>
  <c r="E1495" i="1"/>
  <c r="Q1494" i="1"/>
  <c r="R1493" i="1"/>
  <c r="S1493" i="1"/>
  <c r="Z1493" i="1" s="1"/>
  <c r="D1494" i="1"/>
  <c r="G1494" i="1" s="1"/>
  <c r="AJ723" i="1"/>
  <c r="AC725" i="1"/>
  <c r="AD724" i="1"/>
  <c r="AI724" i="1"/>
  <c r="AE724" i="1"/>
  <c r="AL675" i="1"/>
  <c r="AK676" i="1"/>
  <c r="AQ675" i="1"/>
  <c r="AM675" i="1"/>
  <c r="AR674" i="1"/>
  <c r="AZ628" i="1"/>
  <c r="AT629" i="1"/>
  <c r="AS630" i="1"/>
  <c r="AU630" i="1" s="1"/>
  <c r="AY629" i="1"/>
  <c r="L1440" i="1"/>
  <c r="O1440" i="1" s="1"/>
  <c r="U1440" i="1"/>
  <c r="W1440" i="1" s="1"/>
  <c r="AB1494" i="1"/>
  <c r="AA1494" i="1"/>
  <c r="T1494" i="1"/>
  <c r="J1441" i="1"/>
  <c r="K1441" i="1" s="1"/>
  <c r="M1441" i="1"/>
  <c r="N1441" i="1" s="1"/>
  <c r="I1442" i="1"/>
  <c r="A1495" i="1"/>
  <c r="H1494" i="1"/>
  <c r="X603" i="1"/>
  <c r="B603" i="1" s="1"/>
  <c r="F1494" i="1" l="1"/>
  <c r="AD725" i="1"/>
  <c r="AI725" i="1"/>
  <c r="AC726" i="1"/>
  <c r="AE725" i="1"/>
  <c r="E1496" i="1"/>
  <c r="Q1495" i="1"/>
  <c r="S1494" i="1"/>
  <c r="Z1494" i="1" s="1"/>
  <c r="R1494" i="1"/>
  <c r="AJ724" i="1"/>
  <c r="D1495" i="1"/>
  <c r="G1495" i="1" s="1"/>
  <c r="AK677" i="1"/>
  <c r="AM676" i="1"/>
  <c r="AL676" i="1"/>
  <c r="AQ676" i="1"/>
  <c r="AR675" i="1"/>
  <c r="AZ629" i="1"/>
  <c r="AT630" i="1"/>
  <c r="AY630" i="1"/>
  <c r="AS631" i="1"/>
  <c r="AU631" i="1" s="1"/>
  <c r="A1496" i="1"/>
  <c r="H1495" i="1"/>
  <c r="L1441" i="1"/>
  <c r="O1441" i="1" s="1"/>
  <c r="U1441" i="1"/>
  <c r="W1441" i="1" s="1"/>
  <c r="T1495" i="1"/>
  <c r="AB1495" i="1"/>
  <c r="AA1495" i="1"/>
  <c r="C604" i="1"/>
  <c r="J1442" i="1"/>
  <c r="K1442" i="1" s="1"/>
  <c r="I1443" i="1"/>
  <c r="F1495" i="1" l="1"/>
  <c r="E1497" i="1"/>
  <c r="Q1496" i="1"/>
  <c r="AD726" i="1"/>
  <c r="AI726" i="1"/>
  <c r="AC727" i="1"/>
  <c r="AE726" i="1"/>
  <c r="S1495" i="1"/>
  <c r="Z1495" i="1" s="1"/>
  <c r="R1495" i="1"/>
  <c r="D1496" i="1"/>
  <c r="G1496" i="1" s="1"/>
  <c r="AJ725" i="1"/>
  <c r="AR676" i="1"/>
  <c r="AL677" i="1"/>
  <c r="AK678" i="1"/>
  <c r="AM677" i="1"/>
  <c r="AQ677" i="1"/>
  <c r="AZ630" i="1"/>
  <c r="AT631" i="1"/>
  <c r="AS632" i="1"/>
  <c r="AU632" i="1" s="1"/>
  <c r="AY631" i="1"/>
  <c r="M1442" i="1"/>
  <c r="N1442" i="1" s="1"/>
  <c r="AB1496" i="1"/>
  <c r="AA1496" i="1"/>
  <c r="T1496" i="1"/>
  <c r="J1443" i="1"/>
  <c r="K1443" i="1" s="1"/>
  <c r="I1444" i="1"/>
  <c r="P604" i="1"/>
  <c r="L1442" i="1"/>
  <c r="U1442" i="1"/>
  <c r="W1442" i="1" s="1"/>
  <c r="H1496" i="1"/>
  <c r="A1497" i="1"/>
  <c r="F1496" i="1" l="1"/>
  <c r="AJ726" i="1"/>
  <c r="S1496" i="1"/>
  <c r="Z1496" i="1" s="1"/>
  <c r="R1496" i="1"/>
  <c r="E1498" i="1"/>
  <c r="Q1497" i="1"/>
  <c r="AI727" i="1"/>
  <c r="AC728" i="1"/>
  <c r="AD727" i="1"/>
  <c r="AE727" i="1"/>
  <c r="D1497" i="1"/>
  <c r="G1497" i="1" s="1"/>
  <c r="AL678" i="1"/>
  <c r="AQ678" i="1"/>
  <c r="AK679" i="1"/>
  <c r="AM678" i="1"/>
  <c r="AR677" i="1"/>
  <c r="AZ631" i="1"/>
  <c r="AT632" i="1"/>
  <c r="AY632" i="1"/>
  <c r="AS633" i="1"/>
  <c r="AU633" i="1" s="1"/>
  <c r="M1443" i="1"/>
  <c r="M1444" i="1" s="1"/>
  <c r="O1442" i="1"/>
  <c r="N1443" i="1"/>
  <c r="J1444" i="1"/>
  <c r="K1444" i="1" s="1"/>
  <c r="I1445" i="1"/>
  <c r="T1497" i="1"/>
  <c r="AB1497" i="1"/>
  <c r="AA1497" i="1"/>
  <c r="L1443" i="1"/>
  <c r="U1443" i="1"/>
  <c r="W1443" i="1" s="1"/>
  <c r="A1498" i="1"/>
  <c r="H1497" i="1"/>
  <c r="X604" i="1"/>
  <c r="B604" i="1" s="1"/>
  <c r="F1497" i="1" l="1"/>
  <c r="AJ727" i="1"/>
  <c r="D1498" i="1"/>
  <c r="G1498" i="1" s="1"/>
  <c r="AI728" i="1"/>
  <c r="AC729" i="1"/>
  <c r="AD728" i="1"/>
  <c r="AE728" i="1"/>
  <c r="E1499" i="1"/>
  <c r="Q1498" i="1"/>
  <c r="R1497" i="1"/>
  <c r="S1497" i="1"/>
  <c r="Z1497" i="1" s="1"/>
  <c r="AL679" i="1"/>
  <c r="AK680" i="1"/>
  <c r="AQ679" i="1"/>
  <c r="AM679" i="1"/>
  <c r="AR678" i="1"/>
  <c r="O1443" i="1"/>
  <c r="AZ632" i="1"/>
  <c r="AY633" i="1"/>
  <c r="AS634" i="1"/>
  <c r="AU634" i="1" s="1"/>
  <c r="AT633" i="1"/>
  <c r="N1444" i="1"/>
  <c r="C605" i="1"/>
  <c r="P605" i="1" s="1"/>
  <c r="AB1498" i="1"/>
  <c r="AA1498" i="1"/>
  <c r="T1498" i="1"/>
  <c r="H1498" i="1"/>
  <c r="A1499" i="1"/>
  <c r="L1444" i="1"/>
  <c r="U1444" i="1"/>
  <c r="W1444" i="1" s="1"/>
  <c r="M1445" i="1"/>
  <c r="J1445" i="1"/>
  <c r="K1445" i="1" s="1"/>
  <c r="I1446" i="1"/>
  <c r="F1498" i="1" l="1"/>
  <c r="R1498" i="1"/>
  <c r="S1498" i="1"/>
  <c r="Z1498" i="1" s="1"/>
  <c r="AI729" i="1"/>
  <c r="AC730" i="1"/>
  <c r="AD729" i="1"/>
  <c r="AE729" i="1"/>
  <c r="D1499" i="1"/>
  <c r="G1499" i="1" s="1"/>
  <c r="E1500" i="1"/>
  <c r="Q1499" i="1"/>
  <c r="AJ728" i="1"/>
  <c r="AR679" i="1"/>
  <c r="AK681" i="1"/>
  <c r="AK682" i="1" s="1"/>
  <c r="AM680" i="1"/>
  <c r="AL680" i="1"/>
  <c r="AQ680" i="1"/>
  <c r="O1444" i="1"/>
  <c r="AZ633" i="1"/>
  <c r="AY634" i="1"/>
  <c r="AT634" i="1"/>
  <c r="AS635" i="1"/>
  <c r="AU635" i="1" s="1"/>
  <c r="N1445" i="1"/>
  <c r="T1499" i="1"/>
  <c r="AA1499" i="1"/>
  <c r="AB1499" i="1"/>
  <c r="L1445" i="1"/>
  <c r="U1445" i="1"/>
  <c r="W1445" i="1" s="1"/>
  <c r="X605" i="1"/>
  <c r="B605" i="1" s="1"/>
  <c r="A1500" i="1"/>
  <c r="H1499" i="1"/>
  <c r="J1446" i="1"/>
  <c r="K1446" i="1" s="1"/>
  <c r="M1446" i="1"/>
  <c r="I1447" i="1"/>
  <c r="F1499" i="1" l="1"/>
  <c r="AI730" i="1"/>
  <c r="AC731" i="1"/>
  <c r="AD730" i="1"/>
  <c r="AE730" i="1"/>
  <c r="E1501" i="1"/>
  <c r="Q1500" i="1"/>
  <c r="S1499" i="1"/>
  <c r="Z1499" i="1" s="1"/>
  <c r="R1499" i="1"/>
  <c r="AK683" i="1"/>
  <c r="AL682" i="1"/>
  <c r="AM682" i="1"/>
  <c r="AQ682" i="1"/>
  <c r="D1500" i="1"/>
  <c r="G1500" i="1" s="1"/>
  <c r="AJ729" i="1"/>
  <c r="AR680" i="1"/>
  <c r="AQ681" i="1"/>
  <c r="AM681" i="1"/>
  <c r="AL681" i="1"/>
  <c r="AZ634" i="1"/>
  <c r="AY635" i="1"/>
  <c r="AT635" i="1"/>
  <c r="AS636" i="1"/>
  <c r="AU636" i="1" s="1"/>
  <c r="O1445" i="1"/>
  <c r="N1446" i="1"/>
  <c r="C606" i="1"/>
  <c r="P606" i="1" s="1"/>
  <c r="AB1500" i="1"/>
  <c r="T1500" i="1"/>
  <c r="AA1500" i="1"/>
  <c r="J1447" i="1"/>
  <c r="K1447" i="1" s="1"/>
  <c r="M1447" i="1"/>
  <c r="I1448" i="1"/>
  <c r="A1501" i="1"/>
  <c r="H1500" i="1"/>
  <c r="L1446" i="1"/>
  <c r="U1446" i="1"/>
  <c r="W1446" i="1" s="1"/>
  <c r="F1500" i="1" l="1"/>
  <c r="AR682" i="1"/>
  <c r="N1447" i="1"/>
  <c r="E1502" i="1"/>
  <c r="Q1501" i="1"/>
  <c r="AJ730" i="1"/>
  <c r="S1500" i="1"/>
  <c r="Z1500" i="1" s="1"/>
  <c r="R1500" i="1"/>
  <c r="AI731" i="1"/>
  <c r="AC732" i="1"/>
  <c r="AD731" i="1"/>
  <c r="AE731" i="1"/>
  <c r="AK684" i="1"/>
  <c r="AL683" i="1"/>
  <c r="AM683" i="1"/>
  <c r="AQ683" i="1"/>
  <c r="D1501" i="1"/>
  <c r="G1501" i="1" s="1"/>
  <c r="AR681" i="1"/>
  <c r="O1446" i="1"/>
  <c r="AZ635" i="1"/>
  <c r="AY636" i="1"/>
  <c r="AT636" i="1"/>
  <c r="AS637" i="1"/>
  <c r="AU637" i="1" s="1"/>
  <c r="X606" i="1"/>
  <c r="B606" i="1" s="1"/>
  <c r="A1502" i="1"/>
  <c r="H1501" i="1"/>
  <c r="AB1501" i="1"/>
  <c r="AA1501" i="1"/>
  <c r="T1501" i="1"/>
  <c r="L1447" i="1"/>
  <c r="U1447" i="1"/>
  <c r="W1447" i="1" s="1"/>
  <c r="J1448" i="1"/>
  <c r="K1448" i="1" s="1"/>
  <c r="M1448" i="1"/>
  <c r="I1449" i="1"/>
  <c r="O1447" i="1" l="1"/>
  <c r="N1448" i="1"/>
  <c r="AJ731" i="1"/>
  <c r="F1501" i="1"/>
  <c r="AI732" i="1"/>
  <c r="AC733" i="1"/>
  <c r="AD732" i="1"/>
  <c r="AE732" i="1"/>
  <c r="AK685" i="1"/>
  <c r="AL684" i="1"/>
  <c r="AM684" i="1"/>
  <c r="AQ684" i="1"/>
  <c r="R1501" i="1"/>
  <c r="S1501" i="1"/>
  <c r="Z1501" i="1" s="1"/>
  <c r="E1503" i="1"/>
  <c r="Q1502" i="1"/>
  <c r="S1502" i="1" s="1"/>
  <c r="AR683" i="1"/>
  <c r="D1502" i="1"/>
  <c r="G1502" i="1" s="1"/>
  <c r="AZ636" i="1"/>
  <c r="AS638" i="1"/>
  <c r="AU638" i="1" s="1"/>
  <c r="AY637" i="1"/>
  <c r="AT637" i="1"/>
  <c r="A1503" i="1"/>
  <c r="GM43" i="1" s="1"/>
  <c r="H1502" i="1"/>
  <c r="M1449" i="1"/>
  <c r="J1449" i="1"/>
  <c r="K1449" i="1" s="1"/>
  <c r="I1450" i="1"/>
  <c r="AA1502" i="1"/>
  <c r="T1502" i="1"/>
  <c r="AB1502" i="1"/>
  <c r="C607" i="1"/>
  <c r="L1448" i="1"/>
  <c r="U1448" i="1"/>
  <c r="W1448" i="1" s="1"/>
  <c r="O1448" i="1" l="1"/>
  <c r="N1449" i="1"/>
  <c r="F1502" i="1"/>
  <c r="AJ732" i="1"/>
  <c r="E1504" i="1"/>
  <c r="Q1503" i="1"/>
  <c r="AI733" i="1"/>
  <c r="AC734" i="1"/>
  <c r="AD733" i="1"/>
  <c r="AE733" i="1"/>
  <c r="D1503" i="1"/>
  <c r="G1503" i="1" s="1"/>
  <c r="AK686" i="1"/>
  <c r="AL685" i="1"/>
  <c r="AM685" i="1"/>
  <c r="AQ685" i="1"/>
  <c r="AR684" i="1"/>
  <c r="AZ637" i="1"/>
  <c r="AY638" i="1"/>
  <c r="AS639" i="1"/>
  <c r="AU639" i="1" s="1"/>
  <c r="AT638" i="1"/>
  <c r="P607" i="1"/>
  <c r="L1449" i="1"/>
  <c r="U1449" i="1"/>
  <c r="W1449" i="1" s="1"/>
  <c r="A1504" i="1"/>
  <c r="H1503" i="1"/>
  <c r="J1450" i="1"/>
  <c r="K1450" i="1" s="1"/>
  <c r="M1450" i="1"/>
  <c r="I1451" i="1"/>
  <c r="AB1503" i="1"/>
  <c r="T1503" i="1"/>
  <c r="AA1503" i="1"/>
  <c r="O1449" i="1" l="1"/>
  <c r="F1503" i="1"/>
  <c r="N1450" i="1"/>
  <c r="AR685" i="1"/>
  <c r="AC735" i="1"/>
  <c r="AI734" i="1"/>
  <c r="AD734" i="1"/>
  <c r="AE734" i="1"/>
  <c r="E1505" i="1"/>
  <c r="Q1504" i="1"/>
  <c r="R1503" i="1"/>
  <c r="S1503" i="1"/>
  <c r="Z1503" i="1" s="1"/>
  <c r="AK687" i="1"/>
  <c r="AL686" i="1"/>
  <c r="AM686" i="1"/>
  <c r="AQ686" i="1"/>
  <c r="AJ733" i="1"/>
  <c r="D1504" i="1"/>
  <c r="G1504" i="1" s="1"/>
  <c r="AZ638" i="1"/>
  <c r="AY639" i="1"/>
  <c r="AT639" i="1"/>
  <c r="AS640" i="1"/>
  <c r="AU640" i="1" s="1"/>
  <c r="M1451" i="1"/>
  <c r="J1451" i="1"/>
  <c r="K1451" i="1" s="1"/>
  <c r="I1452" i="1"/>
  <c r="A1505" i="1"/>
  <c r="H1504" i="1"/>
  <c r="L1450" i="1"/>
  <c r="U1450" i="1"/>
  <c r="W1450" i="1" s="1"/>
  <c r="AA1504" i="1"/>
  <c r="T1504" i="1"/>
  <c r="AB1504" i="1"/>
  <c r="X607" i="1"/>
  <c r="B607" i="1" s="1"/>
  <c r="N1451" i="1" l="1"/>
  <c r="O1450" i="1"/>
  <c r="F1504" i="1"/>
  <c r="AR686" i="1"/>
  <c r="AJ734" i="1"/>
  <c r="R1504" i="1"/>
  <c r="S1504" i="1"/>
  <c r="Z1504" i="1" s="1"/>
  <c r="E1506" i="1"/>
  <c r="Q1505" i="1"/>
  <c r="AL687" i="1"/>
  <c r="AK688" i="1"/>
  <c r="AM687" i="1"/>
  <c r="AQ687" i="1"/>
  <c r="D1505" i="1"/>
  <c r="G1505" i="1" s="1"/>
  <c r="AC736" i="1"/>
  <c r="AI735" i="1"/>
  <c r="AD735" i="1"/>
  <c r="AE735" i="1"/>
  <c r="AZ639" i="1"/>
  <c r="AY640" i="1"/>
  <c r="AT640" i="1"/>
  <c r="AS641" i="1"/>
  <c r="AU641" i="1" s="1"/>
  <c r="C608" i="1"/>
  <c r="J1452" i="1"/>
  <c r="K1452" i="1" s="1"/>
  <c r="M1452" i="1"/>
  <c r="I1453" i="1"/>
  <c r="L1451" i="1"/>
  <c r="U1451" i="1"/>
  <c r="W1451" i="1" s="1"/>
  <c r="AB1505" i="1"/>
  <c r="AA1505" i="1"/>
  <c r="T1505" i="1"/>
  <c r="H1505" i="1"/>
  <c r="A1506" i="1"/>
  <c r="N1452" i="1" l="1"/>
  <c r="O1451" i="1"/>
  <c r="F1505" i="1"/>
  <c r="AL688" i="1"/>
  <c r="AK689" i="1"/>
  <c r="AM688" i="1"/>
  <c r="AQ688" i="1"/>
  <c r="D1506" i="1"/>
  <c r="G1506" i="1" s="1"/>
  <c r="AJ735" i="1"/>
  <c r="E1507" i="1"/>
  <c r="Q1506" i="1"/>
  <c r="AI736" i="1"/>
  <c r="AD736" i="1"/>
  <c r="AC737" i="1"/>
  <c r="AE736" i="1"/>
  <c r="AR687" i="1"/>
  <c r="R1505" i="1"/>
  <c r="S1505" i="1"/>
  <c r="Z1505" i="1" s="1"/>
  <c r="AZ640" i="1"/>
  <c r="AY641" i="1"/>
  <c r="AT641" i="1"/>
  <c r="AS642" i="1"/>
  <c r="AU642" i="1" s="1"/>
  <c r="AA1506" i="1"/>
  <c r="T1506" i="1"/>
  <c r="AB1506" i="1"/>
  <c r="A1507" i="1"/>
  <c r="H1506" i="1"/>
  <c r="M1453" i="1"/>
  <c r="J1453" i="1"/>
  <c r="K1453" i="1" s="1"/>
  <c r="I1454" i="1"/>
  <c r="P608" i="1"/>
  <c r="L1452" i="1"/>
  <c r="U1452" i="1"/>
  <c r="W1452" i="1" s="1"/>
  <c r="O1452" i="1" l="1"/>
  <c r="N1453" i="1"/>
  <c r="F1506" i="1"/>
  <c r="AR688" i="1"/>
  <c r="AD737" i="1"/>
  <c r="AC738" i="1"/>
  <c r="AI737" i="1"/>
  <c r="AE737" i="1"/>
  <c r="D1507" i="1"/>
  <c r="G1507" i="1" s="1"/>
  <c r="AJ736" i="1"/>
  <c r="E1508" i="1"/>
  <c r="Q1507" i="1"/>
  <c r="AK690" i="1"/>
  <c r="AL689" i="1"/>
  <c r="AM689" i="1"/>
  <c r="AQ689" i="1"/>
  <c r="S1506" i="1"/>
  <c r="Z1506" i="1" s="1"/>
  <c r="R1506" i="1"/>
  <c r="AZ641" i="1"/>
  <c r="AY642" i="1"/>
  <c r="AT642" i="1"/>
  <c r="AS643" i="1"/>
  <c r="AU643" i="1" s="1"/>
  <c r="J1454" i="1"/>
  <c r="K1454" i="1" s="1"/>
  <c r="M1454" i="1"/>
  <c r="I1455" i="1"/>
  <c r="L1453" i="1"/>
  <c r="O1453" i="1" s="1"/>
  <c r="U1453" i="1"/>
  <c r="W1453" i="1" s="1"/>
  <c r="H1507" i="1"/>
  <c r="A1508" i="1"/>
  <c r="X608" i="1"/>
  <c r="B608" i="1" s="1"/>
  <c r="AB1507" i="1"/>
  <c r="AA1507" i="1"/>
  <c r="T1507" i="1"/>
  <c r="N1454" i="1" l="1"/>
  <c r="F1507" i="1"/>
  <c r="E1509" i="1"/>
  <c r="Q1508" i="1"/>
  <c r="D1508" i="1"/>
  <c r="G1508" i="1" s="1"/>
  <c r="AK691" i="1"/>
  <c r="AL690" i="1"/>
  <c r="AM690" i="1"/>
  <c r="AQ690" i="1"/>
  <c r="AD738" i="1"/>
  <c r="AC739" i="1"/>
  <c r="AI738" i="1"/>
  <c r="AE738" i="1"/>
  <c r="AR689" i="1"/>
  <c r="R1507" i="1"/>
  <c r="S1507" i="1"/>
  <c r="Z1507" i="1" s="1"/>
  <c r="AJ737" i="1"/>
  <c r="AZ642" i="1"/>
  <c r="AY643" i="1"/>
  <c r="AT643" i="1"/>
  <c r="AS644" i="1"/>
  <c r="AU644" i="1" s="1"/>
  <c r="C609" i="1"/>
  <c r="P609" i="1" s="1"/>
  <c r="AA1508" i="1"/>
  <c r="T1508" i="1"/>
  <c r="AB1508" i="1"/>
  <c r="J1455" i="1"/>
  <c r="K1455" i="1" s="1"/>
  <c r="M1455" i="1"/>
  <c r="I1456" i="1"/>
  <c r="A1509" i="1"/>
  <c r="H1508" i="1"/>
  <c r="L1454" i="1"/>
  <c r="U1454" i="1"/>
  <c r="W1454" i="1" s="1"/>
  <c r="N1455" i="1" l="1"/>
  <c r="O1454" i="1"/>
  <c r="AR690" i="1"/>
  <c r="F1508" i="1"/>
  <c r="E1510" i="1"/>
  <c r="Q1509" i="1"/>
  <c r="AC740" i="1"/>
  <c r="AC741" i="1" s="1"/>
  <c r="AD739" i="1"/>
  <c r="AI739" i="1"/>
  <c r="AE739" i="1"/>
  <c r="S1508" i="1"/>
  <c r="Z1508" i="1" s="1"/>
  <c r="R1508" i="1"/>
  <c r="AJ738" i="1"/>
  <c r="AK692" i="1"/>
  <c r="AL691" i="1"/>
  <c r="AM691" i="1"/>
  <c r="AQ691" i="1"/>
  <c r="D1509" i="1"/>
  <c r="G1509" i="1" s="1"/>
  <c r="AZ643" i="1"/>
  <c r="AY644" i="1"/>
  <c r="AT644" i="1"/>
  <c r="AS645" i="1"/>
  <c r="AU645" i="1" s="1"/>
  <c r="J1456" i="1"/>
  <c r="K1456" i="1" s="1"/>
  <c r="M1456" i="1"/>
  <c r="N1456" i="1" s="1"/>
  <c r="I1457" i="1"/>
  <c r="AB1509" i="1"/>
  <c r="T1509" i="1"/>
  <c r="AA1509" i="1"/>
  <c r="X609" i="1"/>
  <c r="B609" i="1" s="1"/>
  <c r="A1510" i="1"/>
  <c r="H1509" i="1"/>
  <c r="L1455" i="1"/>
  <c r="O1455" i="1" s="1"/>
  <c r="U1455" i="1"/>
  <c r="W1455" i="1" s="1"/>
  <c r="F1509" i="1" l="1"/>
  <c r="AC742" i="1"/>
  <c r="AD741" i="1"/>
  <c r="AE741" i="1"/>
  <c r="AI741" i="1"/>
  <c r="AJ739" i="1"/>
  <c r="AD740" i="1"/>
  <c r="AI740" i="1"/>
  <c r="AE740" i="1"/>
  <c r="AL692" i="1"/>
  <c r="AK693" i="1"/>
  <c r="AM692" i="1"/>
  <c r="AQ692" i="1"/>
  <c r="R1509" i="1"/>
  <c r="S1509" i="1"/>
  <c r="Z1509" i="1" s="1"/>
  <c r="E1511" i="1"/>
  <c r="Q1510" i="1"/>
  <c r="AR691" i="1"/>
  <c r="D1510" i="1"/>
  <c r="G1510" i="1" s="1"/>
  <c r="AZ644" i="1"/>
  <c r="AT645" i="1"/>
  <c r="AS646" i="1"/>
  <c r="AU646" i="1" s="1"/>
  <c r="AY645" i="1"/>
  <c r="A1511" i="1"/>
  <c r="H1510" i="1"/>
  <c r="M1457" i="1"/>
  <c r="N1457" i="1" s="1"/>
  <c r="J1457" i="1"/>
  <c r="K1457" i="1" s="1"/>
  <c r="I1458" i="1"/>
  <c r="C610" i="1"/>
  <c r="L1456" i="1"/>
  <c r="O1456" i="1" s="1"/>
  <c r="U1456" i="1"/>
  <c r="W1456" i="1" s="1"/>
  <c r="AA1510" i="1"/>
  <c r="T1510" i="1"/>
  <c r="AB1510" i="1"/>
  <c r="AR692" i="1" l="1"/>
  <c r="AJ741" i="1"/>
  <c r="F1510" i="1"/>
  <c r="AD742" i="1"/>
  <c r="AC743" i="1"/>
  <c r="AE742" i="1"/>
  <c r="AI742" i="1"/>
  <c r="S1510" i="1"/>
  <c r="Z1510" i="1" s="1"/>
  <c r="R1510" i="1"/>
  <c r="D1511" i="1"/>
  <c r="G1511" i="1" s="1"/>
  <c r="E1512" i="1"/>
  <c r="Q1511" i="1"/>
  <c r="AL693" i="1"/>
  <c r="AK694" i="1"/>
  <c r="AM693" i="1"/>
  <c r="AQ693" i="1"/>
  <c r="AJ740" i="1"/>
  <c r="AZ645" i="1"/>
  <c r="AY646" i="1"/>
  <c r="AT646" i="1"/>
  <c r="AS647" i="1"/>
  <c r="AU647" i="1" s="1"/>
  <c r="P610" i="1"/>
  <c r="J1458" i="1"/>
  <c r="K1458" i="1" s="1"/>
  <c r="M1458" i="1"/>
  <c r="N1458" i="1" s="1"/>
  <c r="I1459" i="1"/>
  <c r="AB1511" i="1"/>
  <c r="T1511" i="1"/>
  <c r="AA1511" i="1"/>
  <c r="L1457" i="1"/>
  <c r="O1457" i="1" s="1"/>
  <c r="U1457" i="1"/>
  <c r="W1457" i="1" s="1"/>
  <c r="A1512" i="1"/>
  <c r="H1511" i="1"/>
  <c r="AJ742" i="1" l="1"/>
  <c r="F1511" i="1"/>
  <c r="AC744" i="1"/>
  <c r="AD743" i="1"/>
  <c r="AE743" i="1"/>
  <c r="AI743" i="1"/>
  <c r="AR693" i="1"/>
  <c r="E1513" i="1"/>
  <c r="Q1512" i="1"/>
  <c r="AL694" i="1"/>
  <c r="AK695" i="1"/>
  <c r="AM694" i="1"/>
  <c r="AQ694" i="1"/>
  <c r="R1511" i="1"/>
  <c r="S1511" i="1"/>
  <c r="Z1511" i="1" s="1"/>
  <c r="D1512" i="1"/>
  <c r="G1512" i="1" s="1"/>
  <c r="AZ646" i="1"/>
  <c r="AY647" i="1"/>
  <c r="AS648" i="1"/>
  <c r="AT647" i="1"/>
  <c r="A1513" i="1"/>
  <c r="H1512" i="1"/>
  <c r="AA1512" i="1"/>
  <c r="T1512" i="1"/>
  <c r="AB1512" i="1"/>
  <c r="L1458" i="1"/>
  <c r="O1458" i="1" s="1"/>
  <c r="U1458" i="1"/>
  <c r="W1458" i="1" s="1"/>
  <c r="X610" i="1"/>
  <c r="B610" i="1" s="1"/>
  <c r="M1459" i="1"/>
  <c r="N1459" i="1" s="1"/>
  <c r="J1459" i="1"/>
  <c r="K1459" i="1" s="1"/>
  <c r="I1460" i="1"/>
  <c r="AR694" i="1" l="1"/>
  <c r="AJ743" i="1"/>
  <c r="F1512" i="1"/>
  <c r="AD744" i="1"/>
  <c r="AC745" i="1"/>
  <c r="AE744" i="1"/>
  <c r="AI744" i="1"/>
  <c r="AK696" i="1"/>
  <c r="AL695" i="1"/>
  <c r="AM695" i="1"/>
  <c r="AQ695" i="1"/>
  <c r="S1512" i="1"/>
  <c r="Z1512" i="1" s="1"/>
  <c r="R1512" i="1"/>
  <c r="E1514" i="1"/>
  <c r="Q1513" i="1"/>
  <c r="D1513" i="1"/>
  <c r="G1513" i="1" s="1"/>
  <c r="AS649" i="1"/>
  <c r="AU649" i="1" s="1"/>
  <c r="AU648" i="1"/>
  <c r="AZ647" i="1"/>
  <c r="AY648" i="1"/>
  <c r="AT648" i="1"/>
  <c r="L1459" i="1"/>
  <c r="O1459" i="1" s="1"/>
  <c r="U1459" i="1"/>
  <c r="W1459" i="1" s="1"/>
  <c r="H1513" i="1"/>
  <c r="A1514" i="1"/>
  <c r="AB1513" i="1"/>
  <c r="T1513" i="1"/>
  <c r="AA1513" i="1"/>
  <c r="J1460" i="1"/>
  <c r="K1460" i="1" s="1"/>
  <c r="M1460" i="1"/>
  <c r="N1460" i="1" s="1"/>
  <c r="I1461" i="1"/>
  <c r="C611" i="1"/>
  <c r="AT649" i="1" l="1"/>
  <c r="F1513" i="1"/>
  <c r="AR695" i="1"/>
  <c r="AJ744" i="1"/>
  <c r="AC746" i="1"/>
  <c r="AD745" i="1"/>
  <c r="AE745" i="1"/>
  <c r="AI745" i="1"/>
  <c r="R1513" i="1"/>
  <c r="S1513" i="1"/>
  <c r="Z1513" i="1" s="1"/>
  <c r="E1515" i="1"/>
  <c r="Q1514" i="1"/>
  <c r="D1514" i="1"/>
  <c r="G1514" i="1" s="1"/>
  <c r="AY649" i="1"/>
  <c r="AZ649" i="1" s="1"/>
  <c r="AS650" i="1"/>
  <c r="AU650" i="1" s="1"/>
  <c r="AK697" i="1"/>
  <c r="AL696" i="1"/>
  <c r="AM696" i="1"/>
  <c r="AQ696" i="1"/>
  <c r="AZ648" i="1"/>
  <c r="L1460" i="1"/>
  <c r="O1460" i="1" s="1"/>
  <c r="U1460" i="1"/>
  <c r="W1460" i="1" s="1"/>
  <c r="AA1514" i="1"/>
  <c r="T1514" i="1"/>
  <c r="AB1514" i="1"/>
  <c r="P611" i="1"/>
  <c r="A1515" i="1"/>
  <c r="H1514" i="1"/>
  <c r="M1461" i="1"/>
  <c r="N1461" i="1" s="1"/>
  <c r="J1461" i="1"/>
  <c r="K1461" i="1" s="1"/>
  <c r="I1462" i="1"/>
  <c r="AT650" i="1" l="1"/>
  <c r="F1514" i="1"/>
  <c r="AY650" i="1"/>
  <c r="AZ650" i="1" s="1"/>
  <c r="AC747" i="1"/>
  <c r="AD746" i="1"/>
  <c r="AE746" i="1"/>
  <c r="AI746" i="1"/>
  <c r="AR696" i="1"/>
  <c r="AJ745" i="1"/>
  <c r="S1514" i="1"/>
  <c r="Z1514" i="1" s="1"/>
  <c r="R1514" i="1"/>
  <c r="D1515" i="1"/>
  <c r="G1515" i="1" s="1"/>
  <c r="E1516" i="1"/>
  <c r="Q1515" i="1"/>
  <c r="AS651" i="1"/>
  <c r="AU651" i="1" s="1"/>
  <c r="AL697" i="1"/>
  <c r="AK698" i="1"/>
  <c r="AM697" i="1"/>
  <c r="AQ697" i="1"/>
  <c r="L1461" i="1"/>
  <c r="O1461" i="1" s="1"/>
  <c r="U1461" i="1"/>
  <c r="W1461" i="1" s="1"/>
  <c r="H1515" i="1"/>
  <c r="A1516" i="1"/>
  <c r="X611" i="1"/>
  <c r="B611" i="1" s="1"/>
  <c r="J1462" i="1"/>
  <c r="K1462" i="1" s="1"/>
  <c r="M1462" i="1"/>
  <c r="N1462" i="1" s="1"/>
  <c r="I1463" i="1"/>
  <c r="AB1515" i="1"/>
  <c r="AA1515" i="1"/>
  <c r="T1515" i="1"/>
  <c r="AY651" i="1" l="1"/>
  <c r="AT651" i="1"/>
  <c r="AS652" i="1"/>
  <c r="AU652" i="1" s="1"/>
  <c r="F1515" i="1"/>
  <c r="AD747" i="1"/>
  <c r="AC748" i="1"/>
  <c r="AE747" i="1"/>
  <c r="AI747" i="1"/>
  <c r="AR697" i="1"/>
  <c r="AJ746" i="1"/>
  <c r="R1515" i="1"/>
  <c r="S1515" i="1"/>
  <c r="Z1515" i="1" s="1"/>
  <c r="E1517" i="1"/>
  <c r="Q1516" i="1"/>
  <c r="AL698" i="1"/>
  <c r="AK699" i="1"/>
  <c r="AM698" i="1"/>
  <c r="AQ698" i="1"/>
  <c r="D1516" i="1"/>
  <c r="G1516" i="1" s="1"/>
  <c r="AS653" i="1"/>
  <c r="AU653" i="1" s="1"/>
  <c r="AT652" i="1"/>
  <c r="AY652" i="1"/>
  <c r="C612" i="1"/>
  <c r="AA1516" i="1"/>
  <c r="T1516" i="1"/>
  <c r="AB1516" i="1"/>
  <c r="L1462" i="1"/>
  <c r="O1462" i="1" s="1"/>
  <c r="U1462" i="1"/>
  <c r="W1462" i="1" s="1"/>
  <c r="A1517" i="1"/>
  <c r="H1516" i="1"/>
  <c r="J1463" i="1"/>
  <c r="K1463" i="1" s="1"/>
  <c r="M1463" i="1"/>
  <c r="N1463" i="1" s="1"/>
  <c r="I1464" i="1"/>
  <c r="AZ651" i="1" l="1"/>
  <c r="AR698" i="1"/>
  <c r="F1516" i="1"/>
  <c r="AJ747" i="1"/>
  <c r="AD748" i="1"/>
  <c r="AC749" i="1"/>
  <c r="AE748" i="1"/>
  <c r="AI748" i="1"/>
  <c r="S1516" i="1"/>
  <c r="Z1516" i="1" s="1"/>
  <c r="R1516" i="1"/>
  <c r="E1518" i="1"/>
  <c r="Q1517" i="1"/>
  <c r="D1517" i="1"/>
  <c r="G1517" i="1" s="1"/>
  <c r="AL699" i="1"/>
  <c r="AK700" i="1"/>
  <c r="AM699" i="1"/>
  <c r="AQ699" i="1"/>
  <c r="AZ652" i="1"/>
  <c r="AT653" i="1"/>
  <c r="AY653" i="1"/>
  <c r="AS654" i="1"/>
  <c r="J1464" i="1"/>
  <c r="K1464" i="1" s="1"/>
  <c r="M1464" i="1"/>
  <c r="N1464" i="1" s="1"/>
  <c r="I1465" i="1"/>
  <c r="AB1517" i="1"/>
  <c r="T1517" i="1"/>
  <c r="AA1517" i="1"/>
  <c r="P612" i="1"/>
  <c r="L1463" i="1"/>
  <c r="O1463" i="1" s="1"/>
  <c r="U1463" i="1"/>
  <c r="W1463" i="1" s="1"/>
  <c r="A1518" i="1"/>
  <c r="H1517" i="1"/>
  <c r="F1517" i="1" l="1"/>
  <c r="AJ748" i="1"/>
  <c r="AC750" i="1"/>
  <c r="AD749" i="1"/>
  <c r="AE749" i="1"/>
  <c r="AI749" i="1"/>
  <c r="AL700" i="1"/>
  <c r="AK701" i="1"/>
  <c r="AM700" i="1"/>
  <c r="AQ700" i="1"/>
  <c r="R1517" i="1"/>
  <c r="S1517" i="1"/>
  <c r="Z1517" i="1" s="1"/>
  <c r="D1518" i="1"/>
  <c r="G1518" i="1" s="1"/>
  <c r="E1519" i="1"/>
  <c r="Q1518" i="1"/>
  <c r="AR699" i="1"/>
  <c r="AS655" i="1"/>
  <c r="AU654" i="1"/>
  <c r="AT654" i="1"/>
  <c r="AY654" i="1"/>
  <c r="AZ653" i="1"/>
  <c r="X612" i="1"/>
  <c r="B612" i="1" s="1"/>
  <c r="H1518" i="1"/>
  <c r="A1519" i="1"/>
  <c r="M1465" i="1"/>
  <c r="N1465" i="1" s="1"/>
  <c r="J1465" i="1"/>
  <c r="K1465" i="1" s="1"/>
  <c r="I1466" i="1"/>
  <c r="L1464" i="1"/>
  <c r="O1464" i="1" s="1"/>
  <c r="U1464" i="1"/>
  <c r="W1464" i="1" s="1"/>
  <c r="AB1518" i="1"/>
  <c r="AA1518" i="1"/>
  <c r="T1518" i="1"/>
  <c r="AR700" i="1" l="1"/>
  <c r="F1518" i="1"/>
  <c r="AJ749" i="1"/>
  <c r="AC751" i="1"/>
  <c r="AD750" i="1"/>
  <c r="AE750" i="1"/>
  <c r="AI750" i="1"/>
  <c r="S1518" i="1"/>
  <c r="Z1518" i="1" s="1"/>
  <c r="R1518" i="1"/>
  <c r="AK702" i="1"/>
  <c r="AL701" i="1"/>
  <c r="AM701" i="1"/>
  <c r="AQ701" i="1"/>
  <c r="E1520" i="1"/>
  <c r="Q1519" i="1"/>
  <c r="D1519" i="1"/>
  <c r="G1519" i="1" s="1"/>
  <c r="AT655" i="1"/>
  <c r="AS656" i="1"/>
  <c r="AU655" i="1"/>
  <c r="AY655" i="1"/>
  <c r="AZ654" i="1"/>
  <c r="H1519" i="1"/>
  <c r="A1520" i="1"/>
  <c r="C613" i="1"/>
  <c r="L1465" i="1"/>
  <c r="O1465" i="1" s="1"/>
  <c r="U1465" i="1"/>
  <c r="W1465" i="1" s="1"/>
  <c r="J1466" i="1"/>
  <c r="K1466" i="1" s="1"/>
  <c r="M1466" i="1"/>
  <c r="N1466" i="1" s="1"/>
  <c r="I1467" i="1"/>
  <c r="T1519" i="1"/>
  <c r="AB1519" i="1"/>
  <c r="AA1519" i="1"/>
  <c r="AJ750" i="1" l="1"/>
  <c r="F1519" i="1"/>
  <c r="AR701" i="1"/>
  <c r="AD751" i="1"/>
  <c r="AC752" i="1"/>
  <c r="AE751" i="1"/>
  <c r="AI751" i="1"/>
  <c r="S1519" i="1"/>
  <c r="Z1519" i="1" s="1"/>
  <c r="R1519" i="1"/>
  <c r="E1521" i="1"/>
  <c r="Q1520" i="1"/>
  <c r="D1520" i="1"/>
  <c r="G1520" i="1" s="1"/>
  <c r="AK703" i="1"/>
  <c r="AL702" i="1"/>
  <c r="AM702" i="1"/>
  <c r="AQ702" i="1"/>
  <c r="AU656" i="1"/>
  <c r="AS657" i="1"/>
  <c r="AY656" i="1"/>
  <c r="AT656" i="1"/>
  <c r="AZ655" i="1"/>
  <c r="P613" i="1"/>
  <c r="A1521" i="1"/>
  <c r="H1520" i="1"/>
  <c r="L1466" i="1"/>
  <c r="O1466" i="1" s="1"/>
  <c r="U1466" i="1"/>
  <c r="W1466" i="1" s="1"/>
  <c r="AB1520" i="1"/>
  <c r="T1520" i="1"/>
  <c r="AA1520" i="1"/>
  <c r="M1467" i="1"/>
  <c r="N1467" i="1" s="1"/>
  <c r="J1467" i="1"/>
  <c r="K1467" i="1" s="1"/>
  <c r="I1468" i="1"/>
  <c r="AJ751" i="1" l="1"/>
  <c r="AC753" i="1"/>
  <c r="AD752" i="1"/>
  <c r="AE752" i="1"/>
  <c r="AI752" i="1"/>
  <c r="F1520" i="1"/>
  <c r="R1520" i="1"/>
  <c r="S1520" i="1"/>
  <c r="Z1520" i="1" s="1"/>
  <c r="E1522" i="1"/>
  <c r="Q1521" i="1"/>
  <c r="AK704" i="1"/>
  <c r="AL703" i="1"/>
  <c r="AM703" i="1"/>
  <c r="AQ703" i="1"/>
  <c r="D1521" i="1"/>
  <c r="G1521" i="1" s="1"/>
  <c r="AR702" i="1"/>
  <c r="AZ656" i="1"/>
  <c r="AS658" i="1"/>
  <c r="AU657" i="1"/>
  <c r="AY657" i="1"/>
  <c r="AT657" i="1"/>
  <c r="L1467" i="1"/>
  <c r="O1467" i="1" s="1"/>
  <c r="U1467" i="1"/>
  <c r="W1467" i="1" s="1"/>
  <c r="J1468" i="1"/>
  <c r="K1468" i="1" s="1"/>
  <c r="M1468" i="1"/>
  <c r="N1468" i="1" s="1"/>
  <c r="I1469" i="1"/>
  <c r="X613" i="1"/>
  <c r="B613" i="1" s="1"/>
  <c r="AA1521" i="1"/>
  <c r="T1521" i="1"/>
  <c r="AB1521" i="1"/>
  <c r="A1522" i="1"/>
  <c r="H1521" i="1"/>
  <c r="F1521" i="1" l="1"/>
  <c r="AJ752" i="1"/>
  <c r="AR703" i="1"/>
  <c r="AC754" i="1"/>
  <c r="AD753" i="1"/>
  <c r="AE753" i="1"/>
  <c r="AI753" i="1"/>
  <c r="R1521" i="1"/>
  <c r="S1521" i="1"/>
  <c r="Z1521" i="1" s="1"/>
  <c r="E1523" i="1"/>
  <c r="Q1522" i="1"/>
  <c r="D1522" i="1"/>
  <c r="G1522" i="1" s="1"/>
  <c r="AL704" i="1"/>
  <c r="AK705" i="1"/>
  <c r="AM704" i="1"/>
  <c r="AQ704" i="1"/>
  <c r="AZ657" i="1"/>
  <c r="AY658" i="1"/>
  <c r="AU658" i="1"/>
  <c r="AT658" i="1"/>
  <c r="AS659" i="1"/>
  <c r="AB1522" i="1"/>
  <c r="T1522" i="1"/>
  <c r="AA1522" i="1"/>
  <c r="M1469" i="1"/>
  <c r="N1469" i="1" s="1"/>
  <c r="J1469" i="1"/>
  <c r="K1469" i="1" s="1"/>
  <c r="I1470" i="1"/>
  <c r="A1523" i="1"/>
  <c r="H1522" i="1"/>
  <c r="C614" i="1"/>
  <c r="L1468" i="1"/>
  <c r="O1468" i="1" s="1"/>
  <c r="U1468" i="1"/>
  <c r="W1468" i="1" s="1"/>
  <c r="F1522" i="1" l="1"/>
  <c r="AC755" i="1"/>
  <c r="AD754" i="1"/>
  <c r="AE754" i="1"/>
  <c r="AI754" i="1"/>
  <c r="AJ753" i="1"/>
  <c r="E1524" i="1"/>
  <c r="Q1523" i="1"/>
  <c r="AK706" i="1"/>
  <c r="AL705" i="1"/>
  <c r="AM705" i="1"/>
  <c r="AQ705" i="1"/>
  <c r="AR705" i="1" s="1"/>
  <c r="S1522" i="1"/>
  <c r="Z1522" i="1" s="1"/>
  <c r="R1522" i="1"/>
  <c r="D1523" i="1"/>
  <c r="G1523" i="1" s="1"/>
  <c r="AR704" i="1"/>
  <c r="AZ658" i="1"/>
  <c r="AS660" i="1"/>
  <c r="AY659" i="1"/>
  <c r="AT659" i="1"/>
  <c r="AU659" i="1"/>
  <c r="P614" i="1"/>
  <c r="A1524" i="1"/>
  <c r="H1523" i="1"/>
  <c r="J1470" i="1"/>
  <c r="K1470" i="1" s="1"/>
  <c r="M1470" i="1"/>
  <c r="N1470" i="1" s="1"/>
  <c r="I1471" i="1"/>
  <c r="L1469" i="1"/>
  <c r="O1469" i="1" s="1"/>
  <c r="U1469" i="1"/>
  <c r="W1469" i="1" s="1"/>
  <c r="AB1523" i="1"/>
  <c r="AA1523" i="1"/>
  <c r="T1523" i="1"/>
  <c r="AJ754" i="1" l="1"/>
  <c r="F1523" i="1"/>
  <c r="AD755" i="1"/>
  <c r="AC756" i="1"/>
  <c r="AE755" i="1"/>
  <c r="AI755" i="1"/>
  <c r="E1525" i="1"/>
  <c r="Q1524" i="1"/>
  <c r="AK707" i="1"/>
  <c r="AL706" i="1"/>
  <c r="AM706" i="1"/>
  <c r="AQ706" i="1"/>
  <c r="R1523" i="1"/>
  <c r="S1523" i="1"/>
  <c r="Z1523" i="1" s="1"/>
  <c r="D1524" i="1"/>
  <c r="G1524" i="1" s="1"/>
  <c r="AZ659" i="1"/>
  <c r="AT660" i="1"/>
  <c r="AY660" i="1"/>
  <c r="AU660" i="1"/>
  <c r="AS661" i="1"/>
  <c r="J1471" i="1"/>
  <c r="K1471" i="1" s="1"/>
  <c r="M1471" i="1"/>
  <c r="N1471" i="1" s="1"/>
  <c r="I1472" i="1"/>
  <c r="AA1524" i="1"/>
  <c r="T1524" i="1"/>
  <c r="AB1524" i="1"/>
  <c r="L1470" i="1"/>
  <c r="O1470" i="1" s="1"/>
  <c r="U1470" i="1"/>
  <c r="W1470" i="1" s="1"/>
  <c r="A1525" i="1"/>
  <c r="H1524" i="1"/>
  <c r="X614" i="1"/>
  <c r="B614" i="1" s="1"/>
  <c r="AR706" i="1" l="1"/>
  <c r="AJ755" i="1"/>
  <c r="F1524" i="1"/>
  <c r="AC757" i="1"/>
  <c r="AD756" i="1"/>
  <c r="AE756" i="1"/>
  <c r="AI756" i="1"/>
  <c r="E1526" i="1"/>
  <c r="Q1525" i="1"/>
  <c r="AK708" i="1"/>
  <c r="AL707" i="1"/>
  <c r="AM707" i="1"/>
  <c r="AQ707" i="1"/>
  <c r="S1524" i="1"/>
  <c r="Z1524" i="1" s="1"/>
  <c r="R1524" i="1"/>
  <c r="D1525" i="1"/>
  <c r="G1525" i="1" s="1"/>
  <c r="AU661" i="1"/>
  <c r="AS662" i="1"/>
  <c r="AY661" i="1"/>
  <c r="AT661" i="1"/>
  <c r="AZ660" i="1"/>
  <c r="C615" i="1"/>
  <c r="P615" i="1" s="1"/>
  <c r="J1472" i="1"/>
  <c r="K1472" i="1" s="1"/>
  <c r="M1472" i="1"/>
  <c r="N1472" i="1" s="1"/>
  <c r="I1473" i="1"/>
  <c r="A1526" i="1"/>
  <c r="H1525" i="1"/>
  <c r="AB1525" i="1"/>
  <c r="T1525" i="1"/>
  <c r="AA1525" i="1"/>
  <c r="L1471" i="1"/>
  <c r="O1471" i="1" s="1"/>
  <c r="U1471" i="1"/>
  <c r="W1471" i="1" s="1"/>
  <c r="AJ756" i="1" l="1"/>
  <c r="F1525" i="1"/>
  <c r="AR707" i="1"/>
  <c r="AC758" i="1"/>
  <c r="AD757" i="1"/>
  <c r="AE757" i="1"/>
  <c r="AI757" i="1"/>
  <c r="AL708" i="1"/>
  <c r="AK709" i="1"/>
  <c r="AM708" i="1"/>
  <c r="AQ708" i="1"/>
  <c r="E1527" i="1"/>
  <c r="Q1526" i="1"/>
  <c r="R1525" i="1"/>
  <c r="S1525" i="1"/>
  <c r="Z1525" i="1" s="1"/>
  <c r="D1526" i="1"/>
  <c r="G1526" i="1" s="1"/>
  <c r="AZ661" i="1"/>
  <c r="AT662" i="1"/>
  <c r="AS663" i="1"/>
  <c r="AU662" i="1"/>
  <c r="AY662" i="1"/>
  <c r="L1472" i="1"/>
  <c r="O1472" i="1" s="1"/>
  <c r="U1472" i="1"/>
  <c r="W1472" i="1" s="1"/>
  <c r="AA1526" i="1"/>
  <c r="T1526" i="1"/>
  <c r="AB1526" i="1"/>
  <c r="A1527" i="1"/>
  <c r="H1526" i="1"/>
  <c r="J1473" i="1"/>
  <c r="K1473" i="1" s="1"/>
  <c r="I1474" i="1"/>
  <c r="X615" i="1"/>
  <c r="B615" i="1" s="1"/>
  <c r="F1526" i="1" l="1"/>
  <c r="AR708" i="1"/>
  <c r="AJ757" i="1"/>
  <c r="AD758" i="1"/>
  <c r="AC759" i="1"/>
  <c r="AE758" i="1"/>
  <c r="AI758" i="1"/>
  <c r="E1528" i="1"/>
  <c r="Q1527" i="1"/>
  <c r="S1526" i="1"/>
  <c r="Z1526" i="1" s="1"/>
  <c r="R1526" i="1"/>
  <c r="AL709" i="1"/>
  <c r="AK710" i="1"/>
  <c r="AM709" i="1"/>
  <c r="AQ709" i="1"/>
  <c r="D1527" i="1"/>
  <c r="G1527" i="1" s="1"/>
  <c r="AT663" i="1"/>
  <c r="AU663" i="1"/>
  <c r="AY663" i="1"/>
  <c r="AS664" i="1"/>
  <c r="AZ662" i="1"/>
  <c r="M1473" i="1"/>
  <c r="N1473" i="1" s="1"/>
  <c r="J1474" i="1"/>
  <c r="K1474" i="1" s="1"/>
  <c r="I1475" i="1"/>
  <c r="C616" i="1"/>
  <c r="AB1527" i="1"/>
  <c r="T1527" i="1"/>
  <c r="AA1527" i="1"/>
  <c r="L1473" i="1"/>
  <c r="U1473" i="1"/>
  <c r="W1473" i="1" s="1"/>
  <c r="H1527" i="1"/>
  <c r="A1528" i="1"/>
  <c r="AJ758" i="1" l="1"/>
  <c r="F1527" i="1"/>
  <c r="AR709" i="1"/>
  <c r="AD759" i="1"/>
  <c r="AC760" i="1"/>
  <c r="AE759" i="1"/>
  <c r="AI759" i="1"/>
  <c r="E1529" i="1"/>
  <c r="Q1528" i="1"/>
  <c r="AK711" i="1"/>
  <c r="AL710" i="1"/>
  <c r="AM710" i="1"/>
  <c r="AQ710" i="1"/>
  <c r="S1527" i="1"/>
  <c r="Z1527" i="1" s="1"/>
  <c r="R1527" i="1"/>
  <c r="D1528" i="1"/>
  <c r="G1528" i="1" s="1"/>
  <c r="AY664" i="1"/>
  <c r="AS665" i="1"/>
  <c r="AT664" i="1"/>
  <c r="AU664" i="1"/>
  <c r="AZ663" i="1"/>
  <c r="O1473" i="1"/>
  <c r="M1474" i="1"/>
  <c r="M1475" i="1" s="1"/>
  <c r="N1474" i="1"/>
  <c r="N1475" i="1" s="1"/>
  <c r="L1474" i="1"/>
  <c r="U1474" i="1"/>
  <c r="W1474" i="1" s="1"/>
  <c r="A1529" i="1"/>
  <c r="H1528" i="1"/>
  <c r="P616" i="1"/>
  <c r="AA1528" i="1"/>
  <c r="T1528" i="1"/>
  <c r="AB1528" i="1"/>
  <c r="J1475" i="1"/>
  <c r="K1475" i="1" s="1"/>
  <c r="I1476" i="1"/>
  <c r="AR710" i="1" l="1"/>
  <c r="F1528" i="1"/>
  <c r="AJ759" i="1"/>
  <c r="AD760" i="1"/>
  <c r="AC761" i="1"/>
  <c r="AE760" i="1"/>
  <c r="AI760" i="1"/>
  <c r="E1530" i="1"/>
  <c r="Q1529" i="1"/>
  <c r="AL711" i="1"/>
  <c r="AK712" i="1"/>
  <c r="AM711" i="1"/>
  <c r="AQ711" i="1"/>
  <c r="S1528" i="1"/>
  <c r="Z1528" i="1" s="1"/>
  <c r="R1528" i="1"/>
  <c r="D1529" i="1"/>
  <c r="G1529" i="1" s="1"/>
  <c r="AZ664" i="1"/>
  <c r="AU665" i="1"/>
  <c r="AT665" i="1"/>
  <c r="AY665" i="1"/>
  <c r="AS666" i="1"/>
  <c r="O1474" i="1"/>
  <c r="AB1529" i="1"/>
  <c r="AA1529" i="1"/>
  <c r="T1529" i="1"/>
  <c r="J1476" i="1"/>
  <c r="K1476" i="1" s="1"/>
  <c r="M1476" i="1"/>
  <c r="N1476" i="1" s="1"/>
  <c r="I1477" i="1"/>
  <c r="L1475" i="1"/>
  <c r="O1475" i="1" s="1"/>
  <c r="U1475" i="1"/>
  <c r="W1475" i="1" s="1"/>
  <c r="X616" i="1"/>
  <c r="B616" i="1" s="1"/>
  <c r="H1529" i="1"/>
  <c r="A1530" i="1"/>
  <c r="F1529" i="1" l="1"/>
  <c r="AJ760" i="1"/>
  <c r="AD761" i="1"/>
  <c r="AC762" i="1"/>
  <c r="AE761" i="1"/>
  <c r="AI761" i="1"/>
  <c r="AK713" i="1"/>
  <c r="AQ712" i="1"/>
  <c r="AL712" i="1"/>
  <c r="AM712" i="1"/>
  <c r="AR711" i="1"/>
  <c r="R1529" i="1"/>
  <c r="S1529" i="1"/>
  <c r="Z1529" i="1" s="1"/>
  <c r="E1531" i="1"/>
  <c r="Q1530" i="1"/>
  <c r="D1530" i="1"/>
  <c r="G1530" i="1" s="1"/>
  <c r="AZ665" i="1"/>
  <c r="AY666" i="1"/>
  <c r="AT666" i="1"/>
  <c r="AS667" i="1"/>
  <c r="AU666" i="1"/>
  <c r="C617" i="1"/>
  <c r="P617" i="1" s="1"/>
  <c r="A1531" i="1"/>
  <c r="H1530" i="1"/>
  <c r="L1476" i="1"/>
  <c r="O1476" i="1" s="1"/>
  <c r="U1476" i="1"/>
  <c r="W1476" i="1" s="1"/>
  <c r="AA1530" i="1"/>
  <c r="T1530" i="1"/>
  <c r="AB1530" i="1"/>
  <c r="M1477" i="1"/>
  <c r="N1477" i="1" s="1"/>
  <c r="J1477" i="1"/>
  <c r="K1477" i="1" s="1"/>
  <c r="I1478" i="1"/>
  <c r="AJ761" i="1" l="1"/>
  <c r="AC763" i="1"/>
  <c r="AD762" i="1"/>
  <c r="AE762" i="1"/>
  <c r="AI762" i="1"/>
  <c r="F1530" i="1"/>
  <c r="D1531" i="1"/>
  <c r="G1531" i="1" s="1"/>
  <c r="AR712" i="1"/>
  <c r="E1532" i="1"/>
  <c r="Q1531" i="1"/>
  <c r="S1530" i="1"/>
  <c r="Z1530" i="1" s="1"/>
  <c r="R1530" i="1"/>
  <c r="AQ713" i="1"/>
  <c r="AL713" i="1"/>
  <c r="AK714" i="1"/>
  <c r="AM713" i="1"/>
  <c r="AZ666" i="1"/>
  <c r="AU667" i="1"/>
  <c r="AT667" i="1"/>
  <c r="AY667" i="1"/>
  <c r="AS668" i="1"/>
  <c r="A1532" i="1"/>
  <c r="H1531" i="1"/>
  <c r="X617" i="1"/>
  <c r="B617" i="1" s="1"/>
  <c r="J1478" i="1"/>
  <c r="K1478" i="1" s="1"/>
  <c r="M1478" i="1"/>
  <c r="N1478" i="1" s="1"/>
  <c r="I1479" i="1"/>
  <c r="AB1531" i="1"/>
  <c r="T1531" i="1"/>
  <c r="AA1531" i="1"/>
  <c r="L1477" i="1"/>
  <c r="O1477" i="1" s="1"/>
  <c r="U1477" i="1"/>
  <c r="W1477" i="1" s="1"/>
  <c r="AJ762" i="1" l="1"/>
  <c r="F1531" i="1"/>
  <c r="AC764" i="1"/>
  <c r="AD763" i="1"/>
  <c r="AE763" i="1"/>
  <c r="AI763" i="1"/>
  <c r="D1532" i="1"/>
  <c r="G1532" i="1" s="1"/>
  <c r="E1533" i="1"/>
  <c r="Q1532" i="1"/>
  <c r="AQ714" i="1"/>
  <c r="AK715" i="1"/>
  <c r="AL714" i="1"/>
  <c r="AM714" i="1"/>
  <c r="AR713" i="1"/>
  <c r="S1531" i="1"/>
  <c r="Z1531" i="1" s="1"/>
  <c r="R1531" i="1"/>
  <c r="AT668" i="1"/>
  <c r="AS669" i="1"/>
  <c r="AU668" i="1"/>
  <c r="AY668" i="1"/>
  <c r="AZ667" i="1"/>
  <c r="M1479" i="1"/>
  <c r="N1479" i="1" s="1"/>
  <c r="J1479" i="1"/>
  <c r="K1479" i="1" s="1"/>
  <c r="I1480" i="1"/>
  <c r="C618" i="1"/>
  <c r="R618" i="1" s="1"/>
  <c r="AA1532" i="1"/>
  <c r="T1532" i="1"/>
  <c r="AB1532" i="1"/>
  <c r="L1478" i="1"/>
  <c r="O1478" i="1" s="1"/>
  <c r="U1478" i="1"/>
  <c r="W1478" i="1" s="1"/>
  <c r="A1533" i="1"/>
  <c r="H1532" i="1"/>
  <c r="AJ763" i="1" l="1"/>
  <c r="F1532" i="1"/>
  <c r="AR714" i="1"/>
  <c r="AC765" i="1"/>
  <c r="AD764" i="1"/>
  <c r="AE764" i="1"/>
  <c r="AI764" i="1"/>
  <c r="S1532" i="1"/>
  <c r="Z1532" i="1" s="1"/>
  <c r="R1532" i="1"/>
  <c r="D1533" i="1"/>
  <c r="G1533" i="1" s="1"/>
  <c r="E1534" i="1"/>
  <c r="Q1533" i="1"/>
  <c r="AL715" i="1"/>
  <c r="AK716" i="1"/>
  <c r="AQ715" i="1"/>
  <c r="AM715" i="1"/>
  <c r="AS670" i="1"/>
  <c r="AU669" i="1"/>
  <c r="AT669" i="1"/>
  <c r="AY669" i="1"/>
  <c r="AZ668" i="1"/>
  <c r="AB1533" i="1"/>
  <c r="T1533" i="1"/>
  <c r="AA1533" i="1"/>
  <c r="A1534" i="1"/>
  <c r="H1533" i="1"/>
  <c r="M1480" i="1"/>
  <c r="N1480" i="1" s="1"/>
  <c r="J1480" i="1"/>
  <c r="K1480" i="1" s="1"/>
  <c r="I1481" i="1"/>
  <c r="L1479" i="1"/>
  <c r="O1479" i="1" s="1"/>
  <c r="U1479" i="1"/>
  <c r="W1479" i="1" s="1"/>
  <c r="P618" i="1"/>
  <c r="F1533" i="1" l="1"/>
  <c r="AC766" i="1"/>
  <c r="AD765" i="1"/>
  <c r="AE765" i="1"/>
  <c r="AI765" i="1"/>
  <c r="AJ764" i="1"/>
  <c r="AL716" i="1"/>
  <c r="AQ716" i="1"/>
  <c r="AK717" i="1"/>
  <c r="AM716" i="1"/>
  <c r="AR715" i="1"/>
  <c r="R1533" i="1"/>
  <c r="S1533" i="1"/>
  <c r="Z1533" i="1" s="1"/>
  <c r="E1535" i="1"/>
  <c r="Q1534" i="1"/>
  <c r="D1534" i="1"/>
  <c r="G1534" i="1" s="1"/>
  <c r="AZ669" i="1"/>
  <c r="AT670" i="1"/>
  <c r="AS671" i="1"/>
  <c r="AU670" i="1"/>
  <c r="AY670" i="1"/>
  <c r="L1480" i="1"/>
  <c r="O1480" i="1" s="1"/>
  <c r="U1480" i="1"/>
  <c r="W1480" i="1" s="1"/>
  <c r="A1535" i="1"/>
  <c r="H1534" i="1"/>
  <c r="X618" i="1"/>
  <c r="J1481" i="1"/>
  <c r="K1481" i="1" s="1"/>
  <c r="M1481" i="1"/>
  <c r="N1481" i="1" s="1"/>
  <c r="I1482" i="1"/>
  <c r="AA1534" i="1"/>
  <c r="T1534" i="1"/>
  <c r="AB1534" i="1"/>
  <c r="Z618" i="1" l="1"/>
  <c r="BC618" i="1" s="1"/>
  <c r="GN30" i="1"/>
  <c r="GO30" i="1" s="1"/>
  <c r="F1534" i="1"/>
  <c r="AJ765" i="1"/>
  <c r="AC767" i="1"/>
  <c r="AD766" i="1"/>
  <c r="AE766" i="1"/>
  <c r="AI766" i="1"/>
  <c r="D1535" i="1"/>
  <c r="G1535" i="1" s="1"/>
  <c r="AK718" i="1"/>
  <c r="AQ717" i="1"/>
  <c r="AL717" i="1"/>
  <c r="AM717" i="1"/>
  <c r="E1536" i="1"/>
  <c r="Q1535" i="1"/>
  <c r="S1535" i="1" s="1"/>
  <c r="S1534" i="1"/>
  <c r="Z1534" i="1" s="1"/>
  <c r="R1534" i="1"/>
  <c r="AR716" i="1"/>
  <c r="B618" i="1"/>
  <c r="AS672" i="1"/>
  <c r="AU671" i="1"/>
  <c r="AT671" i="1"/>
  <c r="AY671" i="1"/>
  <c r="AZ670" i="1"/>
  <c r="BA619" i="1"/>
  <c r="BC619" i="1" s="1"/>
  <c r="BG618" i="1"/>
  <c r="BH618" i="1" s="1"/>
  <c r="C619" i="1"/>
  <c r="M1482" i="1"/>
  <c r="N1482" i="1" s="1"/>
  <c r="J1482" i="1"/>
  <c r="K1482" i="1" s="1"/>
  <c r="I1483" i="1"/>
  <c r="AB1535" i="1"/>
  <c r="T1535" i="1"/>
  <c r="AA1535" i="1"/>
  <c r="L1481" i="1"/>
  <c r="O1481" i="1" s="1"/>
  <c r="U1481" i="1"/>
  <c r="W1481" i="1" s="1"/>
  <c r="H1535" i="1"/>
  <c r="A1536" i="1"/>
  <c r="F1535" i="1" l="1"/>
  <c r="AC768" i="1"/>
  <c r="AD767" i="1"/>
  <c r="AE767" i="1"/>
  <c r="AI767" i="1"/>
  <c r="AJ766" i="1"/>
  <c r="D1536" i="1"/>
  <c r="G1536" i="1" s="1"/>
  <c r="AQ718" i="1"/>
  <c r="AL718" i="1"/>
  <c r="AK719" i="1"/>
  <c r="AM718" i="1"/>
  <c r="E1537" i="1"/>
  <c r="Q1536" i="1"/>
  <c r="AR717" i="1"/>
  <c r="AZ671" i="1"/>
  <c r="AU672" i="1"/>
  <c r="AY672" i="1"/>
  <c r="AT672" i="1"/>
  <c r="AS673" i="1"/>
  <c r="BA620" i="1"/>
  <c r="BC620" i="1" s="1"/>
  <c r="BB619" i="1"/>
  <c r="BG619" i="1"/>
  <c r="P619" i="1"/>
  <c r="L1482" i="1"/>
  <c r="O1482" i="1" s="1"/>
  <c r="U1482" i="1"/>
  <c r="W1482" i="1" s="1"/>
  <c r="AA1536" i="1"/>
  <c r="T1536" i="1"/>
  <c r="AB1536" i="1"/>
  <c r="A1537" i="1"/>
  <c r="H1536" i="1"/>
  <c r="J1483" i="1"/>
  <c r="K1483" i="1" s="1"/>
  <c r="M1483" i="1"/>
  <c r="N1483" i="1" s="1"/>
  <c r="I1484" i="1"/>
  <c r="AJ767" i="1" l="1"/>
  <c r="F1536" i="1"/>
  <c r="AC769" i="1"/>
  <c r="AD768" i="1"/>
  <c r="AE768" i="1"/>
  <c r="AI768" i="1"/>
  <c r="R1536" i="1"/>
  <c r="S1536" i="1"/>
  <c r="Z1536" i="1" s="1"/>
  <c r="AR718" i="1"/>
  <c r="D1537" i="1"/>
  <c r="G1537" i="1" s="1"/>
  <c r="E1538" i="1"/>
  <c r="Q1537" i="1"/>
  <c r="BH619" i="1"/>
  <c r="AK720" i="1"/>
  <c r="AL719" i="1"/>
  <c r="AQ719" i="1"/>
  <c r="AM719" i="1"/>
  <c r="AY673" i="1"/>
  <c r="AT673" i="1"/>
  <c r="AS674" i="1"/>
  <c r="AU673" i="1"/>
  <c r="AZ672" i="1"/>
  <c r="X619" i="1"/>
  <c r="BA621" i="1"/>
  <c r="BC621" i="1" s="1"/>
  <c r="BG620" i="1"/>
  <c r="BB620" i="1"/>
  <c r="C620" i="1"/>
  <c r="P620" i="1" s="1"/>
  <c r="J1484" i="1"/>
  <c r="K1484" i="1" s="1"/>
  <c r="M1484" i="1"/>
  <c r="N1484" i="1" s="1"/>
  <c r="I1485" i="1"/>
  <c r="H1537" i="1"/>
  <c r="A1538" i="1"/>
  <c r="L1483" i="1"/>
  <c r="O1483" i="1" s="1"/>
  <c r="U1483" i="1"/>
  <c r="W1483" i="1" s="1"/>
  <c r="AB1537" i="1"/>
  <c r="AA1537" i="1"/>
  <c r="T1537" i="1"/>
  <c r="BH620" i="1" l="1"/>
  <c r="AJ768" i="1"/>
  <c r="AD769" i="1"/>
  <c r="AC770" i="1"/>
  <c r="AE769" i="1"/>
  <c r="AI769" i="1"/>
  <c r="B619" i="1"/>
  <c r="F1537" i="1"/>
  <c r="E1539" i="1"/>
  <c r="Q1538" i="1"/>
  <c r="R1537" i="1"/>
  <c r="S1537" i="1"/>
  <c r="Z1537" i="1" s="1"/>
  <c r="AR719" i="1"/>
  <c r="D1538" i="1"/>
  <c r="G1538" i="1" s="1"/>
  <c r="AL720" i="1"/>
  <c r="AK721" i="1"/>
  <c r="AQ720" i="1"/>
  <c r="AM720" i="1"/>
  <c r="AU674" i="1"/>
  <c r="AT674" i="1"/>
  <c r="AS675" i="1"/>
  <c r="AY674" i="1"/>
  <c r="AZ673" i="1"/>
  <c r="BG621" i="1"/>
  <c r="BB621" i="1"/>
  <c r="BA622" i="1"/>
  <c r="BC622" i="1" s="1"/>
  <c r="A1539" i="1"/>
  <c r="H1538" i="1"/>
  <c r="J1485" i="1"/>
  <c r="K1485" i="1" s="1"/>
  <c r="M1485" i="1"/>
  <c r="N1485" i="1" s="1"/>
  <c r="I1486" i="1"/>
  <c r="L1484" i="1"/>
  <c r="O1484" i="1" s="1"/>
  <c r="U1484" i="1"/>
  <c r="W1484" i="1" s="1"/>
  <c r="X620" i="1"/>
  <c r="AA1538" i="1"/>
  <c r="T1538" i="1"/>
  <c r="AB1538" i="1"/>
  <c r="B620" i="1" l="1"/>
  <c r="AJ769" i="1"/>
  <c r="AD770" i="1"/>
  <c r="AC771" i="1"/>
  <c r="AE770" i="1"/>
  <c r="AI770" i="1"/>
  <c r="F1538" i="1"/>
  <c r="AR720" i="1"/>
  <c r="E1540" i="1"/>
  <c r="Q1539" i="1"/>
  <c r="S1538" i="1"/>
  <c r="Z1538" i="1" s="1"/>
  <c r="R1538" i="1"/>
  <c r="BH621" i="1"/>
  <c r="AQ721" i="1"/>
  <c r="AK722" i="1"/>
  <c r="AL721" i="1"/>
  <c r="AM721" i="1"/>
  <c r="D1539" i="1"/>
  <c r="G1539" i="1" s="1"/>
  <c r="AZ674" i="1"/>
  <c r="AS676" i="1"/>
  <c r="AU675" i="1"/>
  <c r="AT675" i="1"/>
  <c r="AY675" i="1"/>
  <c r="BB622" i="1"/>
  <c r="BG622" i="1"/>
  <c r="BA623" i="1"/>
  <c r="BC623" i="1" s="1"/>
  <c r="L1485" i="1"/>
  <c r="O1485" i="1" s="1"/>
  <c r="U1485" i="1"/>
  <c r="W1485" i="1" s="1"/>
  <c r="J1486" i="1"/>
  <c r="K1486" i="1" s="1"/>
  <c r="M1486" i="1"/>
  <c r="N1486" i="1" s="1"/>
  <c r="I1487" i="1"/>
  <c r="AB1539" i="1"/>
  <c r="T1539" i="1"/>
  <c r="AA1539" i="1"/>
  <c r="C621" i="1"/>
  <c r="A1540" i="1"/>
  <c r="H1539" i="1"/>
  <c r="BH622" i="1" l="1"/>
  <c r="AJ770" i="1"/>
  <c r="AC772" i="1"/>
  <c r="AD771" i="1"/>
  <c r="AE771" i="1"/>
  <c r="AI771" i="1"/>
  <c r="F1539" i="1"/>
  <c r="E1541" i="1"/>
  <c r="Q1540" i="1"/>
  <c r="AQ722" i="1"/>
  <c r="AK723" i="1"/>
  <c r="AL722" i="1"/>
  <c r="AM722" i="1"/>
  <c r="S1539" i="1"/>
  <c r="Z1539" i="1" s="1"/>
  <c r="R1539" i="1"/>
  <c r="D1540" i="1"/>
  <c r="G1540" i="1" s="1"/>
  <c r="AR721" i="1"/>
  <c r="AZ675" i="1"/>
  <c r="AU676" i="1"/>
  <c r="AY676" i="1"/>
  <c r="AT676" i="1"/>
  <c r="AS677" i="1"/>
  <c r="BA624" i="1"/>
  <c r="BC624" i="1" s="1"/>
  <c r="BB623" i="1"/>
  <c r="BG623" i="1"/>
  <c r="AA1540" i="1"/>
  <c r="T1540" i="1"/>
  <c r="AB1540" i="1"/>
  <c r="P621" i="1"/>
  <c r="A1541" i="1"/>
  <c r="H1540" i="1"/>
  <c r="M1487" i="1"/>
  <c r="N1487" i="1" s="1"/>
  <c r="J1487" i="1"/>
  <c r="K1487" i="1" s="1"/>
  <c r="I1488" i="1"/>
  <c r="L1486" i="1"/>
  <c r="O1486" i="1" s="1"/>
  <c r="U1486" i="1"/>
  <c r="W1486" i="1" s="1"/>
  <c r="F1540" i="1" l="1"/>
  <c r="BH623" i="1"/>
  <c r="AC773" i="1"/>
  <c r="AD772" i="1"/>
  <c r="AE772" i="1"/>
  <c r="AI772" i="1"/>
  <c r="AJ771" i="1"/>
  <c r="AQ723" i="1"/>
  <c r="AK724" i="1"/>
  <c r="AL723" i="1"/>
  <c r="AM723" i="1"/>
  <c r="E1542" i="1"/>
  <c r="Q1541" i="1"/>
  <c r="S1540" i="1"/>
  <c r="Z1540" i="1" s="1"/>
  <c r="R1540" i="1"/>
  <c r="AR722" i="1"/>
  <c r="D1541" i="1"/>
  <c r="G1541" i="1" s="1"/>
  <c r="AZ676" i="1"/>
  <c r="AT677" i="1"/>
  <c r="AY677" i="1"/>
  <c r="AS678" i="1"/>
  <c r="AU677" i="1"/>
  <c r="BB624" i="1"/>
  <c r="BA625" i="1"/>
  <c r="BC625" i="1" s="1"/>
  <c r="BG624" i="1"/>
  <c r="J1488" i="1"/>
  <c r="K1488" i="1" s="1"/>
  <c r="M1488" i="1"/>
  <c r="N1488" i="1" s="1"/>
  <c r="I1489" i="1"/>
  <c r="AB1541" i="1"/>
  <c r="T1541" i="1"/>
  <c r="AA1541" i="1"/>
  <c r="X621" i="1"/>
  <c r="B621" i="1" s="1"/>
  <c r="L1487" i="1"/>
  <c r="O1487" i="1" s="1"/>
  <c r="U1487" i="1"/>
  <c r="W1487" i="1" s="1"/>
  <c r="A1542" i="1"/>
  <c r="H1541" i="1"/>
  <c r="BH624" i="1" l="1"/>
  <c r="F1541" i="1"/>
  <c r="AJ772" i="1"/>
  <c r="AR723" i="1"/>
  <c r="AD773" i="1"/>
  <c r="AC774" i="1"/>
  <c r="AI773" i="1"/>
  <c r="AE773" i="1"/>
  <c r="E1543" i="1"/>
  <c r="Q1542" i="1"/>
  <c r="R1541" i="1"/>
  <c r="S1541" i="1"/>
  <c r="Z1541" i="1" s="1"/>
  <c r="AK725" i="1"/>
  <c r="AL724" i="1"/>
  <c r="AQ724" i="1"/>
  <c r="AM724" i="1"/>
  <c r="D1542" i="1"/>
  <c r="G1542" i="1" s="1"/>
  <c r="AY678" i="1"/>
  <c r="AU678" i="1"/>
  <c r="AT678" i="1"/>
  <c r="AS679" i="1"/>
  <c r="AZ677" i="1"/>
  <c r="BB625" i="1"/>
  <c r="BA626" i="1"/>
  <c r="BC626" i="1" s="1"/>
  <c r="BG625" i="1"/>
  <c r="C622" i="1"/>
  <c r="P622" i="1" s="1"/>
  <c r="A1543" i="1"/>
  <c r="H1542" i="1"/>
  <c r="M1489" i="1"/>
  <c r="N1489" i="1" s="1"/>
  <c r="J1489" i="1"/>
  <c r="K1489" i="1" s="1"/>
  <c r="I1490" i="1"/>
  <c r="L1488" i="1"/>
  <c r="O1488" i="1" s="1"/>
  <c r="U1488" i="1"/>
  <c r="W1488" i="1" s="1"/>
  <c r="AA1542" i="1"/>
  <c r="T1542" i="1"/>
  <c r="AB1542" i="1"/>
  <c r="AJ773" i="1" l="1"/>
  <c r="F1542" i="1"/>
  <c r="AD774" i="1"/>
  <c r="AI774" i="1"/>
  <c r="AC775" i="1"/>
  <c r="AE774" i="1"/>
  <c r="BH625" i="1"/>
  <c r="AR724" i="1"/>
  <c r="E1544" i="1"/>
  <c r="Q1543" i="1"/>
  <c r="S1542" i="1"/>
  <c r="Z1542" i="1" s="1"/>
  <c r="R1542" i="1"/>
  <c r="AL725" i="1"/>
  <c r="AQ725" i="1"/>
  <c r="AK726" i="1"/>
  <c r="AM725" i="1"/>
  <c r="D1543" i="1"/>
  <c r="AT679" i="1"/>
  <c r="AS680" i="1"/>
  <c r="AY679" i="1"/>
  <c r="AU679" i="1"/>
  <c r="AZ678" i="1"/>
  <c r="BA627" i="1"/>
  <c r="BC627" i="1" s="1"/>
  <c r="BB626" i="1"/>
  <c r="BG626" i="1"/>
  <c r="J1490" i="1"/>
  <c r="K1490" i="1" s="1"/>
  <c r="M1490" i="1"/>
  <c r="N1490" i="1" s="1"/>
  <c r="I1491" i="1"/>
  <c r="H1543" i="1"/>
  <c r="A1544" i="1"/>
  <c r="L1489" i="1"/>
  <c r="O1489" i="1" s="1"/>
  <c r="U1489" i="1"/>
  <c r="W1489" i="1" s="1"/>
  <c r="AB1543" i="1"/>
  <c r="T1543" i="1"/>
  <c r="AA1543" i="1"/>
  <c r="X622" i="1"/>
  <c r="B622" i="1" s="1"/>
  <c r="F1543" i="1" l="1"/>
  <c r="BH626" i="1"/>
  <c r="AD775" i="1"/>
  <c r="AC776" i="1"/>
  <c r="AI775" i="1"/>
  <c r="AE775" i="1"/>
  <c r="AJ774" i="1"/>
  <c r="G1543" i="1"/>
  <c r="AK727" i="1"/>
  <c r="AL726" i="1"/>
  <c r="AQ726" i="1"/>
  <c r="AM726" i="1"/>
  <c r="E1545" i="1"/>
  <c r="Q1544" i="1"/>
  <c r="R1543" i="1"/>
  <c r="S1543" i="1"/>
  <c r="Z1543" i="1" s="1"/>
  <c r="AR725" i="1"/>
  <c r="D1544" i="1"/>
  <c r="G1544" i="1" s="1"/>
  <c r="AY680" i="1"/>
  <c r="AU680" i="1"/>
  <c r="AT680" i="1"/>
  <c r="AS681" i="1"/>
  <c r="AS682" i="1" s="1"/>
  <c r="AZ679" i="1"/>
  <c r="BB627" i="1"/>
  <c r="BG627" i="1"/>
  <c r="BA628" i="1"/>
  <c r="BC628" i="1" s="1"/>
  <c r="L1490" i="1"/>
  <c r="O1490" i="1" s="1"/>
  <c r="U1490" i="1"/>
  <c r="W1490" i="1" s="1"/>
  <c r="A1545" i="1"/>
  <c r="H1544" i="1"/>
  <c r="C623" i="1"/>
  <c r="AA1544" i="1"/>
  <c r="T1544" i="1"/>
  <c r="AB1544" i="1"/>
  <c r="M1491" i="1"/>
  <c r="N1491" i="1" s="1"/>
  <c r="J1491" i="1"/>
  <c r="K1491" i="1" s="1"/>
  <c r="I1492" i="1"/>
  <c r="BH627" i="1" l="1"/>
  <c r="AD776" i="1"/>
  <c r="AC777" i="1"/>
  <c r="AI776" i="1"/>
  <c r="AE776" i="1"/>
  <c r="F1544" i="1"/>
  <c r="AJ775" i="1"/>
  <c r="E1546" i="1"/>
  <c r="Q1545" i="1"/>
  <c r="AS683" i="1"/>
  <c r="AT682" i="1"/>
  <c r="AU682" i="1"/>
  <c r="AY682" i="1"/>
  <c r="S1544" i="1"/>
  <c r="Z1544" i="1" s="1"/>
  <c r="R1544" i="1"/>
  <c r="AR726" i="1"/>
  <c r="D1545" i="1"/>
  <c r="G1545" i="1" s="1"/>
  <c r="AL727" i="1"/>
  <c r="AQ727" i="1"/>
  <c r="AK728" i="1"/>
  <c r="AM727" i="1"/>
  <c r="AZ680" i="1"/>
  <c r="AY681" i="1"/>
  <c r="AU681" i="1"/>
  <c r="AT681" i="1"/>
  <c r="BB628" i="1"/>
  <c r="BG628" i="1"/>
  <c r="BH628" i="1" s="1"/>
  <c r="BA629" i="1"/>
  <c r="BC629" i="1" s="1"/>
  <c r="L1491" i="1"/>
  <c r="O1491" i="1" s="1"/>
  <c r="U1491" i="1"/>
  <c r="W1491" i="1" s="1"/>
  <c r="H1545" i="1"/>
  <c r="A1546" i="1"/>
  <c r="J1492" i="1"/>
  <c r="K1492" i="1" s="1"/>
  <c r="M1492" i="1"/>
  <c r="N1492" i="1" s="1"/>
  <c r="I1493" i="1"/>
  <c r="P623" i="1"/>
  <c r="AB1545" i="1"/>
  <c r="AA1545" i="1"/>
  <c r="T1545" i="1"/>
  <c r="AZ682" i="1" l="1"/>
  <c r="F1545" i="1"/>
  <c r="AD777" i="1"/>
  <c r="AI777" i="1"/>
  <c r="AC778" i="1"/>
  <c r="AE777" i="1"/>
  <c r="AJ776" i="1"/>
  <c r="E1547" i="1"/>
  <c r="Q1546" i="1"/>
  <c r="AR727" i="1"/>
  <c r="AT683" i="1"/>
  <c r="AS684" i="1"/>
  <c r="AU683" i="1"/>
  <c r="AY683" i="1"/>
  <c r="AL728" i="1"/>
  <c r="AQ728" i="1"/>
  <c r="AK729" i="1"/>
  <c r="AM728" i="1"/>
  <c r="R1545" i="1"/>
  <c r="S1545" i="1"/>
  <c r="Z1545" i="1" s="1"/>
  <c r="D1546" i="1"/>
  <c r="G1546" i="1" s="1"/>
  <c r="AZ681" i="1"/>
  <c r="BB629" i="1"/>
  <c r="BG629" i="1"/>
  <c r="BA630" i="1"/>
  <c r="BC630" i="1" s="1"/>
  <c r="AA1546" i="1"/>
  <c r="T1546" i="1"/>
  <c r="AB1546" i="1"/>
  <c r="L1492" i="1"/>
  <c r="O1492" i="1" s="1"/>
  <c r="U1492" i="1"/>
  <c r="W1492" i="1" s="1"/>
  <c r="A1547" i="1"/>
  <c r="H1546" i="1"/>
  <c r="X623" i="1"/>
  <c r="B623" i="1" s="1"/>
  <c r="J1493" i="1"/>
  <c r="K1493" i="1" s="1"/>
  <c r="M1493" i="1"/>
  <c r="N1493" i="1" s="1"/>
  <c r="I1494" i="1"/>
  <c r="BH629" i="1" l="1"/>
  <c r="F1546" i="1"/>
  <c r="AI778" i="1"/>
  <c r="AD778" i="1"/>
  <c r="AC779" i="1"/>
  <c r="AE778" i="1"/>
  <c r="AJ777" i="1"/>
  <c r="AR728" i="1"/>
  <c r="E1548" i="1"/>
  <c r="Q1547" i="1"/>
  <c r="AZ683" i="1"/>
  <c r="AQ729" i="1"/>
  <c r="AK730" i="1"/>
  <c r="AL729" i="1"/>
  <c r="AM729" i="1"/>
  <c r="S1546" i="1"/>
  <c r="Z1546" i="1" s="1"/>
  <c r="R1546" i="1"/>
  <c r="AT684" i="1"/>
  <c r="AS685" i="1"/>
  <c r="AU684" i="1"/>
  <c r="AY684" i="1"/>
  <c r="D1547" i="1"/>
  <c r="G1547" i="1" s="1"/>
  <c r="BG630" i="1"/>
  <c r="BB630" i="1"/>
  <c r="BA631" i="1"/>
  <c r="BC631" i="1" s="1"/>
  <c r="C624" i="1"/>
  <c r="P624" i="1" s="1"/>
  <c r="AB1547" i="1"/>
  <c r="T1547" i="1"/>
  <c r="AA1547" i="1"/>
  <c r="A1548" i="1"/>
  <c r="H1547" i="1"/>
  <c r="L1493" i="1"/>
  <c r="O1493" i="1" s="1"/>
  <c r="U1493" i="1"/>
  <c r="W1493" i="1" s="1"/>
  <c r="J1494" i="1"/>
  <c r="K1494" i="1" s="1"/>
  <c r="M1494" i="1"/>
  <c r="N1494" i="1" s="1"/>
  <c r="I1495" i="1"/>
  <c r="AZ684" i="1" l="1"/>
  <c r="AD779" i="1"/>
  <c r="AI779" i="1"/>
  <c r="AC780" i="1"/>
  <c r="AE779" i="1"/>
  <c r="AJ778" i="1"/>
  <c r="F1547" i="1"/>
  <c r="AR729" i="1"/>
  <c r="AT685" i="1"/>
  <c r="AS686" i="1"/>
  <c r="AU685" i="1"/>
  <c r="AY685" i="1"/>
  <c r="R1547" i="1"/>
  <c r="S1547" i="1"/>
  <c r="Z1547" i="1" s="1"/>
  <c r="E1549" i="1"/>
  <c r="Q1548" i="1"/>
  <c r="AQ730" i="1"/>
  <c r="AK731" i="1"/>
  <c r="AL730" i="1"/>
  <c r="AM730" i="1"/>
  <c r="D1548" i="1"/>
  <c r="G1548" i="1" s="1"/>
  <c r="BH630" i="1"/>
  <c r="BG631" i="1"/>
  <c r="BB631" i="1"/>
  <c r="BA632" i="1"/>
  <c r="BC632" i="1" s="1"/>
  <c r="A1549" i="1"/>
  <c r="H1548" i="1"/>
  <c r="M1495" i="1"/>
  <c r="N1495" i="1" s="1"/>
  <c r="J1495" i="1"/>
  <c r="K1495" i="1" s="1"/>
  <c r="I1496" i="1"/>
  <c r="X624" i="1"/>
  <c r="B624" i="1" s="1"/>
  <c r="L1494" i="1"/>
  <c r="O1494" i="1" s="1"/>
  <c r="U1494" i="1"/>
  <c r="W1494" i="1" s="1"/>
  <c r="AA1548" i="1"/>
  <c r="T1548" i="1"/>
  <c r="AB1548" i="1"/>
  <c r="AZ685" i="1" l="1"/>
  <c r="AD780" i="1"/>
  <c r="AC781" i="1"/>
  <c r="AI780" i="1"/>
  <c r="AE780" i="1"/>
  <c r="BH631" i="1"/>
  <c r="AJ779" i="1"/>
  <c r="F1548" i="1"/>
  <c r="S1548" i="1"/>
  <c r="Z1548" i="1" s="1"/>
  <c r="R1548" i="1"/>
  <c r="AR730" i="1"/>
  <c r="D1549" i="1"/>
  <c r="G1549" i="1" s="1"/>
  <c r="AQ731" i="1"/>
  <c r="AK732" i="1"/>
  <c r="AL731" i="1"/>
  <c r="AM731" i="1"/>
  <c r="AS687" i="1"/>
  <c r="AT686" i="1"/>
  <c r="AU686" i="1"/>
  <c r="AY686" i="1"/>
  <c r="E1550" i="1"/>
  <c r="Q1549" i="1"/>
  <c r="BB632" i="1"/>
  <c r="BA633" i="1"/>
  <c r="BC633" i="1" s="1"/>
  <c r="BG632" i="1"/>
  <c r="J1496" i="1"/>
  <c r="K1496" i="1" s="1"/>
  <c r="M1496" i="1"/>
  <c r="N1496" i="1" s="1"/>
  <c r="I1497" i="1"/>
  <c r="C625" i="1"/>
  <c r="A1550" i="1"/>
  <c r="H1549" i="1"/>
  <c r="L1495" i="1"/>
  <c r="O1495" i="1" s="1"/>
  <c r="U1495" i="1"/>
  <c r="W1495" i="1" s="1"/>
  <c r="AB1549" i="1"/>
  <c r="T1549" i="1"/>
  <c r="AA1549" i="1"/>
  <c r="F1549" i="1" l="1"/>
  <c r="AZ686" i="1"/>
  <c r="BH632" i="1"/>
  <c r="AD781" i="1"/>
  <c r="AI781" i="1"/>
  <c r="AC782" i="1"/>
  <c r="AE781" i="1"/>
  <c r="AJ780" i="1"/>
  <c r="AR731" i="1"/>
  <c r="E1551" i="1"/>
  <c r="Q1550" i="1"/>
  <c r="R1549" i="1"/>
  <c r="S1549" i="1"/>
  <c r="Z1549" i="1" s="1"/>
  <c r="AQ732" i="1"/>
  <c r="AK733" i="1"/>
  <c r="AL732" i="1"/>
  <c r="AM732" i="1"/>
  <c r="D1550" i="1"/>
  <c r="G1550" i="1" s="1"/>
  <c r="AT687" i="1"/>
  <c r="AS688" i="1"/>
  <c r="AU687" i="1"/>
  <c r="AY687" i="1"/>
  <c r="BB633" i="1"/>
  <c r="BA634" i="1"/>
  <c r="BC634" i="1" s="1"/>
  <c r="BG633" i="1"/>
  <c r="L1496" i="1"/>
  <c r="O1496" i="1" s="1"/>
  <c r="U1496" i="1"/>
  <c r="W1496" i="1" s="1"/>
  <c r="P625" i="1"/>
  <c r="AA1550" i="1"/>
  <c r="T1550" i="1"/>
  <c r="AB1550" i="1"/>
  <c r="M1497" i="1"/>
  <c r="N1497" i="1" s="1"/>
  <c r="J1497" i="1"/>
  <c r="K1497" i="1" s="1"/>
  <c r="I1498" i="1"/>
  <c r="A1551" i="1"/>
  <c r="H1550" i="1"/>
  <c r="AZ687" i="1" l="1"/>
  <c r="BH633" i="1"/>
  <c r="AD782" i="1"/>
  <c r="AC783" i="1"/>
  <c r="AI782" i="1"/>
  <c r="AE782" i="1"/>
  <c r="AJ781" i="1"/>
  <c r="F1550" i="1"/>
  <c r="AS689" i="1"/>
  <c r="AT688" i="1"/>
  <c r="AU688" i="1"/>
  <c r="AY688" i="1"/>
  <c r="AZ688" i="1" s="1"/>
  <c r="AR732" i="1"/>
  <c r="AQ733" i="1"/>
  <c r="AK734" i="1"/>
  <c r="AL733" i="1"/>
  <c r="AM733" i="1"/>
  <c r="S1550" i="1"/>
  <c r="Z1550" i="1" s="1"/>
  <c r="R1550" i="1"/>
  <c r="E1552" i="1"/>
  <c r="Q1551" i="1"/>
  <c r="D1551" i="1"/>
  <c r="G1551" i="1" s="1"/>
  <c r="BB634" i="1"/>
  <c r="BG634" i="1"/>
  <c r="BA635" i="1"/>
  <c r="BC635" i="1" s="1"/>
  <c r="AB1551" i="1"/>
  <c r="T1551" i="1"/>
  <c r="AA1551" i="1"/>
  <c r="X625" i="1"/>
  <c r="B625" i="1" s="1"/>
  <c r="J1498" i="1"/>
  <c r="K1498" i="1" s="1"/>
  <c r="M1498" i="1"/>
  <c r="N1498" i="1" s="1"/>
  <c r="I1499" i="1"/>
  <c r="L1497" i="1"/>
  <c r="O1497" i="1" s="1"/>
  <c r="U1497" i="1"/>
  <c r="W1497" i="1" s="1"/>
  <c r="H1551" i="1"/>
  <c r="A1552" i="1"/>
  <c r="F1551" i="1" l="1"/>
  <c r="AD783" i="1"/>
  <c r="AI783" i="1"/>
  <c r="AC784" i="1"/>
  <c r="AE783" i="1"/>
  <c r="AJ782" i="1"/>
  <c r="AR733" i="1"/>
  <c r="D1552" i="1"/>
  <c r="G1552" i="1" s="1"/>
  <c r="E1553" i="1"/>
  <c r="Q1552" i="1"/>
  <c r="AL734" i="1"/>
  <c r="AK735" i="1"/>
  <c r="AQ734" i="1"/>
  <c r="AM734" i="1"/>
  <c r="BH634" i="1"/>
  <c r="S1551" i="1"/>
  <c r="Z1551" i="1" s="1"/>
  <c r="R1551" i="1"/>
  <c r="AT689" i="1"/>
  <c r="AS690" i="1"/>
  <c r="AU689" i="1"/>
  <c r="AY689" i="1"/>
  <c r="BB635" i="1"/>
  <c r="BA636" i="1"/>
  <c r="BC636" i="1" s="1"/>
  <c r="BG635" i="1"/>
  <c r="AA1552" i="1"/>
  <c r="T1552" i="1"/>
  <c r="AB1552" i="1"/>
  <c r="M1499" i="1"/>
  <c r="N1499" i="1" s="1"/>
  <c r="J1499" i="1"/>
  <c r="K1499" i="1" s="1"/>
  <c r="I1500" i="1"/>
  <c r="C626" i="1"/>
  <c r="A1553" i="1"/>
  <c r="H1552" i="1"/>
  <c r="L1498" i="1"/>
  <c r="O1498" i="1" s="1"/>
  <c r="U1498" i="1"/>
  <c r="W1498" i="1" s="1"/>
  <c r="AZ689" i="1" l="1"/>
  <c r="F1552" i="1"/>
  <c r="AD784" i="1"/>
  <c r="AC785" i="1"/>
  <c r="AI784" i="1"/>
  <c r="AE784" i="1"/>
  <c r="AJ783" i="1"/>
  <c r="E1554" i="1"/>
  <c r="Q1553" i="1"/>
  <c r="R1552" i="1"/>
  <c r="S1552" i="1"/>
  <c r="Z1552" i="1" s="1"/>
  <c r="D1553" i="1"/>
  <c r="G1553" i="1" s="1"/>
  <c r="BH635" i="1"/>
  <c r="AQ735" i="1"/>
  <c r="AL735" i="1"/>
  <c r="AK736" i="1"/>
  <c r="AM735" i="1"/>
  <c r="AT690" i="1"/>
  <c r="AS691" i="1"/>
  <c r="AU690" i="1"/>
  <c r="AY690" i="1"/>
  <c r="AR734" i="1"/>
  <c r="BA637" i="1"/>
  <c r="BC637" i="1" s="1"/>
  <c r="BB636" i="1"/>
  <c r="BG636" i="1"/>
  <c r="P626" i="1"/>
  <c r="AB1553" i="1"/>
  <c r="AA1553" i="1"/>
  <c r="T1553" i="1"/>
  <c r="J1500" i="1"/>
  <c r="K1500" i="1" s="1"/>
  <c r="M1500" i="1"/>
  <c r="N1500" i="1" s="1"/>
  <c r="I1501" i="1"/>
  <c r="L1499" i="1"/>
  <c r="O1499" i="1" s="1"/>
  <c r="U1499" i="1"/>
  <c r="W1499" i="1" s="1"/>
  <c r="H1553" i="1"/>
  <c r="A1554" i="1"/>
  <c r="BH636" i="1" l="1"/>
  <c r="AZ690" i="1"/>
  <c r="F1553" i="1"/>
  <c r="AC786" i="1"/>
  <c r="AI785" i="1"/>
  <c r="AD785" i="1"/>
  <c r="AE785" i="1"/>
  <c r="AJ784" i="1"/>
  <c r="AR735" i="1"/>
  <c r="E1555" i="1"/>
  <c r="Q1554" i="1"/>
  <c r="AK737" i="1"/>
  <c r="AQ736" i="1"/>
  <c r="AL736" i="1"/>
  <c r="AM736" i="1"/>
  <c r="R1553" i="1"/>
  <c r="S1553" i="1"/>
  <c r="Z1553" i="1" s="1"/>
  <c r="AT691" i="1"/>
  <c r="AS692" i="1"/>
  <c r="AU691" i="1"/>
  <c r="AY691" i="1"/>
  <c r="D1554" i="1"/>
  <c r="G1554" i="1" s="1"/>
  <c r="BA638" i="1"/>
  <c r="BC638" i="1" s="1"/>
  <c r="BB637" i="1"/>
  <c r="BG637" i="1"/>
  <c r="L1500" i="1"/>
  <c r="O1500" i="1" s="1"/>
  <c r="U1500" i="1"/>
  <c r="W1500" i="1" s="1"/>
  <c r="AA1554" i="1"/>
  <c r="T1554" i="1"/>
  <c r="AB1554" i="1"/>
  <c r="A1555" i="1"/>
  <c r="H1554" i="1"/>
  <c r="J1501" i="1"/>
  <c r="K1501" i="1" s="1"/>
  <c r="M1501" i="1"/>
  <c r="N1501" i="1" s="1"/>
  <c r="I1502" i="1"/>
  <c r="X626" i="1"/>
  <c r="B626" i="1" s="1"/>
  <c r="BH637" i="1" l="1"/>
  <c r="AZ691" i="1"/>
  <c r="AJ785" i="1"/>
  <c r="AD786" i="1"/>
  <c r="AC787" i="1"/>
  <c r="AI786" i="1"/>
  <c r="AE786" i="1"/>
  <c r="F1554" i="1"/>
  <c r="E1556" i="1"/>
  <c r="Q1555" i="1"/>
  <c r="AL737" i="1"/>
  <c r="AK738" i="1"/>
  <c r="AQ737" i="1"/>
  <c r="AM737" i="1"/>
  <c r="AS693" i="1"/>
  <c r="AT692" i="1"/>
  <c r="AU692" i="1"/>
  <c r="AY692" i="1"/>
  <c r="S1554" i="1"/>
  <c r="Z1554" i="1" s="1"/>
  <c r="R1554" i="1"/>
  <c r="AR736" i="1"/>
  <c r="D1555" i="1"/>
  <c r="G1555" i="1" s="1"/>
  <c r="BA639" i="1"/>
  <c r="BC639" i="1" s="1"/>
  <c r="BG638" i="1"/>
  <c r="BB638" i="1"/>
  <c r="M1502" i="1"/>
  <c r="N1502" i="1" s="1"/>
  <c r="J1502" i="1"/>
  <c r="K1502" i="1" s="1"/>
  <c r="I1503" i="1"/>
  <c r="AB1555" i="1"/>
  <c r="T1555" i="1"/>
  <c r="AA1555" i="1"/>
  <c r="L1501" i="1"/>
  <c r="O1501" i="1" s="1"/>
  <c r="U1501" i="1"/>
  <c r="W1501" i="1" s="1"/>
  <c r="A1556" i="1"/>
  <c r="H1555" i="1"/>
  <c r="C627" i="1"/>
  <c r="AZ692" i="1" l="1"/>
  <c r="AD787" i="1"/>
  <c r="AI787" i="1"/>
  <c r="AC788" i="1"/>
  <c r="AE787" i="1"/>
  <c r="AJ786" i="1"/>
  <c r="F1555" i="1"/>
  <c r="AL738" i="1"/>
  <c r="AK739" i="1"/>
  <c r="AQ738" i="1"/>
  <c r="AM738" i="1"/>
  <c r="AS694" i="1"/>
  <c r="AT693" i="1"/>
  <c r="AU693" i="1"/>
  <c r="AY693" i="1"/>
  <c r="AZ693" i="1" s="1"/>
  <c r="AR737" i="1"/>
  <c r="S1555" i="1"/>
  <c r="Z1555" i="1" s="1"/>
  <c r="R1555" i="1"/>
  <c r="E1557" i="1"/>
  <c r="Q1556" i="1"/>
  <c r="BH638" i="1"/>
  <c r="D1556" i="1"/>
  <c r="G1556" i="1" s="1"/>
  <c r="BG639" i="1"/>
  <c r="BB639" i="1"/>
  <c r="BA640" i="1"/>
  <c r="BC640" i="1" s="1"/>
  <c r="J1503" i="1"/>
  <c r="K1503" i="1" s="1"/>
  <c r="I1504" i="1"/>
  <c r="L1502" i="1"/>
  <c r="O1502" i="1" s="1"/>
  <c r="U1502" i="1"/>
  <c r="W1502" i="1" s="1"/>
  <c r="P627" i="1"/>
  <c r="AA1556" i="1"/>
  <c r="T1556" i="1"/>
  <c r="AB1556" i="1"/>
  <c r="A1557" i="1"/>
  <c r="H1556" i="1"/>
  <c r="BH639" i="1" l="1"/>
  <c r="F1556" i="1"/>
  <c r="AD788" i="1"/>
  <c r="AC789" i="1"/>
  <c r="AI788" i="1"/>
  <c r="AE788" i="1"/>
  <c r="AJ787" i="1"/>
  <c r="D1557" i="1"/>
  <c r="G1557" i="1" s="1"/>
  <c r="E1558" i="1"/>
  <c r="Q1557" i="1"/>
  <c r="AK740" i="1"/>
  <c r="AK741" i="1" s="1"/>
  <c r="AQ739" i="1"/>
  <c r="AL739" i="1"/>
  <c r="AM739" i="1"/>
  <c r="S1556" i="1"/>
  <c r="Z1556" i="1" s="1"/>
  <c r="R1556" i="1"/>
  <c r="AT694" i="1"/>
  <c r="AS695" i="1"/>
  <c r="AU694" i="1"/>
  <c r="AY694" i="1"/>
  <c r="AR738" i="1"/>
  <c r="BG640" i="1"/>
  <c r="BB640" i="1"/>
  <c r="BA641" i="1"/>
  <c r="BC641" i="1" s="1"/>
  <c r="A1558" i="1"/>
  <c r="H1557" i="1"/>
  <c r="X627" i="1"/>
  <c r="B627" i="1" s="1"/>
  <c r="M1503" i="1"/>
  <c r="N1503" i="1" s="1"/>
  <c r="L1503" i="1"/>
  <c r="U1503" i="1"/>
  <c r="W1503" i="1" s="1"/>
  <c r="AB1557" i="1"/>
  <c r="T1557" i="1"/>
  <c r="AA1557" i="1"/>
  <c r="J1504" i="1"/>
  <c r="K1504" i="1" s="1"/>
  <c r="I1505" i="1"/>
  <c r="BH640" i="1" l="1"/>
  <c r="AR739" i="1"/>
  <c r="F1557" i="1"/>
  <c r="AI789" i="1"/>
  <c r="AC790" i="1"/>
  <c r="AD789" i="1"/>
  <c r="AE789" i="1"/>
  <c r="AK742" i="1"/>
  <c r="AL741" i="1"/>
  <c r="AM741" i="1"/>
  <c r="AQ741" i="1"/>
  <c r="AJ788" i="1"/>
  <c r="AT695" i="1"/>
  <c r="AS696" i="1"/>
  <c r="AU695" i="1"/>
  <c r="AY695" i="1"/>
  <c r="R1557" i="1"/>
  <c r="S1557" i="1"/>
  <c r="Z1557" i="1" s="1"/>
  <c r="D1558" i="1"/>
  <c r="AZ694" i="1"/>
  <c r="E1559" i="1"/>
  <c r="Q1558" i="1"/>
  <c r="AL740" i="1"/>
  <c r="AQ740" i="1"/>
  <c r="AM740" i="1"/>
  <c r="BG641" i="1"/>
  <c r="BA642" i="1"/>
  <c r="BC642" i="1" s="1"/>
  <c r="BB641" i="1"/>
  <c r="M1504" i="1"/>
  <c r="M1505" i="1" s="1"/>
  <c r="O1503" i="1"/>
  <c r="N1504" i="1"/>
  <c r="L1504" i="1"/>
  <c r="U1504" i="1"/>
  <c r="W1504" i="1" s="1"/>
  <c r="AB1558" i="1"/>
  <c r="AA1558" i="1"/>
  <c r="T1558" i="1"/>
  <c r="J1505" i="1"/>
  <c r="K1505" i="1" s="1"/>
  <c r="I1506" i="1"/>
  <c r="H1558" i="1"/>
  <c r="A1559" i="1"/>
  <c r="C628" i="1"/>
  <c r="F1558" i="1" l="1"/>
  <c r="BH641" i="1"/>
  <c r="AR741" i="1"/>
  <c r="AJ789" i="1"/>
  <c r="AC791" i="1"/>
  <c r="AI790" i="1"/>
  <c r="AD790" i="1"/>
  <c r="AE790" i="1"/>
  <c r="G1558" i="1"/>
  <c r="AZ695" i="1"/>
  <c r="AL742" i="1"/>
  <c r="AK743" i="1"/>
  <c r="AM742" i="1"/>
  <c r="AQ742" i="1"/>
  <c r="AR740" i="1"/>
  <c r="S1558" i="1"/>
  <c r="Z1558" i="1" s="1"/>
  <c r="R1558" i="1"/>
  <c r="D1559" i="1"/>
  <c r="G1559" i="1" s="1"/>
  <c r="AT696" i="1"/>
  <c r="AS697" i="1"/>
  <c r="AU696" i="1"/>
  <c r="AY696" i="1"/>
  <c r="E1560" i="1"/>
  <c r="Q1559" i="1"/>
  <c r="BG642" i="1"/>
  <c r="BA643" i="1"/>
  <c r="BC643" i="1" s="1"/>
  <c r="BB642" i="1"/>
  <c r="O1504" i="1"/>
  <c r="N1505" i="1"/>
  <c r="M1506" i="1"/>
  <c r="J1506" i="1"/>
  <c r="K1506" i="1" s="1"/>
  <c r="I1507" i="1"/>
  <c r="P628" i="1"/>
  <c r="L1505" i="1"/>
  <c r="U1505" i="1"/>
  <c r="W1505" i="1" s="1"/>
  <c r="AA1559" i="1"/>
  <c r="T1559" i="1"/>
  <c r="AB1559" i="1"/>
  <c r="H1559" i="1"/>
  <c r="A1560" i="1"/>
  <c r="AZ696" i="1" l="1"/>
  <c r="AR742" i="1"/>
  <c r="AJ790" i="1"/>
  <c r="BH642" i="1"/>
  <c r="AC792" i="1"/>
  <c r="AI791" i="1"/>
  <c r="AD791" i="1"/>
  <c r="AE791" i="1"/>
  <c r="AL743" i="1"/>
  <c r="AK744" i="1"/>
  <c r="AM743" i="1"/>
  <c r="AQ743" i="1"/>
  <c r="AR743" i="1" s="1"/>
  <c r="F1559" i="1"/>
  <c r="S1559" i="1"/>
  <c r="Z1559" i="1" s="1"/>
  <c r="R1559" i="1"/>
  <c r="AT697" i="1"/>
  <c r="AS698" i="1"/>
  <c r="AU697" i="1"/>
  <c r="AY697" i="1"/>
  <c r="D1560" i="1"/>
  <c r="G1560" i="1" s="1"/>
  <c r="E1561" i="1"/>
  <c r="Q1560" i="1"/>
  <c r="BB643" i="1"/>
  <c r="BG643" i="1"/>
  <c r="BA644" i="1"/>
  <c r="BC644" i="1" s="1"/>
  <c r="N1506" i="1"/>
  <c r="O1505" i="1"/>
  <c r="A1561" i="1"/>
  <c r="H1560" i="1"/>
  <c r="X628" i="1"/>
  <c r="B628" i="1" s="1"/>
  <c r="J1507" i="1"/>
  <c r="K1507" i="1" s="1"/>
  <c r="M1507" i="1"/>
  <c r="I1508" i="1"/>
  <c r="T1560" i="1"/>
  <c r="AB1560" i="1"/>
  <c r="AA1560" i="1"/>
  <c r="L1506" i="1"/>
  <c r="U1506" i="1"/>
  <c r="W1506" i="1" s="1"/>
  <c r="BH643" i="1" l="1"/>
  <c r="AL744" i="1"/>
  <c r="AK745" i="1"/>
  <c r="AM744" i="1"/>
  <c r="AQ744" i="1"/>
  <c r="AC793" i="1"/>
  <c r="AI792" i="1"/>
  <c r="AD792" i="1"/>
  <c r="AE792" i="1"/>
  <c r="AZ697" i="1"/>
  <c r="AJ791" i="1"/>
  <c r="F1560" i="1"/>
  <c r="AT698" i="1"/>
  <c r="AS699" i="1"/>
  <c r="AU698" i="1"/>
  <c r="AY698" i="1"/>
  <c r="E1562" i="1"/>
  <c r="Q1561" i="1"/>
  <c r="S1560" i="1"/>
  <c r="Z1560" i="1" s="1"/>
  <c r="R1560" i="1"/>
  <c r="D1561" i="1"/>
  <c r="G1561" i="1" s="1"/>
  <c r="BB644" i="1"/>
  <c r="BG644" i="1"/>
  <c r="BH644" i="1" s="1"/>
  <c r="BA645" i="1"/>
  <c r="BC645" i="1" s="1"/>
  <c r="O1506" i="1"/>
  <c r="N1507" i="1"/>
  <c r="AB1561" i="1"/>
  <c r="AA1561" i="1"/>
  <c r="T1561" i="1"/>
  <c r="M1508" i="1"/>
  <c r="J1508" i="1"/>
  <c r="K1508" i="1" s="1"/>
  <c r="I1509" i="1"/>
  <c r="C629" i="1"/>
  <c r="A1562" i="1"/>
  <c r="H1561" i="1"/>
  <c r="L1507" i="1"/>
  <c r="U1507" i="1"/>
  <c r="W1507" i="1" s="1"/>
  <c r="AZ698" i="1" l="1"/>
  <c r="AJ792" i="1"/>
  <c r="AR744" i="1"/>
  <c r="AL745" i="1"/>
  <c r="AK746" i="1"/>
  <c r="AM745" i="1"/>
  <c r="AQ745" i="1"/>
  <c r="AI793" i="1"/>
  <c r="AD793" i="1"/>
  <c r="AC794" i="1"/>
  <c r="AE793" i="1"/>
  <c r="O1507" i="1"/>
  <c r="F1561" i="1"/>
  <c r="R1561" i="1"/>
  <c r="S1561" i="1"/>
  <c r="Z1561" i="1" s="1"/>
  <c r="AT699" i="1"/>
  <c r="AS700" i="1"/>
  <c r="AU699" i="1"/>
  <c r="AY699" i="1"/>
  <c r="E1563" i="1"/>
  <c r="Q1562" i="1"/>
  <c r="D1562" i="1"/>
  <c r="G1562" i="1" s="1"/>
  <c r="BG645" i="1"/>
  <c r="BB645" i="1"/>
  <c r="BA646" i="1"/>
  <c r="BC646" i="1" s="1"/>
  <c r="N1508" i="1"/>
  <c r="P629" i="1"/>
  <c r="T1562" i="1"/>
  <c r="AB1562" i="1"/>
  <c r="AA1562" i="1"/>
  <c r="J1509" i="1"/>
  <c r="K1509" i="1" s="1"/>
  <c r="M1509" i="1"/>
  <c r="I1510" i="1"/>
  <c r="L1508" i="1"/>
  <c r="U1508" i="1"/>
  <c r="W1508" i="1" s="1"/>
  <c r="H1562" i="1"/>
  <c r="A1563" i="1"/>
  <c r="AZ699" i="1" l="1"/>
  <c r="F1562" i="1"/>
  <c r="AJ793" i="1"/>
  <c r="AI794" i="1"/>
  <c r="AC795" i="1"/>
  <c r="AD794" i="1"/>
  <c r="AE794" i="1"/>
  <c r="AK747" i="1"/>
  <c r="AL746" i="1"/>
  <c r="AM746" i="1"/>
  <c r="AQ746" i="1"/>
  <c r="AR746" i="1" s="1"/>
  <c r="BH645" i="1"/>
  <c r="AR745" i="1"/>
  <c r="N1509" i="1"/>
  <c r="S1562" i="1"/>
  <c r="Z1562" i="1" s="1"/>
  <c r="R1562" i="1"/>
  <c r="AT700" i="1"/>
  <c r="AS701" i="1"/>
  <c r="AU700" i="1"/>
  <c r="AY700" i="1"/>
  <c r="E1564" i="1"/>
  <c r="Q1563" i="1"/>
  <c r="S1563" i="1" s="1"/>
  <c r="D1563" i="1"/>
  <c r="G1563" i="1" s="1"/>
  <c r="BB646" i="1"/>
  <c r="BA647" i="1"/>
  <c r="BC647" i="1" s="1"/>
  <c r="BG646" i="1"/>
  <c r="O1508" i="1"/>
  <c r="L1509" i="1"/>
  <c r="U1509" i="1"/>
  <c r="W1509" i="1" s="1"/>
  <c r="AB1563" i="1"/>
  <c r="AA1563" i="1"/>
  <c r="T1563" i="1"/>
  <c r="A1564" i="1"/>
  <c r="H1563" i="1"/>
  <c r="M1510" i="1"/>
  <c r="J1510" i="1"/>
  <c r="K1510" i="1" s="1"/>
  <c r="I1511" i="1"/>
  <c r="X629" i="1"/>
  <c r="B629" i="1" s="1"/>
  <c r="N1510" i="1" l="1"/>
  <c r="O1509" i="1"/>
  <c r="AJ794" i="1"/>
  <c r="AI795" i="1"/>
  <c r="AD795" i="1"/>
  <c r="AC796" i="1"/>
  <c r="AE795" i="1"/>
  <c r="F1563" i="1"/>
  <c r="AZ700" i="1"/>
  <c r="AL747" i="1"/>
  <c r="AK748" i="1"/>
  <c r="AM747" i="1"/>
  <c r="AQ747" i="1"/>
  <c r="AT701" i="1"/>
  <c r="AS702" i="1"/>
  <c r="AU701" i="1"/>
  <c r="AY701" i="1"/>
  <c r="D1564" i="1"/>
  <c r="G1564" i="1" s="1"/>
  <c r="E1565" i="1"/>
  <c r="Q1564" i="1"/>
  <c r="BH646" i="1"/>
  <c r="BA648" i="1"/>
  <c r="BG647" i="1"/>
  <c r="BB647" i="1"/>
  <c r="L1510" i="1"/>
  <c r="O1510" i="1" s="1"/>
  <c r="U1510" i="1"/>
  <c r="W1510" i="1" s="1"/>
  <c r="C630" i="1"/>
  <c r="AB1564" i="1"/>
  <c r="AA1564" i="1"/>
  <c r="T1564" i="1"/>
  <c r="J1511" i="1"/>
  <c r="K1511" i="1" s="1"/>
  <c r="M1511" i="1"/>
  <c r="I1512" i="1"/>
  <c r="A1565" i="1"/>
  <c r="H1564" i="1"/>
  <c r="N1511" i="1" l="1"/>
  <c r="AZ701" i="1"/>
  <c r="AR747" i="1"/>
  <c r="F1564" i="1"/>
  <c r="AC797" i="1"/>
  <c r="AI796" i="1"/>
  <c r="AD796" i="1"/>
  <c r="AE796" i="1"/>
  <c r="AJ795" i="1"/>
  <c r="AK749" i="1"/>
  <c r="AL748" i="1"/>
  <c r="AM748" i="1"/>
  <c r="AQ748" i="1"/>
  <c r="S1564" i="1"/>
  <c r="Z1564" i="1" s="1"/>
  <c r="R1564" i="1"/>
  <c r="E1566" i="1"/>
  <c r="Q1565" i="1"/>
  <c r="BH647" i="1"/>
  <c r="D1565" i="1"/>
  <c r="G1565" i="1" s="1"/>
  <c r="AT702" i="1"/>
  <c r="AS703" i="1"/>
  <c r="AU702" i="1"/>
  <c r="AY702" i="1"/>
  <c r="BA649" i="1"/>
  <c r="BC649" i="1" s="1"/>
  <c r="BC648" i="1"/>
  <c r="BG648" i="1"/>
  <c r="BB648" i="1"/>
  <c r="L1511" i="1"/>
  <c r="U1511" i="1"/>
  <c r="W1511" i="1" s="1"/>
  <c r="P630" i="1"/>
  <c r="T1565" i="1"/>
  <c r="AB1565" i="1"/>
  <c r="AA1565" i="1"/>
  <c r="A1566" i="1"/>
  <c r="H1565" i="1"/>
  <c r="M1512" i="1"/>
  <c r="J1512" i="1"/>
  <c r="K1512" i="1" s="1"/>
  <c r="I1513" i="1"/>
  <c r="O1511" i="1" l="1"/>
  <c r="N1512" i="1"/>
  <c r="AZ702" i="1"/>
  <c r="F1565" i="1"/>
  <c r="BH648" i="1"/>
  <c r="AJ796" i="1"/>
  <c r="AL749" i="1"/>
  <c r="AK750" i="1"/>
  <c r="AM749" i="1"/>
  <c r="AQ749" i="1"/>
  <c r="AR748" i="1"/>
  <c r="AD797" i="1"/>
  <c r="AI797" i="1"/>
  <c r="AC798" i="1"/>
  <c r="AE797" i="1"/>
  <c r="R1565" i="1"/>
  <c r="S1565" i="1"/>
  <c r="Z1565" i="1" s="1"/>
  <c r="D1566" i="1"/>
  <c r="G1566" i="1" s="1"/>
  <c r="BB649" i="1"/>
  <c r="E1567" i="1"/>
  <c r="Q1566" i="1"/>
  <c r="AS704" i="1"/>
  <c r="AT703" i="1"/>
  <c r="AU703" i="1"/>
  <c r="AY703" i="1"/>
  <c r="BG649" i="1"/>
  <c r="BA650" i="1"/>
  <c r="BC650" i="1" s="1"/>
  <c r="L1512" i="1"/>
  <c r="U1512" i="1"/>
  <c r="W1512" i="1" s="1"/>
  <c r="AB1566" i="1"/>
  <c r="AA1566" i="1"/>
  <c r="T1566" i="1"/>
  <c r="X630" i="1"/>
  <c r="B630" i="1" s="1"/>
  <c r="A1567" i="1"/>
  <c r="H1566" i="1"/>
  <c r="J1513" i="1"/>
  <c r="K1513" i="1" s="1"/>
  <c r="M1513" i="1"/>
  <c r="I1514" i="1"/>
  <c r="AR749" i="1" l="1"/>
  <c r="BH649" i="1"/>
  <c r="BB650" i="1"/>
  <c r="BG650" i="1"/>
  <c r="BH650" i="1" s="1"/>
  <c r="BA651" i="1"/>
  <c r="BC651" i="1" s="1"/>
  <c r="N1513" i="1"/>
  <c r="O1512" i="1"/>
  <c r="F1566" i="1"/>
  <c r="AJ797" i="1"/>
  <c r="AL750" i="1"/>
  <c r="AK751" i="1"/>
  <c r="AM750" i="1"/>
  <c r="AQ750" i="1"/>
  <c r="AD798" i="1"/>
  <c r="AI798" i="1"/>
  <c r="AC799" i="1"/>
  <c r="AE798" i="1"/>
  <c r="AZ703" i="1"/>
  <c r="AS705" i="1"/>
  <c r="AT704" i="1"/>
  <c r="AU704" i="1"/>
  <c r="AY704" i="1"/>
  <c r="S1566" i="1"/>
  <c r="Z1566" i="1" s="1"/>
  <c r="R1566" i="1"/>
  <c r="D1567" i="1"/>
  <c r="G1567" i="1" s="1"/>
  <c r="E1568" i="1"/>
  <c r="Q1567" i="1"/>
  <c r="C631" i="1"/>
  <c r="P631" i="1" s="1"/>
  <c r="T1567" i="1"/>
  <c r="AB1567" i="1"/>
  <c r="AA1567" i="1"/>
  <c r="M1514" i="1"/>
  <c r="J1514" i="1"/>
  <c r="K1514" i="1" s="1"/>
  <c r="I1515" i="1"/>
  <c r="L1513" i="1"/>
  <c r="U1513" i="1"/>
  <c r="W1513" i="1" s="1"/>
  <c r="A1568" i="1"/>
  <c r="H1567" i="1"/>
  <c r="BB651" i="1" l="1"/>
  <c r="BG651" i="1"/>
  <c r="BH651" i="1" s="1"/>
  <c r="BA652" i="1"/>
  <c r="BC652" i="1" s="1"/>
  <c r="O1513" i="1"/>
  <c r="N1514" i="1"/>
  <c r="AZ704" i="1"/>
  <c r="F1567" i="1"/>
  <c r="AD799" i="1"/>
  <c r="AC800" i="1"/>
  <c r="AI799" i="1"/>
  <c r="AE799" i="1"/>
  <c r="AK752" i="1"/>
  <c r="AL751" i="1"/>
  <c r="AM751" i="1"/>
  <c r="AQ751" i="1"/>
  <c r="AJ798" i="1"/>
  <c r="AR750" i="1"/>
  <c r="E1569" i="1"/>
  <c r="Q1568" i="1"/>
  <c r="S1567" i="1"/>
  <c r="Z1567" i="1" s="1"/>
  <c r="R1567" i="1"/>
  <c r="D1568" i="1"/>
  <c r="G1568" i="1" s="1"/>
  <c r="AS706" i="1"/>
  <c r="AT705" i="1"/>
  <c r="AU705" i="1"/>
  <c r="AY705" i="1"/>
  <c r="BA653" i="1"/>
  <c r="BC653" i="1" s="1"/>
  <c r="BB652" i="1"/>
  <c r="BG652" i="1"/>
  <c r="A1569" i="1"/>
  <c r="H1568" i="1"/>
  <c r="AB1568" i="1"/>
  <c r="AA1568" i="1"/>
  <c r="T1568" i="1"/>
  <c r="J1515" i="1"/>
  <c r="K1515" i="1" s="1"/>
  <c r="M1515" i="1"/>
  <c r="I1516" i="1"/>
  <c r="X631" i="1"/>
  <c r="B631" i="1" s="1"/>
  <c r="L1514" i="1"/>
  <c r="U1514" i="1"/>
  <c r="W1514" i="1" s="1"/>
  <c r="N1515" i="1" l="1"/>
  <c r="O1514" i="1"/>
  <c r="BH652" i="1"/>
  <c r="AZ705" i="1"/>
  <c r="AR751" i="1"/>
  <c r="AD800" i="1"/>
  <c r="AC801" i="1"/>
  <c r="AI800" i="1"/>
  <c r="AE800" i="1"/>
  <c r="AL752" i="1"/>
  <c r="AK753" i="1"/>
  <c r="AM752" i="1"/>
  <c r="AQ752" i="1"/>
  <c r="AJ799" i="1"/>
  <c r="F1568" i="1"/>
  <c r="E1570" i="1"/>
  <c r="Q1569" i="1"/>
  <c r="AT706" i="1"/>
  <c r="AS707" i="1"/>
  <c r="AU706" i="1"/>
  <c r="AY706" i="1"/>
  <c r="R1568" i="1"/>
  <c r="S1568" i="1"/>
  <c r="Z1568" i="1" s="1"/>
  <c r="D1569" i="1"/>
  <c r="G1569" i="1" s="1"/>
  <c r="BG653" i="1"/>
  <c r="BA654" i="1"/>
  <c r="BB653" i="1"/>
  <c r="C632" i="1"/>
  <c r="P632" i="1" s="1"/>
  <c r="A1570" i="1"/>
  <c r="H1569" i="1"/>
  <c r="L1515" i="1"/>
  <c r="U1515" i="1"/>
  <c r="W1515" i="1" s="1"/>
  <c r="T1569" i="1"/>
  <c r="AB1569" i="1"/>
  <c r="AA1569" i="1"/>
  <c r="M1516" i="1"/>
  <c r="J1516" i="1"/>
  <c r="K1516" i="1" s="1"/>
  <c r="I1517" i="1"/>
  <c r="O1515" i="1" l="1"/>
  <c r="N1516" i="1"/>
  <c r="F1569" i="1"/>
  <c r="AL753" i="1"/>
  <c r="AK754" i="1"/>
  <c r="AM753" i="1"/>
  <c r="AQ753" i="1"/>
  <c r="AC802" i="1"/>
  <c r="AC803" i="1" s="1"/>
  <c r="AI801" i="1"/>
  <c r="AD801" i="1"/>
  <c r="AE801" i="1"/>
  <c r="BH653" i="1"/>
  <c r="AJ800" i="1"/>
  <c r="AZ706" i="1"/>
  <c r="AR752" i="1"/>
  <c r="AT707" i="1"/>
  <c r="AS708" i="1"/>
  <c r="AU707" i="1"/>
  <c r="AY707" i="1"/>
  <c r="R1569" i="1"/>
  <c r="S1569" i="1"/>
  <c r="Z1569" i="1" s="1"/>
  <c r="E1571" i="1"/>
  <c r="Q1570" i="1"/>
  <c r="D1570" i="1"/>
  <c r="G1570" i="1" s="1"/>
  <c r="BA655" i="1"/>
  <c r="BC654" i="1"/>
  <c r="BB654" i="1"/>
  <c r="BG654" i="1"/>
  <c r="J1517" i="1"/>
  <c r="K1517" i="1" s="1"/>
  <c r="M1517" i="1"/>
  <c r="I1518" i="1"/>
  <c r="AB1570" i="1"/>
  <c r="AA1570" i="1"/>
  <c r="T1570" i="1"/>
  <c r="L1516" i="1"/>
  <c r="U1516" i="1"/>
  <c r="W1516" i="1" s="1"/>
  <c r="X632" i="1"/>
  <c r="B632" i="1" s="1"/>
  <c r="A1571" i="1"/>
  <c r="H1570" i="1"/>
  <c r="N1517" i="1" l="1"/>
  <c r="O1516" i="1"/>
  <c r="F1570" i="1"/>
  <c r="AI803" i="1"/>
  <c r="AC804" i="1"/>
  <c r="AD803" i="1"/>
  <c r="AE803" i="1"/>
  <c r="AJ801" i="1"/>
  <c r="AL754" i="1"/>
  <c r="AK755" i="1"/>
  <c r="AM754" i="1"/>
  <c r="AQ754" i="1"/>
  <c r="AI802" i="1"/>
  <c r="AD802" i="1"/>
  <c r="AE802" i="1"/>
  <c r="AZ707" i="1"/>
  <c r="AR753" i="1"/>
  <c r="S1570" i="1"/>
  <c r="Z1570" i="1" s="1"/>
  <c r="R1570" i="1"/>
  <c r="D1571" i="1"/>
  <c r="G1571" i="1" s="1"/>
  <c r="E1572" i="1"/>
  <c r="Q1571" i="1"/>
  <c r="BH654" i="1"/>
  <c r="AS709" i="1"/>
  <c r="AT708" i="1"/>
  <c r="AU708" i="1"/>
  <c r="AY708" i="1"/>
  <c r="BG655" i="1"/>
  <c r="BB655" i="1"/>
  <c r="BA656" i="1"/>
  <c r="BC655" i="1"/>
  <c r="C633" i="1"/>
  <c r="P633" i="1" s="1"/>
  <c r="T1571" i="1"/>
  <c r="AB1571" i="1"/>
  <c r="AA1571" i="1"/>
  <c r="L1517" i="1"/>
  <c r="U1517" i="1"/>
  <c r="W1517" i="1" s="1"/>
  <c r="A1572" i="1"/>
  <c r="H1571" i="1"/>
  <c r="J1518" i="1"/>
  <c r="K1518" i="1" s="1"/>
  <c r="M1518" i="1"/>
  <c r="I1519" i="1"/>
  <c r="N1518" i="1" l="1"/>
  <c r="O1517" i="1"/>
  <c r="F1571" i="1"/>
  <c r="AJ803" i="1"/>
  <c r="AD804" i="1"/>
  <c r="AC805" i="1"/>
  <c r="AI804" i="1"/>
  <c r="AE804" i="1"/>
  <c r="AJ802" i="1"/>
  <c r="AL755" i="1"/>
  <c r="AK756" i="1"/>
  <c r="AM755" i="1"/>
  <c r="AQ755" i="1"/>
  <c r="AR754" i="1"/>
  <c r="E1573" i="1"/>
  <c r="Q1572" i="1"/>
  <c r="BH655" i="1"/>
  <c r="AS710" i="1"/>
  <c r="AT709" i="1"/>
  <c r="AU709" i="1"/>
  <c r="AY709" i="1"/>
  <c r="AZ708" i="1"/>
  <c r="R1571" i="1"/>
  <c r="S1571" i="1"/>
  <c r="Z1571" i="1" s="1"/>
  <c r="D1572" i="1"/>
  <c r="G1572" i="1" s="1"/>
  <c r="BC656" i="1"/>
  <c r="BG656" i="1"/>
  <c r="BA657" i="1"/>
  <c r="BB656" i="1"/>
  <c r="M1519" i="1"/>
  <c r="J1519" i="1"/>
  <c r="K1519" i="1" s="1"/>
  <c r="I1520" i="1"/>
  <c r="A1573" i="1"/>
  <c r="H1572" i="1"/>
  <c r="X633" i="1"/>
  <c r="B633" i="1" s="1"/>
  <c r="L1518" i="1"/>
  <c r="U1518" i="1"/>
  <c r="W1518" i="1" s="1"/>
  <c r="AB1572" i="1"/>
  <c r="AA1572" i="1"/>
  <c r="T1572" i="1"/>
  <c r="O1518" i="1" l="1"/>
  <c r="N1519" i="1"/>
  <c r="BH656" i="1"/>
  <c r="AC806" i="1"/>
  <c r="AD805" i="1"/>
  <c r="AI805" i="1"/>
  <c r="AE805" i="1"/>
  <c r="AJ804" i="1"/>
  <c r="AR755" i="1"/>
  <c r="AK757" i="1"/>
  <c r="AL756" i="1"/>
  <c r="AM756" i="1"/>
  <c r="AQ756" i="1"/>
  <c r="F1572" i="1"/>
  <c r="AS711" i="1"/>
  <c r="AT710" i="1"/>
  <c r="AU710" i="1"/>
  <c r="AY710" i="1"/>
  <c r="AZ709" i="1"/>
  <c r="E1574" i="1"/>
  <c r="Q1573" i="1"/>
  <c r="S1572" i="1"/>
  <c r="Z1572" i="1" s="1"/>
  <c r="R1572" i="1"/>
  <c r="D1573" i="1"/>
  <c r="G1573" i="1" s="1"/>
  <c r="BB657" i="1"/>
  <c r="BG657" i="1"/>
  <c r="BA658" i="1"/>
  <c r="BC657" i="1"/>
  <c r="C634" i="1"/>
  <c r="P634" i="1" s="1"/>
  <c r="L1519" i="1"/>
  <c r="O1519" i="1" s="1"/>
  <c r="U1519" i="1"/>
  <c r="W1519" i="1" s="1"/>
  <c r="T1573" i="1"/>
  <c r="AB1573" i="1"/>
  <c r="AA1573" i="1"/>
  <c r="A1574" i="1"/>
  <c r="H1573" i="1"/>
  <c r="J1520" i="1"/>
  <c r="K1520" i="1" s="1"/>
  <c r="M1520" i="1"/>
  <c r="N1520" i="1" s="1"/>
  <c r="I1521" i="1"/>
  <c r="AZ710" i="1" l="1"/>
  <c r="AJ805" i="1"/>
  <c r="AD806" i="1"/>
  <c r="AC807" i="1"/>
  <c r="AI806" i="1"/>
  <c r="AE806" i="1"/>
  <c r="F1573" i="1"/>
  <c r="AK758" i="1"/>
  <c r="AL757" i="1"/>
  <c r="AM757" i="1"/>
  <c r="AQ757" i="1"/>
  <c r="AR756" i="1"/>
  <c r="E1575" i="1"/>
  <c r="Q1574" i="1"/>
  <c r="R1573" i="1"/>
  <c r="S1573" i="1"/>
  <c r="Z1573" i="1" s="1"/>
  <c r="D1574" i="1"/>
  <c r="G1574" i="1" s="1"/>
  <c r="BH657" i="1"/>
  <c r="AT711" i="1"/>
  <c r="AS712" i="1"/>
  <c r="AU711" i="1"/>
  <c r="AY711" i="1"/>
  <c r="BA659" i="1"/>
  <c r="BB658" i="1"/>
  <c r="BC658" i="1"/>
  <c r="BG658" i="1"/>
  <c r="AB1574" i="1"/>
  <c r="AA1574" i="1"/>
  <c r="T1574" i="1"/>
  <c r="M1521" i="1"/>
  <c r="N1521" i="1" s="1"/>
  <c r="J1521" i="1"/>
  <c r="K1521" i="1" s="1"/>
  <c r="I1522" i="1"/>
  <c r="A1575" i="1"/>
  <c r="H1574" i="1"/>
  <c r="X634" i="1"/>
  <c r="B634" i="1" s="1"/>
  <c r="L1520" i="1"/>
  <c r="O1520" i="1" s="1"/>
  <c r="U1520" i="1"/>
  <c r="W1520" i="1" s="1"/>
  <c r="AC808" i="1" l="1"/>
  <c r="AD807" i="1"/>
  <c r="AI807" i="1"/>
  <c r="AE807" i="1"/>
  <c r="AR757" i="1"/>
  <c r="AJ806" i="1"/>
  <c r="AL758" i="1"/>
  <c r="AK759" i="1"/>
  <c r="AM758" i="1"/>
  <c r="AQ758" i="1"/>
  <c r="F1574" i="1"/>
  <c r="E1576" i="1"/>
  <c r="Q1575" i="1"/>
  <c r="AZ711" i="1"/>
  <c r="BH658" i="1"/>
  <c r="S1574" i="1"/>
  <c r="Z1574" i="1" s="1"/>
  <c r="R1574" i="1"/>
  <c r="AY712" i="1"/>
  <c r="AT712" i="1"/>
  <c r="AS713" i="1"/>
  <c r="AU712" i="1"/>
  <c r="D1575" i="1"/>
  <c r="G1575" i="1" s="1"/>
  <c r="BB659" i="1"/>
  <c r="BA660" i="1"/>
  <c r="BG659" i="1"/>
  <c r="BC659" i="1"/>
  <c r="L1521" i="1"/>
  <c r="O1521" i="1" s="1"/>
  <c r="U1521" i="1"/>
  <c r="W1521" i="1" s="1"/>
  <c r="J1522" i="1"/>
  <c r="K1522" i="1" s="1"/>
  <c r="M1522" i="1"/>
  <c r="N1522" i="1" s="1"/>
  <c r="I1523" i="1"/>
  <c r="C635" i="1"/>
  <c r="T1575" i="1"/>
  <c r="AB1575" i="1"/>
  <c r="AA1575" i="1"/>
  <c r="A1576" i="1"/>
  <c r="H1575" i="1"/>
  <c r="AR758" i="1" l="1"/>
  <c r="F1575" i="1"/>
  <c r="AJ807" i="1"/>
  <c r="BH659" i="1"/>
  <c r="AI808" i="1"/>
  <c r="AC809" i="1"/>
  <c r="AD808" i="1"/>
  <c r="AE808" i="1"/>
  <c r="AK760" i="1"/>
  <c r="AL759" i="1"/>
  <c r="AM759" i="1"/>
  <c r="AQ759" i="1"/>
  <c r="E1577" i="1"/>
  <c r="Q1576" i="1"/>
  <c r="AZ712" i="1"/>
  <c r="R1575" i="1"/>
  <c r="S1575" i="1"/>
  <c r="Z1575" i="1" s="1"/>
  <c r="AS714" i="1"/>
  <c r="AT713" i="1"/>
  <c r="AY713" i="1"/>
  <c r="AU713" i="1"/>
  <c r="D1576" i="1"/>
  <c r="G1576" i="1" s="1"/>
  <c r="BA661" i="1"/>
  <c r="BG660" i="1"/>
  <c r="BB660" i="1"/>
  <c r="BC660" i="1"/>
  <c r="P635" i="1"/>
  <c r="A1577" i="1"/>
  <c r="H1576" i="1"/>
  <c r="J1523" i="1"/>
  <c r="K1523" i="1" s="1"/>
  <c r="M1523" i="1"/>
  <c r="N1523" i="1" s="1"/>
  <c r="I1524" i="1"/>
  <c r="AB1576" i="1"/>
  <c r="AA1576" i="1"/>
  <c r="T1576" i="1"/>
  <c r="L1522" i="1"/>
  <c r="O1522" i="1" s="1"/>
  <c r="U1522" i="1"/>
  <c r="W1522" i="1" s="1"/>
  <c r="F1576" i="1" l="1"/>
  <c r="AC810" i="1"/>
  <c r="AI809" i="1"/>
  <c r="AD809" i="1"/>
  <c r="AE809" i="1"/>
  <c r="AJ808" i="1"/>
  <c r="AR759" i="1"/>
  <c r="AL760" i="1"/>
  <c r="AK761" i="1"/>
  <c r="AM760" i="1"/>
  <c r="AQ760" i="1"/>
  <c r="E1578" i="1"/>
  <c r="Q1577" i="1"/>
  <c r="AZ713" i="1"/>
  <c r="AY714" i="1"/>
  <c r="AT714" i="1"/>
  <c r="AS715" i="1"/>
  <c r="AU714" i="1"/>
  <c r="S1576" i="1"/>
  <c r="Z1576" i="1" s="1"/>
  <c r="R1576" i="1"/>
  <c r="BH660" i="1"/>
  <c r="D1577" i="1"/>
  <c r="G1577" i="1" s="1"/>
  <c r="BB661" i="1"/>
  <c r="BA662" i="1"/>
  <c r="BC661" i="1"/>
  <c r="BG661" i="1"/>
  <c r="A1578" i="1"/>
  <c r="H1577" i="1"/>
  <c r="X635" i="1"/>
  <c r="B635" i="1" s="1"/>
  <c r="L1523" i="1"/>
  <c r="O1523" i="1" s="1"/>
  <c r="U1523" i="1"/>
  <c r="W1523" i="1" s="1"/>
  <c r="M1524" i="1"/>
  <c r="N1524" i="1" s="1"/>
  <c r="J1524" i="1"/>
  <c r="K1524" i="1" s="1"/>
  <c r="I1525" i="1"/>
  <c r="T1577" i="1"/>
  <c r="AB1577" i="1"/>
  <c r="AA1577" i="1"/>
  <c r="AR760" i="1" l="1"/>
  <c r="AJ809" i="1"/>
  <c r="AI810" i="1"/>
  <c r="AC811" i="1"/>
  <c r="AD810" i="1"/>
  <c r="AE810" i="1"/>
  <c r="F1577" i="1"/>
  <c r="AK762" i="1"/>
  <c r="AL761" i="1"/>
  <c r="AM761" i="1"/>
  <c r="AQ761" i="1"/>
  <c r="BH661" i="1"/>
  <c r="AZ714" i="1"/>
  <c r="E1579" i="1"/>
  <c r="Q1578" i="1"/>
  <c r="AT715" i="1"/>
  <c r="AY715" i="1"/>
  <c r="AS716" i="1"/>
  <c r="AU715" i="1"/>
  <c r="S1577" i="1"/>
  <c r="Z1577" i="1" s="1"/>
  <c r="R1577" i="1"/>
  <c r="D1578" i="1"/>
  <c r="G1578" i="1" s="1"/>
  <c r="BB662" i="1"/>
  <c r="BA663" i="1"/>
  <c r="BG662" i="1"/>
  <c r="BC662" i="1"/>
  <c r="L1524" i="1"/>
  <c r="O1524" i="1" s="1"/>
  <c r="U1524" i="1"/>
  <c r="W1524" i="1" s="1"/>
  <c r="J1525" i="1"/>
  <c r="K1525" i="1" s="1"/>
  <c r="M1525" i="1"/>
  <c r="N1525" i="1" s="1"/>
  <c r="I1526" i="1"/>
  <c r="A1579" i="1"/>
  <c r="H1578" i="1"/>
  <c r="AB1578" i="1"/>
  <c r="AA1578" i="1"/>
  <c r="T1578" i="1"/>
  <c r="C636" i="1"/>
  <c r="AJ810" i="1" l="1"/>
  <c r="AI811" i="1"/>
  <c r="AC812" i="1"/>
  <c r="AD811" i="1"/>
  <c r="AE811" i="1"/>
  <c r="AR761" i="1"/>
  <c r="AL762" i="1"/>
  <c r="AK763" i="1"/>
  <c r="AM762" i="1"/>
  <c r="AQ762" i="1"/>
  <c r="F1578" i="1"/>
  <c r="AZ715" i="1"/>
  <c r="E1580" i="1"/>
  <c r="Q1579" i="1"/>
  <c r="S1578" i="1"/>
  <c r="Z1578" i="1" s="1"/>
  <c r="R1578" i="1"/>
  <c r="BH662" i="1"/>
  <c r="AS717" i="1"/>
  <c r="AT716" i="1"/>
  <c r="AY716" i="1"/>
  <c r="AU716" i="1"/>
  <c r="D1579" i="1"/>
  <c r="G1579" i="1" s="1"/>
  <c r="BC663" i="1"/>
  <c r="BA664" i="1"/>
  <c r="BG663" i="1"/>
  <c r="BB663" i="1"/>
  <c r="M1526" i="1"/>
  <c r="N1526" i="1" s="1"/>
  <c r="J1526" i="1"/>
  <c r="K1526" i="1" s="1"/>
  <c r="I1527" i="1"/>
  <c r="A1580" i="1"/>
  <c r="H1579" i="1"/>
  <c r="P636" i="1"/>
  <c r="T1579" i="1"/>
  <c r="AB1579" i="1"/>
  <c r="AA1579" i="1"/>
  <c r="L1525" i="1"/>
  <c r="O1525" i="1" s="1"/>
  <c r="U1525" i="1"/>
  <c r="W1525" i="1" s="1"/>
  <c r="AJ811" i="1" l="1"/>
  <c r="AC813" i="1"/>
  <c r="AI812" i="1"/>
  <c r="AD812" i="1"/>
  <c r="AE812" i="1"/>
  <c r="AR762" i="1"/>
  <c r="BH663" i="1"/>
  <c r="AL763" i="1"/>
  <c r="AK764" i="1"/>
  <c r="AM763" i="1"/>
  <c r="AQ763" i="1"/>
  <c r="F1579" i="1"/>
  <c r="AZ716" i="1"/>
  <c r="AY717" i="1"/>
  <c r="AS718" i="1"/>
  <c r="AT717" i="1"/>
  <c r="AU717" i="1"/>
  <c r="S1579" i="1"/>
  <c r="Z1579" i="1" s="1"/>
  <c r="R1579" i="1"/>
  <c r="E1581" i="1"/>
  <c r="Q1580" i="1"/>
  <c r="D1580" i="1"/>
  <c r="G1580" i="1" s="1"/>
  <c r="BA665" i="1"/>
  <c r="BB664" i="1"/>
  <c r="BG664" i="1"/>
  <c r="BC664" i="1"/>
  <c r="L1526" i="1"/>
  <c r="O1526" i="1" s="1"/>
  <c r="U1526" i="1"/>
  <c r="W1526" i="1" s="1"/>
  <c r="A1581" i="1"/>
  <c r="H1580" i="1"/>
  <c r="AB1580" i="1"/>
  <c r="AA1580" i="1"/>
  <c r="T1580" i="1"/>
  <c r="J1527" i="1"/>
  <c r="K1527" i="1" s="1"/>
  <c r="M1527" i="1"/>
  <c r="N1527" i="1" s="1"/>
  <c r="I1528" i="1"/>
  <c r="X636" i="1"/>
  <c r="B636" i="1" s="1"/>
  <c r="AJ812" i="1" l="1"/>
  <c r="AC814" i="1"/>
  <c r="AI813" i="1"/>
  <c r="AD813" i="1"/>
  <c r="AE813" i="1"/>
  <c r="F1580" i="1"/>
  <c r="AL764" i="1"/>
  <c r="AK765" i="1"/>
  <c r="AM764" i="1"/>
  <c r="AQ764" i="1"/>
  <c r="AR763" i="1"/>
  <c r="AZ717" i="1"/>
  <c r="E1582" i="1"/>
  <c r="Q1581" i="1"/>
  <c r="D1581" i="1"/>
  <c r="G1581" i="1" s="1"/>
  <c r="AT718" i="1"/>
  <c r="AY718" i="1"/>
  <c r="AS719" i="1"/>
  <c r="AU718" i="1"/>
  <c r="BH664" i="1"/>
  <c r="R1580" i="1"/>
  <c r="S1580" i="1"/>
  <c r="Z1580" i="1" s="1"/>
  <c r="BA666" i="1"/>
  <c r="BC665" i="1"/>
  <c r="BG665" i="1"/>
  <c r="BB665" i="1"/>
  <c r="T1581" i="1"/>
  <c r="AB1581" i="1"/>
  <c r="AA1581" i="1"/>
  <c r="C637" i="1"/>
  <c r="M1528" i="1"/>
  <c r="N1528" i="1" s="1"/>
  <c r="J1528" i="1"/>
  <c r="K1528" i="1" s="1"/>
  <c r="I1529" i="1"/>
  <c r="A1582" i="1"/>
  <c r="H1581" i="1"/>
  <c r="L1527" i="1"/>
  <c r="O1527" i="1" s="1"/>
  <c r="U1527" i="1"/>
  <c r="W1527" i="1" s="1"/>
  <c r="BH665" i="1" l="1"/>
  <c r="AJ813" i="1"/>
  <c r="AR764" i="1"/>
  <c r="AD814" i="1"/>
  <c r="AC815" i="1"/>
  <c r="AI814" i="1"/>
  <c r="AE814" i="1"/>
  <c r="AL765" i="1"/>
  <c r="AK766" i="1"/>
  <c r="AM765" i="1"/>
  <c r="AQ765" i="1"/>
  <c r="F1581" i="1"/>
  <c r="AT719" i="1"/>
  <c r="AY719" i="1"/>
  <c r="AS720" i="1"/>
  <c r="AU719" i="1"/>
  <c r="S1581" i="1"/>
  <c r="Z1581" i="1" s="1"/>
  <c r="R1581" i="1"/>
  <c r="E1583" i="1"/>
  <c r="Q1582" i="1"/>
  <c r="AZ718" i="1"/>
  <c r="D1582" i="1"/>
  <c r="G1582" i="1" s="1"/>
  <c r="BA667" i="1"/>
  <c r="BC666" i="1"/>
  <c r="BB666" i="1"/>
  <c r="BG666" i="1"/>
  <c r="L1528" i="1"/>
  <c r="O1528" i="1" s="1"/>
  <c r="U1528" i="1"/>
  <c r="W1528" i="1" s="1"/>
  <c r="AB1582" i="1"/>
  <c r="AA1582" i="1"/>
  <c r="T1582" i="1"/>
  <c r="J1529" i="1"/>
  <c r="K1529" i="1" s="1"/>
  <c r="M1529" i="1"/>
  <c r="N1529" i="1" s="1"/>
  <c r="I1530" i="1"/>
  <c r="P637" i="1"/>
  <c r="A1583" i="1"/>
  <c r="H1582" i="1"/>
  <c r="BH666" i="1" l="1"/>
  <c r="F1582" i="1"/>
  <c r="AJ814" i="1"/>
  <c r="AI815" i="1"/>
  <c r="AD815" i="1"/>
  <c r="AC816" i="1"/>
  <c r="AE815" i="1"/>
  <c r="AR765" i="1"/>
  <c r="AK767" i="1"/>
  <c r="AL766" i="1"/>
  <c r="AM766" i="1"/>
  <c r="AQ766" i="1"/>
  <c r="S1582" i="1"/>
  <c r="Z1582" i="1" s="1"/>
  <c r="R1582" i="1"/>
  <c r="D1583" i="1"/>
  <c r="G1583" i="1" s="1"/>
  <c r="AY720" i="1"/>
  <c r="AS721" i="1"/>
  <c r="AT720" i="1"/>
  <c r="AU720" i="1"/>
  <c r="E1584" i="1"/>
  <c r="Q1583" i="1"/>
  <c r="AZ719" i="1"/>
  <c r="BB667" i="1"/>
  <c r="BA668" i="1"/>
  <c r="BC667" i="1"/>
  <c r="BG667" i="1"/>
  <c r="A1584" i="1"/>
  <c r="H1583" i="1"/>
  <c r="X637" i="1"/>
  <c r="B637" i="1" s="1"/>
  <c r="T1583" i="1"/>
  <c r="AB1583" i="1"/>
  <c r="AA1583" i="1"/>
  <c r="M1530" i="1"/>
  <c r="N1530" i="1" s="1"/>
  <c r="J1530" i="1"/>
  <c r="K1530" i="1" s="1"/>
  <c r="I1531" i="1"/>
  <c r="L1529" i="1"/>
  <c r="O1529" i="1" s="1"/>
  <c r="U1529" i="1"/>
  <c r="W1529" i="1" s="1"/>
  <c r="BH667" i="1" l="1"/>
  <c r="AI816" i="1"/>
  <c r="AC817" i="1"/>
  <c r="AD816" i="1"/>
  <c r="AE816" i="1"/>
  <c r="AJ815" i="1"/>
  <c r="AR766" i="1"/>
  <c r="AK768" i="1"/>
  <c r="AL767" i="1"/>
  <c r="AM767" i="1"/>
  <c r="AQ767" i="1"/>
  <c r="AZ720" i="1"/>
  <c r="F1583" i="1"/>
  <c r="E1585" i="1"/>
  <c r="Q1584" i="1"/>
  <c r="S1583" i="1"/>
  <c r="Z1583" i="1" s="1"/>
  <c r="R1583" i="1"/>
  <c r="AY721" i="1"/>
  <c r="AS722" i="1"/>
  <c r="AT721" i="1"/>
  <c r="AU721" i="1"/>
  <c r="D1584" i="1"/>
  <c r="G1584" i="1" s="1"/>
  <c r="BA669" i="1"/>
  <c r="BC668" i="1"/>
  <c r="BB668" i="1"/>
  <c r="BG668" i="1"/>
  <c r="C638" i="1"/>
  <c r="P638" i="1" s="1"/>
  <c r="L1530" i="1"/>
  <c r="O1530" i="1" s="1"/>
  <c r="U1530" i="1"/>
  <c r="W1530" i="1" s="1"/>
  <c r="AB1584" i="1"/>
  <c r="AA1584" i="1"/>
  <c r="T1584" i="1"/>
  <c r="J1531" i="1"/>
  <c r="K1531" i="1" s="1"/>
  <c r="M1531" i="1"/>
  <c r="N1531" i="1" s="1"/>
  <c r="I1532" i="1"/>
  <c r="A1585" i="1"/>
  <c r="H1584" i="1"/>
  <c r="AR767" i="1" l="1"/>
  <c r="BH668" i="1"/>
  <c r="F1584" i="1"/>
  <c r="AJ816" i="1"/>
  <c r="AD817" i="1"/>
  <c r="AI817" i="1"/>
  <c r="AC818" i="1"/>
  <c r="AE817" i="1"/>
  <c r="AL768" i="1"/>
  <c r="AK769" i="1"/>
  <c r="AM768" i="1"/>
  <c r="AQ768" i="1"/>
  <c r="AZ721" i="1"/>
  <c r="E1586" i="1"/>
  <c r="Q1585" i="1"/>
  <c r="AY722" i="1"/>
  <c r="AS723" i="1"/>
  <c r="AT722" i="1"/>
  <c r="AU722" i="1"/>
  <c r="R1584" i="1"/>
  <c r="S1584" i="1"/>
  <c r="Z1584" i="1" s="1"/>
  <c r="D1585" i="1"/>
  <c r="G1585" i="1" s="1"/>
  <c r="BB669" i="1"/>
  <c r="BG669" i="1"/>
  <c r="BA670" i="1"/>
  <c r="BC669" i="1"/>
  <c r="L1531" i="1"/>
  <c r="O1531" i="1" s="1"/>
  <c r="U1531" i="1"/>
  <c r="W1531" i="1" s="1"/>
  <c r="T1585" i="1"/>
  <c r="AB1585" i="1"/>
  <c r="AA1585" i="1"/>
  <c r="A1586" i="1"/>
  <c r="H1585" i="1"/>
  <c r="M1532" i="1"/>
  <c r="N1532" i="1" s="1"/>
  <c r="J1532" i="1"/>
  <c r="K1532" i="1" s="1"/>
  <c r="I1533" i="1"/>
  <c r="X638" i="1"/>
  <c r="B638" i="1" s="1"/>
  <c r="AR768" i="1" l="1"/>
  <c r="AC819" i="1"/>
  <c r="AI818" i="1"/>
  <c r="AD818" i="1"/>
  <c r="AE818" i="1"/>
  <c r="AJ817" i="1"/>
  <c r="AK770" i="1"/>
  <c r="AL769" i="1"/>
  <c r="AM769" i="1"/>
  <c r="AQ769" i="1"/>
  <c r="F1585" i="1"/>
  <c r="BH669" i="1"/>
  <c r="AS724" i="1"/>
  <c r="AT723" i="1"/>
  <c r="AY723" i="1"/>
  <c r="AU723" i="1"/>
  <c r="E1587" i="1"/>
  <c r="Q1586" i="1"/>
  <c r="R1585" i="1"/>
  <c r="S1585" i="1"/>
  <c r="Z1585" i="1" s="1"/>
  <c r="AZ722" i="1"/>
  <c r="D1586" i="1"/>
  <c r="G1586" i="1" s="1"/>
  <c r="BA671" i="1"/>
  <c r="BC670" i="1"/>
  <c r="BB670" i="1"/>
  <c r="BG670" i="1"/>
  <c r="C639" i="1"/>
  <c r="P639" i="1" s="1"/>
  <c r="L1532" i="1"/>
  <c r="O1532" i="1" s="1"/>
  <c r="U1532" i="1"/>
  <c r="W1532" i="1" s="1"/>
  <c r="AB1586" i="1"/>
  <c r="AA1586" i="1"/>
  <c r="T1586" i="1"/>
  <c r="J1533" i="1"/>
  <c r="K1533" i="1" s="1"/>
  <c r="M1533" i="1"/>
  <c r="N1533" i="1" s="1"/>
  <c r="I1534" i="1"/>
  <c r="A1587" i="1"/>
  <c r="H1586" i="1"/>
  <c r="AJ818" i="1" l="1"/>
  <c r="AR769" i="1"/>
  <c r="AI819" i="1"/>
  <c r="AD819" i="1"/>
  <c r="AC820" i="1"/>
  <c r="AE819" i="1"/>
  <c r="AL770" i="1"/>
  <c r="AK771" i="1"/>
  <c r="AM770" i="1"/>
  <c r="AQ770" i="1"/>
  <c r="F1586" i="1"/>
  <c r="E1588" i="1"/>
  <c r="Q1587" i="1"/>
  <c r="BH670" i="1"/>
  <c r="S1586" i="1"/>
  <c r="Z1586" i="1" s="1"/>
  <c r="R1586" i="1"/>
  <c r="AZ723" i="1"/>
  <c r="D1587" i="1"/>
  <c r="G1587" i="1" s="1"/>
  <c r="AT724" i="1"/>
  <c r="AY724" i="1"/>
  <c r="AS725" i="1"/>
  <c r="AU724" i="1"/>
  <c r="BC671" i="1"/>
  <c r="BG671" i="1"/>
  <c r="BB671" i="1"/>
  <c r="BA672" i="1"/>
  <c r="L1533" i="1"/>
  <c r="O1533" i="1" s="1"/>
  <c r="U1533" i="1"/>
  <c r="W1533" i="1" s="1"/>
  <c r="M1534" i="1"/>
  <c r="N1534" i="1" s="1"/>
  <c r="J1534" i="1"/>
  <c r="K1534" i="1" s="1"/>
  <c r="I1535" i="1"/>
  <c r="A1588" i="1"/>
  <c r="H1587" i="1"/>
  <c r="X639" i="1"/>
  <c r="B639" i="1" s="1"/>
  <c r="T1587" i="1"/>
  <c r="AB1587" i="1"/>
  <c r="AA1587" i="1"/>
  <c r="F1587" i="1" l="1"/>
  <c r="AJ819" i="1"/>
  <c r="AI820" i="1"/>
  <c r="AC821" i="1"/>
  <c r="AD820" i="1"/>
  <c r="AE820" i="1"/>
  <c r="AR770" i="1"/>
  <c r="BH671" i="1"/>
  <c r="AK772" i="1"/>
  <c r="AL771" i="1"/>
  <c r="AM771" i="1"/>
  <c r="AQ771" i="1"/>
  <c r="E1589" i="1"/>
  <c r="Q1588" i="1"/>
  <c r="AS726" i="1"/>
  <c r="AT725" i="1"/>
  <c r="AY725" i="1"/>
  <c r="AU725" i="1"/>
  <c r="R1587" i="1"/>
  <c r="S1587" i="1"/>
  <c r="Z1587" i="1" s="1"/>
  <c r="AZ724" i="1"/>
  <c r="D1588" i="1"/>
  <c r="BB672" i="1"/>
  <c r="BA673" i="1"/>
  <c r="BG672" i="1"/>
  <c r="BC672" i="1"/>
  <c r="C640" i="1"/>
  <c r="P640" i="1" s="1"/>
  <c r="A1589" i="1"/>
  <c r="H1588" i="1"/>
  <c r="AB1588" i="1"/>
  <c r="AA1588" i="1"/>
  <c r="T1588" i="1"/>
  <c r="J1535" i="1"/>
  <c r="K1535" i="1" s="1"/>
  <c r="M1535" i="1"/>
  <c r="N1535" i="1" s="1"/>
  <c r="I1536" i="1"/>
  <c r="L1534" i="1"/>
  <c r="O1534" i="1" s="1"/>
  <c r="U1534" i="1"/>
  <c r="W1534" i="1" s="1"/>
  <c r="F1588" i="1" l="1"/>
  <c r="AJ820" i="1"/>
  <c r="AD821" i="1"/>
  <c r="AC822" i="1"/>
  <c r="AI821" i="1"/>
  <c r="AE821" i="1"/>
  <c r="AK773" i="1"/>
  <c r="AL772" i="1"/>
  <c r="AM772" i="1"/>
  <c r="AQ772" i="1"/>
  <c r="AR771" i="1"/>
  <c r="BH672" i="1"/>
  <c r="AZ725" i="1"/>
  <c r="E1590" i="1"/>
  <c r="Q1589" i="1"/>
  <c r="G1588" i="1"/>
  <c r="AT726" i="1"/>
  <c r="AY726" i="1"/>
  <c r="AS727" i="1"/>
  <c r="AU726" i="1"/>
  <c r="R1588" i="1"/>
  <c r="S1588" i="1"/>
  <c r="Z1588" i="1" s="1"/>
  <c r="D1589" i="1"/>
  <c r="G1589" i="1" s="1"/>
  <c r="BA674" i="1"/>
  <c r="BG673" i="1"/>
  <c r="BC673" i="1"/>
  <c r="BB673" i="1"/>
  <c r="J1536" i="1"/>
  <c r="K1536" i="1" s="1"/>
  <c r="I1537" i="1"/>
  <c r="A1590" i="1"/>
  <c r="H1589" i="1"/>
  <c r="L1535" i="1"/>
  <c r="O1535" i="1" s="1"/>
  <c r="U1535" i="1"/>
  <c r="W1535" i="1" s="1"/>
  <c r="X640" i="1"/>
  <c r="B640" i="1" s="1"/>
  <c r="T1589" i="1"/>
  <c r="AB1589" i="1"/>
  <c r="AA1589" i="1"/>
  <c r="AD822" i="1" l="1"/>
  <c r="AC823" i="1"/>
  <c r="AI822" i="1"/>
  <c r="AE822" i="1"/>
  <c r="AJ821" i="1"/>
  <c r="AR772" i="1"/>
  <c r="BH673" i="1"/>
  <c r="AL773" i="1"/>
  <c r="AK774" i="1"/>
  <c r="AQ773" i="1"/>
  <c r="AM773" i="1"/>
  <c r="F1589" i="1"/>
  <c r="AT727" i="1"/>
  <c r="AY727" i="1"/>
  <c r="AS728" i="1"/>
  <c r="AU727" i="1"/>
  <c r="R1589" i="1"/>
  <c r="S1589" i="1"/>
  <c r="Z1589" i="1" s="1"/>
  <c r="D1590" i="1"/>
  <c r="G1590" i="1" s="1"/>
  <c r="E1591" i="1"/>
  <c r="Q1590" i="1"/>
  <c r="AZ726" i="1"/>
  <c r="BA675" i="1"/>
  <c r="BC674" i="1"/>
  <c r="BB674" i="1"/>
  <c r="BG674" i="1"/>
  <c r="C641" i="1"/>
  <c r="L1536" i="1"/>
  <c r="U1536" i="1"/>
  <c r="W1536" i="1" s="1"/>
  <c r="A1591" i="1"/>
  <c r="H1590" i="1"/>
  <c r="M1536" i="1"/>
  <c r="N1536" i="1" s="1"/>
  <c r="AB1590" i="1"/>
  <c r="AA1590" i="1"/>
  <c r="T1590" i="1"/>
  <c r="J1537" i="1"/>
  <c r="K1537" i="1" s="1"/>
  <c r="I1538" i="1"/>
  <c r="F1590" i="1" l="1"/>
  <c r="AC824" i="1"/>
  <c r="AI823" i="1"/>
  <c r="AD823" i="1"/>
  <c r="AE823" i="1"/>
  <c r="AJ822" i="1"/>
  <c r="AL774" i="1"/>
  <c r="AK775" i="1"/>
  <c r="AQ774" i="1"/>
  <c r="AM774" i="1"/>
  <c r="AR773" i="1"/>
  <c r="BH674" i="1"/>
  <c r="AY728" i="1"/>
  <c r="AS729" i="1"/>
  <c r="AT728" i="1"/>
  <c r="AU728" i="1"/>
  <c r="S1590" i="1"/>
  <c r="Z1590" i="1" s="1"/>
  <c r="R1590" i="1"/>
  <c r="E1592" i="1"/>
  <c r="Q1591" i="1"/>
  <c r="D1591" i="1"/>
  <c r="G1591" i="1" s="1"/>
  <c r="AZ727" i="1"/>
  <c r="BC675" i="1"/>
  <c r="BG675" i="1"/>
  <c r="BB675" i="1"/>
  <c r="BA676" i="1"/>
  <c r="M1537" i="1"/>
  <c r="M1538" i="1" s="1"/>
  <c r="P641" i="1"/>
  <c r="N1537" i="1"/>
  <c r="J1538" i="1"/>
  <c r="K1538" i="1" s="1"/>
  <c r="I1539" i="1"/>
  <c r="AB1591" i="1"/>
  <c r="AA1591" i="1"/>
  <c r="T1591" i="1"/>
  <c r="L1537" i="1"/>
  <c r="U1537" i="1"/>
  <c r="W1537" i="1" s="1"/>
  <c r="H1591" i="1"/>
  <c r="A1592" i="1"/>
  <c r="O1536" i="1"/>
  <c r="F1591" i="1" l="1"/>
  <c r="AJ823" i="1"/>
  <c r="AR774" i="1"/>
  <c r="AI824" i="1"/>
  <c r="AD824" i="1"/>
  <c r="AC825" i="1"/>
  <c r="AE824" i="1"/>
  <c r="AL775" i="1"/>
  <c r="AK776" i="1"/>
  <c r="AQ775" i="1"/>
  <c r="AM775" i="1"/>
  <c r="AZ728" i="1"/>
  <c r="D1592" i="1"/>
  <c r="G1592" i="1" s="1"/>
  <c r="E1593" i="1"/>
  <c r="Q1592" i="1"/>
  <c r="AY729" i="1"/>
  <c r="AS730" i="1"/>
  <c r="AT729" i="1"/>
  <c r="AU729" i="1"/>
  <c r="BH675" i="1"/>
  <c r="S1591" i="1"/>
  <c r="Z1591" i="1" s="1"/>
  <c r="R1591" i="1"/>
  <c r="BB676" i="1"/>
  <c r="BG676" i="1"/>
  <c r="BA677" i="1"/>
  <c r="BC676" i="1"/>
  <c r="X641" i="1"/>
  <c r="B641" i="1" s="1"/>
  <c r="N1538" i="1"/>
  <c r="O1537" i="1"/>
  <c r="C642" i="1"/>
  <c r="P642" i="1" s="1"/>
  <c r="L1538" i="1"/>
  <c r="U1538" i="1"/>
  <c r="W1538" i="1" s="1"/>
  <c r="T1592" i="1"/>
  <c r="AB1592" i="1"/>
  <c r="AA1592" i="1"/>
  <c r="J1539" i="1"/>
  <c r="K1539" i="1" s="1"/>
  <c r="M1539" i="1"/>
  <c r="I1540" i="1"/>
  <c r="A1593" i="1"/>
  <c r="H1592" i="1"/>
  <c r="F1592" i="1" l="1"/>
  <c r="AJ824" i="1"/>
  <c r="AD825" i="1"/>
  <c r="AC826" i="1"/>
  <c r="AI825" i="1"/>
  <c r="AE825" i="1"/>
  <c r="AL776" i="1"/>
  <c r="AQ776" i="1"/>
  <c r="AK777" i="1"/>
  <c r="AM776" i="1"/>
  <c r="AR775" i="1"/>
  <c r="R1592" i="1"/>
  <c r="S1592" i="1"/>
  <c r="Z1592" i="1" s="1"/>
  <c r="AZ729" i="1"/>
  <c r="D1593" i="1"/>
  <c r="G1593" i="1" s="1"/>
  <c r="E1594" i="1"/>
  <c r="Q1593" i="1"/>
  <c r="AY730" i="1"/>
  <c r="AS731" i="1"/>
  <c r="AT730" i="1"/>
  <c r="AU730" i="1"/>
  <c r="BH676" i="1"/>
  <c r="BG677" i="1"/>
  <c r="BC677" i="1"/>
  <c r="BB677" i="1"/>
  <c r="BA678" i="1"/>
  <c r="O1538" i="1"/>
  <c r="N1539" i="1"/>
  <c r="X642" i="1"/>
  <c r="B642" i="1" s="1"/>
  <c r="AB1593" i="1"/>
  <c r="AA1593" i="1"/>
  <c r="T1593" i="1"/>
  <c r="M1540" i="1"/>
  <c r="J1540" i="1"/>
  <c r="K1540" i="1" s="1"/>
  <c r="I1541" i="1"/>
  <c r="A1594" i="1"/>
  <c r="H1593" i="1"/>
  <c r="L1539" i="1"/>
  <c r="U1539" i="1"/>
  <c r="W1539" i="1" s="1"/>
  <c r="O1539" i="1" l="1"/>
  <c r="AD826" i="1"/>
  <c r="AC827" i="1"/>
  <c r="AI826" i="1"/>
  <c r="AE826" i="1"/>
  <c r="AJ825" i="1"/>
  <c r="AL777" i="1"/>
  <c r="AK778" i="1"/>
  <c r="AQ777" i="1"/>
  <c r="AM777" i="1"/>
  <c r="AR776" i="1"/>
  <c r="F1593" i="1"/>
  <c r="E1595" i="1"/>
  <c r="Q1594" i="1"/>
  <c r="S1594" i="1" s="1"/>
  <c r="S1593" i="1"/>
  <c r="Z1593" i="1" s="1"/>
  <c r="R1593" i="1"/>
  <c r="AZ730" i="1"/>
  <c r="D1594" i="1"/>
  <c r="G1594" i="1" s="1"/>
  <c r="BH677" i="1"/>
  <c r="AY731" i="1"/>
  <c r="AS732" i="1"/>
  <c r="AT731" i="1"/>
  <c r="AU731" i="1"/>
  <c r="BB678" i="1"/>
  <c r="BG678" i="1"/>
  <c r="BA679" i="1"/>
  <c r="BC678" i="1"/>
  <c r="N1540" i="1"/>
  <c r="A1595" i="1"/>
  <c r="H1594" i="1"/>
  <c r="J1541" i="1"/>
  <c r="K1541" i="1" s="1"/>
  <c r="M1541" i="1"/>
  <c r="I1542" i="1"/>
  <c r="C643" i="1"/>
  <c r="L1540" i="1"/>
  <c r="U1540" i="1"/>
  <c r="W1540" i="1" s="1"/>
  <c r="T1594" i="1"/>
  <c r="AB1594" i="1"/>
  <c r="AA1594" i="1"/>
  <c r="BH678" i="1" l="1"/>
  <c r="AI827" i="1"/>
  <c r="AD827" i="1"/>
  <c r="AC828" i="1"/>
  <c r="AE827" i="1"/>
  <c r="AJ826" i="1"/>
  <c r="AL778" i="1"/>
  <c r="AQ778" i="1"/>
  <c r="AK779" i="1"/>
  <c r="AM778" i="1"/>
  <c r="F1594" i="1"/>
  <c r="AR777" i="1"/>
  <c r="E1596" i="1"/>
  <c r="Q1595" i="1"/>
  <c r="AZ731" i="1"/>
  <c r="AY732" i="1"/>
  <c r="AS733" i="1"/>
  <c r="AT732" i="1"/>
  <c r="AU732" i="1"/>
  <c r="D1595" i="1"/>
  <c r="G1595" i="1" s="1"/>
  <c r="BG679" i="1"/>
  <c r="BB679" i="1"/>
  <c r="BA680" i="1"/>
  <c r="BC679" i="1"/>
  <c r="N1541" i="1"/>
  <c r="N1542" i="1" s="1"/>
  <c r="O1540" i="1"/>
  <c r="L1541" i="1"/>
  <c r="U1541" i="1"/>
  <c r="W1541" i="1" s="1"/>
  <c r="AB1595" i="1"/>
  <c r="AA1595" i="1"/>
  <c r="T1595" i="1"/>
  <c r="M1542" i="1"/>
  <c r="J1542" i="1"/>
  <c r="K1542" i="1" s="1"/>
  <c r="I1543" i="1"/>
  <c r="A1596" i="1"/>
  <c r="H1595" i="1"/>
  <c r="P643" i="1"/>
  <c r="AD828" i="1" l="1"/>
  <c r="AI828" i="1"/>
  <c r="AC829" i="1"/>
  <c r="AE828" i="1"/>
  <c r="AJ827" i="1"/>
  <c r="BH679" i="1"/>
  <c r="AQ779" i="1"/>
  <c r="AL779" i="1"/>
  <c r="AK780" i="1"/>
  <c r="AM779" i="1"/>
  <c r="AR778" i="1"/>
  <c r="O1541" i="1"/>
  <c r="F1595" i="1"/>
  <c r="AZ732" i="1"/>
  <c r="E1597" i="1"/>
  <c r="Q1596" i="1"/>
  <c r="S1595" i="1"/>
  <c r="Z1595" i="1" s="1"/>
  <c r="R1595" i="1"/>
  <c r="AY733" i="1"/>
  <c r="AS734" i="1"/>
  <c r="AT733" i="1"/>
  <c r="AU733" i="1"/>
  <c r="D1596" i="1"/>
  <c r="G1596" i="1" s="1"/>
  <c r="BA681" i="1"/>
  <c r="BA682" i="1" s="1"/>
  <c r="BC680" i="1"/>
  <c r="BG680" i="1"/>
  <c r="BB680" i="1"/>
  <c r="J1543" i="1"/>
  <c r="K1543" i="1" s="1"/>
  <c r="M1543" i="1"/>
  <c r="N1543" i="1" s="1"/>
  <c r="I1544" i="1"/>
  <c r="X643" i="1"/>
  <c r="B643" i="1" s="1"/>
  <c r="A1597" i="1"/>
  <c r="H1596" i="1"/>
  <c r="L1542" i="1"/>
  <c r="O1542" i="1" s="1"/>
  <c r="U1542" i="1"/>
  <c r="W1542" i="1" s="1"/>
  <c r="T1596" i="1"/>
  <c r="AB1596" i="1"/>
  <c r="AA1596" i="1"/>
  <c r="AI829" i="1" l="1"/>
  <c r="AC830" i="1"/>
  <c r="AD829" i="1"/>
  <c r="AE829" i="1"/>
  <c r="AJ828" i="1"/>
  <c r="AR779" i="1"/>
  <c r="AL780" i="1"/>
  <c r="AK781" i="1"/>
  <c r="AQ780" i="1"/>
  <c r="AM780" i="1"/>
  <c r="BH680" i="1"/>
  <c r="F1596" i="1"/>
  <c r="BA683" i="1"/>
  <c r="BB682" i="1"/>
  <c r="BC682" i="1"/>
  <c r="BG682" i="1"/>
  <c r="AZ733" i="1"/>
  <c r="E1598" i="1"/>
  <c r="Q1597" i="1"/>
  <c r="AT734" i="1"/>
  <c r="AS735" i="1"/>
  <c r="AY734" i="1"/>
  <c r="AU734" i="1"/>
  <c r="R1596" i="1"/>
  <c r="S1596" i="1"/>
  <c r="Z1596" i="1" s="1"/>
  <c r="D1597" i="1"/>
  <c r="BB681" i="1"/>
  <c r="BG681" i="1"/>
  <c r="BC681" i="1"/>
  <c r="H1597" i="1"/>
  <c r="A1598" i="1"/>
  <c r="M1544" i="1"/>
  <c r="N1544" i="1" s="1"/>
  <c r="J1544" i="1"/>
  <c r="K1544" i="1" s="1"/>
  <c r="I1545" i="1"/>
  <c r="L1543" i="1"/>
  <c r="O1543" i="1" s="1"/>
  <c r="U1543" i="1"/>
  <c r="W1543" i="1" s="1"/>
  <c r="AB1597" i="1"/>
  <c r="AA1597" i="1"/>
  <c r="T1597" i="1"/>
  <c r="C644" i="1"/>
  <c r="F1597" i="1" l="1"/>
  <c r="AJ829" i="1"/>
  <c r="AD830" i="1"/>
  <c r="AC831" i="1"/>
  <c r="AI830" i="1"/>
  <c r="AE830" i="1"/>
  <c r="BH682" i="1"/>
  <c r="AL781" i="1"/>
  <c r="AK782" i="1"/>
  <c r="AQ781" i="1"/>
  <c r="AM781" i="1"/>
  <c r="AR780" i="1"/>
  <c r="G1597" i="1"/>
  <c r="AZ734" i="1"/>
  <c r="S1597" i="1"/>
  <c r="Z1597" i="1" s="1"/>
  <c r="R1597" i="1"/>
  <c r="E1599" i="1"/>
  <c r="Q1598" i="1"/>
  <c r="D1598" i="1"/>
  <c r="G1598" i="1" s="1"/>
  <c r="BH681" i="1"/>
  <c r="AT735" i="1"/>
  <c r="AS736" i="1"/>
  <c r="AY735" i="1"/>
  <c r="AU735" i="1"/>
  <c r="BB683" i="1"/>
  <c r="BA684" i="1"/>
  <c r="BC683" i="1"/>
  <c r="BG683" i="1"/>
  <c r="P644" i="1"/>
  <c r="J1545" i="1"/>
  <c r="K1545" i="1" s="1"/>
  <c r="M1545" i="1"/>
  <c r="N1545" i="1" s="1"/>
  <c r="I1546" i="1"/>
  <c r="A1599" i="1"/>
  <c r="H1598" i="1"/>
  <c r="L1544" i="1"/>
  <c r="O1544" i="1" s="1"/>
  <c r="U1544" i="1"/>
  <c r="W1544" i="1" s="1"/>
  <c r="AA1598" i="1"/>
  <c r="T1598" i="1"/>
  <c r="AB1598" i="1"/>
  <c r="F1598" i="1" l="1"/>
  <c r="AD831" i="1"/>
  <c r="AI831" i="1"/>
  <c r="AC832" i="1"/>
  <c r="AC833" i="1" s="1"/>
  <c r="AE831" i="1"/>
  <c r="AJ830" i="1"/>
  <c r="AL782" i="1"/>
  <c r="AK783" i="1"/>
  <c r="AQ782" i="1"/>
  <c r="AM782" i="1"/>
  <c r="BH683" i="1"/>
  <c r="AR781" i="1"/>
  <c r="D1599" i="1"/>
  <c r="G1599" i="1" s="1"/>
  <c r="E1600" i="1"/>
  <c r="Q1599" i="1"/>
  <c r="BB684" i="1"/>
  <c r="BA685" i="1"/>
  <c r="BC684" i="1"/>
  <c r="BG684" i="1"/>
  <c r="AT736" i="1"/>
  <c r="AS737" i="1"/>
  <c r="AY736" i="1"/>
  <c r="AU736" i="1"/>
  <c r="AZ735" i="1"/>
  <c r="S1598" i="1"/>
  <c r="Z1598" i="1" s="1"/>
  <c r="R1598" i="1"/>
  <c r="M1546" i="1"/>
  <c r="N1546" i="1" s="1"/>
  <c r="J1546" i="1"/>
  <c r="K1546" i="1" s="1"/>
  <c r="I1547" i="1"/>
  <c r="A1600" i="1"/>
  <c r="H1599" i="1"/>
  <c r="L1545" i="1"/>
  <c r="O1545" i="1" s="1"/>
  <c r="U1545" i="1"/>
  <c r="W1545" i="1" s="1"/>
  <c r="AB1599" i="1"/>
  <c r="AA1599" i="1"/>
  <c r="T1599" i="1"/>
  <c r="X644" i="1"/>
  <c r="B644" i="1" s="1"/>
  <c r="BH684" i="1" l="1"/>
  <c r="AC834" i="1"/>
  <c r="AD833" i="1"/>
  <c r="AE833" i="1"/>
  <c r="AI833" i="1"/>
  <c r="AD832" i="1"/>
  <c r="AI832" i="1"/>
  <c r="AE832" i="1"/>
  <c r="F1599" i="1"/>
  <c r="AJ831" i="1"/>
  <c r="AL783" i="1"/>
  <c r="AQ783" i="1"/>
  <c r="AK784" i="1"/>
  <c r="AM783" i="1"/>
  <c r="AR782" i="1"/>
  <c r="S1599" i="1"/>
  <c r="Z1599" i="1" s="1"/>
  <c r="R1599" i="1"/>
  <c r="D1600" i="1"/>
  <c r="G1600" i="1" s="1"/>
  <c r="AT737" i="1"/>
  <c r="AS738" i="1"/>
  <c r="AY737" i="1"/>
  <c r="AU737" i="1"/>
  <c r="BB685" i="1"/>
  <c r="BA686" i="1"/>
  <c r="BC685" i="1"/>
  <c r="BG685" i="1"/>
  <c r="E1601" i="1"/>
  <c r="Q1600" i="1"/>
  <c r="AZ736" i="1"/>
  <c r="L1546" i="1"/>
  <c r="O1546" i="1" s="1"/>
  <c r="U1546" i="1"/>
  <c r="W1546" i="1" s="1"/>
  <c r="AB1600" i="1"/>
  <c r="AA1600" i="1"/>
  <c r="T1600" i="1"/>
  <c r="C645" i="1"/>
  <c r="A1601" i="1"/>
  <c r="H1600" i="1"/>
  <c r="J1547" i="1"/>
  <c r="K1547" i="1" s="1"/>
  <c r="M1547" i="1"/>
  <c r="N1547" i="1" s="1"/>
  <c r="I1548" i="1"/>
  <c r="AJ833" i="1" l="1"/>
  <c r="AD834" i="1"/>
  <c r="AC835" i="1"/>
  <c r="AE834" i="1"/>
  <c r="AI834" i="1"/>
  <c r="F1600" i="1"/>
  <c r="BH685" i="1"/>
  <c r="AJ832" i="1"/>
  <c r="AL784" i="1"/>
  <c r="AK785" i="1"/>
  <c r="AQ784" i="1"/>
  <c r="AM784" i="1"/>
  <c r="AR783" i="1"/>
  <c r="E1602" i="1"/>
  <c r="Q1601" i="1"/>
  <c r="R1600" i="1"/>
  <c r="S1600" i="1"/>
  <c r="Z1600" i="1" s="1"/>
  <c r="BB686" i="1"/>
  <c r="BA687" i="1"/>
  <c r="BC686" i="1"/>
  <c r="BG686" i="1"/>
  <c r="AS739" i="1"/>
  <c r="AY738" i="1"/>
  <c r="AT738" i="1"/>
  <c r="AU738" i="1"/>
  <c r="D1601" i="1"/>
  <c r="G1601" i="1" s="1"/>
  <c r="AZ737" i="1"/>
  <c r="P645" i="1"/>
  <c r="L1547" i="1"/>
  <c r="O1547" i="1" s="1"/>
  <c r="U1547" i="1"/>
  <c r="W1547" i="1" s="1"/>
  <c r="A1602" i="1"/>
  <c r="H1601" i="1"/>
  <c r="M1548" i="1"/>
  <c r="N1548" i="1" s="1"/>
  <c r="J1548" i="1"/>
  <c r="K1548" i="1" s="1"/>
  <c r="I1549" i="1"/>
  <c r="T1601" i="1"/>
  <c r="AB1601" i="1"/>
  <c r="AA1601" i="1"/>
  <c r="AJ834" i="1" l="1"/>
  <c r="AD835" i="1"/>
  <c r="AC836" i="1"/>
  <c r="AE835" i="1"/>
  <c r="AI835" i="1"/>
  <c r="F1601" i="1"/>
  <c r="AL785" i="1"/>
  <c r="AK786" i="1"/>
  <c r="AQ785" i="1"/>
  <c r="AM785" i="1"/>
  <c r="BH686" i="1"/>
  <c r="AR784" i="1"/>
  <c r="AZ738" i="1"/>
  <c r="BB687" i="1"/>
  <c r="BA688" i="1"/>
  <c r="BC687" i="1"/>
  <c r="BG687" i="1"/>
  <c r="S1601" i="1"/>
  <c r="Z1601" i="1" s="1"/>
  <c r="R1601" i="1"/>
  <c r="E1603" i="1"/>
  <c r="Q1602" i="1"/>
  <c r="AY739" i="1"/>
  <c r="AS740" i="1"/>
  <c r="AS741" i="1" s="1"/>
  <c r="AT739" i="1"/>
  <c r="AU739" i="1"/>
  <c r="D1602" i="1"/>
  <c r="J1549" i="1"/>
  <c r="K1549" i="1" s="1"/>
  <c r="M1549" i="1"/>
  <c r="N1549" i="1" s="1"/>
  <c r="I1550" i="1"/>
  <c r="H1602" i="1"/>
  <c r="A1603" i="1"/>
  <c r="X645" i="1"/>
  <c r="B645" i="1" s="1"/>
  <c r="L1548" i="1"/>
  <c r="O1548" i="1" s="1"/>
  <c r="U1548" i="1"/>
  <c r="W1548" i="1" s="1"/>
  <c r="AB1602" i="1"/>
  <c r="AA1602" i="1"/>
  <c r="T1602" i="1"/>
  <c r="AJ835" i="1" l="1"/>
  <c r="F1602" i="1"/>
  <c r="AD836" i="1"/>
  <c r="AC837" i="1"/>
  <c r="AE836" i="1"/>
  <c r="AI836" i="1"/>
  <c r="AJ836" i="1" s="1"/>
  <c r="AZ739" i="1"/>
  <c r="AK787" i="1"/>
  <c r="AQ786" i="1"/>
  <c r="AL786" i="1"/>
  <c r="AM786" i="1"/>
  <c r="AS742" i="1"/>
  <c r="AT741" i="1"/>
  <c r="AU741" i="1"/>
  <c r="AY741" i="1"/>
  <c r="AR785" i="1"/>
  <c r="G1602" i="1"/>
  <c r="D1603" i="1"/>
  <c r="G1603" i="1" s="1"/>
  <c r="AT740" i="1"/>
  <c r="AY740" i="1"/>
  <c r="AU740" i="1"/>
  <c r="BB688" i="1"/>
  <c r="BA689" i="1"/>
  <c r="BC688" i="1"/>
  <c r="BG688" i="1"/>
  <c r="E1604" i="1"/>
  <c r="Q1603" i="1"/>
  <c r="S1602" i="1"/>
  <c r="Z1602" i="1" s="1"/>
  <c r="R1602" i="1"/>
  <c r="BH687" i="1"/>
  <c r="C646" i="1"/>
  <c r="H1603" i="1"/>
  <c r="A1604" i="1"/>
  <c r="M1550" i="1"/>
  <c r="N1550" i="1" s="1"/>
  <c r="J1550" i="1"/>
  <c r="K1550" i="1" s="1"/>
  <c r="I1551" i="1"/>
  <c r="L1549" i="1"/>
  <c r="O1549" i="1" s="1"/>
  <c r="U1549" i="1"/>
  <c r="W1549" i="1" s="1"/>
  <c r="AA1603" i="1"/>
  <c r="T1603" i="1"/>
  <c r="AB1603" i="1"/>
  <c r="F1603" i="1" l="1"/>
  <c r="AC838" i="1"/>
  <c r="AD837" i="1"/>
  <c r="AE837" i="1"/>
  <c r="AI837" i="1"/>
  <c r="AR786" i="1"/>
  <c r="AT742" i="1"/>
  <c r="AS743" i="1"/>
  <c r="AU742" i="1"/>
  <c r="AY742" i="1"/>
  <c r="AL787" i="1"/>
  <c r="AK788" i="1"/>
  <c r="AQ787" i="1"/>
  <c r="AM787" i="1"/>
  <c r="AZ741" i="1"/>
  <c r="E1605" i="1"/>
  <c r="Q1604" i="1"/>
  <c r="R1603" i="1"/>
  <c r="S1603" i="1"/>
  <c r="Z1603" i="1" s="1"/>
  <c r="BB689" i="1"/>
  <c r="BA690" i="1"/>
  <c r="BC689" i="1"/>
  <c r="BG689" i="1"/>
  <c r="AZ740" i="1"/>
  <c r="D1604" i="1"/>
  <c r="G1604" i="1" s="1"/>
  <c r="BH688" i="1"/>
  <c r="J1551" i="1"/>
  <c r="K1551" i="1" s="1"/>
  <c r="M1551" i="1"/>
  <c r="N1551" i="1" s="1"/>
  <c r="I1552" i="1"/>
  <c r="T1604" i="1"/>
  <c r="AB1604" i="1"/>
  <c r="AA1604" i="1"/>
  <c r="A1605" i="1"/>
  <c r="H1604" i="1"/>
  <c r="P646" i="1"/>
  <c r="L1550" i="1"/>
  <c r="O1550" i="1" s="1"/>
  <c r="U1550" i="1"/>
  <c r="W1550" i="1" s="1"/>
  <c r="AJ837" i="1" l="1"/>
  <c r="AZ742" i="1"/>
  <c r="AD838" i="1"/>
  <c r="AC839" i="1"/>
  <c r="AE838" i="1"/>
  <c r="AI838" i="1"/>
  <c r="F1604" i="1"/>
  <c r="AK789" i="1"/>
  <c r="AL788" i="1"/>
  <c r="AQ788" i="1"/>
  <c r="AM788" i="1"/>
  <c r="AT743" i="1"/>
  <c r="AS744" i="1"/>
  <c r="AU743" i="1"/>
  <c r="AY743" i="1"/>
  <c r="BH689" i="1"/>
  <c r="AR787" i="1"/>
  <c r="BA691" i="1"/>
  <c r="BB690" i="1"/>
  <c r="BC690" i="1"/>
  <c r="BG690" i="1"/>
  <c r="R1604" i="1"/>
  <c r="S1604" i="1"/>
  <c r="Z1604" i="1" s="1"/>
  <c r="E1606" i="1"/>
  <c r="Q1605" i="1"/>
  <c r="D1605" i="1"/>
  <c r="G1605" i="1" s="1"/>
  <c r="L1551" i="1"/>
  <c r="O1551" i="1" s="1"/>
  <c r="U1551" i="1"/>
  <c r="W1551" i="1" s="1"/>
  <c r="A1606" i="1"/>
  <c r="H1605" i="1"/>
  <c r="AB1605" i="1"/>
  <c r="AA1605" i="1"/>
  <c r="T1605" i="1"/>
  <c r="M1552" i="1"/>
  <c r="N1552" i="1" s="1"/>
  <c r="J1552" i="1"/>
  <c r="K1552" i="1" s="1"/>
  <c r="I1553" i="1"/>
  <c r="X646" i="1"/>
  <c r="B646" i="1" s="1"/>
  <c r="AZ743" i="1" l="1"/>
  <c r="AC840" i="1"/>
  <c r="AD839" i="1"/>
  <c r="AE839" i="1"/>
  <c r="AI839" i="1"/>
  <c r="AJ838" i="1"/>
  <c r="F1605" i="1"/>
  <c r="BH690" i="1"/>
  <c r="AR788" i="1"/>
  <c r="AT744" i="1"/>
  <c r="AS745" i="1"/>
  <c r="AU744" i="1"/>
  <c r="AY744" i="1"/>
  <c r="AQ789" i="1"/>
  <c r="AK790" i="1"/>
  <c r="AL789" i="1"/>
  <c r="AM789" i="1"/>
  <c r="S1605" i="1"/>
  <c r="Z1605" i="1" s="1"/>
  <c r="R1605" i="1"/>
  <c r="E1607" i="1"/>
  <c r="Q1606" i="1"/>
  <c r="D1606" i="1"/>
  <c r="G1606" i="1" s="1"/>
  <c r="BB691" i="1"/>
  <c r="BA692" i="1"/>
  <c r="BC691" i="1"/>
  <c r="BG691" i="1"/>
  <c r="J1553" i="1"/>
  <c r="K1553" i="1" s="1"/>
  <c r="M1553" i="1"/>
  <c r="N1553" i="1" s="1"/>
  <c r="I1554" i="1"/>
  <c r="C647" i="1"/>
  <c r="T1606" i="1"/>
  <c r="AB1606" i="1"/>
  <c r="AA1606" i="1"/>
  <c r="L1552" i="1"/>
  <c r="O1552" i="1" s="1"/>
  <c r="U1552" i="1"/>
  <c r="W1552" i="1" s="1"/>
  <c r="A1607" i="1"/>
  <c r="H1606" i="1"/>
  <c r="AJ839" i="1" l="1"/>
  <c r="AZ744" i="1"/>
  <c r="AD840" i="1"/>
  <c r="AC841" i="1"/>
  <c r="AE840" i="1"/>
  <c r="AI840" i="1"/>
  <c r="AJ840" i="1" s="1"/>
  <c r="F1606" i="1"/>
  <c r="AR789" i="1"/>
  <c r="AQ790" i="1"/>
  <c r="AL790" i="1"/>
  <c r="AK791" i="1"/>
  <c r="AM790" i="1"/>
  <c r="AS746" i="1"/>
  <c r="AT745" i="1"/>
  <c r="AU745" i="1"/>
  <c r="AY745" i="1"/>
  <c r="BA693" i="1"/>
  <c r="BB692" i="1"/>
  <c r="BC692" i="1"/>
  <c r="BG692" i="1"/>
  <c r="S1606" i="1"/>
  <c r="Z1606" i="1" s="1"/>
  <c r="R1606" i="1"/>
  <c r="D1607" i="1"/>
  <c r="E1608" i="1"/>
  <c r="Q1607" i="1"/>
  <c r="BH691" i="1"/>
  <c r="L1553" i="1"/>
  <c r="O1553" i="1" s="1"/>
  <c r="U1553" i="1"/>
  <c r="W1553" i="1" s="1"/>
  <c r="P647" i="1"/>
  <c r="A1608" i="1"/>
  <c r="H1607" i="1"/>
  <c r="AB1607" i="1"/>
  <c r="AA1607" i="1"/>
  <c r="T1607" i="1"/>
  <c r="M1554" i="1"/>
  <c r="N1554" i="1" s="1"/>
  <c r="J1554" i="1"/>
  <c r="K1554" i="1" s="1"/>
  <c r="I1555" i="1"/>
  <c r="F1607" i="1" l="1"/>
  <c r="AC842" i="1"/>
  <c r="AD841" i="1"/>
  <c r="AE841" i="1"/>
  <c r="AI841" i="1"/>
  <c r="BH692" i="1"/>
  <c r="G1607" i="1"/>
  <c r="AK792" i="1"/>
  <c r="AQ791" i="1"/>
  <c r="AL791" i="1"/>
  <c r="AM791" i="1"/>
  <c r="AR790" i="1"/>
  <c r="AT746" i="1"/>
  <c r="AS747" i="1"/>
  <c r="AU746" i="1"/>
  <c r="AY746" i="1"/>
  <c r="AZ745" i="1"/>
  <c r="S1607" i="1"/>
  <c r="Z1607" i="1" s="1"/>
  <c r="R1607" i="1"/>
  <c r="E1609" i="1"/>
  <c r="Q1608" i="1"/>
  <c r="D1608" i="1"/>
  <c r="G1608" i="1" s="1"/>
  <c r="BB693" i="1"/>
  <c r="BA694" i="1"/>
  <c r="BC693" i="1"/>
  <c r="BG693" i="1"/>
  <c r="J1555" i="1"/>
  <c r="K1555" i="1" s="1"/>
  <c r="M1555" i="1"/>
  <c r="N1555" i="1" s="1"/>
  <c r="I1556" i="1"/>
  <c r="L1554" i="1"/>
  <c r="O1554" i="1" s="1"/>
  <c r="U1554" i="1"/>
  <c r="W1554" i="1" s="1"/>
  <c r="A1609" i="1"/>
  <c r="H1608" i="1"/>
  <c r="X647" i="1"/>
  <c r="B647" i="1" s="1"/>
  <c r="T1608" i="1"/>
  <c r="AB1608" i="1"/>
  <c r="AA1608" i="1"/>
  <c r="AJ841" i="1" l="1"/>
  <c r="AD842" i="1"/>
  <c r="AC843" i="1"/>
  <c r="AE842" i="1"/>
  <c r="AI842" i="1"/>
  <c r="F1608" i="1"/>
  <c r="AS748" i="1"/>
  <c r="AT747" i="1"/>
  <c r="AU747" i="1"/>
  <c r="AY747" i="1"/>
  <c r="AR791" i="1"/>
  <c r="AZ746" i="1"/>
  <c r="AL792" i="1"/>
  <c r="AK793" i="1"/>
  <c r="AQ792" i="1"/>
  <c r="AM792" i="1"/>
  <c r="BB694" i="1"/>
  <c r="BA695" i="1"/>
  <c r="BC694" i="1"/>
  <c r="BG694" i="1"/>
  <c r="R1608" i="1"/>
  <c r="S1608" i="1"/>
  <c r="Z1608" i="1" s="1"/>
  <c r="D1609" i="1"/>
  <c r="G1609" i="1" s="1"/>
  <c r="E1610" i="1"/>
  <c r="Q1609" i="1"/>
  <c r="BH693" i="1"/>
  <c r="C648" i="1"/>
  <c r="M1556" i="1"/>
  <c r="N1556" i="1" s="1"/>
  <c r="J1556" i="1"/>
  <c r="K1556" i="1" s="1"/>
  <c r="I1557" i="1"/>
  <c r="A1610" i="1"/>
  <c r="H1609" i="1"/>
  <c r="L1555" i="1"/>
  <c r="O1555" i="1" s="1"/>
  <c r="U1555" i="1"/>
  <c r="W1555" i="1" s="1"/>
  <c r="AB1609" i="1"/>
  <c r="AA1609" i="1"/>
  <c r="T1609" i="1"/>
  <c r="AJ842" i="1" l="1"/>
  <c r="BH694" i="1"/>
  <c r="AD843" i="1"/>
  <c r="AC844" i="1"/>
  <c r="AE843" i="1"/>
  <c r="AI843" i="1"/>
  <c r="AJ843" i="1" s="1"/>
  <c r="AZ747" i="1"/>
  <c r="F1609" i="1"/>
  <c r="AR792" i="1"/>
  <c r="AQ793" i="1"/>
  <c r="AK794" i="1"/>
  <c r="AL793" i="1"/>
  <c r="AM793" i="1"/>
  <c r="AS749" i="1"/>
  <c r="AT748" i="1"/>
  <c r="AU748" i="1"/>
  <c r="AY748" i="1"/>
  <c r="E1611" i="1"/>
  <c r="Q1610" i="1"/>
  <c r="R1609" i="1"/>
  <c r="S1609" i="1"/>
  <c r="Z1609" i="1" s="1"/>
  <c r="BB695" i="1"/>
  <c r="BA696" i="1"/>
  <c r="BC695" i="1"/>
  <c r="BG695" i="1"/>
  <c r="D1610" i="1"/>
  <c r="G1610" i="1" s="1"/>
  <c r="P648" i="1"/>
  <c r="R648" i="1"/>
  <c r="L1556" i="1"/>
  <c r="O1556" i="1" s="1"/>
  <c r="U1556" i="1"/>
  <c r="W1556" i="1" s="1"/>
  <c r="A1611" i="1"/>
  <c r="H1610" i="1"/>
  <c r="T1610" i="1"/>
  <c r="AB1610" i="1"/>
  <c r="AA1610" i="1"/>
  <c r="J1557" i="1"/>
  <c r="K1557" i="1" s="1"/>
  <c r="M1557" i="1"/>
  <c r="N1557" i="1" s="1"/>
  <c r="I1558" i="1"/>
  <c r="AZ748" i="1" l="1"/>
  <c r="BH695" i="1"/>
  <c r="AC845" i="1"/>
  <c r="AD844" i="1"/>
  <c r="AE844" i="1"/>
  <c r="AI844" i="1"/>
  <c r="F1610" i="1"/>
  <c r="AR793" i="1"/>
  <c r="AK795" i="1"/>
  <c r="AL794" i="1"/>
  <c r="AQ794" i="1"/>
  <c r="AM794" i="1"/>
  <c r="AS750" i="1"/>
  <c r="AT749" i="1"/>
  <c r="AU749" i="1"/>
  <c r="AY749" i="1"/>
  <c r="BB696" i="1"/>
  <c r="BA697" i="1"/>
  <c r="BC696" i="1"/>
  <c r="BG696" i="1"/>
  <c r="R1610" i="1"/>
  <c r="S1610" i="1"/>
  <c r="Z1610" i="1" s="1"/>
  <c r="E1612" i="1"/>
  <c r="Q1611" i="1"/>
  <c r="D1611" i="1"/>
  <c r="G1611" i="1" s="1"/>
  <c r="X648" i="1"/>
  <c r="J1558" i="1"/>
  <c r="K1558" i="1" s="1"/>
  <c r="M1558" i="1"/>
  <c r="N1558" i="1" s="1"/>
  <c r="I1559" i="1"/>
  <c r="A1612" i="1"/>
  <c r="H1611" i="1"/>
  <c r="L1557" i="1"/>
  <c r="O1557" i="1" s="1"/>
  <c r="U1557" i="1"/>
  <c r="W1557" i="1" s="1"/>
  <c r="AB1611" i="1"/>
  <c r="AA1611" i="1"/>
  <c r="T1611" i="1"/>
  <c r="Z648" i="1" l="1"/>
  <c r="GN31" i="1"/>
  <c r="GO31" i="1" s="1"/>
  <c r="AD845" i="1"/>
  <c r="AC846" i="1"/>
  <c r="AE845" i="1"/>
  <c r="AI845" i="1"/>
  <c r="AJ845" i="1" s="1"/>
  <c r="AJ844" i="1"/>
  <c r="F1611" i="1"/>
  <c r="AR794" i="1"/>
  <c r="BH696" i="1"/>
  <c r="AZ749" i="1"/>
  <c r="AT750" i="1"/>
  <c r="AS751" i="1"/>
  <c r="AU750" i="1"/>
  <c r="AY750" i="1"/>
  <c r="AQ795" i="1"/>
  <c r="AL795" i="1"/>
  <c r="AK796" i="1"/>
  <c r="AM795" i="1"/>
  <c r="S1611" i="1"/>
  <c r="Z1611" i="1" s="1"/>
  <c r="R1611" i="1"/>
  <c r="D1612" i="1"/>
  <c r="G1612" i="1" s="1"/>
  <c r="BB697" i="1"/>
  <c r="BA698" i="1"/>
  <c r="BC697" i="1"/>
  <c r="BG697" i="1"/>
  <c r="E1613" i="1"/>
  <c r="Q1612" i="1"/>
  <c r="B648" i="1"/>
  <c r="BK648" i="1"/>
  <c r="BI649" i="1"/>
  <c r="BO648" i="1"/>
  <c r="C649" i="1"/>
  <c r="P649" i="1" s="1"/>
  <c r="M1559" i="1"/>
  <c r="N1559" i="1" s="1"/>
  <c r="J1559" i="1"/>
  <c r="K1559" i="1" s="1"/>
  <c r="I1560" i="1"/>
  <c r="T1612" i="1"/>
  <c r="AB1612" i="1"/>
  <c r="AA1612" i="1"/>
  <c r="L1558" i="1"/>
  <c r="O1558" i="1" s="1"/>
  <c r="U1558" i="1"/>
  <c r="W1558" i="1" s="1"/>
  <c r="A1613" i="1"/>
  <c r="H1612" i="1"/>
  <c r="AD846" i="1" l="1"/>
  <c r="AC847" i="1"/>
  <c r="AE846" i="1"/>
  <c r="AI846" i="1"/>
  <c r="AJ846" i="1" s="1"/>
  <c r="AZ750" i="1"/>
  <c r="F1612" i="1"/>
  <c r="BH697" i="1"/>
  <c r="AQ796" i="1"/>
  <c r="AK797" i="1"/>
  <c r="AL796" i="1"/>
  <c r="AM796" i="1"/>
  <c r="AR795" i="1"/>
  <c r="AS752" i="1"/>
  <c r="AT751" i="1"/>
  <c r="AU751" i="1"/>
  <c r="AY751" i="1"/>
  <c r="BP648" i="1"/>
  <c r="R1612" i="1"/>
  <c r="S1612" i="1"/>
  <c r="Z1612" i="1" s="1"/>
  <c r="BA699" i="1"/>
  <c r="BB698" i="1"/>
  <c r="BC698" i="1"/>
  <c r="BG698" i="1"/>
  <c r="E1614" i="1"/>
  <c r="Q1613" i="1"/>
  <c r="D1613" i="1"/>
  <c r="G1613" i="1" s="1"/>
  <c r="BK649" i="1"/>
  <c r="BI650" i="1"/>
  <c r="BJ649" i="1"/>
  <c r="BO649" i="1"/>
  <c r="AB1613" i="1"/>
  <c r="AA1613" i="1"/>
  <c r="T1613" i="1"/>
  <c r="L1559" i="1"/>
  <c r="O1559" i="1" s="1"/>
  <c r="U1559" i="1"/>
  <c r="W1559" i="1" s="1"/>
  <c r="A1614" i="1"/>
  <c r="H1613" i="1"/>
  <c r="X649" i="1"/>
  <c r="J1560" i="1"/>
  <c r="K1560" i="1" s="1"/>
  <c r="M1560" i="1"/>
  <c r="N1560" i="1" s="1"/>
  <c r="I1561" i="1"/>
  <c r="F1613" i="1" l="1"/>
  <c r="BP649" i="1"/>
  <c r="B649" i="1" s="1"/>
  <c r="AC848" i="1"/>
  <c r="AD847" i="1"/>
  <c r="AE847" i="1"/>
  <c r="AI847" i="1"/>
  <c r="AR796" i="1"/>
  <c r="BH698" i="1"/>
  <c r="AS753" i="1"/>
  <c r="AT752" i="1"/>
  <c r="AU752" i="1"/>
  <c r="AY752" i="1"/>
  <c r="AQ797" i="1"/>
  <c r="AL797" i="1"/>
  <c r="AK798" i="1"/>
  <c r="AM797" i="1"/>
  <c r="AZ751" i="1"/>
  <c r="S1613" i="1"/>
  <c r="Z1613" i="1" s="1"/>
  <c r="R1613" i="1"/>
  <c r="D1614" i="1"/>
  <c r="G1614" i="1" s="1"/>
  <c r="BB699" i="1"/>
  <c r="BA700" i="1"/>
  <c r="BC699" i="1"/>
  <c r="BG699" i="1"/>
  <c r="E1615" i="1"/>
  <c r="Q1614" i="1"/>
  <c r="BI651" i="1"/>
  <c r="BK650" i="1"/>
  <c r="BJ650" i="1"/>
  <c r="BO650" i="1"/>
  <c r="J1561" i="1"/>
  <c r="K1561" i="1" s="1"/>
  <c r="M1561" i="1"/>
  <c r="N1561" i="1" s="1"/>
  <c r="I1562" i="1"/>
  <c r="C650" i="1"/>
  <c r="T1614" i="1"/>
  <c r="AB1614" i="1"/>
  <c r="AA1614" i="1"/>
  <c r="L1560" i="1"/>
  <c r="O1560" i="1" s="1"/>
  <c r="U1560" i="1"/>
  <c r="W1560" i="1" s="1"/>
  <c r="A1615" i="1"/>
  <c r="H1614" i="1"/>
  <c r="AD848" i="1" l="1"/>
  <c r="AC849" i="1"/>
  <c r="AE848" i="1"/>
  <c r="AI848" i="1"/>
  <c r="AJ848" i="1" s="1"/>
  <c r="AJ847" i="1"/>
  <c r="BH699" i="1"/>
  <c r="AR797" i="1"/>
  <c r="AL798" i="1"/>
  <c r="AK799" i="1"/>
  <c r="AQ798" i="1"/>
  <c r="AM798" i="1"/>
  <c r="AS754" i="1"/>
  <c r="AT753" i="1"/>
  <c r="AU753" i="1"/>
  <c r="AY753" i="1"/>
  <c r="AZ753" i="1" s="1"/>
  <c r="AZ752" i="1"/>
  <c r="F1614" i="1"/>
  <c r="E1616" i="1"/>
  <c r="Q1615" i="1"/>
  <c r="BP650" i="1"/>
  <c r="S1614" i="1"/>
  <c r="Z1614" i="1" s="1"/>
  <c r="R1614" i="1"/>
  <c r="BB700" i="1"/>
  <c r="BA701" i="1"/>
  <c r="BC700" i="1"/>
  <c r="BG700" i="1"/>
  <c r="D1615" i="1"/>
  <c r="G1615" i="1" s="1"/>
  <c r="BK651" i="1"/>
  <c r="BI652" i="1"/>
  <c r="BJ651" i="1"/>
  <c r="BO651" i="1"/>
  <c r="A1616" i="1"/>
  <c r="H1615" i="1"/>
  <c r="L1561" i="1"/>
  <c r="O1561" i="1" s="1"/>
  <c r="U1561" i="1"/>
  <c r="W1561" i="1" s="1"/>
  <c r="AB1615" i="1"/>
  <c r="AA1615" i="1"/>
  <c r="T1615" i="1"/>
  <c r="P650" i="1"/>
  <c r="J1562" i="1"/>
  <c r="K1562" i="1" s="1"/>
  <c r="M1562" i="1"/>
  <c r="N1562" i="1" s="1"/>
  <c r="I1563" i="1"/>
  <c r="AC850" i="1" l="1"/>
  <c r="AD849" i="1"/>
  <c r="AE849" i="1"/>
  <c r="AI849" i="1"/>
  <c r="BH700" i="1"/>
  <c r="AK800" i="1"/>
  <c r="AL799" i="1"/>
  <c r="AQ799" i="1"/>
  <c r="AM799" i="1"/>
  <c r="AT754" i="1"/>
  <c r="AS755" i="1"/>
  <c r="AU754" i="1"/>
  <c r="AY754" i="1"/>
  <c r="AR798" i="1"/>
  <c r="F1615" i="1"/>
  <c r="BP651" i="1"/>
  <c r="BB701" i="1"/>
  <c r="BA702" i="1"/>
  <c r="BC701" i="1"/>
  <c r="BG701" i="1"/>
  <c r="E1617" i="1"/>
  <c r="Q1616" i="1"/>
  <c r="S1615" i="1"/>
  <c r="Z1615" i="1" s="1"/>
  <c r="R1615" i="1"/>
  <c r="D1616" i="1"/>
  <c r="BK652" i="1"/>
  <c r="BI653" i="1"/>
  <c r="BO652" i="1"/>
  <c r="BJ652" i="1"/>
  <c r="J1563" i="1"/>
  <c r="K1563" i="1" s="1"/>
  <c r="M1563" i="1"/>
  <c r="N1563" i="1" s="1"/>
  <c r="I1564" i="1"/>
  <c r="X650" i="1"/>
  <c r="B650" i="1" s="1"/>
  <c r="A1617" i="1"/>
  <c r="H1616" i="1"/>
  <c r="L1562" i="1"/>
  <c r="O1562" i="1" s="1"/>
  <c r="U1562" i="1"/>
  <c r="W1562" i="1" s="1"/>
  <c r="T1616" i="1"/>
  <c r="AB1616" i="1"/>
  <c r="AA1616" i="1"/>
  <c r="AJ849" i="1" l="1"/>
  <c r="BH701" i="1"/>
  <c r="F1616" i="1"/>
  <c r="AC851" i="1"/>
  <c r="AD850" i="1"/>
  <c r="AE850" i="1"/>
  <c r="AI850" i="1"/>
  <c r="AZ754" i="1"/>
  <c r="BP652" i="1"/>
  <c r="AS756" i="1"/>
  <c r="AT755" i="1"/>
  <c r="AU755" i="1"/>
  <c r="AY755" i="1"/>
  <c r="AR799" i="1"/>
  <c r="AL800" i="1"/>
  <c r="AK801" i="1"/>
  <c r="AQ800" i="1"/>
  <c r="AM800" i="1"/>
  <c r="G1616" i="1"/>
  <c r="R1616" i="1"/>
  <c r="S1616" i="1"/>
  <c r="Z1616" i="1" s="1"/>
  <c r="BA703" i="1"/>
  <c r="BB702" i="1"/>
  <c r="BC702" i="1"/>
  <c r="BG702" i="1"/>
  <c r="D1617" i="1"/>
  <c r="G1617" i="1" s="1"/>
  <c r="E1618" i="1"/>
  <c r="Q1617" i="1"/>
  <c r="BK653" i="1"/>
  <c r="BI654" i="1"/>
  <c r="BO653" i="1"/>
  <c r="BJ653" i="1"/>
  <c r="C651" i="1"/>
  <c r="P651" i="1" s="1"/>
  <c r="J1564" i="1"/>
  <c r="K1564" i="1" s="1"/>
  <c r="I1565" i="1"/>
  <c r="A1618" i="1"/>
  <c r="H1617" i="1"/>
  <c r="L1563" i="1"/>
  <c r="O1563" i="1" s="1"/>
  <c r="U1563" i="1"/>
  <c r="W1563" i="1" s="1"/>
  <c r="AB1617" i="1"/>
  <c r="AA1617" i="1"/>
  <c r="T1617" i="1"/>
  <c r="AJ850" i="1" l="1"/>
  <c r="BH702" i="1"/>
  <c r="AZ755" i="1"/>
  <c r="AD851" i="1"/>
  <c r="AC852" i="1"/>
  <c r="AE851" i="1"/>
  <c r="AI851" i="1"/>
  <c r="F1617" i="1"/>
  <c r="AR800" i="1"/>
  <c r="AS757" i="1"/>
  <c r="AT756" i="1"/>
  <c r="AU756" i="1"/>
  <c r="AY756" i="1"/>
  <c r="AL801" i="1"/>
  <c r="AK802" i="1"/>
  <c r="AK803" i="1" s="1"/>
  <c r="AQ801" i="1"/>
  <c r="AM801" i="1"/>
  <c r="E1619" i="1"/>
  <c r="Q1618" i="1"/>
  <c r="BB703" i="1"/>
  <c r="BA704" i="1"/>
  <c r="BC703" i="1"/>
  <c r="BG703" i="1"/>
  <c r="BH703" i="1" s="1"/>
  <c r="S1617" i="1"/>
  <c r="Z1617" i="1" s="1"/>
  <c r="R1617" i="1"/>
  <c r="BP653" i="1"/>
  <c r="D1618" i="1"/>
  <c r="G1618" i="1" s="1"/>
  <c r="BI655" i="1"/>
  <c r="BK654" i="1"/>
  <c r="BO654" i="1"/>
  <c r="BJ654" i="1"/>
  <c r="T1618" i="1"/>
  <c r="AB1618" i="1"/>
  <c r="AA1618" i="1"/>
  <c r="M1564" i="1"/>
  <c r="N1564" i="1" s="1"/>
  <c r="L1564" i="1"/>
  <c r="U1564" i="1"/>
  <c r="W1564" i="1" s="1"/>
  <c r="A1619" i="1"/>
  <c r="H1618" i="1"/>
  <c r="X651" i="1"/>
  <c r="B651" i="1" s="1"/>
  <c r="J1565" i="1"/>
  <c r="K1565" i="1" s="1"/>
  <c r="I1566" i="1"/>
  <c r="AC853" i="1" l="1"/>
  <c r="AD852" i="1"/>
  <c r="AE852" i="1"/>
  <c r="AI852" i="1"/>
  <c r="AJ851" i="1"/>
  <c r="AQ803" i="1"/>
  <c r="AL803" i="1"/>
  <c r="AK804" i="1"/>
  <c r="AM803" i="1"/>
  <c r="F1618" i="1"/>
  <c r="AL802" i="1"/>
  <c r="AQ802" i="1"/>
  <c r="AM802" i="1"/>
  <c r="BP654" i="1"/>
  <c r="AR801" i="1"/>
  <c r="AT757" i="1"/>
  <c r="AS758" i="1"/>
  <c r="AU757" i="1"/>
  <c r="AY757" i="1"/>
  <c r="AZ756" i="1"/>
  <c r="E1620" i="1"/>
  <c r="Q1619" i="1"/>
  <c r="BA705" i="1"/>
  <c r="BB704" i="1"/>
  <c r="BC704" i="1"/>
  <c r="BG704" i="1"/>
  <c r="R1618" i="1"/>
  <c r="S1618" i="1"/>
  <c r="Z1618" i="1" s="1"/>
  <c r="D1619" i="1"/>
  <c r="G1619" i="1" s="1"/>
  <c r="BI656" i="1"/>
  <c r="BJ655" i="1"/>
  <c r="BK655" i="1"/>
  <c r="BO655" i="1"/>
  <c r="M1565" i="1"/>
  <c r="M1566" i="1" s="1"/>
  <c r="N1565" i="1"/>
  <c r="O1564" i="1"/>
  <c r="C652" i="1"/>
  <c r="P652" i="1" s="1"/>
  <c r="L1565" i="1"/>
  <c r="U1565" i="1"/>
  <c r="W1565" i="1" s="1"/>
  <c r="AB1619" i="1"/>
  <c r="AA1619" i="1"/>
  <c r="T1619" i="1"/>
  <c r="J1566" i="1"/>
  <c r="K1566" i="1" s="1"/>
  <c r="I1567" i="1"/>
  <c r="A1620" i="1"/>
  <c r="H1619" i="1"/>
  <c r="AJ852" i="1" l="1"/>
  <c r="BP655" i="1"/>
  <c r="AZ757" i="1"/>
  <c r="AD853" i="1"/>
  <c r="AC854" i="1"/>
  <c r="AE853" i="1"/>
  <c r="AI853" i="1"/>
  <c r="F1619" i="1"/>
  <c r="AL804" i="1"/>
  <c r="AK805" i="1"/>
  <c r="AQ804" i="1"/>
  <c r="AM804" i="1"/>
  <c r="AR802" i="1"/>
  <c r="AR803" i="1"/>
  <c r="O1565" i="1"/>
  <c r="AT758" i="1"/>
  <c r="AS759" i="1"/>
  <c r="AU758" i="1"/>
  <c r="AY758" i="1"/>
  <c r="BH704" i="1"/>
  <c r="E1621" i="1"/>
  <c r="Q1620" i="1"/>
  <c r="BB705" i="1"/>
  <c r="BA706" i="1"/>
  <c r="BC705" i="1"/>
  <c r="BG705" i="1"/>
  <c r="R1619" i="1"/>
  <c r="S1619" i="1"/>
  <c r="Z1619" i="1" s="1"/>
  <c r="D1620" i="1"/>
  <c r="G1620" i="1" s="1"/>
  <c r="BJ656" i="1"/>
  <c r="BO656" i="1"/>
  <c r="BK656" i="1"/>
  <c r="BI657" i="1"/>
  <c r="N1566" i="1"/>
  <c r="T1620" i="1"/>
  <c r="AB1620" i="1"/>
  <c r="AA1620" i="1"/>
  <c r="A1621" i="1"/>
  <c r="H1620" i="1"/>
  <c r="J1567" i="1"/>
  <c r="K1567" i="1" s="1"/>
  <c r="M1567" i="1"/>
  <c r="I1568" i="1"/>
  <c r="L1566" i="1"/>
  <c r="U1566" i="1"/>
  <c r="W1566" i="1" s="1"/>
  <c r="X652" i="1"/>
  <c r="B652" i="1" s="1"/>
  <c r="BH705" i="1" l="1"/>
  <c r="AD854" i="1"/>
  <c r="AC855" i="1"/>
  <c r="AE854" i="1"/>
  <c r="AI854" i="1"/>
  <c r="O1566" i="1"/>
  <c r="AZ758" i="1"/>
  <c r="AJ853" i="1"/>
  <c r="AQ805" i="1"/>
  <c r="AL805" i="1"/>
  <c r="AK806" i="1"/>
  <c r="AM805" i="1"/>
  <c r="AR804" i="1"/>
  <c r="BP656" i="1"/>
  <c r="AS760" i="1"/>
  <c r="AT759" i="1"/>
  <c r="AU759" i="1"/>
  <c r="AY759" i="1"/>
  <c r="F1620" i="1"/>
  <c r="BA707" i="1"/>
  <c r="BB706" i="1"/>
  <c r="BC706" i="1"/>
  <c r="BG706" i="1"/>
  <c r="R1620" i="1"/>
  <c r="S1620" i="1"/>
  <c r="Z1620" i="1" s="1"/>
  <c r="E1622" i="1"/>
  <c r="Q1621" i="1"/>
  <c r="D1621" i="1"/>
  <c r="G1621" i="1" s="1"/>
  <c r="BJ657" i="1"/>
  <c r="BI658" i="1"/>
  <c r="BK657" i="1"/>
  <c r="BO657" i="1"/>
  <c r="N1567" i="1"/>
  <c r="J1568" i="1"/>
  <c r="K1568" i="1" s="1"/>
  <c r="M1568" i="1"/>
  <c r="I1569" i="1"/>
  <c r="A1622" i="1"/>
  <c r="H1621" i="1"/>
  <c r="C653" i="1"/>
  <c r="L1567" i="1"/>
  <c r="U1567" i="1"/>
  <c r="W1567" i="1" s="1"/>
  <c r="AB1621" i="1"/>
  <c r="AA1621" i="1"/>
  <c r="T1621" i="1"/>
  <c r="AJ854" i="1" l="1"/>
  <c r="BH706" i="1"/>
  <c r="AC856" i="1"/>
  <c r="AD855" i="1"/>
  <c r="AE855" i="1"/>
  <c r="AI855" i="1"/>
  <c r="F1621" i="1"/>
  <c r="AQ806" i="1"/>
  <c r="AK807" i="1"/>
  <c r="AL806" i="1"/>
  <c r="AM806" i="1"/>
  <c r="AR805" i="1"/>
  <c r="AS761" i="1"/>
  <c r="AT760" i="1"/>
  <c r="AU760" i="1"/>
  <c r="AY760" i="1"/>
  <c r="AZ759" i="1"/>
  <c r="N1568" i="1"/>
  <c r="S1621" i="1"/>
  <c r="Z1621" i="1" s="1"/>
  <c r="R1621" i="1"/>
  <c r="D1622" i="1"/>
  <c r="G1622" i="1" s="1"/>
  <c r="BP657" i="1"/>
  <c r="E1623" i="1"/>
  <c r="Q1622" i="1"/>
  <c r="S1622" i="1" s="1"/>
  <c r="BA708" i="1"/>
  <c r="BB707" i="1"/>
  <c r="BC707" i="1"/>
  <c r="BG707" i="1"/>
  <c r="BH707" i="1" s="1"/>
  <c r="BJ658" i="1"/>
  <c r="BK658" i="1"/>
  <c r="BI659" i="1"/>
  <c r="BO658" i="1"/>
  <c r="O1567" i="1"/>
  <c r="P653" i="1"/>
  <c r="A1623" i="1"/>
  <c r="H1622" i="1"/>
  <c r="L1568" i="1"/>
  <c r="U1568" i="1"/>
  <c r="W1568" i="1" s="1"/>
  <c r="T1622" i="1"/>
  <c r="AB1622" i="1"/>
  <c r="AA1622" i="1"/>
  <c r="J1569" i="1"/>
  <c r="K1569" i="1" s="1"/>
  <c r="M1569" i="1"/>
  <c r="I1570" i="1"/>
  <c r="BP658" i="1" l="1"/>
  <c r="O1568" i="1"/>
  <c r="F1622" i="1"/>
  <c r="AC857" i="1"/>
  <c r="AD856" i="1"/>
  <c r="AE856" i="1"/>
  <c r="AI856" i="1"/>
  <c r="AJ855" i="1"/>
  <c r="N1569" i="1"/>
  <c r="AR806" i="1"/>
  <c r="AL807" i="1"/>
  <c r="AQ807" i="1"/>
  <c r="AK808" i="1"/>
  <c r="AM807" i="1"/>
  <c r="AZ760" i="1"/>
  <c r="AT761" i="1"/>
  <c r="AS762" i="1"/>
  <c r="AU761" i="1"/>
  <c r="AY761" i="1"/>
  <c r="E1624" i="1"/>
  <c r="Q1623" i="1"/>
  <c r="BB708" i="1"/>
  <c r="BA709" i="1"/>
  <c r="BC708" i="1"/>
  <c r="BG708" i="1"/>
  <c r="D1623" i="1"/>
  <c r="G1623" i="1" s="1"/>
  <c r="BI660" i="1"/>
  <c r="BK659" i="1"/>
  <c r="BJ659" i="1"/>
  <c r="BO659" i="1"/>
  <c r="AB1623" i="1"/>
  <c r="AA1623" i="1"/>
  <c r="T1623" i="1"/>
  <c r="X653" i="1"/>
  <c r="B653" i="1" s="1"/>
  <c r="J1570" i="1"/>
  <c r="K1570" i="1" s="1"/>
  <c r="M1570" i="1"/>
  <c r="I1571" i="1"/>
  <c r="L1569" i="1"/>
  <c r="U1569" i="1"/>
  <c r="W1569" i="1" s="1"/>
  <c r="A1624" i="1"/>
  <c r="H1623" i="1"/>
  <c r="F1623" i="1" l="1"/>
  <c r="BH708" i="1"/>
  <c r="AZ761" i="1"/>
  <c r="AJ856" i="1"/>
  <c r="AD857" i="1"/>
  <c r="AC858" i="1"/>
  <c r="AE857" i="1"/>
  <c r="AI857" i="1"/>
  <c r="N1570" i="1"/>
  <c r="O1569" i="1"/>
  <c r="AQ808" i="1"/>
  <c r="AL808" i="1"/>
  <c r="AK809" i="1"/>
  <c r="AM808" i="1"/>
  <c r="AR807" i="1"/>
  <c r="AT762" i="1"/>
  <c r="AS763" i="1"/>
  <c r="AU762" i="1"/>
  <c r="AY762" i="1"/>
  <c r="E1625" i="1"/>
  <c r="Q1624" i="1"/>
  <c r="BP659" i="1"/>
  <c r="BA710" i="1"/>
  <c r="BB709" i="1"/>
  <c r="BC709" i="1"/>
  <c r="BG709" i="1"/>
  <c r="S1623" i="1"/>
  <c r="Z1623" i="1" s="1"/>
  <c r="R1623" i="1"/>
  <c r="D1624" i="1"/>
  <c r="G1624" i="1" s="1"/>
  <c r="BJ660" i="1"/>
  <c r="BK660" i="1"/>
  <c r="BO660" i="1"/>
  <c r="BI661" i="1"/>
  <c r="C654" i="1"/>
  <c r="J1571" i="1"/>
  <c r="K1571" i="1" s="1"/>
  <c r="M1571" i="1"/>
  <c r="I1572" i="1"/>
  <c r="A1625" i="1"/>
  <c r="H1624" i="1"/>
  <c r="L1570" i="1"/>
  <c r="U1570" i="1"/>
  <c r="W1570" i="1" s="1"/>
  <c r="T1624" i="1"/>
  <c r="AB1624" i="1"/>
  <c r="AA1624" i="1"/>
  <c r="AJ857" i="1" l="1"/>
  <c r="N1571" i="1"/>
  <c r="O1570" i="1"/>
  <c r="AD858" i="1"/>
  <c r="AC859" i="1"/>
  <c r="AE858" i="1"/>
  <c r="AI858" i="1"/>
  <c r="AQ809" i="1"/>
  <c r="AK810" i="1"/>
  <c r="AL809" i="1"/>
  <c r="AM809" i="1"/>
  <c r="AR808" i="1"/>
  <c r="AZ762" i="1"/>
  <c r="AS764" i="1"/>
  <c r="AT763" i="1"/>
  <c r="AU763" i="1"/>
  <c r="AY763" i="1"/>
  <c r="BP660" i="1"/>
  <c r="F1624" i="1"/>
  <c r="BA711" i="1"/>
  <c r="BB710" i="1"/>
  <c r="BC710" i="1"/>
  <c r="BG710" i="1"/>
  <c r="BH710" i="1" s="1"/>
  <c r="BH709" i="1"/>
  <c r="E1626" i="1"/>
  <c r="Q1625" i="1"/>
  <c r="R1624" i="1"/>
  <c r="S1624" i="1"/>
  <c r="Z1624" i="1" s="1"/>
  <c r="D1625" i="1"/>
  <c r="G1625" i="1" s="1"/>
  <c r="BI662" i="1"/>
  <c r="BO661" i="1"/>
  <c r="BK661" i="1"/>
  <c r="BJ661" i="1"/>
  <c r="P654" i="1"/>
  <c r="J1572" i="1"/>
  <c r="K1572" i="1" s="1"/>
  <c r="M1572" i="1"/>
  <c r="I1573" i="1"/>
  <c r="A1626" i="1"/>
  <c r="H1625" i="1"/>
  <c r="L1571" i="1"/>
  <c r="U1571" i="1"/>
  <c r="W1571" i="1" s="1"/>
  <c r="AB1625" i="1"/>
  <c r="AA1625" i="1"/>
  <c r="T1625" i="1"/>
  <c r="AJ858" i="1" l="1"/>
  <c r="O1571" i="1"/>
  <c r="N1572" i="1"/>
  <c r="AD859" i="1"/>
  <c r="AC860" i="1"/>
  <c r="AE859" i="1"/>
  <c r="AI859" i="1"/>
  <c r="AR809" i="1"/>
  <c r="AZ763" i="1"/>
  <c r="AQ810" i="1"/>
  <c r="AK811" i="1"/>
  <c r="AL810" i="1"/>
  <c r="AM810" i="1"/>
  <c r="AS765" i="1"/>
  <c r="AT764" i="1"/>
  <c r="AU764" i="1"/>
  <c r="AY764" i="1"/>
  <c r="F1625" i="1"/>
  <c r="S1625" i="1"/>
  <c r="Z1625" i="1" s="1"/>
  <c r="R1625" i="1"/>
  <c r="E1627" i="1"/>
  <c r="Q1626" i="1"/>
  <c r="D1626" i="1"/>
  <c r="G1626" i="1" s="1"/>
  <c r="BP661" i="1"/>
  <c r="BA712" i="1"/>
  <c r="BB711" i="1"/>
  <c r="BG711" i="1"/>
  <c r="BC711" i="1"/>
  <c r="X654" i="1"/>
  <c r="B654" i="1" s="1"/>
  <c r="BJ662" i="1"/>
  <c r="BI663" i="1"/>
  <c r="BK662" i="1"/>
  <c r="BO662" i="1"/>
  <c r="C655" i="1"/>
  <c r="P655" i="1" s="1"/>
  <c r="L1572" i="1"/>
  <c r="O1572" i="1" s="1"/>
  <c r="U1572" i="1"/>
  <c r="W1572" i="1" s="1"/>
  <c r="T1626" i="1"/>
  <c r="AB1626" i="1"/>
  <c r="AA1626" i="1"/>
  <c r="A1627" i="1"/>
  <c r="H1626" i="1"/>
  <c r="J1573" i="1"/>
  <c r="K1573" i="1" s="1"/>
  <c r="M1573" i="1"/>
  <c r="N1573" i="1" s="1"/>
  <c r="I1574" i="1"/>
  <c r="AJ859" i="1" l="1"/>
  <c r="AZ764" i="1"/>
  <c r="AD860" i="1"/>
  <c r="AC861" i="1"/>
  <c r="AE860" i="1"/>
  <c r="AI860" i="1"/>
  <c r="AK812" i="1"/>
  <c r="AL811" i="1"/>
  <c r="AQ811" i="1"/>
  <c r="AM811" i="1"/>
  <c r="AR810" i="1"/>
  <c r="F1626" i="1"/>
  <c r="BP662" i="1"/>
  <c r="AT765" i="1"/>
  <c r="AS766" i="1"/>
  <c r="AU765" i="1"/>
  <c r="AY765" i="1"/>
  <c r="BB712" i="1"/>
  <c r="BA713" i="1"/>
  <c r="BG712" i="1"/>
  <c r="BC712" i="1"/>
  <c r="S1626" i="1"/>
  <c r="Z1626" i="1" s="1"/>
  <c r="R1626" i="1"/>
  <c r="D1627" i="1"/>
  <c r="G1627" i="1" s="1"/>
  <c r="E1628" i="1"/>
  <c r="Q1627" i="1"/>
  <c r="BH711" i="1"/>
  <c r="BJ663" i="1"/>
  <c r="BI664" i="1"/>
  <c r="BO663" i="1"/>
  <c r="BK663" i="1"/>
  <c r="J1574" i="1"/>
  <c r="K1574" i="1" s="1"/>
  <c r="M1574" i="1"/>
  <c r="N1574" i="1" s="1"/>
  <c r="I1575" i="1"/>
  <c r="A1628" i="1"/>
  <c r="H1627" i="1"/>
  <c r="AB1627" i="1"/>
  <c r="AA1627" i="1"/>
  <c r="T1627" i="1"/>
  <c r="L1573" i="1"/>
  <c r="O1573" i="1" s="1"/>
  <c r="U1573" i="1"/>
  <c r="W1573" i="1" s="1"/>
  <c r="X655" i="1"/>
  <c r="B655" i="1" s="1"/>
  <c r="BP663" i="1" l="1"/>
  <c r="AD861" i="1"/>
  <c r="AC862" i="1"/>
  <c r="AE861" i="1"/>
  <c r="AI861" i="1"/>
  <c r="AJ860" i="1"/>
  <c r="F1627" i="1"/>
  <c r="AR811" i="1"/>
  <c r="AK813" i="1"/>
  <c r="AQ812" i="1"/>
  <c r="AL812" i="1"/>
  <c r="AM812" i="1"/>
  <c r="AT766" i="1"/>
  <c r="AS767" i="1"/>
  <c r="AU766" i="1"/>
  <c r="AY766" i="1"/>
  <c r="AZ765" i="1"/>
  <c r="S1627" i="1"/>
  <c r="Z1627" i="1" s="1"/>
  <c r="R1627" i="1"/>
  <c r="BG713" i="1"/>
  <c r="BA714" i="1"/>
  <c r="BB713" i="1"/>
  <c r="BC713" i="1"/>
  <c r="E1629" i="1"/>
  <c r="Q1628" i="1"/>
  <c r="D1628" i="1"/>
  <c r="G1628" i="1" s="1"/>
  <c r="BH712" i="1"/>
  <c r="BJ664" i="1"/>
  <c r="BO664" i="1"/>
  <c r="BI665" i="1"/>
  <c r="BK664" i="1"/>
  <c r="A1629" i="1"/>
  <c r="H1628" i="1"/>
  <c r="L1574" i="1"/>
  <c r="O1574" i="1" s="1"/>
  <c r="U1574" i="1"/>
  <c r="W1574" i="1" s="1"/>
  <c r="T1628" i="1"/>
  <c r="AB1628" i="1"/>
  <c r="AA1628" i="1"/>
  <c r="C656" i="1"/>
  <c r="J1575" i="1"/>
  <c r="K1575" i="1" s="1"/>
  <c r="M1575" i="1"/>
  <c r="N1575" i="1" s="1"/>
  <c r="I1576" i="1"/>
  <c r="AJ861" i="1" l="1"/>
  <c r="AC863" i="1"/>
  <c r="AD862" i="1"/>
  <c r="AE862" i="1"/>
  <c r="AI862" i="1"/>
  <c r="F1628" i="1"/>
  <c r="AR812" i="1"/>
  <c r="AL813" i="1"/>
  <c r="AK814" i="1"/>
  <c r="AQ813" i="1"/>
  <c r="AM813" i="1"/>
  <c r="AZ766" i="1"/>
  <c r="AT767" i="1"/>
  <c r="AS768" i="1"/>
  <c r="AU767" i="1"/>
  <c r="AY767" i="1"/>
  <c r="R1628" i="1"/>
  <c r="S1628" i="1"/>
  <c r="Z1628" i="1" s="1"/>
  <c r="BG714" i="1"/>
  <c r="BB714" i="1"/>
  <c r="BA715" i="1"/>
  <c r="BC714" i="1"/>
  <c r="D1629" i="1"/>
  <c r="G1629" i="1" s="1"/>
  <c r="E1630" i="1"/>
  <c r="Q1629" i="1"/>
  <c r="BP664" i="1"/>
  <c r="BH713" i="1"/>
  <c r="BK665" i="1"/>
  <c r="BJ665" i="1"/>
  <c r="BO665" i="1"/>
  <c r="BI666" i="1"/>
  <c r="J1576" i="1"/>
  <c r="K1576" i="1" s="1"/>
  <c r="M1576" i="1"/>
  <c r="N1576" i="1" s="1"/>
  <c r="I1577" i="1"/>
  <c r="P656" i="1"/>
  <c r="A1630" i="1"/>
  <c r="H1629" i="1"/>
  <c r="L1575" i="1"/>
  <c r="O1575" i="1" s="1"/>
  <c r="U1575" i="1"/>
  <c r="W1575" i="1" s="1"/>
  <c r="AB1629" i="1"/>
  <c r="AA1629" i="1"/>
  <c r="T1629" i="1"/>
  <c r="AJ862" i="1" l="1"/>
  <c r="AC864" i="1"/>
  <c r="AD863" i="1"/>
  <c r="AE863" i="1"/>
  <c r="AI863" i="1"/>
  <c r="AQ814" i="1"/>
  <c r="AL814" i="1"/>
  <c r="AK815" i="1"/>
  <c r="AM814" i="1"/>
  <c r="AZ767" i="1"/>
  <c r="AR813" i="1"/>
  <c r="AS769" i="1"/>
  <c r="AT768" i="1"/>
  <c r="AU768" i="1"/>
  <c r="AY768" i="1"/>
  <c r="F1629" i="1"/>
  <c r="BH714" i="1"/>
  <c r="BP665" i="1"/>
  <c r="S1629" i="1"/>
  <c r="Z1629" i="1" s="1"/>
  <c r="R1629" i="1"/>
  <c r="E1631" i="1"/>
  <c r="Q1630" i="1"/>
  <c r="D1630" i="1"/>
  <c r="G1630" i="1" s="1"/>
  <c r="BG715" i="1"/>
  <c r="BA716" i="1"/>
  <c r="BB715" i="1"/>
  <c r="BC715" i="1"/>
  <c r="BI667" i="1"/>
  <c r="BK666" i="1"/>
  <c r="BO666" i="1"/>
  <c r="BJ666" i="1"/>
  <c r="L1576" i="1"/>
  <c r="O1576" i="1" s="1"/>
  <c r="U1576" i="1"/>
  <c r="W1576" i="1" s="1"/>
  <c r="A1631" i="1"/>
  <c r="H1630" i="1"/>
  <c r="X656" i="1"/>
  <c r="B656" i="1" s="1"/>
  <c r="J1577" i="1"/>
  <c r="K1577" i="1" s="1"/>
  <c r="M1577" i="1"/>
  <c r="N1577" i="1" s="1"/>
  <c r="I1578" i="1"/>
  <c r="T1630" i="1"/>
  <c r="AB1630" i="1"/>
  <c r="AA1630" i="1"/>
  <c r="AJ863" i="1" l="1"/>
  <c r="AE864" i="1"/>
  <c r="AC865" i="1"/>
  <c r="AD864" i="1"/>
  <c r="AI864" i="1"/>
  <c r="AK816" i="1"/>
  <c r="AQ815" i="1"/>
  <c r="AL815" i="1"/>
  <c r="AM815" i="1"/>
  <c r="AZ768" i="1"/>
  <c r="AR814" i="1"/>
  <c r="BP666" i="1"/>
  <c r="AS770" i="1"/>
  <c r="AT769" i="1"/>
  <c r="AU769" i="1"/>
  <c r="AY769" i="1"/>
  <c r="F1630" i="1"/>
  <c r="BH715" i="1"/>
  <c r="BA717" i="1"/>
  <c r="BG716" i="1"/>
  <c r="BB716" i="1"/>
  <c r="BC716" i="1"/>
  <c r="R1630" i="1"/>
  <c r="S1630" i="1"/>
  <c r="Z1630" i="1" s="1"/>
  <c r="E1632" i="1"/>
  <c r="Q1631" i="1"/>
  <c r="D1631" i="1"/>
  <c r="G1631" i="1" s="1"/>
  <c r="BI668" i="1"/>
  <c r="BK667" i="1"/>
  <c r="BJ667" i="1"/>
  <c r="BO667" i="1"/>
  <c r="J1578" i="1"/>
  <c r="K1578" i="1" s="1"/>
  <c r="M1578" i="1"/>
  <c r="N1578" i="1" s="1"/>
  <c r="I1579" i="1"/>
  <c r="A1632" i="1"/>
  <c r="H1631" i="1"/>
  <c r="C657" i="1"/>
  <c r="AB1631" i="1"/>
  <c r="AA1631" i="1"/>
  <c r="T1631" i="1"/>
  <c r="L1577" i="1"/>
  <c r="O1577" i="1" s="1"/>
  <c r="U1577" i="1"/>
  <c r="W1577" i="1" s="1"/>
  <c r="AZ769" i="1" l="1"/>
  <c r="CV1129" i="1" s="1"/>
  <c r="AJ864" i="1"/>
  <c r="AC866" i="1"/>
  <c r="AD865" i="1"/>
  <c r="AE865" i="1"/>
  <c r="AI865" i="1"/>
  <c r="AR815" i="1"/>
  <c r="AL816" i="1"/>
  <c r="AK817" i="1"/>
  <c r="AQ816" i="1"/>
  <c r="AM816" i="1"/>
  <c r="BP667" i="1"/>
  <c r="AT770" i="1"/>
  <c r="AS771" i="1"/>
  <c r="AU770" i="1"/>
  <c r="AY770" i="1"/>
  <c r="AZ770" i="1" s="1"/>
  <c r="F1631" i="1"/>
  <c r="D1632" i="1"/>
  <c r="G1632" i="1" s="1"/>
  <c r="BH716" i="1"/>
  <c r="BG717" i="1"/>
  <c r="BA718" i="1"/>
  <c r="BB717" i="1"/>
  <c r="BC717" i="1"/>
  <c r="E1633" i="1"/>
  <c r="Q1632" i="1"/>
  <c r="S1631" i="1"/>
  <c r="Z1631" i="1" s="1"/>
  <c r="R1631" i="1"/>
  <c r="BJ668" i="1"/>
  <c r="BI669" i="1"/>
  <c r="BK668" i="1"/>
  <c r="BO668" i="1"/>
  <c r="L1578" i="1"/>
  <c r="O1578" i="1" s="1"/>
  <c r="U1578" i="1"/>
  <c r="W1578" i="1" s="1"/>
  <c r="P657" i="1"/>
  <c r="T1632" i="1"/>
  <c r="AB1632" i="1"/>
  <c r="AA1632" i="1"/>
  <c r="J1579" i="1"/>
  <c r="K1579" i="1" s="1"/>
  <c r="M1579" i="1"/>
  <c r="N1579" i="1" s="1"/>
  <c r="I1580" i="1"/>
  <c r="A1633" i="1"/>
  <c r="H1632" i="1"/>
  <c r="CV825" i="1" l="1"/>
  <c r="CV794" i="1"/>
  <c r="CV785" i="1"/>
  <c r="CV819" i="1"/>
  <c r="CV793" i="1"/>
  <c r="CV822" i="1"/>
  <c r="CV804" i="1"/>
  <c r="CV918" i="1"/>
  <c r="CV833" i="1"/>
  <c r="CV884" i="1"/>
  <c r="CV947" i="1"/>
  <c r="CV857" i="1"/>
  <c r="CV904" i="1"/>
  <c r="CV801" i="1"/>
  <c r="CV875" i="1"/>
  <c r="CV778" i="1"/>
  <c r="CV821" i="1"/>
  <c r="CV856" i="1"/>
  <c r="CV777" i="1"/>
  <c r="CV807" i="1"/>
  <c r="CV849" i="1"/>
  <c r="CV802" i="1"/>
  <c r="CV806" i="1"/>
  <c r="CV841" i="1"/>
  <c r="CV786" i="1"/>
  <c r="CV803" i="1"/>
  <c r="CV864" i="1"/>
  <c r="CV903" i="1"/>
  <c r="CV776" i="1"/>
  <c r="CV817" i="1"/>
  <c r="CV839" i="1"/>
  <c r="CV902" i="1"/>
  <c r="CV799" i="1"/>
  <c r="CV791" i="1"/>
  <c r="CV783" i="1"/>
  <c r="CV775" i="1"/>
  <c r="CV818" i="1"/>
  <c r="CV832" i="1"/>
  <c r="CV815" i="1"/>
  <c r="CV862" i="1"/>
  <c r="CV854" i="1"/>
  <c r="CV846" i="1"/>
  <c r="CV838" i="1"/>
  <c r="CV889" i="1"/>
  <c r="CV881" i="1"/>
  <c r="CV871" i="1"/>
  <c r="CV912" i="1"/>
  <c r="CV899" i="1"/>
  <c r="CV933" i="1"/>
  <c r="CV848" i="1"/>
  <c r="CV883" i="1"/>
  <c r="CV917" i="1"/>
  <c r="CV784" i="1"/>
  <c r="CV820" i="1"/>
  <c r="CV805" i="1"/>
  <c r="CV863" i="1"/>
  <c r="CV855" i="1"/>
  <c r="CV847" i="1"/>
  <c r="CV890" i="1"/>
  <c r="CV882" i="1"/>
  <c r="CV872" i="1"/>
  <c r="CV915" i="1"/>
  <c r="CV942" i="1"/>
  <c r="CV798" i="1"/>
  <c r="CV790" i="1"/>
  <c r="CV782" i="1"/>
  <c r="CV774" i="1"/>
  <c r="CV831" i="1"/>
  <c r="CV816" i="1"/>
  <c r="CV829" i="1"/>
  <c r="CV814" i="1"/>
  <c r="CV861" i="1"/>
  <c r="CV853" i="1"/>
  <c r="CV845" i="1"/>
  <c r="CV837" i="1"/>
  <c r="CV888" i="1"/>
  <c r="CV880" i="1"/>
  <c r="CV870" i="1"/>
  <c r="CV911" i="1"/>
  <c r="CV896" i="1"/>
  <c r="CV926" i="1"/>
  <c r="CV792" i="1"/>
  <c r="CV789" i="1"/>
  <c r="CV773" i="1"/>
  <c r="CV812" i="1"/>
  <c r="CV860" i="1"/>
  <c r="CV836" i="1"/>
  <c r="CV879" i="1"/>
  <c r="CV922" i="1"/>
  <c r="CV893" i="1"/>
  <c r="CV788" i="1"/>
  <c r="CV780" i="1"/>
  <c r="CV772" i="1"/>
  <c r="CV828" i="1"/>
  <c r="CV811" i="1"/>
  <c r="CV824" i="1"/>
  <c r="CV809" i="1"/>
  <c r="CV859" i="1"/>
  <c r="CV851" i="1"/>
  <c r="CV843" i="1"/>
  <c r="CV835" i="1"/>
  <c r="CV886" i="1"/>
  <c r="CV878" i="1"/>
  <c r="CV867" i="1"/>
  <c r="CV920" i="1"/>
  <c r="CV909" i="1"/>
  <c r="CV892" i="1"/>
  <c r="CV924" i="1"/>
  <c r="CV840" i="1"/>
  <c r="CV891" i="1"/>
  <c r="CV873" i="1"/>
  <c r="CV946" i="1"/>
  <c r="CV800" i="1"/>
  <c r="CV797" i="1"/>
  <c r="CV781" i="1"/>
  <c r="CV830" i="1"/>
  <c r="CV826" i="1"/>
  <c r="CV813" i="1"/>
  <c r="CV852" i="1"/>
  <c r="CV844" i="1"/>
  <c r="CV887" i="1"/>
  <c r="CV868" i="1"/>
  <c r="CV910" i="1"/>
  <c r="CV925" i="1"/>
  <c r="CV796" i="1"/>
  <c r="CV795" i="1"/>
  <c r="CV787" i="1"/>
  <c r="CV779" i="1"/>
  <c r="CV827" i="1"/>
  <c r="CV810" i="1"/>
  <c r="CV823" i="1"/>
  <c r="CV808" i="1"/>
  <c r="CV858" i="1"/>
  <c r="CV850" i="1"/>
  <c r="CV842" i="1"/>
  <c r="CV834" i="1"/>
  <c r="CV885" i="1"/>
  <c r="CV876" i="1"/>
  <c r="CV865" i="1"/>
  <c r="CV919" i="1"/>
  <c r="CV907" i="1"/>
  <c r="CV952" i="1"/>
  <c r="CV961" i="1"/>
  <c r="CV901" i="1"/>
  <c r="CV954" i="1"/>
  <c r="CV941" i="1"/>
  <c r="CV963" i="1"/>
  <c r="CV877" i="1"/>
  <c r="CV869" i="1"/>
  <c r="CV916" i="1"/>
  <c r="CV908" i="1"/>
  <c r="CV900" i="1"/>
  <c r="CV953" i="1"/>
  <c r="CV940" i="1"/>
  <c r="CV962" i="1"/>
  <c r="CV914" i="1"/>
  <c r="CV906" i="1"/>
  <c r="CV898" i="1"/>
  <c r="CV951" i="1"/>
  <c r="CV932" i="1"/>
  <c r="CV978" i="1"/>
  <c r="CV874" i="1"/>
  <c r="CV866" i="1"/>
  <c r="CV921" i="1"/>
  <c r="CV913" i="1"/>
  <c r="CV905" i="1"/>
  <c r="CV897" i="1"/>
  <c r="CV948" i="1"/>
  <c r="CV931" i="1"/>
  <c r="CV977" i="1"/>
  <c r="CV975" i="1"/>
  <c r="CV895" i="1"/>
  <c r="CV950" i="1"/>
  <c r="CV939" i="1"/>
  <c r="CV923" i="1"/>
  <c r="CV973" i="1"/>
  <c r="CV894" i="1"/>
  <c r="CV949" i="1"/>
  <c r="CV934" i="1"/>
  <c r="CV966" i="1"/>
  <c r="CV938" i="1"/>
  <c r="CV930" i="1"/>
  <c r="CV976" i="1"/>
  <c r="CV960" i="1"/>
  <c r="CV957" i="1"/>
  <c r="CV945" i="1"/>
  <c r="CV937" i="1"/>
  <c r="CV929" i="1"/>
  <c r="CV974" i="1"/>
  <c r="CV958" i="1"/>
  <c r="CV1011" i="1"/>
  <c r="CV944" i="1"/>
  <c r="CV936" i="1"/>
  <c r="CV928" i="1"/>
  <c r="CV972" i="1"/>
  <c r="CV955" i="1"/>
  <c r="CV1007" i="1"/>
  <c r="CV943" i="1"/>
  <c r="CV935" i="1"/>
  <c r="CV927" i="1"/>
  <c r="CV970" i="1"/>
  <c r="CV983" i="1"/>
  <c r="CV1003" i="1"/>
  <c r="CV982" i="1"/>
  <c r="CV971" i="1"/>
  <c r="CV999" i="1"/>
  <c r="CV981" i="1"/>
  <c r="CV969" i="1"/>
  <c r="CV995" i="1"/>
  <c r="CV980" i="1"/>
  <c r="CV968" i="1"/>
  <c r="CV991" i="1"/>
  <c r="CV979" i="1"/>
  <c r="CV967" i="1"/>
  <c r="CV987" i="1"/>
  <c r="CV1013" i="1"/>
  <c r="CV956" i="1"/>
  <c r="CV1006" i="1"/>
  <c r="CV998" i="1"/>
  <c r="CV990" i="1"/>
  <c r="CV1005" i="1"/>
  <c r="CV997" i="1"/>
  <c r="CV989" i="1"/>
  <c r="CV1012" i="1"/>
  <c r="CV1004" i="1"/>
  <c r="CV996" i="1"/>
  <c r="CV988" i="1"/>
  <c r="CV965" i="1"/>
  <c r="CV1010" i="1"/>
  <c r="CV1002" i="1"/>
  <c r="CV994" i="1"/>
  <c r="CV985" i="1"/>
  <c r="CV964" i="1"/>
  <c r="CV1009" i="1"/>
  <c r="CV1001" i="1"/>
  <c r="CV993" i="1"/>
  <c r="CV984" i="1"/>
  <c r="CV959" i="1"/>
  <c r="CV1008" i="1"/>
  <c r="CV1000" i="1"/>
  <c r="CV992" i="1"/>
  <c r="CV1045" i="1"/>
  <c r="CV1044" i="1"/>
  <c r="CV1043" i="1"/>
  <c r="CV1042" i="1"/>
  <c r="CV1041" i="1"/>
  <c r="CV986" i="1"/>
  <c r="CV1040" i="1"/>
  <c r="CV1039" i="1"/>
  <c r="CV1038" i="1"/>
  <c r="CV1037" i="1"/>
  <c r="CV1036" i="1"/>
  <c r="CV1035" i="1"/>
  <c r="CV1034" i="1"/>
  <c r="CV1033" i="1"/>
  <c r="CV1032" i="1"/>
  <c r="CV1031" i="1"/>
  <c r="CV1030" i="1"/>
  <c r="CV1029" i="1"/>
  <c r="CV1028" i="1"/>
  <c r="CV1027" i="1"/>
  <c r="CV1026" i="1"/>
  <c r="CV1025" i="1"/>
  <c r="CV1024" i="1"/>
  <c r="CV1023" i="1"/>
  <c r="CV1022" i="1"/>
  <c r="CV1021" i="1"/>
  <c r="CV1020" i="1"/>
  <c r="CV1019" i="1"/>
  <c r="CV1018" i="1"/>
  <c r="CV1017" i="1"/>
  <c r="CV1016" i="1"/>
  <c r="CV1015" i="1"/>
  <c r="CV1014" i="1"/>
  <c r="CV1075" i="1"/>
  <c r="CV1074" i="1"/>
  <c r="CV1073" i="1"/>
  <c r="CV1072" i="1"/>
  <c r="CV1071" i="1"/>
  <c r="CV1070" i="1"/>
  <c r="CV1069" i="1"/>
  <c r="CV1068" i="1"/>
  <c r="CV1067" i="1"/>
  <c r="CV1066" i="1"/>
  <c r="CV1063" i="1"/>
  <c r="CV1062" i="1"/>
  <c r="CV1060" i="1"/>
  <c r="CV1061" i="1"/>
  <c r="CV1059" i="1"/>
  <c r="CV1058" i="1"/>
  <c r="CV1065" i="1"/>
  <c r="CV1057" i="1"/>
  <c r="CV1064" i="1"/>
  <c r="CV1056" i="1"/>
  <c r="CV1055" i="1"/>
  <c r="CV1054" i="1"/>
  <c r="CV1053" i="1"/>
  <c r="CV1052" i="1"/>
  <c r="CV1049" i="1"/>
  <c r="CV1048" i="1"/>
  <c r="CV1047" i="1"/>
  <c r="CV1046" i="1"/>
  <c r="CV1105" i="1"/>
  <c r="CV1104" i="1"/>
  <c r="CV1051" i="1"/>
  <c r="CV1103" i="1"/>
  <c r="CV1050" i="1"/>
  <c r="CV1102" i="1"/>
  <c r="CV1101" i="1"/>
  <c r="CV1100" i="1"/>
  <c r="CV1098" i="1"/>
  <c r="CV1097" i="1"/>
  <c r="CV1096" i="1"/>
  <c r="CV1095" i="1"/>
  <c r="CV1094" i="1"/>
  <c r="CV1093" i="1"/>
  <c r="CV1092" i="1"/>
  <c r="CV1099" i="1"/>
  <c r="CV1090" i="1"/>
  <c r="CV1089" i="1"/>
  <c r="CV1088" i="1"/>
  <c r="CV1087" i="1"/>
  <c r="CV1086" i="1"/>
  <c r="CV1085" i="1"/>
  <c r="CV1084" i="1"/>
  <c r="CV1091" i="1"/>
  <c r="CV1083" i="1"/>
  <c r="CV1082" i="1"/>
  <c r="CV1081" i="1"/>
  <c r="CV1080" i="1"/>
  <c r="CV1079" i="1"/>
  <c r="CV1078" i="1"/>
  <c r="CV1077" i="1"/>
  <c r="CV1076" i="1"/>
  <c r="CV1136" i="1"/>
  <c r="CV1135" i="1"/>
  <c r="CV1134" i="1"/>
  <c r="CV1133" i="1"/>
  <c r="CV1132" i="1"/>
  <c r="CV1130" i="1"/>
  <c r="CV1107" i="1"/>
  <c r="CV1137" i="1"/>
  <c r="CV1138" i="1"/>
  <c r="CV1139" i="1"/>
  <c r="CV1140" i="1"/>
  <c r="CV1141" i="1"/>
  <c r="CV1142" i="1"/>
  <c r="CV1143" i="1"/>
  <c r="CV1144" i="1"/>
  <c r="CV1145" i="1"/>
  <c r="CV1146" i="1"/>
  <c r="CV1147" i="1"/>
  <c r="CV1148" i="1"/>
  <c r="CV1149" i="1"/>
  <c r="CV1150" i="1"/>
  <c r="CV1151" i="1"/>
  <c r="CV1152" i="1"/>
  <c r="CV1153" i="1"/>
  <c r="CV1154" i="1"/>
  <c r="CV1155" i="1"/>
  <c r="CV1156" i="1"/>
  <c r="CV1157" i="1"/>
  <c r="CV1158" i="1"/>
  <c r="CV1159" i="1"/>
  <c r="CV1160" i="1"/>
  <c r="CV1161" i="1"/>
  <c r="CV1162" i="1"/>
  <c r="CV1163" i="1"/>
  <c r="CV1164" i="1"/>
  <c r="CV1165" i="1"/>
  <c r="CV1166" i="1"/>
  <c r="CV1167" i="1"/>
  <c r="CV1168" i="1"/>
  <c r="CV1169" i="1"/>
  <c r="CV1170" i="1"/>
  <c r="CV1171" i="1"/>
  <c r="CV1172" i="1"/>
  <c r="CV1173" i="1"/>
  <c r="CV1174" i="1"/>
  <c r="CV1175" i="1"/>
  <c r="CV1176" i="1"/>
  <c r="CV1177" i="1"/>
  <c r="CV1178" i="1"/>
  <c r="CV1179" i="1"/>
  <c r="CV1180" i="1"/>
  <c r="CV1181" i="1"/>
  <c r="CV1182" i="1"/>
  <c r="CV1183" i="1"/>
  <c r="CV1184" i="1"/>
  <c r="CV1185" i="1"/>
  <c r="CV1186" i="1"/>
  <c r="CV1187" i="1"/>
  <c r="CV1188" i="1"/>
  <c r="CV1189" i="1"/>
  <c r="CV1190" i="1"/>
  <c r="CV1191" i="1"/>
  <c r="CV1192" i="1"/>
  <c r="CV1193" i="1"/>
  <c r="CV1194" i="1"/>
  <c r="CV1195" i="1"/>
  <c r="CV1196" i="1"/>
  <c r="CV1197" i="1"/>
  <c r="CV1198" i="1"/>
  <c r="CV1199" i="1"/>
  <c r="CV1200" i="1"/>
  <c r="CV1201" i="1"/>
  <c r="CV1202" i="1"/>
  <c r="CV1203" i="1"/>
  <c r="CV1204" i="1"/>
  <c r="CV1205" i="1"/>
  <c r="CV1206" i="1"/>
  <c r="CV1207" i="1"/>
  <c r="CV1208" i="1"/>
  <c r="CV1209" i="1"/>
  <c r="CV1210" i="1"/>
  <c r="CV1211" i="1"/>
  <c r="CV1212" i="1"/>
  <c r="CV1213" i="1"/>
  <c r="CV1214" i="1"/>
  <c r="CV1215" i="1"/>
  <c r="CV1216" i="1"/>
  <c r="CV1217" i="1"/>
  <c r="CV1218" i="1"/>
  <c r="CV1219" i="1"/>
  <c r="CV1220" i="1"/>
  <c r="CV1221" i="1"/>
  <c r="CV1222" i="1"/>
  <c r="CV1223" i="1"/>
  <c r="CV1224" i="1"/>
  <c r="CV1225" i="1"/>
  <c r="CV1226" i="1"/>
  <c r="CV1227" i="1"/>
  <c r="CV1228" i="1"/>
  <c r="CV1229" i="1"/>
  <c r="CV1230" i="1"/>
  <c r="CV1231" i="1"/>
  <c r="CV1232" i="1"/>
  <c r="CV1233" i="1"/>
  <c r="CV1234" i="1"/>
  <c r="CV1235" i="1"/>
  <c r="CV1236" i="1"/>
  <c r="CV1237" i="1"/>
  <c r="CV1238" i="1"/>
  <c r="CV1239" i="1"/>
  <c r="CV1240" i="1"/>
  <c r="CV1241" i="1"/>
  <c r="CV1242" i="1"/>
  <c r="CV1243" i="1"/>
  <c r="CV1244" i="1"/>
  <c r="CV1245" i="1"/>
  <c r="CV1246" i="1"/>
  <c r="CV1247" i="1"/>
  <c r="CV1248" i="1"/>
  <c r="CV1249" i="1"/>
  <c r="CV1250" i="1"/>
  <c r="CV1251" i="1"/>
  <c r="CV1252" i="1"/>
  <c r="CV1253" i="1"/>
  <c r="CV1254" i="1"/>
  <c r="CV1255" i="1"/>
  <c r="CV1256" i="1"/>
  <c r="CV1257" i="1"/>
  <c r="CV1128" i="1"/>
  <c r="CV1126" i="1"/>
  <c r="CV1125" i="1"/>
  <c r="CV1124" i="1"/>
  <c r="CV1123" i="1"/>
  <c r="CV1131" i="1"/>
  <c r="CV1122" i="1"/>
  <c r="CV1119" i="1"/>
  <c r="CV1118" i="1"/>
  <c r="CV1127" i="1"/>
  <c r="CV1117" i="1"/>
  <c r="CV1116" i="1"/>
  <c r="CV1115" i="1"/>
  <c r="CV1113" i="1"/>
  <c r="CV1121" i="1"/>
  <c r="CV1112" i="1"/>
  <c r="CV1120" i="1"/>
  <c r="CV1111" i="1"/>
  <c r="CV1110" i="1"/>
  <c r="CV1109" i="1"/>
  <c r="CV1108" i="1"/>
  <c r="CV1106" i="1"/>
  <c r="CV1114" i="1"/>
  <c r="AJ865" i="1"/>
  <c r="AD866" i="1"/>
  <c r="AC867" i="1"/>
  <c r="AE866" i="1"/>
  <c r="AI866" i="1"/>
  <c r="AR816" i="1"/>
  <c r="AQ817" i="1"/>
  <c r="AL817" i="1"/>
  <c r="AK818" i="1"/>
  <c r="AM817" i="1"/>
  <c r="F1632" i="1"/>
  <c r="BP668" i="1"/>
  <c r="AS772" i="1"/>
  <c r="AT771" i="1"/>
  <c r="AU771" i="1"/>
  <c r="AY771" i="1"/>
  <c r="D1633" i="1"/>
  <c r="G1633" i="1" s="1"/>
  <c r="BH717" i="1"/>
  <c r="E1634" i="1"/>
  <c r="Q1633" i="1"/>
  <c r="R1632" i="1"/>
  <c r="S1632" i="1"/>
  <c r="Z1632" i="1" s="1"/>
  <c r="BA719" i="1"/>
  <c r="BB718" i="1"/>
  <c r="BG718" i="1"/>
  <c r="BC718" i="1"/>
  <c r="BI670" i="1"/>
  <c r="BK669" i="1"/>
  <c r="BJ669" i="1"/>
  <c r="BO669" i="1"/>
  <c r="L1579" i="1"/>
  <c r="O1579" i="1" s="1"/>
  <c r="U1579" i="1"/>
  <c r="W1579" i="1" s="1"/>
  <c r="X657" i="1"/>
  <c r="B657" i="1" s="1"/>
  <c r="A1634" i="1"/>
  <c r="H1633" i="1"/>
  <c r="AB1633" i="1"/>
  <c r="AA1633" i="1"/>
  <c r="T1633" i="1"/>
  <c r="J1580" i="1"/>
  <c r="K1580" i="1" s="1"/>
  <c r="M1580" i="1"/>
  <c r="N1580" i="1" s="1"/>
  <c r="I1581" i="1"/>
  <c r="AJ866" i="1" l="1"/>
  <c r="AC868" i="1"/>
  <c r="AD867" i="1"/>
  <c r="AE867" i="1"/>
  <c r="AI867" i="1"/>
  <c r="F1633" i="1"/>
  <c r="AQ818" i="1"/>
  <c r="AK819" i="1"/>
  <c r="AL818" i="1"/>
  <c r="AM818" i="1"/>
  <c r="AZ771" i="1"/>
  <c r="AR817" i="1"/>
  <c r="AS773" i="1"/>
  <c r="AT772" i="1"/>
  <c r="AU772" i="1"/>
  <c r="AY772" i="1"/>
  <c r="BH718" i="1"/>
  <c r="BA720" i="1"/>
  <c r="BG719" i="1"/>
  <c r="BB719" i="1"/>
  <c r="BC719" i="1"/>
  <c r="D1634" i="1"/>
  <c r="G1634" i="1" s="1"/>
  <c r="BP669" i="1"/>
  <c r="E1635" i="1"/>
  <c r="Q1634" i="1"/>
  <c r="S1633" i="1"/>
  <c r="Z1633" i="1" s="1"/>
  <c r="R1633" i="1"/>
  <c r="BJ670" i="1"/>
  <c r="BI671" i="1"/>
  <c r="BK670" i="1"/>
  <c r="BO670" i="1"/>
  <c r="C658" i="1"/>
  <c r="J1581" i="1"/>
  <c r="K1581" i="1" s="1"/>
  <c r="M1581" i="1"/>
  <c r="N1581" i="1" s="1"/>
  <c r="I1582" i="1"/>
  <c r="T1634" i="1"/>
  <c r="AB1634" i="1"/>
  <c r="AA1634" i="1"/>
  <c r="L1580" i="1"/>
  <c r="O1580" i="1" s="1"/>
  <c r="U1580" i="1"/>
  <c r="W1580" i="1" s="1"/>
  <c r="A1635" i="1"/>
  <c r="H1634" i="1"/>
  <c r="AJ867" i="1" l="1"/>
  <c r="F1634" i="1"/>
  <c r="AC869" i="1"/>
  <c r="AD868" i="1"/>
  <c r="AE868" i="1"/>
  <c r="AI868" i="1"/>
  <c r="AJ868" i="1" s="1"/>
  <c r="AR818" i="1"/>
  <c r="AZ772" i="1"/>
  <c r="AQ819" i="1"/>
  <c r="AL819" i="1"/>
  <c r="AK820" i="1"/>
  <c r="AM819" i="1"/>
  <c r="BP670" i="1"/>
  <c r="AT773" i="1"/>
  <c r="AY773" i="1"/>
  <c r="AS774" i="1"/>
  <c r="AU773" i="1"/>
  <c r="BH719" i="1"/>
  <c r="D1635" i="1"/>
  <c r="E1636" i="1"/>
  <c r="Q1635" i="1"/>
  <c r="S1634" i="1"/>
  <c r="Z1634" i="1" s="1"/>
  <c r="R1634" i="1"/>
  <c r="BG720" i="1"/>
  <c r="BA721" i="1"/>
  <c r="BB720" i="1"/>
  <c r="BC720" i="1"/>
  <c r="BI672" i="1"/>
  <c r="BK671" i="1"/>
  <c r="BJ671" i="1"/>
  <c r="BO671" i="1"/>
  <c r="P658" i="1"/>
  <c r="L1581" i="1"/>
  <c r="O1581" i="1" s="1"/>
  <c r="U1581" i="1"/>
  <c r="W1581" i="1" s="1"/>
  <c r="A1636" i="1"/>
  <c r="H1635" i="1"/>
  <c r="AB1635" i="1"/>
  <c r="AA1635" i="1"/>
  <c r="T1635" i="1"/>
  <c r="J1582" i="1"/>
  <c r="K1582" i="1" s="1"/>
  <c r="M1582" i="1"/>
  <c r="N1582" i="1" s="1"/>
  <c r="I1583" i="1"/>
  <c r="F1635" i="1" l="1"/>
  <c r="AC870" i="1"/>
  <c r="AD869" i="1"/>
  <c r="AE869" i="1"/>
  <c r="AI869" i="1"/>
  <c r="AJ869" i="1" s="1"/>
  <c r="AZ773" i="1"/>
  <c r="AR819" i="1"/>
  <c r="AQ820" i="1"/>
  <c r="AK821" i="1"/>
  <c r="AL820" i="1"/>
  <c r="AM820" i="1"/>
  <c r="G1635" i="1"/>
  <c r="AT774" i="1"/>
  <c r="AS775" i="1"/>
  <c r="AY774" i="1"/>
  <c r="AU774" i="1"/>
  <c r="E1637" i="1"/>
  <c r="Q1636" i="1"/>
  <c r="BB721" i="1"/>
  <c r="BG721" i="1"/>
  <c r="BA722" i="1"/>
  <c r="BC721" i="1"/>
  <c r="R1635" i="1"/>
  <c r="S1635" i="1"/>
  <c r="Z1635" i="1" s="1"/>
  <c r="D1636" i="1"/>
  <c r="G1636" i="1" s="1"/>
  <c r="BP671" i="1"/>
  <c r="BH720" i="1"/>
  <c r="X658" i="1"/>
  <c r="B658" i="1" s="1"/>
  <c r="BK672" i="1"/>
  <c r="BO672" i="1"/>
  <c r="BI673" i="1"/>
  <c r="BJ672" i="1"/>
  <c r="C659" i="1"/>
  <c r="P659" i="1" s="1"/>
  <c r="L1582" i="1"/>
  <c r="O1582" i="1" s="1"/>
  <c r="U1582" i="1"/>
  <c r="W1582" i="1" s="1"/>
  <c r="T1636" i="1"/>
  <c r="AB1636" i="1"/>
  <c r="AA1636" i="1"/>
  <c r="J1583" i="1"/>
  <c r="K1583" i="1" s="1"/>
  <c r="M1583" i="1"/>
  <c r="N1583" i="1" s="1"/>
  <c r="I1584" i="1"/>
  <c r="A1637" i="1"/>
  <c r="H1636" i="1"/>
  <c r="AD870" i="1" l="1"/>
  <c r="AC871" i="1"/>
  <c r="AE870" i="1"/>
  <c r="AI870" i="1"/>
  <c r="AJ870" i="1" s="1"/>
  <c r="AR820" i="1"/>
  <c r="AL821" i="1"/>
  <c r="AK822" i="1"/>
  <c r="AQ821" i="1"/>
  <c r="AM821" i="1"/>
  <c r="AT775" i="1"/>
  <c r="AY775" i="1"/>
  <c r="AS776" i="1"/>
  <c r="AU775" i="1"/>
  <c r="AZ774" i="1"/>
  <c r="F1636" i="1"/>
  <c r="BP672" i="1"/>
  <c r="BH721" i="1"/>
  <c r="R1636" i="1"/>
  <c r="S1636" i="1"/>
  <c r="Z1636" i="1" s="1"/>
  <c r="E1638" i="1"/>
  <c r="Q1637" i="1"/>
  <c r="BG722" i="1"/>
  <c r="BA723" i="1"/>
  <c r="BB722" i="1"/>
  <c r="BC722" i="1"/>
  <c r="D1637" i="1"/>
  <c r="G1637" i="1" s="1"/>
  <c r="BJ673" i="1"/>
  <c r="BO673" i="1"/>
  <c r="BK673" i="1"/>
  <c r="BI674" i="1"/>
  <c r="X659" i="1"/>
  <c r="B659" i="1" s="1"/>
  <c r="L1583" i="1"/>
  <c r="O1583" i="1" s="1"/>
  <c r="U1583" i="1"/>
  <c r="W1583" i="1" s="1"/>
  <c r="AB1637" i="1"/>
  <c r="AA1637" i="1"/>
  <c r="T1637" i="1"/>
  <c r="H1637" i="1"/>
  <c r="A1638" i="1"/>
  <c r="J1584" i="1"/>
  <c r="K1584" i="1" s="1"/>
  <c r="M1584" i="1"/>
  <c r="N1584" i="1" s="1"/>
  <c r="I1585" i="1"/>
  <c r="AC872" i="1" l="1"/>
  <c r="AD871" i="1"/>
  <c r="AE871" i="1"/>
  <c r="AI871" i="1"/>
  <c r="AJ871" i="1" s="1"/>
  <c r="F1637" i="1"/>
  <c r="AQ822" i="1"/>
  <c r="AL822" i="1"/>
  <c r="AK823" i="1"/>
  <c r="AM822" i="1"/>
  <c r="AR821" i="1"/>
  <c r="BP673" i="1"/>
  <c r="AT776" i="1"/>
  <c r="AS777" i="1"/>
  <c r="AY776" i="1"/>
  <c r="AU776" i="1"/>
  <c r="AZ775" i="1"/>
  <c r="BA724" i="1"/>
  <c r="BB723" i="1"/>
  <c r="BG723" i="1"/>
  <c r="BC723" i="1"/>
  <c r="E1639" i="1"/>
  <c r="Q1638" i="1"/>
  <c r="S1637" i="1"/>
  <c r="Z1637" i="1" s="1"/>
  <c r="R1637" i="1"/>
  <c r="BH722" i="1"/>
  <c r="D1638" i="1"/>
  <c r="G1638" i="1" s="1"/>
  <c r="BI675" i="1"/>
  <c r="BK674" i="1"/>
  <c r="BO674" i="1"/>
  <c r="BJ674" i="1"/>
  <c r="J1585" i="1"/>
  <c r="K1585" i="1" s="1"/>
  <c r="M1585" i="1"/>
  <c r="N1585" i="1" s="1"/>
  <c r="I1586" i="1"/>
  <c r="C660" i="1"/>
  <c r="L1584" i="1"/>
  <c r="O1584" i="1" s="1"/>
  <c r="U1584" i="1"/>
  <c r="W1584" i="1" s="1"/>
  <c r="AA1638" i="1"/>
  <c r="T1638" i="1"/>
  <c r="AB1638" i="1"/>
  <c r="A1639" i="1"/>
  <c r="H1638" i="1"/>
  <c r="AC873" i="1" l="1"/>
  <c r="AD872" i="1"/>
  <c r="AE872" i="1"/>
  <c r="AI872" i="1"/>
  <c r="AJ872" i="1" s="1"/>
  <c r="F1638" i="1"/>
  <c r="AL823" i="1"/>
  <c r="AQ823" i="1"/>
  <c r="AK824" i="1"/>
  <c r="AM823" i="1"/>
  <c r="AR822" i="1"/>
  <c r="AZ776" i="1"/>
  <c r="BP674" i="1"/>
  <c r="AT777" i="1"/>
  <c r="AS778" i="1"/>
  <c r="AY777" i="1"/>
  <c r="AU777" i="1"/>
  <c r="E1640" i="1"/>
  <c r="Q1639" i="1"/>
  <c r="S1638" i="1"/>
  <c r="Z1638" i="1" s="1"/>
  <c r="R1638" i="1"/>
  <c r="BH723" i="1"/>
  <c r="D1639" i="1"/>
  <c r="G1639" i="1" s="1"/>
  <c r="BB724" i="1"/>
  <c r="BG724" i="1"/>
  <c r="BA725" i="1"/>
  <c r="BC724" i="1"/>
  <c r="BI676" i="1"/>
  <c r="BK675" i="1"/>
  <c r="BJ675" i="1"/>
  <c r="BO675" i="1"/>
  <c r="J1586" i="1"/>
  <c r="K1586" i="1" s="1"/>
  <c r="M1586" i="1"/>
  <c r="N1586" i="1" s="1"/>
  <c r="I1587" i="1"/>
  <c r="AB1639" i="1"/>
  <c r="AA1639" i="1"/>
  <c r="T1639" i="1"/>
  <c r="L1585" i="1"/>
  <c r="O1585" i="1" s="1"/>
  <c r="U1585" i="1"/>
  <c r="W1585" i="1" s="1"/>
  <c r="A1640" i="1"/>
  <c r="H1639" i="1"/>
  <c r="P660" i="1"/>
  <c r="AC874" i="1" l="1"/>
  <c r="AD873" i="1"/>
  <c r="AE873" i="1"/>
  <c r="AI873" i="1"/>
  <c r="AJ873" i="1" s="1"/>
  <c r="AZ777" i="1"/>
  <c r="AK825" i="1"/>
  <c r="AL824" i="1"/>
  <c r="AQ824" i="1"/>
  <c r="AM824" i="1"/>
  <c r="AR823" i="1"/>
  <c r="AT778" i="1"/>
  <c r="AS779" i="1"/>
  <c r="AY778" i="1"/>
  <c r="AU778" i="1"/>
  <c r="F1639" i="1"/>
  <c r="E1641" i="1"/>
  <c r="Q1640" i="1"/>
  <c r="BH724" i="1"/>
  <c r="BP675" i="1"/>
  <c r="BA726" i="1"/>
  <c r="BB725" i="1"/>
  <c r="BG725" i="1"/>
  <c r="BC725" i="1"/>
  <c r="S1639" i="1"/>
  <c r="Z1639" i="1" s="1"/>
  <c r="R1639" i="1"/>
  <c r="D1640" i="1"/>
  <c r="G1640" i="1" s="1"/>
  <c r="BO676" i="1"/>
  <c r="BK676" i="1"/>
  <c r="BJ676" i="1"/>
  <c r="BI677" i="1"/>
  <c r="A1641" i="1"/>
  <c r="H1640" i="1"/>
  <c r="X660" i="1"/>
  <c r="B660" i="1" s="1"/>
  <c r="J1587" i="1"/>
  <c r="K1587" i="1" s="1"/>
  <c r="M1587" i="1"/>
  <c r="N1587" i="1" s="1"/>
  <c r="I1588" i="1"/>
  <c r="AB1640" i="1"/>
  <c r="AA1640" i="1"/>
  <c r="T1640" i="1"/>
  <c r="L1586" i="1"/>
  <c r="O1586" i="1" s="1"/>
  <c r="U1586" i="1"/>
  <c r="W1586" i="1" s="1"/>
  <c r="AD874" i="1" l="1"/>
  <c r="AC875" i="1"/>
  <c r="AE874" i="1"/>
  <c r="AI874" i="1"/>
  <c r="AJ874" i="1" s="1"/>
  <c r="AR824" i="1"/>
  <c r="AQ825" i="1"/>
  <c r="AL825" i="1"/>
  <c r="AK826" i="1"/>
  <c r="AM825" i="1"/>
  <c r="AY779" i="1"/>
  <c r="AT779" i="1"/>
  <c r="AS780" i="1"/>
  <c r="AU779" i="1"/>
  <c r="AZ778" i="1"/>
  <c r="F1640" i="1"/>
  <c r="BH725" i="1"/>
  <c r="E1642" i="1"/>
  <c r="Q1641" i="1"/>
  <c r="R1640" i="1"/>
  <c r="S1640" i="1"/>
  <c r="Z1640" i="1" s="1"/>
  <c r="BP676" i="1"/>
  <c r="BB726" i="1"/>
  <c r="BG726" i="1"/>
  <c r="BA727" i="1"/>
  <c r="BC726" i="1"/>
  <c r="D1641" i="1"/>
  <c r="BJ677" i="1"/>
  <c r="BO677" i="1"/>
  <c r="BI678" i="1"/>
  <c r="BK677" i="1"/>
  <c r="C661" i="1"/>
  <c r="A1642" i="1"/>
  <c r="H1641" i="1"/>
  <c r="L1587" i="1"/>
  <c r="O1587" i="1" s="1"/>
  <c r="U1587" i="1"/>
  <c r="W1587" i="1" s="1"/>
  <c r="T1641" i="1"/>
  <c r="AB1641" i="1"/>
  <c r="AA1641" i="1"/>
  <c r="J1588" i="1"/>
  <c r="K1588" i="1" s="1"/>
  <c r="M1588" i="1"/>
  <c r="N1588" i="1" s="1"/>
  <c r="I1589" i="1"/>
  <c r="AC876" i="1" l="1"/>
  <c r="AD875" i="1"/>
  <c r="AE875" i="1"/>
  <c r="AI875" i="1"/>
  <c r="AJ875" i="1" s="1"/>
  <c r="AR825" i="1"/>
  <c r="BP677" i="1"/>
  <c r="AQ826" i="1"/>
  <c r="AL826" i="1"/>
  <c r="AK827" i="1"/>
  <c r="AM826" i="1"/>
  <c r="AT780" i="1"/>
  <c r="AS781" i="1"/>
  <c r="AY780" i="1"/>
  <c r="AU780" i="1"/>
  <c r="AZ779" i="1"/>
  <c r="F1641" i="1"/>
  <c r="BH726" i="1"/>
  <c r="BB727" i="1"/>
  <c r="BG727" i="1"/>
  <c r="BA728" i="1"/>
  <c r="BC727" i="1"/>
  <c r="E1643" i="1"/>
  <c r="Q1642" i="1"/>
  <c r="G1641" i="1"/>
  <c r="S1641" i="1"/>
  <c r="Z1641" i="1" s="1"/>
  <c r="R1641" i="1"/>
  <c r="D1642" i="1"/>
  <c r="G1642" i="1" s="1"/>
  <c r="BK678" i="1"/>
  <c r="BO678" i="1"/>
  <c r="BJ678" i="1"/>
  <c r="BI679" i="1"/>
  <c r="H1642" i="1"/>
  <c r="A1643" i="1"/>
  <c r="J1589" i="1"/>
  <c r="K1589" i="1" s="1"/>
  <c r="M1589" i="1"/>
  <c r="N1589" i="1" s="1"/>
  <c r="I1590" i="1"/>
  <c r="P661" i="1"/>
  <c r="AB1642" i="1"/>
  <c r="AA1642" i="1"/>
  <c r="T1642" i="1"/>
  <c r="L1588" i="1"/>
  <c r="O1588" i="1" s="1"/>
  <c r="U1588" i="1"/>
  <c r="W1588" i="1" s="1"/>
  <c r="AC877" i="1" l="1"/>
  <c r="AD876" i="1"/>
  <c r="AE876" i="1"/>
  <c r="AI876" i="1"/>
  <c r="AJ876" i="1" s="1"/>
  <c r="AR826" i="1"/>
  <c r="AQ827" i="1"/>
  <c r="AL827" i="1"/>
  <c r="AK828" i="1"/>
  <c r="AM827" i="1"/>
  <c r="AT781" i="1"/>
  <c r="AS782" i="1"/>
  <c r="AY781" i="1"/>
  <c r="AU781" i="1"/>
  <c r="AZ780" i="1"/>
  <c r="F1642" i="1"/>
  <c r="E1644" i="1"/>
  <c r="Q1643" i="1"/>
  <c r="BG728" i="1"/>
  <c r="BA729" i="1"/>
  <c r="BB728" i="1"/>
  <c r="BC728" i="1"/>
  <c r="R1642" i="1"/>
  <c r="S1642" i="1"/>
  <c r="Z1642" i="1" s="1"/>
  <c r="BP678" i="1"/>
  <c r="D1643" i="1"/>
  <c r="G1643" i="1" s="1"/>
  <c r="BH727" i="1"/>
  <c r="BJ679" i="1"/>
  <c r="BI680" i="1"/>
  <c r="BO679" i="1"/>
  <c r="BK679" i="1"/>
  <c r="L1589" i="1"/>
  <c r="O1589" i="1" s="1"/>
  <c r="U1589" i="1"/>
  <c r="W1589" i="1" s="1"/>
  <c r="X661" i="1"/>
  <c r="B661" i="1" s="1"/>
  <c r="AA1643" i="1"/>
  <c r="T1643" i="1"/>
  <c r="AB1643" i="1"/>
  <c r="J1590" i="1"/>
  <c r="K1590" i="1" s="1"/>
  <c r="M1590" i="1"/>
  <c r="N1590" i="1" s="1"/>
  <c r="I1591" i="1"/>
  <c r="H1643" i="1"/>
  <c r="A1644" i="1"/>
  <c r="AC878" i="1" l="1"/>
  <c r="AD877" i="1"/>
  <c r="AE877" i="1"/>
  <c r="AI877" i="1"/>
  <c r="AJ877" i="1" s="1"/>
  <c r="AK829" i="1"/>
  <c r="AQ828" i="1"/>
  <c r="AL828" i="1"/>
  <c r="AM828" i="1"/>
  <c r="AR827" i="1"/>
  <c r="F1643" i="1"/>
  <c r="AT782" i="1"/>
  <c r="AY782" i="1"/>
  <c r="AS783" i="1"/>
  <c r="AU782" i="1"/>
  <c r="AZ781" i="1"/>
  <c r="BP679" i="1"/>
  <c r="S1643" i="1"/>
  <c r="Z1643" i="1" s="1"/>
  <c r="R1643" i="1"/>
  <c r="BH728" i="1"/>
  <c r="D1644" i="1"/>
  <c r="G1644" i="1" s="1"/>
  <c r="E1645" i="1"/>
  <c r="Q1644" i="1"/>
  <c r="BG729" i="1"/>
  <c r="BA730" i="1"/>
  <c r="BB729" i="1"/>
  <c r="BC729" i="1"/>
  <c r="BI681" i="1"/>
  <c r="BI682" i="1" s="1"/>
  <c r="BK680" i="1"/>
  <c r="BJ680" i="1"/>
  <c r="BO680" i="1"/>
  <c r="L1590" i="1"/>
  <c r="O1590" i="1" s="1"/>
  <c r="U1590" i="1"/>
  <c r="W1590" i="1" s="1"/>
  <c r="A1645" i="1"/>
  <c r="H1644" i="1"/>
  <c r="J1591" i="1"/>
  <c r="K1591" i="1" s="1"/>
  <c r="M1591" i="1"/>
  <c r="N1591" i="1" s="1"/>
  <c r="I1592" i="1"/>
  <c r="C662" i="1"/>
  <c r="T1644" i="1"/>
  <c r="AB1644" i="1"/>
  <c r="AA1644" i="1"/>
  <c r="AD878" i="1" l="1"/>
  <c r="AC879" i="1"/>
  <c r="AE878" i="1"/>
  <c r="AI878" i="1"/>
  <c r="AJ878" i="1" s="1"/>
  <c r="AZ782" i="1"/>
  <c r="AR828" i="1"/>
  <c r="AQ829" i="1"/>
  <c r="AK830" i="1"/>
  <c r="AL829" i="1"/>
  <c r="AM829" i="1"/>
  <c r="AT783" i="1"/>
  <c r="AS784" i="1"/>
  <c r="AY783" i="1"/>
  <c r="AU783" i="1"/>
  <c r="BP680" i="1"/>
  <c r="F1644" i="1"/>
  <c r="R1644" i="1"/>
  <c r="S1644" i="1"/>
  <c r="Z1644" i="1" s="1"/>
  <c r="BH729" i="1"/>
  <c r="D1645" i="1"/>
  <c r="G1645" i="1" s="1"/>
  <c r="BG730" i="1"/>
  <c r="BA731" i="1"/>
  <c r="BB730" i="1"/>
  <c r="BC730" i="1"/>
  <c r="E1646" i="1"/>
  <c r="Q1645" i="1"/>
  <c r="BI683" i="1"/>
  <c r="BJ682" i="1"/>
  <c r="BK682" i="1"/>
  <c r="BO682" i="1"/>
  <c r="BK681" i="1"/>
  <c r="BJ681" i="1"/>
  <c r="BO681" i="1"/>
  <c r="A1646" i="1"/>
  <c r="H1645" i="1"/>
  <c r="L1591" i="1"/>
  <c r="O1591" i="1" s="1"/>
  <c r="U1591" i="1"/>
  <c r="W1591" i="1" s="1"/>
  <c r="AB1645" i="1"/>
  <c r="AA1645" i="1"/>
  <c r="T1645" i="1"/>
  <c r="P662" i="1"/>
  <c r="M1592" i="1"/>
  <c r="N1592" i="1" s="1"/>
  <c r="J1592" i="1"/>
  <c r="K1592" i="1" s="1"/>
  <c r="I1593" i="1"/>
  <c r="BP682" i="1" l="1"/>
  <c r="BP681" i="1"/>
  <c r="AC880" i="1"/>
  <c r="AD879" i="1"/>
  <c r="AE879" i="1"/>
  <c r="AI879" i="1"/>
  <c r="AQ830" i="1"/>
  <c r="AK831" i="1"/>
  <c r="AL830" i="1"/>
  <c r="AM830" i="1"/>
  <c r="AR829" i="1"/>
  <c r="AT784" i="1"/>
  <c r="AS785" i="1"/>
  <c r="AY784" i="1"/>
  <c r="AU784" i="1"/>
  <c r="BH730" i="1"/>
  <c r="AZ783" i="1"/>
  <c r="F1645" i="1"/>
  <c r="BJ683" i="1"/>
  <c r="BI684" i="1"/>
  <c r="BK683" i="1"/>
  <c r="BO683" i="1"/>
  <c r="S1645" i="1"/>
  <c r="Z1645" i="1" s="1"/>
  <c r="R1645" i="1"/>
  <c r="BG731" i="1"/>
  <c r="BA732" i="1"/>
  <c r="BB731" i="1"/>
  <c r="BC731" i="1"/>
  <c r="D1646" i="1"/>
  <c r="G1646" i="1" s="1"/>
  <c r="E1647" i="1"/>
  <c r="Q1646" i="1"/>
  <c r="A1647" i="1"/>
  <c r="H1646" i="1"/>
  <c r="L1592" i="1"/>
  <c r="O1592" i="1" s="1"/>
  <c r="U1592" i="1"/>
  <c r="W1592" i="1" s="1"/>
  <c r="J1593" i="1"/>
  <c r="K1593" i="1" s="1"/>
  <c r="M1593" i="1"/>
  <c r="N1593" i="1" s="1"/>
  <c r="I1594" i="1"/>
  <c r="T1646" i="1"/>
  <c r="AB1646" i="1"/>
  <c r="AA1646" i="1"/>
  <c r="X662" i="1"/>
  <c r="B662" i="1" s="1"/>
  <c r="AJ879" i="1" l="1"/>
  <c r="BP683" i="1"/>
  <c r="AC881" i="1"/>
  <c r="AD880" i="1"/>
  <c r="AE880" i="1"/>
  <c r="AI880" i="1"/>
  <c r="AJ880" i="1" s="1"/>
  <c r="AR830" i="1"/>
  <c r="AK832" i="1"/>
  <c r="AK833" i="1" s="1"/>
  <c r="AL831" i="1"/>
  <c r="AQ831" i="1"/>
  <c r="AM831" i="1"/>
  <c r="AY785" i="1"/>
  <c r="AS786" i="1"/>
  <c r="AT785" i="1"/>
  <c r="AU785" i="1"/>
  <c r="AZ784" i="1"/>
  <c r="F1646" i="1"/>
  <c r="BG732" i="1"/>
  <c r="BA733" i="1"/>
  <c r="BB732" i="1"/>
  <c r="BC732" i="1"/>
  <c r="S1646" i="1"/>
  <c r="Z1646" i="1" s="1"/>
  <c r="R1646" i="1"/>
  <c r="BJ684" i="1"/>
  <c r="BI685" i="1"/>
  <c r="BK684" i="1"/>
  <c r="BO684" i="1"/>
  <c r="E1648" i="1"/>
  <c r="Q1647" i="1"/>
  <c r="D1647" i="1"/>
  <c r="BH731" i="1"/>
  <c r="L1593" i="1"/>
  <c r="O1593" i="1" s="1"/>
  <c r="U1593" i="1"/>
  <c r="W1593" i="1" s="1"/>
  <c r="A1648" i="1"/>
  <c r="H1647" i="1"/>
  <c r="C663" i="1"/>
  <c r="J1594" i="1"/>
  <c r="K1594" i="1" s="1"/>
  <c r="M1594" i="1"/>
  <c r="N1594" i="1" s="1"/>
  <c r="I1595" i="1"/>
  <c r="AB1647" i="1"/>
  <c r="AA1647" i="1"/>
  <c r="T1647" i="1"/>
  <c r="AK834" i="1" l="1"/>
  <c r="AL833" i="1"/>
  <c r="AM833" i="1"/>
  <c r="AQ833" i="1"/>
  <c r="AC882" i="1"/>
  <c r="AD881" i="1"/>
  <c r="AE881" i="1"/>
  <c r="AI881" i="1"/>
  <c r="AZ785" i="1"/>
  <c r="AR831" i="1"/>
  <c r="AL832" i="1"/>
  <c r="AQ832" i="1"/>
  <c r="AM832" i="1"/>
  <c r="F1647" i="1"/>
  <c r="BP684" i="1"/>
  <c r="AT786" i="1"/>
  <c r="AY786" i="1"/>
  <c r="AS787" i="1"/>
  <c r="AU786" i="1"/>
  <c r="BH732" i="1"/>
  <c r="G1647" i="1"/>
  <c r="E1649" i="1"/>
  <c r="Q1648" i="1"/>
  <c r="S1647" i="1"/>
  <c r="Z1647" i="1" s="1"/>
  <c r="R1647" i="1"/>
  <c r="BI686" i="1"/>
  <c r="BJ685" i="1"/>
  <c r="BK685" i="1"/>
  <c r="BO685" i="1"/>
  <c r="D1648" i="1"/>
  <c r="G1648" i="1" s="1"/>
  <c r="BG733" i="1"/>
  <c r="BA734" i="1"/>
  <c r="BB733" i="1"/>
  <c r="BC733" i="1"/>
  <c r="J1595" i="1"/>
  <c r="K1595" i="1" s="1"/>
  <c r="I1596" i="1"/>
  <c r="T1648" i="1"/>
  <c r="AB1648" i="1"/>
  <c r="AA1648" i="1"/>
  <c r="L1594" i="1"/>
  <c r="O1594" i="1" s="1"/>
  <c r="U1594" i="1"/>
  <c r="W1594" i="1" s="1"/>
  <c r="P663" i="1"/>
  <c r="A1649" i="1"/>
  <c r="H1648" i="1"/>
  <c r="AR833" i="1" l="1"/>
  <c r="AJ881" i="1"/>
  <c r="AD882" i="1"/>
  <c r="AC883" i="1"/>
  <c r="AE882" i="1"/>
  <c r="AI882" i="1"/>
  <c r="AJ882" i="1" s="1"/>
  <c r="AL834" i="1"/>
  <c r="AK835" i="1"/>
  <c r="AM834" i="1"/>
  <c r="AQ834" i="1"/>
  <c r="AR832" i="1"/>
  <c r="AT787" i="1"/>
  <c r="AS788" i="1"/>
  <c r="AY787" i="1"/>
  <c r="AU787" i="1"/>
  <c r="AZ786" i="1"/>
  <c r="F1648" i="1"/>
  <c r="E1650" i="1"/>
  <c r="Q1649" i="1"/>
  <c r="BB734" i="1"/>
  <c r="BG734" i="1"/>
  <c r="BA735" i="1"/>
  <c r="BC734" i="1"/>
  <c r="BP685" i="1"/>
  <c r="R1648" i="1"/>
  <c r="S1648" i="1"/>
  <c r="Z1648" i="1" s="1"/>
  <c r="BH733" i="1"/>
  <c r="BJ686" i="1"/>
  <c r="BI687" i="1"/>
  <c r="BK686" i="1"/>
  <c r="BO686" i="1"/>
  <c r="D1649" i="1"/>
  <c r="G1649" i="1" s="1"/>
  <c r="L1595" i="1"/>
  <c r="U1595" i="1"/>
  <c r="W1595" i="1" s="1"/>
  <c r="A1650" i="1"/>
  <c r="H1649" i="1"/>
  <c r="J1596" i="1"/>
  <c r="K1596" i="1" s="1"/>
  <c r="I1597" i="1"/>
  <c r="AB1649" i="1"/>
  <c r="AA1649" i="1"/>
  <c r="T1649" i="1"/>
  <c r="X663" i="1"/>
  <c r="B663" i="1" s="1"/>
  <c r="M1595" i="1"/>
  <c r="N1595" i="1" s="1"/>
  <c r="AR834" i="1" l="1"/>
  <c r="AK836" i="1"/>
  <c r="AL835" i="1"/>
  <c r="AM835" i="1"/>
  <c r="AQ835" i="1"/>
  <c r="AD883" i="1"/>
  <c r="AC884" i="1"/>
  <c r="AE883" i="1"/>
  <c r="AI883" i="1"/>
  <c r="BP686" i="1"/>
  <c r="AS789" i="1"/>
  <c r="AT788" i="1"/>
  <c r="AY788" i="1"/>
  <c r="AU788" i="1"/>
  <c r="AZ787" i="1"/>
  <c r="F1649" i="1"/>
  <c r="BI688" i="1"/>
  <c r="BJ687" i="1"/>
  <c r="BK687" i="1"/>
  <c r="BO687" i="1"/>
  <c r="BH734" i="1"/>
  <c r="S1649" i="1"/>
  <c r="Z1649" i="1" s="1"/>
  <c r="R1649" i="1"/>
  <c r="E1651" i="1"/>
  <c r="Q1650" i="1"/>
  <c r="BA736" i="1"/>
  <c r="BG735" i="1"/>
  <c r="BB735" i="1"/>
  <c r="BC735" i="1"/>
  <c r="D1650" i="1"/>
  <c r="C664" i="1"/>
  <c r="P664" i="1" s="1"/>
  <c r="T1650" i="1"/>
  <c r="AB1650" i="1"/>
  <c r="AA1650" i="1"/>
  <c r="J1597" i="1"/>
  <c r="K1597" i="1" s="1"/>
  <c r="I1598" i="1"/>
  <c r="M1596" i="1"/>
  <c r="N1596" i="1" s="1"/>
  <c r="A1651" i="1"/>
  <c r="H1650" i="1"/>
  <c r="L1596" i="1"/>
  <c r="U1596" i="1"/>
  <c r="W1596" i="1" s="1"/>
  <c r="O1595" i="1"/>
  <c r="AR835" i="1" l="1"/>
  <c r="AJ883" i="1"/>
  <c r="BP687" i="1"/>
  <c r="AC885" i="1"/>
  <c r="AD884" i="1"/>
  <c r="AE884" i="1"/>
  <c r="AI884" i="1"/>
  <c r="AL836" i="1"/>
  <c r="AK837" i="1"/>
  <c r="AM836" i="1"/>
  <c r="AQ836" i="1"/>
  <c r="AZ788" i="1"/>
  <c r="BH735" i="1"/>
  <c r="F1650" i="1"/>
  <c r="AY789" i="1"/>
  <c r="AT789" i="1"/>
  <c r="AS790" i="1"/>
  <c r="AU789" i="1"/>
  <c r="G1650" i="1"/>
  <c r="D1651" i="1"/>
  <c r="G1651" i="1" s="1"/>
  <c r="BB736" i="1"/>
  <c r="BA737" i="1"/>
  <c r="BG736" i="1"/>
  <c r="BC736" i="1"/>
  <c r="E1652" i="1"/>
  <c r="Q1651" i="1"/>
  <c r="R1650" i="1"/>
  <c r="S1650" i="1"/>
  <c r="Z1650" i="1" s="1"/>
  <c r="BJ688" i="1"/>
  <c r="BI689" i="1"/>
  <c r="BK688" i="1"/>
  <c r="BO688" i="1"/>
  <c r="O1596" i="1"/>
  <c r="AB1651" i="1"/>
  <c r="AA1651" i="1"/>
  <c r="T1651" i="1"/>
  <c r="A1652" i="1"/>
  <c r="H1651" i="1"/>
  <c r="J1598" i="1"/>
  <c r="K1598" i="1" s="1"/>
  <c r="I1599" i="1"/>
  <c r="M1597" i="1"/>
  <c r="N1597" i="1" s="1"/>
  <c r="L1597" i="1"/>
  <c r="U1597" i="1"/>
  <c r="W1597" i="1" s="1"/>
  <c r="X664" i="1"/>
  <c r="B664" i="1" s="1"/>
  <c r="AJ884" i="1" l="1"/>
  <c r="AR836" i="1"/>
  <c r="AL837" i="1"/>
  <c r="AK838" i="1"/>
  <c r="AM837" i="1"/>
  <c r="AQ837" i="1"/>
  <c r="AR837" i="1" s="1"/>
  <c r="AC886" i="1"/>
  <c r="AD885" i="1"/>
  <c r="AE885" i="1"/>
  <c r="AI885" i="1"/>
  <c r="AZ789" i="1"/>
  <c r="F1651" i="1"/>
  <c r="BH736" i="1"/>
  <c r="AT790" i="1"/>
  <c r="AY790" i="1"/>
  <c r="AS791" i="1"/>
  <c r="AU790" i="1"/>
  <c r="BJ689" i="1"/>
  <c r="BI690" i="1"/>
  <c r="BK689" i="1"/>
  <c r="BO689" i="1"/>
  <c r="R1651" i="1"/>
  <c r="S1651" i="1"/>
  <c r="Z1651" i="1" s="1"/>
  <c r="BG737" i="1"/>
  <c r="BB737" i="1"/>
  <c r="BA738" i="1"/>
  <c r="BC737" i="1"/>
  <c r="D1652" i="1"/>
  <c r="G1652" i="1" s="1"/>
  <c r="BP688" i="1"/>
  <c r="E1653" i="1"/>
  <c r="Q1652" i="1"/>
  <c r="C665" i="1"/>
  <c r="P665" i="1" s="1"/>
  <c r="O1597" i="1"/>
  <c r="M1598" i="1"/>
  <c r="N1598" i="1" s="1"/>
  <c r="J1599" i="1"/>
  <c r="K1599" i="1" s="1"/>
  <c r="I1600" i="1"/>
  <c r="T1652" i="1"/>
  <c r="AB1652" i="1"/>
  <c r="AA1652" i="1"/>
  <c r="L1598" i="1"/>
  <c r="U1598" i="1"/>
  <c r="W1598" i="1" s="1"/>
  <c r="A1653" i="1"/>
  <c r="H1652" i="1"/>
  <c r="F1652" i="1" l="1"/>
  <c r="AJ885" i="1"/>
  <c r="AL838" i="1"/>
  <c r="AK839" i="1"/>
  <c r="AM838" i="1"/>
  <c r="AQ838" i="1"/>
  <c r="AR838" i="1" s="1"/>
  <c r="AC887" i="1"/>
  <c r="AD886" i="1"/>
  <c r="AE886" i="1"/>
  <c r="AI886" i="1"/>
  <c r="AZ790" i="1"/>
  <c r="AT791" i="1"/>
  <c r="AS792" i="1"/>
  <c r="AY791" i="1"/>
  <c r="AU791" i="1"/>
  <c r="BH737" i="1"/>
  <c r="BP689" i="1"/>
  <c r="E1654" i="1"/>
  <c r="Q1653" i="1"/>
  <c r="R1652" i="1"/>
  <c r="S1652" i="1"/>
  <c r="Z1652" i="1" s="1"/>
  <c r="D1653" i="1"/>
  <c r="G1653" i="1" s="1"/>
  <c r="BJ690" i="1"/>
  <c r="BI691" i="1"/>
  <c r="BK690" i="1"/>
  <c r="BO690" i="1"/>
  <c r="BA739" i="1"/>
  <c r="BB738" i="1"/>
  <c r="BG738" i="1"/>
  <c r="BC738" i="1"/>
  <c r="M1599" i="1"/>
  <c r="N1599" i="1" s="1"/>
  <c r="X665" i="1"/>
  <c r="B665" i="1" s="1"/>
  <c r="J1600" i="1"/>
  <c r="K1600" i="1" s="1"/>
  <c r="I1601" i="1"/>
  <c r="A1654" i="1"/>
  <c r="H1653" i="1"/>
  <c r="L1599" i="1"/>
  <c r="U1599" i="1"/>
  <c r="W1599" i="1" s="1"/>
  <c r="AB1653" i="1"/>
  <c r="AA1653" i="1"/>
  <c r="T1653" i="1"/>
  <c r="O1598" i="1"/>
  <c r="AJ886" i="1" l="1"/>
  <c r="BP690" i="1"/>
  <c r="AL839" i="1"/>
  <c r="AK840" i="1"/>
  <c r="AM839" i="1"/>
  <c r="AQ839" i="1"/>
  <c r="AC888" i="1"/>
  <c r="AD887" i="1"/>
  <c r="AE887" i="1"/>
  <c r="AI887" i="1"/>
  <c r="F1653" i="1"/>
  <c r="AY792" i="1"/>
  <c r="AS793" i="1"/>
  <c r="AT792" i="1"/>
  <c r="AU792" i="1"/>
  <c r="AZ791" i="1"/>
  <c r="BH738" i="1"/>
  <c r="BJ691" i="1"/>
  <c r="BI692" i="1"/>
  <c r="BK691" i="1"/>
  <c r="BO691" i="1"/>
  <c r="BG739" i="1"/>
  <c r="BA740" i="1"/>
  <c r="BA741" i="1" s="1"/>
  <c r="BB739" i="1"/>
  <c r="BC739" i="1"/>
  <c r="E1655" i="1"/>
  <c r="Q1654" i="1"/>
  <c r="S1654" i="1" s="1"/>
  <c r="S1653" i="1"/>
  <c r="Z1653" i="1" s="1"/>
  <c r="R1653" i="1"/>
  <c r="D1654" i="1"/>
  <c r="G1654" i="1" s="1"/>
  <c r="O1599" i="1"/>
  <c r="M1600" i="1"/>
  <c r="N1600" i="1" s="1"/>
  <c r="A1655" i="1"/>
  <c r="H1654" i="1"/>
  <c r="GI41" i="1"/>
  <c r="GI32" i="1"/>
  <c r="GI33" i="1"/>
  <c r="GI37" i="1" s="1"/>
  <c r="GI44" i="1"/>
  <c r="GI18" i="1"/>
  <c r="GI22" i="1" s="1"/>
  <c r="GI35" i="1"/>
  <c r="GI20" i="1"/>
  <c r="GI40" i="1"/>
  <c r="GI17" i="1"/>
  <c r="GI43" i="1"/>
  <c r="J1601" i="1"/>
  <c r="K1601" i="1" s="1"/>
  <c r="I1602" i="1"/>
  <c r="C666" i="1"/>
  <c r="T1654" i="1"/>
  <c r="AB1654" i="1"/>
  <c r="AA1654" i="1"/>
  <c r="L1600" i="1"/>
  <c r="U1600" i="1"/>
  <c r="W1600" i="1" s="1"/>
  <c r="O1600" i="1" l="1"/>
  <c r="M1601" i="1"/>
  <c r="N1601" i="1" s="1"/>
  <c r="AJ887" i="1"/>
  <c r="AR839" i="1"/>
  <c r="AK841" i="1"/>
  <c r="AL840" i="1"/>
  <c r="AM840" i="1"/>
  <c r="AQ840" i="1"/>
  <c r="AD888" i="1"/>
  <c r="AC889" i="1"/>
  <c r="AE888" i="1"/>
  <c r="AI888" i="1"/>
  <c r="BP691" i="1"/>
  <c r="AZ792" i="1"/>
  <c r="AY793" i="1"/>
  <c r="AT793" i="1"/>
  <c r="AS794" i="1"/>
  <c r="AU793" i="1"/>
  <c r="BB741" i="1"/>
  <c r="BA742" i="1"/>
  <c r="BC741" i="1"/>
  <c r="BG741" i="1"/>
  <c r="F1654" i="1"/>
  <c r="E1656" i="1"/>
  <c r="Q1655" i="1"/>
  <c r="BB740" i="1"/>
  <c r="BG740" i="1"/>
  <c r="BC740" i="1"/>
  <c r="BJ692" i="1"/>
  <c r="BI693" i="1"/>
  <c r="BK692" i="1"/>
  <c r="BO692" i="1"/>
  <c r="D1655" i="1"/>
  <c r="G1655" i="1" s="1"/>
  <c r="BH739" i="1"/>
  <c r="P666" i="1"/>
  <c r="GI42" i="1"/>
  <c r="GI45" i="1"/>
  <c r="GI46" i="1" s="1"/>
  <c r="AB1655" i="1"/>
  <c r="AA1655" i="1"/>
  <c r="T1655" i="1"/>
  <c r="L1601" i="1"/>
  <c r="U1601" i="1"/>
  <c r="J1602" i="1"/>
  <c r="I1603" i="1"/>
  <c r="A1656" i="1"/>
  <c r="H1655" i="1"/>
  <c r="AR840" i="1" l="1"/>
  <c r="M1602" i="1"/>
  <c r="N1602" i="1" s="1"/>
  <c r="O1601" i="1"/>
  <c r="AJ888" i="1"/>
  <c r="BH741" i="1"/>
  <c r="AD889" i="1"/>
  <c r="AC890" i="1"/>
  <c r="AE889" i="1"/>
  <c r="AI889" i="1"/>
  <c r="AK842" i="1"/>
  <c r="AL841" i="1"/>
  <c r="AM841" i="1"/>
  <c r="AQ841" i="1"/>
  <c r="AZ793" i="1"/>
  <c r="F1655" i="1"/>
  <c r="AY794" i="1"/>
  <c r="AS795" i="1"/>
  <c r="AT794" i="1"/>
  <c r="AU794" i="1"/>
  <c r="BB742" i="1"/>
  <c r="BA743" i="1"/>
  <c r="BC742" i="1"/>
  <c r="BG742" i="1"/>
  <c r="BJ693" i="1"/>
  <c r="BI694" i="1"/>
  <c r="BK693" i="1"/>
  <c r="BO693" i="1"/>
  <c r="BH740" i="1"/>
  <c r="E1657" i="1"/>
  <c r="Q1656" i="1"/>
  <c r="S1655" i="1"/>
  <c r="Z1655" i="1" s="1"/>
  <c r="R1655" i="1"/>
  <c r="BP692" i="1"/>
  <c r="D1656" i="1"/>
  <c r="G1656" i="1" s="1"/>
  <c r="K1602" i="1"/>
  <c r="T1656" i="1"/>
  <c r="AB1656" i="1"/>
  <c r="AA1656" i="1"/>
  <c r="W1601" i="1"/>
  <c r="J1603" i="1"/>
  <c r="I1604" i="1"/>
  <c r="X666" i="1"/>
  <c r="A1657" i="1"/>
  <c r="H1656" i="1"/>
  <c r="M1603" i="1" l="1"/>
  <c r="N1603" i="1" s="1"/>
  <c r="BP693" i="1"/>
  <c r="AC891" i="1"/>
  <c r="AC892" i="1" s="1"/>
  <c r="AD890" i="1"/>
  <c r="AE890" i="1"/>
  <c r="AI890" i="1"/>
  <c r="AL842" i="1"/>
  <c r="AK843" i="1"/>
  <c r="AM842" i="1"/>
  <c r="AQ842" i="1"/>
  <c r="AR841" i="1"/>
  <c r="AJ889" i="1"/>
  <c r="F1656" i="1"/>
  <c r="BH742" i="1"/>
  <c r="AZ794" i="1"/>
  <c r="BA744" i="1"/>
  <c r="BB743" i="1"/>
  <c r="BC743" i="1"/>
  <c r="BG743" i="1"/>
  <c r="AY795" i="1"/>
  <c r="AT795" i="1"/>
  <c r="AS796" i="1"/>
  <c r="AU795" i="1"/>
  <c r="R1656" i="1"/>
  <c r="S1656" i="1"/>
  <c r="Z1656" i="1" s="1"/>
  <c r="E1658" i="1"/>
  <c r="Q1657" i="1"/>
  <c r="D1657" i="1"/>
  <c r="G1657" i="1" s="1"/>
  <c r="BJ694" i="1"/>
  <c r="BI695" i="1"/>
  <c r="BK694" i="1"/>
  <c r="BO694" i="1"/>
  <c r="B666" i="1"/>
  <c r="C667" i="1"/>
  <c r="A1658" i="1"/>
  <c r="H1657" i="1"/>
  <c r="J1604" i="1"/>
  <c r="I1605" i="1"/>
  <c r="AB1657" i="1"/>
  <c r="AA1657" i="1"/>
  <c r="T1657" i="1"/>
  <c r="K1603" i="1"/>
  <c r="L1602" i="1"/>
  <c r="O1602" i="1" s="1"/>
  <c r="U1602" i="1"/>
  <c r="M1604" i="1" l="1"/>
  <c r="N1604" i="1" s="1"/>
  <c r="AJ890" i="1"/>
  <c r="AC893" i="1"/>
  <c r="AD892" i="1"/>
  <c r="AE892" i="1"/>
  <c r="AI892" i="1"/>
  <c r="AR842" i="1"/>
  <c r="AK844" i="1"/>
  <c r="AL843" i="1"/>
  <c r="AM843" i="1"/>
  <c r="AQ843" i="1"/>
  <c r="AD891" i="1"/>
  <c r="AE891" i="1"/>
  <c r="AI891" i="1"/>
  <c r="F1657" i="1"/>
  <c r="AS797" i="1"/>
  <c r="AY796" i="1"/>
  <c r="AT796" i="1"/>
  <c r="AU796" i="1"/>
  <c r="AZ795" i="1"/>
  <c r="BB744" i="1"/>
  <c r="BA745" i="1"/>
  <c r="BC744" i="1"/>
  <c r="BG744" i="1"/>
  <c r="BH743" i="1"/>
  <c r="BJ695" i="1"/>
  <c r="BI696" i="1"/>
  <c r="BK695" i="1"/>
  <c r="BO695" i="1"/>
  <c r="S1657" i="1"/>
  <c r="Z1657" i="1" s="1"/>
  <c r="R1657" i="1"/>
  <c r="D1658" i="1"/>
  <c r="G1658" i="1" s="1"/>
  <c r="E1659" i="1"/>
  <c r="Q1658" i="1"/>
  <c r="BP694" i="1"/>
  <c r="P667" i="1"/>
  <c r="X667" i="1" s="1"/>
  <c r="K1604" i="1"/>
  <c r="T1658" i="1"/>
  <c r="AB1658" i="1"/>
  <c r="AA1658" i="1"/>
  <c r="L1603" i="1"/>
  <c r="O1603" i="1" s="1"/>
  <c r="U1603" i="1"/>
  <c r="J1605" i="1"/>
  <c r="I1606" i="1"/>
  <c r="W1602" i="1"/>
  <c r="A1659" i="1"/>
  <c r="H1658" i="1"/>
  <c r="M1605" i="1" l="1"/>
  <c r="N1605" i="1" s="1"/>
  <c r="AJ892" i="1"/>
  <c r="AJ891" i="1"/>
  <c r="AR843" i="1"/>
  <c r="AD893" i="1"/>
  <c r="AC894" i="1"/>
  <c r="AE893" i="1"/>
  <c r="AI893" i="1"/>
  <c r="BP695" i="1"/>
  <c r="AL844" i="1"/>
  <c r="AK845" i="1"/>
  <c r="AM844" i="1"/>
  <c r="AQ844" i="1"/>
  <c r="F1658" i="1"/>
  <c r="BB745" i="1"/>
  <c r="BA746" i="1"/>
  <c r="BC745" i="1"/>
  <c r="BG745" i="1"/>
  <c r="AZ796" i="1"/>
  <c r="BH744" i="1"/>
  <c r="AT797" i="1"/>
  <c r="AS798" i="1"/>
  <c r="AY797" i="1"/>
  <c r="AU797" i="1"/>
  <c r="E1660" i="1"/>
  <c r="Q1659" i="1"/>
  <c r="S1658" i="1"/>
  <c r="Z1658" i="1" s="1"/>
  <c r="R1658" i="1"/>
  <c r="BI697" i="1"/>
  <c r="BJ696" i="1"/>
  <c r="BK696" i="1"/>
  <c r="BO696" i="1"/>
  <c r="D1659" i="1"/>
  <c r="G1659" i="1" s="1"/>
  <c r="B667" i="1"/>
  <c r="C668" i="1"/>
  <c r="K1605" i="1"/>
  <c r="A1660" i="1"/>
  <c r="H1659" i="1"/>
  <c r="J1606" i="1"/>
  <c r="I1607" i="1"/>
  <c r="W1603" i="1"/>
  <c r="AB1659" i="1"/>
  <c r="AA1659" i="1"/>
  <c r="T1659" i="1"/>
  <c r="L1604" i="1"/>
  <c r="O1604" i="1" s="1"/>
  <c r="U1604" i="1"/>
  <c r="M1606" i="1" l="1"/>
  <c r="N1606" i="1" s="1"/>
  <c r="BH745" i="1"/>
  <c r="AC895" i="1"/>
  <c r="AD894" i="1"/>
  <c r="AE894" i="1"/>
  <c r="AI894" i="1"/>
  <c r="AJ893" i="1"/>
  <c r="AL845" i="1"/>
  <c r="AK846" i="1"/>
  <c r="AM845" i="1"/>
  <c r="AQ845" i="1"/>
  <c r="AR844" i="1"/>
  <c r="AT798" i="1"/>
  <c r="AS799" i="1"/>
  <c r="AY798" i="1"/>
  <c r="AU798" i="1"/>
  <c r="AZ797" i="1"/>
  <c r="BB746" i="1"/>
  <c r="BA747" i="1"/>
  <c r="BC746" i="1"/>
  <c r="BG746" i="1"/>
  <c r="F1659" i="1"/>
  <c r="E1661" i="1"/>
  <c r="Q1660" i="1"/>
  <c r="BP696" i="1"/>
  <c r="S1659" i="1"/>
  <c r="Z1659" i="1" s="1"/>
  <c r="R1659" i="1"/>
  <c r="BJ697" i="1"/>
  <c r="BI698" i="1"/>
  <c r="BK697" i="1"/>
  <c r="BO697" i="1"/>
  <c r="D1660" i="1"/>
  <c r="G1660" i="1" s="1"/>
  <c r="L1605" i="1"/>
  <c r="O1605" i="1" s="1"/>
  <c r="U1605" i="1"/>
  <c r="K1606" i="1"/>
  <c r="A1661" i="1"/>
  <c r="H1660" i="1"/>
  <c r="W1604" i="1"/>
  <c r="J1607" i="1"/>
  <c r="I1608" i="1"/>
  <c r="T1660" i="1"/>
  <c r="AB1660" i="1"/>
  <c r="AA1660" i="1"/>
  <c r="P668" i="1"/>
  <c r="M1607" i="1" l="1"/>
  <c r="N1607" i="1" s="1"/>
  <c r="AR845" i="1"/>
  <c r="AJ894" i="1"/>
  <c r="AD895" i="1"/>
  <c r="AC896" i="1"/>
  <c r="AE895" i="1"/>
  <c r="AI895" i="1"/>
  <c r="AL846" i="1"/>
  <c r="AK847" i="1"/>
  <c r="AM846" i="1"/>
  <c r="AQ846" i="1"/>
  <c r="F1660" i="1"/>
  <c r="BA748" i="1"/>
  <c r="BB747" i="1"/>
  <c r="BC747" i="1"/>
  <c r="BG747" i="1"/>
  <c r="AT799" i="1"/>
  <c r="AS800" i="1"/>
  <c r="AY799" i="1"/>
  <c r="AU799" i="1"/>
  <c r="BH746" i="1"/>
  <c r="AZ798" i="1"/>
  <c r="BI699" i="1"/>
  <c r="BJ698" i="1"/>
  <c r="BK698" i="1"/>
  <c r="BO698" i="1"/>
  <c r="R1660" i="1"/>
  <c r="S1660" i="1"/>
  <c r="Z1660" i="1" s="1"/>
  <c r="E1662" i="1"/>
  <c r="Q1661" i="1"/>
  <c r="BP697" i="1"/>
  <c r="D1661" i="1"/>
  <c r="G1661" i="1" s="1"/>
  <c r="K1607" i="1"/>
  <c r="X668" i="1"/>
  <c r="A1662" i="1"/>
  <c r="H1661" i="1"/>
  <c r="J1608" i="1"/>
  <c r="I1609" i="1"/>
  <c r="AB1661" i="1"/>
  <c r="AA1661" i="1"/>
  <c r="T1661" i="1"/>
  <c r="W1605" i="1"/>
  <c r="L1606" i="1"/>
  <c r="O1606" i="1" s="1"/>
  <c r="U1606" i="1"/>
  <c r="M1608" i="1" l="1"/>
  <c r="N1608" i="1" s="1"/>
  <c r="AJ895" i="1"/>
  <c r="AR846" i="1"/>
  <c r="AD896" i="1"/>
  <c r="AC897" i="1"/>
  <c r="AE896" i="1"/>
  <c r="AI896" i="1"/>
  <c r="AK848" i="1"/>
  <c r="AL847" i="1"/>
  <c r="AM847" i="1"/>
  <c r="AQ847" i="1"/>
  <c r="BH747" i="1"/>
  <c r="F1661" i="1"/>
  <c r="BP698" i="1"/>
  <c r="AT800" i="1"/>
  <c r="AS801" i="1"/>
  <c r="AY800" i="1"/>
  <c r="AU800" i="1"/>
  <c r="AZ799" i="1"/>
  <c r="BB748" i="1"/>
  <c r="BA749" i="1"/>
  <c r="BC748" i="1"/>
  <c r="BG748" i="1"/>
  <c r="S1661" i="1"/>
  <c r="Z1661" i="1" s="1"/>
  <c r="R1661" i="1"/>
  <c r="D1662" i="1"/>
  <c r="G1662" i="1" s="1"/>
  <c r="E1663" i="1"/>
  <c r="Q1662" i="1"/>
  <c r="BJ699" i="1"/>
  <c r="BI700" i="1"/>
  <c r="BK699" i="1"/>
  <c r="BO699" i="1"/>
  <c r="C669" i="1"/>
  <c r="P669" i="1" s="1"/>
  <c r="B668" i="1"/>
  <c r="T1662" i="1"/>
  <c r="AB1662" i="1"/>
  <c r="AA1662" i="1"/>
  <c r="K1608" i="1"/>
  <c r="A1663" i="1"/>
  <c r="H1662" i="1"/>
  <c r="J1609" i="1"/>
  <c r="I1610" i="1"/>
  <c r="W1606" i="1"/>
  <c r="L1607" i="1"/>
  <c r="O1607" i="1" s="1"/>
  <c r="U1607" i="1"/>
  <c r="M1609" i="1" l="1"/>
  <c r="N1609" i="1" s="1"/>
  <c r="DL1137" i="1"/>
  <c r="DD1137" i="1"/>
  <c r="DL1138" i="1"/>
  <c r="DD1138" i="1"/>
  <c r="DD1139" i="1"/>
  <c r="DL1139" i="1"/>
  <c r="DL1140" i="1"/>
  <c r="DD1140" i="1"/>
  <c r="DD1141" i="1"/>
  <c r="DL1141" i="1"/>
  <c r="DL1142" i="1"/>
  <c r="DD1142" i="1"/>
  <c r="DL1143" i="1"/>
  <c r="DD1143" i="1"/>
  <c r="DD1144" i="1"/>
  <c r="DL1144" i="1"/>
  <c r="DL1145" i="1"/>
  <c r="DD1145" i="1"/>
  <c r="DD1146" i="1"/>
  <c r="DL1146" i="1"/>
  <c r="DD1147" i="1"/>
  <c r="DL1147" i="1"/>
  <c r="DL1148" i="1"/>
  <c r="DD1148" i="1"/>
  <c r="DD1149" i="1"/>
  <c r="DL1149" i="1"/>
  <c r="DL1150" i="1"/>
  <c r="DD1150" i="1"/>
  <c r="DD1151" i="1"/>
  <c r="DL1151" i="1"/>
  <c r="DL1152" i="1"/>
  <c r="DD1152" i="1"/>
  <c r="DD1153" i="1"/>
  <c r="DL1153" i="1"/>
  <c r="DL1154" i="1"/>
  <c r="DD1154" i="1"/>
  <c r="DL1155" i="1"/>
  <c r="DD1155" i="1"/>
  <c r="DL1156" i="1"/>
  <c r="DD1156" i="1"/>
  <c r="DD1157" i="1"/>
  <c r="DL1157" i="1"/>
  <c r="DL1158" i="1"/>
  <c r="DD1158" i="1"/>
  <c r="DL1159" i="1"/>
  <c r="DD1159" i="1"/>
  <c r="DL1160" i="1"/>
  <c r="DD1160" i="1"/>
  <c r="DD1161" i="1"/>
  <c r="DL1161" i="1"/>
  <c r="DL1162" i="1"/>
  <c r="DD1162" i="1"/>
  <c r="DD1163" i="1"/>
  <c r="DL1163" i="1"/>
  <c r="DD1164" i="1"/>
  <c r="DL1164" i="1"/>
  <c r="DL1165" i="1"/>
  <c r="DD1165" i="1"/>
  <c r="DD1166" i="1"/>
  <c r="DL1166" i="1"/>
  <c r="DD1167" i="1"/>
  <c r="DL1167" i="1"/>
  <c r="DL1168" i="1"/>
  <c r="DD1168" i="1"/>
  <c r="DD1169" i="1"/>
  <c r="DL1169" i="1"/>
  <c r="DD1170" i="1"/>
  <c r="DL1170" i="1"/>
  <c r="DD1171" i="1"/>
  <c r="DL1171" i="1"/>
  <c r="DD1172" i="1"/>
  <c r="DL1172" i="1"/>
  <c r="DL1173" i="1"/>
  <c r="DD1173" i="1"/>
  <c r="DD1174" i="1"/>
  <c r="DL1174" i="1"/>
  <c r="DD1175" i="1"/>
  <c r="DL1175" i="1"/>
  <c r="DL1176" i="1"/>
  <c r="DD1176" i="1"/>
  <c r="DL1177" i="1"/>
  <c r="DD1177" i="1"/>
  <c r="DL1178" i="1"/>
  <c r="DD1178" i="1"/>
  <c r="DL1179" i="1"/>
  <c r="DD1179" i="1"/>
  <c r="DD1180" i="1"/>
  <c r="DL1180" i="1"/>
  <c r="DD1181" i="1"/>
  <c r="DL1181" i="1"/>
  <c r="DD1182" i="1"/>
  <c r="DL1182" i="1"/>
  <c r="DL1183" i="1"/>
  <c r="DD1183" i="1"/>
  <c r="DL1184" i="1"/>
  <c r="DD1184" i="1"/>
  <c r="DL1185" i="1"/>
  <c r="DD1185" i="1"/>
  <c r="DL1186" i="1"/>
  <c r="DD1186" i="1"/>
  <c r="DD1187" i="1"/>
  <c r="DL1187" i="1"/>
  <c r="DL1188" i="1"/>
  <c r="DD1188" i="1"/>
  <c r="DL1189" i="1"/>
  <c r="DD1189" i="1"/>
  <c r="DL1190" i="1"/>
  <c r="DD1190" i="1"/>
  <c r="DL1191" i="1"/>
  <c r="DD1191" i="1"/>
  <c r="DD1192" i="1"/>
  <c r="DL1192" i="1"/>
  <c r="DL1193" i="1"/>
  <c r="DD1193" i="1"/>
  <c r="DD1194" i="1"/>
  <c r="DL1194" i="1"/>
  <c r="DL1195" i="1"/>
  <c r="DD1195" i="1"/>
  <c r="DD1196" i="1"/>
  <c r="DL1196" i="1"/>
  <c r="DD1197" i="1"/>
  <c r="DL1197" i="1"/>
  <c r="DD1198" i="1"/>
  <c r="DL1198" i="1"/>
  <c r="DL1199" i="1"/>
  <c r="DD1199" i="1"/>
  <c r="DD1200" i="1"/>
  <c r="DL1200" i="1"/>
  <c r="DD1201" i="1"/>
  <c r="DL1201" i="1"/>
  <c r="DD1202" i="1"/>
  <c r="DL1202" i="1"/>
  <c r="DL1203" i="1"/>
  <c r="DD1203" i="1"/>
  <c r="DL1204" i="1"/>
  <c r="DD1204" i="1"/>
  <c r="DL1205" i="1"/>
  <c r="DD1205" i="1"/>
  <c r="DD1206" i="1"/>
  <c r="DL1206" i="1"/>
  <c r="DD1207" i="1"/>
  <c r="DL1207" i="1"/>
  <c r="DD1208" i="1"/>
  <c r="DL1208" i="1"/>
  <c r="DD1209" i="1"/>
  <c r="DL1209" i="1"/>
  <c r="DD1210" i="1"/>
  <c r="DL1210" i="1"/>
  <c r="DD1211" i="1"/>
  <c r="DL1211" i="1"/>
  <c r="DD1212" i="1"/>
  <c r="DL1212" i="1"/>
  <c r="DD1213" i="1"/>
  <c r="DL1213" i="1"/>
  <c r="DL1214" i="1"/>
  <c r="DD1214" i="1"/>
  <c r="DL1215" i="1"/>
  <c r="DD1215" i="1"/>
  <c r="DL1216" i="1"/>
  <c r="DD1216" i="1"/>
  <c r="DL1217" i="1"/>
  <c r="DD1217" i="1"/>
  <c r="DL1218" i="1"/>
  <c r="DD1218" i="1"/>
  <c r="DL1219" i="1"/>
  <c r="DD1219" i="1"/>
  <c r="DD1220" i="1"/>
  <c r="DL1220" i="1"/>
  <c r="DL1221" i="1"/>
  <c r="DD1221" i="1"/>
  <c r="DD1222" i="1"/>
  <c r="DL1222" i="1"/>
  <c r="DD1223" i="1"/>
  <c r="DL1223" i="1"/>
  <c r="DD1224" i="1"/>
  <c r="DL1224" i="1"/>
  <c r="DD1225" i="1"/>
  <c r="DL1225" i="1"/>
  <c r="DD1226" i="1"/>
  <c r="DL1226" i="1"/>
  <c r="DD1227" i="1"/>
  <c r="DL1227" i="1"/>
  <c r="DL1228" i="1"/>
  <c r="DD1228" i="1"/>
  <c r="DL1229" i="1"/>
  <c r="DD1229" i="1"/>
  <c r="DL1230" i="1"/>
  <c r="DD1230" i="1"/>
  <c r="DD1231" i="1"/>
  <c r="DL1231" i="1"/>
  <c r="DL1232" i="1"/>
  <c r="DD1232" i="1"/>
  <c r="DD1233" i="1"/>
  <c r="DL1233" i="1"/>
  <c r="DD1234" i="1"/>
  <c r="DL1234" i="1"/>
  <c r="DL1235" i="1"/>
  <c r="DD1235" i="1"/>
  <c r="DL1236" i="1"/>
  <c r="DD1236" i="1"/>
  <c r="DD1237" i="1"/>
  <c r="DL1237" i="1"/>
  <c r="DD1238" i="1"/>
  <c r="DL1238" i="1"/>
  <c r="DL1239" i="1"/>
  <c r="DD1239" i="1"/>
  <c r="DL1240" i="1"/>
  <c r="DD1240" i="1"/>
  <c r="DD1241" i="1"/>
  <c r="DL1241" i="1"/>
  <c r="DD1242" i="1"/>
  <c r="DL1242" i="1"/>
  <c r="DD1243" i="1"/>
  <c r="DL1243" i="1"/>
  <c r="DL1244" i="1"/>
  <c r="DD1244" i="1"/>
  <c r="DL1245" i="1"/>
  <c r="DD1245" i="1"/>
  <c r="DL1246" i="1"/>
  <c r="DD1246" i="1"/>
  <c r="DD1247" i="1"/>
  <c r="DL1247" i="1"/>
  <c r="DD1248" i="1"/>
  <c r="DL1248" i="1"/>
  <c r="DD1249" i="1"/>
  <c r="DL1249" i="1"/>
  <c r="DL1250" i="1"/>
  <c r="DD1250" i="1"/>
  <c r="DL1251" i="1"/>
  <c r="DD1251" i="1"/>
  <c r="DD1252" i="1"/>
  <c r="DL1252" i="1"/>
  <c r="DL1253" i="1"/>
  <c r="DD1253" i="1"/>
  <c r="DD1254" i="1"/>
  <c r="DL1254" i="1"/>
  <c r="DL1255" i="1"/>
  <c r="DD1255" i="1"/>
  <c r="DD1256" i="1"/>
  <c r="DL1256" i="1"/>
  <c r="DD1257" i="1"/>
  <c r="DL1257" i="1"/>
  <c r="DL1107" i="1"/>
  <c r="DD1106" i="1"/>
  <c r="DL1106" i="1"/>
  <c r="DD1107" i="1"/>
  <c r="DL1108" i="1"/>
  <c r="DL1109" i="1"/>
  <c r="DD1108" i="1"/>
  <c r="DL1110" i="1"/>
  <c r="DD1109" i="1"/>
  <c r="DD1110" i="1"/>
  <c r="DL1111" i="1"/>
  <c r="DL1112" i="1"/>
  <c r="DD1111" i="1"/>
  <c r="DD1112" i="1"/>
  <c r="DL1113" i="1"/>
  <c r="DL1114" i="1"/>
  <c r="DD1113" i="1"/>
  <c r="DL1115" i="1"/>
  <c r="DD1114" i="1"/>
  <c r="DD1115" i="1"/>
  <c r="DL1116" i="1"/>
  <c r="DL1117" i="1"/>
  <c r="DD1116" i="1"/>
  <c r="DD1117" i="1"/>
  <c r="DL1118" i="1"/>
  <c r="DD1118" i="1"/>
  <c r="DL1119" i="1"/>
  <c r="DD1119" i="1"/>
  <c r="DL1120" i="1"/>
  <c r="DL1121" i="1"/>
  <c r="DD1120" i="1"/>
  <c r="DD1121" i="1"/>
  <c r="DL1122" i="1"/>
  <c r="DD1122" i="1"/>
  <c r="DL1123" i="1"/>
  <c r="DD1123" i="1"/>
  <c r="DL1124" i="1"/>
  <c r="DL1125" i="1"/>
  <c r="DD1124" i="1"/>
  <c r="DD1125" i="1"/>
  <c r="DL1126" i="1"/>
  <c r="DL1127" i="1"/>
  <c r="DD1126" i="1"/>
  <c r="DL1128" i="1"/>
  <c r="DD1127" i="1"/>
  <c r="DL1129" i="1"/>
  <c r="DD1128" i="1"/>
  <c r="DD1129" i="1"/>
  <c r="DL1130" i="1"/>
  <c r="DD1130" i="1"/>
  <c r="DL1131" i="1"/>
  <c r="DL1132" i="1"/>
  <c r="DD1131" i="1"/>
  <c r="DD1132" i="1"/>
  <c r="DL1133" i="1"/>
  <c r="DD1133" i="1"/>
  <c r="DL1134" i="1"/>
  <c r="DD1134" i="1"/>
  <c r="DL1135" i="1"/>
  <c r="DL1136" i="1"/>
  <c r="DD1135" i="1"/>
  <c r="DD1136" i="1"/>
  <c r="DL1076" i="1"/>
  <c r="DD1077" i="1"/>
  <c r="DD1076" i="1"/>
  <c r="DL1077" i="1"/>
  <c r="DD1078" i="1"/>
  <c r="DL1078" i="1"/>
  <c r="DL1079" i="1"/>
  <c r="DD1079" i="1"/>
  <c r="DD1080" i="1"/>
  <c r="DL1080" i="1"/>
  <c r="DD1081" i="1"/>
  <c r="DL1081" i="1"/>
  <c r="DD1082" i="1"/>
  <c r="DL1082" i="1"/>
  <c r="DD1083" i="1"/>
  <c r="DL1083" i="1"/>
  <c r="DD1084" i="1"/>
  <c r="DL1084" i="1"/>
  <c r="DL1085" i="1"/>
  <c r="DD1085" i="1"/>
  <c r="DD1086" i="1"/>
  <c r="DL1086" i="1"/>
  <c r="DL1087" i="1"/>
  <c r="DD1087" i="1"/>
  <c r="DD1088" i="1"/>
  <c r="DL1088" i="1"/>
  <c r="DL1089" i="1"/>
  <c r="DD1089" i="1"/>
  <c r="DL1090" i="1"/>
  <c r="DD1090" i="1"/>
  <c r="DL1091" i="1"/>
  <c r="DD1091" i="1"/>
  <c r="DD1092" i="1"/>
  <c r="DL1092" i="1"/>
  <c r="DL1093" i="1"/>
  <c r="DD1093" i="1"/>
  <c r="DL1094" i="1"/>
  <c r="DD1094" i="1"/>
  <c r="DL1095" i="1"/>
  <c r="DD1095" i="1"/>
  <c r="DD1096" i="1"/>
  <c r="DL1096" i="1"/>
  <c r="DL1097" i="1"/>
  <c r="DD1097" i="1"/>
  <c r="DD1098" i="1"/>
  <c r="DL1098" i="1"/>
  <c r="DL1099" i="1"/>
  <c r="DD1099" i="1"/>
  <c r="DD1100" i="1"/>
  <c r="DL1100" i="1"/>
  <c r="DD1101" i="1"/>
  <c r="DL1101" i="1"/>
  <c r="DL1102" i="1"/>
  <c r="DD1102" i="1"/>
  <c r="DD1103" i="1"/>
  <c r="DL1103" i="1"/>
  <c r="DD1104" i="1"/>
  <c r="DL1104" i="1"/>
  <c r="DD1105" i="1"/>
  <c r="DL1105" i="1"/>
  <c r="DL1046" i="1"/>
  <c r="DD1046" i="1"/>
  <c r="DD1047" i="1"/>
  <c r="DL1047" i="1"/>
  <c r="DD1048" i="1"/>
  <c r="DL1048" i="1"/>
  <c r="DL1049" i="1"/>
  <c r="DD1049" i="1"/>
  <c r="DL1050" i="1"/>
  <c r="DD1050" i="1"/>
  <c r="DD1051" i="1"/>
  <c r="DL1051" i="1"/>
  <c r="DD1052" i="1"/>
  <c r="DL1052" i="1"/>
  <c r="DD1053" i="1"/>
  <c r="DL1053" i="1"/>
  <c r="DD1054" i="1"/>
  <c r="DL1054" i="1"/>
  <c r="DD1055" i="1"/>
  <c r="DL1055" i="1"/>
  <c r="DL1056" i="1"/>
  <c r="DD1056" i="1"/>
  <c r="DD1057" i="1"/>
  <c r="DL1057" i="1"/>
  <c r="DD1058" i="1"/>
  <c r="DL1058" i="1"/>
  <c r="DL1059" i="1"/>
  <c r="DD1059" i="1"/>
  <c r="DL1060" i="1"/>
  <c r="DD1060" i="1"/>
  <c r="DL1061" i="1"/>
  <c r="DD1061" i="1"/>
  <c r="DL1062" i="1"/>
  <c r="DD1062" i="1"/>
  <c r="DD1063" i="1"/>
  <c r="DL1063" i="1"/>
  <c r="DD1064" i="1"/>
  <c r="DL1064" i="1"/>
  <c r="DD1065" i="1"/>
  <c r="DL1065" i="1"/>
  <c r="DL1066" i="1"/>
  <c r="DD1066" i="1"/>
  <c r="DL1067" i="1"/>
  <c r="DD1067" i="1"/>
  <c r="DD1068" i="1"/>
  <c r="DL1068" i="1"/>
  <c r="DD1069" i="1"/>
  <c r="DL1069" i="1"/>
  <c r="DD1070" i="1"/>
  <c r="DL1070" i="1"/>
  <c r="DD1071" i="1"/>
  <c r="DL1071" i="1"/>
  <c r="DL1072" i="1"/>
  <c r="DD1072" i="1"/>
  <c r="DL1073" i="1"/>
  <c r="DD1073" i="1"/>
  <c r="DL1074" i="1"/>
  <c r="DD1074" i="1"/>
  <c r="DD1075" i="1"/>
  <c r="DL1075" i="1"/>
  <c r="DD1014" i="1"/>
  <c r="DD1015" i="1"/>
  <c r="DL1014" i="1"/>
  <c r="DD1016" i="1"/>
  <c r="DL1015" i="1"/>
  <c r="DD1017" i="1"/>
  <c r="DL1016" i="1"/>
  <c r="DL1017" i="1"/>
  <c r="DD1018" i="1"/>
  <c r="DL1018" i="1"/>
  <c r="DD1019" i="1"/>
  <c r="DL1019" i="1"/>
  <c r="DD1020" i="1"/>
  <c r="DL1020" i="1"/>
  <c r="DD1021" i="1"/>
  <c r="DL1021" i="1"/>
  <c r="DD1022" i="1"/>
  <c r="DL1022" i="1"/>
  <c r="DD1023" i="1"/>
  <c r="DL1023" i="1"/>
  <c r="DD1024" i="1"/>
  <c r="DL1024" i="1"/>
  <c r="DD1025" i="1"/>
  <c r="DL1025" i="1"/>
  <c r="DD1026" i="1"/>
  <c r="DD1027" i="1"/>
  <c r="DL1026" i="1"/>
  <c r="DD1028" i="1"/>
  <c r="DL1027" i="1"/>
  <c r="DD1029" i="1"/>
  <c r="DL1028" i="1"/>
  <c r="DD1030" i="1"/>
  <c r="DL1029" i="1"/>
  <c r="DL1030" i="1"/>
  <c r="DD1031" i="1"/>
  <c r="DL1031" i="1"/>
  <c r="DD1032" i="1"/>
  <c r="DD1033" i="1"/>
  <c r="DL1032" i="1"/>
  <c r="DL1033" i="1"/>
  <c r="DD1034" i="1"/>
  <c r="DD1035" i="1"/>
  <c r="DL1034" i="1"/>
  <c r="DD1036" i="1"/>
  <c r="DL1035" i="1"/>
  <c r="DD1037" i="1"/>
  <c r="DL1036" i="1"/>
  <c r="DD1038" i="1"/>
  <c r="DL1037" i="1"/>
  <c r="DL1038" i="1"/>
  <c r="DD1039" i="1"/>
  <c r="DL1039" i="1"/>
  <c r="DD1040" i="1"/>
  <c r="DL1040" i="1"/>
  <c r="DD1041" i="1"/>
  <c r="DD1042" i="1"/>
  <c r="DL1041" i="1"/>
  <c r="DD1043" i="1"/>
  <c r="DL1042" i="1"/>
  <c r="DL1043" i="1"/>
  <c r="DD1044" i="1"/>
  <c r="DD1045" i="1"/>
  <c r="DL1044" i="1"/>
  <c r="DL1045" i="1"/>
  <c r="AR847" i="1"/>
  <c r="DL984" i="1"/>
  <c r="DD984" i="1"/>
  <c r="DL986" i="1"/>
  <c r="DD985" i="1"/>
  <c r="DL987" i="1"/>
  <c r="DD986" i="1"/>
  <c r="DL988" i="1"/>
  <c r="DD987" i="1"/>
  <c r="DL989" i="1"/>
  <c r="DD988" i="1"/>
  <c r="DL990" i="1"/>
  <c r="DD989" i="1"/>
  <c r="DL991" i="1"/>
  <c r="DL992" i="1"/>
  <c r="DD990" i="1"/>
  <c r="DD991" i="1"/>
  <c r="DL993" i="1"/>
  <c r="DL994" i="1"/>
  <c r="DD992" i="1"/>
  <c r="DD993" i="1"/>
  <c r="DL995" i="1"/>
  <c r="DL996" i="1"/>
  <c r="DD994" i="1"/>
  <c r="DD995" i="1"/>
  <c r="DL997" i="1"/>
  <c r="DD996" i="1"/>
  <c r="DL998" i="1"/>
  <c r="DL999" i="1"/>
  <c r="DD997" i="1"/>
  <c r="DL1000" i="1"/>
  <c r="DD998" i="1"/>
  <c r="DL1001" i="1"/>
  <c r="DD999" i="1"/>
  <c r="DL1002" i="1"/>
  <c r="DD1000" i="1"/>
  <c r="DL1003" i="1"/>
  <c r="DD1001" i="1"/>
  <c r="DL1004" i="1"/>
  <c r="DD1002" i="1"/>
  <c r="DD1003" i="1"/>
  <c r="DL1005" i="1"/>
  <c r="DL1006" i="1"/>
  <c r="DD1004" i="1"/>
  <c r="DD1005" i="1"/>
  <c r="DL1007" i="1"/>
  <c r="DD1006" i="1"/>
  <c r="DL1008" i="1"/>
  <c r="DD1007" i="1"/>
  <c r="DL1009" i="1"/>
  <c r="DL1010" i="1"/>
  <c r="DD1008" i="1"/>
  <c r="DD1009" i="1"/>
  <c r="DL1011" i="1"/>
  <c r="DL1012" i="1"/>
  <c r="DD1010" i="1"/>
  <c r="DL1013" i="1"/>
  <c r="DD1011" i="1"/>
  <c r="DD1012" i="1"/>
  <c r="DD1013" i="1"/>
  <c r="DL985" i="1"/>
  <c r="DL955" i="1"/>
  <c r="DL957" i="1"/>
  <c r="DD957" i="1"/>
  <c r="DD958" i="1"/>
  <c r="DL959" i="1"/>
  <c r="DD959" i="1"/>
  <c r="DL960" i="1"/>
  <c r="DD960" i="1"/>
  <c r="DD961" i="1"/>
  <c r="DL961" i="1"/>
  <c r="DL962" i="1"/>
  <c r="DL963" i="1"/>
  <c r="DD963" i="1"/>
  <c r="DD964" i="1"/>
  <c r="DL964" i="1"/>
  <c r="DD965" i="1"/>
  <c r="DL965" i="1"/>
  <c r="DL967" i="1"/>
  <c r="DD967" i="1"/>
  <c r="DD968" i="1"/>
  <c r="DD969" i="1"/>
  <c r="DL970" i="1"/>
  <c r="DD971" i="1"/>
  <c r="DL973" i="1"/>
  <c r="DD973" i="1"/>
  <c r="DD974" i="1"/>
  <c r="DL974" i="1"/>
  <c r="DL975" i="1"/>
  <c r="DD975" i="1"/>
  <c r="DD977" i="1"/>
  <c r="DD978" i="1"/>
  <c r="DL978" i="1"/>
  <c r="DD979" i="1"/>
  <c r="DL980" i="1"/>
  <c r="DD980" i="1"/>
  <c r="DL982" i="1"/>
  <c r="DD982" i="1"/>
  <c r="DL983" i="1"/>
  <c r="DD983" i="1"/>
  <c r="DD955" i="1"/>
  <c r="DD956" i="1"/>
  <c r="DL956" i="1"/>
  <c r="DL958" i="1"/>
  <c r="DD962" i="1"/>
  <c r="DD966" i="1"/>
  <c r="DL966" i="1"/>
  <c r="DL968" i="1"/>
  <c r="DL969" i="1"/>
  <c r="DD970" i="1"/>
  <c r="DD972" i="1"/>
  <c r="DL971" i="1"/>
  <c r="DL972" i="1"/>
  <c r="DD976" i="1"/>
  <c r="DL976" i="1"/>
  <c r="DL977" i="1"/>
  <c r="DL979" i="1"/>
  <c r="DD981" i="1"/>
  <c r="DL981" i="1"/>
  <c r="AJ896" i="1"/>
  <c r="AD897" i="1"/>
  <c r="AC898" i="1"/>
  <c r="AE897" i="1"/>
  <c r="AI897" i="1"/>
  <c r="DD924" i="1"/>
  <c r="DL923" i="1"/>
  <c r="DD923" i="1"/>
  <c r="DD925" i="1"/>
  <c r="DL924" i="1"/>
  <c r="DD926" i="1"/>
  <c r="DL925" i="1"/>
  <c r="DD927" i="1"/>
  <c r="DL926" i="1"/>
  <c r="DL927" i="1"/>
  <c r="DD928" i="1"/>
  <c r="DD929" i="1"/>
  <c r="DL928" i="1"/>
  <c r="DD930" i="1"/>
  <c r="DL929" i="1"/>
  <c r="DL930" i="1"/>
  <c r="DD931" i="1"/>
  <c r="DL931" i="1"/>
  <c r="DD932" i="1"/>
  <c r="DD933" i="1"/>
  <c r="DL932" i="1"/>
  <c r="DL933" i="1"/>
  <c r="DD934" i="1"/>
  <c r="DD935" i="1"/>
  <c r="DL934" i="1"/>
  <c r="DL935" i="1"/>
  <c r="DD936" i="1"/>
  <c r="DD937" i="1"/>
  <c r="DL936" i="1"/>
  <c r="DD938" i="1"/>
  <c r="DL937" i="1"/>
  <c r="DL938" i="1"/>
  <c r="DD939" i="1"/>
  <c r="DL939" i="1"/>
  <c r="DD940" i="1"/>
  <c r="DD941" i="1"/>
  <c r="DL940" i="1"/>
  <c r="DL941" i="1"/>
  <c r="DD942" i="1"/>
  <c r="DD943" i="1"/>
  <c r="DL942" i="1"/>
  <c r="DL943" i="1"/>
  <c r="DD944" i="1"/>
  <c r="DD945" i="1"/>
  <c r="DL944" i="1"/>
  <c r="DL945" i="1"/>
  <c r="DD946" i="1"/>
  <c r="DD947" i="1"/>
  <c r="DL946" i="1"/>
  <c r="DD948" i="1"/>
  <c r="DL947" i="1"/>
  <c r="DD949" i="1"/>
  <c r="DL948" i="1"/>
  <c r="DD950" i="1"/>
  <c r="DL949" i="1"/>
  <c r="DD951" i="1"/>
  <c r="DL950" i="1"/>
  <c r="DL951" i="1"/>
  <c r="DD952" i="1"/>
  <c r="DL952" i="1"/>
  <c r="DD953" i="1"/>
  <c r="DD954" i="1"/>
  <c r="DL953" i="1"/>
  <c r="DL954" i="1"/>
  <c r="DL892" i="1"/>
  <c r="DD892" i="1"/>
  <c r="DL893" i="1"/>
  <c r="DD893" i="1"/>
  <c r="DL894" i="1"/>
  <c r="DD894" i="1"/>
  <c r="DD895" i="1"/>
  <c r="DL895" i="1"/>
  <c r="DL896" i="1"/>
  <c r="DD896" i="1"/>
  <c r="DD897" i="1"/>
  <c r="DL897" i="1"/>
  <c r="DL898" i="1"/>
  <c r="DD898" i="1"/>
  <c r="DD899" i="1"/>
  <c r="DL899" i="1"/>
  <c r="DD900" i="1"/>
  <c r="DL900" i="1"/>
  <c r="DD901" i="1"/>
  <c r="DL901" i="1"/>
  <c r="DL902" i="1"/>
  <c r="DD902" i="1"/>
  <c r="DD903" i="1"/>
  <c r="DL903" i="1"/>
  <c r="DD904" i="1"/>
  <c r="DL904" i="1"/>
  <c r="DL905" i="1"/>
  <c r="DD905" i="1"/>
  <c r="DD906" i="1"/>
  <c r="DL906" i="1"/>
  <c r="DD907" i="1"/>
  <c r="DL907" i="1"/>
  <c r="DL908" i="1"/>
  <c r="DD908" i="1"/>
  <c r="DD909" i="1"/>
  <c r="DL909" i="1"/>
  <c r="DD910" i="1"/>
  <c r="DL910" i="1"/>
  <c r="DL911" i="1"/>
  <c r="DD911" i="1"/>
  <c r="DD912" i="1"/>
  <c r="DL912" i="1"/>
  <c r="DD913" i="1"/>
  <c r="DL913" i="1"/>
  <c r="DD914" i="1"/>
  <c r="DL914" i="1"/>
  <c r="DD915" i="1"/>
  <c r="DL915" i="1"/>
  <c r="DL916" i="1"/>
  <c r="DD916" i="1"/>
  <c r="DD917" i="1"/>
  <c r="DL917" i="1"/>
  <c r="DL918" i="1"/>
  <c r="DD918" i="1"/>
  <c r="DL919" i="1"/>
  <c r="DD919" i="1"/>
  <c r="DD920" i="1"/>
  <c r="DL920" i="1"/>
  <c r="DD921" i="1"/>
  <c r="DL921" i="1"/>
  <c r="DL922" i="1"/>
  <c r="DD922" i="1"/>
  <c r="AK849" i="1"/>
  <c r="AL848" i="1"/>
  <c r="AM848" i="1"/>
  <c r="AQ848" i="1"/>
  <c r="DL864" i="1"/>
  <c r="DD864" i="1"/>
  <c r="DD865" i="1"/>
  <c r="DL865" i="1"/>
  <c r="DD866" i="1"/>
  <c r="DL866" i="1"/>
  <c r="DL867" i="1"/>
  <c r="DD867" i="1"/>
  <c r="DD868" i="1"/>
  <c r="DL868" i="1"/>
  <c r="DL869" i="1"/>
  <c r="DD869" i="1"/>
  <c r="DD870" i="1"/>
  <c r="DL870" i="1"/>
  <c r="DD871" i="1"/>
  <c r="DL871" i="1"/>
  <c r="DD872" i="1"/>
  <c r="DL872" i="1"/>
  <c r="DL873" i="1"/>
  <c r="DD873" i="1"/>
  <c r="DD874" i="1"/>
  <c r="DL874" i="1"/>
  <c r="DL875" i="1"/>
  <c r="DD875" i="1"/>
  <c r="DD876" i="1"/>
  <c r="DL876" i="1"/>
  <c r="DD877" i="1"/>
  <c r="DL877" i="1"/>
  <c r="DD878" i="1"/>
  <c r="DL878" i="1"/>
  <c r="DL879" i="1"/>
  <c r="DD879" i="1"/>
  <c r="DL880" i="1"/>
  <c r="DD880" i="1"/>
  <c r="DD881" i="1"/>
  <c r="DL881" i="1"/>
  <c r="DD882" i="1"/>
  <c r="DL882" i="1"/>
  <c r="DL883" i="1"/>
  <c r="DD883" i="1"/>
  <c r="DD884" i="1"/>
  <c r="DL884" i="1"/>
  <c r="DL885" i="1"/>
  <c r="DD885" i="1"/>
  <c r="DL886" i="1"/>
  <c r="DD886" i="1"/>
  <c r="DD887" i="1"/>
  <c r="DL887" i="1"/>
  <c r="DD888" i="1"/>
  <c r="DL888" i="1"/>
  <c r="DD889" i="1"/>
  <c r="DL889" i="1"/>
  <c r="DL890" i="1"/>
  <c r="DD890" i="1"/>
  <c r="DL891" i="1"/>
  <c r="DD891" i="1"/>
  <c r="DD863" i="1"/>
  <c r="DL863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32" i="1"/>
  <c r="DD826" i="1"/>
  <c r="DD821" i="1"/>
  <c r="DD816" i="1"/>
  <c r="DD810" i="1"/>
  <c r="DD805" i="1"/>
  <c r="DD830" i="1"/>
  <c r="DD825" i="1"/>
  <c r="DD820" i="1"/>
  <c r="DD814" i="1"/>
  <c r="DD809" i="1"/>
  <c r="DD804" i="1"/>
  <c r="DD824" i="1"/>
  <c r="DD813" i="1"/>
  <c r="DD802" i="1"/>
  <c r="DD822" i="1"/>
  <c r="DD812" i="1"/>
  <c r="DD828" i="1"/>
  <c r="DD806" i="1"/>
  <c r="DD808" i="1"/>
  <c r="DD818" i="1"/>
  <c r="DD829" i="1"/>
  <c r="DD817" i="1"/>
  <c r="DD803" i="1"/>
  <c r="DD807" i="1"/>
  <c r="DD811" i="1"/>
  <c r="DD815" i="1"/>
  <c r="DD819" i="1"/>
  <c r="DD823" i="1"/>
  <c r="DD827" i="1"/>
  <c r="DD831" i="1"/>
  <c r="BP699" i="1"/>
  <c r="F1662" i="1"/>
  <c r="AS802" i="1"/>
  <c r="AS803" i="1" s="1"/>
  <c r="AY801" i="1"/>
  <c r="AT801" i="1"/>
  <c r="AU801" i="1"/>
  <c r="BH748" i="1"/>
  <c r="AZ800" i="1"/>
  <c r="BB749" i="1"/>
  <c r="BA750" i="1"/>
  <c r="BC749" i="1"/>
  <c r="BG749" i="1"/>
  <c r="BJ700" i="1"/>
  <c r="BI701" i="1"/>
  <c r="BK700" i="1"/>
  <c r="BO700" i="1"/>
  <c r="R1662" i="1"/>
  <c r="S1662" i="1"/>
  <c r="Z1662" i="1" s="1"/>
  <c r="E1664" i="1"/>
  <c r="Q1663" i="1"/>
  <c r="D1663" i="1"/>
  <c r="G1663" i="1" s="1"/>
  <c r="L1608" i="1"/>
  <c r="O1608" i="1" s="1"/>
  <c r="U1608" i="1"/>
  <c r="AB1663" i="1"/>
  <c r="AA1663" i="1"/>
  <c r="T1663" i="1"/>
  <c r="W1607" i="1"/>
  <c r="J1610" i="1"/>
  <c r="M1610" i="1"/>
  <c r="N1610" i="1" s="1"/>
  <c r="I1611" i="1"/>
  <c r="A1664" i="1"/>
  <c r="H1663" i="1"/>
  <c r="K1609" i="1"/>
  <c r="X669" i="1"/>
  <c r="AJ897" i="1" l="1"/>
  <c r="AR848" i="1"/>
  <c r="BH749" i="1"/>
  <c r="AD898" i="1"/>
  <c r="AC899" i="1"/>
  <c r="AE898" i="1"/>
  <c r="AI898" i="1"/>
  <c r="BP700" i="1"/>
  <c r="AL849" i="1"/>
  <c r="AK850" i="1"/>
  <c r="AM849" i="1"/>
  <c r="AQ849" i="1"/>
  <c r="F1663" i="1"/>
  <c r="AY803" i="1"/>
  <c r="AS804" i="1"/>
  <c r="AT803" i="1"/>
  <c r="AU803" i="1"/>
  <c r="BA751" i="1"/>
  <c r="BB750" i="1"/>
  <c r="BC750" i="1"/>
  <c r="BG750" i="1"/>
  <c r="AZ801" i="1"/>
  <c r="AT802" i="1"/>
  <c r="AY802" i="1"/>
  <c r="AU802" i="1"/>
  <c r="S1663" i="1"/>
  <c r="Z1663" i="1" s="1"/>
  <c r="R1663" i="1"/>
  <c r="D1664" i="1"/>
  <c r="G1664" i="1" s="1"/>
  <c r="E1665" i="1"/>
  <c r="Q1664" i="1"/>
  <c r="BJ701" i="1"/>
  <c r="BI702" i="1"/>
  <c r="BK701" i="1"/>
  <c r="BO701" i="1"/>
  <c r="C670" i="1"/>
  <c r="P670" i="1" s="1"/>
  <c r="B669" i="1"/>
  <c r="A1665" i="1"/>
  <c r="H1664" i="1"/>
  <c r="K1610" i="1"/>
  <c r="W1608" i="1"/>
  <c r="T1664" i="1"/>
  <c r="AB1664" i="1"/>
  <c r="AA1664" i="1"/>
  <c r="L1609" i="1"/>
  <c r="O1609" i="1" s="1"/>
  <c r="U1609" i="1"/>
  <c r="J1611" i="1"/>
  <c r="M1611" i="1"/>
  <c r="N1611" i="1" s="1"/>
  <c r="I1612" i="1"/>
  <c r="AR849" i="1" l="1"/>
  <c r="AJ898" i="1"/>
  <c r="AC900" i="1"/>
  <c r="AD899" i="1"/>
  <c r="AE899" i="1"/>
  <c r="AI899" i="1"/>
  <c r="AL850" i="1"/>
  <c r="AK851" i="1"/>
  <c r="AM850" i="1"/>
  <c r="AQ850" i="1"/>
  <c r="AZ803" i="1"/>
  <c r="F1664" i="1"/>
  <c r="AT804" i="1"/>
  <c r="AS805" i="1"/>
  <c r="AY804" i="1"/>
  <c r="AU804" i="1"/>
  <c r="BH750" i="1"/>
  <c r="AZ802" i="1"/>
  <c r="BP701" i="1"/>
  <c r="BA752" i="1"/>
  <c r="BB751" i="1"/>
  <c r="BC751" i="1"/>
  <c r="BG751" i="1"/>
  <c r="BI703" i="1"/>
  <c r="BJ702" i="1"/>
  <c r="BK702" i="1"/>
  <c r="BO702" i="1"/>
  <c r="E1666" i="1"/>
  <c r="Q1665" i="1"/>
  <c r="R1664" i="1"/>
  <c r="S1664" i="1"/>
  <c r="Z1664" i="1" s="1"/>
  <c r="D1665" i="1"/>
  <c r="G1665" i="1" s="1"/>
  <c r="K1611" i="1"/>
  <c r="J1612" i="1"/>
  <c r="M1612" i="1"/>
  <c r="N1612" i="1" s="1"/>
  <c r="I1613" i="1"/>
  <c r="A1666" i="1"/>
  <c r="H1665" i="1"/>
  <c r="W1609" i="1"/>
  <c r="X670" i="1"/>
  <c r="AB1665" i="1"/>
  <c r="AA1665" i="1"/>
  <c r="T1665" i="1"/>
  <c r="L1610" i="1"/>
  <c r="O1610" i="1" s="1"/>
  <c r="U1610" i="1"/>
  <c r="AJ899" i="1" l="1"/>
  <c r="AC901" i="1"/>
  <c r="AD900" i="1"/>
  <c r="AE900" i="1"/>
  <c r="AI900" i="1"/>
  <c r="AR850" i="1"/>
  <c r="AK852" i="1"/>
  <c r="AL851" i="1"/>
  <c r="AM851" i="1"/>
  <c r="AQ851" i="1"/>
  <c r="BP702" i="1"/>
  <c r="BH751" i="1"/>
  <c r="AY805" i="1"/>
  <c r="AS806" i="1"/>
  <c r="AT805" i="1"/>
  <c r="AU805" i="1"/>
  <c r="AZ804" i="1"/>
  <c r="F1665" i="1"/>
  <c r="BA753" i="1"/>
  <c r="BB752" i="1"/>
  <c r="BC752" i="1"/>
  <c r="BG752" i="1"/>
  <c r="E1667" i="1"/>
  <c r="Q1666" i="1"/>
  <c r="S1665" i="1"/>
  <c r="Z1665" i="1" s="1"/>
  <c r="R1665" i="1"/>
  <c r="D1666" i="1"/>
  <c r="G1666" i="1" s="1"/>
  <c r="BI704" i="1"/>
  <c r="BJ703" i="1"/>
  <c r="BK703" i="1"/>
  <c r="BO703" i="1"/>
  <c r="C671" i="1"/>
  <c r="B670" i="1"/>
  <c r="J1613" i="1"/>
  <c r="M1613" i="1"/>
  <c r="N1613" i="1" s="1"/>
  <c r="I1614" i="1"/>
  <c r="A1667" i="1"/>
  <c r="H1666" i="1"/>
  <c r="K1612" i="1"/>
  <c r="W1610" i="1"/>
  <c r="T1666" i="1"/>
  <c r="AB1666" i="1"/>
  <c r="AA1666" i="1"/>
  <c r="L1611" i="1"/>
  <c r="O1611" i="1" s="1"/>
  <c r="U1611" i="1"/>
  <c r="AJ900" i="1" l="1"/>
  <c r="AC902" i="1"/>
  <c r="AD901" i="1"/>
  <c r="AE901" i="1"/>
  <c r="AI901" i="1"/>
  <c r="AR851" i="1"/>
  <c r="AK853" i="1"/>
  <c r="AL852" i="1"/>
  <c r="AM852" i="1"/>
  <c r="AQ852" i="1"/>
  <c r="F1666" i="1"/>
  <c r="AZ805" i="1"/>
  <c r="BH752" i="1"/>
  <c r="AY806" i="1"/>
  <c r="AS807" i="1"/>
  <c r="AT806" i="1"/>
  <c r="AU806" i="1"/>
  <c r="BP703" i="1"/>
  <c r="BA754" i="1"/>
  <c r="BB753" i="1"/>
  <c r="BC753" i="1"/>
  <c r="BG753" i="1"/>
  <c r="BI705" i="1"/>
  <c r="BJ704" i="1"/>
  <c r="BK704" i="1"/>
  <c r="BO704" i="1"/>
  <c r="S1666" i="1"/>
  <c r="Z1666" i="1" s="1"/>
  <c r="R1666" i="1"/>
  <c r="E1668" i="1"/>
  <c r="Q1667" i="1"/>
  <c r="D1667" i="1"/>
  <c r="G1667" i="1" s="1"/>
  <c r="P671" i="1"/>
  <c r="J1614" i="1"/>
  <c r="M1614" i="1"/>
  <c r="N1614" i="1" s="1"/>
  <c r="I1615" i="1"/>
  <c r="W1611" i="1"/>
  <c r="AB1667" i="1"/>
  <c r="AA1667" i="1"/>
  <c r="T1667" i="1"/>
  <c r="L1612" i="1"/>
  <c r="O1612" i="1" s="1"/>
  <c r="U1612" i="1"/>
  <c r="K1613" i="1"/>
  <c r="A1668" i="1"/>
  <c r="H1667" i="1"/>
  <c r="AJ901" i="1" l="1"/>
  <c r="AR852" i="1"/>
  <c r="AC903" i="1"/>
  <c r="AD902" i="1"/>
  <c r="AE902" i="1"/>
  <c r="AI902" i="1"/>
  <c r="AK854" i="1"/>
  <c r="AL853" i="1"/>
  <c r="AM853" i="1"/>
  <c r="AQ853" i="1"/>
  <c r="AY807" i="1"/>
  <c r="AT807" i="1"/>
  <c r="AS808" i="1"/>
  <c r="AU807" i="1"/>
  <c r="AZ806" i="1"/>
  <c r="F1667" i="1"/>
  <c r="BA755" i="1"/>
  <c r="BB754" i="1"/>
  <c r="BC754" i="1"/>
  <c r="BG754" i="1"/>
  <c r="BP704" i="1"/>
  <c r="BH753" i="1"/>
  <c r="R1667" i="1"/>
  <c r="S1667" i="1"/>
  <c r="Z1667" i="1" s="1"/>
  <c r="D1668" i="1"/>
  <c r="G1668" i="1" s="1"/>
  <c r="E1669" i="1"/>
  <c r="Q1668" i="1"/>
  <c r="BJ705" i="1"/>
  <c r="BI706" i="1"/>
  <c r="BK705" i="1"/>
  <c r="BO705" i="1"/>
  <c r="X671" i="1"/>
  <c r="L1613" i="1"/>
  <c r="O1613" i="1" s="1"/>
  <c r="U1613" i="1"/>
  <c r="J1615" i="1"/>
  <c r="M1615" i="1"/>
  <c r="N1615" i="1" s="1"/>
  <c r="I1616" i="1"/>
  <c r="C672" i="1"/>
  <c r="T1668" i="1"/>
  <c r="AB1668" i="1"/>
  <c r="AA1668" i="1"/>
  <c r="K1614" i="1"/>
  <c r="W1612" i="1"/>
  <c r="A1669" i="1"/>
  <c r="H1668" i="1"/>
  <c r="AJ902" i="1" l="1"/>
  <c r="AR853" i="1"/>
  <c r="AD903" i="1"/>
  <c r="AC904" i="1"/>
  <c r="AE903" i="1"/>
  <c r="AI903" i="1"/>
  <c r="AK855" i="1"/>
  <c r="AL854" i="1"/>
  <c r="AM854" i="1"/>
  <c r="AQ854" i="1"/>
  <c r="F1668" i="1"/>
  <c r="AS809" i="1"/>
  <c r="AY808" i="1"/>
  <c r="AT808" i="1"/>
  <c r="AU808" i="1"/>
  <c r="BH754" i="1"/>
  <c r="AZ807" i="1"/>
  <c r="BP705" i="1"/>
  <c r="BB755" i="1"/>
  <c r="BA756" i="1"/>
  <c r="BC755" i="1"/>
  <c r="BG755" i="1"/>
  <c r="BI707" i="1"/>
  <c r="BJ706" i="1"/>
  <c r="BK706" i="1"/>
  <c r="BO706" i="1"/>
  <c r="E1670" i="1"/>
  <c r="Q1669" i="1"/>
  <c r="R1668" i="1"/>
  <c r="S1668" i="1"/>
  <c r="Z1668" i="1" s="1"/>
  <c r="D1669" i="1"/>
  <c r="G1669" i="1" s="1"/>
  <c r="B671" i="1"/>
  <c r="A1670" i="1"/>
  <c r="H1669" i="1"/>
  <c r="AB1669" i="1"/>
  <c r="AA1669" i="1"/>
  <c r="T1669" i="1"/>
  <c r="J1616" i="1"/>
  <c r="M1616" i="1"/>
  <c r="N1616" i="1" s="1"/>
  <c r="I1617" i="1"/>
  <c r="L1614" i="1"/>
  <c r="O1614" i="1" s="1"/>
  <c r="U1614" i="1"/>
  <c r="W1613" i="1"/>
  <c r="K1615" i="1"/>
  <c r="P672" i="1"/>
  <c r="BH755" i="1" l="1"/>
  <c r="AJ903" i="1"/>
  <c r="AR854" i="1"/>
  <c r="AD904" i="1"/>
  <c r="AC905" i="1"/>
  <c r="AE904" i="1"/>
  <c r="AI904" i="1"/>
  <c r="BP706" i="1"/>
  <c r="AL855" i="1"/>
  <c r="AK856" i="1"/>
  <c r="AM855" i="1"/>
  <c r="AQ855" i="1"/>
  <c r="AZ808" i="1"/>
  <c r="AS810" i="1"/>
  <c r="AT809" i="1"/>
  <c r="AY809" i="1"/>
  <c r="AU809" i="1"/>
  <c r="BA757" i="1"/>
  <c r="BB756" i="1"/>
  <c r="BC756" i="1"/>
  <c r="BG756" i="1"/>
  <c r="F1669" i="1"/>
  <c r="S1669" i="1"/>
  <c r="Z1669" i="1" s="1"/>
  <c r="R1669" i="1"/>
  <c r="E1671" i="1"/>
  <c r="Q1670" i="1"/>
  <c r="D1670" i="1"/>
  <c r="G1670" i="1" s="1"/>
  <c r="BI708" i="1"/>
  <c r="BJ707" i="1"/>
  <c r="BK707" i="1"/>
  <c r="BO707" i="1"/>
  <c r="K1616" i="1"/>
  <c r="X672" i="1"/>
  <c r="A1671" i="1"/>
  <c r="H1670" i="1"/>
  <c r="W1614" i="1"/>
  <c r="J1617" i="1"/>
  <c r="M1617" i="1"/>
  <c r="N1617" i="1" s="1"/>
  <c r="I1618" i="1"/>
  <c r="L1615" i="1"/>
  <c r="O1615" i="1" s="1"/>
  <c r="U1615" i="1"/>
  <c r="T1670" i="1"/>
  <c r="AB1670" i="1"/>
  <c r="AA1670" i="1"/>
  <c r="AJ904" i="1" l="1"/>
  <c r="AR855" i="1"/>
  <c r="AC906" i="1"/>
  <c r="AD905" i="1"/>
  <c r="AE905" i="1"/>
  <c r="AI905" i="1"/>
  <c r="AL856" i="1"/>
  <c r="AK857" i="1"/>
  <c r="AM856" i="1"/>
  <c r="AQ856" i="1"/>
  <c r="F1670" i="1"/>
  <c r="AZ809" i="1"/>
  <c r="AY810" i="1"/>
  <c r="AT810" i="1"/>
  <c r="AS811" i="1"/>
  <c r="AU810" i="1"/>
  <c r="BH756" i="1"/>
  <c r="BB757" i="1"/>
  <c r="BA758" i="1"/>
  <c r="BC757" i="1"/>
  <c r="BG757" i="1"/>
  <c r="S1670" i="1"/>
  <c r="Z1670" i="1" s="1"/>
  <c r="R1670" i="1"/>
  <c r="BI709" i="1"/>
  <c r="BJ708" i="1"/>
  <c r="BK708" i="1"/>
  <c r="BO708" i="1"/>
  <c r="D1671" i="1"/>
  <c r="G1671" i="1" s="1"/>
  <c r="E1672" i="1"/>
  <c r="Q1671" i="1"/>
  <c r="BP707" i="1"/>
  <c r="C673" i="1"/>
  <c r="B672" i="1"/>
  <c r="A1672" i="1"/>
  <c r="H1671" i="1"/>
  <c r="J1618" i="1"/>
  <c r="M1618" i="1"/>
  <c r="N1618" i="1" s="1"/>
  <c r="I1619" i="1"/>
  <c r="W1615" i="1"/>
  <c r="AB1671" i="1"/>
  <c r="AA1671" i="1"/>
  <c r="T1671" i="1"/>
  <c r="L1616" i="1"/>
  <c r="O1616" i="1" s="1"/>
  <c r="U1616" i="1"/>
  <c r="K1617" i="1"/>
  <c r="AJ905" i="1" l="1"/>
  <c r="BH757" i="1"/>
  <c r="AD906" i="1"/>
  <c r="AC907" i="1"/>
  <c r="AE906" i="1"/>
  <c r="AI906" i="1"/>
  <c r="AR856" i="1"/>
  <c r="AL857" i="1"/>
  <c r="AK858" i="1"/>
  <c r="AM857" i="1"/>
  <c r="AQ857" i="1"/>
  <c r="BP708" i="1"/>
  <c r="F1671" i="1"/>
  <c r="AZ810" i="1"/>
  <c r="AY811" i="1"/>
  <c r="AT811" i="1"/>
  <c r="AS812" i="1"/>
  <c r="AU811" i="1"/>
  <c r="BA759" i="1"/>
  <c r="BB758" i="1"/>
  <c r="BC758" i="1"/>
  <c r="BG758" i="1"/>
  <c r="BJ709" i="1"/>
  <c r="BI710" i="1"/>
  <c r="BK709" i="1"/>
  <c r="BO709" i="1"/>
  <c r="E1673" i="1"/>
  <c r="Q1672" i="1"/>
  <c r="S1671" i="1"/>
  <c r="Z1671" i="1" s="1"/>
  <c r="R1671" i="1"/>
  <c r="D1672" i="1"/>
  <c r="G1672" i="1" s="1"/>
  <c r="P673" i="1"/>
  <c r="X673" i="1" s="1"/>
  <c r="K1618" i="1"/>
  <c r="L1617" i="1"/>
  <c r="O1617" i="1" s="1"/>
  <c r="U1617" i="1"/>
  <c r="A1673" i="1"/>
  <c r="H1672" i="1"/>
  <c r="J1619" i="1"/>
  <c r="M1619" i="1"/>
  <c r="N1619" i="1" s="1"/>
  <c r="I1620" i="1"/>
  <c r="W1616" i="1"/>
  <c r="T1672" i="1"/>
  <c r="AB1672" i="1"/>
  <c r="AA1672" i="1"/>
  <c r="BP709" i="1" l="1"/>
  <c r="AR857" i="1"/>
  <c r="AJ906" i="1"/>
  <c r="BH758" i="1"/>
  <c r="AD907" i="1"/>
  <c r="AC908" i="1"/>
  <c r="AE907" i="1"/>
  <c r="AI907" i="1"/>
  <c r="AK859" i="1"/>
  <c r="AL858" i="1"/>
  <c r="AM858" i="1"/>
  <c r="AQ858" i="1"/>
  <c r="F1672" i="1"/>
  <c r="AS813" i="1"/>
  <c r="AY812" i="1"/>
  <c r="AT812" i="1"/>
  <c r="AU812" i="1"/>
  <c r="AZ811" i="1"/>
  <c r="BB759" i="1"/>
  <c r="BA760" i="1"/>
  <c r="BC759" i="1"/>
  <c r="BG759" i="1"/>
  <c r="E1674" i="1"/>
  <c r="Q1673" i="1"/>
  <c r="R1672" i="1"/>
  <c r="S1672" i="1"/>
  <c r="Z1672" i="1" s="1"/>
  <c r="BI711" i="1"/>
  <c r="BJ710" i="1"/>
  <c r="BK710" i="1"/>
  <c r="BO710" i="1"/>
  <c r="D1673" i="1"/>
  <c r="G1673" i="1" s="1"/>
  <c r="C674" i="1"/>
  <c r="B673" i="1"/>
  <c r="K1619" i="1"/>
  <c r="W1617" i="1"/>
  <c r="J1620" i="1"/>
  <c r="M1620" i="1"/>
  <c r="N1620" i="1" s="1"/>
  <c r="I1621" i="1"/>
  <c r="A1674" i="1"/>
  <c r="H1673" i="1"/>
  <c r="AB1673" i="1"/>
  <c r="AA1673" i="1"/>
  <c r="T1673" i="1"/>
  <c r="L1618" i="1"/>
  <c r="O1618" i="1" s="1"/>
  <c r="U1618" i="1"/>
  <c r="AR858" i="1" l="1"/>
  <c r="AJ907" i="1"/>
  <c r="AD908" i="1"/>
  <c r="AC909" i="1"/>
  <c r="AE908" i="1"/>
  <c r="AI908" i="1"/>
  <c r="F1673" i="1"/>
  <c r="AK860" i="1"/>
  <c r="AL859" i="1"/>
  <c r="AM859" i="1"/>
  <c r="AQ859" i="1"/>
  <c r="AZ812" i="1"/>
  <c r="BH759" i="1"/>
  <c r="AT813" i="1"/>
  <c r="AY813" i="1"/>
  <c r="AS814" i="1"/>
  <c r="AU813" i="1"/>
  <c r="BB760" i="1"/>
  <c r="BA761" i="1"/>
  <c r="BC760" i="1"/>
  <c r="BG760" i="1"/>
  <c r="BP710" i="1"/>
  <c r="E1675" i="1"/>
  <c r="Q1674" i="1"/>
  <c r="S1673" i="1"/>
  <c r="Z1673" i="1" s="1"/>
  <c r="R1673" i="1"/>
  <c r="BI712" i="1"/>
  <c r="BJ711" i="1"/>
  <c r="BO711" i="1"/>
  <c r="BK711" i="1"/>
  <c r="D1674" i="1"/>
  <c r="G1674" i="1" s="1"/>
  <c r="P674" i="1"/>
  <c r="X674" i="1" s="1"/>
  <c r="B674" i="1" s="1"/>
  <c r="A1675" i="1"/>
  <c r="H1674" i="1"/>
  <c r="K1620" i="1"/>
  <c r="W1618" i="1"/>
  <c r="T1674" i="1"/>
  <c r="AB1674" i="1"/>
  <c r="AA1674" i="1"/>
  <c r="J1621" i="1"/>
  <c r="M1621" i="1"/>
  <c r="N1621" i="1" s="1"/>
  <c r="I1622" i="1"/>
  <c r="L1619" i="1"/>
  <c r="O1619" i="1" s="1"/>
  <c r="U1619" i="1"/>
  <c r="BH760" i="1" l="1"/>
  <c r="AJ908" i="1"/>
  <c r="AR859" i="1"/>
  <c r="AD909" i="1"/>
  <c r="AC910" i="1"/>
  <c r="AE909" i="1"/>
  <c r="AI909" i="1"/>
  <c r="AK861" i="1"/>
  <c r="AL860" i="1"/>
  <c r="AM860" i="1"/>
  <c r="AQ860" i="1"/>
  <c r="AZ813" i="1"/>
  <c r="AS815" i="1"/>
  <c r="AY814" i="1"/>
  <c r="AT814" i="1"/>
  <c r="AU814" i="1"/>
  <c r="BB761" i="1"/>
  <c r="BA762" i="1"/>
  <c r="BC761" i="1"/>
  <c r="BG761" i="1"/>
  <c r="F1674" i="1"/>
  <c r="BP711" i="1"/>
  <c r="R1674" i="1"/>
  <c r="S1674" i="1"/>
  <c r="Z1674" i="1" s="1"/>
  <c r="E1676" i="1"/>
  <c r="Q1675" i="1"/>
  <c r="BJ712" i="1"/>
  <c r="BI713" i="1"/>
  <c r="BO712" i="1"/>
  <c r="BK712" i="1"/>
  <c r="D1675" i="1"/>
  <c r="G1675" i="1" s="1"/>
  <c r="C675" i="1"/>
  <c r="K1621" i="1"/>
  <c r="J1622" i="1"/>
  <c r="M1622" i="1"/>
  <c r="N1622" i="1" s="1"/>
  <c r="I1623" i="1"/>
  <c r="AB1675" i="1"/>
  <c r="AA1675" i="1"/>
  <c r="T1675" i="1"/>
  <c r="L1620" i="1"/>
  <c r="O1620" i="1" s="1"/>
  <c r="U1620" i="1"/>
  <c r="W1619" i="1"/>
  <c r="A1676" i="1"/>
  <c r="H1675" i="1"/>
  <c r="AR860" i="1" l="1"/>
  <c r="AJ909" i="1"/>
  <c r="AD910" i="1"/>
  <c r="AC911" i="1"/>
  <c r="AE910" i="1"/>
  <c r="AI910" i="1"/>
  <c r="AL861" i="1"/>
  <c r="AK862" i="1"/>
  <c r="AM861" i="1"/>
  <c r="AQ861" i="1"/>
  <c r="AZ814" i="1"/>
  <c r="AT815" i="1"/>
  <c r="AY815" i="1"/>
  <c r="AS816" i="1"/>
  <c r="AU815" i="1"/>
  <c r="BH761" i="1"/>
  <c r="F1675" i="1"/>
  <c r="BA763" i="1"/>
  <c r="BB762" i="1"/>
  <c r="BC762" i="1"/>
  <c r="BG762" i="1"/>
  <c r="S1675" i="1"/>
  <c r="Z1675" i="1" s="1"/>
  <c r="R1675" i="1"/>
  <c r="D1676" i="1"/>
  <c r="G1676" i="1" s="1"/>
  <c r="E1677" i="1"/>
  <c r="Q1676" i="1"/>
  <c r="BJ713" i="1"/>
  <c r="BI714" i="1"/>
  <c r="BO713" i="1"/>
  <c r="BK713" i="1"/>
  <c r="BP712" i="1"/>
  <c r="P675" i="1"/>
  <c r="K1622" i="1"/>
  <c r="L1621" i="1"/>
  <c r="O1621" i="1" s="1"/>
  <c r="U1621" i="1"/>
  <c r="T1676" i="1"/>
  <c r="AB1676" i="1"/>
  <c r="AA1676" i="1"/>
  <c r="W1620" i="1"/>
  <c r="A1677" i="1"/>
  <c r="H1676" i="1"/>
  <c r="J1623" i="1"/>
  <c r="I1624" i="1"/>
  <c r="AJ910" i="1" l="1"/>
  <c r="AR861" i="1"/>
  <c r="AD911" i="1"/>
  <c r="AC912" i="1"/>
  <c r="AE911" i="1"/>
  <c r="AI911" i="1"/>
  <c r="AL862" i="1"/>
  <c r="AK863" i="1"/>
  <c r="AM862" i="1"/>
  <c r="AQ862" i="1"/>
  <c r="F1676" i="1"/>
  <c r="AY816" i="1"/>
  <c r="AS817" i="1"/>
  <c r="AT816" i="1"/>
  <c r="AU816" i="1"/>
  <c r="BH762" i="1"/>
  <c r="AZ815" i="1"/>
  <c r="BA764" i="1"/>
  <c r="BB763" i="1"/>
  <c r="BC763" i="1"/>
  <c r="BG763" i="1"/>
  <c r="E1678" i="1"/>
  <c r="Q1677" i="1"/>
  <c r="BO714" i="1"/>
  <c r="BJ714" i="1"/>
  <c r="BI715" i="1"/>
  <c r="BK714" i="1"/>
  <c r="BP713" i="1"/>
  <c r="R1676" i="1"/>
  <c r="S1676" i="1"/>
  <c r="Z1676" i="1" s="1"/>
  <c r="D1677" i="1"/>
  <c r="G1677" i="1" s="1"/>
  <c r="X675" i="1"/>
  <c r="B675" i="1" s="1"/>
  <c r="C676" i="1"/>
  <c r="P676" i="1" s="1"/>
  <c r="K1623" i="1"/>
  <c r="W1621" i="1"/>
  <c r="AB1677" i="1"/>
  <c r="AA1677" i="1"/>
  <c r="T1677" i="1"/>
  <c r="J1624" i="1"/>
  <c r="I1625" i="1"/>
  <c r="H1677" i="1"/>
  <c r="A1678" i="1"/>
  <c r="L1622" i="1"/>
  <c r="U1622" i="1"/>
  <c r="AJ911" i="1" l="1"/>
  <c r="AR862" i="1"/>
  <c r="F1677" i="1"/>
  <c r="AC913" i="1"/>
  <c r="AD912" i="1"/>
  <c r="AE912" i="1"/>
  <c r="AI912" i="1"/>
  <c r="AK864" i="1"/>
  <c r="AL863" i="1"/>
  <c r="AM863" i="1"/>
  <c r="AQ863" i="1"/>
  <c r="AZ816" i="1"/>
  <c r="BH763" i="1"/>
  <c r="AY817" i="1"/>
  <c r="AT817" i="1"/>
  <c r="AS818" i="1"/>
  <c r="AU817" i="1"/>
  <c r="BA765" i="1"/>
  <c r="BB764" i="1"/>
  <c r="BC764" i="1"/>
  <c r="BG764" i="1"/>
  <c r="BP714" i="1"/>
  <c r="E1679" i="1"/>
  <c r="Q1678" i="1"/>
  <c r="S1677" i="1"/>
  <c r="Z1677" i="1" s="1"/>
  <c r="R1677" i="1"/>
  <c r="BI716" i="1"/>
  <c r="BJ715" i="1"/>
  <c r="BO715" i="1"/>
  <c r="BK715" i="1"/>
  <c r="D1678" i="1"/>
  <c r="G1678" i="1" s="1"/>
  <c r="O1622" i="1"/>
  <c r="M1623" i="1"/>
  <c r="A1679" i="1"/>
  <c r="H1678" i="1"/>
  <c r="J1625" i="1"/>
  <c r="I1626" i="1"/>
  <c r="W1622" i="1"/>
  <c r="X676" i="1"/>
  <c r="K1624" i="1"/>
  <c r="AA1678" i="1"/>
  <c r="T1678" i="1"/>
  <c r="AB1678" i="1"/>
  <c r="L1623" i="1"/>
  <c r="U1623" i="1"/>
  <c r="AJ912" i="1" l="1"/>
  <c r="AR863" i="1"/>
  <c r="AC914" i="1"/>
  <c r="AD913" i="1"/>
  <c r="AE913" i="1"/>
  <c r="AI913" i="1"/>
  <c r="AJ913" i="1" s="1"/>
  <c r="F1678" i="1"/>
  <c r="AL864" i="1"/>
  <c r="AK865" i="1"/>
  <c r="AM864" i="1"/>
  <c r="AQ864" i="1"/>
  <c r="AZ817" i="1"/>
  <c r="AS819" i="1"/>
  <c r="AY818" i="1"/>
  <c r="AT818" i="1"/>
  <c r="AU818" i="1"/>
  <c r="BH764" i="1"/>
  <c r="BB765" i="1"/>
  <c r="BA766" i="1"/>
  <c r="BC765" i="1"/>
  <c r="BG765" i="1"/>
  <c r="BP715" i="1"/>
  <c r="S1678" i="1"/>
  <c r="Z1678" i="1" s="1"/>
  <c r="R1678" i="1"/>
  <c r="BJ716" i="1"/>
  <c r="BI717" i="1"/>
  <c r="BO716" i="1"/>
  <c r="BK716" i="1"/>
  <c r="D1679" i="1"/>
  <c r="G1679" i="1" s="1"/>
  <c r="E1680" i="1"/>
  <c r="Q1679" i="1"/>
  <c r="B676" i="1"/>
  <c r="C677" i="1"/>
  <c r="W1623" i="1"/>
  <c r="J1626" i="1"/>
  <c r="I1627" i="1"/>
  <c r="AB1679" i="1"/>
  <c r="AA1679" i="1"/>
  <c r="T1679" i="1"/>
  <c r="N1623" i="1"/>
  <c r="M1624" i="1"/>
  <c r="M1625" i="1" s="1"/>
  <c r="M1626" i="1" s="1"/>
  <c r="L1624" i="1"/>
  <c r="U1624" i="1"/>
  <c r="K1625" i="1"/>
  <c r="A1680" i="1"/>
  <c r="H1679" i="1"/>
  <c r="AR864" i="1" l="1"/>
  <c r="AD914" i="1"/>
  <c r="AC915" i="1"/>
  <c r="AE914" i="1"/>
  <c r="AI914" i="1"/>
  <c r="AL865" i="1"/>
  <c r="AK866" i="1"/>
  <c r="AM865" i="1"/>
  <c r="AQ865" i="1"/>
  <c r="F1679" i="1"/>
  <c r="AZ818" i="1"/>
  <c r="AS820" i="1"/>
  <c r="AY819" i="1"/>
  <c r="AT819" i="1"/>
  <c r="AU819" i="1"/>
  <c r="BA767" i="1"/>
  <c r="BB766" i="1"/>
  <c r="BC766" i="1"/>
  <c r="BG766" i="1"/>
  <c r="BH765" i="1"/>
  <c r="BP716" i="1"/>
  <c r="E1681" i="1"/>
  <c r="Q1680" i="1"/>
  <c r="BI718" i="1"/>
  <c r="BO717" i="1"/>
  <c r="BJ717" i="1"/>
  <c r="BK717" i="1"/>
  <c r="S1679" i="1"/>
  <c r="Z1679" i="1" s="1"/>
  <c r="R1679" i="1"/>
  <c r="D1680" i="1"/>
  <c r="G1680" i="1" s="1"/>
  <c r="P677" i="1"/>
  <c r="X677" i="1" s="1"/>
  <c r="N1624" i="1"/>
  <c r="N1625" i="1" s="1"/>
  <c r="N1626" i="1" s="1"/>
  <c r="K1626" i="1"/>
  <c r="AB1680" i="1"/>
  <c r="AA1680" i="1"/>
  <c r="T1680" i="1"/>
  <c r="A1681" i="1"/>
  <c r="H1680" i="1"/>
  <c r="W1624" i="1"/>
  <c r="O1623" i="1"/>
  <c r="J1627" i="1"/>
  <c r="M1627" i="1"/>
  <c r="I1628" i="1"/>
  <c r="L1625" i="1"/>
  <c r="U1625" i="1"/>
  <c r="AJ914" i="1" l="1"/>
  <c r="AR865" i="1"/>
  <c r="AD915" i="1"/>
  <c r="AC916" i="1"/>
  <c r="AE915" i="1"/>
  <c r="AI915" i="1"/>
  <c r="AL866" i="1"/>
  <c r="AK867" i="1"/>
  <c r="AM866" i="1"/>
  <c r="AQ866" i="1"/>
  <c r="AZ819" i="1"/>
  <c r="AS821" i="1"/>
  <c r="AY820" i="1"/>
  <c r="AT820" i="1"/>
  <c r="AU820" i="1"/>
  <c r="BH766" i="1"/>
  <c r="F1680" i="1"/>
  <c r="BB767" i="1"/>
  <c r="BA768" i="1"/>
  <c r="BC767" i="1"/>
  <c r="BG767" i="1"/>
  <c r="BO718" i="1"/>
  <c r="BJ718" i="1"/>
  <c r="BI719" i="1"/>
  <c r="BK718" i="1"/>
  <c r="E1682" i="1"/>
  <c r="Q1681" i="1"/>
  <c r="R1680" i="1"/>
  <c r="S1680" i="1"/>
  <c r="Z1680" i="1" s="1"/>
  <c r="BP717" i="1"/>
  <c r="D1681" i="1"/>
  <c r="G1681" i="1" s="1"/>
  <c r="C678" i="1"/>
  <c r="P678" i="1" s="1"/>
  <c r="B677" i="1"/>
  <c r="O1625" i="1"/>
  <c r="O1624" i="1"/>
  <c r="N1627" i="1"/>
  <c r="K1627" i="1"/>
  <c r="J1628" i="1"/>
  <c r="M1628" i="1"/>
  <c r="I1629" i="1"/>
  <c r="W1625" i="1"/>
  <c r="A1682" i="1"/>
  <c r="H1681" i="1"/>
  <c r="L1626" i="1"/>
  <c r="O1626" i="1" s="1"/>
  <c r="U1626" i="1"/>
  <c r="T1681" i="1"/>
  <c r="AB1681" i="1"/>
  <c r="AA1681" i="1"/>
  <c r="AJ915" i="1" l="1"/>
  <c r="AR866" i="1"/>
  <c r="AC917" i="1"/>
  <c r="AD916" i="1"/>
  <c r="AE916" i="1"/>
  <c r="AI916" i="1"/>
  <c r="AJ916" i="1" s="1"/>
  <c r="BH767" i="1"/>
  <c r="AK868" i="1"/>
  <c r="AL867" i="1"/>
  <c r="AM867" i="1"/>
  <c r="AQ867" i="1"/>
  <c r="AR867" i="1" s="1"/>
  <c r="AZ820" i="1"/>
  <c r="AT821" i="1"/>
  <c r="AS822" i="1"/>
  <c r="AY821" i="1"/>
  <c r="AU821" i="1"/>
  <c r="F1681" i="1"/>
  <c r="BA769" i="1"/>
  <c r="BB768" i="1"/>
  <c r="BC768" i="1"/>
  <c r="BG768" i="1"/>
  <c r="E1683" i="1"/>
  <c r="Q1682" i="1"/>
  <c r="BJ719" i="1"/>
  <c r="BO719" i="1"/>
  <c r="BI720" i="1"/>
  <c r="BK719" i="1"/>
  <c r="S1681" i="1"/>
  <c r="Z1681" i="1" s="1"/>
  <c r="R1681" i="1"/>
  <c r="BP718" i="1"/>
  <c r="D1682" i="1"/>
  <c r="G1682" i="1" s="1"/>
  <c r="N1628" i="1"/>
  <c r="X678" i="1"/>
  <c r="J1629" i="1"/>
  <c r="M1629" i="1"/>
  <c r="I1630" i="1"/>
  <c r="H1682" i="1"/>
  <c r="A1683" i="1"/>
  <c r="W1626" i="1"/>
  <c r="AB1682" i="1"/>
  <c r="AA1682" i="1"/>
  <c r="T1682" i="1"/>
  <c r="K1628" i="1"/>
  <c r="L1627" i="1"/>
  <c r="O1627" i="1" s="1"/>
  <c r="U1627" i="1"/>
  <c r="AD917" i="1" l="1"/>
  <c r="AC918" i="1"/>
  <c r="AE917" i="1"/>
  <c r="AI917" i="1"/>
  <c r="AJ917" i="1" s="1"/>
  <c r="AL868" i="1"/>
  <c r="AK869" i="1"/>
  <c r="AM868" i="1"/>
  <c r="AQ868" i="1"/>
  <c r="AT822" i="1"/>
  <c r="AS823" i="1"/>
  <c r="AY822" i="1"/>
  <c r="AU822" i="1"/>
  <c r="BH768" i="1"/>
  <c r="AZ821" i="1"/>
  <c r="BB769" i="1"/>
  <c r="BA770" i="1"/>
  <c r="BC769" i="1"/>
  <c r="BG769" i="1"/>
  <c r="F1682" i="1"/>
  <c r="BP719" i="1"/>
  <c r="R1682" i="1"/>
  <c r="S1682" i="1"/>
  <c r="Z1682" i="1" s="1"/>
  <c r="E1684" i="1"/>
  <c r="Q1683" i="1"/>
  <c r="S1683" i="1" s="1"/>
  <c r="BO720" i="1"/>
  <c r="BJ720" i="1"/>
  <c r="BI721" i="1"/>
  <c r="BK720" i="1"/>
  <c r="D1683" i="1"/>
  <c r="B678" i="1"/>
  <c r="N1629" i="1"/>
  <c r="C679" i="1"/>
  <c r="W1627" i="1"/>
  <c r="AA1683" i="1"/>
  <c r="T1683" i="1"/>
  <c r="AB1683" i="1"/>
  <c r="J1630" i="1"/>
  <c r="M1630" i="1"/>
  <c r="I1631" i="1"/>
  <c r="H1683" i="1"/>
  <c r="A1684" i="1"/>
  <c r="K1629" i="1"/>
  <c r="L1628" i="1"/>
  <c r="O1628" i="1" s="1"/>
  <c r="U1628" i="1"/>
  <c r="AR868" i="1" l="1"/>
  <c r="AD918" i="1"/>
  <c r="AC919" i="1"/>
  <c r="AE918" i="1"/>
  <c r="AI918" i="1"/>
  <c r="AK870" i="1"/>
  <c r="AL869" i="1"/>
  <c r="AM869" i="1"/>
  <c r="AQ869" i="1"/>
  <c r="N1630" i="1"/>
  <c r="BH769" i="1"/>
  <c r="AT823" i="1"/>
  <c r="AY823" i="1"/>
  <c r="AS824" i="1"/>
  <c r="AU823" i="1"/>
  <c r="AZ822" i="1"/>
  <c r="BB770" i="1"/>
  <c r="BA771" i="1"/>
  <c r="BC770" i="1"/>
  <c r="BG770" i="1"/>
  <c r="F1683" i="1"/>
  <c r="G1683" i="1"/>
  <c r="E1685" i="1"/>
  <c r="Q1684" i="1"/>
  <c r="BO721" i="1"/>
  <c r="BI722" i="1"/>
  <c r="BJ721" i="1"/>
  <c r="BK721" i="1"/>
  <c r="D1684" i="1"/>
  <c r="G1684" i="1" s="1"/>
  <c r="BP720" i="1"/>
  <c r="P679" i="1"/>
  <c r="X679" i="1" s="1"/>
  <c r="L1629" i="1"/>
  <c r="O1629" i="1" s="1"/>
  <c r="U1629" i="1"/>
  <c r="K1630" i="1"/>
  <c r="W1628" i="1"/>
  <c r="A1685" i="1"/>
  <c r="H1684" i="1"/>
  <c r="T1684" i="1"/>
  <c r="AB1684" i="1"/>
  <c r="AA1684" i="1"/>
  <c r="J1631" i="1"/>
  <c r="M1631" i="1"/>
  <c r="I1632" i="1"/>
  <c r="AR869" i="1" l="1"/>
  <c r="AJ918" i="1"/>
  <c r="N1631" i="1"/>
  <c r="AC920" i="1"/>
  <c r="AD919" i="1"/>
  <c r="AE919" i="1"/>
  <c r="AI919" i="1"/>
  <c r="BH770" i="1"/>
  <c r="AL870" i="1"/>
  <c r="AK871" i="1"/>
  <c r="AM870" i="1"/>
  <c r="AQ870" i="1"/>
  <c r="F1684" i="1"/>
  <c r="AY824" i="1"/>
  <c r="AT824" i="1"/>
  <c r="AS825" i="1"/>
  <c r="AU824" i="1"/>
  <c r="AZ823" i="1"/>
  <c r="BA772" i="1"/>
  <c r="BB771" i="1"/>
  <c r="BC771" i="1"/>
  <c r="BG771" i="1"/>
  <c r="BO722" i="1"/>
  <c r="BI723" i="1"/>
  <c r="BJ722" i="1"/>
  <c r="BK722" i="1"/>
  <c r="R1684" i="1"/>
  <c r="S1684" i="1"/>
  <c r="Z1684" i="1" s="1"/>
  <c r="E1686" i="1"/>
  <c r="Q1685" i="1"/>
  <c r="BP721" i="1"/>
  <c r="D1685" i="1"/>
  <c r="G1685" i="1" s="1"/>
  <c r="B679" i="1"/>
  <c r="L1630" i="1"/>
  <c r="O1630" i="1" s="1"/>
  <c r="U1630" i="1"/>
  <c r="AB1685" i="1"/>
  <c r="AA1685" i="1"/>
  <c r="T1685" i="1"/>
  <c r="C680" i="1"/>
  <c r="W1629" i="1"/>
  <c r="K1631" i="1"/>
  <c r="J1632" i="1"/>
  <c r="M1632" i="1"/>
  <c r="I1633" i="1"/>
  <c r="A1686" i="1"/>
  <c r="H1685" i="1"/>
  <c r="AJ919" i="1" l="1"/>
  <c r="N1632" i="1"/>
  <c r="F1685" i="1"/>
  <c r="AR870" i="1"/>
  <c r="BH771" i="1"/>
  <c r="AD920" i="1"/>
  <c r="AC921" i="1"/>
  <c r="AE920" i="1"/>
  <c r="AI920" i="1"/>
  <c r="AL871" i="1"/>
  <c r="AK872" i="1"/>
  <c r="AM871" i="1"/>
  <c r="AQ871" i="1"/>
  <c r="AS826" i="1"/>
  <c r="AY825" i="1"/>
  <c r="AT825" i="1"/>
  <c r="AU825" i="1"/>
  <c r="AZ824" i="1"/>
  <c r="BP722" i="1"/>
  <c r="BA773" i="1"/>
  <c r="BB772" i="1"/>
  <c r="BC772" i="1"/>
  <c r="BG772" i="1"/>
  <c r="S1685" i="1"/>
  <c r="Z1685" i="1" s="1"/>
  <c r="R1685" i="1"/>
  <c r="D1686" i="1"/>
  <c r="G1686" i="1" s="1"/>
  <c r="BI724" i="1"/>
  <c r="BJ723" i="1"/>
  <c r="BO723" i="1"/>
  <c r="BK723" i="1"/>
  <c r="E1687" i="1"/>
  <c r="Q1686" i="1"/>
  <c r="K1632" i="1"/>
  <c r="T1686" i="1"/>
  <c r="AB1686" i="1"/>
  <c r="AA1686" i="1"/>
  <c r="W1630" i="1"/>
  <c r="J1633" i="1"/>
  <c r="M1633" i="1"/>
  <c r="I1634" i="1"/>
  <c r="A1687" i="1"/>
  <c r="H1686" i="1"/>
  <c r="P680" i="1"/>
  <c r="L1631" i="1"/>
  <c r="O1631" i="1" s="1"/>
  <c r="U1631" i="1"/>
  <c r="AR871" i="1" l="1"/>
  <c r="N1633" i="1"/>
  <c r="AJ920" i="1"/>
  <c r="AC922" i="1"/>
  <c r="AD921" i="1"/>
  <c r="AE921" i="1"/>
  <c r="AI921" i="1"/>
  <c r="AL872" i="1"/>
  <c r="AK873" i="1"/>
  <c r="AM872" i="1"/>
  <c r="AQ872" i="1"/>
  <c r="F1686" i="1"/>
  <c r="AZ825" i="1"/>
  <c r="AS827" i="1"/>
  <c r="AT826" i="1"/>
  <c r="AY826" i="1"/>
  <c r="AU826" i="1"/>
  <c r="BB773" i="1"/>
  <c r="BA774" i="1"/>
  <c r="BG773" i="1"/>
  <c r="BC773" i="1"/>
  <c r="BH772" i="1"/>
  <c r="E1688" i="1"/>
  <c r="Q1687" i="1"/>
  <c r="R1686" i="1"/>
  <c r="S1686" i="1"/>
  <c r="Z1686" i="1" s="1"/>
  <c r="BP723" i="1"/>
  <c r="D1687" i="1"/>
  <c r="G1687" i="1" s="1"/>
  <c r="BJ724" i="1"/>
  <c r="BO724" i="1"/>
  <c r="BI725" i="1"/>
  <c r="BK724" i="1"/>
  <c r="A1688" i="1"/>
  <c r="H1687" i="1"/>
  <c r="W1631" i="1"/>
  <c r="J1634" i="1"/>
  <c r="M1634" i="1"/>
  <c r="I1635" i="1"/>
  <c r="X680" i="1"/>
  <c r="K1633" i="1"/>
  <c r="L1632" i="1"/>
  <c r="O1632" i="1" s="1"/>
  <c r="U1632" i="1"/>
  <c r="AB1687" i="1"/>
  <c r="AA1687" i="1"/>
  <c r="T1687" i="1"/>
  <c r="AJ921" i="1" l="1"/>
  <c r="N1634" i="1"/>
  <c r="AR872" i="1"/>
  <c r="AC923" i="1"/>
  <c r="AD922" i="1"/>
  <c r="AE922" i="1"/>
  <c r="AI922" i="1"/>
  <c r="AL873" i="1"/>
  <c r="AK874" i="1"/>
  <c r="AM873" i="1"/>
  <c r="AQ873" i="1"/>
  <c r="AZ826" i="1"/>
  <c r="AS828" i="1"/>
  <c r="AT827" i="1"/>
  <c r="AY827" i="1"/>
  <c r="AU827" i="1"/>
  <c r="BH773" i="1"/>
  <c r="BB774" i="1"/>
  <c r="BA775" i="1"/>
  <c r="BG774" i="1"/>
  <c r="BC774" i="1"/>
  <c r="F1687" i="1"/>
  <c r="BP724" i="1"/>
  <c r="E1689" i="1"/>
  <c r="Q1688" i="1"/>
  <c r="BI726" i="1"/>
  <c r="BJ725" i="1"/>
  <c r="BO725" i="1"/>
  <c r="BK725" i="1"/>
  <c r="S1687" i="1"/>
  <c r="Z1687" i="1" s="1"/>
  <c r="R1687" i="1"/>
  <c r="D1688" i="1"/>
  <c r="G1688" i="1" s="1"/>
  <c r="B680" i="1"/>
  <c r="W1632" i="1"/>
  <c r="C681" i="1"/>
  <c r="J1635" i="1"/>
  <c r="M1635" i="1"/>
  <c r="I1636" i="1"/>
  <c r="A1689" i="1"/>
  <c r="H1688" i="1"/>
  <c r="L1633" i="1"/>
  <c r="O1633" i="1" s="1"/>
  <c r="U1633" i="1"/>
  <c r="K1634" i="1"/>
  <c r="T1688" i="1"/>
  <c r="AB1688" i="1"/>
  <c r="AA1688" i="1"/>
  <c r="N1635" i="1" l="1"/>
  <c r="AJ922" i="1"/>
  <c r="AR873" i="1"/>
  <c r="AC924" i="1"/>
  <c r="AD923" i="1"/>
  <c r="AE923" i="1"/>
  <c r="AI923" i="1"/>
  <c r="AL874" i="1"/>
  <c r="AK875" i="1"/>
  <c r="AM874" i="1"/>
  <c r="AQ874" i="1"/>
  <c r="AZ827" i="1"/>
  <c r="AY828" i="1"/>
  <c r="AT828" i="1"/>
  <c r="AS829" i="1"/>
  <c r="AU828" i="1"/>
  <c r="BH774" i="1"/>
  <c r="BB775" i="1"/>
  <c r="BA776" i="1"/>
  <c r="BG775" i="1"/>
  <c r="BC775" i="1"/>
  <c r="F1688" i="1"/>
  <c r="E1690" i="1"/>
  <c r="Q1689" i="1"/>
  <c r="BP725" i="1"/>
  <c r="BJ726" i="1"/>
  <c r="BO726" i="1"/>
  <c r="BI727" i="1"/>
  <c r="BK726" i="1"/>
  <c r="R1688" i="1"/>
  <c r="S1688" i="1"/>
  <c r="Z1688" i="1" s="1"/>
  <c r="D1689" i="1"/>
  <c r="G1689" i="1" s="1"/>
  <c r="R681" i="1"/>
  <c r="W1633" i="1"/>
  <c r="AB1689" i="1"/>
  <c r="AA1689" i="1"/>
  <c r="T1689" i="1"/>
  <c r="K1635" i="1"/>
  <c r="L1634" i="1"/>
  <c r="O1634" i="1" s="1"/>
  <c r="U1634" i="1"/>
  <c r="A1690" i="1"/>
  <c r="H1689" i="1"/>
  <c r="J1636" i="1"/>
  <c r="M1636" i="1"/>
  <c r="I1637" i="1"/>
  <c r="P681" i="1"/>
  <c r="AJ923" i="1" l="1"/>
  <c r="N1636" i="1"/>
  <c r="AR874" i="1"/>
  <c r="AD924" i="1"/>
  <c r="AC925" i="1"/>
  <c r="AE924" i="1"/>
  <c r="AI924" i="1"/>
  <c r="AK876" i="1"/>
  <c r="AL875" i="1"/>
  <c r="AM875" i="1"/>
  <c r="AQ875" i="1"/>
  <c r="F1689" i="1"/>
  <c r="AZ828" i="1"/>
  <c r="AY829" i="1"/>
  <c r="AS830" i="1"/>
  <c r="AT829" i="1"/>
  <c r="AU829" i="1"/>
  <c r="BB776" i="1"/>
  <c r="BA777" i="1"/>
  <c r="BG776" i="1"/>
  <c r="BC776" i="1"/>
  <c r="BH775" i="1"/>
  <c r="E1691" i="1"/>
  <c r="Q1690" i="1"/>
  <c r="BP726" i="1"/>
  <c r="BJ727" i="1"/>
  <c r="BO727" i="1"/>
  <c r="BI728" i="1"/>
  <c r="BK727" i="1"/>
  <c r="S1689" i="1"/>
  <c r="Z1689" i="1" s="1"/>
  <c r="R1689" i="1"/>
  <c r="D1690" i="1"/>
  <c r="G1690" i="1" s="1"/>
  <c r="K1636" i="1"/>
  <c r="T1690" i="1"/>
  <c r="AB1690" i="1"/>
  <c r="AA1690" i="1"/>
  <c r="L1635" i="1"/>
  <c r="O1635" i="1" s="1"/>
  <c r="U1635" i="1"/>
  <c r="X681" i="1"/>
  <c r="GN32" i="1" s="1"/>
  <c r="GO32" i="1" s="1"/>
  <c r="J1637" i="1"/>
  <c r="M1637" i="1"/>
  <c r="I1638" i="1"/>
  <c r="A1691" i="1"/>
  <c r="H1690" i="1"/>
  <c r="W1634" i="1"/>
  <c r="N1637" i="1" l="1"/>
  <c r="AR875" i="1"/>
  <c r="AJ924" i="1"/>
  <c r="AC926" i="1"/>
  <c r="AD925" i="1"/>
  <c r="AE925" i="1"/>
  <c r="AI925" i="1"/>
  <c r="F1690" i="1"/>
  <c r="AK877" i="1"/>
  <c r="AL876" i="1"/>
  <c r="AM876" i="1"/>
  <c r="AQ876" i="1"/>
  <c r="AR876" i="1" s="1"/>
  <c r="AZ829" i="1"/>
  <c r="AT830" i="1"/>
  <c r="AS831" i="1"/>
  <c r="AY830" i="1"/>
  <c r="AU830" i="1"/>
  <c r="BB777" i="1"/>
  <c r="BA778" i="1"/>
  <c r="BG777" i="1"/>
  <c r="BC777" i="1"/>
  <c r="BH776" i="1"/>
  <c r="BP727" i="1"/>
  <c r="BO728" i="1"/>
  <c r="BI729" i="1"/>
  <c r="BJ728" i="1"/>
  <c r="BK728" i="1"/>
  <c r="S1690" i="1"/>
  <c r="Z1690" i="1" s="1"/>
  <c r="R1690" i="1"/>
  <c r="E1692" i="1"/>
  <c r="Q1691" i="1"/>
  <c r="D1691" i="1"/>
  <c r="G1691" i="1" s="1"/>
  <c r="B681" i="1"/>
  <c r="Z681" i="1"/>
  <c r="C682" i="1"/>
  <c r="K1637" i="1"/>
  <c r="A1692" i="1"/>
  <c r="H1691" i="1"/>
  <c r="W1635" i="1"/>
  <c r="AB1691" i="1"/>
  <c r="AA1691" i="1"/>
  <c r="T1691" i="1"/>
  <c r="M1638" i="1"/>
  <c r="J1638" i="1"/>
  <c r="I1639" i="1"/>
  <c r="L1636" i="1"/>
  <c r="O1636" i="1" s="1"/>
  <c r="U1636" i="1"/>
  <c r="N1638" i="1" l="1"/>
  <c r="AJ925" i="1"/>
  <c r="AD926" i="1"/>
  <c r="AC927" i="1"/>
  <c r="AE926" i="1"/>
  <c r="AI926" i="1"/>
  <c r="AK878" i="1"/>
  <c r="AL877" i="1"/>
  <c r="AM877" i="1"/>
  <c r="AQ877" i="1"/>
  <c r="AS832" i="1"/>
  <c r="AS833" i="1" s="1"/>
  <c r="AY831" i="1"/>
  <c r="AT831" i="1"/>
  <c r="AU831" i="1"/>
  <c r="AZ830" i="1"/>
  <c r="F1691" i="1"/>
  <c r="BB778" i="1"/>
  <c r="BA779" i="1"/>
  <c r="BG778" i="1"/>
  <c r="BC778" i="1"/>
  <c r="BH777" i="1"/>
  <c r="BP728" i="1"/>
  <c r="D1692" i="1"/>
  <c r="G1692" i="1" s="1"/>
  <c r="BO729" i="1"/>
  <c r="BI730" i="1"/>
  <c r="BJ729" i="1"/>
  <c r="BK729" i="1"/>
  <c r="E1693" i="1"/>
  <c r="Q1692" i="1"/>
  <c r="S1691" i="1"/>
  <c r="Z1691" i="1" s="1"/>
  <c r="R1691" i="1"/>
  <c r="P682" i="1"/>
  <c r="A1693" i="1"/>
  <c r="H1692" i="1"/>
  <c r="J1639" i="1"/>
  <c r="M1639" i="1"/>
  <c r="I1640" i="1"/>
  <c r="K1638" i="1"/>
  <c r="T1692" i="1"/>
  <c r="AB1692" i="1"/>
  <c r="AA1692" i="1"/>
  <c r="W1636" i="1"/>
  <c r="L1637" i="1"/>
  <c r="O1637" i="1" s="1"/>
  <c r="U1637" i="1"/>
  <c r="N1639" i="1" l="1"/>
  <c r="AJ926" i="1"/>
  <c r="AR877" i="1"/>
  <c r="AD927" i="1"/>
  <c r="AC928" i="1"/>
  <c r="AE927" i="1"/>
  <c r="AI927" i="1"/>
  <c r="AT833" i="1"/>
  <c r="AS834" i="1"/>
  <c r="AU833" i="1"/>
  <c r="AY833" i="1"/>
  <c r="AK879" i="1"/>
  <c r="AL878" i="1"/>
  <c r="AM878" i="1"/>
  <c r="AQ878" i="1"/>
  <c r="F1692" i="1"/>
  <c r="AZ831" i="1"/>
  <c r="AY832" i="1"/>
  <c r="AT832" i="1"/>
  <c r="AU832" i="1"/>
  <c r="BG779" i="1"/>
  <c r="BB779" i="1"/>
  <c r="BA780" i="1"/>
  <c r="BC779" i="1"/>
  <c r="BH778" i="1"/>
  <c r="R1692" i="1"/>
  <c r="S1692" i="1"/>
  <c r="Z1692" i="1" s="1"/>
  <c r="BO730" i="1"/>
  <c r="BI731" i="1"/>
  <c r="BJ730" i="1"/>
  <c r="BK730" i="1"/>
  <c r="E1694" i="1"/>
  <c r="Q1693" i="1"/>
  <c r="D1693" i="1"/>
  <c r="G1693" i="1" s="1"/>
  <c r="BP729" i="1"/>
  <c r="X682" i="1"/>
  <c r="C683" i="1"/>
  <c r="L1638" i="1"/>
  <c r="O1638" i="1" s="1"/>
  <c r="U1638" i="1"/>
  <c r="AB1693" i="1"/>
  <c r="AA1693" i="1"/>
  <c r="T1693" i="1"/>
  <c r="J1640" i="1"/>
  <c r="M1640" i="1"/>
  <c r="I1641" i="1"/>
  <c r="W1637" i="1"/>
  <c r="A1694" i="1"/>
  <c r="H1693" i="1"/>
  <c r="K1639" i="1"/>
  <c r="N1640" i="1" l="1"/>
  <c r="AJ927" i="1"/>
  <c r="AZ833" i="1"/>
  <c r="AC929" i="1"/>
  <c r="AD928" i="1"/>
  <c r="AE928" i="1"/>
  <c r="AI928" i="1"/>
  <c r="AR878" i="1"/>
  <c r="AS835" i="1"/>
  <c r="AT834" i="1"/>
  <c r="AU834" i="1"/>
  <c r="AY834" i="1"/>
  <c r="AK880" i="1"/>
  <c r="AL879" i="1"/>
  <c r="AM879" i="1"/>
  <c r="AQ879" i="1"/>
  <c r="F1693" i="1"/>
  <c r="AZ832" i="1"/>
  <c r="BB780" i="1"/>
  <c r="BA781" i="1"/>
  <c r="BG780" i="1"/>
  <c r="BC780" i="1"/>
  <c r="BH779" i="1"/>
  <c r="S1693" i="1"/>
  <c r="Z1693" i="1" s="1"/>
  <c r="R1693" i="1"/>
  <c r="BO731" i="1"/>
  <c r="BI732" i="1"/>
  <c r="BJ731" i="1"/>
  <c r="BK731" i="1"/>
  <c r="D1694" i="1"/>
  <c r="G1694" i="1" s="1"/>
  <c r="E1695" i="1"/>
  <c r="Q1694" i="1"/>
  <c r="BP730" i="1"/>
  <c r="B682" i="1"/>
  <c r="P683" i="1"/>
  <c r="AB1694" i="1"/>
  <c r="AA1694" i="1"/>
  <c r="T1694" i="1"/>
  <c r="A1695" i="1"/>
  <c r="H1694" i="1"/>
  <c r="J1641" i="1"/>
  <c r="M1641" i="1"/>
  <c r="I1642" i="1"/>
  <c r="L1639" i="1"/>
  <c r="O1639" i="1" s="1"/>
  <c r="U1639" i="1"/>
  <c r="K1640" i="1"/>
  <c r="W1638" i="1"/>
  <c r="N1641" i="1" l="1"/>
  <c r="AZ834" i="1"/>
  <c r="AJ928" i="1"/>
  <c r="AR879" i="1"/>
  <c r="AC930" i="1"/>
  <c r="AD929" i="1"/>
  <c r="AE929" i="1"/>
  <c r="AI929" i="1"/>
  <c r="AK881" i="1"/>
  <c r="AL880" i="1"/>
  <c r="AM880" i="1"/>
  <c r="AQ880" i="1"/>
  <c r="AR880" i="1" s="1"/>
  <c r="AT835" i="1"/>
  <c r="AS836" i="1"/>
  <c r="AU835" i="1"/>
  <c r="AY835" i="1"/>
  <c r="F1694" i="1"/>
  <c r="BB781" i="1"/>
  <c r="BA782" i="1"/>
  <c r="BG781" i="1"/>
  <c r="BC781" i="1"/>
  <c r="BH780" i="1"/>
  <c r="BI733" i="1"/>
  <c r="BO732" i="1"/>
  <c r="BJ732" i="1"/>
  <c r="BK732" i="1"/>
  <c r="E1696" i="1"/>
  <c r="Q1695" i="1"/>
  <c r="S1694" i="1"/>
  <c r="Z1694" i="1" s="1"/>
  <c r="R1694" i="1"/>
  <c r="D1695" i="1"/>
  <c r="G1695" i="1" s="1"/>
  <c r="BP731" i="1"/>
  <c r="X683" i="1"/>
  <c r="B683" i="1" s="1"/>
  <c r="C684" i="1"/>
  <c r="J1642" i="1"/>
  <c r="M1642" i="1"/>
  <c r="I1643" i="1"/>
  <c r="T1695" i="1"/>
  <c r="AB1695" i="1"/>
  <c r="AA1695" i="1"/>
  <c r="W1639" i="1"/>
  <c r="K1641" i="1"/>
  <c r="A1696" i="1"/>
  <c r="H1695" i="1"/>
  <c r="L1640" i="1"/>
  <c r="O1640" i="1" s="1"/>
  <c r="U1640" i="1"/>
  <c r="N1642" i="1" l="1"/>
  <c r="AJ929" i="1"/>
  <c r="AC931" i="1"/>
  <c r="AD930" i="1"/>
  <c r="AE930" i="1"/>
  <c r="AI930" i="1"/>
  <c r="AZ835" i="1"/>
  <c r="AT836" i="1"/>
  <c r="AS837" i="1"/>
  <c r="AU836" i="1"/>
  <c r="AY836" i="1"/>
  <c r="AK882" i="1"/>
  <c r="AL881" i="1"/>
  <c r="AM881" i="1"/>
  <c r="AQ881" i="1"/>
  <c r="F1695" i="1"/>
  <c r="BB782" i="1"/>
  <c r="BG782" i="1"/>
  <c r="BA783" i="1"/>
  <c r="BC782" i="1"/>
  <c r="BH781" i="1"/>
  <c r="BP732" i="1"/>
  <c r="E1697" i="1"/>
  <c r="Q1696" i="1"/>
  <c r="R1695" i="1"/>
  <c r="S1695" i="1"/>
  <c r="Z1695" i="1" s="1"/>
  <c r="D1696" i="1"/>
  <c r="G1696" i="1" s="1"/>
  <c r="BJ733" i="1"/>
  <c r="BI734" i="1"/>
  <c r="BO733" i="1"/>
  <c r="BK733" i="1"/>
  <c r="K1642" i="1"/>
  <c r="W1640" i="1"/>
  <c r="AB1696" i="1"/>
  <c r="AA1696" i="1"/>
  <c r="T1696" i="1"/>
  <c r="L1641" i="1"/>
  <c r="O1641" i="1" s="1"/>
  <c r="U1641" i="1"/>
  <c r="M1643" i="1"/>
  <c r="J1643" i="1"/>
  <c r="I1644" i="1"/>
  <c r="H1696" i="1"/>
  <c r="A1697" i="1"/>
  <c r="P684" i="1"/>
  <c r="N1643" i="1" l="1"/>
  <c r="AJ930" i="1"/>
  <c r="AZ836" i="1"/>
  <c r="AR881" i="1"/>
  <c r="AC932" i="1"/>
  <c r="AD931" i="1"/>
  <c r="AE931" i="1"/>
  <c r="AI931" i="1"/>
  <c r="F1696" i="1"/>
  <c r="AS838" i="1"/>
  <c r="AT837" i="1"/>
  <c r="AU837" i="1"/>
  <c r="AY837" i="1"/>
  <c r="AK883" i="1"/>
  <c r="AL882" i="1"/>
  <c r="AM882" i="1"/>
  <c r="AQ882" i="1"/>
  <c r="BB783" i="1"/>
  <c r="BA784" i="1"/>
  <c r="BG783" i="1"/>
  <c r="BC783" i="1"/>
  <c r="BH782" i="1"/>
  <c r="BJ734" i="1"/>
  <c r="BO734" i="1"/>
  <c r="BI735" i="1"/>
  <c r="BK734" i="1"/>
  <c r="BP733" i="1"/>
  <c r="R1696" i="1"/>
  <c r="S1696" i="1"/>
  <c r="Z1696" i="1" s="1"/>
  <c r="E1698" i="1"/>
  <c r="Q1697" i="1"/>
  <c r="D1697" i="1"/>
  <c r="G1697" i="1" s="1"/>
  <c r="X684" i="1"/>
  <c r="B684" i="1" s="1"/>
  <c r="A1698" i="1"/>
  <c r="H1697" i="1"/>
  <c r="J1644" i="1"/>
  <c r="M1644" i="1"/>
  <c r="I1645" i="1"/>
  <c r="K1643" i="1"/>
  <c r="W1641" i="1"/>
  <c r="T1697" i="1"/>
  <c r="AB1697" i="1"/>
  <c r="AA1697" i="1"/>
  <c r="L1642" i="1"/>
  <c r="O1642" i="1" s="1"/>
  <c r="U1642" i="1"/>
  <c r="N1644" i="1" l="1"/>
  <c r="AJ931" i="1"/>
  <c r="AZ837" i="1"/>
  <c r="AR882" i="1"/>
  <c r="AC933" i="1"/>
  <c r="AD932" i="1"/>
  <c r="AE932" i="1"/>
  <c r="AI932" i="1"/>
  <c r="AL883" i="1"/>
  <c r="AK884" i="1"/>
  <c r="AM883" i="1"/>
  <c r="AQ883" i="1"/>
  <c r="AT838" i="1"/>
  <c r="AS839" i="1"/>
  <c r="AU838" i="1"/>
  <c r="AY838" i="1"/>
  <c r="F1697" i="1"/>
  <c r="BB784" i="1"/>
  <c r="BA785" i="1"/>
  <c r="BG784" i="1"/>
  <c r="BC784" i="1"/>
  <c r="BH783" i="1"/>
  <c r="D1698" i="1"/>
  <c r="G1698" i="1" s="1"/>
  <c r="E1699" i="1"/>
  <c r="Q1698" i="1"/>
  <c r="BI736" i="1"/>
  <c r="BO735" i="1"/>
  <c r="BJ735" i="1"/>
  <c r="BK735" i="1"/>
  <c r="S1697" i="1"/>
  <c r="Z1697" i="1" s="1"/>
  <c r="R1697" i="1"/>
  <c r="BP734" i="1"/>
  <c r="C685" i="1"/>
  <c r="L1643" i="1"/>
  <c r="O1643" i="1" s="1"/>
  <c r="U1643" i="1"/>
  <c r="AB1698" i="1"/>
  <c r="AA1698" i="1"/>
  <c r="T1698" i="1"/>
  <c r="W1642" i="1"/>
  <c r="J1645" i="1"/>
  <c r="M1645" i="1"/>
  <c r="I1646" i="1"/>
  <c r="K1644" i="1"/>
  <c r="H1698" i="1"/>
  <c r="A1699" i="1"/>
  <c r="N1645" i="1" l="1"/>
  <c r="AZ838" i="1"/>
  <c r="AJ932" i="1"/>
  <c r="AR883" i="1"/>
  <c r="AC934" i="1"/>
  <c r="AD933" i="1"/>
  <c r="AE933" i="1"/>
  <c r="AI933" i="1"/>
  <c r="AS840" i="1"/>
  <c r="AT839" i="1"/>
  <c r="AU839" i="1"/>
  <c r="AY839" i="1"/>
  <c r="AK885" i="1"/>
  <c r="AL884" i="1"/>
  <c r="AM884" i="1"/>
  <c r="AQ884" i="1"/>
  <c r="F1698" i="1"/>
  <c r="BG785" i="1"/>
  <c r="BA786" i="1"/>
  <c r="BB785" i="1"/>
  <c r="BC785" i="1"/>
  <c r="BH784" i="1"/>
  <c r="E1700" i="1"/>
  <c r="Q1699" i="1"/>
  <c r="R1698" i="1"/>
  <c r="S1698" i="1"/>
  <c r="Z1698" i="1" s="1"/>
  <c r="BP735" i="1"/>
  <c r="D1699" i="1"/>
  <c r="G1699" i="1" s="1"/>
  <c r="BJ736" i="1"/>
  <c r="BI737" i="1"/>
  <c r="BO736" i="1"/>
  <c r="BK736" i="1"/>
  <c r="P685" i="1"/>
  <c r="K1645" i="1"/>
  <c r="T1699" i="1"/>
  <c r="AA1699" i="1"/>
  <c r="AB1699" i="1"/>
  <c r="J1646" i="1"/>
  <c r="M1646" i="1"/>
  <c r="I1647" i="1"/>
  <c r="W1643" i="1"/>
  <c r="L1644" i="1"/>
  <c r="O1644" i="1" s="1"/>
  <c r="U1644" i="1"/>
  <c r="A1700" i="1"/>
  <c r="H1699" i="1"/>
  <c r="N1646" i="1" l="1"/>
  <c r="AZ839" i="1"/>
  <c r="AJ933" i="1"/>
  <c r="AD934" i="1"/>
  <c r="AC935" i="1"/>
  <c r="AE934" i="1"/>
  <c r="AI934" i="1"/>
  <c r="AR884" i="1"/>
  <c r="AL885" i="1"/>
  <c r="AK886" i="1"/>
  <c r="AM885" i="1"/>
  <c r="AQ885" i="1"/>
  <c r="AT840" i="1"/>
  <c r="AS841" i="1"/>
  <c r="AU840" i="1"/>
  <c r="AY840" i="1"/>
  <c r="F1699" i="1"/>
  <c r="BH785" i="1"/>
  <c r="BB786" i="1"/>
  <c r="BG786" i="1"/>
  <c r="BA787" i="1"/>
  <c r="BC786" i="1"/>
  <c r="E1701" i="1"/>
  <c r="Q1700" i="1"/>
  <c r="BP736" i="1"/>
  <c r="S1699" i="1"/>
  <c r="Z1699" i="1" s="1"/>
  <c r="R1699" i="1"/>
  <c r="BO737" i="1"/>
  <c r="BJ737" i="1"/>
  <c r="BI738" i="1"/>
  <c r="BK737" i="1"/>
  <c r="D1700" i="1"/>
  <c r="G1700" i="1" s="1"/>
  <c r="X685" i="1"/>
  <c r="B685" i="1" s="1"/>
  <c r="C686" i="1"/>
  <c r="K1646" i="1"/>
  <c r="AB1700" i="1"/>
  <c r="AA1700" i="1"/>
  <c r="T1700" i="1"/>
  <c r="W1644" i="1"/>
  <c r="J1647" i="1"/>
  <c r="M1647" i="1"/>
  <c r="N1647" i="1" s="1"/>
  <c r="I1648" i="1"/>
  <c r="A1701" i="1"/>
  <c r="H1700" i="1"/>
  <c r="L1645" i="1"/>
  <c r="O1645" i="1" s="1"/>
  <c r="U1645" i="1"/>
  <c r="AJ934" i="1" l="1"/>
  <c r="AR885" i="1"/>
  <c r="AC936" i="1"/>
  <c r="AD935" i="1"/>
  <c r="AE935" i="1"/>
  <c r="AI935" i="1"/>
  <c r="AZ840" i="1"/>
  <c r="AS842" i="1"/>
  <c r="AT841" i="1"/>
  <c r="AU841" i="1"/>
  <c r="AY841" i="1"/>
  <c r="AK887" i="1"/>
  <c r="AL886" i="1"/>
  <c r="AM886" i="1"/>
  <c r="AQ886" i="1"/>
  <c r="BB787" i="1"/>
  <c r="BA788" i="1"/>
  <c r="BG787" i="1"/>
  <c r="BC787" i="1"/>
  <c r="BH786" i="1"/>
  <c r="F1700" i="1"/>
  <c r="BI739" i="1"/>
  <c r="BJ738" i="1"/>
  <c r="BO738" i="1"/>
  <c r="BK738" i="1"/>
  <c r="BP737" i="1"/>
  <c r="R1700" i="1"/>
  <c r="S1700" i="1"/>
  <c r="Z1700" i="1" s="1"/>
  <c r="E1702" i="1"/>
  <c r="Q1701" i="1"/>
  <c r="D1701" i="1"/>
  <c r="P686" i="1"/>
  <c r="A1702" i="1"/>
  <c r="H1701" i="1"/>
  <c r="J1648" i="1"/>
  <c r="M1648" i="1"/>
  <c r="N1648" i="1" s="1"/>
  <c r="I1649" i="1"/>
  <c r="W1645" i="1"/>
  <c r="K1647" i="1"/>
  <c r="T1701" i="1"/>
  <c r="AB1701" i="1"/>
  <c r="AA1701" i="1"/>
  <c r="L1646" i="1"/>
  <c r="O1646" i="1" s="1"/>
  <c r="U1646" i="1"/>
  <c r="AZ841" i="1" l="1"/>
  <c r="AJ935" i="1"/>
  <c r="AR886" i="1"/>
  <c r="AC937" i="1"/>
  <c r="AD936" i="1"/>
  <c r="AE936" i="1"/>
  <c r="AI936" i="1"/>
  <c r="AK888" i="1"/>
  <c r="AL887" i="1"/>
  <c r="AM887" i="1"/>
  <c r="AQ887" i="1"/>
  <c r="AT842" i="1"/>
  <c r="AS843" i="1"/>
  <c r="AU842" i="1"/>
  <c r="AY842" i="1"/>
  <c r="F1701" i="1"/>
  <c r="BA789" i="1"/>
  <c r="BB788" i="1"/>
  <c r="BG788" i="1"/>
  <c r="BC788" i="1"/>
  <c r="BH787" i="1"/>
  <c r="G1701" i="1"/>
  <c r="D1702" i="1"/>
  <c r="G1702" i="1" s="1"/>
  <c r="E1703" i="1"/>
  <c r="Q1702" i="1"/>
  <c r="BP738" i="1"/>
  <c r="S1701" i="1"/>
  <c r="Z1701" i="1" s="1"/>
  <c r="R1701" i="1"/>
  <c r="BI740" i="1"/>
  <c r="BI741" i="1" s="1"/>
  <c r="BJ739" i="1"/>
  <c r="BO739" i="1"/>
  <c r="BK739" i="1"/>
  <c r="X686" i="1"/>
  <c r="B686" i="1" s="1"/>
  <c r="C687" i="1"/>
  <c r="K1648" i="1"/>
  <c r="AB1702" i="1"/>
  <c r="AA1702" i="1"/>
  <c r="T1702" i="1"/>
  <c r="W1646" i="1"/>
  <c r="L1647" i="1"/>
  <c r="O1647" i="1" s="1"/>
  <c r="U1647" i="1"/>
  <c r="J1649" i="1"/>
  <c r="M1649" i="1"/>
  <c r="N1649" i="1" s="1"/>
  <c r="I1650" i="1"/>
  <c r="A1703" i="1"/>
  <c r="H1702" i="1"/>
  <c r="AR887" i="1" l="1"/>
  <c r="AJ936" i="1"/>
  <c r="AC938" i="1"/>
  <c r="AD937" i="1"/>
  <c r="AE937" i="1"/>
  <c r="AI937" i="1"/>
  <c r="AZ842" i="1"/>
  <c r="F1702" i="1"/>
  <c r="AS844" i="1"/>
  <c r="AT843" i="1"/>
  <c r="AU843" i="1"/>
  <c r="AY843" i="1"/>
  <c r="AZ843" i="1" s="1"/>
  <c r="AL888" i="1"/>
  <c r="AK889" i="1"/>
  <c r="AM888" i="1"/>
  <c r="AQ888" i="1"/>
  <c r="BH788" i="1"/>
  <c r="BI742" i="1"/>
  <c r="BJ741" i="1"/>
  <c r="BK741" i="1"/>
  <c r="BO741" i="1"/>
  <c r="BG789" i="1"/>
  <c r="BB789" i="1"/>
  <c r="BA790" i="1"/>
  <c r="BC789" i="1"/>
  <c r="BJ740" i="1"/>
  <c r="BO740" i="1"/>
  <c r="BK740" i="1"/>
  <c r="S1702" i="1"/>
  <c r="Z1702" i="1" s="1"/>
  <c r="R1702" i="1"/>
  <c r="D1703" i="1"/>
  <c r="G1703" i="1" s="1"/>
  <c r="E1704" i="1"/>
  <c r="Q1703" i="1"/>
  <c r="BP739" i="1"/>
  <c r="P687" i="1"/>
  <c r="X687" i="1" s="1"/>
  <c r="K1649" i="1"/>
  <c r="T1703" i="1"/>
  <c r="AB1703" i="1"/>
  <c r="AA1703" i="1"/>
  <c r="J1650" i="1"/>
  <c r="M1650" i="1"/>
  <c r="N1650" i="1" s="1"/>
  <c r="I1651" i="1"/>
  <c r="L1648" i="1"/>
  <c r="O1648" i="1" s="1"/>
  <c r="U1648" i="1"/>
  <c r="A1704" i="1"/>
  <c r="H1703" i="1"/>
  <c r="W1647" i="1"/>
  <c r="AJ937" i="1" l="1"/>
  <c r="AR888" i="1"/>
  <c r="AC939" i="1"/>
  <c r="AD938" i="1"/>
  <c r="AE938" i="1"/>
  <c r="AI938" i="1"/>
  <c r="AJ938" i="1" s="1"/>
  <c r="F1703" i="1"/>
  <c r="AK890" i="1"/>
  <c r="AL889" i="1"/>
  <c r="AM889" i="1"/>
  <c r="AQ889" i="1"/>
  <c r="AS845" i="1"/>
  <c r="AT844" i="1"/>
  <c r="AU844" i="1"/>
  <c r="AY844" i="1"/>
  <c r="BH789" i="1"/>
  <c r="BB790" i="1"/>
  <c r="BG790" i="1"/>
  <c r="BA791" i="1"/>
  <c r="BC790" i="1"/>
  <c r="BJ742" i="1"/>
  <c r="BI743" i="1"/>
  <c r="BK742" i="1"/>
  <c r="BO742" i="1"/>
  <c r="BP741" i="1"/>
  <c r="D1704" i="1"/>
  <c r="G1704" i="1" s="1"/>
  <c r="E1705" i="1"/>
  <c r="Q1704" i="1"/>
  <c r="S1703" i="1"/>
  <c r="Z1703" i="1" s="1"/>
  <c r="R1703" i="1"/>
  <c r="BP740" i="1"/>
  <c r="B687" i="1"/>
  <c r="C688" i="1"/>
  <c r="H1704" i="1"/>
  <c r="A1705" i="1"/>
  <c r="J1651" i="1"/>
  <c r="M1651" i="1"/>
  <c r="N1651" i="1" s="1"/>
  <c r="I1652" i="1"/>
  <c r="W1648" i="1"/>
  <c r="AB1704" i="1"/>
  <c r="AA1704" i="1"/>
  <c r="T1704" i="1"/>
  <c r="L1649" i="1"/>
  <c r="O1649" i="1" s="1"/>
  <c r="U1649" i="1"/>
  <c r="K1650" i="1"/>
  <c r="AR889" i="1" l="1"/>
  <c r="AZ844" i="1"/>
  <c r="AD939" i="1"/>
  <c r="AC940" i="1"/>
  <c r="AE939" i="1"/>
  <c r="AI939" i="1"/>
  <c r="P688" i="1"/>
  <c r="X688" i="1" s="1"/>
  <c r="BP742" i="1"/>
  <c r="AS846" i="1"/>
  <c r="AT845" i="1"/>
  <c r="AU845" i="1"/>
  <c r="AY845" i="1"/>
  <c r="AK891" i="1"/>
  <c r="AK892" i="1" s="1"/>
  <c r="AL890" i="1"/>
  <c r="AM890" i="1"/>
  <c r="AQ890" i="1"/>
  <c r="F1704" i="1"/>
  <c r="BB791" i="1"/>
  <c r="BA792" i="1"/>
  <c r="BG791" i="1"/>
  <c r="BC791" i="1"/>
  <c r="BJ743" i="1"/>
  <c r="BI744" i="1"/>
  <c r="BK743" i="1"/>
  <c r="BO743" i="1"/>
  <c r="BH790" i="1"/>
  <c r="E1706" i="1"/>
  <c r="Q1705" i="1"/>
  <c r="R1704" i="1"/>
  <c r="S1704" i="1"/>
  <c r="Z1704" i="1" s="1"/>
  <c r="D1705" i="1"/>
  <c r="G1705" i="1" s="1"/>
  <c r="L1650" i="1"/>
  <c r="O1650" i="1" s="1"/>
  <c r="U1650" i="1"/>
  <c r="A1706" i="1"/>
  <c r="H1705" i="1"/>
  <c r="K1651" i="1"/>
  <c r="W1649" i="1"/>
  <c r="J1652" i="1"/>
  <c r="M1652" i="1"/>
  <c r="N1652" i="1" s="1"/>
  <c r="I1653" i="1"/>
  <c r="AA1705" i="1"/>
  <c r="T1705" i="1"/>
  <c r="AB1705" i="1"/>
  <c r="AJ939" i="1" l="1"/>
  <c r="AD940" i="1"/>
  <c r="AC941" i="1"/>
  <c r="AE940" i="1"/>
  <c r="AI940" i="1"/>
  <c r="BP743" i="1"/>
  <c r="AK893" i="1"/>
  <c r="AL892" i="1"/>
  <c r="AM892" i="1"/>
  <c r="AQ892" i="1"/>
  <c r="AL891" i="1"/>
  <c r="AM891" i="1"/>
  <c r="AQ891" i="1"/>
  <c r="AS847" i="1"/>
  <c r="AT846" i="1"/>
  <c r="AU846" i="1"/>
  <c r="AY846" i="1"/>
  <c r="AR890" i="1"/>
  <c r="AZ845" i="1"/>
  <c r="BJ744" i="1"/>
  <c r="BI745" i="1"/>
  <c r="BK744" i="1"/>
  <c r="BO744" i="1"/>
  <c r="BG792" i="1"/>
  <c r="BA793" i="1"/>
  <c r="BB792" i="1"/>
  <c r="BC792" i="1"/>
  <c r="BH791" i="1"/>
  <c r="F1705" i="1"/>
  <c r="S1705" i="1"/>
  <c r="Z1705" i="1" s="1"/>
  <c r="R1705" i="1"/>
  <c r="E1707" i="1"/>
  <c r="Q1706" i="1"/>
  <c r="D1706" i="1"/>
  <c r="G1706" i="1" s="1"/>
  <c r="B688" i="1"/>
  <c r="C689" i="1"/>
  <c r="AB1706" i="1"/>
  <c r="AA1706" i="1"/>
  <c r="T1706" i="1"/>
  <c r="W1650" i="1"/>
  <c r="L1651" i="1"/>
  <c r="O1651" i="1" s="1"/>
  <c r="U1651" i="1"/>
  <c r="K1652" i="1"/>
  <c r="J1653" i="1"/>
  <c r="M1653" i="1"/>
  <c r="N1653" i="1" s="1"/>
  <c r="I1654" i="1"/>
  <c r="H1706" i="1"/>
  <c r="A1707" i="1"/>
  <c r="AZ846" i="1" l="1"/>
  <c r="AR892" i="1"/>
  <c r="AJ940" i="1"/>
  <c r="AD941" i="1"/>
  <c r="AC942" i="1"/>
  <c r="AE941" i="1"/>
  <c r="AI941" i="1"/>
  <c r="AR891" i="1"/>
  <c r="AL893" i="1"/>
  <c r="AK894" i="1"/>
  <c r="AM893" i="1"/>
  <c r="AQ893" i="1"/>
  <c r="AS848" i="1"/>
  <c r="AT847" i="1"/>
  <c r="AU847" i="1"/>
  <c r="AY847" i="1"/>
  <c r="BP744" i="1"/>
  <c r="F1706" i="1"/>
  <c r="BH792" i="1"/>
  <c r="BA794" i="1"/>
  <c r="BB793" i="1"/>
  <c r="BG793" i="1"/>
  <c r="BC793" i="1"/>
  <c r="BI746" i="1"/>
  <c r="BJ745" i="1"/>
  <c r="BK745" i="1"/>
  <c r="BO745" i="1"/>
  <c r="D1707" i="1"/>
  <c r="G1707" i="1" s="1"/>
  <c r="E1708" i="1"/>
  <c r="Q1707" i="1"/>
  <c r="R1706" i="1"/>
  <c r="S1706" i="1"/>
  <c r="Z1706" i="1" s="1"/>
  <c r="P689" i="1"/>
  <c r="J1654" i="1"/>
  <c r="M1654" i="1"/>
  <c r="N1654" i="1" s="1"/>
  <c r="I1655" i="1"/>
  <c r="K1653" i="1"/>
  <c r="L1652" i="1"/>
  <c r="O1652" i="1" s="1"/>
  <c r="U1652" i="1"/>
  <c r="AA1707" i="1"/>
  <c r="T1707" i="1"/>
  <c r="AB1707" i="1"/>
  <c r="A1708" i="1"/>
  <c r="H1707" i="1"/>
  <c r="W1651" i="1"/>
  <c r="AJ941" i="1" l="1"/>
  <c r="AR893" i="1"/>
  <c r="AD942" i="1"/>
  <c r="AC943" i="1"/>
  <c r="AE942" i="1"/>
  <c r="AI942" i="1"/>
  <c r="AZ847" i="1"/>
  <c r="AK895" i="1"/>
  <c r="AL894" i="1"/>
  <c r="AM894" i="1"/>
  <c r="AQ894" i="1"/>
  <c r="AT848" i="1"/>
  <c r="AS849" i="1"/>
  <c r="AU848" i="1"/>
  <c r="AY848" i="1"/>
  <c r="BH793" i="1"/>
  <c r="BJ746" i="1"/>
  <c r="BI747" i="1"/>
  <c r="BK746" i="1"/>
  <c r="BO746" i="1"/>
  <c r="BG794" i="1"/>
  <c r="BB794" i="1"/>
  <c r="BA795" i="1"/>
  <c r="BC794" i="1"/>
  <c r="BP745" i="1"/>
  <c r="F1707" i="1"/>
  <c r="D1708" i="1"/>
  <c r="E1709" i="1"/>
  <c r="Q1708" i="1"/>
  <c r="S1707" i="1"/>
  <c r="Z1707" i="1" s="1"/>
  <c r="R1707" i="1"/>
  <c r="X689" i="1"/>
  <c r="C690" i="1"/>
  <c r="A1709" i="1"/>
  <c r="H1708" i="1"/>
  <c r="K1654" i="1"/>
  <c r="L1653" i="1"/>
  <c r="O1653" i="1" s="1"/>
  <c r="U1653" i="1"/>
  <c r="AB1708" i="1"/>
  <c r="AA1708" i="1"/>
  <c r="T1708" i="1"/>
  <c r="W1652" i="1"/>
  <c r="J1655" i="1"/>
  <c r="I1656" i="1"/>
  <c r="AR894" i="1" l="1"/>
  <c r="AJ942" i="1"/>
  <c r="AC944" i="1"/>
  <c r="AD943" i="1"/>
  <c r="AE943" i="1"/>
  <c r="AI943" i="1"/>
  <c r="AZ848" i="1"/>
  <c r="AL895" i="1"/>
  <c r="AK896" i="1"/>
  <c r="AM895" i="1"/>
  <c r="AQ895" i="1"/>
  <c r="AS850" i="1"/>
  <c r="AT849" i="1"/>
  <c r="AU849" i="1"/>
  <c r="AY849" i="1"/>
  <c r="BH794" i="1"/>
  <c r="F1708" i="1"/>
  <c r="BG795" i="1"/>
  <c r="BB795" i="1"/>
  <c r="BA796" i="1"/>
  <c r="BC795" i="1"/>
  <c r="BJ747" i="1"/>
  <c r="BI748" i="1"/>
  <c r="BK747" i="1"/>
  <c r="BO747" i="1"/>
  <c r="BP746" i="1"/>
  <c r="G1708" i="1"/>
  <c r="R1708" i="1"/>
  <c r="S1708" i="1"/>
  <c r="Z1708" i="1" s="1"/>
  <c r="E1710" i="1"/>
  <c r="Q1709" i="1"/>
  <c r="D1709" i="1"/>
  <c r="G1709" i="1" s="1"/>
  <c r="B689" i="1"/>
  <c r="P690" i="1"/>
  <c r="L1654" i="1"/>
  <c r="U1654" i="1"/>
  <c r="J1656" i="1"/>
  <c r="I1657" i="1"/>
  <c r="W1653" i="1"/>
  <c r="AB1709" i="1"/>
  <c r="AA1709" i="1"/>
  <c r="T1709" i="1"/>
  <c r="K1655" i="1"/>
  <c r="A1710" i="1"/>
  <c r="H1709" i="1"/>
  <c r="AJ943" i="1" l="1"/>
  <c r="AR895" i="1"/>
  <c r="AZ849" i="1"/>
  <c r="AL896" i="1"/>
  <c r="AK897" i="1"/>
  <c r="AM896" i="1"/>
  <c r="AQ896" i="1"/>
  <c r="AR896" i="1" s="1"/>
  <c r="AC945" i="1"/>
  <c r="AD944" i="1"/>
  <c r="AE944" i="1"/>
  <c r="AI944" i="1"/>
  <c r="BH795" i="1"/>
  <c r="AT850" i="1"/>
  <c r="AS851" i="1"/>
  <c r="AU850" i="1"/>
  <c r="AY850" i="1"/>
  <c r="BP747" i="1"/>
  <c r="BB796" i="1"/>
  <c r="BA797" i="1"/>
  <c r="BG796" i="1"/>
  <c r="BC796" i="1"/>
  <c r="BI749" i="1"/>
  <c r="BJ748" i="1"/>
  <c r="BK748" i="1"/>
  <c r="BO748" i="1"/>
  <c r="F1709" i="1"/>
  <c r="S1709" i="1"/>
  <c r="Z1709" i="1" s="1"/>
  <c r="R1709" i="1"/>
  <c r="D1710" i="1"/>
  <c r="G1710" i="1" s="1"/>
  <c r="E1711" i="1"/>
  <c r="Q1710" i="1"/>
  <c r="X690" i="1"/>
  <c r="C691" i="1"/>
  <c r="W1654" i="1"/>
  <c r="K1656" i="1"/>
  <c r="O1654" i="1"/>
  <c r="M1655" i="1"/>
  <c r="T1710" i="1"/>
  <c r="AB1710" i="1"/>
  <c r="AA1710" i="1"/>
  <c r="L1655" i="1"/>
  <c r="U1655" i="1"/>
  <c r="H1710" i="1"/>
  <c r="A1711" i="1"/>
  <c r="J1657" i="1"/>
  <c r="I1658" i="1"/>
  <c r="AJ944" i="1" l="1"/>
  <c r="AL897" i="1"/>
  <c r="AK898" i="1"/>
  <c r="AM897" i="1"/>
  <c r="AQ897" i="1"/>
  <c r="AR897" i="1" s="1"/>
  <c r="AZ850" i="1"/>
  <c r="AD945" i="1"/>
  <c r="AC946" i="1"/>
  <c r="AE945" i="1"/>
  <c r="AI945" i="1"/>
  <c r="AT851" i="1"/>
  <c r="AS852" i="1"/>
  <c r="AU851" i="1"/>
  <c r="AY851" i="1"/>
  <c r="BP748" i="1"/>
  <c r="BG797" i="1"/>
  <c r="BA798" i="1"/>
  <c r="BB797" i="1"/>
  <c r="BC797" i="1"/>
  <c r="F1710" i="1"/>
  <c r="BI750" i="1"/>
  <c r="BJ749" i="1"/>
  <c r="BK749" i="1"/>
  <c r="BO749" i="1"/>
  <c r="BH796" i="1"/>
  <c r="E1712" i="1"/>
  <c r="Q1711" i="1"/>
  <c r="R1710" i="1"/>
  <c r="S1710" i="1"/>
  <c r="Z1710" i="1" s="1"/>
  <c r="D1711" i="1"/>
  <c r="G1711" i="1" s="1"/>
  <c r="B690" i="1"/>
  <c r="P691" i="1"/>
  <c r="J1658" i="1"/>
  <c r="I1659" i="1"/>
  <c r="H1711" i="1"/>
  <c r="A1712" i="1"/>
  <c r="W1655" i="1"/>
  <c r="L1656" i="1"/>
  <c r="U1656" i="1"/>
  <c r="K1657" i="1"/>
  <c r="AB1711" i="1"/>
  <c r="AA1711" i="1"/>
  <c r="T1711" i="1"/>
  <c r="N1655" i="1"/>
  <c r="O1655" i="1" s="1"/>
  <c r="M1656" i="1"/>
  <c r="M1657" i="1" s="1"/>
  <c r="M1658" i="1" s="1"/>
  <c r="AJ945" i="1" l="1"/>
  <c r="AK899" i="1"/>
  <c r="AL898" i="1"/>
  <c r="AM898" i="1"/>
  <c r="AQ898" i="1"/>
  <c r="AZ851" i="1"/>
  <c r="AD946" i="1"/>
  <c r="AC947" i="1"/>
  <c r="AE946" i="1"/>
  <c r="AI946" i="1"/>
  <c r="X691" i="1"/>
  <c r="B691" i="1" s="1"/>
  <c r="AS853" i="1"/>
  <c r="AT852" i="1"/>
  <c r="AU852" i="1"/>
  <c r="AY852" i="1"/>
  <c r="BH797" i="1"/>
  <c r="BI751" i="1"/>
  <c r="BJ750" i="1"/>
  <c r="BK750" i="1"/>
  <c r="BO750" i="1"/>
  <c r="BB798" i="1"/>
  <c r="BA799" i="1"/>
  <c r="BG798" i="1"/>
  <c r="BC798" i="1"/>
  <c r="BP749" i="1"/>
  <c r="F1711" i="1"/>
  <c r="E1713" i="1"/>
  <c r="Q1712" i="1"/>
  <c r="R1711" i="1"/>
  <c r="S1711" i="1"/>
  <c r="Z1711" i="1" s="1"/>
  <c r="D1712" i="1"/>
  <c r="G1712" i="1" s="1"/>
  <c r="C692" i="1"/>
  <c r="K1658" i="1"/>
  <c r="W1656" i="1"/>
  <c r="AA1712" i="1"/>
  <c r="T1712" i="1"/>
  <c r="AB1712" i="1"/>
  <c r="L1657" i="1"/>
  <c r="U1657" i="1"/>
  <c r="A1713" i="1"/>
  <c r="H1712" i="1"/>
  <c r="J1659" i="1"/>
  <c r="M1659" i="1"/>
  <c r="I1660" i="1"/>
  <c r="N1656" i="1"/>
  <c r="N1657" i="1" s="1"/>
  <c r="N1658" i="1" s="1"/>
  <c r="AZ852" i="1" l="1"/>
  <c r="AJ946" i="1"/>
  <c r="AR898" i="1"/>
  <c r="AC948" i="1"/>
  <c r="AD947" i="1"/>
  <c r="AE947" i="1"/>
  <c r="AI947" i="1"/>
  <c r="AL899" i="1"/>
  <c r="AK900" i="1"/>
  <c r="AM899" i="1"/>
  <c r="AQ899" i="1"/>
  <c r="AT853" i="1"/>
  <c r="AS854" i="1"/>
  <c r="AU853" i="1"/>
  <c r="AY853" i="1"/>
  <c r="BA800" i="1"/>
  <c r="BG799" i="1"/>
  <c r="BB799" i="1"/>
  <c r="BC799" i="1"/>
  <c r="BH798" i="1"/>
  <c r="BI752" i="1"/>
  <c r="BJ751" i="1"/>
  <c r="BK751" i="1"/>
  <c r="BO751" i="1"/>
  <c r="BP750" i="1"/>
  <c r="F1712" i="1"/>
  <c r="E1714" i="1"/>
  <c r="Q1713" i="1"/>
  <c r="R1712" i="1"/>
  <c r="S1712" i="1"/>
  <c r="Z1712" i="1" s="1"/>
  <c r="D1713" i="1"/>
  <c r="G1713" i="1" s="1"/>
  <c r="P692" i="1"/>
  <c r="X692" i="1" s="1"/>
  <c r="N1659" i="1"/>
  <c r="O1657" i="1"/>
  <c r="O1656" i="1"/>
  <c r="A1714" i="1"/>
  <c r="H1713" i="1"/>
  <c r="J1660" i="1"/>
  <c r="M1660" i="1"/>
  <c r="I1661" i="1"/>
  <c r="AB1713" i="1"/>
  <c r="AA1713" i="1"/>
  <c r="T1713" i="1"/>
  <c r="W1657" i="1"/>
  <c r="K1659" i="1"/>
  <c r="L1658" i="1"/>
  <c r="O1658" i="1" s="1"/>
  <c r="U1658" i="1"/>
  <c r="AJ947" i="1" l="1"/>
  <c r="AR899" i="1"/>
  <c r="AC949" i="1"/>
  <c r="AD948" i="1"/>
  <c r="AE948" i="1"/>
  <c r="AI948" i="1"/>
  <c r="AZ853" i="1"/>
  <c r="AL900" i="1"/>
  <c r="AK901" i="1"/>
  <c r="AM900" i="1"/>
  <c r="AQ900" i="1"/>
  <c r="AT854" i="1"/>
  <c r="AS855" i="1"/>
  <c r="AU854" i="1"/>
  <c r="AY854" i="1"/>
  <c r="F1713" i="1"/>
  <c r="BH799" i="1"/>
  <c r="BJ752" i="1"/>
  <c r="BI753" i="1"/>
  <c r="BK752" i="1"/>
  <c r="BO752" i="1"/>
  <c r="BP751" i="1"/>
  <c r="BB800" i="1"/>
  <c r="BA801" i="1"/>
  <c r="BG800" i="1"/>
  <c r="BC800" i="1"/>
  <c r="E1715" i="1"/>
  <c r="Q1714" i="1"/>
  <c r="S1714" i="1" s="1"/>
  <c r="S1713" i="1"/>
  <c r="Z1713" i="1" s="1"/>
  <c r="R1713" i="1"/>
  <c r="D1714" i="1"/>
  <c r="G1714" i="1" s="1"/>
  <c r="C693" i="1"/>
  <c r="B692" i="1"/>
  <c r="N1660" i="1"/>
  <c r="L1659" i="1"/>
  <c r="O1659" i="1" s="1"/>
  <c r="U1659" i="1"/>
  <c r="J1661" i="1"/>
  <c r="M1661" i="1"/>
  <c r="I1662" i="1"/>
  <c r="H1714" i="1"/>
  <c r="A1715" i="1"/>
  <c r="W1658" i="1"/>
  <c r="K1660" i="1"/>
  <c r="AB1714" i="1"/>
  <c r="AA1714" i="1"/>
  <c r="T1714" i="1"/>
  <c r="AR900" i="1" l="1"/>
  <c r="AJ948" i="1"/>
  <c r="P693" i="1"/>
  <c r="X693" i="1" s="1"/>
  <c r="AZ854" i="1"/>
  <c r="AL901" i="1"/>
  <c r="AK902" i="1"/>
  <c r="AM901" i="1"/>
  <c r="AQ901" i="1"/>
  <c r="AC950" i="1"/>
  <c r="AD949" i="1"/>
  <c r="AE949" i="1"/>
  <c r="AI949" i="1"/>
  <c r="F1714" i="1"/>
  <c r="AT855" i="1"/>
  <c r="AS856" i="1"/>
  <c r="AU855" i="1"/>
  <c r="AY855" i="1"/>
  <c r="N1661" i="1"/>
  <c r="BA802" i="1"/>
  <c r="BA803" i="1" s="1"/>
  <c r="BG801" i="1"/>
  <c r="BB801" i="1"/>
  <c r="BC801" i="1"/>
  <c r="BH800" i="1"/>
  <c r="BI754" i="1"/>
  <c r="BJ753" i="1"/>
  <c r="BK753" i="1"/>
  <c r="BO753" i="1"/>
  <c r="BP752" i="1"/>
  <c r="E1716" i="1"/>
  <c r="Q1715" i="1"/>
  <c r="D1715" i="1"/>
  <c r="G1715" i="1" s="1"/>
  <c r="AA1715" i="1"/>
  <c r="T1715" i="1"/>
  <c r="AB1715" i="1"/>
  <c r="K1661" i="1"/>
  <c r="A1716" i="1"/>
  <c r="H1715" i="1"/>
  <c r="L1660" i="1"/>
  <c r="O1660" i="1" s="1"/>
  <c r="U1660" i="1"/>
  <c r="J1662" i="1"/>
  <c r="M1662" i="1"/>
  <c r="I1663" i="1"/>
  <c r="W1659" i="1"/>
  <c r="AJ949" i="1" l="1"/>
  <c r="AR901" i="1"/>
  <c r="AD950" i="1"/>
  <c r="AC951" i="1"/>
  <c r="AE950" i="1"/>
  <c r="AI950" i="1"/>
  <c r="AJ950" i="1" s="1"/>
  <c r="AL902" i="1"/>
  <c r="AK903" i="1"/>
  <c r="AM902" i="1"/>
  <c r="AQ902" i="1"/>
  <c r="AZ855" i="1"/>
  <c r="N1662" i="1"/>
  <c r="AS857" i="1"/>
  <c r="AT856" i="1"/>
  <c r="AU856" i="1"/>
  <c r="AY856" i="1"/>
  <c r="F1715" i="1"/>
  <c r="BA804" i="1"/>
  <c r="BB803" i="1"/>
  <c r="BG803" i="1"/>
  <c r="BC803" i="1"/>
  <c r="BH801" i="1"/>
  <c r="BJ754" i="1"/>
  <c r="BI755" i="1"/>
  <c r="BK754" i="1"/>
  <c r="BO754" i="1"/>
  <c r="BP753" i="1"/>
  <c r="BB802" i="1"/>
  <c r="BG802" i="1"/>
  <c r="BC802" i="1"/>
  <c r="S1715" i="1"/>
  <c r="Z1715" i="1" s="1"/>
  <c r="R1715" i="1"/>
  <c r="E1717" i="1"/>
  <c r="Q1716" i="1"/>
  <c r="D1716" i="1"/>
  <c r="G1716" i="1" s="1"/>
  <c r="B693" i="1"/>
  <c r="C694" i="1"/>
  <c r="L1661" i="1"/>
  <c r="O1661" i="1" s="1"/>
  <c r="U1661" i="1"/>
  <c r="H1716" i="1"/>
  <c r="A1717" i="1"/>
  <c r="W1660" i="1"/>
  <c r="J1663" i="1"/>
  <c r="M1663" i="1"/>
  <c r="I1664" i="1"/>
  <c r="AB1716" i="1"/>
  <c r="AA1716" i="1"/>
  <c r="T1716" i="1"/>
  <c r="K1662" i="1"/>
  <c r="N1663" i="1" l="1"/>
  <c r="AL903" i="1"/>
  <c r="AK904" i="1"/>
  <c r="AM903" i="1"/>
  <c r="AQ903" i="1"/>
  <c r="AZ856" i="1"/>
  <c r="AR902" i="1"/>
  <c r="AC952" i="1"/>
  <c r="AD951" i="1"/>
  <c r="AE951" i="1"/>
  <c r="AI951" i="1"/>
  <c r="AJ951" i="1" s="1"/>
  <c r="AS858" i="1"/>
  <c r="AT857" i="1"/>
  <c r="AU857" i="1"/>
  <c r="AY857" i="1"/>
  <c r="F1716" i="1"/>
  <c r="BH803" i="1"/>
  <c r="BA805" i="1"/>
  <c r="BG804" i="1"/>
  <c r="BB804" i="1"/>
  <c r="BC804" i="1"/>
  <c r="BH802" i="1"/>
  <c r="BJ755" i="1"/>
  <c r="BI756" i="1"/>
  <c r="BK755" i="1"/>
  <c r="BO755" i="1"/>
  <c r="BP754" i="1"/>
  <c r="R1716" i="1"/>
  <c r="S1716" i="1"/>
  <c r="Z1716" i="1" s="1"/>
  <c r="D1717" i="1"/>
  <c r="G1717" i="1" s="1"/>
  <c r="E1718" i="1"/>
  <c r="Q1717" i="1"/>
  <c r="P694" i="1"/>
  <c r="X694" i="1" s="1"/>
  <c r="J1664" i="1"/>
  <c r="M1664" i="1"/>
  <c r="I1665" i="1"/>
  <c r="L1662" i="1"/>
  <c r="O1662" i="1" s="1"/>
  <c r="U1662" i="1"/>
  <c r="W1661" i="1"/>
  <c r="K1663" i="1"/>
  <c r="AA1717" i="1"/>
  <c r="T1717" i="1"/>
  <c r="AB1717" i="1"/>
  <c r="A1718" i="1"/>
  <c r="H1717" i="1"/>
  <c r="N1664" i="1" l="1"/>
  <c r="AR903" i="1"/>
  <c r="F1717" i="1"/>
  <c r="AZ857" i="1"/>
  <c r="AL904" i="1"/>
  <c r="AK905" i="1"/>
  <c r="AM904" i="1"/>
  <c r="AQ904" i="1"/>
  <c r="AC953" i="1"/>
  <c r="AD952" i="1"/>
  <c r="AE952" i="1"/>
  <c r="AI952" i="1"/>
  <c r="AJ952" i="1" s="1"/>
  <c r="AS859" i="1"/>
  <c r="AT858" i="1"/>
  <c r="AU858" i="1"/>
  <c r="AY858" i="1"/>
  <c r="BH804" i="1"/>
  <c r="BG805" i="1"/>
  <c r="BA806" i="1"/>
  <c r="BB805" i="1"/>
  <c r="BC805" i="1"/>
  <c r="BJ756" i="1"/>
  <c r="BI757" i="1"/>
  <c r="BK756" i="1"/>
  <c r="BO756" i="1"/>
  <c r="BP755" i="1"/>
  <c r="S1717" i="1"/>
  <c r="Z1717" i="1" s="1"/>
  <c r="R1717" i="1"/>
  <c r="E1719" i="1"/>
  <c r="Q1718" i="1"/>
  <c r="D1718" i="1"/>
  <c r="G1718" i="1" s="1"/>
  <c r="B694" i="1"/>
  <c r="H1718" i="1"/>
  <c r="A1719" i="1"/>
  <c r="W1662" i="1"/>
  <c r="K1664" i="1"/>
  <c r="AB1718" i="1"/>
  <c r="AA1718" i="1"/>
  <c r="T1718" i="1"/>
  <c r="L1663" i="1"/>
  <c r="O1663" i="1" s="1"/>
  <c r="U1663" i="1"/>
  <c r="C695" i="1"/>
  <c r="J1665" i="1"/>
  <c r="M1665" i="1"/>
  <c r="I1666" i="1"/>
  <c r="AR904" i="1" l="1"/>
  <c r="N1665" i="1"/>
  <c r="AD953" i="1"/>
  <c r="AC954" i="1"/>
  <c r="AC955" i="1" s="1"/>
  <c r="AE953" i="1"/>
  <c r="AI953" i="1"/>
  <c r="AK906" i="1"/>
  <c r="AL905" i="1"/>
  <c r="AM905" i="1"/>
  <c r="AQ905" i="1"/>
  <c r="AZ858" i="1"/>
  <c r="BP756" i="1"/>
  <c r="AS860" i="1"/>
  <c r="AT859" i="1"/>
  <c r="AU859" i="1"/>
  <c r="AY859" i="1"/>
  <c r="F1718" i="1"/>
  <c r="BH805" i="1"/>
  <c r="BB806" i="1"/>
  <c r="BG806" i="1"/>
  <c r="BA807" i="1"/>
  <c r="BC806" i="1"/>
  <c r="BI758" i="1"/>
  <c r="BJ757" i="1"/>
  <c r="BK757" i="1"/>
  <c r="BO757" i="1"/>
  <c r="R1718" i="1"/>
  <c r="S1718" i="1"/>
  <c r="Z1718" i="1" s="1"/>
  <c r="E1720" i="1"/>
  <c r="Q1719" i="1"/>
  <c r="D1719" i="1"/>
  <c r="G1719" i="1" s="1"/>
  <c r="L1664" i="1"/>
  <c r="O1664" i="1" s="1"/>
  <c r="U1664" i="1"/>
  <c r="J1666" i="1"/>
  <c r="M1666" i="1"/>
  <c r="I1667" i="1"/>
  <c r="P695" i="1"/>
  <c r="AA1719" i="1"/>
  <c r="T1719" i="1"/>
  <c r="AB1719" i="1"/>
  <c r="K1665" i="1"/>
  <c r="W1663" i="1"/>
  <c r="A1720" i="1"/>
  <c r="H1719" i="1"/>
  <c r="AJ953" i="1" l="1"/>
  <c r="N1666" i="1"/>
  <c r="AC956" i="1"/>
  <c r="AD955" i="1"/>
  <c r="AI955" i="1"/>
  <c r="AE955" i="1"/>
  <c r="AL906" i="1"/>
  <c r="AK907" i="1"/>
  <c r="AM906" i="1"/>
  <c r="AQ906" i="1"/>
  <c r="AR905" i="1"/>
  <c r="AD954" i="1"/>
  <c r="AE954" i="1"/>
  <c r="AI954" i="1"/>
  <c r="F1719" i="1"/>
  <c r="AS861" i="1"/>
  <c r="AT860" i="1"/>
  <c r="AU860" i="1"/>
  <c r="AY860" i="1"/>
  <c r="AZ859" i="1"/>
  <c r="BG807" i="1"/>
  <c r="BB807" i="1"/>
  <c r="BA808" i="1"/>
  <c r="BC807" i="1"/>
  <c r="BH806" i="1"/>
  <c r="BP757" i="1"/>
  <c r="BJ758" i="1"/>
  <c r="BI759" i="1"/>
  <c r="BK758" i="1"/>
  <c r="BO758" i="1"/>
  <c r="D1720" i="1"/>
  <c r="G1720" i="1" s="1"/>
  <c r="E1721" i="1"/>
  <c r="Q1720" i="1"/>
  <c r="S1719" i="1"/>
  <c r="Z1719" i="1" s="1"/>
  <c r="R1719" i="1"/>
  <c r="AB1720" i="1"/>
  <c r="AA1720" i="1"/>
  <c r="T1720" i="1"/>
  <c r="X695" i="1"/>
  <c r="H1720" i="1"/>
  <c r="A1721" i="1"/>
  <c r="J1667" i="1"/>
  <c r="M1667" i="1"/>
  <c r="I1668" i="1"/>
  <c r="L1665" i="1"/>
  <c r="O1665" i="1" s="1"/>
  <c r="U1665" i="1"/>
  <c r="W1664" i="1"/>
  <c r="K1666" i="1"/>
  <c r="N1667" i="1" l="1"/>
  <c r="BP758" i="1"/>
  <c r="AJ955" i="1"/>
  <c r="AR906" i="1"/>
  <c r="AC957" i="1"/>
  <c r="AI956" i="1"/>
  <c r="AD956" i="1"/>
  <c r="AE956" i="1"/>
  <c r="F1720" i="1"/>
  <c r="AJ954" i="1"/>
  <c r="AL907" i="1"/>
  <c r="AK908" i="1"/>
  <c r="AM907" i="1"/>
  <c r="AQ907" i="1"/>
  <c r="AZ860" i="1"/>
  <c r="AS862" i="1"/>
  <c r="AT861" i="1"/>
  <c r="AU861" i="1"/>
  <c r="AY861" i="1"/>
  <c r="BB808" i="1"/>
  <c r="BA809" i="1"/>
  <c r="BG808" i="1"/>
  <c r="BC808" i="1"/>
  <c r="BH807" i="1"/>
  <c r="BI760" i="1"/>
  <c r="BJ759" i="1"/>
  <c r="BK759" i="1"/>
  <c r="BO759" i="1"/>
  <c r="R1720" i="1"/>
  <c r="S1720" i="1"/>
  <c r="Z1720" i="1" s="1"/>
  <c r="D1721" i="1"/>
  <c r="G1721" i="1" s="1"/>
  <c r="E1722" i="1"/>
  <c r="Q1721" i="1"/>
  <c r="B695" i="1"/>
  <c r="C696" i="1"/>
  <c r="W1665" i="1"/>
  <c r="A1722" i="1"/>
  <c r="H1721" i="1"/>
  <c r="K1667" i="1"/>
  <c r="L1666" i="1"/>
  <c r="O1666" i="1" s="1"/>
  <c r="U1666" i="1"/>
  <c r="J1668" i="1"/>
  <c r="M1668" i="1"/>
  <c r="I1669" i="1"/>
  <c r="AA1721" i="1"/>
  <c r="T1721" i="1"/>
  <c r="AB1721" i="1"/>
  <c r="N1668" i="1" l="1"/>
  <c r="AR907" i="1"/>
  <c r="AZ861" i="1"/>
  <c r="AJ956" i="1"/>
  <c r="AD957" i="1"/>
  <c r="AC958" i="1"/>
  <c r="AI957" i="1"/>
  <c r="AE957" i="1"/>
  <c r="AL908" i="1"/>
  <c r="AK909" i="1"/>
  <c r="AM908" i="1"/>
  <c r="AQ908" i="1"/>
  <c r="AT862" i="1"/>
  <c r="AS863" i="1"/>
  <c r="AU862" i="1"/>
  <c r="AY862" i="1"/>
  <c r="F1721" i="1"/>
  <c r="BA810" i="1"/>
  <c r="BB809" i="1"/>
  <c r="BG809" i="1"/>
  <c r="BC809" i="1"/>
  <c r="BP759" i="1"/>
  <c r="BH808" i="1"/>
  <c r="BI761" i="1"/>
  <c r="BJ760" i="1"/>
  <c r="BK760" i="1"/>
  <c r="BO760" i="1"/>
  <c r="E1723" i="1"/>
  <c r="Q1722" i="1"/>
  <c r="S1721" i="1"/>
  <c r="Z1721" i="1" s="1"/>
  <c r="R1721" i="1"/>
  <c r="D1722" i="1"/>
  <c r="G1722" i="1" s="1"/>
  <c r="P696" i="1"/>
  <c r="J1669" i="1"/>
  <c r="M1669" i="1"/>
  <c r="I1670" i="1"/>
  <c r="K1668" i="1"/>
  <c r="W1666" i="1"/>
  <c r="AB1722" i="1"/>
  <c r="AA1722" i="1"/>
  <c r="T1722" i="1"/>
  <c r="L1667" i="1"/>
  <c r="O1667" i="1" s="1"/>
  <c r="U1667" i="1"/>
  <c r="H1722" i="1"/>
  <c r="A1723" i="1"/>
  <c r="N1669" i="1" l="1"/>
  <c r="AR908" i="1"/>
  <c r="AD958" i="1"/>
  <c r="AC959" i="1"/>
  <c r="AI958" i="1"/>
  <c r="AE958" i="1"/>
  <c r="AJ957" i="1"/>
  <c r="AZ862" i="1"/>
  <c r="AL909" i="1"/>
  <c r="AK910" i="1"/>
  <c r="AM909" i="1"/>
  <c r="AQ909" i="1"/>
  <c r="AS864" i="1"/>
  <c r="AT863" i="1"/>
  <c r="AU863" i="1"/>
  <c r="AY863" i="1"/>
  <c r="AZ863" i="1" s="1"/>
  <c r="F1722" i="1"/>
  <c r="BP760" i="1"/>
  <c r="BH809" i="1"/>
  <c r="BA811" i="1"/>
  <c r="BG810" i="1"/>
  <c r="BB810" i="1"/>
  <c r="BC810" i="1"/>
  <c r="BI762" i="1"/>
  <c r="BJ761" i="1"/>
  <c r="BK761" i="1"/>
  <c r="BO761" i="1"/>
  <c r="S1722" i="1"/>
  <c r="Z1722" i="1" s="1"/>
  <c r="R1722" i="1"/>
  <c r="E1724" i="1"/>
  <c r="Q1723" i="1"/>
  <c r="D1723" i="1"/>
  <c r="G1723" i="1" s="1"/>
  <c r="X696" i="1"/>
  <c r="H1723" i="1"/>
  <c r="A1724" i="1"/>
  <c r="C697" i="1"/>
  <c r="W1667" i="1"/>
  <c r="J1670" i="1"/>
  <c r="M1670" i="1"/>
  <c r="I1671" i="1"/>
  <c r="L1668" i="1"/>
  <c r="O1668" i="1" s="1"/>
  <c r="U1668" i="1"/>
  <c r="AA1723" i="1"/>
  <c r="T1723" i="1"/>
  <c r="AB1723" i="1"/>
  <c r="K1669" i="1"/>
  <c r="N1670" i="1" l="1"/>
  <c r="AR909" i="1"/>
  <c r="AD959" i="1"/>
  <c r="AC960" i="1"/>
  <c r="AI959" i="1"/>
  <c r="AE959" i="1"/>
  <c r="AJ958" i="1"/>
  <c r="AL910" i="1"/>
  <c r="AK911" i="1"/>
  <c r="AM910" i="1"/>
  <c r="AQ910" i="1"/>
  <c r="AS865" i="1"/>
  <c r="AT864" i="1"/>
  <c r="AU864" i="1"/>
  <c r="AY864" i="1"/>
  <c r="F1723" i="1"/>
  <c r="BG811" i="1"/>
  <c r="BA812" i="1"/>
  <c r="BB811" i="1"/>
  <c r="BC811" i="1"/>
  <c r="BP761" i="1"/>
  <c r="BH810" i="1"/>
  <c r="BI763" i="1"/>
  <c r="BJ762" i="1"/>
  <c r="BK762" i="1"/>
  <c r="BO762" i="1"/>
  <c r="E1725" i="1"/>
  <c r="Q1724" i="1"/>
  <c r="S1723" i="1"/>
  <c r="Z1723" i="1" s="1"/>
  <c r="R1723" i="1"/>
  <c r="D1724" i="1"/>
  <c r="G1724" i="1" s="1"/>
  <c r="B696" i="1"/>
  <c r="K1670" i="1"/>
  <c r="A1725" i="1"/>
  <c r="H1724" i="1"/>
  <c r="P697" i="1"/>
  <c r="L1669" i="1"/>
  <c r="O1669" i="1" s="1"/>
  <c r="U1669" i="1"/>
  <c r="W1668" i="1"/>
  <c r="J1671" i="1"/>
  <c r="M1671" i="1"/>
  <c r="N1671" i="1" s="1"/>
  <c r="I1672" i="1"/>
  <c r="T1724" i="1"/>
  <c r="AB1724" i="1"/>
  <c r="AA1724" i="1"/>
  <c r="AR910" i="1" l="1"/>
  <c r="AC961" i="1"/>
  <c r="AD960" i="1"/>
  <c r="AI960" i="1"/>
  <c r="AE960" i="1"/>
  <c r="AJ959" i="1"/>
  <c r="AZ864" i="1"/>
  <c r="AK912" i="1"/>
  <c r="AL911" i="1"/>
  <c r="AM911" i="1"/>
  <c r="AQ911" i="1"/>
  <c r="AT865" i="1"/>
  <c r="AS866" i="1"/>
  <c r="AU865" i="1"/>
  <c r="AY865" i="1"/>
  <c r="BH811" i="1"/>
  <c r="BP762" i="1"/>
  <c r="BB812" i="1"/>
  <c r="BA813" i="1"/>
  <c r="BG812" i="1"/>
  <c r="BC812" i="1"/>
  <c r="BJ763" i="1"/>
  <c r="BI764" i="1"/>
  <c r="BK763" i="1"/>
  <c r="BO763" i="1"/>
  <c r="F1724" i="1"/>
  <c r="R1724" i="1"/>
  <c r="S1724" i="1"/>
  <c r="Z1724" i="1" s="1"/>
  <c r="E1726" i="1"/>
  <c r="Q1725" i="1"/>
  <c r="D1725" i="1"/>
  <c r="G1725" i="1" s="1"/>
  <c r="K1671" i="1"/>
  <c r="W1669" i="1"/>
  <c r="X697" i="1"/>
  <c r="B697" i="1" s="1"/>
  <c r="AB1725" i="1"/>
  <c r="AA1725" i="1"/>
  <c r="T1725" i="1"/>
  <c r="H1725" i="1"/>
  <c r="A1726" i="1"/>
  <c r="N1672" i="1"/>
  <c r="J1672" i="1"/>
  <c r="M1672" i="1"/>
  <c r="I1673" i="1"/>
  <c r="L1670" i="1"/>
  <c r="O1670" i="1" s="1"/>
  <c r="U1670" i="1"/>
  <c r="AR911" i="1" l="1"/>
  <c r="AJ960" i="1"/>
  <c r="AD961" i="1"/>
  <c r="AC962" i="1"/>
  <c r="AI961" i="1"/>
  <c r="AE961" i="1"/>
  <c r="AZ865" i="1"/>
  <c r="AK913" i="1"/>
  <c r="AL912" i="1"/>
  <c r="AM912" i="1"/>
  <c r="AQ912" i="1"/>
  <c r="BP763" i="1"/>
  <c r="AS867" i="1"/>
  <c r="AT866" i="1"/>
  <c r="AU866" i="1"/>
  <c r="AY866" i="1"/>
  <c r="AZ866" i="1" s="1"/>
  <c r="F1725" i="1"/>
  <c r="BH812" i="1"/>
  <c r="BA814" i="1"/>
  <c r="BG813" i="1"/>
  <c r="BB813" i="1"/>
  <c r="BC813" i="1"/>
  <c r="BJ764" i="1"/>
  <c r="BI765" i="1"/>
  <c r="BK764" i="1"/>
  <c r="BO764" i="1"/>
  <c r="E1727" i="1"/>
  <c r="Q1726" i="1"/>
  <c r="S1725" i="1"/>
  <c r="Z1725" i="1" s="1"/>
  <c r="R1725" i="1"/>
  <c r="D1726" i="1"/>
  <c r="G1726" i="1" s="1"/>
  <c r="K1672" i="1"/>
  <c r="J1673" i="1"/>
  <c r="M1673" i="1"/>
  <c r="N1673" i="1" s="1"/>
  <c r="I1674" i="1"/>
  <c r="C698" i="1"/>
  <c r="W1670" i="1"/>
  <c r="T1726" i="1"/>
  <c r="AB1726" i="1"/>
  <c r="AA1726" i="1"/>
  <c r="L1671" i="1"/>
  <c r="O1671" i="1" s="1"/>
  <c r="U1671" i="1"/>
  <c r="A1727" i="1"/>
  <c r="H1726" i="1"/>
  <c r="AR912" i="1" l="1"/>
  <c r="AD962" i="1"/>
  <c r="AC963" i="1"/>
  <c r="AI962" i="1"/>
  <c r="AE962" i="1"/>
  <c r="AJ961" i="1"/>
  <c r="BP764" i="1"/>
  <c r="AK914" i="1"/>
  <c r="AL913" i="1"/>
  <c r="AM913" i="1"/>
  <c r="AQ913" i="1"/>
  <c r="F1726" i="1"/>
  <c r="AT867" i="1"/>
  <c r="AS868" i="1"/>
  <c r="AU867" i="1"/>
  <c r="AY867" i="1"/>
  <c r="BH813" i="1"/>
  <c r="BA815" i="1"/>
  <c r="BG814" i="1"/>
  <c r="BB814" i="1"/>
  <c r="BC814" i="1"/>
  <c r="BI766" i="1"/>
  <c r="BJ765" i="1"/>
  <c r="BK765" i="1"/>
  <c r="BO765" i="1"/>
  <c r="E1728" i="1"/>
  <c r="Q1727" i="1"/>
  <c r="S1726" i="1"/>
  <c r="Z1726" i="1" s="1"/>
  <c r="R1726" i="1"/>
  <c r="D1727" i="1"/>
  <c r="G1727" i="1" s="1"/>
  <c r="A1728" i="1"/>
  <c r="H1727" i="1"/>
  <c r="P698" i="1"/>
  <c r="AB1727" i="1"/>
  <c r="AA1727" i="1"/>
  <c r="T1727" i="1"/>
  <c r="J1674" i="1"/>
  <c r="M1674" i="1"/>
  <c r="N1674" i="1" s="1"/>
  <c r="I1675" i="1"/>
  <c r="L1672" i="1"/>
  <c r="O1672" i="1" s="1"/>
  <c r="U1672" i="1"/>
  <c r="W1671" i="1"/>
  <c r="K1673" i="1"/>
  <c r="AR913" i="1" l="1"/>
  <c r="AZ867" i="1"/>
  <c r="AD963" i="1"/>
  <c r="AC964" i="1"/>
  <c r="AI963" i="1"/>
  <c r="AE963" i="1"/>
  <c r="AJ962" i="1"/>
  <c r="AL914" i="1"/>
  <c r="AK915" i="1"/>
  <c r="AM914" i="1"/>
  <c r="AQ914" i="1"/>
  <c r="AT868" i="1"/>
  <c r="AS869" i="1"/>
  <c r="AU868" i="1"/>
  <c r="AY868" i="1"/>
  <c r="BH814" i="1"/>
  <c r="BB815" i="1"/>
  <c r="BA816" i="1"/>
  <c r="BG815" i="1"/>
  <c r="BC815" i="1"/>
  <c r="BP765" i="1"/>
  <c r="BJ766" i="1"/>
  <c r="BI767" i="1"/>
  <c r="BK766" i="1"/>
  <c r="BO766" i="1"/>
  <c r="F1727" i="1"/>
  <c r="E1729" i="1"/>
  <c r="Q1728" i="1"/>
  <c r="R1727" i="1"/>
  <c r="S1727" i="1"/>
  <c r="Z1727" i="1" s="1"/>
  <c r="D1728" i="1"/>
  <c r="G1728" i="1" s="1"/>
  <c r="K1674" i="1"/>
  <c r="X698" i="1"/>
  <c r="J1675" i="1"/>
  <c r="M1675" i="1"/>
  <c r="N1675" i="1" s="1"/>
  <c r="I1676" i="1"/>
  <c r="A1729" i="1"/>
  <c r="H1728" i="1"/>
  <c r="L1673" i="1"/>
  <c r="O1673" i="1" s="1"/>
  <c r="U1673" i="1"/>
  <c r="W1672" i="1"/>
  <c r="T1728" i="1"/>
  <c r="AB1728" i="1"/>
  <c r="AA1728" i="1"/>
  <c r="AR914" i="1" l="1"/>
  <c r="AC965" i="1"/>
  <c r="AI964" i="1"/>
  <c r="AD964" i="1"/>
  <c r="AE964" i="1"/>
  <c r="AJ963" i="1"/>
  <c r="AZ868" i="1"/>
  <c r="AK916" i="1"/>
  <c r="AL915" i="1"/>
  <c r="AM915" i="1"/>
  <c r="AQ915" i="1"/>
  <c r="AR915" i="1" s="1"/>
  <c r="AS870" i="1"/>
  <c r="AT869" i="1"/>
  <c r="AU869" i="1"/>
  <c r="AY869" i="1"/>
  <c r="F1728" i="1"/>
  <c r="BG816" i="1"/>
  <c r="BB816" i="1"/>
  <c r="BA817" i="1"/>
  <c r="BC816" i="1"/>
  <c r="BP766" i="1"/>
  <c r="BH815" i="1"/>
  <c r="BJ767" i="1"/>
  <c r="BI768" i="1"/>
  <c r="BK767" i="1"/>
  <c r="BO767" i="1"/>
  <c r="E1730" i="1"/>
  <c r="Q1729" i="1"/>
  <c r="R1728" i="1"/>
  <c r="S1728" i="1"/>
  <c r="Z1728" i="1" s="1"/>
  <c r="D1729" i="1"/>
  <c r="G1729" i="1" s="1"/>
  <c r="B698" i="1"/>
  <c r="A1730" i="1"/>
  <c r="H1729" i="1"/>
  <c r="C699" i="1"/>
  <c r="K1675" i="1"/>
  <c r="L1674" i="1"/>
  <c r="O1674" i="1" s="1"/>
  <c r="U1674" i="1"/>
  <c r="W1673" i="1"/>
  <c r="AB1729" i="1"/>
  <c r="AA1729" i="1"/>
  <c r="T1729" i="1"/>
  <c r="J1676" i="1"/>
  <c r="M1676" i="1"/>
  <c r="N1676" i="1" s="1"/>
  <c r="I1677" i="1"/>
  <c r="AJ964" i="1" l="1"/>
  <c r="AZ869" i="1"/>
  <c r="AD965" i="1"/>
  <c r="AC966" i="1"/>
  <c r="AI965" i="1"/>
  <c r="AE965" i="1"/>
  <c r="BP767" i="1"/>
  <c r="AK917" i="1"/>
  <c r="AL916" i="1"/>
  <c r="AM916" i="1"/>
  <c r="AQ916" i="1"/>
  <c r="AS871" i="1"/>
  <c r="AT870" i="1"/>
  <c r="AU870" i="1"/>
  <c r="AY870" i="1"/>
  <c r="BA818" i="1"/>
  <c r="BB817" i="1"/>
  <c r="BG817" i="1"/>
  <c r="BC817" i="1"/>
  <c r="BH816" i="1"/>
  <c r="BI769" i="1"/>
  <c r="BJ768" i="1"/>
  <c r="BK768" i="1"/>
  <c r="BO768" i="1"/>
  <c r="F1729" i="1"/>
  <c r="S1729" i="1"/>
  <c r="Z1729" i="1" s="1"/>
  <c r="R1729" i="1"/>
  <c r="E1731" i="1"/>
  <c r="Q1730" i="1"/>
  <c r="D1730" i="1"/>
  <c r="G1730" i="1" s="1"/>
  <c r="L1675" i="1"/>
  <c r="O1675" i="1" s="1"/>
  <c r="U1675" i="1"/>
  <c r="T1730" i="1"/>
  <c r="AA1730" i="1"/>
  <c r="AB1730" i="1"/>
  <c r="K1676" i="1"/>
  <c r="P699" i="1"/>
  <c r="J1677" i="1"/>
  <c r="M1677" i="1"/>
  <c r="N1677" i="1" s="1"/>
  <c r="I1678" i="1"/>
  <c r="W1674" i="1"/>
  <c r="A1731" i="1"/>
  <c r="H1730" i="1"/>
  <c r="AR916" i="1" l="1"/>
  <c r="AD966" i="1"/>
  <c r="AI966" i="1"/>
  <c r="AC967" i="1"/>
  <c r="AE966" i="1"/>
  <c r="AZ870" i="1"/>
  <c r="AJ965" i="1"/>
  <c r="F1730" i="1"/>
  <c r="AL917" i="1"/>
  <c r="AK918" i="1"/>
  <c r="AM917" i="1"/>
  <c r="AQ917" i="1"/>
  <c r="AS872" i="1"/>
  <c r="AT871" i="1"/>
  <c r="AU871" i="1"/>
  <c r="AY871" i="1"/>
  <c r="BH817" i="1"/>
  <c r="BP768" i="1"/>
  <c r="BB818" i="1"/>
  <c r="BA819" i="1"/>
  <c r="BG818" i="1"/>
  <c r="BC818" i="1"/>
  <c r="BI770" i="1"/>
  <c r="BJ769" i="1"/>
  <c r="BK769" i="1"/>
  <c r="BO769" i="1"/>
  <c r="E1732" i="1"/>
  <c r="Q1731" i="1"/>
  <c r="S1730" i="1"/>
  <c r="Z1730" i="1" s="1"/>
  <c r="R1730" i="1"/>
  <c r="D1731" i="1"/>
  <c r="G1731" i="1" s="1"/>
  <c r="K1677" i="1"/>
  <c r="X699" i="1"/>
  <c r="L1676" i="1"/>
  <c r="O1676" i="1" s="1"/>
  <c r="U1676" i="1"/>
  <c r="A1732" i="1"/>
  <c r="H1731" i="1"/>
  <c r="W1675" i="1"/>
  <c r="AB1731" i="1"/>
  <c r="AA1731" i="1"/>
  <c r="T1731" i="1"/>
  <c r="M1678" i="1"/>
  <c r="N1678" i="1" s="1"/>
  <c r="J1678" i="1"/>
  <c r="I1679" i="1"/>
  <c r="AR917" i="1" l="1"/>
  <c r="AD967" i="1"/>
  <c r="AC968" i="1"/>
  <c r="AI967" i="1"/>
  <c r="AE967" i="1"/>
  <c r="AJ966" i="1"/>
  <c r="AZ871" i="1"/>
  <c r="AL918" i="1"/>
  <c r="AK919" i="1"/>
  <c r="AM918" i="1"/>
  <c r="AQ918" i="1"/>
  <c r="BP769" i="1"/>
  <c r="AS873" i="1"/>
  <c r="AT872" i="1"/>
  <c r="AU872" i="1"/>
  <c r="AY872" i="1"/>
  <c r="F1731" i="1"/>
  <c r="BH818" i="1"/>
  <c r="BA820" i="1"/>
  <c r="BG819" i="1"/>
  <c r="BB819" i="1"/>
  <c r="BC819" i="1"/>
  <c r="BJ770" i="1"/>
  <c r="BI771" i="1"/>
  <c r="BK770" i="1"/>
  <c r="BO770" i="1"/>
  <c r="E1733" i="1"/>
  <c r="Q1732" i="1"/>
  <c r="S1731" i="1"/>
  <c r="Z1731" i="1" s="1"/>
  <c r="R1731" i="1"/>
  <c r="D1732" i="1"/>
  <c r="G1732" i="1" s="1"/>
  <c r="B699" i="1"/>
  <c r="C700" i="1"/>
  <c r="W1676" i="1"/>
  <c r="J1679" i="1"/>
  <c r="M1679" i="1"/>
  <c r="N1679" i="1" s="1"/>
  <c r="I1680" i="1"/>
  <c r="A1733" i="1"/>
  <c r="H1732" i="1"/>
  <c r="T1732" i="1"/>
  <c r="AB1732" i="1"/>
  <c r="AA1732" i="1"/>
  <c r="K1678" i="1"/>
  <c r="L1677" i="1"/>
  <c r="O1677" i="1" s="1"/>
  <c r="U1677" i="1"/>
  <c r="AR918" i="1" l="1"/>
  <c r="AC969" i="1"/>
  <c r="AI968" i="1"/>
  <c r="AD968" i="1"/>
  <c r="AE968" i="1"/>
  <c r="AJ967" i="1"/>
  <c r="AL919" i="1"/>
  <c r="AK920" i="1"/>
  <c r="AM919" i="1"/>
  <c r="AQ919" i="1"/>
  <c r="BP770" i="1"/>
  <c r="AT873" i="1"/>
  <c r="AS874" i="1"/>
  <c r="AU873" i="1"/>
  <c r="AY873" i="1"/>
  <c r="AZ872" i="1"/>
  <c r="F1732" i="1"/>
  <c r="BH819" i="1"/>
  <c r="BB820" i="1"/>
  <c r="BA821" i="1"/>
  <c r="BG820" i="1"/>
  <c r="BC820" i="1"/>
  <c r="BI772" i="1"/>
  <c r="BJ771" i="1"/>
  <c r="BK771" i="1"/>
  <c r="BO771" i="1"/>
  <c r="E1734" i="1"/>
  <c r="Q1733" i="1"/>
  <c r="R1732" i="1"/>
  <c r="S1732" i="1"/>
  <c r="Z1732" i="1" s="1"/>
  <c r="D1733" i="1"/>
  <c r="G1733" i="1" s="1"/>
  <c r="P700" i="1"/>
  <c r="AB1733" i="1"/>
  <c r="T1733" i="1"/>
  <c r="AA1733" i="1"/>
  <c r="H1733" i="1"/>
  <c r="A1734" i="1"/>
  <c r="W1677" i="1"/>
  <c r="J1680" i="1"/>
  <c r="M1680" i="1"/>
  <c r="N1680" i="1" s="1"/>
  <c r="I1681" i="1"/>
  <c r="L1678" i="1"/>
  <c r="O1678" i="1" s="1"/>
  <c r="U1678" i="1"/>
  <c r="K1679" i="1"/>
  <c r="AR919" i="1" l="1"/>
  <c r="AJ968" i="1"/>
  <c r="AD969" i="1"/>
  <c r="AC970" i="1"/>
  <c r="AI969" i="1"/>
  <c r="AE969" i="1"/>
  <c r="AZ873" i="1"/>
  <c r="AL920" i="1"/>
  <c r="AK921" i="1"/>
  <c r="AM920" i="1"/>
  <c r="AQ920" i="1"/>
  <c r="AS875" i="1"/>
  <c r="AT874" i="1"/>
  <c r="AU874" i="1"/>
  <c r="AY874" i="1"/>
  <c r="BG821" i="1"/>
  <c r="BA822" i="1"/>
  <c r="BB821" i="1"/>
  <c r="BC821" i="1"/>
  <c r="BH820" i="1"/>
  <c r="BP771" i="1"/>
  <c r="X700" i="1"/>
  <c r="B700" i="1" s="1"/>
  <c r="BI773" i="1"/>
  <c r="BJ772" i="1"/>
  <c r="BK772" i="1"/>
  <c r="BO772" i="1"/>
  <c r="F1733" i="1"/>
  <c r="S1733" i="1"/>
  <c r="Z1733" i="1" s="1"/>
  <c r="R1733" i="1"/>
  <c r="D1734" i="1"/>
  <c r="G1734" i="1" s="1"/>
  <c r="E1735" i="1"/>
  <c r="Q1734" i="1"/>
  <c r="C701" i="1"/>
  <c r="P701" i="1" s="1"/>
  <c r="L1679" i="1"/>
  <c r="O1679" i="1" s="1"/>
  <c r="U1679" i="1"/>
  <c r="J1681" i="1"/>
  <c r="M1681" i="1"/>
  <c r="N1681" i="1" s="1"/>
  <c r="I1682" i="1"/>
  <c r="A1735" i="1"/>
  <c r="H1734" i="1"/>
  <c r="T1734" i="1"/>
  <c r="AB1734" i="1"/>
  <c r="AA1734" i="1"/>
  <c r="K1680" i="1"/>
  <c r="W1678" i="1"/>
  <c r="AZ874" i="1" l="1"/>
  <c r="AR920" i="1"/>
  <c r="AC971" i="1"/>
  <c r="AI970" i="1"/>
  <c r="AD970" i="1"/>
  <c r="AE970" i="1"/>
  <c r="AJ969" i="1"/>
  <c r="F1734" i="1"/>
  <c r="AL921" i="1"/>
  <c r="AK922" i="1"/>
  <c r="AM921" i="1"/>
  <c r="AQ921" i="1"/>
  <c r="AT875" i="1"/>
  <c r="AS876" i="1"/>
  <c r="AU875" i="1"/>
  <c r="AY875" i="1"/>
  <c r="BH821" i="1"/>
  <c r="BG822" i="1"/>
  <c r="BB822" i="1"/>
  <c r="BA823" i="1"/>
  <c r="BC822" i="1"/>
  <c r="BJ773" i="1"/>
  <c r="BI774" i="1"/>
  <c r="BO773" i="1"/>
  <c r="BK773" i="1"/>
  <c r="BP772" i="1"/>
  <c r="S1734" i="1"/>
  <c r="Z1734" i="1" s="1"/>
  <c r="R1734" i="1"/>
  <c r="E1736" i="1"/>
  <c r="Q1735" i="1"/>
  <c r="D1735" i="1"/>
  <c r="G1735" i="1" s="1"/>
  <c r="A1736" i="1"/>
  <c r="H1735" i="1"/>
  <c r="X701" i="1"/>
  <c r="J1682" i="1"/>
  <c r="M1682" i="1"/>
  <c r="N1682" i="1" s="1"/>
  <c r="I1683" i="1"/>
  <c r="L1680" i="1"/>
  <c r="O1680" i="1" s="1"/>
  <c r="U1680" i="1"/>
  <c r="AB1735" i="1"/>
  <c r="AA1735" i="1"/>
  <c r="T1735" i="1"/>
  <c r="W1679" i="1"/>
  <c r="K1681" i="1"/>
  <c r="AR921" i="1" l="1"/>
  <c r="AZ875" i="1"/>
  <c r="AJ970" i="1"/>
  <c r="AD971" i="1"/>
  <c r="AC972" i="1"/>
  <c r="AI971" i="1"/>
  <c r="AE971" i="1"/>
  <c r="AK923" i="1"/>
  <c r="AL922" i="1"/>
  <c r="AM922" i="1"/>
  <c r="AQ922" i="1"/>
  <c r="AS877" i="1"/>
  <c r="AT876" i="1"/>
  <c r="AU876" i="1"/>
  <c r="AY876" i="1"/>
  <c r="BH822" i="1"/>
  <c r="BA824" i="1"/>
  <c r="BB823" i="1"/>
  <c r="BG823" i="1"/>
  <c r="BC823" i="1"/>
  <c r="F1735" i="1"/>
  <c r="BJ774" i="1"/>
  <c r="BO774" i="1"/>
  <c r="BI775" i="1"/>
  <c r="BK774" i="1"/>
  <c r="BP773" i="1"/>
  <c r="D1736" i="1"/>
  <c r="E1737" i="1"/>
  <c r="Q1736" i="1"/>
  <c r="S1735" i="1"/>
  <c r="Z1735" i="1" s="1"/>
  <c r="R1735" i="1"/>
  <c r="B701" i="1"/>
  <c r="C702" i="1"/>
  <c r="P702" i="1" s="1"/>
  <c r="M1683" i="1"/>
  <c r="N1683" i="1" s="1"/>
  <c r="J1683" i="1"/>
  <c r="I1684" i="1"/>
  <c r="A1737" i="1"/>
  <c r="H1736" i="1"/>
  <c r="L1681" i="1"/>
  <c r="O1681" i="1" s="1"/>
  <c r="U1681" i="1"/>
  <c r="T1736" i="1"/>
  <c r="AB1736" i="1"/>
  <c r="AA1736" i="1"/>
  <c r="W1680" i="1"/>
  <c r="K1682" i="1"/>
  <c r="AR922" i="1" l="1"/>
  <c r="AD972" i="1"/>
  <c r="AC973" i="1"/>
  <c r="AI972" i="1"/>
  <c r="AE972" i="1"/>
  <c r="AJ971" i="1"/>
  <c r="AZ876" i="1"/>
  <c r="AK924" i="1"/>
  <c r="AL923" i="1"/>
  <c r="AM923" i="1"/>
  <c r="AQ923" i="1"/>
  <c r="AR923" i="1" s="1"/>
  <c r="AS878" i="1"/>
  <c r="AT877" i="1"/>
  <c r="AU877" i="1"/>
  <c r="AY877" i="1"/>
  <c r="F1736" i="1"/>
  <c r="BH823" i="1"/>
  <c r="BB824" i="1"/>
  <c r="BG824" i="1"/>
  <c r="BA825" i="1"/>
  <c r="BC824" i="1"/>
  <c r="BP774" i="1"/>
  <c r="G1736" i="1"/>
  <c r="BJ775" i="1"/>
  <c r="BO775" i="1"/>
  <c r="BI776" i="1"/>
  <c r="BK775" i="1"/>
  <c r="R1736" i="1"/>
  <c r="S1736" i="1"/>
  <c r="Z1736" i="1" s="1"/>
  <c r="E1738" i="1"/>
  <c r="Q1737" i="1"/>
  <c r="D1737" i="1"/>
  <c r="G1737" i="1" s="1"/>
  <c r="W1681" i="1"/>
  <c r="AB1737" i="1"/>
  <c r="AA1737" i="1"/>
  <c r="T1737" i="1"/>
  <c r="L1682" i="1"/>
  <c r="O1682" i="1" s="1"/>
  <c r="U1682" i="1"/>
  <c r="X702" i="1"/>
  <c r="A1738" i="1"/>
  <c r="H1737" i="1"/>
  <c r="J1684" i="1"/>
  <c r="I1685" i="1"/>
  <c r="K1683" i="1"/>
  <c r="AZ877" i="1" l="1"/>
  <c r="AD973" i="1"/>
  <c r="AC974" i="1"/>
  <c r="AI973" i="1"/>
  <c r="AE973" i="1"/>
  <c r="AJ972" i="1"/>
  <c r="AK925" i="1"/>
  <c r="AL924" i="1"/>
  <c r="AM924" i="1"/>
  <c r="AQ924" i="1"/>
  <c r="F1737" i="1"/>
  <c r="AS879" i="1"/>
  <c r="AT878" i="1"/>
  <c r="AU878" i="1"/>
  <c r="AY878" i="1"/>
  <c r="AZ878" i="1" s="1"/>
  <c r="BG825" i="1"/>
  <c r="BB825" i="1"/>
  <c r="BA826" i="1"/>
  <c r="BC825" i="1"/>
  <c r="BH824" i="1"/>
  <c r="BP775" i="1"/>
  <c r="BJ776" i="1"/>
  <c r="BI777" i="1"/>
  <c r="BO776" i="1"/>
  <c r="BK776" i="1"/>
  <c r="D1738" i="1"/>
  <c r="G1738" i="1" s="1"/>
  <c r="E1739" i="1"/>
  <c r="Q1738" i="1"/>
  <c r="S1737" i="1"/>
  <c r="Z1737" i="1" s="1"/>
  <c r="R1737" i="1"/>
  <c r="B702" i="1"/>
  <c r="K1684" i="1"/>
  <c r="T1738" i="1"/>
  <c r="AA1738" i="1"/>
  <c r="AB1738" i="1"/>
  <c r="A1739" i="1"/>
  <c r="H1738" i="1"/>
  <c r="L1683" i="1"/>
  <c r="U1683" i="1"/>
  <c r="J1685" i="1"/>
  <c r="I1686" i="1"/>
  <c r="C703" i="1"/>
  <c r="W1682" i="1"/>
  <c r="AR924" i="1" l="1"/>
  <c r="AD974" i="1"/>
  <c r="AC975" i="1"/>
  <c r="AI974" i="1"/>
  <c r="AE974" i="1"/>
  <c r="AJ973" i="1"/>
  <c r="AK926" i="1"/>
  <c r="AL925" i="1"/>
  <c r="AM925" i="1"/>
  <c r="AQ925" i="1"/>
  <c r="AS880" i="1"/>
  <c r="AT879" i="1"/>
  <c r="AU879" i="1"/>
  <c r="AY879" i="1"/>
  <c r="BG826" i="1"/>
  <c r="BA827" i="1"/>
  <c r="BB826" i="1"/>
  <c r="BC826" i="1"/>
  <c r="BH825" i="1"/>
  <c r="BJ777" i="1"/>
  <c r="BO777" i="1"/>
  <c r="BI778" i="1"/>
  <c r="BK777" i="1"/>
  <c r="BP776" i="1"/>
  <c r="F1738" i="1"/>
  <c r="R1738" i="1"/>
  <c r="S1738" i="1"/>
  <c r="Z1738" i="1" s="1"/>
  <c r="D1739" i="1"/>
  <c r="G1739" i="1" s="1"/>
  <c r="E1740" i="1"/>
  <c r="Q1739" i="1"/>
  <c r="K1685" i="1"/>
  <c r="P703" i="1"/>
  <c r="W1683" i="1"/>
  <c r="A1740" i="1"/>
  <c r="H1739" i="1"/>
  <c r="J1686" i="1"/>
  <c r="I1687" i="1"/>
  <c r="O1683" i="1"/>
  <c r="M1684" i="1"/>
  <c r="AB1739" i="1"/>
  <c r="AA1739" i="1"/>
  <c r="T1739" i="1"/>
  <c r="L1684" i="1"/>
  <c r="U1684" i="1"/>
  <c r="AR925" i="1" l="1"/>
  <c r="AI975" i="1"/>
  <c r="AC976" i="1"/>
  <c r="AD975" i="1"/>
  <c r="AE975" i="1"/>
  <c r="AJ974" i="1"/>
  <c r="F1739" i="1"/>
  <c r="AZ879" i="1"/>
  <c r="AK927" i="1"/>
  <c r="AL926" i="1"/>
  <c r="AM926" i="1"/>
  <c r="AQ926" i="1"/>
  <c r="AR926" i="1" s="1"/>
  <c r="AS881" i="1"/>
  <c r="AT880" i="1"/>
  <c r="AU880" i="1"/>
  <c r="AY880" i="1"/>
  <c r="BH826" i="1"/>
  <c r="BA828" i="1"/>
  <c r="BG827" i="1"/>
  <c r="BB827" i="1"/>
  <c r="BC827" i="1"/>
  <c r="BO778" i="1"/>
  <c r="BJ778" i="1"/>
  <c r="BI779" i="1"/>
  <c r="BK778" i="1"/>
  <c r="BP777" i="1"/>
  <c r="S1739" i="1"/>
  <c r="Z1739" i="1" s="1"/>
  <c r="R1739" i="1"/>
  <c r="D1740" i="1"/>
  <c r="G1740" i="1" s="1"/>
  <c r="E1741" i="1"/>
  <c r="Q1740" i="1"/>
  <c r="N1684" i="1"/>
  <c r="M1685" i="1"/>
  <c r="M1686" i="1" s="1"/>
  <c r="M1687" i="1" s="1"/>
  <c r="A1741" i="1"/>
  <c r="H1740" i="1"/>
  <c r="T1740" i="1"/>
  <c r="AB1740" i="1"/>
  <c r="AA1740" i="1"/>
  <c r="J1687" i="1"/>
  <c r="I1688" i="1"/>
  <c r="X703" i="1"/>
  <c r="K1686" i="1"/>
  <c r="W1684" i="1"/>
  <c r="L1685" i="1"/>
  <c r="U1685" i="1"/>
  <c r="AZ880" i="1" l="1"/>
  <c r="AJ975" i="1"/>
  <c r="AI976" i="1"/>
  <c r="AD976" i="1"/>
  <c r="AC977" i="1"/>
  <c r="AE976" i="1"/>
  <c r="AK928" i="1"/>
  <c r="AL927" i="1"/>
  <c r="AM927" i="1"/>
  <c r="AQ927" i="1"/>
  <c r="AT881" i="1"/>
  <c r="AS882" i="1"/>
  <c r="AU881" i="1"/>
  <c r="AY881" i="1"/>
  <c r="BP778" i="1"/>
  <c r="BH827" i="1"/>
  <c r="BB828" i="1"/>
  <c r="BA829" i="1"/>
  <c r="BG828" i="1"/>
  <c r="BC828" i="1"/>
  <c r="BJ779" i="1"/>
  <c r="BI780" i="1"/>
  <c r="BO779" i="1"/>
  <c r="BK779" i="1"/>
  <c r="F1740" i="1"/>
  <c r="E1742" i="1"/>
  <c r="Q1741" i="1"/>
  <c r="R1740" i="1"/>
  <c r="S1740" i="1"/>
  <c r="Z1740" i="1" s="1"/>
  <c r="D1741" i="1"/>
  <c r="G1741" i="1" s="1"/>
  <c r="C704" i="1"/>
  <c r="P704" i="1" s="1"/>
  <c r="B703" i="1"/>
  <c r="N1685" i="1"/>
  <c r="N1686" i="1" s="1"/>
  <c r="N1687" i="1" s="1"/>
  <c r="W1685" i="1"/>
  <c r="J1688" i="1"/>
  <c r="M1688" i="1"/>
  <c r="I1689" i="1"/>
  <c r="AB1741" i="1"/>
  <c r="AA1741" i="1"/>
  <c r="T1741" i="1"/>
  <c r="H1741" i="1"/>
  <c r="A1742" i="1"/>
  <c r="K1687" i="1"/>
  <c r="L1686" i="1"/>
  <c r="U1686" i="1"/>
  <c r="O1684" i="1"/>
  <c r="AR927" i="1" l="1"/>
  <c r="AI977" i="1"/>
  <c r="AD977" i="1"/>
  <c r="AC978" i="1"/>
  <c r="AE977" i="1"/>
  <c r="AJ976" i="1"/>
  <c r="AZ881" i="1"/>
  <c r="AK929" i="1"/>
  <c r="AL928" i="1"/>
  <c r="AM928" i="1"/>
  <c r="AQ928" i="1"/>
  <c r="O1686" i="1"/>
  <c r="AS883" i="1"/>
  <c r="AT882" i="1"/>
  <c r="AU882" i="1"/>
  <c r="AY882" i="1"/>
  <c r="BA830" i="1"/>
  <c r="BB829" i="1"/>
  <c r="BG829" i="1"/>
  <c r="BC829" i="1"/>
  <c r="BH828" i="1"/>
  <c r="BJ780" i="1"/>
  <c r="BI781" i="1"/>
  <c r="BO780" i="1"/>
  <c r="BK780" i="1"/>
  <c r="BP779" i="1"/>
  <c r="F1741" i="1"/>
  <c r="E1743" i="1"/>
  <c r="Q1742" i="1"/>
  <c r="S1741" i="1"/>
  <c r="Z1741" i="1" s="1"/>
  <c r="R1741" i="1"/>
  <c r="D1742" i="1"/>
  <c r="G1742" i="1" s="1"/>
  <c r="N1688" i="1"/>
  <c r="N1689" i="1" s="1"/>
  <c r="O1685" i="1"/>
  <c r="A1743" i="1"/>
  <c r="H1742" i="1"/>
  <c r="K1688" i="1"/>
  <c r="W1686" i="1"/>
  <c r="AA1742" i="1"/>
  <c r="T1742" i="1"/>
  <c r="AB1742" i="1"/>
  <c r="L1687" i="1"/>
  <c r="O1687" i="1" s="1"/>
  <c r="U1687" i="1"/>
  <c r="J1689" i="1"/>
  <c r="M1689" i="1"/>
  <c r="I1690" i="1"/>
  <c r="X704" i="1"/>
  <c r="AZ882" i="1" l="1"/>
  <c r="AR928" i="1"/>
  <c r="AC979" i="1"/>
  <c r="AI978" i="1"/>
  <c r="AD978" i="1"/>
  <c r="AE978" i="1"/>
  <c r="AJ977" i="1"/>
  <c r="AL929" i="1"/>
  <c r="AK930" i="1"/>
  <c r="AM929" i="1"/>
  <c r="AQ929" i="1"/>
  <c r="AS884" i="1"/>
  <c r="AT883" i="1"/>
  <c r="AU883" i="1"/>
  <c r="AY883" i="1"/>
  <c r="BH829" i="1"/>
  <c r="BB830" i="1"/>
  <c r="BA831" i="1"/>
  <c r="BG830" i="1"/>
  <c r="BC830" i="1"/>
  <c r="BJ781" i="1"/>
  <c r="BO781" i="1"/>
  <c r="BI782" i="1"/>
  <c r="BK781" i="1"/>
  <c r="BP780" i="1"/>
  <c r="F1742" i="1"/>
  <c r="R1742" i="1"/>
  <c r="S1742" i="1"/>
  <c r="Z1742" i="1" s="1"/>
  <c r="E1744" i="1"/>
  <c r="Q1743" i="1"/>
  <c r="D1743" i="1"/>
  <c r="G1743" i="1" s="1"/>
  <c r="B704" i="1"/>
  <c r="L1688" i="1"/>
  <c r="O1688" i="1" s="1"/>
  <c r="U1688" i="1"/>
  <c r="H1743" i="1"/>
  <c r="A1744" i="1"/>
  <c r="J1690" i="1"/>
  <c r="M1690" i="1"/>
  <c r="N1690" i="1" s="1"/>
  <c r="I1691" i="1"/>
  <c r="C705" i="1"/>
  <c r="K1689" i="1"/>
  <c r="W1687" i="1"/>
  <c r="AB1743" i="1"/>
  <c r="AA1743" i="1"/>
  <c r="T1743" i="1"/>
  <c r="AR929" i="1" l="1"/>
  <c r="AJ978" i="1"/>
  <c r="AD979" i="1"/>
  <c r="AC980" i="1"/>
  <c r="AI979" i="1"/>
  <c r="AE979" i="1"/>
  <c r="AZ883" i="1"/>
  <c r="AK931" i="1"/>
  <c r="AL930" i="1"/>
  <c r="AM930" i="1"/>
  <c r="AQ930" i="1"/>
  <c r="AR930" i="1" s="1"/>
  <c r="F1743" i="1"/>
  <c r="AS885" i="1"/>
  <c r="AT884" i="1"/>
  <c r="AU884" i="1"/>
  <c r="AY884" i="1"/>
  <c r="BB831" i="1"/>
  <c r="BA832" i="1"/>
  <c r="BA833" i="1" s="1"/>
  <c r="BG831" i="1"/>
  <c r="BC831" i="1"/>
  <c r="BH830" i="1"/>
  <c r="BJ782" i="1"/>
  <c r="BI783" i="1"/>
  <c r="BO782" i="1"/>
  <c r="BK782" i="1"/>
  <c r="BP781" i="1"/>
  <c r="D1744" i="1"/>
  <c r="G1744" i="1" s="1"/>
  <c r="E1745" i="1"/>
  <c r="Q1744" i="1"/>
  <c r="R1743" i="1"/>
  <c r="S1743" i="1"/>
  <c r="Z1743" i="1" s="1"/>
  <c r="L1689" i="1"/>
  <c r="O1689" i="1" s="1"/>
  <c r="U1689" i="1"/>
  <c r="P705" i="1"/>
  <c r="A1745" i="1"/>
  <c r="Q1745" i="1" s="1"/>
  <c r="S1745" i="1" s="1"/>
  <c r="H1744" i="1"/>
  <c r="AA1744" i="1"/>
  <c r="T1744" i="1"/>
  <c r="AB1744" i="1"/>
  <c r="K1690" i="1"/>
  <c r="W1688" i="1"/>
  <c r="J1691" i="1"/>
  <c r="M1691" i="1"/>
  <c r="N1691" i="1" s="1"/>
  <c r="I1692" i="1"/>
  <c r="AZ884" i="1" l="1"/>
  <c r="AC981" i="1"/>
  <c r="AD980" i="1"/>
  <c r="AI980" i="1"/>
  <c r="AE980" i="1"/>
  <c r="AJ979" i="1"/>
  <c r="AK932" i="1"/>
  <c r="AL931" i="1"/>
  <c r="AM931" i="1"/>
  <c r="AQ931" i="1"/>
  <c r="BA834" i="1"/>
  <c r="BB833" i="1"/>
  <c r="BC833" i="1"/>
  <c r="BG833" i="1"/>
  <c r="AS886" i="1"/>
  <c r="AT885" i="1"/>
  <c r="AU885" i="1"/>
  <c r="AY885" i="1"/>
  <c r="D1745" i="1"/>
  <c r="G1745" i="1" s="1"/>
  <c r="F1744" i="1"/>
  <c r="BB832" i="1"/>
  <c r="BG832" i="1"/>
  <c r="BC832" i="1"/>
  <c r="BH831" i="1"/>
  <c r="BJ783" i="1"/>
  <c r="BO783" i="1"/>
  <c r="BI784" i="1"/>
  <c r="BK783" i="1"/>
  <c r="BP782" i="1"/>
  <c r="R1744" i="1"/>
  <c r="S1744" i="1"/>
  <c r="Z1744" i="1" s="1"/>
  <c r="K1691" i="1"/>
  <c r="X705" i="1"/>
  <c r="L1690" i="1"/>
  <c r="O1690" i="1" s="1"/>
  <c r="U1690" i="1"/>
  <c r="AB1745" i="1"/>
  <c r="T1745" i="1"/>
  <c r="AA1745" i="1"/>
  <c r="J1692" i="1"/>
  <c r="M1692" i="1"/>
  <c r="N1692" i="1" s="1"/>
  <c r="I1693" i="1"/>
  <c r="W1689" i="1"/>
  <c r="H1745" i="1"/>
  <c r="AR931" i="1" l="1"/>
  <c r="AJ980" i="1"/>
  <c r="AI981" i="1"/>
  <c r="AC982" i="1"/>
  <c r="AD981" i="1"/>
  <c r="AE981" i="1"/>
  <c r="F1745" i="1"/>
  <c r="AZ885" i="1"/>
  <c r="BH833" i="1"/>
  <c r="AK933" i="1"/>
  <c r="AL932" i="1"/>
  <c r="AM932" i="1"/>
  <c r="AQ932" i="1"/>
  <c r="AS887" i="1"/>
  <c r="AT886" i="1"/>
  <c r="AU886" i="1"/>
  <c r="AY886" i="1"/>
  <c r="BA835" i="1"/>
  <c r="BB834" i="1"/>
  <c r="BC834" i="1"/>
  <c r="BG834" i="1"/>
  <c r="BH832" i="1"/>
  <c r="BJ784" i="1"/>
  <c r="BI785" i="1"/>
  <c r="BO784" i="1"/>
  <c r="BK784" i="1"/>
  <c r="BP783" i="1"/>
  <c r="B705" i="1"/>
  <c r="C706" i="1"/>
  <c r="P706" i="1" s="1"/>
  <c r="W1690" i="1"/>
  <c r="K1692" i="1"/>
  <c r="J1693" i="1"/>
  <c r="M1693" i="1"/>
  <c r="N1693" i="1" s="1"/>
  <c r="I1694" i="1"/>
  <c r="L1691" i="1"/>
  <c r="O1691" i="1" s="1"/>
  <c r="U1691" i="1"/>
  <c r="AZ886" i="1" l="1"/>
  <c r="AJ981" i="1"/>
  <c r="AD982" i="1"/>
  <c r="AC983" i="1"/>
  <c r="AC984" i="1" s="1"/>
  <c r="AI982" i="1"/>
  <c r="AE982" i="1"/>
  <c r="AR932" i="1"/>
  <c r="AK934" i="1"/>
  <c r="AL933" i="1"/>
  <c r="AM933" i="1"/>
  <c r="AQ933" i="1"/>
  <c r="BH834" i="1"/>
  <c r="BA836" i="1"/>
  <c r="BB835" i="1"/>
  <c r="BC835" i="1"/>
  <c r="BG835" i="1"/>
  <c r="AS888" i="1"/>
  <c r="AT887" i="1"/>
  <c r="AU887" i="1"/>
  <c r="AY887" i="1"/>
  <c r="BI786" i="1"/>
  <c r="BO785" i="1"/>
  <c r="BJ785" i="1"/>
  <c r="BK785" i="1"/>
  <c r="BP784" i="1"/>
  <c r="K1693" i="1"/>
  <c r="J1694" i="1"/>
  <c r="M1694" i="1"/>
  <c r="N1694" i="1" s="1"/>
  <c r="I1695" i="1"/>
  <c r="W1691" i="1"/>
  <c r="X706" i="1"/>
  <c r="L1692" i="1"/>
  <c r="O1692" i="1" s="1"/>
  <c r="U1692" i="1"/>
  <c r="AR933" i="1" l="1"/>
  <c r="BH835" i="1"/>
  <c r="AC985" i="1"/>
  <c r="AD984" i="1"/>
  <c r="AE984" i="1"/>
  <c r="AI984" i="1"/>
  <c r="AI983" i="1"/>
  <c r="AD983" i="1"/>
  <c r="AE983" i="1"/>
  <c r="AJ982" i="1"/>
  <c r="AZ887" i="1"/>
  <c r="AL934" i="1"/>
  <c r="AK935" i="1"/>
  <c r="AM934" i="1"/>
  <c r="AQ934" i="1"/>
  <c r="AS889" i="1"/>
  <c r="AT888" i="1"/>
  <c r="AU888" i="1"/>
  <c r="AY888" i="1"/>
  <c r="BA837" i="1"/>
  <c r="BB836" i="1"/>
  <c r="BC836" i="1"/>
  <c r="BG836" i="1"/>
  <c r="BP785" i="1"/>
  <c r="BJ786" i="1"/>
  <c r="BI787" i="1"/>
  <c r="BO786" i="1"/>
  <c r="BK786" i="1"/>
  <c r="B706" i="1"/>
  <c r="C707" i="1"/>
  <c r="W1692" i="1"/>
  <c r="M1695" i="1"/>
  <c r="N1695" i="1" s="1"/>
  <c r="J1695" i="1"/>
  <c r="I1696" i="1"/>
  <c r="K1694" i="1"/>
  <c r="L1693" i="1"/>
  <c r="O1693" i="1" s="1"/>
  <c r="U1693" i="1"/>
  <c r="AJ984" i="1" l="1"/>
  <c r="AD985" i="1"/>
  <c r="AC986" i="1"/>
  <c r="AE985" i="1"/>
  <c r="AI985" i="1"/>
  <c r="AR934" i="1"/>
  <c r="AJ983" i="1"/>
  <c r="AZ888" i="1"/>
  <c r="AK936" i="1"/>
  <c r="AL935" i="1"/>
  <c r="AM935" i="1"/>
  <c r="AQ935" i="1"/>
  <c r="BH836" i="1"/>
  <c r="BB837" i="1"/>
  <c r="BA838" i="1"/>
  <c r="BC837" i="1"/>
  <c r="BG837" i="1"/>
  <c r="AS890" i="1"/>
  <c r="AT889" i="1"/>
  <c r="AU889" i="1"/>
  <c r="AY889" i="1"/>
  <c r="BJ787" i="1"/>
  <c r="BO787" i="1"/>
  <c r="BI788" i="1"/>
  <c r="BK787" i="1"/>
  <c r="BP786" i="1"/>
  <c r="P707" i="1"/>
  <c r="X707" i="1" s="1"/>
  <c r="L1694" i="1"/>
  <c r="O1694" i="1" s="1"/>
  <c r="U1694" i="1"/>
  <c r="K1695" i="1"/>
  <c r="W1693" i="1"/>
  <c r="J1696" i="1"/>
  <c r="M1696" i="1"/>
  <c r="N1696" i="1" s="1"/>
  <c r="I1697" i="1"/>
  <c r="AJ985" i="1" l="1"/>
  <c r="AC987" i="1"/>
  <c r="AD986" i="1"/>
  <c r="AE986" i="1"/>
  <c r="AI986" i="1"/>
  <c r="AR935" i="1"/>
  <c r="BH837" i="1"/>
  <c r="AZ889" i="1"/>
  <c r="AK937" i="1"/>
  <c r="AL936" i="1"/>
  <c r="AM936" i="1"/>
  <c r="AQ936" i="1"/>
  <c r="BB838" i="1"/>
  <c r="BA839" i="1"/>
  <c r="BC838" i="1"/>
  <c r="BG838" i="1"/>
  <c r="AT890" i="1"/>
  <c r="AS891" i="1"/>
  <c r="AS892" i="1" s="1"/>
  <c r="AU890" i="1"/>
  <c r="AY890" i="1"/>
  <c r="BO788" i="1"/>
  <c r="BJ788" i="1"/>
  <c r="BI789" i="1"/>
  <c r="BK788" i="1"/>
  <c r="BP787" i="1"/>
  <c r="B707" i="1"/>
  <c r="L1695" i="1"/>
  <c r="O1695" i="1" s="1"/>
  <c r="U1695" i="1"/>
  <c r="K1696" i="1"/>
  <c r="M1697" i="1"/>
  <c r="N1697" i="1" s="1"/>
  <c r="J1697" i="1"/>
  <c r="I1698" i="1"/>
  <c r="C708" i="1"/>
  <c r="W1694" i="1"/>
  <c r="AJ986" i="1" l="1"/>
  <c r="BH838" i="1"/>
  <c r="AC988" i="1"/>
  <c r="AD987" i="1"/>
  <c r="AE987" i="1"/>
  <c r="AI987" i="1"/>
  <c r="AJ987" i="1" s="1"/>
  <c r="AR936" i="1"/>
  <c r="AT892" i="1"/>
  <c r="AS893" i="1"/>
  <c r="AU892" i="1"/>
  <c r="AY892" i="1"/>
  <c r="AK938" i="1"/>
  <c r="AL937" i="1"/>
  <c r="AM937" i="1"/>
  <c r="AQ937" i="1"/>
  <c r="AZ890" i="1"/>
  <c r="AT891" i="1"/>
  <c r="AU891" i="1"/>
  <c r="AY891" i="1"/>
  <c r="BB839" i="1"/>
  <c r="BA840" i="1"/>
  <c r="BC839" i="1"/>
  <c r="BG839" i="1"/>
  <c r="BH839" i="1" s="1"/>
  <c r="BP788" i="1"/>
  <c r="BO789" i="1"/>
  <c r="BI790" i="1"/>
  <c r="BJ789" i="1"/>
  <c r="BK789" i="1"/>
  <c r="L1696" i="1"/>
  <c r="O1696" i="1" s="1"/>
  <c r="U1696" i="1"/>
  <c r="J1698" i="1"/>
  <c r="M1698" i="1"/>
  <c r="N1698" i="1" s="1"/>
  <c r="I1699" i="1"/>
  <c r="K1697" i="1"/>
  <c r="W1695" i="1"/>
  <c r="P708" i="1"/>
  <c r="AZ892" i="1" l="1"/>
  <c r="AC989" i="1"/>
  <c r="AD988" i="1"/>
  <c r="AE988" i="1"/>
  <c r="AI988" i="1"/>
  <c r="AZ891" i="1"/>
  <c r="AK939" i="1"/>
  <c r="AL938" i="1"/>
  <c r="AM938" i="1"/>
  <c r="AQ938" i="1"/>
  <c r="AR937" i="1"/>
  <c r="AS894" i="1"/>
  <c r="AT893" i="1"/>
  <c r="AU893" i="1"/>
  <c r="AY893" i="1"/>
  <c r="BA841" i="1"/>
  <c r="BB840" i="1"/>
  <c r="BC840" i="1"/>
  <c r="BG840" i="1"/>
  <c r="BP789" i="1"/>
  <c r="BJ790" i="1"/>
  <c r="BO790" i="1"/>
  <c r="BI791" i="1"/>
  <c r="BK790" i="1"/>
  <c r="L1697" i="1"/>
  <c r="O1697" i="1" s="1"/>
  <c r="U1697" i="1"/>
  <c r="X708" i="1"/>
  <c r="M1699" i="1"/>
  <c r="N1699" i="1" s="1"/>
  <c r="J1699" i="1"/>
  <c r="I1700" i="1"/>
  <c r="W1696" i="1"/>
  <c r="K1698" i="1"/>
  <c r="AJ988" i="1" l="1"/>
  <c r="AR938" i="1"/>
  <c r="AZ893" i="1"/>
  <c r="AD989" i="1"/>
  <c r="AC990" i="1"/>
  <c r="AE989" i="1"/>
  <c r="AI989" i="1"/>
  <c r="AS895" i="1"/>
  <c r="AT894" i="1"/>
  <c r="AU894" i="1"/>
  <c r="AY894" i="1"/>
  <c r="AZ894" i="1" s="1"/>
  <c r="BH840" i="1"/>
  <c r="AK940" i="1"/>
  <c r="AL939" i="1"/>
  <c r="AM939" i="1"/>
  <c r="AQ939" i="1"/>
  <c r="BA842" i="1"/>
  <c r="BB841" i="1"/>
  <c r="BC841" i="1"/>
  <c r="BG841" i="1"/>
  <c r="BP790" i="1"/>
  <c r="BI792" i="1"/>
  <c r="BJ791" i="1"/>
  <c r="BO791" i="1"/>
  <c r="BK791" i="1"/>
  <c r="B708" i="1"/>
  <c r="J1700" i="1"/>
  <c r="M1700" i="1"/>
  <c r="N1700" i="1" s="1"/>
  <c r="I1701" i="1"/>
  <c r="K1699" i="1"/>
  <c r="C709" i="1"/>
  <c r="W1697" i="1"/>
  <c r="L1698" i="1"/>
  <c r="O1698" i="1" s="1"/>
  <c r="U1698" i="1"/>
  <c r="AJ989" i="1" l="1"/>
  <c r="AD990" i="1"/>
  <c r="AC991" i="1"/>
  <c r="AE990" i="1"/>
  <c r="AI990" i="1"/>
  <c r="AJ990" i="1" s="1"/>
  <c r="AR939" i="1"/>
  <c r="AK941" i="1"/>
  <c r="AL940" i="1"/>
  <c r="AM940" i="1"/>
  <c r="AQ940" i="1"/>
  <c r="BH841" i="1"/>
  <c r="AT895" i="1"/>
  <c r="AS896" i="1"/>
  <c r="AU895" i="1"/>
  <c r="AY895" i="1"/>
  <c r="BB842" i="1"/>
  <c r="BA843" i="1"/>
  <c r="BC842" i="1"/>
  <c r="BG842" i="1"/>
  <c r="BP791" i="1"/>
  <c r="BJ792" i="1"/>
  <c r="BI793" i="1"/>
  <c r="BO792" i="1"/>
  <c r="BK792" i="1"/>
  <c r="L1699" i="1"/>
  <c r="O1699" i="1" s="1"/>
  <c r="U1699" i="1"/>
  <c r="K1700" i="1"/>
  <c r="J1701" i="1"/>
  <c r="M1701" i="1"/>
  <c r="N1701" i="1" s="1"/>
  <c r="I1702" i="1"/>
  <c r="W1698" i="1"/>
  <c r="P709" i="1"/>
  <c r="AR940" i="1" l="1"/>
  <c r="AC992" i="1"/>
  <c r="AD991" i="1"/>
  <c r="AE991" i="1"/>
  <c r="AI991" i="1"/>
  <c r="AZ895" i="1"/>
  <c r="BH842" i="1"/>
  <c r="AT896" i="1"/>
  <c r="AS897" i="1"/>
  <c r="AU896" i="1"/>
  <c r="AY896" i="1"/>
  <c r="AK942" i="1"/>
  <c r="AL941" i="1"/>
  <c r="AM941" i="1"/>
  <c r="AQ941" i="1"/>
  <c r="BA844" i="1"/>
  <c r="BB843" i="1"/>
  <c r="BC843" i="1"/>
  <c r="BG843" i="1"/>
  <c r="BJ793" i="1"/>
  <c r="BI794" i="1"/>
  <c r="BO793" i="1"/>
  <c r="BK793" i="1"/>
  <c r="BP792" i="1"/>
  <c r="L1700" i="1"/>
  <c r="O1700" i="1" s="1"/>
  <c r="U1700" i="1"/>
  <c r="K1701" i="1"/>
  <c r="W1699" i="1"/>
  <c r="X709" i="1"/>
  <c r="J1702" i="1"/>
  <c r="M1702" i="1"/>
  <c r="N1702" i="1" s="1"/>
  <c r="I1703" i="1"/>
  <c r="AZ896" i="1" l="1"/>
  <c r="AJ991" i="1"/>
  <c r="AR941" i="1"/>
  <c r="AC993" i="1"/>
  <c r="AD992" i="1"/>
  <c r="AE992" i="1"/>
  <c r="AI992" i="1"/>
  <c r="AT897" i="1"/>
  <c r="AS898" i="1"/>
  <c r="AU897" i="1"/>
  <c r="AY897" i="1"/>
  <c r="BH843" i="1"/>
  <c r="AK943" i="1"/>
  <c r="AL942" i="1"/>
  <c r="AM942" i="1"/>
  <c r="AQ942" i="1"/>
  <c r="BA845" i="1"/>
  <c r="BB844" i="1"/>
  <c r="BC844" i="1"/>
  <c r="BG844" i="1"/>
  <c r="BO794" i="1"/>
  <c r="BI795" i="1"/>
  <c r="BJ794" i="1"/>
  <c r="BK794" i="1"/>
  <c r="BP793" i="1"/>
  <c r="B709" i="1"/>
  <c r="L1701" i="1"/>
  <c r="O1701" i="1" s="1"/>
  <c r="U1701" i="1"/>
  <c r="M1703" i="1"/>
  <c r="N1703" i="1" s="1"/>
  <c r="J1703" i="1"/>
  <c r="I1704" i="1"/>
  <c r="K1702" i="1"/>
  <c r="C710" i="1"/>
  <c r="W1700" i="1"/>
  <c r="AJ992" i="1" l="1"/>
  <c r="AZ897" i="1"/>
  <c r="AR942" i="1"/>
  <c r="AC994" i="1"/>
  <c r="AD993" i="1"/>
  <c r="AE993" i="1"/>
  <c r="AI993" i="1"/>
  <c r="AK944" i="1"/>
  <c r="AL943" i="1"/>
  <c r="AM943" i="1"/>
  <c r="AQ943" i="1"/>
  <c r="AT898" i="1"/>
  <c r="AS899" i="1"/>
  <c r="AU898" i="1"/>
  <c r="AY898" i="1"/>
  <c r="BH844" i="1"/>
  <c r="BB845" i="1"/>
  <c r="BA846" i="1"/>
  <c r="BC845" i="1"/>
  <c r="BG845" i="1"/>
  <c r="BP794" i="1"/>
  <c r="BI796" i="1"/>
  <c r="BJ795" i="1"/>
  <c r="BO795" i="1"/>
  <c r="BK795" i="1"/>
  <c r="R710" i="1"/>
  <c r="L1702" i="1"/>
  <c r="O1702" i="1" s="1"/>
  <c r="U1702" i="1"/>
  <c r="P710" i="1"/>
  <c r="J1704" i="1"/>
  <c r="M1704" i="1"/>
  <c r="N1704" i="1" s="1"/>
  <c r="I1705" i="1"/>
  <c r="W1701" i="1"/>
  <c r="K1703" i="1"/>
  <c r="AJ993" i="1" l="1"/>
  <c r="AR943" i="1"/>
  <c r="AD994" i="1"/>
  <c r="AC995" i="1"/>
  <c r="AE994" i="1"/>
  <c r="AI994" i="1"/>
  <c r="AS900" i="1"/>
  <c r="AT899" i="1"/>
  <c r="AU899" i="1"/>
  <c r="AY899" i="1"/>
  <c r="AZ898" i="1"/>
  <c r="BH845" i="1"/>
  <c r="AL944" i="1"/>
  <c r="AK945" i="1"/>
  <c r="AM944" i="1"/>
  <c r="AQ944" i="1"/>
  <c r="BA847" i="1"/>
  <c r="BB846" i="1"/>
  <c r="BC846" i="1"/>
  <c r="BG846" i="1"/>
  <c r="BP795" i="1"/>
  <c r="BI797" i="1"/>
  <c r="BJ796" i="1"/>
  <c r="BO796" i="1"/>
  <c r="BK796" i="1"/>
  <c r="K1704" i="1"/>
  <c r="X710" i="1"/>
  <c r="GN33" i="1" s="1"/>
  <c r="GO33" i="1" s="1"/>
  <c r="M1705" i="1"/>
  <c r="N1705" i="1" s="1"/>
  <c r="J1705" i="1"/>
  <c r="I1706" i="1"/>
  <c r="W1702" i="1"/>
  <c r="L1703" i="1"/>
  <c r="O1703" i="1" s="1"/>
  <c r="U1703" i="1"/>
  <c r="AJ994" i="1" l="1"/>
  <c r="AR944" i="1"/>
  <c r="AZ899" i="1"/>
  <c r="AC996" i="1"/>
  <c r="AD995" i="1"/>
  <c r="AE995" i="1"/>
  <c r="AI995" i="1"/>
  <c r="BH846" i="1"/>
  <c r="AL945" i="1"/>
  <c r="AK946" i="1"/>
  <c r="AM945" i="1"/>
  <c r="AQ945" i="1"/>
  <c r="AS901" i="1"/>
  <c r="AT900" i="1"/>
  <c r="AU900" i="1"/>
  <c r="AY900" i="1"/>
  <c r="AZ900" i="1" s="1"/>
  <c r="BB847" i="1"/>
  <c r="BA848" i="1"/>
  <c r="BC847" i="1"/>
  <c r="BG847" i="1"/>
  <c r="BP796" i="1"/>
  <c r="BI798" i="1"/>
  <c r="BJ797" i="1"/>
  <c r="BO797" i="1"/>
  <c r="BK797" i="1"/>
  <c r="B710" i="1"/>
  <c r="Z710" i="1"/>
  <c r="C711" i="1"/>
  <c r="K1705" i="1"/>
  <c r="W1703" i="1"/>
  <c r="J1706" i="1"/>
  <c r="M1706" i="1"/>
  <c r="N1706" i="1" s="1"/>
  <c r="I1707" i="1"/>
  <c r="L1704" i="1"/>
  <c r="O1704" i="1" s="1"/>
  <c r="U1704" i="1"/>
  <c r="AJ995" i="1" l="1"/>
  <c r="AR945" i="1"/>
  <c r="AC997" i="1"/>
  <c r="AD996" i="1"/>
  <c r="AE996" i="1"/>
  <c r="AI996" i="1"/>
  <c r="AS902" i="1"/>
  <c r="AT901" i="1"/>
  <c r="AU901" i="1"/>
  <c r="AY901" i="1"/>
  <c r="AK947" i="1"/>
  <c r="AL946" i="1"/>
  <c r="AM946" i="1"/>
  <c r="AQ946" i="1"/>
  <c r="BH847" i="1"/>
  <c r="BB848" i="1"/>
  <c r="BA849" i="1"/>
  <c r="BC848" i="1"/>
  <c r="BG848" i="1"/>
  <c r="BP797" i="1"/>
  <c r="BO798" i="1"/>
  <c r="BJ798" i="1"/>
  <c r="BI799" i="1"/>
  <c r="BK798" i="1"/>
  <c r="P711" i="1"/>
  <c r="X711" i="1" s="1"/>
  <c r="M1707" i="1"/>
  <c r="N1707" i="1" s="1"/>
  <c r="J1707" i="1"/>
  <c r="I1708" i="1"/>
  <c r="W1704" i="1"/>
  <c r="K1706" i="1"/>
  <c r="L1705" i="1"/>
  <c r="O1705" i="1" s="1"/>
  <c r="U1705" i="1"/>
  <c r="AJ996" i="1" l="1"/>
  <c r="AZ901" i="1"/>
  <c r="AC998" i="1"/>
  <c r="AD997" i="1"/>
  <c r="AE997" i="1"/>
  <c r="AI997" i="1"/>
  <c r="AK948" i="1"/>
  <c r="AL947" i="1"/>
  <c r="AM947" i="1"/>
  <c r="AQ947" i="1"/>
  <c r="BH848" i="1"/>
  <c r="AR946" i="1"/>
  <c r="AT902" i="1"/>
  <c r="AS903" i="1"/>
  <c r="AU902" i="1"/>
  <c r="AY902" i="1"/>
  <c r="BA850" i="1"/>
  <c r="BB849" i="1"/>
  <c r="BC849" i="1"/>
  <c r="BG849" i="1"/>
  <c r="BJ799" i="1"/>
  <c r="BI800" i="1"/>
  <c r="BO799" i="1"/>
  <c r="BK799" i="1"/>
  <c r="BP798" i="1"/>
  <c r="B711" i="1"/>
  <c r="C712" i="1"/>
  <c r="J1708" i="1"/>
  <c r="M1708" i="1"/>
  <c r="N1708" i="1" s="1"/>
  <c r="I1709" i="1"/>
  <c r="L1706" i="1"/>
  <c r="O1706" i="1" s="1"/>
  <c r="U1706" i="1"/>
  <c r="K1707" i="1"/>
  <c r="W1705" i="1"/>
  <c r="AZ902" i="1" l="1"/>
  <c r="AR947" i="1"/>
  <c r="AJ997" i="1"/>
  <c r="AC999" i="1"/>
  <c r="AD998" i="1"/>
  <c r="AE998" i="1"/>
  <c r="AI998" i="1"/>
  <c r="BH849" i="1"/>
  <c r="AT903" i="1"/>
  <c r="AS904" i="1"/>
  <c r="AU903" i="1"/>
  <c r="AY903" i="1"/>
  <c r="AK949" i="1"/>
  <c r="AL948" i="1"/>
  <c r="AM948" i="1"/>
  <c r="AQ948" i="1"/>
  <c r="BB850" i="1"/>
  <c r="BA851" i="1"/>
  <c r="BC850" i="1"/>
  <c r="BG850" i="1"/>
  <c r="BJ800" i="1"/>
  <c r="BI801" i="1"/>
  <c r="BO800" i="1"/>
  <c r="BK800" i="1"/>
  <c r="BP799" i="1"/>
  <c r="P712" i="1"/>
  <c r="X712" i="1" s="1"/>
  <c r="W1706" i="1"/>
  <c r="L1707" i="1"/>
  <c r="O1707" i="1" s="1"/>
  <c r="U1707" i="1"/>
  <c r="N1709" i="1"/>
  <c r="J1709" i="1"/>
  <c r="M1709" i="1"/>
  <c r="I1710" i="1"/>
  <c r="K1708" i="1"/>
  <c r="C713" i="1"/>
  <c r="AJ998" i="1" l="1"/>
  <c r="AZ903" i="1"/>
  <c r="AR948" i="1"/>
  <c r="AC1000" i="1"/>
  <c r="AD999" i="1"/>
  <c r="AE999" i="1"/>
  <c r="AI999" i="1"/>
  <c r="AL949" i="1"/>
  <c r="AK950" i="1"/>
  <c r="AM949" i="1"/>
  <c r="AQ949" i="1"/>
  <c r="AT904" i="1"/>
  <c r="AS905" i="1"/>
  <c r="AU904" i="1"/>
  <c r="AY904" i="1"/>
  <c r="BH850" i="1"/>
  <c r="BB851" i="1"/>
  <c r="BA852" i="1"/>
  <c r="BC851" i="1"/>
  <c r="BG851" i="1"/>
  <c r="BI802" i="1"/>
  <c r="BI803" i="1" s="1"/>
  <c r="BO801" i="1"/>
  <c r="BJ801" i="1"/>
  <c r="BK801" i="1"/>
  <c r="BP800" i="1"/>
  <c r="B712" i="1"/>
  <c r="P713" i="1"/>
  <c r="W1707" i="1"/>
  <c r="K1709" i="1"/>
  <c r="L1708" i="1"/>
  <c r="O1708" i="1" s="1"/>
  <c r="U1708" i="1"/>
  <c r="J1710" i="1"/>
  <c r="M1710" i="1"/>
  <c r="N1710" i="1" s="1"/>
  <c r="I1711" i="1"/>
  <c r="AJ999" i="1" l="1"/>
  <c r="AR949" i="1"/>
  <c r="AD1000" i="1"/>
  <c r="AC1001" i="1"/>
  <c r="AE1000" i="1"/>
  <c r="AI1000" i="1"/>
  <c r="AJ1000" i="1" s="1"/>
  <c r="AS906" i="1"/>
  <c r="AT905" i="1"/>
  <c r="AU905" i="1"/>
  <c r="AY905" i="1"/>
  <c r="BH851" i="1"/>
  <c r="AZ904" i="1"/>
  <c r="AL950" i="1"/>
  <c r="AK951" i="1"/>
  <c r="AM950" i="1"/>
  <c r="AQ950" i="1"/>
  <c r="AR950" i="1" s="1"/>
  <c r="BA853" i="1"/>
  <c r="BB852" i="1"/>
  <c r="BC852" i="1"/>
  <c r="BG852" i="1"/>
  <c r="BI804" i="1"/>
  <c r="BJ803" i="1"/>
  <c r="BO803" i="1"/>
  <c r="BK803" i="1"/>
  <c r="BP801" i="1"/>
  <c r="BO802" i="1"/>
  <c r="BJ802" i="1"/>
  <c r="BK802" i="1"/>
  <c r="L1709" i="1"/>
  <c r="O1709" i="1" s="1"/>
  <c r="U1709" i="1"/>
  <c r="J1711" i="1"/>
  <c r="M1711" i="1"/>
  <c r="N1711" i="1" s="1"/>
  <c r="I1712" i="1"/>
  <c r="W1708" i="1"/>
  <c r="K1710" i="1"/>
  <c r="X713" i="1"/>
  <c r="B713" i="1" s="1"/>
  <c r="AZ905" i="1" l="1"/>
  <c r="AD1001" i="1"/>
  <c r="AC1002" i="1"/>
  <c r="AE1001" i="1"/>
  <c r="AI1001" i="1"/>
  <c r="BH852" i="1"/>
  <c r="AL951" i="1"/>
  <c r="AK952" i="1"/>
  <c r="AM951" i="1"/>
  <c r="AQ951" i="1"/>
  <c r="AT906" i="1"/>
  <c r="AS907" i="1"/>
  <c r="AU906" i="1"/>
  <c r="AY906" i="1"/>
  <c r="BB853" i="1"/>
  <c r="BA854" i="1"/>
  <c r="BC853" i="1"/>
  <c r="BG853" i="1"/>
  <c r="BP803" i="1"/>
  <c r="BI805" i="1"/>
  <c r="BJ804" i="1"/>
  <c r="BO804" i="1"/>
  <c r="BK804" i="1"/>
  <c r="BP802" i="1"/>
  <c r="C714" i="1"/>
  <c r="M1712" i="1"/>
  <c r="N1712" i="1" s="1"/>
  <c r="J1712" i="1"/>
  <c r="I1713" i="1"/>
  <c r="L1710" i="1"/>
  <c r="O1710" i="1" s="1"/>
  <c r="U1710" i="1"/>
  <c r="W1709" i="1"/>
  <c r="K1711" i="1"/>
  <c r="AJ1001" i="1" l="1"/>
  <c r="AR951" i="1"/>
  <c r="AC1003" i="1"/>
  <c r="AD1002" i="1"/>
  <c r="AE1002" i="1"/>
  <c r="AI1002" i="1"/>
  <c r="AZ906" i="1"/>
  <c r="AK953" i="1"/>
  <c r="AL952" i="1"/>
  <c r="AM952" i="1"/>
  <c r="AQ952" i="1"/>
  <c r="BH853" i="1"/>
  <c r="AS908" i="1"/>
  <c r="AT907" i="1"/>
  <c r="AU907" i="1"/>
  <c r="AY907" i="1"/>
  <c r="BB854" i="1"/>
  <c r="BA855" i="1"/>
  <c r="BC854" i="1"/>
  <c r="BG854" i="1"/>
  <c r="BP804" i="1"/>
  <c r="BJ805" i="1"/>
  <c r="BO805" i="1"/>
  <c r="BI806" i="1"/>
  <c r="BK805" i="1"/>
  <c r="P714" i="1"/>
  <c r="K1712" i="1"/>
  <c r="L1711" i="1"/>
  <c r="O1711" i="1" s="1"/>
  <c r="U1711" i="1"/>
  <c r="W1710" i="1"/>
  <c r="J1713" i="1"/>
  <c r="M1713" i="1"/>
  <c r="N1713" i="1" s="1"/>
  <c r="I1714" i="1"/>
  <c r="AJ1002" i="1" l="1"/>
  <c r="X714" i="1"/>
  <c r="B714" i="1" s="1"/>
  <c r="AC1004" i="1"/>
  <c r="AD1003" i="1"/>
  <c r="AE1003" i="1"/>
  <c r="AI1003" i="1"/>
  <c r="AJ1003" i="1" s="1"/>
  <c r="AR952" i="1"/>
  <c r="AZ907" i="1"/>
  <c r="BH854" i="1"/>
  <c r="AL953" i="1"/>
  <c r="AK954" i="1"/>
  <c r="AK955" i="1" s="1"/>
  <c r="AM953" i="1"/>
  <c r="AQ953" i="1"/>
  <c r="AS909" i="1"/>
  <c r="AT908" i="1"/>
  <c r="AU908" i="1"/>
  <c r="AY908" i="1"/>
  <c r="BB855" i="1"/>
  <c r="BA856" i="1"/>
  <c r="BC855" i="1"/>
  <c r="BG855" i="1"/>
  <c r="BJ806" i="1"/>
  <c r="BI807" i="1"/>
  <c r="BO806" i="1"/>
  <c r="BK806" i="1"/>
  <c r="BP805" i="1"/>
  <c r="C715" i="1"/>
  <c r="K1713" i="1"/>
  <c r="W1711" i="1"/>
  <c r="J1714" i="1"/>
  <c r="M1714" i="1"/>
  <c r="N1714" i="1" s="1"/>
  <c r="I1715" i="1"/>
  <c r="L1712" i="1"/>
  <c r="O1712" i="1" s="1"/>
  <c r="U1712" i="1"/>
  <c r="AZ908" i="1" l="1"/>
  <c r="AC1005" i="1"/>
  <c r="AD1004" i="1"/>
  <c r="AE1004" i="1"/>
  <c r="AI1004" i="1"/>
  <c r="AK956" i="1"/>
  <c r="AL955" i="1"/>
  <c r="AQ955" i="1"/>
  <c r="AM955" i="1"/>
  <c r="AR953" i="1"/>
  <c r="AS910" i="1"/>
  <c r="AT909" i="1"/>
  <c r="AU909" i="1"/>
  <c r="AY909" i="1"/>
  <c r="AL954" i="1"/>
  <c r="AM954" i="1"/>
  <c r="AQ954" i="1"/>
  <c r="BH855" i="1"/>
  <c r="BB856" i="1"/>
  <c r="BA857" i="1"/>
  <c r="BC856" i="1"/>
  <c r="BG856" i="1"/>
  <c r="BI808" i="1"/>
  <c r="BJ807" i="1"/>
  <c r="BO807" i="1"/>
  <c r="BK807" i="1"/>
  <c r="BP806" i="1"/>
  <c r="P715" i="1"/>
  <c r="X715" i="1" s="1"/>
  <c r="K1714" i="1"/>
  <c r="W1712" i="1"/>
  <c r="J1715" i="1"/>
  <c r="I1716" i="1"/>
  <c r="L1713" i="1"/>
  <c r="O1713" i="1" s="1"/>
  <c r="U1713" i="1"/>
  <c r="AJ1004" i="1" l="1"/>
  <c r="AZ909" i="1"/>
  <c r="AD1005" i="1"/>
  <c r="AC1006" i="1"/>
  <c r="AE1005" i="1"/>
  <c r="AI1005" i="1"/>
  <c r="AJ1005" i="1" s="1"/>
  <c r="AR955" i="1"/>
  <c r="AQ956" i="1"/>
  <c r="AL956" i="1"/>
  <c r="AK957" i="1"/>
  <c r="AM956" i="1"/>
  <c r="BH856" i="1"/>
  <c r="AR954" i="1"/>
  <c r="AT910" i="1"/>
  <c r="AS911" i="1"/>
  <c r="AU910" i="1"/>
  <c r="AY910" i="1"/>
  <c r="BB857" i="1"/>
  <c r="BA858" i="1"/>
  <c r="BC857" i="1"/>
  <c r="BG857" i="1"/>
  <c r="BP807" i="1"/>
  <c r="BI809" i="1"/>
  <c r="BO808" i="1"/>
  <c r="BJ808" i="1"/>
  <c r="BK808" i="1"/>
  <c r="B715" i="1"/>
  <c r="J1716" i="1"/>
  <c r="I1717" i="1"/>
  <c r="K1715" i="1"/>
  <c r="C716" i="1"/>
  <c r="W1713" i="1"/>
  <c r="L1714" i="1"/>
  <c r="U1714" i="1"/>
  <c r="AZ910" i="1" l="1"/>
  <c r="AD1006" i="1"/>
  <c r="AC1007" i="1"/>
  <c r="AE1006" i="1"/>
  <c r="AI1006" i="1"/>
  <c r="AK958" i="1"/>
  <c r="AQ957" i="1"/>
  <c r="AL957" i="1"/>
  <c r="AM957" i="1"/>
  <c r="AR956" i="1"/>
  <c r="BH857" i="1"/>
  <c r="AT911" i="1"/>
  <c r="AS912" i="1"/>
  <c r="AU911" i="1"/>
  <c r="AY911" i="1"/>
  <c r="BA859" i="1"/>
  <c r="BB858" i="1"/>
  <c r="BC858" i="1"/>
  <c r="BG858" i="1"/>
  <c r="BP808" i="1"/>
  <c r="BJ809" i="1"/>
  <c r="BI810" i="1"/>
  <c r="BO809" i="1"/>
  <c r="BK809" i="1"/>
  <c r="K1716" i="1"/>
  <c r="L1715" i="1"/>
  <c r="U1715" i="1"/>
  <c r="J1717" i="1"/>
  <c r="I1718" i="1"/>
  <c r="W1714" i="1"/>
  <c r="O1714" i="1"/>
  <c r="M1715" i="1"/>
  <c r="P716" i="1"/>
  <c r="AJ1006" i="1" l="1"/>
  <c r="AZ911" i="1"/>
  <c r="AD1007" i="1"/>
  <c r="AC1008" i="1"/>
  <c r="AE1007" i="1"/>
  <c r="AI1007" i="1"/>
  <c r="AJ1007" i="1" s="1"/>
  <c r="AR957" i="1"/>
  <c r="BH858" i="1"/>
  <c r="AK959" i="1"/>
  <c r="AQ958" i="1"/>
  <c r="AL958" i="1"/>
  <c r="AM958" i="1"/>
  <c r="AS913" i="1"/>
  <c r="AT912" i="1"/>
  <c r="AU912" i="1"/>
  <c r="AY912" i="1"/>
  <c r="BA860" i="1"/>
  <c r="BB859" i="1"/>
  <c r="BC859" i="1"/>
  <c r="BG859" i="1"/>
  <c r="BJ810" i="1"/>
  <c r="BI811" i="1"/>
  <c r="BO810" i="1"/>
  <c r="BK810" i="1"/>
  <c r="BP809" i="1"/>
  <c r="K1717" i="1"/>
  <c r="W1715" i="1"/>
  <c r="N1715" i="1"/>
  <c r="M1716" i="1"/>
  <c r="M1717" i="1" s="1"/>
  <c r="M1718" i="1" s="1"/>
  <c r="J1718" i="1"/>
  <c r="I1719" i="1"/>
  <c r="X716" i="1"/>
  <c r="B716" i="1" s="1"/>
  <c r="L1716" i="1"/>
  <c r="U1716" i="1"/>
  <c r="AZ912" i="1" l="1"/>
  <c r="AD1008" i="1"/>
  <c r="AC1009" i="1"/>
  <c r="AE1008" i="1"/>
  <c r="AI1008" i="1"/>
  <c r="AJ1008" i="1" s="1"/>
  <c r="AR958" i="1"/>
  <c r="AL959" i="1"/>
  <c r="AK960" i="1"/>
  <c r="AQ959" i="1"/>
  <c r="AM959" i="1"/>
  <c r="BH859" i="1"/>
  <c r="AS914" i="1"/>
  <c r="AT913" i="1"/>
  <c r="AU913" i="1"/>
  <c r="AY913" i="1"/>
  <c r="BA861" i="1"/>
  <c r="BB860" i="1"/>
  <c r="BC860" i="1"/>
  <c r="BG860" i="1"/>
  <c r="BJ811" i="1"/>
  <c r="BI812" i="1"/>
  <c r="BO811" i="1"/>
  <c r="BK811" i="1"/>
  <c r="BP810" i="1"/>
  <c r="N1716" i="1"/>
  <c r="N1717" i="1" s="1"/>
  <c r="N1718" i="1" s="1"/>
  <c r="K1718" i="1"/>
  <c r="W1716" i="1"/>
  <c r="O1715" i="1"/>
  <c r="C717" i="1"/>
  <c r="M1719" i="1"/>
  <c r="J1719" i="1"/>
  <c r="I1720" i="1"/>
  <c r="L1717" i="1"/>
  <c r="U1717" i="1"/>
  <c r="O1717" i="1" l="1"/>
  <c r="AZ913" i="1"/>
  <c r="AD1009" i="1"/>
  <c r="AC1010" i="1"/>
  <c r="AE1009" i="1"/>
  <c r="AI1009" i="1"/>
  <c r="AK961" i="1"/>
  <c r="AL960" i="1"/>
  <c r="AQ960" i="1"/>
  <c r="AM960" i="1"/>
  <c r="BH860" i="1"/>
  <c r="AR959" i="1"/>
  <c r="AT914" i="1"/>
  <c r="AS915" i="1"/>
  <c r="AU914" i="1"/>
  <c r="AY914" i="1"/>
  <c r="BB861" i="1"/>
  <c r="BA862" i="1"/>
  <c r="BC861" i="1"/>
  <c r="BG861" i="1"/>
  <c r="BJ812" i="1"/>
  <c r="BI813" i="1"/>
  <c r="BO812" i="1"/>
  <c r="BK812" i="1"/>
  <c r="BP811" i="1"/>
  <c r="N1719" i="1"/>
  <c r="O1716" i="1"/>
  <c r="K1719" i="1"/>
  <c r="W1717" i="1"/>
  <c r="J1720" i="1"/>
  <c r="M1720" i="1"/>
  <c r="I1721" i="1"/>
  <c r="P717" i="1"/>
  <c r="L1718" i="1"/>
  <c r="O1718" i="1" s="1"/>
  <c r="U1718" i="1"/>
  <c r="AJ1009" i="1" l="1"/>
  <c r="AZ914" i="1"/>
  <c r="AD1010" i="1"/>
  <c r="AC1011" i="1"/>
  <c r="AE1010" i="1"/>
  <c r="AI1010" i="1"/>
  <c r="AJ1010" i="1" s="1"/>
  <c r="AR960" i="1"/>
  <c r="AL961" i="1"/>
  <c r="AK962" i="1"/>
  <c r="AQ961" i="1"/>
  <c r="AM961" i="1"/>
  <c r="BH861" i="1"/>
  <c r="AT915" i="1"/>
  <c r="AS916" i="1"/>
  <c r="AU915" i="1"/>
  <c r="AY915" i="1"/>
  <c r="BA863" i="1"/>
  <c r="BB862" i="1"/>
  <c r="BC862" i="1"/>
  <c r="BG862" i="1"/>
  <c r="BI814" i="1"/>
  <c r="BO813" i="1"/>
  <c r="BJ813" i="1"/>
  <c r="BK813" i="1"/>
  <c r="BP812" i="1"/>
  <c r="N1720" i="1"/>
  <c r="M1721" i="1"/>
  <c r="J1721" i="1"/>
  <c r="I1722" i="1"/>
  <c r="W1718" i="1"/>
  <c r="X717" i="1"/>
  <c r="B717" i="1" s="1"/>
  <c r="K1720" i="1"/>
  <c r="L1719" i="1"/>
  <c r="O1719" i="1" s="1"/>
  <c r="U1719" i="1"/>
  <c r="AZ915" i="1" l="1"/>
  <c r="AD1011" i="1"/>
  <c r="AC1012" i="1"/>
  <c r="AE1011" i="1"/>
  <c r="AI1011" i="1"/>
  <c r="AQ962" i="1"/>
  <c r="AK963" i="1"/>
  <c r="AL962" i="1"/>
  <c r="AM962" i="1"/>
  <c r="BH862" i="1"/>
  <c r="AR961" i="1"/>
  <c r="AS917" i="1"/>
  <c r="AT916" i="1"/>
  <c r="AU916" i="1"/>
  <c r="AY916" i="1"/>
  <c r="BA864" i="1"/>
  <c r="BB863" i="1"/>
  <c r="BC863" i="1"/>
  <c r="BG863" i="1"/>
  <c r="BP813" i="1"/>
  <c r="BJ814" i="1"/>
  <c r="BI815" i="1"/>
  <c r="BO814" i="1"/>
  <c r="BK814" i="1"/>
  <c r="N1721" i="1"/>
  <c r="C718" i="1"/>
  <c r="J1722" i="1"/>
  <c r="M1722" i="1"/>
  <c r="I1723" i="1"/>
  <c r="K1721" i="1"/>
  <c r="L1720" i="1"/>
  <c r="O1720" i="1" s="1"/>
  <c r="U1720" i="1"/>
  <c r="W1719" i="1"/>
  <c r="AZ916" i="1" l="1"/>
  <c r="AJ1011" i="1"/>
  <c r="AC1013" i="1"/>
  <c r="AC1014" i="1" s="1"/>
  <c r="AD1012" i="1"/>
  <c r="AE1012" i="1"/>
  <c r="AI1012" i="1"/>
  <c r="AR962" i="1"/>
  <c r="AL963" i="1"/>
  <c r="AQ963" i="1"/>
  <c r="AK964" i="1"/>
  <c r="AM963" i="1"/>
  <c r="BH863" i="1"/>
  <c r="AT917" i="1"/>
  <c r="AS918" i="1"/>
  <c r="AU917" i="1"/>
  <c r="AY917" i="1"/>
  <c r="BB864" i="1"/>
  <c r="BA865" i="1"/>
  <c r="BC864" i="1"/>
  <c r="BG864" i="1"/>
  <c r="BO815" i="1"/>
  <c r="BJ815" i="1"/>
  <c r="BI816" i="1"/>
  <c r="BK815" i="1"/>
  <c r="BP814" i="1"/>
  <c r="N1722" i="1"/>
  <c r="W1720" i="1"/>
  <c r="M1723" i="1"/>
  <c r="J1723" i="1"/>
  <c r="I1724" i="1"/>
  <c r="P718" i="1"/>
  <c r="K1722" i="1"/>
  <c r="L1721" i="1"/>
  <c r="O1721" i="1" s="1"/>
  <c r="U1721" i="1"/>
  <c r="AD1014" i="1" l="1"/>
  <c r="AC1015" i="1"/>
  <c r="AE1014" i="1"/>
  <c r="AI1014" i="1"/>
  <c r="AJ1014" i="1" s="1"/>
  <c r="AJ1012" i="1"/>
  <c r="AZ917" i="1"/>
  <c r="AD1013" i="1"/>
  <c r="AE1013" i="1"/>
  <c r="AI1013" i="1"/>
  <c r="AK965" i="1"/>
  <c r="AQ964" i="1"/>
  <c r="AL964" i="1"/>
  <c r="AM964" i="1"/>
  <c r="AR963" i="1"/>
  <c r="BH864" i="1"/>
  <c r="AT918" i="1"/>
  <c r="AS919" i="1"/>
  <c r="AU918" i="1"/>
  <c r="AY918" i="1"/>
  <c r="BA866" i="1"/>
  <c r="BB865" i="1"/>
  <c r="BC865" i="1"/>
  <c r="BG865" i="1"/>
  <c r="BI817" i="1"/>
  <c r="BO816" i="1"/>
  <c r="BJ816" i="1"/>
  <c r="BK816" i="1"/>
  <c r="BP815" i="1"/>
  <c r="N1723" i="1"/>
  <c r="W1721" i="1"/>
  <c r="X718" i="1"/>
  <c r="B718" i="1" s="1"/>
  <c r="L1722" i="1"/>
  <c r="O1722" i="1" s="1"/>
  <c r="U1722" i="1"/>
  <c r="J1724" i="1"/>
  <c r="M1724" i="1"/>
  <c r="I1725" i="1"/>
  <c r="K1723" i="1"/>
  <c r="AC1016" i="1" l="1"/>
  <c r="AD1015" i="1"/>
  <c r="AE1015" i="1"/>
  <c r="AI1015" i="1"/>
  <c r="AJ1015" i="1" s="1"/>
  <c r="AJ1013" i="1"/>
  <c r="AZ918" i="1"/>
  <c r="AR964" i="1"/>
  <c r="AL965" i="1"/>
  <c r="AK966" i="1"/>
  <c r="AQ965" i="1"/>
  <c r="AM965" i="1"/>
  <c r="BH865" i="1"/>
  <c r="AS920" i="1"/>
  <c r="AT919" i="1"/>
  <c r="AU919" i="1"/>
  <c r="AY919" i="1"/>
  <c r="AZ919" i="1" s="1"/>
  <c r="BA867" i="1"/>
  <c r="BB866" i="1"/>
  <c r="BC866" i="1"/>
  <c r="BG866" i="1"/>
  <c r="N1724" i="1"/>
  <c r="N1725" i="1" s="1"/>
  <c r="BP816" i="1"/>
  <c r="BI818" i="1"/>
  <c r="BJ817" i="1"/>
  <c r="BO817" i="1"/>
  <c r="BK817" i="1"/>
  <c r="C719" i="1"/>
  <c r="W1722" i="1"/>
  <c r="K1724" i="1"/>
  <c r="L1723" i="1"/>
  <c r="O1723" i="1" s="1"/>
  <c r="U1723" i="1"/>
  <c r="J1725" i="1"/>
  <c r="M1725" i="1"/>
  <c r="I1726" i="1"/>
  <c r="AD1016" i="1" l="1"/>
  <c r="AC1017" i="1"/>
  <c r="AE1016" i="1"/>
  <c r="AI1016" i="1"/>
  <c r="AJ1016" i="1" s="1"/>
  <c r="AK967" i="1"/>
  <c r="AQ966" i="1"/>
  <c r="AL966" i="1"/>
  <c r="AM966" i="1"/>
  <c r="BH866" i="1"/>
  <c r="AR965" i="1"/>
  <c r="AT920" i="1"/>
  <c r="AS921" i="1"/>
  <c r="AU920" i="1"/>
  <c r="AY920" i="1"/>
  <c r="BA868" i="1"/>
  <c r="BB867" i="1"/>
  <c r="BC867" i="1"/>
  <c r="BG867" i="1"/>
  <c r="BP817" i="1"/>
  <c r="BJ818" i="1"/>
  <c r="BI819" i="1"/>
  <c r="BO818" i="1"/>
  <c r="BK818" i="1"/>
  <c r="P719" i="1"/>
  <c r="X719" i="1" s="1"/>
  <c r="J1726" i="1"/>
  <c r="M1726" i="1"/>
  <c r="N1726" i="1" s="1"/>
  <c r="I1727" i="1"/>
  <c r="L1724" i="1"/>
  <c r="O1724" i="1" s="1"/>
  <c r="U1724" i="1"/>
  <c r="W1723" i="1"/>
  <c r="K1725" i="1"/>
  <c r="AZ920" i="1" l="1"/>
  <c r="AC1018" i="1"/>
  <c r="AD1017" i="1"/>
  <c r="AE1017" i="1"/>
  <c r="AI1017" i="1"/>
  <c r="AR966" i="1"/>
  <c r="AL967" i="1"/>
  <c r="AK968" i="1"/>
  <c r="AQ967" i="1"/>
  <c r="AM967" i="1"/>
  <c r="BH867" i="1"/>
  <c r="AT921" i="1"/>
  <c r="AS922" i="1"/>
  <c r="AU921" i="1"/>
  <c r="AY921" i="1"/>
  <c r="BB868" i="1"/>
  <c r="BA869" i="1"/>
  <c r="BC868" i="1"/>
  <c r="BG868" i="1"/>
  <c r="BJ819" i="1"/>
  <c r="BI820" i="1"/>
  <c r="BO819" i="1"/>
  <c r="BK819" i="1"/>
  <c r="BP818" i="1"/>
  <c r="B719" i="1"/>
  <c r="C720" i="1"/>
  <c r="J1727" i="1"/>
  <c r="M1727" i="1"/>
  <c r="N1727" i="1" s="1"/>
  <c r="I1728" i="1"/>
  <c r="L1725" i="1"/>
  <c r="O1725" i="1" s="1"/>
  <c r="U1725" i="1"/>
  <c r="W1724" i="1"/>
  <c r="K1726" i="1"/>
  <c r="AJ1017" i="1" l="1"/>
  <c r="AZ921" i="1"/>
  <c r="AC1019" i="1"/>
  <c r="AD1018" i="1"/>
  <c r="AE1018" i="1"/>
  <c r="AI1018" i="1"/>
  <c r="AJ1018" i="1" s="1"/>
  <c r="AL968" i="1"/>
  <c r="AK969" i="1"/>
  <c r="AQ968" i="1"/>
  <c r="AM968" i="1"/>
  <c r="AR967" i="1"/>
  <c r="BH868" i="1"/>
  <c r="AS923" i="1"/>
  <c r="AT922" i="1"/>
  <c r="AU922" i="1"/>
  <c r="AY922" i="1"/>
  <c r="BA870" i="1"/>
  <c r="BB869" i="1"/>
  <c r="BC869" i="1"/>
  <c r="BG869" i="1"/>
  <c r="BJ820" i="1"/>
  <c r="BI821" i="1"/>
  <c r="BO820" i="1"/>
  <c r="BK820" i="1"/>
  <c r="BP819" i="1"/>
  <c r="P720" i="1"/>
  <c r="K1727" i="1"/>
  <c r="L1726" i="1"/>
  <c r="O1726" i="1" s="1"/>
  <c r="U1726" i="1"/>
  <c r="W1725" i="1"/>
  <c r="M1728" i="1"/>
  <c r="N1728" i="1" s="1"/>
  <c r="J1728" i="1"/>
  <c r="I1729" i="1"/>
  <c r="AZ922" i="1" l="1"/>
  <c r="AC1020" i="1"/>
  <c r="AD1019" i="1"/>
  <c r="AE1019" i="1"/>
  <c r="AI1019" i="1"/>
  <c r="BH869" i="1"/>
  <c r="AQ969" i="1"/>
  <c r="AL969" i="1"/>
  <c r="AK970" i="1"/>
  <c r="AM969" i="1"/>
  <c r="AR968" i="1"/>
  <c r="AS924" i="1"/>
  <c r="AT923" i="1"/>
  <c r="AU923" i="1"/>
  <c r="AY923" i="1"/>
  <c r="AZ923" i="1" s="1"/>
  <c r="X720" i="1"/>
  <c r="BA871" i="1"/>
  <c r="BB870" i="1"/>
  <c r="BC870" i="1"/>
  <c r="BG870" i="1"/>
  <c r="BO821" i="1"/>
  <c r="BI822" i="1"/>
  <c r="BJ821" i="1"/>
  <c r="BK821" i="1"/>
  <c r="BP820" i="1"/>
  <c r="C721" i="1"/>
  <c r="P721" i="1" s="1"/>
  <c r="K1728" i="1"/>
  <c r="W1726" i="1"/>
  <c r="J1729" i="1"/>
  <c r="M1729" i="1"/>
  <c r="N1729" i="1" s="1"/>
  <c r="I1730" i="1"/>
  <c r="L1727" i="1"/>
  <c r="O1727" i="1" s="1"/>
  <c r="U1727" i="1"/>
  <c r="BH870" i="1" l="1"/>
  <c r="AD1020" i="1"/>
  <c r="AC1021" i="1"/>
  <c r="AE1020" i="1"/>
  <c r="AI1020" i="1"/>
  <c r="AJ1019" i="1"/>
  <c r="AK971" i="1"/>
  <c r="AQ970" i="1"/>
  <c r="AL970" i="1"/>
  <c r="AM970" i="1"/>
  <c r="AR969" i="1"/>
  <c r="B720" i="1"/>
  <c r="AS925" i="1"/>
  <c r="AT924" i="1"/>
  <c r="AU924" i="1"/>
  <c r="AY924" i="1"/>
  <c r="AZ924" i="1" s="1"/>
  <c r="BA872" i="1"/>
  <c r="BB871" i="1"/>
  <c r="BC871" i="1"/>
  <c r="BG871" i="1"/>
  <c r="BP821" i="1"/>
  <c r="BO822" i="1"/>
  <c r="BJ822" i="1"/>
  <c r="BI823" i="1"/>
  <c r="BK822" i="1"/>
  <c r="K1729" i="1"/>
  <c r="W1727" i="1"/>
  <c r="X721" i="1"/>
  <c r="B721" i="1" s="1"/>
  <c r="M1730" i="1"/>
  <c r="N1730" i="1" s="1"/>
  <c r="J1730" i="1"/>
  <c r="I1731" i="1"/>
  <c r="L1728" i="1"/>
  <c r="O1728" i="1" s="1"/>
  <c r="U1728" i="1"/>
  <c r="AD1021" i="1" l="1"/>
  <c r="AC1022" i="1"/>
  <c r="AE1021" i="1"/>
  <c r="AI1021" i="1"/>
  <c r="AJ1021" i="1" s="1"/>
  <c r="AJ1020" i="1"/>
  <c r="AR970" i="1"/>
  <c r="BH871" i="1"/>
  <c r="AL971" i="1"/>
  <c r="AK972" i="1"/>
  <c r="AQ971" i="1"/>
  <c r="AM971" i="1"/>
  <c r="AS926" i="1"/>
  <c r="AT925" i="1"/>
  <c r="AU925" i="1"/>
  <c r="AY925" i="1"/>
  <c r="AZ925" i="1" s="1"/>
  <c r="BA873" i="1"/>
  <c r="BB872" i="1"/>
  <c r="BC872" i="1"/>
  <c r="BG872" i="1"/>
  <c r="BP822" i="1"/>
  <c r="BI824" i="1"/>
  <c r="BJ823" i="1"/>
  <c r="BO823" i="1"/>
  <c r="BK823" i="1"/>
  <c r="J1731" i="1"/>
  <c r="M1731" i="1"/>
  <c r="N1731" i="1" s="1"/>
  <c r="I1732" i="1"/>
  <c r="C722" i="1"/>
  <c r="K1730" i="1"/>
  <c r="W1728" i="1"/>
  <c r="L1729" i="1"/>
  <c r="O1729" i="1" s="1"/>
  <c r="U1729" i="1"/>
  <c r="AC1023" i="1" l="1"/>
  <c r="AD1022" i="1"/>
  <c r="AE1022" i="1"/>
  <c r="AI1022" i="1"/>
  <c r="AJ1022" i="1" s="1"/>
  <c r="AL972" i="1"/>
  <c r="AK973" i="1"/>
  <c r="AQ972" i="1"/>
  <c r="AM972" i="1"/>
  <c r="AR971" i="1"/>
  <c r="BH872" i="1"/>
  <c r="AS927" i="1"/>
  <c r="AT926" i="1"/>
  <c r="AU926" i="1"/>
  <c r="AY926" i="1"/>
  <c r="BA874" i="1"/>
  <c r="BB873" i="1"/>
  <c r="BC873" i="1"/>
  <c r="BG873" i="1"/>
  <c r="BP823" i="1"/>
  <c r="BO824" i="1"/>
  <c r="BI825" i="1"/>
  <c r="BJ824" i="1"/>
  <c r="BK824" i="1"/>
  <c r="K1731" i="1"/>
  <c r="P722" i="1"/>
  <c r="L1730" i="1"/>
  <c r="O1730" i="1" s="1"/>
  <c r="U1730" i="1"/>
  <c r="W1729" i="1"/>
  <c r="J1732" i="1"/>
  <c r="M1732" i="1"/>
  <c r="N1732" i="1" s="1"/>
  <c r="I1733" i="1"/>
  <c r="AZ926" i="1" l="1"/>
  <c r="AC1024" i="1"/>
  <c r="AD1023" i="1"/>
  <c r="AE1023" i="1"/>
  <c r="AI1023" i="1"/>
  <c r="BH873" i="1"/>
  <c r="AQ973" i="1"/>
  <c r="AL973" i="1"/>
  <c r="AK974" i="1"/>
  <c r="AM973" i="1"/>
  <c r="AR972" i="1"/>
  <c r="AS928" i="1"/>
  <c r="AT927" i="1"/>
  <c r="AU927" i="1"/>
  <c r="AY927" i="1"/>
  <c r="BA875" i="1"/>
  <c r="BB874" i="1"/>
  <c r="BC874" i="1"/>
  <c r="BG874" i="1"/>
  <c r="BP824" i="1"/>
  <c r="BO825" i="1"/>
  <c r="BI826" i="1"/>
  <c r="BJ825" i="1"/>
  <c r="BK825" i="1"/>
  <c r="J1733" i="1"/>
  <c r="M1733" i="1"/>
  <c r="N1733" i="1" s="1"/>
  <c r="I1734" i="1"/>
  <c r="K1732" i="1"/>
  <c r="W1730" i="1"/>
  <c r="X722" i="1"/>
  <c r="L1731" i="1"/>
  <c r="O1731" i="1" s="1"/>
  <c r="U1731" i="1"/>
  <c r="AC1025" i="1" l="1"/>
  <c r="AD1024" i="1"/>
  <c r="AE1024" i="1"/>
  <c r="AI1024" i="1"/>
  <c r="AJ1024" i="1" s="1"/>
  <c r="AJ1023" i="1"/>
  <c r="AK975" i="1"/>
  <c r="AL974" i="1"/>
  <c r="AQ974" i="1"/>
  <c r="AM974" i="1"/>
  <c r="AR973" i="1"/>
  <c r="AZ927" i="1"/>
  <c r="BH874" i="1"/>
  <c r="AS929" i="1"/>
  <c r="AT928" i="1"/>
  <c r="AU928" i="1"/>
  <c r="AY928" i="1"/>
  <c r="AZ928" i="1" s="1"/>
  <c r="BB875" i="1"/>
  <c r="BA876" i="1"/>
  <c r="BC875" i="1"/>
  <c r="BG875" i="1"/>
  <c r="BP825" i="1"/>
  <c r="BI827" i="1"/>
  <c r="BJ826" i="1"/>
  <c r="BO826" i="1"/>
  <c r="BK826" i="1"/>
  <c r="B722" i="1"/>
  <c r="J1734" i="1"/>
  <c r="M1734" i="1"/>
  <c r="N1734" i="1" s="1"/>
  <c r="I1735" i="1"/>
  <c r="W1731" i="1"/>
  <c r="C723" i="1"/>
  <c r="K1733" i="1"/>
  <c r="L1732" i="1"/>
  <c r="O1732" i="1" s="1"/>
  <c r="U1732" i="1"/>
  <c r="AD1025" i="1" l="1"/>
  <c r="AC1026" i="1"/>
  <c r="AE1025" i="1"/>
  <c r="AI1025" i="1"/>
  <c r="AJ1025" i="1" s="1"/>
  <c r="AR974" i="1"/>
  <c r="AL975" i="1"/>
  <c r="AQ975" i="1"/>
  <c r="AK976" i="1"/>
  <c r="AM975" i="1"/>
  <c r="BH875" i="1"/>
  <c r="AS930" i="1"/>
  <c r="AT929" i="1"/>
  <c r="AU929" i="1"/>
  <c r="AY929" i="1"/>
  <c r="BA877" i="1"/>
  <c r="BB876" i="1"/>
  <c r="BC876" i="1"/>
  <c r="BG876" i="1"/>
  <c r="BP826" i="1"/>
  <c r="BI828" i="1"/>
  <c r="BO827" i="1"/>
  <c r="BJ827" i="1"/>
  <c r="BK827" i="1"/>
  <c r="K1734" i="1"/>
  <c r="L1733" i="1"/>
  <c r="O1733" i="1" s="1"/>
  <c r="U1733" i="1"/>
  <c r="J1735" i="1"/>
  <c r="M1735" i="1"/>
  <c r="N1735" i="1" s="1"/>
  <c r="I1736" i="1"/>
  <c r="W1732" i="1"/>
  <c r="P723" i="1"/>
  <c r="AZ929" i="1" l="1"/>
  <c r="AD1026" i="1"/>
  <c r="AC1027" i="1"/>
  <c r="AE1026" i="1"/>
  <c r="AI1026" i="1"/>
  <c r="AK977" i="1"/>
  <c r="AL976" i="1"/>
  <c r="AQ976" i="1"/>
  <c r="AM976" i="1"/>
  <c r="BH876" i="1"/>
  <c r="AR975" i="1"/>
  <c r="AS931" i="1"/>
  <c r="AT930" i="1"/>
  <c r="AU930" i="1"/>
  <c r="AY930" i="1"/>
  <c r="AZ930" i="1" s="1"/>
  <c r="BB877" i="1"/>
  <c r="BA878" i="1"/>
  <c r="BC877" i="1"/>
  <c r="BG877" i="1"/>
  <c r="BP827" i="1"/>
  <c r="BO828" i="1"/>
  <c r="BI829" i="1"/>
  <c r="BJ828" i="1"/>
  <c r="BK828" i="1"/>
  <c r="M1736" i="1"/>
  <c r="J1736" i="1"/>
  <c r="N1736" i="1"/>
  <c r="I1737" i="1"/>
  <c r="X723" i="1"/>
  <c r="W1733" i="1"/>
  <c r="K1735" i="1"/>
  <c r="L1734" i="1"/>
  <c r="O1734" i="1" s="1"/>
  <c r="U1734" i="1"/>
  <c r="AC1028" i="1" l="1"/>
  <c r="AD1027" i="1"/>
  <c r="AE1027" i="1"/>
  <c r="AI1027" i="1"/>
  <c r="AJ1027" i="1" s="1"/>
  <c r="AJ1026" i="1"/>
  <c r="AR976" i="1"/>
  <c r="AL977" i="1"/>
  <c r="AK978" i="1"/>
  <c r="AQ977" i="1"/>
  <c r="AM977" i="1"/>
  <c r="BH877" i="1"/>
  <c r="AS932" i="1"/>
  <c r="AT931" i="1"/>
  <c r="AU931" i="1"/>
  <c r="AY931" i="1"/>
  <c r="BA879" i="1"/>
  <c r="BB878" i="1"/>
  <c r="BC878" i="1"/>
  <c r="BG878" i="1"/>
  <c r="BP828" i="1"/>
  <c r="BO829" i="1"/>
  <c r="BI830" i="1"/>
  <c r="BJ829" i="1"/>
  <c r="BK829" i="1"/>
  <c r="B723" i="1"/>
  <c r="C724" i="1"/>
  <c r="J1737" i="1"/>
  <c r="M1737" i="1"/>
  <c r="N1737" i="1" s="1"/>
  <c r="I1738" i="1"/>
  <c r="L1735" i="1"/>
  <c r="O1735" i="1" s="1"/>
  <c r="U1735" i="1"/>
  <c r="K1736" i="1"/>
  <c r="W1734" i="1"/>
  <c r="AD1028" i="1" l="1"/>
  <c r="AC1029" i="1"/>
  <c r="AE1028" i="1"/>
  <c r="AI1028" i="1"/>
  <c r="AJ1028" i="1" s="1"/>
  <c r="AZ931" i="1"/>
  <c r="AL978" i="1"/>
  <c r="AK979" i="1"/>
  <c r="AQ978" i="1"/>
  <c r="AM978" i="1"/>
  <c r="BH878" i="1"/>
  <c r="AR977" i="1"/>
  <c r="AS933" i="1"/>
  <c r="AT932" i="1"/>
  <c r="AU932" i="1"/>
  <c r="AY932" i="1"/>
  <c r="AZ932" i="1" s="1"/>
  <c r="BB879" i="1"/>
  <c r="BA880" i="1"/>
  <c r="BC879" i="1"/>
  <c r="BG879" i="1"/>
  <c r="BP829" i="1"/>
  <c r="BO830" i="1"/>
  <c r="BI831" i="1"/>
  <c r="BJ830" i="1"/>
  <c r="BK830" i="1"/>
  <c r="P724" i="1"/>
  <c r="X724" i="1" s="1"/>
  <c r="M1738" i="1"/>
  <c r="N1738" i="1" s="1"/>
  <c r="J1738" i="1"/>
  <c r="I1739" i="1"/>
  <c r="L1736" i="1"/>
  <c r="O1736" i="1" s="1"/>
  <c r="U1736" i="1"/>
  <c r="K1737" i="1"/>
  <c r="W1735" i="1"/>
  <c r="AD1029" i="1" l="1"/>
  <c r="AC1030" i="1"/>
  <c r="AE1029" i="1"/>
  <c r="AI1029" i="1"/>
  <c r="AJ1029" i="1" s="1"/>
  <c r="AK980" i="1"/>
  <c r="AQ979" i="1"/>
  <c r="AL979" i="1"/>
  <c r="AM979" i="1"/>
  <c r="AR978" i="1"/>
  <c r="BH879" i="1"/>
  <c r="AS934" i="1"/>
  <c r="AT933" i="1"/>
  <c r="AU933" i="1"/>
  <c r="AY933" i="1"/>
  <c r="BA881" i="1"/>
  <c r="BB880" i="1"/>
  <c r="BC880" i="1"/>
  <c r="BG880" i="1"/>
  <c r="BP830" i="1"/>
  <c r="BJ831" i="1"/>
  <c r="BI832" i="1"/>
  <c r="BI833" i="1" s="1"/>
  <c r="BO831" i="1"/>
  <c r="BK831" i="1"/>
  <c r="B724" i="1"/>
  <c r="C725" i="1"/>
  <c r="L1737" i="1"/>
  <c r="O1737" i="1" s="1"/>
  <c r="U1737" i="1"/>
  <c r="J1739" i="1"/>
  <c r="M1739" i="1"/>
  <c r="N1739" i="1" s="1"/>
  <c r="I1740" i="1"/>
  <c r="K1738" i="1"/>
  <c r="W1736" i="1"/>
  <c r="AZ933" i="1" l="1"/>
  <c r="AD1030" i="1"/>
  <c r="AC1031" i="1"/>
  <c r="AE1030" i="1"/>
  <c r="AI1030" i="1"/>
  <c r="AR979" i="1"/>
  <c r="BH880" i="1"/>
  <c r="AK981" i="1"/>
  <c r="AL980" i="1"/>
  <c r="AQ980" i="1"/>
  <c r="AM980" i="1"/>
  <c r="AT934" i="1"/>
  <c r="AS935" i="1"/>
  <c r="AU934" i="1"/>
  <c r="AY934" i="1"/>
  <c r="BJ833" i="1"/>
  <c r="BI834" i="1"/>
  <c r="BK833" i="1"/>
  <c r="BO833" i="1"/>
  <c r="BB881" i="1"/>
  <c r="BA882" i="1"/>
  <c r="BC881" i="1"/>
  <c r="BG881" i="1"/>
  <c r="BH881" i="1" s="1"/>
  <c r="BJ832" i="1"/>
  <c r="BO832" i="1"/>
  <c r="BK832" i="1"/>
  <c r="BP831" i="1"/>
  <c r="P725" i="1"/>
  <c r="X725" i="1" s="1"/>
  <c r="L1738" i="1"/>
  <c r="O1738" i="1" s="1"/>
  <c r="U1738" i="1"/>
  <c r="J1740" i="1"/>
  <c r="N1740" i="1"/>
  <c r="M1740" i="1"/>
  <c r="I1741" i="1"/>
  <c r="W1737" i="1"/>
  <c r="K1739" i="1"/>
  <c r="AZ934" i="1" l="1"/>
  <c r="AD1031" i="1"/>
  <c r="AC1032" i="1"/>
  <c r="AE1031" i="1"/>
  <c r="AI1031" i="1"/>
  <c r="AJ1030" i="1"/>
  <c r="AR980" i="1"/>
  <c r="AL981" i="1"/>
  <c r="AK982" i="1"/>
  <c r="AQ981" i="1"/>
  <c r="AM981" i="1"/>
  <c r="BP833" i="1"/>
  <c r="AS936" i="1"/>
  <c r="AT935" i="1"/>
  <c r="AU935" i="1"/>
  <c r="AY935" i="1"/>
  <c r="BB882" i="1"/>
  <c r="BA883" i="1"/>
  <c r="BC882" i="1"/>
  <c r="BG882" i="1"/>
  <c r="BJ834" i="1"/>
  <c r="BI835" i="1"/>
  <c r="BK834" i="1"/>
  <c r="BO834" i="1"/>
  <c r="BP832" i="1"/>
  <c r="B725" i="1"/>
  <c r="K1740" i="1"/>
  <c r="J1741" i="1"/>
  <c r="M1741" i="1"/>
  <c r="N1741" i="1" s="1"/>
  <c r="I1742" i="1"/>
  <c r="L1739" i="1"/>
  <c r="O1739" i="1" s="1"/>
  <c r="U1739" i="1"/>
  <c r="C726" i="1"/>
  <c r="W1738" i="1"/>
  <c r="AJ1031" i="1" l="1"/>
  <c r="AC1033" i="1"/>
  <c r="AD1032" i="1"/>
  <c r="AE1032" i="1"/>
  <c r="AI1032" i="1"/>
  <c r="AZ935" i="1"/>
  <c r="BH882" i="1"/>
  <c r="AL982" i="1"/>
  <c r="AK983" i="1"/>
  <c r="AK984" i="1" s="1"/>
  <c r="AQ982" i="1"/>
  <c r="AM982" i="1"/>
  <c r="AR981" i="1"/>
  <c r="BP834" i="1"/>
  <c r="AS937" i="1"/>
  <c r="AT936" i="1"/>
  <c r="AU936" i="1"/>
  <c r="AY936" i="1"/>
  <c r="BJ835" i="1"/>
  <c r="BI836" i="1"/>
  <c r="BK835" i="1"/>
  <c r="BO835" i="1"/>
  <c r="BA884" i="1"/>
  <c r="BB883" i="1"/>
  <c r="BC883" i="1"/>
  <c r="BG883" i="1"/>
  <c r="W1739" i="1"/>
  <c r="P726" i="1"/>
  <c r="M1742" i="1"/>
  <c r="N1742" i="1" s="1"/>
  <c r="J1742" i="1"/>
  <c r="I1743" i="1"/>
  <c r="K1741" i="1"/>
  <c r="L1740" i="1"/>
  <c r="O1740" i="1" s="1"/>
  <c r="U1740" i="1"/>
  <c r="AZ936" i="1" l="1"/>
  <c r="AJ1032" i="1"/>
  <c r="AC1034" i="1"/>
  <c r="AD1033" i="1"/>
  <c r="AE1033" i="1"/>
  <c r="AI1033" i="1"/>
  <c r="AK985" i="1"/>
  <c r="AL984" i="1"/>
  <c r="AM984" i="1"/>
  <c r="AQ984" i="1"/>
  <c r="AL983" i="1"/>
  <c r="AQ983" i="1"/>
  <c r="AM983" i="1"/>
  <c r="AR982" i="1"/>
  <c r="BP835" i="1"/>
  <c r="AS938" i="1"/>
  <c r="AT937" i="1"/>
  <c r="AU937" i="1"/>
  <c r="AY937" i="1"/>
  <c r="BH883" i="1"/>
  <c r="BJ836" i="1"/>
  <c r="BI837" i="1"/>
  <c r="BK836" i="1"/>
  <c r="BO836" i="1"/>
  <c r="BB884" i="1"/>
  <c r="BA885" i="1"/>
  <c r="BC884" i="1"/>
  <c r="BG884" i="1"/>
  <c r="K1742" i="1"/>
  <c r="X726" i="1"/>
  <c r="L1741" i="1"/>
  <c r="O1741" i="1" s="1"/>
  <c r="U1741" i="1"/>
  <c r="W1740" i="1"/>
  <c r="J1743" i="1"/>
  <c r="M1743" i="1"/>
  <c r="N1743" i="1" s="1"/>
  <c r="I1744" i="1"/>
  <c r="AJ1033" i="1" l="1"/>
  <c r="AR984" i="1"/>
  <c r="AD1034" i="1"/>
  <c r="AC1035" i="1"/>
  <c r="AE1034" i="1"/>
  <c r="AI1034" i="1"/>
  <c r="AJ1034" i="1" s="1"/>
  <c r="AZ937" i="1"/>
  <c r="AL985" i="1"/>
  <c r="AK986" i="1"/>
  <c r="AM985" i="1"/>
  <c r="AQ985" i="1"/>
  <c r="BP836" i="1"/>
  <c r="AR983" i="1"/>
  <c r="BH884" i="1"/>
  <c r="AS939" i="1"/>
  <c r="AT938" i="1"/>
  <c r="AU938" i="1"/>
  <c r="AY938" i="1"/>
  <c r="BA886" i="1"/>
  <c r="BB885" i="1"/>
  <c r="BC885" i="1"/>
  <c r="BG885" i="1"/>
  <c r="BH885" i="1" s="1"/>
  <c r="BJ837" i="1"/>
  <c r="BI838" i="1"/>
  <c r="BK837" i="1"/>
  <c r="BO837" i="1"/>
  <c r="B726" i="1"/>
  <c r="C727" i="1"/>
  <c r="K1743" i="1"/>
  <c r="W1741" i="1"/>
  <c r="M1744" i="1"/>
  <c r="N1744" i="1" s="1"/>
  <c r="J1744" i="1"/>
  <c r="I1745" i="1"/>
  <c r="L1742" i="1"/>
  <c r="O1742" i="1" s="1"/>
  <c r="U1742" i="1"/>
  <c r="AC1036" i="1" l="1"/>
  <c r="AD1035" i="1"/>
  <c r="AE1035" i="1"/>
  <c r="AI1035" i="1"/>
  <c r="AJ1035" i="1" s="1"/>
  <c r="AR985" i="1"/>
  <c r="AL986" i="1"/>
  <c r="AK987" i="1"/>
  <c r="AM986" i="1"/>
  <c r="AQ986" i="1"/>
  <c r="AZ938" i="1"/>
  <c r="AS940" i="1"/>
  <c r="AT939" i="1"/>
  <c r="AU939" i="1"/>
  <c r="AY939" i="1"/>
  <c r="BP837" i="1"/>
  <c r="BI839" i="1"/>
  <c r="BJ838" i="1"/>
  <c r="BK838" i="1"/>
  <c r="BO838" i="1"/>
  <c r="BB886" i="1"/>
  <c r="BA887" i="1"/>
  <c r="BC886" i="1"/>
  <c r="BG886" i="1"/>
  <c r="P727" i="1"/>
  <c r="K1744" i="1"/>
  <c r="J1745" i="1"/>
  <c r="M1745" i="1"/>
  <c r="N1745" i="1" s="1"/>
  <c r="W1742" i="1"/>
  <c r="L1743" i="1"/>
  <c r="O1743" i="1" s="1"/>
  <c r="U1743" i="1"/>
  <c r="AZ939" i="1" l="1"/>
  <c r="AD1036" i="1"/>
  <c r="AC1037" i="1"/>
  <c r="AE1036" i="1"/>
  <c r="AI1036" i="1"/>
  <c r="AR986" i="1"/>
  <c r="BP838" i="1"/>
  <c r="AK988" i="1"/>
  <c r="AL987" i="1"/>
  <c r="AM987" i="1"/>
  <c r="AQ987" i="1"/>
  <c r="AR987" i="1" s="1"/>
  <c r="BH886" i="1"/>
  <c r="AT940" i="1"/>
  <c r="AS941" i="1"/>
  <c r="AU940" i="1"/>
  <c r="AY940" i="1"/>
  <c r="AZ940" i="1" s="1"/>
  <c r="BB887" i="1"/>
  <c r="BA888" i="1"/>
  <c r="BC887" i="1"/>
  <c r="BG887" i="1"/>
  <c r="BI840" i="1"/>
  <c r="BJ839" i="1"/>
  <c r="BK839" i="1"/>
  <c r="BO839" i="1"/>
  <c r="X727" i="1"/>
  <c r="B727" i="1" s="1"/>
  <c r="C728" i="1"/>
  <c r="K1745" i="1"/>
  <c r="W1743" i="1"/>
  <c r="L1744" i="1"/>
  <c r="O1744" i="1" s="1"/>
  <c r="U1744" i="1"/>
  <c r="AD1037" i="1" l="1"/>
  <c r="AC1038" i="1"/>
  <c r="AE1037" i="1"/>
  <c r="AI1037" i="1"/>
  <c r="AJ1037" i="1" s="1"/>
  <c r="AJ1036" i="1"/>
  <c r="AK989" i="1"/>
  <c r="AL988" i="1"/>
  <c r="AM988" i="1"/>
  <c r="AQ988" i="1"/>
  <c r="BH887" i="1"/>
  <c r="AS942" i="1"/>
  <c r="AT941" i="1"/>
  <c r="AU941" i="1"/>
  <c r="AY941" i="1"/>
  <c r="BP839" i="1"/>
  <c r="BA889" i="1"/>
  <c r="BB888" i="1"/>
  <c r="BC888" i="1"/>
  <c r="BG888" i="1"/>
  <c r="BI841" i="1"/>
  <c r="BJ840" i="1"/>
  <c r="BK840" i="1"/>
  <c r="BO840" i="1"/>
  <c r="P728" i="1"/>
  <c r="W1744" i="1"/>
  <c r="L1745" i="1"/>
  <c r="O1745" i="1" s="1"/>
  <c r="U1745" i="1"/>
  <c r="AD1038" i="1" l="1"/>
  <c r="AC1039" i="1"/>
  <c r="AE1038" i="1"/>
  <c r="AI1038" i="1"/>
  <c r="AJ1038" i="1" s="1"/>
  <c r="AR988" i="1"/>
  <c r="AZ941" i="1"/>
  <c r="BH888" i="1"/>
  <c r="AK990" i="1"/>
  <c r="AL989" i="1"/>
  <c r="AM989" i="1"/>
  <c r="AQ989" i="1"/>
  <c r="AR989" i="1" s="1"/>
  <c r="BP840" i="1"/>
  <c r="AS943" i="1"/>
  <c r="AT942" i="1"/>
  <c r="AU942" i="1"/>
  <c r="AY942" i="1"/>
  <c r="AZ942" i="1" s="1"/>
  <c r="BJ841" i="1"/>
  <c r="BI842" i="1"/>
  <c r="BK841" i="1"/>
  <c r="BO841" i="1"/>
  <c r="BA890" i="1"/>
  <c r="BB889" i="1"/>
  <c r="BC889" i="1"/>
  <c r="BG889" i="1"/>
  <c r="X728" i="1"/>
  <c r="B728" i="1" s="1"/>
  <c r="C729" i="1"/>
  <c r="W1745" i="1"/>
  <c r="AC1040" i="1" l="1"/>
  <c r="AD1039" i="1"/>
  <c r="AE1039" i="1"/>
  <c r="AI1039" i="1"/>
  <c r="AJ1039" i="1" s="1"/>
  <c r="AL990" i="1"/>
  <c r="AK991" i="1"/>
  <c r="AM990" i="1"/>
  <c r="AQ990" i="1"/>
  <c r="BP841" i="1"/>
  <c r="AT943" i="1"/>
  <c r="AS944" i="1"/>
  <c r="AU943" i="1"/>
  <c r="AY943" i="1"/>
  <c r="BH889" i="1"/>
  <c r="BI843" i="1"/>
  <c r="BJ842" i="1"/>
  <c r="BK842" i="1"/>
  <c r="BO842" i="1"/>
  <c r="BB890" i="1"/>
  <c r="BA891" i="1"/>
  <c r="BA892" i="1" s="1"/>
  <c r="BC890" i="1"/>
  <c r="BG890" i="1"/>
  <c r="P729" i="1"/>
  <c r="AR990" i="1" l="1"/>
  <c r="BP842" i="1"/>
  <c r="AD1040" i="1"/>
  <c r="AC1041" i="1"/>
  <c r="AE1040" i="1"/>
  <c r="AI1040" i="1"/>
  <c r="AZ943" i="1"/>
  <c r="AK992" i="1"/>
  <c r="AL991" i="1"/>
  <c r="AM991" i="1"/>
  <c r="AQ991" i="1"/>
  <c r="BH890" i="1"/>
  <c r="AT944" i="1"/>
  <c r="AS945" i="1"/>
  <c r="AU944" i="1"/>
  <c r="AY944" i="1"/>
  <c r="BA893" i="1"/>
  <c r="BB892" i="1"/>
  <c r="BC892" i="1"/>
  <c r="BG892" i="1"/>
  <c r="BB891" i="1"/>
  <c r="BC891" i="1"/>
  <c r="BG891" i="1"/>
  <c r="BH891" i="1" s="1"/>
  <c r="BJ843" i="1"/>
  <c r="BI844" i="1"/>
  <c r="BK843" i="1"/>
  <c r="BO843" i="1"/>
  <c r="X729" i="1"/>
  <c r="B729" i="1" s="1"/>
  <c r="C730" i="1"/>
  <c r="AZ944" i="1" l="1"/>
  <c r="AD1041" i="1"/>
  <c r="AC1042" i="1"/>
  <c r="AE1041" i="1"/>
  <c r="AI1041" i="1"/>
  <c r="AJ1040" i="1"/>
  <c r="AR991" i="1"/>
  <c r="BP843" i="1"/>
  <c r="BH892" i="1"/>
  <c r="AK993" i="1"/>
  <c r="AL992" i="1"/>
  <c r="AM992" i="1"/>
  <c r="AQ992" i="1"/>
  <c r="BB893" i="1"/>
  <c r="BA894" i="1"/>
  <c r="BC893" i="1"/>
  <c r="BG893" i="1"/>
  <c r="AS946" i="1"/>
  <c r="AT945" i="1"/>
  <c r="AU945" i="1"/>
  <c r="AY945" i="1"/>
  <c r="BI845" i="1"/>
  <c r="BJ844" i="1"/>
  <c r="BK844" i="1"/>
  <c r="BO844" i="1"/>
  <c r="P730" i="1"/>
  <c r="X730" i="1" s="1"/>
  <c r="AJ1041" i="1" l="1"/>
  <c r="BH893" i="1"/>
  <c r="AR992" i="1"/>
  <c r="AD1042" i="1"/>
  <c r="AC1043" i="1"/>
  <c r="AE1042" i="1"/>
  <c r="AI1042" i="1"/>
  <c r="AK994" i="1"/>
  <c r="AL993" i="1"/>
  <c r="AM993" i="1"/>
  <c r="AQ993" i="1"/>
  <c r="AS947" i="1"/>
  <c r="AT946" i="1"/>
  <c r="AU946" i="1"/>
  <c r="AY946" i="1"/>
  <c r="AZ945" i="1"/>
  <c r="BA895" i="1"/>
  <c r="BB894" i="1"/>
  <c r="BC894" i="1"/>
  <c r="BG894" i="1"/>
  <c r="BI846" i="1"/>
  <c r="BJ845" i="1"/>
  <c r="BK845" i="1"/>
  <c r="BO845" i="1"/>
  <c r="BP844" i="1"/>
  <c r="B730" i="1"/>
  <c r="C731" i="1"/>
  <c r="AJ1042" i="1" l="1"/>
  <c r="AR993" i="1"/>
  <c r="AD1043" i="1"/>
  <c r="AC1044" i="1"/>
  <c r="AE1043" i="1"/>
  <c r="AI1043" i="1"/>
  <c r="AZ946" i="1"/>
  <c r="BH894" i="1"/>
  <c r="AK995" i="1"/>
  <c r="AL994" i="1"/>
  <c r="AM994" i="1"/>
  <c r="AQ994" i="1"/>
  <c r="BA896" i="1"/>
  <c r="BB895" i="1"/>
  <c r="BC895" i="1"/>
  <c r="BG895" i="1"/>
  <c r="BP845" i="1"/>
  <c r="AS948" i="1"/>
  <c r="AT947" i="1"/>
  <c r="AU947" i="1"/>
  <c r="AY947" i="1"/>
  <c r="BI847" i="1"/>
  <c r="BJ846" i="1"/>
  <c r="BK846" i="1"/>
  <c r="BO846" i="1"/>
  <c r="P731" i="1"/>
  <c r="C732" i="1"/>
  <c r="AZ947" i="1" l="1"/>
  <c r="AJ1043" i="1"/>
  <c r="BH895" i="1"/>
  <c r="AR994" i="1"/>
  <c r="AD1044" i="1"/>
  <c r="AC1045" i="1"/>
  <c r="AC1046" i="1" s="1"/>
  <c r="AE1044" i="1"/>
  <c r="AI1044" i="1"/>
  <c r="AL995" i="1"/>
  <c r="AK996" i="1"/>
  <c r="AM995" i="1"/>
  <c r="AQ995" i="1"/>
  <c r="AT948" i="1"/>
  <c r="AS949" i="1"/>
  <c r="AU948" i="1"/>
  <c r="AY948" i="1"/>
  <c r="BP846" i="1"/>
  <c r="BA897" i="1"/>
  <c r="BB896" i="1"/>
  <c r="BC896" i="1"/>
  <c r="BG896" i="1"/>
  <c r="BI848" i="1"/>
  <c r="BJ847" i="1"/>
  <c r="BK847" i="1"/>
  <c r="BO847" i="1"/>
  <c r="X731" i="1"/>
  <c r="B731" i="1" s="1"/>
  <c r="P732" i="1"/>
  <c r="AJ1044" i="1" l="1"/>
  <c r="AC1047" i="1"/>
  <c r="AD1046" i="1"/>
  <c r="AE1046" i="1"/>
  <c r="AI1046" i="1"/>
  <c r="AJ1046" i="1" s="1"/>
  <c r="AR995" i="1"/>
  <c r="AD1045" i="1"/>
  <c r="AE1045" i="1"/>
  <c r="AI1045" i="1"/>
  <c r="AZ948" i="1"/>
  <c r="AK997" i="1"/>
  <c r="AL996" i="1"/>
  <c r="AM996" i="1"/>
  <c r="AQ996" i="1"/>
  <c r="BH896" i="1"/>
  <c r="BB897" i="1"/>
  <c r="BA898" i="1"/>
  <c r="BC897" i="1"/>
  <c r="BG897" i="1"/>
  <c r="AS950" i="1"/>
  <c r="AT949" i="1"/>
  <c r="AU949" i="1"/>
  <c r="AY949" i="1"/>
  <c r="BP847" i="1"/>
  <c r="BJ848" i="1"/>
  <c r="BI849" i="1"/>
  <c r="BK848" i="1"/>
  <c r="BO848" i="1"/>
  <c r="X732" i="1"/>
  <c r="AJ1045" i="1" l="1"/>
  <c r="AC1048" i="1"/>
  <c r="AD1047" i="1"/>
  <c r="AE1047" i="1"/>
  <c r="AI1047" i="1"/>
  <c r="AJ1047" i="1" s="1"/>
  <c r="BH897" i="1"/>
  <c r="AR996" i="1"/>
  <c r="AK998" i="1"/>
  <c r="AL997" i="1"/>
  <c r="AM997" i="1"/>
  <c r="AQ997" i="1"/>
  <c r="AT950" i="1"/>
  <c r="AS951" i="1"/>
  <c r="AU950" i="1"/>
  <c r="AY950" i="1"/>
  <c r="AZ949" i="1"/>
  <c r="BB898" i="1"/>
  <c r="BA899" i="1"/>
  <c r="BC898" i="1"/>
  <c r="BG898" i="1"/>
  <c r="BP848" i="1"/>
  <c r="BI850" i="1"/>
  <c r="BJ849" i="1"/>
  <c r="BK849" i="1"/>
  <c r="BO849" i="1"/>
  <c r="B732" i="1"/>
  <c r="C733" i="1"/>
  <c r="AD1048" i="1" l="1"/>
  <c r="AC1049" i="1"/>
  <c r="AE1048" i="1"/>
  <c r="AI1048" i="1"/>
  <c r="AR997" i="1"/>
  <c r="AZ950" i="1"/>
  <c r="AK999" i="1"/>
  <c r="AL998" i="1"/>
  <c r="AM998" i="1"/>
  <c r="AQ998" i="1"/>
  <c r="BH898" i="1"/>
  <c r="BP849" i="1"/>
  <c r="AS952" i="1"/>
  <c r="AT951" i="1"/>
  <c r="AU951" i="1"/>
  <c r="AY951" i="1"/>
  <c r="AZ951" i="1" s="1"/>
  <c r="BB899" i="1"/>
  <c r="BA900" i="1"/>
  <c r="BC899" i="1"/>
  <c r="BG899" i="1"/>
  <c r="BI851" i="1"/>
  <c r="BJ850" i="1"/>
  <c r="BK850" i="1"/>
  <c r="BO850" i="1"/>
  <c r="P733" i="1"/>
  <c r="C734" i="1"/>
  <c r="AJ1048" i="1" l="1"/>
  <c r="AR998" i="1"/>
  <c r="AD1049" i="1"/>
  <c r="AC1050" i="1"/>
  <c r="AE1049" i="1"/>
  <c r="AI1049" i="1"/>
  <c r="AJ1049" i="1" s="1"/>
  <c r="BH899" i="1"/>
  <c r="AL999" i="1"/>
  <c r="AK1000" i="1"/>
  <c r="AM999" i="1"/>
  <c r="AQ999" i="1"/>
  <c r="AT952" i="1"/>
  <c r="AS953" i="1"/>
  <c r="AU952" i="1"/>
  <c r="AY952" i="1"/>
  <c r="BP850" i="1"/>
  <c r="BB900" i="1"/>
  <c r="BA901" i="1"/>
  <c r="BC900" i="1"/>
  <c r="BG900" i="1"/>
  <c r="X733" i="1"/>
  <c r="B733" i="1" s="1"/>
  <c r="BJ851" i="1"/>
  <c r="BI852" i="1"/>
  <c r="BK851" i="1"/>
  <c r="BO851" i="1"/>
  <c r="P734" i="1"/>
  <c r="AC1051" i="1" l="1"/>
  <c r="AD1050" i="1"/>
  <c r="AE1050" i="1"/>
  <c r="AI1050" i="1"/>
  <c r="AJ1050" i="1" s="1"/>
  <c r="AR999" i="1"/>
  <c r="AZ952" i="1"/>
  <c r="AK1001" i="1"/>
  <c r="AL1000" i="1"/>
  <c r="AM1000" i="1"/>
  <c r="AQ1000" i="1"/>
  <c r="BH900" i="1"/>
  <c r="BP851" i="1"/>
  <c r="AT953" i="1"/>
  <c r="AS954" i="1"/>
  <c r="AS955" i="1" s="1"/>
  <c r="AU953" i="1"/>
  <c r="AY953" i="1"/>
  <c r="BA902" i="1"/>
  <c r="BB901" i="1"/>
  <c r="BC901" i="1"/>
  <c r="BG901" i="1"/>
  <c r="BI853" i="1"/>
  <c r="BJ852" i="1"/>
  <c r="BK852" i="1"/>
  <c r="BO852" i="1"/>
  <c r="X734" i="1"/>
  <c r="AZ953" i="1" l="1"/>
  <c r="AR1000" i="1"/>
  <c r="AC1052" i="1"/>
  <c r="AD1051" i="1"/>
  <c r="AE1051" i="1"/>
  <c r="AI1051" i="1"/>
  <c r="AJ1051" i="1" s="1"/>
  <c r="BH901" i="1"/>
  <c r="BP852" i="1"/>
  <c r="AK1002" i="1"/>
  <c r="AL1001" i="1"/>
  <c r="AM1001" i="1"/>
  <c r="AQ1001" i="1"/>
  <c r="AR1001" i="1" s="1"/>
  <c r="AS956" i="1"/>
  <c r="AT955" i="1"/>
  <c r="AY955" i="1"/>
  <c r="AU955" i="1"/>
  <c r="AT954" i="1"/>
  <c r="AU954" i="1"/>
  <c r="AY954" i="1"/>
  <c r="BA903" i="1"/>
  <c r="BB902" i="1"/>
  <c r="BC902" i="1"/>
  <c r="BG902" i="1"/>
  <c r="BJ853" i="1"/>
  <c r="BI854" i="1"/>
  <c r="BK853" i="1"/>
  <c r="BO853" i="1"/>
  <c r="B734" i="1"/>
  <c r="C735" i="1"/>
  <c r="AC1053" i="1" l="1"/>
  <c r="AD1052" i="1"/>
  <c r="AE1052" i="1"/>
  <c r="AI1052" i="1"/>
  <c r="AL1002" i="1"/>
  <c r="AK1003" i="1"/>
  <c r="AM1002" i="1"/>
  <c r="AQ1002" i="1"/>
  <c r="AZ955" i="1"/>
  <c r="BP853" i="1"/>
  <c r="AZ954" i="1"/>
  <c r="AT956" i="1"/>
  <c r="AS957" i="1"/>
  <c r="AY956" i="1"/>
  <c r="AU956" i="1"/>
  <c r="BA904" i="1"/>
  <c r="BB903" i="1"/>
  <c r="BC903" i="1"/>
  <c r="BG903" i="1"/>
  <c r="BH902" i="1"/>
  <c r="BI855" i="1"/>
  <c r="BJ854" i="1"/>
  <c r="BK854" i="1"/>
  <c r="BO854" i="1"/>
  <c r="P735" i="1"/>
  <c r="AJ1052" i="1" l="1"/>
  <c r="AR1002" i="1"/>
  <c r="BH903" i="1"/>
  <c r="AD1053" i="1"/>
  <c r="AC1054" i="1"/>
  <c r="AE1053" i="1"/>
  <c r="AI1053" i="1"/>
  <c r="BP854" i="1"/>
  <c r="AK1004" i="1"/>
  <c r="AL1003" i="1"/>
  <c r="AM1003" i="1"/>
  <c r="AQ1003" i="1"/>
  <c r="AT957" i="1"/>
  <c r="AS958" i="1"/>
  <c r="AY957" i="1"/>
  <c r="AU957" i="1"/>
  <c r="AZ956" i="1"/>
  <c r="BA905" i="1"/>
  <c r="BB904" i="1"/>
  <c r="BC904" i="1"/>
  <c r="BG904" i="1"/>
  <c r="BJ855" i="1"/>
  <c r="BI856" i="1"/>
  <c r="BK855" i="1"/>
  <c r="BO855" i="1"/>
  <c r="X735" i="1"/>
  <c r="AJ1053" i="1" l="1"/>
  <c r="AD1054" i="1"/>
  <c r="AC1055" i="1"/>
  <c r="AE1054" i="1"/>
  <c r="AI1054" i="1"/>
  <c r="AJ1054" i="1" s="1"/>
  <c r="AR1003" i="1"/>
  <c r="BH904" i="1"/>
  <c r="AK1005" i="1"/>
  <c r="AL1004" i="1"/>
  <c r="AM1004" i="1"/>
  <c r="AQ1004" i="1"/>
  <c r="AT958" i="1"/>
  <c r="AS959" i="1"/>
  <c r="AY958" i="1"/>
  <c r="AU958" i="1"/>
  <c r="AZ957" i="1"/>
  <c r="BP855" i="1"/>
  <c r="BA906" i="1"/>
  <c r="BB905" i="1"/>
  <c r="BC905" i="1"/>
  <c r="BG905" i="1"/>
  <c r="BH905" i="1" s="1"/>
  <c r="BI857" i="1"/>
  <c r="BJ856" i="1"/>
  <c r="BK856" i="1"/>
  <c r="BO856" i="1"/>
  <c r="B735" i="1"/>
  <c r="C736" i="1"/>
  <c r="AR1004" i="1" l="1"/>
  <c r="AD1055" i="1"/>
  <c r="AC1056" i="1"/>
  <c r="AE1055" i="1"/>
  <c r="AI1055" i="1"/>
  <c r="AJ1055" i="1" s="1"/>
  <c r="AL1005" i="1"/>
  <c r="AK1006" i="1"/>
  <c r="AM1005" i="1"/>
  <c r="AQ1005" i="1"/>
  <c r="BP856" i="1"/>
  <c r="AS960" i="1"/>
  <c r="AY959" i="1"/>
  <c r="AT959" i="1"/>
  <c r="AU959" i="1"/>
  <c r="AZ958" i="1"/>
  <c r="BB906" i="1"/>
  <c r="BA907" i="1"/>
  <c r="BC906" i="1"/>
  <c r="BG906" i="1"/>
  <c r="BJ857" i="1"/>
  <c r="BI858" i="1"/>
  <c r="BK857" i="1"/>
  <c r="BO857" i="1"/>
  <c r="P736" i="1"/>
  <c r="AD1056" i="1" l="1"/>
  <c r="AC1057" i="1"/>
  <c r="AE1056" i="1"/>
  <c r="AI1056" i="1"/>
  <c r="AJ1056" i="1" s="1"/>
  <c r="AR1005" i="1"/>
  <c r="BH906" i="1"/>
  <c r="AL1006" i="1"/>
  <c r="AK1007" i="1"/>
  <c r="AM1006" i="1"/>
  <c r="AQ1006" i="1"/>
  <c r="AZ959" i="1"/>
  <c r="AT960" i="1"/>
  <c r="AS961" i="1"/>
  <c r="AY960" i="1"/>
  <c r="AU960" i="1"/>
  <c r="BP857" i="1"/>
  <c r="BB907" i="1"/>
  <c r="BA908" i="1"/>
  <c r="BC907" i="1"/>
  <c r="BG907" i="1"/>
  <c r="BJ858" i="1"/>
  <c r="BI859" i="1"/>
  <c r="BK858" i="1"/>
  <c r="BO858" i="1"/>
  <c r="X736" i="1"/>
  <c r="B736" i="1" s="1"/>
  <c r="C737" i="1"/>
  <c r="AD1057" i="1" l="1"/>
  <c r="AC1058" i="1"/>
  <c r="AE1057" i="1"/>
  <c r="AI1057" i="1"/>
  <c r="AJ1057" i="1" s="1"/>
  <c r="AR1006" i="1"/>
  <c r="AL1007" i="1"/>
  <c r="AK1008" i="1"/>
  <c r="AM1007" i="1"/>
  <c r="AQ1007" i="1"/>
  <c r="BH907" i="1"/>
  <c r="AT961" i="1"/>
  <c r="AS962" i="1"/>
  <c r="AY961" i="1"/>
  <c r="AU961" i="1"/>
  <c r="AZ960" i="1"/>
  <c r="BP858" i="1"/>
  <c r="BB908" i="1"/>
  <c r="BA909" i="1"/>
  <c r="BC908" i="1"/>
  <c r="BG908" i="1"/>
  <c r="BJ859" i="1"/>
  <c r="BI860" i="1"/>
  <c r="BK859" i="1"/>
  <c r="BO859" i="1"/>
  <c r="P737" i="1"/>
  <c r="AD1058" i="1" l="1"/>
  <c r="AC1059" i="1"/>
  <c r="AE1058" i="1"/>
  <c r="AI1058" i="1"/>
  <c r="AJ1058" i="1" s="1"/>
  <c r="AR1007" i="1"/>
  <c r="BH908" i="1"/>
  <c r="AL1008" i="1"/>
  <c r="AK1009" i="1"/>
  <c r="AM1008" i="1"/>
  <c r="AQ1008" i="1"/>
  <c r="BP859" i="1"/>
  <c r="AT962" i="1"/>
  <c r="AS963" i="1"/>
  <c r="AY962" i="1"/>
  <c r="AU962" i="1"/>
  <c r="AZ961" i="1"/>
  <c r="BB909" i="1"/>
  <c r="BA910" i="1"/>
  <c r="BC909" i="1"/>
  <c r="BG909" i="1"/>
  <c r="X737" i="1"/>
  <c r="B737" i="1" s="1"/>
  <c r="BJ860" i="1"/>
  <c r="BI861" i="1"/>
  <c r="BK860" i="1"/>
  <c r="BO860" i="1"/>
  <c r="C738" i="1"/>
  <c r="AR1008" i="1" l="1"/>
  <c r="AD1059" i="1"/>
  <c r="AC1060" i="1"/>
  <c r="AE1059" i="1"/>
  <c r="AI1059" i="1"/>
  <c r="AJ1059" i="1" s="1"/>
  <c r="BH909" i="1"/>
  <c r="AK1010" i="1"/>
  <c r="AL1009" i="1"/>
  <c r="AM1009" i="1"/>
  <c r="AQ1009" i="1"/>
  <c r="AY963" i="1"/>
  <c r="AT963" i="1"/>
  <c r="AS964" i="1"/>
  <c r="AU963" i="1"/>
  <c r="AZ962" i="1"/>
  <c r="BP860" i="1"/>
  <c r="BA911" i="1"/>
  <c r="BB910" i="1"/>
  <c r="BC910" i="1"/>
  <c r="BG910" i="1"/>
  <c r="BI862" i="1"/>
  <c r="BJ861" i="1"/>
  <c r="BK861" i="1"/>
  <c r="BO861" i="1"/>
  <c r="P738" i="1"/>
  <c r="BH910" i="1" l="1"/>
  <c r="AC1061" i="1"/>
  <c r="AD1060" i="1"/>
  <c r="AE1060" i="1"/>
  <c r="AI1060" i="1"/>
  <c r="AJ1060" i="1" s="1"/>
  <c r="AR1009" i="1"/>
  <c r="AK1011" i="1"/>
  <c r="AL1010" i="1"/>
  <c r="AM1010" i="1"/>
  <c r="AQ1010" i="1"/>
  <c r="BP861" i="1"/>
  <c r="AS965" i="1"/>
  <c r="AY964" i="1"/>
  <c r="AT964" i="1"/>
  <c r="AU964" i="1"/>
  <c r="AZ963" i="1"/>
  <c r="BA912" i="1"/>
  <c r="BB911" i="1"/>
  <c r="BC911" i="1"/>
  <c r="BG911" i="1"/>
  <c r="BJ862" i="1"/>
  <c r="BI863" i="1"/>
  <c r="BK862" i="1"/>
  <c r="BO862" i="1"/>
  <c r="X738" i="1"/>
  <c r="AC1062" i="1" l="1"/>
  <c r="AD1061" i="1"/>
  <c r="AE1061" i="1"/>
  <c r="AI1061" i="1"/>
  <c r="AJ1061" i="1" s="1"/>
  <c r="AR1010" i="1"/>
  <c r="BH911" i="1"/>
  <c r="AK1012" i="1"/>
  <c r="AL1011" i="1"/>
  <c r="AM1011" i="1"/>
  <c r="AQ1011" i="1"/>
  <c r="AZ964" i="1"/>
  <c r="AY965" i="1"/>
  <c r="AT965" i="1"/>
  <c r="AS966" i="1"/>
  <c r="AU965" i="1"/>
  <c r="BP862" i="1"/>
  <c r="BB912" i="1"/>
  <c r="BA913" i="1"/>
  <c r="BC912" i="1"/>
  <c r="BG912" i="1"/>
  <c r="BI864" i="1"/>
  <c r="BJ863" i="1"/>
  <c r="BK863" i="1"/>
  <c r="BO863" i="1"/>
  <c r="B738" i="1"/>
  <c r="C739" i="1"/>
  <c r="AR1011" i="1" l="1"/>
  <c r="AC1063" i="1"/>
  <c r="AD1062" i="1"/>
  <c r="AE1062" i="1"/>
  <c r="AI1062" i="1"/>
  <c r="AJ1062" i="1" s="1"/>
  <c r="BH912" i="1"/>
  <c r="AL1012" i="1"/>
  <c r="AK1013" i="1"/>
  <c r="AK1014" i="1" s="1"/>
  <c r="AM1012" i="1"/>
  <c r="AQ1012" i="1"/>
  <c r="AT966" i="1"/>
  <c r="AS967" i="1"/>
  <c r="AY966" i="1"/>
  <c r="AU966" i="1"/>
  <c r="AZ965" i="1"/>
  <c r="BP863" i="1"/>
  <c r="BA914" i="1"/>
  <c r="BB913" i="1"/>
  <c r="BC913" i="1"/>
  <c r="BG913" i="1"/>
  <c r="BI865" i="1"/>
  <c r="BJ864" i="1"/>
  <c r="BK864" i="1"/>
  <c r="BO864" i="1"/>
  <c r="P739" i="1"/>
  <c r="AC1064" i="1" l="1"/>
  <c r="AD1063" i="1"/>
  <c r="AE1063" i="1"/>
  <c r="AI1063" i="1"/>
  <c r="AJ1063" i="1" s="1"/>
  <c r="BH913" i="1"/>
  <c r="AK1015" i="1"/>
  <c r="AL1014" i="1"/>
  <c r="AM1014" i="1"/>
  <c r="AQ1014" i="1"/>
  <c r="AR1012" i="1"/>
  <c r="AL1013" i="1"/>
  <c r="AM1013" i="1"/>
  <c r="AQ1013" i="1"/>
  <c r="AS968" i="1"/>
  <c r="AY967" i="1"/>
  <c r="AT967" i="1"/>
  <c r="AU967" i="1"/>
  <c r="AZ966" i="1"/>
  <c r="BP864" i="1"/>
  <c r="BA915" i="1"/>
  <c r="BB914" i="1"/>
  <c r="BC914" i="1"/>
  <c r="BG914" i="1"/>
  <c r="X739" i="1"/>
  <c r="B739" i="1" s="1"/>
  <c r="BI866" i="1"/>
  <c r="BJ865" i="1"/>
  <c r="BK865" i="1"/>
  <c r="BO865" i="1"/>
  <c r="C740" i="1"/>
  <c r="BP865" i="1" l="1"/>
  <c r="AC1065" i="1"/>
  <c r="AD1064" i="1"/>
  <c r="AE1064" i="1"/>
  <c r="AI1064" i="1"/>
  <c r="AJ1064" i="1" s="1"/>
  <c r="AR1014" i="1"/>
  <c r="AR1013" i="1"/>
  <c r="AK1016" i="1"/>
  <c r="AL1015" i="1"/>
  <c r="AM1015" i="1"/>
  <c r="AQ1015" i="1"/>
  <c r="BH914" i="1"/>
  <c r="AZ967" i="1"/>
  <c r="AS969" i="1"/>
  <c r="AT968" i="1"/>
  <c r="AY968" i="1"/>
  <c r="AU968" i="1"/>
  <c r="BA916" i="1"/>
  <c r="BB915" i="1"/>
  <c r="BC915" i="1"/>
  <c r="BG915" i="1"/>
  <c r="BI867" i="1"/>
  <c r="BJ866" i="1"/>
  <c r="BK866" i="1"/>
  <c r="BO866" i="1"/>
  <c r="P740" i="1"/>
  <c r="R740" i="1"/>
  <c r="AR1015" i="1" l="1"/>
  <c r="AD1065" i="1"/>
  <c r="AC1066" i="1"/>
  <c r="AE1065" i="1"/>
  <c r="AI1065" i="1"/>
  <c r="AJ1065" i="1" s="1"/>
  <c r="BH915" i="1"/>
  <c r="AK1017" i="1"/>
  <c r="AL1016" i="1"/>
  <c r="AM1016" i="1"/>
  <c r="AQ1016" i="1"/>
  <c r="AZ968" i="1"/>
  <c r="AS970" i="1"/>
  <c r="AT969" i="1"/>
  <c r="AY969" i="1"/>
  <c r="AU969" i="1"/>
  <c r="BP866" i="1"/>
  <c r="BA917" i="1"/>
  <c r="BB916" i="1"/>
  <c r="BC916" i="1"/>
  <c r="BG916" i="1"/>
  <c r="BJ867" i="1"/>
  <c r="BI868" i="1"/>
  <c r="BK867" i="1"/>
  <c r="BO867" i="1"/>
  <c r="X740" i="1"/>
  <c r="AC1067" i="1" l="1"/>
  <c r="AD1066" i="1"/>
  <c r="AE1066" i="1"/>
  <c r="AI1066" i="1"/>
  <c r="AJ1066" i="1" s="1"/>
  <c r="C741" i="1"/>
  <c r="P741" i="1" s="1"/>
  <c r="X741" i="1" s="1"/>
  <c r="GN34" i="1"/>
  <c r="GO34" i="1" s="1"/>
  <c r="AK1018" i="1"/>
  <c r="AL1017" i="1"/>
  <c r="AM1017" i="1"/>
  <c r="AQ1017" i="1"/>
  <c r="AR1016" i="1"/>
  <c r="BH916" i="1"/>
  <c r="AZ969" i="1"/>
  <c r="AT970" i="1"/>
  <c r="AS971" i="1"/>
  <c r="AY970" i="1"/>
  <c r="AU970" i="1"/>
  <c r="BP867" i="1"/>
  <c r="BB917" i="1"/>
  <c r="BA918" i="1"/>
  <c r="BC917" i="1"/>
  <c r="BG917" i="1"/>
  <c r="BH917" i="1" s="1"/>
  <c r="Z740" i="1"/>
  <c r="BJ868" i="1"/>
  <c r="BI869" i="1"/>
  <c r="BK868" i="1"/>
  <c r="BO868" i="1"/>
  <c r="B740" i="1"/>
  <c r="AR1017" i="1" l="1"/>
  <c r="AC1068" i="1"/>
  <c r="AD1067" i="1"/>
  <c r="AE1067" i="1"/>
  <c r="AI1067" i="1"/>
  <c r="AJ1067" i="1" s="1"/>
  <c r="AL1018" i="1"/>
  <c r="AK1019" i="1"/>
  <c r="AM1018" i="1"/>
  <c r="AQ1018" i="1"/>
  <c r="BP868" i="1"/>
  <c r="AT971" i="1"/>
  <c r="AS972" i="1"/>
  <c r="AY971" i="1"/>
  <c r="AU971" i="1"/>
  <c r="AZ970" i="1"/>
  <c r="BB918" i="1"/>
  <c r="BA919" i="1"/>
  <c r="BC918" i="1"/>
  <c r="BG918" i="1"/>
  <c r="BI870" i="1"/>
  <c r="BJ869" i="1"/>
  <c r="BK869" i="1"/>
  <c r="BO869" i="1"/>
  <c r="B741" i="1"/>
  <c r="C742" i="1"/>
  <c r="AD1068" i="1" l="1"/>
  <c r="AC1069" i="1"/>
  <c r="AE1068" i="1"/>
  <c r="AI1068" i="1"/>
  <c r="AJ1068" i="1" s="1"/>
  <c r="AR1018" i="1"/>
  <c r="BH918" i="1"/>
  <c r="AK1020" i="1"/>
  <c r="AL1019" i="1"/>
  <c r="AM1019" i="1"/>
  <c r="AQ1019" i="1"/>
  <c r="AT972" i="1"/>
  <c r="AS973" i="1"/>
  <c r="AY972" i="1"/>
  <c r="AU972" i="1"/>
  <c r="AZ971" i="1"/>
  <c r="BP869" i="1"/>
  <c r="BB919" i="1"/>
  <c r="BA920" i="1"/>
  <c r="BC919" i="1"/>
  <c r="BG919" i="1"/>
  <c r="BJ870" i="1"/>
  <c r="BI871" i="1"/>
  <c r="BK870" i="1"/>
  <c r="BO870" i="1"/>
  <c r="P742" i="1"/>
  <c r="C743" i="1"/>
  <c r="AC1070" i="1" l="1"/>
  <c r="AD1069" i="1"/>
  <c r="AE1069" i="1"/>
  <c r="AI1069" i="1"/>
  <c r="AJ1069" i="1" s="1"/>
  <c r="AR1019" i="1"/>
  <c r="BH919" i="1"/>
  <c r="AK1021" i="1"/>
  <c r="AL1020" i="1"/>
  <c r="AM1020" i="1"/>
  <c r="AQ1020" i="1"/>
  <c r="AT973" i="1"/>
  <c r="AS974" i="1"/>
  <c r="AY973" i="1"/>
  <c r="AU973" i="1"/>
  <c r="AZ972" i="1"/>
  <c r="BP870" i="1"/>
  <c r="BB920" i="1"/>
  <c r="BA921" i="1"/>
  <c r="BC920" i="1"/>
  <c r="BG920" i="1"/>
  <c r="X742" i="1"/>
  <c r="B742" i="1" s="1"/>
  <c r="BJ871" i="1"/>
  <c r="BI872" i="1"/>
  <c r="BK871" i="1"/>
  <c r="BO871" i="1"/>
  <c r="P743" i="1"/>
  <c r="AC1071" i="1" l="1"/>
  <c r="AD1070" i="1"/>
  <c r="AE1070" i="1"/>
  <c r="AI1070" i="1"/>
  <c r="AJ1070" i="1" s="1"/>
  <c r="BH920" i="1"/>
  <c r="AK1022" i="1"/>
  <c r="AL1021" i="1"/>
  <c r="AM1021" i="1"/>
  <c r="AQ1021" i="1"/>
  <c r="AR1020" i="1"/>
  <c r="BP871" i="1"/>
  <c r="AY974" i="1"/>
  <c r="AS975" i="1"/>
  <c r="AT974" i="1"/>
  <c r="AU974" i="1"/>
  <c r="AZ973" i="1"/>
  <c r="BB921" i="1"/>
  <c r="BA922" i="1"/>
  <c r="BC921" i="1"/>
  <c r="BG921" i="1"/>
  <c r="BI873" i="1"/>
  <c r="BJ872" i="1"/>
  <c r="BK872" i="1"/>
  <c r="BO872" i="1"/>
  <c r="BP872" i="1" s="1"/>
  <c r="X743" i="1"/>
  <c r="B743" i="1" s="1"/>
  <c r="C744" i="1"/>
  <c r="BH921" i="1" l="1"/>
  <c r="AD1071" i="1"/>
  <c r="AC1072" i="1"/>
  <c r="AE1071" i="1"/>
  <c r="AI1071" i="1"/>
  <c r="AJ1071" i="1" s="1"/>
  <c r="AR1021" i="1"/>
  <c r="AK1023" i="1"/>
  <c r="AL1022" i="1"/>
  <c r="AM1022" i="1"/>
  <c r="AQ1022" i="1"/>
  <c r="AZ974" i="1"/>
  <c r="AY975" i="1"/>
  <c r="AS976" i="1"/>
  <c r="AT975" i="1"/>
  <c r="AU975" i="1"/>
  <c r="BA923" i="1"/>
  <c r="BB922" i="1"/>
  <c r="BC922" i="1"/>
  <c r="BG922" i="1"/>
  <c r="BJ873" i="1"/>
  <c r="BI874" i="1"/>
  <c r="BK873" i="1"/>
  <c r="BO873" i="1"/>
  <c r="P744" i="1"/>
  <c r="AD1072" i="1" l="1"/>
  <c r="AC1073" i="1"/>
  <c r="AE1072" i="1"/>
  <c r="AI1072" i="1"/>
  <c r="AJ1072" i="1" s="1"/>
  <c r="AR1022" i="1"/>
  <c r="AK1024" i="1"/>
  <c r="AL1023" i="1"/>
  <c r="AM1023" i="1"/>
  <c r="AQ1023" i="1"/>
  <c r="BH922" i="1"/>
  <c r="AZ975" i="1"/>
  <c r="AS977" i="1"/>
  <c r="AT976" i="1"/>
  <c r="AY976" i="1"/>
  <c r="AU976" i="1"/>
  <c r="BP873" i="1"/>
  <c r="BA924" i="1"/>
  <c r="BB923" i="1"/>
  <c r="BC923" i="1"/>
  <c r="BG923" i="1"/>
  <c r="BJ874" i="1"/>
  <c r="BI875" i="1"/>
  <c r="BK874" i="1"/>
  <c r="BO874" i="1"/>
  <c r="X744" i="1"/>
  <c r="B744" i="1" s="1"/>
  <c r="BH923" i="1" l="1"/>
  <c r="AD1073" i="1"/>
  <c r="AC1074" i="1"/>
  <c r="AE1073" i="1"/>
  <c r="AI1073" i="1"/>
  <c r="AJ1073" i="1" s="1"/>
  <c r="AR1023" i="1"/>
  <c r="AK1025" i="1"/>
  <c r="AL1024" i="1"/>
  <c r="AM1024" i="1"/>
  <c r="AQ1024" i="1"/>
  <c r="AZ976" i="1"/>
  <c r="AY977" i="1"/>
  <c r="AT977" i="1"/>
  <c r="AS978" i="1"/>
  <c r="AU977" i="1"/>
  <c r="BP874" i="1"/>
  <c r="BB924" i="1"/>
  <c r="BA925" i="1"/>
  <c r="BC924" i="1"/>
  <c r="BG924" i="1"/>
  <c r="BJ875" i="1"/>
  <c r="BI876" i="1"/>
  <c r="BK875" i="1"/>
  <c r="BO875" i="1"/>
  <c r="C745" i="1"/>
  <c r="AC1075" i="1" l="1"/>
  <c r="AD1074" i="1"/>
  <c r="AE1074" i="1"/>
  <c r="AI1074" i="1"/>
  <c r="AJ1074" i="1" s="1"/>
  <c r="AR1024" i="1"/>
  <c r="BH924" i="1"/>
  <c r="AL1025" i="1"/>
  <c r="AK1026" i="1"/>
  <c r="AM1025" i="1"/>
  <c r="AQ1025" i="1"/>
  <c r="AT978" i="1"/>
  <c r="AS979" i="1"/>
  <c r="AY978" i="1"/>
  <c r="AU978" i="1"/>
  <c r="AZ977" i="1"/>
  <c r="BP875" i="1"/>
  <c r="BB925" i="1"/>
  <c r="BA926" i="1"/>
  <c r="BC925" i="1"/>
  <c r="BG925" i="1"/>
  <c r="BJ876" i="1"/>
  <c r="BI877" i="1"/>
  <c r="BK876" i="1"/>
  <c r="BO876" i="1"/>
  <c r="P745" i="1"/>
  <c r="C746" i="1"/>
  <c r="AR1025" i="1" l="1"/>
  <c r="AC1076" i="1"/>
  <c r="AD1075" i="1"/>
  <c r="AE1075" i="1"/>
  <c r="AI1075" i="1"/>
  <c r="AJ1075" i="1" s="1"/>
  <c r="BH925" i="1"/>
  <c r="AK1027" i="1"/>
  <c r="AL1026" i="1"/>
  <c r="AM1026" i="1"/>
  <c r="AQ1026" i="1"/>
  <c r="AT979" i="1"/>
  <c r="AS980" i="1"/>
  <c r="AY979" i="1"/>
  <c r="AU979" i="1"/>
  <c r="AZ978" i="1"/>
  <c r="BP876" i="1"/>
  <c r="BA927" i="1"/>
  <c r="BB926" i="1"/>
  <c r="BC926" i="1"/>
  <c r="BG926" i="1"/>
  <c r="BI878" i="1"/>
  <c r="BJ877" i="1"/>
  <c r="BK877" i="1"/>
  <c r="BO877" i="1"/>
  <c r="X745" i="1"/>
  <c r="B745" i="1" s="1"/>
  <c r="P746" i="1"/>
  <c r="AR1026" i="1" l="1"/>
  <c r="AC1077" i="1"/>
  <c r="AD1076" i="1"/>
  <c r="AE1076" i="1"/>
  <c r="AI1076" i="1"/>
  <c r="AJ1076" i="1" s="1"/>
  <c r="AL1027" i="1"/>
  <c r="AK1028" i="1"/>
  <c r="AM1027" i="1"/>
  <c r="AQ1027" i="1"/>
  <c r="BH926" i="1"/>
  <c r="BP877" i="1"/>
  <c r="AT980" i="1"/>
  <c r="AY980" i="1"/>
  <c r="AS981" i="1"/>
  <c r="AU980" i="1"/>
  <c r="AZ979" i="1"/>
  <c r="BA928" i="1"/>
  <c r="BB927" i="1"/>
  <c r="BC927" i="1"/>
  <c r="BG927" i="1"/>
  <c r="BI879" i="1"/>
  <c r="BJ878" i="1"/>
  <c r="BK878" i="1"/>
  <c r="BO878" i="1"/>
  <c r="X746" i="1"/>
  <c r="B746" i="1" s="1"/>
  <c r="BH927" i="1" l="1"/>
  <c r="AD1077" i="1"/>
  <c r="AC1078" i="1"/>
  <c r="AE1077" i="1"/>
  <c r="AI1077" i="1"/>
  <c r="AJ1077" i="1" s="1"/>
  <c r="AR1027" i="1"/>
  <c r="AK1029" i="1"/>
  <c r="AL1028" i="1"/>
  <c r="AM1028" i="1"/>
  <c r="AQ1028" i="1"/>
  <c r="AT981" i="1"/>
  <c r="AS982" i="1"/>
  <c r="AY981" i="1"/>
  <c r="AU981" i="1"/>
  <c r="AZ980" i="1"/>
  <c r="BP878" i="1"/>
  <c r="BA929" i="1"/>
  <c r="BB928" i="1"/>
  <c r="BC928" i="1"/>
  <c r="BG928" i="1"/>
  <c r="BJ879" i="1"/>
  <c r="BI880" i="1"/>
  <c r="BK879" i="1"/>
  <c r="BO879" i="1"/>
  <c r="C747" i="1"/>
  <c r="AD1078" i="1" l="1"/>
  <c r="AC1079" i="1"/>
  <c r="AE1078" i="1"/>
  <c r="AI1078" i="1"/>
  <c r="AJ1078" i="1" s="1"/>
  <c r="AR1028" i="1"/>
  <c r="BH928" i="1"/>
  <c r="AL1029" i="1"/>
  <c r="AK1030" i="1"/>
  <c r="AM1029" i="1"/>
  <c r="AQ1029" i="1"/>
  <c r="AS983" i="1"/>
  <c r="AS984" i="1" s="1"/>
  <c r="AY982" i="1"/>
  <c r="AT982" i="1"/>
  <c r="AU982" i="1"/>
  <c r="AZ981" i="1"/>
  <c r="BA930" i="1"/>
  <c r="BB929" i="1"/>
  <c r="BC929" i="1"/>
  <c r="BG929" i="1"/>
  <c r="BP879" i="1"/>
  <c r="BI881" i="1"/>
  <c r="BJ880" i="1"/>
  <c r="BK880" i="1"/>
  <c r="BO880" i="1"/>
  <c r="P747" i="1"/>
  <c r="AD1079" i="1" l="1"/>
  <c r="AC1080" i="1"/>
  <c r="AE1079" i="1"/>
  <c r="AI1079" i="1"/>
  <c r="AJ1079" i="1" s="1"/>
  <c r="AL1030" i="1"/>
  <c r="AK1031" i="1"/>
  <c r="AM1030" i="1"/>
  <c r="AQ1030" i="1"/>
  <c r="AR1029" i="1"/>
  <c r="BH929" i="1"/>
  <c r="AS985" i="1"/>
  <c r="AT984" i="1"/>
  <c r="AU984" i="1"/>
  <c r="AY984" i="1"/>
  <c r="AZ982" i="1"/>
  <c r="BP880" i="1"/>
  <c r="AT983" i="1"/>
  <c r="AY983" i="1"/>
  <c r="AU983" i="1"/>
  <c r="BA931" i="1"/>
  <c r="BB930" i="1"/>
  <c r="BC930" i="1"/>
  <c r="BG930" i="1"/>
  <c r="BI882" i="1"/>
  <c r="BJ881" i="1"/>
  <c r="BK881" i="1"/>
  <c r="BO881" i="1"/>
  <c r="X747" i="1"/>
  <c r="C748" i="1"/>
  <c r="AD1080" i="1" l="1"/>
  <c r="AC1081" i="1"/>
  <c r="AE1080" i="1"/>
  <c r="AI1080" i="1"/>
  <c r="AJ1080" i="1" s="1"/>
  <c r="AR1030" i="1"/>
  <c r="AL1031" i="1"/>
  <c r="AK1032" i="1"/>
  <c r="AM1031" i="1"/>
  <c r="AQ1031" i="1"/>
  <c r="AZ984" i="1"/>
  <c r="BH930" i="1"/>
  <c r="AS986" i="1"/>
  <c r="AT985" i="1"/>
  <c r="AU985" i="1"/>
  <c r="AY985" i="1"/>
  <c r="AZ983" i="1"/>
  <c r="BP881" i="1"/>
  <c r="BA932" i="1"/>
  <c r="BB931" i="1"/>
  <c r="BC931" i="1"/>
  <c r="BG931" i="1"/>
  <c r="BJ882" i="1"/>
  <c r="BI883" i="1"/>
  <c r="BK882" i="1"/>
  <c r="BO882" i="1"/>
  <c r="B747" i="1"/>
  <c r="P748" i="1"/>
  <c r="BH931" i="1" l="1"/>
  <c r="AC1082" i="1"/>
  <c r="AD1081" i="1"/>
  <c r="AE1081" i="1"/>
  <c r="AI1081" i="1"/>
  <c r="AJ1081" i="1" s="1"/>
  <c r="AR1031" i="1"/>
  <c r="AZ985" i="1"/>
  <c r="AL1032" i="1"/>
  <c r="AK1033" i="1"/>
  <c r="AM1032" i="1"/>
  <c r="AQ1032" i="1"/>
  <c r="AS987" i="1"/>
  <c r="AT986" i="1"/>
  <c r="AU986" i="1"/>
  <c r="AY986" i="1"/>
  <c r="BP882" i="1"/>
  <c r="BA933" i="1"/>
  <c r="BB932" i="1"/>
  <c r="BC932" i="1"/>
  <c r="BG932" i="1"/>
  <c r="BI884" i="1"/>
  <c r="BJ883" i="1"/>
  <c r="BK883" i="1"/>
  <c r="BO883" i="1"/>
  <c r="X748" i="1"/>
  <c r="B748" i="1" s="1"/>
  <c r="C749" i="1"/>
  <c r="AD1082" i="1" l="1"/>
  <c r="AC1083" i="1"/>
  <c r="AE1082" i="1"/>
  <c r="AI1082" i="1"/>
  <c r="AJ1082" i="1" s="1"/>
  <c r="AK1034" i="1"/>
  <c r="AL1033" i="1"/>
  <c r="AM1033" i="1"/>
  <c r="AQ1033" i="1"/>
  <c r="AZ986" i="1"/>
  <c r="AR1032" i="1"/>
  <c r="BH932" i="1"/>
  <c r="BP883" i="1"/>
  <c r="AT987" i="1"/>
  <c r="AS988" i="1"/>
  <c r="AU987" i="1"/>
  <c r="AY987" i="1"/>
  <c r="BA934" i="1"/>
  <c r="BB933" i="1"/>
  <c r="BC933" i="1"/>
  <c r="BG933" i="1"/>
  <c r="BI885" i="1"/>
  <c r="BJ884" i="1"/>
  <c r="BK884" i="1"/>
  <c r="BO884" i="1"/>
  <c r="P749" i="1"/>
  <c r="AZ987" i="1" l="1"/>
  <c r="BH933" i="1"/>
  <c r="AR1033" i="1"/>
  <c r="AD1083" i="1"/>
  <c r="AC1084" i="1"/>
  <c r="AE1083" i="1"/>
  <c r="AI1083" i="1"/>
  <c r="AJ1083" i="1" s="1"/>
  <c r="AK1035" i="1"/>
  <c r="AL1034" i="1"/>
  <c r="AM1034" i="1"/>
  <c r="AQ1034" i="1"/>
  <c r="AT988" i="1"/>
  <c r="AS989" i="1"/>
  <c r="AU988" i="1"/>
  <c r="AY988" i="1"/>
  <c r="BP884" i="1"/>
  <c r="BA935" i="1"/>
  <c r="BB934" i="1"/>
  <c r="BC934" i="1"/>
  <c r="BG934" i="1"/>
  <c r="BJ885" i="1"/>
  <c r="BI886" i="1"/>
  <c r="BK885" i="1"/>
  <c r="BO885" i="1"/>
  <c r="X749" i="1"/>
  <c r="B749" i="1" s="1"/>
  <c r="AR1034" i="1" l="1"/>
  <c r="AZ988" i="1"/>
  <c r="AD1084" i="1"/>
  <c r="AC1085" i="1"/>
  <c r="AE1084" i="1"/>
  <c r="AI1084" i="1"/>
  <c r="AJ1084" i="1" s="1"/>
  <c r="AL1035" i="1"/>
  <c r="AK1036" i="1"/>
  <c r="AM1035" i="1"/>
  <c r="AQ1035" i="1"/>
  <c r="BH934" i="1"/>
  <c r="AS990" i="1"/>
  <c r="AT989" i="1"/>
  <c r="AU989" i="1"/>
  <c r="AY989" i="1"/>
  <c r="BA936" i="1"/>
  <c r="BB935" i="1"/>
  <c r="BC935" i="1"/>
  <c r="BG935" i="1"/>
  <c r="BP885" i="1"/>
  <c r="BJ886" i="1"/>
  <c r="BI887" i="1"/>
  <c r="BK886" i="1"/>
  <c r="BO886" i="1"/>
  <c r="C750" i="1"/>
  <c r="AR1035" i="1" l="1"/>
  <c r="AC1086" i="1"/>
  <c r="AD1085" i="1"/>
  <c r="AE1085" i="1"/>
  <c r="AI1085" i="1"/>
  <c r="AJ1085" i="1" s="1"/>
  <c r="AL1036" i="1"/>
  <c r="AK1037" i="1"/>
  <c r="AM1036" i="1"/>
  <c r="AQ1036" i="1"/>
  <c r="AZ989" i="1"/>
  <c r="BH935" i="1"/>
  <c r="AT990" i="1"/>
  <c r="AS991" i="1"/>
  <c r="AU990" i="1"/>
  <c r="AY990" i="1"/>
  <c r="BP886" i="1"/>
  <c r="BA937" i="1"/>
  <c r="BB936" i="1"/>
  <c r="BC936" i="1"/>
  <c r="BG936" i="1"/>
  <c r="BI888" i="1"/>
  <c r="BJ887" i="1"/>
  <c r="BK887" i="1"/>
  <c r="BO887" i="1"/>
  <c r="P750" i="1"/>
  <c r="X750" i="1" s="1"/>
  <c r="C751" i="1"/>
  <c r="AR1036" i="1" l="1"/>
  <c r="BH936" i="1"/>
  <c r="AD1086" i="1"/>
  <c r="AC1087" i="1"/>
  <c r="AE1086" i="1"/>
  <c r="AI1086" i="1"/>
  <c r="AJ1086" i="1" s="1"/>
  <c r="AZ990" i="1"/>
  <c r="AL1037" i="1"/>
  <c r="AK1038" i="1"/>
  <c r="AM1037" i="1"/>
  <c r="AQ1037" i="1"/>
  <c r="AT991" i="1"/>
  <c r="AS992" i="1"/>
  <c r="AU991" i="1"/>
  <c r="AY991" i="1"/>
  <c r="BP887" i="1"/>
  <c r="BA938" i="1"/>
  <c r="BB937" i="1"/>
  <c r="BC937" i="1"/>
  <c r="BG937" i="1"/>
  <c r="BI889" i="1"/>
  <c r="BJ888" i="1"/>
  <c r="BK888" i="1"/>
  <c r="BO888" i="1"/>
  <c r="B750" i="1"/>
  <c r="P751" i="1"/>
  <c r="AD1087" i="1" l="1"/>
  <c r="AC1088" i="1"/>
  <c r="AE1087" i="1"/>
  <c r="AI1087" i="1"/>
  <c r="AJ1087" i="1" s="1"/>
  <c r="AR1037" i="1"/>
  <c r="AZ991" i="1"/>
  <c r="AL1038" i="1"/>
  <c r="AK1039" i="1"/>
  <c r="AM1038" i="1"/>
  <c r="AQ1038" i="1"/>
  <c r="BH937" i="1"/>
  <c r="AS993" i="1"/>
  <c r="AT992" i="1"/>
  <c r="AU992" i="1"/>
  <c r="AY992" i="1"/>
  <c r="BP888" i="1"/>
  <c r="BA939" i="1"/>
  <c r="BB938" i="1"/>
  <c r="BC938" i="1"/>
  <c r="BG938" i="1"/>
  <c r="BI890" i="1"/>
  <c r="BJ889" i="1"/>
  <c r="BK889" i="1"/>
  <c r="BO889" i="1"/>
  <c r="X751" i="1"/>
  <c r="AR1038" i="1" l="1"/>
  <c r="AD1088" i="1"/>
  <c r="AC1089" i="1"/>
  <c r="AE1088" i="1"/>
  <c r="AI1088" i="1"/>
  <c r="AJ1088" i="1" s="1"/>
  <c r="BH938" i="1"/>
  <c r="AL1039" i="1"/>
  <c r="AK1040" i="1"/>
  <c r="AM1039" i="1"/>
  <c r="AQ1039" i="1"/>
  <c r="AZ992" i="1"/>
  <c r="BP889" i="1"/>
  <c r="AT993" i="1"/>
  <c r="AS994" i="1"/>
  <c r="AU993" i="1"/>
  <c r="AY993" i="1"/>
  <c r="BB939" i="1"/>
  <c r="BA940" i="1"/>
  <c r="BC939" i="1"/>
  <c r="BG939" i="1"/>
  <c r="BI891" i="1"/>
  <c r="BI892" i="1" s="1"/>
  <c r="BJ890" i="1"/>
  <c r="BK890" i="1"/>
  <c r="BO890" i="1"/>
  <c r="B751" i="1"/>
  <c r="C752" i="1"/>
  <c r="AD1089" i="1" l="1"/>
  <c r="AC1090" i="1"/>
  <c r="AE1089" i="1"/>
  <c r="AI1089" i="1"/>
  <c r="AJ1089" i="1" s="1"/>
  <c r="AZ993" i="1"/>
  <c r="AK1041" i="1"/>
  <c r="AL1040" i="1"/>
  <c r="AM1040" i="1"/>
  <c r="AQ1040" i="1"/>
  <c r="AR1039" i="1"/>
  <c r="BH939" i="1"/>
  <c r="AS995" i="1"/>
  <c r="AT994" i="1"/>
  <c r="AU994" i="1"/>
  <c r="AY994" i="1"/>
  <c r="BJ892" i="1"/>
  <c r="BI893" i="1"/>
  <c r="BK892" i="1"/>
  <c r="BO892" i="1"/>
  <c r="BP890" i="1"/>
  <c r="BA941" i="1"/>
  <c r="BB940" i="1"/>
  <c r="BC940" i="1"/>
  <c r="BG940" i="1"/>
  <c r="BJ891" i="1"/>
  <c r="BK891" i="1"/>
  <c r="BO891" i="1"/>
  <c r="P752" i="1"/>
  <c r="X752" i="1" s="1"/>
  <c r="AC1091" i="1" l="1"/>
  <c r="AD1090" i="1"/>
  <c r="AE1090" i="1"/>
  <c r="AI1090" i="1"/>
  <c r="AJ1090" i="1" s="1"/>
  <c r="AR1040" i="1"/>
  <c r="BP891" i="1"/>
  <c r="AL1041" i="1"/>
  <c r="AK1042" i="1"/>
  <c r="AM1041" i="1"/>
  <c r="AQ1041" i="1"/>
  <c r="AZ994" i="1"/>
  <c r="BP892" i="1"/>
  <c r="BH940" i="1"/>
  <c r="AS996" i="1"/>
  <c r="AT995" i="1"/>
  <c r="AU995" i="1"/>
  <c r="AY995" i="1"/>
  <c r="BA942" i="1"/>
  <c r="BB941" i="1"/>
  <c r="BC941" i="1"/>
  <c r="BG941" i="1"/>
  <c r="BJ893" i="1"/>
  <c r="BI894" i="1"/>
  <c r="BK893" i="1"/>
  <c r="BO893" i="1"/>
  <c r="B752" i="1"/>
  <c r="C753" i="1"/>
  <c r="BH941" i="1" l="1"/>
  <c r="AC1092" i="1"/>
  <c r="AD1091" i="1"/>
  <c r="AE1091" i="1"/>
  <c r="AI1091" i="1"/>
  <c r="AJ1091" i="1" s="1"/>
  <c r="AZ995" i="1"/>
  <c r="AK1043" i="1"/>
  <c r="AL1042" i="1"/>
  <c r="AM1042" i="1"/>
  <c r="AQ1042" i="1"/>
  <c r="AR1041" i="1"/>
  <c r="AT996" i="1"/>
  <c r="AS997" i="1"/>
  <c r="AU996" i="1"/>
  <c r="AY996" i="1"/>
  <c r="BP893" i="1"/>
  <c r="BJ894" i="1"/>
  <c r="BI895" i="1"/>
  <c r="BK894" i="1"/>
  <c r="BO894" i="1"/>
  <c r="BB942" i="1"/>
  <c r="BA943" i="1"/>
  <c r="BC942" i="1"/>
  <c r="BG942" i="1"/>
  <c r="P753" i="1"/>
  <c r="AC1093" i="1" l="1"/>
  <c r="AD1092" i="1"/>
  <c r="AE1092" i="1"/>
  <c r="AI1092" i="1"/>
  <c r="AJ1092" i="1" s="1"/>
  <c r="AR1042" i="1"/>
  <c r="AZ996" i="1"/>
  <c r="AK1044" i="1"/>
  <c r="AL1043" i="1"/>
  <c r="AM1043" i="1"/>
  <c r="AQ1043" i="1"/>
  <c r="BP894" i="1"/>
  <c r="AS998" i="1"/>
  <c r="AT997" i="1"/>
  <c r="AU997" i="1"/>
  <c r="AY997" i="1"/>
  <c r="BJ895" i="1"/>
  <c r="BI896" i="1"/>
  <c r="BK895" i="1"/>
  <c r="BO895" i="1"/>
  <c r="BH942" i="1"/>
  <c r="BB943" i="1"/>
  <c r="BA944" i="1"/>
  <c r="BC943" i="1"/>
  <c r="BG943" i="1"/>
  <c r="X753" i="1"/>
  <c r="C754" i="1"/>
  <c r="AD1093" i="1" l="1"/>
  <c r="AC1094" i="1"/>
  <c r="AE1093" i="1"/>
  <c r="AI1093" i="1"/>
  <c r="AJ1093" i="1" s="1"/>
  <c r="AK1045" i="1"/>
  <c r="AK1046" i="1" s="1"/>
  <c r="AL1044" i="1"/>
  <c r="AM1044" i="1"/>
  <c r="AQ1044" i="1"/>
  <c r="AR1043" i="1"/>
  <c r="AZ997" i="1"/>
  <c r="AS999" i="1"/>
  <c r="AT998" i="1"/>
  <c r="AU998" i="1"/>
  <c r="AY998" i="1"/>
  <c r="BP895" i="1"/>
  <c r="BH943" i="1"/>
  <c r="BJ896" i="1"/>
  <c r="BI897" i="1"/>
  <c r="BK896" i="1"/>
  <c r="BO896" i="1"/>
  <c r="BB944" i="1"/>
  <c r="BA945" i="1"/>
  <c r="BC944" i="1"/>
  <c r="BG944" i="1"/>
  <c r="B753" i="1"/>
  <c r="P754" i="1"/>
  <c r="AR1044" i="1" l="1"/>
  <c r="AK1047" i="1"/>
  <c r="AL1046" i="1"/>
  <c r="AM1046" i="1"/>
  <c r="AQ1046" i="1"/>
  <c r="AR1046" i="1" s="1"/>
  <c r="AC1095" i="1"/>
  <c r="AD1094" i="1"/>
  <c r="AE1094" i="1"/>
  <c r="AI1094" i="1"/>
  <c r="BP896" i="1"/>
  <c r="AL1045" i="1"/>
  <c r="AM1045" i="1"/>
  <c r="AQ1045" i="1"/>
  <c r="AZ998" i="1"/>
  <c r="AS1000" i="1"/>
  <c r="AT999" i="1"/>
  <c r="AU999" i="1"/>
  <c r="AY999" i="1"/>
  <c r="BH944" i="1"/>
  <c r="BJ897" i="1"/>
  <c r="BI898" i="1"/>
  <c r="BK897" i="1"/>
  <c r="BO897" i="1"/>
  <c r="BA946" i="1"/>
  <c r="BB945" i="1"/>
  <c r="BC945" i="1"/>
  <c r="BG945" i="1"/>
  <c r="X754" i="1"/>
  <c r="AJ1094" i="1" l="1"/>
  <c r="AR1045" i="1"/>
  <c r="AC1096" i="1"/>
  <c r="AD1095" i="1"/>
  <c r="AE1095" i="1"/>
  <c r="AI1095" i="1"/>
  <c r="AJ1095" i="1" s="1"/>
  <c r="AL1047" i="1"/>
  <c r="AK1048" i="1"/>
  <c r="AM1047" i="1"/>
  <c r="AQ1047" i="1"/>
  <c r="AZ999" i="1"/>
  <c r="BP897" i="1"/>
  <c r="BH945" i="1"/>
  <c r="AT1000" i="1"/>
  <c r="AS1001" i="1"/>
  <c r="AU1000" i="1"/>
  <c r="AY1000" i="1"/>
  <c r="BB946" i="1"/>
  <c r="BA947" i="1"/>
  <c r="BC946" i="1"/>
  <c r="BG946" i="1"/>
  <c r="BI899" i="1"/>
  <c r="BJ898" i="1"/>
  <c r="BK898" i="1"/>
  <c r="BO898" i="1"/>
  <c r="B754" i="1"/>
  <c r="C755" i="1"/>
  <c r="AZ1000" i="1" l="1"/>
  <c r="AR1047" i="1"/>
  <c r="AK1049" i="1"/>
  <c r="AL1048" i="1"/>
  <c r="AM1048" i="1"/>
  <c r="AQ1048" i="1"/>
  <c r="AR1048" i="1" s="1"/>
  <c r="AC1097" i="1"/>
  <c r="AD1096" i="1"/>
  <c r="AE1096" i="1"/>
  <c r="AI1096" i="1"/>
  <c r="BH946" i="1"/>
  <c r="AS1002" i="1"/>
  <c r="AT1001" i="1"/>
  <c r="AU1001" i="1"/>
  <c r="AY1001" i="1"/>
  <c r="BI900" i="1"/>
  <c r="BJ899" i="1"/>
  <c r="BK899" i="1"/>
  <c r="BO899" i="1"/>
  <c r="BP898" i="1"/>
  <c r="BB947" i="1"/>
  <c r="BA948" i="1"/>
  <c r="BC947" i="1"/>
  <c r="BG947" i="1"/>
  <c r="P755" i="1"/>
  <c r="X755" i="1" s="1"/>
  <c r="AJ1096" i="1" l="1"/>
  <c r="AC1098" i="1"/>
  <c r="AD1097" i="1"/>
  <c r="AE1097" i="1"/>
  <c r="AI1097" i="1"/>
  <c r="AJ1097" i="1" s="1"/>
  <c r="AK1050" i="1"/>
  <c r="AL1049" i="1"/>
  <c r="AM1049" i="1"/>
  <c r="AQ1049" i="1"/>
  <c r="AZ1001" i="1"/>
  <c r="BP899" i="1"/>
  <c r="AS1003" i="1"/>
  <c r="AT1002" i="1"/>
  <c r="AU1002" i="1"/>
  <c r="AY1002" i="1"/>
  <c r="BH947" i="1"/>
  <c r="BA949" i="1"/>
  <c r="BB948" i="1"/>
  <c r="BC948" i="1"/>
  <c r="BG948" i="1"/>
  <c r="BI901" i="1"/>
  <c r="BJ900" i="1"/>
  <c r="BK900" i="1"/>
  <c r="BO900" i="1"/>
  <c r="B755" i="1"/>
  <c r="C756" i="1"/>
  <c r="AR1049" i="1" l="1"/>
  <c r="AL1050" i="1"/>
  <c r="AK1051" i="1"/>
  <c r="AM1050" i="1"/>
  <c r="AQ1050" i="1"/>
  <c r="AR1050" i="1" s="1"/>
  <c r="AC1099" i="1"/>
  <c r="AD1098" i="1"/>
  <c r="AE1098" i="1"/>
  <c r="AI1098" i="1"/>
  <c r="BP900" i="1"/>
  <c r="BH948" i="1"/>
  <c r="AZ1002" i="1"/>
  <c r="AT1003" i="1"/>
  <c r="AS1004" i="1"/>
  <c r="AU1003" i="1"/>
  <c r="AY1003" i="1"/>
  <c r="BB949" i="1"/>
  <c r="BA950" i="1"/>
  <c r="BC949" i="1"/>
  <c r="BG949" i="1"/>
  <c r="BI902" i="1"/>
  <c r="BJ901" i="1"/>
  <c r="BK901" i="1"/>
  <c r="BO901" i="1"/>
  <c r="P756" i="1"/>
  <c r="X756" i="1" s="1"/>
  <c r="C757" i="1"/>
  <c r="AJ1098" i="1" l="1"/>
  <c r="AC1100" i="1"/>
  <c r="AD1099" i="1"/>
  <c r="AE1099" i="1"/>
  <c r="AI1099" i="1"/>
  <c r="AJ1099" i="1" s="1"/>
  <c r="AL1051" i="1"/>
  <c r="AK1052" i="1"/>
  <c r="AM1051" i="1"/>
  <c r="AQ1051" i="1"/>
  <c r="AZ1003" i="1"/>
  <c r="BH949" i="1"/>
  <c r="AS1005" i="1"/>
  <c r="AT1004" i="1"/>
  <c r="AU1004" i="1"/>
  <c r="AY1004" i="1"/>
  <c r="BI903" i="1"/>
  <c r="BJ902" i="1"/>
  <c r="BK902" i="1"/>
  <c r="BO902" i="1"/>
  <c r="BP901" i="1"/>
  <c r="BB950" i="1"/>
  <c r="BA951" i="1"/>
  <c r="BC950" i="1"/>
  <c r="BG950" i="1"/>
  <c r="B756" i="1"/>
  <c r="P757" i="1"/>
  <c r="AZ1004" i="1" l="1"/>
  <c r="AR1051" i="1"/>
  <c r="AL1052" i="1"/>
  <c r="AK1053" i="1"/>
  <c r="AM1052" i="1"/>
  <c r="AQ1052" i="1"/>
  <c r="AR1052" i="1" s="1"/>
  <c r="BP902" i="1"/>
  <c r="AD1100" i="1"/>
  <c r="AC1101" i="1"/>
  <c r="AE1100" i="1"/>
  <c r="AI1100" i="1"/>
  <c r="AT1005" i="1"/>
  <c r="AS1006" i="1"/>
  <c r="AU1005" i="1"/>
  <c r="AY1005" i="1"/>
  <c r="BH950" i="1"/>
  <c r="BB951" i="1"/>
  <c r="BA952" i="1"/>
  <c r="BC951" i="1"/>
  <c r="BG951" i="1"/>
  <c r="BJ903" i="1"/>
  <c r="BI904" i="1"/>
  <c r="BK903" i="1"/>
  <c r="BO903" i="1"/>
  <c r="X757" i="1"/>
  <c r="AZ1005" i="1" l="1"/>
  <c r="AC1102" i="1"/>
  <c r="AD1101" i="1"/>
  <c r="AE1101" i="1"/>
  <c r="AI1101" i="1"/>
  <c r="AJ1101" i="1" s="1"/>
  <c r="AL1053" i="1"/>
  <c r="AK1054" i="1"/>
  <c r="AM1053" i="1"/>
  <c r="AQ1053" i="1"/>
  <c r="AJ1100" i="1"/>
  <c r="BH951" i="1"/>
  <c r="AT1006" i="1"/>
  <c r="AS1007" i="1"/>
  <c r="AU1006" i="1"/>
  <c r="AY1006" i="1"/>
  <c r="BP903" i="1"/>
  <c r="BB952" i="1"/>
  <c r="BA953" i="1"/>
  <c r="BC952" i="1"/>
  <c r="BG952" i="1"/>
  <c r="BJ904" i="1"/>
  <c r="BI905" i="1"/>
  <c r="BK904" i="1"/>
  <c r="BO904" i="1"/>
  <c r="B757" i="1"/>
  <c r="C758" i="1"/>
  <c r="AR1053" i="1" l="1"/>
  <c r="AL1054" i="1"/>
  <c r="AK1055" i="1"/>
  <c r="AM1054" i="1"/>
  <c r="AQ1054" i="1"/>
  <c r="AR1054" i="1" s="1"/>
  <c r="BH952" i="1"/>
  <c r="AD1102" i="1"/>
  <c r="AC1103" i="1"/>
  <c r="AE1102" i="1"/>
  <c r="AI1102" i="1"/>
  <c r="AZ1006" i="1"/>
  <c r="AT1007" i="1"/>
  <c r="AS1008" i="1"/>
  <c r="AU1007" i="1"/>
  <c r="AY1007" i="1"/>
  <c r="BP904" i="1"/>
  <c r="BB953" i="1"/>
  <c r="BA954" i="1"/>
  <c r="BA955" i="1" s="1"/>
  <c r="BC953" i="1"/>
  <c r="BG953" i="1"/>
  <c r="BI906" i="1"/>
  <c r="BJ905" i="1"/>
  <c r="BK905" i="1"/>
  <c r="BO905" i="1"/>
  <c r="P758" i="1"/>
  <c r="AD1103" i="1" l="1"/>
  <c r="AC1104" i="1"/>
  <c r="AE1103" i="1"/>
  <c r="AI1103" i="1"/>
  <c r="AJ1103" i="1" s="1"/>
  <c r="AL1055" i="1"/>
  <c r="AK1056" i="1"/>
  <c r="AM1055" i="1"/>
  <c r="AQ1055" i="1"/>
  <c r="AR1055" i="1" s="1"/>
  <c r="AJ1102" i="1"/>
  <c r="AZ1007" i="1"/>
  <c r="AT1008" i="1"/>
  <c r="AS1009" i="1"/>
  <c r="AU1008" i="1"/>
  <c r="AY1008" i="1"/>
  <c r="BH953" i="1"/>
  <c r="BA956" i="1"/>
  <c r="BB955" i="1"/>
  <c r="BG955" i="1"/>
  <c r="BC955" i="1"/>
  <c r="BJ906" i="1"/>
  <c r="BI907" i="1"/>
  <c r="BK906" i="1"/>
  <c r="BO906" i="1"/>
  <c r="BP905" i="1"/>
  <c r="BB954" i="1"/>
  <c r="BC954" i="1"/>
  <c r="BG954" i="1"/>
  <c r="X758" i="1"/>
  <c r="B758" i="1" s="1"/>
  <c r="C759" i="1"/>
  <c r="AL1056" i="1" l="1"/>
  <c r="AK1057" i="1"/>
  <c r="AM1056" i="1"/>
  <c r="AQ1056" i="1"/>
  <c r="AR1056" i="1" s="1"/>
  <c r="AD1104" i="1"/>
  <c r="AC1105" i="1"/>
  <c r="AE1104" i="1"/>
  <c r="AI1104" i="1"/>
  <c r="AZ1008" i="1"/>
  <c r="BH955" i="1"/>
  <c r="AT1009" i="1"/>
  <c r="AS1010" i="1"/>
  <c r="AU1009" i="1"/>
  <c r="AY1009" i="1"/>
  <c r="AZ1009" i="1" s="1"/>
  <c r="BP906" i="1"/>
  <c r="BB956" i="1"/>
  <c r="BA957" i="1"/>
  <c r="BG956" i="1"/>
  <c r="BC956" i="1"/>
  <c r="BH954" i="1"/>
  <c r="BJ907" i="1"/>
  <c r="BI908" i="1"/>
  <c r="BK907" i="1"/>
  <c r="BO907" i="1"/>
  <c r="P759" i="1"/>
  <c r="AJ1104" i="1" l="1"/>
  <c r="AC1106" i="1"/>
  <c r="AD1105" i="1"/>
  <c r="AE1105" i="1"/>
  <c r="AI1105" i="1"/>
  <c r="AJ1105" i="1" s="1"/>
  <c r="AL1057" i="1"/>
  <c r="AK1058" i="1"/>
  <c r="AM1057" i="1"/>
  <c r="AQ1057" i="1"/>
  <c r="BP907" i="1"/>
  <c r="AT1010" i="1"/>
  <c r="AS1011" i="1"/>
  <c r="AU1010" i="1"/>
  <c r="AY1010" i="1"/>
  <c r="BA958" i="1"/>
  <c r="BG957" i="1"/>
  <c r="BB957" i="1"/>
  <c r="BC957" i="1"/>
  <c r="BH956" i="1"/>
  <c r="BJ908" i="1"/>
  <c r="BI909" i="1"/>
  <c r="BK908" i="1"/>
  <c r="BO908" i="1"/>
  <c r="X759" i="1"/>
  <c r="B759" i="1" s="1"/>
  <c r="C760" i="1"/>
  <c r="AR1057" i="1" l="1"/>
  <c r="AK1059" i="1"/>
  <c r="AL1058" i="1"/>
  <c r="AM1058" i="1"/>
  <c r="AQ1058" i="1"/>
  <c r="AR1058" i="1" s="1"/>
  <c r="AC1107" i="1"/>
  <c r="AD1106" i="1"/>
  <c r="AE1106" i="1"/>
  <c r="AI1106" i="1"/>
  <c r="AZ1010" i="1"/>
  <c r="AS1012" i="1"/>
  <c r="AT1011" i="1"/>
  <c r="AU1011" i="1"/>
  <c r="AY1011" i="1"/>
  <c r="BP908" i="1"/>
  <c r="BH957" i="1"/>
  <c r="BB958" i="1"/>
  <c r="BA959" i="1"/>
  <c r="BG958" i="1"/>
  <c r="BC958" i="1"/>
  <c r="BJ909" i="1"/>
  <c r="BI910" i="1"/>
  <c r="BK909" i="1"/>
  <c r="BO909" i="1"/>
  <c r="P760" i="1"/>
  <c r="X760" i="1" s="1"/>
  <c r="AJ1106" i="1" l="1"/>
  <c r="AD1107" i="1"/>
  <c r="AC1108" i="1"/>
  <c r="AE1107" i="1"/>
  <c r="AI1107" i="1"/>
  <c r="AJ1107" i="1" s="1"/>
  <c r="AL1059" i="1"/>
  <c r="AK1060" i="1"/>
  <c r="AM1059" i="1"/>
  <c r="AQ1059" i="1"/>
  <c r="AZ1011" i="1"/>
  <c r="BP909" i="1"/>
  <c r="AT1012" i="1"/>
  <c r="AS1013" i="1"/>
  <c r="AS1014" i="1" s="1"/>
  <c r="AU1012" i="1"/>
  <c r="AY1012" i="1"/>
  <c r="BG959" i="1"/>
  <c r="BB959" i="1"/>
  <c r="BA960" i="1"/>
  <c r="BC959" i="1"/>
  <c r="BH958" i="1"/>
  <c r="BJ910" i="1"/>
  <c r="BI911" i="1"/>
  <c r="BK910" i="1"/>
  <c r="BO910" i="1"/>
  <c r="B760" i="1"/>
  <c r="C761" i="1"/>
  <c r="AR1059" i="1" l="1"/>
  <c r="AK1061" i="1"/>
  <c r="AL1060" i="1"/>
  <c r="AM1060" i="1"/>
  <c r="AQ1060" i="1"/>
  <c r="AR1060" i="1" s="1"/>
  <c r="AD1108" i="1"/>
  <c r="AC1109" i="1"/>
  <c r="AE1108" i="1"/>
  <c r="AI1108" i="1"/>
  <c r="AZ1012" i="1"/>
  <c r="AT1014" i="1"/>
  <c r="AS1015" i="1"/>
  <c r="AU1014" i="1"/>
  <c r="AY1014" i="1"/>
  <c r="AT1013" i="1"/>
  <c r="AU1013" i="1"/>
  <c r="AY1013" i="1"/>
  <c r="BP910" i="1"/>
  <c r="BA961" i="1"/>
  <c r="BG960" i="1"/>
  <c r="BB960" i="1"/>
  <c r="BC960" i="1"/>
  <c r="BH959" i="1"/>
  <c r="BI912" i="1"/>
  <c r="BJ911" i="1"/>
  <c r="BK911" i="1"/>
  <c r="BO911" i="1"/>
  <c r="P761" i="1"/>
  <c r="AZ1013" i="1" l="1"/>
  <c r="AJ1108" i="1"/>
  <c r="AD1109" i="1"/>
  <c r="AC1110" i="1"/>
  <c r="AE1109" i="1"/>
  <c r="AI1109" i="1"/>
  <c r="AJ1109" i="1" s="1"/>
  <c r="AK1062" i="1"/>
  <c r="AL1061" i="1"/>
  <c r="AM1061" i="1"/>
  <c r="AQ1061" i="1"/>
  <c r="AZ1014" i="1"/>
  <c r="AS1016" i="1"/>
  <c r="AT1015" i="1"/>
  <c r="AU1015" i="1"/>
  <c r="AY1015" i="1"/>
  <c r="BP911" i="1"/>
  <c r="BH960" i="1"/>
  <c r="BA962" i="1"/>
  <c r="BG961" i="1"/>
  <c r="BB961" i="1"/>
  <c r="BC961" i="1"/>
  <c r="BI913" i="1"/>
  <c r="BJ912" i="1"/>
  <c r="BK912" i="1"/>
  <c r="BO912" i="1"/>
  <c r="X761" i="1"/>
  <c r="B761" i="1" s="1"/>
  <c r="C762" i="1"/>
  <c r="AR1061" i="1" l="1"/>
  <c r="AZ1015" i="1"/>
  <c r="AK1063" i="1"/>
  <c r="AL1062" i="1"/>
  <c r="AM1062" i="1"/>
  <c r="AQ1062" i="1"/>
  <c r="AR1062" i="1" s="1"/>
  <c r="AC1111" i="1"/>
  <c r="AD1110" i="1"/>
  <c r="AE1110" i="1"/>
  <c r="AI1110" i="1"/>
  <c r="BP912" i="1"/>
  <c r="AS1017" i="1"/>
  <c r="AT1016" i="1"/>
  <c r="AU1016" i="1"/>
  <c r="AY1016" i="1"/>
  <c r="BA963" i="1"/>
  <c r="BB962" i="1"/>
  <c r="BG962" i="1"/>
  <c r="BC962" i="1"/>
  <c r="BH961" i="1"/>
  <c r="BI914" i="1"/>
  <c r="BJ913" i="1"/>
  <c r="BK913" i="1"/>
  <c r="BO913" i="1"/>
  <c r="P762" i="1"/>
  <c r="AJ1110" i="1" l="1"/>
  <c r="AD1111" i="1"/>
  <c r="AC1112" i="1"/>
  <c r="AE1111" i="1"/>
  <c r="AI1111" i="1"/>
  <c r="AJ1111" i="1" s="1"/>
  <c r="AL1063" i="1"/>
  <c r="AK1064" i="1"/>
  <c r="AM1063" i="1"/>
  <c r="AQ1063" i="1"/>
  <c r="AS1018" i="1"/>
  <c r="AT1017" i="1"/>
  <c r="AU1017" i="1"/>
  <c r="AY1017" i="1"/>
  <c r="AZ1017" i="1" s="1"/>
  <c r="AZ1016" i="1"/>
  <c r="BP913" i="1"/>
  <c r="BH962" i="1"/>
  <c r="BA964" i="1"/>
  <c r="BG963" i="1"/>
  <c r="BB963" i="1"/>
  <c r="BC963" i="1"/>
  <c r="BJ914" i="1"/>
  <c r="BI915" i="1"/>
  <c r="BK914" i="1"/>
  <c r="BO914" i="1"/>
  <c r="X762" i="1"/>
  <c r="B762" i="1" s="1"/>
  <c r="C763" i="1"/>
  <c r="AR1063" i="1" l="1"/>
  <c r="AL1064" i="1"/>
  <c r="AK1065" i="1"/>
  <c r="AM1064" i="1"/>
  <c r="AQ1064" i="1"/>
  <c r="AR1064" i="1" s="1"/>
  <c r="AD1112" i="1"/>
  <c r="AC1113" i="1"/>
  <c r="AE1112" i="1"/>
  <c r="AI1112" i="1"/>
  <c r="AT1018" i="1"/>
  <c r="AS1019" i="1"/>
  <c r="AU1018" i="1"/>
  <c r="AY1018" i="1"/>
  <c r="BP914" i="1"/>
  <c r="BH963" i="1"/>
  <c r="BG964" i="1"/>
  <c r="BB964" i="1"/>
  <c r="BA965" i="1"/>
  <c r="BC964" i="1"/>
  <c r="BJ915" i="1"/>
  <c r="BI916" i="1"/>
  <c r="BK915" i="1"/>
  <c r="BO915" i="1"/>
  <c r="P763" i="1"/>
  <c r="AJ1112" i="1" l="1"/>
  <c r="AZ1018" i="1"/>
  <c r="AD1113" i="1"/>
  <c r="AC1114" i="1"/>
  <c r="AE1113" i="1"/>
  <c r="AI1113" i="1"/>
  <c r="AJ1113" i="1" s="1"/>
  <c r="AK1066" i="1"/>
  <c r="AL1065" i="1"/>
  <c r="AM1065" i="1"/>
  <c r="AQ1065" i="1"/>
  <c r="AS1020" i="1"/>
  <c r="AT1019" i="1"/>
  <c r="AU1019" i="1"/>
  <c r="AY1019" i="1"/>
  <c r="BP915" i="1"/>
  <c r="BB965" i="1"/>
  <c r="BA966" i="1"/>
  <c r="BG965" i="1"/>
  <c r="BC965" i="1"/>
  <c r="BH964" i="1"/>
  <c r="BI917" i="1"/>
  <c r="BJ916" i="1"/>
  <c r="BK916" i="1"/>
  <c r="BO916" i="1"/>
  <c r="X763" i="1"/>
  <c r="C764" i="1"/>
  <c r="AR1065" i="1" l="1"/>
  <c r="AZ1019" i="1"/>
  <c r="AK1067" i="1"/>
  <c r="AL1066" i="1"/>
  <c r="AM1066" i="1"/>
  <c r="AQ1066" i="1"/>
  <c r="AR1066" i="1" s="1"/>
  <c r="AD1114" i="1"/>
  <c r="AC1115" i="1"/>
  <c r="AE1114" i="1"/>
  <c r="AI1114" i="1"/>
  <c r="AT1020" i="1"/>
  <c r="AS1021" i="1"/>
  <c r="AU1020" i="1"/>
  <c r="AY1020" i="1"/>
  <c r="BP916" i="1"/>
  <c r="BB966" i="1"/>
  <c r="BA967" i="1"/>
  <c r="BG966" i="1"/>
  <c r="BC966" i="1"/>
  <c r="BH965" i="1"/>
  <c r="BJ917" i="1"/>
  <c r="BI918" i="1"/>
  <c r="BK917" i="1"/>
  <c r="BO917" i="1"/>
  <c r="B763" i="1"/>
  <c r="P764" i="1"/>
  <c r="C765" i="1"/>
  <c r="AJ1114" i="1" l="1"/>
  <c r="AZ1020" i="1"/>
  <c r="AD1115" i="1"/>
  <c r="AC1116" i="1"/>
  <c r="AE1115" i="1"/>
  <c r="AI1115" i="1"/>
  <c r="AJ1115" i="1" s="1"/>
  <c r="AL1067" i="1"/>
  <c r="AK1068" i="1"/>
  <c r="AM1067" i="1"/>
  <c r="AQ1067" i="1"/>
  <c r="AS1022" i="1"/>
  <c r="AT1021" i="1"/>
  <c r="AU1021" i="1"/>
  <c r="AY1021" i="1"/>
  <c r="BP917" i="1"/>
  <c r="BB967" i="1"/>
  <c r="BG967" i="1"/>
  <c r="BA968" i="1"/>
  <c r="BC967" i="1"/>
  <c r="BH966" i="1"/>
  <c r="BJ918" i="1"/>
  <c r="BI919" i="1"/>
  <c r="BK918" i="1"/>
  <c r="BO918" i="1"/>
  <c r="X764" i="1"/>
  <c r="P765" i="1"/>
  <c r="AR1067" i="1" l="1"/>
  <c r="AZ1021" i="1"/>
  <c r="AK1069" i="1"/>
  <c r="AL1068" i="1"/>
  <c r="AM1068" i="1"/>
  <c r="AQ1068" i="1"/>
  <c r="AR1068" i="1" s="1"/>
  <c r="AC1117" i="1"/>
  <c r="AD1116" i="1"/>
  <c r="AE1116" i="1"/>
  <c r="AI1116" i="1"/>
  <c r="BP918" i="1"/>
  <c r="AT1022" i="1"/>
  <c r="AS1023" i="1"/>
  <c r="AU1022" i="1"/>
  <c r="AY1022" i="1"/>
  <c r="BB968" i="1"/>
  <c r="BA969" i="1"/>
  <c r="BG968" i="1"/>
  <c r="BC968" i="1"/>
  <c r="BH967" i="1"/>
  <c r="BJ919" i="1"/>
  <c r="BI920" i="1"/>
  <c r="BK919" i="1"/>
  <c r="BO919" i="1"/>
  <c r="B764" i="1"/>
  <c r="X765" i="1"/>
  <c r="AJ1116" i="1" l="1"/>
  <c r="AD1117" i="1"/>
  <c r="AC1118" i="1"/>
  <c r="AE1117" i="1"/>
  <c r="AI1117" i="1"/>
  <c r="AJ1117" i="1" s="1"/>
  <c r="AK1070" i="1"/>
  <c r="AL1069" i="1"/>
  <c r="AM1069" i="1"/>
  <c r="AQ1069" i="1"/>
  <c r="AZ1022" i="1"/>
  <c r="AS1024" i="1"/>
  <c r="AT1023" i="1"/>
  <c r="AU1023" i="1"/>
  <c r="AY1023" i="1"/>
  <c r="BP919" i="1"/>
  <c r="BB969" i="1"/>
  <c r="BA970" i="1"/>
  <c r="BG969" i="1"/>
  <c r="BC969" i="1"/>
  <c r="BH968" i="1"/>
  <c r="BJ920" i="1"/>
  <c r="BI921" i="1"/>
  <c r="BK920" i="1"/>
  <c r="BO920" i="1"/>
  <c r="C766" i="1"/>
  <c r="P766" i="1" s="1"/>
  <c r="B765" i="1"/>
  <c r="AR1069" i="1" l="1"/>
  <c r="AK1071" i="1"/>
  <c r="AL1070" i="1"/>
  <c r="AM1070" i="1"/>
  <c r="AQ1070" i="1"/>
  <c r="AR1070" i="1" s="1"/>
  <c r="AD1118" i="1"/>
  <c r="AC1119" i="1"/>
  <c r="AE1118" i="1"/>
  <c r="AI1118" i="1"/>
  <c r="AZ1023" i="1"/>
  <c r="BP920" i="1"/>
  <c r="AS1025" i="1"/>
  <c r="AT1024" i="1"/>
  <c r="AU1024" i="1"/>
  <c r="AY1024" i="1"/>
  <c r="AZ1024" i="1" s="1"/>
  <c r="BG970" i="1"/>
  <c r="BB970" i="1"/>
  <c r="BA971" i="1"/>
  <c r="BC970" i="1"/>
  <c r="BH969" i="1"/>
  <c r="BJ921" i="1"/>
  <c r="BI922" i="1"/>
  <c r="BK921" i="1"/>
  <c r="BO921" i="1"/>
  <c r="X766" i="1"/>
  <c r="AJ1118" i="1" l="1"/>
  <c r="AD1119" i="1"/>
  <c r="AC1120" i="1"/>
  <c r="AE1119" i="1"/>
  <c r="AI1119" i="1"/>
  <c r="AJ1119" i="1" s="1"/>
  <c r="AK1072" i="1"/>
  <c r="AL1071" i="1"/>
  <c r="AM1071" i="1"/>
  <c r="AQ1071" i="1"/>
  <c r="AT1025" i="1"/>
  <c r="AS1026" i="1"/>
  <c r="AU1025" i="1"/>
  <c r="AY1025" i="1"/>
  <c r="BP921" i="1"/>
  <c r="BB971" i="1"/>
  <c r="BA972" i="1"/>
  <c r="BG971" i="1"/>
  <c r="BC971" i="1"/>
  <c r="BH970" i="1"/>
  <c r="BI923" i="1"/>
  <c r="BJ922" i="1"/>
  <c r="BK922" i="1"/>
  <c r="BO922" i="1"/>
  <c r="B766" i="1"/>
  <c r="C767" i="1"/>
  <c r="AZ1025" i="1" l="1"/>
  <c r="AR1071" i="1"/>
  <c r="AK1073" i="1"/>
  <c r="AL1072" i="1"/>
  <c r="AM1072" i="1"/>
  <c r="AQ1072" i="1"/>
  <c r="AR1072" i="1" s="1"/>
  <c r="AD1120" i="1"/>
  <c r="AC1121" i="1"/>
  <c r="AE1120" i="1"/>
  <c r="AI1120" i="1"/>
  <c r="AS1027" i="1"/>
  <c r="AT1026" i="1"/>
  <c r="AU1026" i="1"/>
  <c r="AY1026" i="1"/>
  <c r="BP922" i="1"/>
  <c r="BG972" i="1"/>
  <c r="BB972" i="1"/>
  <c r="BA973" i="1"/>
  <c r="BC972" i="1"/>
  <c r="BH971" i="1"/>
  <c r="BI924" i="1"/>
  <c r="BJ923" i="1"/>
  <c r="BK923" i="1"/>
  <c r="BO923" i="1"/>
  <c r="P767" i="1"/>
  <c r="AZ1026" i="1" l="1"/>
  <c r="AJ1120" i="1"/>
  <c r="AC1122" i="1"/>
  <c r="AD1121" i="1"/>
  <c r="AE1121" i="1"/>
  <c r="AI1121" i="1"/>
  <c r="AJ1121" i="1" s="1"/>
  <c r="AK1074" i="1"/>
  <c r="AL1073" i="1"/>
  <c r="AM1073" i="1"/>
  <c r="AQ1073" i="1"/>
  <c r="BP923" i="1"/>
  <c r="AT1027" i="1"/>
  <c r="AS1028" i="1"/>
  <c r="AU1027" i="1"/>
  <c r="AY1027" i="1"/>
  <c r="BB973" i="1"/>
  <c r="BA974" i="1"/>
  <c r="BG973" i="1"/>
  <c r="BC973" i="1"/>
  <c r="BH972" i="1"/>
  <c r="BI925" i="1"/>
  <c r="BJ924" i="1"/>
  <c r="BK924" i="1"/>
  <c r="BO924" i="1"/>
  <c r="X767" i="1"/>
  <c r="B767" i="1" s="1"/>
  <c r="C768" i="1"/>
  <c r="AR1073" i="1" l="1"/>
  <c r="AL1074" i="1"/>
  <c r="AK1075" i="1"/>
  <c r="AM1074" i="1"/>
  <c r="AQ1074" i="1"/>
  <c r="AR1074" i="1" s="1"/>
  <c r="AD1122" i="1"/>
  <c r="AC1123" i="1"/>
  <c r="AE1122" i="1"/>
  <c r="AI1122" i="1"/>
  <c r="AS1029" i="1"/>
  <c r="AT1028" i="1"/>
  <c r="AU1028" i="1"/>
  <c r="AY1028" i="1"/>
  <c r="AZ1027" i="1"/>
  <c r="BP924" i="1"/>
  <c r="BA975" i="1"/>
  <c r="BB974" i="1"/>
  <c r="BG974" i="1"/>
  <c r="BC974" i="1"/>
  <c r="BH973" i="1"/>
  <c r="BI926" i="1"/>
  <c r="BJ925" i="1"/>
  <c r="BK925" i="1"/>
  <c r="BO925" i="1"/>
  <c r="P768" i="1"/>
  <c r="AZ1028" i="1" l="1"/>
  <c r="AJ1122" i="1"/>
  <c r="AC1124" i="1"/>
  <c r="AD1123" i="1"/>
  <c r="AE1123" i="1"/>
  <c r="AI1123" i="1"/>
  <c r="AJ1123" i="1" s="1"/>
  <c r="AK1076" i="1"/>
  <c r="AL1075" i="1"/>
  <c r="AM1075" i="1"/>
  <c r="AQ1075" i="1"/>
  <c r="AS1030" i="1"/>
  <c r="AT1029" i="1"/>
  <c r="AU1029" i="1"/>
  <c r="AY1029" i="1"/>
  <c r="BP925" i="1"/>
  <c r="BH974" i="1"/>
  <c r="BA976" i="1"/>
  <c r="BB975" i="1"/>
  <c r="BG975" i="1"/>
  <c r="BC975" i="1"/>
  <c r="BI927" i="1"/>
  <c r="BJ926" i="1"/>
  <c r="BK926" i="1"/>
  <c r="BO926" i="1"/>
  <c r="X768" i="1"/>
  <c r="B768" i="1" s="1"/>
  <c r="C769" i="1"/>
  <c r="AZ1029" i="1" l="1"/>
  <c r="AR1075" i="1"/>
  <c r="AK1077" i="1"/>
  <c r="AL1076" i="1"/>
  <c r="AM1076" i="1"/>
  <c r="AQ1076" i="1"/>
  <c r="AR1076" i="1" s="1"/>
  <c r="AC1125" i="1"/>
  <c r="AD1124" i="1"/>
  <c r="AE1124" i="1"/>
  <c r="AI1124" i="1"/>
  <c r="BP926" i="1"/>
  <c r="AT1030" i="1"/>
  <c r="AS1031" i="1"/>
  <c r="AU1030" i="1"/>
  <c r="AY1030" i="1"/>
  <c r="BB976" i="1"/>
  <c r="BG976" i="1"/>
  <c r="BA977" i="1"/>
  <c r="BC976" i="1"/>
  <c r="BH975" i="1"/>
  <c r="BJ927" i="1"/>
  <c r="BI928" i="1"/>
  <c r="BK927" i="1"/>
  <c r="BO927" i="1"/>
  <c r="P769" i="1"/>
  <c r="AJ1124" i="1" l="1"/>
  <c r="AC1126" i="1"/>
  <c r="AD1125" i="1"/>
  <c r="AE1125" i="1"/>
  <c r="AI1125" i="1"/>
  <c r="AJ1125" i="1" s="1"/>
  <c r="AL1077" i="1"/>
  <c r="AK1078" i="1"/>
  <c r="AM1077" i="1"/>
  <c r="AQ1077" i="1"/>
  <c r="AZ1030" i="1"/>
  <c r="AS1032" i="1"/>
  <c r="AT1031" i="1"/>
  <c r="AU1031" i="1"/>
  <c r="AY1031" i="1"/>
  <c r="BP927" i="1"/>
  <c r="BA978" i="1"/>
  <c r="BG977" i="1"/>
  <c r="BB977" i="1"/>
  <c r="BC977" i="1"/>
  <c r="BH976" i="1"/>
  <c r="BI929" i="1"/>
  <c r="BJ928" i="1"/>
  <c r="BK928" i="1"/>
  <c r="BO928" i="1"/>
  <c r="X769" i="1"/>
  <c r="AR1077" i="1" l="1"/>
  <c r="AK1079" i="1"/>
  <c r="AL1078" i="1"/>
  <c r="AM1078" i="1"/>
  <c r="AQ1078" i="1"/>
  <c r="AR1078" i="1" s="1"/>
  <c r="AC1127" i="1"/>
  <c r="AD1126" i="1"/>
  <c r="AE1126" i="1"/>
  <c r="AI1126" i="1"/>
  <c r="AZ1031" i="1"/>
  <c r="BP928" i="1"/>
  <c r="AT1032" i="1"/>
  <c r="AS1033" i="1"/>
  <c r="AU1032" i="1"/>
  <c r="AY1032" i="1"/>
  <c r="BH977" i="1"/>
  <c r="BA979" i="1"/>
  <c r="BG978" i="1"/>
  <c r="BB978" i="1"/>
  <c r="BC978" i="1"/>
  <c r="BJ929" i="1"/>
  <c r="BI930" i="1"/>
  <c r="BK929" i="1"/>
  <c r="BO929" i="1"/>
  <c r="B769" i="1"/>
  <c r="C770" i="1"/>
  <c r="AJ1126" i="1" l="1"/>
  <c r="AC1128" i="1"/>
  <c r="AD1127" i="1"/>
  <c r="AE1127" i="1"/>
  <c r="AI1127" i="1"/>
  <c r="AJ1127" i="1" s="1"/>
  <c r="AL1079" i="1"/>
  <c r="AK1080" i="1"/>
  <c r="AM1079" i="1"/>
  <c r="AQ1079" i="1"/>
  <c r="AT1033" i="1"/>
  <c r="AS1034" i="1"/>
  <c r="AU1033" i="1"/>
  <c r="AY1033" i="1"/>
  <c r="AZ1032" i="1"/>
  <c r="BH978" i="1"/>
  <c r="BP929" i="1"/>
  <c r="BB979" i="1"/>
  <c r="BA980" i="1"/>
  <c r="BG979" i="1"/>
  <c r="BC979" i="1"/>
  <c r="BJ930" i="1"/>
  <c r="BI931" i="1"/>
  <c r="BK930" i="1"/>
  <c r="BO930" i="1"/>
  <c r="BP930" i="1" s="1"/>
  <c r="P770" i="1"/>
  <c r="AZ1033" i="1" l="1"/>
  <c r="AR1079" i="1"/>
  <c r="AK1081" i="1"/>
  <c r="AL1080" i="1"/>
  <c r="AM1080" i="1"/>
  <c r="AQ1080" i="1"/>
  <c r="AR1080" i="1" s="1"/>
  <c r="AD1128" i="1"/>
  <c r="AC1129" i="1"/>
  <c r="AE1128" i="1"/>
  <c r="AI1128" i="1"/>
  <c r="AT1034" i="1"/>
  <c r="AS1035" i="1"/>
  <c r="AU1034" i="1"/>
  <c r="AY1034" i="1"/>
  <c r="BB980" i="1"/>
  <c r="BG980" i="1"/>
  <c r="BA981" i="1"/>
  <c r="BC980" i="1"/>
  <c r="BH979" i="1"/>
  <c r="BI932" i="1"/>
  <c r="BJ931" i="1"/>
  <c r="BK931" i="1"/>
  <c r="BO931" i="1"/>
  <c r="X770" i="1"/>
  <c r="B770" i="1" s="1"/>
  <c r="C771" i="1"/>
  <c r="AZ1034" i="1" l="1"/>
  <c r="AJ1128" i="1"/>
  <c r="AD1129" i="1"/>
  <c r="AC1130" i="1"/>
  <c r="AE1129" i="1"/>
  <c r="AI1129" i="1"/>
  <c r="AJ1129" i="1" s="1"/>
  <c r="AL1081" i="1"/>
  <c r="AK1082" i="1"/>
  <c r="AM1081" i="1"/>
  <c r="AQ1081" i="1"/>
  <c r="AS1036" i="1"/>
  <c r="AT1035" i="1"/>
  <c r="AU1035" i="1"/>
  <c r="AY1035" i="1"/>
  <c r="BP931" i="1"/>
  <c r="BB981" i="1"/>
  <c r="BA982" i="1"/>
  <c r="BG981" i="1"/>
  <c r="BC981" i="1"/>
  <c r="BH980" i="1"/>
  <c r="BI933" i="1"/>
  <c r="BJ932" i="1"/>
  <c r="BK932" i="1"/>
  <c r="BO932" i="1"/>
  <c r="P771" i="1"/>
  <c r="AZ1035" i="1" l="1"/>
  <c r="AR1081" i="1"/>
  <c r="AC1131" i="1"/>
  <c r="AD1130" i="1"/>
  <c r="AE1130" i="1"/>
  <c r="AI1130" i="1"/>
  <c r="AJ1130" i="1" s="1"/>
  <c r="AK1083" i="1"/>
  <c r="AL1082" i="1"/>
  <c r="AM1082" i="1"/>
  <c r="AQ1082" i="1"/>
  <c r="AT1036" i="1"/>
  <c r="AS1037" i="1"/>
  <c r="AU1036" i="1"/>
  <c r="AY1036" i="1"/>
  <c r="BP932" i="1"/>
  <c r="BB982" i="1"/>
  <c r="BA983" i="1"/>
  <c r="BA984" i="1" s="1"/>
  <c r="BG982" i="1"/>
  <c r="BC982" i="1"/>
  <c r="BH981" i="1"/>
  <c r="BI934" i="1"/>
  <c r="BJ933" i="1"/>
  <c r="BK933" i="1"/>
  <c r="BO933" i="1"/>
  <c r="X771" i="1"/>
  <c r="C772" i="1"/>
  <c r="AZ1036" i="1" l="1"/>
  <c r="AR1082" i="1"/>
  <c r="AL1083" i="1"/>
  <c r="AK1084" i="1"/>
  <c r="AM1083" i="1"/>
  <c r="AQ1083" i="1"/>
  <c r="AR1083" i="1" s="1"/>
  <c r="AD1131" i="1"/>
  <c r="AC1132" i="1"/>
  <c r="AE1131" i="1"/>
  <c r="AI1131" i="1"/>
  <c r="AS1038" i="1"/>
  <c r="AT1037" i="1"/>
  <c r="AU1037" i="1"/>
  <c r="AY1037" i="1"/>
  <c r="BP933" i="1"/>
  <c r="BB984" i="1"/>
  <c r="BA985" i="1"/>
  <c r="BC984" i="1"/>
  <c r="BG984" i="1"/>
  <c r="BB983" i="1"/>
  <c r="BG983" i="1"/>
  <c r="BC983" i="1"/>
  <c r="BH982" i="1"/>
  <c r="BJ934" i="1"/>
  <c r="BI935" i="1"/>
  <c r="BK934" i="1"/>
  <c r="BO934" i="1"/>
  <c r="B771" i="1"/>
  <c r="P772" i="1"/>
  <c r="R772" i="1"/>
  <c r="AZ1037" i="1" l="1"/>
  <c r="AJ1131" i="1"/>
  <c r="AD1132" i="1"/>
  <c r="AC1133" i="1"/>
  <c r="AE1132" i="1"/>
  <c r="AI1132" i="1"/>
  <c r="AJ1132" i="1" s="1"/>
  <c r="AK1085" i="1"/>
  <c r="AL1084" i="1"/>
  <c r="AM1084" i="1"/>
  <c r="AQ1084" i="1"/>
  <c r="AT1038" i="1"/>
  <c r="AS1039" i="1"/>
  <c r="AU1038" i="1"/>
  <c r="AY1038" i="1"/>
  <c r="BH984" i="1"/>
  <c r="BB985" i="1"/>
  <c r="BA986" i="1"/>
  <c r="BC985" i="1"/>
  <c r="BG985" i="1"/>
  <c r="BP934" i="1"/>
  <c r="BH983" i="1"/>
  <c r="BI936" i="1"/>
  <c r="BJ935" i="1"/>
  <c r="BK935" i="1"/>
  <c r="BO935" i="1"/>
  <c r="X772" i="1"/>
  <c r="AZ1038" i="1" l="1"/>
  <c r="BP935" i="1"/>
  <c r="AR1084" i="1"/>
  <c r="AK1086" i="1"/>
  <c r="AL1085" i="1"/>
  <c r="AM1085" i="1"/>
  <c r="AQ1085" i="1"/>
  <c r="AD1133" i="1"/>
  <c r="AC1134" i="1"/>
  <c r="AE1133" i="1"/>
  <c r="AI1133" i="1"/>
  <c r="Z772" i="1"/>
  <c r="GN35" i="1"/>
  <c r="GO35" i="1" s="1"/>
  <c r="AT1039" i="1"/>
  <c r="AS1040" i="1"/>
  <c r="AU1039" i="1"/>
  <c r="AY1039" i="1"/>
  <c r="BH985" i="1"/>
  <c r="BA987" i="1"/>
  <c r="BB986" i="1"/>
  <c r="BC986" i="1"/>
  <c r="BG986" i="1"/>
  <c r="BI937" i="1"/>
  <c r="BJ936" i="1"/>
  <c r="BK936" i="1"/>
  <c r="BO936" i="1"/>
  <c r="C773" i="1"/>
  <c r="P773" i="1" s="1"/>
  <c r="B772" i="1"/>
  <c r="AZ1039" i="1" l="1"/>
  <c r="AR1085" i="1"/>
  <c r="AJ1133" i="1"/>
  <c r="AD1134" i="1"/>
  <c r="AC1135" i="1"/>
  <c r="AE1134" i="1"/>
  <c r="AI1134" i="1"/>
  <c r="AL1086" i="1"/>
  <c r="AK1087" i="1"/>
  <c r="AM1086" i="1"/>
  <c r="AQ1086" i="1"/>
  <c r="AT1040" i="1"/>
  <c r="AS1041" i="1"/>
  <c r="AU1040" i="1"/>
  <c r="AY1040" i="1"/>
  <c r="BH986" i="1"/>
  <c r="BP936" i="1"/>
  <c r="BA988" i="1"/>
  <c r="BB987" i="1"/>
  <c r="BC987" i="1"/>
  <c r="BG987" i="1"/>
  <c r="BI938" i="1"/>
  <c r="BJ937" i="1"/>
  <c r="BK937" i="1"/>
  <c r="BO937" i="1"/>
  <c r="X773" i="1"/>
  <c r="B773" i="1" s="1"/>
  <c r="AZ1040" i="1" l="1"/>
  <c r="AJ1134" i="1"/>
  <c r="AR1086" i="1"/>
  <c r="AL1087" i="1"/>
  <c r="AK1088" i="1"/>
  <c r="AM1087" i="1"/>
  <c r="AQ1087" i="1"/>
  <c r="AC1136" i="1"/>
  <c r="AC1137" i="1" s="1"/>
  <c r="AD1135" i="1"/>
  <c r="AE1135" i="1"/>
  <c r="AI1135" i="1"/>
  <c r="BH987" i="1"/>
  <c r="AT1041" i="1"/>
  <c r="AS1042" i="1"/>
  <c r="AU1041" i="1"/>
  <c r="AY1041" i="1"/>
  <c r="BP937" i="1"/>
  <c r="BB988" i="1"/>
  <c r="BA989" i="1"/>
  <c r="BC988" i="1"/>
  <c r="BG988" i="1"/>
  <c r="BI939" i="1"/>
  <c r="BJ938" i="1"/>
  <c r="BK938" i="1"/>
  <c r="BO938" i="1"/>
  <c r="C774" i="1"/>
  <c r="AR1087" i="1" l="1"/>
  <c r="AJ1135" i="1"/>
  <c r="AC1138" i="1"/>
  <c r="AD1137" i="1"/>
  <c r="AE1137" i="1"/>
  <c r="AI1137" i="1"/>
  <c r="AD1136" i="1"/>
  <c r="AE1136" i="1"/>
  <c r="AI1136" i="1"/>
  <c r="AL1088" i="1"/>
  <c r="AK1089" i="1"/>
  <c r="AM1088" i="1"/>
  <c r="AQ1088" i="1"/>
  <c r="BH988" i="1"/>
  <c r="AS1043" i="1"/>
  <c r="AT1042" i="1"/>
  <c r="AU1042" i="1"/>
  <c r="AY1042" i="1"/>
  <c r="AZ1041" i="1"/>
  <c r="BA990" i="1"/>
  <c r="BB989" i="1"/>
  <c r="BC989" i="1"/>
  <c r="BG989" i="1"/>
  <c r="BP938" i="1"/>
  <c r="BI940" i="1"/>
  <c r="BJ939" i="1"/>
  <c r="BK939" i="1"/>
  <c r="BO939" i="1"/>
  <c r="P774" i="1"/>
  <c r="AJ1136" i="1" l="1"/>
  <c r="AJ1137" i="1"/>
  <c r="AR1088" i="1"/>
  <c r="AD1138" i="1"/>
  <c r="AC1139" i="1"/>
  <c r="AE1138" i="1"/>
  <c r="AI1138" i="1"/>
  <c r="AJ1138" i="1" s="1"/>
  <c r="AL1089" i="1"/>
  <c r="AK1090" i="1"/>
  <c r="AM1089" i="1"/>
  <c r="AQ1089" i="1"/>
  <c r="AZ1042" i="1"/>
  <c r="BH989" i="1"/>
  <c r="AT1043" i="1"/>
  <c r="AS1044" i="1"/>
  <c r="AU1043" i="1"/>
  <c r="AY1043" i="1"/>
  <c r="BP939" i="1"/>
  <c r="BA991" i="1"/>
  <c r="BB990" i="1"/>
  <c r="BC990" i="1"/>
  <c r="BG990" i="1"/>
  <c r="BJ940" i="1"/>
  <c r="BI941" i="1"/>
  <c r="BK940" i="1"/>
  <c r="BO940" i="1"/>
  <c r="X774" i="1"/>
  <c r="B774" i="1" s="1"/>
  <c r="C775" i="1"/>
  <c r="AD1139" i="1" l="1"/>
  <c r="AC1140" i="1"/>
  <c r="AE1139" i="1"/>
  <c r="AI1139" i="1"/>
  <c r="AJ1139" i="1" s="1"/>
  <c r="AR1089" i="1"/>
  <c r="AK1091" i="1"/>
  <c r="AL1090" i="1"/>
  <c r="AM1090" i="1"/>
  <c r="AQ1090" i="1"/>
  <c r="AS1045" i="1"/>
  <c r="AS1046" i="1" s="1"/>
  <c r="AT1044" i="1"/>
  <c r="AU1044" i="1"/>
  <c r="AY1044" i="1"/>
  <c r="AZ1043" i="1"/>
  <c r="BH990" i="1"/>
  <c r="BP940" i="1"/>
  <c r="BA992" i="1"/>
  <c r="BB991" i="1"/>
  <c r="BC991" i="1"/>
  <c r="BG991" i="1"/>
  <c r="BJ941" i="1"/>
  <c r="BI942" i="1"/>
  <c r="BK941" i="1"/>
  <c r="BO941" i="1"/>
  <c r="P775" i="1"/>
  <c r="BH991" i="1" l="1"/>
  <c r="AZ1044" i="1"/>
  <c r="AC1141" i="1"/>
  <c r="AD1140" i="1"/>
  <c r="AE1140" i="1"/>
  <c r="AI1140" i="1"/>
  <c r="AJ1140" i="1" s="1"/>
  <c r="AR1090" i="1"/>
  <c r="AS1047" i="1"/>
  <c r="AT1046" i="1"/>
  <c r="AU1046" i="1"/>
  <c r="AY1046" i="1"/>
  <c r="AK1092" i="1"/>
  <c r="AL1091" i="1"/>
  <c r="AM1091" i="1"/>
  <c r="AQ1091" i="1"/>
  <c r="AT1045" i="1"/>
  <c r="AU1045" i="1"/>
  <c r="AY1045" i="1"/>
  <c r="BP941" i="1"/>
  <c r="BA993" i="1"/>
  <c r="BB992" i="1"/>
  <c r="BC992" i="1"/>
  <c r="BG992" i="1"/>
  <c r="BJ942" i="1"/>
  <c r="BI943" i="1"/>
  <c r="BK942" i="1"/>
  <c r="BO942" i="1"/>
  <c r="X775" i="1"/>
  <c r="B775" i="1" s="1"/>
  <c r="C776" i="1"/>
  <c r="AZ1045" i="1" l="1"/>
  <c r="AR1091" i="1"/>
  <c r="AZ1046" i="1"/>
  <c r="AC1142" i="1"/>
  <c r="AD1141" i="1"/>
  <c r="AE1141" i="1"/>
  <c r="AI1141" i="1"/>
  <c r="AJ1141" i="1" s="1"/>
  <c r="AL1092" i="1"/>
  <c r="AK1093" i="1"/>
  <c r="AM1092" i="1"/>
  <c r="AQ1092" i="1"/>
  <c r="AS1048" i="1"/>
  <c r="AT1047" i="1"/>
  <c r="AU1047" i="1"/>
  <c r="AY1047" i="1"/>
  <c r="BH992" i="1"/>
  <c r="BA994" i="1"/>
  <c r="BB993" i="1"/>
  <c r="BC993" i="1"/>
  <c r="BG993" i="1"/>
  <c r="BP942" i="1"/>
  <c r="BI944" i="1"/>
  <c r="BJ943" i="1"/>
  <c r="BK943" i="1"/>
  <c r="BO943" i="1"/>
  <c r="P776" i="1"/>
  <c r="X776" i="1" s="1"/>
  <c r="AZ1047" i="1" l="1"/>
  <c r="AD1142" i="1"/>
  <c r="AC1143" i="1"/>
  <c r="AE1142" i="1"/>
  <c r="AI1142" i="1"/>
  <c r="AJ1142" i="1" s="1"/>
  <c r="AR1092" i="1"/>
  <c r="AS1049" i="1"/>
  <c r="AT1048" i="1"/>
  <c r="AU1048" i="1"/>
  <c r="AY1048" i="1"/>
  <c r="AK1094" i="1"/>
  <c r="AL1093" i="1"/>
  <c r="AM1093" i="1"/>
  <c r="AQ1093" i="1"/>
  <c r="BP943" i="1"/>
  <c r="BH993" i="1"/>
  <c r="BA995" i="1"/>
  <c r="BB994" i="1"/>
  <c r="BC994" i="1"/>
  <c r="BG994" i="1"/>
  <c r="BI945" i="1"/>
  <c r="BJ944" i="1"/>
  <c r="BK944" i="1"/>
  <c r="BO944" i="1"/>
  <c r="B776" i="1"/>
  <c r="C777" i="1"/>
  <c r="AR1093" i="1" l="1"/>
  <c r="AC1144" i="1"/>
  <c r="AD1143" i="1"/>
  <c r="AE1143" i="1"/>
  <c r="AI1143" i="1"/>
  <c r="AJ1143" i="1" s="1"/>
  <c r="AZ1048" i="1"/>
  <c r="AK1095" i="1"/>
  <c r="AL1094" i="1"/>
  <c r="AM1094" i="1"/>
  <c r="AQ1094" i="1"/>
  <c r="AS1050" i="1"/>
  <c r="AT1049" i="1"/>
  <c r="AU1049" i="1"/>
  <c r="AY1049" i="1"/>
  <c r="BH994" i="1"/>
  <c r="BP944" i="1"/>
  <c r="BA996" i="1"/>
  <c r="BB995" i="1"/>
  <c r="BC995" i="1"/>
  <c r="BG995" i="1"/>
  <c r="BJ945" i="1"/>
  <c r="BI946" i="1"/>
  <c r="BK945" i="1"/>
  <c r="BO945" i="1"/>
  <c r="P777" i="1"/>
  <c r="AZ1049" i="1" l="1"/>
  <c r="BH995" i="1"/>
  <c r="AR1094" i="1"/>
  <c r="AD1144" i="1"/>
  <c r="AC1145" i="1"/>
  <c r="AE1144" i="1"/>
  <c r="AI1144" i="1"/>
  <c r="AS1051" i="1"/>
  <c r="AT1050" i="1"/>
  <c r="AU1050" i="1"/>
  <c r="AY1050" i="1"/>
  <c r="AL1095" i="1"/>
  <c r="AK1096" i="1"/>
  <c r="AM1095" i="1"/>
  <c r="AQ1095" i="1"/>
  <c r="BP945" i="1"/>
  <c r="BA997" i="1"/>
  <c r="BB996" i="1"/>
  <c r="BC996" i="1"/>
  <c r="BG996" i="1"/>
  <c r="BI947" i="1"/>
  <c r="BJ946" i="1"/>
  <c r="BK946" i="1"/>
  <c r="BO946" i="1"/>
  <c r="X777" i="1"/>
  <c r="B777" i="1" s="1"/>
  <c r="C778" i="1"/>
  <c r="AR1095" i="1" l="1"/>
  <c r="AJ1144" i="1"/>
  <c r="AD1145" i="1"/>
  <c r="AC1146" i="1"/>
  <c r="AE1145" i="1"/>
  <c r="AI1145" i="1"/>
  <c r="AJ1145" i="1" s="1"/>
  <c r="AZ1050" i="1"/>
  <c r="AK1097" i="1"/>
  <c r="AL1096" i="1"/>
  <c r="AM1096" i="1"/>
  <c r="AQ1096" i="1"/>
  <c r="AT1051" i="1"/>
  <c r="AS1052" i="1"/>
  <c r="AU1051" i="1"/>
  <c r="AY1051" i="1"/>
  <c r="BP946" i="1"/>
  <c r="BH996" i="1"/>
  <c r="BA998" i="1"/>
  <c r="BB997" i="1"/>
  <c r="BC997" i="1"/>
  <c r="BG997" i="1"/>
  <c r="BI948" i="1"/>
  <c r="BJ947" i="1"/>
  <c r="BK947" i="1"/>
  <c r="BO947" i="1"/>
  <c r="P778" i="1"/>
  <c r="AZ1051" i="1" l="1"/>
  <c r="BH997" i="1"/>
  <c r="AC1147" i="1"/>
  <c r="AD1146" i="1"/>
  <c r="AE1146" i="1"/>
  <c r="AI1146" i="1"/>
  <c r="AJ1146" i="1" s="1"/>
  <c r="AR1096" i="1"/>
  <c r="AS1053" i="1"/>
  <c r="AT1052" i="1"/>
  <c r="AU1052" i="1"/>
  <c r="AY1052" i="1"/>
  <c r="AK1098" i="1"/>
  <c r="AL1097" i="1"/>
  <c r="AM1097" i="1"/>
  <c r="AQ1097" i="1"/>
  <c r="AR1097" i="1" s="1"/>
  <c r="BP947" i="1"/>
  <c r="BA999" i="1"/>
  <c r="BB998" i="1"/>
  <c r="BC998" i="1"/>
  <c r="BG998" i="1"/>
  <c r="BJ948" i="1"/>
  <c r="BI949" i="1"/>
  <c r="BK948" i="1"/>
  <c r="BO948" i="1"/>
  <c r="X778" i="1"/>
  <c r="B778" i="1" s="1"/>
  <c r="C779" i="1"/>
  <c r="AZ1052" i="1" l="1"/>
  <c r="AD1147" i="1"/>
  <c r="AC1148" i="1"/>
  <c r="AE1147" i="1"/>
  <c r="AI1147" i="1"/>
  <c r="AJ1147" i="1" s="1"/>
  <c r="AL1098" i="1"/>
  <c r="AK1099" i="1"/>
  <c r="AM1098" i="1"/>
  <c r="AQ1098" i="1"/>
  <c r="AT1053" i="1"/>
  <c r="AS1054" i="1"/>
  <c r="AU1053" i="1"/>
  <c r="AY1053" i="1"/>
  <c r="BH998" i="1"/>
  <c r="BP948" i="1"/>
  <c r="BB999" i="1"/>
  <c r="BA1000" i="1"/>
  <c r="BC999" i="1"/>
  <c r="BG999" i="1"/>
  <c r="BI950" i="1"/>
  <c r="BJ949" i="1"/>
  <c r="BK949" i="1"/>
  <c r="BO949" i="1"/>
  <c r="BP949" i="1" s="1"/>
  <c r="P779" i="1"/>
  <c r="AZ1053" i="1" l="1"/>
  <c r="AD1148" i="1"/>
  <c r="AC1149" i="1"/>
  <c r="AE1148" i="1"/>
  <c r="AI1148" i="1"/>
  <c r="AJ1148" i="1" s="1"/>
  <c r="BH999" i="1"/>
  <c r="AR1098" i="1"/>
  <c r="AS1055" i="1"/>
  <c r="AT1054" i="1"/>
  <c r="AU1054" i="1"/>
  <c r="AY1054" i="1"/>
  <c r="AK1100" i="1"/>
  <c r="AL1099" i="1"/>
  <c r="AM1099" i="1"/>
  <c r="AQ1099" i="1"/>
  <c r="AR1099" i="1" s="1"/>
  <c r="BA1001" i="1"/>
  <c r="BB1000" i="1"/>
  <c r="BC1000" i="1"/>
  <c r="BG1000" i="1"/>
  <c r="BJ950" i="1"/>
  <c r="BI951" i="1"/>
  <c r="BK950" i="1"/>
  <c r="BO950" i="1"/>
  <c r="X779" i="1"/>
  <c r="B779" i="1" s="1"/>
  <c r="AZ1054" i="1" l="1"/>
  <c r="AD1149" i="1"/>
  <c r="AC1150" i="1"/>
  <c r="AE1149" i="1"/>
  <c r="AI1149" i="1"/>
  <c r="AJ1149" i="1" s="1"/>
  <c r="BH1000" i="1"/>
  <c r="AK1101" i="1"/>
  <c r="AL1100" i="1"/>
  <c r="AM1100" i="1"/>
  <c r="AQ1100" i="1"/>
  <c r="AT1055" i="1"/>
  <c r="AS1056" i="1"/>
  <c r="AU1055" i="1"/>
  <c r="AY1055" i="1"/>
  <c r="BP950" i="1"/>
  <c r="BA1002" i="1"/>
  <c r="BB1001" i="1"/>
  <c r="BC1001" i="1"/>
  <c r="BG1001" i="1"/>
  <c r="BI952" i="1"/>
  <c r="BJ951" i="1"/>
  <c r="BK951" i="1"/>
  <c r="BO951" i="1"/>
  <c r="C780" i="1"/>
  <c r="AZ1055" i="1" l="1"/>
  <c r="AC1151" i="1"/>
  <c r="AD1150" i="1"/>
  <c r="AE1150" i="1"/>
  <c r="AI1150" i="1"/>
  <c r="AJ1150" i="1" s="1"/>
  <c r="AR1100" i="1"/>
  <c r="AS1057" i="1"/>
  <c r="AT1056" i="1"/>
  <c r="AU1056" i="1"/>
  <c r="AY1056" i="1"/>
  <c r="AK1102" i="1"/>
  <c r="AL1101" i="1"/>
  <c r="AM1101" i="1"/>
  <c r="AQ1101" i="1"/>
  <c r="BP951" i="1"/>
  <c r="BH1001" i="1"/>
  <c r="BA1003" i="1"/>
  <c r="BB1002" i="1"/>
  <c r="BC1002" i="1"/>
  <c r="BG1002" i="1"/>
  <c r="BI953" i="1"/>
  <c r="BJ952" i="1"/>
  <c r="BK952" i="1"/>
  <c r="BO952" i="1"/>
  <c r="P780" i="1"/>
  <c r="BH1002" i="1" l="1"/>
  <c r="AR1101" i="1"/>
  <c r="AZ1056" i="1"/>
  <c r="AD1151" i="1"/>
  <c r="AC1152" i="1"/>
  <c r="AE1151" i="1"/>
  <c r="AI1151" i="1"/>
  <c r="AK1103" i="1"/>
  <c r="AL1102" i="1"/>
  <c r="AM1102" i="1"/>
  <c r="AQ1102" i="1"/>
  <c r="AT1057" i="1"/>
  <c r="AS1058" i="1"/>
  <c r="AU1057" i="1"/>
  <c r="AY1057" i="1"/>
  <c r="BP952" i="1"/>
  <c r="BA1004" i="1"/>
  <c r="BB1003" i="1"/>
  <c r="BC1003" i="1"/>
  <c r="BG1003" i="1"/>
  <c r="BJ953" i="1"/>
  <c r="BI954" i="1"/>
  <c r="BI955" i="1" s="1"/>
  <c r="BK953" i="1"/>
  <c r="BO953" i="1"/>
  <c r="X780" i="1"/>
  <c r="B780" i="1" s="1"/>
  <c r="C781" i="1"/>
  <c r="AZ1057" i="1" l="1"/>
  <c r="AJ1151" i="1"/>
  <c r="AD1152" i="1"/>
  <c r="AC1153" i="1"/>
  <c r="AE1152" i="1"/>
  <c r="AI1152" i="1"/>
  <c r="AJ1152" i="1" s="1"/>
  <c r="AR1102" i="1"/>
  <c r="AT1058" i="1"/>
  <c r="AS1059" i="1"/>
  <c r="AU1058" i="1"/>
  <c r="AY1058" i="1"/>
  <c r="AL1103" i="1"/>
  <c r="AK1104" i="1"/>
  <c r="AM1103" i="1"/>
  <c r="AQ1103" i="1"/>
  <c r="BH1003" i="1"/>
  <c r="BP953" i="1"/>
  <c r="BA1005" i="1"/>
  <c r="BB1004" i="1"/>
  <c r="BC1004" i="1"/>
  <c r="BG1004" i="1"/>
  <c r="BH1004" i="1" s="1"/>
  <c r="BI956" i="1"/>
  <c r="BJ955" i="1"/>
  <c r="BO955" i="1"/>
  <c r="BK955" i="1"/>
  <c r="BJ954" i="1"/>
  <c r="BK954" i="1"/>
  <c r="BO954" i="1"/>
  <c r="P781" i="1"/>
  <c r="AR1103" i="1" l="1"/>
  <c r="AC1154" i="1"/>
  <c r="AD1153" i="1"/>
  <c r="AE1153" i="1"/>
  <c r="AI1153" i="1"/>
  <c r="AJ1153" i="1" s="1"/>
  <c r="AZ1058" i="1"/>
  <c r="AL1104" i="1"/>
  <c r="AK1105" i="1"/>
  <c r="AM1104" i="1"/>
  <c r="AQ1104" i="1"/>
  <c r="AT1059" i="1"/>
  <c r="AS1060" i="1"/>
  <c r="AU1059" i="1"/>
  <c r="AY1059" i="1"/>
  <c r="BB1005" i="1"/>
  <c r="BA1006" i="1"/>
  <c r="BC1005" i="1"/>
  <c r="BG1005" i="1"/>
  <c r="BP955" i="1"/>
  <c r="BP954" i="1"/>
  <c r="BI957" i="1"/>
  <c r="BO956" i="1"/>
  <c r="BJ956" i="1"/>
  <c r="BK956" i="1"/>
  <c r="X781" i="1"/>
  <c r="B781" i="1" s="1"/>
  <c r="C782" i="1"/>
  <c r="AZ1059" i="1" l="1"/>
  <c r="BH1005" i="1"/>
  <c r="AR1104" i="1"/>
  <c r="AD1154" i="1"/>
  <c r="AC1155" i="1"/>
  <c r="AE1154" i="1"/>
  <c r="AI1154" i="1"/>
  <c r="AT1060" i="1"/>
  <c r="AS1061" i="1"/>
  <c r="AU1060" i="1"/>
  <c r="AY1060" i="1"/>
  <c r="AK1106" i="1"/>
  <c r="AL1105" i="1"/>
  <c r="AM1105" i="1"/>
  <c r="AQ1105" i="1"/>
  <c r="AR1105" i="1" s="1"/>
  <c r="BB1006" i="1"/>
  <c r="BA1007" i="1"/>
  <c r="BC1006" i="1"/>
  <c r="BG1006" i="1"/>
  <c r="BP956" i="1"/>
  <c r="BJ957" i="1"/>
  <c r="BI958" i="1"/>
  <c r="BO957" i="1"/>
  <c r="BK957" i="1"/>
  <c r="P782" i="1"/>
  <c r="X782" i="1" s="1"/>
  <c r="AJ1154" i="1" l="1"/>
  <c r="BH1006" i="1"/>
  <c r="AD1155" i="1"/>
  <c r="AC1156" i="1"/>
  <c r="AE1155" i="1"/>
  <c r="AI1155" i="1"/>
  <c r="AJ1155" i="1" s="1"/>
  <c r="AZ1060" i="1"/>
  <c r="AL1106" i="1"/>
  <c r="AK1107" i="1"/>
  <c r="AM1106" i="1"/>
  <c r="AQ1106" i="1"/>
  <c r="AS1062" i="1"/>
  <c r="AT1061" i="1"/>
  <c r="AU1061" i="1"/>
  <c r="AY1061" i="1"/>
  <c r="AZ1061" i="1" s="1"/>
  <c r="BB1007" i="1"/>
  <c r="BA1008" i="1"/>
  <c r="BC1007" i="1"/>
  <c r="BG1007" i="1"/>
  <c r="BJ958" i="1"/>
  <c r="BI959" i="1"/>
  <c r="BO958" i="1"/>
  <c r="BK958" i="1"/>
  <c r="BP957" i="1"/>
  <c r="B782" i="1"/>
  <c r="C783" i="1"/>
  <c r="AD1156" i="1" l="1"/>
  <c r="AC1157" i="1"/>
  <c r="AE1156" i="1"/>
  <c r="AI1156" i="1"/>
  <c r="AJ1156" i="1" s="1"/>
  <c r="BH1007" i="1"/>
  <c r="AR1106" i="1"/>
  <c r="AS1063" i="1"/>
  <c r="AT1062" i="1"/>
  <c r="AU1062" i="1"/>
  <c r="AY1062" i="1"/>
  <c r="AL1107" i="1"/>
  <c r="AK1108" i="1"/>
  <c r="AM1107" i="1"/>
  <c r="AQ1107" i="1"/>
  <c r="BB1008" i="1"/>
  <c r="BA1009" i="1"/>
  <c r="BC1008" i="1"/>
  <c r="BG1008" i="1"/>
  <c r="BI960" i="1"/>
  <c r="BO959" i="1"/>
  <c r="BJ959" i="1"/>
  <c r="BK959" i="1"/>
  <c r="BP958" i="1"/>
  <c r="P783" i="1"/>
  <c r="AR1107" i="1" l="1"/>
  <c r="BH1008" i="1"/>
  <c r="AZ1062" i="1"/>
  <c r="AC1158" i="1"/>
  <c r="AD1157" i="1"/>
  <c r="AE1157" i="1"/>
  <c r="AI1157" i="1"/>
  <c r="AL1108" i="1"/>
  <c r="AK1109" i="1"/>
  <c r="AM1108" i="1"/>
  <c r="AQ1108" i="1"/>
  <c r="AS1064" i="1"/>
  <c r="AT1063" i="1"/>
  <c r="AU1063" i="1"/>
  <c r="AY1063" i="1"/>
  <c r="AZ1063" i="1" s="1"/>
  <c r="BB1009" i="1"/>
  <c r="BA1010" i="1"/>
  <c r="BC1009" i="1"/>
  <c r="BG1009" i="1"/>
  <c r="BP959" i="1"/>
  <c r="BI961" i="1"/>
  <c r="BJ960" i="1"/>
  <c r="BO960" i="1"/>
  <c r="BK960" i="1"/>
  <c r="X783" i="1"/>
  <c r="C784" i="1"/>
  <c r="AJ1157" i="1" l="1"/>
  <c r="AD1158" i="1"/>
  <c r="AC1159" i="1"/>
  <c r="AE1158" i="1"/>
  <c r="AI1158" i="1"/>
  <c r="AJ1158" i="1" s="1"/>
  <c r="BH1009" i="1"/>
  <c r="AR1108" i="1"/>
  <c r="AT1064" i="1"/>
  <c r="AS1065" i="1"/>
  <c r="AU1064" i="1"/>
  <c r="AY1064" i="1"/>
  <c r="AL1109" i="1"/>
  <c r="AK1110" i="1"/>
  <c r="AM1109" i="1"/>
  <c r="AQ1109" i="1"/>
  <c r="BB1010" i="1"/>
  <c r="BA1011" i="1"/>
  <c r="BC1010" i="1"/>
  <c r="BG1010" i="1"/>
  <c r="BP960" i="1"/>
  <c r="BI962" i="1"/>
  <c r="BO961" i="1"/>
  <c r="BJ961" i="1"/>
  <c r="BK961" i="1"/>
  <c r="B783" i="1"/>
  <c r="P784" i="1"/>
  <c r="AR1109" i="1" l="1"/>
  <c r="BH1010" i="1"/>
  <c r="AZ1064" i="1"/>
  <c r="AD1159" i="1"/>
  <c r="AC1160" i="1"/>
  <c r="AE1159" i="1"/>
  <c r="AI1159" i="1"/>
  <c r="AK1111" i="1"/>
  <c r="AL1110" i="1"/>
  <c r="AM1110" i="1"/>
  <c r="AQ1110" i="1"/>
  <c r="AS1066" i="1"/>
  <c r="AT1065" i="1"/>
  <c r="AU1065" i="1"/>
  <c r="AY1065" i="1"/>
  <c r="AZ1065" i="1" s="1"/>
  <c r="BA1012" i="1"/>
  <c r="BB1011" i="1"/>
  <c r="BC1011" i="1"/>
  <c r="BG1011" i="1"/>
  <c r="BP961" i="1"/>
  <c r="BO962" i="1"/>
  <c r="BI963" i="1"/>
  <c r="BJ962" i="1"/>
  <c r="BK962" i="1"/>
  <c r="X784" i="1"/>
  <c r="AJ1159" i="1" l="1"/>
  <c r="AC1161" i="1"/>
  <c r="AD1160" i="1"/>
  <c r="AE1160" i="1"/>
  <c r="AI1160" i="1"/>
  <c r="AJ1160" i="1" s="1"/>
  <c r="BH1011" i="1"/>
  <c r="AR1110" i="1"/>
  <c r="AS1067" i="1"/>
  <c r="AT1066" i="1"/>
  <c r="AU1066" i="1"/>
  <c r="AY1066" i="1"/>
  <c r="AK1112" i="1"/>
  <c r="AL1111" i="1"/>
  <c r="AM1111" i="1"/>
  <c r="AQ1111" i="1"/>
  <c r="AR1111" i="1" s="1"/>
  <c r="BA1013" i="1"/>
  <c r="BA1014" i="1" s="1"/>
  <c r="BB1012" i="1"/>
  <c r="BC1012" i="1"/>
  <c r="BG1012" i="1"/>
  <c r="BP962" i="1"/>
  <c r="BI964" i="1"/>
  <c r="BO963" i="1"/>
  <c r="BJ963" i="1"/>
  <c r="BK963" i="1"/>
  <c r="B784" i="1"/>
  <c r="C785" i="1"/>
  <c r="BH1012" i="1" l="1"/>
  <c r="AZ1066" i="1"/>
  <c r="AC1162" i="1"/>
  <c r="AD1161" i="1"/>
  <c r="AE1161" i="1"/>
  <c r="AI1161" i="1"/>
  <c r="AJ1161" i="1" s="1"/>
  <c r="AK1113" i="1"/>
  <c r="AL1112" i="1"/>
  <c r="AM1112" i="1"/>
  <c r="AQ1112" i="1"/>
  <c r="AS1068" i="1"/>
  <c r="AT1067" i="1"/>
  <c r="AU1067" i="1"/>
  <c r="AY1067" i="1"/>
  <c r="BA1015" i="1"/>
  <c r="BB1014" i="1"/>
  <c r="BC1014" i="1"/>
  <c r="BG1014" i="1"/>
  <c r="BB1013" i="1"/>
  <c r="BC1013" i="1"/>
  <c r="BG1013" i="1"/>
  <c r="BH1013" i="1" s="1"/>
  <c r="BP963" i="1"/>
  <c r="BI965" i="1"/>
  <c r="BO964" i="1"/>
  <c r="BJ964" i="1"/>
  <c r="BK964" i="1"/>
  <c r="P785" i="1"/>
  <c r="AZ1067" i="1" l="1"/>
  <c r="AD1162" i="1"/>
  <c r="AC1163" i="1"/>
  <c r="AE1162" i="1"/>
  <c r="AI1162" i="1"/>
  <c r="AJ1162" i="1" s="1"/>
  <c r="AR1112" i="1"/>
  <c r="BH1014" i="1"/>
  <c r="AS1069" i="1"/>
  <c r="AT1068" i="1"/>
  <c r="AU1068" i="1"/>
  <c r="AY1068" i="1"/>
  <c r="AK1114" i="1"/>
  <c r="AL1113" i="1"/>
  <c r="AM1113" i="1"/>
  <c r="AQ1113" i="1"/>
  <c r="AR1113" i="1" s="1"/>
  <c r="BA1016" i="1"/>
  <c r="BB1015" i="1"/>
  <c r="BC1015" i="1"/>
  <c r="BG1015" i="1"/>
  <c r="BP964" i="1"/>
  <c r="BJ965" i="1"/>
  <c r="BI966" i="1"/>
  <c r="BO965" i="1"/>
  <c r="BK965" i="1"/>
  <c r="X785" i="1"/>
  <c r="AZ1068" i="1" l="1"/>
  <c r="AC1164" i="1"/>
  <c r="AD1163" i="1"/>
  <c r="AE1163" i="1"/>
  <c r="AI1163" i="1"/>
  <c r="AJ1163" i="1" s="1"/>
  <c r="BH1015" i="1"/>
  <c r="AK1115" i="1"/>
  <c r="AL1114" i="1"/>
  <c r="AM1114" i="1"/>
  <c r="AQ1114" i="1"/>
  <c r="AS1070" i="1"/>
  <c r="AT1069" i="1"/>
  <c r="AU1069" i="1"/>
  <c r="AY1069" i="1"/>
  <c r="BA1017" i="1"/>
  <c r="BB1016" i="1"/>
  <c r="BC1016" i="1"/>
  <c r="BG1016" i="1"/>
  <c r="BJ966" i="1"/>
  <c r="BO966" i="1"/>
  <c r="BI967" i="1"/>
  <c r="BK966" i="1"/>
  <c r="BP965" i="1"/>
  <c r="B785" i="1"/>
  <c r="C786" i="1"/>
  <c r="AZ1069" i="1" l="1"/>
  <c r="BH1016" i="1"/>
  <c r="AR1114" i="1"/>
  <c r="AD1164" i="1"/>
  <c r="AC1165" i="1"/>
  <c r="AE1164" i="1"/>
  <c r="AI1164" i="1"/>
  <c r="AS1071" i="1"/>
  <c r="AT1070" i="1"/>
  <c r="AU1070" i="1"/>
  <c r="AY1070" i="1"/>
  <c r="AK1116" i="1"/>
  <c r="AL1115" i="1"/>
  <c r="AM1115" i="1"/>
  <c r="AQ1115" i="1"/>
  <c r="AR1115" i="1" s="1"/>
  <c r="BB1017" i="1"/>
  <c r="BA1018" i="1"/>
  <c r="BC1017" i="1"/>
  <c r="BG1017" i="1"/>
  <c r="BJ967" i="1"/>
  <c r="BI968" i="1"/>
  <c r="BO967" i="1"/>
  <c r="BK967" i="1"/>
  <c r="BP966" i="1"/>
  <c r="P786" i="1"/>
  <c r="AJ1164" i="1" l="1"/>
  <c r="BH1017" i="1"/>
  <c r="AD1165" i="1"/>
  <c r="AC1166" i="1"/>
  <c r="AE1165" i="1"/>
  <c r="AI1165" i="1"/>
  <c r="AJ1165" i="1" s="1"/>
  <c r="AZ1070" i="1"/>
  <c r="AK1117" i="1"/>
  <c r="AL1116" i="1"/>
  <c r="AM1116" i="1"/>
  <c r="AQ1116" i="1"/>
  <c r="AT1071" i="1"/>
  <c r="AS1072" i="1"/>
  <c r="AU1071" i="1"/>
  <c r="AY1071" i="1"/>
  <c r="BB1018" i="1"/>
  <c r="BA1019" i="1"/>
  <c r="BC1018" i="1"/>
  <c r="BG1018" i="1"/>
  <c r="BO968" i="1"/>
  <c r="BJ968" i="1"/>
  <c r="BI969" i="1"/>
  <c r="BK968" i="1"/>
  <c r="BP967" i="1"/>
  <c r="X786" i="1"/>
  <c r="B786" i="1" s="1"/>
  <c r="C787" i="1"/>
  <c r="AZ1071" i="1" l="1"/>
  <c r="AC1167" i="1"/>
  <c r="AD1166" i="1"/>
  <c r="AE1166" i="1"/>
  <c r="AI1166" i="1"/>
  <c r="AJ1166" i="1" s="1"/>
  <c r="BH1018" i="1"/>
  <c r="AR1116" i="1"/>
  <c r="AT1072" i="1"/>
  <c r="AS1073" i="1"/>
  <c r="AU1072" i="1"/>
  <c r="AY1072" i="1"/>
  <c r="AL1117" i="1"/>
  <c r="AK1118" i="1"/>
  <c r="AM1117" i="1"/>
  <c r="AQ1117" i="1"/>
  <c r="BB1019" i="1"/>
  <c r="BA1020" i="1"/>
  <c r="BC1019" i="1"/>
  <c r="BG1019" i="1"/>
  <c r="BI970" i="1"/>
  <c r="BO969" i="1"/>
  <c r="BJ969" i="1"/>
  <c r="BK969" i="1"/>
  <c r="BP968" i="1"/>
  <c r="P787" i="1"/>
  <c r="AR1117" i="1" l="1"/>
  <c r="BH1019" i="1"/>
  <c r="AZ1072" i="1"/>
  <c r="AC1168" i="1"/>
  <c r="AD1167" i="1"/>
  <c r="AE1167" i="1"/>
  <c r="AI1167" i="1"/>
  <c r="AT1073" i="1"/>
  <c r="AS1074" i="1"/>
  <c r="AU1073" i="1"/>
  <c r="AY1073" i="1"/>
  <c r="AK1119" i="1"/>
  <c r="AL1118" i="1"/>
  <c r="AM1118" i="1"/>
  <c r="AQ1118" i="1"/>
  <c r="AR1118" i="1" s="1"/>
  <c r="BB1020" i="1"/>
  <c r="BA1021" i="1"/>
  <c r="BC1020" i="1"/>
  <c r="BG1020" i="1"/>
  <c r="BP969" i="1"/>
  <c r="BJ970" i="1"/>
  <c r="BI971" i="1"/>
  <c r="BO970" i="1"/>
  <c r="BK970" i="1"/>
  <c r="X787" i="1"/>
  <c r="B787" i="1" s="1"/>
  <c r="C788" i="1"/>
  <c r="AJ1167" i="1" l="1"/>
  <c r="BH1020" i="1"/>
  <c r="AD1168" i="1"/>
  <c r="AC1169" i="1"/>
  <c r="AE1168" i="1"/>
  <c r="AI1168" i="1"/>
  <c r="AJ1168" i="1" s="1"/>
  <c r="AZ1073" i="1"/>
  <c r="AL1119" i="1"/>
  <c r="AK1120" i="1"/>
  <c r="AM1119" i="1"/>
  <c r="AQ1119" i="1"/>
  <c r="AT1074" i="1"/>
  <c r="AS1075" i="1"/>
  <c r="AU1074" i="1"/>
  <c r="AY1074" i="1"/>
  <c r="BB1021" i="1"/>
  <c r="BA1022" i="1"/>
  <c r="BC1021" i="1"/>
  <c r="BG1021" i="1"/>
  <c r="BI972" i="1"/>
  <c r="BO971" i="1"/>
  <c r="BJ971" i="1"/>
  <c r="BK971" i="1"/>
  <c r="BP970" i="1"/>
  <c r="P788" i="1"/>
  <c r="AZ1074" i="1" l="1"/>
  <c r="AD1169" i="1"/>
  <c r="AC1170" i="1"/>
  <c r="AE1169" i="1"/>
  <c r="AI1169" i="1"/>
  <c r="AJ1169" i="1" s="1"/>
  <c r="BH1021" i="1"/>
  <c r="AR1119" i="1"/>
  <c r="AL1120" i="1"/>
  <c r="AK1121" i="1"/>
  <c r="AM1120" i="1"/>
  <c r="AQ1120" i="1"/>
  <c r="AS1076" i="1"/>
  <c r="AT1075" i="1"/>
  <c r="AU1075" i="1"/>
  <c r="AY1075" i="1"/>
  <c r="AZ1075" i="1" s="1"/>
  <c r="BA1023" i="1"/>
  <c r="BB1022" i="1"/>
  <c r="BC1022" i="1"/>
  <c r="BG1022" i="1"/>
  <c r="BP971" i="1"/>
  <c r="BJ972" i="1"/>
  <c r="BI973" i="1"/>
  <c r="BO972" i="1"/>
  <c r="BK972" i="1"/>
  <c r="X788" i="1"/>
  <c r="C789" i="1"/>
  <c r="BH1022" i="1" l="1"/>
  <c r="AR1120" i="1"/>
  <c r="AD1170" i="1"/>
  <c r="AC1171" i="1"/>
  <c r="AE1170" i="1"/>
  <c r="AI1170" i="1"/>
  <c r="AJ1170" i="1" s="1"/>
  <c r="AT1076" i="1"/>
  <c r="AS1077" i="1"/>
  <c r="AU1076" i="1"/>
  <c r="AY1076" i="1"/>
  <c r="AL1121" i="1"/>
  <c r="AK1122" i="1"/>
  <c r="AM1121" i="1"/>
  <c r="AQ1121" i="1"/>
  <c r="BB1023" i="1"/>
  <c r="BA1024" i="1"/>
  <c r="BC1023" i="1"/>
  <c r="BG1023" i="1"/>
  <c r="BJ973" i="1"/>
  <c r="BI974" i="1"/>
  <c r="BO973" i="1"/>
  <c r="BK973" i="1"/>
  <c r="BP972" i="1"/>
  <c r="B788" i="1"/>
  <c r="P789" i="1"/>
  <c r="AR1121" i="1" l="1"/>
  <c r="BH1023" i="1"/>
  <c r="AD1171" i="1"/>
  <c r="AC1172" i="1"/>
  <c r="AE1171" i="1"/>
  <c r="AI1171" i="1"/>
  <c r="AJ1171" i="1" s="1"/>
  <c r="AZ1076" i="1"/>
  <c r="AT1077" i="1"/>
  <c r="AS1078" i="1"/>
  <c r="AU1077" i="1"/>
  <c r="AY1077" i="1"/>
  <c r="AL1122" i="1"/>
  <c r="AK1123" i="1"/>
  <c r="AM1122" i="1"/>
  <c r="AQ1122" i="1"/>
  <c r="AR1122" i="1" s="1"/>
  <c r="BB1024" i="1"/>
  <c r="BA1025" i="1"/>
  <c r="BC1024" i="1"/>
  <c r="BG1024" i="1"/>
  <c r="BJ974" i="1"/>
  <c r="BO974" i="1"/>
  <c r="BI975" i="1"/>
  <c r="BK974" i="1"/>
  <c r="BP973" i="1"/>
  <c r="X789" i="1"/>
  <c r="AD1172" i="1" l="1"/>
  <c r="AC1173" i="1"/>
  <c r="AE1172" i="1"/>
  <c r="AI1172" i="1"/>
  <c r="AJ1172" i="1" s="1"/>
  <c r="BH1024" i="1"/>
  <c r="AZ1077" i="1"/>
  <c r="AT1078" i="1"/>
  <c r="AS1079" i="1"/>
  <c r="AU1078" i="1"/>
  <c r="AY1078" i="1"/>
  <c r="AL1123" i="1"/>
  <c r="AK1124" i="1"/>
  <c r="AM1123" i="1"/>
  <c r="AQ1123" i="1"/>
  <c r="BB1025" i="1"/>
  <c r="BA1026" i="1"/>
  <c r="BC1025" i="1"/>
  <c r="BG1025" i="1"/>
  <c r="BO975" i="1"/>
  <c r="BI976" i="1"/>
  <c r="BJ975" i="1"/>
  <c r="BK975" i="1"/>
  <c r="BP974" i="1"/>
  <c r="B789" i="1"/>
  <c r="C790" i="1"/>
  <c r="AR1123" i="1" l="1"/>
  <c r="BH1025" i="1"/>
  <c r="AZ1078" i="1"/>
  <c r="AD1173" i="1"/>
  <c r="AC1174" i="1"/>
  <c r="AE1173" i="1"/>
  <c r="AI1173" i="1"/>
  <c r="AK1125" i="1"/>
  <c r="AL1124" i="1"/>
  <c r="AM1124" i="1"/>
  <c r="AQ1124" i="1"/>
  <c r="AS1080" i="1"/>
  <c r="AT1079" i="1"/>
  <c r="AU1079" i="1"/>
  <c r="AY1079" i="1"/>
  <c r="AZ1079" i="1" s="1"/>
  <c r="BA1027" i="1"/>
  <c r="BB1026" i="1"/>
  <c r="BC1026" i="1"/>
  <c r="BG1026" i="1"/>
  <c r="BP975" i="1"/>
  <c r="BI977" i="1"/>
  <c r="BO976" i="1"/>
  <c r="BJ976" i="1"/>
  <c r="BK976" i="1"/>
  <c r="P790" i="1"/>
  <c r="AJ1173" i="1" l="1"/>
  <c r="AC1175" i="1"/>
  <c r="AD1174" i="1"/>
  <c r="AE1174" i="1"/>
  <c r="AI1174" i="1"/>
  <c r="AJ1174" i="1" s="1"/>
  <c r="BH1026" i="1"/>
  <c r="AR1124" i="1"/>
  <c r="AS1081" i="1"/>
  <c r="AT1080" i="1"/>
  <c r="AU1080" i="1"/>
  <c r="AY1080" i="1"/>
  <c r="AL1125" i="1"/>
  <c r="AK1126" i="1"/>
  <c r="AM1125" i="1"/>
  <c r="AQ1125" i="1"/>
  <c r="BB1027" i="1"/>
  <c r="BA1028" i="1"/>
  <c r="BC1027" i="1"/>
  <c r="BG1027" i="1"/>
  <c r="BP976" i="1"/>
  <c r="BJ977" i="1"/>
  <c r="BI978" i="1"/>
  <c r="BO977" i="1"/>
  <c r="BK977" i="1"/>
  <c r="X790" i="1"/>
  <c r="AR1125" i="1" l="1"/>
  <c r="AZ1080" i="1"/>
  <c r="BH1027" i="1"/>
  <c r="AD1175" i="1"/>
  <c r="AC1176" i="1"/>
  <c r="AE1175" i="1"/>
  <c r="AI1175" i="1"/>
  <c r="AL1126" i="1"/>
  <c r="AK1127" i="1"/>
  <c r="AM1126" i="1"/>
  <c r="AQ1126" i="1"/>
  <c r="AS1082" i="1"/>
  <c r="AT1081" i="1"/>
  <c r="AU1081" i="1"/>
  <c r="AY1081" i="1"/>
  <c r="AZ1081" i="1" s="1"/>
  <c r="BB1028" i="1"/>
  <c r="BA1029" i="1"/>
  <c r="BC1028" i="1"/>
  <c r="BG1028" i="1"/>
  <c r="BI979" i="1"/>
  <c r="BO978" i="1"/>
  <c r="BJ978" i="1"/>
  <c r="BK978" i="1"/>
  <c r="BP977" i="1"/>
  <c r="B790" i="1"/>
  <c r="C791" i="1"/>
  <c r="AJ1175" i="1" l="1"/>
  <c r="BH1028" i="1"/>
  <c r="AD1176" i="1"/>
  <c r="AC1177" i="1"/>
  <c r="AE1176" i="1"/>
  <c r="AI1176" i="1"/>
  <c r="AJ1176" i="1" s="1"/>
  <c r="AR1126" i="1"/>
  <c r="AT1082" i="1"/>
  <c r="AS1083" i="1"/>
  <c r="AU1082" i="1"/>
  <c r="AY1082" i="1"/>
  <c r="AK1128" i="1"/>
  <c r="AL1127" i="1"/>
  <c r="AM1127" i="1"/>
  <c r="AQ1127" i="1"/>
  <c r="AR1127" i="1" s="1"/>
  <c r="BA1030" i="1"/>
  <c r="BB1029" i="1"/>
  <c r="BC1029" i="1"/>
  <c r="BG1029" i="1"/>
  <c r="BP978" i="1"/>
  <c r="BO979" i="1"/>
  <c r="BJ979" i="1"/>
  <c r="BI980" i="1"/>
  <c r="BK979" i="1"/>
  <c r="P791" i="1"/>
  <c r="AD1177" i="1" l="1"/>
  <c r="AC1178" i="1"/>
  <c r="AE1177" i="1"/>
  <c r="AI1177" i="1"/>
  <c r="BH1029" i="1"/>
  <c r="AZ1082" i="1"/>
  <c r="AK1129" i="1"/>
  <c r="AL1128" i="1"/>
  <c r="AM1128" i="1"/>
  <c r="AQ1128" i="1"/>
  <c r="AS1084" i="1"/>
  <c r="AT1083" i="1"/>
  <c r="AU1083" i="1"/>
  <c r="AY1083" i="1"/>
  <c r="BA1031" i="1"/>
  <c r="BB1030" i="1"/>
  <c r="BC1030" i="1"/>
  <c r="BG1030" i="1"/>
  <c r="BJ980" i="1"/>
  <c r="BO980" i="1"/>
  <c r="BI981" i="1"/>
  <c r="BK980" i="1"/>
  <c r="BP979" i="1"/>
  <c r="X791" i="1"/>
  <c r="B791" i="1" s="1"/>
  <c r="C792" i="1"/>
  <c r="AJ1177" i="1" l="1"/>
  <c r="AZ1083" i="1"/>
  <c r="BH1030" i="1"/>
  <c r="AR1128" i="1"/>
  <c r="AD1178" i="1"/>
  <c r="AC1179" i="1"/>
  <c r="AE1178" i="1"/>
  <c r="AI1178" i="1"/>
  <c r="AT1084" i="1"/>
  <c r="AS1085" i="1"/>
  <c r="AU1084" i="1"/>
  <c r="AY1084" i="1"/>
  <c r="AK1130" i="1"/>
  <c r="AL1129" i="1"/>
  <c r="AM1129" i="1"/>
  <c r="AQ1129" i="1"/>
  <c r="AR1129" i="1" s="1"/>
  <c r="BB1031" i="1"/>
  <c r="BA1032" i="1"/>
  <c r="BC1031" i="1"/>
  <c r="BG1031" i="1"/>
  <c r="BJ981" i="1"/>
  <c r="BO981" i="1"/>
  <c r="BI982" i="1"/>
  <c r="BK981" i="1"/>
  <c r="BP980" i="1"/>
  <c r="P792" i="1"/>
  <c r="AJ1178" i="1" l="1"/>
  <c r="AD1179" i="1"/>
  <c r="AC1180" i="1"/>
  <c r="AE1179" i="1"/>
  <c r="AI1179" i="1"/>
  <c r="BH1031" i="1"/>
  <c r="AZ1084" i="1"/>
  <c r="AK1131" i="1"/>
  <c r="AL1130" i="1"/>
  <c r="AM1130" i="1"/>
  <c r="AQ1130" i="1"/>
  <c r="AS1086" i="1"/>
  <c r="AT1085" i="1"/>
  <c r="AU1085" i="1"/>
  <c r="AY1085" i="1"/>
  <c r="AZ1085" i="1" s="1"/>
  <c r="BB1032" i="1"/>
  <c r="BA1033" i="1"/>
  <c r="BC1032" i="1"/>
  <c r="BG1032" i="1"/>
  <c r="BI983" i="1"/>
  <c r="BI984" i="1" s="1"/>
  <c r="BO982" i="1"/>
  <c r="BJ982" i="1"/>
  <c r="BK982" i="1"/>
  <c r="BP981" i="1"/>
  <c r="X792" i="1"/>
  <c r="B792" i="1" s="1"/>
  <c r="C793" i="1"/>
  <c r="AJ1179" i="1" l="1"/>
  <c r="BH1032" i="1"/>
  <c r="AR1130" i="1"/>
  <c r="AD1180" i="1"/>
  <c r="AC1181" i="1"/>
  <c r="AE1180" i="1"/>
  <c r="AI1180" i="1"/>
  <c r="AJ1180" i="1" s="1"/>
  <c r="AS1087" i="1"/>
  <c r="AT1086" i="1"/>
  <c r="AU1086" i="1"/>
  <c r="AY1086" i="1"/>
  <c r="AK1132" i="1"/>
  <c r="AL1131" i="1"/>
  <c r="AM1131" i="1"/>
  <c r="AQ1131" i="1"/>
  <c r="BB1033" i="1"/>
  <c r="BA1034" i="1"/>
  <c r="BC1033" i="1"/>
  <c r="BG1033" i="1"/>
  <c r="BP982" i="1"/>
  <c r="BI985" i="1"/>
  <c r="BJ984" i="1"/>
  <c r="BK984" i="1"/>
  <c r="BO984" i="1"/>
  <c r="BO983" i="1"/>
  <c r="BJ983" i="1"/>
  <c r="BK983" i="1"/>
  <c r="P793" i="1"/>
  <c r="AR1131" i="1" l="1"/>
  <c r="AC1182" i="1"/>
  <c r="AD1181" i="1"/>
  <c r="AE1181" i="1"/>
  <c r="AI1181" i="1"/>
  <c r="AJ1181" i="1" s="1"/>
  <c r="BH1033" i="1"/>
  <c r="AZ1086" i="1"/>
  <c r="AL1132" i="1"/>
  <c r="AK1133" i="1"/>
  <c r="AM1132" i="1"/>
  <c r="AQ1132" i="1"/>
  <c r="AS1088" i="1"/>
  <c r="AT1087" i="1"/>
  <c r="AU1087" i="1"/>
  <c r="AY1087" i="1"/>
  <c r="AZ1087" i="1" s="1"/>
  <c r="BA1035" i="1"/>
  <c r="BB1034" i="1"/>
  <c r="BC1034" i="1"/>
  <c r="BG1034" i="1"/>
  <c r="BP984" i="1"/>
  <c r="BI986" i="1"/>
  <c r="BJ985" i="1"/>
  <c r="BK985" i="1"/>
  <c r="BO985" i="1"/>
  <c r="BP983" i="1"/>
  <c r="X793" i="1"/>
  <c r="B793" i="1" s="1"/>
  <c r="C794" i="1"/>
  <c r="BH1034" i="1" l="1"/>
  <c r="AR1132" i="1"/>
  <c r="AD1182" i="1"/>
  <c r="AC1183" i="1"/>
  <c r="AE1182" i="1"/>
  <c r="AI1182" i="1"/>
  <c r="AJ1182" i="1" s="1"/>
  <c r="AS1089" i="1"/>
  <c r="AT1088" i="1"/>
  <c r="AU1088" i="1"/>
  <c r="AY1088" i="1"/>
  <c r="AL1133" i="1"/>
  <c r="AK1134" i="1"/>
  <c r="AM1133" i="1"/>
  <c r="AQ1133" i="1"/>
  <c r="BA1036" i="1"/>
  <c r="BB1035" i="1"/>
  <c r="BC1035" i="1"/>
  <c r="BG1035" i="1"/>
  <c r="BP985" i="1"/>
  <c r="BI987" i="1"/>
  <c r="BJ986" i="1"/>
  <c r="BK986" i="1"/>
  <c r="BO986" i="1"/>
  <c r="P794" i="1"/>
  <c r="X794" i="1" s="1"/>
  <c r="AR1133" i="1" l="1"/>
  <c r="AD1183" i="1"/>
  <c r="AC1184" i="1"/>
  <c r="AE1183" i="1"/>
  <c r="AI1183" i="1"/>
  <c r="AZ1088" i="1"/>
  <c r="BH1035" i="1"/>
  <c r="AK1135" i="1"/>
  <c r="AL1134" i="1"/>
  <c r="AM1134" i="1"/>
  <c r="AQ1134" i="1"/>
  <c r="AS1090" i="1"/>
  <c r="AT1089" i="1"/>
  <c r="AU1089" i="1"/>
  <c r="AY1089" i="1"/>
  <c r="AZ1089" i="1" s="1"/>
  <c r="BA1037" i="1"/>
  <c r="BB1036" i="1"/>
  <c r="BC1036" i="1"/>
  <c r="BG1036" i="1"/>
  <c r="BP986" i="1"/>
  <c r="BI988" i="1"/>
  <c r="BJ987" i="1"/>
  <c r="BK987" i="1"/>
  <c r="BO987" i="1"/>
  <c r="B794" i="1"/>
  <c r="C795" i="1"/>
  <c r="AJ1183" i="1" l="1"/>
  <c r="BH1036" i="1"/>
  <c r="AR1134" i="1"/>
  <c r="AC1185" i="1"/>
  <c r="AD1184" i="1"/>
  <c r="AE1184" i="1"/>
  <c r="AI1184" i="1"/>
  <c r="AJ1184" i="1" s="1"/>
  <c r="AT1090" i="1"/>
  <c r="AS1091" i="1"/>
  <c r="AU1090" i="1"/>
  <c r="AY1090" i="1"/>
  <c r="AL1135" i="1"/>
  <c r="AK1136" i="1"/>
  <c r="AK1137" i="1" s="1"/>
  <c r="AM1135" i="1"/>
  <c r="AQ1135" i="1"/>
  <c r="BA1038" i="1"/>
  <c r="BB1037" i="1"/>
  <c r="BC1037" i="1"/>
  <c r="BG1037" i="1"/>
  <c r="BP987" i="1"/>
  <c r="BI989" i="1"/>
  <c r="BJ988" i="1"/>
  <c r="BK988" i="1"/>
  <c r="BO988" i="1"/>
  <c r="P795" i="1"/>
  <c r="AR1135" i="1" l="1"/>
  <c r="AK1138" i="1"/>
  <c r="AL1137" i="1"/>
  <c r="AM1137" i="1"/>
  <c r="AQ1137" i="1"/>
  <c r="AR1137" i="1" s="1"/>
  <c r="AD1185" i="1"/>
  <c r="AC1186" i="1"/>
  <c r="AE1185" i="1"/>
  <c r="AI1185" i="1"/>
  <c r="AZ1090" i="1"/>
  <c r="BH1037" i="1"/>
  <c r="AT1091" i="1"/>
  <c r="AS1092" i="1"/>
  <c r="AU1091" i="1"/>
  <c r="AY1091" i="1"/>
  <c r="AL1136" i="1"/>
  <c r="AM1136" i="1"/>
  <c r="AQ1136" i="1"/>
  <c r="BB1038" i="1"/>
  <c r="BA1039" i="1"/>
  <c r="BC1038" i="1"/>
  <c r="BG1038" i="1"/>
  <c r="BP988" i="1"/>
  <c r="BI990" i="1"/>
  <c r="BJ989" i="1"/>
  <c r="BK989" i="1"/>
  <c r="BO989" i="1"/>
  <c r="X795" i="1"/>
  <c r="B795" i="1" s="1"/>
  <c r="C796" i="1"/>
  <c r="AJ1185" i="1" l="1"/>
  <c r="AZ1091" i="1"/>
  <c r="AC1187" i="1"/>
  <c r="AD1186" i="1"/>
  <c r="AE1186" i="1"/>
  <c r="AI1186" i="1"/>
  <c r="AJ1186" i="1" s="1"/>
  <c r="AR1136" i="1"/>
  <c r="AL1138" i="1"/>
  <c r="AK1139" i="1"/>
  <c r="AM1138" i="1"/>
  <c r="AQ1138" i="1"/>
  <c r="BH1038" i="1"/>
  <c r="AS1093" i="1"/>
  <c r="AT1092" i="1"/>
  <c r="AU1092" i="1"/>
  <c r="AY1092" i="1"/>
  <c r="AZ1092" i="1" s="1"/>
  <c r="BB1039" i="1"/>
  <c r="BA1040" i="1"/>
  <c r="BC1039" i="1"/>
  <c r="BG1039" i="1"/>
  <c r="BP989" i="1"/>
  <c r="BI991" i="1"/>
  <c r="BJ990" i="1"/>
  <c r="BK990" i="1"/>
  <c r="BO990" i="1"/>
  <c r="P796" i="1"/>
  <c r="X796" i="1" s="1"/>
  <c r="AK1140" i="1" l="1"/>
  <c r="AL1139" i="1"/>
  <c r="AM1139" i="1"/>
  <c r="AQ1139" i="1"/>
  <c r="AR1139" i="1" s="1"/>
  <c r="AR1138" i="1"/>
  <c r="AC1188" i="1"/>
  <c r="AD1187" i="1"/>
  <c r="AE1187" i="1"/>
  <c r="AI1187" i="1"/>
  <c r="AT1093" i="1"/>
  <c r="AS1094" i="1"/>
  <c r="AU1093" i="1"/>
  <c r="AY1093" i="1"/>
  <c r="BH1039" i="1"/>
  <c r="BA1041" i="1"/>
  <c r="BB1040" i="1"/>
  <c r="BC1040" i="1"/>
  <c r="BG1040" i="1"/>
  <c r="BP990" i="1"/>
  <c r="BI992" i="1"/>
  <c r="BJ991" i="1"/>
  <c r="BK991" i="1"/>
  <c r="BO991" i="1"/>
  <c r="B796" i="1"/>
  <c r="C797" i="1"/>
  <c r="AZ1093" i="1" l="1"/>
  <c r="AD1188" i="1"/>
  <c r="AC1189" i="1"/>
  <c r="AE1188" i="1"/>
  <c r="AI1188" i="1"/>
  <c r="AJ1188" i="1" s="1"/>
  <c r="AJ1187" i="1"/>
  <c r="AK1141" i="1"/>
  <c r="AL1140" i="1"/>
  <c r="AM1140" i="1"/>
  <c r="AQ1140" i="1"/>
  <c r="AT1094" i="1"/>
  <c r="AS1095" i="1"/>
  <c r="AU1094" i="1"/>
  <c r="AY1094" i="1"/>
  <c r="BH1040" i="1"/>
  <c r="BP991" i="1"/>
  <c r="BB1041" i="1"/>
  <c r="BA1042" i="1"/>
  <c r="BC1041" i="1"/>
  <c r="BG1041" i="1"/>
  <c r="BI993" i="1"/>
  <c r="BJ992" i="1"/>
  <c r="BK992" i="1"/>
  <c r="BO992" i="1"/>
  <c r="P797" i="1"/>
  <c r="AZ1094" i="1" l="1"/>
  <c r="AC1190" i="1"/>
  <c r="AD1189" i="1"/>
  <c r="AE1189" i="1"/>
  <c r="AI1189" i="1"/>
  <c r="AJ1189" i="1" s="1"/>
  <c r="AL1141" i="1"/>
  <c r="AK1142" i="1"/>
  <c r="AM1141" i="1"/>
  <c r="AQ1141" i="1"/>
  <c r="AR1140" i="1"/>
  <c r="AS1096" i="1"/>
  <c r="AT1095" i="1"/>
  <c r="AU1095" i="1"/>
  <c r="AY1095" i="1"/>
  <c r="BP992" i="1"/>
  <c r="BB1042" i="1"/>
  <c r="BA1043" i="1"/>
  <c r="BC1042" i="1"/>
  <c r="BG1042" i="1"/>
  <c r="BH1041" i="1"/>
  <c r="BJ993" i="1"/>
  <c r="BI994" i="1"/>
  <c r="BK993" i="1"/>
  <c r="BO993" i="1"/>
  <c r="X797" i="1"/>
  <c r="C798" i="1"/>
  <c r="AZ1095" i="1" l="1"/>
  <c r="AR1141" i="1"/>
  <c r="AK1143" i="1"/>
  <c r="AL1142" i="1"/>
  <c r="AM1142" i="1"/>
  <c r="AQ1142" i="1"/>
  <c r="AR1142" i="1" s="1"/>
  <c r="AC1191" i="1"/>
  <c r="AD1190" i="1"/>
  <c r="AE1190" i="1"/>
  <c r="AI1190" i="1"/>
  <c r="AS1097" i="1"/>
  <c r="AT1096" i="1"/>
  <c r="AU1096" i="1"/>
  <c r="AY1096" i="1"/>
  <c r="BH1042" i="1"/>
  <c r="BB1043" i="1"/>
  <c r="BA1044" i="1"/>
  <c r="BC1043" i="1"/>
  <c r="BG1043" i="1"/>
  <c r="BP993" i="1"/>
  <c r="BJ994" i="1"/>
  <c r="BI995" i="1"/>
  <c r="BK994" i="1"/>
  <c r="BO994" i="1"/>
  <c r="B797" i="1"/>
  <c r="P798" i="1"/>
  <c r="AZ1096" i="1" l="1"/>
  <c r="AJ1190" i="1"/>
  <c r="AC1192" i="1"/>
  <c r="AD1191" i="1"/>
  <c r="AE1191" i="1"/>
  <c r="AI1191" i="1"/>
  <c r="AL1143" i="1"/>
  <c r="AK1144" i="1"/>
  <c r="AM1143" i="1"/>
  <c r="AQ1143" i="1"/>
  <c r="AS1098" i="1"/>
  <c r="AT1097" i="1"/>
  <c r="AU1097" i="1"/>
  <c r="AY1097" i="1"/>
  <c r="BH1043" i="1"/>
  <c r="BA1045" i="1"/>
  <c r="BA1046" i="1" s="1"/>
  <c r="BB1044" i="1"/>
  <c r="BC1044" i="1"/>
  <c r="BG1044" i="1"/>
  <c r="BP994" i="1"/>
  <c r="BI996" i="1"/>
  <c r="BJ995" i="1"/>
  <c r="BK995" i="1"/>
  <c r="BO995" i="1"/>
  <c r="X798" i="1"/>
  <c r="AJ1191" i="1" l="1"/>
  <c r="AZ1097" i="1"/>
  <c r="AR1143" i="1"/>
  <c r="AL1144" i="1"/>
  <c r="AK1145" i="1"/>
  <c r="AM1144" i="1"/>
  <c r="AQ1144" i="1"/>
  <c r="AR1144" i="1" s="1"/>
  <c r="AD1192" i="1"/>
  <c r="AC1193" i="1"/>
  <c r="AE1192" i="1"/>
  <c r="AI1192" i="1"/>
  <c r="BB1046" i="1"/>
  <c r="BA1047" i="1"/>
  <c r="BC1046" i="1"/>
  <c r="BG1046" i="1"/>
  <c r="AT1098" i="1"/>
  <c r="AS1099" i="1"/>
  <c r="AU1098" i="1"/>
  <c r="AY1098" i="1"/>
  <c r="BH1044" i="1"/>
  <c r="BP995" i="1"/>
  <c r="BB1045" i="1"/>
  <c r="BC1045" i="1"/>
  <c r="BG1045" i="1"/>
  <c r="BI997" i="1"/>
  <c r="BJ996" i="1"/>
  <c r="BK996" i="1"/>
  <c r="BO996" i="1"/>
  <c r="B798" i="1"/>
  <c r="C799" i="1"/>
  <c r="BH1046" i="1" l="1"/>
  <c r="AZ1098" i="1"/>
  <c r="AJ1192" i="1"/>
  <c r="AC1194" i="1"/>
  <c r="AD1193" i="1"/>
  <c r="AE1193" i="1"/>
  <c r="AI1193" i="1"/>
  <c r="AK1146" i="1"/>
  <c r="AL1145" i="1"/>
  <c r="AM1145" i="1"/>
  <c r="AQ1145" i="1"/>
  <c r="BH1045" i="1"/>
  <c r="AS1100" i="1"/>
  <c r="AT1099" i="1"/>
  <c r="AU1099" i="1"/>
  <c r="AY1099" i="1"/>
  <c r="AZ1099" i="1" s="1"/>
  <c r="BB1047" i="1"/>
  <c r="BA1048" i="1"/>
  <c r="BC1047" i="1"/>
  <c r="BG1047" i="1"/>
  <c r="BP996" i="1"/>
  <c r="BI998" i="1"/>
  <c r="BJ997" i="1"/>
  <c r="BK997" i="1"/>
  <c r="BO997" i="1"/>
  <c r="P799" i="1"/>
  <c r="BP997" i="1" l="1"/>
  <c r="AJ1193" i="1"/>
  <c r="AR1145" i="1"/>
  <c r="AK1147" i="1"/>
  <c r="AL1146" i="1"/>
  <c r="AM1146" i="1"/>
  <c r="AQ1146" i="1"/>
  <c r="AC1195" i="1"/>
  <c r="AD1194" i="1"/>
  <c r="AE1194" i="1"/>
  <c r="AI1194" i="1"/>
  <c r="BH1047" i="1"/>
  <c r="BB1048" i="1"/>
  <c r="BA1049" i="1"/>
  <c r="BC1048" i="1"/>
  <c r="BG1048" i="1"/>
  <c r="BH1048" i="1" s="1"/>
  <c r="AS1101" i="1"/>
  <c r="AT1100" i="1"/>
  <c r="AU1100" i="1"/>
  <c r="AY1100" i="1"/>
  <c r="BI999" i="1"/>
  <c r="BJ998" i="1"/>
  <c r="BK998" i="1"/>
  <c r="BO998" i="1"/>
  <c r="BP998" i="1" s="1"/>
  <c r="X799" i="1"/>
  <c r="AR1146" i="1" l="1"/>
  <c r="AJ1194" i="1"/>
  <c r="AD1195" i="1"/>
  <c r="AC1196" i="1"/>
  <c r="AE1195" i="1"/>
  <c r="AI1195" i="1"/>
  <c r="AJ1195" i="1" s="1"/>
  <c r="AL1147" i="1"/>
  <c r="AK1148" i="1"/>
  <c r="AM1147" i="1"/>
  <c r="AQ1147" i="1"/>
  <c r="AZ1100" i="1"/>
  <c r="AS1102" i="1"/>
  <c r="AT1101" i="1"/>
  <c r="AU1101" i="1"/>
  <c r="AY1101" i="1"/>
  <c r="AZ1101" i="1" s="1"/>
  <c r="BA1050" i="1"/>
  <c r="BB1049" i="1"/>
  <c r="BC1049" i="1"/>
  <c r="BG1049" i="1"/>
  <c r="BI1000" i="1"/>
  <c r="BJ999" i="1"/>
  <c r="BK999" i="1"/>
  <c r="BO999" i="1"/>
  <c r="BP999" i="1" s="1"/>
  <c r="B799" i="1"/>
  <c r="C800" i="1"/>
  <c r="AR1147" i="1" l="1"/>
  <c r="AL1148" i="1"/>
  <c r="AK1149" i="1"/>
  <c r="AM1148" i="1"/>
  <c r="AQ1148" i="1"/>
  <c r="AR1148" i="1" s="1"/>
  <c r="AD1196" i="1"/>
  <c r="AC1197" i="1"/>
  <c r="AE1196" i="1"/>
  <c r="AI1196" i="1"/>
  <c r="BH1049" i="1"/>
  <c r="BB1050" i="1"/>
  <c r="BA1051" i="1"/>
  <c r="BC1050" i="1"/>
  <c r="BG1050" i="1"/>
  <c r="AT1102" i="1"/>
  <c r="AS1103" i="1"/>
  <c r="AU1102" i="1"/>
  <c r="AY1102" i="1"/>
  <c r="BJ1000" i="1"/>
  <c r="BI1001" i="1"/>
  <c r="BK1000" i="1"/>
  <c r="BO1000" i="1"/>
  <c r="BP1000" i="1" s="1"/>
  <c r="P800" i="1"/>
  <c r="BH1050" i="1" l="1"/>
  <c r="AJ1196" i="1"/>
  <c r="AD1197" i="1"/>
  <c r="AC1198" i="1"/>
  <c r="AE1197" i="1"/>
  <c r="AI1197" i="1"/>
  <c r="AJ1197" i="1" s="1"/>
  <c r="AK1150" i="1"/>
  <c r="AL1149" i="1"/>
  <c r="AM1149" i="1"/>
  <c r="AQ1149" i="1"/>
  <c r="AZ1102" i="1"/>
  <c r="BA1052" i="1"/>
  <c r="BB1051" i="1"/>
  <c r="BC1051" i="1"/>
  <c r="BG1051" i="1"/>
  <c r="BH1051" i="1" s="1"/>
  <c r="AS1104" i="1"/>
  <c r="AT1103" i="1"/>
  <c r="AU1103" i="1"/>
  <c r="AY1103" i="1"/>
  <c r="BJ1001" i="1"/>
  <c r="BI1002" i="1"/>
  <c r="BK1001" i="1"/>
  <c r="BO1001" i="1"/>
  <c r="BP1001" i="1" s="1"/>
  <c r="X800" i="1"/>
  <c r="B800" i="1" s="1"/>
  <c r="C801" i="1"/>
  <c r="AR1149" i="1" l="1"/>
  <c r="AL1150" i="1"/>
  <c r="AK1151" i="1"/>
  <c r="AM1150" i="1"/>
  <c r="AQ1150" i="1"/>
  <c r="AR1150" i="1" s="1"/>
  <c r="AD1198" i="1"/>
  <c r="AC1199" i="1"/>
  <c r="AE1198" i="1"/>
  <c r="AI1198" i="1"/>
  <c r="AZ1103" i="1"/>
  <c r="AT1104" i="1"/>
  <c r="AS1105" i="1"/>
  <c r="AU1104" i="1"/>
  <c r="AY1104" i="1"/>
  <c r="BA1053" i="1"/>
  <c r="BB1052" i="1"/>
  <c r="BC1052" i="1"/>
  <c r="BG1052" i="1"/>
  <c r="BI1003" i="1"/>
  <c r="BJ1002" i="1"/>
  <c r="BK1002" i="1"/>
  <c r="BO1002" i="1"/>
  <c r="BP1002" i="1" s="1"/>
  <c r="P801" i="1"/>
  <c r="AZ1104" i="1" l="1"/>
  <c r="AJ1198" i="1"/>
  <c r="AD1199" i="1"/>
  <c r="AC1200" i="1"/>
  <c r="AE1199" i="1"/>
  <c r="AI1199" i="1"/>
  <c r="AJ1199" i="1" s="1"/>
  <c r="AK1152" i="1"/>
  <c r="AL1151" i="1"/>
  <c r="AM1151" i="1"/>
  <c r="AQ1151" i="1"/>
  <c r="BH1052" i="1"/>
  <c r="BB1053" i="1"/>
  <c r="BA1054" i="1"/>
  <c r="BC1053" i="1"/>
  <c r="BG1053" i="1"/>
  <c r="AS1106" i="1"/>
  <c r="AT1105" i="1"/>
  <c r="AU1105" i="1"/>
  <c r="AY1105" i="1"/>
  <c r="BI1004" i="1"/>
  <c r="BJ1003" i="1"/>
  <c r="BK1003" i="1"/>
  <c r="BO1003" i="1"/>
  <c r="BP1003" i="1" s="1"/>
  <c r="X801" i="1"/>
  <c r="B801" i="1" s="1"/>
  <c r="C802" i="1"/>
  <c r="BH1053" i="1" l="1"/>
  <c r="AR1151" i="1"/>
  <c r="AK1153" i="1"/>
  <c r="AL1152" i="1"/>
  <c r="AM1152" i="1"/>
  <c r="AQ1152" i="1"/>
  <c r="AR1152" i="1" s="1"/>
  <c r="AC1201" i="1"/>
  <c r="AD1200" i="1"/>
  <c r="AE1200" i="1"/>
  <c r="AI1200" i="1"/>
  <c r="AZ1105" i="1"/>
  <c r="AT1106" i="1"/>
  <c r="AS1107" i="1"/>
  <c r="AU1106" i="1"/>
  <c r="AY1106" i="1"/>
  <c r="BB1054" i="1"/>
  <c r="BA1055" i="1"/>
  <c r="BC1054" i="1"/>
  <c r="BG1054" i="1"/>
  <c r="BI1005" i="1"/>
  <c r="BJ1004" i="1"/>
  <c r="BK1004" i="1"/>
  <c r="BO1004" i="1"/>
  <c r="BP1004" i="1" s="1"/>
  <c r="R802" i="1"/>
  <c r="P802" i="1"/>
  <c r="AZ1106" i="1" l="1"/>
  <c r="AJ1200" i="1"/>
  <c r="AD1201" i="1"/>
  <c r="AC1202" i="1"/>
  <c r="AE1201" i="1"/>
  <c r="AI1201" i="1"/>
  <c r="AJ1201" i="1" s="1"/>
  <c r="AL1153" i="1"/>
  <c r="AK1154" i="1"/>
  <c r="AM1153" i="1"/>
  <c r="AQ1153" i="1"/>
  <c r="BH1054" i="1"/>
  <c r="BA1056" i="1"/>
  <c r="BB1055" i="1"/>
  <c r="BC1055" i="1"/>
  <c r="BG1055" i="1"/>
  <c r="BH1055" i="1" s="1"/>
  <c r="AT1107" i="1"/>
  <c r="AS1108" i="1"/>
  <c r="AU1107" i="1"/>
  <c r="AY1107" i="1"/>
  <c r="BJ1005" i="1"/>
  <c r="BI1006" i="1"/>
  <c r="BK1005" i="1"/>
  <c r="BO1005" i="1"/>
  <c r="X802" i="1"/>
  <c r="GN36" i="1" s="1"/>
  <c r="GO36" i="1" s="1"/>
  <c r="BP1005" i="1" l="1"/>
  <c r="AR1153" i="1"/>
  <c r="AL1154" i="1"/>
  <c r="AK1155" i="1"/>
  <c r="AM1154" i="1"/>
  <c r="AQ1154" i="1"/>
  <c r="AR1154" i="1" s="1"/>
  <c r="AD1202" i="1"/>
  <c r="AC1203" i="1"/>
  <c r="AE1202" i="1"/>
  <c r="AI1202" i="1"/>
  <c r="AZ1107" i="1"/>
  <c r="AT1108" i="1"/>
  <c r="AS1109" i="1"/>
  <c r="AU1108" i="1"/>
  <c r="AY1108" i="1"/>
  <c r="BB1056" i="1"/>
  <c r="BA1057" i="1"/>
  <c r="BC1056" i="1"/>
  <c r="BG1056" i="1"/>
  <c r="BJ1006" i="1"/>
  <c r="BI1007" i="1"/>
  <c r="BK1006" i="1"/>
  <c r="BO1006" i="1"/>
  <c r="BP1006" i="1" s="1"/>
  <c r="B802" i="1"/>
  <c r="C803" i="1"/>
  <c r="Z802" i="1"/>
  <c r="AZ1108" i="1" l="1"/>
  <c r="AJ1202" i="1"/>
  <c r="AD1203" i="1"/>
  <c r="AC1204" i="1"/>
  <c r="AE1203" i="1"/>
  <c r="AI1203" i="1"/>
  <c r="AJ1203" i="1" s="1"/>
  <c r="AL1155" i="1"/>
  <c r="AK1156" i="1"/>
  <c r="AM1155" i="1"/>
  <c r="AQ1155" i="1"/>
  <c r="BH1056" i="1"/>
  <c r="BB1057" i="1"/>
  <c r="BA1058" i="1"/>
  <c r="BC1057" i="1"/>
  <c r="BG1057" i="1"/>
  <c r="AT1109" i="1"/>
  <c r="AS1110" i="1"/>
  <c r="AU1109" i="1"/>
  <c r="AY1109" i="1"/>
  <c r="BJ1007" i="1"/>
  <c r="BI1008" i="1"/>
  <c r="BK1007" i="1"/>
  <c r="BO1007" i="1"/>
  <c r="P803" i="1"/>
  <c r="X803" i="1" s="1"/>
  <c r="BP1007" i="1" l="1"/>
  <c r="BH1057" i="1"/>
  <c r="AR1155" i="1"/>
  <c r="AK1157" i="1"/>
  <c r="AL1156" i="1"/>
  <c r="AM1156" i="1"/>
  <c r="AQ1156" i="1"/>
  <c r="AD1204" i="1"/>
  <c r="AC1205" i="1"/>
  <c r="AE1204" i="1"/>
  <c r="AI1204" i="1"/>
  <c r="AZ1109" i="1"/>
  <c r="AS1111" i="1"/>
  <c r="AT1110" i="1"/>
  <c r="AU1110" i="1"/>
  <c r="AY1110" i="1"/>
  <c r="AZ1110" i="1" s="1"/>
  <c r="BB1058" i="1"/>
  <c r="BA1059" i="1"/>
  <c r="BC1058" i="1"/>
  <c r="BG1058" i="1"/>
  <c r="BJ1008" i="1"/>
  <c r="BI1009" i="1"/>
  <c r="BK1008" i="1"/>
  <c r="BO1008" i="1"/>
  <c r="BP1008" i="1" s="1"/>
  <c r="B803" i="1"/>
  <c r="C804" i="1"/>
  <c r="AR1156" i="1" l="1"/>
  <c r="AJ1204" i="1"/>
  <c r="AD1205" i="1"/>
  <c r="AC1206" i="1"/>
  <c r="AE1205" i="1"/>
  <c r="AI1205" i="1"/>
  <c r="AJ1205" i="1" s="1"/>
  <c r="BH1058" i="1"/>
  <c r="AL1157" i="1"/>
  <c r="AK1158" i="1"/>
  <c r="AM1157" i="1"/>
  <c r="AQ1157" i="1"/>
  <c r="BA1060" i="1"/>
  <c r="BB1059" i="1"/>
  <c r="BC1059" i="1"/>
  <c r="BG1059" i="1"/>
  <c r="AS1112" i="1"/>
  <c r="AT1111" i="1"/>
  <c r="AU1111" i="1"/>
  <c r="AY1111" i="1"/>
  <c r="BJ1009" i="1"/>
  <c r="BI1010" i="1"/>
  <c r="BK1009" i="1"/>
  <c r="BO1009" i="1"/>
  <c r="BP1009" i="1" s="1"/>
  <c r="P804" i="1"/>
  <c r="BH1059" i="1" l="1"/>
  <c r="AL1158" i="1"/>
  <c r="AK1159" i="1"/>
  <c r="AM1158" i="1"/>
  <c r="AQ1158" i="1"/>
  <c r="AR1158" i="1" s="1"/>
  <c r="AC1207" i="1"/>
  <c r="AD1206" i="1"/>
  <c r="AE1206" i="1"/>
  <c r="AI1206" i="1"/>
  <c r="AZ1111" i="1"/>
  <c r="AR1157" i="1"/>
  <c r="AT1112" i="1"/>
  <c r="AS1113" i="1"/>
  <c r="AU1112" i="1"/>
  <c r="AY1112" i="1"/>
  <c r="BA1061" i="1"/>
  <c r="BB1060" i="1"/>
  <c r="BC1060" i="1"/>
  <c r="BG1060" i="1"/>
  <c r="BI1011" i="1"/>
  <c r="BJ1010" i="1"/>
  <c r="BK1010" i="1"/>
  <c r="BO1010" i="1"/>
  <c r="BP1010" i="1" s="1"/>
  <c r="X804" i="1"/>
  <c r="B804" i="1" s="1"/>
  <c r="C805" i="1"/>
  <c r="AJ1206" i="1" l="1"/>
  <c r="AZ1112" i="1"/>
  <c r="AC1208" i="1"/>
  <c r="AD1207" i="1"/>
  <c r="AE1207" i="1"/>
  <c r="AI1207" i="1"/>
  <c r="AJ1207" i="1" s="1"/>
  <c r="BH1060" i="1"/>
  <c r="AK1160" i="1"/>
  <c r="AL1159" i="1"/>
  <c r="AM1159" i="1"/>
  <c r="AQ1159" i="1"/>
  <c r="AS1114" i="1"/>
  <c r="AT1113" i="1"/>
  <c r="AU1113" i="1"/>
  <c r="AY1113" i="1"/>
  <c r="BA1062" i="1"/>
  <c r="BB1061" i="1"/>
  <c r="BC1061" i="1"/>
  <c r="BG1061" i="1"/>
  <c r="BI1012" i="1"/>
  <c r="BJ1011" i="1"/>
  <c r="BK1011" i="1"/>
  <c r="BO1011" i="1"/>
  <c r="BP1011" i="1" s="1"/>
  <c r="P805" i="1"/>
  <c r="AZ1113" i="1" l="1"/>
  <c r="AL1160" i="1"/>
  <c r="AK1161" i="1"/>
  <c r="AM1160" i="1"/>
  <c r="AQ1160" i="1"/>
  <c r="AR1160" i="1" s="1"/>
  <c r="BH1061" i="1"/>
  <c r="AR1159" i="1"/>
  <c r="AC1209" i="1"/>
  <c r="AD1208" i="1"/>
  <c r="AE1208" i="1"/>
  <c r="AI1208" i="1"/>
  <c r="BA1063" i="1"/>
  <c r="BB1062" i="1"/>
  <c r="BC1062" i="1"/>
  <c r="BG1062" i="1"/>
  <c r="BH1062" i="1" s="1"/>
  <c r="AT1114" i="1"/>
  <c r="AS1115" i="1"/>
  <c r="AU1114" i="1"/>
  <c r="AY1114" i="1"/>
  <c r="BI1013" i="1"/>
  <c r="BI1014" i="1" s="1"/>
  <c r="BJ1012" i="1"/>
  <c r="BK1012" i="1"/>
  <c r="BO1012" i="1"/>
  <c r="X805" i="1"/>
  <c r="B805" i="1" s="1"/>
  <c r="C806" i="1"/>
  <c r="BP1012" i="1" l="1"/>
  <c r="AC1210" i="1"/>
  <c r="AD1209" i="1"/>
  <c r="AE1209" i="1"/>
  <c r="AI1209" i="1"/>
  <c r="AJ1208" i="1"/>
  <c r="AL1161" i="1"/>
  <c r="AK1162" i="1"/>
  <c r="AM1161" i="1"/>
  <c r="AQ1161" i="1"/>
  <c r="AZ1114" i="1"/>
  <c r="AS1116" i="1"/>
  <c r="AT1115" i="1"/>
  <c r="AU1115" i="1"/>
  <c r="AY1115" i="1"/>
  <c r="BB1063" i="1"/>
  <c r="BA1064" i="1"/>
  <c r="BC1063" i="1"/>
  <c r="BG1063" i="1"/>
  <c r="BJ1014" i="1"/>
  <c r="BI1015" i="1"/>
  <c r="BK1014" i="1"/>
  <c r="BO1014" i="1"/>
  <c r="BP1014" i="1" s="1"/>
  <c r="BJ1013" i="1"/>
  <c r="BK1013" i="1"/>
  <c r="BO1013" i="1"/>
  <c r="P806" i="1"/>
  <c r="AJ1209" i="1" l="1"/>
  <c r="AZ1115" i="1"/>
  <c r="AL1162" i="1"/>
  <c r="AK1163" i="1"/>
  <c r="AM1162" i="1"/>
  <c r="AQ1162" i="1"/>
  <c r="AR1162" i="1" s="1"/>
  <c r="BH1063" i="1"/>
  <c r="BP1013" i="1"/>
  <c r="AR1161" i="1"/>
  <c r="AD1210" i="1"/>
  <c r="AC1211" i="1"/>
  <c r="AE1210" i="1"/>
  <c r="AI1210" i="1"/>
  <c r="BA1065" i="1"/>
  <c r="BB1064" i="1"/>
  <c r="BC1064" i="1"/>
  <c r="BG1064" i="1"/>
  <c r="AS1117" i="1"/>
  <c r="AT1116" i="1"/>
  <c r="AU1116" i="1"/>
  <c r="AY1116" i="1"/>
  <c r="BI1016" i="1"/>
  <c r="BJ1015" i="1"/>
  <c r="BK1015" i="1"/>
  <c r="BO1015" i="1"/>
  <c r="X806" i="1"/>
  <c r="B806" i="1" s="1"/>
  <c r="BP1015" i="1" l="1"/>
  <c r="BH1064" i="1"/>
  <c r="AZ1116" i="1"/>
  <c r="AJ1210" i="1"/>
  <c r="AL1163" i="1"/>
  <c r="AK1164" i="1"/>
  <c r="AM1163" i="1"/>
  <c r="AQ1163" i="1"/>
  <c r="AR1163" i="1" s="1"/>
  <c r="AD1211" i="1"/>
  <c r="AC1212" i="1"/>
  <c r="AE1211" i="1"/>
  <c r="AI1211" i="1"/>
  <c r="AT1117" i="1"/>
  <c r="AS1118" i="1"/>
  <c r="AU1117" i="1"/>
  <c r="AY1117" i="1"/>
  <c r="BA1066" i="1"/>
  <c r="BB1065" i="1"/>
  <c r="BC1065" i="1"/>
  <c r="BG1065" i="1"/>
  <c r="BI1017" i="1"/>
  <c r="BJ1016" i="1"/>
  <c r="BK1016" i="1"/>
  <c r="BO1016" i="1"/>
  <c r="BP1016" i="1" s="1"/>
  <c r="C807" i="1"/>
  <c r="AZ1117" i="1" l="1"/>
  <c r="AC1213" i="1"/>
  <c r="AD1212" i="1"/>
  <c r="AE1212" i="1"/>
  <c r="AI1212" i="1"/>
  <c r="AJ1212" i="1" s="1"/>
  <c r="AL1164" i="1"/>
  <c r="AK1165" i="1"/>
  <c r="AM1164" i="1"/>
  <c r="AQ1164" i="1"/>
  <c r="BH1065" i="1"/>
  <c r="AJ1211" i="1"/>
  <c r="BA1067" i="1"/>
  <c r="BB1066" i="1"/>
  <c r="BC1066" i="1"/>
  <c r="BG1066" i="1"/>
  <c r="BH1066" i="1" s="1"/>
  <c r="AT1118" i="1"/>
  <c r="AS1119" i="1"/>
  <c r="AU1118" i="1"/>
  <c r="AY1118" i="1"/>
  <c r="BI1018" i="1"/>
  <c r="BJ1017" i="1"/>
  <c r="BK1017" i="1"/>
  <c r="BO1017" i="1"/>
  <c r="BP1017" i="1" s="1"/>
  <c r="P807" i="1"/>
  <c r="X807" i="1" s="1"/>
  <c r="AR1164" i="1" l="1"/>
  <c r="AZ1118" i="1"/>
  <c r="AL1165" i="1"/>
  <c r="AK1166" i="1"/>
  <c r="AM1165" i="1"/>
  <c r="AQ1165" i="1"/>
  <c r="AR1165" i="1" s="1"/>
  <c r="AD1213" i="1"/>
  <c r="AC1214" i="1"/>
  <c r="AE1213" i="1"/>
  <c r="AI1213" i="1"/>
  <c r="AS1120" i="1"/>
  <c r="AT1119" i="1"/>
  <c r="AU1119" i="1"/>
  <c r="AY1119" i="1"/>
  <c r="BA1068" i="1"/>
  <c r="BB1067" i="1"/>
  <c r="BC1067" i="1"/>
  <c r="BG1067" i="1"/>
  <c r="BI1019" i="1"/>
  <c r="BJ1018" i="1"/>
  <c r="BK1018" i="1"/>
  <c r="BO1018" i="1"/>
  <c r="BP1018" i="1" s="1"/>
  <c r="B807" i="1"/>
  <c r="C808" i="1"/>
  <c r="AZ1119" i="1" l="1"/>
  <c r="BH1067" i="1"/>
  <c r="AJ1213" i="1"/>
  <c r="AC1215" i="1"/>
  <c r="AD1214" i="1"/>
  <c r="AE1214" i="1"/>
  <c r="AI1214" i="1"/>
  <c r="AK1167" i="1"/>
  <c r="AL1166" i="1"/>
  <c r="AM1166" i="1"/>
  <c r="AQ1166" i="1"/>
  <c r="BA1069" i="1"/>
  <c r="BB1068" i="1"/>
  <c r="BC1068" i="1"/>
  <c r="BG1068" i="1"/>
  <c r="BH1068" i="1" s="1"/>
  <c r="AT1120" i="1"/>
  <c r="AS1121" i="1"/>
  <c r="AU1120" i="1"/>
  <c r="AY1120" i="1"/>
  <c r="BI1020" i="1"/>
  <c r="BJ1019" i="1"/>
  <c r="BK1019" i="1"/>
  <c r="BO1019" i="1"/>
  <c r="BP1019" i="1" s="1"/>
  <c r="P808" i="1"/>
  <c r="AJ1214" i="1" l="1"/>
  <c r="AR1166" i="1"/>
  <c r="AZ1120" i="1"/>
  <c r="AL1167" i="1"/>
  <c r="AK1168" i="1"/>
  <c r="AM1167" i="1"/>
  <c r="AQ1167" i="1"/>
  <c r="AD1215" i="1"/>
  <c r="AC1216" i="1"/>
  <c r="AE1215" i="1"/>
  <c r="AI1215" i="1"/>
  <c r="AT1121" i="1"/>
  <c r="AS1122" i="1"/>
  <c r="AU1121" i="1"/>
  <c r="AY1121" i="1"/>
  <c r="BA1070" i="1"/>
  <c r="BB1069" i="1"/>
  <c r="BC1069" i="1"/>
  <c r="BG1069" i="1"/>
  <c r="BJ1020" i="1"/>
  <c r="BI1021" i="1"/>
  <c r="BK1020" i="1"/>
  <c r="BO1020" i="1"/>
  <c r="BP1020" i="1" s="1"/>
  <c r="X808" i="1"/>
  <c r="B808" i="1" s="1"/>
  <c r="C809" i="1"/>
  <c r="AZ1121" i="1" l="1"/>
  <c r="AR1167" i="1"/>
  <c r="AJ1215" i="1"/>
  <c r="BH1069" i="1"/>
  <c r="AD1216" i="1"/>
  <c r="AC1217" i="1"/>
  <c r="AE1216" i="1"/>
  <c r="AI1216" i="1"/>
  <c r="AL1168" i="1"/>
  <c r="AK1169" i="1"/>
  <c r="AM1168" i="1"/>
  <c r="AQ1168" i="1"/>
  <c r="BB1070" i="1"/>
  <c r="BA1071" i="1"/>
  <c r="BC1070" i="1"/>
  <c r="BG1070" i="1"/>
  <c r="BH1070" i="1" s="1"/>
  <c r="AT1122" i="1"/>
  <c r="AS1123" i="1"/>
  <c r="AU1122" i="1"/>
  <c r="AY1122" i="1"/>
  <c r="BJ1021" i="1"/>
  <c r="BI1022" i="1"/>
  <c r="BK1021" i="1"/>
  <c r="BO1021" i="1"/>
  <c r="BP1021" i="1" s="1"/>
  <c r="P809" i="1"/>
  <c r="AJ1216" i="1" l="1"/>
  <c r="AZ1122" i="1"/>
  <c r="AR1168" i="1"/>
  <c r="AL1169" i="1"/>
  <c r="AK1170" i="1"/>
  <c r="AM1169" i="1"/>
  <c r="AQ1169" i="1"/>
  <c r="AD1217" i="1"/>
  <c r="AC1218" i="1"/>
  <c r="AE1217" i="1"/>
  <c r="AI1217" i="1"/>
  <c r="AS1124" i="1"/>
  <c r="AT1123" i="1"/>
  <c r="AU1123" i="1"/>
  <c r="AY1123" i="1"/>
  <c r="AZ1123" i="1" s="1"/>
  <c r="BA1072" i="1"/>
  <c r="BB1071" i="1"/>
  <c r="BC1071" i="1"/>
  <c r="BG1071" i="1"/>
  <c r="BI1023" i="1"/>
  <c r="BJ1022" i="1"/>
  <c r="BK1022" i="1"/>
  <c r="BO1022" i="1"/>
  <c r="BP1022" i="1" s="1"/>
  <c r="X809" i="1"/>
  <c r="B809" i="1" s="1"/>
  <c r="C810" i="1"/>
  <c r="AR1169" i="1" l="1"/>
  <c r="BH1071" i="1"/>
  <c r="AJ1217" i="1"/>
  <c r="AC1219" i="1"/>
  <c r="AD1218" i="1"/>
  <c r="AE1218" i="1"/>
  <c r="AI1218" i="1"/>
  <c r="AL1170" i="1"/>
  <c r="AK1171" i="1"/>
  <c r="AM1170" i="1"/>
  <c r="AQ1170" i="1"/>
  <c r="BB1072" i="1"/>
  <c r="BA1073" i="1"/>
  <c r="BC1072" i="1"/>
  <c r="BG1072" i="1"/>
  <c r="AS1125" i="1"/>
  <c r="AT1124" i="1"/>
  <c r="AU1124" i="1"/>
  <c r="AY1124" i="1"/>
  <c r="BJ1023" i="1"/>
  <c r="BI1024" i="1"/>
  <c r="BK1023" i="1"/>
  <c r="BO1023" i="1"/>
  <c r="BP1023" i="1" s="1"/>
  <c r="P810" i="1"/>
  <c r="BH1072" i="1" l="1"/>
  <c r="AJ1218" i="1"/>
  <c r="AR1170" i="1"/>
  <c r="AZ1124" i="1"/>
  <c r="AK1172" i="1"/>
  <c r="AL1171" i="1"/>
  <c r="AM1171" i="1"/>
  <c r="AQ1171" i="1"/>
  <c r="AC1220" i="1"/>
  <c r="AD1219" i="1"/>
  <c r="AE1219" i="1"/>
  <c r="AI1219" i="1"/>
  <c r="AS1126" i="1"/>
  <c r="AT1125" i="1"/>
  <c r="AU1125" i="1"/>
  <c r="AY1125" i="1"/>
  <c r="AZ1125" i="1" s="1"/>
  <c r="BA1074" i="1"/>
  <c r="BB1073" i="1"/>
  <c r="BC1073" i="1"/>
  <c r="BG1073" i="1"/>
  <c r="BJ1024" i="1"/>
  <c r="BI1025" i="1"/>
  <c r="BK1024" i="1"/>
  <c r="BO1024" i="1"/>
  <c r="BP1024" i="1" s="1"/>
  <c r="X810" i="1"/>
  <c r="B810" i="1" s="1"/>
  <c r="C811" i="1"/>
  <c r="AR1171" i="1" l="1"/>
  <c r="AJ1219" i="1"/>
  <c r="BH1073" i="1"/>
  <c r="AC1221" i="1"/>
  <c r="AD1220" i="1"/>
  <c r="AE1220" i="1"/>
  <c r="AI1220" i="1"/>
  <c r="AL1172" i="1"/>
  <c r="AK1173" i="1"/>
  <c r="AM1172" i="1"/>
  <c r="AQ1172" i="1"/>
  <c r="BB1074" i="1"/>
  <c r="BA1075" i="1"/>
  <c r="BC1074" i="1"/>
  <c r="BG1074" i="1"/>
  <c r="AT1126" i="1"/>
  <c r="AS1127" i="1"/>
  <c r="AU1126" i="1"/>
  <c r="AY1126" i="1"/>
  <c r="BJ1025" i="1"/>
  <c r="BI1026" i="1"/>
  <c r="BK1025" i="1"/>
  <c r="BO1025" i="1"/>
  <c r="BP1025" i="1" s="1"/>
  <c r="P811" i="1"/>
  <c r="X811" i="1" s="1"/>
  <c r="BH1074" i="1" l="1"/>
  <c r="AJ1220" i="1"/>
  <c r="AZ1126" i="1"/>
  <c r="AR1172" i="1"/>
  <c r="AL1173" i="1"/>
  <c r="AK1174" i="1"/>
  <c r="AM1173" i="1"/>
  <c r="AQ1173" i="1"/>
  <c r="AC1222" i="1"/>
  <c r="AD1221" i="1"/>
  <c r="AE1221" i="1"/>
  <c r="AI1221" i="1"/>
  <c r="BA1076" i="1"/>
  <c r="BB1075" i="1"/>
  <c r="BC1075" i="1"/>
  <c r="BG1075" i="1"/>
  <c r="BH1075" i="1" s="1"/>
  <c r="AS1128" i="1"/>
  <c r="AT1127" i="1"/>
  <c r="AU1127" i="1"/>
  <c r="AY1127" i="1"/>
  <c r="BJ1026" i="1"/>
  <c r="BI1027" i="1"/>
  <c r="BK1026" i="1"/>
  <c r="BO1026" i="1"/>
  <c r="BP1026" i="1" s="1"/>
  <c r="B811" i="1"/>
  <c r="C812" i="1"/>
  <c r="AR1173" i="1" l="1"/>
  <c r="AZ1127" i="1"/>
  <c r="AJ1221" i="1"/>
  <c r="AD1222" i="1"/>
  <c r="AC1223" i="1"/>
  <c r="AE1222" i="1"/>
  <c r="AI1222" i="1"/>
  <c r="AL1174" i="1"/>
  <c r="AK1175" i="1"/>
  <c r="AM1174" i="1"/>
  <c r="AQ1174" i="1"/>
  <c r="AT1128" i="1"/>
  <c r="AS1129" i="1"/>
  <c r="AU1128" i="1"/>
  <c r="AY1128" i="1"/>
  <c r="AZ1128" i="1" s="1"/>
  <c r="BA1077" i="1"/>
  <c r="BB1076" i="1"/>
  <c r="BC1076" i="1"/>
  <c r="BG1076" i="1"/>
  <c r="BI1028" i="1"/>
  <c r="BJ1027" i="1"/>
  <c r="BK1027" i="1"/>
  <c r="BO1027" i="1"/>
  <c r="BP1027" i="1" s="1"/>
  <c r="P812" i="1"/>
  <c r="AJ1222" i="1" l="1"/>
  <c r="AR1174" i="1"/>
  <c r="BH1076" i="1"/>
  <c r="AL1175" i="1"/>
  <c r="AK1176" i="1"/>
  <c r="AM1175" i="1"/>
  <c r="AQ1175" i="1"/>
  <c r="AD1223" i="1"/>
  <c r="AC1224" i="1"/>
  <c r="AE1223" i="1"/>
  <c r="AI1223" i="1"/>
  <c r="BA1078" i="1"/>
  <c r="BB1077" i="1"/>
  <c r="BC1077" i="1"/>
  <c r="BG1077" i="1"/>
  <c r="BH1077" i="1" s="1"/>
  <c r="AS1130" i="1"/>
  <c r="AT1129" i="1"/>
  <c r="AU1129" i="1"/>
  <c r="AY1129" i="1"/>
  <c r="BJ1028" i="1"/>
  <c r="BI1029" i="1"/>
  <c r="BK1028" i="1"/>
  <c r="BO1028" i="1"/>
  <c r="BP1028" i="1" s="1"/>
  <c r="X812" i="1"/>
  <c r="B812" i="1" s="1"/>
  <c r="AR1175" i="1" l="1"/>
  <c r="AZ1129" i="1"/>
  <c r="AJ1223" i="1"/>
  <c r="AC1225" i="1"/>
  <c r="AD1224" i="1"/>
  <c r="AE1224" i="1"/>
  <c r="AI1224" i="1"/>
  <c r="AK1177" i="1"/>
  <c r="AL1176" i="1"/>
  <c r="AM1176" i="1"/>
  <c r="AQ1176" i="1"/>
  <c r="AS1131" i="1"/>
  <c r="AT1130" i="1"/>
  <c r="AU1130" i="1"/>
  <c r="AY1130" i="1"/>
  <c r="AZ1130" i="1" s="1"/>
  <c r="BA1079" i="1"/>
  <c r="BB1078" i="1"/>
  <c r="BC1078" i="1"/>
  <c r="BG1078" i="1"/>
  <c r="BJ1029" i="1"/>
  <c r="BI1030" i="1"/>
  <c r="BK1029" i="1"/>
  <c r="BO1029" i="1"/>
  <c r="C813" i="1"/>
  <c r="BP1029" i="1" l="1"/>
  <c r="AJ1224" i="1"/>
  <c r="BH1078" i="1"/>
  <c r="AR1176" i="1"/>
  <c r="AK1178" i="1"/>
  <c r="AL1177" i="1"/>
  <c r="AM1177" i="1"/>
  <c r="AQ1177" i="1"/>
  <c r="AD1225" i="1"/>
  <c r="AC1226" i="1"/>
  <c r="AE1225" i="1"/>
  <c r="AI1225" i="1"/>
  <c r="BA1080" i="1"/>
  <c r="BB1079" i="1"/>
  <c r="BC1079" i="1"/>
  <c r="BG1079" i="1"/>
  <c r="BH1079" i="1" s="1"/>
  <c r="AT1131" i="1"/>
  <c r="AS1132" i="1"/>
  <c r="AU1131" i="1"/>
  <c r="AY1131" i="1"/>
  <c r="BJ1030" i="1"/>
  <c r="BI1031" i="1"/>
  <c r="BK1030" i="1"/>
  <c r="BO1030" i="1"/>
  <c r="BP1030" i="1" s="1"/>
  <c r="P813" i="1"/>
  <c r="AR1177" i="1" l="1"/>
  <c r="AZ1131" i="1"/>
  <c r="AJ1225" i="1"/>
  <c r="AD1226" i="1"/>
  <c r="AC1227" i="1"/>
  <c r="AE1226" i="1"/>
  <c r="AI1226" i="1"/>
  <c r="AK1179" i="1"/>
  <c r="AL1178" i="1"/>
  <c r="AM1178" i="1"/>
  <c r="AQ1178" i="1"/>
  <c r="AT1132" i="1"/>
  <c r="AS1133" i="1"/>
  <c r="AU1132" i="1"/>
  <c r="AY1132" i="1"/>
  <c r="BB1080" i="1"/>
  <c r="BA1081" i="1"/>
  <c r="BC1080" i="1"/>
  <c r="BG1080" i="1"/>
  <c r="BJ1031" i="1"/>
  <c r="BI1032" i="1"/>
  <c r="BK1031" i="1"/>
  <c r="BO1031" i="1"/>
  <c r="BP1031" i="1" s="1"/>
  <c r="X813" i="1"/>
  <c r="B813" i="1" s="1"/>
  <c r="C814" i="1"/>
  <c r="AZ1132" i="1" l="1"/>
  <c r="AJ1226" i="1"/>
  <c r="AR1178" i="1"/>
  <c r="BH1080" i="1"/>
  <c r="AK1180" i="1"/>
  <c r="AL1179" i="1"/>
  <c r="AM1179" i="1"/>
  <c r="AQ1179" i="1"/>
  <c r="AC1228" i="1"/>
  <c r="AD1227" i="1"/>
  <c r="AE1227" i="1"/>
  <c r="AI1227" i="1"/>
  <c r="BA1082" i="1"/>
  <c r="BB1081" i="1"/>
  <c r="BC1081" i="1"/>
  <c r="BG1081" i="1"/>
  <c r="BH1081" i="1" s="1"/>
  <c r="AS1134" i="1"/>
  <c r="AT1133" i="1"/>
  <c r="AU1133" i="1"/>
  <c r="AY1133" i="1"/>
  <c r="BI1033" i="1"/>
  <c r="BJ1032" i="1"/>
  <c r="BK1032" i="1"/>
  <c r="BO1032" i="1"/>
  <c r="BP1032" i="1" s="1"/>
  <c r="P814" i="1"/>
  <c r="AR1179" i="1" l="1"/>
  <c r="AJ1227" i="1"/>
  <c r="AZ1133" i="1"/>
  <c r="AC1229" i="1"/>
  <c r="AD1228" i="1"/>
  <c r="AE1228" i="1"/>
  <c r="AI1228" i="1"/>
  <c r="AK1181" i="1"/>
  <c r="AL1180" i="1"/>
  <c r="AM1180" i="1"/>
  <c r="AQ1180" i="1"/>
  <c r="AT1134" i="1"/>
  <c r="AS1135" i="1"/>
  <c r="AU1134" i="1"/>
  <c r="AY1134" i="1"/>
  <c r="BA1083" i="1"/>
  <c r="BB1082" i="1"/>
  <c r="BC1082" i="1"/>
  <c r="BG1082" i="1"/>
  <c r="BJ1033" i="1"/>
  <c r="BI1034" i="1"/>
  <c r="BK1033" i="1"/>
  <c r="BO1033" i="1"/>
  <c r="BP1033" i="1" s="1"/>
  <c r="X814" i="1"/>
  <c r="B814" i="1" s="1"/>
  <c r="C815" i="1"/>
  <c r="P815" i="1" s="1"/>
  <c r="AZ1134" i="1" l="1"/>
  <c r="AJ1228" i="1"/>
  <c r="AR1180" i="1"/>
  <c r="BH1082" i="1"/>
  <c r="AK1182" i="1"/>
  <c r="AL1181" i="1"/>
  <c r="AM1181" i="1"/>
  <c r="AQ1181" i="1"/>
  <c r="AD1229" i="1"/>
  <c r="AC1230" i="1"/>
  <c r="AE1229" i="1"/>
  <c r="AI1229" i="1"/>
  <c r="AS1136" i="1"/>
  <c r="AS1137" i="1" s="1"/>
  <c r="AT1135" i="1"/>
  <c r="AU1135" i="1"/>
  <c r="AY1135" i="1"/>
  <c r="AZ1135" i="1" s="1"/>
  <c r="BA1084" i="1"/>
  <c r="BB1083" i="1"/>
  <c r="BC1083" i="1"/>
  <c r="BG1083" i="1"/>
  <c r="BJ1034" i="1"/>
  <c r="BI1035" i="1"/>
  <c r="BK1034" i="1"/>
  <c r="BO1034" i="1"/>
  <c r="BP1034" i="1" s="1"/>
  <c r="X815" i="1"/>
  <c r="AR1181" i="1" l="1"/>
  <c r="AJ1229" i="1"/>
  <c r="BH1083" i="1"/>
  <c r="AC1231" i="1"/>
  <c r="AD1230" i="1"/>
  <c r="AE1230" i="1"/>
  <c r="AI1230" i="1"/>
  <c r="AS1138" i="1"/>
  <c r="AT1137" i="1"/>
  <c r="AU1137" i="1"/>
  <c r="AY1137" i="1"/>
  <c r="AL1182" i="1"/>
  <c r="AK1183" i="1"/>
  <c r="AM1182" i="1"/>
  <c r="AQ1182" i="1"/>
  <c r="BB1084" i="1"/>
  <c r="BA1085" i="1"/>
  <c r="BC1084" i="1"/>
  <c r="BG1084" i="1"/>
  <c r="AT1136" i="1"/>
  <c r="AU1136" i="1"/>
  <c r="AY1136" i="1"/>
  <c r="AZ1136" i="1" s="1"/>
  <c r="BJ1035" i="1"/>
  <c r="BI1036" i="1"/>
  <c r="BK1035" i="1"/>
  <c r="BO1035" i="1"/>
  <c r="B815" i="1"/>
  <c r="C816" i="1"/>
  <c r="P816" i="1" s="1"/>
  <c r="AR1182" i="1" l="1"/>
  <c r="AJ1230" i="1"/>
  <c r="AZ1137" i="1"/>
  <c r="BH1084" i="1"/>
  <c r="AT1138" i="1"/>
  <c r="AS1139" i="1"/>
  <c r="AU1138" i="1"/>
  <c r="AY1138" i="1"/>
  <c r="AK1184" i="1"/>
  <c r="AL1183" i="1"/>
  <c r="AM1183" i="1"/>
  <c r="AQ1183" i="1"/>
  <c r="AC1232" i="1"/>
  <c r="AD1231" i="1"/>
  <c r="AE1231" i="1"/>
  <c r="AI1231" i="1"/>
  <c r="BP1035" i="1"/>
  <c r="BA1086" i="1"/>
  <c r="BB1085" i="1"/>
  <c r="BC1085" i="1"/>
  <c r="BG1085" i="1"/>
  <c r="BI1037" i="1"/>
  <c r="BJ1036" i="1"/>
  <c r="BK1036" i="1"/>
  <c r="BO1036" i="1"/>
  <c r="X816" i="1"/>
  <c r="C817" i="1"/>
  <c r="AJ1231" i="1" l="1"/>
  <c r="AZ1138" i="1"/>
  <c r="AR1183" i="1"/>
  <c r="AL1184" i="1"/>
  <c r="AK1185" i="1"/>
  <c r="AM1184" i="1"/>
  <c r="AQ1184" i="1"/>
  <c r="AR1184" i="1" s="1"/>
  <c r="AT1139" i="1"/>
  <c r="AS1140" i="1"/>
  <c r="AU1139" i="1"/>
  <c r="AY1139" i="1"/>
  <c r="BH1085" i="1"/>
  <c r="AD1232" i="1"/>
  <c r="AC1233" i="1"/>
  <c r="AE1232" i="1"/>
  <c r="AI1232" i="1"/>
  <c r="BP1036" i="1"/>
  <c r="BB1086" i="1"/>
  <c r="BA1087" i="1"/>
  <c r="BC1086" i="1"/>
  <c r="BG1086" i="1"/>
  <c r="BJ1037" i="1"/>
  <c r="BI1038" i="1"/>
  <c r="BK1037" i="1"/>
  <c r="BO1037" i="1"/>
  <c r="B816" i="1"/>
  <c r="P817" i="1"/>
  <c r="AJ1232" i="1" l="1"/>
  <c r="AZ1139" i="1"/>
  <c r="AT1140" i="1"/>
  <c r="AS1141" i="1"/>
  <c r="AU1140" i="1"/>
  <c r="AY1140" i="1"/>
  <c r="AZ1140" i="1" s="1"/>
  <c r="BH1086" i="1"/>
  <c r="AK1186" i="1"/>
  <c r="AL1185" i="1"/>
  <c r="AM1185" i="1"/>
  <c r="AQ1185" i="1"/>
  <c r="AC1234" i="1"/>
  <c r="AD1233" i="1"/>
  <c r="AE1233" i="1"/>
  <c r="AI1233" i="1"/>
  <c r="AJ1233" i="1" s="1"/>
  <c r="BP1037" i="1"/>
  <c r="BA1088" i="1"/>
  <c r="BB1087" i="1"/>
  <c r="BC1087" i="1"/>
  <c r="BG1087" i="1"/>
  <c r="BJ1038" i="1"/>
  <c r="BI1039" i="1"/>
  <c r="BK1038" i="1"/>
  <c r="BO1038" i="1"/>
  <c r="X817" i="1"/>
  <c r="AK1187" i="1" l="1"/>
  <c r="AL1186" i="1"/>
  <c r="AM1186" i="1"/>
  <c r="AQ1186" i="1"/>
  <c r="AR1186" i="1" s="1"/>
  <c r="BH1087" i="1"/>
  <c r="AD1234" i="1"/>
  <c r="AC1235" i="1"/>
  <c r="AE1234" i="1"/>
  <c r="AI1234" i="1"/>
  <c r="AT1141" i="1"/>
  <c r="AS1142" i="1"/>
  <c r="AU1141" i="1"/>
  <c r="AY1141" i="1"/>
  <c r="AR1185" i="1"/>
  <c r="BP1038" i="1"/>
  <c r="BB1088" i="1"/>
  <c r="BA1089" i="1"/>
  <c r="BC1088" i="1"/>
  <c r="BG1088" i="1"/>
  <c r="BJ1039" i="1"/>
  <c r="BI1040" i="1"/>
  <c r="BK1039" i="1"/>
  <c r="BO1039" i="1"/>
  <c r="B817" i="1"/>
  <c r="C818" i="1"/>
  <c r="P818" i="1" s="1"/>
  <c r="AZ1141" i="1" l="1"/>
  <c r="AD1235" i="1"/>
  <c r="AC1236" i="1"/>
  <c r="AE1235" i="1"/>
  <c r="AI1235" i="1"/>
  <c r="AJ1235" i="1" s="1"/>
  <c r="BH1088" i="1"/>
  <c r="AT1142" i="1"/>
  <c r="AS1143" i="1"/>
  <c r="AU1142" i="1"/>
  <c r="AY1142" i="1"/>
  <c r="AJ1234" i="1"/>
  <c r="AK1188" i="1"/>
  <c r="AL1187" i="1"/>
  <c r="AM1187" i="1"/>
  <c r="AQ1187" i="1"/>
  <c r="AR1187" i="1" s="1"/>
  <c r="BP1039" i="1"/>
  <c r="BB1089" i="1"/>
  <c r="BA1090" i="1"/>
  <c r="BC1089" i="1"/>
  <c r="BG1089" i="1"/>
  <c r="BJ1040" i="1"/>
  <c r="BI1041" i="1"/>
  <c r="BK1040" i="1"/>
  <c r="BO1040" i="1"/>
  <c r="X818" i="1"/>
  <c r="AT1143" i="1" l="1"/>
  <c r="AS1144" i="1"/>
  <c r="AU1143" i="1"/>
  <c r="AY1143" i="1"/>
  <c r="AZ1143" i="1" s="1"/>
  <c r="BH1089" i="1"/>
  <c r="AL1188" i="1"/>
  <c r="AK1189" i="1"/>
  <c r="AM1188" i="1"/>
  <c r="AQ1188" i="1"/>
  <c r="AC1237" i="1"/>
  <c r="AD1236" i="1"/>
  <c r="AE1236" i="1"/>
  <c r="AI1236" i="1"/>
  <c r="AZ1142" i="1"/>
  <c r="BP1040" i="1"/>
  <c r="BB1090" i="1"/>
  <c r="BA1091" i="1"/>
  <c r="BC1090" i="1"/>
  <c r="BG1090" i="1"/>
  <c r="BJ1041" i="1"/>
  <c r="BI1042" i="1"/>
  <c r="BK1041" i="1"/>
  <c r="BO1041" i="1"/>
  <c r="B818" i="1"/>
  <c r="C819" i="1"/>
  <c r="P819" i="1" s="1"/>
  <c r="AJ1236" i="1" l="1"/>
  <c r="AL1189" i="1"/>
  <c r="AK1190" i="1"/>
  <c r="AM1189" i="1"/>
  <c r="AQ1189" i="1"/>
  <c r="AR1189" i="1" s="1"/>
  <c r="BH1090" i="1"/>
  <c r="AC1238" i="1"/>
  <c r="AD1237" i="1"/>
  <c r="AE1237" i="1"/>
  <c r="AI1237" i="1"/>
  <c r="AT1144" i="1"/>
  <c r="AS1145" i="1"/>
  <c r="AU1144" i="1"/>
  <c r="AY1144" i="1"/>
  <c r="AR1188" i="1"/>
  <c r="BP1041" i="1"/>
  <c r="BB1091" i="1"/>
  <c r="BA1092" i="1"/>
  <c r="BC1091" i="1"/>
  <c r="BG1091" i="1"/>
  <c r="BI1043" i="1"/>
  <c r="BJ1042" i="1"/>
  <c r="BK1042" i="1"/>
  <c r="BO1042" i="1"/>
  <c r="X819" i="1"/>
  <c r="AZ1144" i="1" l="1"/>
  <c r="BH1091" i="1"/>
  <c r="AT1145" i="1"/>
  <c r="AS1146" i="1"/>
  <c r="AU1145" i="1"/>
  <c r="AY1145" i="1"/>
  <c r="AZ1145" i="1" s="1"/>
  <c r="AK1191" i="1"/>
  <c r="AL1190" i="1"/>
  <c r="AM1190" i="1"/>
  <c r="AQ1190" i="1"/>
  <c r="AD1238" i="1"/>
  <c r="AC1239" i="1"/>
  <c r="AE1238" i="1"/>
  <c r="AI1238" i="1"/>
  <c r="AJ1237" i="1"/>
  <c r="BP1042" i="1"/>
  <c r="BA1093" i="1"/>
  <c r="BB1092" i="1"/>
  <c r="BC1092" i="1"/>
  <c r="BG1092" i="1"/>
  <c r="BI1044" i="1"/>
  <c r="BJ1043" i="1"/>
  <c r="BK1043" i="1"/>
  <c r="BO1043" i="1"/>
  <c r="B819" i="1"/>
  <c r="C820" i="1"/>
  <c r="P820" i="1" s="1"/>
  <c r="AJ1238" i="1" l="1"/>
  <c r="BH1092" i="1"/>
  <c r="AK1192" i="1"/>
  <c r="AL1191" i="1"/>
  <c r="AM1191" i="1"/>
  <c r="AQ1191" i="1"/>
  <c r="AR1191" i="1" s="1"/>
  <c r="AT1146" i="1"/>
  <c r="AS1147" i="1"/>
  <c r="AU1146" i="1"/>
  <c r="AY1146" i="1"/>
  <c r="AC1240" i="1"/>
  <c r="AD1239" i="1"/>
  <c r="AE1239" i="1"/>
  <c r="AI1239" i="1"/>
  <c r="AR1190" i="1"/>
  <c r="BP1043" i="1"/>
  <c r="BA1094" i="1"/>
  <c r="BB1093" i="1"/>
  <c r="BC1093" i="1"/>
  <c r="BG1093" i="1"/>
  <c r="BI1045" i="1"/>
  <c r="BI1046" i="1" s="1"/>
  <c r="BJ1044" i="1"/>
  <c r="BK1044" i="1"/>
  <c r="BO1044" i="1"/>
  <c r="X820" i="1"/>
  <c r="BP1044" i="1" l="1"/>
  <c r="AJ1239" i="1"/>
  <c r="AZ1146" i="1"/>
  <c r="BH1093" i="1"/>
  <c r="AS1148" i="1"/>
  <c r="AT1147" i="1"/>
  <c r="AU1147" i="1"/>
  <c r="AY1147" i="1"/>
  <c r="AC1241" i="1"/>
  <c r="AD1240" i="1"/>
  <c r="AE1240" i="1"/>
  <c r="AI1240" i="1"/>
  <c r="AK1193" i="1"/>
  <c r="AL1192" i="1"/>
  <c r="AM1192" i="1"/>
  <c r="AQ1192" i="1"/>
  <c r="AR1192" i="1" s="1"/>
  <c r="BJ1046" i="1"/>
  <c r="BI1047" i="1"/>
  <c r="BK1046" i="1"/>
  <c r="BO1046" i="1"/>
  <c r="BB1094" i="1"/>
  <c r="BA1095" i="1"/>
  <c r="BC1094" i="1"/>
  <c r="BG1094" i="1"/>
  <c r="BH1094" i="1" s="1"/>
  <c r="BJ1045" i="1"/>
  <c r="BK1045" i="1"/>
  <c r="BO1045" i="1"/>
  <c r="B820" i="1"/>
  <c r="C821" i="1"/>
  <c r="AZ1147" i="1" l="1"/>
  <c r="BP1045" i="1"/>
  <c r="AD1241" i="1"/>
  <c r="AC1242" i="1"/>
  <c r="AE1241" i="1"/>
  <c r="AI1241" i="1"/>
  <c r="AJ1241" i="1" s="1"/>
  <c r="AK1194" i="1"/>
  <c r="AL1193" i="1"/>
  <c r="AM1193" i="1"/>
  <c r="AQ1193" i="1"/>
  <c r="AT1148" i="1"/>
  <c r="AS1149" i="1"/>
  <c r="AU1148" i="1"/>
  <c r="AY1148" i="1"/>
  <c r="BP1046" i="1"/>
  <c r="AJ1240" i="1"/>
  <c r="BA1096" i="1"/>
  <c r="BB1095" i="1"/>
  <c r="BC1095" i="1"/>
  <c r="BG1095" i="1"/>
  <c r="BJ1047" i="1"/>
  <c r="BI1048" i="1"/>
  <c r="BK1047" i="1"/>
  <c r="BO1047" i="1"/>
  <c r="BP1047" i="1" s="1"/>
  <c r="P821" i="1"/>
  <c r="AZ1148" i="1" l="1"/>
  <c r="AR1193" i="1"/>
  <c r="BH1095" i="1"/>
  <c r="AT1149" i="1"/>
  <c r="AS1150" i="1"/>
  <c r="AU1149" i="1"/>
  <c r="AY1149" i="1"/>
  <c r="AC1243" i="1"/>
  <c r="AD1242" i="1"/>
  <c r="AE1242" i="1"/>
  <c r="AI1242" i="1"/>
  <c r="AK1195" i="1"/>
  <c r="AL1194" i="1"/>
  <c r="AM1194" i="1"/>
  <c r="AQ1194" i="1"/>
  <c r="AR1194" i="1" s="1"/>
  <c r="BI1049" i="1"/>
  <c r="BJ1048" i="1"/>
  <c r="BK1048" i="1"/>
  <c r="BO1048" i="1"/>
  <c r="BA1097" i="1"/>
  <c r="BB1096" i="1"/>
  <c r="BC1096" i="1"/>
  <c r="BG1096" i="1"/>
  <c r="BH1096" i="1" s="1"/>
  <c r="X821" i="1"/>
  <c r="B821" i="1" s="1"/>
  <c r="C822" i="1"/>
  <c r="AZ1149" i="1" l="1"/>
  <c r="AD1243" i="1"/>
  <c r="AC1244" i="1"/>
  <c r="AE1243" i="1"/>
  <c r="AI1243" i="1"/>
  <c r="AJ1243" i="1" s="1"/>
  <c r="AT1150" i="1"/>
  <c r="AS1151" i="1"/>
  <c r="AU1150" i="1"/>
  <c r="AY1150" i="1"/>
  <c r="AK1196" i="1"/>
  <c r="AL1195" i="1"/>
  <c r="AM1195" i="1"/>
  <c r="AQ1195" i="1"/>
  <c r="BP1048" i="1"/>
  <c r="AJ1242" i="1"/>
  <c r="BA1098" i="1"/>
  <c r="BB1097" i="1"/>
  <c r="BC1097" i="1"/>
  <c r="BG1097" i="1"/>
  <c r="BI1050" i="1"/>
  <c r="BJ1049" i="1"/>
  <c r="BK1049" i="1"/>
  <c r="BO1049" i="1"/>
  <c r="BP1049" i="1" s="1"/>
  <c r="P822" i="1"/>
  <c r="AZ1150" i="1" l="1"/>
  <c r="AR1195" i="1"/>
  <c r="AT1151" i="1"/>
  <c r="AS1152" i="1"/>
  <c r="AU1151" i="1"/>
  <c r="AY1151" i="1"/>
  <c r="AZ1151" i="1" s="1"/>
  <c r="BH1097" i="1"/>
  <c r="AD1244" i="1"/>
  <c r="AC1245" i="1"/>
  <c r="AE1244" i="1"/>
  <c r="AI1244" i="1"/>
  <c r="AL1196" i="1"/>
  <c r="AK1197" i="1"/>
  <c r="AM1196" i="1"/>
  <c r="AQ1196" i="1"/>
  <c r="BI1051" i="1"/>
  <c r="BJ1050" i="1"/>
  <c r="BK1050" i="1"/>
  <c r="BO1050" i="1"/>
  <c r="BA1099" i="1"/>
  <c r="BB1098" i="1"/>
  <c r="BC1098" i="1"/>
  <c r="BG1098" i="1"/>
  <c r="BH1098" i="1" s="1"/>
  <c r="X822" i="1"/>
  <c r="AR1196" i="1" l="1"/>
  <c r="AC1246" i="1"/>
  <c r="AD1245" i="1"/>
  <c r="AE1245" i="1"/>
  <c r="AI1245" i="1"/>
  <c r="AJ1245" i="1" s="1"/>
  <c r="AK1198" i="1"/>
  <c r="AL1197" i="1"/>
  <c r="AM1197" i="1"/>
  <c r="AQ1197" i="1"/>
  <c r="AS1153" i="1"/>
  <c r="AT1152" i="1"/>
  <c r="AU1152" i="1"/>
  <c r="AY1152" i="1"/>
  <c r="BP1050" i="1"/>
  <c r="AJ1244" i="1"/>
  <c r="BA1100" i="1"/>
  <c r="BB1099" i="1"/>
  <c r="BC1099" i="1"/>
  <c r="BG1099" i="1"/>
  <c r="BI1052" i="1"/>
  <c r="BJ1051" i="1"/>
  <c r="BK1051" i="1"/>
  <c r="BO1051" i="1"/>
  <c r="BP1051" i="1" s="1"/>
  <c r="B822" i="1"/>
  <c r="C823" i="1"/>
  <c r="AR1197" i="1" l="1"/>
  <c r="AZ1152" i="1"/>
  <c r="AL1198" i="1"/>
  <c r="AK1199" i="1"/>
  <c r="AM1198" i="1"/>
  <c r="AQ1198" i="1"/>
  <c r="AR1198" i="1" s="1"/>
  <c r="BH1099" i="1"/>
  <c r="AT1153" i="1"/>
  <c r="AS1154" i="1"/>
  <c r="AU1153" i="1"/>
  <c r="AY1153" i="1"/>
  <c r="AC1247" i="1"/>
  <c r="AD1246" i="1"/>
  <c r="AE1246" i="1"/>
  <c r="AI1246" i="1"/>
  <c r="BI1053" i="1"/>
  <c r="BJ1052" i="1"/>
  <c r="BK1052" i="1"/>
  <c r="BO1052" i="1"/>
  <c r="BA1101" i="1"/>
  <c r="BB1100" i="1"/>
  <c r="BC1100" i="1"/>
  <c r="BG1100" i="1"/>
  <c r="BH1100" i="1" s="1"/>
  <c r="P823" i="1"/>
  <c r="AJ1246" i="1" l="1"/>
  <c r="AS1155" i="1"/>
  <c r="AT1154" i="1"/>
  <c r="AU1154" i="1"/>
  <c r="AY1154" i="1"/>
  <c r="AC1248" i="1"/>
  <c r="AD1247" i="1"/>
  <c r="AE1247" i="1"/>
  <c r="AI1247" i="1"/>
  <c r="AL1199" i="1"/>
  <c r="AK1200" i="1"/>
  <c r="AM1199" i="1"/>
  <c r="AQ1199" i="1"/>
  <c r="BP1052" i="1"/>
  <c r="AZ1153" i="1"/>
  <c r="BA1102" i="1"/>
  <c r="BB1101" i="1"/>
  <c r="BC1101" i="1"/>
  <c r="BG1101" i="1"/>
  <c r="BJ1053" i="1"/>
  <c r="BI1054" i="1"/>
  <c r="BK1053" i="1"/>
  <c r="BO1053" i="1"/>
  <c r="BP1053" i="1" s="1"/>
  <c r="X823" i="1"/>
  <c r="B823" i="1" s="1"/>
  <c r="C824" i="1"/>
  <c r="AJ1247" i="1" l="1"/>
  <c r="AZ1154" i="1"/>
  <c r="AR1199" i="1"/>
  <c r="AD1248" i="1"/>
  <c r="AC1249" i="1"/>
  <c r="AE1248" i="1"/>
  <c r="AI1248" i="1"/>
  <c r="BH1101" i="1"/>
  <c r="AL1200" i="1"/>
  <c r="AK1201" i="1"/>
  <c r="AM1200" i="1"/>
  <c r="AQ1200" i="1"/>
  <c r="AT1155" i="1"/>
  <c r="AS1156" i="1"/>
  <c r="AU1155" i="1"/>
  <c r="AY1155" i="1"/>
  <c r="BI1055" i="1"/>
  <c r="BJ1054" i="1"/>
  <c r="BK1054" i="1"/>
  <c r="BO1054" i="1"/>
  <c r="BB1102" i="1"/>
  <c r="BA1103" i="1"/>
  <c r="BC1102" i="1"/>
  <c r="BG1102" i="1"/>
  <c r="P824" i="1"/>
  <c r="BH1102" i="1" l="1"/>
  <c r="AJ1248" i="1"/>
  <c r="AZ1155" i="1"/>
  <c r="AK1202" i="1"/>
  <c r="AL1201" i="1"/>
  <c r="AM1201" i="1"/>
  <c r="AQ1201" i="1"/>
  <c r="AR1201" i="1" s="1"/>
  <c r="AT1156" i="1"/>
  <c r="AS1157" i="1"/>
  <c r="AU1156" i="1"/>
  <c r="AY1156" i="1"/>
  <c r="AD1249" i="1"/>
  <c r="AC1250" i="1"/>
  <c r="AE1249" i="1"/>
  <c r="AI1249" i="1"/>
  <c r="BP1054" i="1"/>
  <c r="AR1200" i="1"/>
  <c r="BA1104" i="1"/>
  <c r="BB1103" i="1"/>
  <c r="BC1103" i="1"/>
  <c r="BG1103" i="1"/>
  <c r="BI1056" i="1"/>
  <c r="BJ1055" i="1"/>
  <c r="BK1055" i="1"/>
  <c r="BO1055" i="1"/>
  <c r="X824" i="1"/>
  <c r="B824" i="1" s="1"/>
  <c r="C825" i="1"/>
  <c r="BP1055" i="1" l="1"/>
  <c r="AZ1156" i="1"/>
  <c r="AJ1249" i="1"/>
  <c r="AT1157" i="1"/>
  <c r="AS1158" i="1"/>
  <c r="AU1157" i="1"/>
  <c r="AY1157" i="1"/>
  <c r="AZ1157" i="1" s="1"/>
  <c r="BH1103" i="1"/>
  <c r="AD1250" i="1"/>
  <c r="AC1251" i="1"/>
  <c r="AE1250" i="1"/>
  <c r="AI1250" i="1"/>
  <c r="AL1202" i="1"/>
  <c r="AK1203" i="1"/>
  <c r="AM1202" i="1"/>
  <c r="AQ1202" i="1"/>
  <c r="BJ1056" i="1"/>
  <c r="BI1057" i="1"/>
  <c r="BK1056" i="1"/>
  <c r="BO1056" i="1"/>
  <c r="BA1105" i="1"/>
  <c r="BB1104" i="1"/>
  <c r="BC1104" i="1"/>
  <c r="BG1104" i="1"/>
  <c r="BH1104" i="1" s="1"/>
  <c r="P825" i="1"/>
  <c r="AR1202" i="1" l="1"/>
  <c r="AD1251" i="1"/>
  <c r="AC1252" i="1"/>
  <c r="AE1251" i="1"/>
  <c r="AI1251" i="1"/>
  <c r="AJ1251" i="1" s="1"/>
  <c r="AL1203" i="1"/>
  <c r="AK1204" i="1"/>
  <c r="AM1203" i="1"/>
  <c r="AQ1203" i="1"/>
  <c r="AT1158" i="1"/>
  <c r="AS1159" i="1"/>
  <c r="AU1158" i="1"/>
  <c r="AY1158" i="1"/>
  <c r="BP1056" i="1"/>
  <c r="AJ1250" i="1"/>
  <c r="BA1106" i="1"/>
  <c r="BB1105" i="1"/>
  <c r="BC1105" i="1"/>
  <c r="BG1105" i="1"/>
  <c r="BI1058" i="1"/>
  <c r="BJ1057" i="1"/>
  <c r="BK1057" i="1"/>
  <c r="BO1057" i="1"/>
  <c r="X825" i="1"/>
  <c r="B825" i="1" s="1"/>
  <c r="C826" i="1"/>
  <c r="AR1203" i="1" l="1"/>
  <c r="AZ1158" i="1"/>
  <c r="BP1057" i="1"/>
  <c r="AK1205" i="1"/>
  <c r="AL1204" i="1"/>
  <c r="AM1204" i="1"/>
  <c r="AQ1204" i="1"/>
  <c r="BH1105" i="1"/>
  <c r="AT1159" i="1"/>
  <c r="AS1160" i="1"/>
  <c r="AU1159" i="1"/>
  <c r="AY1159" i="1"/>
  <c r="AD1252" i="1"/>
  <c r="AC1253" i="1"/>
  <c r="AE1252" i="1"/>
  <c r="AI1252" i="1"/>
  <c r="BI1059" i="1"/>
  <c r="BJ1058" i="1"/>
  <c r="BK1058" i="1"/>
  <c r="BO1058" i="1"/>
  <c r="BB1106" i="1"/>
  <c r="BA1107" i="1"/>
  <c r="BC1106" i="1"/>
  <c r="BG1106" i="1"/>
  <c r="BH1106" i="1" s="1"/>
  <c r="P826" i="1"/>
  <c r="AJ1252" i="1" l="1"/>
  <c r="AR1204" i="1"/>
  <c r="AT1160" i="1"/>
  <c r="AS1161" i="1"/>
  <c r="AU1160" i="1"/>
  <c r="AY1160" i="1"/>
  <c r="AC1254" i="1"/>
  <c r="AD1253" i="1"/>
  <c r="AE1253" i="1"/>
  <c r="AI1253" i="1"/>
  <c r="BP1058" i="1"/>
  <c r="AZ1159" i="1"/>
  <c r="AL1205" i="1"/>
  <c r="AK1206" i="1"/>
  <c r="AM1205" i="1"/>
  <c r="AQ1205" i="1"/>
  <c r="AR1205" i="1" s="1"/>
  <c r="BB1107" i="1"/>
  <c r="BA1108" i="1"/>
  <c r="BC1107" i="1"/>
  <c r="BG1107" i="1"/>
  <c r="BJ1059" i="1"/>
  <c r="BI1060" i="1"/>
  <c r="BK1059" i="1"/>
  <c r="BO1059" i="1"/>
  <c r="BP1059" i="1" s="1"/>
  <c r="X826" i="1"/>
  <c r="B826" i="1" s="1"/>
  <c r="C827" i="1"/>
  <c r="AZ1160" i="1" l="1"/>
  <c r="AJ1253" i="1"/>
  <c r="AD1254" i="1"/>
  <c r="AC1255" i="1"/>
  <c r="AE1254" i="1"/>
  <c r="AI1254" i="1"/>
  <c r="AJ1254" i="1" s="1"/>
  <c r="AL1206" i="1"/>
  <c r="AK1207" i="1"/>
  <c r="AM1206" i="1"/>
  <c r="AQ1206" i="1"/>
  <c r="BH1107" i="1"/>
  <c r="AT1161" i="1"/>
  <c r="AS1162" i="1"/>
  <c r="AU1161" i="1"/>
  <c r="AY1161" i="1"/>
  <c r="BI1061" i="1"/>
  <c r="BJ1060" i="1"/>
  <c r="BK1060" i="1"/>
  <c r="BO1060" i="1"/>
  <c r="BA1109" i="1"/>
  <c r="BB1108" i="1"/>
  <c r="BC1108" i="1"/>
  <c r="BG1108" i="1"/>
  <c r="P827" i="1"/>
  <c r="AR1206" i="1" l="1"/>
  <c r="AZ1161" i="1"/>
  <c r="BH1108" i="1"/>
  <c r="AK1208" i="1"/>
  <c r="AL1207" i="1"/>
  <c r="AM1207" i="1"/>
  <c r="AQ1207" i="1"/>
  <c r="AT1162" i="1"/>
  <c r="AS1163" i="1"/>
  <c r="AU1162" i="1"/>
  <c r="AY1162" i="1"/>
  <c r="AD1255" i="1"/>
  <c r="AC1256" i="1"/>
  <c r="AE1255" i="1"/>
  <c r="AI1255" i="1"/>
  <c r="BP1060" i="1"/>
  <c r="BB1109" i="1"/>
  <c r="BA1110" i="1"/>
  <c r="BC1109" i="1"/>
  <c r="BG1109" i="1"/>
  <c r="BJ1061" i="1"/>
  <c r="BI1062" i="1"/>
  <c r="BK1061" i="1"/>
  <c r="BO1061" i="1"/>
  <c r="BP1061" i="1" s="1"/>
  <c r="X827" i="1"/>
  <c r="B827" i="1" s="1"/>
  <c r="C828" i="1"/>
  <c r="AJ1255" i="1" l="1"/>
  <c r="AR1207" i="1"/>
  <c r="AZ1162" i="1"/>
  <c r="AC1257" i="1"/>
  <c r="AD1256" i="1"/>
  <c r="AE1256" i="1"/>
  <c r="AI1256" i="1"/>
  <c r="AT1163" i="1"/>
  <c r="AS1164" i="1"/>
  <c r="AU1163" i="1"/>
  <c r="AY1163" i="1"/>
  <c r="BH1109" i="1"/>
  <c r="AK1209" i="1"/>
  <c r="AL1208" i="1"/>
  <c r="AM1208" i="1"/>
  <c r="AQ1208" i="1"/>
  <c r="AR1208" i="1" s="1"/>
  <c r="BI1063" i="1"/>
  <c r="BJ1062" i="1"/>
  <c r="BK1062" i="1"/>
  <c r="BO1062" i="1"/>
  <c r="BA1111" i="1"/>
  <c r="BB1110" i="1"/>
  <c r="BC1110" i="1"/>
  <c r="BG1110" i="1"/>
  <c r="BH1110" i="1" s="1"/>
  <c r="P828" i="1"/>
  <c r="X828" i="1" s="1"/>
  <c r="AJ1256" i="1" l="1"/>
  <c r="AZ1163" i="1"/>
  <c r="AT1164" i="1"/>
  <c r="AS1165" i="1"/>
  <c r="AU1164" i="1"/>
  <c r="AY1164" i="1"/>
  <c r="AZ1164" i="1" s="1"/>
  <c r="AL1209" i="1"/>
  <c r="AK1210" i="1"/>
  <c r="AM1209" i="1"/>
  <c r="AQ1209" i="1"/>
  <c r="BP1062" i="1"/>
  <c r="AD1257" i="1"/>
  <c r="AE1257" i="1"/>
  <c r="AI1257" i="1"/>
  <c r="BB1111" i="1"/>
  <c r="BA1112" i="1"/>
  <c r="BC1111" i="1"/>
  <c r="BG1111" i="1"/>
  <c r="BI1064" i="1"/>
  <c r="BJ1063" i="1"/>
  <c r="BK1063" i="1"/>
  <c r="BO1063" i="1"/>
  <c r="BP1063" i="1" s="1"/>
  <c r="B828" i="1"/>
  <c r="C829" i="1"/>
  <c r="AJ1257" i="1" l="1"/>
  <c r="BH1111" i="1"/>
  <c r="AR1209" i="1"/>
  <c r="AK1211" i="1"/>
  <c r="AL1210" i="1"/>
  <c r="AM1210" i="1"/>
  <c r="AQ1210" i="1"/>
  <c r="AT1165" i="1"/>
  <c r="AS1166" i="1"/>
  <c r="AU1165" i="1"/>
  <c r="AY1165" i="1"/>
  <c r="BI1065" i="1"/>
  <c r="BJ1064" i="1"/>
  <c r="BK1064" i="1"/>
  <c r="BO1064" i="1"/>
  <c r="BP1064" i="1" s="1"/>
  <c r="BB1112" i="1"/>
  <c r="BA1113" i="1"/>
  <c r="BC1112" i="1"/>
  <c r="BG1112" i="1"/>
  <c r="P829" i="1"/>
  <c r="X829" i="1" s="1"/>
  <c r="AR1210" i="1" l="1"/>
  <c r="AZ1165" i="1"/>
  <c r="BH1112" i="1"/>
  <c r="AS1167" i="1"/>
  <c r="AT1166" i="1"/>
  <c r="AU1166" i="1"/>
  <c r="AY1166" i="1"/>
  <c r="AL1211" i="1"/>
  <c r="AK1212" i="1"/>
  <c r="AM1211" i="1"/>
  <c r="AQ1211" i="1"/>
  <c r="BB1113" i="1"/>
  <c r="BA1114" i="1"/>
  <c r="BC1113" i="1"/>
  <c r="BG1113" i="1"/>
  <c r="BJ1065" i="1"/>
  <c r="BI1066" i="1"/>
  <c r="BK1065" i="1"/>
  <c r="BO1065" i="1"/>
  <c r="B829" i="1"/>
  <c r="C830" i="1"/>
  <c r="BH1113" i="1" l="1"/>
  <c r="AZ1166" i="1"/>
  <c r="AR1211" i="1"/>
  <c r="BP1065" i="1"/>
  <c r="AL1212" i="1"/>
  <c r="AK1213" i="1"/>
  <c r="AM1212" i="1"/>
  <c r="AQ1212" i="1"/>
  <c r="AT1167" i="1"/>
  <c r="AS1168" i="1"/>
  <c r="AU1167" i="1"/>
  <c r="AY1167" i="1"/>
  <c r="BI1067" i="1"/>
  <c r="BJ1066" i="1"/>
  <c r="BK1066" i="1"/>
  <c r="BO1066" i="1"/>
  <c r="BP1066" i="1" s="1"/>
  <c r="BB1114" i="1"/>
  <c r="BA1115" i="1"/>
  <c r="BC1114" i="1"/>
  <c r="BG1114" i="1"/>
  <c r="P830" i="1"/>
  <c r="C831" i="1"/>
  <c r="AR1212" i="1" l="1"/>
  <c r="AZ1167" i="1"/>
  <c r="BH1114" i="1"/>
  <c r="AL1213" i="1"/>
  <c r="AK1214" i="1"/>
  <c r="AM1213" i="1"/>
  <c r="AQ1213" i="1"/>
  <c r="AT1168" i="1"/>
  <c r="AS1169" i="1"/>
  <c r="AU1168" i="1"/>
  <c r="AY1168" i="1"/>
  <c r="BB1115" i="1"/>
  <c r="BA1116" i="1"/>
  <c r="BC1115" i="1"/>
  <c r="BG1115" i="1"/>
  <c r="BI1068" i="1"/>
  <c r="BJ1067" i="1"/>
  <c r="BK1067" i="1"/>
  <c r="BO1067" i="1"/>
  <c r="X830" i="1"/>
  <c r="B830" i="1" s="1"/>
  <c r="P831" i="1"/>
  <c r="BH1115" i="1" l="1"/>
  <c r="AR1213" i="1"/>
  <c r="AZ1168" i="1"/>
  <c r="BP1067" i="1"/>
  <c r="AT1169" i="1"/>
  <c r="AS1170" i="1"/>
  <c r="AU1169" i="1"/>
  <c r="AY1169" i="1"/>
  <c r="AL1214" i="1"/>
  <c r="AK1215" i="1"/>
  <c r="AM1214" i="1"/>
  <c r="AQ1214" i="1"/>
  <c r="BJ1068" i="1"/>
  <c r="BI1069" i="1"/>
  <c r="BK1068" i="1"/>
  <c r="BO1068" i="1"/>
  <c r="BP1068" i="1" s="1"/>
  <c r="BA1117" i="1"/>
  <c r="BB1116" i="1"/>
  <c r="BC1116" i="1"/>
  <c r="BG1116" i="1"/>
  <c r="X831" i="1"/>
  <c r="AZ1169" i="1" l="1"/>
  <c r="BH1116" i="1"/>
  <c r="AR1214" i="1"/>
  <c r="AT1170" i="1"/>
  <c r="AS1171" i="1"/>
  <c r="AU1170" i="1"/>
  <c r="AY1170" i="1"/>
  <c r="AK1216" i="1"/>
  <c r="AL1215" i="1"/>
  <c r="AM1215" i="1"/>
  <c r="AQ1215" i="1"/>
  <c r="BB1117" i="1"/>
  <c r="BA1118" i="1"/>
  <c r="BC1117" i="1"/>
  <c r="BG1117" i="1"/>
  <c r="BI1070" i="1"/>
  <c r="BJ1069" i="1"/>
  <c r="BK1069" i="1"/>
  <c r="BO1069" i="1"/>
  <c r="B831" i="1"/>
  <c r="C832" i="1"/>
  <c r="BH1117" i="1" l="1"/>
  <c r="AZ1170" i="1"/>
  <c r="BP1069" i="1"/>
  <c r="AR1215" i="1"/>
  <c r="AL1216" i="1"/>
  <c r="AK1217" i="1"/>
  <c r="AM1216" i="1"/>
  <c r="AQ1216" i="1"/>
  <c r="AT1171" i="1"/>
  <c r="AS1172" i="1"/>
  <c r="AU1171" i="1"/>
  <c r="AY1171" i="1"/>
  <c r="BI1071" i="1"/>
  <c r="BJ1070" i="1"/>
  <c r="BK1070" i="1"/>
  <c r="BO1070" i="1"/>
  <c r="BP1070" i="1" s="1"/>
  <c r="BB1118" i="1"/>
  <c r="BA1119" i="1"/>
  <c r="BC1118" i="1"/>
  <c r="BG1118" i="1"/>
  <c r="R832" i="1"/>
  <c r="P832" i="1"/>
  <c r="AR1216" i="1" l="1"/>
  <c r="BH1118" i="1"/>
  <c r="AZ1171" i="1"/>
  <c r="AT1172" i="1"/>
  <c r="AS1173" i="1"/>
  <c r="AU1172" i="1"/>
  <c r="AY1172" i="1"/>
  <c r="AL1217" i="1"/>
  <c r="AK1218" i="1"/>
  <c r="AM1217" i="1"/>
  <c r="AQ1217" i="1"/>
  <c r="BA1120" i="1"/>
  <c r="BB1119" i="1"/>
  <c r="BC1119" i="1"/>
  <c r="BG1119" i="1"/>
  <c r="BH1119" i="1" s="1"/>
  <c r="BI1072" i="1"/>
  <c r="BJ1071" i="1"/>
  <c r="BK1071" i="1"/>
  <c r="BO1071" i="1"/>
  <c r="X832" i="1"/>
  <c r="GN37" i="1" s="1"/>
  <c r="GO37" i="1" s="1"/>
  <c r="AZ1172" i="1" l="1"/>
  <c r="AR1217" i="1"/>
  <c r="BP1071" i="1"/>
  <c r="AL1218" i="1"/>
  <c r="AK1219" i="1"/>
  <c r="AM1218" i="1"/>
  <c r="AQ1218" i="1"/>
  <c r="AT1173" i="1"/>
  <c r="AS1174" i="1"/>
  <c r="AU1173" i="1"/>
  <c r="AY1173" i="1"/>
  <c r="BJ1072" i="1"/>
  <c r="BI1073" i="1"/>
  <c r="BK1072" i="1"/>
  <c r="BO1072" i="1"/>
  <c r="BA1121" i="1"/>
  <c r="BB1120" i="1"/>
  <c r="BC1120" i="1"/>
  <c r="BG1120" i="1"/>
  <c r="B832" i="1"/>
  <c r="Z832" i="1"/>
  <c r="C833" i="1"/>
  <c r="AR1218" i="1" l="1"/>
  <c r="BP1072" i="1"/>
  <c r="BH1120" i="1"/>
  <c r="AZ1173" i="1"/>
  <c r="AS1175" i="1"/>
  <c r="AT1174" i="1"/>
  <c r="AU1174" i="1"/>
  <c r="AY1174" i="1"/>
  <c r="AL1219" i="1"/>
  <c r="AK1220" i="1"/>
  <c r="AM1219" i="1"/>
  <c r="AQ1219" i="1"/>
  <c r="BA1122" i="1"/>
  <c r="BB1121" i="1"/>
  <c r="BC1121" i="1"/>
  <c r="BG1121" i="1"/>
  <c r="BH1121" i="1" s="1"/>
  <c r="BJ1073" i="1"/>
  <c r="BI1074" i="1"/>
  <c r="BK1073" i="1"/>
  <c r="BO1073" i="1"/>
  <c r="P833" i="1"/>
  <c r="AZ1174" i="1" l="1"/>
  <c r="BP1073" i="1"/>
  <c r="AR1219" i="1"/>
  <c r="AL1220" i="1"/>
  <c r="AK1221" i="1"/>
  <c r="AM1220" i="1"/>
  <c r="AQ1220" i="1"/>
  <c r="AT1175" i="1"/>
  <c r="AS1176" i="1"/>
  <c r="AU1175" i="1"/>
  <c r="AY1175" i="1"/>
  <c r="BJ1074" i="1"/>
  <c r="BI1075" i="1"/>
  <c r="BK1074" i="1"/>
  <c r="BO1074" i="1"/>
  <c r="BB1122" i="1"/>
  <c r="BA1123" i="1"/>
  <c r="BC1122" i="1"/>
  <c r="BG1122" i="1"/>
  <c r="X833" i="1"/>
  <c r="B833" i="1" s="1"/>
  <c r="C834" i="1"/>
  <c r="BP1074" i="1" l="1"/>
  <c r="AR1220" i="1"/>
  <c r="BH1122" i="1"/>
  <c r="AZ1175" i="1"/>
  <c r="AT1176" i="1"/>
  <c r="AS1177" i="1"/>
  <c r="AU1176" i="1"/>
  <c r="AY1176" i="1"/>
  <c r="AL1221" i="1"/>
  <c r="AK1222" i="1"/>
  <c r="AM1221" i="1"/>
  <c r="AQ1221" i="1"/>
  <c r="BB1123" i="1"/>
  <c r="BA1124" i="1"/>
  <c r="BC1123" i="1"/>
  <c r="BG1123" i="1"/>
  <c r="BH1123" i="1" s="1"/>
  <c r="BI1076" i="1"/>
  <c r="BJ1075" i="1"/>
  <c r="BK1075" i="1"/>
  <c r="BO1075" i="1"/>
  <c r="P834" i="1"/>
  <c r="X834" i="1" s="1"/>
  <c r="AZ1176" i="1" l="1"/>
  <c r="AR1221" i="1"/>
  <c r="BP1075" i="1"/>
  <c r="AL1222" i="1"/>
  <c r="AK1223" i="1"/>
  <c r="AM1222" i="1"/>
  <c r="AQ1222" i="1"/>
  <c r="AT1177" i="1"/>
  <c r="AS1178" i="1"/>
  <c r="AU1177" i="1"/>
  <c r="AY1177" i="1"/>
  <c r="BI1077" i="1"/>
  <c r="BJ1076" i="1"/>
  <c r="BK1076" i="1"/>
  <c r="BO1076" i="1"/>
  <c r="BP1076" i="1" s="1"/>
  <c r="BB1124" i="1"/>
  <c r="BA1125" i="1"/>
  <c r="BC1124" i="1"/>
  <c r="BG1124" i="1"/>
  <c r="B834" i="1"/>
  <c r="C835" i="1"/>
  <c r="AR1222" i="1" l="1"/>
  <c r="AZ1177" i="1"/>
  <c r="BH1124" i="1"/>
  <c r="AT1178" i="1"/>
  <c r="AS1179" i="1"/>
  <c r="AU1178" i="1"/>
  <c r="AY1178" i="1"/>
  <c r="AK1224" i="1"/>
  <c r="AL1223" i="1"/>
  <c r="AM1223" i="1"/>
  <c r="AQ1223" i="1"/>
  <c r="BA1126" i="1"/>
  <c r="BB1125" i="1"/>
  <c r="BC1125" i="1"/>
  <c r="BG1125" i="1"/>
  <c r="BH1125" i="1" s="1"/>
  <c r="BJ1077" i="1"/>
  <c r="BI1078" i="1"/>
  <c r="BK1077" i="1"/>
  <c r="BO1077" i="1"/>
  <c r="P835" i="1"/>
  <c r="AZ1178" i="1" l="1"/>
  <c r="AR1223" i="1"/>
  <c r="BP1077" i="1"/>
  <c r="AK1225" i="1"/>
  <c r="AL1224" i="1"/>
  <c r="AM1224" i="1"/>
  <c r="AQ1224" i="1"/>
  <c r="AS1180" i="1"/>
  <c r="AT1179" i="1"/>
  <c r="AU1179" i="1"/>
  <c r="AY1179" i="1"/>
  <c r="BI1079" i="1"/>
  <c r="BJ1078" i="1"/>
  <c r="BK1078" i="1"/>
  <c r="BO1078" i="1"/>
  <c r="BP1078" i="1" s="1"/>
  <c r="BA1127" i="1"/>
  <c r="BB1126" i="1"/>
  <c r="BC1126" i="1"/>
  <c r="BG1126" i="1"/>
  <c r="X835" i="1"/>
  <c r="B835" i="1" s="1"/>
  <c r="C836" i="1"/>
  <c r="AR1224" i="1" l="1"/>
  <c r="AZ1179" i="1"/>
  <c r="BH1126" i="1"/>
  <c r="AS1181" i="1"/>
  <c r="AT1180" i="1"/>
  <c r="AU1180" i="1"/>
  <c r="AY1180" i="1"/>
  <c r="AL1225" i="1"/>
  <c r="AK1226" i="1"/>
  <c r="AM1225" i="1"/>
  <c r="AQ1225" i="1"/>
  <c r="BB1127" i="1"/>
  <c r="BA1128" i="1"/>
  <c r="BC1127" i="1"/>
  <c r="BG1127" i="1"/>
  <c r="BJ1079" i="1"/>
  <c r="BI1080" i="1"/>
  <c r="BK1079" i="1"/>
  <c r="BO1079" i="1"/>
  <c r="P836" i="1"/>
  <c r="BH1127" i="1" l="1"/>
  <c r="AZ1180" i="1"/>
  <c r="AR1225" i="1"/>
  <c r="BP1079" i="1"/>
  <c r="AK1227" i="1"/>
  <c r="AL1226" i="1"/>
  <c r="AM1226" i="1"/>
  <c r="AQ1226" i="1"/>
  <c r="AS1182" i="1"/>
  <c r="AT1181" i="1"/>
  <c r="AU1181" i="1"/>
  <c r="AY1181" i="1"/>
  <c r="BI1081" i="1"/>
  <c r="BJ1080" i="1"/>
  <c r="BK1080" i="1"/>
  <c r="BO1080" i="1"/>
  <c r="BP1080" i="1" s="1"/>
  <c r="BA1129" i="1"/>
  <c r="BB1128" i="1"/>
  <c r="BC1128" i="1"/>
  <c r="BG1128" i="1"/>
  <c r="X836" i="1"/>
  <c r="B836" i="1" s="1"/>
  <c r="C837" i="1"/>
  <c r="AR1226" i="1" l="1"/>
  <c r="AZ1181" i="1"/>
  <c r="BH1128" i="1"/>
  <c r="AS1183" i="1"/>
  <c r="AT1182" i="1"/>
  <c r="AU1182" i="1"/>
  <c r="AY1182" i="1"/>
  <c r="AK1228" i="1"/>
  <c r="AL1227" i="1"/>
  <c r="AM1227" i="1"/>
  <c r="AQ1227" i="1"/>
  <c r="BA1130" i="1"/>
  <c r="BB1129" i="1"/>
  <c r="BC1129" i="1"/>
  <c r="BG1129" i="1"/>
  <c r="BH1129" i="1" s="1"/>
  <c r="BJ1081" i="1"/>
  <c r="BI1082" i="1"/>
  <c r="BK1081" i="1"/>
  <c r="BO1081" i="1"/>
  <c r="P837" i="1"/>
  <c r="AZ1182" i="1" l="1"/>
  <c r="AR1227" i="1"/>
  <c r="BP1081" i="1"/>
  <c r="AL1228" i="1"/>
  <c r="AK1229" i="1"/>
  <c r="AM1228" i="1"/>
  <c r="AQ1228" i="1"/>
  <c r="AT1183" i="1"/>
  <c r="AS1184" i="1"/>
  <c r="AU1183" i="1"/>
  <c r="AY1183" i="1"/>
  <c r="BJ1082" i="1"/>
  <c r="BI1083" i="1"/>
  <c r="BK1082" i="1"/>
  <c r="BO1082" i="1"/>
  <c r="BB1130" i="1"/>
  <c r="BA1131" i="1"/>
  <c r="BC1130" i="1"/>
  <c r="BG1130" i="1"/>
  <c r="X837" i="1"/>
  <c r="B837" i="1" s="1"/>
  <c r="BP1082" i="1" l="1"/>
  <c r="AR1228" i="1"/>
  <c r="AZ1183" i="1"/>
  <c r="BH1130" i="1"/>
  <c r="AS1185" i="1"/>
  <c r="AT1184" i="1"/>
  <c r="AU1184" i="1"/>
  <c r="AY1184" i="1"/>
  <c r="AK1230" i="1"/>
  <c r="AL1229" i="1"/>
  <c r="AM1229" i="1"/>
  <c r="AQ1229" i="1"/>
  <c r="BA1132" i="1"/>
  <c r="BB1131" i="1"/>
  <c r="BC1131" i="1"/>
  <c r="BG1131" i="1"/>
  <c r="BH1131" i="1" s="1"/>
  <c r="BI1084" i="1"/>
  <c r="BJ1083" i="1"/>
  <c r="BK1083" i="1"/>
  <c r="BO1083" i="1"/>
  <c r="C838" i="1"/>
  <c r="AZ1184" i="1" l="1"/>
  <c r="AR1229" i="1"/>
  <c r="BP1083" i="1"/>
  <c r="AL1230" i="1"/>
  <c r="AK1231" i="1"/>
  <c r="AM1230" i="1"/>
  <c r="AQ1230" i="1"/>
  <c r="AT1185" i="1"/>
  <c r="AS1186" i="1"/>
  <c r="AU1185" i="1"/>
  <c r="AY1185" i="1"/>
  <c r="BI1085" i="1"/>
  <c r="BJ1084" i="1"/>
  <c r="BK1084" i="1"/>
  <c r="BO1084" i="1"/>
  <c r="BP1084" i="1" s="1"/>
  <c r="BB1132" i="1"/>
  <c r="BA1133" i="1"/>
  <c r="BC1132" i="1"/>
  <c r="BG1132" i="1"/>
  <c r="P838" i="1"/>
  <c r="AR1230" i="1" l="1"/>
  <c r="AZ1185" i="1"/>
  <c r="BH1132" i="1"/>
  <c r="AS1187" i="1"/>
  <c r="AT1186" i="1"/>
  <c r="AU1186" i="1"/>
  <c r="AY1186" i="1"/>
  <c r="AK1232" i="1"/>
  <c r="AL1231" i="1"/>
  <c r="AM1231" i="1"/>
  <c r="AQ1231" i="1"/>
  <c r="BB1133" i="1"/>
  <c r="BA1134" i="1"/>
  <c r="BC1133" i="1"/>
  <c r="BG1133" i="1"/>
  <c r="BJ1085" i="1"/>
  <c r="BI1086" i="1"/>
  <c r="BK1085" i="1"/>
  <c r="BO1085" i="1"/>
  <c r="X838" i="1"/>
  <c r="B838" i="1" s="1"/>
  <c r="AZ1186" i="1" l="1"/>
  <c r="BH1133" i="1"/>
  <c r="AR1231" i="1"/>
  <c r="BP1085" i="1"/>
  <c r="AK1233" i="1"/>
  <c r="AL1232" i="1"/>
  <c r="AM1232" i="1"/>
  <c r="AQ1232" i="1"/>
  <c r="AT1187" i="1"/>
  <c r="AS1188" i="1"/>
  <c r="AU1187" i="1"/>
  <c r="AY1187" i="1"/>
  <c r="BJ1086" i="1"/>
  <c r="BI1087" i="1"/>
  <c r="BK1086" i="1"/>
  <c r="BO1086" i="1"/>
  <c r="BP1086" i="1" s="1"/>
  <c r="BA1135" i="1"/>
  <c r="BB1134" i="1"/>
  <c r="BC1134" i="1"/>
  <c r="BG1134" i="1"/>
  <c r="C839" i="1"/>
  <c r="AR1232" i="1" l="1"/>
  <c r="AZ1187" i="1"/>
  <c r="BH1134" i="1"/>
  <c r="AS1189" i="1"/>
  <c r="AT1188" i="1"/>
  <c r="AU1188" i="1"/>
  <c r="AY1188" i="1"/>
  <c r="AZ1188" i="1" s="1"/>
  <c r="AK1234" i="1"/>
  <c r="AL1233" i="1"/>
  <c r="AM1233" i="1"/>
  <c r="AQ1233" i="1"/>
  <c r="BB1135" i="1"/>
  <c r="BA1136" i="1"/>
  <c r="BA1137" i="1" s="1"/>
  <c r="BC1135" i="1"/>
  <c r="BG1135" i="1"/>
  <c r="BJ1087" i="1"/>
  <c r="BI1088" i="1"/>
  <c r="BK1087" i="1"/>
  <c r="BO1087" i="1"/>
  <c r="P839" i="1"/>
  <c r="BH1135" i="1" l="1"/>
  <c r="BP1087" i="1"/>
  <c r="AR1233" i="1"/>
  <c r="AL1234" i="1"/>
  <c r="AK1235" i="1"/>
  <c r="AM1234" i="1"/>
  <c r="AQ1234" i="1"/>
  <c r="BA1138" i="1"/>
  <c r="BB1137" i="1"/>
  <c r="BC1137" i="1"/>
  <c r="BG1137" i="1"/>
  <c r="AS1190" i="1"/>
  <c r="AT1189" i="1"/>
  <c r="AU1189" i="1"/>
  <c r="AY1189" i="1"/>
  <c r="AZ1189" i="1" s="1"/>
  <c r="BJ1088" i="1"/>
  <c r="BI1089" i="1"/>
  <c r="BK1088" i="1"/>
  <c r="BO1088" i="1"/>
  <c r="BB1136" i="1"/>
  <c r="BC1136" i="1"/>
  <c r="BG1136" i="1"/>
  <c r="BH1136" i="1" s="1"/>
  <c r="X839" i="1"/>
  <c r="B839" i="1" s="1"/>
  <c r="C840" i="1"/>
  <c r="AR1234" i="1" l="1"/>
  <c r="BP1088" i="1"/>
  <c r="BH1137" i="1"/>
  <c r="BB1138" i="1"/>
  <c r="BA1139" i="1"/>
  <c r="BC1138" i="1"/>
  <c r="BG1138" i="1"/>
  <c r="AK1236" i="1"/>
  <c r="AL1235" i="1"/>
  <c r="AM1235" i="1"/>
  <c r="AQ1235" i="1"/>
  <c r="AS1191" i="1"/>
  <c r="AT1190" i="1"/>
  <c r="AU1190" i="1"/>
  <c r="AY1190" i="1"/>
  <c r="AZ1190" i="1" s="1"/>
  <c r="BJ1089" i="1"/>
  <c r="BI1090" i="1"/>
  <c r="BK1089" i="1"/>
  <c r="BO1089" i="1"/>
  <c r="P840" i="1"/>
  <c r="BH1138" i="1" l="1"/>
  <c r="AR1235" i="1"/>
  <c r="BP1089" i="1"/>
  <c r="AK1237" i="1"/>
  <c r="AL1236" i="1"/>
  <c r="AM1236" i="1"/>
  <c r="AQ1236" i="1"/>
  <c r="BB1139" i="1"/>
  <c r="BA1140" i="1"/>
  <c r="BC1139" i="1"/>
  <c r="BG1139" i="1"/>
  <c r="AS1192" i="1"/>
  <c r="AT1191" i="1"/>
  <c r="AU1191" i="1"/>
  <c r="AY1191" i="1"/>
  <c r="BI1091" i="1"/>
  <c r="BJ1090" i="1"/>
  <c r="BK1090" i="1"/>
  <c r="BO1090" i="1"/>
  <c r="X840" i="1"/>
  <c r="B840" i="1" s="1"/>
  <c r="C841" i="1"/>
  <c r="AZ1191" i="1" l="1"/>
  <c r="AR1236" i="1"/>
  <c r="BH1139" i="1"/>
  <c r="BP1090" i="1"/>
  <c r="BB1140" i="1"/>
  <c r="BA1141" i="1"/>
  <c r="BC1140" i="1"/>
  <c r="BG1140" i="1"/>
  <c r="AS1193" i="1"/>
  <c r="AT1192" i="1"/>
  <c r="AU1192" i="1"/>
  <c r="AY1192" i="1"/>
  <c r="AL1237" i="1"/>
  <c r="AK1238" i="1"/>
  <c r="AM1237" i="1"/>
  <c r="AQ1237" i="1"/>
  <c r="BI1092" i="1"/>
  <c r="BJ1091" i="1"/>
  <c r="BK1091" i="1"/>
  <c r="BO1091" i="1"/>
  <c r="P841" i="1"/>
  <c r="AR1237" i="1" l="1"/>
  <c r="BH1140" i="1"/>
  <c r="AZ1192" i="1"/>
  <c r="BP1091" i="1"/>
  <c r="AT1193" i="1"/>
  <c r="AS1194" i="1"/>
  <c r="AU1193" i="1"/>
  <c r="AY1193" i="1"/>
  <c r="AK1239" i="1"/>
  <c r="AL1238" i="1"/>
  <c r="AM1238" i="1"/>
  <c r="AQ1238" i="1"/>
  <c r="BB1141" i="1"/>
  <c r="BA1142" i="1"/>
  <c r="BC1141" i="1"/>
  <c r="BG1141" i="1"/>
  <c r="BH1141" i="1" s="1"/>
  <c r="BJ1092" i="1"/>
  <c r="BI1093" i="1"/>
  <c r="BK1092" i="1"/>
  <c r="BO1092" i="1"/>
  <c r="X841" i="1"/>
  <c r="B841" i="1" s="1"/>
  <c r="C842" i="1"/>
  <c r="AZ1193" i="1" l="1"/>
  <c r="AR1238" i="1"/>
  <c r="BP1092" i="1"/>
  <c r="AK1240" i="1"/>
  <c r="AL1239" i="1"/>
  <c r="AM1239" i="1"/>
  <c r="AQ1239" i="1"/>
  <c r="BA1143" i="1"/>
  <c r="BB1142" i="1"/>
  <c r="BC1142" i="1"/>
  <c r="BG1142" i="1"/>
  <c r="AS1195" i="1"/>
  <c r="AT1194" i="1"/>
  <c r="AU1194" i="1"/>
  <c r="AY1194" i="1"/>
  <c r="AZ1194" i="1" s="1"/>
  <c r="BI1094" i="1"/>
  <c r="BJ1093" i="1"/>
  <c r="BK1093" i="1"/>
  <c r="BO1093" i="1"/>
  <c r="P842" i="1"/>
  <c r="AR1239" i="1" l="1"/>
  <c r="BH1142" i="1"/>
  <c r="BP1093" i="1"/>
  <c r="BA1144" i="1"/>
  <c r="BB1143" i="1"/>
  <c r="BC1143" i="1"/>
  <c r="BG1143" i="1"/>
  <c r="AS1196" i="1"/>
  <c r="AT1195" i="1"/>
  <c r="AU1195" i="1"/>
  <c r="AY1195" i="1"/>
  <c r="AK1241" i="1"/>
  <c r="AL1240" i="1"/>
  <c r="AM1240" i="1"/>
  <c r="AQ1240" i="1"/>
  <c r="AR1240" i="1" s="1"/>
  <c r="BJ1094" i="1"/>
  <c r="BI1095" i="1"/>
  <c r="BK1094" i="1"/>
  <c r="BO1094" i="1"/>
  <c r="X842" i="1"/>
  <c r="B842" i="1" s="1"/>
  <c r="BH1143" i="1" l="1"/>
  <c r="AZ1195" i="1"/>
  <c r="BP1094" i="1"/>
  <c r="AS1197" i="1"/>
  <c r="AT1196" i="1"/>
  <c r="AU1196" i="1"/>
  <c r="AY1196" i="1"/>
  <c r="AL1241" i="1"/>
  <c r="AK1242" i="1"/>
  <c r="AM1241" i="1"/>
  <c r="AQ1241" i="1"/>
  <c r="BA1145" i="1"/>
  <c r="BB1144" i="1"/>
  <c r="BC1144" i="1"/>
  <c r="BG1144" i="1"/>
  <c r="BH1144" i="1" s="1"/>
  <c r="BJ1095" i="1"/>
  <c r="BI1096" i="1"/>
  <c r="BK1095" i="1"/>
  <c r="BO1095" i="1"/>
  <c r="C843" i="1"/>
  <c r="AZ1196" i="1" l="1"/>
  <c r="AR1241" i="1"/>
  <c r="BP1095" i="1"/>
  <c r="AK1243" i="1"/>
  <c r="AL1242" i="1"/>
  <c r="AM1242" i="1"/>
  <c r="AQ1242" i="1"/>
  <c r="BB1145" i="1"/>
  <c r="BA1146" i="1"/>
  <c r="BC1145" i="1"/>
  <c r="BG1145" i="1"/>
  <c r="AS1198" i="1"/>
  <c r="AT1197" i="1"/>
  <c r="AU1197" i="1"/>
  <c r="AY1197" i="1"/>
  <c r="AZ1197" i="1" s="1"/>
  <c r="BI1097" i="1"/>
  <c r="BJ1096" i="1"/>
  <c r="BK1096" i="1"/>
  <c r="BO1096" i="1"/>
  <c r="P843" i="1"/>
  <c r="AR1242" i="1" l="1"/>
  <c r="BH1145" i="1"/>
  <c r="BP1096" i="1"/>
  <c r="BB1146" i="1"/>
  <c r="BA1147" i="1"/>
  <c r="BC1146" i="1"/>
  <c r="BG1146" i="1"/>
  <c r="AS1199" i="1"/>
  <c r="AT1198" i="1"/>
  <c r="AU1198" i="1"/>
  <c r="AY1198" i="1"/>
  <c r="AK1244" i="1"/>
  <c r="AL1243" i="1"/>
  <c r="AM1243" i="1"/>
  <c r="AQ1243" i="1"/>
  <c r="AR1243" i="1" s="1"/>
  <c r="BJ1097" i="1"/>
  <c r="BI1098" i="1"/>
  <c r="BK1097" i="1"/>
  <c r="BO1097" i="1"/>
  <c r="X843" i="1"/>
  <c r="B843" i="1" s="1"/>
  <c r="BH1146" i="1" l="1"/>
  <c r="AZ1198" i="1"/>
  <c r="BP1097" i="1"/>
  <c r="AS1200" i="1"/>
  <c r="AT1199" i="1"/>
  <c r="AU1199" i="1"/>
  <c r="AY1199" i="1"/>
  <c r="BA1148" i="1"/>
  <c r="BB1147" i="1"/>
  <c r="BC1147" i="1"/>
  <c r="BG1147" i="1"/>
  <c r="AL1244" i="1"/>
  <c r="AK1245" i="1"/>
  <c r="AM1244" i="1"/>
  <c r="AQ1244" i="1"/>
  <c r="BI1099" i="1"/>
  <c r="BJ1098" i="1"/>
  <c r="BK1098" i="1"/>
  <c r="BO1098" i="1"/>
  <c r="C844" i="1"/>
  <c r="AR1244" i="1" l="1"/>
  <c r="AZ1199" i="1"/>
  <c r="BH1147" i="1"/>
  <c r="BP1098" i="1"/>
  <c r="AK1246" i="1"/>
  <c r="AL1245" i="1"/>
  <c r="AM1245" i="1"/>
  <c r="AQ1245" i="1"/>
  <c r="BB1148" i="1"/>
  <c r="BA1149" i="1"/>
  <c r="BC1148" i="1"/>
  <c r="BG1148" i="1"/>
  <c r="AS1201" i="1"/>
  <c r="AT1200" i="1"/>
  <c r="AU1200" i="1"/>
  <c r="AY1200" i="1"/>
  <c r="BI1100" i="1"/>
  <c r="BJ1099" i="1"/>
  <c r="BK1099" i="1"/>
  <c r="BO1099" i="1"/>
  <c r="P844" i="1"/>
  <c r="AR1245" i="1" l="1"/>
  <c r="AZ1200" i="1"/>
  <c r="BH1148" i="1"/>
  <c r="BP1099" i="1"/>
  <c r="BB1149" i="1"/>
  <c r="BA1150" i="1"/>
  <c r="BC1149" i="1"/>
  <c r="BG1149" i="1"/>
  <c r="AT1201" i="1"/>
  <c r="AS1202" i="1"/>
  <c r="AU1201" i="1"/>
  <c r="AY1201" i="1"/>
  <c r="AL1246" i="1"/>
  <c r="AK1247" i="1"/>
  <c r="AM1246" i="1"/>
  <c r="AQ1246" i="1"/>
  <c r="AR1246" i="1" s="1"/>
  <c r="BJ1100" i="1"/>
  <c r="BI1101" i="1"/>
  <c r="BK1100" i="1"/>
  <c r="BO1100" i="1"/>
  <c r="X844" i="1"/>
  <c r="B844" i="1" s="1"/>
  <c r="C845" i="1"/>
  <c r="BH1149" i="1" l="1"/>
  <c r="BP1100" i="1"/>
  <c r="AZ1201" i="1"/>
  <c r="AT1202" i="1"/>
  <c r="AS1203" i="1"/>
  <c r="AU1202" i="1"/>
  <c r="AY1202" i="1"/>
  <c r="AK1248" i="1"/>
  <c r="AL1247" i="1"/>
  <c r="AM1247" i="1"/>
  <c r="AQ1247" i="1"/>
  <c r="BB1150" i="1"/>
  <c r="BA1151" i="1"/>
  <c r="BC1150" i="1"/>
  <c r="BG1150" i="1"/>
  <c r="BI1102" i="1"/>
  <c r="BJ1101" i="1"/>
  <c r="BK1101" i="1"/>
  <c r="BO1101" i="1"/>
  <c r="P845" i="1"/>
  <c r="BH1150" i="1" l="1"/>
  <c r="AZ1202" i="1"/>
  <c r="BP1101" i="1"/>
  <c r="AR1247" i="1"/>
  <c r="AL1248" i="1"/>
  <c r="AK1249" i="1"/>
  <c r="AM1248" i="1"/>
  <c r="AQ1248" i="1"/>
  <c r="BB1151" i="1"/>
  <c r="BA1152" i="1"/>
  <c r="BC1151" i="1"/>
  <c r="BG1151" i="1"/>
  <c r="AT1203" i="1"/>
  <c r="AS1204" i="1"/>
  <c r="AU1203" i="1"/>
  <c r="AY1203" i="1"/>
  <c r="AZ1203" i="1" s="1"/>
  <c r="BI1103" i="1"/>
  <c r="BJ1102" i="1"/>
  <c r="BK1102" i="1"/>
  <c r="BO1102" i="1"/>
  <c r="X845" i="1"/>
  <c r="B845" i="1" s="1"/>
  <c r="C846" i="1"/>
  <c r="AR1248" i="1" l="1"/>
  <c r="BP1102" i="1"/>
  <c r="BH1151" i="1"/>
  <c r="AT1204" i="1"/>
  <c r="AS1205" i="1"/>
  <c r="AU1204" i="1"/>
  <c r="AY1204" i="1"/>
  <c r="AL1249" i="1"/>
  <c r="AK1250" i="1"/>
  <c r="AM1249" i="1"/>
  <c r="AQ1249" i="1"/>
  <c r="BA1153" i="1"/>
  <c r="BB1152" i="1"/>
  <c r="BC1152" i="1"/>
  <c r="BG1152" i="1"/>
  <c r="BH1152" i="1" s="1"/>
  <c r="BJ1103" i="1"/>
  <c r="BI1104" i="1"/>
  <c r="BK1103" i="1"/>
  <c r="BO1103" i="1"/>
  <c r="P846" i="1"/>
  <c r="AZ1204" i="1" l="1"/>
  <c r="AR1249" i="1"/>
  <c r="BP1103" i="1"/>
  <c r="AL1250" i="1"/>
  <c r="AK1251" i="1"/>
  <c r="AM1250" i="1"/>
  <c r="AQ1250" i="1"/>
  <c r="AT1205" i="1"/>
  <c r="AS1206" i="1"/>
  <c r="AU1205" i="1"/>
  <c r="AY1205" i="1"/>
  <c r="BB1153" i="1"/>
  <c r="BA1154" i="1"/>
  <c r="BC1153" i="1"/>
  <c r="BG1153" i="1"/>
  <c r="BI1105" i="1"/>
  <c r="BJ1104" i="1"/>
  <c r="BK1104" i="1"/>
  <c r="BO1104" i="1"/>
  <c r="X846" i="1"/>
  <c r="B846" i="1" s="1"/>
  <c r="C847" i="1"/>
  <c r="BH1153" i="1" l="1"/>
  <c r="AR1250" i="1"/>
  <c r="AZ1205" i="1"/>
  <c r="BP1104" i="1"/>
  <c r="AT1206" i="1"/>
  <c r="AS1207" i="1"/>
  <c r="AU1206" i="1"/>
  <c r="AY1206" i="1"/>
  <c r="BA1155" i="1"/>
  <c r="BB1154" i="1"/>
  <c r="BC1154" i="1"/>
  <c r="BG1154" i="1"/>
  <c r="AL1251" i="1"/>
  <c r="AK1252" i="1"/>
  <c r="AM1251" i="1"/>
  <c r="AQ1251" i="1"/>
  <c r="AR1251" i="1" s="1"/>
  <c r="BI1106" i="1"/>
  <c r="BJ1105" i="1"/>
  <c r="BK1105" i="1"/>
  <c r="BO1105" i="1"/>
  <c r="P847" i="1"/>
  <c r="AZ1206" i="1" l="1"/>
  <c r="BH1154" i="1"/>
  <c r="BP1105" i="1"/>
  <c r="BB1155" i="1"/>
  <c r="BA1156" i="1"/>
  <c r="BC1155" i="1"/>
  <c r="BG1155" i="1"/>
  <c r="AK1253" i="1"/>
  <c r="AL1252" i="1"/>
  <c r="AM1252" i="1"/>
  <c r="AQ1252" i="1"/>
  <c r="AT1207" i="1"/>
  <c r="AS1208" i="1"/>
  <c r="AU1207" i="1"/>
  <c r="AY1207" i="1"/>
  <c r="BI1107" i="1"/>
  <c r="BJ1106" i="1"/>
  <c r="BK1106" i="1"/>
  <c r="BO1106" i="1"/>
  <c r="X847" i="1"/>
  <c r="B847" i="1" s="1"/>
  <c r="AZ1207" i="1" l="1"/>
  <c r="BH1155" i="1"/>
  <c r="AR1252" i="1"/>
  <c r="BP1106" i="1"/>
  <c r="AK1254" i="1"/>
  <c r="AL1253" i="1"/>
  <c r="AM1253" i="1"/>
  <c r="AQ1253" i="1"/>
  <c r="AT1208" i="1"/>
  <c r="AS1209" i="1"/>
  <c r="AU1208" i="1"/>
  <c r="AY1208" i="1"/>
  <c r="BA1157" i="1"/>
  <c r="BB1156" i="1"/>
  <c r="BC1156" i="1"/>
  <c r="BG1156" i="1"/>
  <c r="BH1156" i="1" s="1"/>
  <c r="BI1108" i="1"/>
  <c r="BJ1107" i="1"/>
  <c r="BK1107" i="1"/>
  <c r="BO1107" i="1"/>
  <c r="C848" i="1"/>
  <c r="AR1253" i="1" l="1"/>
  <c r="AZ1208" i="1"/>
  <c r="BP1107" i="1"/>
  <c r="AT1209" i="1"/>
  <c r="AS1210" i="1"/>
  <c r="AU1209" i="1"/>
  <c r="AY1209" i="1"/>
  <c r="BB1157" i="1"/>
  <c r="BA1158" i="1"/>
  <c r="BC1157" i="1"/>
  <c r="BG1157" i="1"/>
  <c r="AK1255" i="1"/>
  <c r="AL1254" i="1"/>
  <c r="AM1254" i="1"/>
  <c r="AQ1254" i="1"/>
  <c r="AR1254" i="1" s="1"/>
  <c r="BJ1108" i="1"/>
  <c r="BI1109" i="1"/>
  <c r="BK1108" i="1"/>
  <c r="BO1108" i="1"/>
  <c r="P848" i="1"/>
  <c r="C849" i="1"/>
  <c r="AZ1209" i="1" l="1"/>
  <c r="BH1157" i="1"/>
  <c r="BP1108" i="1"/>
  <c r="BB1158" i="1"/>
  <c r="BA1159" i="1"/>
  <c r="BC1158" i="1"/>
  <c r="BG1158" i="1"/>
  <c r="AT1210" i="1"/>
  <c r="AS1211" i="1"/>
  <c r="AU1210" i="1"/>
  <c r="AY1210" i="1"/>
  <c r="AL1255" i="1"/>
  <c r="AK1256" i="1"/>
  <c r="AM1255" i="1"/>
  <c r="AQ1255" i="1"/>
  <c r="BJ1109" i="1"/>
  <c r="BI1110" i="1"/>
  <c r="BK1109" i="1"/>
  <c r="BO1109" i="1"/>
  <c r="X848" i="1"/>
  <c r="P849" i="1"/>
  <c r="AR1255" i="1" l="1"/>
  <c r="BH1158" i="1"/>
  <c r="AZ1210" i="1"/>
  <c r="BP1109" i="1"/>
  <c r="AS1212" i="1"/>
  <c r="AT1211" i="1"/>
  <c r="AU1211" i="1"/>
  <c r="AY1211" i="1"/>
  <c r="AL1256" i="1"/>
  <c r="AK1257" i="1"/>
  <c r="AM1256" i="1"/>
  <c r="AQ1256" i="1"/>
  <c r="BB1159" i="1"/>
  <c r="BA1160" i="1"/>
  <c r="BC1159" i="1"/>
  <c r="BG1159" i="1"/>
  <c r="BH1159" i="1" s="1"/>
  <c r="BJ1110" i="1"/>
  <c r="BI1111" i="1"/>
  <c r="BK1110" i="1"/>
  <c r="BO1110" i="1"/>
  <c r="B848" i="1"/>
  <c r="X849" i="1"/>
  <c r="AZ1211" i="1" l="1"/>
  <c r="BP1110" i="1"/>
  <c r="AR1256" i="1"/>
  <c r="AL1257" i="1"/>
  <c r="AM1257" i="1"/>
  <c r="AQ1257" i="1"/>
  <c r="AR1257" i="1" s="1"/>
  <c r="BB1160" i="1"/>
  <c r="BA1161" i="1"/>
  <c r="BC1160" i="1"/>
  <c r="BG1160" i="1"/>
  <c r="AS1213" i="1"/>
  <c r="AT1212" i="1"/>
  <c r="AU1212" i="1"/>
  <c r="AY1212" i="1"/>
  <c r="BJ1111" i="1"/>
  <c r="BI1112" i="1"/>
  <c r="BK1111" i="1"/>
  <c r="BO1111" i="1"/>
  <c r="B849" i="1"/>
  <c r="C850" i="1"/>
  <c r="BP1111" i="1" l="1"/>
  <c r="BH1160" i="1"/>
  <c r="AZ1212" i="1"/>
  <c r="BB1161" i="1"/>
  <c r="BA1162" i="1"/>
  <c r="BC1161" i="1"/>
  <c r="BG1161" i="1"/>
  <c r="AT1213" i="1"/>
  <c r="AS1214" i="1"/>
  <c r="AU1213" i="1"/>
  <c r="AY1213" i="1"/>
  <c r="BI1113" i="1"/>
  <c r="BJ1112" i="1"/>
  <c r="BK1112" i="1"/>
  <c r="BO1112" i="1"/>
  <c r="P850" i="1"/>
  <c r="BH1161" i="1" l="1"/>
  <c r="AZ1213" i="1"/>
  <c r="BP1112" i="1"/>
  <c r="AT1214" i="1"/>
  <c r="AS1215" i="1"/>
  <c r="AU1214" i="1"/>
  <c r="AY1214" i="1"/>
  <c r="AZ1214" i="1" s="1"/>
  <c r="BA1163" i="1"/>
  <c r="BB1162" i="1"/>
  <c r="BC1162" i="1"/>
  <c r="BG1162" i="1"/>
  <c r="BJ1113" i="1"/>
  <c r="BI1114" i="1"/>
  <c r="BK1113" i="1"/>
  <c r="BO1113" i="1"/>
  <c r="X850" i="1"/>
  <c r="B850" i="1" s="1"/>
  <c r="C851" i="1"/>
  <c r="BH1162" i="1" l="1"/>
  <c r="BP1113" i="1"/>
  <c r="BB1163" i="1"/>
  <c r="BA1164" i="1"/>
  <c r="BC1163" i="1"/>
  <c r="BG1163" i="1"/>
  <c r="BH1163" i="1" s="1"/>
  <c r="AS1216" i="1"/>
  <c r="AT1215" i="1"/>
  <c r="AU1215" i="1"/>
  <c r="AY1215" i="1"/>
  <c r="BI1115" i="1"/>
  <c r="BJ1114" i="1"/>
  <c r="BK1114" i="1"/>
  <c r="BO1114" i="1"/>
  <c r="P851" i="1"/>
  <c r="BP1114" i="1" l="1"/>
  <c r="AZ1215" i="1"/>
  <c r="AT1216" i="1"/>
  <c r="AS1217" i="1"/>
  <c r="AU1216" i="1"/>
  <c r="AY1216" i="1"/>
  <c r="AZ1216" i="1" s="1"/>
  <c r="BB1164" i="1"/>
  <c r="BA1165" i="1"/>
  <c r="BC1164" i="1"/>
  <c r="BG1164" i="1"/>
  <c r="BJ1115" i="1"/>
  <c r="BI1116" i="1"/>
  <c r="BK1115" i="1"/>
  <c r="BO1115" i="1"/>
  <c r="X851" i="1"/>
  <c r="C852" i="1"/>
  <c r="BP1115" i="1" l="1"/>
  <c r="BH1164" i="1"/>
  <c r="BB1165" i="1"/>
  <c r="BA1166" i="1"/>
  <c r="BC1165" i="1"/>
  <c r="BG1165" i="1"/>
  <c r="BH1165" i="1" s="1"/>
  <c r="AS1218" i="1"/>
  <c r="AT1217" i="1"/>
  <c r="AU1217" i="1"/>
  <c r="AY1217" i="1"/>
  <c r="BI1117" i="1"/>
  <c r="BJ1116" i="1"/>
  <c r="BK1116" i="1"/>
  <c r="BO1116" i="1"/>
  <c r="B851" i="1"/>
  <c r="P852" i="1"/>
  <c r="BP1116" i="1" l="1"/>
  <c r="AZ1217" i="1"/>
  <c r="BB1166" i="1"/>
  <c r="BA1167" i="1"/>
  <c r="BC1166" i="1"/>
  <c r="BG1166" i="1"/>
  <c r="BH1166" i="1" s="1"/>
  <c r="AS1219" i="1"/>
  <c r="AT1218" i="1"/>
  <c r="AU1218" i="1"/>
  <c r="AY1218" i="1"/>
  <c r="BI1118" i="1"/>
  <c r="BJ1117" i="1"/>
  <c r="BK1117" i="1"/>
  <c r="BO1117" i="1"/>
  <c r="X852" i="1"/>
  <c r="C853" i="1"/>
  <c r="BP1117" i="1" l="1"/>
  <c r="AZ1218" i="1"/>
  <c r="AS1220" i="1"/>
  <c r="AT1219" i="1"/>
  <c r="AU1219" i="1"/>
  <c r="AY1219" i="1"/>
  <c r="AZ1219" i="1" s="1"/>
  <c r="BB1167" i="1"/>
  <c r="BA1168" i="1"/>
  <c r="BC1167" i="1"/>
  <c r="BG1167" i="1"/>
  <c r="BJ1118" i="1"/>
  <c r="BI1119" i="1"/>
  <c r="BK1118" i="1"/>
  <c r="BO1118" i="1"/>
  <c r="B852" i="1"/>
  <c r="P853" i="1"/>
  <c r="BP1118" i="1" l="1"/>
  <c r="BH1167" i="1"/>
  <c r="BA1169" i="1"/>
  <c r="BB1168" i="1"/>
  <c r="BC1168" i="1"/>
  <c r="BG1168" i="1"/>
  <c r="BH1168" i="1" s="1"/>
  <c r="AT1220" i="1"/>
  <c r="AS1221" i="1"/>
  <c r="AU1220" i="1"/>
  <c r="AY1220" i="1"/>
  <c r="BJ1119" i="1"/>
  <c r="BI1120" i="1"/>
  <c r="BK1119" i="1"/>
  <c r="BO1119" i="1"/>
  <c r="X853" i="1"/>
  <c r="BP1119" i="1" l="1"/>
  <c r="AZ1220" i="1"/>
  <c r="AS1222" i="1"/>
  <c r="AT1221" i="1"/>
  <c r="AU1221" i="1"/>
  <c r="AY1221" i="1"/>
  <c r="BB1169" i="1"/>
  <c r="BA1170" i="1"/>
  <c r="BC1169" i="1"/>
  <c r="BG1169" i="1"/>
  <c r="BJ1120" i="1"/>
  <c r="BI1121" i="1"/>
  <c r="BK1120" i="1"/>
  <c r="BO1120" i="1"/>
  <c r="B853" i="1"/>
  <c r="C854" i="1"/>
  <c r="AZ1221" i="1" l="1"/>
  <c r="BP1120" i="1"/>
  <c r="BH1169" i="1"/>
  <c r="BB1170" i="1"/>
  <c r="BA1171" i="1"/>
  <c r="BC1170" i="1"/>
  <c r="BG1170" i="1"/>
  <c r="AT1222" i="1"/>
  <c r="AS1223" i="1"/>
  <c r="AU1222" i="1"/>
  <c r="AY1222" i="1"/>
  <c r="BI1122" i="1"/>
  <c r="BJ1121" i="1"/>
  <c r="BK1121" i="1"/>
  <c r="BO1121" i="1"/>
  <c r="BP1121" i="1" s="1"/>
  <c r="P854" i="1"/>
  <c r="BH1170" i="1" l="1"/>
  <c r="AZ1222" i="1"/>
  <c r="AS1224" i="1"/>
  <c r="AT1223" i="1"/>
  <c r="AU1223" i="1"/>
  <c r="AY1223" i="1"/>
  <c r="BA1172" i="1"/>
  <c r="BB1171" i="1"/>
  <c r="BC1171" i="1"/>
  <c r="BG1171" i="1"/>
  <c r="BI1123" i="1"/>
  <c r="BJ1122" i="1"/>
  <c r="BK1122" i="1"/>
  <c r="BO1122" i="1"/>
  <c r="X854" i="1"/>
  <c r="B854" i="1" s="1"/>
  <c r="C855" i="1"/>
  <c r="AZ1223" i="1" l="1"/>
  <c r="BP1122" i="1"/>
  <c r="BH1171" i="1"/>
  <c r="BB1172" i="1"/>
  <c r="BA1173" i="1"/>
  <c r="BC1172" i="1"/>
  <c r="BG1172" i="1"/>
  <c r="AS1225" i="1"/>
  <c r="AT1224" i="1"/>
  <c r="AU1224" i="1"/>
  <c r="AY1224" i="1"/>
  <c r="BJ1123" i="1"/>
  <c r="BI1124" i="1"/>
  <c r="BK1123" i="1"/>
  <c r="BO1123" i="1"/>
  <c r="P855" i="1"/>
  <c r="BP1123" i="1" l="1"/>
  <c r="BH1172" i="1"/>
  <c r="AZ1224" i="1"/>
  <c r="AT1225" i="1"/>
  <c r="AS1226" i="1"/>
  <c r="AU1225" i="1"/>
  <c r="AY1225" i="1"/>
  <c r="BA1174" i="1"/>
  <c r="BB1173" i="1"/>
  <c r="BC1173" i="1"/>
  <c r="BG1173" i="1"/>
  <c r="BI1125" i="1"/>
  <c r="BJ1124" i="1"/>
  <c r="BK1124" i="1"/>
  <c r="BO1124" i="1"/>
  <c r="BP1124" i="1" s="1"/>
  <c r="X855" i="1"/>
  <c r="B855" i="1" s="1"/>
  <c r="C856" i="1"/>
  <c r="AZ1225" i="1" l="1"/>
  <c r="BH1173" i="1"/>
  <c r="BB1174" i="1"/>
  <c r="BA1175" i="1"/>
  <c r="BC1174" i="1"/>
  <c r="BG1174" i="1"/>
  <c r="BH1174" i="1" s="1"/>
  <c r="AS1227" i="1"/>
  <c r="AT1226" i="1"/>
  <c r="AU1226" i="1"/>
  <c r="AY1226" i="1"/>
  <c r="BI1126" i="1"/>
  <c r="BJ1125" i="1"/>
  <c r="BK1125" i="1"/>
  <c r="BO1125" i="1"/>
  <c r="P856" i="1"/>
  <c r="BP1125" i="1" l="1"/>
  <c r="AZ1226" i="1"/>
  <c r="AS1228" i="1"/>
  <c r="AT1227" i="1"/>
  <c r="AU1227" i="1"/>
  <c r="AY1227" i="1"/>
  <c r="AZ1227" i="1" s="1"/>
  <c r="BB1175" i="1"/>
  <c r="BA1176" i="1"/>
  <c r="BC1175" i="1"/>
  <c r="BG1175" i="1"/>
  <c r="BI1127" i="1"/>
  <c r="BJ1126" i="1"/>
  <c r="BK1126" i="1"/>
  <c r="BO1126" i="1"/>
  <c r="X856" i="1"/>
  <c r="B856" i="1" s="1"/>
  <c r="C857" i="1"/>
  <c r="BP1126" i="1" l="1"/>
  <c r="BH1175" i="1"/>
  <c r="BB1176" i="1"/>
  <c r="BA1177" i="1"/>
  <c r="BC1176" i="1"/>
  <c r="BG1176" i="1"/>
  <c r="AS1229" i="1"/>
  <c r="AT1228" i="1"/>
  <c r="AU1228" i="1"/>
  <c r="AY1228" i="1"/>
  <c r="BJ1127" i="1"/>
  <c r="BI1128" i="1"/>
  <c r="BK1127" i="1"/>
  <c r="BO1127" i="1"/>
  <c r="P857" i="1"/>
  <c r="BH1176" i="1" l="1"/>
  <c r="BP1127" i="1"/>
  <c r="AZ1228" i="1"/>
  <c r="AS1230" i="1"/>
  <c r="AT1229" i="1"/>
  <c r="AU1229" i="1"/>
  <c r="AY1229" i="1"/>
  <c r="AZ1229" i="1" s="1"/>
  <c r="BB1177" i="1"/>
  <c r="BA1178" i="1"/>
  <c r="BC1177" i="1"/>
  <c r="BG1177" i="1"/>
  <c r="BI1129" i="1"/>
  <c r="BJ1128" i="1"/>
  <c r="BK1128" i="1"/>
  <c r="BO1128" i="1"/>
  <c r="X857" i="1"/>
  <c r="C858" i="1"/>
  <c r="BP1128" i="1" l="1"/>
  <c r="BH1177" i="1"/>
  <c r="BB1178" i="1"/>
  <c r="BA1179" i="1"/>
  <c r="BC1178" i="1"/>
  <c r="BG1178" i="1"/>
  <c r="BH1178" i="1" s="1"/>
  <c r="AS1231" i="1"/>
  <c r="AT1230" i="1"/>
  <c r="AU1230" i="1"/>
  <c r="AY1230" i="1"/>
  <c r="BI1130" i="1"/>
  <c r="BJ1129" i="1"/>
  <c r="BK1129" i="1"/>
  <c r="BO1129" i="1"/>
  <c r="P858" i="1"/>
  <c r="B857" i="1"/>
  <c r="BP1129" i="1" l="1"/>
  <c r="AZ1230" i="1"/>
  <c r="AT1231" i="1"/>
  <c r="AS1232" i="1"/>
  <c r="AU1231" i="1"/>
  <c r="AY1231" i="1"/>
  <c r="AZ1231" i="1" s="1"/>
  <c r="BA1180" i="1"/>
  <c r="BB1179" i="1"/>
  <c r="BC1179" i="1"/>
  <c r="BG1179" i="1"/>
  <c r="BI1131" i="1"/>
  <c r="BJ1130" i="1"/>
  <c r="BK1130" i="1"/>
  <c r="BO1130" i="1"/>
  <c r="X858" i="1"/>
  <c r="C859" i="1"/>
  <c r="BP1130" i="1" l="1"/>
  <c r="BH1179" i="1"/>
  <c r="BA1181" i="1"/>
  <c r="BB1180" i="1"/>
  <c r="BC1180" i="1"/>
  <c r="BG1180" i="1"/>
  <c r="BH1180" i="1" s="1"/>
  <c r="AS1233" i="1"/>
  <c r="AT1232" i="1"/>
  <c r="AU1232" i="1"/>
  <c r="AY1232" i="1"/>
  <c r="BJ1131" i="1"/>
  <c r="BI1132" i="1"/>
  <c r="BK1131" i="1"/>
  <c r="BO1131" i="1"/>
  <c r="B858" i="1"/>
  <c r="P859" i="1"/>
  <c r="BP1131" i="1" l="1"/>
  <c r="AZ1232" i="1"/>
  <c r="AT1233" i="1"/>
  <c r="AS1234" i="1"/>
  <c r="AU1233" i="1"/>
  <c r="AY1233" i="1"/>
  <c r="AZ1233" i="1" s="1"/>
  <c r="BA1182" i="1"/>
  <c r="BB1181" i="1"/>
  <c r="BC1181" i="1"/>
  <c r="BG1181" i="1"/>
  <c r="BJ1132" i="1"/>
  <c r="BI1133" i="1"/>
  <c r="BK1132" i="1"/>
  <c r="BO1132" i="1"/>
  <c r="X859" i="1"/>
  <c r="C860" i="1"/>
  <c r="BP1132" i="1" l="1"/>
  <c r="BH1181" i="1"/>
  <c r="BA1183" i="1"/>
  <c r="BB1182" i="1"/>
  <c r="BC1182" i="1"/>
  <c r="BG1182" i="1"/>
  <c r="BH1182" i="1" s="1"/>
  <c r="AS1235" i="1"/>
  <c r="AT1234" i="1"/>
  <c r="AU1234" i="1"/>
  <c r="AY1234" i="1"/>
  <c r="BI1134" i="1"/>
  <c r="BJ1133" i="1"/>
  <c r="BK1133" i="1"/>
  <c r="BO1133" i="1"/>
  <c r="B859" i="1"/>
  <c r="P860" i="1"/>
  <c r="BP1133" i="1" l="1"/>
  <c r="AZ1234" i="1"/>
  <c r="AT1235" i="1"/>
  <c r="AS1236" i="1"/>
  <c r="AU1235" i="1"/>
  <c r="AY1235" i="1"/>
  <c r="AZ1235" i="1" s="1"/>
  <c r="BB1183" i="1"/>
  <c r="BA1184" i="1"/>
  <c r="BC1183" i="1"/>
  <c r="BG1183" i="1"/>
  <c r="BJ1134" i="1"/>
  <c r="BI1135" i="1"/>
  <c r="BK1134" i="1"/>
  <c r="BO1134" i="1"/>
  <c r="X860" i="1"/>
  <c r="BP1134" i="1" l="1"/>
  <c r="BH1183" i="1"/>
  <c r="BB1184" i="1"/>
  <c r="BA1185" i="1"/>
  <c r="BC1184" i="1"/>
  <c r="BG1184" i="1"/>
  <c r="BH1184" i="1" s="1"/>
  <c r="AT1236" i="1"/>
  <c r="AS1237" i="1"/>
  <c r="AU1236" i="1"/>
  <c r="AY1236" i="1"/>
  <c r="BJ1135" i="1"/>
  <c r="BI1136" i="1"/>
  <c r="BI1137" i="1" s="1"/>
  <c r="BK1135" i="1"/>
  <c r="BO1135" i="1"/>
  <c r="B860" i="1"/>
  <c r="C861" i="1"/>
  <c r="BP1135" i="1" l="1"/>
  <c r="AZ1236" i="1"/>
  <c r="AS1238" i="1"/>
  <c r="AT1237" i="1"/>
  <c r="AU1237" i="1"/>
  <c r="AY1237" i="1"/>
  <c r="BA1186" i="1"/>
  <c r="BB1185" i="1"/>
  <c r="BC1185" i="1"/>
  <c r="BG1185" i="1"/>
  <c r="BI1138" i="1"/>
  <c r="BJ1137" i="1"/>
  <c r="BK1137" i="1"/>
  <c r="BO1137" i="1"/>
  <c r="BJ1136" i="1"/>
  <c r="BK1136" i="1"/>
  <c r="BO1136" i="1"/>
  <c r="P861" i="1"/>
  <c r="X861" i="1" s="1"/>
  <c r="C862" i="1"/>
  <c r="AZ1237" i="1" l="1"/>
  <c r="BP1136" i="1"/>
  <c r="BP1137" i="1"/>
  <c r="BH1185" i="1"/>
  <c r="BA1187" i="1"/>
  <c r="BB1186" i="1"/>
  <c r="BC1186" i="1"/>
  <c r="BG1186" i="1"/>
  <c r="BH1186" i="1" s="1"/>
  <c r="BI1139" i="1"/>
  <c r="BJ1138" i="1"/>
  <c r="BK1138" i="1"/>
  <c r="BO1138" i="1"/>
  <c r="AT1238" i="1"/>
  <c r="AS1239" i="1"/>
  <c r="AU1238" i="1"/>
  <c r="AY1238" i="1"/>
  <c r="B861" i="1"/>
  <c r="P862" i="1"/>
  <c r="AZ1238" i="1" l="1"/>
  <c r="BP1138" i="1"/>
  <c r="BI1140" i="1"/>
  <c r="BJ1139" i="1"/>
  <c r="BK1139" i="1"/>
  <c r="BO1139" i="1"/>
  <c r="BP1139" i="1" s="1"/>
  <c r="AS1240" i="1"/>
  <c r="AT1239" i="1"/>
  <c r="AU1239" i="1"/>
  <c r="AY1239" i="1"/>
  <c r="BA1188" i="1"/>
  <c r="BB1187" i="1"/>
  <c r="BC1187" i="1"/>
  <c r="BG1187" i="1"/>
  <c r="X862" i="1"/>
  <c r="C863" i="1"/>
  <c r="BH1187" i="1" l="1"/>
  <c r="AZ1239" i="1"/>
  <c r="AT1240" i="1"/>
  <c r="AS1241" i="1"/>
  <c r="AU1240" i="1"/>
  <c r="AY1240" i="1"/>
  <c r="AZ1240" i="1" s="1"/>
  <c r="BA1189" i="1"/>
  <c r="BB1188" i="1"/>
  <c r="BC1188" i="1"/>
  <c r="BG1188" i="1"/>
  <c r="BJ1140" i="1"/>
  <c r="BI1141" i="1"/>
  <c r="BK1140" i="1"/>
  <c r="BO1140" i="1"/>
  <c r="R863" i="1"/>
  <c r="B862" i="1"/>
  <c r="P863" i="1"/>
  <c r="BP1140" i="1" l="1"/>
  <c r="BH1188" i="1"/>
  <c r="BA1190" i="1"/>
  <c r="BB1189" i="1"/>
  <c r="BC1189" i="1"/>
  <c r="BG1189" i="1"/>
  <c r="BH1189" i="1" s="1"/>
  <c r="AS1242" i="1"/>
  <c r="AT1241" i="1"/>
  <c r="AU1241" i="1"/>
  <c r="AY1241" i="1"/>
  <c r="BI1142" i="1"/>
  <c r="BJ1141" i="1"/>
  <c r="BK1141" i="1"/>
  <c r="BO1141" i="1"/>
  <c r="X863" i="1"/>
  <c r="GN38" i="1" s="1"/>
  <c r="GO38" i="1" s="1"/>
  <c r="BP1141" i="1" l="1"/>
  <c r="AZ1241" i="1"/>
  <c r="AT1242" i="1"/>
  <c r="AS1243" i="1"/>
  <c r="AU1242" i="1"/>
  <c r="AY1242" i="1"/>
  <c r="AZ1242" i="1" s="1"/>
  <c r="BJ1142" i="1"/>
  <c r="BI1143" i="1"/>
  <c r="BK1142" i="1"/>
  <c r="BO1142" i="1"/>
  <c r="BA1191" i="1"/>
  <c r="BB1190" i="1"/>
  <c r="BC1190" i="1"/>
  <c r="BG1190" i="1"/>
  <c r="B863" i="1"/>
  <c r="Z863" i="1"/>
  <c r="C864" i="1"/>
  <c r="BH1190" i="1" l="1"/>
  <c r="BP1142" i="1"/>
  <c r="BJ1143" i="1"/>
  <c r="BI1144" i="1"/>
  <c r="BK1143" i="1"/>
  <c r="BO1143" i="1"/>
  <c r="BP1143" i="1" s="1"/>
  <c r="AS1244" i="1"/>
  <c r="AT1243" i="1"/>
  <c r="AU1243" i="1"/>
  <c r="AY1243" i="1"/>
  <c r="BA1192" i="1"/>
  <c r="BB1191" i="1"/>
  <c r="BC1191" i="1"/>
  <c r="BG1191" i="1"/>
  <c r="P864" i="1"/>
  <c r="C865" i="1"/>
  <c r="BH1191" i="1" l="1"/>
  <c r="AZ1243" i="1"/>
  <c r="AS1245" i="1"/>
  <c r="AT1244" i="1"/>
  <c r="AU1244" i="1"/>
  <c r="AY1244" i="1"/>
  <c r="AZ1244" i="1" s="1"/>
  <c r="BI1145" i="1"/>
  <c r="BJ1144" i="1"/>
  <c r="BK1144" i="1"/>
  <c r="BO1144" i="1"/>
  <c r="BA1193" i="1"/>
  <c r="BB1192" i="1"/>
  <c r="BC1192" i="1"/>
  <c r="BG1192" i="1"/>
  <c r="X864" i="1"/>
  <c r="P865" i="1"/>
  <c r="BH1192" i="1" l="1"/>
  <c r="BP1144" i="1"/>
  <c r="BI1146" i="1"/>
  <c r="BJ1145" i="1"/>
  <c r="BK1145" i="1"/>
  <c r="BO1145" i="1"/>
  <c r="BP1145" i="1" s="1"/>
  <c r="BA1194" i="1"/>
  <c r="BB1193" i="1"/>
  <c r="BC1193" i="1"/>
  <c r="BG1193" i="1"/>
  <c r="AT1245" i="1"/>
  <c r="AS1246" i="1"/>
  <c r="AU1245" i="1"/>
  <c r="AY1245" i="1"/>
  <c r="B864" i="1"/>
  <c r="X865" i="1"/>
  <c r="B865" i="1" s="1"/>
  <c r="C866" i="1"/>
  <c r="AZ1245" i="1" l="1"/>
  <c r="BH1193" i="1"/>
  <c r="BA1195" i="1"/>
  <c r="BB1194" i="1"/>
  <c r="BC1194" i="1"/>
  <c r="BG1194" i="1"/>
  <c r="BH1194" i="1" s="1"/>
  <c r="AT1246" i="1"/>
  <c r="AS1247" i="1"/>
  <c r="AU1246" i="1"/>
  <c r="AY1246" i="1"/>
  <c r="BJ1146" i="1"/>
  <c r="BI1147" i="1"/>
  <c r="BK1146" i="1"/>
  <c r="BO1146" i="1"/>
  <c r="P866" i="1"/>
  <c r="BP1146" i="1" l="1"/>
  <c r="AZ1246" i="1"/>
  <c r="AS1248" i="1"/>
  <c r="AT1247" i="1"/>
  <c r="AU1247" i="1"/>
  <c r="AY1247" i="1"/>
  <c r="AZ1247" i="1" s="1"/>
  <c r="BJ1147" i="1"/>
  <c r="BI1148" i="1"/>
  <c r="BK1147" i="1"/>
  <c r="BO1147" i="1"/>
  <c r="BA1196" i="1"/>
  <c r="BB1195" i="1"/>
  <c r="BC1195" i="1"/>
  <c r="BG1195" i="1"/>
  <c r="X866" i="1"/>
  <c r="B866" i="1" s="1"/>
  <c r="C867" i="1"/>
  <c r="BH1195" i="1" l="1"/>
  <c r="BP1147" i="1"/>
  <c r="BI1149" i="1"/>
  <c r="BJ1148" i="1"/>
  <c r="BK1148" i="1"/>
  <c r="BO1148" i="1"/>
  <c r="BA1197" i="1"/>
  <c r="BB1196" i="1"/>
  <c r="BC1196" i="1"/>
  <c r="BG1196" i="1"/>
  <c r="AS1249" i="1"/>
  <c r="AT1248" i="1"/>
  <c r="AU1248" i="1"/>
  <c r="AY1248" i="1"/>
  <c r="P867" i="1"/>
  <c r="AZ1248" i="1" l="1"/>
  <c r="BP1148" i="1"/>
  <c r="BH1196" i="1"/>
  <c r="BB1197" i="1"/>
  <c r="BA1198" i="1"/>
  <c r="BC1197" i="1"/>
  <c r="BG1197" i="1"/>
  <c r="AT1249" i="1"/>
  <c r="AS1250" i="1"/>
  <c r="AU1249" i="1"/>
  <c r="AY1249" i="1"/>
  <c r="BJ1149" i="1"/>
  <c r="BI1150" i="1"/>
  <c r="BK1149" i="1"/>
  <c r="BO1149" i="1"/>
  <c r="X867" i="1"/>
  <c r="B867" i="1" s="1"/>
  <c r="C868" i="1"/>
  <c r="BP1149" i="1" l="1"/>
  <c r="BH1197" i="1"/>
  <c r="AZ1249" i="1"/>
  <c r="AT1250" i="1"/>
  <c r="AS1251" i="1"/>
  <c r="AU1250" i="1"/>
  <c r="AY1250" i="1"/>
  <c r="BA1199" i="1"/>
  <c r="BB1198" i="1"/>
  <c r="BC1198" i="1"/>
  <c r="BG1198" i="1"/>
  <c r="BI1151" i="1"/>
  <c r="BJ1150" i="1"/>
  <c r="BK1150" i="1"/>
  <c r="BO1150" i="1"/>
  <c r="BP1150" i="1" s="1"/>
  <c r="P868" i="1"/>
  <c r="AZ1250" i="1" l="1"/>
  <c r="BH1198" i="1"/>
  <c r="BA1200" i="1"/>
  <c r="BB1199" i="1"/>
  <c r="BC1199" i="1"/>
  <c r="BG1199" i="1"/>
  <c r="BH1199" i="1" s="1"/>
  <c r="AT1251" i="1"/>
  <c r="AS1252" i="1"/>
  <c r="AU1251" i="1"/>
  <c r="AY1251" i="1"/>
  <c r="BI1152" i="1"/>
  <c r="BJ1151" i="1"/>
  <c r="BK1151" i="1"/>
  <c r="BO1151" i="1"/>
  <c r="X868" i="1"/>
  <c r="B868" i="1" s="1"/>
  <c r="C869" i="1"/>
  <c r="BP1151" i="1" l="1"/>
  <c r="AZ1251" i="1"/>
  <c r="AS1253" i="1"/>
  <c r="AT1252" i="1"/>
  <c r="AU1252" i="1"/>
  <c r="AY1252" i="1"/>
  <c r="AZ1252" i="1" s="1"/>
  <c r="BI1153" i="1"/>
  <c r="BJ1152" i="1"/>
  <c r="BK1152" i="1"/>
  <c r="BO1152" i="1"/>
  <c r="BB1200" i="1"/>
  <c r="BA1201" i="1"/>
  <c r="BC1200" i="1"/>
  <c r="BG1200" i="1"/>
  <c r="P869" i="1"/>
  <c r="BH1200" i="1" l="1"/>
  <c r="BP1152" i="1"/>
  <c r="BJ1153" i="1"/>
  <c r="BI1154" i="1"/>
  <c r="BK1153" i="1"/>
  <c r="BO1153" i="1"/>
  <c r="BP1153" i="1" s="1"/>
  <c r="BB1201" i="1"/>
  <c r="BA1202" i="1"/>
  <c r="BC1201" i="1"/>
  <c r="BG1201" i="1"/>
  <c r="AS1254" i="1"/>
  <c r="AT1253" i="1"/>
  <c r="AU1253" i="1"/>
  <c r="AY1253" i="1"/>
  <c r="X869" i="1"/>
  <c r="B869" i="1" s="1"/>
  <c r="C870" i="1"/>
  <c r="AZ1253" i="1" l="1"/>
  <c r="BH1201" i="1"/>
  <c r="BA1203" i="1"/>
  <c r="BB1202" i="1"/>
  <c r="BC1202" i="1"/>
  <c r="BG1202" i="1"/>
  <c r="BH1202" i="1" s="1"/>
  <c r="BI1155" i="1"/>
  <c r="BJ1154" i="1"/>
  <c r="BK1154" i="1"/>
  <c r="BO1154" i="1"/>
  <c r="AT1254" i="1"/>
  <c r="AS1255" i="1"/>
  <c r="AU1254" i="1"/>
  <c r="AY1254" i="1"/>
  <c r="P870" i="1"/>
  <c r="AZ1254" i="1" l="1"/>
  <c r="BP1154" i="1"/>
  <c r="BI1156" i="1"/>
  <c r="BJ1155" i="1"/>
  <c r="BK1155" i="1"/>
  <c r="BO1155" i="1"/>
  <c r="BP1155" i="1" s="1"/>
  <c r="AT1255" i="1"/>
  <c r="AS1256" i="1"/>
  <c r="AU1255" i="1"/>
  <c r="AY1255" i="1"/>
  <c r="BB1203" i="1"/>
  <c r="BA1204" i="1"/>
  <c r="BC1203" i="1"/>
  <c r="BG1203" i="1"/>
  <c r="X870" i="1"/>
  <c r="B870" i="1" s="1"/>
  <c r="BH1203" i="1" l="1"/>
  <c r="AZ1255" i="1"/>
  <c r="AT1256" i="1"/>
  <c r="AS1257" i="1"/>
  <c r="AU1256" i="1"/>
  <c r="AY1256" i="1"/>
  <c r="AZ1256" i="1" s="1"/>
  <c r="BA1205" i="1"/>
  <c r="BB1204" i="1"/>
  <c r="BC1204" i="1"/>
  <c r="BG1204" i="1"/>
  <c r="BJ1156" i="1"/>
  <c r="BI1157" i="1"/>
  <c r="BK1156" i="1"/>
  <c r="BO1156" i="1"/>
  <c r="C871" i="1"/>
  <c r="BP1156" i="1" l="1"/>
  <c r="BH1204" i="1"/>
  <c r="BB1205" i="1"/>
  <c r="BA1206" i="1"/>
  <c r="BC1205" i="1"/>
  <c r="BG1205" i="1"/>
  <c r="BH1205" i="1" s="1"/>
  <c r="AT1257" i="1"/>
  <c r="AU1257" i="1"/>
  <c r="AY1257" i="1"/>
  <c r="BI1158" i="1"/>
  <c r="BJ1157" i="1"/>
  <c r="BK1157" i="1"/>
  <c r="BO1157" i="1"/>
  <c r="P871" i="1"/>
  <c r="AZ1257" i="1" l="1"/>
  <c r="BP1157" i="1"/>
  <c r="BI1159" i="1"/>
  <c r="BJ1158" i="1"/>
  <c r="BK1158" i="1"/>
  <c r="BO1158" i="1"/>
  <c r="BP1158" i="1" s="1"/>
  <c r="BB1206" i="1"/>
  <c r="BA1207" i="1"/>
  <c r="BC1206" i="1"/>
  <c r="BG1206" i="1"/>
  <c r="X871" i="1"/>
  <c r="BH1206" i="1" l="1"/>
  <c r="BB1207" i="1"/>
  <c r="BA1208" i="1"/>
  <c r="BC1207" i="1"/>
  <c r="BG1207" i="1"/>
  <c r="BH1207" i="1" s="1"/>
  <c r="BJ1159" i="1"/>
  <c r="BI1160" i="1"/>
  <c r="BK1159" i="1"/>
  <c r="BO1159" i="1"/>
  <c r="B871" i="1"/>
  <c r="C872" i="1"/>
  <c r="BP1159" i="1" l="1"/>
  <c r="BJ1160" i="1"/>
  <c r="BI1161" i="1"/>
  <c r="BK1160" i="1"/>
  <c r="BO1160" i="1"/>
  <c r="BP1160" i="1" s="1"/>
  <c r="BB1208" i="1"/>
  <c r="BA1209" i="1"/>
  <c r="BC1208" i="1"/>
  <c r="BG1208" i="1"/>
  <c r="P872" i="1"/>
  <c r="BH1208" i="1" l="1"/>
  <c r="BB1209" i="1"/>
  <c r="BA1210" i="1"/>
  <c r="BC1209" i="1"/>
  <c r="BG1209" i="1"/>
  <c r="BI1162" i="1"/>
  <c r="BJ1161" i="1"/>
  <c r="BK1161" i="1"/>
  <c r="BO1161" i="1"/>
  <c r="X872" i="1"/>
  <c r="B872" i="1" s="1"/>
  <c r="C873" i="1"/>
  <c r="BH1209" i="1" l="1"/>
  <c r="BP1161" i="1"/>
  <c r="BJ1162" i="1"/>
  <c r="BI1163" i="1"/>
  <c r="BK1162" i="1"/>
  <c r="BO1162" i="1"/>
  <c r="BB1210" i="1"/>
  <c r="BA1211" i="1"/>
  <c r="BC1210" i="1"/>
  <c r="BG1210" i="1"/>
  <c r="P873" i="1"/>
  <c r="C874" i="1"/>
  <c r="BP1162" i="1" l="1"/>
  <c r="BH1210" i="1"/>
  <c r="BA1212" i="1"/>
  <c r="BB1211" i="1"/>
  <c r="BC1211" i="1"/>
  <c r="BG1211" i="1"/>
  <c r="BH1211" i="1" s="1"/>
  <c r="BI1164" i="1"/>
  <c r="BJ1163" i="1"/>
  <c r="BK1163" i="1"/>
  <c r="BO1163" i="1"/>
  <c r="X873" i="1"/>
  <c r="P874" i="1"/>
  <c r="BP1163" i="1" l="1"/>
  <c r="BJ1164" i="1"/>
  <c r="BI1165" i="1"/>
  <c r="BK1164" i="1"/>
  <c r="BO1164" i="1"/>
  <c r="BP1164" i="1" s="1"/>
  <c r="BA1213" i="1"/>
  <c r="BB1212" i="1"/>
  <c r="BC1212" i="1"/>
  <c r="BG1212" i="1"/>
  <c r="B873" i="1"/>
  <c r="X874" i="1"/>
  <c r="BH1212" i="1" l="1"/>
  <c r="BJ1165" i="1"/>
  <c r="BI1166" i="1"/>
  <c r="BK1165" i="1"/>
  <c r="BO1165" i="1"/>
  <c r="BP1165" i="1" s="1"/>
  <c r="BB1213" i="1"/>
  <c r="BA1214" i="1"/>
  <c r="BC1213" i="1"/>
  <c r="BG1213" i="1"/>
  <c r="B874" i="1"/>
  <c r="C875" i="1"/>
  <c r="BH1213" i="1" l="1"/>
  <c r="BB1214" i="1"/>
  <c r="BA1215" i="1"/>
  <c r="BC1214" i="1"/>
  <c r="BG1214" i="1"/>
  <c r="BH1214" i="1" s="1"/>
  <c r="BI1167" i="1"/>
  <c r="BJ1166" i="1"/>
  <c r="BK1166" i="1"/>
  <c r="BO1166" i="1"/>
  <c r="P875" i="1"/>
  <c r="BP1166" i="1" l="1"/>
  <c r="BB1215" i="1"/>
  <c r="BA1216" i="1"/>
  <c r="BC1215" i="1"/>
  <c r="BG1215" i="1"/>
  <c r="BH1215" i="1" s="1"/>
  <c r="BI1168" i="1"/>
  <c r="BJ1167" i="1"/>
  <c r="BK1167" i="1"/>
  <c r="BO1167" i="1"/>
  <c r="X875" i="1"/>
  <c r="B875" i="1" s="1"/>
  <c r="C876" i="1"/>
  <c r="BP1167" i="1" l="1"/>
  <c r="BJ1168" i="1"/>
  <c r="BI1169" i="1"/>
  <c r="BK1168" i="1"/>
  <c r="BO1168" i="1"/>
  <c r="BP1168" i="1" s="1"/>
  <c r="BB1216" i="1"/>
  <c r="BA1217" i="1"/>
  <c r="BC1216" i="1"/>
  <c r="BG1216" i="1"/>
  <c r="P876" i="1"/>
  <c r="BH1216" i="1" l="1"/>
  <c r="BB1217" i="1"/>
  <c r="BA1218" i="1"/>
  <c r="BC1217" i="1"/>
  <c r="BG1217" i="1"/>
  <c r="BH1217" i="1" s="1"/>
  <c r="BI1170" i="1"/>
  <c r="BJ1169" i="1"/>
  <c r="BK1169" i="1"/>
  <c r="BO1169" i="1"/>
  <c r="X876" i="1"/>
  <c r="B876" i="1" s="1"/>
  <c r="C877" i="1"/>
  <c r="BP1169" i="1" l="1"/>
  <c r="BJ1170" i="1"/>
  <c r="BI1171" i="1"/>
  <c r="BK1170" i="1"/>
  <c r="BO1170" i="1"/>
  <c r="BP1170" i="1" s="1"/>
  <c r="BA1219" i="1"/>
  <c r="BB1218" i="1"/>
  <c r="BC1218" i="1"/>
  <c r="BG1218" i="1"/>
  <c r="P877" i="1"/>
  <c r="BH1218" i="1" l="1"/>
  <c r="BA1220" i="1"/>
  <c r="BB1219" i="1"/>
  <c r="BC1219" i="1"/>
  <c r="BG1219" i="1"/>
  <c r="BJ1171" i="1"/>
  <c r="BI1172" i="1"/>
  <c r="BK1171" i="1"/>
  <c r="BO1171" i="1"/>
  <c r="X877" i="1"/>
  <c r="C878" i="1"/>
  <c r="BH1219" i="1" l="1"/>
  <c r="BP1171" i="1"/>
  <c r="BI1173" i="1"/>
  <c r="BJ1172" i="1"/>
  <c r="BK1172" i="1"/>
  <c r="BO1172" i="1"/>
  <c r="BP1172" i="1" s="1"/>
  <c r="BA1221" i="1"/>
  <c r="BB1220" i="1"/>
  <c r="BC1220" i="1"/>
  <c r="BG1220" i="1"/>
  <c r="B877" i="1"/>
  <c r="P878" i="1"/>
  <c r="BH1220" i="1" l="1"/>
  <c r="BA1222" i="1"/>
  <c r="BB1221" i="1"/>
  <c r="BC1221" i="1"/>
  <c r="BG1221" i="1"/>
  <c r="BH1221" i="1" s="1"/>
  <c r="BI1174" i="1"/>
  <c r="BJ1173" i="1"/>
  <c r="BK1173" i="1"/>
  <c r="BO1173" i="1"/>
  <c r="X878" i="1"/>
  <c r="BP1173" i="1" l="1"/>
  <c r="BJ1174" i="1"/>
  <c r="BI1175" i="1"/>
  <c r="BK1174" i="1"/>
  <c r="BO1174" i="1"/>
  <c r="BP1174" i="1" s="1"/>
  <c r="BB1222" i="1"/>
  <c r="BA1223" i="1"/>
  <c r="BC1222" i="1"/>
  <c r="BG1222" i="1"/>
  <c r="B878" i="1"/>
  <c r="C879" i="1"/>
  <c r="BH1222" i="1" l="1"/>
  <c r="BJ1175" i="1"/>
  <c r="BI1176" i="1"/>
  <c r="BK1175" i="1"/>
  <c r="BO1175" i="1"/>
  <c r="BP1175" i="1" s="1"/>
  <c r="BB1223" i="1"/>
  <c r="BA1224" i="1"/>
  <c r="BC1223" i="1"/>
  <c r="BG1223" i="1"/>
  <c r="P879" i="1"/>
  <c r="BH1223" i="1" l="1"/>
  <c r="BA1225" i="1"/>
  <c r="BB1224" i="1"/>
  <c r="BC1224" i="1"/>
  <c r="BG1224" i="1"/>
  <c r="BH1224" i="1" s="1"/>
  <c r="BJ1176" i="1"/>
  <c r="BI1177" i="1"/>
  <c r="BK1176" i="1"/>
  <c r="BO1176" i="1"/>
  <c r="X879" i="1"/>
  <c r="BP1176" i="1" l="1"/>
  <c r="BJ1177" i="1"/>
  <c r="BI1178" i="1"/>
  <c r="BK1177" i="1"/>
  <c r="BO1177" i="1"/>
  <c r="BP1177" i="1" s="1"/>
  <c r="BA1226" i="1"/>
  <c r="BB1225" i="1"/>
  <c r="BC1225" i="1"/>
  <c r="BG1225" i="1"/>
  <c r="B879" i="1"/>
  <c r="C880" i="1"/>
  <c r="BH1225" i="1" l="1"/>
  <c r="BA1227" i="1"/>
  <c r="BB1226" i="1"/>
  <c r="BC1226" i="1"/>
  <c r="BG1226" i="1"/>
  <c r="BJ1178" i="1"/>
  <c r="BI1179" i="1"/>
  <c r="BK1178" i="1"/>
  <c r="BO1178" i="1"/>
  <c r="P880" i="1"/>
  <c r="BH1226" i="1" l="1"/>
  <c r="BP1178" i="1"/>
  <c r="BI1180" i="1"/>
  <c r="BJ1179" i="1"/>
  <c r="BK1179" i="1"/>
  <c r="BO1179" i="1"/>
  <c r="BP1179" i="1" s="1"/>
  <c r="BA1228" i="1"/>
  <c r="BB1227" i="1"/>
  <c r="BC1227" i="1"/>
  <c r="BG1227" i="1"/>
  <c r="X880" i="1"/>
  <c r="B880" i="1" s="1"/>
  <c r="C881" i="1"/>
  <c r="BH1227" i="1" l="1"/>
  <c r="BA1229" i="1"/>
  <c r="BB1228" i="1"/>
  <c r="BC1228" i="1"/>
  <c r="BG1228" i="1"/>
  <c r="BH1228" i="1" s="1"/>
  <c r="BI1181" i="1"/>
  <c r="BJ1180" i="1"/>
  <c r="BK1180" i="1"/>
  <c r="BO1180" i="1"/>
  <c r="P881" i="1"/>
  <c r="C882" i="1"/>
  <c r="BP1180" i="1" l="1"/>
  <c r="BI1182" i="1"/>
  <c r="BJ1181" i="1"/>
  <c r="BK1181" i="1"/>
  <c r="BO1181" i="1"/>
  <c r="BP1181" i="1" s="1"/>
  <c r="BB1229" i="1"/>
  <c r="BA1230" i="1"/>
  <c r="BC1229" i="1"/>
  <c r="BG1229" i="1"/>
  <c r="X881" i="1"/>
  <c r="B881" i="1" s="1"/>
  <c r="P882" i="1"/>
  <c r="BH1229" i="1" l="1"/>
  <c r="BA1231" i="1"/>
  <c r="BB1230" i="1"/>
  <c r="BC1230" i="1"/>
  <c r="BG1230" i="1"/>
  <c r="BH1230" i="1" s="1"/>
  <c r="BJ1182" i="1"/>
  <c r="BI1183" i="1"/>
  <c r="BK1182" i="1"/>
  <c r="BO1182" i="1"/>
  <c r="X882" i="1"/>
  <c r="BP1182" i="1" l="1"/>
  <c r="BI1184" i="1"/>
  <c r="BJ1183" i="1"/>
  <c r="BK1183" i="1"/>
  <c r="BO1183" i="1"/>
  <c r="BP1183" i="1" s="1"/>
  <c r="BA1232" i="1"/>
  <c r="BB1231" i="1"/>
  <c r="BC1231" i="1"/>
  <c r="BG1231" i="1"/>
  <c r="B882" i="1"/>
  <c r="C883" i="1"/>
  <c r="BH1231" i="1" l="1"/>
  <c r="BB1232" i="1"/>
  <c r="BA1233" i="1"/>
  <c r="BC1232" i="1"/>
  <c r="BG1232" i="1"/>
  <c r="BH1232" i="1" s="1"/>
  <c r="BJ1184" i="1"/>
  <c r="BI1185" i="1"/>
  <c r="BK1184" i="1"/>
  <c r="BO1184" i="1"/>
  <c r="P883" i="1"/>
  <c r="BP1184" i="1" l="1"/>
  <c r="BB1233" i="1"/>
  <c r="BA1234" i="1"/>
  <c r="BC1233" i="1"/>
  <c r="BG1233" i="1"/>
  <c r="BH1233" i="1" s="1"/>
  <c r="BI1186" i="1"/>
  <c r="BJ1185" i="1"/>
  <c r="BK1185" i="1"/>
  <c r="BO1185" i="1"/>
  <c r="X883" i="1"/>
  <c r="BP1185" i="1" l="1"/>
  <c r="BB1234" i="1"/>
  <c r="BA1235" i="1"/>
  <c r="BC1234" i="1"/>
  <c r="BG1234" i="1"/>
  <c r="BH1234" i="1" s="1"/>
  <c r="BI1187" i="1"/>
  <c r="BJ1186" i="1"/>
  <c r="BK1186" i="1"/>
  <c r="BO1186" i="1"/>
  <c r="B883" i="1"/>
  <c r="C884" i="1"/>
  <c r="BP1186" i="1" l="1"/>
  <c r="BI1188" i="1"/>
  <c r="BJ1187" i="1"/>
  <c r="BK1187" i="1"/>
  <c r="BO1187" i="1"/>
  <c r="BP1187" i="1" s="1"/>
  <c r="BA1236" i="1"/>
  <c r="BB1235" i="1"/>
  <c r="BC1235" i="1"/>
  <c r="BG1235" i="1"/>
  <c r="P884" i="1"/>
  <c r="BH1235" i="1" l="1"/>
  <c r="BA1237" i="1"/>
  <c r="BB1236" i="1"/>
  <c r="BC1236" i="1"/>
  <c r="BG1236" i="1"/>
  <c r="BH1236" i="1" s="1"/>
  <c r="BI1189" i="1"/>
  <c r="BJ1188" i="1"/>
  <c r="BK1188" i="1"/>
  <c r="BO1188" i="1"/>
  <c r="X884" i="1"/>
  <c r="B884" i="1" s="1"/>
  <c r="C885" i="1"/>
  <c r="BP1188" i="1" l="1"/>
  <c r="BI1190" i="1"/>
  <c r="BJ1189" i="1"/>
  <c r="BK1189" i="1"/>
  <c r="BO1189" i="1"/>
  <c r="BP1189" i="1" s="1"/>
  <c r="BA1238" i="1"/>
  <c r="BB1237" i="1"/>
  <c r="BC1237" i="1"/>
  <c r="BG1237" i="1"/>
  <c r="P885" i="1"/>
  <c r="BH1237" i="1" l="1"/>
  <c r="BA1239" i="1"/>
  <c r="BB1238" i="1"/>
  <c r="BC1238" i="1"/>
  <c r="BG1238" i="1"/>
  <c r="BI1191" i="1"/>
  <c r="BJ1190" i="1"/>
  <c r="BK1190" i="1"/>
  <c r="BO1190" i="1"/>
  <c r="X885" i="1"/>
  <c r="C886" i="1"/>
  <c r="BH1238" i="1" l="1"/>
  <c r="BP1190" i="1"/>
  <c r="BI1192" i="1"/>
  <c r="BJ1191" i="1"/>
  <c r="BK1191" i="1"/>
  <c r="BO1191" i="1"/>
  <c r="BP1191" i="1" s="1"/>
  <c r="BA1240" i="1"/>
  <c r="BB1239" i="1"/>
  <c r="BC1239" i="1"/>
  <c r="BG1239" i="1"/>
  <c r="B885" i="1"/>
  <c r="P886" i="1"/>
  <c r="BH1239" i="1" l="1"/>
  <c r="BB1240" i="1"/>
  <c r="BA1241" i="1"/>
  <c r="BC1240" i="1"/>
  <c r="BG1240" i="1"/>
  <c r="BH1240" i="1" s="1"/>
  <c r="BI1193" i="1"/>
  <c r="BJ1192" i="1"/>
  <c r="BK1192" i="1"/>
  <c r="BO1192" i="1"/>
  <c r="X886" i="1"/>
  <c r="BP1192" i="1" l="1"/>
  <c r="BI1194" i="1"/>
  <c r="BJ1193" i="1"/>
  <c r="BK1193" i="1"/>
  <c r="BO1193" i="1"/>
  <c r="BP1193" i="1" s="1"/>
  <c r="BB1241" i="1"/>
  <c r="BA1242" i="1"/>
  <c r="BC1241" i="1"/>
  <c r="BG1241" i="1"/>
  <c r="B886" i="1"/>
  <c r="C887" i="1"/>
  <c r="BH1241" i="1" l="1"/>
  <c r="BB1242" i="1"/>
  <c r="BA1243" i="1"/>
  <c r="BC1242" i="1"/>
  <c r="BG1242" i="1"/>
  <c r="BH1242" i="1" s="1"/>
  <c r="BJ1194" i="1"/>
  <c r="BI1195" i="1"/>
  <c r="BK1194" i="1"/>
  <c r="BO1194" i="1"/>
  <c r="P887" i="1"/>
  <c r="BP1194" i="1" l="1"/>
  <c r="BI1196" i="1"/>
  <c r="BJ1195" i="1"/>
  <c r="BK1195" i="1"/>
  <c r="BO1195" i="1"/>
  <c r="BP1195" i="1" s="1"/>
  <c r="BB1243" i="1"/>
  <c r="BA1244" i="1"/>
  <c r="BC1243" i="1"/>
  <c r="BG1243" i="1"/>
  <c r="X887" i="1"/>
  <c r="B887" i="1" s="1"/>
  <c r="C888" i="1"/>
  <c r="BH1243" i="1" l="1"/>
  <c r="BA1245" i="1"/>
  <c r="BB1244" i="1"/>
  <c r="BC1244" i="1"/>
  <c r="BG1244" i="1"/>
  <c r="BH1244" i="1" s="1"/>
  <c r="BI1197" i="1"/>
  <c r="BJ1196" i="1"/>
  <c r="BK1196" i="1"/>
  <c r="BO1196" i="1"/>
  <c r="P888" i="1"/>
  <c r="BP1196" i="1" l="1"/>
  <c r="BI1198" i="1"/>
  <c r="BJ1197" i="1"/>
  <c r="BK1197" i="1"/>
  <c r="BO1197" i="1"/>
  <c r="BP1197" i="1" s="1"/>
  <c r="BA1246" i="1"/>
  <c r="BB1245" i="1"/>
  <c r="BC1245" i="1"/>
  <c r="BG1245" i="1"/>
  <c r="X888" i="1"/>
  <c r="BH1245" i="1" l="1"/>
  <c r="BA1247" i="1"/>
  <c r="BB1246" i="1"/>
  <c r="BC1246" i="1"/>
  <c r="BG1246" i="1"/>
  <c r="BH1246" i="1" s="1"/>
  <c r="BI1199" i="1"/>
  <c r="BJ1198" i="1"/>
  <c r="BK1198" i="1"/>
  <c r="BO1198" i="1"/>
  <c r="B888" i="1"/>
  <c r="C889" i="1"/>
  <c r="BP1198" i="1" l="1"/>
  <c r="BI1200" i="1"/>
  <c r="BJ1199" i="1"/>
  <c r="BK1199" i="1"/>
  <c r="BO1199" i="1"/>
  <c r="BP1199" i="1" s="1"/>
  <c r="BA1248" i="1"/>
  <c r="BB1247" i="1"/>
  <c r="BC1247" i="1"/>
  <c r="BG1247" i="1"/>
  <c r="P889" i="1"/>
  <c r="BH1247" i="1" l="1"/>
  <c r="BA1249" i="1"/>
  <c r="BB1248" i="1"/>
  <c r="BC1248" i="1"/>
  <c r="BG1248" i="1"/>
  <c r="BI1201" i="1"/>
  <c r="BJ1200" i="1"/>
  <c r="BK1200" i="1"/>
  <c r="BO1200" i="1"/>
  <c r="X889" i="1"/>
  <c r="C890" i="1"/>
  <c r="BH1248" i="1" l="1"/>
  <c r="BP1200" i="1"/>
  <c r="BJ1201" i="1"/>
  <c r="BI1202" i="1"/>
  <c r="BK1201" i="1"/>
  <c r="BO1201" i="1"/>
  <c r="BP1201" i="1" s="1"/>
  <c r="BB1249" i="1"/>
  <c r="BA1250" i="1"/>
  <c r="BC1249" i="1"/>
  <c r="BG1249" i="1"/>
  <c r="B889" i="1"/>
  <c r="P890" i="1"/>
  <c r="BH1249" i="1" l="1"/>
  <c r="BB1250" i="1"/>
  <c r="BA1251" i="1"/>
  <c r="BC1250" i="1"/>
  <c r="BG1250" i="1"/>
  <c r="BH1250" i="1" s="1"/>
  <c r="BJ1202" i="1"/>
  <c r="BI1203" i="1"/>
  <c r="BK1202" i="1"/>
  <c r="BO1202" i="1"/>
  <c r="X890" i="1"/>
  <c r="BP1202" i="1" l="1"/>
  <c r="BI1204" i="1"/>
  <c r="BJ1203" i="1"/>
  <c r="BK1203" i="1"/>
  <c r="BO1203" i="1"/>
  <c r="BB1251" i="1"/>
  <c r="BA1252" i="1"/>
  <c r="BC1251" i="1"/>
  <c r="BG1251" i="1"/>
  <c r="C891" i="1"/>
  <c r="P891" i="1" s="1"/>
  <c r="B890" i="1"/>
  <c r="BP1203" i="1" l="1"/>
  <c r="BH1251" i="1"/>
  <c r="BA1253" i="1"/>
  <c r="BB1252" i="1"/>
  <c r="BC1252" i="1"/>
  <c r="BG1252" i="1"/>
  <c r="BH1252" i="1" s="1"/>
  <c r="BJ1204" i="1"/>
  <c r="BI1205" i="1"/>
  <c r="BK1204" i="1"/>
  <c r="BO1204" i="1"/>
  <c r="R891" i="1"/>
  <c r="X891" i="1"/>
  <c r="GN39" i="1" s="1"/>
  <c r="GO39" i="1" s="1"/>
  <c r="BP1204" i="1" l="1"/>
  <c r="BJ1205" i="1"/>
  <c r="BI1206" i="1"/>
  <c r="BK1205" i="1"/>
  <c r="BO1205" i="1"/>
  <c r="BP1205" i="1" s="1"/>
  <c r="BA1254" i="1"/>
  <c r="BB1253" i="1"/>
  <c r="BC1253" i="1"/>
  <c r="BG1253" i="1"/>
  <c r="B891" i="1"/>
  <c r="Z891" i="1"/>
  <c r="C892" i="1"/>
  <c r="BH1253" i="1" l="1"/>
  <c r="BB1254" i="1"/>
  <c r="BA1255" i="1"/>
  <c r="BC1254" i="1"/>
  <c r="BG1254" i="1"/>
  <c r="BH1254" i="1" s="1"/>
  <c r="BJ1206" i="1"/>
  <c r="BI1207" i="1"/>
  <c r="BK1206" i="1"/>
  <c r="BO1206" i="1"/>
  <c r="P892" i="1"/>
  <c r="BP1206" i="1" l="1"/>
  <c r="BB1255" i="1"/>
  <c r="BA1256" i="1"/>
  <c r="BC1255" i="1"/>
  <c r="BG1255" i="1"/>
  <c r="BH1255" i="1" s="1"/>
  <c r="BI1208" i="1"/>
  <c r="BJ1207" i="1"/>
  <c r="BK1207" i="1"/>
  <c r="BO1207" i="1"/>
  <c r="X892" i="1"/>
  <c r="C893" i="1"/>
  <c r="BP1207" i="1" l="1"/>
  <c r="BI1209" i="1"/>
  <c r="BJ1208" i="1"/>
  <c r="BK1208" i="1"/>
  <c r="BO1208" i="1"/>
  <c r="BP1208" i="1" s="1"/>
  <c r="BB1256" i="1"/>
  <c r="BA1257" i="1"/>
  <c r="BC1256" i="1"/>
  <c r="BG1256" i="1"/>
  <c r="B892" i="1"/>
  <c r="P893" i="1"/>
  <c r="BH1256" i="1" l="1"/>
  <c r="BB1257" i="1"/>
  <c r="BC1257" i="1"/>
  <c r="BG1257" i="1"/>
  <c r="BH1257" i="1" s="1"/>
  <c r="BJ1209" i="1"/>
  <c r="BI1210" i="1"/>
  <c r="BK1209" i="1"/>
  <c r="BO1209" i="1"/>
  <c r="X893" i="1"/>
  <c r="BP1209" i="1" l="1"/>
  <c r="BI1211" i="1"/>
  <c r="BJ1210" i="1"/>
  <c r="BK1210" i="1"/>
  <c r="BO1210" i="1"/>
  <c r="BP1210" i="1" s="1"/>
  <c r="B893" i="1"/>
  <c r="C894" i="1"/>
  <c r="BI1212" i="1" l="1"/>
  <c r="BJ1211" i="1"/>
  <c r="BK1211" i="1"/>
  <c r="BO1211" i="1"/>
  <c r="BP1211" i="1" s="1"/>
  <c r="P894" i="1"/>
  <c r="C895" i="1"/>
  <c r="BJ1212" i="1" l="1"/>
  <c r="BI1213" i="1"/>
  <c r="BK1212" i="1"/>
  <c r="BO1212" i="1"/>
  <c r="BP1212" i="1" s="1"/>
  <c r="X894" i="1"/>
  <c r="P895" i="1"/>
  <c r="BI1214" i="1" l="1"/>
  <c r="BJ1213" i="1"/>
  <c r="BK1213" i="1"/>
  <c r="BO1213" i="1"/>
  <c r="BP1213" i="1" s="1"/>
  <c r="B894" i="1"/>
  <c r="X895" i="1"/>
  <c r="BJ1214" i="1" l="1"/>
  <c r="BI1215" i="1"/>
  <c r="BK1214" i="1"/>
  <c r="BO1214" i="1"/>
  <c r="BP1214" i="1" s="1"/>
  <c r="B895" i="1"/>
  <c r="C896" i="1"/>
  <c r="BJ1215" i="1" l="1"/>
  <c r="BI1216" i="1"/>
  <c r="BK1215" i="1"/>
  <c r="BO1215" i="1"/>
  <c r="BP1215" i="1" s="1"/>
  <c r="P896" i="1"/>
  <c r="BJ1216" i="1" l="1"/>
  <c r="BI1217" i="1"/>
  <c r="BK1216" i="1"/>
  <c r="BO1216" i="1"/>
  <c r="BP1216" i="1" s="1"/>
  <c r="X896" i="1"/>
  <c r="C897" i="1"/>
  <c r="BJ1217" i="1" l="1"/>
  <c r="BI1218" i="1"/>
  <c r="BK1217" i="1"/>
  <c r="BO1217" i="1"/>
  <c r="B896" i="1"/>
  <c r="P897" i="1"/>
  <c r="BP1217" i="1" l="1"/>
  <c r="BI1219" i="1"/>
  <c r="BJ1218" i="1"/>
  <c r="BK1218" i="1"/>
  <c r="BO1218" i="1"/>
  <c r="X897" i="1"/>
  <c r="BP1218" i="1" l="1"/>
  <c r="BJ1219" i="1"/>
  <c r="BI1220" i="1"/>
  <c r="BK1219" i="1"/>
  <c r="BO1219" i="1"/>
  <c r="BP1219" i="1" s="1"/>
  <c r="B897" i="1"/>
  <c r="C898" i="1"/>
  <c r="BJ1220" i="1" l="1"/>
  <c r="BI1221" i="1"/>
  <c r="BK1220" i="1"/>
  <c r="BO1220" i="1"/>
  <c r="P898" i="1"/>
  <c r="BP1220" i="1" l="1"/>
  <c r="BI1222" i="1"/>
  <c r="BJ1221" i="1"/>
  <c r="BK1221" i="1"/>
  <c r="BO1221" i="1"/>
  <c r="X898" i="1"/>
  <c r="C899" i="1"/>
  <c r="BP1221" i="1" l="1"/>
  <c r="BJ1222" i="1"/>
  <c r="BI1223" i="1"/>
  <c r="BK1222" i="1"/>
  <c r="BO1222" i="1"/>
  <c r="BP1222" i="1" s="1"/>
  <c r="B898" i="1"/>
  <c r="P899" i="1"/>
  <c r="C900" i="1"/>
  <c r="BI1224" i="1" l="1"/>
  <c r="BJ1223" i="1"/>
  <c r="BK1223" i="1"/>
  <c r="BO1223" i="1"/>
  <c r="X899" i="1"/>
  <c r="P900" i="1"/>
  <c r="BP1223" i="1" l="1"/>
  <c r="BI1225" i="1"/>
  <c r="BJ1224" i="1"/>
  <c r="BK1224" i="1"/>
  <c r="BO1224" i="1"/>
  <c r="BP1224" i="1" s="1"/>
  <c r="B899" i="1"/>
  <c r="X900" i="1"/>
  <c r="BI1226" i="1" l="1"/>
  <c r="BJ1225" i="1"/>
  <c r="BK1225" i="1"/>
  <c r="BO1225" i="1"/>
  <c r="B900" i="1"/>
  <c r="C901" i="1"/>
  <c r="BP1225" i="1" l="1"/>
  <c r="BJ1226" i="1"/>
  <c r="BI1227" i="1"/>
  <c r="BK1226" i="1"/>
  <c r="BO1226" i="1"/>
  <c r="BP1226" i="1" s="1"/>
  <c r="P901" i="1"/>
  <c r="BI1228" i="1" l="1"/>
  <c r="BJ1227" i="1"/>
  <c r="BK1227" i="1"/>
  <c r="BO1227" i="1"/>
  <c r="BP1227" i="1" s="1"/>
  <c r="X901" i="1"/>
  <c r="C902" i="1"/>
  <c r="BI1229" i="1" l="1"/>
  <c r="BJ1228" i="1"/>
  <c r="BK1228" i="1"/>
  <c r="BO1228" i="1"/>
  <c r="BP1228" i="1" s="1"/>
  <c r="B901" i="1"/>
  <c r="P902" i="1"/>
  <c r="BI1230" i="1" l="1"/>
  <c r="BJ1229" i="1"/>
  <c r="BK1229" i="1"/>
  <c r="BO1229" i="1"/>
  <c r="BP1229" i="1" s="1"/>
  <c r="X902" i="1"/>
  <c r="C903" i="1"/>
  <c r="BI1231" i="1" l="1"/>
  <c r="BJ1230" i="1"/>
  <c r="BK1230" i="1"/>
  <c r="BO1230" i="1"/>
  <c r="BP1230" i="1" s="1"/>
  <c r="B902" i="1"/>
  <c r="P903" i="1"/>
  <c r="C904" i="1"/>
  <c r="BJ1231" i="1" l="1"/>
  <c r="BI1232" i="1"/>
  <c r="BK1231" i="1"/>
  <c r="BO1231" i="1"/>
  <c r="BP1231" i="1" s="1"/>
  <c r="X903" i="1"/>
  <c r="P904" i="1"/>
  <c r="BI1233" i="1" l="1"/>
  <c r="BJ1232" i="1"/>
  <c r="BK1232" i="1"/>
  <c r="BO1232" i="1"/>
  <c r="BP1232" i="1" s="1"/>
  <c r="B903" i="1"/>
  <c r="X904" i="1"/>
  <c r="BJ1233" i="1" l="1"/>
  <c r="BI1234" i="1"/>
  <c r="BK1233" i="1"/>
  <c r="BO1233" i="1"/>
  <c r="BP1233" i="1" s="1"/>
  <c r="B904" i="1"/>
  <c r="C905" i="1"/>
  <c r="BJ1234" i="1" l="1"/>
  <c r="BI1235" i="1"/>
  <c r="BK1234" i="1"/>
  <c r="BO1234" i="1"/>
  <c r="BP1234" i="1" s="1"/>
  <c r="P905" i="1"/>
  <c r="BJ1235" i="1" l="1"/>
  <c r="BI1236" i="1"/>
  <c r="BK1235" i="1"/>
  <c r="BO1235" i="1"/>
  <c r="X905" i="1"/>
  <c r="C906" i="1"/>
  <c r="BP1235" i="1" l="1"/>
  <c r="BI1237" i="1"/>
  <c r="BJ1236" i="1"/>
  <c r="BK1236" i="1"/>
  <c r="BO1236" i="1"/>
  <c r="BP1236" i="1" s="1"/>
  <c r="B905" i="1"/>
  <c r="P906" i="1"/>
  <c r="BI1238" i="1" l="1"/>
  <c r="BJ1237" i="1"/>
  <c r="BK1237" i="1"/>
  <c r="BO1237" i="1"/>
  <c r="BP1237" i="1" s="1"/>
  <c r="X906" i="1"/>
  <c r="BJ1238" i="1" l="1"/>
  <c r="BI1239" i="1"/>
  <c r="BK1238" i="1"/>
  <c r="BO1238" i="1"/>
  <c r="BP1238" i="1" s="1"/>
  <c r="C907" i="1"/>
  <c r="B906" i="1"/>
  <c r="BI1240" i="1" l="1"/>
  <c r="BJ1239" i="1"/>
  <c r="BK1239" i="1"/>
  <c r="BO1239" i="1"/>
  <c r="BP1239" i="1" s="1"/>
  <c r="P907" i="1"/>
  <c r="BJ1240" i="1" l="1"/>
  <c r="BI1241" i="1"/>
  <c r="BK1240" i="1"/>
  <c r="BO1240" i="1"/>
  <c r="BP1240" i="1" s="1"/>
  <c r="X907" i="1"/>
  <c r="C908" i="1"/>
  <c r="BJ1241" i="1" l="1"/>
  <c r="BI1242" i="1"/>
  <c r="BK1241" i="1"/>
  <c r="BO1241" i="1"/>
  <c r="BP1241" i="1" s="1"/>
  <c r="B907" i="1"/>
  <c r="P908" i="1"/>
  <c r="BI1243" i="1" l="1"/>
  <c r="BJ1242" i="1"/>
  <c r="BK1242" i="1"/>
  <c r="BO1242" i="1"/>
  <c r="BP1242" i="1" s="1"/>
  <c r="X908" i="1"/>
  <c r="C909" i="1"/>
  <c r="BI1244" i="1" l="1"/>
  <c r="BJ1243" i="1"/>
  <c r="BK1243" i="1"/>
  <c r="BO1243" i="1"/>
  <c r="BP1243" i="1" s="1"/>
  <c r="B908" i="1"/>
  <c r="P909" i="1"/>
  <c r="BJ1244" i="1" l="1"/>
  <c r="BI1245" i="1"/>
  <c r="BK1244" i="1"/>
  <c r="BO1244" i="1"/>
  <c r="BP1244" i="1" s="1"/>
  <c r="X909" i="1"/>
  <c r="C910" i="1"/>
  <c r="BI1246" i="1" l="1"/>
  <c r="BJ1245" i="1"/>
  <c r="BK1245" i="1"/>
  <c r="BO1245" i="1"/>
  <c r="BP1245" i="1" s="1"/>
  <c r="B909" i="1"/>
  <c r="P910" i="1"/>
  <c r="BJ1246" i="1" l="1"/>
  <c r="BI1247" i="1"/>
  <c r="BK1246" i="1"/>
  <c r="BO1246" i="1"/>
  <c r="BP1246" i="1" s="1"/>
  <c r="X910" i="1"/>
  <c r="C911" i="1"/>
  <c r="BJ1247" i="1" l="1"/>
  <c r="BI1248" i="1"/>
  <c r="BK1247" i="1"/>
  <c r="BO1247" i="1"/>
  <c r="BP1247" i="1" s="1"/>
  <c r="B910" i="1"/>
  <c r="P911" i="1"/>
  <c r="BJ1248" i="1" l="1"/>
  <c r="BI1249" i="1"/>
  <c r="BK1248" i="1"/>
  <c r="BO1248" i="1"/>
  <c r="BP1248" i="1" s="1"/>
  <c r="X911" i="1"/>
  <c r="BJ1249" i="1" l="1"/>
  <c r="BI1250" i="1"/>
  <c r="BK1249" i="1"/>
  <c r="BO1249" i="1"/>
  <c r="BP1249" i="1" s="1"/>
  <c r="B911" i="1"/>
  <c r="C912" i="1"/>
  <c r="BJ1250" i="1" l="1"/>
  <c r="BI1251" i="1"/>
  <c r="BK1250" i="1"/>
  <c r="BO1250" i="1"/>
  <c r="BP1250" i="1" s="1"/>
  <c r="P912" i="1"/>
  <c r="C913" i="1"/>
  <c r="BJ1251" i="1" l="1"/>
  <c r="BI1252" i="1"/>
  <c r="BK1251" i="1"/>
  <c r="BO1251" i="1"/>
  <c r="BP1251" i="1" s="1"/>
  <c r="X912" i="1"/>
  <c r="P913" i="1"/>
  <c r="BI1253" i="1" l="1"/>
  <c r="BJ1252" i="1"/>
  <c r="BK1252" i="1"/>
  <c r="BO1252" i="1"/>
  <c r="BP1252" i="1" s="1"/>
  <c r="B912" i="1"/>
  <c r="X913" i="1"/>
  <c r="BJ1253" i="1" l="1"/>
  <c r="BI1254" i="1"/>
  <c r="BK1253" i="1"/>
  <c r="BO1253" i="1"/>
  <c r="BP1253" i="1" s="1"/>
  <c r="B913" i="1"/>
  <c r="C914" i="1"/>
  <c r="BJ1254" i="1" l="1"/>
  <c r="BI1255" i="1"/>
  <c r="BK1254" i="1"/>
  <c r="BO1254" i="1"/>
  <c r="BP1254" i="1" s="1"/>
  <c r="P914" i="1"/>
  <c r="BJ1255" i="1" l="1"/>
  <c r="BI1256" i="1"/>
  <c r="BK1255" i="1"/>
  <c r="BO1255" i="1"/>
  <c r="X914" i="1"/>
  <c r="C915" i="1"/>
  <c r="BP1255" i="1" l="1"/>
  <c r="BI1257" i="1"/>
  <c r="BJ1256" i="1"/>
  <c r="BK1256" i="1"/>
  <c r="BO1256" i="1"/>
  <c r="BP1256" i="1" s="1"/>
  <c r="B914" i="1"/>
  <c r="P915" i="1"/>
  <c r="BJ1257" i="1" l="1"/>
  <c r="BK1257" i="1"/>
  <c r="BO1257" i="1"/>
  <c r="X915" i="1"/>
  <c r="BP1257" i="1" l="1"/>
  <c r="B915" i="1"/>
  <c r="C916" i="1"/>
  <c r="P916" i="1" l="1"/>
  <c r="C917" i="1"/>
  <c r="X916" i="1" l="1"/>
  <c r="P917" i="1"/>
  <c r="B916" i="1" l="1"/>
  <c r="X917" i="1"/>
  <c r="C918" i="1"/>
  <c r="B917" i="1" l="1"/>
  <c r="P918" i="1"/>
  <c r="X918" i="1" l="1"/>
  <c r="C919" i="1" l="1"/>
  <c r="B918" i="1"/>
  <c r="P919" i="1" l="1"/>
  <c r="X919" i="1" l="1"/>
  <c r="C920" i="1"/>
  <c r="B919" i="1" l="1"/>
  <c r="P920" i="1"/>
  <c r="X920" i="1" l="1"/>
  <c r="C921" i="1"/>
  <c r="B920" i="1" l="1"/>
  <c r="P921" i="1"/>
  <c r="X921" i="1" l="1"/>
  <c r="C922" i="1"/>
  <c r="B921" i="1" l="1"/>
  <c r="P922" i="1"/>
  <c r="R922" i="1"/>
  <c r="X922" i="1" l="1"/>
  <c r="GN40" i="1" s="1"/>
  <c r="GO40" i="1" s="1"/>
  <c r="B922" i="1" l="1"/>
  <c r="Z922" i="1"/>
  <c r="C923" i="1"/>
  <c r="P923" i="1" l="1"/>
  <c r="X923" i="1" l="1"/>
  <c r="C924" i="1"/>
  <c r="B923" i="1" l="1"/>
  <c r="P924" i="1"/>
  <c r="X924" i="1" l="1"/>
  <c r="C925" i="1"/>
  <c r="B924" i="1" l="1"/>
  <c r="P925" i="1"/>
  <c r="X925" i="1" l="1"/>
  <c r="C926" i="1"/>
  <c r="P926" i="1" l="1"/>
  <c r="B925" i="1"/>
  <c r="X926" i="1" l="1"/>
  <c r="C927" i="1"/>
  <c r="B926" i="1" l="1"/>
  <c r="P927" i="1"/>
  <c r="X927" i="1" l="1"/>
  <c r="C928" i="1" l="1"/>
  <c r="B927" i="1"/>
  <c r="P928" i="1" l="1"/>
  <c r="C929" i="1"/>
  <c r="X928" i="1" l="1"/>
  <c r="P929" i="1"/>
  <c r="B928" i="1" l="1"/>
  <c r="X929" i="1"/>
  <c r="C930" i="1"/>
  <c r="B929" i="1" l="1"/>
  <c r="P930" i="1"/>
  <c r="X930" i="1" l="1"/>
  <c r="C931" i="1"/>
  <c r="B930" i="1" l="1"/>
  <c r="P931" i="1"/>
  <c r="X931" i="1" l="1"/>
  <c r="C932" i="1"/>
  <c r="B931" i="1" l="1"/>
  <c r="P932" i="1"/>
  <c r="X932" i="1" l="1"/>
  <c r="B932" i="1" l="1"/>
  <c r="C933" i="1"/>
  <c r="P933" i="1" l="1"/>
  <c r="X933" i="1" l="1"/>
  <c r="C934" i="1"/>
  <c r="B933" i="1" l="1"/>
  <c r="P934" i="1"/>
  <c r="X934" i="1" l="1"/>
  <c r="B934" i="1" l="1"/>
  <c r="C935" i="1"/>
  <c r="P935" i="1" l="1"/>
  <c r="X935" i="1" l="1"/>
  <c r="C936" i="1"/>
  <c r="B935" i="1" l="1"/>
  <c r="P936" i="1"/>
  <c r="X936" i="1" l="1"/>
  <c r="C937" i="1"/>
  <c r="B936" i="1" l="1"/>
  <c r="P937" i="1"/>
  <c r="X937" i="1" l="1"/>
  <c r="C938" i="1"/>
  <c r="B937" i="1" l="1"/>
  <c r="P938" i="1"/>
  <c r="X938" i="1" l="1"/>
  <c r="C939" i="1"/>
  <c r="B938" i="1" l="1"/>
  <c r="P939" i="1"/>
  <c r="X939" i="1" l="1"/>
  <c r="C940" i="1"/>
  <c r="B939" i="1" l="1"/>
  <c r="P940" i="1"/>
  <c r="X940" i="1" l="1"/>
  <c r="C941" i="1"/>
  <c r="B940" i="1" l="1"/>
  <c r="P941" i="1"/>
  <c r="X941" i="1" l="1"/>
  <c r="B941" i="1" l="1"/>
  <c r="C942" i="1"/>
  <c r="P942" i="1" l="1"/>
  <c r="C943" i="1"/>
  <c r="X942" i="1" l="1"/>
  <c r="P943" i="1"/>
  <c r="B942" i="1" l="1"/>
  <c r="X943" i="1"/>
  <c r="C944" i="1"/>
  <c r="B943" i="1" l="1"/>
  <c r="P944" i="1"/>
  <c r="X944" i="1" l="1"/>
  <c r="C945" i="1" l="1"/>
  <c r="B944" i="1"/>
  <c r="P945" i="1" l="1"/>
  <c r="X945" i="1" l="1"/>
  <c r="C946" i="1"/>
  <c r="B945" i="1" l="1"/>
  <c r="P946" i="1"/>
  <c r="X946" i="1" l="1"/>
  <c r="C947" i="1"/>
  <c r="B946" i="1" l="1"/>
  <c r="P947" i="1"/>
  <c r="X947" i="1" l="1"/>
  <c r="C948" i="1"/>
  <c r="B947" i="1" l="1"/>
  <c r="P948" i="1"/>
  <c r="X948" i="1" l="1"/>
  <c r="C949" i="1"/>
  <c r="B948" i="1" l="1"/>
  <c r="P949" i="1"/>
  <c r="X949" i="1" l="1"/>
  <c r="B949" i="1" l="1"/>
  <c r="C950" i="1"/>
  <c r="P950" i="1" l="1"/>
  <c r="X950" i="1" l="1"/>
  <c r="C951" i="1"/>
  <c r="B950" i="1" l="1"/>
  <c r="P951" i="1"/>
  <c r="X951" i="1" l="1"/>
  <c r="B951" i="1" l="1"/>
  <c r="C952" i="1"/>
  <c r="P952" i="1" l="1"/>
  <c r="X952" i="1" l="1"/>
  <c r="C953" i="1"/>
  <c r="B952" i="1" l="1"/>
  <c r="P953" i="1"/>
  <c r="C954" i="1"/>
  <c r="R954" i="1" l="1"/>
  <c r="X953" i="1"/>
  <c r="P954" i="1"/>
  <c r="B953" i="1" l="1"/>
  <c r="X954" i="1"/>
  <c r="GN41" i="1" s="1"/>
  <c r="GO41" i="1" s="1"/>
  <c r="B954" i="1" l="1"/>
  <c r="Z954" i="1"/>
  <c r="C955" i="1"/>
  <c r="P955" i="1" l="1"/>
  <c r="C956" i="1"/>
  <c r="X955" i="1" l="1"/>
  <c r="P956" i="1"/>
  <c r="B955" i="1" l="1"/>
  <c r="X956" i="1"/>
  <c r="B956" i="1" l="1"/>
  <c r="C957" i="1"/>
  <c r="P957" i="1" l="1"/>
  <c r="X957" i="1" l="1"/>
  <c r="C958" i="1"/>
  <c r="B957" i="1" l="1"/>
  <c r="P958" i="1"/>
  <c r="X958" i="1" l="1"/>
  <c r="C959" i="1"/>
  <c r="B958" i="1" l="1"/>
  <c r="P959" i="1"/>
  <c r="X959" i="1" l="1"/>
  <c r="B959" i="1" l="1"/>
  <c r="C960" i="1"/>
  <c r="P960" i="1" l="1"/>
  <c r="X960" i="1" l="1"/>
  <c r="C961" i="1"/>
  <c r="B960" i="1" l="1"/>
  <c r="P961" i="1"/>
  <c r="X961" i="1" l="1"/>
  <c r="C962" i="1"/>
  <c r="B961" i="1" l="1"/>
  <c r="P962" i="1"/>
  <c r="X962" i="1" l="1"/>
  <c r="B962" i="1" l="1"/>
  <c r="C963" i="1"/>
  <c r="P963" i="1" l="1"/>
  <c r="X963" i="1" l="1"/>
  <c r="B963" i="1" l="1"/>
  <c r="C964" i="1"/>
  <c r="P964" i="1" l="1"/>
  <c r="X964" i="1" l="1"/>
  <c r="C965" i="1"/>
  <c r="B964" i="1" l="1"/>
  <c r="P965" i="1"/>
  <c r="X965" i="1" l="1"/>
  <c r="C966" i="1"/>
  <c r="B965" i="1" l="1"/>
  <c r="P966" i="1"/>
  <c r="X966" i="1" l="1"/>
  <c r="C967" i="1"/>
  <c r="B966" i="1" l="1"/>
  <c r="P967" i="1"/>
  <c r="C968" i="1"/>
  <c r="X967" i="1" l="1"/>
  <c r="P968" i="1"/>
  <c r="B967" i="1" l="1"/>
  <c r="X968" i="1"/>
  <c r="B968" i="1" l="1"/>
  <c r="C969" i="1"/>
  <c r="P969" i="1" l="1"/>
  <c r="X969" i="1" l="1"/>
  <c r="C970" i="1"/>
  <c r="B969" i="1" l="1"/>
  <c r="P970" i="1"/>
  <c r="X970" i="1" l="1"/>
  <c r="B970" i="1" l="1"/>
  <c r="C971" i="1"/>
  <c r="P971" i="1" l="1"/>
  <c r="C972" i="1"/>
  <c r="X971" i="1" l="1"/>
  <c r="P972" i="1"/>
  <c r="B971" i="1" l="1"/>
  <c r="X972" i="1"/>
  <c r="B972" i="1" l="1"/>
  <c r="C973" i="1"/>
  <c r="P973" i="1" l="1"/>
  <c r="X973" i="1" l="1"/>
  <c r="B973" i="1" l="1"/>
  <c r="C974" i="1"/>
  <c r="P974" i="1" l="1"/>
  <c r="X974" i="1" l="1"/>
  <c r="C975" i="1"/>
  <c r="B974" i="1" l="1"/>
  <c r="P975" i="1"/>
  <c r="X975" i="1" l="1"/>
  <c r="C976" i="1"/>
  <c r="B975" i="1" l="1"/>
  <c r="P976" i="1"/>
  <c r="X976" i="1" l="1"/>
  <c r="C977" i="1"/>
  <c r="B976" i="1" l="1"/>
  <c r="P977" i="1"/>
  <c r="X977" i="1" l="1"/>
  <c r="C978" i="1"/>
  <c r="B977" i="1" l="1"/>
  <c r="P978" i="1"/>
  <c r="X978" i="1" l="1"/>
  <c r="B978" i="1" l="1"/>
  <c r="C979" i="1"/>
  <c r="P979" i="1" l="1"/>
  <c r="C980" i="1"/>
  <c r="X979" i="1" l="1"/>
  <c r="P980" i="1"/>
  <c r="B979" i="1" l="1"/>
  <c r="X980" i="1"/>
  <c r="B980" i="1" l="1"/>
  <c r="C981" i="1"/>
  <c r="P981" i="1" l="1"/>
  <c r="X981" i="1" l="1"/>
  <c r="B981" i="1" l="1"/>
  <c r="C982" i="1"/>
  <c r="P982" i="1" l="1"/>
  <c r="X982" i="1" l="1"/>
  <c r="C983" i="1"/>
  <c r="B982" i="1" l="1"/>
  <c r="P983" i="1"/>
  <c r="R983" i="1"/>
  <c r="X983" i="1" l="1"/>
  <c r="GN42" i="1" s="1"/>
  <c r="GO42" i="1" s="1"/>
  <c r="Z983" i="1" l="1"/>
  <c r="C984" i="1"/>
  <c r="B983" i="1"/>
  <c r="P984" i="1" l="1"/>
  <c r="X984" i="1" l="1"/>
  <c r="C985" i="1"/>
  <c r="B984" i="1" l="1"/>
  <c r="P985" i="1"/>
  <c r="X985" i="1" l="1"/>
  <c r="C986" i="1"/>
  <c r="B985" i="1" l="1"/>
  <c r="P986" i="1"/>
  <c r="X986" i="1" l="1"/>
  <c r="C987" i="1"/>
  <c r="B986" i="1" l="1"/>
  <c r="P987" i="1"/>
  <c r="X987" i="1" l="1"/>
  <c r="C988" i="1"/>
  <c r="B987" i="1" l="1"/>
  <c r="P988" i="1"/>
  <c r="X988" i="1" l="1"/>
  <c r="C989" i="1"/>
  <c r="B988" i="1" l="1"/>
  <c r="P989" i="1"/>
  <c r="C990" i="1"/>
  <c r="X989" i="1" l="1"/>
  <c r="P990" i="1"/>
  <c r="B989" i="1" l="1"/>
  <c r="X990" i="1"/>
  <c r="B990" i="1" l="1"/>
  <c r="C991" i="1"/>
  <c r="P991" i="1" l="1"/>
  <c r="C992" i="1"/>
  <c r="X991" i="1" l="1"/>
  <c r="P992" i="1"/>
  <c r="B991" i="1" l="1"/>
  <c r="X992" i="1"/>
  <c r="B992" i="1" l="1"/>
  <c r="C993" i="1"/>
  <c r="P993" i="1" l="1"/>
  <c r="X993" i="1" l="1"/>
  <c r="C994" i="1"/>
  <c r="B993" i="1" l="1"/>
  <c r="P994" i="1"/>
  <c r="X994" i="1" l="1"/>
  <c r="C995" i="1"/>
  <c r="B994" i="1" l="1"/>
  <c r="P995" i="1"/>
  <c r="X995" i="1" l="1"/>
  <c r="C996" i="1"/>
  <c r="B995" i="1" l="1"/>
  <c r="P996" i="1"/>
  <c r="X996" i="1" l="1"/>
  <c r="C997" i="1"/>
  <c r="B996" i="1" l="1"/>
  <c r="P997" i="1"/>
  <c r="X997" i="1" l="1"/>
  <c r="C998" i="1"/>
  <c r="B997" i="1" l="1"/>
  <c r="P998" i="1"/>
  <c r="X998" i="1" l="1"/>
  <c r="C999" i="1"/>
  <c r="B998" i="1" l="1"/>
  <c r="P999" i="1"/>
  <c r="X999" i="1" l="1"/>
  <c r="C1000" i="1"/>
  <c r="B999" i="1" l="1"/>
  <c r="P1000" i="1"/>
  <c r="X1000" i="1" l="1"/>
  <c r="C1001" i="1" l="1"/>
  <c r="B1000" i="1"/>
  <c r="C1002" i="1" l="1"/>
  <c r="P1001" i="1"/>
  <c r="P1002" i="1" l="1"/>
  <c r="X1001" i="1"/>
  <c r="C1003" i="1"/>
  <c r="X1002" i="1" l="1"/>
  <c r="B1001" i="1"/>
  <c r="P1003" i="1"/>
  <c r="B1002" i="1" l="1"/>
  <c r="X1003" i="1"/>
  <c r="C1004" i="1"/>
  <c r="B1003" i="1" l="1"/>
  <c r="P1004" i="1"/>
  <c r="X1004" i="1" l="1"/>
  <c r="B1004" i="1" l="1"/>
  <c r="C1005" i="1"/>
  <c r="P1005" i="1" l="1"/>
  <c r="X1005" i="1" l="1"/>
  <c r="B1005" i="1" l="1"/>
  <c r="C1006" i="1"/>
  <c r="P1006" i="1" l="1"/>
  <c r="X1006" i="1" l="1"/>
  <c r="C1007" i="1"/>
  <c r="B1006" i="1" l="1"/>
  <c r="P1007" i="1"/>
  <c r="X1007" i="1" l="1"/>
  <c r="C1008" i="1"/>
  <c r="B1007" i="1" l="1"/>
  <c r="P1008" i="1"/>
  <c r="X1008" i="1" l="1"/>
  <c r="B1008" i="1" l="1"/>
  <c r="C1009" i="1"/>
  <c r="P1009" i="1" l="1"/>
  <c r="X1009" i="1" l="1"/>
  <c r="C1010" i="1"/>
  <c r="B1009" i="1" l="1"/>
  <c r="P1010" i="1"/>
  <c r="X1010" i="1" l="1"/>
  <c r="B1010" i="1" l="1"/>
  <c r="C1011" i="1"/>
  <c r="P1011" i="1" l="1"/>
  <c r="C1012" i="1"/>
  <c r="X1011" i="1" l="1"/>
  <c r="P1012" i="1"/>
  <c r="B1011" i="1" l="1"/>
  <c r="X1012" i="1"/>
  <c r="C1013" i="1"/>
  <c r="B1012" i="1" l="1"/>
  <c r="P1013" i="1"/>
  <c r="R1013" i="1"/>
  <c r="X1013" i="1" l="1"/>
  <c r="GN43" i="1" s="1"/>
  <c r="GO43" i="1" s="1"/>
  <c r="B1013" i="1" l="1"/>
  <c r="C1014" i="1"/>
  <c r="Z1013" i="1"/>
  <c r="P1014" i="1" l="1"/>
  <c r="X1014" i="1" l="1"/>
  <c r="B1014" i="1" s="1"/>
  <c r="C1015" i="1"/>
  <c r="P1015" i="1" l="1"/>
  <c r="X1015" i="1" l="1"/>
  <c r="B1015" i="1" s="1"/>
  <c r="C1016" i="1" l="1"/>
  <c r="P1016" i="1" l="1"/>
  <c r="C1017" i="1"/>
  <c r="X1016" i="1" l="1"/>
  <c r="B1016" i="1" s="1"/>
  <c r="P1017" i="1"/>
  <c r="X1017" i="1" l="1"/>
  <c r="B1017" i="1" s="1"/>
  <c r="C1018" i="1"/>
  <c r="P1018" i="1" l="1"/>
  <c r="X1018" i="1" l="1"/>
  <c r="B1018" i="1" s="1"/>
  <c r="C1019" i="1" l="1"/>
  <c r="P1019" i="1" l="1"/>
  <c r="X1019" i="1" l="1"/>
  <c r="B1019" i="1" s="1"/>
  <c r="C1020" i="1"/>
  <c r="P1020" i="1" l="1"/>
  <c r="X1020" i="1" l="1"/>
  <c r="B1020" i="1" s="1"/>
  <c r="C1021" i="1"/>
  <c r="P1021" i="1" l="1"/>
  <c r="C1022" i="1"/>
  <c r="X1021" i="1" l="1"/>
  <c r="B1021" i="1" s="1"/>
  <c r="P1022" i="1"/>
  <c r="X1022" i="1" l="1"/>
  <c r="B1022" i="1" s="1"/>
  <c r="C1023" i="1" l="1"/>
  <c r="P1023" i="1" l="1"/>
  <c r="C1024" i="1"/>
  <c r="X1023" i="1" l="1"/>
  <c r="B1023" i="1" s="1"/>
  <c r="P1024" i="1"/>
  <c r="X1024" i="1" l="1"/>
  <c r="B1024" i="1" s="1"/>
  <c r="C1025" i="1"/>
  <c r="P1025" i="1" l="1"/>
  <c r="X1025" i="1" l="1"/>
  <c r="B1025" i="1" s="1"/>
  <c r="C1026" i="1"/>
  <c r="P1026" i="1" l="1"/>
  <c r="X1026" i="1" l="1"/>
  <c r="B1026" i="1" s="1"/>
  <c r="C1027" i="1" l="1"/>
  <c r="P1027" i="1" l="1"/>
  <c r="X1027" i="1" l="1"/>
  <c r="B1027" i="1" s="1"/>
  <c r="C1028" i="1" l="1"/>
  <c r="P1028" i="1" s="1"/>
  <c r="X1028" i="1" l="1"/>
  <c r="B1028" i="1" s="1"/>
  <c r="C1029" i="1" l="1"/>
  <c r="P1029" i="1" s="1"/>
  <c r="X1029" i="1" l="1"/>
  <c r="B1029" i="1" s="1"/>
  <c r="C1030" i="1"/>
  <c r="P1030" i="1" l="1"/>
  <c r="X1030" i="1" l="1"/>
  <c r="B1030" i="1" s="1"/>
  <c r="C1031" i="1" l="1"/>
  <c r="P1031" i="1" l="1"/>
  <c r="X1031" i="1" l="1"/>
  <c r="B1031" i="1" s="1"/>
  <c r="C1032" i="1"/>
  <c r="P1032" i="1" l="1"/>
  <c r="X1032" i="1" l="1"/>
  <c r="B1032" i="1" s="1"/>
  <c r="C1033" i="1" l="1"/>
  <c r="P1033" i="1" s="1"/>
  <c r="X1033" i="1" l="1"/>
  <c r="B1033" i="1" s="1"/>
  <c r="C1034" i="1" l="1"/>
  <c r="P1034" i="1" s="1"/>
  <c r="X1034" i="1" l="1"/>
  <c r="C1035" i="1" s="1"/>
  <c r="B1034" i="1" l="1"/>
  <c r="P1035" i="1"/>
  <c r="X1035" i="1" l="1"/>
  <c r="B1035" i="1" s="1"/>
  <c r="C1036" i="1" l="1"/>
  <c r="P1036" i="1" s="1"/>
  <c r="X1036" i="1" l="1"/>
  <c r="B1036" i="1" s="1"/>
  <c r="C1037" i="1" l="1"/>
  <c r="P1037" i="1" s="1"/>
  <c r="X1037" i="1" l="1"/>
  <c r="B1037" i="1" s="1"/>
  <c r="C1038" i="1"/>
  <c r="P1038" i="1" l="1"/>
  <c r="X1038" i="1" l="1"/>
  <c r="C1039" i="1" s="1"/>
  <c r="B1038" i="1" l="1"/>
  <c r="P1039" i="1"/>
  <c r="X1039" i="1" l="1"/>
  <c r="B1039" i="1" s="1"/>
  <c r="C1040" i="1"/>
  <c r="P1040" i="1" l="1"/>
  <c r="X1040" i="1" l="1"/>
  <c r="B1040" i="1" s="1"/>
  <c r="C1041" i="1" l="1"/>
  <c r="P1041" i="1" s="1"/>
  <c r="X1041" i="1" l="1"/>
  <c r="B1041" i="1" s="1"/>
  <c r="C1042" i="1"/>
  <c r="P1042" i="1" l="1"/>
  <c r="X1042" i="1" l="1"/>
  <c r="C1043" i="1" s="1"/>
  <c r="B1042" i="1" l="1"/>
  <c r="P1043" i="1"/>
  <c r="X1043" i="1" l="1"/>
  <c r="B1043" i="1" s="1"/>
  <c r="C1044" i="1" l="1"/>
  <c r="P1044" i="1" s="1"/>
  <c r="X1044" i="1" l="1"/>
  <c r="B1044" i="1" s="1"/>
  <c r="C1045" i="1" l="1"/>
  <c r="P1045" i="1" l="1"/>
  <c r="R1045" i="1"/>
  <c r="X1045" i="1" l="1"/>
  <c r="Z1045" i="1" l="1"/>
  <c r="C1046" i="1"/>
  <c r="P1046" i="1" s="1"/>
  <c r="B1045" i="1"/>
  <c r="X1046" i="1" l="1"/>
  <c r="B1046" i="1" s="1"/>
  <c r="C1047" i="1"/>
  <c r="P1047" i="1" s="1"/>
  <c r="X1047" i="1" l="1"/>
  <c r="C1048" i="1" s="1"/>
  <c r="B1047" i="1" l="1"/>
  <c r="P1048" i="1"/>
  <c r="X1048" i="1" l="1"/>
  <c r="B1048" i="1" s="1"/>
  <c r="C1049" i="1" l="1"/>
  <c r="P1049" i="1" s="1"/>
  <c r="X1049" i="1" l="1"/>
  <c r="B1049" i="1" s="1"/>
  <c r="C1050" i="1"/>
  <c r="P1050" i="1" l="1"/>
  <c r="X1050" i="1" l="1"/>
  <c r="C1051" i="1" s="1"/>
  <c r="B1050" i="1" l="1"/>
  <c r="P1051" i="1"/>
  <c r="X1051" i="1" l="1"/>
  <c r="B1051" i="1" s="1"/>
  <c r="C1052" i="1" l="1"/>
  <c r="P1052" i="1" s="1"/>
  <c r="X1052" i="1" l="1"/>
  <c r="B1052" i="1" s="1"/>
  <c r="C1053" i="1" l="1"/>
  <c r="P1053" i="1" s="1"/>
  <c r="X1053" i="1" l="1"/>
  <c r="B1053" i="1" s="1"/>
  <c r="C1054" i="1"/>
  <c r="P1054" i="1" l="1"/>
  <c r="X1054" i="1" l="1"/>
  <c r="C1055" i="1" s="1"/>
  <c r="B1054" i="1" l="1"/>
  <c r="P1055" i="1"/>
  <c r="X1055" i="1" l="1"/>
  <c r="B1055" i="1" s="1"/>
  <c r="C1056" i="1"/>
  <c r="P1056" i="1" l="1"/>
  <c r="X1056" i="1" l="1"/>
  <c r="B1056" i="1" s="1"/>
  <c r="C1057" i="1" l="1"/>
  <c r="P1057" i="1" s="1"/>
  <c r="X1057" i="1" l="1"/>
  <c r="B1057" i="1" s="1"/>
  <c r="C1058" i="1" l="1"/>
  <c r="P1058" i="1" s="1"/>
  <c r="X1058" i="1" l="1"/>
  <c r="B1058" i="1" s="1"/>
  <c r="C1059" i="1" l="1"/>
  <c r="P1059" i="1" l="1"/>
  <c r="X1059" i="1" l="1"/>
  <c r="B1059" i="1" s="1"/>
  <c r="C1060" i="1" l="1"/>
  <c r="P1060" i="1" l="1"/>
  <c r="X1060" i="1" l="1"/>
  <c r="B1060" i="1" s="1"/>
  <c r="C1061" i="1" l="1"/>
  <c r="P1061" i="1" s="1"/>
  <c r="X1061" i="1" l="1"/>
  <c r="B1061" i="1" s="1"/>
  <c r="C1062" i="1"/>
  <c r="P1062" i="1" l="1"/>
  <c r="X1062" i="1" l="1"/>
  <c r="B1062" i="1" s="1"/>
  <c r="C1063" i="1" l="1"/>
  <c r="P1063" i="1" l="1"/>
  <c r="X1063" i="1" l="1"/>
  <c r="B1063" i="1" s="1"/>
  <c r="C1064" i="1" l="1"/>
  <c r="P1064" i="1" s="1"/>
  <c r="X1064" i="1" l="1"/>
  <c r="B1064" i="1" s="1"/>
  <c r="C1065" i="1" l="1"/>
  <c r="P1065" i="1" l="1"/>
  <c r="X1065" i="1" l="1"/>
  <c r="B1065" i="1" s="1"/>
  <c r="C1066" i="1"/>
  <c r="P1066" i="1" l="1"/>
  <c r="X1066" i="1" l="1"/>
  <c r="C1067" i="1" s="1"/>
  <c r="B1066" i="1" l="1"/>
  <c r="P1067" i="1"/>
  <c r="X1067" i="1" l="1"/>
  <c r="B1067" i="1" s="1"/>
  <c r="C1068" i="1"/>
  <c r="P1068" i="1" l="1"/>
  <c r="X1068" i="1" l="1"/>
  <c r="B1068" i="1" s="1"/>
  <c r="C1069" i="1"/>
  <c r="P1069" i="1" l="1"/>
  <c r="X1069" i="1" l="1"/>
  <c r="B1069" i="1" s="1"/>
  <c r="C1070" i="1"/>
  <c r="P1070" i="1" l="1"/>
  <c r="X1070" i="1" l="1"/>
  <c r="C1071" i="1" s="1"/>
  <c r="B1070" i="1" l="1"/>
  <c r="P1071" i="1"/>
  <c r="X1071" i="1" l="1"/>
  <c r="B1071" i="1" s="1"/>
  <c r="C1072" i="1" l="1"/>
  <c r="P1072" i="1" s="1"/>
  <c r="X1072" i="1" l="1"/>
  <c r="C1073" i="1" s="1"/>
  <c r="B1072" i="1" l="1"/>
  <c r="P1073" i="1"/>
  <c r="X1073" i="1" l="1"/>
  <c r="B1073" i="1" s="1"/>
  <c r="C1074" i="1"/>
  <c r="P1074" i="1" l="1"/>
  <c r="X1074" i="1" l="1"/>
  <c r="C1075" i="1" s="1"/>
  <c r="R1075" i="1" s="1"/>
  <c r="B1074" i="1" l="1"/>
  <c r="P1075" i="1"/>
  <c r="X1075" i="1" l="1"/>
  <c r="B1075" i="1" l="1"/>
  <c r="Z1075" i="1"/>
  <c r="C1076" i="1"/>
  <c r="P1076" i="1" s="1"/>
  <c r="X1076" i="1" l="1"/>
  <c r="B1076" i="1" s="1"/>
  <c r="C1077" i="1" l="1"/>
  <c r="P1077" i="1" s="1"/>
  <c r="X1077" i="1" l="1"/>
  <c r="B1077" i="1" s="1"/>
  <c r="C1078" i="1" l="1"/>
  <c r="P1078" i="1" s="1"/>
  <c r="X1078" i="1" l="1"/>
  <c r="C1079" i="1" s="1"/>
  <c r="B1078" i="1" l="1"/>
  <c r="P1079" i="1"/>
  <c r="X1079" i="1" l="1"/>
  <c r="B1079" i="1" s="1"/>
  <c r="C1080" i="1"/>
  <c r="P1080" i="1" l="1"/>
  <c r="X1080" i="1" l="1"/>
  <c r="C1081" i="1" s="1"/>
  <c r="B1080" i="1" l="1"/>
  <c r="P1081" i="1"/>
  <c r="X1081" i="1" l="1"/>
  <c r="B1081" i="1" s="1"/>
  <c r="C1082" i="1"/>
  <c r="P1082" i="1" l="1"/>
  <c r="X1082" i="1" l="1"/>
  <c r="B1082" i="1" s="1"/>
  <c r="C1083" i="1" l="1"/>
  <c r="P1083" i="1" l="1"/>
  <c r="X1083" i="1" l="1"/>
  <c r="B1083" i="1" s="1"/>
  <c r="C1084" i="1" l="1"/>
  <c r="P1084" i="1" s="1"/>
  <c r="X1084" i="1" l="1"/>
  <c r="C1085" i="1" s="1"/>
  <c r="B1084" i="1" l="1"/>
  <c r="P1085" i="1"/>
  <c r="X1085" i="1" l="1"/>
  <c r="B1085" i="1" s="1"/>
  <c r="C1086" i="1"/>
  <c r="P1086" i="1" l="1"/>
  <c r="X1086" i="1" l="1"/>
  <c r="B1086" i="1" s="1"/>
  <c r="C1087" i="1" l="1"/>
  <c r="P1087" i="1" s="1"/>
  <c r="X1087" i="1" l="1"/>
  <c r="B1087" i="1" s="1"/>
  <c r="C1088" i="1" l="1"/>
  <c r="P1088" i="1" l="1"/>
  <c r="X1088" i="1" l="1"/>
  <c r="B1088" i="1" s="1"/>
  <c r="C1089" i="1" l="1"/>
  <c r="P1089" i="1" s="1"/>
  <c r="X1089" i="1" l="1"/>
  <c r="C1090" i="1" s="1"/>
  <c r="B1089" i="1" l="1"/>
  <c r="P1090" i="1"/>
  <c r="X1090" i="1" l="1"/>
  <c r="B1090" i="1" s="1"/>
  <c r="C1091" i="1"/>
  <c r="P1091" i="1" l="1"/>
  <c r="X1091" i="1" l="1"/>
  <c r="B1091" i="1" s="1"/>
  <c r="C1092" i="1" l="1"/>
  <c r="P1092" i="1" s="1"/>
  <c r="X1092" i="1" l="1"/>
  <c r="C1093" i="1" s="1"/>
  <c r="B1092" i="1" l="1"/>
  <c r="P1093" i="1"/>
  <c r="X1093" i="1" l="1"/>
  <c r="B1093" i="1" s="1"/>
  <c r="C1094" i="1" l="1"/>
  <c r="P1094" i="1" s="1"/>
  <c r="X1094" i="1" l="1"/>
  <c r="B1094" i="1" s="1"/>
  <c r="C1095" i="1" l="1"/>
  <c r="P1095" i="1" l="1"/>
  <c r="X1095" i="1" l="1"/>
  <c r="B1095" i="1" s="1"/>
  <c r="C1096" i="1" l="1"/>
  <c r="P1096" i="1" l="1"/>
  <c r="X1096" i="1" l="1"/>
  <c r="B1096" i="1" s="1"/>
  <c r="C1097" i="1" l="1"/>
  <c r="P1097" i="1" l="1"/>
  <c r="X1097" i="1" l="1"/>
  <c r="B1097" i="1" s="1"/>
  <c r="C1098" i="1" l="1"/>
  <c r="P1098" i="1" s="1"/>
  <c r="X1098" i="1" l="1"/>
  <c r="B1098" i="1" s="1"/>
  <c r="C1099" i="1" l="1"/>
  <c r="P1099" i="1" l="1"/>
  <c r="X1099" i="1" l="1"/>
  <c r="B1099" i="1" s="1"/>
  <c r="C1100" i="1" l="1"/>
  <c r="P1100" i="1" s="1"/>
  <c r="X1100" i="1" l="1"/>
  <c r="B1100" i="1" s="1"/>
  <c r="C1101" i="1" l="1"/>
  <c r="P1101" i="1" l="1"/>
  <c r="X1101" i="1" l="1"/>
  <c r="B1101" i="1" s="1"/>
  <c r="C1102" i="1" l="1"/>
  <c r="P1102" i="1" s="1"/>
  <c r="X1102" i="1" l="1"/>
  <c r="B1102" i="1" s="1"/>
  <c r="C1103" i="1" l="1"/>
  <c r="P1103" i="1" l="1"/>
  <c r="X1103" i="1" l="1"/>
  <c r="B1103" i="1" s="1"/>
  <c r="C1104" i="1"/>
  <c r="P1104" i="1" l="1"/>
  <c r="X1104" i="1" l="1"/>
  <c r="C1105" i="1" s="1"/>
  <c r="R1105" i="1" s="1"/>
  <c r="B1104" i="1" l="1"/>
  <c r="P1105" i="1"/>
  <c r="X1105" i="1" l="1"/>
  <c r="B1105" i="1" l="1"/>
  <c r="Z1105" i="1"/>
  <c r="C1106" i="1"/>
  <c r="P1106" i="1" s="1"/>
  <c r="X1106" i="1" l="1"/>
  <c r="B1106" i="1" s="1"/>
  <c r="C1107" i="1" l="1"/>
  <c r="P1107" i="1" s="1"/>
  <c r="X1107" i="1" l="1"/>
  <c r="B1107" i="1" s="1"/>
  <c r="C1108" i="1" l="1"/>
  <c r="P1108" i="1" s="1"/>
  <c r="X1108" i="1" l="1"/>
  <c r="C1109" i="1" s="1"/>
  <c r="B1108" i="1" l="1"/>
  <c r="P1109" i="1"/>
  <c r="X1109" i="1" l="1"/>
  <c r="B1109" i="1" s="1"/>
  <c r="C1110" i="1"/>
  <c r="P1110" i="1" l="1"/>
  <c r="X1110" i="1" l="1"/>
  <c r="C1111" i="1" s="1"/>
  <c r="B1110" i="1" l="1"/>
  <c r="P1111" i="1"/>
  <c r="X1111" i="1" l="1"/>
  <c r="B1111" i="1" s="1"/>
  <c r="C1112" i="1" l="1"/>
  <c r="P1112" i="1" s="1"/>
  <c r="X1112" i="1" l="1"/>
  <c r="B1112" i="1" s="1"/>
  <c r="C1113" i="1" l="1"/>
  <c r="P1113" i="1" l="1"/>
  <c r="X1113" i="1" l="1"/>
  <c r="B1113" i="1" s="1"/>
  <c r="C1114" i="1" l="1"/>
  <c r="P1114" i="1" s="1"/>
  <c r="X1114" i="1" l="1"/>
  <c r="B1114" i="1" s="1"/>
  <c r="C1115" i="1"/>
  <c r="P1115" i="1" l="1"/>
  <c r="X1115" i="1" l="1"/>
  <c r="B1115" i="1" s="1"/>
  <c r="C1116" i="1" l="1"/>
  <c r="P1116" i="1" s="1"/>
  <c r="X1116" i="1" l="1"/>
  <c r="B1116" i="1" s="1"/>
  <c r="C1117" i="1" l="1"/>
  <c r="P1117" i="1" l="1"/>
  <c r="X1117" i="1" l="1"/>
  <c r="B1117" i="1" s="1"/>
  <c r="C1118" i="1" l="1"/>
  <c r="P1118" i="1" l="1"/>
  <c r="X1118" i="1" l="1"/>
  <c r="B1118" i="1" s="1"/>
  <c r="C1119" i="1" l="1"/>
  <c r="P1119" i="1" l="1"/>
  <c r="X1119" i="1" l="1"/>
  <c r="B1119" i="1" s="1"/>
  <c r="C1120" i="1"/>
  <c r="P1120" i="1" l="1"/>
  <c r="X1120" i="1" l="1"/>
  <c r="B1120" i="1" s="1"/>
  <c r="C1121" i="1"/>
  <c r="P1121" i="1" l="1"/>
  <c r="X1121" i="1" l="1"/>
  <c r="B1121" i="1" s="1"/>
  <c r="C1122" i="1" l="1"/>
  <c r="P1122" i="1" s="1"/>
  <c r="X1122" i="1" l="1"/>
  <c r="B1122" i="1" s="1"/>
  <c r="C1123" i="1" l="1"/>
  <c r="P1123" i="1" s="1"/>
  <c r="X1123" i="1" l="1"/>
  <c r="B1123" i="1" s="1"/>
  <c r="C1124" i="1" l="1"/>
  <c r="P1124" i="1" s="1"/>
  <c r="X1124" i="1" l="1"/>
  <c r="B1124" i="1" s="1"/>
  <c r="C1125" i="1" l="1"/>
  <c r="P1125" i="1" s="1"/>
  <c r="X1125" i="1" l="1"/>
  <c r="B1125" i="1" s="1"/>
  <c r="C1126" i="1"/>
  <c r="P1126" i="1" l="1"/>
  <c r="X1126" i="1" l="1"/>
  <c r="B1126" i="1" s="1"/>
  <c r="C1127" i="1"/>
  <c r="P1127" i="1" l="1"/>
  <c r="X1127" i="1" l="1"/>
  <c r="B1127" i="1" s="1"/>
  <c r="C1128" i="1"/>
  <c r="P1128" i="1" l="1"/>
  <c r="X1128" i="1" l="1"/>
  <c r="B1128" i="1" s="1"/>
  <c r="C1129" i="1"/>
  <c r="P1129" i="1" l="1"/>
  <c r="X1129" i="1" l="1"/>
  <c r="B1129" i="1" s="1"/>
  <c r="C1130" i="1"/>
  <c r="P1130" i="1" l="1"/>
  <c r="X1130" i="1" l="1"/>
  <c r="B1130" i="1" s="1"/>
  <c r="C1131" i="1"/>
  <c r="P1131" i="1" l="1"/>
  <c r="X1131" i="1" l="1"/>
  <c r="B1131" i="1" s="1"/>
  <c r="C1132" i="1"/>
  <c r="P1132" i="1" l="1"/>
  <c r="X1132" i="1" l="1"/>
  <c r="B1132" i="1" s="1"/>
  <c r="C1133" i="1"/>
  <c r="P1133" i="1" l="1"/>
  <c r="X1133" i="1" l="1"/>
  <c r="B1133" i="1" s="1"/>
  <c r="C1134" i="1" l="1"/>
  <c r="P1134" i="1" l="1"/>
  <c r="X1134" i="1" l="1"/>
  <c r="B1134" i="1" s="1"/>
  <c r="C1135" i="1" l="1"/>
  <c r="P1135" i="1" s="1"/>
  <c r="X1135" i="1" l="1"/>
  <c r="B1135" i="1" s="1"/>
  <c r="C1136" i="1" l="1"/>
  <c r="P1136" i="1" l="1"/>
  <c r="R1136" i="1"/>
  <c r="AR36" i="1" l="1"/>
  <c r="AR21" i="1"/>
  <c r="X1136" i="1"/>
  <c r="AR33" i="1" l="1"/>
  <c r="AR37" i="1" s="1"/>
  <c r="AR18" i="1"/>
  <c r="AR22" i="1" s="1"/>
  <c r="B1136" i="1"/>
  <c r="C1137" i="1"/>
  <c r="P1137" i="1" s="1"/>
  <c r="Z1136" i="1"/>
  <c r="X1137" i="1" l="1"/>
  <c r="B1137" i="1" s="1"/>
  <c r="C1138" i="1"/>
  <c r="P1138" i="1" s="1"/>
  <c r="X1138" i="1" l="1"/>
  <c r="B1138" i="1" s="1"/>
  <c r="C1139" i="1" l="1"/>
  <c r="P1139" i="1" l="1"/>
  <c r="X1139" i="1" l="1"/>
  <c r="B1139" i="1" s="1"/>
  <c r="C1140" i="1" l="1"/>
  <c r="P1140" i="1" s="1"/>
  <c r="X1140" i="1" l="1"/>
  <c r="B1140" i="1" s="1"/>
  <c r="C1141" i="1" l="1"/>
  <c r="P1141" i="1" s="1"/>
  <c r="X1141" i="1" l="1"/>
  <c r="B1141" i="1" s="1"/>
  <c r="C1142" i="1" l="1"/>
  <c r="P1142" i="1" s="1"/>
  <c r="X1142" i="1" l="1"/>
  <c r="B1142" i="1" s="1"/>
  <c r="C1143" i="1" l="1"/>
  <c r="P1143" i="1" s="1"/>
  <c r="X1143" i="1" l="1"/>
  <c r="B1143" i="1" s="1"/>
  <c r="C1144" i="1" l="1"/>
  <c r="P1144" i="1" s="1"/>
  <c r="X1144" i="1" l="1"/>
  <c r="B1144" i="1" s="1"/>
  <c r="C1145" i="1"/>
  <c r="P1145" i="1" l="1"/>
  <c r="X1145" i="1" l="1"/>
  <c r="B1145" i="1" s="1"/>
  <c r="C1146" i="1"/>
  <c r="P1146" i="1" l="1"/>
  <c r="X1146" i="1" l="1"/>
  <c r="B1146" i="1" s="1"/>
  <c r="C1147" i="1"/>
  <c r="P1147" i="1" l="1"/>
  <c r="X1147" i="1" l="1"/>
  <c r="B1147" i="1" s="1"/>
  <c r="C1148" i="1"/>
  <c r="P1148" i="1" l="1"/>
  <c r="X1148" i="1" l="1"/>
  <c r="B1148" i="1" s="1"/>
  <c r="C1149" i="1" l="1"/>
  <c r="P1149" i="1" s="1"/>
  <c r="X1149" i="1" l="1"/>
  <c r="B1149" i="1" s="1"/>
  <c r="C1150" i="1" l="1"/>
  <c r="P1150" i="1" s="1"/>
  <c r="X1150" i="1" l="1"/>
  <c r="B1150" i="1" s="1"/>
  <c r="C1151" i="1" l="1"/>
  <c r="P1151" i="1" s="1"/>
  <c r="X1151" i="1" l="1"/>
  <c r="B1151" i="1" s="1"/>
  <c r="C1152" i="1" l="1"/>
  <c r="P1152" i="1" s="1"/>
  <c r="X1152" i="1" l="1"/>
  <c r="B1152" i="1" s="1"/>
  <c r="C1153" i="1" l="1"/>
  <c r="P1153" i="1" s="1"/>
  <c r="X1153" i="1" l="1"/>
  <c r="B1153" i="1" s="1"/>
  <c r="C1154" i="1" l="1"/>
  <c r="P1154" i="1" s="1"/>
  <c r="X1154" i="1" l="1"/>
  <c r="B1154" i="1" s="1"/>
  <c r="C1155" i="1"/>
  <c r="P1155" i="1" l="1"/>
  <c r="X1155" i="1" l="1"/>
  <c r="B1155" i="1" s="1"/>
  <c r="C1156" i="1" l="1"/>
  <c r="P1156" i="1" l="1"/>
  <c r="X1156" i="1" l="1"/>
  <c r="B1156" i="1" s="1"/>
  <c r="C1157" i="1" l="1"/>
  <c r="P1157" i="1" s="1"/>
  <c r="X1157" i="1" l="1"/>
  <c r="B1157" i="1" s="1"/>
  <c r="C1158" i="1" l="1"/>
  <c r="P1158" i="1" s="1"/>
  <c r="X1158" i="1" l="1"/>
  <c r="B1158" i="1" s="1"/>
  <c r="C1159" i="1" l="1"/>
  <c r="P1159" i="1" s="1"/>
  <c r="X1159" i="1" l="1"/>
  <c r="B1159" i="1" s="1"/>
  <c r="C1160" i="1" l="1"/>
  <c r="P1160" i="1" s="1"/>
  <c r="X1160" i="1" l="1"/>
  <c r="B1160" i="1" s="1"/>
  <c r="C1161" i="1" l="1"/>
  <c r="P1161" i="1" l="1"/>
  <c r="X1161" i="1" l="1"/>
  <c r="B1161" i="1" s="1"/>
  <c r="C1162" i="1" l="1"/>
  <c r="P1162" i="1" s="1"/>
  <c r="X1162" i="1" l="1"/>
  <c r="B1162" i="1" s="1"/>
  <c r="C1163" i="1" l="1"/>
  <c r="P1163" i="1" s="1"/>
  <c r="X1163" i="1" l="1"/>
  <c r="B1163" i="1" s="1"/>
  <c r="C1164" i="1" l="1"/>
  <c r="P1164" i="1" s="1"/>
  <c r="X1164" i="1" l="1"/>
  <c r="B1164" i="1" s="1"/>
  <c r="C1165" i="1"/>
  <c r="P1165" i="1" l="1"/>
  <c r="X1165" i="1" l="1"/>
  <c r="B1165" i="1" s="1"/>
  <c r="C1166" i="1" l="1"/>
  <c r="P1166" i="1" s="1"/>
  <c r="X1166" i="1" l="1"/>
  <c r="B1166" i="1" s="1"/>
  <c r="C1167" i="1"/>
  <c r="R1167" i="1" s="1"/>
  <c r="P1167" i="1" l="1"/>
  <c r="X1167" i="1" l="1"/>
  <c r="B1167" i="1" s="1"/>
  <c r="Z1167" i="1" l="1"/>
  <c r="C1168" i="1"/>
  <c r="P1168" i="1" l="1"/>
  <c r="X1168" i="1" l="1"/>
  <c r="B1168" i="1" s="1"/>
  <c r="C1169" i="1"/>
  <c r="P1169" i="1" l="1"/>
  <c r="X1169" i="1" l="1"/>
  <c r="B1169" i="1" s="1"/>
  <c r="C1170" i="1"/>
  <c r="P1170" i="1" l="1"/>
  <c r="X1170" i="1" l="1"/>
  <c r="B1170" i="1" s="1"/>
  <c r="C1171" i="1" l="1"/>
  <c r="P1171" i="1" s="1"/>
  <c r="X1171" i="1" l="1"/>
  <c r="B1171" i="1" s="1"/>
  <c r="C1172" i="1"/>
  <c r="P1172" i="1" l="1"/>
  <c r="X1172" i="1" l="1"/>
  <c r="B1172" i="1" s="1"/>
  <c r="C1173" i="1" l="1"/>
  <c r="P1173" i="1" s="1"/>
  <c r="X1173" i="1" l="1"/>
  <c r="B1173" i="1" s="1"/>
  <c r="C1174" i="1" l="1"/>
  <c r="P1174" i="1" s="1"/>
  <c r="X1174" i="1" l="1"/>
  <c r="B1174" i="1" s="1"/>
  <c r="C1175" i="1" l="1"/>
  <c r="P1175" i="1" s="1"/>
  <c r="X1175" i="1" l="1"/>
  <c r="B1175" i="1" s="1"/>
  <c r="C1176" i="1" l="1"/>
  <c r="P1176" i="1" s="1"/>
  <c r="X1176" i="1" l="1"/>
  <c r="B1176" i="1" s="1"/>
  <c r="C1177" i="1" l="1"/>
  <c r="P1177" i="1" l="1"/>
  <c r="X1177" i="1" l="1"/>
  <c r="B1177" i="1" s="1"/>
  <c r="C1178" i="1" l="1"/>
  <c r="P1178" i="1" s="1"/>
  <c r="X1178" i="1" l="1"/>
  <c r="B1178" i="1" s="1"/>
  <c r="C1179" i="1"/>
  <c r="P1179" i="1" l="1"/>
  <c r="X1179" i="1" l="1"/>
  <c r="B1179" i="1" s="1"/>
  <c r="C1180" i="1" l="1"/>
  <c r="P1180" i="1" l="1"/>
  <c r="X1180" i="1" l="1"/>
  <c r="B1180" i="1" s="1"/>
  <c r="C1181" i="1"/>
  <c r="P1181" i="1" l="1"/>
  <c r="X1181" i="1" l="1"/>
  <c r="B1181" i="1" s="1"/>
  <c r="C1182" i="1" l="1"/>
  <c r="P1182" i="1" l="1"/>
  <c r="X1182" i="1" l="1"/>
  <c r="B1182" i="1" s="1"/>
  <c r="C1183" i="1" l="1"/>
  <c r="P1183" i="1" l="1"/>
  <c r="X1183" i="1" l="1"/>
  <c r="B1183" i="1" s="1"/>
  <c r="C1184" i="1"/>
  <c r="P1184" i="1" l="1"/>
  <c r="X1184" i="1" l="1"/>
  <c r="B1184" i="1" s="1"/>
  <c r="C1185" i="1" l="1"/>
  <c r="P1185" i="1" s="1"/>
  <c r="X1185" i="1" l="1"/>
  <c r="B1185" i="1" s="1"/>
  <c r="C1186" i="1" l="1"/>
  <c r="P1186" i="1" l="1"/>
  <c r="X1186" i="1" l="1"/>
  <c r="B1186" i="1" s="1"/>
  <c r="C1187" i="1" l="1"/>
  <c r="P1187" i="1" s="1"/>
  <c r="X1187" i="1" l="1"/>
  <c r="B1187" i="1" s="1"/>
  <c r="C1188" i="1" l="1"/>
  <c r="P1188" i="1" l="1"/>
  <c r="X1188" i="1" l="1"/>
  <c r="B1188" i="1" s="1"/>
  <c r="C1189" i="1" l="1"/>
  <c r="P1189" i="1" s="1"/>
  <c r="X1189" i="1" l="1"/>
  <c r="B1189" i="1" s="1"/>
  <c r="C1190" i="1" l="1"/>
  <c r="P1190" i="1" l="1"/>
  <c r="X1190" i="1" l="1"/>
  <c r="B1190" i="1" s="1"/>
  <c r="C1191" i="1" l="1"/>
  <c r="P1191" i="1" l="1"/>
  <c r="X1191" i="1" l="1"/>
  <c r="B1191" i="1" s="1"/>
  <c r="C1192" i="1" l="1"/>
  <c r="P1192" i="1" l="1"/>
  <c r="X1192" i="1" l="1"/>
  <c r="B1192" i="1" s="1"/>
  <c r="C1193" i="1" l="1"/>
  <c r="P1193" i="1" l="1"/>
  <c r="X1193" i="1" l="1"/>
  <c r="B1193" i="1" s="1"/>
  <c r="C1194" i="1"/>
  <c r="P1194" i="1" l="1"/>
  <c r="X1194" i="1" l="1"/>
  <c r="B1194" i="1" s="1"/>
  <c r="C1195" i="1" l="1"/>
  <c r="P1195" i="1" l="1"/>
  <c r="X1195" i="1" l="1"/>
  <c r="C1196" i="1" s="1"/>
  <c r="B1195" i="1" l="1"/>
  <c r="P1196" i="1"/>
  <c r="X1196" i="1" l="1"/>
  <c r="B1196" i="1" s="1"/>
  <c r="C1197" i="1" l="1"/>
  <c r="P1197" i="1" l="1"/>
  <c r="X1197" i="1" l="1"/>
  <c r="B1197" i="1" s="1"/>
  <c r="C1198" i="1" l="1"/>
  <c r="P1198" i="1" s="1"/>
  <c r="X1198" i="1" l="1"/>
  <c r="B1198" i="1" s="1"/>
  <c r="C1199" i="1" l="1"/>
  <c r="R1199" i="1" s="1"/>
  <c r="P1199" i="1" l="1"/>
  <c r="X1199" i="1" l="1"/>
  <c r="B1199" i="1" s="1"/>
  <c r="C1200" i="1" l="1"/>
  <c r="P1200" i="1" s="1"/>
  <c r="Z1199" i="1"/>
  <c r="X1200" i="1" l="1"/>
  <c r="B1200" i="1" s="1"/>
  <c r="C1201" i="1" l="1"/>
  <c r="P1201" i="1" l="1"/>
  <c r="X1201" i="1" l="1"/>
  <c r="B1201" i="1" s="1"/>
  <c r="C1202" i="1"/>
  <c r="P1202" i="1" l="1"/>
  <c r="X1202" i="1" l="1"/>
  <c r="B1202" i="1" s="1"/>
  <c r="C1203" i="1" l="1"/>
  <c r="P1203" i="1" s="1"/>
  <c r="X1203" i="1" l="1"/>
  <c r="C1204" i="1" s="1"/>
  <c r="B1203" i="1" l="1"/>
  <c r="P1204" i="1"/>
  <c r="X1204" i="1" l="1"/>
  <c r="B1204" i="1" s="1"/>
  <c r="C1205" i="1" l="1"/>
  <c r="P1205" i="1" l="1"/>
  <c r="X1205" i="1" l="1"/>
  <c r="B1205" i="1" s="1"/>
  <c r="C1206" i="1" l="1"/>
  <c r="P1206" i="1" l="1"/>
  <c r="X1206" i="1" l="1"/>
  <c r="B1206" i="1" s="1"/>
  <c r="C1207" i="1" l="1"/>
  <c r="P1207" i="1" l="1"/>
  <c r="X1207" i="1" l="1"/>
  <c r="B1207" i="1" s="1"/>
  <c r="C1208" i="1" l="1"/>
  <c r="P1208" i="1" s="1"/>
  <c r="X1208" i="1" l="1"/>
  <c r="B1208" i="1" s="1"/>
  <c r="C1209" i="1" l="1"/>
  <c r="P1209" i="1" s="1"/>
  <c r="X1209" i="1" l="1"/>
  <c r="B1209" i="1" s="1"/>
  <c r="C1210" i="1" l="1"/>
  <c r="P1210" i="1" s="1"/>
  <c r="X1210" i="1" l="1"/>
  <c r="C1211" i="1" s="1"/>
  <c r="B1210" i="1" l="1"/>
  <c r="P1211" i="1"/>
  <c r="X1211" i="1" l="1"/>
  <c r="B1211" i="1" s="1"/>
  <c r="C1212" i="1"/>
  <c r="P1212" i="1" l="1"/>
  <c r="X1212" i="1" l="1"/>
  <c r="B1212" i="1" s="1"/>
  <c r="C1213" i="1" l="1"/>
  <c r="P1213" i="1" l="1"/>
  <c r="X1213" i="1" l="1"/>
  <c r="B1213" i="1" s="1"/>
  <c r="C1214" i="1" l="1"/>
  <c r="P1214" i="1" s="1"/>
  <c r="X1214" i="1" l="1"/>
  <c r="C1215" i="1" s="1"/>
  <c r="B1214" i="1" l="1"/>
  <c r="P1215" i="1"/>
  <c r="X1215" i="1" l="1"/>
  <c r="B1215" i="1" s="1"/>
  <c r="C1216" i="1" l="1"/>
  <c r="P1216" i="1" s="1"/>
  <c r="X1216" i="1" l="1"/>
  <c r="B1216" i="1" s="1"/>
  <c r="C1217" i="1" l="1"/>
  <c r="P1217" i="1" s="1"/>
  <c r="X1217" i="1" l="1"/>
  <c r="B1217" i="1" s="1"/>
  <c r="C1218" i="1"/>
  <c r="P1218" i="1" l="1"/>
  <c r="X1218" i="1" l="1"/>
  <c r="C1219" i="1" s="1"/>
  <c r="B1218" i="1" l="1"/>
  <c r="P1219" i="1"/>
  <c r="X1219" i="1" l="1"/>
  <c r="B1219" i="1" s="1"/>
  <c r="C1220" i="1" l="1"/>
  <c r="P1220" i="1" s="1"/>
  <c r="X1220" i="1" l="1"/>
  <c r="B1220" i="1" s="1"/>
  <c r="C1221" i="1" l="1"/>
  <c r="P1221" i="1" l="1"/>
  <c r="X1221" i="1" l="1"/>
  <c r="B1221" i="1" s="1"/>
  <c r="C1222" i="1"/>
  <c r="P1222" i="1" l="1"/>
  <c r="X1222" i="1" l="1"/>
  <c r="B1222" i="1" s="1"/>
  <c r="C1223" i="1" l="1"/>
  <c r="P1223" i="1" l="1"/>
  <c r="X1223" i="1" l="1"/>
  <c r="B1223" i="1" s="1"/>
  <c r="C1224" i="1" l="1"/>
  <c r="P1224" i="1" s="1"/>
  <c r="X1224" i="1" l="1"/>
  <c r="B1224" i="1" s="1"/>
  <c r="C1225" i="1" l="1"/>
  <c r="P1225" i="1" l="1"/>
  <c r="X1225" i="1" l="1"/>
  <c r="B1225" i="1" s="1"/>
  <c r="C1226" i="1" l="1"/>
  <c r="P1226" i="1" l="1"/>
  <c r="X1226" i="1" l="1"/>
  <c r="C1227" i="1" s="1"/>
  <c r="B1226" i="1" l="1"/>
  <c r="P1227" i="1"/>
  <c r="X1227" i="1" l="1"/>
  <c r="B1227" i="1" s="1"/>
  <c r="C1228" i="1" l="1"/>
  <c r="P1228" i="1" l="1"/>
  <c r="X1228" i="1" l="1"/>
  <c r="B1228" i="1" s="1"/>
  <c r="C1229" i="1"/>
  <c r="R1229" i="1" s="1"/>
  <c r="P1229" i="1" l="1"/>
  <c r="X1229" i="1" l="1"/>
  <c r="A5" i="1" s="1"/>
  <c r="B1229" i="1" l="1"/>
  <c r="Z1229" i="1"/>
  <c r="C1230" i="1"/>
  <c r="P1230" i="1" l="1"/>
  <c r="X1230" i="1" l="1"/>
  <c r="C1231" i="1" s="1"/>
  <c r="B1230" i="1" l="1"/>
  <c r="P1231" i="1"/>
  <c r="X1231" i="1" l="1"/>
  <c r="B1231" i="1" s="1"/>
  <c r="C1232" i="1" l="1"/>
  <c r="P1232" i="1" s="1"/>
  <c r="X1232" i="1" l="1"/>
  <c r="B1232" i="1" s="1"/>
  <c r="C1233" i="1" l="1"/>
  <c r="P1233" i="1" l="1"/>
  <c r="X1233" i="1" l="1"/>
  <c r="B1233" i="1" s="1"/>
  <c r="C1234" i="1" l="1"/>
  <c r="P1234" i="1" s="1"/>
  <c r="X1234" i="1" l="1"/>
  <c r="B1234" i="1" s="1"/>
  <c r="C1235" i="1"/>
  <c r="P1235" i="1" l="1"/>
  <c r="X1235" i="1" l="1"/>
  <c r="B1235" i="1" s="1"/>
  <c r="C1236" i="1" l="1"/>
  <c r="P1236" i="1" l="1"/>
  <c r="X1236" i="1" l="1"/>
  <c r="B1236" i="1" s="1"/>
  <c r="C1237" i="1" l="1"/>
  <c r="P1237" i="1" l="1"/>
  <c r="X1237" i="1" l="1"/>
  <c r="B1237" i="1" s="1"/>
  <c r="C1238" i="1"/>
  <c r="P1238" i="1" l="1"/>
  <c r="X1238" i="1" l="1"/>
  <c r="B1238" i="1" s="1"/>
  <c r="C1239" i="1"/>
  <c r="P1239" i="1" l="1"/>
  <c r="X1239" i="1" l="1"/>
  <c r="B1239" i="1" s="1"/>
  <c r="C1240" i="1"/>
  <c r="P1240" i="1" l="1"/>
  <c r="X1240" i="1" l="1"/>
  <c r="B1240" i="1" s="1"/>
  <c r="C1241" i="1" l="1"/>
  <c r="P1241" i="1" s="1"/>
  <c r="X1241" i="1" l="1"/>
  <c r="C1242" i="1" s="1"/>
  <c r="B1241" i="1" l="1"/>
  <c r="P1242" i="1"/>
  <c r="X1242" i="1" l="1"/>
  <c r="B1242" i="1" s="1"/>
  <c r="C1243" i="1" l="1"/>
  <c r="P1243" i="1" l="1"/>
  <c r="X1243" i="1" l="1"/>
  <c r="B1243" i="1" s="1"/>
  <c r="C1244" i="1" l="1"/>
  <c r="P1244" i="1" s="1"/>
  <c r="X1244" i="1" l="1"/>
  <c r="B1244" i="1" s="1"/>
  <c r="C1245" i="1" l="1"/>
  <c r="P1245" i="1" s="1"/>
  <c r="X1245" i="1" l="1"/>
  <c r="B1245" i="1" s="1"/>
  <c r="C1246" i="1" l="1"/>
  <c r="P1246" i="1" l="1"/>
  <c r="X1246" i="1" l="1"/>
  <c r="C1247" i="1" s="1"/>
  <c r="B1246" i="1" l="1"/>
  <c r="P1247" i="1"/>
  <c r="X1247" i="1" l="1"/>
  <c r="B1247" i="1" s="1"/>
  <c r="C1248" i="1"/>
  <c r="P1248" i="1" l="1"/>
  <c r="X1248" i="1" l="1"/>
  <c r="B1248" i="1" s="1"/>
  <c r="C1249" i="1" l="1"/>
  <c r="P1249" i="1" s="1"/>
  <c r="X1249" i="1" l="1"/>
  <c r="C1250" i="1" s="1"/>
  <c r="B1249" i="1" l="1"/>
  <c r="P1250" i="1"/>
  <c r="X1250" i="1" l="1"/>
  <c r="C1251" i="1" s="1"/>
  <c r="B1250" i="1" l="1"/>
  <c r="P1251" i="1"/>
  <c r="X1251" i="1" l="1"/>
  <c r="B1251" i="1" s="1"/>
  <c r="C1252" i="1" l="1"/>
  <c r="P1252" i="1" l="1"/>
  <c r="X1252" i="1" l="1"/>
  <c r="B1252" i="1" s="1"/>
  <c r="C1253" i="1"/>
  <c r="P1253" i="1" l="1"/>
  <c r="X1253" i="1" l="1"/>
  <c r="B1253" i="1" s="1"/>
  <c r="C1254" i="1"/>
  <c r="P1254" i="1" l="1"/>
  <c r="X1254" i="1" l="1"/>
  <c r="B1254" i="1" s="1"/>
  <c r="C1255" i="1" l="1"/>
  <c r="P1255" i="1" l="1"/>
  <c r="X1255" i="1" l="1"/>
  <c r="B1255" i="1" s="1"/>
  <c r="C1256" i="1" l="1"/>
  <c r="P1256" i="1" l="1"/>
  <c r="X1256" i="1" l="1"/>
  <c r="B1256" i="1" s="1"/>
  <c r="C1257" i="1"/>
  <c r="R1257" i="1" s="1"/>
  <c r="P1257" i="1" l="1"/>
  <c r="X1257" i="1" l="1"/>
  <c r="B1257" i="1" s="1"/>
  <c r="Z1257" i="1" l="1"/>
  <c r="C1258" i="1"/>
  <c r="P1258" i="1" s="1"/>
  <c r="X1258" i="1" l="1"/>
  <c r="B1258" i="1" s="1"/>
  <c r="C1259" i="1" l="1"/>
  <c r="P1259" i="1" l="1"/>
  <c r="X1259" i="1" l="1"/>
  <c r="C1260" i="1" l="1"/>
  <c r="B1259" i="1"/>
  <c r="P1260" i="1" l="1"/>
  <c r="X1260" i="1" l="1"/>
  <c r="B1260" i="1" s="1"/>
  <c r="C1261" i="1"/>
  <c r="P1261" i="1" l="1"/>
  <c r="X1261" i="1" l="1"/>
  <c r="B1261" i="1" s="1"/>
  <c r="C1262" i="1" l="1"/>
  <c r="P1262" i="1" s="1"/>
  <c r="X1262" i="1" l="1"/>
  <c r="B1262" i="1" s="1"/>
  <c r="C1263" i="1" l="1"/>
  <c r="P1263" i="1" s="1"/>
  <c r="X1263" i="1" l="1"/>
  <c r="C1264" i="1" s="1"/>
  <c r="P1264" i="1" l="1"/>
  <c r="B1263" i="1"/>
  <c r="X1264" i="1" l="1"/>
  <c r="B1264" i="1" s="1"/>
  <c r="C1265" i="1"/>
  <c r="P1265" i="1" l="1"/>
  <c r="X1265" i="1" l="1"/>
  <c r="B1265" i="1" s="1"/>
  <c r="C1266" i="1"/>
  <c r="P1266" i="1" l="1"/>
  <c r="X1266" i="1" l="1"/>
  <c r="B1266" i="1" s="1"/>
  <c r="C1267" i="1" l="1"/>
  <c r="P1267" i="1" s="1"/>
  <c r="X1267" i="1" l="1"/>
  <c r="C1268" i="1" s="1"/>
  <c r="P1268" i="1" l="1"/>
  <c r="B1267" i="1"/>
  <c r="X1268" i="1" l="1"/>
  <c r="B1268" i="1" s="1"/>
  <c r="C1269" i="1" l="1"/>
  <c r="P1269" i="1" s="1"/>
  <c r="X1269" i="1" l="1"/>
  <c r="B1269" i="1" s="1"/>
  <c r="C1270" i="1"/>
  <c r="P1270" i="1" l="1"/>
  <c r="X1270" i="1" l="1"/>
  <c r="B1270" i="1" s="1"/>
  <c r="C1271" i="1"/>
  <c r="P1271" i="1" l="1"/>
  <c r="X1271" i="1" l="1"/>
  <c r="C1272" i="1" s="1"/>
  <c r="P1272" i="1" l="1"/>
  <c r="B1271" i="1"/>
  <c r="X1272" i="1" l="1"/>
  <c r="B1272" i="1" s="1"/>
  <c r="C1273" i="1"/>
  <c r="P1273" i="1" l="1"/>
  <c r="X1273" i="1" l="1"/>
  <c r="B1273" i="1" s="1"/>
  <c r="C1274" i="1" l="1"/>
  <c r="P1274" i="1" s="1"/>
  <c r="X1274" i="1" l="1"/>
  <c r="B1274" i="1" s="1"/>
  <c r="C1275" i="1" l="1"/>
  <c r="P1275" i="1" s="1"/>
  <c r="X1275" i="1" l="1"/>
  <c r="C1276" i="1" l="1"/>
  <c r="B1275" i="1"/>
  <c r="P1276" i="1" l="1"/>
  <c r="X1276" i="1" l="1"/>
  <c r="B1276" i="1" s="1"/>
  <c r="C1277" i="1" l="1"/>
  <c r="P1277" i="1" l="1"/>
  <c r="X1277" i="1" l="1"/>
  <c r="B1277" i="1" s="1"/>
  <c r="C1278" i="1" l="1"/>
  <c r="P1278" i="1" s="1"/>
  <c r="X1278" i="1" l="1"/>
  <c r="B1278" i="1" s="1"/>
  <c r="C1279" i="1" l="1"/>
  <c r="P1279" i="1" s="1"/>
  <c r="X1279" i="1" l="1"/>
  <c r="B1279" i="1" s="1"/>
  <c r="C1280" i="1" l="1"/>
  <c r="P1280" i="1" s="1"/>
  <c r="X1280" i="1" l="1"/>
  <c r="B1280" i="1" s="1"/>
  <c r="C1281" i="1"/>
  <c r="P1281" i="1" l="1"/>
  <c r="X1281" i="1" l="1"/>
  <c r="B1281" i="1" s="1"/>
  <c r="C1282" i="1"/>
  <c r="P1282" i="1" l="1"/>
  <c r="X1282" i="1" l="1"/>
  <c r="C1283" i="1" s="1"/>
  <c r="P1283" i="1" l="1"/>
  <c r="B1282" i="1"/>
  <c r="X1283" i="1" l="1"/>
  <c r="B1283" i="1" s="1"/>
  <c r="C1284" i="1" l="1"/>
  <c r="P1284" i="1" s="1"/>
  <c r="X1284" i="1" l="1"/>
  <c r="B1284" i="1" s="1"/>
  <c r="C1285" i="1" l="1"/>
  <c r="P1285" i="1" l="1"/>
  <c r="X1285" i="1" l="1"/>
  <c r="C1286" i="1" l="1"/>
  <c r="B1285" i="1"/>
  <c r="P1286" i="1" l="1"/>
  <c r="X1286" i="1" l="1"/>
  <c r="B1286" i="1" s="1"/>
  <c r="C1287" i="1"/>
  <c r="P1287" i="1" l="1"/>
  <c r="X1287" i="1" l="1"/>
  <c r="B1287" i="1" s="1"/>
  <c r="C1288" i="1" l="1"/>
  <c r="P1288" i="1" s="1"/>
  <c r="X1288" i="1" l="1"/>
  <c r="B1288" i="1" s="1"/>
  <c r="C1289" i="1" l="1"/>
  <c r="P1289" i="1" s="1"/>
  <c r="X1289" i="1" l="1"/>
  <c r="C1290" i="1" s="1"/>
  <c r="R1290" i="1" s="1"/>
  <c r="P1290" i="1" l="1"/>
  <c r="B1289" i="1"/>
  <c r="X1290" i="1" l="1"/>
  <c r="B1290" i="1" l="1"/>
  <c r="Z1290" i="1"/>
  <c r="C1291" i="1"/>
  <c r="P1291" i="1" s="1"/>
  <c r="X1291" i="1" l="1"/>
  <c r="B1291" i="1" s="1"/>
  <c r="C1292" i="1" l="1"/>
  <c r="P1292" i="1" s="1"/>
  <c r="X1292" i="1" l="1"/>
  <c r="B1292" i="1" s="1"/>
  <c r="C1293" i="1"/>
  <c r="P1293" i="1" l="1"/>
  <c r="X1293" i="1" l="1"/>
  <c r="C1294" i="1" s="1"/>
  <c r="P1294" i="1" l="1"/>
  <c r="B1293" i="1"/>
  <c r="X1294" i="1" l="1"/>
  <c r="B1294" i="1" s="1"/>
  <c r="C1295" i="1"/>
  <c r="P1295" i="1" l="1"/>
  <c r="X1295" i="1" l="1"/>
  <c r="B1295" i="1" s="1"/>
  <c r="C1296" i="1"/>
  <c r="P1296" i="1" l="1"/>
  <c r="X1296" i="1" l="1"/>
  <c r="B1296" i="1" s="1"/>
  <c r="C1297" i="1" l="1"/>
  <c r="P1297" i="1" l="1"/>
  <c r="X1297" i="1" l="1"/>
  <c r="C1298" i="1" l="1"/>
  <c r="B1297" i="1"/>
  <c r="P1298" i="1" l="1"/>
  <c r="X1298" i="1" l="1"/>
  <c r="B1298" i="1" s="1"/>
  <c r="C1299" i="1"/>
  <c r="P1299" i="1" l="1"/>
  <c r="X1299" i="1" l="1"/>
  <c r="B1299" i="1" s="1"/>
  <c r="C1300" i="1" l="1"/>
  <c r="P1300" i="1" l="1"/>
  <c r="X1300" i="1" l="1"/>
  <c r="B1300" i="1" s="1"/>
  <c r="C1301" i="1" l="1"/>
  <c r="P1301" i="1" s="1"/>
  <c r="X1301" i="1" l="1"/>
  <c r="C1302" i="1" l="1"/>
  <c r="B1301" i="1"/>
  <c r="P1302" i="1" l="1"/>
  <c r="X1302" i="1" l="1"/>
  <c r="B1302" i="1" s="1"/>
  <c r="C1303" i="1"/>
  <c r="P1303" i="1" l="1"/>
  <c r="X1303" i="1" l="1"/>
  <c r="B1303" i="1" s="1"/>
  <c r="C1304" i="1"/>
  <c r="P1304" i="1" l="1"/>
  <c r="X1304" i="1" l="1"/>
  <c r="B1304" i="1" s="1"/>
  <c r="C1305" i="1" l="1"/>
  <c r="P1305" i="1" s="1"/>
  <c r="X1305" i="1" l="1"/>
  <c r="C1306" i="1" l="1"/>
  <c r="B1305" i="1"/>
  <c r="P1306" i="1" l="1"/>
  <c r="X1306" i="1" l="1"/>
  <c r="B1306" i="1" s="1"/>
  <c r="C1307" i="1"/>
  <c r="P1307" i="1" l="1"/>
  <c r="X1307" i="1" l="1"/>
  <c r="B1307" i="1" s="1"/>
  <c r="C1308" i="1" l="1"/>
  <c r="P1308" i="1" s="1"/>
  <c r="X1308" i="1" l="1"/>
  <c r="B1308" i="1" s="1"/>
  <c r="C1309" i="1" l="1"/>
  <c r="P1309" i="1" s="1"/>
  <c r="X1309" i="1" l="1"/>
  <c r="C1310" i="1" l="1"/>
  <c r="B1309" i="1"/>
  <c r="P1310" i="1" l="1"/>
  <c r="X1310" i="1" l="1"/>
  <c r="B1310" i="1" s="1"/>
  <c r="C1311" i="1" l="1"/>
  <c r="P1311" i="1" s="1"/>
  <c r="X1311" i="1" l="1"/>
  <c r="B1311" i="1" s="1"/>
  <c r="C1312" i="1" l="1"/>
  <c r="P1312" i="1" s="1"/>
  <c r="X1312" i="1" l="1"/>
  <c r="B1312" i="1" s="1"/>
  <c r="C1313" i="1"/>
  <c r="P1313" i="1" l="1"/>
  <c r="X1313" i="1" l="1"/>
  <c r="C1314" i="1" l="1"/>
  <c r="B1313" i="1"/>
  <c r="P1314" i="1" l="1"/>
  <c r="X1314" i="1" l="1"/>
  <c r="B1314" i="1" s="1"/>
  <c r="C1315" i="1"/>
  <c r="P1315" i="1" l="1"/>
  <c r="X1315" i="1" l="1"/>
  <c r="B1315" i="1" s="1"/>
  <c r="C1316" i="1"/>
  <c r="P1316" i="1" l="1"/>
  <c r="X1316" i="1" l="1"/>
  <c r="B1316" i="1" s="1"/>
  <c r="C1317" i="1"/>
  <c r="P1317" i="1" l="1"/>
  <c r="X1317" i="1" l="1"/>
  <c r="C1318" i="1" l="1"/>
  <c r="R1318" i="1" s="1"/>
  <c r="B1317" i="1"/>
  <c r="P1318" i="1" l="1"/>
  <c r="X1318" i="1" l="1"/>
  <c r="B1318" i="1" l="1"/>
  <c r="Z1318" i="1"/>
  <c r="C1319" i="1"/>
  <c r="P1319" i="1" l="1"/>
  <c r="X1319" i="1" l="1"/>
  <c r="B1319" i="1" s="1"/>
  <c r="C1320" i="1"/>
  <c r="P1320" i="1" l="1"/>
  <c r="X1320" i="1" l="1"/>
  <c r="B1320" i="1" s="1"/>
  <c r="C1321" i="1" l="1"/>
  <c r="P1321" i="1" l="1"/>
  <c r="X1321" i="1" l="1"/>
  <c r="B1321" i="1" s="1"/>
  <c r="C1322" i="1" l="1"/>
  <c r="P1322" i="1" s="1"/>
  <c r="X1322" i="1" l="1"/>
  <c r="B1322" i="1" s="1"/>
  <c r="C1323" i="1" l="1"/>
  <c r="P1323" i="1" l="1"/>
  <c r="X1323" i="1" l="1"/>
  <c r="B1323" i="1" s="1"/>
  <c r="C1324" i="1"/>
  <c r="P1324" i="1" l="1"/>
  <c r="X1324" i="1" l="1"/>
  <c r="B1324" i="1" s="1"/>
  <c r="C1325" i="1" l="1"/>
  <c r="P1325" i="1" s="1"/>
  <c r="X1325" i="1" l="1"/>
  <c r="C1326" i="1" l="1"/>
  <c r="B1325" i="1"/>
  <c r="P1326" i="1" l="1"/>
  <c r="X1326" i="1" l="1"/>
  <c r="B1326" i="1" s="1"/>
  <c r="C1327" i="1" l="1"/>
  <c r="P1327" i="1" s="1"/>
  <c r="X1327" i="1" l="1"/>
  <c r="B1327" i="1" s="1"/>
  <c r="C1328" i="1" l="1"/>
  <c r="P1328" i="1" l="1"/>
  <c r="X1328" i="1" l="1"/>
  <c r="B1328" i="1" s="1"/>
  <c r="C1329" i="1"/>
  <c r="P1329" i="1" l="1"/>
  <c r="X1329" i="1" l="1"/>
  <c r="C1330" i="1" l="1"/>
  <c r="B1329" i="1"/>
  <c r="P1330" i="1" l="1"/>
  <c r="X1330" i="1" l="1"/>
  <c r="B1330" i="1" s="1"/>
  <c r="C1331" i="1" l="1"/>
  <c r="P1331" i="1" s="1"/>
  <c r="X1331" i="1" l="1"/>
  <c r="B1331" i="1" s="1"/>
  <c r="C1332" i="1" l="1"/>
  <c r="P1332" i="1" l="1"/>
  <c r="X1332" i="1" l="1"/>
  <c r="B1332" i="1" s="1"/>
  <c r="C1333" i="1"/>
  <c r="P1333" i="1" l="1"/>
  <c r="X1333" i="1" l="1"/>
  <c r="C1334" i="1" s="1"/>
  <c r="P1334" i="1" l="1"/>
  <c r="B1333" i="1"/>
  <c r="X1334" i="1" l="1"/>
  <c r="B1334" i="1" s="1"/>
  <c r="C1335" i="1" l="1"/>
  <c r="P1335" i="1" s="1"/>
  <c r="X1335" i="1" l="1"/>
  <c r="B1335" i="1" s="1"/>
  <c r="C1336" i="1" l="1"/>
  <c r="P1336" i="1" s="1"/>
  <c r="X1336" i="1" l="1"/>
  <c r="B1336" i="1" s="1"/>
  <c r="C1337" i="1" l="1"/>
  <c r="P1337" i="1" s="1"/>
  <c r="X1337" i="1" l="1"/>
  <c r="C1338" i="1" l="1"/>
  <c r="B1337" i="1"/>
  <c r="P1338" i="1" l="1"/>
  <c r="X1338" i="1" l="1"/>
  <c r="B1338" i="1" s="1"/>
  <c r="C1339" i="1" l="1"/>
  <c r="P1339" i="1" s="1"/>
  <c r="X1339" i="1" l="1"/>
  <c r="B1339" i="1" s="1"/>
  <c r="C1340" i="1" l="1"/>
  <c r="P1340" i="1" s="1"/>
  <c r="X1340" i="1" l="1"/>
  <c r="B1340" i="1" s="1"/>
  <c r="C1341" i="1"/>
  <c r="P1341" i="1" l="1"/>
  <c r="X1341" i="1" l="1"/>
  <c r="C1342" i="1" l="1"/>
  <c r="B1341" i="1"/>
  <c r="P1342" i="1" l="1"/>
  <c r="X1342" i="1" l="1"/>
  <c r="B1342" i="1" s="1"/>
  <c r="C1343" i="1"/>
  <c r="P1343" i="1" l="1"/>
  <c r="X1343" i="1" l="1"/>
  <c r="B1343" i="1" s="1"/>
  <c r="C1344" i="1"/>
  <c r="P1344" i="1" l="1"/>
  <c r="X1344" i="1" l="1"/>
  <c r="B1344" i="1" s="1"/>
  <c r="C1345" i="1" l="1"/>
  <c r="P1345" i="1" s="1"/>
  <c r="X1345" i="1" l="1"/>
  <c r="C1346" i="1" l="1"/>
  <c r="B1345" i="1"/>
  <c r="P1346" i="1" l="1"/>
  <c r="X1346" i="1" l="1"/>
  <c r="B1346" i="1" s="1"/>
  <c r="C1347" i="1" l="1"/>
  <c r="P1347" i="1" s="1"/>
  <c r="X1347" i="1" l="1"/>
  <c r="B1347" i="1" s="1"/>
  <c r="C1348" i="1"/>
  <c r="P1348" i="1" l="1"/>
  <c r="X1348" i="1" l="1"/>
  <c r="B1348" i="1" s="1"/>
  <c r="C1349" i="1" l="1"/>
  <c r="R1349" i="1" s="1"/>
  <c r="P1349" i="1" l="1"/>
  <c r="X1349" i="1" l="1"/>
  <c r="C1350" i="1" l="1"/>
  <c r="P1350" i="1" s="1"/>
  <c r="Z1349" i="1"/>
  <c r="B1349" i="1"/>
  <c r="X1350" i="1" l="1"/>
  <c r="B1350" i="1" s="1"/>
  <c r="C1351" i="1"/>
  <c r="P1351" i="1" l="1"/>
  <c r="X1351" i="1" l="1"/>
  <c r="B1351" i="1" s="1"/>
  <c r="C1352" i="1" l="1"/>
  <c r="P1352" i="1" l="1"/>
  <c r="X1352" i="1" l="1"/>
  <c r="B1352" i="1" s="1"/>
  <c r="C1353" i="1" l="1"/>
  <c r="P1353" i="1" s="1"/>
  <c r="X1353" i="1" l="1"/>
  <c r="C1354" i="1" s="1"/>
  <c r="P1354" i="1" l="1"/>
  <c r="B1353" i="1"/>
  <c r="X1354" i="1" l="1"/>
  <c r="B1354" i="1" s="1"/>
  <c r="C1355" i="1" l="1"/>
  <c r="P1355" i="1" s="1"/>
  <c r="X1355" i="1" l="1"/>
  <c r="B1355" i="1" s="1"/>
  <c r="C1356" i="1" l="1"/>
  <c r="P1356" i="1" s="1"/>
  <c r="X1356" i="1" l="1"/>
  <c r="B1356" i="1" s="1"/>
  <c r="C1357" i="1"/>
  <c r="P1357" i="1" l="1"/>
  <c r="X1357" i="1" l="1"/>
  <c r="C1358" i="1" l="1"/>
  <c r="B1357" i="1"/>
  <c r="P1358" i="1" l="1"/>
  <c r="X1358" i="1" l="1"/>
  <c r="B1358" i="1" s="1"/>
  <c r="C1359" i="1" l="1"/>
  <c r="P1359" i="1" s="1"/>
  <c r="X1359" i="1" l="1"/>
  <c r="B1359" i="1" s="1"/>
  <c r="C1360" i="1" l="1"/>
  <c r="P1360" i="1" s="1"/>
  <c r="X1360" i="1" l="1"/>
  <c r="C1361" i="1" s="1"/>
  <c r="P1361" i="1" l="1"/>
  <c r="B1360" i="1"/>
  <c r="X1361" i="1" l="1"/>
  <c r="B1361" i="1" s="1"/>
  <c r="C1362" i="1"/>
  <c r="P1362" i="1" l="1"/>
  <c r="X1362" i="1" l="1"/>
  <c r="C1363" i="1" s="1"/>
  <c r="P1363" i="1" l="1"/>
  <c r="B1362" i="1"/>
  <c r="X1363" i="1" l="1"/>
  <c r="B1363" i="1" s="1"/>
  <c r="C1364" i="1" l="1"/>
  <c r="P1364" i="1" s="1"/>
  <c r="X1364" i="1" l="1"/>
  <c r="B1364" i="1" s="1"/>
  <c r="C1365" i="1" l="1"/>
  <c r="P1365" i="1" s="1"/>
  <c r="X1365" i="1" l="1"/>
  <c r="C1366" i="1" s="1"/>
  <c r="P1366" i="1" l="1"/>
  <c r="B1365" i="1"/>
  <c r="X1366" i="1" l="1"/>
  <c r="B1366" i="1" s="1"/>
  <c r="C1367" i="1"/>
  <c r="P1367" i="1" l="1"/>
  <c r="X1367" i="1" l="1"/>
  <c r="B1367" i="1" s="1"/>
  <c r="C1368" i="1" l="1"/>
  <c r="P1368" i="1" s="1"/>
  <c r="X1368" i="1" l="1"/>
  <c r="B1368" i="1" s="1"/>
  <c r="C1369" i="1" l="1"/>
  <c r="P1369" i="1" l="1"/>
  <c r="X1369" i="1" l="1"/>
  <c r="C1370" i="1" l="1"/>
  <c r="B1369" i="1"/>
  <c r="P1370" i="1" l="1"/>
  <c r="X1370" i="1" l="1"/>
  <c r="B1370" i="1" s="1"/>
  <c r="C1371" i="1"/>
  <c r="P1371" i="1" l="1"/>
  <c r="X1371" i="1" l="1"/>
  <c r="B1371" i="1" s="1"/>
  <c r="C1372" i="1" l="1"/>
  <c r="P1372" i="1" s="1"/>
  <c r="X1372" i="1" l="1"/>
  <c r="B1372" i="1" s="1"/>
  <c r="C1373" i="1" l="1"/>
  <c r="P1373" i="1" s="1"/>
  <c r="X1373" i="1" l="1"/>
  <c r="C1374" i="1" s="1"/>
  <c r="P1374" i="1" l="1"/>
  <c r="B1373" i="1"/>
  <c r="X1374" i="1" l="1"/>
  <c r="B1374" i="1" s="1"/>
  <c r="C1375" i="1" l="1"/>
  <c r="P1375" i="1" s="1"/>
  <c r="X1375" i="1" l="1"/>
  <c r="B1375" i="1" s="1"/>
  <c r="C1376" i="1" l="1"/>
  <c r="P1376" i="1" s="1"/>
  <c r="X1376" i="1" l="1"/>
  <c r="B1376" i="1" s="1"/>
  <c r="C1377" i="1"/>
  <c r="P1377" i="1" l="1"/>
  <c r="X1377" i="1" l="1"/>
  <c r="C1378" i="1" s="1"/>
  <c r="P1378" i="1" l="1"/>
  <c r="B1377" i="1"/>
  <c r="X1378" i="1" l="1"/>
  <c r="B1378" i="1" s="1"/>
  <c r="C1379" i="1"/>
  <c r="P1379" i="1" l="1"/>
  <c r="X1379" i="1" l="1"/>
  <c r="B1379" i="1" s="1"/>
  <c r="C1380" i="1"/>
  <c r="P1380" i="1" l="1"/>
  <c r="X1380" i="1" l="1"/>
  <c r="B1380" i="1" s="1"/>
  <c r="C1381" i="1" l="1"/>
  <c r="P1381" i="1" l="1"/>
  <c r="X1381" i="1" s="1"/>
  <c r="Z1381" i="1" s="1"/>
  <c r="R1381" i="1"/>
  <c r="C1382" i="1" l="1"/>
  <c r="B1381" i="1"/>
  <c r="P1382" i="1" l="1"/>
  <c r="X1382" i="1" l="1"/>
  <c r="B1382" i="1" s="1"/>
  <c r="C1383" i="1"/>
  <c r="P1383" i="1" l="1"/>
  <c r="X1383" i="1" l="1"/>
  <c r="B1383" i="1" s="1"/>
  <c r="C1384" i="1"/>
  <c r="P1384" i="1" l="1"/>
  <c r="X1384" i="1" l="1"/>
  <c r="B1384" i="1" s="1"/>
  <c r="C1385" i="1" l="1"/>
  <c r="P1385" i="1" l="1"/>
  <c r="X1385" i="1" l="1"/>
  <c r="C1386" i="1" s="1"/>
  <c r="P1386" i="1" l="1"/>
  <c r="B1385" i="1"/>
  <c r="X1386" i="1" l="1"/>
  <c r="B1386" i="1" s="1"/>
  <c r="C1387" i="1"/>
  <c r="P1387" i="1" l="1"/>
  <c r="X1387" i="1" l="1"/>
  <c r="B1387" i="1" s="1"/>
  <c r="C1388" i="1" l="1"/>
  <c r="P1388" i="1" s="1"/>
  <c r="X1388" i="1" l="1"/>
  <c r="B1388" i="1" s="1"/>
  <c r="C1389" i="1" l="1"/>
  <c r="P1389" i="1" s="1"/>
  <c r="X1389" i="1" l="1"/>
  <c r="C1390" i="1" s="1"/>
  <c r="P1390" i="1" l="1"/>
  <c r="B1389" i="1"/>
  <c r="X1390" i="1" l="1"/>
  <c r="B1390" i="1" s="1"/>
  <c r="C1391" i="1"/>
  <c r="P1391" i="1" l="1"/>
  <c r="X1391" i="1" l="1"/>
  <c r="B1391" i="1" s="1"/>
  <c r="C1392" i="1" l="1"/>
  <c r="P1392" i="1" s="1"/>
  <c r="X1392" i="1" l="1"/>
  <c r="B1392" i="1" s="1"/>
  <c r="C1393" i="1" l="1"/>
  <c r="P1393" i="1" s="1"/>
  <c r="X1393" i="1" l="1"/>
  <c r="C1394" i="1" s="1"/>
  <c r="P1394" i="1" l="1"/>
  <c r="B1393" i="1"/>
  <c r="X1394" i="1" l="1"/>
  <c r="B1394" i="1" s="1"/>
  <c r="C1395" i="1"/>
  <c r="P1395" i="1" l="1"/>
  <c r="X1395" i="1" l="1"/>
  <c r="B1395" i="1" s="1"/>
  <c r="C1396" i="1"/>
  <c r="P1396" i="1" l="1"/>
  <c r="X1396" i="1" l="1"/>
  <c r="B1396" i="1" s="1"/>
  <c r="C1397" i="1"/>
  <c r="P1397" i="1" l="1"/>
  <c r="X1397" i="1" l="1"/>
  <c r="C1398" i="1" s="1"/>
  <c r="P1398" i="1" l="1"/>
  <c r="B1397" i="1"/>
  <c r="X1398" i="1" l="1"/>
  <c r="B1398" i="1" s="1"/>
  <c r="C1399" i="1"/>
  <c r="P1399" i="1" l="1"/>
  <c r="X1399" i="1" l="1"/>
  <c r="B1399" i="1" s="1"/>
  <c r="C1400" i="1"/>
  <c r="P1400" i="1" l="1"/>
  <c r="X1400" i="1" l="1"/>
  <c r="C1401" i="1" s="1"/>
  <c r="P1401" i="1" l="1"/>
  <c r="B1400" i="1"/>
  <c r="X1401" i="1" l="1"/>
  <c r="B1401" i="1" s="1"/>
  <c r="C1402" i="1" l="1"/>
  <c r="P1402" i="1" s="1"/>
  <c r="X1402" i="1" l="1"/>
  <c r="B1402" i="1" s="1"/>
  <c r="C1403" i="1" l="1"/>
  <c r="P1403" i="1" s="1"/>
  <c r="X1403" i="1" l="1"/>
  <c r="B1403" i="1" s="1"/>
  <c r="C1404" i="1"/>
  <c r="P1404" i="1" l="1"/>
  <c r="X1404" i="1" l="1"/>
  <c r="B1404" i="1" s="1"/>
  <c r="C1405" i="1" l="1"/>
  <c r="P1405" i="1" s="1"/>
  <c r="X1405" i="1" l="1"/>
  <c r="B1405" i="1" s="1"/>
  <c r="C1406" i="1" l="1"/>
  <c r="P1406" i="1" s="1"/>
  <c r="X1406" i="1" l="1"/>
  <c r="B1406" i="1" s="1"/>
  <c r="C1407" i="1" l="1"/>
  <c r="P1407" i="1" l="1"/>
  <c r="X1407" i="1" l="1"/>
  <c r="C1408" i="1" s="1"/>
  <c r="P1408" i="1" l="1"/>
  <c r="B1407" i="1"/>
  <c r="X1408" i="1" l="1"/>
  <c r="B1408" i="1" s="1"/>
  <c r="C1409" i="1" l="1"/>
  <c r="P1409" i="1" s="1"/>
  <c r="X1409" i="1" l="1"/>
  <c r="B1409" i="1" s="1"/>
  <c r="C1410" i="1" l="1"/>
  <c r="P1410" i="1" l="1"/>
  <c r="X1410" i="1" s="1"/>
  <c r="R1410" i="1"/>
  <c r="B1410" i="1" l="1"/>
  <c r="Z1410" i="1"/>
  <c r="C1411" i="1"/>
  <c r="P1411" i="1" s="1"/>
  <c r="X1411" i="1" l="1"/>
  <c r="C1412" i="1" l="1"/>
  <c r="B1411" i="1"/>
  <c r="P1412" i="1" l="1"/>
  <c r="X1412" i="1" l="1"/>
  <c r="B1412" i="1" s="1"/>
  <c r="C1413" i="1" l="1"/>
  <c r="P1413" i="1" l="1"/>
  <c r="X1413" i="1" l="1"/>
  <c r="B1413" i="1" s="1"/>
  <c r="C1414" i="1" l="1"/>
  <c r="P1414" i="1" l="1"/>
  <c r="X1414" i="1" l="1"/>
  <c r="B1414" i="1" s="1"/>
  <c r="C1415" i="1"/>
  <c r="P1415" i="1" l="1"/>
  <c r="X1415" i="1" l="1"/>
  <c r="C1416" i="1" s="1"/>
  <c r="P1416" i="1" l="1"/>
  <c r="B1415" i="1"/>
  <c r="X1416" i="1" l="1"/>
  <c r="B1416" i="1" s="1"/>
  <c r="C1417" i="1" l="1"/>
  <c r="P1417" i="1" s="1"/>
  <c r="X1417" i="1" l="1"/>
  <c r="B1417" i="1" s="1"/>
  <c r="C1418" i="1" l="1"/>
  <c r="P1418" i="1" s="1"/>
  <c r="X1418" i="1" l="1"/>
  <c r="B1418" i="1" s="1"/>
  <c r="C1419" i="1" l="1"/>
  <c r="P1419" i="1" l="1"/>
  <c r="X1419" i="1" l="1"/>
  <c r="C1420" i="1" s="1"/>
  <c r="P1420" i="1" l="1"/>
  <c r="B1419" i="1"/>
  <c r="X1420" i="1" l="1"/>
  <c r="B1420" i="1" s="1"/>
  <c r="C1421" i="1" l="1"/>
  <c r="P1421" i="1" s="1"/>
  <c r="X1421" i="1" l="1"/>
  <c r="B1421" i="1" s="1"/>
  <c r="C1422" i="1" l="1"/>
  <c r="P1422" i="1" s="1"/>
  <c r="X1422" i="1" l="1"/>
  <c r="C1423" i="1" l="1"/>
  <c r="B1422" i="1"/>
  <c r="P1423" i="1" l="1"/>
  <c r="X1423" i="1" l="1"/>
  <c r="B1423" i="1" s="1"/>
  <c r="C1424" i="1" l="1"/>
  <c r="P1424" i="1" s="1"/>
  <c r="X1424" i="1" l="1"/>
  <c r="C1425" i="1" s="1"/>
  <c r="P1425" i="1" l="1"/>
  <c r="B1424" i="1"/>
  <c r="X1425" i="1" l="1"/>
  <c r="B1425" i="1" s="1"/>
  <c r="C1426" i="1"/>
  <c r="P1426" i="1" l="1"/>
  <c r="X1426" i="1" l="1"/>
  <c r="B1426" i="1" s="1"/>
  <c r="C1427" i="1"/>
  <c r="P1427" i="1" l="1"/>
  <c r="X1427" i="1" l="1"/>
  <c r="B1427" i="1" s="1"/>
  <c r="C1428" i="1" l="1"/>
  <c r="P1428" i="1" l="1"/>
  <c r="X1428" i="1" l="1"/>
  <c r="C1429" i="1" s="1"/>
  <c r="P1429" i="1" l="1"/>
  <c r="B1428" i="1"/>
  <c r="X1429" i="1" l="1"/>
  <c r="B1429" i="1" s="1"/>
  <c r="C1430" i="1"/>
  <c r="P1430" i="1" l="1"/>
  <c r="X1430" i="1" l="1"/>
  <c r="C1431" i="1" s="1"/>
  <c r="P1431" i="1" l="1"/>
  <c r="B1430" i="1"/>
  <c r="X1431" i="1" l="1"/>
  <c r="B1431" i="1" s="1"/>
  <c r="C1432" i="1"/>
  <c r="P1432" i="1" l="1"/>
  <c r="X1432" i="1" l="1"/>
  <c r="C1433" i="1" l="1"/>
  <c r="B1432" i="1"/>
  <c r="P1433" i="1" l="1"/>
  <c r="X1433" i="1" l="1"/>
  <c r="B1433" i="1" s="1"/>
  <c r="C1434" i="1" l="1"/>
  <c r="P1434" i="1" s="1"/>
  <c r="X1434" i="1" l="1"/>
  <c r="B1434" i="1" s="1"/>
  <c r="C1435" i="1"/>
  <c r="P1435" i="1" l="1"/>
  <c r="X1435" i="1" l="1"/>
  <c r="B1435" i="1" s="1"/>
  <c r="C1436" i="1" l="1"/>
  <c r="P1436" i="1" l="1"/>
  <c r="X1436" i="1" l="1"/>
  <c r="C1437" i="1" s="1"/>
  <c r="P1437" i="1" l="1"/>
  <c r="B1436" i="1"/>
  <c r="X1437" i="1" l="1"/>
  <c r="B1437" i="1" s="1"/>
  <c r="C1438" i="1"/>
  <c r="P1438" i="1" l="1"/>
  <c r="X1438" i="1" l="1"/>
  <c r="B1438" i="1" s="1"/>
  <c r="C1439" i="1" l="1"/>
  <c r="P1439" i="1" l="1"/>
  <c r="X1439" i="1" l="1"/>
  <c r="B1439" i="1" s="1"/>
  <c r="C1440" i="1" l="1"/>
  <c r="P1440" i="1" s="1"/>
  <c r="X1440" i="1" l="1"/>
  <c r="B1440" i="1" s="1"/>
  <c r="C1441" i="1" l="1"/>
  <c r="P1441" i="1" l="1"/>
  <c r="X1441" i="1" s="1"/>
  <c r="Z1441" i="1" s="1"/>
  <c r="R1441" i="1"/>
  <c r="C1442" i="1" l="1"/>
  <c r="B1441" i="1"/>
  <c r="P1442" i="1" l="1"/>
  <c r="X1442" i="1" l="1"/>
  <c r="B1442" i="1" s="1"/>
  <c r="C1443" i="1" l="1"/>
  <c r="P1443" i="1" s="1"/>
  <c r="X1443" i="1" l="1"/>
  <c r="B1443" i="1" s="1"/>
  <c r="C1444" i="1" l="1"/>
  <c r="P1444" i="1" s="1"/>
  <c r="X1444" i="1" l="1"/>
  <c r="C1445" i="1" s="1"/>
  <c r="P1445" i="1" l="1"/>
  <c r="B1444" i="1"/>
  <c r="X1445" i="1" l="1"/>
  <c r="B1445" i="1" s="1"/>
  <c r="C1446" i="1" l="1"/>
  <c r="P1446" i="1" s="1"/>
  <c r="X1446" i="1" l="1"/>
  <c r="C1447" i="1" s="1"/>
  <c r="P1447" i="1" l="1"/>
  <c r="B1446" i="1"/>
  <c r="X1447" i="1" l="1"/>
  <c r="B1447" i="1" s="1"/>
  <c r="C1448" i="1"/>
  <c r="P1448" i="1" l="1"/>
  <c r="X1448" i="1" l="1"/>
  <c r="B1448" i="1" s="1"/>
  <c r="C1449" i="1"/>
  <c r="P1449" i="1" l="1"/>
  <c r="X1449" i="1" l="1"/>
  <c r="B1449" i="1" s="1"/>
  <c r="C1450" i="1"/>
  <c r="P1450" i="1" l="1"/>
  <c r="X1450" i="1" l="1"/>
  <c r="C1451" i="1" s="1"/>
  <c r="P1451" i="1" l="1"/>
  <c r="B1450" i="1"/>
  <c r="X1451" i="1" l="1"/>
  <c r="B1451" i="1" s="1"/>
  <c r="C1452" i="1" l="1"/>
  <c r="P1452" i="1" s="1"/>
  <c r="X1452" i="1" l="1"/>
  <c r="C1453" i="1" s="1"/>
  <c r="P1453" i="1" l="1"/>
  <c r="B1452" i="1"/>
  <c r="X1453" i="1" l="1"/>
  <c r="B1453" i="1" s="1"/>
  <c r="C1454" i="1" l="1"/>
  <c r="P1454" i="1" s="1"/>
  <c r="X1454" i="1" l="1"/>
  <c r="C1455" i="1" l="1"/>
  <c r="B1454" i="1"/>
  <c r="P1455" i="1" l="1"/>
  <c r="X1455" i="1" l="1"/>
  <c r="B1455" i="1" s="1"/>
  <c r="C1456" i="1" l="1"/>
  <c r="P1456" i="1" s="1"/>
  <c r="X1456" i="1" l="1"/>
  <c r="B1456" i="1" s="1"/>
  <c r="C1457" i="1" l="1"/>
  <c r="P1457" i="1" s="1"/>
  <c r="X1457" i="1" l="1"/>
  <c r="B1457" i="1" s="1"/>
  <c r="C1458" i="1" l="1"/>
  <c r="P1458" i="1" s="1"/>
  <c r="X1458" i="1" l="1"/>
  <c r="C1459" i="1" l="1"/>
  <c r="B1458" i="1"/>
  <c r="P1459" i="1" l="1"/>
  <c r="X1459" i="1" l="1"/>
  <c r="B1459" i="1" s="1"/>
  <c r="C1460" i="1" l="1"/>
  <c r="P1460" i="1" l="1"/>
  <c r="X1460" i="1" l="1"/>
  <c r="C1461" i="1" l="1"/>
  <c r="B1460" i="1"/>
  <c r="P1461" i="1" l="1"/>
  <c r="X1461" i="1" l="1"/>
  <c r="B1461" i="1" s="1"/>
  <c r="C1462" i="1" l="1"/>
  <c r="P1462" i="1" s="1"/>
  <c r="X1462" i="1" l="1"/>
  <c r="C1463" i="1" s="1"/>
  <c r="P1463" i="1" l="1"/>
  <c r="B1462" i="1"/>
  <c r="X1463" i="1" l="1"/>
  <c r="B1463" i="1" s="1"/>
  <c r="C1464" i="1"/>
  <c r="P1464" i="1" l="1"/>
  <c r="X1464" i="1" l="1"/>
  <c r="B1464" i="1" s="1"/>
  <c r="C1465" i="1"/>
  <c r="P1465" i="1" l="1"/>
  <c r="X1465" i="1" l="1"/>
  <c r="B1465" i="1" s="1"/>
  <c r="C1466" i="1"/>
  <c r="P1466" i="1" l="1"/>
  <c r="X1466" i="1" l="1"/>
  <c r="C1467" i="1" s="1"/>
  <c r="P1467" i="1" l="1"/>
  <c r="B1466" i="1"/>
  <c r="X1467" i="1" l="1"/>
  <c r="B1467" i="1" s="1"/>
  <c r="C1468" i="1"/>
  <c r="P1468" i="1" l="1"/>
  <c r="X1468" i="1" l="1"/>
  <c r="C1469" i="1" s="1"/>
  <c r="P1469" i="1" l="1"/>
  <c r="B1468" i="1"/>
  <c r="X1469" i="1" l="1"/>
  <c r="B1469" i="1" s="1"/>
  <c r="C1470" i="1" l="1"/>
  <c r="P1470" i="1" s="1"/>
  <c r="X1470" i="1" l="1"/>
  <c r="C1471" i="1" l="1"/>
  <c r="B1470" i="1"/>
  <c r="P1471" i="1" l="1"/>
  <c r="X1471" i="1" l="1"/>
  <c r="B1471" i="1" s="1"/>
  <c r="C1472" i="1" l="1"/>
  <c r="P1472" i="1" l="1"/>
  <c r="X1472" i="1" s="1"/>
  <c r="R1472" i="1"/>
  <c r="B1472" i="1" l="1"/>
  <c r="Z1472" i="1"/>
  <c r="C1473" i="1"/>
  <c r="P1473" i="1" l="1"/>
  <c r="X1473" i="1" l="1"/>
  <c r="B1473" i="1" s="1"/>
  <c r="C1474" i="1"/>
  <c r="P1474" i="1" l="1"/>
  <c r="X1474" i="1" l="1"/>
  <c r="C1475" i="1" l="1"/>
  <c r="B1474" i="1"/>
  <c r="P1475" i="1" l="1"/>
  <c r="X1475" i="1" l="1"/>
  <c r="B1475" i="1" s="1"/>
  <c r="C1476" i="1" l="1"/>
  <c r="P1476" i="1" l="1"/>
  <c r="X1476" i="1" l="1"/>
  <c r="C1477" i="1" s="1"/>
  <c r="P1477" i="1" l="1"/>
  <c r="B1476" i="1"/>
  <c r="X1477" i="1" l="1"/>
  <c r="B1477" i="1" s="1"/>
  <c r="C1478" i="1"/>
  <c r="P1478" i="1" l="1"/>
  <c r="X1478" i="1" l="1"/>
  <c r="B1478" i="1" s="1"/>
  <c r="C1479" i="1" l="1"/>
  <c r="P1479" i="1" s="1"/>
  <c r="X1479" i="1" l="1"/>
  <c r="C1480" i="1" s="1"/>
  <c r="P1480" i="1" l="1"/>
  <c r="B1479" i="1"/>
  <c r="X1480" i="1" l="1"/>
  <c r="B1480" i="1" s="1"/>
  <c r="C1481" i="1" l="1"/>
  <c r="P1481" i="1" s="1"/>
  <c r="X1481" i="1" l="1"/>
  <c r="C1482" i="1" l="1"/>
  <c r="B1481" i="1"/>
  <c r="P1482" i="1" l="1"/>
  <c r="X1482" i="1" l="1"/>
  <c r="B1482" i="1" s="1"/>
  <c r="C1483" i="1" l="1"/>
  <c r="P1483" i="1" l="1"/>
  <c r="X1483" i="1" l="1"/>
  <c r="B1483" i="1" s="1"/>
  <c r="C1484" i="1"/>
  <c r="P1484" i="1" l="1"/>
  <c r="X1484" i="1" l="1"/>
  <c r="C1485" i="1" l="1"/>
  <c r="B1484" i="1"/>
  <c r="P1485" i="1" l="1"/>
  <c r="X1485" i="1" l="1"/>
  <c r="B1485" i="1" s="1"/>
  <c r="C1486" i="1"/>
  <c r="P1486" i="1" l="1"/>
  <c r="X1486" i="1" l="1"/>
  <c r="B1486" i="1" s="1"/>
  <c r="C1487" i="1" l="1"/>
  <c r="P1487" i="1" s="1"/>
  <c r="X1487" i="1" l="1"/>
  <c r="B1487" i="1" s="1"/>
  <c r="C1488" i="1" l="1"/>
  <c r="P1488" i="1" s="1"/>
  <c r="X1488" i="1" l="1"/>
  <c r="C1489" i="1" s="1"/>
  <c r="P1489" i="1" l="1"/>
  <c r="B1488" i="1"/>
  <c r="X1489" i="1" l="1"/>
  <c r="B1489" i="1" s="1"/>
  <c r="C1490" i="1"/>
  <c r="P1490" i="1" l="1"/>
  <c r="X1490" i="1" l="1"/>
  <c r="C1491" i="1" l="1"/>
  <c r="B1490" i="1"/>
  <c r="P1491" i="1" l="1"/>
  <c r="X1491" i="1" l="1"/>
  <c r="B1491" i="1" s="1"/>
  <c r="C1492" i="1"/>
  <c r="P1492" i="1" l="1"/>
  <c r="X1492" i="1" l="1"/>
  <c r="C1493" i="1" s="1"/>
  <c r="P1493" i="1" l="1"/>
  <c r="B1492" i="1"/>
  <c r="X1493" i="1" l="1"/>
  <c r="B1493" i="1" s="1"/>
  <c r="C1494" i="1"/>
  <c r="P1494" i="1" l="1"/>
  <c r="X1494" i="1" l="1"/>
  <c r="B1494" i="1" s="1"/>
  <c r="C1495" i="1" l="1"/>
  <c r="P1495" i="1" s="1"/>
  <c r="X1495" i="1" l="1"/>
  <c r="B1495" i="1" s="1"/>
  <c r="C1496" i="1" l="1"/>
  <c r="P1496" i="1" s="1"/>
  <c r="X1496" i="1" l="1"/>
  <c r="C1497" i="1" s="1"/>
  <c r="P1497" i="1" l="1"/>
  <c r="B1496" i="1"/>
  <c r="X1497" i="1" l="1"/>
  <c r="B1497" i="1" s="1"/>
  <c r="C1498" i="1" l="1"/>
  <c r="P1498" i="1" s="1"/>
  <c r="X1498" i="1" l="1"/>
  <c r="C1499" i="1" s="1"/>
  <c r="P1499" i="1" l="1"/>
  <c r="B1498" i="1"/>
  <c r="X1499" i="1" l="1"/>
  <c r="B1499" i="1" s="1"/>
  <c r="C1500" i="1"/>
  <c r="P1500" i="1" l="1"/>
  <c r="X1500" i="1" l="1"/>
  <c r="C1501" i="1" l="1"/>
  <c r="B1500" i="1"/>
  <c r="P1501" i="1" l="1"/>
  <c r="X1501" i="1" l="1"/>
  <c r="C1502" i="1" l="1"/>
  <c r="R1502" i="1" s="1"/>
  <c r="B1501" i="1"/>
  <c r="P1502" i="1" l="1"/>
  <c r="X1502" i="1" l="1"/>
  <c r="B1502" i="1" l="1"/>
  <c r="Z1502" i="1"/>
  <c r="C1503" i="1"/>
  <c r="P1503" i="1" s="1"/>
  <c r="X1503" i="1" l="1"/>
  <c r="B1503" i="1" s="1"/>
  <c r="C1504" i="1"/>
  <c r="P1504" i="1" l="1"/>
  <c r="X1504" i="1" l="1"/>
  <c r="C1505" i="1" s="1"/>
  <c r="P1505" i="1" l="1"/>
  <c r="B1504" i="1"/>
  <c r="X1505" i="1" l="1"/>
  <c r="B1505" i="1" s="1"/>
  <c r="C1506" i="1" l="1"/>
  <c r="P1506" i="1" s="1"/>
  <c r="X1506" i="1" l="1"/>
  <c r="C1507" i="1" s="1"/>
  <c r="P1507" i="1" l="1"/>
  <c r="B1506" i="1"/>
  <c r="X1507" i="1" l="1"/>
  <c r="B1507" i="1" s="1"/>
  <c r="C1508" i="1"/>
  <c r="P1508" i="1" l="1"/>
  <c r="X1508" i="1" l="1"/>
  <c r="C1509" i="1" l="1"/>
  <c r="B1508" i="1"/>
  <c r="P1509" i="1" l="1"/>
  <c r="X1509" i="1" l="1"/>
  <c r="B1509" i="1" s="1"/>
  <c r="C1510" i="1" l="1"/>
  <c r="P1510" i="1" s="1"/>
  <c r="X1510" i="1" l="1"/>
  <c r="B1510" i="1" s="1"/>
  <c r="C1511" i="1" l="1"/>
  <c r="P1511" i="1" l="1"/>
  <c r="X1511" i="1" l="1"/>
  <c r="B1511" i="1" s="1"/>
  <c r="C1512" i="1"/>
  <c r="P1512" i="1" l="1"/>
  <c r="X1512" i="1" l="1"/>
  <c r="C1513" i="1" s="1"/>
  <c r="P1513" i="1" l="1"/>
  <c r="B1512" i="1"/>
  <c r="X1513" i="1" l="1"/>
  <c r="B1513" i="1" s="1"/>
  <c r="C1514" i="1" l="1"/>
  <c r="P1514" i="1" s="1"/>
  <c r="X1514" i="1" l="1"/>
  <c r="C1515" i="1" s="1"/>
  <c r="P1515" i="1" l="1"/>
  <c r="B1514" i="1"/>
  <c r="X1515" i="1" l="1"/>
  <c r="B1515" i="1" s="1"/>
  <c r="C1516" i="1"/>
  <c r="P1516" i="1" l="1"/>
  <c r="X1516" i="1" l="1"/>
  <c r="C1517" i="1" l="1"/>
  <c r="B1516" i="1"/>
  <c r="P1517" i="1" l="1"/>
  <c r="X1517" i="1" l="1"/>
  <c r="B1517" i="1" s="1"/>
  <c r="C1518" i="1" l="1"/>
  <c r="P1518" i="1" s="1"/>
  <c r="X1518" i="1" l="1"/>
  <c r="C1519" i="1" s="1"/>
  <c r="P1519" i="1" l="1"/>
  <c r="B1518" i="1"/>
  <c r="X1519" i="1" l="1"/>
  <c r="B1519" i="1" s="1"/>
  <c r="C1520" i="1"/>
  <c r="P1520" i="1" l="1"/>
  <c r="X1520" i="1" l="1"/>
  <c r="B1520" i="1" s="1"/>
  <c r="C1521" i="1"/>
  <c r="P1521" i="1" l="1"/>
  <c r="X1521" i="1" l="1"/>
  <c r="B1521" i="1" s="1"/>
  <c r="C1522" i="1"/>
  <c r="P1522" i="1" l="1"/>
  <c r="X1522" i="1" l="1"/>
  <c r="B1522" i="1" s="1"/>
  <c r="C1523" i="1"/>
  <c r="P1523" i="1" l="1"/>
  <c r="X1523" i="1" l="1"/>
  <c r="C1524" i="1" s="1"/>
  <c r="P1524" i="1" l="1"/>
  <c r="B1523" i="1"/>
  <c r="X1524" i="1" l="1"/>
  <c r="B1524" i="1" s="1"/>
  <c r="C1525" i="1"/>
  <c r="P1525" i="1" l="1"/>
  <c r="X1525" i="1" l="1"/>
  <c r="B1525" i="1" s="1"/>
  <c r="C1526" i="1" l="1"/>
  <c r="P1526" i="1" l="1"/>
  <c r="X1526" i="1" l="1"/>
  <c r="C1527" i="1" s="1"/>
  <c r="P1527" i="1" l="1"/>
  <c r="B1526" i="1"/>
  <c r="X1527" i="1" l="1"/>
  <c r="B1527" i="1" s="1"/>
  <c r="C1528" i="1" l="1"/>
  <c r="P1528" i="1" s="1"/>
  <c r="X1528" i="1" l="1"/>
  <c r="C1529" i="1" s="1"/>
  <c r="P1529" i="1" l="1"/>
  <c r="B1528" i="1"/>
  <c r="X1529" i="1" l="1"/>
  <c r="B1529" i="1" s="1"/>
  <c r="C1530" i="1"/>
  <c r="P1530" i="1" l="1"/>
  <c r="X1530" i="1" l="1"/>
  <c r="C1531" i="1" s="1"/>
  <c r="P1531" i="1" l="1"/>
  <c r="B1530" i="1"/>
  <c r="X1531" i="1" l="1"/>
  <c r="B1531" i="1" s="1"/>
  <c r="C1532" i="1"/>
  <c r="P1532" i="1" l="1"/>
  <c r="X1532" i="1" l="1"/>
  <c r="B1532" i="1" s="1"/>
  <c r="C1533" i="1" l="1"/>
  <c r="P1533" i="1" l="1"/>
  <c r="X1533" i="1" l="1"/>
  <c r="B1533" i="1" s="1"/>
  <c r="C1534" i="1"/>
  <c r="P1534" i="1" l="1"/>
  <c r="X1534" i="1" l="1"/>
  <c r="C1535" i="1" s="1"/>
  <c r="R1535" i="1" s="1"/>
  <c r="P1535" i="1" l="1"/>
  <c r="B1534" i="1"/>
  <c r="X1535" i="1" l="1"/>
  <c r="B1535" i="1" l="1"/>
  <c r="Z1535" i="1"/>
  <c r="C1536" i="1"/>
  <c r="P1536" i="1" s="1"/>
  <c r="X1536" i="1" l="1"/>
  <c r="C1537" i="1" l="1"/>
  <c r="B1536" i="1"/>
  <c r="P1537" i="1" l="1"/>
  <c r="X1537" i="1" l="1"/>
  <c r="B1537" i="1" s="1"/>
  <c r="C1538" i="1" l="1"/>
  <c r="P1538" i="1" s="1"/>
  <c r="X1538" i="1" l="1"/>
  <c r="C1539" i="1" s="1"/>
  <c r="P1539" i="1" l="1"/>
  <c r="B1538" i="1"/>
  <c r="X1539" i="1" l="1"/>
  <c r="B1539" i="1" s="1"/>
  <c r="C1540" i="1"/>
  <c r="P1540" i="1" l="1"/>
  <c r="X1540" i="1" l="1"/>
  <c r="B1540" i="1" s="1"/>
  <c r="C1541" i="1" l="1"/>
  <c r="P1541" i="1" s="1"/>
  <c r="X1541" i="1" l="1"/>
  <c r="B1541" i="1" s="1"/>
  <c r="C1542" i="1" l="1"/>
  <c r="P1542" i="1" l="1"/>
  <c r="X1542" i="1" l="1"/>
  <c r="C1543" i="1" l="1"/>
  <c r="B1542" i="1"/>
  <c r="P1543" i="1" l="1"/>
  <c r="X1543" i="1" l="1"/>
  <c r="B1543" i="1" s="1"/>
  <c r="C1544" i="1" l="1"/>
  <c r="P1544" i="1" l="1"/>
  <c r="X1544" i="1" l="1"/>
  <c r="C1545" i="1" l="1"/>
  <c r="B1544" i="1"/>
  <c r="P1545" i="1" l="1"/>
  <c r="X1545" i="1" l="1"/>
  <c r="B1545" i="1" s="1"/>
  <c r="C1546" i="1" l="1"/>
  <c r="P1546" i="1" s="1"/>
  <c r="X1546" i="1" l="1"/>
  <c r="C1547" i="1" s="1"/>
  <c r="P1547" i="1" l="1"/>
  <c r="B1546" i="1"/>
  <c r="X1547" i="1" l="1"/>
  <c r="B1547" i="1" s="1"/>
  <c r="C1548" i="1" l="1"/>
  <c r="P1548" i="1" s="1"/>
  <c r="X1548" i="1" l="1"/>
  <c r="B1548" i="1" s="1"/>
  <c r="C1549" i="1" l="1"/>
  <c r="P1549" i="1" l="1"/>
  <c r="X1549" i="1" l="1"/>
  <c r="B1549" i="1" s="1"/>
  <c r="C1550" i="1" l="1"/>
  <c r="P1550" i="1" s="1"/>
  <c r="X1550" i="1" l="1"/>
  <c r="C1551" i="1" s="1"/>
  <c r="P1551" i="1" l="1"/>
  <c r="B1550" i="1"/>
  <c r="X1551" i="1" l="1"/>
  <c r="B1551" i="1" s="1"/>
  <c r="C1552" i="1" l="1"/>
  <c r="P1552" i="1" l="1"/>
  <c r="X1552" i="1" l="1"/>
  <c r="C1553" i="1" s="1"/>
  <c r="P1553" i="1" l="1"/>
  <c r="B1552" i="1"/>
  <c r="X1553" i="1" l="1"/>
  <c r="C1554" i="1" s="1"/>
  <c r="B1553" i="1" l="1"/>
  <c r="P1554" i="1"/>
  <c r="X1554" i="1" l="1"/>
  <c r="C1555" i="1" s="1"/>
  <c r="P1555" i="1" l="1"/>
  <c r="B1554" i="1"/>
  <c r="X1555" i="1" l="1"/>
  <c r="B1555" i="1" s="1"/>
  <c r="C1556" i="1" l="1"/>
  <c r="P1556" i="1" l="1"/>
  <c r="X1556" i="1" l="1"/>
  <c r="C1557" i="1" s="1"/>
  <c r="B1556" i="1" l="1"/>
  <c r="P1557" i="1"/>
  <c r="X1557" i="1" l="1"/>
  <c r="B1557" i="1" s="1"/>
  <c r="C1558" i="1" l="1"/>
  <c r="P1558" i="1" l="1"/>
  <c r="X1558" i="1" l="1"/>
  <c r="C1559" i="1" s="1"/>
  <c r="P1559" i="1" l="1"/>
  <c r="B1558" i="1"/>
  <c r="X1559" i="1" l="1"/>
  <c r="B1559" i="1" s="1"/>
  <c r="C1560" i="1" l="1"/>
  <c r="P1560" i="1" l="1"/>
  <c r="X1560" i="1" l="1"/>
  <c r="B1560" i="1" s="1"/>
  <c r="C1561" i="1" l="1"/>
  <c r="P1561" i="1" l="1"/>
  <c r="X1561" i="1" l="1"/>
  <c r="C1562" i="1" s="1"/>
  <c r="P1562" i="1" l="1"/>
  <c r="B1561" i="1"/>
  <c r="X1562" i="1" l="1"/>
  <c r="B1562" i="1" s="1"/>
  <c r="C1563" i="1" l="1"/>
  <c r="R1563" i="1" s="1"/>
  <c r="P1563" i="1" l="1"/>
  <c r="X1563" i="1" l="1"/>
  <c r="C1564" i="1" l="1"/>
  <c r="P1564" i="1" s="1"/>
  <c r="Z1563" i="1"/>
  <c r="B1563" i="1"/>
  <c r="X1564" i="1" l="1"/>
  <c r="B1564" i="1" s="1"/>
  <c r="C1565" i="1" l="1"/>
  <c r="P1565" i="1" l="1"/>
  <c r="X1565" i="1" l="1"/>
  <c r="B1565" i="1" s="1"/>
  <c r="C1566" i="1" l="1"/>
  <c r="P1566" i="1" l="1"/>
  <c r="X1566" i="1" l="1"/>
  <c r="C1567" i="1" s="1"/>
  <c r="P1567" i="1" l="1"/>
  <c r="B1566" i="1"/>
  <c r="X1567" i="1" l="1"/>
  <c r="C1568" i="1" s="1"/>
  <c r="B1567" i="1" l="1"/>
  <c r="P1568" i="1"/>
  <c r="X1568" i="1" l="1"/>
  <c r="B1568" i="1" s="1"/>
  <c r="C1569" i="1" l="1"/>
  <c r="P1569" i="1" l="1"/>
  <c r="X1569" i="1" l="1"/>
  <c r="B1569" i="1" s="1"/>
  <c r="C1570" i="1" l="1"/>
  <c r="P1570" i="1" l="1"/>
  <c r="X1570" i="1" l="1"/>
  <c r="C1571" i="1" s="1"/>
  <c r="P1571" i="1" l="1"/>
  <c r="B1570" i="1"/>
  <c r="X1571" i="1" l="1"/>
  <c r="B1571" i="1" s="1"/>
  <c r="C1572" i="1" l="1"/>
  <c r="P1572" i="1" l="1"/>
  <c r="X1572" i="1" l="1"/>
  <c r="B1572" i="1" s="1"/>
  <c r="C1573" i="1" l="1"/>
  <c r="P1573" i="1" l="1"/>
  <c r="X1573" i="1" l="1"/>
  <c r="B1573" i="1" s="1"/>
  <c r="C1574" i="1" l="1"/>
  <c r="P1574" i="1" l="1"/>
  <c r="X1574" i="1" l="1"/>
  <c r="C1575" i="1" s="1"/>
  <c r="P1575" i="1" l="1"/>
  <c r="B1574" i="1"/>
  <c r="X1575" i="1" l="1"/>
  <c r="B1575" i="1" s="1"/>
  <c r="C1576" i="1" l="1"/>
  <c r="P1576" i="1" l="1"/>
  <c r="X1576" i="1" l="1"/>
  <c r="B1576" i="1" s="1"/>
  <c r="C1577" i="1" l="1"/>
  <c r="P1577" i="1" s="1"/>
  <c r="X1577" i="1" l="1"/>
  <c r="B1577" i="1" s="1"/>
  <c r="C1578" i="1"/>
  <c r="P1578" i="1" l="1"/>
  <c r="X1578" i="1" l="1"/>
  <c r="C1579" i="1" s="1"/>
  <c r="P1579" i="1" l="1"/>
  <c r="B1578" i="1"/>
  <c r="X1579" i="1" l="1"/>
  <c r="C1580" i="1" s="1"/>
  <c r="B1579" i="1" l="1"/>
  <c r="P1580" i="1"/>
  <c r="X1580" i="1" l="1"/>
  <c r="C1581" i="1" s="1"/>
  <c r="B1580" i="1" l="1"/>
  <c r="P1581" i="1"/>
  <c r="X1581" i="1" l="1"/>
  <c r="B1581" i="1" s="1"/>
  <c r="C1582" i="1" l="1"/>
  <c r="P1582" i="1" s="1"/>
  <c r="X1582" i="1" l="1"/>
  <c r="C1583" i="1" l="1"/>
  <c r="B1582" i="1"/>
  <c r="P1583" i="1" l="1"/>
  <c r="X1583" i="1" l="1"/>
  <c r="B1583" i="1" s="1"/>
  <c r="C1584" i="1" l="1"/>
  <c r="P1584" i="1" l="1"/>
  <c r="X1584" i="1" l="1"/>
  <c r="B1584" i="1" s="1"/>
  <c r="C1585" i="1"/>
  <c r="P1585" i="1" l="1"/>
  <c r="X1585" i="1" l="1"/>
  <c r="B1585" i="1" s="1"/>
  <c r="C1586" i="1" l="1"/>
  <c r="P1586" i="1" l="1"/>
  <c r="X1586" i="1" l="1"/>
  <c r="C1587" i="1" s="1"/>
  <c r="P1587" i="1" l="1"/>
  <c r="B1586" i="1"/>
  <c r="X1587" i="1" l="1"/>
  <c r="B1587" i="1" s="1"/>
  <c r="C1588" i="1"/>
  <c r="P1588" i="1" l="1"/>
  <c r="X1588" i="1" l="1"/>
  <c r="B1588" i="1" s="1"/>
  <c r="C1589" i="1" l="1"/>
  <c r="P1589" i="1" s="1"/>
  <c r="X1589" i="1" l="1"/>
  <c r="B1589" i="1" s="1"/>
  <c r="C1590" i="1" l="1"/>
  <c r="P1590" i="1" l="1"/>
  <c r="X1590" i="1" l="1"/>
  <c r="C1591" i="1" s="1"/>
  <c r="P1591" i="1" l="1"/>
  <c r="B1590" i="1"/>
  <c r="X1591" i="1" l="1"/>
  <c r="B1591" i="1" s="1"/>
  <c r="C1592" i="1"/>
  <c r="P1592" i="1" l="1"/>
  <c r="X1592" i="1" l="1"/>
  <c r="B1592" i="1" s="1"/>
  <c r="C1593" i="1" l="1"/>
  <c r="P1593" i="1" s="1"/>
  <c r="X1593" i="1" l="1"/>
  <c r="B1593" i="1" s="1"/>
  <c r="C1594" i="1" l="1"/>
  <c r="R1594" i="1" s="1"/>
  <c r="P1594" i="1" l="1"/>
  <c r="X1594" i="1" l="1"/>
  <c r="B1594" i="1" l="1"/>
  <c r="Z1594" i="1"/>
  <c r="C1595" i="1"/>
  <c r="P1595" i="1" l="1"/>
  <c r="X1595" i="1" l="1"/>
  <c r="C1596" i="1" s="1"/>
  <c r="P1596" i="1" l="1"/>
  <c r="B1595" i="1"/>
  <c r="X1596" i="1" l="1"/>
  <c r="B1596" i="1" s="1"/>
  <c r="C1597" i="1"/>
  <c r="P1597" i="1" l="1"/>
  <c r="X1597" i="1" l="1"/>
  <c r="B1597" i="1" s="1"/>
  <c r="C1598" i="1"/>
  <c r="P1598" i="1" l="1"/>
  <c r="X1598" i="1" l="1"/>
  <c r="B1598" i="1" s="1"/>
  <c r="C1599" i="1" l="1"/>
  <c r="P1599" i="1" l="1"/>
  <c r="X1599" i="1" l="1"/>
  <c r="B1599" i="1" s="1"/>
  <c r="C1600" i="1" l="1"/>
  <c r="P1600" i="1" s="1"/>
  <c r="X1600" i="1" l="1"/>
  <c r="B1600" i="1" s="1"/>
  <c r="C1601" i="1" l="1"/>
  <c r="P1601" i="1" s="1"/>
  <c r="X1601" i="1" l="1"/>
  <c r="B1601" i="1" s="1"/>
  <c r="C1602" i="1" l="1"/>
  <c r="P1602" i="1" s="1"/>
  <c r="X1602" i="1" l="1"/>
  <c r="B1602" i="1" s="1"/>
  <c r="C1603" i="1" l="1"/>
  <c r="P1603" i="1" s="1"/>
  <c r="X1603" i="1" l="1"/>
  <c r="B1603" i="1" s="1"/>
  <c r="C1604" i="1" l="1"/>
  <c r="P1604" i="1" s="1"/>
  <c r="X1604" i="1" l="1"/>
  <c r="B1604" i="1" s="1"/>
  <c r="C1605" i="1" l="1"/>
  <c r="P1605" i="1" l="1"/>
  <c r="X1605" i="1" l="1"/>
  <c r="C1606" i="1" l="1"/>
  <c r="B1605" i="1"/>
  <c r="P1606" i="1" l="1"/>
  <c r="X1606" i="1" l="1"/>
  <c r="B1606" i="1" s="1"/>
  <c r="C1607" i="1"/>
  <c r="P1607" i="1" l="1"/>
  <c r="X1607" i="1" l="1"/>
  <c r="B1607" i="1" s="1"/>
  <c r="C1608" i="1" l="1"/>
  <c r="P1608" i="1" l="1"/>
  <c r="X1608" i="1" l="1"/>
  <c r="B1608" i="1" s="1"/>
  <c r="C1609" i="1"/>
  <c r="P1609" i="1" l="1"/>
  <c r="X1609" i="1" l="1"/>
  <c r="C1610" i="1" s="1"/>
  <c r="P1610" i="1" l="1"/>
  <c r="B1609" i="1"/>
  <c r="X1610" i="1" l="1"/>
  <c r="B1610" i="1" s="1"/>
  <c r="C1611" i="1" l="1"/>
  <c r="P1611" i="1" s="1"/>
  <c r="X1611" i="1" l="1"/>
  <c r="B1611" i="1" s="1"/>
  <c r="C1612" i="1" l="1"/>
  <c r="P1612" i="1" s="1"/>
  <c r="X1612" i="1" l="1"/>
  <c r="B1612" i="1" s="1"/>
  <c r="C1613" i="1" l="1"/>
  <c r="P1613" i="1" s="1"/>
  <c r="X1613" i="1" l="1"/>
  <c r="C1614" i="1" s="1"/>
  <c r="P1614" i="1" l="1"/>
  <c r="B1613" i="1"/>
  <c r="X1614" i="1" l="1"/>
  <c r="B1614" i="1" s="1"/>
  <c r="C1615" i="1"/>
  <c r="P1615" i="1" l="1"/>
  <c r="X1615" i="1" l="1"/>
  <c r="B1615" i="1" s="1"/>
  <c r="C1616" i="1"/>
  <c r="P1616" i="1" l="1"/>
  <c r="X1616" i="1" l="1"/>
  <c r="B1616" i="1" s="1"/>
  <c r="C1617" i="1"/>
  <c r="P1617" i="1" l="1"/>
  <c r="X1617" i="1" l="1"/>
  <c r="C1618" i="1" s="1"/>
  <c r="P1618" i="1" l="1"/>
  <c r="B1617" i="1"/>
  <c r="X1618" i="1" l="1"/>
  <c r="B1618" i="1" s="1"/>
  <c r="C1619" i="1" l="1"/>
  <c r="P1619" i="1" s="1"/>
  <c r="X1619" i="1" l="1"/>
  <c r="B1619" i="1" s="1"/>
  <c r="C1620" i="1"/>
  <c r="P1620" i="1" l="1"/>
  <c r="X1620" i="1" l="1"/>
  <c r="B1620" i="1" s="1"/>
  <c r="C1621" i="1" l="1"/>
  <c r="P1621" i="1" l="1"/>
  <c r="X1621" i="1" l="1"/>
  <c r="C1622" i="1" l="1"/>
  <c r="R1622" i="1" s="1"/>
  <c r="B1621" i="1"/>
  <c r="P1622" i="1" l="1"/>
  <c r="X1622" i="1" l="1"/>
  <c r="B1622" i="1" l="1"/>
  <c r="Z1622" i="1"/>
  <c r="C1623" i="1"/>
  <c r="P1623" i="1" s="1"/>
  <c r="X1623" i="1" l="1"/>
  <c r="B1623" i="1" s="1"/>
  <c r="C1624" i="1" l="1"/>
  <c r="P1624" i="1" l="1"/>
  <c r="X1624" i="1" l="1"/>
  <c r="B1624" i="1" s="1"/>
  <c r="C1625" i="1"/>
  <c r="P1625" i="1" l="1"/>
  <c r="X1625" i="1" l="1"/>
  <c r="C1626" i="1" l="1"/>
  <c r="B1625" i="1"/>
  <c r="P1626" i="1" l="1"/>
  <c r="X1626" i="1" l="1"/>
  <c r="B1626" i="1" s="1"/>
  <c r="C1627" i="1"/>
  <c r="P1627" i="1" l="1"/>
  <c r="X1627" i="1" l="1"/>
  <c r="B1627" i="1" s="1"/>
  <c r="C1628" i="1" l="1"/>
  <c r="P1628" i="1" l="1"/>
  <c r="X1628" i="1" l="1"/>
  <c r="B1628" i="1" s="1"/>
  <c r="C1629" i="1" l="1"/>
  <c r="P1629" i="1" s="1"/>
  <c r="X1629" i="1" l="1"/>
  <c r="C1630" i="1" s="1"/>
  <c r="P1630" i="1" l="1"/>
  <c r="B1629" i="1"/>
  <c r="X1630" i="1" l="1"/>
  <c r="B1630" i="1" s="1"/>
  <c r="C1631" i="1"/>
  <c r="P1631" i="1" l="1"/>
  <c r="X1631" i="1" l="1"/>
  <c r="B1631" i="1" s="1"/>
  <c r="C1632" i="1" l="1"/>
  <c r="P1632" i="1" l="1"/>
  <c r="X1632" i="1" l="1"/>
  <c r="B1632" i="1" s="1"/>
  <c r="C1633" i="1"/>
  <c r="P1633" i="1" l="1"/>
  <c r="X1633" i="1" l="1"/>
  <c r="C1634" i="1" s="1"/>
  <c r="P1634" i="1" l="1"/>
  <c r="B1633" i="1"/>
  <c r="X1634" i="1" l="1"/>
  <c r="B1634" i="1" s="1"/>
  <c r="C1635" i="1" l="1"/>
  <c r="P1635" i="1" s="1"/>
  <c r="X1635" i="1" l="1"/>
  <c r="B1635" i="1" s="1"/>
  <c r="C1636" i="1" l="1"/>
  <c r="P1636" i="1" s="1"/>
  <c r="X1636" i="1" l="1"/>
  <c r="B1636" i="1" s="1"/>
  <c r="C1637" i="1" l="1"/>
  <c r="P1637" i="1" l="1"/>
  <c r="X1637" i="1" l="1"/>
  <c r="C1638" i="1" s="1"/>
  <c r="P1638" i="1" l="1"/>
  <c r="B1637" i="1"/>
  <c r="X1638" i="1" l="1"/>
  <c r="B1638" i="1" s="1"/>
  <c r="C1639" i="1" l="1"/>
  <c r="P1639" i="1" s="1"/>
  <c r="X1639" i="1" l="1"/>
  <c r="B1639" i="1" s="1"/>
  <c r="C1640" i="1" l="1"/>
  <c r="P1640" i="1" s="1"/>
  <c r="X1640" i="1" l="1"/>
  <c r="C1641" i="1" s="1"/>
  <c r="P1641" i="1" l="1"/>
  <c r="B1640" i="1"/>
  <c r="X1641" i="1" l="1"/>
  <c r="B1641" i="1" s="1"/>
  <c r="C1642" i="1" l="1"/>
  <c r="P1642" i="1" s="1"/>
  <c r="X1642" i="1" l="1"/>
  <c r="C1643" i="1" s="1"/>
  <c r="P1643" i="1" l="1"/>
  <c r="B1642" i="1"/>
  <c r="X1643" i="1" l="1"/>
  <c r="B1643" i="1" s="1"/>
  <c r="C1644" i="1" l="1"/>
  <c r="P1644" i="1" s="1"/>
  <c r="X1644" i="1" l="1"/>
  <c r="B1644" i="1" s="1"/>
  <c r="C1645" i="1" l="1"/>
  <c r="P1645" i="1" l="1"/>
  <c r="X1645" i="1" l="1"/>
  <c r="B1645" i="1" s="1"/>
  <c r="C1646" i="1" l="1"/>
  <c r="P1646" i="1" s="1"/>
  <c r="X1646" i="1" l="1"/>
  <c r="B1646" i="1" s="1"/>
  <c r="C1647" i="1" l="1"/>
  <c r="P1647" i="1" s="1"/>
  <c r="X1647" i="1" l="1"/>
  <c r="C1648" i="1" s="1"/>
  <c r="P1648" i="1" l="1"/>
  <c r="B1647" i="1"/>
  <c r="X1648" i="1" l="1"/>
  <c r="B1648" i="1" s="1"/>
  <c r="C1649" i="1" l="1"/>
  <c r="P1649" i="1" l="1"/>
  <c r="X1649" i="1" l="1"/>
  <c r="B1649" i="1" s="1"/>
  <c r="C1650" i="1"/>
  <c r="P1650" i="1" l="1"/>
  <c r="X1650" i="1" l="1"/>
  <c r="B1650" i="1" s="1"/>
  <c r="C1651" i="1"/>
  <c r="P1651" i="1" l="1"/>
  <c r="X1651" i="1" l="1"/>
  <c r="C1652" i="1" s="1"/>
  <c r="P1652" i="1" l="1"/>
  <c r="B1651" i="1"/>
  <c r="X1652" i="1" l="1"/>
  <c r="B1652" i="1" s="1"/>
  <c r="C1653" i="1"/>
  <c r="P1653" i="1" l="1"/>
  <c r="X1653" i="1" l="1"/>
  <c r="B1653" i="1" s="1"/>
  <c r="C1654" i="1" l="1"/>
  <c r="R1654" i="1" s="1"/>
  <c r="P1654" i="1" l="1"/>
  <c r="X1654" i="1" l="1"/>
  <c r="B1654" i="1" l="1"/>
  <c r="Z1654" i="1"/>
  <c r="C1655" i="1"/>
  <c r="P1655" i="1" l="1"/>
  <c r="X1655" i="1" l="1"/>
  <c r="B1655" i="1" s="1"/>
  <c r="C1656" i="1" l="1"/>
  <c r="P1656" i="1" s="1"/>
  <c r="X1656" i="1" l="1"/>
  <c r="B1656" i="1" s="1"/>
  <c r="C1657" i="1" l="1"/>
  <c r="P1657" i="1" s="1"/>
  <c r="X1657" i="1" l="1"/>
  <c r="B1657" i="1" s="1"/>
  <c r="C1658" i="1" l="1"/>
  <c r="P1658" i="1" l="1"/>
  <c r="X1658" i="1" l="1"/>
  <c r="B1658" i="1" s="1"/>
  <c r="C1659" i="1" l="1"/>
  <c r="P1659" i="1" s="1"/>
  <c r="X1659" i="1" l="1"/>
  <c r="C1660" i="1" l="1"/>
  <c r="B1659" i="1"/>
  <c r="P1660" i="1" l="1"/>
  <c r="X1660" i="1" l="1"/>
  <c r="B1660" i="1" s="1"/>
  <c r="C1661" i="1" l="1"/>
  <c r="P1661" i="1" s="1"/>
  <c r="X1661" i="1" l="1"/>
  <c r="B1661" i="1" s="1"/>
  <c r="C1662" i="1" l="1"/>
  <c r="P1662" i="1" s="1"/>
  <c r="X1662" i="1" l="1"/>
  <c r="B1662" i="1" s="1"/>
  <c r="C1663" i="1" l="1"/>
  <c r="P1663" i="1" l="1"/>
  <c r="X1663" i="1" l="1"/>
  <c r="C1664" i="1" s="1"/>
  <c r="P1664" i="1" l="1"/>
  <c r="B1663" i="1"/>
  <c r="X1664" i="1" l="1"/>
  <c r="B1664" i="1" s="1"/>
  <c r="C1665" i="1" l="1"/>
  <c r="P1665" i="1" s="1"/>
  <c r="X1665" i="1" l="1"/>
  <c r="B1665" i="1" s="1"/>
  <c r="C1666" i="1" l="1"/>
  <c r="P1666" i="1" s="1"/>
  <c r="X1666" i="1" l="1"/>
  <c r="B1666" i="1" s="1"/>
  <c r="C1667" i="1" l="1"/>
  <c r="P1667" i="1" s="1"/>
  <c r="X1667" i="1" l="1"/>
  <c r="C1668" i="1" l="1"/>
  <c r="B1667" i="1"/>
  <c r="P1668" i="1" l="1"/>
  <c r="X1668" i="1" l="1"/>
  <c r="B1668" i="1" s="1"/>
  <c r="C1669" i="1" l="1"/>
  <c r="P1669" i="1" s="1"/>
  <c r="X1669" i="1" l="1"/>
  <c r="B1669" i="1" s="1"/>
  <c r="C1670" i="1" l="1"/>
  <c r="P1670" i="1" l="1"/>
  <c r="X1670" i="1" l="1"/>
  <c r="B1670" i="1" s="1"/>
  <c r="C1671" i="1" l="1"/>
  <c r="P1671" i="1" s="1"/>
  <c r="X1671" i="1" l="1"/>
  <c r="C1672" i="1" s="1"/>
  <c r="P1672" i="1" l="1"/>
  <c r="B1671" i="1"/>
  <c r="X1672" i="1" l="1"/>
  <c r="B1672" i="1" s="1"/>
  <c r="C1673" i="1"/>
  <c r="P1673" i="1" l="1"/>
  <c r="X1673" i="1" l="1"/>
  <c r="B1673" i="1" s="1"/>
  <c r="C1674" i="1" l="1"/>
  <c r="P1674" i="1" l="1"/>
  <c r="X1674" i="1" l="1"/>
  <c r="B1674" i="1" s="1"/>
  <c r="C1675" i="1" l="1"/>
  <c r="P1675" i="1" s="1"/>
  <c r="X1675" i="1" l="1"/>
  <c r="C1676" i="1" s="1"/>
  <c r="P1676" i="1" l="1"/>
  <c r="B1675" i="1"/>
  <c r="X1676" i="1" l="1"/>
  <c r="B1676" i="1" s="1"/>
  <c r="C1677" i="1"/>
  <c r="P1677" i="1" l="1"/>
  <c r="X1677" i="1" l="1"/>
  <c r="B1677" i="1" s="1"/>
  <c r="C1678" i="1" l="1"/>
  <c r="P1678" i="1" l="1"/>
  <c r="X1678" i="1" l="1"/>
  <c r="B1678" i="1" s="1"/>
  <c r="C1679" i="1"/>
  <c r="P1679" i="1" l="1"/>
  <c r="X1679" i="1" l="1"/>
  <c r="B1679" i="1" s="1"/>
  <c r="C1680" i="1"/>
  <c r="P1680" i="1" l="1"/>
  <c r="X1680" i="1" l="1"/>
  <c r="B1680" i="1" s="1"/>
  <c r="C1681" i="1" l="1"/>
  <c r="P1681" i="1" l="1"/>
  <c r="X1681" i="1" l="1"/>
  <c r="B1681" i="1" s="1"/>
  <c r="C1682" i="1" l="1"/>
  <c r="P1682" i="1" s="1"/>
  <c r="X1682" i="1" l="1"/>
  <c r="B1682" i="1" s="1"/>
  <c r="C1683" i="1" l="1"/>
  <c r="P1683" i="1" l="1"/>
  <c r="X1683" i="1" s="1"/>
  <c r="R1683" i="1"/>
  <c r="B1683" i="1" l="1"/>
  <c r="Z1683" i="1"/>
  <c r="C1684" i="1"/>
  <c r="P1684" i="1" s="1"/>
  <c r="X1684" i="1" l="1"/>
  <c r="B1684" i="1" s="1"/>
  <c r="C1685" i="1" l="1"/>
  <c r="P1685" i="1" s="1"/>
  <c r="X1685" i="1" l="1"/>
  <c r="C1686" i="1" s="1"/>
  <c r="P1686" i="1" l="1"/>
  <c r="B1685" i="1"/>
  <c r="X1686" i="1" l="1"/>
  <c r="B1686" i="1" s="1"/>
  <c r="C1687" i="1"/>
  <c r="P1687" i="1" l="1"/>
  <c r="X1687" i="1" l="1"/>
  <c r="B1687" i="1" s="1"/>
  <c r="C1688" i="1"/>
  <c r="P1688" i="1" l="1"/>
  <c r="X1688" i="1" l="1"/>
  <c r="B1688" i="1" s="1"/>
  <c r="C1689" i="1" l="1"/>
  <c r="P1689" i="1" l="1"/>
  <c r="X1689" i="1" l="1"/>
  <c r="C1690" i="1" s="1"/>
  <c r="B1689" i="1" l="1"/>
  <c r="P1690" i="1"/>
  <c r="X1690" i="1" l="1"/>
  <c r="B1690" i="1" s="1"/>
  <c r="C1691" i="1" l="1"/>
  <c r="P1691" i="1" l="1"/>
  <c r="X1691" i="1" l="1"/>
  <c r="B1691" i="1" s="1"/>
  <c r="C1692" i="1" l="1"/>
  <c r="P1692" i="1" s="1"/>
  <c r="X1692" i="1" l="1"/>
  <c r="B1692" i="1" s="1"/>
  <c r="C1693" i="1" l="1"/>
  <c r="P1693" i="1" l="1"/>
  <c r="X1693" i="1" l="1"/>
  <c r="C1694" i="1" l="1"/>
  <c r="B1693" i="1"/>
  <c r="P1694" i="1" l="1"/>
  <c r="X1694" i="1" l="1"/>
  <c r="B1694" i="1" s="1"/>
  <c r="C1695" i="1" l="1"/>
  <c r="P1695" i="1" s="1"/>
  <c r="X1695" i="1" l="1"/>
  <c r="B1695" i="1" s="1"/>
  <c r="C1696" i="1" l="1"/>
  <c r="P1696" i="1" s="1"/>
  <c r="X1696" i="1" l="1"/>
  <c r="C1697" i="1" l="1"/>
  <c r="B1696" i="1"/>
  <c r="P1697" i="1" l="1"/>
  <c r="X1697" i="1" l="1"/>
  <c r="B1697" i="1" s="1"/>
  <c r="C1698" i="1" l="1"/>
  <c r="P1698" i="1" l="1"/>
  <c r="X1698" i="1" l="1"/>
  <c r="C1699" i="1" s="1"/>
  <c r="P1699" i="1" l="1"/>
  <c r="B1698" i="1"/>
  <c r="X1699" i="1" l="1"/>
  <c r="B1699" i="1" s="1"/>
  <c r="C1700" i="1"/>
  <c r="P1700" i="1" l="1"/>
  <c r="X1700" i="1" l="1"/>
  <c r="C1701" i="1" s="1"/>
  <c r="P1701" i="1" l="1"/>
  <c r="B1700" i="1"/>
  <c r="X1701" i="1" l="1"/>
  <c r="B1701" i="1" s="1"/>
  <c r="C1702" i="1" l="1"/>
  <c r="P1702" i="1" s="1"/>
  <c r="X1702" i="1" l="1"/>
  <c r="B1702" i="1" s="1"/>
  <c r="C1703" i="1" l="1"/>
  <c r="P1703" i="1" s="1"/>
  <c r="X1703" i="1" l="1"/>
  <c r="B1703" i="1" s="1"/>
  <c r="C1704" i="1"/>
  <c r="P1704" i="1" l="1"/>
  <c r="X1704" i="1" l="1"/>
  <c r="C1705" i="1" s="1"/>
  <c r="P1705" i="1" l="1"/>
  <c r="B1704" i="1"/>
  <c r="X1705" i="1" l="1"/>
  <c r="B1705" i="1" s="1"/>
  <c r="C1706" i="1"/>
  <c r="P1706" i="1" l="1"/>
  <c r="X1706" i="1" l="1"/>
  <c r="B1706" i="1" s="1"/>
  <c r="C1707" i="1" l="1"/>
  <c r="P1707" i="1" s="1"/>
  <c r="X1707" i="1" l="1"/>
  <c r="B1707" i="1" s="1"/>
  <c r="C1708" i="1" l="1"/>
  <c r="P1708" i="1" l="1"/>
  <c r="X1708" i="1" l="1"/>
  <c r="B1708" i="1" s="1"/>
  <c r="C1709" i="1" l="1"/>
  <c r="P1709" i="1" s="1"/>
  <c r="X1709" i="1" l="1"/>
  <c r="C1710" i="1" l="1"/>
  <c r="B1709" i="1"/>
  <c r="P1710" i="1" l="1"/>
  <c r="X1710" i="1" l="1"/>
  <c r="B1710" i="1" s="1"/>
  <c r="C1711" i="1" l="1"/>
  <c r="P1711" i="1" s="1"/>
  <c r="X1711" i="1" l="1"/>
  <c r="B1711" i="1" s="1"/>
  <c r="C1712" i="1"/>
  <c r="P1712" i="1" l="1"/>
  <c r="X1712" i="1" l="1"/>
  <c r="B1712" i="1" s="1"/>
  <c r="C1713" i="1" l="1"/>
  <c r="P1713" i="1" l="1"/>
  <c r="X1713" i="1" l="1"/>
  <c r="B1713" i="1" s="1"/>
  <c r="C1714" i="1" l="1"/>
  <c r="P1714" i="1" l="1"/>
  <c r="R1714" i="1"/>
  <c r="X1714" i="1" l="1"/>
  <c r="Z1714" i="1" s="1"/>
  <c r="B1714" i="1" l="1"/>
  <c r="C1715" i="1"/>
  <c r="P1715" i="1" s="1"/>
  <c r="X1715" i="1" l="1"/>
  <c r="B1715" i="1" s="1"/>
  <c r="C1716" i="1" l="1"/>
  <c r="P1716" i="1" s="1"/>
  <c r="X1716" i="1" l="1"/>
  <c r="B1716" i="1" s="1"/>
  <c r="C1717" i="1" l="1"/>
  <c r="P1717" i="1" l="1"/>
  <c r="X1717" i="1" l="1"/>
  <c r="B1717" i="1" s="1"/>
  <c r="C1718" i="1" l="1"/>
  <c r="P1718" i="1" s="1"/>
  <c r="X1718" i="1" l="1"/>
  <c r="B1718" i="1" s="1"/>
  <c r="C1719" i="1" l="1"/>
  <c r="P1719" i="1" s="1"/>
  <c r="X1719" i="1" l="1"/>
  <c r="B1719" i="1" s="1"/>
  <c r="C1720" i="1" l="1"/>
  <c r="P1720" i="1" s="1"/>
  <c r="X1720" i="1" l="1"/>
  <c r="B1720" i="1" s="1"/>
  <c r="C1721" i="1"/>
  <c r="P1721" i="1" l="1"/>
  <c r="X1721" i="1" l="1"/>
  <c r="B1721" i="1" s="1"/>
  <c r="C1722" i="1" l="1"/>
  <c r="P1722" i="1" l="1"/>
  <c r="X1722" i="1" l="1"/>
  <c r="B1722" i="1" s="1"/>
  <c r="C1723" i="1" l="1"/>
  <c r="P1723" i="1" s="1"/>
  <c r="X1723" i="1" l="1"/>
  <c r="B1723" i="1" s="1"/>
  <c r="C1724" i="1" l="1"/>
  <c r="P1724" i="1" s="1"/>
  <c r="X1724" i="1" l="1"/>
  <c r="C1725" i="1" s="1"/>
  <c r="P1725" i="1" l="1"/>
  <c r="B1724" i="1"/>
  <c r="X1725" i="1" l="1"/>
  <c r="C1726" i="1" l="1"/>
  <c r="B1725" i="1"/>
  <c r="P1726" i="1" l="1"/>
  <c r="X1726" i="1" l="1"/>
  <c r="C1727" i="1" s="1"/>
  <c r="P1727" i="1" l="1"/>
  <c r="B1726" i="1"/>
  <c r="X1727" i="1" l="1"/>
  <c r="C1728" i="1" l="1"/>
  <c r="B1727" i="1"/>
  <c r="P1728" i="1" l="1"/>
  <c r="X1728" i="1" l="1"/>
  <c r="B1728" i="1" s="1"/>
  <c r="C1729" i="1" l="1"/>
  <c r="P1729" i="1" s="1"/>
  <c r="X1729" i="1" l="1"/>
  <c r="C1730" i="1" s="1"/>
  <c r="P1730" i="1" l="1"/>
  <c r="B1729" i="1"/>
  <c r="X1730" i="1" l="1"/>
  <c r="C1731" i="1" s="1"/>
  <c r="P1731" i="1" l="1"/>
  <c r="B1730" i="1"/>
  <c r="X1731" i="1" l="1"/>
  <c r="B1731" i="1" s="1"/>
  <c r="C1732" i="1" l="1"/>
  <c r="P1732" i="1" s="1"/>
  <c r="X1732" i="1" l="1"/>
  <c r="C1733" i="1" s="1"/>
  <c r="P1733" i="1" l="1"/>
  <c r="B1732" i="1"/>
  <c r="X1733" i="1" l="1"/>
  <c r="C1734" i="1"/>
  <c r="P1734" i="1" l="1"/>
  <c r="B1733" i="1"/>
  <c r="X1734" i="1" l="1"/>
  <c r="C1735" i="1" l="1"/>
  <c r="B1734" i="1"/>
  <c r="P1735" i="1" l="1"/>
  <c r="X1735" i="1" l="1"/>
  <c r="C1736" i="1" l="1"/>
  <c r="B1735" i="1"/>
  <c r="P1736" i="1" l="1"/>
  <c r="X1736" i="1" l="1"/>
  <c r="B1736" i="1" s="1"/>
  <c r="C1737" i="1" l="1"/>
  <c r="P1737" i="1" s="1"/>
  <c r="X1737" i="1" l="1"/>
  <c r="C1738" i="1" s="1"/>
  <c r="P1738" i="1" l="1"/>
  <c r="B1737" i="1"/>
  <c r="X1738" i="1" l="1"/>
  <c r="C1739" i="1" s="1"/>
  <c r="P1739" i="1" l="1"/>
  <c r="B1738" i="1"/>
  <c r="X1739" i="1" l="1"/>
  <c r="B1739" i="1" s="1"/>
  <c r="C1740" i="1" l="1"/>
  <c r="P1740" i="1" s="1"/>
  <c r="X1740" i="1" l="1"/>
  <c r="C1741" i="1" l="1"/>
  <c r="B1740" i="1"/>
  <c r="P1741" i="1" l="1"/>
  <c r="X1741" i="1" l="1"/>
  <c r="C1742" i="1" s="1"/>
  <c r="P1742" i="1" l="1"/>
  <c r="B1741" i="1"/>
  <c r="X1742" i="1" l="1"/>
  <c r="C1743" i="1" s="1"/>
  <c r="P1743" i="1" l="1"/>
  <c r="B1742" i="1"/>
  <c r="X1743" i="1" l="1"/>
  <c r="B1743" i="1" s="1"/>
  <c r="C1744" i="1" l="1"/>
  <c r="P1744" i="1" l="1"/>
  <c r="X1744" i="1" l="1"/>
  <c r="C1745" i="1" s="1"/>
  <c r="R1745" i="1" s="1"/>
  <c r="P1745" i="1" l="1"/>
  <c r="B1744" i="1"/>
  <c r="X1745" i="1" l="1"/>
  <c r="B1745" i="1" l="1"/>
  <c r="Z1745" i="1"/>
</calcChain>
</file>

<file path=xl/sharedStrings.xml><?xml version="1.0" encoding="utf-8"?>
<sst xmlns="http://schemas.openxmlformats.org/spreadsheetml/2006/main" count="989" uniqueCount="159">
  <si>
    <t>Data Aniv Anterior</t>
  </si>
  <si>
    <t>[CRONOGRAMA DE PAGAMENTOS]</t>
  </si>
  <si>
    <t>[DATAS-BASE]</t>
  </si>
  <si>
    <t>[CONFIRMAÇÃO DE EVENTOS]</t>
  </si>
  <si>
    <t>[PAGAMENTOS REALIZADOS]</t>
  </si>
  <si>
    <t>MTEL TECNOLOGIA S.A.  - 4ª EMI DEB - 2 SÉRIES</t>
  </si>
  <si>
    <t>Data Rendimentos</t>
  </si>
  <si>
    <t>[FERIADOS]</t>
  </si>
  <si>
    <t>IPCA + 6,00 % AA</t>
  </si>
  <si>
    <t>PROJEÇÃO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</si>
  <si>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</si>
  <si>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</si>
  <si>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</si>
  <si>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</si>
  <si>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</si>
  <si>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</si>
  <si>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</si>
  <si>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</si>
  <si>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</si>
  <si>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</si>
  <si>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</si>
  <si>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MTEL14/24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</si>
  <si>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</si>
  <si>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</si>
  <si>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</si>
  <si>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</si>
  <si>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</si>
  <si>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</si>
  <si>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</si>
  <si>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</si>
  <si>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</si>
  <si>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</si>
  <si>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</si>
  <si>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</si>
  <si>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</si>
  <si>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</si>
  <si>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MTEL TEC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</si>
  <si>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</si>
  <si>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</si>
  <si>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</si>
  <si>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</si>
  <si>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</si>
  <si>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</si>
  <si>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</si>
  <si>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</si>
  <si>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</si>
  <si>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</si>
  <si>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</si>
  <si>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</si>
  <si>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</si>
  <si>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</si>
  <si>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</si>
  <si>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4ªEMI DEB</t>
  </si>
  <si>
    <t>(VNe)</t>
  </si>
  <si>
    <t>(NIk-1)</t>
  </si>
  <si>
    <t>(NIk)</t>
  </si>
  <si>
    <t>Aux</t>
  </si>
  <si>
    <t>(dut)</t>
  </si>
  <si>
    <t>(dup)</t>
  </si>
  <si>
    <t>Meses Ant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</si>
  <si>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</si>
  <si>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</si>
  <si>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</si>
  <si>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</si>
  <si>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</si>
  <si>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</si>
  <si>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</si>
  <si>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</si>
  <si>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</si>
  <si>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Spread</t>
  </si>
  <si>
    <t>Juros</t>
  </si>
  <si>
    <t>Amortização</t>
  </si>
  <si>
    <t>Total PG</t>
  </si>
  <si>
    <t>(C)</t>
  </si>
  <si>
    <t>R$</t>
  </si>
  <si>
    <t>%</t>
  </si>
  <si>
    <t>Úteis</t>
  </si>
  <si>
    <t>% a.a.</t>
  </si>
  <si>
    <t>Evento</t>
  </si>
  <si>
    <t>Confirmação de Eventos</t>
  </si>
  <si>
    <t>Emissora</t>
  </si>
  <si>
    <t>MTEL TECNOLOGIA</t>
  </si>
  <si>
    <t>Parcela</t>
  </si>
  <si>
    <t>Total</t>
  </si>
  <si>
    <t>Status</t>
  </si>
  <si>
    <t>A+INCORP J=</t>
  </si>
  <si>
    <t>Emissão</t>
  </si>
  <si>
    <t>4ª</t>
  </si>
  <si>
    <t>Série</t>
  </si>
  <si>
    <t>1ª</t>
  </si>
  <si>
    <t>Código CETIP</t>
  </si>
  <si>
    <t>MTEL14</t>
  </si>
  <si>
    <t>% Amort.</t>
  </si>
  <si>
    <t>Valor por Deb</t>
  </si>
  <si>
    <t>INCORP JUROS</t>
  </si>
  <si>
    <t>Títulos em Circulação</t>
  </si>
  <si>
    <t>Valor Total</t>
  </si>
  <si>
    <t>2ª</t>
  </si>
  <si>
    <t>MTEL24</t>
  </si>
  <si>
    <t>Valor Nominal Atualizado Antes dos Eventos (A)</t>
  </si>
  <si>
    <t>PU Antes dos Eventos</t>
  </si>
  <si>
    <t>Amortização (B)</t>
  </si>
  <si>
    <t>Incorporação de Juros (C)</t>
  </si>
  <si>
    <t>PU Após Eventos (A-B+C)</t>
  </si>
  <si>
    <t>Valor Nominal Atualizado Após os Eventos</t>
  </si>
  <si>
    <t>A+J=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</si>
  <si>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</si>
  <si>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</si>
  <si>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</si>
  <si>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</si>
  <si>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</si>
  <si>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</si>
  <si>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</si>
  <si>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</si>
  <si>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</si>
  <si>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</si>
  <si>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</si>
  <si>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</si>
  <si>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</si>
  <si>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</si>
  <si>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</si>
  <si>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</si>
  <si>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</si>
  <si>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</si>
  <si>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</si>
  <si>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</si>
  <si>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</si>
  <si>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</si>
  <si>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</si>
  <si>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</si>
  <si>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</si>
  <si>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</si>
  <si>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</si>
  <si>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</si>
  <si>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</si>
  <si>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</si>
  <si>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</si>
  <si>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</si>
  <si>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</si>
  <si>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</si>
  <si>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</si>
  <si>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</si>
  <si>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</si>
  <si>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</si>
  <si>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</si>
  <si>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Valor Nominal Unitário após o Evento</t>
  </si>
  <si>
    <t>Valor Inadimplido</t>
  </si>
  <si>
    <t>Multa</t>
  </si>
  <si>
    <t>Mora</t>
  </si>
  <si>
    <t>Fator IPCA</t>
  </si>
  <si>
    <t>FatorJuros</t>
  </si>
  <si>
    <t>IPCAxFatorJuros</t>
  </si>
  <si>
    <t>Total Inadimplido</t>
  </si>
  <si>
    <t>6% Juros</t>
  </si>
  <si>
    <t>Cláusula 6.6.5</t>
  </si>
  <si>
    <t>PARCELA PAGA?</t>
  </si>
  <si>
    <t>NÃO</t>
  </si>
  <si>
    <t>Valor Total de Pagamento</t>
  </si>
  <si>
    <t>Valor Nominal Atualizado Antes dos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</si>
</sst>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1" formatCode="0.000000%"/>
    <numFmt numFmtId="172" formatCode="[$R$-416]#,##0.000000"/>
    <numFmt numFmtId="173" formatCode="[$R$-416]#,##0.00000000"/>
    <numFmt numFmtId="174" formatCode="[$R$-416]#,##0.00"/>
    <numFmt numFmtId="175" formatCode="_-* #,##0.0000_-;\-* #,##0.0000_-;_-* &quot;-&quot;??_-;_-@_-"/>
    <numFmt numFmtId="176" formatCode="&quot;R$&quot;\ #,##0.00"/>
    <numFmt numFmtId="177" formatCode="&quot;R$&quot;\ #,##0.000000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10"/>
      <color rgb="FF0000FF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251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8" fontId="6" fillId="4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left" vertical="center"/>
    </xf>
    <xf numFmtId="166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8" fontId="8" fillId="5" borderId="0" xfId="0" applyNumberFormat="1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/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 vertical="center"/>
    </xf>
    <xf numFmtId="4" fontId="9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8" fontId="6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 vertical="center"/>
    </xf>
    <xf numFmtId="4" fontId="6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4" fontId="6" fillId="4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73" fontId="6" fillId="4" borderId="0" xfId="0" applyNumberFormat="1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3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165" fontId="1" fillId="3" borderId="0" xfId="0" applyNumberFormat="1" applyFont="1" applyFill="1" applyAlignment="1">
      <alignment horizontal="center"/>
    </xf>
    <xf numFmtId="168" fontId="4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right" vertical="center"/>
    </xf>
    <xf numFmtId="0" fontId="6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right" vertical="center"/>
    </xf>
    <xf numFmtId="165" fontId="5" fillId="4" borderId="0" xfId="0" applyNumberFormat="1" applyFont="1" applyFill="1" applyAlignment="1">
      <alignment horizontal="right" vertical="center"/>
    </xf>
    <xf numFmtId="0" fontId="5" fillId="4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6" fontId="1" fillId="4" borderId="0" xfId="0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right" vertical="center"/>
    </xf>
    <xf numFmtId="3" fontId="6" fillId="4" borderId="0" xfId="0" applyNumberFormat="1" applyFont="1" applyFill="1" applyAlignment="1">
      <alignment horizontal="center" vertical="center"/>
    </xf>
    <xf numFmtId="165" fontId="6" fillId="4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0" fontId="4" fillId="0" borderId="4" xfId="0" applyFont="1" applyBorder="1" applyAlignment="1">
      <alignment horizontal="left" vertical="center"/>
    </xf>
    <xf numFmtId="166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fill" vertical="center"/>
    </xf>
    <xf numFmtId="165" fontId="3" fillId="0" borderId="4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8" fontId="1" fillId="0" borderId="4" xfId="0" applyNumberFormat="1" applyFont="1" applyBorder="1" applyAlignment="1">
      <alignment horizontal="fill" vertical="center"/>
    </xf>
    <xf numFmtId="169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right" vertical="center"/>
    </xf>
    <xf numFmtId="168" fontId="1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0" fontId="3" fillId="0" borderId="4" xfId="0" applyFont="1" applyBorder="1" applyAlignment="1">
      <alignment vertical="center"/>
    </xf>
    <xf numFmtId="4" fontId="1" fillId="0" borderId="4" xfId="0" applyNumberFormat="1" applyFont="1" applyBorder="1" applyAlignment="1">
      <alignment horizontal="fill" vertical="center"/>
    </xf>
    <xf numFmtId="4" fontId="9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4" fontId="9" fillId="0" borderId="4" xfId="0" applyNumberFormat="1" applyFont="1" applyBorder="1" applyAlignment="1">
      <alignment horizontal="right" vertical="center"/>
    </xf>
    <xf numFmtId="0" fontId="9" fillId="0" borderId="4" xfId="0" applyFont="1" applyBorder="1" applyAlignment="1">
      <alignment horizontal="center" vertical="center"/>
    </xf>
    <xf numFmtId="170" fontId="2" fillId="0" borderId="4" xfId="0" applyNumberFormat="1" applyFont="1" applyBorder="1" applyAlignment="1">
      <alignment horizontal="fill" vertical="center"/>
    </xf>
    <xf numFmtId="166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168" fontId="3" fillId="0" borderId="4" xfId="0" applyNumberFormat="1" applyFont="1" applyBorder="1" applyAlignment="1">
      <alignment horizontal="center" vertical="center"/>
    </xf>
    <xf numFmtId="170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9" fontId="4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70" fontId="4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166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170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4" fillId="0" borderId="7" xfId="0" applyNumberFormat="1" applyFont="1" applyBorder="1" applyAlignment="1">
      <alignment horizontal="center" vertical="center"/>
    </xf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8" fontId="5" fillId="2" borderId="0" xfId="0" applyNumberFormat="1" applyFont="1" applyFill="1" applyAlignment="1">
      <alignment horizontal="center"/>
    </xf>
    <xf numFmtId="14" fontId="12" fillId="6" borderId="0" xfId="0" applyNumberFormat="1" applyFont="1" applyFill="1" applyAlignment="1">
      <alignment horizontal="left"/>
    </xf>
    <xf numFmtId="175" fontId="13" fillId="6" borderId="11" xfId="1" applyNumberFormat="1" applyFont="1" applyFill="1" applyBorder="1" applyAlignment="1">
      <alignment horizontal="left"/>
    </xf>
    <xf numFmtId="14" fontId="14" fillId="6" borderId="0" xfId="0" applyNumberFormat="1" applyFont="1" applyFill="1" applyAlignment="1">
      <alignment horizontal="left" vertical="center"/>
    </xf>
    <xf numFmtId="0" fontId="15" fillId="7" borderId="6" xfId="0" applyFont="1" applyFill="1" applyBorder="1" applyAlignment="1">
      <alignment horizontal="left" vertical="center"/>
    </xf>
    <xf numFmtId="0" fontId="16" fillId="7" borderId="6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left" vertical="center"/>
    </xf>
    <xf numFmtId="172" fontId="6" fillId="6" borderId="0" xfId="0" applyNumberFormat="1" applyFont="1" applyFill="1" applyAlignment="1">
      <alignment horizontal="left" vertical="center"/>
    </xf>
    <xf numFmtId="173" fontId="6" fillId="6" borderId="0" xfId="0" applyNumberFormat="1" applyFont="1" applyFill="1" applyAlignment="1">
      <alignment horizontal="left" vertical="center"/>
    </xf>
    <xf numFmtId="174" fontId="6" fillId="6" borderId="0" xfId="0" applyNumberFormat="1" applyFont="1" applyFill="1" applyAlignment="1">
      <alignment horizontal="left" vertical="center"/>
    </xf>
    <xf numFmtId="0" fontId="6" fillId="8" borderId="0" xfId="0" applyFont="1" applyFill="1" applyAlignment="1">
      <alignment horizontal="left" vertical="center"/>
    </xf>
    <xf numFmtId="166" fontId="6" fillId="8" borderId="0" xfId="0" applyNumberFormat="1" applyFont="1" applyFill="1" applyAlignment="1">
      <alignment horizontal="left" vertical="center"/>
    </xf>
    <xf numFmtId="165" fontId="6" fillId="8" borderId="0" xfId="0" applyNumberFormat="1" applyFont="1" applyFill="1" applyAlignment="1">
      <alignment horizontal="left" vertical="center"/>
    </xf>
    <xf numFmtId="171" fontId="6" fillId="8" borderId="0" xfId="0" applyNumberFormat="1" applyFont="1" applyFill="1" applyAlignment="1">
      <alignment horizontal="left" vertical="center"/>
    </xf>
    <xf numFmtId="3" fontId="6" fillId="8" borderId="0" xfId="0" applyNumberFormat="1" applyFont="1" applyFill="1" applyAlignment="1">
      <alignment horizontal="left" vertical="center"/>
    </xf>
    <xf numFmtId="174" fontId="6" fillId="8" borderId="0" xfId="0" applyNumberFormat="1" applyFont="1" applyFill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70" fontId="18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9" fontId="6" fillId="0" borderId="0" xfId="2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2" xfId="0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left" vertical="center"/>
    </xf>
    <xf numFmtId="0" fontId="20" fillId="3" borderId="5" xfId="0" applyFont="1" applyFill="1" applyBorder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14" fontId="6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left" vertical="center"/>
    </xf>
  </cellXfs>
  <cellStyles count="3">
    <cellStyle name="Normal" xfId="0" builtinId="0"/>
    <cellStyle name="Porcentagem" xfId="2" builtinId="5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TEL4_MTEL14-MTEL2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188</xdr:col>
      <xdr:colOff>0</xdr:colOff>
      <xdr:row>1</xdr:row>
      <xdr:rowOff>0</xdr:rowOff>
    </xdr:from>
    <xdr:to>
      <xdr:col>189</xdr:col>
      <xdr:colOff>179301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67825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188</xdr:col>
      <xdr:colOff>0</xdr:colOff>
      <xdr:row>0</xdr:row>
      <xdr:rowOff>142875</xdr:rowOff>
    </xdr:from>
    <xdr:to>
      <xdr:col>188</xdr:col>
      <xdr:colOff>812176</xdr:colOff>
      <xdr:row>2</xdr:row>
      <xdr:rowOff>4703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1050" y="14287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17">
          <cell r="DQ117"/>
          <cell r="DR117"/>
          <cell r="DS117"/>
        </row>
        <row r="118">
          <cell r="DQ118"/>
          <cell r="DR118"/>
          <cell r="DS118"/>
        </row>
        <row r="119">
          <cell r="DQ119"/>
          <cell r="DR119"/>
          <cell r="DS119"/>
        </row>
        <row r="120">
          <cell r="DQ120"/>
          <cell r="DR120"/>
          <cell r="DS120"/>
        </row>
        <row r="121">
          <cell r="DQ121"/>
          <cell r="DR121"/>
          <cell r="DS121"/>
        </row>
        <row r="124">
          <cell r="DQ124"/>
          <cell r="DR124"/>
          <cell r="DS124"/>
        </row>
        <row r="126">
          <cell r="DQ126"/>
          <cell r="DR126"/>
          <cell r="DS126"/>
        </row>
        <row r="127">
          <cell r="DQ127"/>
          <cell r="DR127"/>
          <cell r="DS127"/>
        </row>
        <row r="128">
          <cell r="DQ128"/>
          <cell r="DR128"/>
          <cell r="DS128"/>
        </row>
        <row r="129">
          <cell r="DS129">
            <v>4740.53</v>
          </cell>
        </row>
        <row r="130">
          <cell r="DQ130">
            <v>42668</v>
          </cell>
          <cell r="DR130">
            <v>42659</v>
          </cell>
          <cell r="DS130">
            <v>4752.8599999999997</v>
          </cell>
        </row>
        <row r="131">
          <cell r="DQ131">
            <v>42699</v>
          </cell>
          <cell r="DR131">
            <v>42690</v>
          </cell>
          <cell r="DS131">
            <v>4761.42</v>
          </cell>
        </row>
        <row r="132">
          <cell r="DQ132">
            <v>42730</v>
          </cell>
          <cell r="DR132">
            <v>42720</v>
          </cell>
          <cell r="DS132">
            <v>4775.7</v>
          </cell>
        </row>
        <row r="133">
          <cell r="DQ133">
            <v>42760</v>
          </cell>
          <cell r="DR133">
            <v>42751</v>
          </cell>
          <cell r="DS133">
            <v>4793.8500000000004</v>
          </cell>
        </row>
        <row r="134">
          <cell r="DQ134">
            <v>42795</v>
          </cell>
          <cell r="DR134">
            <v>42782</v>
          </cell>
          <cell r="DS134">
            <v>4809.67</v>
          </cell>
        </row>
        <row r="135">
          <cell r="DQ135">
            <v>42821</v>
          </cell>
          <cell r="DR135">
            <v>42810</v>
          </cell>
          <cell r="DS135">
            <v>4821.6899999999996</v>
          </cell>
        </row>
        <row r="136">
          <cell r="DQ136">
            <v>42850</v>
          </cell>
          <cell r="DR136">
            <v>42841</v>
          </cell>
          <cell r="DS136">
            <v>4828.4399999999996</v>
          </cell>
        </row>
        <row r="137">
          <cell r="DQ137">
            <v>42880</v>
          </cell>
          <cell r="DR137">
            <v>42871</v>
          </cell>
          <cell r="DS137">
            <v>4843.41</v>
          </cell>
        </row>
        <row r="138">
          <cell r="DQ138">
            <v>42912</v>
          </cell>
          <cell r="DR138">
            <v>42902</v>
          </cell>
          <cell r="DS138">
            <v>4832.2700000000004</v>
          </cell>
        </row>
        <row r="139">
          <cell r="DQ139">
            <v>42941</v>
          </cell>
          <cell r="DR139">
            <v>42932</v>
          </cell>
          <cell r="DS139">
            <v>4843.87</v>
          </cell>
        </row>
        <row r="140">
          <cell r="DQ140">
            <v>42972</v>
          </cell>
          <cell r="DR140">
            <v>42963</v>
          </cell>
          <cell r="DS140">
            <v>4853.07</v>
          </cell>
        </row>
        <row r="141">
          <cell r="DQ141">
            <v>43003</v>
          </cell>
          <cell r="DR141">
            <v>42994</v>
          </cell>
          <cell r="DS141">
            <v>4860.83</v>
          </cell>
        </row>
        <row r="142">
          <cell r="DQ142">
            <v>43033</v>
          </cell>
          <cell r="DR142">
            <v>43024</v>
          </cell>
          <cell r="DS142">
            <v>4881.25</v>
          </cell>
        </row>
        <row r="143">
          <cell r="DQ143">
            <v>43066</v>
          </cell>
          <cell r="DR143">
            <v>43055</v>
          </cell>
          <cell r="DS143">
            <v>4894.92</v>
          </cell>
        </row>
        <row r="144">
          <cell r="DQ144">
            <v>43095</v>
          </cell>
          <cell r="DR144">
            <v>43085</v>
          </cell>
          <cell r="DS144">
            <v>4916.46</v>
          </cell>
        </row>
        <row r="145">
          <cell r="DQ145">
            <v>43125</v>
          </cell>
          <cell r="DR145">
            <v>43116</v>
          </cell>
          <cell r="DS145">
            <v>4930.72</v>
          </cell>
        </row>
        <row r="146">
          <cell r="DQ146">
            <v>43157</v>
          </cell>
          <cell r="DR146">
            <v>43147</v>
          </cell>
          <cell r="DS146">
            <v>4946.5</v>
          </cell>
        </row>
        <row r="147">
          <cell r="DQ147">
            <v>43185</v>
          </cell>
          <cell r="DR147">
            <v>43175</v>
          </cell>
          <cell r="DS147">
            <v>4950.95</v>
          </cell>
        </row>
        <row r="148">
          <cell r="DQ148">
            <v>43215</v>
          </cell>
          <cell r="DR148">
            <v>43206</v>
          </cell>
          <cell r="DS148">
            <v>4961.84</v>
          </cell>
        </row>
        <row r="149">
          <cell r="DQ149">
            <v>43245</v>
          </cell>
          <cell r="DR149">
            <v>43236</v>
          </cell>
          <cell r="DS149">
            <v>4981.6899999999996</v>
          </cell>
        </row>
        <row r="150">
          <cell r="DQ150">
            <v>43276</v>
          </cell>
          <cell r="DR150">
            <v>43267</v>
          </cell>
          <cell r="DS150">
            <v>5044.46</v>
          </cell>
        </row>
        <row r="151">
          <cell r="DQ151">
            <v>43306</v>
          </cell>
          <cell r="DR151">
            <v>43297</v>
          </cell>
          <cell r="DS151">
            <v>5061.1099999999997</v>
          </cell>
        </row>
        <row r="152">
          <cell r="DQ152">
            <v>43339</v>
          </cell>
          <cell r="DR152">
            <v>43328</v>
          </cell>
          <cell r="DS152">
            <v>5056.5600000000004</v>
          </cell>
        </row>
        <row r="153">
          <cell r="DQ153">
            <v>43368</v>
          </cell>
          <cell r="DR153">
            <v>43359</v>
          </cell>
          <cell r="DS153">
            <v>5080.83</v>
          </cell>
        </row>
        <row r="154">
          <cell r="DQ154">
            <v>43398</v>
          </cell>
          <cell r="DR154">
            <v>43389</v>
          </cell>
          <cell r="DS154">
            <v>5103.6899999999996</v>
          </cell>
        </row>
        <row r="155">
          <cell r="DQ155">
            <v>43430</v>
          </cell>
          <cell r="DR155">
            <v>43420</v>
          </cell>
          <cell r="DS155">
            <v>5092.97</v>
          </cell>
        </row>
        <row r="156">
          <cell r="DQ156">
            <v>43460</v>
          </cell>
          <cell r="DR156">
            <v>43450</v>
          </cell>
          <cell r="DS156">
            <v>5100.6099999999997</v>
          </cell>
        </row>
        <row r="157">
          <cell r="DQ157">
            <v>43490</v>
          </cell>
          <cell r="DR157">
            <v>43481</v>
          </cell>
          <cell r="DS157">
            <v>5116.93</v>
          </cell>
        </row>
        <row r="158">
          <cell r="DQ158">
            <v>43521</v>
          </cell>
          <cell r="DR158">
            <v>43512</v>
          </cell>
          <cell r="DS158">
            <v>5138.93</v>
          </cell>
        </row>
        <row r="159">
          <cell r="DQ159">
            <v>43549</v>
          </cell>
          <cell r="DR159">
            <v>43540</v>
          </cell>
          <cell r="DS159">
            <v>5177.47</v>
          </cell>
        </row>
        <row r="160">
          <cell r="DQ160">
            <v>43580</v>
          </cell>
          <cell r="DR160">
            <v>43571</v>
          </cell>
          <cell r="DS160">
            <v>5206.9799999999996</v>
          </cell>
        </row>
        <row r="161">
          <cell r="DQ161">
            <v>43612</v>
          </cell>
          <cell r="DR161">
            <v>43601</v>
          </cell>
          <cell r="DS161">
            <v>5213.75</v>
          </cell>
        </row>
        <row r="162">
          <cell r="DQ162">
            <v>43641</v>
          </cell>
          <cell r="DR162">
            <v>43632</v>
          </cell>
          <cell r="DS162">
            <v>5214.2700000000004</v>
          </cell>
        </row>
        <row r="163">
          <cell r="DQ163">
            <v>43671</v>
          </cell>
          <cell r="DR163">
            <v>43662</v>
          </cell>
          <cell r="DS163">
            <v>5224.18</v>
          </cell>
        </row>
        <row r="164">
          <cell r="DQ164">
            <v>43703</v>
          </cell>
          <cell r="DR164">
            <v>43693</v>
          </cell>
          <cell r="DS164">
            <v>5229.93</v>
          </cell>
        </row>
        <row r="165">
          <cell r="DQ165">
            <v>43733</v>
          </cell>
          <cell r="DR165">
            <v>43724</v>
          </cell>
          <cell r="DS165">
            <v>5227.84</v>
          </cell>
        </row>
        <row r="166">
          <cell r="DQ166">
            <v>43763</v>
          </cell>
          <cell r="DR166">
            <v>43754</v>
          </cell>
          <cell r="DS166">
            <v>5233.07</v>
          </cell>
        </row>
        <row r="167">
          <cell r="DQ167">
            <v>43794</v>
          </cell>
          <cell r="DR167">
            <v>43785</v>
          </cell>
          <cell r="DS167">
            <v>5259.76</v>
          </cell>
        </row>
        <row r="168">
          <cell r="DQ168">
            <v>43825</v>
          </cell>
          <cell r="DR168">
            <v>43815</v>
          </cell>
          <cell r="DS168">
            <v>5320.25</v>
          </cell>
        </row>
        <row r="169">
          <cell r="DQ169">
            <v>43857</v>
          </cell>
          <cell r="DR169">
            <v>43846</v>
          </cell>
          <cell r="DS169">
            <v>5331.42</v>
          </cell>
        </row>
        <row r="170">
          <cell r="DQ170">
            <v>43887</v>
          </cell>
          <cell r="DR170">
            <v>43877</v>
          </cell>
          <cell r="DS170">
            <v>5344.75</v>
          </cell>
        </row>
        <row r="171">
          <cell r="DQ171">
            <v>43915</v>
          </cell>
          <cell r="DR171">
            <v>43906</v>
          </cell>
          <cell r="DS171">
            <v>5348.49</v>
          </cell>
        </row>
        <row r="172">
          <cell r="DQ172">
            <v>43948</v>
          </cell>
          <cell r="DR172">
            <v>43937</v>
          </cell>
          <cell r="DS172">
            <v>5331.91</v>
          </cell>
        </row>
        <row r="173">
          <cell r="DQ173">
            <v>43976</v>
          </cell>
          <cell r="DR173">
            <v>43967</v>
          </cell>
          <cell r="DS173">
            <v>5311.65</v>
          </cell>
        </row>
        <row r="174">
          <cell r="DQ174">
            <v>44007</v>
          </cell>
          <cell r="DR174">
            <v>43998</v>
          </cell>
          <cell r="DS174">
            <v>5325.46</v>
          </cell>
        </row>
        <row r="175">
          <cell r="DQ175">
            <v>44039</v>
          </cell>
          <cell r="DR175">
            <v>44028</v>
          </cell>
          <cell r="DS175">
            <v>5344.63</v>
          </cell>
        </row>
        <row r="176">
          <cell r="DQ176">
            <v>44068</v>
          </cell>
          <cell r="DR176">
            <v>44059</v>
          </cell>
          <cell r="DS176">
            <v>5357.46</v>
          </cell>
        </row>
        <row r="177">
          <cell r="DQ177">
            <v>44099</v>
          </cell>
          <cell r="DR177">
            <v>44090</v>
          </cell>
          <cell r="DS177">
            <v>5391.75</v>
          </cell>
        </row>
        <row r="178">
          <cell r="DQ178">
            <v>44130</v>
          </cell>
          <cell r="DR178">
            <v>44120</v>
          </cell>
          <cell r="DS178">
            <v>5438.12</v>
          </cell>
        </row>
        <row r="179">
          <cell r="DQ179">
            <v>44160</v>
          </cell>
          <cell r="DR179">
            <v>44151</v>
          </cell>
          <cell r="DS179">
            <v>5486.52</v>
          </cell>
        </row>
        <row r="180">
          <cell r="DQ180">
            <v>44193</v>
          </cell>
          <cell r="DR180">
            <v>44181</v>
          </cell>
          <cell r="DS180">
            <v>5560.59</v>
          </cell>
        </row>
        <row r="181">
          <cell r="DQ181">
            <v>44221</v>
          </cell>
          <cell r="DR181">
            <v>44212</v>
          </cell>
          <cell r="DS181">
            <v>5574.49</v>
          </cell>
        </row>
        <row r="182">
          <cell r="DQ182">
            <v>44252</v>
          </cell>
          <cell r="DR182">
            <v>44243</v>
          </cell>
          <cell r="DS182">
            <v>5622.43</v>
          </cell>
        </row>
        <row r="183">
          <cell r="DQ183">
            <v>44280</v>
          </cell>
          <cell r="DR183">
            <v>44271</v>
          </cell>
          <cell r="DS183">
            <v>5674.72</v>
          </cell>
        </row>
        <row r="184">
          <cell r="DQ184">
            <v>44312</v>
          </cell>
          <cell r="DR184">
            <v>44302</v>
          </cell>
          <cell r="DS184">
            <v>5692.31</v>
          </cell>
        </row>
        <row r="185">
          <cell r="DQ185">
            <v>44341</v>
          </cell>
          <cell r="DR185">
            <v>44332</v>
          </cell>
          <cell r="DS185">
            <v>5739.56</v>
          </cell>
        </row>
        <row r="186">
          <cell r="DQ186">
            <v>44372</v>
          </cell>
          <cell r="DR186">
            <v>44363</v>
          </cell>
          <cell r="DS186">
            <v>5769.98</v>
          </cell>
        </row>
        <row r="187">
          <cell r="DQ187">
            <v>44403</v>
          </cell>
          <cell r="DR187">
            <v>44393</v>
          </cell>
          <cell r="DS187">
            <v>5825.37</v>
          </cell>
        </row>
        <row r="188">
          <cell r="DQ188">
            <v>44433</v>
          </cell>
          <cell r="DR188">
            <v>44424</v>
          </cell>
          <cell r="DS188">
            <v>5876.05</v>
          </cell>
        </row>
        <row r="189">
          <cell r="DQ189">
            <v>44466</v>
          </cell>
          <cell r="DR189">
            <v>44455</v>
          </cell>
          <cell r="DS189">
            <v>5944.21</v>
          </cell>
        </row>
        <row r="190">
          <cell r="DQ190">
            <v>44494</v>
          </cell>
          <cell r="DR190">
            <v>44485</v>
          </cell>
          <cell r="DS190">
            <v>6018.51</v>
          </cell>
        </row>
        <row r="191">
          <cell r="DQ191">
            <v>44525</v>
          </cell>
          <cell r="DR191">
            <v>44516</v>
          </cell>
          <cell r="DS191">
            <v>6075.69</v>
          </cell>
        </row>
        <row r="192">
          <cell r="DQ192">
            <v>44557</v>
          </cell>
          <cell r="DR192">
            <v>44546</v>
          </cell>
          <cell r="DS192">
            <v>6120.04</v>
          </cell>
        </row>
        <row r="193">
          <cell r="DQ193">
            <v>44586</v>
          </cell>
          <cell r="DR193">
            <v>44577</v>
          </cell>
          <cell r="DS193">
            <v>6153.09</v>
          </cell>
        </row>
        <row r="194">
          <cell r="DQ194">
            <v>44617</v>
          </cell>
          <cell r="DR194">
            <v>44608</v>
          </cell>
          <cell r="DS194">
            <v>6215.24</v>
          </cell>
        </row>
        <row r="195">
          <cell r="DQ195">
            <v>44645</v>
          </cell>
          <cell r="DR195">
            <v>44636</v>
          </cell>
          <cell r="DS195">
            <v>6315.93</v>
          </cell>
        </row>
        <row r="196">
          <cell r="DQ196">
            <v>44676</v>
          </cell>
          <cell r="DR196">
            <v>44667</v>
          </cell>
          <cell r="DS196">
            <v>6382.88</v>
          </cell>
        </row>
        <row r="197">
          <cell r="DQ197">
            <v>44706</v>
          </cell>
          <cell r="DR197">
            <v>44697</v>
          </cell>
          <cell r="DS197">
            <v>6412.88</v>
          </cell>
        </row>
        <row r="198">
          <cell r="DQ198">
            <v>44739</v>
          </cell>
          <cell r="DR198">
            <v>44728</v>
          </cell>
          <cell r="DS198">
            <v>6455.85</v>
          </cell>
        </row>
        <row r="199">
          <cell r="DQ199">
            <v>44767</v>
          </cell>
          <cell r="DR199">
            <v>44758</v>
          </cell>
          <cell r="DS199">
            <v>6411.95</v>
          </cell>
        </row>
        <row r="200">
          <cell r="DQ200">
            <v>44798</v>
          </cell>
          <cell r="DR200">
            <v>44789</v>
          </cell>
          <cell r="DS200">
            <v>6388.87</v>
          </cell>
        </row>
        <row r="201">
          <cell r="DQ201">
            <v>44830</v>
          </cell>
          <cell r="DR201">
            <v>44820</v>
          </cell>
          <cell r="DS201">
            <v>6370.34</v>
          </cell>
        </row>
        <row r="202">
          <cell r="DQ202">
            <v>44859</v>
          </cell>
          <cell r="DR202">
            <v>44850</v>
          </cell>
          <cell r="DS202">
            <v>6407.93</v>
          </cell>
        </row>
        <row r="203">
          <cell r="DQ203">
            <v>44890</v>
          </cell>
          <cell r="DR203">
            <v>44881</v>
          </cell>
          <cell r="DS203">
            <v>6434.2</v>
          </cell>
        </row>
        <row r="204">
          <cell r="DQ204">
            <v>44921</v>
          </cell>
          <cell r="DR204">
            <v>44911</v>
          </cell>
          <cell r="DS204">
            <v>6474.09</v>
          </cell>
        </row>
        <row r="205">
          <cell r="DQ205">
            <v>44951</v>
          </cell>
          <cell r="DR205">
            <v>44942</v>
          </cell>
          <cell r="DS205">
            <v>6508.4</v>
          </cell>
        </row>
        <row r="206">
          <cell r="DQ206">
            <v>44984</v>
          </cell>
          <cell r="DR206">
            <v>44973</v>
          </cell>
          <cell r="DS206">
            <v>6563.07</v>
          </cell>
        </row>
        <row r="207">
          <cell r="DQ207">
            <v>45012</v>
          </cell>
          <cell r="DR207">
            <v>45001</v>
          </cell>
          <cell r="DS207">
            <v>6609.67</v>
          </cell>
        </row>
        <row r="208">
          <cell r="DQ208">
            <v>45041</v>
          </cell>
          <cell r="DR208">
            <v>45032</v>
          </cell>
          <cell r="DS208">
            <v>6649.99</v>
          </cell>
        </row>
        <row r="209">
          <cell r="DQ209">
            <v>45071</v>
          </cell>
          <cell r="DR209">
            <v>45062</v>
          </cell>
          <cell r="DS209">
            <v>6665.28</v>
          </cell>
        </row>
        <row r="210">
          <cell r="DQ210">
            <v>45103</v>
          </cell>
          <cell r="DR210">
            <v>45093</v>
          </cell>
          <cell r="DS210">
            <v>6659.95</v>
          </cell>
        </row>
        <row r="211">
          <cell r="DQ211">
            <v>45132</v>
          </cell>
          <cell r="DR211">
            <v>45123</v>
          </cell>
          <cell r="DS211">
            <v>6667.94</v>
          </cell>
        </row>
        <row r="212">
          <cell r="DQ212">
            <v>45163</v>
          </cell>
          <cell r="DR212">
            <v>45154</v>
          </cell>
          <cell r="DS212">
            <v>6683.28</v>
          </cell>
        </row>
        <row r="213">
          <cell r="DQ213">
            <v>45194</v>
          </cell>
          <cell r="DR213">
            <v>45185</v>
          </cell>
          <cell r="DS213">
            <v>6700.66</v>
          </cell>
        </row>
        <row r="214">
          <cell r="DQ214">
            <v>45224</v>
          </cell>
          <cell r="DR214">
            <v>45215</v>
          </cell>
          <cell r="DS214">
            <v>6716.74</v>
          </cell>
        </row>
        <row r="215">
          <cell r="DQ215">
            <v>45257</v>
          </cell>
          <cell r="DR215">
            <v>45246</v>
          </cell>
          <cell r="DS215">
            <v>6735.55</v>
          </cell>
        </row>
        <row r="216">
          <cell r="DQ216">
            <v>45286</v>
          </cell>
          <cell r="DR216">
            <v>45276</v>
          </cell>
          <cell r="DS216">
            <v>6773.27</v>
          </cell>
        </row>
        <row r="217">
          <cell r="DQ217">
            <v>45316</v>
          </cell>
          <cell r="DR217">
            <v>45307</v>
          </cell>
          <cell r="DS217">
            <v>6801.72</v>
          </cell>
        </row>
        <row r="218">
          <cell r="DQ218">
            <v>45348</v>
          </cell>
          <cell r="DR218">
            <v>45338</v>
          </cell>
          <cell r="DS218">
            <v>6858.17</v>
          </cell>
        </row>
        <row r="219">
          <cell r="DQ219">
            <v>45376</v>
          </cell>
          <cell r="DR219">
            <v>45367</v>
          </cell>
          <cell r="DS219">
            <v>6869.14</v>
          </cell>
        </row>
        <row r="220">
          <cell r="DQ220">
            <v>45407</v>
          </cell>
          <cell r="DR220">
            <v>45398</v>
          </cell>
          <cell r="DS220">
            <v>6895.24</v>
          </cell>
        </row>
        <row r="221">
          <cell r="DQ221">
            <v>45439</v>
          </cell>
          <cell r="DR221">
            <v>45428</v>
          </cell>
          <cell r="DS221">
            <v>6926.96</v>
          </cell>
        </row>
        <row r="222">
          <cell r="DQ222">
            <v>45468</v>
          </cell>
          <cell r="DR222">
            <v>45459</v>
          </cell>
          <cell r="DS222">
            <v>6941.51</v>
          </cell>
        </row>
        <row r="223">
          <cell r="DQ223">
            <v>45498</v>
          </cell>
          <cell r="DR223">
            <v>45489</v>
          </cell>
          <cell r="DS223">
            <v>6967.89</v>
          </cell>
        </row>
        <row r="224">
          <cell r="DQ224">
            <v>45530</v>
          </cell>
          <cell r="DR224">
            <v>45520</v>
          </cell>
          <cell r="DS224">
            <v>6966.5</v>
          </cell>
        </row>
        <row r="225">
          <cell r="DQ225">
            <v>45560</v>
          </cell>
          <cell r="DR225">
            <v>45551</v>
          </cell>
          <cell r="DS225">
            <v>6997.15</v>
          </cell>
        </row>
        <row r="226">
          <cell r="DQ226">
            <v>45590</v>
          </cell>
          <cell r="DR226">
            <v>45581</v>
          </cell>
          <cell r="DS226">
            <v>7036.33</v>
          </cell>
        </row>
        <row r="227">
          <cell r="DQ227">
            <v>45621</v>
          </cell>
          <cell r="DR227">
            <v>45612</v>
          </cell>
          <cell r="DS227">
            <v>7063.77</v>
          </cell>
        </row>
        <row r="228">
          <cell r="DQ228">
            <v>45652</v>
          </cell>
          <cell r="DR228">
            <v>45642</v>
          </cell>
          <cell r="DS228">
            <v>7100.5</v>
          </cell>
        </row>
        <row r="229">
          <cell r="DQ229">
            <v>45684</v>
          </cell>
          <cell r="DR229">
            <v>45673</v>
          </cell>
          <cell r="DS229">
            <v>7111.86</v>
          </cell>
        </row>
        <row r="230">
          <cell r="DQ230">
            <v>45713</v>
          </cell>
          <cell r="DR230">
            <v>45704</v>
          </cell>
          <cell r="DS230">
            <v>7205.03</v>
          </cell>
        </row>
        <row r="231">
          <cell r="DQ231">
            <v>45741</v>
          </cell>
          <cell r="DR231">
            <v>45732</v>
          </cell>
          <cell r="DS231">
            <v>7245.38</v>
          </cell>
        </row>
        <row r="232">
          <cell r="DQ232">
            <v>45772</v>
          </cell>
          <cell r="DR232">
            <v>45763</v>
          </cell>
          <cell r="DS232">
            <v>7276.54</v>
          </cell>
        </row>
        <row r="233">
          <cell r="DQ233">
            <v>45803</v>
          </cell>
          <cell r="DR233">
            <v>45793</v>
          </cell>
          <cell r="DS233">
            <v>7276.54</v>
          </cell>
        </row>
        <row r="234">
          <cell r="DQ234">
            <v>45833</v>
          </cell>
          <cell r="DR234">
            <v>45824</v>
          </cell>
          <cell r="DS234">
            <v>7276.54</v>
          </cell>
        </row>
        <row r="235">
          <cell r="DQ235">
            <v>45863</v>
          </cell>
          <cell r="DR235">
            <v>45854</v>
          </cell>
          <cell r="DS235">
            <v>7276.54</v>
          </cell>
        </row>
        <row r="236">
          <cell r="DQ236">
            <v>45894</v>
          </cell>
          <cell r="DR236">
            <v>45885</v>
          </cell>
          <cell r="DS236">
            <v>7276.54</v>
          </cell>
        </row>
        <row r="237">
          <cell r="DQ237">
            <v>45925</v>
          </cell>
          <cell r="DR237">
            <v>45916</v>
          </cell>
          <cell r="DS237">
            <v>7276.54</v>
          </cell>
        </row>
        <row r="238">
          <cell r="DQ238">
            <v>45957</v>
          </cell>
          <cell r="DR238">
            <v>45946</v>
          </cell>
          <cell r="DS238">
            <v>7276.54</v>
          </cell>
        </row>
        <row r="239">
          <cell r="DQ239">
            <v>45986</v>
          </cell>
          <cell r="DR239">
            <v>45977</v>
          </cell>
          <cell r="DS239">
            <v>7276.54</v>
          </cell>
        </row>
        <row r="240">
          <cell r="DQ240">
            <v>46017</v>
          </cell>
          <cell r="DR240">
            <v>46007</v>
          </cell>
          <cell r="DS240">
            <v>7276.54</v>
          </cell>
        </row>
        <row r="241">
          <cell r="DQ241">
            <v>46048</v>
          </cell>
          <cell r="DR241">
            <v>46038</v>
          </cell>
          <cell r="DS241">
            <v>7276.54</v>
          </cell>
        </row>
        <row r="242">
          <cell r="DQ242">
            <v>46078</v>
          </cell>
          <cell r="DR242">
            <v>46069</v>
          </cell>
          <cell r="DS242">
            <v>7276.54</v>
          </cell>
        </row>
        <row r="243">
          <cell r="DQ243">
            <v>46106</v>
          </cell>
          <cell r="DR243">
            <v>46097</v>
          </cell>
          <cell r="DS243">
            <v>7276.54</v>
          </cell>
        </row>
        <row r="244">
          <cell r="DQ244">
            <v>46139</v>
          </cell>
          <cell r="DR244">
            <v>46128</v>
          </cell>
          <cell r="DS244">
            <v>7276.54</v>
          </cell>
        </row>
        <row r="245">
          <cell r="DQ245">
            <v>46167</v>
          </cell>
          <cell r="DR245">
            <v>46158</v>
          </cell>
          <cell r="DS245">
            <v>7276.54</v>
          </cell>
        </row>
        <row r="246">
          <cell r="DQ246">
            <v>46198</v>
          </cell>
          <cell r="DR246">
            <v>46189</v>
          </cell>
          <cell r="DS246">
            <v>7276.54</v>
          </cell>
        </row>
        <row r="247">
          <cell r="DQ247">
            <v>46230</v>
          </cell>
          <cell r="DR247">
            <v>46219</v>
          </cell>
          <cell r="DS247">
            <v>7276.54</v>
          </cell>
        </row>
        <row r="248">
          <cell r="DQ248">
            <v>46259</v>
          </cell>
          <cell r="DR248">
            <v>46250</v>
          </cell>
          <cell r="DS248">
            <v>7276.54</v>
          </cell>
        </row>
        <row r="249">
          <cell r="DQ249">
            <v>46290</v>
          </cell>
          <cell r="DR249">
            <v>46281</v>
          </cell>
          <cell r="DS249">
            <v>7276.54</v>
          </cell>
        </row>
        <row r="250">
          <cell r="DQ250">
            <v>46321</v>
          </cell>
          <cell r="DR250">
            <v>46311</v>
          </cell>
          <cell r="DS250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NL220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5.7109375" style="194" bestFit="1" customWidth="1"/>
    <col min="2" max="2" width="27.85546875" style="8" customWidth="1"/>
    <col min="3" max="3" width="21" style="8" bestFit="1" customWidth="1"/>
    <col min="4" max="4" width="11.28515625" style="8" bestFit="1" customWidth="1"/>
    <col min="5" max="5" width="12" style="8" bestFit="1" customWidth="1"/>
    <col min="6" max="6" width="12.5703125" style="8" bestFit="1" customWidth="1"/>
    <col min="7" max="7" width="9.28515625" style="8" bestFit="1" customWidth="1"/>
    <col min="8" max="9" width="13.140625" style="8" bestFit="1" customWidth="1"/>
    <col min="10" max="10" width="20.5703125" style="8" bestFit="1" customWidth="1"/>
    <col min="11" max="11" width="13.140625" style="8" bestFit="1" customWidth="1"/>
    <col min="12" max="12" width="15" style="8" bestFit="1" customWidth="1"/>
    <col min="13" max="14" width="16.42578125" style="8" bestFit="1" customWidth="1"/>
    <col min="15" max="15" width="15" style="8" bestFit="1" customWidth="1"/>
    <col min="16" max="16" width="21" style="8" bestFit="1" customWidth="1"/>
    <col min="17" max="17" width="10.5703125" style="8" bestFit="1" customWidth="1"/>
    <col min="18" max="18" width="21.140625" style="8" bestFit="1" customWidth="1"/>
    <col min="19" max="19" width="18.42578125" style="8" bestFit="1" customWidth="1"/>
    <col min="20" max="20" width="11.7109375" style="8" bestFit="1" customWidth="1"/>
    <col min="21" max="22" width="7.85546875" style="8" bestFit="1" customWidth="1"/>
    <col min="23" max="23" width="16.42578125" style="8" bestFit="1" customWidth="1"/>
    <col min="24" max="24" width="18" style="8" bestFit="1" customWidth="1"/>
    <col min="25" max="25" width="16.5703125" style="8" bestFit="1" customWidth="1"/>
    <col min="26" max="26" width="12.140625" style="8" bestFit="1" customWidth="1"/>
    <col min="27" max="27" width="15.42578125" style="88" bestFit="1" customWidth="1"/>
    <col min="28" max="28" width="12.5703125" style="8" bestFit="1" customWidth="1"/>
    <col min="29" max="29" width="18.28515625" style="8" bestFit="1" customWidth="1"/>
    <col min="30" max="30" width="16.140625" style="8" bestFit="1" customWidth="1"/>
    <col min="31" max="31" width="36.28515625" style="8" bestFit="1" customWidth="1"/>
    <col min="32" max="32" width="30" style="8" bestFit="1" customWidth="1"/>
    <col min="33" max="34" width="14.28515625" style="8" bestFit="1" customWidth="1"/>
    <col min="35" max="35" width="17.5703125" style="8" bestFit="1" customWidth="1"/>
    <col min="36" max="36" width="18.140625" style="8" bestFit="1" customWidth="1"/>
    <col min="37" max="37" width="18.28515625" style="8" bestFit="1" customWidth="1"/>
    <col min="38" max="39" width="16.140625" style="8" bestFit="1" customWidth="1"/>
    <col min="40" max="40" width="13.7109375" style="8" bestFit="1" customWidth="1"/>
    <col min="41" max="42" width="14.28515625" style="8" bestFit="1" customWidth="1"/>
    <col min="43" max="43" width="43.5703125" style="8" bestFit="1" customWidth="1"/>
    <col min="44" max="44" width="23.42578125" style="8" bestFit="1" customWidth="1"/>
    <col min="45" max="45" width="18.28515625" style="8" bestFit="1" customWidth="1"/>
    <col min="46" max="47" width="16.140625" style="8" bestFit="1" customWidth="1"/>
    <col min="48" max="48" width="13.7109375" style="8" bestFit="1" customWidth="1"/>
    <col min="49" max="50" width="14.28515625" style="8" bestFit="1" customWidth="1"/>
    <col min="51" max="51" width="17.5703125" style="8" bestFit="1" customWidth="1"/>
    <col min="52" max="52" width="18.140625" style="8" bestFit="1" customWidth="1"/>
    <col min="53" max="53" width="18.28515625" style="8" bestFit="1" customWidth="1"/>
    <col min="54" max="55" width="16.140625" style="8" bestFit="1" customWidth="1"/>
    <col min="56" max="56" width="13.7109375" style="8" bestFit="1" customWidth="1"/>
    <col min="57" max="58" width="14.28515625" style="8" bestFit="1" customWidth="1"/>
    <col min="59" max="59" width="17.5703125" style="8" bestFit="1" customWidth="1"/>
    <col min="60" max="60" width="18.140625" style="8" bestFit="1" customWidth="1"/>
    <col min="61" max="61" width="18.28515625" style="8" bestFit="1" customWidth="1"/>
    <col min="62" max="63" width="16.140625" style="8" bestFit="1" customWidth="1"/>
    <col min="64" max="64" width="13.7109375" style="8" bestFit="1" customWidth="1"/>
    <col min="65" max="66" width="14.28515625" style="8" bestFit="1" customWidth="1"/>
    <col min="67" max="67" width="17.5703125" style="8" bestFit="1" customWidth="1"/>
    <col min="68" max="68" width="18.140625" style="8" bestFit="1" customWidth="1"/>
    <col min="69" max="69" width="18.28515625" style="8" bestFit="1" customWidth="1"/>
    <col min="70" max="71" width="16.140625" style="8" bestFit="1" customWidth="1"/>
    <col min="72" max="72" width="13.7109375" style="8" bestFit="1" customWidth="1"/>
    <col min="73" max="74" width="14.28515625" style="8" bestFit="1" customWidth="1"/>
    <col min="75" max="75" width="17.5703125" style="8" bestFit="1" customWidth="1"/>
    <col min="76" max="76" width="18.140625" style="8" bestFit="1" customWidth="1"/>
    <col min="77" max="77" width="18.28515625" style="8" bestFit="1" customWidth="1"/>
    <col min="78" max="79" width="16.140625" style="8" bestFit="1" customWidth="1"/>
    <col min="80" max="80" width="13.7109375" style="8" bestFit="1" customWidth="1"/>
    <col min="81" max="82" width="14.28515625" style="8" bestFit="1" customWidth="1"/>
    <col min="83" max="83" width="17.5703125" style="8" bestFit="1" customWidth="1"/>
    <col min="84" max="84" width="18.140625" style="8" bestFit="1" customWidth="1"/>
    <col min="85" max="85" width="18.28515625" style="8" bestFit="1" customWidth="1"/>
    <col min="86" max="87" width="16.140625" style="8" bestFit="1" customWidth="1"/>
    <col min="88" max="88" width="13.7109375" style="8" bestFit="1" customWidth="1"/>
    <col min="89" max="90" width="14.28515625" style="8" bestFit="1" customWidth="1"/>
    <col min="91" max="91" width="17.5703125" style="8" bestFit="1" customWidth="1"/>
    <col min="92" max="92" width="18.140625" style="8" bestFit="1" customWidth="1"/>
    <col min="93" max="93" width="18.28515625" style="8" bestFit="1" customWidth="1"/>
    <col min="94" max="95" width="16.140625" style="8" bestFit="1" customWidth="1"/>
    <col min="96" max="98" width="14.28515625" style="8" bestFit="1" customWidth="1"/>
    <col min="99" max="99" width="17.5703125" style="8" bestFit="1" customWidth="1"/>
    <col min="100" max="100" width="18.140625" style="8" bestFit="1" customWidth="1"/>
    <col min="101" max="101" width="18.28515625" style="8" bestFit="1" customWidth="1"/>
    <col min="102" max="103" width="16.140625" style="8" bestFit="1" customWidth="1"/>
    <col min="104" max="106" width="14.28515625" style="8" bestFit="1" customWidth="1"/>
    <col min="107" max="107" width="17.5703125" style="8" bestFit="1" customWidth="1"/>
    <col min="108" max="108" width="18.140625" style="8" bestFit="1" customWidth="1"/>
    <col min="109" max="109" width="18.28515625" style="8" bestFit="1" customWidth="1"/>
    <col min="110" max="111" width="16.140625" style="8" bestFit="1" customWidth="1"/>
    <col min="112" max="114" width="14.28515625" style="8" bestFit="1" customWidth="1"/>
    <col min="115" max="115" width="17.5703125" style="8" bestFit="1" customWidth="1"/>
    <col min="116" max="116" width="18.140625" style="8" customWidth="1"/>
    <col min="117" max="117" width="18.28515625" style="8" bestFit="1" customWidth="1"/>
    <col min="118" max="119" width="16.140625" style="8" bestFit="1" customWidth="1"/>
    <col min="120" max="122" width="14.28515625" style="8" bestFit="1" customWidth="1"/>
    <col min="123" max="123" width="17.5703125" style="8" bestFit="1" customWidth="1"/>
    <col min="124" max="124" width="18.140625" style="8" customWidth="1"/>
    <col min="125" max="125" width="18.28515625" style="8" bestFit="1" customWidth="1"/>
    <col min="126" max="127" width="16.140625" style="8" bestFit="1" customWidth="1"/>
    <col min="128" max="130" width="14.28515625" style="8" bestFit="1" customWidth="1"/>
    <col min="131" max="131" width="17.5703125" style="8" bestFit="1" customWidth="1"/>
    <col min="132" max="132" width="18.140625" style="8" bestFit="1" customWidth="1"/>
    <col min="133" max="133" width="18.28515625" style="8" bestFit="1" customWidth="1"/>
    <col min="134" max="135" width="16.140625" style="8" bestFit="1" customWidth="1"/>
    <col min="136" max="138" width="14.28515625" style="8" bestFit="1" customWidth="1"/>
    <col min="139" max="139" width="17.5703125" style="8" bestFit="1" customWidth="1"/>
    <col min="140" max="140" width="18.140625" style="8" bestFit="1" customWidth="1"/>
    <col min="141" max="141" width="18.28515625" style="8" bestFit="1" customWidth="1"/>
    <col min="142" max="143" width="16.140625" style="8" bestFit="1" customWidth="1"/>
    <col min="144" max="146" width="14.28515625" style="8" bestFit="1" customWidth="1"/>
    <col min="147" max="147" width="17.5703125" style="8" bestFit="1" customWidth="1"/>
    <col min="148" max="148" width="18.140625" style="8" bestFit="1" customWidth="1"/>
    <col min="149" max="149" width="18.28515625" style="8" bestFit="1" customWidth="1"/>
    <col min="150" max="151" width="16.140625" style="8" bestFit="1" customWidth="1"/>
    <col min="152" max="154" width="14.28515625" style="8" bestFit="1" customWidth="1"/>
    <col min="155" max="155" width="17.5703125" style="8" bestFit="1" customWidth="1"/>
    <col min="156" max="156" width="18.140625" style="8" customWidth="1"/>
    <col min="157" max="157" width="18.28515625" style="8" bestFit="1" customWidth="1"/>
    <col min="158" max="159" width="16.140625" style="8" bestFit="1" customWidth="1"/>
    <col min="160" max="162" width="14.28515625" style="8" bestFit="1" customWidth="1"/>
    <col min="163" max="163" width="17.5703125" style="8" bestFit="1" customWidth="1"/>
    <col min="164" max="172" width="18.140625" style="8" customWidth="1"/>
    <col min="173" max="173" width="18.28515625" style="8" bestFit="1" customWidth="1"/>
    <col min="174" max="175" width="16.140625" style="8" bestFit="1" customWidth="1"/>
    <col min="176" max="176" width="18.140625" style="8" customWidth="1"/>
    <col min="177" max="177" width="14.28515625" style="8" bestFit="1" customWidth="1"/>
    <col min="178" max="187" width="18.140625" style="8" customWidth="1"/>
    <col min="188" max="188" width="18.140625" style="8" bestFit="1" customWidth="1"/>
    <col min="189" max="189" width="19.85546875" style="8" bestFit="1" customWidth="1"/>
    <col min="190" max="190" width="30" style="8" customWidth="1"/>
    <col min="191" max="191" width="21" style="8" bestFit="1" customWidth="1"/>
    <col min="192" max="192" width="18.85546875" style="8" customWidth="1"/>
    <col min="193" max="193" width="27.28515625" style="8" customWidth="1"/>
    <col min="194" max="194" width="15.7109375" style="8" bestFit="1" customWidth="1"/>
    <col min="195" max="195" width="19" style="8" bestFit="1" customWidth="1"/>
    <col min="196" max="196" width="20.140625" style="8" bestFit="1" customWidth="1"/>
    <col min="197" max="197" width="19.85546875" style="8" bestFit="1" customWidth="1"/>
    <col min="198" max="199" width="17.140625" style="8" bestFit="1" customWidth="1"/>
    <col min="200" max="201" width="15.7109375" style="8" bestFit="1" customWidth="1"/>
    <col min="202" max="202" width="26.5703125" style="8" customWidth="1"/>
    <col min="203" max="204" width="21.42578125" style="8" customWidth="1"/>
    <col min="205" max="205" width="20.42578125" style="8" customWidth="1"/>
    <col min="206" max="206" width="17.5703125" style="8" customWidth="1"/>
    <col min="207" max="207" width="16.7109375" style="8" customWidth="1"/>
    <col min="208" max="208" width="17.28515625" style="15" customWidth="1"/>
    <col min="209" max="209" width="17.5703125" style="15" customWidth="1"/>
    <col min="210" max="210" width="19.85546875" style="8" customWidth="1"/>
    <col min="211" max="211" width="18.28515625" style="8" customWidth="1"/>
    <col min="212" max="212" width="19.7109375" style="8" customWidth="1"/>
    <col min="213" max="213" width="19.5703125" style="8" customWidth="1"/>
    <col min="214" max="214" width="16.42578125" style="8" customWidth="1"/>
    <col min="215" max="215" width="16.85546875" style="8" customWidth="1"/>
    <col min="216" max="216" width="18.85546875" style="8" customWidth="1"/>
    <col min="217" max="217" width="19.42578125" style="8" customWidth="1"/>
    <col min="218" max="218" width="17.5703125" style="8" customWidth="1"/>
    <col min="219" max="219" width="20.5703125" style="8" customWidth="1"/>
    <col min="220" max="220" width="20.7109375" style="8" customWidth="1"/>
    <col min="221" max="376" width="12.42578125" style="8" customWidth="1"/>
    <col min="377" max="377" width="20.140625" style="9" customWidth="1"/>
    <col min="378" max="378" width="26.5703125" style="9" customWidth="1"/>
    <col min="379" max="379" width="29.140625" style="9" customWidth="1"/>
    <col min="380" max="381" width="13.7109375" style="9" customWidth="1"/>
    <col min="382" max="383" width="12.42578125" style="9" customWidth="1"/>
    <col min="384" max="384" width="20.140625" style="9" customWidth="1"/>
    <col min="385" max="385" width="15" style="9" customWidth="1"/>
    <col min="386" max="386" width="12.42578125" style="9" customWidth="1"/>
    <col min="387" max="387" width="17.5703125" style="9" customWidth="1"/>
    <col min="388" max="388" width="15" style="9" customWidth="1"/>
    <col min="389" max="389" width="16.28515625" style="9" customWidth="1"/>
    <col min="390" max="390" width="24" style="9" customWidth="1"/>
    <col min="391" max="391" width="22.7109375" style="9" customWidth="1"/>
    <col min="392" max="392" width="30.42578125" style="9" customWidth="1"/>
    <col min="393" max="393" width="11.140625" style="9" customWidth="1"/>
    <col min="394" max="394" width="20.140625" style="9" customWidth="1"/>
    <col min="395" max="395" width="27.85546875" style="9" customWidth="1"/>
    <col min="396" max="396" width="17.5703125" style="9" customWidth="1"/>
    <col min="397" max="398" width="8.5703125" style="9" customWidth="1"/>
    <col min="399" max="399" width="16.28515625" style="9" customWidth="1"/>
    <col min="400" max="400" width="25.28515625" style="9" customWidth="1"/>
    <col min="401" max="401" width="18.85546875" style="9" customWidth="1"/>
    <col min="402" max="402" width="24" style="9" customWidth="1"/>
    <col min="403" max="403" width="12.42578125" style="9" customWidth="1"/>
    <col min="404" max="404" width="15" style="9" customWidth="1"/>
    <col min="405" max="405" width="18.85546875" style="9" customWidth="1"/>
    <col min="406" max="406" width="6" style="9" customWidth="1"/>
    <col min="407" max="407" width="22.7109375" style="9" customWidth="1"/>
    <col min="408" max="408" width="31.7109375" style="9" customWidth="1"/>
    <col min="409" max="410" width="13.7109375" style="9" customWidth="1"/>
    <col min="411" max="411" width="16.28515625" style="9" customWidth="1"/>
    <col min="412" max="412" width="22.7109375" style="9" customWidth="1"/>
    <col min="413" max="413" width="21.42578125" style="9" customWidth="1"/>
    <col min="414" max="414" width="17.5703125" style="9" customWidth="1"/>
    <col min="415" max="416" width="16.28515625" style="9" customWidth="1"/>
    <col min="417" max="417" width="13.7109375" style="9" customWidth="1"/>
    <col min="418" max="418" width="8.5703125" style="9" customWidth="1"/>
    <col min="419" max="419" width="15" style="9" customWidth="1"/>
    <col min="420" max="420" width="17.5703125" style="9" customWidth="1"/>
    <col min="421" max="421" width="26.5703125" style="9" customWidth="1"/>
    <col min="422" max="422" width="25.28515625" style="9" customWidth="1"/>
    <col min="423" max="424" width="17.5703125" style="9" customWidth="1"/>
    <col min="425" max="425" width="12.42578125" style="9" customWidth="1"/>
    <col min="426" max="426" width="17.5703125" style="9" customWidth="1"/>
    <col min="427" max="427" width="12.42578125" style="9" customWidth="1"/>
    <col min="428" max="428" width="15" style="9" customWidth="1"/>
    <col min="429" max="429" width="16.28515625" style="9" customWidth="1"/>
    <col min="430" max="431" width="17.5703125" style="9" customWidth="1"/>
    <col min="432" max="432" width="27.85546875" style="9" customWidth="1"/>
    <col min="433" max="433" width="13.7109375" style="9" customWidth="1"/>
    <col min="434" max="435" width="17.5703125" style="9" customWidth="1"/>
    <col min="436" max="436" width="15" style="9" customWidth="1"/>
    <col min="437" max="438" width="12.42578125" style="9" customWidth="1"/>
    <col min="439" max="440" width="17.5703125" style="9" customWidth="1"/>
    <col min="441" max="441" width="22.7109375" style="9" customWidth="1"/>
    <col min="442" max="442" width="17.5703125" style="9" customWidth="1"/>
    <col min="443" max="443" width="15" style="9" customWidth="1"/>
    <col min="444" max="444" width="17.5703125" style="9" customWidth="1"/>
    <col min="445" max="445" width="12.42578125" style="9" customWidth="1"/>
    <col min="446" max="446" width="43.28515625" style="9" customWidth="1"/>
    <col min="447" max="447" width="27.85546875" style="9" customWidth="1"/>
    <col min="448" max="449" width="18.85546875" style="9" customWidth="1"/>
    <col min="450" max="450" width="17.5703125" style="9" customWidth="1"/>
    <col min="451" max="451" width="20.140625" style="9" customWidth="1"/>
    <col min="452" max="452" width="16.28515625" style="9" customWidth="1"/>
    <col min="453" max="453" width="17.5703125" style="9" customWidth="1"/>
    <col min="454" max="456" width="12.42578125" style="9" customWidth="1"/>
    <col min="457" max="458" width="26.5703125" style="9" customWidth="1"/>
    <col min="459" max="460" width="21.42578125" style="9" customWidth="1"/>
    <col min="461" max="462" width="17.5703125" style="9" customWidth="1"/>
    <col min="463" max="463" width="12.42578125" style="9" customWidth="1"/>
    <col min="464" max="464" width="101.140625" style="9" customWidth="1"/>
    <col min="465" max="465" width="17.5703125" style="9" customWidth="1"/>
    <col min="466" max="628" width="12.42578125" style="9" customWidth="1"/>
    <col min="629" max="629" width="20.140625" style="9" customWidth="1"/>
    <col min="630" max="630" width="26.5703125" style="9" customWidth="1"/>
    <col min="631" max="631" width="29.140625" style="9" customWidth="1"/>
    <col min="632" max="633" width="13.7109375" style="9" customWidth="1"/>
    <col min="634" max="635" width="12.42578125" style="9" customWidth="1"/>
    <col min="636" max="636" width="20.140625" style="9" customWidth="1"/>
    <col min="637" max="637" width="15" style="9" customWidth="1"/>
    <col min="638" max="638" width="12.42578125" style="9" customWidth="1"/>
    <col min="639" max="639" width="17.5703125" style="9" customWidth="1"/>
    <col min="640" max="640" width="15" style="9" customWidth="1"/>
    <col min="641" max="641" width="16.28515625" style="9" customWidth="1"/>
    <col min="642" max="642" width="24" style="9" customWidth="1"/>
    <col min="643" max="643" width="22.7109375" style="9" customWidth="1"/>
    <col min="644" max="644" width="30.42578125" style="9" customWidth="1"/>
    <col min="645" max="645" width="11.140625" style="9" customWidth="1"/>
    <col min="646" max="646" width="20.140625" style="9" customWidth="1"/>
    <col min="647" max="647" width="27.85546875" style="9" customWidth="1"/>
    <col min="648" max="648" width="17.5703125" style="9" customWidth="1"/>
    <col min="649" max="650" width="8.5703125" style="9" customWidth="1"/>
    <col min="651" max="651" width="16.28515625" style="9" customWidth="1"/>
    <col min="652" max="652" width="25.28515625" style="9" customWidth="1"/>
    <col min="653" max="653" width="18.85546875" style="9" customWidth="1"/>
    <col min="654" max="654" width="24" style="9" customWidth="1"/>
    <col min="655" max="655" width="12.42578125" style="9" customWidth="1"/>
    <col min="656" max="656" width="15" style="9" customWidth="1"/>
    <col min="657" max="657" width="18.85546875" style="9" customWidth="1"/>
    <col min="658" max="658" width="6" style="9" customWidth="1"/>
    <col min="659" max="659" width="22.7109375" style="9" customWidth="1"/>
    <col min="660" max="660" width="31.7109375" style="9" customWidth="1"/>
    <col min="661" max="662" width="13.7109375" style="9" customWidth="1"/>
    <col min="663" max="663" width="16.28515625" style="9" customWidth="1"/>
    <col min="664" max="664" width="22.7109375" style="9" customWidth="1"/>
    <col min="665" max="665" width="21.42578125" style="9" customWidth="1"/>
    <col min="666" max="666" width="17.5703125" style="9" customWidth="1"/>
    <col min="667" max="668" width="16.28515625" style="9" customWidth="1"/>
    <col min="669" max="669" width="13.7109375" style="9" customWidth="1"/>
    <col min="670" max="670" width="8.5703125" style="9" customWidth="1"/>
    <col min="671" max="671" width="15" style="9" customWidth="1"/>
    <col min="672" max="672" width="17.5703125" style="9" customWidth="1"/>
    <col min="673" max="673" width="26.5703125" style="9" customWidth="1"/>
    <col min="674" max="674" width="25.28515625" style="9" customWidth="1"/>
    <col min="675" max="676" width="17.5703125" style="9" customWidth="1"/>
    <col min="677" max="677" width="12.42578125" style="9" customWidth="1"/>
    <col min="678" max="678" width="17.5703125" style="9" customWidth="1"/>
    <col min="679" max="679" width="12.42578125" style="9" customWidth="1"/>
    <col min="680" max="680" width="15" style="9" customWidth="1"/>
    <col min="681" max="681" width="16.28515625" style="9" customWidth="1"/>
    <col min="682" max="683" width="17.5703125" style="9" customWidth="1"/>
    <col min="684" max="684" width="27.85546875" style="9" customWidth="1"/>
    <col min="685" max="685" width="13.7109375" style="9" customWidth="1"/>
    <col min="686" max="687" width="17.5703125" style="9" customWidth="1"/>
    <col min="688" max="688" width="15" style="9" customWidth="1"/>
    <col min="689" max="690" width="12.42578125" style="9" customWidth="1"/>
    <col min="691" max="692" width="17.5703125" style="9" customWidth="1"/>
    <col min="693" max="693" width="22.7109375" style="9" customWidth="1"/>
    <col min="694" max="694" width="17.5703125" style="9" customWidth="1"/>
    <col min="695" max="695" width="15" style="9" customWidth="1"/>
    <col min="696" max="696" width="17.5703125" style="9" customWidth="1"/>
    <col min="697" max="697" width="12.42578125" style="9" customWidth="1"/>
    <col min="698" max="698" width="43.28515625" style="9" customWidth="1"/>
    <col min="699" max="699" width="27.85546875" style="9" customWidth="1"/>
    <col min="700" max="701" width="18.85546875" style="9" customWidth="1"/>
    <col min="702" max="702" width="17.5703125" style="9" customWidth="1"/>
    <col min="703" max="703" width="20.140625" style="9" customWidth="1"/>
    <col min="704" max="704" width="16.28515625" style="9" customWidth="1"/>
    <col min="705" max="705" width="17.5703125" style="9" customWidth="1"/>
    <col min="706" max="708" width="12.42578125" style="9" customWidth="1"/>
    <col min="709" max="710" width="26.5703125" style="9" customWidth="1"/>
    <col min="711" max="712" width="21.42578125" style="9" customWidth="1"/>
    <col min="713" max="714" width="17.5703125" style="9" customWidth="1"/>
    <col min="715" max="715" width="12.42578125" style="9" customWidth="1"/>
    <col min="716" max="716" width="101.140625" style="9" customWidth="1"/>
    <col min="717" max="717" width="17.5703125" style="9" customWidth="1"/>
    <col min="718" max="884" width="12.42578125" style="9" customWidth="1"/>
    <col min="885" max="885" width="20.140625" style="9" customWidth="1"/>
    <col min="886" max="886" width="26.5703125" style="9" customWidth="1"/>
    <col min="887" max="887" width="29.140625" style="9" customWidth="1"/>
    <col min="888" max="889" width="13.7109375" style="9" customWidth="1"/>
    <col min="890" max="891" width="12.42578125" style="9" customWidth="1"/>
    <col min="892" max="892" width="20.140625" style="9" customWidth="1"/>
    <col min="893" max="893" width="15" style="9" customWidth="1"/>
    <col min="894" max="894" width="12.42578125" style="9" customWidth="1"/>
    <col min="895" max="895" width="17.5703125" style="9" customWidth="1"/>
    <col min="896" max="896" width="15" style="9" customWidth="1"/>
    <col min="897" max="897" width="16.28515625" style="9" customWidth="1"/>
    <col min="898" max="898" width="24" style="9" customWidth="1"/>
    <col min="899" max="899" width="22.7109375" style="9" customWidth="1"/>
    <col min="900" max="900" width="30.42578125" style="9" customWidth="1"/>
    <col min="901" max="901" width="11.140625" style="9" customWidth="1"/>
    <col min="902" max="902" width="20.140625" style="9" customWidth="1"/>
    <col min="903" max="903" width="27.85546875" style="9" customWidth="1"/>
    <col min="904" max="904" width="17.5703125" style="9" customWidth="1"/>
    <col min="905" max="906" width="8.5703125" style="9" customWidth="1"/>
    <col min="907" max="907" width="16.28515625" style="9" customWidth="1"/>
    <col min="908" max="908" width="25.28515625" style="9" customWidth="1"/>
    <col min="909" max="909" width="18.85546875" style="9" customWidth="1"/>
    <col min="910" max="910" width="24" style="9" customWidth="1"/>
    <col min="911" max="911" width="12.42578125" style="9" customWidth="1"/>
    <col min="912" max="912" width="15" style="9" customWidth="1"/>
    <col min="913" max="913" width="18.85546875" style="9" customWidth="1"/>
    <col min="914" max="914" width="6" style="9" customWidth="1"/>
    <col min="915" max="915" width="22.7109375" style="9" customWidth="1"/>
    <col min="916" max="916" width="31.7109375" style="9" customWidth="1"/>
    <col min="917" max="918" width="13.7109375" style="9" customWidth="1"/>
    <col min="919" max="919" width="16.28515625" style="9" customWidth="1"/>
    <col min="920" max="920" width="22.7109375" style="9" customWidth="1"/>
    <col min="921" max="921" width="21.42578125" style="9" customWidth="1"/>
    <col min="922" max="922" width="17.5703125" style="9" customWidth="1"/>
    <col min="923" max="924" width="16.28515625" style="9" customWidth="1"/>
    <col min="925" max="925" width="13.7109375" style="9" customWidth="1"/>
    <col min="926" max="926" width="8.5703125" style="9" customWidth="1"/>
    <col min="927" max="927" width="15" style="9" customWidth="1"/>
    <col min="928" max="928" width="17.5703125" style="9" customWidth="1"/>
    <col min="929" max="929" width="26.5703125" style="9" customWidth="1"/>
    <col min="930" max="930" width="25.28515625" style="9" customWidth="1"/>
    <col min="931" max="932" width="17.5703125" style="9" customWidth="1"/>
    <col min="933" max="933" width="12.42578125" style="9" customWidth="1"/>
    <col min="934" max="934" width="17.5703125" style="9" customWidth="1"/>
    <col min="935" max="935" width="12.42578125" style="9" customWidth="1"/>
    <col min="936" max="936" width="15" style="9" customWidth="1"/>
    <col min="937" max="937" width="16.28515625" style="9" customWidth="1"/>
    <col min="938" max="939" width="17.5703125" style="9" customWidth="1"/>
    <col min="940" max="940" width="27.85546875" style="9" customWidth="1"/>
    <col min="941" max="941" width="13.7109375" style="9" customWidth="1"/>
    <col min="942" max="943" width="17.5703125" style="9" customWidth="1"/>
    <col min="944" max="944" width="15" style="9" customWidth="1"/>
    <col min="945" max="946" width="12.42578125" style="9" customWidth="1"/>
    <col min="947" max="948" width="17.5703125" style="9" customWidth="1"/>
    <col min="949" max="949" width="22.7109375" style="9" customWidth="1"/>
    <col min="950" max="950" width="17.5703125" style="9" customWidth="1"/>
    <col min="951" max="951" width="15" style="9" customWidth="1"/>
    <col min="952" max="952" width="17.5703125" style="9" customWidth="1"/>
    <col min="953" max="953" width="12.42578125" style="9" customWidth="1"/>
    <col min="954" max="954" width="43.28515625" style="9" customWidth="1"/>
    <col min="955" max="955" width="27.85546875" style="9" customWidth="1"/>
    <col min="956" max="957" width="18.85546875" style="9" customWidth="1"/>
    <col min="958" max="958" width="17.5703125" style="9" customWidth="1"/>
    <col min="959" max="959" width="20.140625" style="9" customWidth="1"/>
    <col min="960" max="960" width="16.28515625" style="9" customWidth="1"/>
    <col min="961" max="961" width="17.5703125" style="9" customWidth="1"/>
    <col min="962" max="964" width="12.42578125" style="9" customWidth="1"/>
    <col min="965" max="966" width="26.5703125" style="9" customWidth="1"/>
    <col min="967" max="968" width="21.42578125" style="9" customWidth="1"/>
    <col min="969" max="970" width="17.5703125" style="9" customWidth="1"/>
    <col min="971" max="971" width="12.42578125" style="9" customWidth="1"/>
    <col min="972" max="972" width="101.140625" style="9" customWidth="1"/>
    <col min="973" max="973" width="17.5703125" style="9" customWidth="1"/>
    <col min="974" max="1140" width="12.42578125" style="9" customWidth="1"/>
    <col min="1141" max="1141" width="20.140625" style="9" customWidth="1"/>
    <col min="1142" max="1142" width="26.5703125" style="9" customWidth="1"/>
    <col min="1143" max="1143" width="29.140625" style="9" customWidth="1"/>
    <col min="1144" max="1145" width="13.7109375" style="9" customWidth="1"/>
    <col min="1146" max="1147" width="12.42578125" style="9" customWidth="1"/>
    <col min="1148" max="1148" width="20.140625" style="9" customWidth="1"/>
    <col min="1149" max="1149" width="15" style="9" customWidth="1"/>
    <col min="1150" max="1150" width="12.42578125" style="9" customWidth="1"/>
    <col min="1151" max="1151" width="17.5703125" style="9" customWidth="1"/>
    <col min="1152" max="1152" width="15" style="9" customWidth="1"/>
    <col min="1153" max="1153" width="16.28515625" style="9" customWidth="1"/>
    <col min="1154" max="1154" width="24" style="9" customWidth="1"/>
    <col min="1155" max="1155" width="22.7109375" style="9" customWidth="1"/>
    <col min="1156" max="1156" width="30.42578125" style="9" customWidth="1"/>
    <col min="1157" max="1157" width="11.140625" style="9" customWidth="1"/>
    <col min="1158" max="1158" width="20.140625" style="9" customWidth="1"/>
    <col min="1159" max="1159" width="27.85546875" style="9" customWidth="1"/>
    <col min="1160" max="1160" width="17.5703125" style="9" customWidth="1"/>
    <col min="1161" max="1162" width="8.5703125" style="9" customWidth="1"/>
    <col min="1163" max="1163" width="16.28515625" style="9" customWidth="1"/>
    <col min="1164" max="1164" width="25.28515625" style="9" customWidth="1"/>
    <col min="1165" max="1165" width="18.85546875" style="9" customWidth="1"/>
    <col min="1166" max="1166" width="24" style="9" customWidth="1"/>
    <col min="1167" max="1167" width="12.42578125" style="9" customWidth="1"/>
    <col min="1168" max="1168" width="15" style="9" customWidth="1"/>
    <col min="1169" max="1169" width="18.85546875" style="9" customWidth="1"/>
    <col min="1170" max="1170" width="6" style="9" customWidth="1"/>
    <col min="1171" max="1171" width="22.7109375" style="9" customWidth="1"/>
    <col min="1172" max="1172" width="31.7109375" style="9" customWidth="1"/>
    <col min="1173" max="1174" width="13.7109375" style="9" customWidth="1"/>
    <col min="1175" max="1175" width="16.28515625" style="9" customWidth="1"/>
    <col min="1176" max="1176" width="22.7109375" style="9" customWidth="1"/>
    <col min="1177" max="1177" width="21.42578125" style="9" customWidth="1"/>
    <col min="1178" max="1178" width="17.5703125" style="9" customWidth="1"/>
    <col min="1179" max="1180" width="16.28515625" style="9" customWidth="1"/>
    <col min="1181" max="1181" width="13.7109375" style="9" customWidth="1"/>
    <col min="1182" max="1182" width="8.5703125" style="9" customWidth="1"/>
    <col min="1183" max="1183" width="15" style="9" customWidth="1"/>
    <col min="1184" max="1184" width="17.5703125" style="9" customWidth="1"/>
    <col min="1185" max="1185" width="26.5703125" style="9" customWidth="1"/>
    <col min="1186" max="1186" width="25.28515625" style="9" customWidth="1"/>
    <col min="1187" max="1188" width="17.5703125" style="9" customWidth="1"/>
    <col min="1189" max="1189" width="12.42578125" style="9" customWidth="1"/>
    <col min="1190" max="1190" width="17.5703125" style="9" customWidth="1"/>
    <col min="1191" max="1191" width="12.42578125" style="9" customWidth="1"/>
    <col min="1192" max="1192" width="15" style="9" customWidth="1"/>
    <col min="1193" max="1193" width="16.28515625" style="9" customWidth="1"/>
    <col min="1194" max="1195" width="17.5703125" style="9" customWidth="1"/>
    <col min="1196" max="1196" width="27.85546875" style="9" customWidth="1"/>
    <col min="1197" max="1197" width="13.7109375" style="9" customWidth="1"/>
    <col min="1198" max="1199" width="17.5703125" style="9" customWidth="1"/>
    <col min="1200" max="1200" width="15" style="9" customWidth="1"/>
    <col min="1201" max="1202" width="12.42578125" style="9" customWidth="1"/>
    <col min="1203" max="1204" width="17.5703125" style="9" customWidth="1"/>
    <col min="1205" max="1205" width="22.7109375" style="9" customWidth="1"/>
    <col min="1206" max="1206" width="17.5703125" style="9" customWidth="1"/>
    <col min="1207" max="1207" width="15" style="9" customWidth="1"/>
    <col min="1208" max="1208" width="17.5703125" style="9" customWidth="1"/>
    <col min="1209" max="1209" width="12.42578125" style="9" customWidth="1"/>
    <col min="1210" max="1210" width="43.28515625" style="9" customWidth="1"/>
    <col min="1211" max="1211" width="27.85546875" style="9" customWidth="1"/>
    <col min="1212" max="1213" width="18.85546875" style="9" customWidth="1"/>
    <col min="1214" max="1214" width="17.5703125" style="9" customWidth="1"/>
    <col min="1215" max="1215" width="20.140625" style="9" customWidth="1"/>
    <col min="1216" max="1216" width="16.28515625" style="9" customWidth="1"/>
    <col min="1217" max="1217" width="17.5703125" style="9" customWidth="1"/>
    <col min="1218" max="1220" width="12.42578125" style="9" customWidth="1"/>
    <col min="1221" max="1222" width="26.5703125" style="9" customWidth="1"/>
    <col min="1223" max="1224" width="21.42578125" style="9" customWidth="1"/>
    <col min="1225" max="1226" width="17.5703125" style="9" customWidth="1"/>
    <col min="1227" max="1227" width="12.42578125" style="9" customWidth="1"/>
    <col min="1228" max="1228" width="101.140625" style="9" customWidth="1"/>
    <col min="1229" max="1229" width="17.5703125" style="9" customWidth="1"/>
    <col min="1230" max="1396" width="12.42578125" style="9" customWidth="1"/>
    <col min="1397" max="1397" width="20.140625" style="9" customWidth="1"/>
    <col min="1398" max="1398" width="26.5703125" style="9" customWidth="1"/>
    <col min="1399" max="1399" width="29.140625" style="9" customWidth="1"/>
    <col min="1400" max="1401" width="13.7109375" style="9" customWidth="1"/>
    <col min="1402" max="1403" width="12.42578125" style="9" customWidth="1"/>
    <col min="1404" max="1404" width="20.140625" style="9" customWidth="1"/>
    <col min="1405" max="1405" width="15" style="9" customWidth="1"/>
    <col min="1406" max="1406" width="12.42578125" style="9" customWidth="1"/>
    <col min="1407" max="1407" width="17.5703125" style="9" customWidth="1"/>
    <col min="1408" max="1408" width="15" style="9" customWidth="1"/>
    <col min="1409" max="1409" width="16.28515625" style="9" customWidth="1"/>
    <col min="1410" max="1410" width="24" style="9" customWidth="1"/>
    <col min="1411" max="1411" width="22.7109375" style="9" customWidth="1"/>
    <col min="1412" max="1412" width="30.42578125" style="9" customWidth="1"/>
    <col min="1413" max="1413" width="11.140625" style="9" customWidth="1"/>
    <col min="1414" max="1414" width="20.140625" style="9" customWidth="1"/>
    <col min="1415" max="1415" width="27.85546875" style="9" customWidth="1"/>
    <col min="1416" max="1416" width="17.5703125" style="9" customWidth="1"/>
    <col min="1417" max="1418" width="8.5703125" style="9" customWidth="1"/>
    <col min="1419" max="1419" width="16.28515625" style="9" customWidth="1"/>
    <col min="1420" max="1420" width="25.28515625" style="9" customWidth="1"/>
    <col min="1421" max="1421" width="18.85546875" style="9" customWidth="1"/>
    <col min="1422" max="1422" width="24" style="9" customWidth="1"/>
    <col min="1423" max="1423" width="12.42578125" style="9" customWidth="1"/>
    <col min="1424" max="1424" width="15" style="9" customWidth="1"/>
    <col min="1425" max="1425" width="18.85546875" style="9" customWidth="1"/>
    <col min="1426" max="1426" width="6" style="9" customWidth="1"/>
    <col min="1427" max="1427" width="22.7109375" style="9" customWidth="1"/>
    <col min="1428" max="1428" width="31.7109375" style="9" customWidth="1"/>
    <col min="1429" max="1430" width="13.7109375" style="9" customWidth="1"/>
    <col min="1431" max="1431" width="16.28515625" style="9" customWidth="1"/>
    <col min="1432" max="1432" width="22.7109375" style="9" customWidth="1"/>
    <col min="1433" max="1433" width="21.42578125" style="9" customWidth="1"/>
    <col min="1434" max="1434" width="17.5703125" style="9" customWidth="1"/>
    <col min="1435" max="1436" width="16.28515625" style="9" customWidth="1"/>
    <col min="1437" max="1437" width="13.7109375" style="9" customWidth="1"/>
    <col min="1438" max="1438" width="8.5703125" style="9" customWidth="1"/>
    <col min="1439" max="1439" width="15" style="9" customWidth="1"/>
    <col min="1440" max="1440" width="17.5703125" style="9" customWidth="1"/>
    <col min="1441" max="1441" width="26.5703125" style="9" customWidth="1"/>
    <col min="1442" max="1442" width="25.28515625" style="9" customWidth="1"/>
    <col min="1443" max="1444" width="17.5703125" style="9" customWidth="1"/>
    <col min="1445" max="1445" width="12.42578125" style="9" customWidth="1"/>
    <col min="1446" max="1446" width="17.5703125" style="9" customWidth="1"/>
    <col min="1447" max="1447" width="12.42578125" style="9" customWidth="1"/>
    <col min="1448" max="1448" width="15" style="9" customWidth="1"/>
    <col min="1449" max="1449" width="16.28515625" style="9" customWidth="1"/>
    <col min="1450" max="1451" width="17.5703125" style="9" customWidth="1"/>
    <col min="1452" max="1452" width="27.85546875" style="9" customWidth="1"/>
    <col min="1453" max="1453" width="13.7109375" style="9" customWidth="1"/>
    <col min="1454" max="1455" width="17.5703125" style="9" customWidth="1"/>
    <col min="1456" max="1456" width="15" style="9" customWidth="1"/>
    <col min="1457" max="1458" width="12.42578125" style="9" customWidth="1"/>
    <col min="1459" max="1460" width="17.5703125" style="9" customWidth="1"/>
    <col min="1461" max="1461" width="22.7109375" style="9" customWidth="1"/>
    <col min="1462" max="1462" width="17.5703125" style="9" customWidth="1"/>
    <col min="1463" max="1463" width="15" style="9" customWidth="1"/>
    <col min="1464" max="1464" width="17.5703125" style="9" customWidth="1"/>
    <col min="1465" max="1465" width="12.42578125" style="9" customWidth="1"/>
    <col min="1466" max="1466" width="43.28515625" style="9" customWidth="1"/>
    <col min="1467" max="1467" width="27.85546875" style="9" customWidth="1"/>
    <col min="1468" max="1469" width="18.85546875" style="9" customWidth="1"/>
    <col min="1470" max="1470" width="17.5703125" style="9" customWidth="1"/>
    <col min="1471" max="1471" width="20.140625" style="9" customWidth="1"/>
    <col min="1472" max="1472" width="16.28515625" style="9" customWidth="1"/>
    <col min="1473" max="1473" width="17.5703125" style="9" customWidth="1"/>
    <col min="1474" max="1476" width="12.42578125" style="9" customWidth="1"/>
    <col min="1477" max="1478" width="26.5703125" style="9" customWidth="1"/>
    <col min="1479" max="1480" width="21.42578125" style="9" customWidth="1"/>
    <col min="1481" max="1482" width="17.5703125" style="9" customWidth="1"/>
    <col min="1483" max="1483" width="12.42578125" style="9" customWidth="1"/>
    <col min="1484" max="1484" width="101.140625" style="9" customWidth="1"/>
    <col min="1485" max="1485" width="17.5703125" style="9" customWidth="1"/>
    <col min="1486" max="1652" width="12.42578125" style="9" customWidth="1"/>
    <col min="1653" max="1653" width="20.140625" style="9" customWidth="1"/>
    <col min="1654" max="1654" width="26.5703125" style="9" customWidth="1"/>
    <col min="1655" max="1655" width="29.140625" style="9" customWidth="1"/>
    <col min="1656" max="1657" width="13.7109375" style="9" customWidth="1"/>
    <col min="1658" max="1659" width="12.42578125" style="9" customWidth="1"/>
    <col min="1660" max="1660" width="20.140625" style="9" customWidth="1"/>
    <col min="1661" max="1661" width="15" style="9" customWidth="1"/>
    <col min="1662" max="1662" width="12.42578125" style="9" customWidth="1"/>
    <col min="1663" max="1663" width="17.5703125" style="9" customWidth="1"/>
    <col min="1664" max="1664" width="15" style="9" customWidth="1"/>
    <col min="1665" max="1665" width="16.28515625" style="9" customWidth="1"/>
    <col min="1666" max="1666" width="24" style="9" customWidth="1"/>
    <col min="1667" max="1667" width="22.7109375" style="9" customWidth="1"/>
    <col min="1668" max="1668" width="30.42578125" style="9" customWidth="1"/>
    <col min="1669" max="1669" width="11.140625" style="9" customWidth="1"/>
    <col min="1670" max="1670" width="20.140625" style="9" customWidth="1"/>
    <col min="1671" max="1671" width="27.85546875" style="9" customWidth="1"/>
    <col min="1672" max="1672" width="17.5703125" style="9" customWidth="1"/>
    <col min="1673" max="1674" width="8.5703125" style="9" customWidth="1"/>
    <col min="1675" max="1675" width="16.28515625" style="9" customWidth="1"/>
    <col min="1676" max="1676" width="25.28515625" style="9" customWidth="1"/>
    <col min="1677" max="1677" width="18.85546875" style="9" customWidth="1"/>
    <col min="1678" max="1678" width="24" style="9" customWidth="1"/>
    <col min="1679" max="1679" width="12.42578125" style="9" customWidth="1"/>
    <col min="1680" max="1680" width="15" style="9" customWidth="1"/>
    <col min="1681" max="1681" width="18.85546875" style="9" customWidth="1"/>
    <col min="1682" max="1682" width="6" style="9" customWidth="1"/>
    <col min="1683" max="1683" width="22.7109375" style="9" customWidth="1"/>
    <col min="1684" max="1684" width="31.7109375" style="9" customWidth="1"/>
    <col min="1685" max="1686" width="13.7109375" style="9" customWidth="1"/>
    <col min="1687" max="1687" width="16.28515625" style="9" customWidth="1"/>
    <col min="1688" max="1688" width="22.7109375" style="9" customWidth="1"/>
    <col min="1689" max="1689" width="21.42578125" style="9" customWidth="1"/>
    <col min="1690" max="1690" width="17.5703125" style="9" customWidth="1"/>
    <col min="1691" max="1692" width="16.28515625" style="9" customWidth="1"/>
    <col min="1693" max="1693" width="13.7109375" style="9" customWidth="1"/>
    <col min="1694" max="1694" width="8.5703125" style="9" customWidth="1"/>
    <col min="1695" max="1695" width="15" style="9" customWidth="1"/>
    <col min="1696" max="1696" width="17.5703125" style="9" customWidth="1"/>
    <col min="1697" max="1697" width="26.5703125" style="9" customWidth="1"/>
    <col min="1698" max="1698" width="25.28515625" style="9" customWidth="1"/>
    <col min="1699" max="1700" width="17.5703125" style="9" customWidth="1"/>
    <col min="1701" max="1701" width="12.42578125" style="9" customWidth="1"/>
    <col min="1702" max="1702" width="17.5703125" style="9" customWidth="1"/>
    <col min="1703" max="1703" width="12.42578125" style="9" customWidth="1"/>
    <col min="1704" max="1704" width="15" style="9" customWidth="1"/>
    <col min="1705" max="1705" width="16.28515625" style="9" customWidth="1"/>
    <col min="1706" max="1707" width="17.5703125" style="9" customWidth="1"/>
    <col min="1708" max="1708" width="27.85546875" style="9" customWidth="1"/>
    <col min="1709" max="1709" width="13.7109375" style="9" customWidth="1"/>
    <col min="1710" max="1711" width="17.5703125" style="9" customWidth="1"/>
    <col min="1712" max="1712" width="15" style="9" customWidth="1"/>
    <col min="1713" max="1714" width="12.42578125" style="9" customWidth="1"/>
    <col min="1715" max="1716" width="17.5703125" style="9" customWidth="1"/>
    <col min="1717" max="1717" width="22.7109375" style="9" customWidth="1"/>
    <col min="1718" max="1718" width="17.5703125" style="9" customWidth="1"/>
    <col min="1719" max="1719" width="15" style="9" customWidth="1"/>
    <col min="1720" max="1720" width="17.5703125" style="9" customWidth="1"/>
    <col min="1721" max="1721" width="12.42578125" style="9" customWidth="1"/>
    <col min="1722" max="1722" width="43.28515625" style="9" customWidth="1"/>
    <col min="1723" max="1723" width="27.85546875" style="9" customWidth="1"/>
    <col min="1724" max="1725" width="18.85546875" style="9" customWidth="1"/>
    <col min="1726" max="1726" width="17.5703125" style="9" customWidth="1"/>
    <col min="1727" max="1727" width="20.140625" style="9" customWidth="1"/>
    <col min="1728" max="1728" width="16.28515625" style="9" customWidth="1"/>
    <col min="1729" max="1729" width="17.5703125" style="9" customWidth="1"/>
    <col min="1730" max="1732" width="12.42578125" style="9" customWidth="1"/>
    <col min="1733" max="1734" width="26.5703125" style="9" customWidth="1"/>
    <col min="1735" max="1736" width="21.42578125" style="9" customWidth="1"/>
    <col min="1737" max="1738" width="17.5703125" style="9" customWidth="1"/>
    <col min="1739" max="1739" width="12.42578125" style="9" customWidth="1"/>
    <col min="1740" max="1740" width="101.140625" style="9" customWidth="1"/>
    <col min="1741" max="1741" width="17.5703125" style="9" customWidth="1"/>
    <col min="1742" max="1908" width="12.42578125" style="9" customWidth="1"/>
    <col min="1909" max="1909" width="20.140625" style="9" customWidth="1"/>
    <col min="1910" max="1910" width="26.5703125" style="9" customWidth="1"/>
    <col min="1911" max="1911" width="29.140625" style="9" customWidth="1"/>
    <col min="1912" max="1913" width="13.7109375" style="9" customWidth="1"/>
    <col min="1914" max="1915" width="12.42578125" style="9" customWidth="1"/>
    <col min="1916" max="1916" width="20.140625" style="9" customWidth="1"/>
    <col min="1917" max="1917" width="15" style="9" customWidth="1"/>
    <col min="1918" max="1918" width="12.42578125" style="9" customWidth="1"/>
    <col min="1919" max="1919" width="17.5703125" style="9" customWidth="1"/>
    <col min="1920" max="1920" width="15" style="9" customWidth="1"/>
    <col min="1921" max="1921" width="16.28515625" style="9" customWidth="1"/>
    <col min="1922" max="1922" width="24" style="9" customWidth="1"/>
    <col min="1923" max="1923" width="22.7109375" style="9" customWidth="1"/>
    <col min="1924" max="1924" width="30.42578125" style="9" customWidth="1"/>
    <col min="1925" max="1925" width="11.140625" style="9" customWidth="1"/>
    <col min="1926" max="1926" width="20.140625" style="9" customWidth="1"/>
    <col min="1927" max="1927" width="27.85546875" style="9" customWidth="1"/>
    <col min="1928" max="1928" width="17.5703125" style="9" customWidth="1"/>
    <col min="1929" max="1930" width="8.5703125" style="9" customWidth="1"/>
    <col min="1931" max="1931" width="16.28515625" style="9" customWidth="1"/>
    <col min="1932" max="1932" width="25.28515625" style="9" customWidth="1"/>
    <col min="1933" max="1933" width="18.85546875" style="9" customWidth="1"/>
    <col min="1934" max="1934" width="24" style="9" customWidth="1"/>
    <col min="1935" max="1935" width="12.42578125" style="9" customWidth="1"/>
    <col min="1936" max="1936" width="15" style="9" customWidth="1"/>
    <col min="1937" max="1937" width="18.85546875" style="9" customWidth="1"/>
    <col min="1938" max="1938" width="6" style="9" customWidth="1"/>
    <col min="1939" max="1939" width="22.7109375" style="9" customWidth="1"/>
    <col min="1940" max="1940" width="31.7109375" style="9" customWidth="1"/>
    <col min="1941" max="1942" width="13.7109375" style="9" customWidth="1"/>
    <col min="1943" max="1943" width="16.28515625" style="9" customWidth="1"/>
    <col min="1944" max="1944" width="22.7109375" style="9" customWidth="1"/>
    <col min="1945" max="1945" width="21.42578125" style="9" customWidth="1"/>
    <col min="1946" max="1946" width="17.5703125" style="9" customWidth="1"/>
    <col min="1947" max="1948" width="16.28515625" style="9" customWidth="1"/>
    <col min="1949" max="1949" width="13.7109375" style="9" customWidth="1"/>
    <col min="1950" max="1950" width="8.5703125" style="9" customWidth="1"/>
    <col min="1951" max="1951" width="15" style="9" customWidth="1"/>
    <col min="1952" max="1952" width="17.5703125" style="9" customWidth="1"/>
    <col min="1953" max="1953" width="26.5703125" style="9" customWidth="1"/>
    <col min="1954" max="1954" width="25.28515625" style="9" customWidth="1"/>
    <col min="1955" max="1956" width="17.5703125" style="9" customWidth="1"/>
    <col min="1957" max="1957" width="12.42578125" style="9" customWidth="1"/>
    <col min="1958" max="1958" width="17.5703125" style="9" customWidth="1"/>
    <col min="1959" max="1959" width="12.42578125" style="9" customWidth="1"/>
    <col min="1960" max="1960" width="15" style="9" customWidth="1"/>
    <col min="1961" max="1961" width="16.28515625" style="9" customWidth="1"/>
    <col min="1962" max="1963" width="17.5703125" style="9" customWidth="1"/>
    <col min="1964" max="1964" width="27.85546875" style="9" customWidth="1"/>
    <col min="1965" max="1965" width="13.7109375" style="9" customWidth="1"/>
    <col min="1966" max="1967" width="17.5703125" style="9" customWidth="1"/>
    <col min="1968" max="1968" width="15" style="9" customWidth="1"/>
    <col min="1969" max="1970" width="12.42578125" style="9" customWidth="1"/>
    <col min="1971" max="1972" width="17.5703125" style="9" customWidth="1"/>
    <col min="1973" max="1973" width="22.7109375" style="9" customWidth="1"/>
    <col min="1974" max="1974" width="17.5703125" style="9" customWidth="1"/>
    <col min="1975" max="1975" width="15" style="9" customWidth="1"/>
    <col min="1976" max="1976" width="17.5703125" style="9" customWidth="1"/>
    <col min="1977" max="1977" width="12.42578125" style="9" customWidth="1"/>
    <col min="1978" max="1978" width="43.28515625" style="9" customWidth="1"/>
    <col min="1979" max="1979" width="27.85546875" style="9" customWidth="1"/>
    <col min="1980" max="1981" width="18.85546875" style="9" customWidth="1"/>
    <col min="1982" max="1982" width="17.5703125" style="9" customWidth="1"/>
    <col min="1983" max="1983" width="20.140625" style="9" customWidth="1"/>
    <col min="1984" max="1984" width="16.28515625" style="9" customWidth="1"/>
    <col min="1985" max="1985" width="17.5703125" style="9" customWidth="1"/>
    <col min="1986" max="1988" width="12.42578125" style="9" customWidth="1"/>
    <col min="1989" max="1990" width="26.5703125" style="9" customWidth="1"/>
    <col min="1991" max="1992" width="21.42578125" style="9" customWidth="1"/>
    <col min="1993" max="1994" width="17.5703125" style="9" customWidth="1"/>
    <col min="1995" max="1995" width="12.42578125" style="9" customWidth="1"/>
    <col min="1996" max="1996" width="101.140625" style="9" customWidth="1"/>
    <col min="1997" max="1997" width="17.5703125" style="9" customWidth="1"/>
    <col min="1998" max="2164" width="12.42578125" style="9" customWidth="1"/>
    <col min="2165" max="2165" width="20.140625" style="9" customWidth="1"/>
    <col min="2166" max="2166" width="26.5703125" style="9" customWidth="1"/>
    <col min="2167" max="2167" width="29.140625" style="9" customWidth="1"/>
    <col min="2168" max="2169" width="13.7109375" style="9" customWidth="1"/>
    <col min="2170" max="2171" width="12.42578125" style="9" customWidth="1"/>
    <col min="2172" max="2172" width="20.140625" style="9" customWidth="1"/>
    <col min="2173" max="2173" width="15" style="9" customWidth="1"/>
    <col min="2174" max="2174" width="12.42578125" style="9" customWidth="1"/>
    <col min="2175" max="2175" width="17.5703125" style="9" customWidth="1"/>
    <col min="2176" max="2176" width="15" style="9" customWidth="1"/>
    <col min="2177" max="2177" width="16.28515625" style="9" customWidth="1"/>
    <col min="2178" max="2178" width="24" style="9" customWidth="1"/>
    <col min="2179" max="2179" width="22.7109375" style="9" customWidth="1"/>
    <col min="2180" max="2180" width="30.42578125" style="9" customWidth="1"/>
    <col min="2181" max="2181" width="11.140625" style="9" customWidth="1"/>
    <col min="2182" max="2182" width="20.140625" style="9" customWidth="1"/>
    <col min="2183" max="2183" width="27.85546875" style="9" customWidth="1"/>
    <col min="2184" max="2184" width="17.5703125" style="9" customWidth="1"/>
    <col min="2185" max="2186" width="8.5703125" style="9" customWidth="1"/>
    <col min="2187" max="2187" width="16.28515625" style="9" customWidth="1"/>
    <col min="2188" max="2188" width="25.28515625" style="9" customWidth="1"/>
    <col min="2189" max="2189" width="18.85546875" style="9" customWidth="1"/>
    <col min="2190" max="2190" width="24" style="9" customWidth="1"/>
    <col min="2191" max="2191" width="12.42578125" style="9" customWidth="1"/>
    <col min="2192" max="2192" width="15" style="9" customWidth="1"/>
    <col min="2193" max="2193" width="18.85546875" style="9" customWidth="1"/>
    <col min="2194" max="2194" width="6" style="9" customWidth="1"/>
    <col min="2195" max="2195" width="22.7109375" style="9" customWidth="1"/>
    <col min="2196" max="2196" width="31.7109375" style="9" customWidth="1"/>
    <col min="2197" max="2198" width="13.7109375" style="9" customWidth="1"/>
    <col min="2199" max="2199" width="16.28515625" style="9" customWidth="1"/>
    <col min="2200" max="2200" width="22.7109375" style="9" customWidth="1"/>
    <col min="2201" max="2201" width="21.42578125" style="9" customWidth="1"/>
    <col min="2202" max="2202" width="17.5703125" style="9" customWidth="1"/>
    <col min="2203" max="2204" width="16.28515625" style="9" customWidth="1"/>
    <col min="2205" max="2205" width="13.7109375" style="9" customWidth="1"/>
    <col min="2206" max="2206" width="8.5703125" style="9" customWidth="1"/>
    <col min="2207" max="2207" width="15" style="9" customWidth="1"/>
    <col min="2208" max="2208" width="17.5703125" style="9" customWidth="1"/>
    <col min="2209" max="2209" width="26.5703125" style="9" customWidth="1"/>
    <col min="2210" max="2210" width="25.28515625" style="9" customWidth="1"/>
    <col min="2211" max="2212" width="17.5703125" style="9" customWidth="1"/>
    <col min="2213" max="2213" width="12.42578125" style="9" customWidth="1"/>
    <col min="2214" max="2214" width="17.5703125" style="9" customWidth="1"/>
    <col min="2215" max="2215" width="12.42578125" style="9" customWidth="1"/>
    <col min="2216" max="2216" width="15" style="9" customWidth="1"/>
    <col min="2217" max="2217" width="16.28515625" style="9" customWidth="1"/>
    <col min="2218" max="2219" width="17.5703125" style="9" customWidth="1"/>
    <col min="2220" max="2220" width="27.85546875" style="9" customWidth="1"/>
    <col min="2221" max="2221" width="13.7109375" style="9" customWidth="1"/>
    <col min="2222" max="2223" width="17.5703125" style="9" customWidth="1"/>
    <col min="2224" max="2224" width="15" style="9" customWidth="1"/>
    <col min="2225" max="2226" width="12.42578125" style="9" customWidth="1"/>
    <col min="2227" max="2228" width="17.5703125" style="9" customWidth="1"/>
    <col min="2229" max="2229" width="22.7109375" style="9" customWidth="1"/>
    <col min="2230" max="2230" width="17.5703125" style="9" customWidth="1"/>
    <col min="2231" max="2231" width="15" style="9" customWidth="1"/>
    <col min="2232" max="2232" width="17.5703125" style="9" customWidth="1"/>
    <col min="2233" max="2233" width="12.42578125" style="9" customWidth="1"/>
    <col min="2234" max="2234" width="43.28515625" style="9" customWidth="1"/>
    <col min="2235" max="2235" width="27.85546875" style="9" customWidth="1"/>
    <col min="2236" max="2237" width="18.85546875" style="9" customWidth="1"/>
    <col min="2238" max="2238" width="17.5703125" style="9" customWidth="1"/>
    <col min="2239" max="2239" width="20.140625" style="9" customWidth="1"/>
    <col min="2240" max="2240" width="16.28515625" style="9" customWidth="1"/>
    <col min="2241" max="2241" width="17.5703125" style="9" customWidth="1"/>
    <col min="2242" max="2244" width="12.42578125" style="9" customWidth="1"/>
    <col min="2245" max="2246" width="26.5703125" style="9" customWidth="1"/>
    <col min="2247" max="2248" width="21.42578125" style="9" customWidth="1"/>
    <col min="2249" max="2250" width="17.5703125" style="9" customWidth="1"/>
    <col min="2251" max="2251" width="12.42578125" style="9" customWidth="1"/>
    <col min="2252" max="2252" width="101.140625" style="9" customWidth="1"/>
    <col min="2253" max="2253" width="17.5703125" style="9" customWidth="1"/>
    <col min="2254" max="2420" width="12.42578125" style="9" customWidth="1"/>
    <col min="2421" max="2421" width="20.140625" style="9" customWidth="1"/>
    <col min="2422" max="2422" width="26.5703125" style="9" customWidth="1"/>
    <col min="2423" max="2423" width="29.140625" style="9" customWidth="1"/>
    <col min="2424" max="2425" width="13.7109375" style="9" customWidth="1"/>
    <col min="2426" max="2427" width="12.42578125" style="9" customWidth="1"/>
    <col min="2428" max="2428" width="20.140625" style="9" customWidth="1"/>
    <col min="2429" max="2429" width="15" style="9" customWidth="1"/>
    <col min="2430" max="2430" width="12.42578125" style="9" customWidth="1"/>
    <col min="2431" max="2431" width="17.5703125" style="9" customWidth="1"/>
    <col min="2432" max="2432" width="15" style="9" customWidth="1"/>
    <col min="2433" max="2433" width="16.28515625" style="9" customWidth="1"/>
    <col min="2434" max="2434" width="24" style="9" customWidth="1"/>
    <col min="2435" max="2435" width="22.7109375" style="9" customWidth="1"/>
    <col min="2436" max="2436" width="30.42578125" style="9" customWidth="1"/>
    <col min="2437" max="2437" width="11.140625" style="9" customWidth="1"/>
    <col min="2438" max="2438" width="20.140625" style="9" customWidth="1"/>
    <col min="2439" max="2439" width="27.85546875" style="9" customWidth="1"/>
    <col min="2440" max="2440" width="17.5703125" style="9" customWidth="1"/>
    <col min="2441" max="2442" width="8.5703125" style="9" customWidth="1"/>
    <col min="2443" max="2443" width="16.28515625" style="9" customWidth="1"/>
    <col min="2444" max="2444" width="25.28515625" style="9" customWidth="1"/>
    <col min="2445" max="2445" width="18.85546875" style="9" customWidth="1"/>
    <col min="2446" max="2446" width="24" style="9" customWidth="1"/>
    <col min="2447" max="2447" width="12.42578125" style="9" customWidth="1"/>
    <col min="2448" max="2448" width="15" style="9" customWidth="1"/>
    <col min="2449" max="2449" width="18.85546875" style="9" customWidth="1"/>
    <col min="2450" max="2450" width="6" style="9" customWidth="1"/>
    <col min="2451" max="2451" width="22.7109375" style="9" customWidth="1"/>
    <col min="2452" max="2452" width="31.7109375" style="9" customWidth="1"/>
    <col min="2453" max="2454" width="13.7109375" style="9" customWidth="1"/>
    <col min="2455" max="2455" width="16.28515625" style="9" customWidth="1"/>
    <col min="2456" max="2456" width="22.7109375" style="9" customWidth="1"/>
    <col min="2457" max="2457" width="21.42578125" style="9" customWidth="1"/>
    <col min="2458" max="2458" width="17.5703125" style="9" customWidth="1"/>
    <col min="2459" max="2460" width="16.28515625" style="9" customWidth="1"/>
    <col min="2461" max="2461" width="13.7109375" style="9" customWidth="1"/>
    <col min="2462" max="2462" width="8.5703125" style="9" customWidth="1"/>
    <col min="2463" max="2463" width="15" style="9" customWidth="1"/>
    <col min="2464" max="2464" width="17.5703125" style="9" customWidth="1"/>
    <col min="2465" max="2465" width="26.5703125" style="9" customWidth="1"/>
    <col min="2466" max="2466" width="25.28515625" style="9" customWidth="1"/>
    <col min="2467" max="2468" width="17.5703125" style="9" customWidth="1"/>
    <col min="2469" max="2469" width="12.42578125" style="9" customWidth="1"/>
    <col min="2470" max="2470" width="17.5703125" style="9" customWidth="1"/>
    <col min="2471" max="2471" width="12.42578125" style="9" customWidth="1"/>
    <col min="2472" max="2472" width="15" style="9" customWidth="1"/>
    <col min="2473" max="2473" width="16.28515625" style="9" customWidth="1"/>
    <col min="2474" max="2475" width="17.5703125" style="9" customWidth="1"/>
    <col min="2476" max="2476" width="27.85546875" style="9" customWidth="1"/>
    <col min="2477" max="2477" width="13.7109375" style="9" customWidth="1"/>
    <col min="2478" max="2479" width="17.5703125" style="9" customWidth="1"/>
    <col min="2480" max="2480" width="15" style="9" customWidth="1"/>
    <col min="2481" max="2482" width="12.42578125" style="9" customWidth="1"/>
    <col min="2483" max="2484" width="17.5703125" style="9" customWidth="1"/>
    <col min="2485" max="2485" width="22.7109375" style="9" customWidth="1"/>
    <col min="2486" max="2486" width="17.5703125" style="9" customWidth="1"/>
    <col min="2487" max="2487" width="15" style="9" customWidth="1"/>
    <col min="2488" max="2488" width="17.5703125" style="9" customWidth="1"/>
    <col min="2489" max="2489" width="12.42578125" style="9" customWidth="1"/>
    <col min="2490" max="2490" width="43.28515625" style="9" customWidth="1"/>
    <col min="2491" max="2491" width="27.85546875" style="9" customWidth="1"/>
    <col min="2492" max="2493" width="18.85546875" style="9" customWidth="1"/>
    <col min="2494" max="2494" width="17.5703125" style="9" customWidth="1"/>
    <col min="2495" max="2495" width="20.140625" style="9" customWidth="1"/>
    <col min="2496" max="2496" width="16.28515625" style="9" customWidth="1"/>
    <col min="2497" max="2497" width="17.5703125" style="9" customWidth="1"/>
    <col min="2498" max="2500" width="12.42578125" style="9" customWidth="1"/>
    <col min="2501" max="2502" width="26.5703125" style="9" customWidth="1"/>
    <col min="2503" max="2504" width="21.42578125" style="9" customWidth="1"/>
    <col min="2505" max="2506" width="17.5703125" style="9" customWidth="1"/>
    <col min="2507" max="2507" width="12.42578125" style="9" customWidth="1"/>
    <col min="2508" max="2508" width="101.140625" style="9" customWidth="1"/>
    <col min="2509" max="2509" width="17.5703125" style="9" customWidth="1"/>
    <col min="2510" max="2676" width="12.42578125" style="9" customWidth="1"/>
    <col min="2677" max="2677" width="20.140625" style="9" customWidth="1"/>
    <col min="2678" max="2678" width="26.5703125" style="9" customWidth="1"/>
    <col min="2679" max="2679" width="29.140625" style="9" customWidth="1"/>
    <col min="2680" max="2681" width="13.7109375" style="9" customWidth="1"/>
    <col min="2682" max="2683" width="12.42578125" style="9" customWidth="1"/>
    <col min="2684" max="2684" width="20.140625" style="9" customWidth="1"/>
    <col min="2685" max="2685" width="15" style="9" customWidth="1"/>
    <col min="2686" max="2686" width="12.42578125" style="9" customWidth="1"/>
    <col min="2687" max="2687" width="17.5703125" style="9" customWidth="1"/>
    <col min="2688" max="2688" width="15" style="9" customWidth="1"/>
    <col min="2689" max="2689" width="16.28515625" style="9" customWidth="1"/>
    <col min="2690" max="2690" width="24" style="9" customWidth="1"/>
    <col min="2691" max="2691" width="22.7109375" style="9" customWidth="1"/>
    <col min="2692" max="2692" width="30.42578125" style="9" customWidth="1"/>
    <col min="2693" max="2693" width="11.140625" style="9" customWidth="1"/>
    <col min="2694" max="2694" width="20.140625" style="9" customWidth="1"/>
    <col min="2695" max="2695" width="27.85546875" style="9" customWidth="1"/>
    <col min="2696" max="2696" width="17.5703125" style="9" customWidth="1"/>
    <col min="2697" max="2698" width="8.5703125" style="9" customWidth="1"/>
    <col min="2699" max="2699" width="16.28515625" style="9" customWidth="1"/>
    <col min="2700" max="2700" width="25.28515625" style="9" customWidth="1"/>
    <col min="2701" max="2701" width="18.85546875" style="9" customWidth="1"/>
    <col min="2702" max="2702" width="24" style="9" customWidth="1"/>
    <col min="2703" max="2703" width="12.42578125" style="9" customWidth="1"/>
    <col min="2704" max="2704" width="15" style="9" customWidth="1"/>
    <col min="2705" max="2705" width="18.85546875" style="9" customWidth="1"/>
    <col min="2706" max="2706" width="6" style="9" customWidth="1"/>
    <col min="2707" max="2707" width="22.7109375" style="9" customWidth="1"/>
    <col min="2708" max="2708" width="31.7109375" style="9" customWidth="1"/>
    <col min="2709" max="2710" width="13.7109375" style="9" customWidth="1"/>
    <col min="2711" max="2711" width="16.28515625" style="9" customWidth="1"/>
    <col min="2712" max="2712" width="22.7109375" style="9" customWidth="1"/>
    <col min="2713" max="2713" width="21.42578125" style="9" customWidth="1"/>
    <col min="2714" max="2714" width="17.5703125" style="9" customWidth="1"/>
    <col min="2715" max="2716" width="16.28515625" style="9" customWidth="1"/>
    <col min="2717" max="2717" width="13.7109375" style="9" customWidth="1"/>
    <col min="2718" max="2718" width="8.5703125" style="9" customWidth="1"/>
    <col min="2719" max="2719" width="15" style="9" customWidth="1"/>
    <col min="2720" max="2720" width="17.5703125" style="9" customWidth="1"/>
    <col min="2721" max="2721" width="26.5703125" style="9" customWidth="1"/>
    <col min="2722" max="2722" width="25.28515625" style="9" customWidth="1"/>
    <col min="2723" max="2724" width="17.5703125" style="9" customWidth="1"/>
    <col min="2725" max="2725" width="12.42578125" style="9" customWidth="1"/>
    <col min="2726" max="2726" width="17.5703125" style="9" customWidth="1"/>
    <col min="2727" max="2727" width="12.42578125" style="9" customWidth="1"/>
    <col min="2728" max="2728" width="15" style="9" customWidth="1"/>
    <col min="2729" max="2729" width="16.28515625" style="9" customWidth="1"/>
    <col min="2730" max="2731" width="17.5703125" style="9" customWidth="1"/>
    <col min="2732" max="2732" width="27.85546875" style="9" customWidth="1"/>
    <col min="2733" max="2733" width="13.7109375" style="9" customWidth="1"/>
    <col min="2734" max="2735" width="17.5703125" style="9" customWidth="1"/>
    <col min="2736" max="2736" width="15" style="9" customWidth="1"/>
    <col min="2737" max="2738" width="12.42578125" style="9" customWidth="1"/>
    <col min="2739" max="2740" width="17.5703125" style="9" customWidth="1"/>
    <col min="2741" max="2741" width="22.7109375" style="9" customWidth="1"/>
    <col min="2742" max="2742" width="17.5703125" style="9" customWidth="1"/>
    <col min="2743" max="2743" width="15" style="9" customWidth="1"/>
    <col min="2744" max="2744" width="17.5703125" style="9" customWidth="1"/>
    <col min="2745" max="2745" width="12.42578125" style="9" customWidth="1"/>
    <col min="2746" max="2746" width="43.28515625" style="9" customWidth="1"/>
    <col min="2747" max="2747" width="27.85546875" style="9" customWidth="1"/>
    <col min="2748" max="2749" width="18.85546875" style="9" customWidth="1"/>
    <col min="2750" max="2750" width="17.5703125" style="9" customWidth="1"/>
    <col min="2751" max="2751" width="20.140625" style="9" customWidth="1"/>
    <col min="2752" max="2752" width="16.28515625" style="9" customWidth="1"/>
    <col min="2753" max="2753" width="17.5703125" style="9" customWidth="1"/>
    <col min="2754" max="2756" width="12.42578125" style="9" customWidth="1"/>
    <col min="2757" max="2758" width="26.5703125" style="9" customWidth="1"/>
    <col min="2759" max="2760" width="21.42578125" style="9" customWidth="1"/>
    <col min="2761" max="2762" width="17.5703125" style="9" customWidth="1"/>
    <col min="2763" max="2763" width="12.42578125" style="9" customWidth="1"/>
    <col min="2764" max="2764" width="101.140625" style="9" customWidth="1"/>
    <col min="2765" max="2765" width="17.5703125" style="9" customWidth="1"/>
    <col min="2766" max="2932" width="12.42578125" style="9" customWidth="1"/>
    <col min="2933" max="2933" width="20.140625" style="9" customWidth="1"/>
    <col min="2934" max="2934" width="26.5703125" style="9" customWidth="1"/>
    <col min="2935" max="2935" width="29.140625" style="9" customWidth="1"/>
    <col min="2936" max="2937" width="13.7109375" style="9" customWidth="1"/>
    <col min="2938" max="2939" width="12.42578125" style="9" customWidth="1"/>
    <col min="2940" max="2940" width="20.140625" style="9" customWidth="1"/>
    <col min="2941" max="2941" width="15" style="9" customWidth="1"/>
    <col min="2942" max="2942" width="12.42578125" style="9" customWidth="1"/>
    <col min="2943" max="2943" width="17.5703125" style="9" customWidth="1"/>
    <col min="2944" max="2944" width="15" style="9" customWidth="1"/>
    <col min="2945" max="2945" width="16.28515625" style="9" customWidth="1"/>
    <col min="2946" max="2946" width="24" style="9" customWidth="1"/>
    <col min="2947" max="2947" width="22.7109375" style="9" customWidth="1"/>
    <col min="2948" max="2948" width="30.42578125" style="9" customWidth="1"/>
    <col min="2949" max="2949" width="11.140625" style="9" customWidth="1"/>
    <col min="2950" max="2950" width="20.140625" style="9" customWidth="1"/>
    <col min="2951" max="2951" width="27.85546875" style="9" customWidth="1"/>
    <col min="2952" max="2952" width="17.5703125" style="9" customWidth="1"/>
    <col min="2953" max="2954" width="8.5703125" style="9" customWidth="1"/>
    <col min="2955" max="2955" width="16.28515625" style="9" customWidth="1"/>
    <col min="2956" max="2956" width="25.28515625" style="9" customWidth="1"/>
    <col min="2957" max="2957" width="18.85546875" style="9" customWidth="1"/>
    <col min="2958" max="2958" width="24" style="9" customWidth="1"/>
    <col min="2959" max="2959" width="12.42578125" style="9" customWidth="1"/>
    <col min="2960" max="2960" width="15" style="9" customWidth="1"/>
    <col min="2961" max="2961" width="18.85546875" style="9" customWidth="1"/>
    <col min="2962" max="2962" width="6" style="9" customWidth="1"/>
    <col min="2963" max="2963" width="22.7109375" style="9" customWidth="1"/>
    <col min="2964" max="2964" width="31.7109375" style="9" customWidth="1"/>
    <col min="2965" max="2966" width="13.7109375" style="9" customWidth="1"/>
    <col min="2967" max="2967" width="16.28515625" style="9" customWidth="1"/>
    <col min="2968" max="2968" width="22.7109375" style="9" customWidth="1"/>
    <col min="2969" max="2969" width="21.42578125" style="9" customWidth="1"/>
    <col min="2970" max="2970" width="17.5703125" style="9" customWidth="1"/>
    <col min="2971" max="2972" width="16.28515625" style="9" customWidth="1"/>
    <col min="2973" max="2973" width="13.7109375" style="9" customWidth="1"/>
    <col min="2974" max="2974" width="8.5703125" style="9" customWidth="1"/>
    <col min="2975" max="2975" width="15" style="9" customWidth="1"/>
    <col min="2976" max="2976" width="17.5703125" style="9" customWidth="1"/>
    <col min="2977" max="2977" width="26.5703125" style="9" customWidth="1"/>
    <col min="2978" max="2978" width="25.28515625" style="9" customWidth="1"/>
    <col min="2979" max="2980" width="17.5703125" style="9" customWidth="1"/>
    <col min="2981" max="2981" width="12.42578125" style="9" customWidth="1"/>
    <col min="2982" max="2982" width="17.5703125" style="9" customWidth="1"/>
    <col min="2983" max="2983" width="12.42578125" style="9" customWidth="1"/>
    <col min="2984" max="2984" width="15" style="9" customWidth="1"/>
    <col min="2985" max="2985" width="16.28515625" style="9" customWidth="1"/>
    <col min="2986" max="2987" width="17.5703125" style="9" customWidth="1"/>
    <col min="2988" max="2988" width="27.85546875" style="9" customWidth="1"/>
    <col min="2989" max="2989" width="13.7109375" style="9" customWidth="1"/>
    <col min="2990" max="2991" width="17.5703125" style="9" customWidth="1"/>
    <col min="2992" max="2992" width="15" style="9" customWidth="1"/>
    <col min="2993" max="2994" width="12.42578125" style="9" customWidth="1"/>
    <col min="2995" max="2996" width="17.5703125" style="9" customWidth="1"/>
    <col min="2997" max="2997" width="22.7109375" style="9" customWidth="1"/>
    <col min="2998" max="2998" width="17.5703125" style="9" customWidth="1"/>
    <col min="2999" max="2999" width="15" style="9" customWidth="1"/>
    <col min="3000" max="3000" width="17.5703125" style="9" customWidth="1"/>
    <col min="3001" max="3001" width="12.42578125" style="9" customWidth="1"/>
    <col min="3002" max="3002" width="43.28515625" style="9" customWidth="1"/>
    <col min="3003" max="3003" width="27.85546875" style="9" customWidth="1"/>
    <col min="3004" max="3005" width="18.85546875" style="9" customWidth="1"/>
    <col min="3006" max="3006" width="17.5703125" style="9" customWidth="1"/>
    <col min="3007" max="3007" width="20.140625" style="9" customWidth="1"/>
    <col min="3008" max="3008" width="16.28515625" style="9" customWidth="1"/>
    <col min="3009" max="3009" width="17.5703125" style="9" customWidth="1"/>
    <col min="3010" max="3012" width="12.42578125" style="9" customWidth="1"/>
    <col min="3013" max="3014" width="26.5703125" style="9" customWidth="1"/>
    <col min="3015" max="3016" width="21.42578125" style="9" customWidth="1"/>
    <col min="3017" max="3018" width="17.5703125" style="9" customWidth="1"/>
    <col min="3019" max="3019" width="12.42578125" style="9" customWidth="1"/>
    <col min="3020" max="3020" width="101.140625" style="9" customWidth="1"/>
    <col min="3021" max="3021" width="17.5703125" style="9" customWidth="1"/>
    <col min="3022" max="3188" width="12.42578125" style="9" customWidth="1"/>
    <col min="3189" max="3189" width="20.140625" style="9" customWidth="1"/>
    <col min="3190" max="3190" width="26.5703125" style="9" customWidth="1"/>
    <col min="3191" max="3191" width="29.140625" style="9" customWidth="1"/>
    <col min="3192" max="3193" width="13.7109375" style="9" customWidth="1"/>
    <col min="3194" max="3195" width="12.42578125" style="9" customWidth="1"/>
    <col min="3196" max="3196" width="20.140625" style="9" customWidth="1"/>
    <col min="3197" max="3197" width="15" style="9" customWidth="1"/>
    <col min="3198" max="3198" width="12.42578125" style="9" customWidth="1"/>
    <col min="3199" max="3199" width="17.5703125" style="9" customWidth="1"/>
    <col min="3200" max="3200" width="15" style="9" customWidth="1"/>
    <col min="3201" max="3201" width="16.28515625" style="9" customWidth="1"/>
    <col min="3202" max="3202" width="24" style="9" customWidth="1"/>
    <col min="3203" max="3203" width="22.7109375" style="9" customWidth="1"/>
    <col min="3204" max="3204" width="30.42578125" style="9" customWidth="1"/>
    <col min="3205" max="3205" width="11.140625" style="9" customWidth="1"/>
    <col min="3206" max="3206" width="20.140625" style="9" customWidth="1"/>
    <col min="3207" max="3207" width="27.85546875" style="9" customWidth="1"/>
    <col min="3208" max="3208" width="17.5703125" style="9" customWidth="1"/>
    <col min="3209" max="3210" width="8.5703125" style="9" customWidth="1"/>
    <col min="3211" max="3211" width="16.28515625" style="9" customWidth="1"/>
    <col min="3212" max="3212" width="25.28515625" style="9" customWidth="1"/>
    <col min="3213" max="3213" width="18.85546875" style="9" customWidth="1"/>
    <col min="3214" max="3214" width="24" style="9" customWidth="1"/>
    <col min="3215" max="3215" width="12.42578125" style="9" customWidth="1"/>
    <col min="3216" max="3216" width="15" style="9" customWidth="1"/>
    <col min="3217" max="3217" width="18.85546875" style="9" customWidth="1"/>
    <col min="3218" max="3218" width="6" style="9" customWidth="1"/>
    <col min="3219" max="3219" width="22.7109375" style="9" customWidth="1"/>
    <col min="3220" max="3220" width="31.7109375" style="9" customWidth="1"/>
    <col min="3221" max="3222" width="13.7109375" style="9" customWidth="1"/>
    <col min="3223" max="3223" width="16.28515625" style="9" customWidth="1"/>
    <col min="3224" max="3224" width="22.7109375" style="9" customWidth="1"/>
    <col min="3225" max="3225" width="21.42578125" style="9" customWidth="1"/>
    <col min="3226" max="3226" width="17.5703125" style="9" customWidth="1"/>
    <col min="3227" max="3228" width="16.28515625" style="9" customWidth="1"/>
    <col min="3229" max="3229" width="13.7109375" style="9" customWidth="1"/>
    <col min="3230" max="3230" width="8.5703125" style="9" customWidth="1"/>
    <col min="3231" max="3231" width="15" style="9" customWidth="1"/>
    <col min="3232" max="3232" width="17.5703125" style="9" customWidth="1"/>
    <col min="3233" max="3233" width="26.5703125" style="9" customWidth="1"/>
    <col min="3234" max="3234" width="25.28515625" style="9" customWidth="1"/>
    <col min="3235" max="3236" width="17.5703125" style="9" customWidth="1"/>
    <col min="3237" max="3237" width="12.42578125" style="9" customWidth="1"/>
    <col min="3238" max="3238" width="17.5703125" style="9" customWidth="1"/>
    <col min="3239" max="3239" width="12.42578125" style="9" customWidth="1"/>
    <col min="3240" max="3240" width="15" style="9" customWidth="1"/>
    <col min="3241" max="3241" width="16.28515625" style="9" customWidth="1"/>
    <col min="3242" max="3243" width="17.5703125" style="9" customWidth="1"/>
    <col min="3244" max="3244" width="27.85546875" style="9" customWidth="1"/>
    <col min="3245" max="3245" width="13.7109375" style="9" customWidth="1"/>
    <col min="3246" max="3247" width="17.5703125" style="9" customWidth="1"/>
    <col min="3248" max="3248" width="15" style="9" customWidth="1"/>
    <col min="3249" max="3250" width="12.42578125" style="9" customWidth="1"/>
    <col min="3251" max="3252" width="17.5703125" style="9" customWidth="1"/>
    <col min="3253" max="3253" width="22.7109375" style="9" customWidth="1"/>
    <col min="3254" max="3254" width="17.5703125" style="9" customWidth="1"/>
    <col min="3255" max="3255" width="15" style="9" customWidth="1"/>
    <col min="3256" max="3256" width="17.5703125" style="9" customWidth="1"/>
    <col min="3257" max="3257" width="12.42578125" style="9" customWidth="1"/>
    <col min="3258" max="3258" width="43.28515625" style="9" customWidth="1"/>
    <col min="3259" max="3259" width="27.85546875" style="9" customWidth="1"/>
    <col min="3260" max="3261" width="18.85546875" style="9" customWidth="1"/>
    <col min="3262" max="3262" width="17.5703125" style="9" customWidth="1"/>
    <col min="3263" max="3263" width="20.140625" style="9" customWidth="1"/>
    <col min="3264" max="3264" width="16.28515625" style="9" customWidth="1"/>
    <col min="3265" max="3265" width="17.5703125" style="9" customWidth="1"/>
    <col min="3266" max="3268" width="12.42578125" style="9" customWidth="1"/>
    <col min="3269" max="3270" width="26.5703125" style="9" customWidth="1"/>
    <col min="3271" max="3272" width="21.42578125" style="9" customWidth="1"/>
    <col min="3273" max="3274" width="17.5703125" style="9" customWidth="1"/>
    <col min="3275" max="3275" width="12.42578125" style="9" customWidth="1"/>
    <col min="3276" max="3276" width="101.140625" style="9" customWidth="1"/>
    <col min="3277" max="3277" width="17.5703125" style="9" customWidth="1"/>
    <col min="3278" max="3444" width="12.42578125" style="9" customWidth="1"/>
    <col min="3445" max="3445" width="20.140625" style="9" customWidth="1"/>
    <col min="3446" max="3446" width="26.5703125" style="9" customWidth="1"/>
    <col min="3447" max="3447" width="29.140625" style="9" customWidth="1"/>
    <col min="3448" max="3449" width="13.7109375" style="9" customWidth="1"/>
    <col min="3450" max="3451" width="12.42578125" style="9" customWidth="1"/>
    <col min="3452" max="3452" width="20.140625" style="9" customWidth="1"/>
    <col min="3453" max="3453" width="15" style="9" customWidth="1"/>
    <col min="3454" max="3454" width="12.42578125" style="9" customWidth="1"/>
    <col min="3455" max="3455" width="17.5703125" style="9" customWidth="1"/>
    <col min="3456" max="3456" width="15" style="9" customWidth="1"/>
    <col min="3457" max="3457" width="16.28515625" style="9" customWidth="1"/>
    <col min="3458" max="3458" width="24" style="9" customWidth="1"/>
    <col min="3459" max="3459" width="22.7109375" style="9" customWidth="1"/>
    <col min="3460" max="3460" width="30.42578125" style="9" customWidth="1"/>
    <col min="3461" max="3461" width="11.140625" style="9" customWidth="1"/>
    <col min="3462" max="3462" width="20.140625" style="9" customWidth="1"/>
    <col min="3463" max="3463" width="27.85546875" style="9" customWidth="1"/>
    <col min="3464" max="3464" width="17.5703125" style="9" customWidth="1"/>
    <col min="3465" max="3466" width="8.5703125" style="9" customWidth="1"/>
    <col min="3467" max="3467" width="16.28515625" style="9" customWidth="1"/>
    <col min="3468" max="3468" width="25.28515625" style="9" customWidth="1"/>
    <col min="3469" max="3469" width="18.85546875" style="9" customWidth="1"/>
    <col min="3470" max="3470" width="24" style="9" customWidth="1"/>
    <col min="3471" max="3471" width="12.42578125" style="9" customWidth="1"/>
    <col min="3472" max="3472" width="15" style="9" customWidth="1"/>
    <col min="3473" max="3473" width="18.85546875" style="9" customWidth="1"/>
    <col min="3474" max="3474" width="6" style="9" customWidth="1"/>
    <col min="3475" max="3475" width="22.7109375" style="9" customWidth="1"/>
    <col min="3476" max="3476" width="31.7109375" style="9" customWidth="1"/>
    <col min="3477" max="3478" width="13.7109375" style="9" customWidth="1"/>
    <col min="3479" max="3479" width="16.28515625" style="9" customWidth="1"/>
    <col min="3480" max="3480" width="22.7109375" style="9" customWidth="1"/>
    <col min="3481" max="3481" width="21.42578125" style="9" customWidth="1"/>
    <col min="3482" max="3482" width="17.5703125" style="9" customWidth="1"/>
    <col min="3483" max="3484" width="16.28515625" style="9" customWidth="1"/>
    <col min="3485" max="3485" width="13.7109375" style="9" customWidth="1"/>
    <col min="3486" max="3486" width="8.5703125" style="9" customWidth="1"/>
    <col min="3487" max="3487" width="15" style="9" customWidth="1"/>
    <col min="3488" max="3488" width="17.5703125" style="9" customWidth="1"/>
    <col min="3489" max="3489" width="26.5703125" style="9" customWidth="1"/>
    <col min="3490" max="3490" width="25.28515625" style="9" customWidth="1"/>
    <col min="3491" max="3492" width="17.5703125" style="9" customWidth="1"/>
    <col min="3493" max="3493" width="12.42578125" style="9" customWidth="1"/>
    <col min="3494" max="3494" width="17.5703125" style="9" customWidth="1"/>
    <col min="3495" max="3495" width="12.42578125" style="9" customWidth="1"/>
    <col min="3496" max="3496" width="15" style="9" customWidth="1"/>
    <col min="3497" max="3497" width="16.28515625" style="9" customWidth="1"/>
    <col min="3498" max="3499" width="17.5703125" style="9" customWidth="1"/>
    <col min="3500" max="3500" width="27.85546875" style="9" customWidth="1"/>
    <col min="3501" max="3501" width="13.7109375" style="9" customWidth="1"/>
    <col min="3502" max="3503" width="17.5703125" style="9" customWidth="1"/>
    <col min="3504" max="3504" width="15" style="9" customWidth="1"/>
    <col min="3505" max="3506" width="12.42578125" style="9" customWidth="1"/>
    <col min="3507" max="3508" width="17.5703125" style="9" customWidth="1"/>
    <col min="3509" max="3509" width="22.7109375" style="9" customWidth="1"/>
    <col min="3510" max="3510" width="17.5703125" style="9" customWidth="1"/>
    <col min="3511" max="3511" width="15" style="9" customWidth="1"/>
    <col min="3512" max="3512" width="17.5703125" style="9" customWidth="1"/>
    <col min="3513" max="3513" width="12.42578125" style="9" customWidth="1"/>
    <col min="3514" max="3514" width="43.28515625" style="9" customWidth="1"/>
    <col min="3515" max="3515" width="27.85546875" style="9" customWidth="1"/>
    <col min="3516" max="3517" width="18.85546875" style="9" customWidth="1"/>
    <col min="3518" max="3518" width="17.5703125" style="9" customWidth="1"/>
    <col min="3519" max="3519" width="20.140625" style="9" customWidth="1"/>
    <col min="3520" max="3520" width="16.28515625" style="9" customWidth="1"/>
    <col min="3521" max="3521" width="17.5703125" style="9" customWidth="1"/>
    <col min="3522" max="3524" width="12.42578125" style="9" customWidth="1"/>
    <col min="3525" max="3526" width="26.5703125" style="9" customWidth="1"/>
    <col min="3527" max="3528" width="21.42578125" style="9" customWidth="1"/>
    <col min="3529" max="3530" width="17.5703125" style="9" customWidth="1"/>
    <col min="3531" max="3531" width="12.42578125" style="9" customWidth="1"/>
    <col min="3532" max="3532" width="101.140625" style="9" customWidth="1"/>
    <col min="3533" max="3533" width="17.5703125" style="9" customWidth="1"/>
    <col min="3534" max="3700" width="12.42578125" style="9" customWidth="1"/>
    <col min="3701" max="3701" width="20.140625" style="9" customWidth="1"/>
    <col min="3702" max="3702" width="26.5703125" style="9" customWidth="1"/>
    <col min="3703" max="3703" width="29.140625" style="9" customWidth="1"/>
    <col min="3704" max="3705" width="13.7109375" style="9" customWidth="1"/>
    <col min="3706" max="3707" width="12.42578125" style="9" customWidth="1"/>
    <col min="3708" max="3708" width="20.140625" style="9" customWidth="1"/>
    <col min="3709" max="3709" width="15" style="9" customWidth="1"/>
    <col min="3710" max="3710" width="12.42578125" style="9" customWidth="1"/>
    <col min="3711" max="3711" width="17.5703125" style="9" customWidth="1"/>
    <col min="3712" max="3712" width="15" style="9" customWidth="1"/>
    <col min="3713" max="3713" width="16.28515625" style="9" customWidth="1"/>
    <col min="3714" max="3714" width="24" style="9" customWidth="1"/>
    <col min="3715" max="3715" width="22.7109375" style="9" customWidth="1"/>
    <col min="3716" max="3716" width="30.42578125" style="9" customWidth="1"/>
    <col min="3717" max="3717" width="11.140625" style="9" customWidth="1"/>
    <col min="3718" max="3718" width="20.140625" style="9" customWidth="1"/>
    <col min="3719" max="3719" width="27.85546875" style="9" customWidth="1"/>
    <col min="3720" max="3720" width="17.5703125" style="9" customWidth="1"/>
    <col min="3721" max="3722" width="8.5703125" style="9" customWidth="1"/>
    <col min="3723" max="3723" width="16.28515625" style="9" customWidth="1"/>
    <col min="3724" max="3724" width="25.28515625" style="9" customWidth="1"/>
    <col min="3725" max="3725" width="18.85546875" style="9" customWidth="1"/>
    <col min="3726" max="3726" width="24" style="9" customWidth="1"/>
    <col min="3727" max="3727" width="12.42578125" style="9" customWidth="1"/>
    <col min="3728" max="3728" width="15" style="9" customWidth="1"/>
    <col min="3729" max="3729" width="18.85546875" style="9" customWidth="1"/>
    <col min="3730" max="3730" width="6" style="9" customWidth="1"/>
    <col min="3731" max="3731" width="22.7109375" style="9" customWidth="1"/>
    <col min="3732" max="3732" width="31.7109375" style="9" customWidth="1"/>
    <col min="3733" max="3734" width="13.7109375" style="9" customWidth="1"/>
    <col min="3735" max="3735" width="16.28515625" style="9" customWidth="1"/>
    <col min="3736" max="3736" width="22.7109375" style="9" customWidth="1"/>
    <col min="3737" max="3737" width="21.42578125" style="9" customWidth="1"/>
    <col min="3738" max="3738" width="17.5703125" style="9" customWidth="1"/>
    <col min="3739" max="3740" width="16.28515625" style="9" customWidth="1"/>
    <col min="3741" max="3741" width="13.7109375" style="9" customWidth="1"/>
    <col min="3742" max="3742" width="8.5703125" style="9" customWidth="1"/>
    <col min="3743" max="3743" width="15" style="9" customWidth="1"/>
    <col min="3744" max="3744" width="17.5703125" style="9" customWidth="1"/>
    <col min="3745" max="3745" width="26.5703125" style="9" customWidth="1"/>
    <col min="3746" max="3746" width="25.28515625" style="9" customWidth="1"/>
    <col min="3747" max="3748" width="17.5703125" style="9" customWidth="1"/>
    <col min="3749" max="3749" width="12.42578125" style="9" customWidth="1"/>
    <col min="3750" max="3750" width="17.5703125" style="9" customWidth="1"/>
    <col min="3751" max="3751" width="12.42578125" style="9" customWidth="1"/>
    <col min="3752" max="3752" width="15" style="9" customWidth="1"/>
    <col min="3753" max="3753" width="16.28515625" style="9" customWidth="1"/>
    <col min="3754" max="3755" width="17.5703125" style="9" customWidth="1"/>
    <col min="3756" max="3756" width="27.85546875" style="9" customWidth="1"/>
    <col min="3757" max="3757" width="13.7109375" style="9" customWidth="1"/>
    <col min="3758" max="3759" width="17.5703125" style="9" customWidth="1"/>
    <col min="3760" max="3760" width="15" style="9" customWidth="1"/>
    <col min="3761" max="3762" width="12.42578125" style="9" customWidth="1"/>
    <col min="3763" max="3764" width="17.5703125" style="9" customWidth="1"/>
    <col min="3765" max="3765" width="22.7109375" style="9" customWidth="1"/>
    <col min="3766" max="3766" width="17.5703125" style="9" customWidth="1"/>
    <col min="3767" max="3767" width="15" style="9" customWidth="1"/>
    <col min="3768" max="3768" width="17.5703125" style="9" customWidth="1"/>
    <col min="3769" max="3769" width="12.42578125" style="9" customWidth="1"/>
    <col min="3770" max="3770" width="43.28515625" style="9" customWidth="1"/>
    <col min="3771" max="3771" width="27.85546875" style="9" customWidth="1"/>
    <col min="3772" max="3773" width="18.85546875" style="9" customWidth="1"/>
    <col min="3774" max="3774" width="17.5703125" style="9" customWidth="1"/>
    <col min="3775" max="3775" width="20.140625" style="9" customWidth="1"/>
    <col min="3776" max="3776" width="16.28515625" style="9" customWidth="1"/>
    <col min="3777" max="3777" width="17.5703125" style="9" customWidth="1"/>
    <col min="3778" max="3780" width="12.42578125" style="9" customWidth="1"/>
    <col min="3781" max="3782" width="26.5703125" style="9" customWidth="1"/>
    <col min="3783" max="3784" width="21.42578125" style="9" customWidth="1"/>
    <col min="3785" max="3786" width="17.5703125" style="9" customWidth="1"/>
    <col min="3787" max="3787" width="12.42578125" style="9" customWidth="1"/>
    <col min="3788" max="3788" width="101.140625" style="9" customWidth="1"/>
    <col min="3789" max="3789" width="17.5703125" style="9" customWidth="1"/>
    <col min="3790" max="3956" width="12.42578125" style="9" customWidth="1"/>
    <col min="3957" max="3957" width="20.140625" style="9" customWidth="1"/>
    <col min="3958" max="3958" width="26.5703125" style="9" customWidth="1"/>
    <col min="3959" max="3959" width="29.140625" style="9" customWidth="1"/>
    <col min="3960" max="3961" width="13.7109375" style="9" customWidth="1"/>
    <col min="3962" max="3963" width="12.42578125" style="9" customWidth="1"/>
    <col min="3964" max="3964" width="20.140625" style="9" customWidth="1"/>
    <col min="3965" max="3965" width="15" style="9" customWidth="1"/>
    <col min="3966" max="3966" width="12.42578125" style="9" customWidth="1"/>
    <col min="3967" max="3967" width="17.5703125" style="9" customWidth="1"/>
    <col min="3968" max="3968" width="15" style="9" customWidth="1"/>
    <col min="3969" max="3969" width="16.28515625" style="9" customWidth="1"/>
    <col min="3970" max="3970" width="24" style="9" customWidth="1"/>
    <col min="3971" max="3971" width="22.7109375" style="9" customWidth="1"/>
    <col min="3972" max="3972" width="30.42578125" style="9" customWidth="1"/>
    <col min="3973" max="3973" width="11.140625" style="9" customWidth="1"/>
    <col min="3974" max="3974" width="20.140625" style="9" customWidth="1"/>
    <col min="3975" max="3975" width="27.85546875" style="9" customWidth="1"/>
    <col min="3976" max="3976" width="17.5703125" style="9" customWidth="1"/>
    <col min="3977" max="3978" width="8.5703125" style="9" customWidth="1"/>
    <col min="3979" max="3979" width="16.28515625" style="9" customWidth="1"/>
    <col min="3980" max="3980" width="25.28515625" style="9" customWidth="1"/>
    <col min="3981" max="3981" width="18.85546875" style="9" customWidth="1"/>
    <col min="3982" max="3982" width="24" style="9" customWidth="1"/>
    <col min="3983" max="3983" width="12.42578125" style="9" customWidth="1"/>
    <col min="3984" max="3984" width="15" style="9" customWidth="1"/>
    <col min="3985" max="3985" width="18.85546875" style="9" customWidth="1"/>
    <col min="3986" max="3986" width="6" style="9" customWidth="1"/>
    <col min="3987" max="3987" width="22.7109375" style="9" customWidth="1"/>
    <col min="3988" max="3988" width="31.7109375" style="9" customWidth="1"/>
    <col min="3989" max="3990" width="13.7109375" style="9" customWidth="1"/>
    <col min="3991" max="3991" width="16.28515625" style="9" customWidth="1"/>
    <col min="3992" max="3992" width="22.7109375" style="9" customWidth="1"/>
    <col min="3993" max="3993" width="21.42578125" style="9" customWidth="1"/>
    <col min="3994" max="3994" width="17.5703125" style="9" customWidth="1"/>
    <col min="3995" max="3996" width="16.28515625" style="9" customWidth="1"/>
    <col min="3997" max="3997" width="13.7109375" style="9" customWidth="1"/>
    <col min="3998" max="3998" width="8.5703125" style="9" customWidth="1"/>
    <col min="3999" max="3999" width="15" style="9" customWidth="1"/>
    <col min="4000" max="4000" width="17.5703125" style="9" customWidth="1"/>
    <col min="4001" max="4001" width="26.5703125" style="9" customWidth="1"/>
    <col min="4002" max="4002" width="25.28515625" style="9" customWidth="1"/>
    <col min="4003" max="4004" width="17.5703125" style="9" customWidth="1"/>
    <col min="4005" max="4005" width="12.42578125" style="9" customWidth="1"/>
    <col min="4006" max="4006" width="17.5703125" style="9" customWidth="1"/>
    <col min="4007" max="4007" width="12.42578125" style="9" customWidth="1"/>
    <col min="4008" max="4008" width="15" style="9" customWidth="1"/>
    <col min="4009" max="4009" width="16.28515625" style="9" customWidth="1"/>
    <col min="4010" max="4011" width="17.5703125" style="9" customWidth="1"/>
    <col min="4012" max="4012" width="27.85546875" style="9" customWidth="1"/>
    <col min="4013" max="4013" width="13.7109375" style="9" customWidth="1"/>
    <col min="4014" max="4015" width="17.5703125" style="9" customWidth="1"/>
    <col min="4016" max="4016" width="15" style="9" customWidth="1"/>
    <col min="4017" max="4018" width="12.42578125" style="9" customWidth="1"/>
    <col min="4019" max="4020" width="17.5703125" style="9" customWidth="1"/>
    <col min="4021" max="4021" width="22.7109375" style="9" customWidth="1"/>
    <col min="4022" max="4022" width="17.5703125" style="9" customWidth="1"/>
    <col min="4023" max="4023" width="15" style="9" customWidth="1"/>
    <col min="4024" max="4024" width="17.5703125" style="9" customWidth="1"/>
    <col min="4025" max="4025" width="12.42578125" style="9" customWidth="1"/>
    <col min="4026" max="4026" width="43.28515625" style="9" customWidth="1"/>
    <col min="4027" max="4027" width="27.85546875" style="9" customWidth="1"/>
    <col min="4028" max="4029" width="18.85546875" style="9" customWidth="1"/>
    <col min="4030" max="4030" width="17.5703125" style="9" customWidth="1"/>
    <col min="4031" max="4031" width="20.140625" style="9" customWidth="1"/>
    <col min="4032" max="4032" width="16.28515625" style="9" customWidth="1"/>
    <col min="4033" max="4033" width="17.5703125" style="9" customWidth="1"/>
    <col min="4034" max="4036" width="12.42578125" style="9" customWidth="1"/>
    <col min="4037" max="4038" width="26.5703125" style="9" customWidth="1"/>
    <col min="4039" max="4040" width="21.42578125" style="9" customWidth="1"/>
    <col min="4041" max="4042" width="17.5703125" style="9" customWidth="1"/>
    <col min="4043" max="4043" width="12.42578125" style="9" customWidth="1"/>
    <col min="4044" max="4044" width="101.140625" style="9" customWidth="1"/>
    <col min="4045" max="4045" width="17.5703125" style="9" customWidth="1"/>
    <col min="4046" max="4212" width="12.42578125" style="9" customWidth="1"/>
    <col min="4213" max="4213" width="20.140625" style="9" customWidth="1"/>
    <col min="4214" max="4214" width="26.5703125" style="9" customWidth="1"/>
    <col min="4215" max="4215" width="29.140625" style="9" customWidth="1"/>
    <col min="4216" max="4217" width="13.7109375" style="9" customWidth="1"/>
    <col min="4218" max="4219" width="12.42578125" style="9" customWidth="1"/>
    <col min="4220" max="4220" width="20.140625" style="9" customWidth="1"/>
    <col min="4221" max="4221" width="15" style="9" customWidth="1"/>
    <col min="4222" max="4222" width="12.42578125" style="9" customWidth="1"/>
    <col min="4223" max="4223" width="17.5703125" style="9" customWidth="1"/>
    <col min="4224" max="4224" width="15" style="9" customWidth="1"/>
    <col min="4225" max="4225" width="16.28515625" style="9" customWidth="1"/>
    <col min="4226" max="4226" width="24" style="9" customWidth="1"/>
    <col min="4227" max="4227" width="22.7109375" style="9" customWidth="1"/>
    <col min="4228" max="4228" width="30.42578125" style="9" customWidth="1"/>
    <col min="4229" max="4229" width="11.140625" style="9" customWidth="1"/>
    <col min="4230" max="4230" width="20.140625" style="9" customWidth="1"/>
    <col min="4231" max="4231" width="27.85546875" style="9" customWidth="1"/>
    <col min="4232" max="4232" width="17.5703125" style="9" customWidth="1"/>
    <col min="4233" max="4234" width="8.5703125" style="9" customWidth="1"/>
    <col min="4235" max="4235" width="16.28515625" style="9" customWidth="1"/>
    <col min="4236" max="4236" width="25.28515625" style="9" customWidth="1"/>
    <col min="4237" max="4237" width="18.85546875" style="9" customWidth="1"/>
    <col min="4238" max="4238" width="24" style="9" customWidth="1"/>
    <col min="4239" max="4239" width="12.42578125" style="9" customWidth="1"/>
    <col min="4240" max="4240" width="15" style="9" customWidth="1"/>
    <col min="4241" max="4241" width="18.85546875" style="9" customWidth="1"/>
    <col min="4242" max="4242" width="6" style="9" customWidth="1"/>
    <col min="4243" max="4243" width="22.7109375" style="9" customWidth="1"/>
    <col min="4244" max="4244" width="31.7109375" style="9" customWidth="1"/>
    <col min="4245" max="4246" width="13.7109375" style="9" customWidth="1"/>
    <col min="4247" max="4247" width="16.28515625" style="9" customWidth="1"/>
    <col min="4248" max="4248" width="22.7109375" style="9" customWidth="1"/>
    <col min="4249" max="4249" width="21.42578125" style="9" customWidth="1"/>
    <col min="4250" max="4250" width="17.5703125" style="9" customWidth="1"/>
    <col min="4251" max="4252" width="16.28515625" style="9" customWidth="1"/>
    <col min="4253" max="4253" width="13.7109375" style="9" customWidth="1"/>
    <col min="4254" max="4254" width="8.5703125" style="9" customWidth="1"/>
    <col min="4255" max="4255" width="15" style="9" customWidth="1"/>
    <col min="4256" max="4256" width="17.5703125" style="9" customWidth="1"/>
    <col min="4257" max="4257" width="26.5703125" style="9" customWidth="1"/>
    <col min="4258" max="4258" width="25.28515625" style="9" customWidth="1"/>
    <col min="4259" max="4260" width="17.5703125" style="9" customWidth="1"/>
    <col min="4261" max="4261" width="12.42578125" style="9" customWidth="1"/>
    <col min="4262" max="4262" width="17.5703125" style="9" customWidth="1"/>
    <col min="4263" max="4263" width="12.42578125" style="9" customWidth="1"/>
    <col min="4264" max="4264" width="15" style="9" customWidth="1"/>
    <col min="4265" max="4265" width="16.28515625" style="9" customWidth="1"/>
    <col min="4266" max="4267" width="17.5703125" style="9" customWidth="1"/>
    <col min="4268" max="4268" width="27.85546875" style="9" customWidth="1"/>
    <col min="4269" max="4269" width="13.7109375" style="9" customWidth="1"/>
    <col min="4270" max="4271" width="17.5703125" style="9" customWidth="1"/>
    <col min="4272" max="4272" width="15" style="9" customWidth="1"/>
    <col min="4273" max="4274" width="12.42578125" style="9" customWidth="1"/>
    <col min="4275" max="4276" width="17.5703125" style="9" customWidth="1"/>
    <col min="4277" max="4277" width="22.7109375" style="9" customWidth="1"/>
    <col min="4278" max="4278" width="17.5703125" style="9" customWidth="1"/>
    <col min="4279" max="4279" width="15" style="9" customWidth="1"/>
    <col min="4280" max="4280" width="17.5703125" style="9" customWidth="1"/>
    <col min="4281" max="4281" width="12.42578125" style="9" customWidth="1"/>
    <col min="4282" max="4282" width="43.28515625" style="9" customWidth="1"/>
    <col min="4283" max="4283" width="27.85546875" style="9" customWidth="1"/>
    <col min="4284" max="4285" width="18.85546875" style="9" customWidth="1"/>
    <col min="4286" max="4286" width="17.5703125" style="9" customWidth="1"/>
    <col min="4287" max="4287" width="20.140625" style="9" customWidth="1"/>
    <col min="4288" max="4288" width="16.28515625" style="9" customWidth="1"/>
    <col min="4289" max="4289" width="17.5703125" style="9" customWidth="1"/>
    <col min="4290" max="4292" width="12.42578125" style="9" customWidth="1"/>
    <col min="4293" max="4294" width="26.5703125" style="9" customWidth="1"/>
    <col min="4295" max="4296" width="21.42578125" style="9" customWidth="1"/>
    <col min="4297" max="4298" width="17.5703125" style="9" customWidth="1"/>
    <col min="4299" max="4299" width="12.42578125" style="9" customWidth="1"/>
    <col min="4300" max="4300" width="101.140625" style="9" customWidth="1"/>
    <col min="4301" max="4301" width="17.5703125" style="9" customWidth="1"/>
    <col min="4302" max="4468" width="12.42578125" style="9" customWidth="1"/>
    <col min="4469" max="4469" width="20.140625" style="9" customWidth="1"/>
    <col min="4470" max="4470" width="26.5703125" style="9" customWidth="1"/>
    <col min="4471" max="4471" width="29.140625" style="9" customWidth="1"/>
    <col min="4472" max="4473" width="13.7109375" style="9" customWidth="1"/>
    <col min="4474" max="4475" width="12.42578125" style="9" customWidth="1"/>
    <col min="4476" max="4476" width="20.140625" style="9" customWidth="1"/>
    <col min="4477" max="4477" width="15" style="9" customWidth="1"/>
    <col min="4478" max="4478" width="12.42578125" style="9" customWidth="1"/>
    <col min="4479" max="4479" width="17.5703125" style="9" customWidth="1"/>
    <col min="4480" max="4480" width="15" style="9" customWidth="1"/>
    <col min="4481" max="4481" width="16.28515625" style="9" customWidth="1"/>
    <col min="4482" max="4482" width="24" style="9" customWidth="1"/>
    <col min="4483" max="4483" width="22.7109375" style="9" customWidth="1"/>
    <col min="4484" max="4484" width="30.42578125" style="9" customWidth="1"/>
    <col min="4485" max="4485" width="11.140625" style="9" customWidth="1"/>
    <col min="4486" max="4486" width="20.140625" style="9" customWidth="1"/>
    <col min="4487" max="4487" width="27.85546875" style="9" customWidth="1"/>
    <col min="4488" max="4488" width="17.5703125" style="9" customWidth="1"/>
    <col min="4489" max="4490" width="8.5703125" style="9" customWidth="1"/>
    <col min="4491" max="4491" width="16.28515625" style="9" customWidth="1"/>
    <col min="4492" max="4492" width="25.28515625" style="9" customWidth="1"/>
    <col min="4493" max="4493" width="18.85546875" style="9" customWidth="1"/>
    <col min="4494" max="4494" width="24" style="9" customWidth="1"/>
    <col min="4495" max="4495" width="12.42578125" style="9" customWidth="1"/>
    <col min="4496" max="4496" width="15" style="9" customWidth="1"/>
    <col min="4497" max="4497" width="18.85546875" style="9" customWidth="1"/>
    <col min="4498" max="4498" width="6" style="9" customWidth="1"/>
    <col min="4499" max="4499" width="22.7109375" style="9" customWidth="1"/>
    <col min="4500" max="4500" width="31.7109375" style="9" customWidth="1"/>
    <col min="4501" max="4502" width="13.7109375" style="9" customWidth="1"/>
    <col min="4503" max="4503" width="16.28515625" style="9" customWidth="1"/>
    <col min="4504" max="4504" width="22.7109375" style="9" customWidth="1"/>
    <col min="4505" max="4505" width="21.42578125" style="9" customWidth="1"/>
    <col min="4506" max="4506" width="17.5703125" style="9" customWidth="1"/>
    <col min="4507" max="4508" width="16.28515625" style="9" customWidth="1"/>
    <col min="4509" max="4509" width="13.7109375" style="9" customWidth="1"/>
    <col min="4510" max="4510" width="8.5703125" style="9" customWidth="1"/>
    <col min="4511" max="4511" width="15" style="9" customWidth="1"/>
    <col min="4512" max="4512" width="17.5703125" style="9" customWidth="1"/>
    <col min="4513" max="4513" width="26.5703125" style="9" customWidth="1"/>
    <col min="4514" max="4514" width="25.28515625" style="9" customWidth="1"/>
    <col min="4515" max="4516" width="17.5703125" style="9" customWidth="1"/>
    <col min="4517" max="4517" width="12.42578125" style="9" customWidth="1"/>
    <col min="4518" max="4518" width="17.5703125" style="9" customWidth="1"/>
    <col min="4519" max="4519" width="12.42578125" style="9" customWidth="1"/>
    <col min="4520" max="4520" width="15" style="9" customWidth="1"/>
    <col min="4521" max="4521" width="16.28515625" style="9" customWidth="1"/>
    <col min="4522" max="4523" width="17.5703125" style="9" customWidth="1"/>
    <col min="4524" max="4524" width="27.85546875" style="9" customWidth="1"/>
    <col min="4525" max="4525" width="13.7109375" style="9" customWidth="1"/>
    <col min="4526" max="4527" width="17.5703125" style="9" customWidth="1"/>
    <col min="4528" max="4528" width="15" style="9" customWidth="1"/>
    <col min="4529" max="4530" width="12.42578125" style="9" customWidth="1"/>
    <col min="4531" max="4532" width="17.5703125" style="9" customWidth="1"/>
    <col min="4533" max="4533" width="22.7109375" style="9" customWidth="1"/>
    <col min="4534" max="4534" width="17.5703125" style="9" customWidth="1"/>
    <col min="4535" max="4535" width="15" style="9" customWidth="1"/>
    <col min="4536" max="4536" width="17.5703125" style="9" customWidth="1"/>
    <col min="4537" max="4537" width="12.42578125" style="9" customWidth="1"/>
    <col min="4538" max="4538" width="43.28515625" style="9" customWidth="1"/>
    <col min="4539" max="4539" width="27.85546875" style="9" customWidth="1"/>
    <col min="4540" max="4541" width="18.85546875" style="9" customWidth="1"/>
    <col min="4542" max="4542" width="17.5703125" style="9" customWidth="1"/>
    <col min="4543" max="4543" width="20.140625" style="9" customWidth="1"/>
    <col min="4544" max="4544" width="16.28515625" style="9" customWidth="1"/>
    <col min="4545" max="4545" width="17.5703125" style="9" customWidth="1"/>
    <col min="4546" max="4548" width="12.42578125" style="9" customWidth="1"/>
    <col min="4549" max="4550" width="26.5703125" style="9" customWidth="1"/>
    <col min="4551" max="4552" width="21.42578125" style="9" customWidth="1"/>
    <col min="4553" max="4554" width="17.5703125" style="9" customWidth="1"/>
    <col min="4555" max="4555" width="12.42578125" style="9" customWidth="1"/>
    <col min="4556" max="4556" width="101.140625" style="9" customWidth="1"/>
    <col min="4557" max="4557" width="17.5703125" style="9" customWidth="1"/>
    <col min="4558" max="4724" width="12.42578125" style="9" customWidth="1"/>
    <col min="4725" max="4725" width="20.140625" style="9" customWidth="1"/>
    <col min="4726" max="4726" width="26.5703125" style="9" customWidth="1"/>
    <col min="4727" max="4727" width="29.140625" style="9" customWidth="1"/>
    <col min="4728" max="4729" width="13.7109375" style="9" customWidth="1"/>
    <col min="4730" max="4731" width="12.42578125" style="9" customWidth="1"/>
    <col min="4732" max="4732" width="20.140625" style="9" customWidth="1"/>
    <col min="4733" max="4733" width="15" style="9" customWidth="1"/>
    <col min="4734" max="4734" width="12.42578125" style="9" customWidth="1"/>
    <col min="4735" max="4735" width="17.5703125" style="9" customWidth="1"/>
    <col min="4736" max="4736" width="15" style="9" customWidth="1"/>
    <col min="4737" max="4737" width="16.28515625" style="9" customWidth="1"/>
    <col min="4738" max="4738" width="24" style="9" customWidth="1"/>
    <col min="4739" max="4739" width="22.7109375" style="9" customWidth="1"/>
    <col min="4740" max="4740" width="30.42578125" style="9" customWidth="1"/>
    <col min="4741" max="4741" width="11.140625" style="9" customWidth="1"/>
    <col min="4742" max="4742" width="20.140625" style="9" customWidth="1"/>
    <col min="4743" max="4743" width="27.85546875" style="9" customWidth="1"/>
    <col min="4744" max="4744" width="17.5703125" style="9" customWidth="1"/>
    <col min="4745" max="4746" width="8.5703125" style="9" customWidth="1"/>
    <col min="4747" max="4747" width="16.28515625" style="9" customWidth="1"/>
    <col min="4748" max="4748" width="25.28515625" style="9" customWidth="1"/>
    <col min="4749" max="4749" width="18.85546875" style="9" customWidth="1"/>
    <col min="4750" max="4750" width="24" style="9" customWidth="1"/>
    <col min="4751" max="4751" width="12.42578125" style="9" customWidth="1"/>
    <col min="4752" max="4752" width="15" style="9" customWidth="1"/>
    <col min="4753" max="4753" width="18.85546875" style="9" customWidth="1"/>
    <col min="4754" max="4754" width="6" style="9" customWidth="1"/>
    <col min="4755" max="4755" width="22.7109375" style="9" customWidth="1"/>
    <col min="4756" max="4756" width="31.7109375" style="9" customWidth="1"/>
    <col min="4757" max="4758" width="13.7109375" style="9" customWidth="1"/>
    <col min="4759" max="4759" width="16.28515625" style="9" customWidth="1"/>
    <col min="4760" max="4760" width="22.7109375" style="9" customWidth="1"/>
    <col min="4761" max="4761" width="21.42578125" style="9" customWidth="1"/>
    <col min="4762" max="4762" width="17.5703125" style="9" customWidth="1"/>
    <col min="4763" max="4764" width="16.28515625" style="9" customWidth="1"/>
    <col min="4765" max="4765" width="13.7109375" style="9" customWidth="1"/>
    <col min="4766" max="4766" width="8.5703125" style="9" customWidth="1"/>
    <col min="4767" max="4767" width="15" style="9" customWidth="1"/>
    <col min="4768" max="4768" width="17.5703125" style="9" customWidth="1"/>
    <col min="4769" max="4769" width="26.5703125" style="9" customWidth="1"/>
    <col min="4770" max="4770" width="25.28515625" style="9" customWidth="1"/>
    <col min="4771" max="4772" width="17.5703125" style="9" customWidth="1"/>
    <col min="4773" max="4773" width="12.42578125" style="9" customWidth="1"/>
    <col min="4774" max="4774" width="17.5703125" style="9" customWidth="1"/>
    <col min="4775" max="4775" width="12.42578125" style="9" customWidth="1"/>
    <col min="4776" max="4776" width="15" style="9" customWidth="1"/>
    <col min="4777" max="4777" width="16.28515625" style="9" customWidth="1"/>
    <col min="4778" max="4779" width="17.5703125" style="9" customWidth="1"/>
    <col min="4780" max="4780" width="27.85546875" style="9" customWidth="1"/>
    <col min="4781" max="4781" width="13.7109375" style="9" customWidth="1"/>
    <col min="4782" max="4783" width="17.5703125" style="9" customWidth="1"/>
    <col min="4784" max="4784" width="15" style="9" customWidth="1"/>
    <col min="4785" max="4786" width="12.42578125" style="9" customWidth="1"/>
    <col min="4787" max="4788" width="17.5703125" style="9" customWidth="1"/>
    <col min="4789" max="4789" width="22.7109375" style="9" customWidth="1"/>
    <col min="4790" max="4790" width="17.5703125" style="9" customWidth="1"/>
    <col min="4791" max="4791" width="15" style="9" customWidth="1"/>
    <col min="4792" max="4792" width="17.5703125" style="9" customWidth="1"/>
    <col min="4793" max="4793" width="12.42578125" style="9" customWidth="1"/>
    <col min="4794" max="4794" width="43.28515625" style="9" customWidth="1"/>
    <col min="4795" max="4795" width="27.85546875" style="9" customWidth="1"/>
    <col min="4796" max="4797" width="18.85546875" style="9" customWidth="1"/>
    <col min="4798" max="4798" width="17.5703125" style="9" customWidth="1"/>
    <col min="4799" max="4799" width="20.140625" style="9" customWidth="1"/>
    <col min="4800" max="4800" width="16.28515625" style="9" customWidth="1"/>
    <col min="4801" max="4801" width="17.5703125" style="9" customWidth="1"/>
    <col min="4802" max="4804" width="12.42578125" style="9" customWidth="1"/>
    <col min="4805" max="4806" width="26.5703125" style="9" customWidth="1"/>
    <col min="4807" max="4808" width="21.42578125" style="9" customWidth="1"/>
    <col min="4809" max="4810" width="17.5703125" style="9" customWidth="1"/>
    <col min="4811" max="4811" width="12.42578125" style="9" customWidth="1"/>
    <col min="4812" max="4812" width="101.140625" style="9" customWidth="1"/>
    <col min="4813" max="4813" width="17.5703125" style="9" customWidth="1"/>
    <col min="4814" max="4980" width="12.42578125" style="9" customWidth="1"/>
    <col min="4981" max="4981" width="20.140625" style="9" customWidth="1"/>
    <col min="4982" max="4982" width="26.5703125" style="9" customWidth="1"/>
    <col min="4983" max="4983" width="29.140625" style="9" customWidth="1"/>
    <col min="4984" max="4985" width="13.7109375" style="9" customWidth="1"/>
    <col min="4986" max="4987" width="12.42578125" style="9" customWidth="1"/>
    <col min="4988" max="4988" width="20.140625" style="9" customWidth="1"/>
    <col min="4989" max="4989" width="15" style="9" customWidth="1"/>
    <col min="4990" max="4990" width="12.42578125" style="9" customWidth="1"/>
    <col min="4991" max="4991" width="17.5703125" style="9" customWidth="1"/>
    <col min="4992" max="4992" width="15" style="9" customWidth="1"/>
    <col min="4993" max="4993" width="16.28515625" style="9" customWidth="1"/>
    <col min="4994" max="4994" width="24" style="9" customWidth="1"/>
    <col min="4995" max="4995" width="22.7109375" style="9" customWidth="1"/>
    <col min="4996" max="4996" width="30.42578125" style="9" customWidth="1"/>
    <col min="4997" max="4997" width="11.140625" style="9" customWidth="1"/>
    <col min="4998" max="4998" width="20.140625" style="9" customWidth="1"/>
    <col min="4999" max="4999" width="27.85546875" style="9" customWidth="1"/>
    <col min="5000" max="5000" width="17.5703125" style="9" customWidth="1"/>
    <col min="5001" max="5002" width="8.5703125" style="9" customWidth="1"/>
    <col min="5003" max="5003" width="16.28515625" style="9" customWidth="1"/>
    <col min="5004" max="5004" width="25.28515625" style="9" customWidth="1"/>
    <col min="5005" max="5005" width="18.85546875" style="9" customWidth="1"/>
    <col min="5006" max="5006" width="24" style="9" customWidth="1"/>
    <col min="5007" max="5007" width="12.42578125" style="9" customWidth="1"/>
    <col min="5008" max="5008" width="15" style="9" customWidth="1"/>
    <col min="5009" max="5009" width="18.85546875" style="9" customWidth="1"/>
    <col min="5010" max="5010" width="6" style="9" customWidth="1"/>
    <col min="5011" max="5011" width="22.7109375" style="9" customWidth="1"/>
    <col min="5012" max="5012" width="31.7109375" style="9" customWidth="1"/>
    <col min="5013" max="5014" width="13.7109375" style="9" customWidth="1"/>
    <col min="5015" max="5015" width="16.28515625" style="9" customWidth="1"/>
    <col min="5016" max="5016" width="22.7109375" style="9" customWidth="1"/>
    <col min="5017" max="5017" width="21.42578125" style="9" customWidth="1"/>
    <col min="5018" max="5018" width="17.5703125" style="9" customWidth="1"/>
    <col min="5019" max="5020" width="16.28515625" style="9" customWidth="1"/>
    <col min="5021" max="5021" width="13.7109375" style="9" customWidth="1"/>
    <col min="5022" max="5022" width="8.5703125" style="9" customWidth="1"/>
    <col min="5023" max="5023" width="15" style="9" customWidth="1"/>
    <col min="5024" max="5024" width="17.5703125" style="9" customWidth="1"/>
    <col min="5025" max="5025" width="26.5703125" style="9" customWidth="1"/>
    <col min="5026" max="5026" width="25.28515625" style="9" customWidth="1"/>
    <col min="5027" max="5028" width="17.5703125" style="9" customWidth="1"/>
    <col min="5029" max="5029" width="12.42578125" style="9" customWidth="1"/>
    <col min="5030" max="5030" width="17.5703125" style="9" customWidth="1"/>
    <col min="5031" max="5031" width="12.42578125" style="9" customWidth="1"/>
    <col min="5032" max="5032" width="15" style="9" customWidth="1"/>
    <col min="5033" max="5033" width="16.28515625" style="9" customWidth="1"/>
    <col min="5034" max="5035" width="17.5703125" style="9" customWidth="1"/>
    <col min="5036" max="5036" width="27.85546875" style="9" customWidth="1"/>
    <col min="5037" max="5037" width="13.7109375" style="9" customWidth="1"/>
    <col min="5038" max="5039" width="17.5703125" style="9" customWidth="1"/>
    <col min="5040" max="5040" width="15" style="9" customWidth="1"/>
    <col min="5041" max="5042" width="12.42578125" style="9" customWidth="1"/>
    <col min="5043" max="5044" width="17.5703125" style="9" customWidth="1"/>
    <col min="5045" max="5045" width="22.7109375" style="9" customWidth="1"/>
    <col min="5046" max="5046" width="17.5703125" style="9" customWidth="1"/>
    <col min="5047" max="5047" width="15" style="9" customWidth="1"/>
    <col min="5048" max="5048" width="17.5703125" style="9" customWidth="1"/>
    <col min="5049" max="5049" width="12.42578125" style="9" customWidth="1"/>
    <col min="5050" max="5050" width="43.28515625" style="9" customWidth="1"/>
    <col min="5051" max="5051" width="27.85546875" style="9" customWidth="1"/>
    <col min="5052" max="5053" width="18.85546875" style="9" customWidth="1"/>
    <col min="5054" max="5054" width="17.5703125" style="9" customWidth="1"/>
    <col min="5055" max="5055" width="20.140625" style="9" customWidth="1"/>
    <col min="5056" max="5056" width="16.28515625" style="9" customWidth="1"/>
    <col min="5057" max="5057" width="17.5703125" style="9" customWidth="1"/>
    <col min="5058" max="5060" width="12.42578125" style="9" customWidth="1"/>
    <col min="5061" max="5062" width="26.5703125" style="9" customWidth="1"/>
    <col min="5063" max="5064" width="21.42578125" style="9" customWidth="1"/>
    <col min="5065" max="5066" width="17.5703125" style="9" customWidth="1"/>
    <col min="5067" max="5067" width="12.42578125" style="9" customWidth="1"/>
    <col min="5068" max="5068" width="101.140625" style="9" customWidth="1"/>
    <col min="5069" max="5069" width="17.5703125" style="9" customWidth="1"/>
    <col min="5070" max="5236" width="12.42578125" style="9" customWidth="1"/>
    <col min="5237" max="5237" width="20.140625" style="9" customWidth="1"/>
    <col min="5238" max="5238" width="26.5703125" style="9" customWidth="1"/>
    <col min="5239" max="5239" width="29.140625" style="9" customWidth="1"/>
    <col min="5240" max="5241" width="13.7109375" style="9" customWidth="1"/>
    <col min="5242" max="5243" width="12.42578125" style="9" customWidth="1"/>
    <col min="5244" max="5244" width="20.140625" style="9" customWidth="1"/>
    <col min="5245" max="5245" width="15" style="9" customWidth="1"/>
    <col min="5246" max="5246" width="12.42578125" style="9" customWidth="1"/>
    <col min="5247" max="5247" width="17.5703125" style="9" customWidth="1"/>
    <col min="5248" max="5248" width="15" style="9" customWidth="1"/>
    <col min="5249" max="5249" width="16.28515625" style="9" customWidth="1"/>
    <col min="5250" max="5250" width="24" style="9" customWidth="1"/>
    <col min="5251" max="5251" width="22.7109375" style="9" customWidth="1"/>
    <col min="5252" max="5252" width="30.42578125" style="9" customWidth="1"/>
    <col min="5253" max="5253" width="11.140625" style="9" customWidth="1"/>
    <col min="5254" max="5254" width="20.140625" style="9" customWidth="1"/>
    <col min="5255" max="5255" width="27.85546875" style="9" customWidth="1"/>
    <col min="5256" max="5256" width="17.5703125" style="9" customWidth="1"/>
    <col min="5257" max="5258" width="8.5703125" style="9" customWidth="1"/>
    <col min="5259" max="5259" width="16.28515625" style="9" customWidth="1"/>
    <col min="5260" max="5260" width="25.28515625" style="9" customWidth="1"/>
    <col min="5261" max="5261" width="18.85546875" style="9" customWidth="1"/>
    <col min="5262" max="5262" width="24" style="9" customWidth="1"/>
    <col min="5263" max="5263" width="12.42578125" style="9" customWidth="1"/>
    <col min="5264" max="5264" width="15" style="9" customWidth="1"/>
    <col min="5265" max="5265" width="18.85546875" style="9" customWidth="1"/>
    <col min="5266" max="5266" width="6" style="9" customWidth="1"/>
    <col min="5267" max="5267" width="22.7109375" style="9" customWidth="1"/>
    <col min="5268" max="5268" width="31.7109375" style="9" customWidth="1"/>
    <col min="5269" max="5270" width="13.7109375" style="9" customWidth="1"/>
    <col min="5271" max="5271" width="16.28515625" style="9" customWidth="1"/>
    <col min="5272" max="5272" width="22.7109375" style="9" customWidth="1"/>
    <col min="5273" max="5273" width="21.42578125" style="9" customWidth="1"/>
    <col min="5274" max="5274" width="17.5703125" style="9" customWidth="1"/>
    <col min="5275" max="5276" width="16.28515625" style="9" customWidth="1"/>
    <col min="5277" max="5277" width="13.7109375" style="9" customWidth="1"/>
    <col min="5278" max="5278" width="8.5703125" style="9" customWidth="1"/>
    <col min="5279" max="5279" width="15" style="9" customWidth="1"/>
    <col min="5280" max="5280" width="17.5703125" style="9" customWidth="1"/>
    <col min="5281" max="5281" width="26.5703125" style="9" customWidth="1"/>
    <col min="5282" max="5282" width="25.28515625" style="9" customWidth="1"/>
    <col min="5283" max="5284" width="17.5703125" style="9" customWidth="1"/>
    <col min="5285" max="5285" width="12.42578125" style="9" customWidth="1"/>
    <col min="5286" max="5286" width="17.5703125" style="9" customWidth="1"/>
    <col min="5287" max="5287" width="12.42578125" style="9" customWidth="1"/>
    <col min="5288" max="5288" width="15" style="9" customWidth="1"/>
    <col min="5289" max="5289" width="16.28515625" style="9" customWidth="1"/>
    <col min="5290" max="5291" width="17.5703125" style="9" customWidth="1"/>
    <col min="5292" max="5292" width="27.85546875" style="9" customWidth="1"/>
    <col min="5293" max="5293" width="13.7109375" style="9" customWidth="1"/>
    <col min="5294" max="5295" width="17.5703125" style="9" customWidth="1"/>
    <col min="5296" max="5296" width="15" style="9" customWidth="1"/>
    <col min="5297" max="5298" width="12.42578125" style="9" customWidth="1"/>
    <col min="5299" max="5300" width="17.5703125" style="9" customWidth="1"/>
    <col min="5301" max="5301" width="22.7109375" style="9" customWidth="1"/>
    <col min="5302" max="5302" width="17.5703125" style="9" customWidth="1"/>
    <col min="5303" max="5303" width="15" style="9" customWidth="1"/>
    <col min="5304" max="5304" width="17.5703125" style="9" customWidth="1"/>
    <col min="5305" max="5305" width="12.42578125" style="9" customWidth="1"/>
    <col min="5306" max="5306" width="43.28515625" style="9" customWidth="1"/>
    <col min="5307" max="5307" width="27.85546875" style="9" customWidth="1"/>
    <col min="5308" max="5309" width="18.85546875" style="9" customWidth="1"/>
    <col min="5310" max="5310" width="17.5703125" style="9" customWidth="1"/>
    <col min="5311" max="5311" width="20.140625" style="9" customWidth="1"/>
    <col min="5312" max="5312" width="16.28515625" style="9" customWidth="1"/>
    <col min="5313" max="5313" width="17.5703125" style="9" customWidth="1"/>
    <col min="5314" max="5316" width="12.42578125" style="9" customWidth="1"/>
    <col min="5317" max="5318" width="26.5703125" style="9" customWidth="1"/>
    <col min="5319" max="5320" width="21.42578125" style="9" customWidth="1"/>
    <col min="5321" max="5322" width="17.5703125" style="9" customWidth="1"/>
    <col min="5323" max="5323" width="12.42578125" style="9" customWidth="1"/>
    <col min="5324" max="5324" width="101.140625" style="9" customWidth="1"/>
    <col min="5325" max="5325" width="17.5703125" style="9" customWidth="1"/>
    <col min="5326" max="5492" width="12.42578125" style="9" customWidth="1"/>
    <col min="5493" max="5493" width="20.140625" style="9" customWidth="1"/>
    <col min="5494" max="5494" width="26.5703125" style="9" customWidth="1"/>
    <col min="5495" max="5495" width="29.140625" style="9" customWidth="1"/>
    <col min="5496" max="5497" width="13.7109375" style="9" customWidth="1"/>
    <col min="5498" max="5499" width="12.42578125" style="9" customWidth="1"/>
    <col min="5500" max="5500" width="20.140625" style="9" customWidth="1"/>
    <col min="5501" max="5501" width="15" style="9" customWidth="1"/>
    <col min="5502" max="5502" width="12.42578125" style="9" customWidth="1"/>
    <col min="5503" max="5503" width="17.5703125" style="9" customWidth="1"/>
    <col min="5504" max="5504" width="15" style="9" customWidth="1"/>
    <col min="5505" max="5505" width="16.28515625" style="9" customWidth="1"/>
    <col min="5506" max="5506" width="24" style="9" customWidth="1"/>
    <col min="5507" max="5507" width="22.7109375" style="9" customWidth="1"/>
    <col min="5508" max="5508" width="30.42578125" style="9" customWidth="1"/>
    <col min="5509" max="5509" width="11.140625" style="9" customWidth="1"/>
    <col min="5510" max="5510" width="20.140625" style="9" customWidth="1"/>
    <col min="5511" max="5511" width="27.85546875" style="9" customWidth="1"/>
    <col min="5512" max="5512" width="17.5703125" style="9" customWidth="1"/>
    <col min="5513" max="5514" width="8.5703125" style="9" customWidth="1"/>
    <col min="5515" max="5515" width="16.28515625" style="9" customWidth="1"/>
    <col min="5516" max="5516" width="25.28515625" style="9" customWidth="1"/>
    <col min="5517" max="5517" width="18.85546875" style="9" customWidth="1"/>
    <col min="5518" max="5518" width="24" style="9" customWidth="1"/>
    <col min="5519" max="5519" width="12.42578125" style="9" customWidth="1"/>
    <col min="5520" max="5520" width="15" style="9" customWidth="1"/>
    <col min="5521" max="5521" width="18.85546875" style="9" customWidth="1"/>
    <col min="5522" max="5522" width="6" style="9" customWidth="1"/>
    <col min="5523" max="5523" width="22.7109375" style="9" customWidth="1"/>
    <col min="5524" max="5524" width="31.7109375" style="9" customWidth="1"/>
    <col min="5525" max="5526" width="13.7109375" style="9" customWidth="1"/>
    <col min="5527" max="5527" width="16.28515625" style="9" customWidth="1"/>
    <col min="5528" max="5528" width="22.7109375" style="9" customWidth="1"/>
    <col min="5529" max="5529" width="21.42578125" style="9" customWidth="1"/>
    <col min="5530" max="5530" width="17.5703125" style="9" customWidth="1"/>
    <col min="5531" max="5532" width="16.28515625" style="9" customWidth="1"/>
    <col min="5533" max="5533" width="13.7109375" style="9" customWidth="1"/>
    <col min="5534" max="5534" width="8.5703125" style="9" customWidth="1"/>
    <col min="5535" max="5535" width="15" style="9" customWidth="1"/>
    <col min="5536" max="5536" width="17.5703125" style="9" customWidth="1"/>
    <col min="5537" max="5537" width="26.5703125" style="9" customWidth="1"/>
    <col min="5538" max="5538" width="25.28515625" style="9" customWidth="1"/>
    <col min="5539" max="5540" width="17.5703125" style="9" customWidth="1"/>
    <col min="5541" max="5541" width="12.42578125" style="9" customWidth="1"/>
    <col min="5542" max="5542" width="17.5703125" style="9" customWidth="1"/>
    <col min="5543" max="5543" width="12.42578125" style="9" customWidth="1"/>
    <col min="5544" max="5544" width="15" style="9" customWidth="1"/>
    <col min="5545" max="5545" width="16.28515625" style="9" customWidth="1"/>
    <col min="5546" max="5547" width="17.5703125" style="9" customWidth="1"/>
    <col min="5548" max="5548" width="27.85546875" style="9" customWidth="1"/>
    <col min="5549" max="5549" width="13.7109375" style="9" customWidth="1"/>
    <col min="5550" max="5551" width="17.5703125" style="9" customWidth="1"/>
    <col min="5552" max="5552" width="15" style="9" customWidth="1"/>
    <col min="5553" max="5554" width="12.42578125" style="9" customWidth="1"/>
    <col min="5555" max="5556" width="17.5703125" style="9" customWidth="1"/>
    <col min="5557" max="5557" width="22.7109375" style="9" customWidth="1"/>
    <col min="5558" max="5558" width="17.5703125" style="9" customWidth="1"/>
    <col min="5559" max="5559" width="15" style="9" customWidth="1"/>
    <col min="5560" max="5560" width="17.5703125" style="9" customWidth="1"/>
    <col min="5561" max="5561" width="12.42578125" style="9" customWidth="1"/>
    <col min="5562" max="5562" width="43.28515625" style="9" customWidth="1"/>
    <col min="5563" max="5563" width="27.85546875" style="9" customWidth="1"/>
    <col min="5564" max="5565" width="18.85546875" style="9" customWidth="1"/>
    <col min="5566" max="5566" width="17.5703125" style="9" customWidth="1"/>
    <col min="5567" max="5567" width="20.140625" style="9" customWidth="1"/>
    <col min="5568" max="5568" width="16.28515625" style="9" customWidth="1"/>
    <col min="5569" max="5569" width="17.5703125" style="9" customWidth="1"/>
    <col min="5570" max="5572" width="12.42578125" style="9" customWidth="1"/>
    <col min="5573" max="5574" width="26.5703125" style="9" customWidth="1"/>
    <col min="5575" max="5576" width="21.42578125" style="9" customWidth="1"/>
    <col min="5577" max="5578" width="17.5703125" style="9" customWidth="1"/>
    <col min="5579" max="5579" width="12.42578125" style="9" customWidth="1"/>
    <col min="5580" max="5580" width="101.140625" style="9" customWidth="1"/>
    <col min="5581" max="5581" width="17.5703125" style="9" customWidth="1"/>
    <col min="5582" max="5748" width="12.42578125" style="9" customWidth="1"/>
    <col min="5749" max="5749" width="20.140625" style="9" customWidth="1"/>
    <col min="5750" max="5750" width="26.5703125" style="9" customWidth="1"/>
    <col min="5751" max="5751" width="29.140625" style="9" customWidth="1"/>
    <col min="5752" max="5753" width="13.7109375" style="9" customWidth="1"/>
    <col min="5754" max="5755" width="12.42578125" style="9" customWidth="1"/>
    <col min="5756" max="5756" width="20.140625" style="9" customWidth="1"/>
    <col min="5757" max="5757" width="15" style="9" customWidth="1"/>
    <col min="5758" max="5758" width="12.42578125" style="9" customWidth="1"/>
    <col min="5759" max="5759" width="17.5703125" style="9" customWidth="1"/>
    <col min="5760" max="5760" width="15" style="9" customWidth="1"/>
    <col min="5761" max="5761" width="16.28515625" style="9" customWidth="1"/>
    <col min="5762" max="5762" width="24" style="9" customWidth="1"/>
    <col min="5763" max="5763" width="22.7109375" style="9" customWidth="1"/>
    <col min="5764" max="5764" width="30.42578125" style="9" customWidth="1"/>
    <col min="5765" max="5765" width="11.140625" style="9" customWidth="1"/>
    <col min="5766" max="5766" width="20.140625" style="9" customWidth="1"/>
    <col min="5767" max="5767" width="27.85546875" style="9" customWidth="1"/>
    <col min="5768" max="5768" width="17.5703125" style="9" customWidth="1"/>
    <col min="5769" max="5770" width="8.5703125" style="9" customWidth="1"/>
    <col min="5771" max="5771" width="16.28515625" style="9" customWidth="1"/>
    <col min="5772" max="5772" width="25.28515625" style="9" customWidth="1"/>
    <col min="5773" max="5773" width="18.85546875" style="9" customWidth="1"/>
    <col min="5774" max="5774" width="24" style="9" customWidth="1"/>
    <col min="5775" max="5775" width="12.42578125" style="9" customWidth="1"/>
    <col min="5776" max="5776" width="15" style="9" customWidth="1"/>
    <col min="5777" max="5777" width="18.85546875" style="9" customWidth="1"/>
    <col min="5778" max="5778" width="6" style="9" customWidth="1"/>
    <col min="5779" max="5779" width="22.7109375" style="9" customWidth="1"/>
    <col min="5780" max="5780" width="31.7109375" style="9" customWidth="1"/>
    <col min="5781" max="5782" width="13.7109375" style="9" customWidth="1"/>
    <col min="5783" max="5783" width="16.28515625" style="9" customWidth="1"/>
    <col min="5784" max="5784" width="22.7109375" style="9" customWidth="1"/>
    <col min="5785" max="5785" width="21.42578125" style="9" customWidth="1"/>
    <col min="5786" max="5786" width="17.5703125" style="9" customWidth="1"/>
    <col min="5787" max="5788" width="16.28515625" style="9" customWidth="1"/>
    <col min="5789" max="5789" width="13.7109375" style="9" customWidth="1"/>
    <col min="5790" max="5790" width="8.5703125" style="9" customWidth="1"/>
    <col min="5791" max="5791" width="15" style="9" customWidth="1"/>
    <col min="5792" max="5792" width="17.5703125" style="9" customWidth="1"/>
    <col min="5793" max="5793" width="26.5703125" style="9" customWidth="1"/>
    <col min="5794" max="5794" width="25.28515625" style="9" customWidth="1"/>
    <col min="5795" max="5796" width="17.5703125" style="9" customWidth="1"/>
    <col min="5797" max="5797" width="12.42578125" style="9" customWidth="1"/>
    <col min="5798" max="5798" width="17.5703125" style="9" customWidth="1"/>
    <col min="5799" max="5799" width="12.42578125" style="9" customWidth="1"/>
    <col min="5800" max="5800" width="15" style="9" customWidth="1"/>
    <col min="5801" max="5801" width="16.28515625" style="9" customWidth="1"/>
    <col min="5802" max="5803" width="17.5703125" style="9" customWidth="1"/>
    <col min="5804" max="5804" width="27.85546875" style="9" customWidth="1"/>
    <col min="5805" max="5805" width="13.7109375" style="9" customWidth="1"/>
    <col min="5806" max="5807" width="17.5703125" style="9" customWidth="1"/>
    <col min="5808" max="5808" width="15" style="9" customWidth="1"/>
    <col min="5809" max="5810" width="12.42578125" style="9" customWidth="1"/>
    <col min="5811" max="5812" width="17.5703125" style="9" customWidth="1"/>
    <col min="5813" max="5813" width="22.7109375" style="9" customWidth="1"/>
    <col min="5814" max="5814" width="17.5703125" style="9" customWidth="1"/>
    <col min="5815" max="5815" width="15" style="9" customWidth="1"/>
    <col min="5816" max="5816" width="17.5703125" style="9" customWidth="1"/>
    <col min="5817" max="5817" width="12.42578125" style="9" customWidth="1"/>
    <col min="5818" max="5818" width="43.28515625" style="9" customWidth="1"/>
    <col min="5819" max="5819" width="27.85546875" style="9" customWidth="1"/>
    <col min="5820" max="5821" width="18.85546875" style="9" customWidth="1"/>
    <col min="5822" max="5822" width="17.5703125" style="9" customWidth="1"/>
    <col min="5823" max="5823" width="20.140625" style="9" customWidth="1"/>
    <col min="5824" max="5824" width="16.28515625" style="9" customWidth="1"/>
    <col min="5825" max="5825" width="17.5703125" style="9" customWidth="1"/>
    <col min="5826" max="5828" width="12.42578125" style="9" customWidth="1"/>
    <col min="5829" max="5830" width="26.5703125" style="9" customWidth="1"/>
    <col min="5831" max="5832" width="21.42578125" style="9" customWidth="1"/>
    <col min="5833" max="5834" width="17.5703125" style="9" customWidth="1"/>
    <col min="5835" max="5835" width="12.42578125" style="9" customWidth="1"/>
    <col min="5836" max="5836" width="101.140625" style="9" customWidth="1"/>
    <col min="5837" max="5837" width="17.5703125" style="9" customWidth="1"/>
    <col min="5838" max="6004" width="12.42578125" style="9" customWidth="1"/>
    <col min="6005" max="6005" width="20.140625" style="9" customWidth="1"/>
    <col min="6006" max="6006" width="26.5703125" style="9" customWidth="1"/>
    <col min="6007" max="6007" width="29.140625" style="9" customWidth="1"/>
    <col min="6008" max="6009" width="13.7109375" style="9" customWidth="1"/>
    <col min="6010" max="6011" width="12.42578125" style="9" customWidth="1"/>
    <col min="6012" max="6012" width="20.140625" style="9" customWidth="1"/>
    <col min="6013" max="6013" width="15" style="9" customWidth="1"/>
    <col min="6014" max="6014" width="12.42578125" style="9" customWidth="1"/>
    <col min="6015" max="6015" width="17.5703125" style="9" customWidth="1"/>
    <col min="6016" max="6016" width="15" style="9" customWidth="1"/>
    <col min="6017" max="6017" width="16.28515625" style="9" customWidth="1"/>
    <col min="6018" max="6018" width="24" style="9" customWidth="1"/>
    <col min="6019" max="6019" width="22.7109375" style="9" customWidth="1"/>
    <col min="6020" max="6020" width="30.42578125" style="9" customWidth="1"/>
    <col min="6021" max="6021" width="11.140625" style="9" customWidth="1"/>
    <col min="6022" max="6022" width="20.140625" style="9" customWidth="1"/>
    <col min="6023" max="6023" width="27.85546875" style="9" customWidth="1"/>
    <col min="6024" max="6024" width="17.5703125" style="9" customWidth="1"/>
    <col min="6025" max="6026" width="8.5703125" style="9" customWidth="1"/>
    <col min="6027" max="6027" width="16.28515625" style="9" customWidth="1"/>
    <col min="6028" max="6028" width="25.28515625" style="9" customWidth="1"/>
    <col min="6029" max="6029" width="18.85546875" style="9" customWidth="1"/>
    <col min="6030" max="6030" width="24" style="9" customWidth="1"/>
    <col min="6031" max="6031" width="12.42578125" style="9" customWidth="1"/>
    <col min="6032" max="6032" width="15" style="9" customWidth="1"/>
    <col min="6033" max="6033" width="18.85546875" style="9" customWidth="1"/>
    <col min="6034" max="6034" width="6" style="9" customWidth="1"/>
    <col min="6035" max="6035" width="22.7109375" style="9" customWidth="1"/>
    <col min="6036" max="6036" width="31.7109375" style="9" customWidth="1"/>
    <col min="6037" max="6038" width="13.7109375" style="9" customWidth="1"/>
    <col min="6039" max="6039" width="16.28515625" style="9" customWidth="1"/>
    <col min="6040" max="6040" width="22.7109375" style="9" customWidth="1"/>
    <col min="6041" max="6041" width="21.42578125" style="9" customWidth="1"/>
    <col min="6042" max="6042" width="17.5703125" style="9" customWidth="1"/>
    <col min="6043" max="6044" width="16.28515625" style="9" customWidth="1"/>
    <col min="6045" max="6045" width="13.7109375" style="9" customWidth="1"/>
    <col min="6046" max="6046" width="8.5703125" style="9" customWidth="1"/>
    <col min="6047" max="6047" width="15" style="9" customWidth="1"/>
    <col min="6048" max="6048" width="17.5703125" style="9" customWidth="1"/>
    <col min="6049" max="6049" width="26.5703125" style="9" customWidth="1"/>
    <col min="6050" max="6050" width="25.28515625" style="9" customWidth="1"/>
    <col min="6051" max="6052" width="17.5703125" style="9" customWidth="1"/>
    <col min="6053" max="6053" width="12.42578125" style="9" customWidth="1"/>
    <col min="6054" max="6054" width="17.5703125" style="9" customWidth="1"/>
    <col min="6055" max="6055" width="12.42578125" style="9" customWidth="1"/>
    <col min="6056" max="6056" width="15" style="9" customWidth="1"/>
    <col min="6057" max="6057" width="16.28515625" style="9" customWidth="1"/>
    <col min="6058" max="6059" width="17.5703125" style="9" customWidth="1"/>
    <col min="6060" max="6060" width="27.85546875" style="9" customWidth="1"/>
    <col min="6061" max="6061" width="13.7109375" style="9" customWidth="1"/>
    <col min="6062" max="6063" width="17.5703125" style="9" customWidth="1"/>
    <col min="6064" max="6064" width="15" style="9" customWidth="1"/>
    <col min="6065" max="6066" width="12.42578125" style="9" customWidth="1"/>
    <col min="6067" max="6068" width="17.5703125" style="9" customWidth="1"/>
    <col min="6069" max="6069" width="22.7109375" style="9" customWidth="1"/>
    <col min="6070" max="6070" width="17.5703125" style="9" customWidth="1"/>
    <col min="6071" max="6071" width="15" style="9" customWidth="1"/>
    <col min="6072" max="6072" width="17.5703125" style="9" customWidth="1"/>
    <col min="6073" max="6073" width="12.42578125" style="9" customWidth="1"/>
    <col min="6074" max="6074" width="43.28515625" style="9" customWidth="1"/>
    <col min="6075" max="6075" width="27.85546875" style="9" customWidth="1"/>
    <col min="6076" max="6077" width="18.85546875" style="9" customWidth="1"/>
    <col min="6078" max="6078" width="17.5703125" style="9" customWidth="1"/>
    <col min="6079" max="6079" width="20.140625" style="9" customWidth="1"/>
    <col min="6080" max="6080" width="16.28515625" style="9" customWidth="1"/>
    <col min="6081" max="6081" width="17.5703125" style="9" customWidth="1"/>
    <col min="6082" max="6084" width="12.42578125" style="9" customWidth="1"/>
    <col min="6085" max="6086" width="26.5703125" style="9" customWidth="1"/>
    <col min="6087" max="6088" width="21.42578125" style="9" customWidth="1"/>
    <col min="6089" max="6090" width="17.5703125" style="9" customWidth="1"/>
    <col min="6091" max="6091" width="12.42578125" style="9" customWidth="1"/>
    <col min="6092" max="6092" width="101.140625" style="9" customWidth="1"/>
    <col min="6093" max="6093" width="17.5703125" style="9" customWidth="1"/>
    <col min="6094" max="6260" width="12.42578125" style="9" customWidth="1"/>
    <col min="6261" max="6261" width="20.140625" style="9" customWidth="1"/>
    <col min="6262" max="6262" width="26.5703125" style="9" customWidth="1"/>
    <col min="6263" max="6263" width="29.140625" style="9" customWidth="1"/>
    <col min="6264" max="6265" width="13.7109375" style="9" customWidth="1"/>
    <col min="6266" max="6267" width="12.42578125" style="9" customWidth="1"/>
    <col min="6268" max="6268" width="20.140625" style="9" customWidth="1"/>
    <col min="6269" max="6269" width="15" style="9" customWidth="1"/>
    <col min="6270" max="6270" width="12.42578125" style="9" customWidth="1"/>
    <col min="6271" max="6271" width="17.5703125" style="9" customWidth="1"/>
    <col min="6272" max="6272" width="15" style="9" customWidth="1"/>
    <col min="6273" max="6273" width="16.28515625" style="9" customWidth="1"/>
    <col min="6274" max="6274" width="24" style="9" customWidth="1"/>
    <col min="6275" max="6275" width="22.7109375" style="9" customWidth="1"/>
    <col min="6276" max="6276" width="30.42578125" style="9" customWidth="1"/>
    <col min="6277" max="6277" width="11.140625" style="9" customWidth="1"/>
    <col min="6278" max="6278" width="20.140625" style="9" customWidth="1"/>
    <col min="6279" max="6279" width="27.85546875" style="9" customWidth="1"/>
    <col min="6280" max="6280" width="17.5703125" style="9" customWidth="1"/>
    <col min="6281" max="6282" width="8.5703125" style="9" customWidth="1"/>
    <col min="6283" max="6283" width="16.28515625" style="9" customWidth="1"/>
    <col min="6284" max="6284" width="25.28515625" style="9" customWidth="1"/>
    <col min="6285" max="6285" width="18.85546875" style="9" customWidth="1"/>
    <col min="6286" max="6286" width="24" style="9" customWidth="1"/>
    <col min="6287" max="6287" width="12.42578125" style="9" customWidth="1"/>
    <col min="6288" max="6288" width="15" style="9" customWidth="1"/>
    <col min="6289" max="6289" width="18.85546875" style="9" customWidth="1"/>
    <col min="6290" max="6290" width="6" style="9" customWidth="1"/>
    <col min="6291" max="6291" width="22.7109375" style="9" customWidth="1"/>
    <col min="6292" max="6292" width="31.7109375" style="9" customWidth="1"/>
    <col min="6293" max="6294" width="13.7109375" style="9" customWidth="1"/>
    <col min="6295" max="6295" width="16.28515625" style="9" customWidth="1"/>
    <col min="6296" max="6296" width="22.7109375" style="9" customWidth="1"/>
    <col min="6297" max="6297" width="21.42578125" style="9" customWidth="1"/>
    <col min="6298" max="6298" width="17.5703125" style="9" customWidth="1"/>
    <col min="6299" max="6300" width="16.28515625" style="9" customWidth="1"/>
    <col min="6301" max="6301" width="13.7109375" style="9" customWidth="1"/>
    <col min="6302" max="6302" width="8.5703125" style="9" customWidth="1"/>
    <col min="6303" max="6303" width="15" style="9" customWidth="1"/>
    <col min="6304" max="6304" width="17.5703125" style="9" customWidth="1"/>
    <col min="6305" max="6305" width="26.5703125" style="9" customWidth="1"/>
    <col min="6306" max="6306" width="25.28515625" style="9" customWidth="1"/>
    <col min="6307" max="6308" width="17.5703125" style="9" customWidth="1"/>
    <col min="6309" max="6309" width="12.42578125" style="9" customWidth="1"/>
    <col min="6310" max="6310" width="17.5703125" style="9" customWidth="1"/>
    <col min="6311" max="6311" width="12.42578125" style="9" customWidth="1"/>
    <col min="6312" max="6312" width="15" style="9" customWidth="1"/>
    <col min="6313" max="6313" width="16.28515625" style="9" customWidth="1"/>
    <col min="6314" max="6315" width="17.5703125" style="9" customWidth="1"/>
    <col min="6316" max="6316" width="27.85546875" style="9" customWidth="1"/>
    <col min="6317" max="6317" width="13.7109375" style="9" customWidth="1"/>
    <col min="6318" max="6319" width="17.5703125" style="9" customWidth="1"/>
    <col min="6320" max="6320" width="15" style="9" customWidth="1"/>
    <col min="6321" max="6322" width="12.42578125" style="9" customWidth="1"/>
    <col min="6323" max="6324" width="17.5703125" style="9" customWidth="1"/>
    <col min="6325" max="6325" width="22.7109375" style="9" customWidth="1"/>
    <col min="6326" max="6326" width="17.5703125" style="9" customWidth="1"/>
    <col min="6327" max="6327" width="15" style="9" customWidth="1"/>
    <col min="6328" max="6328" width="17.5703125" style="9" customWidth="1"/>
    <col min="6329" max="6329" width="12.42578125" style="9" customWidth="1"/>
    <col min="6330" max="6330" width="43.28515625" style="9" customWidth="1"/>
    <col min="6331" max="6331" width="27.85546875" style="9" customWidth="1"/>
    <col min="6332" max="6333" width="18.85546875" style="9" customWidth="1"/>
    <col min="6334" max="6334" width="17.5703125" style="9" customWidth="1"/>
    <col min="6335" max="6335" width="20.140625" style="9" customWidth="1"/>
    <col min="6336" max="6336" width="16.28515625" style="9" customWidth="1"/>
    <col min="6337" max="6337" width="17.5703125" style="9" customWidth="1"/>
    <col min="6338" max="6340" width="12.42578125" style="9" customWidth="1"/>
    <col min="6341" max="6342" width="26.5703125" style="9" customWidth="1"/>
    <col min="6343" max="6344" width="21.42578125" style="9" customWidth="1"/>
    <col min="6345" max="6346" width="17.5703125" style="9" customWidth="1"/>
    <col min="6347" max="6347" width="12.42578125" style="9" customWidth="1"/>
    <col min="6348" max="6348" width="101.140625" style="9" customWidth="1"/>
    <col min="6349" max="6349" width="17.5703125" style="9" customWidth="1"/>
    <col min="6350" max="6516" width="12.42578125" style="9" customWidth="1"/>
    <col min="6517" max="6517" width="20.140625" style="9" customWidth="1"/>
    <col min="6518" max="6518" width="26.5703125" style="9" customWidth="1"/>
    <col min="6519" max="6519" width="29.140625" style="9" customWidth="1"/>
    <col min="6520" max="6521" width="13.7109375" style="9" customWidth="1"/>
    <col min="6522" max="6523" width="12.42578125" style="9" customWidth="1"/>
    <col min="6524" max="6524" width="20.140625" style="9" customWidth="1"/>
    <col min="6525" max="6525" width="15" style="9" customWidth="1"/>
    <col min="6526" max="6526" width="12.42578125" style="9" customWidth="1"/>
    <col min="6527" max="6527" width="17.5703125" style="9" customWidth="1"/>
    <col min="6528" max="6528" width="15" style="9" customWidth="1"/>
    <col min="6529" max="6529" width="16.28515625" style="9" customWidth="1"/>
    <col min="6530" max="6530" width="24" style="9" customWidth="1"/>
    <col min="6531" max="6531" width="22.7109375" style="9" customWidth="1"/>
    <col min="6532" max="6532" width="30.42578125" style="9" customWidth="1"/>
    <col min="6533" max="6533" width="11.140625" style="9" customWidth="1"/>
    <col min="6534" max="6534" width="20.140625" style="9" customWidth="1"/>
    <col min="6535" max="6535" width="27.85546875" style="9" customWidth="1"/>
    <col min="6536" max="6536" width="17.5703125" style="9" customWidth="1"/>
    <col min="6537" max="6538" width="8.5703125" style="9" customWidth="1"/>
    <col min="6539" max="6539" width="16.28515625" style="9" customWidth="1"/>
    <col min="6540" max="6540" width="25.28515625" style="9" customWidth="1"/>
    <col min="6541" max="6541" width="18.85546875" style="9" customWidth="1"/>
    <col min="6542" max="6542" width="24" style="9" customWidth="1"/>
    <col min="6543" max="6543" width="12.42578125" style="9" customWidth="1"/>
    <col min="6544" max="6544" width="15" style="9" customWidth="1"/>
    <col min="6545" max="6545" width="18.85546875" style="9" customWidth="1"/>
    <col min="6546" max="6546" width="6" style="9" customWidth="1"/>
    <col min="6547" max="6547" width="22.7109375" style="9" customWidth="1"/>
    <col min="6548" max="6548" width="31.7109375" style="9" customWidth="1"/>
    <col min="6549" max="6550" width="13.7109375" style="9" customWidth="1"/>
    <col min="6551" max="6551" width="16.28515625" style="9" customWidth="1"/>
    <col min="6552" max="6552" width="22.7109375" style="9" customWidth="1"/>
    <col min="6553" max="6553" width="21.42578125" style="9" customWidth="1"/>
    <col min="6554" max="6554" width="17.5703125" style="9" customWidth="1"/>
    <col min="6555" max="6556" width="16.28515625" style="9" customWidth="1"/>
    <col min="6557" max="6557" width="13.7109375" style="9" customWidth="1"/>
    <col min="6558" max="6558" width="8.5703125" style="9" customWidth="1"/>
    <col min="6559" max="6559" width="15" style="9" customWidth="1"/>
    <col min="6560" max="6560" width="17.5703125" style="9" customWidth="1"/>
    <col min="6561" max="6561" width="26.5703125" style="9" customWidth="1"/>
    <col min="6562" max="6562" width="25.28515625" style="9" customWidth="1"/>
    <col min="6563" max="6564" width="17.5703125" style="9" customWidth="1"/>
    <col min="6565" max="6565" width="12.42578125" style="9" customWidth="1"/>
    <col min="6566" max="6566" width="17.5703125" style="9" customWidth="1"/>
    <col min="6567" max="6567" width="12.42578125" style="9" customWidth="1"/>
    <col min="6568" max="6568" width="15" style="9" customWidth="1"/>
    <col min="6569" max="6569" width="16.28515625" style="9" customWidth="1"/>
    <col min="6570" max="6571" width="17.5703125" style="9" customWidth="1"/>
    <col min="6572" max="6572" width="27.85546875" style="9" customWidth="1"/>
    <col min="6573" max="6573" width="13.7109375" style="9" customWidth="1"/>
    <col min="6574" max="6575" width="17.5703125" style="9" customWidth="1"/>
    <col min="6576" max="6576" width="15" style="9" customWidth="1"/>
    <col min="6577" max="6578" width="12.42578125" style="9" customWidth="1"/>
    <col min="6579" max="6580" width="17.5703125" style="9" customWidth="1"/>
    <col min="6581" max="6581" width="22.7109375" style="9" customWidth="1"/>
    <col min="6582" max="6582" width="17.5703125" style="9" customWidth="1"/>
    <col min="6583" max="6583" width="15" style="9" customWidth="1"/>
    <col min="6584" max="6584" width="17.5703125" style="9" customWidth="1"/>
    <col min="6585" max="6585" width="12.42578125" style="9" customWidth="1"/>
    <col min="6586" max="6586" width="43.28515625" style="9" customWidth="1"/>
    <col min="6587" max="6587" width="27.85546875" style="9" customWidth="1"/>
    <col min="6588" max="6589" width="18.85546875" style="9" customWidth="1"/>
    <col min="6590" max="6590" width="17.5703125" style="9" customWidth="1"/>
    <col min="6591" max="6591" width="20.140625" style="9" customWidth="1"/>
    <col min="6592" max="6592" width="16.28515625" style="9" customWidth="1"/>
    <col min="6593" max="6593" width="17.5703125" style="9" customWidth="1"/>
    <col min="6594" max="6596" width="12.42578125" style="9" customWidth="1"/>
    <col min="6597" max="6598" width="26.5703125" style="9" customWidth="1"/>
    <col min="6599" max="6600" width="21.42578125" style="9" customWidth="1"/>
    <col min="6601" max="6602" width="17.5703125" style="9" customWidth="1"/>
    <col min="6603" max="6603" width="12.42578125" style="9" customWidth="1"/>
    <col min="6604" max="6604" width="101.140625" style="9" customWidth="1"/>
    <col min="6605" max="6605" width="17.5703125" style="9" customWidth="1"/>
    <col min="6606" max="6772" width="12.42578125" style="9" customWidth="1"/>
    <col min="6773" max="6773" width="20.140625" style="9" customWidth="1"/>
    <col min="6774" max="6774" width="26.5703125" style="9" customWidth="1"/>
    <col min="6775" max="6775" width="29.140625" style="9" customWidth="1"/>
    <col min="6776" max="6777" width="13.7109375" style="9" customWidth="1"/>
    <col min="6778" max="6779" width="12.42578125" style="9" customWidth="1"/>
    <col min="6780" max="6780" width="20.140625" style="9" customWidth="1"/>
    <col min="6781" max="6781" width="15" style="9" customWidth="1"/>
    <col min="6782" max="6782" width="12.42578125" style="9" customWidth="1"/>
    <col min="6783" max="6783" width="17.5703125" style="9" customWidth="1"/>
    <col min="6784" max="6784" width="15" style="9" customWidth="1"/>
    <col min="6785" max="6785" width="16.28515625" style="9" customWidth="1"/>
    <col min="6786" max="6786" width="24" style="9" customWidth="1"/>
    <col min="6787" max="6787" width="22.7109375" style="9" customWidth="1"/>
    <col min="6788" max="6788" width="30.42578125" style="9" customWidth="1"/>
    <col min="6789" max="6789" width="11.140625" style="9" customWidth="1"/>
    <col min="6790" max="6790" width="20.140625" style="9" customWidth="1"/>
    <col min="6791" max="6791" width="27.85546875" style="9" customWidth="1"/>
    <col min="6792" max="6792" width="17.5703125" style="9" customWidth="1"/>
    <col min="6793" max="6794" width="8.5703125" style="9" customWidth="1"/>
    <col min="6795" max="6795" width="16.28515625" style="9" customWidth="1"/>
    <col min="6796" max="6796" width="25.28515625" style="9" customWidth="1"/>
    <col min="6797" max="6797" width="18.85546875" style="9" customWidth="1"/>
    <col min="6798" max="6798" width="24" style="9" customWidth="1"/>
    <col min="6799" max="6799" width="12.42578125" style="9" customWidth="1"/>
    <col min="6800" max="6800" width="15" style="9" customWidth="1"/>
    <col min="6801" max="6801" width="18.85546875" style="9" customWidth="1"/>
    <col min="6802" max="6802" width="6" style="9" customWidth="1"/>
    <col min="6803" max="6803" width="22.7109375" style="9" customWidth="1"/>
    <col min="6804" max="6804" width="31.7109375" style="9" customWidth="1"/>
    <col min="6805" max="6806" width="13.7109375" style="9" customWidth="1"/>
    <col min="6807" max="6807" width="16.28515625" style="9" customWidth="1"/>
    <col min="6808" max="6808" width="22.7109375" style="9" customWidth="1"/>
    <col min="6809" max="6809" width="21.42578125" style="9" customWidth="1"/>
    <col min="6810" max="6810" width="17.5703125" style="9" customWidth="1"/>
    <col min="6811" max="6812" width="16.28515625" style="9" customWidth="1"/>
    <col min="6813" max="6813" width="13.7109375" style="9" customWidth="1"/>
    <col min="6814" max="6814" width="8.5703125" style="9" customWidth="1"/>
    <col min="6815" max="6815" width="15" style="9" customWidth="1"/>
    <col min="6816" max="6816" width="17.5703125" style="9" customWidth="1"/>
    <col min="6817" max="6817" width="26.5703125" style="9" customWidth="1"/>
    <col min="6818" max="6818" width="25.28515625" style="9" customWidth="1"/>
    <col min="6819" max="6820" width="17.5703125" style="9" customWidth="1"/>
    <col min="6821" max="6821" width="12.42578125" style="9" customWidth="1"/>
    <col min="6822" max="6822" width="17.5703125" style="9" customWidth="1"/>
    <col min="6823" max="6823" width="12.42578125" style="9" customWidth="1"/>
    <col min="6824" max="6824" width="15" style="9" customWidth="1"/>
    <col min="6825" max="6825" width="16.28515625" style="9" customWidth="1"/>
    <col min="6826" max="6827" width="17.5703125" style="9" customWidth="1"/>
    <col min="6828" max="6828" width="27.85546875" style="9" customWidth="1"/>
    <col min="6829" max="6829" width="13.7109375" style="9" customWidth="1"/>
    <col min="6830" max="6831" width="17.5703125" style="9" customWidth="1"/>
    <col min="6832" max="6832" width="15" style="9" customWidth="1"/>
    <col min="6833" max="6834" width="12.42578125" style="9" customWidth="1"/>
    <col min="6835" max="6836" width="17.5703125" style="9" customWidth="1"/>
    <col min="6837" max="6837" width="22.7109375" style="9" customWidth="1"/>
    <col min="6838" max="6838" width="17.5703125" style="9" customWidth="1"/>
    <col min="6839" max="6839" width="15" style="9" customWidth="1"/>
    <col min="6840" max="6840" width="17.5703125" style="9" customWidth="1"/>
    <col min="6841" max="6841" width="12.42578125" style="9" customWidth="1"/>
    <col min="6842" max="6842" width="43.28515625" style="9" customWidth="1"/>
    <col min="6843" max="6843" width="27.85546875" style="9" customWidth="1"/>
    <col min="6844" max="6845" width="18.85546875" style="9" customWidth="1"/>
    <col min="6846" max="6846" width="17.5703125" style="9" customWidth="1"/>
    <col min="6847" max="6847" width="20.140625" style="9" customWidth="1"/>
    <col min="6848" max="6848" width="16.28515625" style="9" customWidth="1"/>
    <col min="6849" max="6849" width="17.5703125" style="9" customWidth="1"/>
    <col min="6850" max="6852" width="12.42578125" style="9" customWidth="1"/>
    <col min="6853" max="6854" width="26.5703125" style="9" customWidth="1"/>
    <col min="6855" max="6856" width="21.42578125" style="9" customWidth="1"/>
    <col min="6857" max="6858" width="17.5703125" style="9" customWidth="1"/>
    <col min="6859" max="6859" width="12.42578125" style="9" customWidth="1"/>
    <col min="6860" max="6860" width="101.140625" style="9" customWidth="1"/>
    <col min="6861" max="6861" width="17.5703125" style="9" customWidth="1"/>
    <col min="6862" max="7028" width="12.42578125" style="9" customWidth="1"/>
    <col min="7029" max="7029" width="20.140625" style="9" customWidth="1"/>
    <col min="7030" max="7030" width="26.5703125" style="9" customWidth="1"/>
    <col min="7031" max="7031" width="29.140625" style="9" customWidth="1"/>
    <col min="7032" max="7033" width="13.7109375" style="9" customWidth="1"/>
    <col min="7034" max="7035" width="12.42578125" style="9" customWidth="1"/>
    <col min="7036" max="7036" width="20.140625" style="9" customWidth="1"/>
    <col min="7037" max="7037" width="15" style="9" customWidth="1"/>
    <col min="7038" max="7038" width="12.42578125" style="9" customWidth="1"/>
    <col min="7039" max="7039" width="17.5703125" style="9" customWidth="1"/>
    <col min="7040" max="7040" width="15" style="9" customWidth="1"/>
    <col min="7041" max="7041" width="16.28515625" style="9" customWidth="1"/>
    <col min="7042" max="7042" width="24" style="9" customWidth="1"/>
    <col min="7043" max="7043" width="22.7109375" style="9" customWidth="1"/>
    <col min="7044" max="7044" width="30.42578125" style="9" customWidth="1"/>
    <col min="7045" max="7045" width="11.140625" style="9" customWidth="1"/>
    <col min="7046" max="7046" width="20.140625" style="9" customWidth="1"/>
    <col min="7047" max="7047" width="27.85546875" style="9" customWidth="1"/>
    <col min="7048" max="7048" width="17.5703125" style="9" customWidth="1"/>
    <col min="7049" max="7050" width="8.5703125" style="9" customWidth="1"/>
    <col min="7051" max="7051" width="16.28515625" style="9" customWidth="1"/>
    <col min="7052" max="7052" width="25.28515625" style="9" customWidth="1"/>
    <col min="7053" max="7053" width="18.85546875" style="9" customWidth="1"/>
    <col min="7054" max="7054" width="24" style="9" customWidth="1"/>
    <col min="7055" max="7055" width="12.42578125" style="9" customWidth="1"/>
    <col min="7056" max="7056" width="15" style="9" customWidth="1"/>
    <col min="7057" max="7057" width="18.85546875" style="9" customWidth="1"/>
    <col min="7058" max="7058" width="6" style="9" customWidth="1"/>
    <col min="7059" max="7059" width="22.7109375" style="9" customWidth="1"/>
    <col min="7060" max="7060" width="31.7109375" style="9" customWidth="1"/>
    <col min="7061" max="7062" width="13.7109375" style="9" customWidth="1"/>
    <col min="7063" max="7063" width="16.28515625" style="9" customWidth="1"/>
    <col min="7064" max="7064" width="22.7109375" style="9" customWidth="1"/>
    <col min="7065" max="7065" width="21.42578125" style="9" customWidth="1"/>
    <col min="7066" max="7066" width="17.5703125" style="9" customWidth="1"/>
    <col min="7067" max="7068" width="16.28515625" style="9" customWidth="1"/>
    <col min="7069" max="7069" width="13.7109375" style="9" customWidth="1"/>
    <col min="7070" max="7070" width="8.5703125" style="9" customWidth="1"/>
    <col min="7071" max="7071" width="15" style="9" customWidth="1"/>
    <col min="7072" max="7072" width="17.5703125" style="9" customWidth="1"/>
    <col min="7073" max="7073" width="26.5703125" style="9" customWidth="1"/>
    <col min="7074" max="7074" width="25.28515625" style="9" customWidth="1"/>
    <col min="7075" max="7076" width="17.5703125" style="9" customWidth="1"/>
    <col min="7077" max="7077" width="12.42578125" style="9" customWidth="1"/>
    <col min="7078" max="7078" width="17.5703125" style="9" customWidth="1"/>
    <col min="7079" max="7079" width="12.42578125" style="9" customWidth="1"/>
    <col min="7080" max="7080" width="15" style="9" customWidth="1"/>
    <col min="7081" max="7081" width="16.28515625" style="9" customWidth="1"/>
    <col min="7082" max="7083" width="17.5703125" style="9" customWidth="1"/>
    <col min="7084" max="7084" width="27.85546875" style="9" customWidth="1"/>
    <col min="7085" max="7085" width="13.7109375" style="9" customWidth="1"/>
    <col min="7086" max="7087" width="17.5703125" style="9" customWidth="1"/>
    <col min="7088" max="7088" width="15" style="9" customWidth="1"/>
    <col min="7089" max="7090" width="12.42578125" style="9" customWidth="1"/>
    <col min="7091" max="7092" width="17.5703125" style="9" customWidth="1"/>
    <col min="7093" max="7093" width="22.7109375" style="9" customWidth="1"/>
    <col min="7094" max="7094" width="17.5703125" style="9" customWidth="1"/>
    <col min="7095" max="7095" width="15" style="9" customWidth="1"/>
    <col min="7096" max="7096" width="17.5703125" style="9" customWidth="1"/>
    <col min="7097" max="7097" width="12.42578125" style="9" customWidth="1"/>
    <col min="7098" max="7098" width="43.28515625" style="9" customWidth="1"/>
    <col min="7099" max="7099" width="27.85546875" style="9" customWidth="1"/>
    <col min="7100" max="7101" width="18.85546875" style="9" customWidth="1"/>
    <col min="7102" max="7102" width="17.5703125" style="9" customWidth="1"/>
    <col min="7103" max="7103" width="20.140625" style="9" customWidth="1"/>
    <col min="7104" max="7104" width="16.28515625" style="9" customWidth="1"/>
    <col min="7105" max="7105" width="17.5703125" style="9" customWidth="1"/>
    <col min="7106" max="7108" width="12.42578125" style="9" customWidth="1"/>
    <col min="7109" max="7110" width="26.5703125" style="9" customWidth="1"/>
    <col min="7111" max="7112" width="21.42578125" style="9" customWidth="1"/>
    <col min="7113" max="7114" width="17.5703125" style="9" customWidth="1"/>
    <col min="7115" max="7115" width="12.42578125" style="9" customWidth="1"/>
    <col min="7116" max="7116" width="101.140625" style="9" customWidth="1"/>
    <col min="7117" max="7117" width="17.5703125" style="9" customWidth="1"/>
    <col min="7118" max="7284" width="12.42578125" style="9" customWidth="1"/>
    <col min="7285" max="7285" width="20.140625" style="9" customWidth="1"/>
    <col min="7286" max="7286" width="26.5703125" style="9" customWidth="1"/>
    <col min="7287" max="7287" width="29.140625" style="9" customWidth="1"/>
    <col min="7288" max="7289" width="13.7109375" style="9" customWidth="1"/>
    <col min="7290" max="7291" width="12.42578125" style="9" customWidth="1"/>
    <col min="7292" max="7292" width="20.140625" style="9" customWidth="1"/>
    <col min="7293" max="7293" width="15" style="9" customWidth="1"/>
    <col min="7294" max="7294" width="12.42578125" style="9" customWidth="1"/>
    <col min="7295" max="7295" width="17.5703125" style="9" customWidth="1"/>
    <col min="7296" max="7296" width="15" style="9" customWidth="1"/>
    <col min="7297" max="7297" width="16.28515625" style="9" customWidth="1"/>
    <col min="7298" max="7298" width="24" style="9" customWidth="1"/>
    <col min="7299" max="7299" width="22.7109375" style="9" customWidth="1"/>
    <col min="7300" max="7300" width="30.42578125" style="9" customWidth="1"/>
    <col min="7301" max="7301" width="11.140625" style="9" customWidth="1"/>
    <col min="7302" max="7302" width="20.140625" style="9" customWidth="1"/>
    <col min="7303" max="7303" width="27.85546875" style="9" customWidth="1"/>
    <col min="7304" max="7304" width="17.5703125" style="9" customWidth="1"/>
    <col min="7305" max="7306" width="8.5703125" style="9" customWidth="1"/>
    <col min="7307" max="7307" width="16.28515625" style="9" customWidth="1"/>
    <col min="7308" max="7308" width="25.28515625" style="9" customWidth="1"/>
    <col min="7309" max="7309" width="18.85546875" style="9" customWidth="1"/>
    <col min="7310" max="7310" width="24" style="9" customWidth="1"/>
    <col min="7311" max="7311" width="12.42578125" style="9" customWidth="1"/>
    <col min="7312" max="7312" width="15" style="9" customWidth="1"/>
    <col min="7313" max="7313" width="18.85546875" style="9" customWidth="1"/>
    <col min="7314" max="7314" width="6" style="9" customWidth="1"/>
    <col min="7315" max="7315" width="22.7109375" style="9" customWidth="1"/>
    <col min="7316" max="7316" width="31.7109375" style="9" customWidth="1"/>
    <col min="7317" max="7318" width="13.7109375" style="9" customWidth="1"/>
    <col min="7319" max="7319" width="16.28515625" style="9" customWidth="1"/>
    <col min="7320" max="7320" width="22.7109375" style="9" customWidth="1"/>
    <col min="7321" max="7321" width="21.42578125" style="9" customWidth="1"/>
    <col min="7322" max="7322" width="17.5703125" style="9" customWidth="1"/>
    <col min="7323" max="7324" width="16.28515625" style="9" customWidth="1"/>
    <col min="7325" max="7325" width="13.7109375" style="9" customWidth="1"/>
    <col min="7326" max="7326" width="8.5703125" style="9" customWidth="1"/>
    <col min="7327" max="7327" width="15" style="9" customWidth="1"/>
    <col min="7328" max="7328" width="17.5703125" style="9" customWidth="1"/>
    <col min="7329" max="7329" width="26.5703125" style="9" customWidth="1"/>
    <col min="7330" max="7330" width="25.28515625" style="9" customWidth="1"/>
    <col min="7331" max="7332" width="17.5703125" style="9" customWidth="1"/>
    <col min="7333" max="7333" width="12.42578125" style="9" customWidth="1"/>
    <col min="7334" max="7334" width="17.5703125" style="9" customWidth="1"/>
    <col min="7335" max="7335" width="12.42578125" style="9" customWidth="1"/>
    <col min="7336" max="7336" width="15" style="9" customWidth="1"/>
    <col min="7337" max="7337" width="16.28515625" style="9" customWidth="1"/>
    <col min="7338" max="7339" width="17.5703125" style="9" customWidth="1"/>
    <col min="7340" max="7340" width="27.85546875" style="9" customWidth="1"/>
    <col min="7341" max="7341" width="13.7109375" style="9" customWidth="1"/>
    <col min="7342" max="7343" width="17.5703125" style="9" customWidth="1"/>
    <col min="7344" max="7344" width="15" style="9" customWidth="1"/>
    <col min="7345" max="7346" width="12.42578125" style="9" customWidth="1"/>
    <col min="7347" max="7348" width="17.5703125" style="9" customWidth="1"/>
    <col min="7349" max="7349" width="22.7109375" style="9" customWidth="1"/>
    <col min="7350" max="7350" width="17.5703125" style="9" customWidth="1"/>
    <col min="7351" max="7351" width="15" style="9" customWidth="1"/>
    <col min="7352" max="7352" width="17.5703125" style="9" customWidth="1"/>
    <col min="7353" max="7353" width="12.42578125" style="9" customWidth="1"/>
    <col min="7354" max="7354" width="43.28515625" style="9" customWidth="1"/>
    <col min="7355" max="7355" width="27.85546875" style="9" customWidth="1"/>
    <col min="7356" max="7357" width="18.85546875" style="9" customWidth="1"/>
    <col min="7358" max="7358" width="17.5703125" style="9" customWidth="1"/>
    <col min="7359" max="7359" width="20.140625" style="9" customWidth="1"/>
    <col min="7360" max="7360" width="16.28515625" style="9" customWidth="1"/>
    <col min="7361" max="7361" width="17.5703125" style="9" customWidth="1"/>
    <col min="7362" max="7364" width="12.42578125" style="9" customWidth="1"/>
    <col min="7365" max="7366" width="26.5703125" style="9" customWidth="1"/>
    <col min="7367" max="7368" width="21.42578125" style="9" customWidth="1"/>
    <col min="7369" max="7370" width="17.5703125" style="9" customWidth="1"/>
    <col min="7371" max="7371" width="12.42578125" style="9" customWidth="1"/>
    <col min="7372" max="7372" width="101.140625" style="9" customWidth="1"/>
    <col min="7373" max="7373" width="17.5703125" style="9" customWidth="1"/>
    <col min="7374" max="7540" width="12.42578125" style="9" customWidth="1"/>
    <col min="7541" max="7541" width="20.140625" style="9" customWidth="1"/>
    <col min="7542" max="7542" width="26.5703125" style="9" customWidth="1"/>
    <col min="7543" max="7543" width="29.140625" style="9" customWidth="1"/>
    <col min="7544" max="7545" width="13.7109375" style="9" customWidth="1"/>
    <col min="7546" max="7547" width="12.42578125" style="9" customWidth="1"/>
    <col min="7548" max="7548" width="20.140625" style="9" customWidth="1"/>
    <col min="7549" max="7549" width="15" style="9" customWidth="1"/>
    <col min="7550" max="7550" width="12.42578125" style="9" customWidth="1"/>
    <col min="7551" max="7551" width="17.5703125" style="9" customWidth="1"/>
    <col min="7552" max="7552" width="15" style="9" customWidth="1"/>
    <col min="7553" max="7553" width="16.28515625" style="9" customWidth="1"/>
    <col min="7554" max="7554" width="24" style="9" customWidth="1"/>
    <col min="7555" max="7555" width="22.7109375" style="9" customWidth="1"/>
    <col min="7556" max="7556" width="30.42578125" style="9" customWidth="1"/>
    <col min="7557" max="7557" width="11.140625" style="9" customWidth="1"/>
    <col min="7558" max="7558" width="20.140625" style="9" customWidth="1"/>
    <col min="7559" max="7559" width="27.85546875" style="9" customWidth="1"/>
    <col min="7560" max="7560" width="17.5703125" style="9" customWidth="1"/>
    <col min="7561" max="7562" width="8.5703125" style="9" customWidth="1"/>
    <col min="7563" max="7563" width="16.28515625" style="9" customWidth="1"/>
    <col min="7564" max="7564" width="25.28515625" style="9" customWidth="1"/>
    <col min="7565" max="7565" width="18.85546875" style="9" customWidth="1"/>
    <col min="7566" max="7566" width="24" style="9" customWidth="1"/>
    <col min="7567" max="7567" width="12.42578125" style="9" customWidth="1"/>
    <col min="7568" max="7568" width="15" style="9" customWidth="1"/>
    <col min="7569" max="7569" width="18.85546875" style="9" customWidth="1"/>
    <col min="7570" max="7570" width="6" style="9" customWidth="1"/>
    <col min="7571" max="7571" width="22.7109375" style="9" customWidth="1"/>
    <col min="7572" max="7572" width="31.7109375" style="9" customWidth="1"/>
    <col min="7573" max="7574" width="13.7109375" style="9" customWidth="1"/>
    <col min="7575" max="7575" width="16.28515625" style="9" customWidth="1"/>
    <col min="7576" max="7576" width="22.7109375" style="9" customWidth="1"/>
    <col min="7577" max="7577" width="21.42578125" style="9" customWidth="1"/>
    <col min="7578" max="7578" width="17.5703125" style="9" customWidth="1"/>
    <col min="7579" max="7580" width="16.28515625" style="9" customWidth="1"/>
    <col min="7581" max="7581" width="13.7109375" style="9" customWidth="1"/>
    <col min="7582" max="7582" width="8.5703125" style="9" customWidth="1"/>
    <col min="7583" max="7583" width="15" style="9" customWidth="1"/>
    <col min="7584" max="7584" width="17.5703125" style="9" customWidth="1"/>
    <col min="7585" max="7585" width="26.5703125" style="9" customWidth="1"/>
    <col min="7586" max="7586" width="25.28515625" style="9" customWidth="1"/>
    <col min="7587" max="7588" width="17.5703125" style="9" customWidth="1"/>
    <col min="7589" max="7589" width="12.42578125" style="9" customWidth="1"/>
    <col min="7590" max="7590" width="17.5703125" style="9" customWidth="1"/>
    <col min="7591" max="7591" width="12.42578125" style="9" customWidth="1"/>
    <col min="7592" max="7592" width="15" style="9" customWidth="1"/>
    <col min="7593" max="7593" width="16.28515625" style="9" customWidth="1"/>
    <col min="7594" max="7595" width="17.5703125" style="9" customWidth="1"/>
    <col min="7596" max="7596" width="27.85546875" style="9" customWidth="1"/>
    <col min="7597" max="7597" width="13.7109375" style="9" customWidth="1"/>
    <col min="7598" max="7599" width="17.5703125" style="9" customWidth="1"/>
    <col min="7600" max="7600" width="15" style="9" customWidth="1"/>
    <col min="7601" max="7602" width="12.42578125" style="9" customWidth="1"/>
    <col min="7603" max="7604" width="17.5703125" style="9" customWidth="1"/>
    <col min="7605" max="7605" width="22.7109375" style="9" customWidth="1"/>
    <col min="7606" max="7606" width="17.5703125" style="9" customWidth="1"/>
    <col min="7607" max="7607" width="15" style="9" customWidth="1"/>
    <col min="7608" max="7608" width="17.5703125" style="9" customWidth="1"/>
    <col min="7609" max="7609" width="12.42578125" style="9" customWidth="1"/>
    <col min="7610" max="7610" width="43.28515625" style="9" customWidth="1"/>
    <col min="7611" max="7611" width="27.85546875" style="9" customWidth="1"/>
    <col min="7612" max="7613" width="18.85546875" style="9" customWidth="1"/>
    <col min="7614" max="7614" width="17.5703125" style="9" customWidth="1"/>
    <col min="7615" max="7615" width="20.140625" style="9" customWidth="1"/>
    <col min="7616" max="7616" width="16.28515625" style="9" customWidth="1"/>
    <col min="7617" max="7617" width="17.5703125" style="9" customWidth="1"/>
    <col min="7618" max="7620" width="12.42578125" style="9" customWidth="1"/>
    <col min="7621" max="7622" width="26.5703125" style="9" customWidth="1"/>
    <col min="7623" max="7624" width="21.42578125" style="9" customWidth="1"/>
    <col min="7625" max="7626" width="17.5703125" style="9" customWidth="1"/>
    <col min="7627" max="7627" width="12.42578125" style="9" customWidth="1"/>
    <col min="7628" max="7628" width="101.140625" style="9" customWidth="1"/>
    <col min="7629" max="7629" width="17.5703125" style="9" customWidth="1"/>
    <col min="7630" max="7796" width="12.42578125" style="9" customWidth="1"/>
    <col min="7797" max="7797" width="20.140625" style="9" customWidth="1"/>
    <col min="7798" max="7798" width="26.5703125" style="9" customWidth="1"/>
    <col min="7799" max="7799" width="29.140625" style="9" customWidth="1"/>
    <col min="7800" max="7801" width="13.7109375" style="9" customWidth="1"/>
    <col min="7802" max="7803" width="12.42578125" style="9" customWidth="1"/>
    <col min="7804" max="7804" width="20.140625" style="9" customWidth="1"/>
    <col min="7805" max="7805" width="15" style="9" customWidth="1"/>
    <col min="7806" max="7806" width="12.42578125" style="9" customWidth="1"/>
    <col min="7807" max="7807" width="17.5703125" style="9" customWidth="1"/>
    <col min="7808" max="7808" width="15" style="9" customWidth="1"/>
    <col min="7809" max="7809" width="16.28515625" style="9" customWidth="1"/>
    <col min="7810" max="7810" width="24" style="9" customWidth="1"/>
    <col min="7811" max="7811" width="22.7109375" style="9" customWidth="1"/>
    <col min="7812" max="7812" width="30.42578125" style="9" customWidth="1"/>
    <col min="7813" max="7813" width="11.140625" style="9" customWidth="1"/>
    <col min="7814" max="7814" width="20.140625" style="9" customWidth="1"/>
    <col min="7815" max="7815" width="27.85546875" style="9" customWidth="1"/>
    <col min="7816" max="7816" width="17.5703125" style="9" customWidth="1"/>
    <col min="7817" max="7818" width="8.5703125" style="9" customWidth="1"/>
    <col min="7819" max="7819" width="16.28515625" style="9" customWidth="1"/>
    <col min="7820" max="7820" width="25.28515625" style="9" customWidth="1"/>
    <col min="7821" max="7821" width="18.85546875" style="9" customWidth="1"/>
    <col min="7822" max="7822" width="24" style="9" customWidth="1"/>
    <col min="7823" max="7823" width="12.42578125" style="9" customWidth="1"/>
    <col min="7824" max="7824" width="15" style="9" customWidth="1"/>
    <col min="7825" max="7825" width="18.85546875" style="9" customWidth="1"/>
    <col min="7826" max="7826" width="6" style="9" customWidth="1"/>
    <col min="7827" max="7827" width="22.7109375" style="9" customWidth="1"/>
    <col min="7828" max="7828" width="31.7109375" style="9" customWidth="1"/>
    <col min="7829" max="7830" width="13.7109375" style="9" customWidth="1"/>
    <col min="7831" max="7831" width="16.28515625" style="9" customWidth="1"/>
    <col min="7832" max="7832" width="22.7109375" style="9" customWidth="1"/>
    <col min="7833" max="7833" width="21.42578125" style="9" customWidth="1"/>
    <col min="7834" max="7834" width="17.5703125" style="9" customWidth="1"/>
    <col min="7835" max="7836" width="16.28515625" style="9" customWidth="1"/>
    <col min="7837" max="7837" width="13.7109375" style="9" customWidth="1"/>
    <col min="7838" max="7838" width="8.5703125" style="9" customWidth="1"/>
    <col min="7839" max="7839" width="15" style="9" customWidth="1"/>
    <col min="7840" max="7840" width="17.5703125" style="9" customWidth="1"/>
    <col min="7841" max="7841" width="26.5703125" style="9" customWidth="1"/>
    <col min="7842" max="7842" width="25.28515625" style="9" customWidth="1"/>
    <col min="7843" max="7844" width="17.5703125" style="9" customWidth="1"/>
    <col min="7845" max="7845" width="12.42578125" style="9" customWidth="1"/>
    <col min="7846" max="7846" width="17.5703125" style="9" customWidth="1"/>
    <col min="7847" max="7847" width="12.42578125" style="9" customWidth="1"/>
    <col min="7848" max="7848" width="15" style="9" customWidth="1"/>
    <col min="7849" max="7849" width="16.28515625" style="9" customWidth="1"/>
    <col min="7850" max="7851" width="17.5703125" style="9" customWidth="1"/>
    <col min="7852" max="7852" width="27.85546875" style="9" customWidth="1"/>
    <col min="7853" max="7853" width="13.7109375" style="9" customWidth="1"/>
    <col min="7854" max="7855" width="17.5703125" style="9" customWidth="1"/>
    <col min="7856" max="7856" width="15" style="9" customWidth="1"/>
    <col min="7857" max="7858" width="12.42578125" style="9" customWidth="1"/>
    <col min="7859" max="7860" width="17.5703125" style="9" customWidth="1"/>
    <col min="7861" max="7861" width="22.7109375" style="9" customWidth="1"/>
    <col min="7862" max="7862" width="17.5703125" style="9" customWidth="1"/>
    <col min="7863" max="7863" width="15" style="9" customWidth="1"/>
    <col min="7864" max="7864" width="17.5703125" style="9" customWidth="1"/>
    <col min="7865" max="7865" width="12.42578125" style="9" customWidth="1"/>
    <col min="7866" max="7866" width="43.28515625" style="9" customWidth="1"/>
    <col min="7867" max="7867" width="27.85546875" style="9" customWidth="1"/>
    <col min="7868" max="7869" width="18.85546875" style="9" customWidth="1"/>
    <col min="7870" max="7870" width="17.5703125" style="9" customWidth="1"/>
    <col min="7871" max="7871" width="20.140625" style="9" customWidth="1"/>
    <col min="7872" max="7872" width="16.28515625" style="9" customWidth="1"/>
    <col min="7873" max="7873" width="17.5703125" style="9" customWidth="1"/>
    <col min="7874" max="7876" width="12.42578125" style="9" customWidth="1"/>
    <col min="7877" max="7878" width="26.5703125" style="9" customWidth="1"/>
    <col min="7879" max="7880" width="21.42578125" style="9" customWidth="1"/>
    <col min="7881" max="7882" width="17.5703125" style="9" customWidth="1"/>
    <col min="7883" max="7883" width="12.42578125" style="9" customWidth="1"/>
    <col min="7884" max="7884" width="101.140625" style="9" customWidth="1"/>
    <col min="7885" max="7885" width="17.5703125" style="9" customWidth="1"/>
    <col min="7886" max="8052" width="12.42578125" style="9" customWidth="1"/>
    <col min="8053" max="8053" width="20.140625" style="9" customWidth="1"/>
    <col min="8054" max="8054" width="26.5703125" style="9" customWidth="1"/>
    <col min="8055" max="8055" width="29.140625" style="9" customWidth="1"/>
    <col min="8056" max="8057" width="13.7109375" style="9" customWidth="1"/>
    <col min="8058" max="8059" width="12.42578125" style="9" customWidth="1"/>
    <col min="8060" max="8060" width="20.140625" style="9" customWidth="1"/>
    <col min="8061" max="8061" width="15" style="9" customWidth="1"/>
    <col min="8062" max="8062" width="12.42578125" style="9" customWidth="1"/>
    <col min="8063" max="8063" width="17.5703125" style="9" customWidth="1"/>
    <col min="8064" max="8064" width="15" style="9" customWidth="1"/>
    <col min="8065" max="8065" width="16.28515625" style="9" customWidth="1"/>
    <col min="8066" max="8066" width="24" style="9" customWidth="1"/>
    <col min="8067" max="8067" width="22.7109375" style="9" customWidth="1"/>
    <col min="8068" max="8068" width="30.42578125" style="9" customWidth="1"/>
    <col min="8069" max="8069" width="11.140625" style="9" customWidth="1"/>
    <col min="8070" max="8070" width="20.140625" style="9" customWidth="1"/>
    <col min="8071" max="8071" width="27.85546875" style="9" customWidth="1"/>
    <col min="8072" max="8072" width="17.5703125" style="9" customWidth="1"/>
    <col min="8073" max="8074" width="8.5703125" style="9" customWidth="1"/>
    <col min="8075" max="8075" width="16.28515625" style="9" customWidth="1"/>
    <col min="8076" max="8076" width="25.28515625" style="9" customWidth="1"/>
    <col min="8077" max="8077" width="18.85546875" style="9" customWidth="1"/>
    <col min="8078" max="8078" width="24" style="9" customWidth="1"/>
    <col min="8079" max="8079" width="12.42578125" style="9" customWidth="1"/>
    <col min="8080" max="8080" width="15" style="9" customWidth="1"/>
    <col min="8081" max="8081" width="18.85546875" style="9" customWidth="1"/>
    <col min="8082" max="8082" width="6" style="9" customWidth="1"/>
    <col min="8083" max="8083" width="22.7109375" style="9" customWidth="1"/>
    <col min="8084" max="8084" width="31.7109375" style="9" customWidth="1"/>
    <col min="8085" max="8086" width="13.7109375" style="9" customWidth="1"/>
    <col min="8087" max="8087" width="16.28515625" style="9" customWidth="1"/>
    <col min="8088" max="8088" width="22.7109375" style="9" customWidth="1"/>
    <col min="8089" max="8089" width="21.42578125" style="9" customWidth="1"/>
    <col min="8090" max="8090" width="17.5703125" style="9" customWidth="1"/>
    <col min="8091" max="8092" width="16.28515625" style="9" customWidth="1"/>
    <col min="8093" max="8093" width="13.7109375" style="9" customWidth="1"/>
    <col min="8094" max="8094" width="8.5703125" style="9" customWidth="1"/>
    <col min="8095" max="8095" width="15" style="9" customWidth="1"/>
    <col min="8096" max="8096" width="17.5703125" style="9" customWidth="1"/>
    <col min="8097" max="8097" width="26.5703125" style="9" customWidth="1"/>
    <col min="8098" max="8098" width="25.28515625" style="9" customWidth="1"/>
    <col min="8099" max="8100" width="17.5703125" style="9" customWidth="1"/>
    <col min="8101" max="8101" width="12.42578125" style="9" customWidth="1"/>
    <col min="8102" max="8102" width="17.5703125" style="9" customWidth="1"/>
    <col min="8103" max="8103" width="12.42578125" style="9" customWidth="1"/>
    <col min="8104" max="8104" width="15" style="9" customWidth="1"/>
    <col min="8105" max="8105" width="16.28515625" style="9" customWidth="1"/>
    <col min="8106" max="8107" width="17.5703125" style="9" customWidth="1"/>
    <col min="8108" max="8108" width="27.85546875" style="9" customWidth="1"/>
    <col min="8109" max="8109" width="13.7109375" style="9" customWidth="1"/>
    <col min="8110" max="8111" width="17.5703125" style="9" customWidth="1"/>
    <col min="8112" max="8112" width="15" style="9" customWidth="1"/>
    <col min="8113" max="8114" width="12.42578125" style="9" customWidth="1"/>
    <col min="8115" max="8116" width="17.5703125" style="9" customWidth="1"/>
    <col min="8117" max="8117" width="22.7109375" style="9" customWidth="1"/>
    <col min="8118" max="8118" width="17.5703125" style="9" customWidth="1"/>
    <col min="8119" max="8119" width="15" style="9" customWidth="1"/>
    <col min="8120" max="8120" width="17.5703125" style="9" customWidth="1"/>
    <col min="8121" max="8121" width="12.42578125" style="9" customWidth="1"/>
    <col min="8122" max="8122" width="43.28515625" style="9" customWidth="1"/>
    <col min="8123" max="8123" width="27.85546875" style="9" customWidth="1"/>
    <col min="8124" max="8125" width="18.85546875" style="9" customWidth="1"/>
    <col min="8126" max="8126" width="17.5703125" style="9" customWidth="1"/>
    <col min="8127" max="8127" width="20.140625" style="9" customWidth="1"/>
    <col min="8128" max="8128" width="16.28515625" style="9" customWidth="1"/>
    <col min="8129" max="8129" width="17.5703125" style="9" customWidth="1"/>
    <col min="8130" max="8132" width="12.42578125" style="9" customWidth="1"/>
    <col min="8133" max="8134" width="26.5703125" style="9" customWidth="1"/>
    <col min="8135" max="8136" width="21.42578125" style="9" customWidth="1"/>
    <col min="8137" max="8138" width="17.5703125" style="9" customWidth="1"/>
    <col min="8139" max="8139" width="12.42578125" style="9" customWidth="1"/>
    <col min="8140" max="8140" width="101.140625" style="9" customWidth="1"/>
    <col min="8141" max="8141" width="17.5703125" style="9" customWidth="1"/>
    <col min="8142" max="8308" width="12.42578125" style="9" customWidth="1"/>
    <col min="8309" max="8309" width="20.140625" style="9" customWidth="1"/>
    <col min="8310" max="8310" width="26.5703125" style="9" customWidth="1"/>
    <col min="8311" max="8311" width="29.140625" style="9" customWidth="1"/>
    <col min="8312" max="8313" width="13.7109375" style="9" customWidth="1"/>
    <col min="8314" max="8315" width="12.42578125" style="9" customWidth="1"/>
    <col min="8316" max="8316" width="20.140625" style="9" customWidth="1"/>
    <col min="8317" max="8317" width="15" style="9" customWidth="1"/>
    <col min="8318" max="8318" width="12.42578125" style="9" customWidth="1"/>
    <col min="8319" max="8319" width="17.5703125" style="9" customWidth="1"/>
    <col min="8320" max="8320" width="15" style="9" customWidth="1"/>
    <col min="8321" max="8321" width="16.28515625" style="9" customWidth="1"/>
    <col min="8322" max="8322" width="24" style="9" customWidth="1"/>
    <col min="8323" max="8323" width="22.7109375" style="9" customWidth="1"/>
    <col min="8324" max="8324" width="30.42578125" style="9" customWidth="1"/>
    <col min="8325" max="8325" width="11.140625" style="9" customWidth="1"/>
    <col min="8326" max="8326" width="20.140625" style="9" customWidth="1"/>
    <col min="8327" max="8327" width="27.85546875" style="9" customWidth="1"/>
    <col min="8328" max="8328" width="17.5703125" style="9" customWidth="1"/>
    <col min="8329" max="8330" width="8.5703125" style="9" customWidth="1"/>
    <col min="8331" max="8331" width="16.28515625" style="9" customWidth="1"/>
    <col min="8332" max="8332" width="25.28515625" style="9" customWidth="1"/>
    <col min="8333" max="8333" width="18.85546875" style="9" customWidth="1"/>
    <col min="8334" max="8334" width="24" style="9" customWidth="1"/>
    <col min="8335" max="8335" width="12.42578125" style="9" customWidth="1"/>
    <col min="8336" max="8336" width="15" style="9" customWidth="1"/>
    <col min="8337" max="8337" width="18.85546875" style="9" customWidth="1"/>
    <col min="8338" max="8338" width="6" style="9" customWidth="1"/>
    <col min="8339" max="8339" width="22.7109375" style="9" customWidth="1"/>
    <col min="8340" max="8340" width="31.7109375" style="9" customWidth="1"/>
    <col min="8341" max="8342" width="13.7109375" style="9" customWidth="1"/>
    <col min="8343" max="8343" width="16.28515625" style="9" customWidth="1"/>
    <col min="8344" max="8344" width="22.7109375" style="9" customWidth="1"/>
    <col min="8345" max="8345" width="21.42578125" style="9" customWidth="1"/>
    <col min="8346" max="8346" width="17.5703125" style="9" customWidth="1"/>
    <col min="8347" max="8348" width="16.28515625" style="9" customWidth="1"/>
    <col min="8349" max="8349" width="13.7109375" style="9" customWidth="1"/>
    <col min="8350" max="8350" width="8.5703125" style="9" customWidth="1"/>
    <col min="8351" max="8351" width="15" style="9" customWidth="1"/>
    <col min="8352" max="8352" width="17.5703125" style="9" customWidth="1"/>
    <col min="8353" max="8353" width="26.5703125" style="9" customWidth="1"/>
    <col min="8354" max="8354" width="25.28515625" style="9" customWidth="1"/>
    <col min="8355" max="8356" width="17.5703125" style="9" customWidth="1"/>
    <col min="8357" max="8357" width="12.42578125" style="9" customWidth="1"/>
    <col min="8358" max="8358" width="17.5703125" style="9" customWidth="1"/>
    <col min="8359" max="8359" width="12.42578125" style="9" customWidth="1"/>
    <col min="8360" max="8360" width="15" style="9" customWidth="1"/>
    <col min="8361" max="8361" width="16.28515625" style="9" customWidth="1"/>
    <col min="8362" max="8363" width="17.5703125" style="9" customWidth="1"/>
    <col min="8364" max="8364" width="27.85546875" style="9" customWidth="1"/>
    <col min="8365" max="8365" width="13.7109375" style="9" customWidth="1"/>
    <col min="8366" max="8367" width="17.5703125" style="9" customWidth="1"/>
    <col min="8368" max="8368" width="15" style="9" customWidth="1"/>
    <col min="8369" max="8370" width="12.42578125" style="9" customWidth="1"/>
    <col min="8371" max="8372" width="17.5703125" style="9" customWidth="1"/>
    <col min="8373" max="8373" width="22.7109375" style="9" customWidth="1"/>
    <col min="8374" max="8374" width="17.5703125" style="9" customWidth="1"/>
    <col min="8375" max="8375" width="15" style="9" customWidth="1"/>
    <col min="8376" max="8376" width="17.5703125" style="9" customWidth="1"/>
    <col min="8377" max="8377" width="12.42578125" style="9" customWidth="1"/>
    <col min="8378" max="8378" width="43.28515625" style="9" customWidth="1"/>
    <col min="8379" max="8379" width="27.85546875" style="9" customWidth="1"/>
    <col min="8380" max="8381" width="18.85546875" style="9" customWidth="1"/>
    <col min="8382" max="8382" width="17.5703125" style="9" customWidth="1"/>
    <col min="8383" max="8383" width="20.140625" style="9" customWidth="1"/>
    <col min="8384" max="8384" width="16.28515625" style="9" customWidth="1"/>
    <col min="8385" max="8385" width="17.5703125" style="9" customWidth="1"/>
    <col min="8386" max="8388" width="12.42578125" style="9" customWidth="1"/>
    <col min="8389" max="8390" width="26.5703125" style="9" customWidth="1"/>
    <col min="8391" max="8392" width="21.42578125" style="9" customWidth="1"/>
    <col min="8393" max="8394" width="17.5703125" style="9" customWidth="1"/>
    <col min="8395" max="8395" width="12.42578125" style="9" customWidth="1"/>
    <col min="8396" max="8396" width="101.140625" style="9" customWidth="1"/>
    <col min="8397" max="8397" width="17.5703125" style="9" customWidth="1"/>
    <col min="8398" max="8564" width="12.42578125" style="9" customWidth="1"/>
    <col min="8565" max="8565" width="20.140625" style="9" customWidth="1"/>
    <col min="8566" max="8566" width="26.5703125" style="9" customWidth="1"/>
    <col min="8567" max="8567" width="29.140625" style="9" customWidth="1"/>
    <col min="8568" max="8569" width="13.7109375" style="9" customWidth="1"/>
    <col min="8570" max="8571" width="12.42578125" style="9" customWidth="1"/>
    <col min="8572" max="8572" width="20.140625" style="9" customWidth="1"/>
    <col min="8573" max="8573" width="15" style="9" customWidth="1"/>
    <col min="8574" max="8574" width="12.42578125" style="9" customWidth="1"/>
    <col min="8575" max="8575" width="17.5703125" style="9" customWidth="1"/>
    <col min="8576" max="8576" width="15" style="9" customWidth="1"/>
    <col min="8577" max="8577" width="16.28515625" style="9" customWidth="1"/>
    <col min="8578" max="8578" width="24" style="9" customWidth="1"/>
    <col min="8579" max="8579" width="22.7109375" style="9" customWidth="1"/>
    <col min="8580" max="8580" width="30.42578125" style="9" customWidth="1"/>
    <col min="8581" max="8581" width="11.140625" style="9" customWidth="1"/>
    <col min="8582" max="8582" width="20.140625" style="9" customWidth="1"/>
    <col min="8583" max="8583" width="27.85546875" style="9" customWidth="1"/>
    <col min="8584" max="8584" width="17.5703125" style="9" customWidth="1"/>
    <col min="8585" max="8586" width="8.5703125" style="9" customWidth="1"/>
    <col min="8587" max="8587" width="16.28515625" style="9" customWidth="1"/>
    <col min="8588" max="8588" width="25.28515625" style="9" customWidth="1"/>
    <col min="8589" max="8589" width="18.85546875" style="9" customWidth="1"/>
    <col min="8590" max="8590" width="24" style="9" customWidth="1"/>
    <col min="8591" max="8591" width="12.42578125" style="9" customWidth="1"/>
    <col min="8592" max="8592" width="15" style="9" customWidth="1"/>
    <col min="8593" max="8593" width="18.85546875" style="9" customWidth="1"/>
    <col min="8594" max="8594" width="6" style="9" customWidth="1"/>
    <col min="8595" max="8595" width="22.7109375" style="9" customWidth="1"/>
    <col min="8596" max="8596" width="31.7109375" style="9" customWidth="1"/>
    <col min="8597" max="8598" width="13.7109375" style="9" customWidth="1"/>
    <col min="8599" max="8599" width="16.28515625" style="9" customWidth="1"/>
    <col min="8600" max="8600" width="22.7109375" style="9" customWidth="1"/>
    <col min="8601" max="8601" width="21.42578125" style="9" customWidth="1"/>
    <col min="8602" max="8602" width="17.5703125" style="9" customWidth="1"/>
    <col min="8603" max="8604" width="16.28515625" style="9" customWidth="1"/>
    <col min="8605" max="8605" width="13.7109375" style="9" customWidth="1"/>
    <col min="8606" max="8606" width="8.5703125" style="9" customWidth="1"/>
    <col min="8607" max="8607" width="15" style="9" customWidth="1"/>
    <col min="8608" max="8608" width="17.5703125" style="9" customWidth="1"/>
    <col min="8609" max="8609" width="26.5703125" style="9" customWidth="1"/>
    <col min="8610" max="8610" width="25.28515625" style="9" customWidth="1"/>
    <col min="8611" max="8612" width="17.5703125" style="9" customWidth="1"/>
    <col min="8613" max="8613" width="12.42578125" style="9" customWidth="1"/>
    <col min="8614" max="8614" width="17.5703125" style="9" customWidth="1"/>
    <col min="8615" max="8615" width="12.42578125" style="9" customWidth="1"/>
    <col min="8616" max="8616" width="15" style="9" customWidth="1"/>
    <col min="8617" max="8617" width="16.28515625" style="9" customWidth="1"/>
    <col min="8618" max="8619" width="17.5703125" style="9" customWidth="1"/>
    <col min="8620" max="8620" width="27.85546875" style="9" customWidth="1"/>
    <col min="8621" max="8621" width="13.7109375" style="9" customWidth="1"/>
    <col min="8622" max="8623" width="17.5703125" style="9" customWidth="1"/>
    <col min="8624" max="8624" width="15" style="9" customWidth="1"/>
    <col min="8625" max="8626" width="12.42578125" style="9" customWidth="1"/>
    <col min="8627" max="8628" width="17.5703125" style="9" customWidth="1"/>
    <col min="8629" max="8629" width="22.7109375" style="9" customWidth="1"/>
    <col min="8630" max="8630" width="17.5703125" style="9" customWidth="1"/>
    <col min="8631" max="8631" width="15" style="9" customWidth="1"/>
    <col min="8632" max="8632" width="17.5703125" style="9" customWidth="1"/>
    <col min="8633" max="8633" width="12.42578125" style="9" customWidth="1"/>
    <col min="8634" max="8634" width="43.28515625" style="9" customWidth="1"/>
    <col min="8635" max="8635" width="27.85546875" style="9" customWidth="1"/>
    <col min="8636" max="8637" width="18.85546875" style="9" customWidth="1"/>
    <col min="8638" max="8638" width="17.5703125" style="9" customWidth="1"/>
    <col min="8639" max="8639" width="20.140625" style="9" customWidth="1"/>
    <col min="8640" max="8640" width="16.28515625" style="9" customWidth="1"/>
    <col min="8641" max="8641" width="17.5703125" style="9" customWidth="1"/>
    <col min="8642" max="8644" width="12.42578125" style="9" customWidth="1"/>
    <col min="8645" max="8646" width="26.5703125" style="9" customWidth="1"/>
    <col min="8647" max="8648" width="21.42578125" style="9" customWidth="1"/>
    <col min="8649" max="8650" width="17.5703125" style="9" customWidth="1"/>
    <col min="8651" max="8651" width="12.42578125" style="9" customWidth="1"/>
    <col min="8652" max="8652" width="101.140625" style="9" customWidth="1"/>
    <col min="8653" max="8653" width="17.5703125" style="9" customWidth="1"/>
    <col min="8654" max="8820" width="12.42578125" style="9" customWidth="1"/>
    <col min="8821" max="8821" width="20.140625" style="9" customWidth="1"/>
    <col min="8822" max="8822" width="26.5703125" style="9" customWidth="1"/>
    <col min="8823" max="8823" width="29.140625" style="9" customWidth="1"/>
    <col min="8824" max="8825" width="13.7109375" style="9" customWidth="1"/>
    <col min="8826" max="8827" width="12.42578125" style="9" customWidth="1"/>
    <col min="8828" max="8828" width="20.140625" style="9" customWidth="1"/>
    <col min="8829" max="8829" width="15" style="9" customWidth="1"/>
    <col min="8830" max="8830" width="12.42578125" style="9" customWidth="1"/>
    <col min="8831" max="8831" width="17.5703125" style="9" customWidth="1"/>
    <col min="8832" max="8832" width="15" style="9" customWidth="1"/>
    <col min="8833" max="8833" width="16.28515625" style="9" customWidth="1"/>
    <col min="8834" max="8834" width="24" style="9" customWidth="1"/>
    <col min="8835" max="8835" width="22.7109375" style="9" customWidth="1"/>
    <col min="8836" max="8836" width="30.42578125" style="9" customWidth="1"/>
    <col min="8837" max="8837" width="11.140625" style="9" customWidth="1"/>
    <col min="8838" max="8838" width="20.140625" style="9" customWidth="1"/>
    <col min="8839" max="8839" width="27.85546875" style="9" customWidth="1"/>
    <col min="8840" max="8840" width="17.5703125" style="9" customWidth="1"/>
    <col min="8841" max="8842" width="8.5703125" style="9" customWidth="1"/>
    <col min="8843" max="8843" width="16.28515625" style="9" customWidth="1"/>
    <col min="8844" max="8844" width="25.28515625" style="9" customWidth="1"/>
    <col min="8845" max="8845" width="18.85546875" style="9" customWidth="1"/>
    <col min="8846" max="8846" width="24" style="9" customWidth="1"/>
    <col min="8847" max="8847" width="12.42578125" style="9" customWidth="1"/>
    <col min="8848" max="8848" width="15" style="9" customWidth="1"/>
    <col min="8849" max="8849" width="18.85546875" style="9" customWidth="1"/>
    <col min="8850" max="8850" width="6" style="9" customWidth="1"/>
    <col min="8851" max="8851" width="22.7109375" style="9" customWidth="1"/>
    <col min="8852" max="8852" width="31.7109375" style="9" customWidth="1"/>
    <col min="8853" max="8854" width="13.7109375" style="9" customWidth="1"/>
    <col min="8855" max="8855" width="16.28515625" style="9" customWidth="1"/>
    <col min="8856" max="8856" width="22.7109375" style="9" customWidth="1"/>
    <col min="8857" max="8857" width="21.42578125" style="9" customWidth="1"/>
    <col min="8858" max="8858" width="17.5703125" style="9" customWidth="1"/>
    <col min="8859" max="8860" width="16.28515625" style="9" customWidth="1"/>
    <col min="8861" max="8861" width="13.7109375" style="9" customWidth="1"/>
    <col min="8862" max="8862" width="8.5703125" style="9" customWidth="1"/>
    <col min="8863" max="8863" width="15" style="9" customWidth="1"/>
    <col min="8864" max="8864" width="17.5703125" style="9" customWidth="1"/>
    <col min="8865" max="8865" width="26.5703125" style="9" customWidth="1"/>
    <col min="8866" max="8866" width="25.28515625" style="9" customWidth="1"/>
    <col min="8867" max="8868" width="17.5703125" style="9" customWidth="1"/>
    <col min="8869" max="8869" width="12.42578125" style="9" customWidth="1"/>
    <col min="8870" max="8870" width="17.5703125" style="9" customWidth="1"/>
    <col min="8871" max="8871" width="12.42578125" style="9" customWidth="1"/>
    <col min="8872" max="8872" width="15" style="9" customWidth="1"/>
    <col min="8873" max="8873" width="16.28515625" style="9" customWidth="1"/>
    <col min="8874" max="8875" width="17.5703125" style="9" customWidth="1"/>
    <col min="8876" max="8876" width="27.85546875" style="9" customWidth="1"/>
    <col min="8877" max="8877" width="13.7109375" style="9" customWidth="1"/>
    <col min="8878" max="8879" width="17.5703125" style="9" customWidth="1"/>
    <col min="8880" max="8880" width="15" style="9" customWidth="1"/>
    <col min="8881" max="8882" width="12.42578125" style="9" customWidth="1"/>
    <col min="8883" max="8884" width="17.5703125" style="9" customWidth="1"/>
    <col min="8885" max="8885" width="22.7109375" style="9" customWidth="1"/>
    <col min="8886" max="8886" width="17.5703125" style="9" customWidth="1"/>
    <col min="8887" max="8887" width="15" style="9" customWidth="1"/>
    <col min="8888" max="8888" width="17.5703125" style="9" customWidth="1"/>
    <col min="8889" max="8889" width="12.42578125" style="9" customWidth="1"/>
    <col min="8890" max="8890" width="43.28515625" style="9" customWidth="1"/>
    <col min="8891" max="8891" width="27.85546875" style="9" customWidth="1"/>
    <col min="8892" max="8893" width="18.85546875" style="9" customWidth="1"/>
    <col min="8894" max="8894" width="17.5703125" style="9" customWidth="1"/>
    <col min="8895" max="8895" width="20.140625" style="9" customWidth="1"/>
    <col min="8896" max="8896" width="16.28515625" style="9" customWidth="1"/>
    <col min="8897" max="8897" width="17.5703125" style="9" customWidth="1"/>
    <col min="8898" max="8900" width="12.42578125" style="9" customWidth="1"/>
    <col min="8901" max="8902" width="26.5703125" style="9" customWidth="1"/>
    <col min="8903" max="8904" width="21.42578125" style="9" customWidth="1"/>
    <col min="8905" max="8906" width="17.5703125" style="9" customWidth="1"/>
    <col min="8907" max="8907" width="12.42578125" style="9" customWidth="1"/>
    <col min="8908" max="8908" width="101.140625" style="9" customWidth="1"/>
    <col min="8909" max="8909" width="17.5703125" style="9" customWidth="1"/>
    <col min="8910" max="9076" width="12.42578125" style="9" customWidth="1"/>
    <col min="9077" max="9077" width="20.140625" style="9" customWidth="1"/>
    <col min="9078" max="9078" width="26.5703125" style="9" customWidth="1"/>
    <col min="9079" max="9079" width="29.140625" style="9" customWidth="1"/>
    <col min="9080" max="9081" width="13.7109375" style="9" customWidth="1"/>
    <col min="9082" max="9083" width="12.42578125" style="9" customWidth="1"/>
    <col min="9084" max="9084" width="20.140625" style="9" customWidth="1"/>
    <col min="9085" max="9085" width="15" style="9" customWidth="1"/>
    <col min="9086" max="9086" width="12.42578125" style="9" customWidth="1"/>
    <col min="9087" max="9087" width="17.5703125" style="9" customWidth="1"/>
    <col min="9088" max="9088" width="15" style="9" customWidth="1"/>
    <col min="9089" max="9089" width="16.28515625" style="9" customWidth="1"/>
    <col min="9090" max="9090" width="24" style="9" customWidth="1"/>
    <col min="9091" max="9091" width="22.7109375" style="9" customWidth="1"/>
    <col min="9092" max="9092" width="30.42578125" style="9" customWidth="1"/>
    <col min="9093" max="9093" width="11.140625" style="9" customWidth="1"/>
    <col min="9094" max="9094" width="20.140625" style="9" customWidth="1"/>
    <col min="9095" max="9095" width="27.85546875" style="9" customWidth="1"/>
    <col min="9096" max="9096" width="17.5703125" style="9" customWidth="1"/>
    <col min="9097" max="9098" width="8.5703125" style="9" customWidth="1"/>
    <col min="9099" max="9099" width="16.28515625" style="9" customWidth="1"/>
    <col min="9100" max="9100" width="25.28515625" style="9" customWidth="1"/>
    <col min="9101" max="9101" width="18.85546875" style="9" customWidth="1"/>
    <col min="9102" max="9102" width="24" style="9" customWidth="1"/>
    <col min="9103" max="9103" width="12.42578125" style="9" customWidth="1"/>
    <col min="9104" max="9104" width="15" style="9" customWidth="1"/>
    <col min="9105" max="9105" width="18.85546875" style="9" customWidth="1"/>
    <col min="9106" max="9106" width="6" style="9" customWidth="1"/>
    <col min="9107" max="9107" width="22.7109375" style="9" customWidth="1"/>
    <col min="9108" max="9108" width="31.7109375" style="9" customWidth="1"/>
    <col min="9109" max="9110" width="13.7109375" style="9" customWidth="1"/>
    <col min="9111" max="9111" width="16.28515625" style="9" customWidth="1"/>
    <col min="9112" max="9112" width="22.7109375" style="9" customWidth="1"/>
    <col min="9113" max="9113" width="21.42578125" style="9" customWidth="1"/>
    <col min="9114" max="9114" width="17.5703125" style="9" customWidth="1"/>
    <col min="9115" max="9116" width="16.28515625" style="9" customWidth="1"/>
    <col min="9117" max="9117" width="13.7109375" style="9" customWidth="1"/>
    <col min="9118" max="9118" width="8.5703125" style="9" customWidth="1"/>
    <col min="9119" max="9119" width="15" style="9" customWidth="1"/>
    <col min="9120" max="9120" width="17.5703125" style="9" customWidth="1"/>
    <col min="9121" max="9121" width="26.5703125" style="9" customWidth="1"/>
    <col min="9122" max="9122" width="25.28515625" style="9" customWidth="1"/>
    <col min="9123" max="9124" width="17.5703125" style="9" customWidth="1"/>
    <col min="9125" max="9125" width="12.42578125" style="9" customWidth="1"/>
    <col min="9126" max="9126" width="17.5703125" style="9" customWidth="1"/>
    <col min="9127" max="9127" width="12.42578125" style="9" customWidth="1"/>
    <col min="9128" max="9128" width="15" style="9" customWidth="1"/>
    <col min="9129" max="9129" width="16.28515625" style="9" customWidth="1"/>
    <col min="9130" max="9131" width="17.5703125" style="9" customWidth="1"/>
    <col min="9132" max="9132" width="27.85546875" style="9" customWidth="1"/>
    <col min="9133" max="9133" width="13.7109375" style="9" customWidth="1"/>
    <col min="9134" max="9135" width="17.5703125" style="9" customWidth="1"/>
    <col min="9136" max="9136" width="15" style="9" customWidth="1"/>
    <col min="9137" max="9138" width="12.42578125" style="9" customWidth="1"/>
    <col min="9139" max="9140" width="17.5703125" style="9" customWidth="1"/>
    <col min="9141" max="9141" width="22.7109375" style="9" customWidth="1"/>
    <col min="9142" max="9142" width="17.5703125" style="9" customWidth="1"/>
    <col min="9143" max="9143" width="15" style="9" customWidth="1"/>
    <col min="9144" max="9144" width="17.5703125" style="9" customWidth="1"/>
    <col min="9145" max="9145" width="12.42578125" style="9" customWidth="1"/>
    <col min="9146" max="9146" width="43.28515625" style="9" customWidth="1"/>
    <col min="9147" max="9147" width="27.85546875" style="9" customWidth="1"/>
    <col min="9148" max="9149" width="18.85546875" style="9" customWidth="1"/>
    <col min="9150" max="9150" width="17.5703125" style="9" customWidth="1"/>
    <col min="9151" max="9151" width="20.140625" style="9" customWidth="1"/>
    <col min="9152" max="9152" width="16.28515625" style="9" customWidth="1"/>
    <col min="9153" max="9153" width="17.5703125" style="9" customWidth="1"/>
    <col min="9154" max="9156" width="12.42578125" style="9" customWidth="1"/>
    <col min="9157" max="9158" width="26.5703125" style="9" customWidth="1"/>
    <col min="9159" max="9160" width="21.42578125" style="9" customWidth="1"/>
    <col min="9161" max="9162" width="17.5703125" style="9" customWidth="1"/>
    <col min="9163" max="9163" width="12.42578125" style="9" customWidth="1"/>
    <col min="9164" max="9164" width="101.140625" style="9" customWidth="1"/>
    <col min="9165" max="9165" width="17.5703125" style="9" customWidth="1"/>
    <col min="9166" max="9332" width="12.42578125" style="9" customWidth="1"/>
    <col min="9333" max="9333" width="20.140625" style="9" customWidth="1"/>
    <col min="9334" max="9334" width="26.5703125" style="9" customWidth="1"/>
    <col min="9335" max="9335" width="29.140625" style="9" customWidth="1"/>
    <col min="9336" max="9337" width="13.7109375" style="9" customWidth="1"/>
    <col min="9338" max="9339" width="12.42578125" style="9" customWidth="1"/>
    <col min="9340" max="9340" width="20.140625" style="9" customWidth="1"/>
    <col min="9341" max="9341" width="15" style="9" customWidth="1"/>
    <col min="9342" max="9342" width="12.42578125" style="9" customWidth="1"/>
    <col min="9343" max="9343" width="17.5703125" style="9" customWidth="1"/>
    <col min="9344" max="9344" width="15" style="9" customWidth="1"/>
    <col min="9345" max="9345" width="16.28515625" style="9" customWidth="1"/>
    <col min="9346" max="9346" width="24" style="9" customWidth="1"/>
    <col min="9347" max="9347" width="22.7109375" style="9" customWidth="1"/>
    <col min="9348" max="9348" width="30.42578125" style="9" customWidth="1"/>
    <col min="9349" max="9349" width="11.140625" style="9" customWidth="1"/>
    <col min="9350" max="9350" width="20.140625" style="9" customWidth="1"/>
    <col min="9351" max="9351" width="27.85546875" style="9" customWidth="1"/>
    <col min="9352" max="9352" width="17.5703125" style="9" customWidth="1"/>
    <col min="9353" max="9354" width="8.5703125" style="9" customWidth="1"/>
    <col min="9355" max="9355" width="16.28515625" style="9" customWidth="1"/>
    <col min="9356" max="9356" width="25.28515625" style="9" customWidth="1"/>
    <col min="9357" max="9357" width="18.85546875" style="9" customWidth="1"/>
    <col min="9358" max="9358" width="24" style="9" customWidth="1"/>
    <col min="9359" max="9359" width="12.42578125" style="9" customWidth="1"/>
    <col min="9360" max="9360" width="15" style="9" customWidth="1"/>
    <col min="9361" max="9361" width="18.85546875" style="9" customWidth="1"/>
    <col min="9362" max="9362" width="6" style="9" customWidth="1"/>
    <col min="9363" max="9363" width="22.7109375" style="9" customWidth="1"/>
    <col min="9364" max="9364" width="31.7109375" style="9" customWidth="1"/>
    <col min="9365" max="9366" width="13.7109375" style="9" customWidth="1"/>
    <col min="9367" max="9367" width="16.28515625" style="9" customWidth="1"/>
    <col min="9368" max="9368" width="22.7109375" style="9" customWidth="1"/>
    <col min="9369" max="9369" width="21.42578125" style="9" customWidth="1"/>
    <col min="9370" max="9370" width="17.5703125" style="9" customWidth="1"/>
    <col min="9371" max="9372" width="16.28515625" style="9" customWidth="1"/>
    <col min="9373" max="9373" width="13.7109375" style="9" customWidth="1"/>
    <col min="9374" max="9374" width="8.5703125" style="9" customWidth="1"/>
    <col min="9375" max="9375" width="15" style="9" customWidth="1"/>
    <col min="9376" max="9376" width="17.5703125" style="9" customWidth="1"/>
    <col min="9377" max="9377" width="26.5703125" style="9" customWidth="1"/>
    <col min="9378" max="9378" width="25.28515625" style="9" customWidth="1"/>
    <col min="9379" max="9380" width="17.5703125" style="9" customWidth="1"/>
    <col min="9381" max="9381" width="12.42578125" style="9" customWidth="1"/>
    <col min="9382" max="9382" width="17.5703125" style="9" customWidth="1"/>
    <col min="9383" max="9383" width="12.42578125" style="9" customWidth="1"/>
    <col min="9384" max="9384" width="15" style="9" customWidth="1"/>
    <col min="9385" max="9385" width="16.28515625" style="9" customWidth="1"/>
    <col min="9386" max="9387" width="17.5703125" style="9" customWidth="1"/>
    <col min="9388" max="9388" width="27.85546875" style="9" customWidth="1"/>
    <col min="9389" max="9389" width="13.7109375" style="9" customWidth="1"/>
    <col min="9390" max="9391" width="17.5703125" style="9" customWidth="1"/>
    <col min="9392" max="9392" width="15" style="9" customWidth="1"/>
    <col min="9393" max="9394" width="12.42578125" style="9" customWidth="1"/>
    <col min="9395" max="9396" width="17.5703125" style="9" customWidth="1"/>
    <col min="9397" max="9397" width="22.7109375" style="9" customWidth="1"/>
    <col min="9398" max="9398" width="17.5703125" style="9" customWidth="1"/>
    <col min="9399" max="9399" width="15" style="9" customWidth="1"/>
    <col min="9400" max="9400" width="17.5703125" style="9" customWidth="1"/>
    <col min="9401" max="9401" width="12.42578125" style="9" customWidth="1"/>
    <col min="9402" max="9402" width="43.28515625" style="9" customWidth="1"/>
    <col min="9403" max="9403" width="27.85546875" style="9" customWidth="1"/>
    <col min="9404" max="9405" width="18.85546875" style="9" customWidth="1"/>
    <col min="9406" max="9406" width="17.5703125" style="9" customWidth="1"/>
    <col min="9407" max="9407" width="20.140625" style="9" customWidth="1"/>
    <col min="9408" max="9408" width="16.28515625" style="9" customWidth="1"/>
    <col min="9409" max="9409" width="17.5703125" style="9" customWidth="1"/>
    <col min="9410" max="9412" width="12.42578125" style="9" customWidth="1"/>
    <col min="9413" max="9414" width="26.5703125" style="9" customWidth="1"/>
    <col min="9415" max="9416" width="21.42578125" style="9" customWidth="1"/>
    <col min="9417" max="9418" width="17.5703125" style="9" customWidth="1"/>
    <col min="9419" max="9419" width="12.42578125" style="9" customWidth="1"/>
    <col min="9420" max="9420" width="101.140625" style="9" customWidth="1"/>
    <col min="9421" max="9421" width="17.5703125" style="9" customWidth="1"/>
    <col min="9422" max="9588" width="12.42578125" style="9" customWidth="1"/>
    <col min="9589" max="9589" width="20.140625" style="9" customWidth="1"/>
    <col min="9590" max="9590" width="26.5703125" style="9" customWidth="1"/>
    <col min="9591" max="9591" width="29.140625" style="9" customWidth="1"/>
    <col min="9592" max="9593" width="13.7109375" style="9" customWidth="1"/>
    <col min="9594" max="9595" width="12.42578125" style="9" customWidth="1"/>
    <col min="9596" max="9596" width="20.140625" style="9" customWidth="1"/>
    <col min="9597" max="9597" width="15" style="9" customWidth="1"/>
    <col min="9598" max="9598" width="12.42578125" style="9" customWidth="1"/>
    <col min="9599" max="9599" width="17.5703125" style="9" customWidth="1"/>
    <col min="9600" max="9600" width="15" style="9" customWidth="1"/>
    <col min="9601" max="9601" width="16.28515625" style="9" customWidth="1"/>
    <col min="9602" max="9602" width="24" style="9" customWidth="1"/>
    <col min="9603" max="9603" width="22.7109375" style="9" customWidth="1"/>
    <col min="9604" max="9604" width="30.42578125" style="9" customWidth="1"/>
    <col min="9605" max="9605" width="11.140625" style="9" customWidth="1"/>
    <col min="9606" max="9606" width="20.140625" style="9" customWidth="1"/>
    <col min="9607" max="9607" width="27.85546875" style="9" customWidth="1"/>
    <col min="9608" max="9608" width="17.5703125" style="9" customWidth="1"/>
    <col min="9609" max="9610" width="8.5703125" style="9" customWidth="1"/>
    <col min="9611" max="9611" width="16.28515625" style="9" customWidth="1"/>
    <col min="9612" max="9612" width="25.28515625" style="9" customWidth="1"/>
    <col min="9613" max="9613" width="18.85546875" style="9" customWidth="1"/>
    <col min="9614" max="9614" width="24" style="9" customWidth="1"/>
    <col min="9615" max="9615" width="12.42578125" style="9" customWidth="1"/>
    <col min="9616" max="9616" width="15" style="9" customWidth="1"/>
    <col min="9617" max="9617" width="18.85546875" style="9" customWidth="1"/>
    <col min="9618" max="9618" width="6" style="9" customWidth="1"/>
    <col min="9619" max="9619" width="22.7109375" style="9" customWidth="1"/>
    <col min="9620" max="9620" width="31.7109375" style="9" customWidth="1"/>
    <col min="9621" max="9622" width="13.7109375" style="9" customWidth="1"/>
    <col min="9623" max="9623" width="16.28515625" style="9" customWidth="1"/>
    <col min="9624" max="9624" width="22.7109375" style="9" customWidth="1"/>
    <col min="9625" max="9625" width="21.42578125" style="9" customWidth="1"/>
    <col min="9626" max="9626" width="17.5703125" style="9" customWidth="1"/>
    <col min="9627" max="9628" width="16.28515625" style="9" customWidth="1"/>
    <col min="9629" max="9629" width="13.7109375" style="9" customWidth="1"/>
    <col min="9630" max="9630" width="8.5703125" style="9" customWidth="1"/>
    <col min="9631" max="9631" width="15" style="9" customWidth="1"/>
    <col min="9632" max="9632" width="17.5703125" style="9" customWidth="1"/>
    <col min="9633" max="9633" width="26.5703125" style="9" customWidth="1"/>
    <col min="9634" max="9634" width="25.28515625" style="9" customWidth="1"/>
    <col min="9635" max="9636" width="17.5703125" style="9" customWidth="1"/>
    <col min="9637" max="9637" width="12.42578125" style="9" customWidth="1"/>
    <col min="9638" max="9638" width="17.5703125" style="9" customWidth="1"/>
    <col min="9639" max="9639" width="12.42578125" style="9" customWidth="1"/>
    <col min="9640" max="9640" width="15" style="9" customWidth="1"/>
    <col min="9641" max="9641" width="16.28515625" style="9" customWidth="1"/>
    <col min="9642" max="9643" width="17.5703125" style="9" customWidth="1"/>
    <col min="9644" max="9644" width="27.85546875" style="9" customWidth="1"/>
    <col min="9645" max="9645" width="13.7109375" style="9" customWidth="1"/>
    <col min="9646" max="9647" width="17.5703125" style="9" customWidth="1"/>
    <col min="9648" max="9648" width="15" style="9" customWidth="1"/>
    <col min="9649" max="9650" width="12.42578125" style="9" customWidth="1"/>
    <col min="9651" max="9652" width="17.5703125" style="9" customWidth="1"/>
    <col min="9653" max="9653" width="22.7109375" style="9" customWidth="1"/>
    <col min="9654" max="9654" width="17.5703125" style="9" customWidth="1"/>
    <col min="9655" max="9655" width="15" style="9" customWidth="1"/>
    <col min="9656" max="9656" width="17.5703125" style="9" customWidth="1"/>
    <col min="9657" max="9657" width="12.42578125" style="9" customWidth="1"/>
    <col min="9658" max="9658" width="43.28515625" style="9" customWidth="1"/>
    <col min="9659" max="9659" width="27.85546875" style="9" customWidth="1"/>
    <col min="9660" max="9661" width="18.85546875" style="9" customWidth="1"/>
    <col min="9662" max="9662" width="17.5703125" style="9" customWidth="1"/>
    <col min="9663" max="9663" width="20.140625" style="9" customWidth="1"/>
    <col min="9664" max="9664" width="16.28515625" style="9" customWidth="1"/>
    <col min="9665" max="9665" width="17.5703125" style="9" customWidth="1"/>
    <col min="9666" max="9668" width="12.42578125" style="9" customWidth="1"/>
    <col min="9669" max="9670" width="26.5703125" style="9" customWidth="1"/>
    <col min="9671" max="9672" width="21.42578125" style="9" customWidth="1"/>
    <col min="9673" max="9674" width="17.5703125" style="9" customWidth="1"/>
    <col min="9675" max="9675" width="12.42578125" style="9" customWidth="1"/>
    <col min="9676" max="9676" width="101.140625" style="9" customWidth="1"/>
    <col min="9677" max="9677" width="17.5703125" style="9" customWidth="1"/>
    <col min="9678" max="9844" width="12.42578125" style="9" customWidth="1"/>
    <col min="9845" max="9845" width="20.140625" style="9" customWidth="1"/>
    <col min="9846" max="9846" width="26.5703125" style="9" customWidth="1"/>
    <col min="9847" max="9847" width="29.140625" style="9" customWidth="1"/>
    <col min="9848" max="9849" width="13.7109375" style="9" customWidth="1"/>
    <col min="9850" max="9851" width="12.42578125" style="9" customWidth="1"/>
    <col min="9852" max="9852" width="20.140625" style="9" customWidth="1"/>
    <col min="9853" max="9853" width="15" style="9" customWidth="1"/>
    <col min="9854" max="9854" width="12.42578125" style="9" customWidth="1"/>
    <col min="9855" max="9855" width="17.5703125" style="9" customWidth="1"/>
    <col min="9856" max="9856" width="15" style="9" customWidth="1"/>
    <col min="9857" max="9857" width="16.28515625" style="9" customWidth="1"/>
    <col min="9858" max="9858" width="24" style="9" customWidth="1"/>
    <col min="9859" max="9859" width="22.7109375" style="9" customWidth="1"/>
    <col min="9860" max="9860" width="30.42578125" style="9" customWidth="1"/>
    <col min="9861" max="9861" width="11.140625" style="9" customWidth="1"/>
    <col min="9862" max="9862" width="20.140625" style="9" customWidth="1"/>
    <col min="9863" max="9863" width="27.85546875" style="9" customWidth="1"/>
    <col min="9864" max="9864" width="17.5703125" style="9" customWidth="1"/>
    <col min="9865" max="9866" width="8.5703125" style="9" customWidth="1"/>
    <col min="9867" max="9867" width="16.28515625" style="9" customWidth="1"/>
    <col min="9868" max="9868" width="25.28515625" style="9" customWidth="1"/>
    <col min="9869" max="9869" width="18.85546875" style="9" customWidth="1"/>
    <col min="9870" max="9870" width="24" style="9" customWidth="1"/>
    <col min="9871" max="9871" width="12.42578125" style="9" customWidth="1"/>
    <col min="9872" max="9872" width="15" style="9" customWidth="1"/>
    <col min="9873" max="9873" width="18.85546875" style="9" customWidth="1"/>
    <col min="9874" max="9874" width="6" style="9" customWidth="1"/>
    <col min="9875" max="9875" width="22.7109375" style="9" customWidth="1"/>
    <col min="9876" max="9876" width="31.7109375" style="9" customWidth="1"/>
    <col min="9877" max="9878" width="13.7109375" style="9" customWidth="1"/>
    <col min="9879" max="9879" width="16.28515625" style="9" customWidth="1"/>
    <col min="9880" max="9880" width="22.7109375" style="9" customWidth="1"/>
    <col min="9881" max="9881" width="21.42578125" style="9" customWidth="1"/>
    <col min="9882" max="9882" width="17.5703125" style="9" customWidth="1"/>
    <col min="9883" max="9884" width="16.28515625" style="9" customWidth="1"/>
    <col min="9885" max="9885" width="13.7109375" style="9" customWidth="1"/>
    <col min="9886" max="9886" width="8.5703125" style="9" customWidth="1"/>
    <col min="9887" max="9887" width="15" style="9" customWidth="1"/>
    <col min="9888" max="9888" width="17.5703125" style="9" customWidth="1"/>
    <col min="9889" max="9889" width="26.5703125" style="9" customWidth="1"/>
    <col min="9890" max="9890" width="25.28515625" style="9" customWidth="1"/>
    <col min="9891" max="9892" width="17.5703125" style="9" customWidth="1"/>
    <col min="9893" max="9893" width="12.42578125" style="9" customWidth="1"/>
    <col min="9894" max="9894" width="17.5703125" style="9" customWidth="1"/>
    <col min="9895" max="9895" width="12.42578125" style="9" customWidth="1"/>
    <col min="9896" max="9896" width="15" style="9" customWidth="1"/>
    <col min="9897" max="9897" width="16.28515625" style="9" customWidth="1"/>
    <col min="9898" max="9899" width="17.5703125" style="9" customWidth="1"/>
    <col min="9900" max="9900" width="27.85546875" style="9" customWidth="1"/>
    <col min="9901" max="9901" width="13.7109375" style="9" customWidth="1"/>
    <col min="9902" max="9903" width="17.5703125" style="9" customWidth="1"/>
    <col min="9904" max="9904" width="15" style="9" customWidth="1"/>
    <col min="9905" max="9906" width="12.42578125" style="9" customWidth="1"/>
    <col min="9907" max="9908" width="17.5703125" style="9" customWidth="1"/>
    <col min="9909" max="9909" width="22.7109375" style="9" customWidth="1"/>
    <col min="9910" max="9910" width="17.5703125" style="9" customWidth="1"/>
    <col min="9911" max="9911" width="15" style="9" customWidth="1"/>
    <col min="9912" max="9912" width="17.5703125" style="9" customWidth="1"/>
    <col min="9913" max="9913" width="12.42578125" style="9" customWidth="1"/>
    <col min="9914" max="9914" width="43.28515625" style="9" customWidth="1"/>
    <col min="9915" max="9915" width="27.85546875" style="9" customWidth="1"/>
    <col min="9916" max="9917" width="18.85546875" style="9" customWidth="1"/>
    <col min="9918" max="9918" width="17.5703125" style="9" customWidth="1"/>
    <col min="9919" max="9919" width="20.140625" style="9" customWidth="1"/>
    <col min="9920" max="9920" width="16.28515625" style="9" customWidth="1"/>
    <col min="9921" max="9921" width="17.5703125" style="9" customWidth="1"/>
    <col min="9922" max="9924" width="12.42578125" style="9" customWidth="1"/>
    <col min="9925" max="9926" width="26.5703125" style="9" customWidth="1"/>
    <col min="9927" max="9928" width="21.42578125" style="9" customWidth="1"/>
    <col min="9929" max="9930" width="17.5703125" style="9" customWidth="1"/>
    <col min="9931" max="9931" width="12.42578125" style="9" customWidth="1"/>
    <col min="9932" max="9932" width="101.140625" style="9" customWidth="1"/>
    <col min="9933" max="9933" width="17.5703125" style="9" customWidth="1"/>
    <col min="9934" max="10100" width="12.42578125" style="9" customWidth="1"/>
    <col min="10101" max="10101" width="20.140625" style="9" customWidth="1"/>
    <col min="10102" max="10102" width="26.5703125" style="9" customWidth="1"/>
    <col min="10103" max="10103" width="29.140625" style="9" customWidth="1"/>
    <col min="10104" max="10105" width="13.7109375" style="9" customWidth="1"/>
    <col min="10106" max="10107" width="12.42578125" style="9" customWidth="1"/>
    <col min="10108" max="10108" width="20.140625" style="9" customWidth="1"/>
    <col min="10109" max="10109" width="15" style="9" customWidth="1"/>
    <col min="10110" max="10110" width="12.42578125" style="9" customWidth="1"/>
    <col min="10111" max="10111" width="17.5703125" style="9" customWidth="1"/>
    <col min="10112" max="10112" width="15" style="9" customWidth="1"/>
    <col min="10113" max="10113" width="16.28515625" style="9" customWidth="1"/>
    <col min="10114" max="10114" width="24" style="9" customWidth="1"/>
    <col min="10115" max="10115" width="22.7109375" style="9" customWidth="1"/>
    <col min="10116" max="10116" width="30.42578125" style="9" customWidth="1"/>
    <col min="10117" max="10117" width="11.140625" style="9" customWidth="1"/>
    <col min="10118" max="10118" width="20.140625" style="9" customWidth="1"/>
    <col min="10119" max="10119" width="27.85546875" style="9" customWidth="1"/>
    <col min="10120" max="10120" width="17.5703125" style="9" customWidth="1"/>
    <col min="10121" max="10122" width="8.5703125" style="9" customWidth="1"/>
    <col min="10123" max="10123" width="16.28515625" style="9" customWidth="1"/>
    <col min="10124" max="10124" width="25.28515625" style="9" customWidth="1"/>
    <col min="10125" max="10125" width="18.85546875" style="9" customWidth="1"/>
    <col min="10126" max="10126" width="24" style="9" customWidth="1"/>
    <col min="10127" max="10127" width="12.42578125" style="9" customWidth="1"/>
    <col min="10128" max="10128" width="15" style="9" customWidth="1"/>
    <col min="10129" max="10129" width="18.85546875" style="9" customWidth="1"/>
    <col min="10130" max="10130" width="6" style="9" customWidth="1"/>
    <col min="10131" max="10131" width="22.7109375" style="9" customWidth="1"/>
    <col min="10132" max="10132" width="31.7109375" style="9" customWidth="1"/>
    <col min="10133" max="10134" width="13.7109375" style="9" customWidth="1"/>
    <col min="10135" max="10135" width="16.28515625" style="9" customWidth="1"/>
    <col min="10136" max="10136" width="22.7109375" style="9" customWidth="1"/>
    <col min="10137" max="10137" width="21.42578125" style="9" customWidth="1"/>
    <col min="10138" max="10138" width="17.5703125" style="9" customWidth="1"/>
    <col min="10139" max="10140" width="16.28515625" style="9" customWidth="1"/>
    <col min="10141" max="10141" width="13.7109375" style="9" customWidth="1"/>
    <col min="10142" max="10142" width="8.5703125" style="9" customWidth="1"/>
    <col min="10143" max="10143" width="15" style="9" customWidth="1"/>
    <col min="10144" max="10144" width="17.5703125" style="9" customWidth="1"/>
    <col min="10145" max="10145" width="26.5703125" style="9" customWidth="1"/>
    <col min="10146" max="10146" width="25.28515625" style="9" customWidth="1"/>
    <col min="10147" max="10148" width="17.5703125" style="9" customWidth="1"/>
    <col min="10149" max="10149" width="12.42578125" style="9" customWidth="1"/>
    <col min="10150" max="10150" width="17.5703125" style="9" customWidth="1"/>
    <col min="10151" max="10151" width="12.42578125" style="9" customWidth="1"/>
    <col min="10152" max="10152" width="15" style="9" customWidth="1"/>
    <col min="10153" max="10153" width="16.28515625" style="9" customWidth="1"/>
    <col min="10154" max="10155" width="17.5703125" style="9" customWidth="1"/>
    <col min="10156" max="10156" width="27.85546875" style="9" customWidth="1"/>
    <col min="10157" max="10157" width="13.7109375" style="9" customWidth="1"/>
    <col min="10158" max="10159" width="17.5703125" style="9" customWidth="1"/>
    <col min="10160" max="10160" width="15" style="9" customWidth="1"/>
    <col min="10161" max="10162" width="12.42578125" style="9" customWidth="1"/>
    <col min="10163" max="10164" width="17.5703125" style="9" customWidth="1"/>
    <col min="10165" max="10165" width="22.7109375" style="9" customWidth="1"/>
    <col min="10166" max="10166" width="17.5703125" style="9" customWidth="1"/>
    <col min="10167" max="10167" width="15" style="9" customWidth="1"/>
    <col min="10168" max="10168" width="17.5703125" style="9" customWidth="1"/>
    <col min="10169" max="10169" width="12.42578125" style="9" customWidth="1"/>
    <col min="10170" max="10170" width="43.28515625" style="9" customWidth="1"/>
    <col min="10171" max="10171" width="27.85546875" style="9" customWidth="1"/>
    <col min="10172" max="10173" width="18.85546875" style="9" customWidth="1"/>
    <col min="10174" max="10174" width="17.5703125" style="9" customWidth="1"/>
    <col min="10175" max="10175" width="20.140625" style="9" customWidth="1"/>
    <col min="10176" max="10176" width="16.28515625" style="9" customWidth="1"/>
    <col min="10177" max="10177" width="17.5703125" style="9" customWidth="1"/>
    <col min="10178" max="10180" width="12.42578125" style="9" customWidth="1"/>
    <col min="10181" max="10182" width="26.5703125" style="9" customWidth="1"/>
    <col min="10183" max="10184" width="21.42578125" style="9" customWidth="1"/>
    <col min="10185" max="10186" width="17.5703125" style="9" customWidth="1"/>
    <col min="10187" max="10187" width="12.42578125" style="9" customWidth="1"/>
    <col min="10188" max="10188" width="101.140625" style="9" customWidth="1"/>
    <col min="10189" max="10189" width="17.5703125" style="9" customWidth="1"/>
    <col min="10190" max="10356" width="12.42578125" style="9" customWidth="1"/>
    <col min="10357" max="10357" width="20.140625" style="9" customWidth="1"/>
    <col min="10358" max="10358" width="26.5703125" style="9" customWidth="1"/>
    <col min="10359" max="10359" width="29.140625" style="9" customWidth="1"/>
    <col min="10360" max="10361" width="13.7109375" style="9" customWidth="1"/>
    <col min="10362" max="10363" width="12.42578125" style="9" customWidth="1"/>
    <col min="10364" max="10364" width="20.140625" style="9" customWidth="1"/>
    <col min="10365" max="10365" width="15" style="9" customWidth="1"/>
    <col min="10366" max="10366" width="12.42578125" style="9" customWidth="1"/>
    <col min="10367" max="10367" width="17.5703125" style="9" customWidth="1"/>
    <col min="10368" max="10368" width="15" style="9" customWidth="1"/>
    <col min="10369" max="10369" width="16.28515625" style="9" customWidth="1"/>
    <col min="10370" max="10370" width="24" style="9" customWidth="1"/>
    <col min="10371" max="10371" width="22.7109375" style="9" customWidth="1"/>
    <col min="10372" max="10372" width="30.42578125" style="9" customWidth="1"/>
    <col min="10373" max="10373" width="11.140625" style="9" customWidth="1"/>
    <col min="10374" max="10374" width="20.140625" style="9" customWidth="1"/>
    <col min="10375" max="10375" width="27.85546875" style="9" customWidth="1"/>
    <col min="10376" max="10376" width="17.5703125" style="9" customWidth="1"/>
    <col min="10377" max="10378" width="8.5703125" style="9" customWidth="1"/>
    <col min="10379" max="10379" width="16.28515625" style="9" customWidth="1"/>
    <col min="10380" max="10380" width="25.28515625" style="9" customWidth="1"/>
    <col min="10381" max="10381" width="18.85546875" style="9" customWidth="1"/>
    <col min="10382" max="10382" width="24" style="9" customWidth="1"/>
    <col min="10383" max="10383" width="12.42578125" style="9" customWidth="1"/>
    <col min="10384" max="10384" width="15" style="9" customWidth="1"/>
    <col min="10385" max="10385" width="18.85546875" style="9" customWidth="1"/>
    <col min="10386" max="10386" width="6" style="9" customWidth="1"/>
    <col min="10387" max="10387" width="22.7109375" style="9" customWidth="1"/>
    <col min="10388" max="10388" width="31.7109375" style="9" customWidth="1"/>
    <col min="10389" max="10390" width="13.7109375" style="9" customWidth="1"/>
    <col min="10391" max="10391" width="16.28515625" style="9" customWidth="1"/>
    <col min="10392" max="10392" width="22.7109375" style="9" customWidth="1"/>
    <col min="10393" max="10393" width="21.42578125" style="9" customWidth="1"/>
    <col min="10394" max="10394" width="17.5703125" style="9" customWidth="1"/>
    <col min="10395" max="10396" width="16.28515625" style="9" customWidth="1"/>
    <col min="10397" max="10397" width="13.7109375" style="9" customWidth="1"/>
    <col min="10398" max="10398" width="8.5703125" style="9" customWidth="1"/>
    <col min="10399" max="10399" width="15" style="9" customWidth="1"/>
    <col min="10400" max="10400" width="17.5703125" style="9" customWidth="1"/>
    <col min="10401" max="10401" width="26.5703125" style="9" customWidth="1"/>
    <col min="10402" max="10402" width="25.28515625" style="9" customWidth="1"/>
    <col min="10403" max="10404" width="17.5703125" style="9" customWidth="1"/>
    <col min="10405" max="10405" width="12.42578125" style="9" customWidth="1"/>
    <col min="10406" max="10406" width="17.5703125" style="9" customWidth="1"/>
    <col min="10407" max="10407" width="12.42578125" style="9" customWidth="1"/>
    <col min="10408" max="10408" width="15" style="9" customWidth="1"/>
    <col min="10409" max="10409" width="16.28515625" style="9" customWidth="1"/>
    <col min="10410" max="10411" width="17.5703125" style="9" customWidth="1"/>
    <col min="10412" max="10412" width="27.85546875" style="9" customWidth="1"/>
    <col min="10413" max="10413" width="13.7109375" style="9" customWidth="1"/>
    <col min="10414" max="10415" width="17.5703125" style="9" customWidth="1"/>
    <col min="10416" max="10416" width="15" style="9" customWidth="1"/>
    <col min="10417" max="10418" width="12.42578125" style="9" customWidth="1"/>
    <col min="10419" max="10420" width="17.5703125" style="9" customWidth="1"/>
    <col min="10421" max="10421" width="22.7109375" style="9" customWidth="1"/>
    <col min="10422" max="10422" width="17.5703125" style="9" customWidth="1"/>
    <col min="10423" max="10423" width="15" style="9" customWidth="1"/>
    <col min="10424" max="10424" width="17.5703125" style="9" customWidth="1"/>
    <col min="10425" max="10425" width="12.42578125" style="9" customWidth="1"/>
    <col min="10426" max="10426" width="43.28515625" style="9" customWidth="1"/>
    <col min="10427" max="10427" width="27.85546875" style="9" customWidth="1"/>
    <col min="10428" max="10429" width="18.85546875" style="9" customWidth="1"/>
    <col min="10430" max="10430" width="17.5703125" style="9" customWidth="1"/>
    <col min="10431" max="10431" width="20.140625" style="9" customWidth="1"/>
    <col min="10432" max="10432" width="16.28515625" style="9" customWidth="1"/>
    <col min="10433" max="10433" width="17.5703125" style="9" customWidth="1"/>
    <col min="10434" max="10436" width="12.42578125" style="9" customWidth="1"/>
    <col min="10437" max="10438" width="26.5703125" style="9" customWidth="1"/>
    <col min="10439" max="10440" width="21.42578125" style="9" customWidth="1"/>
    <col min="10441" max="10442" width="17.5703125" style="9" customWidth="1"/>
    <col min="10443" max="10443" width="12.42578125" style="9" customWidth="1"/>
    <col min="10444" max="10444" width="101.140625" style="9" customWidth="1"/>
    <col min="10445" max="10445" width="17.5703125" style="9" customWidth="1"/>
    <col min="10446" max="10612" width="12.42578125" style="9" customWidth="1"/>
    <col min="10613" max="10613" width="20.140625" style="9" customWidth="1"/>
    <col min="10614" max="10614" width="26.5703125" style="9" customWidth="1"/>
    <col min="10615" max="10615" width="29.140625" style="9" customWidth="1"/>
    <col min="10616" max="10617" width="13.7109375" style="9" customWidth="1"/>
    <col min="10618" max="10619" width="12.42578125" style="9" customWidth="1"/>
    <col min="10620" max="10620" width="20.140625" style="9" customWidth="1"/>
    <col min="10621" max="10621" width="15" style="9" customWidth="1"/>
    <col min="10622" max="10622" width="12.42578125" style="9" customWidth="1"/>
    <col min="10623" max="10623" width="17.5703125" style="9" customWidth="1"/>
    <col min="10624" max="10624" width="15" style="9" customWidth="1"/>
    <col min="10625" max="10625" width="16.28515625" style="9" customWidth="1"/>
    <col min="10626" max="10626" width="24" style="9" customWidth="1"/>
    <col min="10627" max="10627" width="22.7109375" style="9" customWidth="1"/>
    <col min="10628" max="10628" width="30.42578125" style="9" customWidth="1"/>
    <col min="10629" max="10629" width="11.140625" style="9" customWidth="1"/>
    <col min="10630" max="10630" width="20.140625" style="9" customWidth="1"/>
    <col min="10631" max="10631" width="27.85546875" style="9" customWidth="1"/>
    <col min="10632" max="10632" width="17.5703125" style="9" customWidth="1"/>
    <col min="10633" max="10634" width="8.5703125" style="9" customWidth="1"/>
    <col min="10635" max="10635" width="16.28515625" style="9" customWidth="1"/>
    <col min="10636" max="10636" width="25.28515625" style="9" customWidth="1"/>
    <col min="10637" max="10637" width="18.85546875" style="9" customWidth="1"/>
    <col min="10638" max="10638" width="24" style="9" customWidth="1"/>
    <col min="10639" max="10639" width="12.42578125" style="9" customWidth="1"/>
    <col min="10640" max="10640" width="15" style="9" customWidth="1"/>
    <col min="10641" max="10641" width="18.85546875" style="9" customWidth="1"/>
    <col min="10642" max="10642" width="6" style="9" customWidth="1"/>
    <col min="10643" max="10643" width="22.7109375" style="9" customWidth="1"/>
    <col min="10644" max="10644" width="31.7109375" style="9" customWidth="1"/>
    <col min="10645" max="10646" width="13.7109375" style="9" customWidth="1"/>
    <col min="10647" max="10647" width="16.28515625" style="9" customWidth="1"/>
    <col min="10648" max="10648" width="22.7109375" style="9" customWidth="1"/>
    <col min="10649" max="10649" width="21.42578125" style="9" customWidth="1"/>
    <col min="10650" max="10650" width="17.5703125" style="9" customWidth="1"/>
    <col min="10651" max="10652" width="16.28515625" style="9" customWidth="1"/>
    <col min="10653" max="10653" width="13.7109375" style="9" customWidth="1"/>
    <col min="10654" max="10654" width="8.5703125" style="9" customWidth="1"/>
    <col min="10655" max="10655" width="15" style="9" customWidth="1"/>
    <col min="10656" max="10656" width="17.5703125" style="9" customWidth="1"/>
    <col min="10657" max="10657" width="26.5703125" style="9" customWidth="1"/>
    <col min="10658" max="10658" width="25.28515625" style="9" customWidth="1"/>
    <col min="10659" max="10660" width="17.5703125" style="9" customWidth="1"/>
    <col min="10661" max="10661" width="12.42578125" style="9" customWidth="1"/>
    <col min="10662" max="10662" width="17.5703125" style="9" customWidth="1"/>
    <col min="10663" max="10663" width="12.42578125" style="9" customWidth="1"/>
    <col min="10664" max="10664" width="15" style="9" customWidth="1"/>
    <col min="10665" max="10665" width="16.28515625" style="9" customWidth="1"/>
    <col min="10666" max="10667" width="17.5703125" style="9" customWidth="1"/>
    <col min="10668" max="10668" width="27.85546875" style="9" customWidth="1"/>
    <col min="10669" max="10669" width="13.7109375" style="9" customWidth="1"/>
    <col min="10670" max="10671" width="17.5703125" style="9" customWidth="1"/>
    <col min="10672" max="10672" width="15" style="9" customWidth="1"/>
    <col min="10673" max="10674" width="12.42578125" style="9" customWidth="1"/>
    <col min="10675" max="10676" width="17.5703125" style="9" customWidth="1"/>
    <col min="10677" max="10677" width="22.7109375" style="9" customWidth="1"/>
    <col min="10678" max="10678" width="17.5703125" style="9" customWidth="1"/>
    <col min="10679" max="10679" width="15" style="9" customWidth="1"/>
    <col min="10680" max="10680" width="17.5703125" style="9" customWidth="1"/>
    <col min="10681" max="10681" width="12.42578125" style="9" customWidth="1"/>
    <col min="10682" max="10682" width="43.28515625" style="9" customWidth="1"/>
    <col min="10683" max="10683" width="27.85546875" style="9" customWidth="1"/>
    <col min="10684" max="10685" width="18.85546875" style="9" customWidth="1"/>
    <col min="10686" max="10686" width="17.5703125" style="9" customWidth="1"/>
    <col min="10687" max="10687" width="20.140625" style="9" customWidth="1"/>
    <col min="10688" max="10688" width="16.28515625" style="9" customWidth="1"/>
    <col min="10689" max="10689" width="17.5703125" style="9" customWidth="1"/>
    <col min="10690" max="10692" width="12.42578125" style="9" customWidth="1"/>
    <col min="10693" max="10694" width="26.5703125" style="9" customWidth="1"/>
    <col min="10695" max="10696" width="21.42578125" style="9" customWidth="1"/>
    <col min="10697" max="10698" width="17.5703125" style="9" customWidth="1"/>
    <col min="10699" max="10699" width="12.42578125" style="9" customWidth="1"/>
    <col min="10700" max="10700" width="101.140625" style="9" customWidth="1"/>
    <col min="10701" max="10701" width="17.5703125" style="9" customWidth="1"/>
    <col min="10702" max="10868" width="12.42578125" style="9" customWidth="1"/>
    <col min="10869" max="10869" width="20.140625" style="9" customWidth="1"/>
    <col min="10870" max="10870" width="26.5703125" style="9" customWidth="1"/>
    <col min="10871" max="10871" width="29.140625" style="9" customWidth="1"/>
    <col min="10872" max="10873" width="13.7109375" style="9" customWidth="1"/>
    <col min="10874" max="10875" width="12.42578125" style="9" customWidth="1"/>
    <col min="10876" max="10876" width="20.140625" style="9" customWidth="1"/>
    <col min="10877" max="10877" width="15" style="9" customWidth="1"/>
    <col min="10878" max="10878" width="12.42578125" style="9" customWidth="1"/>
    <col min="10879" max="10879" width="17.5703125" style="9" customWidth="1"/>
    <col min="10880" max="10880" width="15" style="9" customWidth="1"/>
    <col min="10881" max="10881" width="16.28515625" style="9" customWidth="1"/>
    <col min="10882" max="10882" width="24" style="9" customWidth="1"/>
    <col min="10883" max="10883" width="22.7109375" style="9" customWidth="1"/>
    <col min="10884" max="10884" width="30.42578125" style="9" customWidth="1"/>
    <col min="10885" max="10885" width="11.140625" style="9" customWidth="1"/>
    <col min="10886" max="10886" width="20.140625" style="9" customWidth="1"/>
    <col min="10887" max="10887" width="27.85546875" style="9" customWidth="1"/>
    <col min="10888" max="10888" width="17.5703125" style="9" customWidth="1"/>
    <col min="10889" max="10890" width="8.5703125" style="9" customWidth="1"/>
    <col min="10891" max="10891" width="16.28515625" style="9" customWidth="1"/>
    <col min="10892" max="10892" width="25.28515625" style="9" customWidth="1"/>
    <col min="10893" max="10893" width="18.85546875" style="9" customWidth="1"/>
    <col min="10894" max="10894" width="24" style="9" customWidth="1"/>
    <col min="10895" max="10895" width="12.42578125" style="9" customWidth="1"/>
    <col min="10896" max="10896" width="15" style="9" customWidth="1"/>
    <col min="10897" max="10897" width="18.85546875" style="9" customWidth="1"/>
    <col min="10898" max="10898" width="6" style="9" customWidth="1"/>
    <col min="10899" max="10899" width="22.7109375" style="9" customWidth="1"/>
    <col min="10900" max="10900" width="31.7109375" style="9" customWidth="1"/>
    <col min="10901" max="10902" width="13.7109375" style="9" customWidth="1"/>
    <col min="10903" max="10903" width="16.28515625" style="9" customWidth="1"/>
    <col min="10904" max="10904" width="22.7109375" style="9" customWidth="1"/>
    <col min="10905" max="10905" width="21.42578125" style="9" customWidth="1"/>
    <col min="10906" max="10906" width="17.5703125" style="9" customWidth="1"/>
    <col min="10907" max="10908" width="16.28515625" style="9" customWidth="1"/>
    <col min="10909" max="10909" width="13.7109375" style="9" customWidth="1"/>
    <col min="10910" max="10910" width="8.5703125" style="9" customWidth="1"/>
    <col min="10911" max="10911" width="15" style="9" customWidth="1"/>
    <col min="10912" max="10912" width="17.5703125" style="9" customWidth="1"/>
    <col min="10913" max="10913" width="26.5703125" style="9" customWidth="1"/>
    <col min="10914" max="10914" width="25.28515625" style="9" customWidth="1"/>
    <col min="10915" max="10916" width="17.5703125" style="9" customWidth="1"/>
    <col min="10917" max="10917" width="12.42578125" style="9" customWidth="1"/>
    <col min="10918" max="10918" width="17.5703125" style="9" customWidth="1"/>
    <col min="10919" max="10919" width="12.42578125" style="9" customWidth="1"/>
    <col min="10920" max="10920" width="15" style="9" customWidth="1"/>
    <col min="10921" max="10921" width="16.28515625" style="9" customWidth="1"/>
    <col min="10922" max="10923" width="17.5703125" style="9" customWidth="1"/>
    <col min="10924" max="10924" width="27.85546875" style="9" customWidth="1"/>
    <col min="10925" max="10925" width="13.7109375" style="9" customWidth="1"/>
    <col min="10926" max="10927" width="17.5703125" style="9" customWidth="1"/>
    <col min="10928" max="10928" width="15" style="9" customWidth="1"/>
    <col min="10929" max="10930" width="12.42578125" style="9" customWidth="1"/>
    <col min="10931" max="10932" width="17.5703125" style="9" customWidth="1"/>
    <col min="10933" max="10933" width="22.7109375" style="9" customWidth="1"/>
    <col min="10934" max="10934" width="17.5703125" style="9" customWidth="1"/>
    <col min="10935" max="10935" width="15" style="9" customWidth="1"/>
    <col min="10936" max="10936" width="17.5703125" style="9" customWidth="1"/>
    <col min="10937" max="10937" width="12.42578125" style="9" customWidth="1"/>
    <col min="10938" max="10938" width="43.28515625" style="9" customWidth="1"/>
    <col min="10939" max="10939" width="27.85546875" style="9" customWidth="1"/>
    <col min="10940" max="10941" width="18.85546875" style="9" customWidth="1"/>
    <col min="10942" max="10942" width="17.5703125" style="9" customWidth="1"/>
    <col min="10943" max="10943" width="20.140625" style="9" customWidth="1"/>
    <col min="10944" max="10944" width="16.28515625" style="9" customWidth="1"/>
    <col min="10945" max="10945" width="17.5703125" style="9" customWidth="1"/>
    <col min="10946" max="10948" width="12.42578125" style="9" customWidth="1"/>
    <col min="10949" max="10950" width="26.5703125" style="9" customWidth="1"/>
    <col min="10951" max="10952" width="21.42578125" style="9" customWidth="1"/>
    <col min="10953" max="10954" width="17.5703125" style="9" customWidth="1"/>
    <col min="10955" max="10955" width="12.42578125" style="9" customWidth="1"/>
    <col min="10956" max="10956" width="101.140625" style="9" customWidth="1"/>
    <col min="10957" max="10957" width="17.5703125" style="9" customWidth="1"/>
    <col min="10958" max="11124" width="12.42578125" style="9" customWidth="1"/>
    <col min="11125" max="11125" width="20.140625" style="9" customWidth="1"/>
    <col min="11126" max="11126" width="26.5703125" style="9" customWidth="1"/>
    <col min="11127" max="11127" width="29.140625" style="9" customWidth="1"/>
    <col min="11128" max="11129" width="13.7109375" style="9" customWidth="1"/>
    <col min="11130" max="11131" width="12.42578125" style="9" customWidth="1"/>
    <col min="11132" max="11132" width="20.140625" style="9" customWidth="1"/>
    <col min="11133" max="11133" width="15" style="9" customWidth="1"/>
    <col min="11134" max="11134" width="12.42578125" style="9" customWidth="1"/>
    <col min="11135" max="11135" width="17.5703125" style="9" customWidth="1"/>
    <col min="11136" max="11136" width="15" style="9" customWidth="1"/>
    <col min="11137" max="11137" width="16.28515625" style="9" customWidth="1"/>
    <col min="11138" max="11138" width="24" style="9" customWidth="1"/>
    <col min="11139" max="11139" width="22.7109375" style="9" customWidth="1"/>
    <col min="11140" max="11140" width="30.42578125" style="9" customWidth="1"/>
    <col min="11141" max="11141" width="11.140625" style="9" customWidth="1"/>
    <col min="11142" max="11142" width="20.140625" style="9" customWidth="1"/>
    <col min="11143" max="11143" width="27.85546875" style="9" customWidth="1"/>
    <col min="11144" max="11144" width="17.5703125" style="9" customWidth="1"/>
    <col min="11145" max="11146" width="8.5703125" style="9" customWidth="1"/>
    <col min="11147" max="11147" width="16.28515625" style="9" customWidth="1"/>
    <col min="11148" max="11148" width="25.28515625" style="9" customWidth="1"/>
    <col min="11149" max="11149" width="18.85546875" style="9" customWidth="1"/>
    <col min="11150" max="11150" width="24" style="9" customWidth="1"/>
    <col min="11151" max="11151" width="12.42578125" style="9" customWidth="1"/>
    <col min="11152" max="11152" width="15" style="9" customWidth="1"/>
    <col min="11153" max="11153" width="18.85546875" style="9" customWidth="1"/>
    <col min="11154" max="11154" width="6" style="9" customWidth="1"/>
    <col min="11155" max="11155" width="22.7109375" style="9" customWidth="1"/>
    <col min="11156" max="11156" width="31.7109375" style="9" customWidth="1"/>
    <col min="11157" max="11158" width="13.7109375" style="9" customWidth="1"/>
    <col min="11159" max="11159" width="16.28515625" style="9" customWidth="1"/>
    <col min="11160" max="11160" width="22.7109375" style="9" customWidth="1"/>
    <col min="11161" max="11161" width="21.42578125" style="9" customWidth="1"/>
    <col min="11162" max="11162" width="17.5703125" style="9" customWidth="1"/>
    <col min="11163" max="11164" width="16.28515625" style="9" customWidth="1"/>
    <col min="11165" max="11165" width="13.7109375" style="9" customWidth="1"/>
    <col min="11166" max="11166" width="8.5703125" style="9" customWidth="1"/>
    <col min="11167" max="11167" width="15" style="9" customWidth="1"/>
    <col min="11168" max="11168" width="17.5703125" style="9" customWidth="1"/>
    <col min="11169" max="11169" width="26.5703125" style="9" customWidth="1"/>
    <col min="11170" max="11170" width="25.28515625" style="9" customWidth="1"/>
    <col min="11171" max="11172" width="17.5703125" style="9" customWidth="1"/>
    <col min="11173" max="11173" width="12.42578125" style="9" customWidth="1"/>
    <col min="11174" max="11174" width="17.5703125" style="9" customWidth="1"/>
    <col min="11175" max="11175" width="12.42578125" style="9" customWidth="1"/>
    <col min="11176" max="11176" width="15" style="9" customWidth="1"/>
    <col min="11177" max="11177" width="16.28515625" style="9" customWidth="1"/>
    <col min="11178" max="11179" width="17.5703125" style="9" customWidth="1"/>
    <col min="11180" max="11180" width="27.85546875" style="9" customWidth="1"/>
    <col min="11181" max="11181" width="13.7109375" style="9" customWidth="1"/>
    <col min="11182" max="11183" width="17.5703125" style="9" customWidth="1"/>
    <col min="11184" max="11184" width="15" style="9" customWidth="1"/>
    <col min="11185" max="11186" width="12.42578125" style="9" customWidth="1"/>
    <col min="11187" max="11188" width="17.5703125" style="9" customWidth="1"/>
    <col min="11189" max="11189" width="22.7109375" style="9" customWidth="1"/>
    <col min="11190" max="11190" width="17.5703125" style="9" customWidth="1"/>
    <col min="11191" max="11191" width="15" style="9" customWidth="1"/>
    <col min="11192" max="11192" width="17.5703125" style="9" customWidth="1"/>
    <col min="11193" max="11193" width="12.42578125" style="9" customWidth="1"/>
    <col min="11194" max="11194" width="43.28515625" style="9" customWidth="1"/>
    <col min="11195" max="11195" width="27.85546875" style="9" customWidth="1"/>
    <col min="11196" max="11197" width="18.85546875" style="9" customWidth="1"/>
    <col min="11198" max="11198" width="17.5703125" style="9" customWidth="1"/>
    <col min="11199" max="11199" width="20.140625" style="9" customWidth="1"/>
    <col min="11200" max="11200" width="16.28515625" style="9" customWidth="1"/>
    <col min="11201" max="11201" width="17.5703125" style="9" customWidth="1"/>
    <col min="11202" max="11204" width="12.42578125" style="9" customWidth="1"/>
    <col min="11205" max="11206" width="26.5703125" style="9" customWidth="1"/>
    <col min="11207" max="11208" width="21.42578125" style="9" customWidth="1"/>
    <col min="11209" max="11210" width="17.5703125" style="9" customWidth="1"/>
    <col min="11211" max="11211" width="12.42578125" style="9" customWidth="1"/>
    <col min="11212" max="11212" width="101.140625" style="9" customWidth="1"/>
    <col min="11213" max="11213" width="17.5703125" style="9" customWidth="1"/>
    <col min="11214" max="11380" width="12.42578125" style="9" customWidth="1"/>
    <col min="11381" max="11381" width="20.140625" style="9" customWidth="1"/>
    <col min="11382" max="11382" width="26.5703125" style="9" customWidth="1"/>
    <col min="11383" max="11383" width="29.140625" style="9" customWidth="1"/>
    <col min="11384" max="11385" width="13.7109375" style="9" customWidth="1"/>
    <col min="11386" max="11387" width="12.42578125" style="9" customWidth="1"/>
    <col min="11388" max="11388" width="20.140625" style="9" customWidth="1"/>
    <col min="11389" max="11389" width="15" style="9" customWidth="1"/>
    <col min="11390" max="11390" width="12.42578125" style="9" customWidth="1"/>
    <col min="11391" max="11391" width="17.5703125" style="9" customWidth="1"/>
    <col min="11392" max="11392" width="15" style="9" customWidth="1"/>
    <col min="11393" max="11393" width="16.28515625" style="9" customWidth="1"/>
    <col min="11394" max="11394" width="24" style="9" customWidth="1"/>
    <col min="11395" max="11395" width="22.7109375" style="9" customWidth="1"/>
    <col min="11396" max="11396" width="30.42578125" style="9" customWidth="1"/>
    <col min="11397" max="11397" width="11.140625" style="9" customWidth="1"/>
    <col min="11398" max="11398" width="20.140625" style="9" customWidth="1"/>
    <col min="11399" max="11399" width="27.85546875" style="9" customWidth="1"/>
    <col min="11400" max="11400" width="17.5703125" style="9" customWidth="1"/>
    <col min="11401" max="11402" width="8.5703125" style="9" customWidth="1"/>
    <col min="11403" max="11403" width="16.28515625" style="9" customWidth="1"/>
    <col min="11404" max="11404" width="25.28515625" style="9" customWidth="1"/>
    <col min="11405" max="11405" width="18.85546875" style="9" customWidth="1"/>
    <col min="11406" max="11406" width="24" style="9" customWidth="1"/>
    <col min="11407" max="11407" width="12.42578125" style="9" customWidth="1"/>
    <col min="11408" max="11408" width="15" style="9" customWidth="1"/>
    <col min="11409" max="11409" width="18.85546875" style="9" customWidth="1"/>
    <col min="11410" max="11410" width="6" style="9" customWidth="1"/>
    <col min="11411" max="11411" width="22.7109375" style="9" customWidth="1"/>
    <col min="11412" max="11412" width="31.7109375" style="9" customWidth="1"/>
    <col min="11413" max="11414" width="13.7109375" style="9" customWidth="1"/>
    <col min="11415" max="11415" width="16.28515625" style="9" customWidth="1"/>
    <col min="11416" max="11416" width="22.7109375" style="9" customWidth="1"/>
    <col min="11417" max="11417" width="21.42578125" style="9" customWidth="1"/>
    <col min="11418" max="11418" width="17.5703125" style="9" customWidth="1"/>
    <col min="11419" max="11420" width="16.28515625" style="9" customWidth="1"/>
    <col min="11421" max="11421" width="13.7109375" style="9" customWidth="1"/>
    <col min="11422" max="11422" width="8.5703125" style="9" customWidth="1"/>
    <col min="11423" max="11423" width="15" style="9" customWidth="1"/>
    <col min="11424" max="11424" width="17.5703125" style="9" customWidth="1"/>
    <col min="11425" max="11425" width="26.5703125" style="9" customWidth="1"/>
    <col min="11426" max="11426" width="25.28515625" style="9" customWidth="1"/>
    <col min="11427" max="11428" width="17.5703125" style="9" customWidth="1"/>
    <col min="11429" max="11429" width="12.42578125" style="9" customWidth="1"/>
    <col min="11430" max="11430" width="17.5703125" style="9" customWidth="1"/>
    <col min="11431" max="11431" width="12.42578125" style="9" customWidth="1"/>
    <col min="11432" max="11432" width="15" style="9" customWidth="1"/>
    <col min="11433" max="11433" width="16.28515625" style="9" customWidth="1"/>
    <col min="11434" max="11435" width="17.5703125" style="9" customWidth="1"/>
    <col min="11436" max="11436" width="27.85546875" style="9" customWidth="1"/>
    <col min="11437" max="11437" width="13.7109375" style="9" customWidth="1"/>
    <col min="11438" max="11439" width="17.5703125" style="9" customWidth="1"/>
    <col min="11440" max="11440" width="15" style="9" customWidth="1"/>
    <col min="11441" max="11442" width="12.42578125" style="9" customWidth="1"/>
    <col min="11443" max="11444" width="17.5703125" style="9" customWidth="1"/>
    <col min="11445" max="11445" width="22.7109375" style="9" customWidth="1"/>
    <col min="11446" max="11446" width="17.5703125" style="9" customWidth="1"/>
    <col min="11447" max="11447" width="15" style="9" customWidth="1"/>
    <col min="11448" max="11448" width="17.5703125" style="9" customWidth="1"/>
    <col min="11449" max="11449" width="12.42578125" style="9" customWidth="1"/>
    <col min="11450" max="11450" width="43.28515625" style="9" customWidth="1"/>
    <col min="11451" max="11451" width="27.85546875" style="9" customWidth="1"/>
    <col min="11452" max="11453" width="18.85546875" style="9" customWidth="1"/>
    <col min="11454" max="11454" width="17.5703125" style="9" customWidth="1"/>
    <col min="11455" max="11455" width="20.140625" style="9" customWidth="1"/>
    <col min="11456" max="11456" width="16.28515625" style="9" customWidth="1"/>
    <col min="11457" max="11457" width="17.5703125" style="9" customWidth="1"/>
    <col min="11458" max="11460" width="12.42578125" style="9" customWidth="1"/>
    <col min="11461" max="11462" width="26.5703125" style="9" customWidth="1"/>
    <col min="11463" max="11464" width="21.42578125" style="9" customWidth="1"/>
    <col min="11465" max="11466" width="17.5703125" style="9" customWidth="1"/>
    <col min="11467" max="11467" width="12.42578125" style="9" customWidth="1"/>
    <col min="11468" max="11468" width="101.140625" style="9" customWidth="1"/>
    <col min="11469" max="11469" width="17.5703125" style="9" customWidth="1"/>
    <col min="11470" max="11636" width="12.42578125" style="9" customWidth="1"/>
    <col min="11637" max="11637" width="20.140625" style="9" customWidth="1"/>
    <col min="11638" max="11638" width="26.5703125" style="9" customWidth="1"/>
    <col min="11639" max="11639" width="29.140625" style="9" customWidth="1"/>
    <col min="11640" max="11641" width="13.7109375" style="9" customWidth="1"/>
    <col min="11642" max="11643" width="12.42578125" style="9" customWidth="1"/>
    <col min="11644" max="11644" width="20.140625" style="9" customWidth="1"/>
    <col min="11645" max="11645" width="15" style="9" customWidth="1"/>
    <col min="11646" max="11646" width="12.42578125" style="9" customWidth="1"/>
    <col min="11647" max="11647" width="17.5703125" style="9" customWidth="1"/>
    <col min="11648" max="11648" width="15" style="9" customWidth="1"/>
    <col min="11649" max="11649" width="16.28515625" style="9" customWidth="1"/>
    <col min="11650" max="11650" width="24" style="9" customWidth="1"/>
    <col min="11651" max="11651" width="22.7109375" style="9" customWidth="1"/>
    <col min="11652" max="11652" width="30.42578125" style="9" customWidth="1"/>
    <col min="11653" max="11653" width="11.140625" style="9" customWidth="1"/>
    <col min="11654" max="11654" width="20.140625" style="9" customWidth="1"/>
    <col min="11655" max="11655" width="27.85546875" style="9" customWidth="1"/>
    <col min="11656" max="11656" width="17.5703125" style="9" customWidth="1"/>
    <col min="11657" max="11658" width="8.5703125" style="9" customWidth="1"/>
    <col min="11659" max="11659" width="16.28515625" style="9" customWidth="1"/>
    <col min="11660" max="11660" width="25.28515625" style="9" customWidth="1"/>
    <col min="11661" max="11661" width="18.85546875" style="9" customWidth="1"/>
    <col min="11662" max="11662" width="24" style="9" customWidth="1"/>
    <col min="11663" max="11663" width="12.42578125" style="9" customWidth="1"/>
    <col min="11664" max="11664" width="15" style="9" customWidth="1"/>
    <col min="11665" max="11665" width="18.85546875" style="9" customWidth="1"/>
    <col min="11666" max="11666" width="6" style="9" customWidth="1"/>
    <col min="11667" max="11667" width="22.7109375" style="9" customWidth="1"/>
    <col min="11668" max="11668" width="31.7109375" style="9" customWidth="1"/>
    <col min="11669" max="11670" width="13.7109375" style="9" customWidth="1"/>
    <col min="11671" max="11671" width="16.28515625" style="9" customWidth="1"/>
    <col min="11672" max="11672" width="22.7109375" style="9" customWidth="1"/>
    <col min="11673" max="11673" width="21.42578125" style="9" customWidth="1"/>
    <col min="11674" max="11674" width="17.5703125" style="9" customWidth="1"/>
    <col min="11675" max="11676" width="16.28515625" style="9" customWidth="1"/>
    <col min="11677" max="11677" width="13.7109375" style="9" customWidth="1"/>
    <col min="11678" max="11678" width="8.5703125" style="9" customWidth="1"/>
    <col min="11679" max="11679" width="15" style="9" customWidth="1"/>
    <col min="11680" max="11680" width="17.5703125" style="9" customWidth="1"/>
    <col min="11681" max="11681" width="26.5703125" style="9" customWidth="1"/>
    <col min="11682" max="11682" width="25.28515625" style="9" customWidth="1"/>
    <col min="11683" max="11684" width="17.5703125" style="9" customWidth="1"/>
    <col min="11685" max="11685" width="12.42578125" style="9" customWidth="1"/>
    <col min="11686" max="11686" width="17.5703125" style="9" customWidth="1"/>
    <col min="11687" max="11687" width="12.42578125" style="9" customWidth="1"/>
    <col min="11688" max="11688" width="15" style="9" customWidth="1"/>
    <col min="11689" max="11689" width="16.28515625" style="9" customWidth="1"/>
    <col min="11690" max="11691" width="17.5703125" style="9" customWidth="1"/>
    <col min="11692" max="11692" width="27.85546875" style="9" customWidth="1"/>
    <col min="11693" max="11693" width="13.7109375" style="9" customWidth="1"/>
    <col min="11694" max="11695" width="17.5703125" style="9" customWidth="1"/>
    <col min="11696" max="11696" width="15" style="9" customWidth="1"/>
    <col min="11697" max="11698" width="12.42578125" style="9" customWidth="1"/>
    <col min="11699" max="11700" width="17.5703125" style="9" customWidth="1"/>
    <col min="11701" max="11701" width="22.7109375" style="9" customWidth="1"/>
    <col min="11702" max="11702" width="17.5703125" style="9" customWidth="1"/>
    <col min="11703" max="11703" width="15" style="9" customWidth="1"/>
    <col min="11704" max="11704" width="17.5703125" style="9" customWidth="1"/>
    <col min="11705" max="11705" width="12.42578125" style="9" customWidth="1"/>
    <col min="11706" max="11706" width="43.28515625" style="9" customWidth="1"/>
    <col min="11707" max="11707" width="27.85546875" style="9" customWidth="1"/>
    <col min="11708" max="11709" width="18.85546875" style="9" customWidth="1"/>
    <col min="11710" max="11710" width="17.5703125" style="9" customWidth="1"/>
    <col min="11711" max="11711" width="20.140625" style="9" customWidth="1"/>
    <col min="11712" max="11712" width="16.28515625" style="9" customWidth="1"/>
    <col min="11713" max="11713" width="17.5703125" style="9" customWidth="1"/>
    <col min="11714" max="11716" width="12.42578125" style="9" customWidth="1"/>
    <col min="11717" max="11718" width="26.5703125" style="9" customWidth="1"/>
    <col min="11719" max="11720" width="21.42578125" style="9" customWidth="1"/>
    <col min="11721" max="11722" width="17.5703125" style="9" customWidth="1"/>
    <col min="11723" max="11723" width="12.42578125" style="9" customWidth="1"/>
    <col min="11724" max="11724" width="101.140625" style="9" customWidth="1"/>
    <col min="11725" max="11725" width="17.5703125" style="9" customWidth="1"/>
    <col min="11726" max="11892" width="12.42578125" style="9" customWidth="1"/>
    <col min="11893" max="11893" width="20.140625" style="9" customWidth="1"/>
    <col min="11894" max="11894" width="26.5703125" style="9" customWidth="1"/>
    <col min="11895" max="11895" width="29.140625" style="9" customWidth="1"/>
    <col min="11896" max="11897" width="13.7109375" style="9" customWidth="1"/>
    <col min="11898" max="11899" width="12.42578125" style="9" customWidth="1"/>
    <col min="11900" max="11900" width="20.140625" style="9" customWidth="1"/>
    <col min="11901" max="11901" width="15" style="9" customWidth="1"/>
    <col min="11902" max="11902" width="12.42578125" style="9" customWidth="1"/>
    <col min="11903" max="11903" width="17.5703125" style="9" customWidth="1"/>
    <col min="11904" max="11904" width="15" style="9" customWidth="1"/>
    <col min="11905" max="11905" width="16.28515625" style="9" customWidth="1"/>
    <col min="11906" max="11906" width="24" style="9" customWidth="1"/>
    <col min="11907" max="11907" width="22.7109375" style="9" customWidth="1"/>
    <col min="11908" max="11908" width="30.42578125" style="9" customWidth="1"/>
    <col min="11909" max="11909" width="11.140625" style="9" customWidth="1"/>
    <col min="11910" max="11910" width="20.140625" style="9" customWidth="1"/>
    <col min="11911" max="11911" width="27.85546875" style="9" customWidth="1"/>
    <col min="11912" max="11912" width="17.5703125" style="9" customWidth="1"/>
    <col min="11913" max="11914" width="8.5703125" style="9" customWidth="1"/>
    <col min="11915" max="11915" width="16.28515625" style="9" customWidth="1"/>
    <col min="11916" max="11916" width="25.28515625" style="9" customWidth="1"/>
    <col min="11917" max="11917" width="18.85546875" style="9" customWidth="1"/>
    <col min="11918" max="11918" width="24" style="9" customWidth="1"/>
    <col min="11919" max="11919" width="12.42578125" style="9" customWidth="1"/>
    <col min="11920" max="11920" width="15" style="9" customWidth="1"/>
    <col min="11921" max="11921" width="18.85546875" style="9" customWidth="1"/>
    <col min="11922" max="11922" width="6" style="9" customWidth="1"/>
    <col min="11923" max="11923" width="22.7109375" style="9" customWidth="1"/>
    <col min="11924" max="11924" width="31.7109375" style="9" customWidth="1"/>
    <col min="11925" max="11926" width="13.7109375" style="9" customWidth="1"/>
    <col min="11927" max="11927" width="16.28515625" style="9" customWidth="1"/>
    <col min="11928" max="11928" width="22.7109375" style="9" customWidth="1"/>
    <col min="11929" max="11929" width="21.42578125" style="9" customWidth="1"/>
    <col min="11930" max="11930" width="17.5703125" style="9" customWidth="1"/>
    <col min="11931" max="11932" width="16.28515625" style="9" customWidth="1"/>
    <col min="11933" max="11933" width="13.7109375" style="9" customWidth="1"/>
    <col min="11934" max="11934" width="8.5703125" style="9" customWidth="1"/>
    <col min="11935" max="11935" width="15" style="9" customWidth="1"/>
    <col min="11936" max="11936" width="17.5703125" style="9" customWidth="1"/>
    <col min="11937" max="11937" width="26.5703125" style="9" customWidth="1"/>
    <col min="11938" max="11938" width="25.28515625" style="9" customWidth="1"/>
    <col min="11939" max="11940" width="17.5703125" style="9" customWidth="1"/>
    <col min="11941" max="11941" width="12.42578125" style="9" customWidth="1"/>
    <col min="11942" max="11942" width="17.5703125" style="9" customWidth="1"/>
    <col min="11943" max="11943" width="12.42578125" style="9" customWidth="1"/>
    <col min="11944" max="11944" width="15" style="9" customWidth="1"/>
    <col min="11945" max="11945" width="16.28515625" style="9" customWidth="1"/>
    <col min="11946" max="11947" width="17.5703125" style="9" customWidth="1"/>
    <col min="11948" max="11948" width="27.85546875" style="9" customWidth="1"/>
    <col min="11949" max="11949" width="13.7109375" style="9" customWidth="1"/>
    <col min="11950" max="11951" width="17.5703125" style="9" customWidth="1"/>
    <col min="11952" max="11952" width="15" style="9" customWidth="1"/>
    <col min="11953" max="11954" width="12.42578125" style="9" customWidth="1"/>
    <col min="11955" max="11956" width="17.5703125" style="9" customWidth="1"/>
    <col min="11957" max="11957" width="22.7109375" style="9" customWidth="1"/>
    <col min="11958" max="11958" width="17.5703125" style="9" customWidth="1"/>
    <col min="11959" max="11959" width="15" style="9" customWidth="1"/>
    <col min="11960" max="11960" width="17.5703125" style="9" customWidth="1"/>
    <col min="11961" max="11961" width="12.42578125" style="9" customWidth="1"/>
    <col min="11962" max="11962" width="43.28515625" style="9" customWidth="1"/>
    <col min="11963" max="11963" width="27.85546875" style="9" customWidth="1"/>
    <col min="11964" max="11965" width="18.85546875" style="9" customWidth="1"/>
    <col min="11966" max="11966" width="17.5703125" style="9" customWidth="1"/>
    <col min="11967" max="11967" width="20.140625" style="9" customWidth="1"/>
    <col min="11968" max="11968" width="16.28515625" style="9" customWidth="1"/>
    <col min="11969" max="11969" width="17.5703125" style="9" customWidth="1"/>
    <col min="11970" max="11972" width="12.42578125" style="9" customWidth="1"/>
    <col min="11973" max="11974" width="26.5703125" style="9" customWidth="1"/>
    <col min="11975" max="11976" width="21.42578125" style="9" customWidth="1"/>
    <col min="11977" max="11978" width="17.5703125" style="9" customWidth="1"/>
    <col min="11979" max="11979" width="12.42578125" style="9" customWidth="1"/>
    <col min="11980" max="11980" width="101.140625" style="9" customWidth="1"/>
    <col min="11981" max="11981" width="17.5703125" style="9" customWidth="1"/>
    <col min="11982" max="12148" width="12.42578125" style="9" customWidth="1"/>
    <col min="12149" max="12149" width="20.140625" style="9" customWidth="1"/>
    <col min="12150" max="12150" width="26.5703125" style="9" customWidth="1"/>
    <col min="12151" max="12151" width="29.140625" style="9" customWidth="1"/>
    <col min="12152" max="12153" width="13.7109375" style="9" customWidth="1"/>
    <col min="12154" max="12155" width="12.42578125" style="9" customWidth="1"/>
    <col min="12156" max="12156" width="20.140625" style="9" customWidth="1"/>
    <col min="12157" max="12157" width="15" style="9" customWidth="1"/>
    <col min="12158" max="12158" width="12.42578125" style="9" customWidth="1"/>
    <col min="12159" max="12159" width="17.5703125" style="9" customWidth="1"/>
    <col min="12160" max="12160" width="15" style="9" customWidth="1"/>
    <col min="12161" max="12161" width="16.28515625" style="9" customWidth="1"/>
    <col min="12162" max="12162" width="24" style="9" customWidth="1"/>
    <col min="12163" max="12163" width="22.7109375" style="9" customWidth="1"/>
    <col min="12164" max="12164" width="30.42578125" style="9" customWidth="1"/>
    <col min="12165" max="12165" width="11.140625" style="9" customWidth="1"/>
    <col min="12166" max="12166" width="20.140625" style="9" customWidth="1"/>
    <col min="12167" max="12167" width="27.85546875" style="9" customWidth="1"/>
    <col min="12168" max="12168" width="17.5703125" style="9" customWidth="1"/>
    <col min="12169" max="12170" width="8.5703125" style="9" customWidth="1"/>
    <col min="12171" max="12171" width="16.28515625" style="9" customWidth="1"/>
    <col min="12172" max="12172" width="25.28515625" style="9" customWidth="1"/>
    <col min="12173" max="12173" width="18.85546875" style="9" customWidth="1"/>
    <col min="12174" max="12174" width="24" style="9" customWidth="1"/>
    <col min="12175" max="12175" width="12.42578125" style="9" customWidth="1"/>
    <col min="12176" max="12176" width="15" style="9" customWidth="1"/>
    <col min="12177" max="12177" width="18.85546875" style="9" customWidth="1"/>
    <col min="12178" max="12178" width="6" style="9" customWidth="1"/>
    <col min="12179" max="12179" width="22.7109375" style="9" customWidth="1"/>
    <col min="12180" max="12180" width="31.7109375" style="9" customWidth="1"/>
    <col min="12181" max="12182" width="13.7109375" style="9" customWidth="1"/>
    <col min="12183" max="12183" width="16.28515625" style="9" customWidth="1"/>
    <col min="12184" max="12184" width="22.7109375" style="9" customWidth="1"/>
    <col min="12185" max="12185" width="21.42578125" style="9" customWidth="1"/>
    <col min="12186" max="12186" width="17.5703125" style="9" customWidth="1"/>
    <col min="12187" max="12188" width="16.28515625" style="9" customWidth="1"/>
    <col min="12189" max="12189" width="13.7109375" style="9" customWidth="1"/>
    <col min="12190" max="12190" width="8.5703125" style="9" customWidth="1"/>
    <col min="12191" max="12191" width="15" style="9" customWidth="1"/>
    <col min="12192" max="12192" width="17.5703125" style="9" customWidth="1"/>
    <col min="12193" max="12193" width="26.5703125" style="9" customWidth="1"/>
    <col min="12194" max="12194" width="25.28515625" style="9" customWidth="1"/>
    <col min="12195" max="12196" width="17.5703125" style="9" customWidth="1"/>
    <col min="12197" max="12197" width="12.42578125" style="9" customWidth="1"/>
    <col min="12198" max="12198" width="17.5703125" style="9" customWidth="1"/>
    <col min="12199" max="12199" width="12.42578125" style="9" customWidth="1"/>
    <col min="12200" max="12200" width="15" style="9" customWidth="1"/>
    <col min="12201" max="12201" width="16.28515625" style="9" customWidth="1"/>
    <col min="12202" max="12203" width="17.5703125" style="9" customWidth="1"/>
    <col min="12204" max="12204" width="27.85546875" style="9" customWidth="1"/>
    <col min="12205" max="12205" width="13.7109375" style="9" customWidth="1"/>
    <col min="12206" max="12207" width="17.5703125" style="9" customWidth="1"/>
    <col min="12208" max="12208" width="15" style="9" customWidth="1"/>
    <col min="12209" max="12210" width="12.42578125" style="9" customWidth="1"/>
    <col min="12211" max="12212" width="17.5703125" style="9" customWidth="1"/>
    <col min="12213" max="12213" width="22.7109375" style="9" customWidth="1"/>
    <col min="12214" max="12214" width="17.5703125" style="9" customWidth="1"/>
    <col min="12215" max="12215" width="15" style="9" customWidth="1"/>
    <col min="12216" max="12216" width="17.5703125" style="9" customWidth="1"/>
    <col min="12217" max="12217" width="12.42578125" style="9" customWidth="1"/>
    <col min="12218" max="12218" width="43.28515625" style="9" customWidth="1"/>
    <col min="12219" max="12219" width="27.85546875" style="9" customWidth="1"/>
    <col min="12220" max="12221" width="18.85546875" style="9" customWidth="1"/>
    <col min="12222" max="12222" width="17.5703125" style="9" customWidth="1"/>
    <col min="12223" max="12223" width="20.140625" style="9" customWidth="1"/>
    <col min="12224" max="12224" width="16.28515625" style="9" customWidth="1"/>
    <col min="12225" max="12225" width="17.5703125" style="9" customWidth="1"/>
    <col min="12226" max="12228" width="12.42578125" style="9" customWidth="1"/>
    <col min="12229" max="12230" width="26.5703125" style="9" customWidth="1"/>
    <col min="12231" max="12232" width="21.42578125" style="9" customWidth="1"/>
    <col min="12233" max="12234" width="17.5703125" style="9" customWidth="1"/>
    <col min="12235" max="12235" width="12.42578125" style="9" customWidth="1"/>
    <col min="12236" max="12236" width="101.140625" style="9" customWidth="1"/>
    <col min="12237" max="12237" width="17.5703125" style="9" customWidth="1"/>
    <col min="12238" max="12404" width="12.42578125" style="9" customWidth="1"/>
    <col min="12405" max="12405" width="20.140625" style="9" customWidth="1"/>
    <col min="12406" max="12406" width="26.5703125" style="9" customWidth="1"/>
    <col min="12407" max="12407" width="29.140625" style="9" customWidth="1"/>
    <col min="12408" max="12409" width="13.7109375" style="9" customWidth="1"/>
    <col min="12410" max="12411" width="12.42578125" style="9" customWidth="1"/>
    <col min="12412" max="12412" width="20.140625" style="9" customWidth="1"/>
    <col min="12413" max="12413" width="15" style="9" customWidth="1"/>
    <col min="12414" max="12414" width="12.42578125" style="9" customWidth="1"/>
    <col min="12415" max="12415" width="17.5703125" style="9" customWidth="1"/>
    <col min="12416" max="12416" width="15" style="9" customWidth="1"/>
    <col min="12417" max="12417" width="16.28515625" style="9" customWidth="1"/>
    <col min="12418" max="12418" width="24" style="9" customWidth="1"/>
    <col min="12419" max="12419" width="22.7109375" style="9" customWidth="1"/>
    <col min="12420" max="12420" width="30.42578125" style="9" customWidth="1"/>
    <col min="12421" max="12421" width="11.140625" style="9" customWidth="1"/>
    <col min="12422" max="12422" width="20.140625" style="9" customWidth="1"/>
    <col min="12423" max="12423" width="27.85546875" style="9" customWidth="1"/>
    <col min="12424" max="12424" width="17.5703125" style="9" customWidth="1"/>
    <col min="12425" max="12426" width="8.5703125" style="9" customWidth="1"/>
    <col min="12427" max="12427" width="16.28515625" style="9" customWidth="1"/>
    <col min="12428" max="12428" width="25.28515625" style="9" customWidth="1"/>
    <col min="12429" max="12429" width="18.85546875" style="9" customWidth="1"/>
    <col min="12430" max="12430" width="24" style="9" customWidth="1"/>
    <col min="12431" max="12431" width="12.42578125" style="9" customWidth="1"/>
    <col min="12432" max="12432" width="15" style="9" customWidth="1"/>
    <col min="12433" max="12433" width="18.85546875" style="9" customWidth="1"/>
    <col min="12434" max="12434" width="6" style="9" customWidth="1"/>
    <col min="12435" max="12435" width="22.7109375" style="9" customWidth="1"/>
    <col min="12436" max="12436" width="31.7109375" style="9" customWidth="1"/>
    <col min="12437" max="12438" width="13.7109375" style="9" customWidth="1"/>
    <col min="12439" max="12439" width="16.28515625" style="9" customWidth="1"/>
    <col min="12440" max="12440" width="22.7109375" style="9" customWidth="1"/>
    <col min="12441" max="12441" width="21.42578125" style="9" customWidth="1"/>
    <col min="12442" max="12442" width="17.5703125" style="9" customWidth="1"/>
    <col min="12443" max="12444" width="16.28515625" style="9" customWidth="1"/>
    <col min="12445" max="12445" width="13.7109375" style="9" customWidth="1"/>
    <col min="12446" max="12446" width="8.5703125" style="9" customWidth="1"/>
    <col min="12447" max="12447" width="15" style="9" customWidth="1"/>
    <col min="12448" max="12448" width="17.5703125" style="9" customWidth="1"/>
    <col min="12449" max="12449" width="26.5703125" style="9" customWidth="1"/>
    <col min="12450" max="12450" width="25.28515625" style="9" customWidth="1"/>
    <col min="12451" max="12452" width="17.5703125" style="9" customWidth="1"/>
    <col min="12453" max="12453" width="12.42578125" style="9" customWidth="1"/>
    <col min="12454" max="12454" width="17.5703125" style="9" customWidth="1"/>
    <col min="12455" max="12455" width="12.42578125" style="9" customWidth="1"/>
    <col min="12456" max="12456" width="15" style="9" customWidth="1"/>
    <col min="12457" max="12457" width="16.28515625" style="9" customWidth="1"/>
    <col min="12458" max="12459" width="17.5703125" style="9" customWidth="1"/>
    <col min="12460" max="12460" width="27.85546875" style="9" customWidth="1"/>
    <col min="12461" max="12461" width="13.7109375" style="9" customWidth="1"/>
    <col min="12462" max="12463" width="17.5703125" style="9" customWidth="1"/>
    <col min="12464" max="12464" width="15" style="9" customWidth="1"/>
    <col min="12465" max="12466" width="12.42578125" style="9" customWidth="1"/>
    <col min="12467" max="12468" width="17.5703125" style="9" customWidth="1"/>
    <col min="12469" max="12469" width="22.7109375" style="9" customWidth="1"/>
    <col min="12470" max="12470" width="17.5703125" style="9" customWidth="1"/>
    <col min="12471" max="12471" width="15" style="9" customWidth="1"/>
    <col min="12472" max="12472" width="17.5703125" style="9" customWidth="1"/>
    <col min="12473" max="12473" width="12.42578125" style="9" customWidth="1"/>
    <col min="12474" max="12474" width="43.28515625" style="9" customWidth="1"/>
    <col min="12475" max="12475" width="27.85546875" style="9" customWidth="1"/>
    <col min="12476" max="12477" width="18.85546875" style="9" customWidth="1"/>
    <col min="12478" max="12478" width="17.5703125" style="9" customWidth="1"/>
    <col min="12479" max="12479" width="20.140625" style="9" customWidth="1"/>
    <col min="12480" max="12480" width="16.28515625" style="9" customWidth="1"/>
    <col min="12481" max="12481" width="17.5703125" style="9" customWidth="1"/>
    <col min="12482" max="12484" width="12.42578125" style="9" customWidth="1"/>
    <col min="12485" max="12486" width="26.5703125" style="9" customWidth="1"/>
    <col min="12487" max="12488" width="21.42578125" style="9" customWidth="1"/>
    <col min="12489" max="12490" width="17.5703125" style="9" customWidth="1"/>
    <col min="12491" max="12491" width="12.42578125" style="9" customWidth="1"/>
    <col min="12492" max="12492" width="101.140625" style="9" customWidth="1"/>
    <col min="12493" max="12493" width="17.5703125" style="9" customWidth="1"/>
    <col min="12494" max="12660" width="12.42578125" style="9" customWidth="1"/>
    <col min="12661" max="12661" width="20.140625" style="9" customWidth="1"/>
    <col min="12662" max="12662" width="26.5703125" style="9" customWidth="1"/>
    <col min="12663" max="12663" width="29.140625" style="9" customWidth="1"/>
    <col min="12664" max="12665" width="13.7109375" style="9" customWidth="1"/>
    <col min="12666" max="12667" width="12.42578125" style="9" customWidth="1"/>
    <col min="12668" max="12668" width="20.140625" style="9" customWidth="1"/>
    <col min="12669" max="12669" width="15" style="9" customWidth="1"/>
    <col min="12670" max="12670" width="12.42578125" style="9" customWidth="1"/>
    <col min="12671" max="12671" width="17.5703125" style="9" customWidth="1"/>
    <col min="12672" max="12672" width="15" style="9" customWidth="1"/>
    <col min="12673" max="12673" width="16.28515625" style="9" customWidth="1"/>
    <col min="12674" max="12674" width="24" style="9" customWidth="1"/>
    <col min="12675" max="12675" width="22.7109375" style="9" customWidth="1"/>
    <col min="12676" max="12676" width="30.42578125" style="9" customWidth="1"/>
    <col min="12677" max="12677" width="11.140625" style="9" customWidth="1"/>
    <col min="12678" max="12678" width="20.140625" style="9" customWidth="1"/>
    <col min="12679" max="12679" width="27.85546875" style="9" customWidth="1"/>
    <col min="12680" max="12680" width="17.5703125" style="9" customWidth="1"/>
    <col min="12681" max="12682" width="8.5703125" style="9" customWidth="1"/>
    <col min="12683" max="12683" width="16.28515625" style="9" customWidth="1"/>
    <col min="12684" max="12684" width="25.28515625" style="9" customWidth="1"/>
    <col min="12685" max="12685" width="18.85546875" style="9" customWidth="1"/>
    <col min="12686" max="12686" width="24" style="9" customWidth="1"/>
    <col min="12687" max="12687" width="12.42578125" style="9" customWidth="1"/>
    <col min="12688" max="12688" width="15" style="9" customWidth="1"/>
    <col min="12689" max="12689" width="18.85546875" style="9" customWidth="1"/>
    <col min="12690" max="12690" width="6" style="9" customWidth="1"/>
    <col min="12691" max="12691" width="22.7109375" style="9" customWidth="1"/>
    <col min="12692" max="12692" width="31.7109375" style="9" customWidth="1"/>
    <col min="12693" max="12694" width="13.7109375" style="9" customWidth="1"/>
    <col min="12695" max="12695" width="16.28515625" style="9" customWidth="1"/>
    <col min="12696" max="12696" width="22.7109375" style="9" customWidth="1"/>
    <col min="12697" max="12697" width="21.42578125" style="9" customWidth="1"/>
    <col min="12698" max="12698" width="17.5703125" style="9" customWidth="1"/>
    <col min="12699" max="12700" width="16.28515625" style="9" customWidth="1"/>
    <col min="12701" max="12701" width="13.7109375" style="9" customWidth="1"/>
    <col min="12702" max="12702" width="8.5703125" style="9" customWidth="1"/>
    <col min="12703" max="12703" width="15" style="9" customWidth="1"/>
    <col min="12704" max="12704" width="17.5703125" style="9" customWidth="1"/>
    <col min="12705" max="12705" width="26.5703125" style="9" customWidth="1"/>
    <col min="12706" max="12706" width="25.28515625" style="9" customWidth="1"/>
    <col min="12707" max="12708" width="17.5703125" style="9" customWidth="1"/>
    <col min="12709" max="12709" width="12.42578125" style="9" customWidth="1"/>
    <col min="12710" max="12710" width="17.5703125" style="9" customWidth="1"/>
    <col min="12711" max="12711" width="12.42578125" style="9" customWidth="1"/>
    <col min="12712" max="12712" width="15" style="9" customWidth="1"/>
    <col min="12713" max="12713" width="16.28515625" style="9" customWidth="1"/>
    <col min="12714" max="12715" width="17.5703125" style="9" customWidth="1"/>
    <col min="12716" max="12716" width="27.85546875" style="9" customWidth="1"/>
    <col min="12717" max="12717" width="13.7109375" style="9" customWidth="1"/>
    <col min="12718" max="12719" width="17.5703125" style="9" customWidth="1"/>
    <col min="12720" max="12720" width="15" style="9" customWidth="1"/>
    <col min="12721" max="12722" width="12.42578125" style="9" customWidth="1"/>
    <col min="12723" max="12724" width="17.5703125" style="9" customWidth="1"/>
    <col min="12725" max="12725" width="22.7109375" style="9" customWidth="1"/>
    <col min="12726" max="12726" width="17.5703125" style="9" customWidth="1"/>
    <col min="12727" max="12727" width="15" style="9" customWidth="1"/>
    <col min="12728" max="12728" width="17.5703125" style="9" customWidth="1"/>
    <col min="12729" max="12729" width="12.42578125" style="9" customWidth="1"/>
    <col min="12730" max="12730" width="43.28515625" style="9" customWidth="1"/>
    <col min="12731" max="12731" width="27.85546875" style="9" customWidth="1"/>
    <col min="12732" max="12733" width="18.85546875" style="9" customWidth="1"/>
    <col min="12734" max="12734" width="17.5703125" style="9" customWidth="1"/>
    <col min="12735" max="12735" width="20.140625" style="9" customWidth="1"/>
    <col min="12736" max="12736" width="16.28515625" style="9" customWidth="1"/>
    <col min="12737" max="12737" width="17.5703125" style="9" customWidth="1"/>
    <col min="12738" max="12740" width="12.42578125" style="9" customWidth="1"/>
    <col min="12741" max="12742" width="26.5703125" style="9" customWidth="1"/>
    <col min="12743" max="12744" width="21.42578125" style="9" customWidth="1"/>
    <col min="12745" max="12746" width="17.5703125" style="9" customWidth="1"/>
    <col min="12747" max="12747" width="12.42578125" style="9" customWidth="1"/>
    <col min="12748" max="12748" width="101.140625" style="9" customWidth="1"/>
    <col min="12749" max="12749" width="17.5703125" style="9" customWidth="1"/>
    <col min="12750" max="12916" width="12.42578125" style="9" customWidth="1"/>
    <col min="12917" max="12917" width="20.140625" style="9" customWidth="1"/>
    <col min="12918" max="12918" width="26.5703125" style="9" customWidth="1"/>
    <col min="12919" max="12919" width="29.140625" style="9" customWidth="1"/>
    <col min="12920" max="12921" width="13.7109375" style="9" customWidth="1"/>
    <col min="12922" max="12923" width="12.42578125" style="9" customWidth="1"/>
    <col min="12924" max="12924" width="20.140625" style="9" customWidth="1"/>
    <col min="12925" max="12925" width="15" style="9" customWidth="1"/>
    <col min="12926" max="12926" width="12.42578125" style="9" customWidth="1"/>
    <col min="12927" max="12927" width="17.5703125" style="9" customWidth="1"/>
    <col min="12928" max="12928" width="15" style="9" customWidth="1"/>
    <col min="12929" max="12929" width="16.28515625" style="9" customWidth="1"/>
    <col min="12930" max="12930" width="24" style="9" customWidth="1"/>
    <col min="12931" max="12931" width="22.7109375" style="9" customWidth="1"/>
    <col min="12932" max="12932" width="30.42578125" style="9" customWidth="1"/>
    <col min="12933" max="12933" width="11.140625" style="9" customWidth="1"/>
    <col min="12934" max="12934" width="20.140625" style="9" customWidth="1"/>
    <col min="12935" max="12935" width="27.85546875" style="9" customWidth="1"/>
    <col min="12936" max="12936" width="17.5703125" style="9" customWidth="1"/>
    <col min="12937" max="12938" width="8.5703125" style="9" customWidth="1"/>
    <col min="12939" max="12939" width="16.28515625" style="9" customWidth="1"/>
    <col min="12940" max="12940" width="25.28515625" style="9" customWidth="1"/>
    <col min="12941" max="12941" width="18.85546875" style="9" customWidth="1"/>
    <col min="12942" max="12942" width="24" style="9" customWidth="1"/>
    <col min="12943" max="12943" width="12.42578125" style="9" customWidth="1"/>
    <col min="12944" max="12944" width="15" style="9" customWidth="1"/>
    <col min="12945" max="12945" width="18.85546875" style="9" customWidth="1"/>
    <col min="12946" max="12946" width="6" style="9" customWidth="1"/>
    <col min="12947" max="12947" width="22.7109375" style="9" customWidth="1"/>
    <col min="12948" max="12948" width="31.7109375" style="9" customWidth="1"/>
    <col min="12949" max="12950" width="13.7109375" style="9" customWidth="1"/>
    <col min="12951" max="12951" width="16.28515625" style="9" customWidth="1"/>
    <col min="12952" max="12952" width="22.7109375" style="9" customWidth="1"/>
    <col min="12953" max="12953" width="21.42578125" style="9" customWidth="1"/>
    <col min="12954" max="12954" width="17.5703125" style="9" customWidth="1"/>
    <col min="12955" max="12956" width="16.28515625" style="9" customWidth="1"/>
    <col min="12957" max="12957" width="13.7109375" style="9" customWidth="1"/>
    <col min="12958" max="12958" width="8.5703125" style="9" customWidth="1"/>
    <col min="12959" max="12959" width="15" style="9" customWidth="1"/>
    <col min="12960" max="12960" width="17.5703125" style="9" customWidth="1"/>
    <col min="12961" max="12961" width="26.5703125" style="9" customWidth="1"/>
    <col min="12962" max="12962" width="25.28515625" style="9" customWidth="1"/>
    <col min="12963" max="12964" width="17.5703125" style="9" customWidth="1"/>
    <col min="12965" max="12965" width="12.42578125" style="9" customWidth="1"/>
    <col min="12966" max="12966" width="17.5703125" style="9" customWidth="1"/>
    <col min="12967" max="12967" width="12.42578125" style="9" customWidth="1"/>
    <col min="12968" max="12968" width="15" style="9" customWidth="1"/>
    <col min="12969" max="12969" width="16.28515625" style="9" customWidth="1"/>
    <col min="12970" max="12971" width="17.5703125" style="9" customWidth="1"/>
    <col min="12972" max="12972" width="27.85546875" style="9" customWidth="1"/>
    <col min="12973" max="12973" width="13.7109375" style="9" customWidth="1"/>
    <col min="12974" max="12975" width="17.5703125" style="9" customWidth="1"/>
    <col min="12976" max="12976" width="15" style="9" customWidth="1"/>
    <col min="12977" max="12978" width="12.42578125" style="9" customWidth="1"/>
    <col min="12979" max="12980" width="17.5703125" style="9" customWidth="1"/>
    <col min="12981" max="12981" width="22.7109375" style="9" customWidth="1"/>
    <col min="12982" max="12982" width="17.5703125" style="9" customWidth="1"/>
    <col min="12983" max="12983" width="15" style="9" customWidth="1"/>
    <col min="12984" max="12984" width="17.5703125" style="9" customWidth="1"/>
    <col min="12985" max="12985" width="12.42578125" style="9" customWidth="1"/>
    <col min="12986" max="12986" width="43.28515625" style="9" customWidth="1"/>
    <col min="12987" max="12987" width="27.85546875" style="9" customWidth="1"/>
    <col min="12988" max="12989" width="18.85546875" style="9" customWidth="1"/>
    <col min="12990" max="12990" width="17.5703125" style="9" customWidth="1"/>
    <col min="12991" max="12991" width="20.140625" style="9" customWidth="1"/>
    <col min="12992" max="12992" width="16.28515625" style="9" customWidth="1"/>
    <col min="12993" max="12993" width="17.5703125" style="9" customWidth="1"/>
    <col min="12994" max="12996" width="12.42578125" style="9" customWidth="1"/>
    <col min="12997" max="12998" width="26.5703125" style="9" customWidth="1"/>
    <col min="12999" max="13000" width="21.42578125" style="9" customWidth="1"/>
    <col min="13001" max="13002" width="17.5703125" style="9" customWidth="1"/>
    <col min="13003" max="13003" width="12.42578125" style="9" customWidth="1"/>
    <col min="13004" max="13004" width="101.140625" style="9" customWidth="1"/>
    <col min="13005" max="13005" width="17.5703125" style="9" customWidth="1"/>
    <col min="13006" max="13172" width="12.42578125" style="9" customWidth="1"/>
    <col min="13173" max="13173" width="20.140625" style="9" customWidth="1"/>
    <col min="13174" max="13174" width="26.5703125" style="9" customWidth="1"/>
    <col min="13175" max="13175" width="29.140625" style="9" customWidth="1"/>
    <col min="13176" max="13177" width="13.7109375" style="9" customWidth="1"/>
    <col min="13178" max="13179" width="12.42578125" style="9" customWidth="1"/>
    <col min="13180" max="13180" width="20.140625" style="9" customWidth="1"/>
    <col min="13181" max="13181" width="15" style="9" customWidth="1"/>
    <col min="13182" max="13182" width="12.42578125" style="9" customWidth="1"/>
    <col min="13183" max="13183" width="17.5703125" style="9" customWidth="1"/>
    <col min="13184" max="13184" width="15" style="9" customWidth="1"/>
    <col min="13185" max="13185" width="16.28515625" style="9" customWidth="1"/>
    <col min="13186" max="13186" width="24" style="9" customWidth="1"/>
    <col min="13187" max="13187" width="22.7109375" style="9" customWidth="1"/>
    <col min="13188" max="13188" width="30.42578125" style="9" customWidth="1"/>
    <col min="13189" max="13189" width="11.140625" style="9" customWidth="1"/>
    <col min="13190" max="13190" width="20.140625" style="9" customWidth="1"/>
    <col min="13191" max="13191" width="27.85546875" style="9" customWidth="1"/>
    <col min="13192" max="13192" width="17.5703125" style="9" customWidth="1"/>
    <col min="13193" max="13194" width="8.5703125" style="9" customWidth="1"/>
    <col min="13195" max="13195" width="16.28515625" style="9" customWidth="1"/>
    <col min="13196" max="13196" width="25.28515625" style="9" customWidth="1"/>
    <col min="13197" max="13197" width="18.85546875" style="9" customWidth="1"/>
    <col min="13198" max="13198" width="24" style="9" customWidth="1"/>
    <col min="13199" max="13199" width="12.42578125" style="9" customWidth="1"/>
    <col min="13200" max="13200" width="15" style="9" customWidth="1"/>
    <col min="13201" max="13201" width="18.85546875" style="9" customWidth="1"/>
    <col min="13202" max="13202" width="6" style="9" customWidth="1"/>
    <col min="13203" max="13203" width="22.7109375" style="9" customWidth="1"/>
    <col min="13204" max="13204" width="31.7109375" style="9" customWidth="1"/>
    <col min="13205" max="13206" width="13.7109375" style="9" customWidth="1"/>
    <col min="13207" max="13207" width="16.28515625" style="9" customWidth="1"/>
    <col min="13208" max="13208" width="22.7109375" style="9" customWidth="1"/>
    <col min="13209" max="13209" width="21.42578125" style="9" customWidth="1"/>
    <col min="13210" max="13210" width="17.5703125" style="9" customWidth="1"/>
    <col min="13211" max="13212" width="16.28515625" style="9" customWidth="1"/>
    <col min="13213" max="13213" width="13.7109375" style="9" customWidth="1"/>
    <col min="13214" max="13214" width="8.5703125" style="9" customWidth="1"/>
    <col min="13215" max="13215" width="15" style="9" customWidth="1"/>
    <col min="13216" max="13216" width="17.5703125" style="9" customWidth="1"/>
    <col min="13217" max="13217" width="26.5703125" style="9" customWidth="1"/>
    <col min="13218" max="13218" width="25.28515625" style="9" customWidth="1"/>
    <col min="13219" max="13220" width="17.5703125" style="9" customWidth="1"/>
    <col min="13221" max="13221" width="12.42578125" style="9" customWidth="1"/>
    <col min="13222" max="13222" width="17.5703125" style="9" customWidth="1"/>
    <col min="13223" max="13223" width="12.42578125" style="9" customWidth="1"/>
    <col min="13224" max="13224" width="15" style="9" customWidth="1"/>
    <col min="13225" max="13225" width="16.28515625" style="9" customWidth="1"/>
    <col min="13226" max="13227" width="17.5703125" style="9" customWidth="1"/>
    <col min="13228" max="13228" width="27.85546875" style="9" customWidth="1"/>
    <col min="13229" max="13229" width="13.7109375" style="9" customWidth="1"/>
    <col min="13230" max="13231" width="17.5703125" style="9" customWidth="1"/>
    <col min="13232" max="13232" width="15" style="9" customWidth="1"/>
    <col min="13233" max="13234" width="12.42578125" style="9" customWidth="1"/>
    <col min="13235" max="13236" width="17.5703125" style="9" customWidth="1"/>
    <col min="13237" max="13237" width="22.7109375" style="9" customWidth="1"/>
    <col min="13238" max="13238" width="17.5703125" style="9" customWidth="1"/>
    <col min="13239" max="13239" width="15" style="9" customWidth="1"/>
    <col min="13240" max="13240" width="17.5703125" style="9" customWidth="1"/>
    <col min="13241" max="13241" width="12.42578125" style="9" customWidth="1"/>
    <col min="13242" max="13242" width="43.28515625" style="9" customWidth="1"/>
    <col min="13243" max="13243" width="27.85546875" style="9" customWidth="1"/>
    <col min="13244" max="13245" width="18.85546875" style="9" customWidth="1"/>
    <col min="13246" max="13246" width="17.5703125" style="9" customWidth="1"/>
    <col min="13247" max="13247" width="20.140625" style="9" customWidth="1"/>
    <col min="13248" max="13248" width="16.28515625" style="9" customWidth="1"/>
    <col min="13249" max="13249" width="17.5703125" style="9" customWidth="1"/>
    <col min="13250" max="13252" width="12.42578125" style="9" customWidth="1"/>
    <col min="13253" max="13254" width="26.5703125" style="9" customWidth="1"/>
    <col min="13255" max="13256" width="21.42578125" style="9" customWidth="1"/>
    <col min="13257" max="13258" width="17.5703125" style="9" customWidth="1"/>
    <col min="13259" max="13259" width="12.42578125" style="9" customWidth="1"/>
    <col min="13260" max="13260" width="101.140625" style="9" customWidth="1"/>
    <col min="13261" max="13261" width="17.5703125" style="9" customWidth="1"/>
    <col min="13262" max="13428" width="12.42578125" style="9" customWidth="1"/>
    <col min="13429" max="13429" width="20.140625" style="9" customWidth="1"/>
    <col min="13430" max="13430" width="26.5703125" style="9" customWidth="1"/>
    <col min="13431" max="13431" width="29.140625" style="9" customWidth="1"/>
    <col min="13432" max="13433" width="13.7109375" style="9" customWidth="1"/>
    <col min="13434" max="13435" width="12.42578125" style="9" customWidth="1"/>
    <col min="13436" max="13436" width="20.140625" style="9" customWidth="1"/>
    <col min="13437" max="13437" width="15" style="9" customWidth="1"/>
    <col min="13438" max="13438" width="12.42578125" style="9" customWidth="1"/>
    <col min="13439" max="13439" width="17.5703125" style="9" customWidth="1"/>
    <col min="13440" max="13440" width="15" style="9" customWidth="1"/>
    <col min="13441" max="13441" width="16.28515625" style="9" customWidth="1"/>
    <col min="13442" max="13442" width="24" style="9" customWidth="1"/>
    <col min="13443" max="13443" width="22.7109375" style="9" customWidth="1"/>
    <col min="13444" max="13444" width="30.42578125" style="9" customWidth="1"/>
    <col min="13445" max="13445" width="11.140625" style="9" customWidth="1"/>
    <col min="13446" max="13446" width="20.140625" style="9" customWidth="1"/>
    <col min="13447" max="13447" width="27.85546875" style="9" customWidth="1"/>
    <col min="13448" max="13448" width="17.5703125" style="9" customWidth="1"/>
    <col min="13449" max="13450" width="8.5703125" style="9" customWidth="1"/>
    <col min="13451" max="13451" width="16.28515625" style="9" customWidth="1"/>
    <col min="13452" max="13452" width="25.28515625" style="9" customWidth="1"/>
    <col min="13453" max="13453" width="18.85546875" style="9" customWidth="1"/>
    <col min="13454" max="13454" width="24" style="9" customWidth="1"/>
    <col min="13455" max="13455" width="12.42578125" style="9" customWidth="1"/>
    <col min="13456" max="13456" width="15" style="9" customWidth="1"/>
    <col min="13457" max="13457" width="18.85546875" style="9" customWidth="1"/>
    <col min="13458" max="13458" width="6" style="9" customWidth="1"/>
    <col min="13459" max="13459" width="22.7109375" style="9" customWidth="1"/>
    <col min="13460" max="13460" width="31.7109375" style="9" customWidth="1"/>
    <col min="13461" max="13462" width="13.7109375" style="9" customWidth="1"/>
    <col min="13463" max="13463" width="16.28515625" style="9" customWidth="1"/>
    <col min="13464" max="13464" width="22.7109375" style="9" customWidth="1"/>
    <col min="13465" max="13465" width="21.42578125" style="9" customWidth="1"/>
    <col min="13466" max="13466" width="17.5703125" style="9" customWidth="1"/>
    <col min="13467" max="13468" width="16.28515625" style="9" customWidth="1"/>
    <col min="13469" max="13469" width="13.7109375" style="9" customWidth="1"/>
    <col min="13470" max="13470" width="8.5703125" style="9" customWidth="1"/>
    <col min="13471" max="13471" width="15" style="9" customWidth="1"/>
    <col min="13472" max="13472" width="17.5703125" style="9" customWidth="1"/>
    <col min="13473" max="13473" width="26.5703125" style="9" customWidth="1"/>
    <col min="13474" max="13474" width="25.28515625" style="9" customWidth="1"/>
    <col min="13475" max="13476" width="17.5703125" style="9" customWidth="1"/>
    <col min="13477" max="13477" width="12.42578125" style="9" customWidth="1"/>
    <col min="13478" max="13478" width="17.5703125" style="9" customWidth="1"/>
    <col min="13479" max="13479" width="12.42578125" style="9" customWidth="1"/>
    <col min="13480" max="13480" width="15" style="9" customWidth="1"/>
    <col min="13481" max="13481" width="16.28515625" style="9" customWidth="1"/>
    <col min="13482" max="13483" width="17.5703125" style="9" customWidth="1"/>
    <col min="13484" max="13484" width="27.85546875" style="9" customWidth="1"/>
    <col min="13485" max="13485" width="13.7109375" style="9" customWidth="1"/>
    <col min="13486" max="13487" width="17.5703125" style="9" customWidth="1"/>
    <col min="13488" max="13488" width="15" style="9" customWidth="1"/>
    <col min="13489" max="13490" width="12.42578125" style="9" customWidth="1"/>
    <col min="13491" max="13492" width="17.5703125" style="9" customWidth="1"/>
    <col min="13493" max="13493" width="22.7109375" style="9" customWidth="1"/>
    <col min="13494" max="13494" width="17.5703125" style="9" customWidth="1"/>
    <col min="13495" max="13495" width="15" style="9" customWidth="1"/>
    <col min="13496" max="13496" width="17.5703125" style="9" customWidth="1"/>
    <col min="13497" max="13497" width="12.42578125" style="9" customWidth="1"/>
    <col min="13498" max="13498" width="43.28515625" style="9" customWidth="1"/>
    <col min="13499" max="13499" width="27.85546875" style="9" customWidth="1"/>
    <col min="13500" max="13501" width="18.85546875" style="9" customWidth="1"/>
    <col min="13502" max="13502" width="17.5703125" style="9" customWidth="1"/>
    <col min="13503" max="13503" width="20.140625" style="9" customWidth="1"/>
    <col min="13504" max="13504" width="16.28515625" style="9" customWidth="1"/>
    <col min="13505" max="13505" width="17.5703125" style="9" customWidth="1"/>
    <col min="13506" max="13508" width="12.42578125" style="9" customWidth="1"/>
    <col min="13509" max="13510" width="26.5703125" style="9" customWidth="1"/>
    <col min="13511" max="13512" width="21.42578125" style="9" customWidth="1"/>
    <col min="13513" max="13514" width="17.5703125" style="9" customWidth="1"/>
    <col min="13515" max="13515" width="12.42578125" style="9" customWidth="1"/>
    <col min="13516" max="13516" width="101.140625" style="9" customWidth="1"/>
    <col min="13517" max="13517" width="17.5703125" style="9" customWidth="1"/>
    <col min="13518" max="13684" width="12.42578125" style="9" customWidth="1"/>
    <col min="13685" max="13685" width="20.140625" style="9" customWidth="1"/>
    <col min="13686" max="13686" width="26.5703125" style="9" customWidth="1"/>
    <col min="13687" max="13687" width="29.140625" style="9" customWidth="1"/>
    <col min="13688" max="13689" width="13.7109375" style="9" customWidth="1"/>
    <col min="13690" max="13691" width="12.42578125" style="9" customWidth="1"/>
    <col min="13692" max="13692" width="20.140625" style="9" customWidth="1"/>
    <col min="13693" max="13693" width="15" style="9" customWidth="1"/>
    <col min="13694" max="13694" width="12.42578125" style="9" customWidth="1"/>
    <col min="13695" max="13695" width="17.5703125" style="9" customWidth="1"/>
    <col min="13696" max="13696" width="15" style="9" customWidth="1"/>
    <col min="13697" max="13697" width="16.28515625" style="9" customWidth="1"/>
    <col min="13698" max="13698" width="24" style="9" customWidth="1"/>
    <col min="13699" max="13699" width="22.7109375" style="9" customWidth="1"/>
    <col min="13700" max="13700" width="30.42578125" style="9" customWidth="1"/>
    <col min="13701" max="13701" width="11.140625" style="9" customWidth="1"/>
    <col min="13702" max="13702" width="20.140625" style="9" customWidth="1"/>
    <col min="13703" max="13703" width="27.85546875" style="9" customWidth="1"/>
    <col min="13704" max="13704" width="17.5703125" style="9" customWidth="1"/>
    <col min="13705" max="13706" width="8.5703125" style="9" customWidth="1"/>
    <col min="13707" max="13707" width="16.28515625" style="9" customWidth="1"/>
    <col min="13708" max="13708" width="25.28515625" style="9" customWidth="1"/>
    <col min="13709" max="13709" width="18.85546875" style="9" customWidth="1"/>
    <col min="13710" max="13710" width="24" style="9" customWidth="1"/>
    <col min="13711" max="13711" width="12.42578125" style="9" customWidth="1"/>
    <col min="13712" max="13712" width="15" style="9" customWidth="1"/>
    <col min="13713" max="13713" width="18.85546875" style="9" customWidth="1"/>
    <col min="13714" max="13714" width="6" style="9" customWidth="1"/>
    <col min="13715" max="13715" width="22.7109375" style="9" customWidth="1"/>
    <col min="13716" max="13716" width="31.7109375" style="9" customWidth="1"/>
    <col min="13717" max="13718" width="13.7109375" style="9" customWidth="1"/>
    <col min="13719" max="13719" width="16.28515625" style="9" customWidth="1"/>
    <col min="13720" max="13720" width="22.7109375" style="9" customWidth="1"/>
    <col min="13721" max="13721" width="21.42578125" style="9" customWidth="1"/>
    <col min="13722" max="13722" width="17.5703125" style="9" customWidth="1"/>
    <col min="13723" max="13724" width="16.28515625" style="9" customWidth="1"/>
    <col min="13725" max="13725" width="13.7109375" style="9" customWidth="1"/>
    <col min="13726" max="13726" width="8.5703125" style="9" customWidth="1"/>
    <col min="13727" max="13727" width="15" style="9" customWidth="1"/>
    <col min="13728" max="13728" width="17.5703125" style="9" customWidth="1"/>
    <col min="13729" max="13729" width="26.5703125" style="9" customWidth="1"/>
    <col min="13730" max="13730" width="25.28515625" style="9" customWidth="1"/>
    <col min="13731" max="13732" width="17.5703125" style="9" customWidth="1"/>
    <col min="13733" max="13733" width="12.42578125" style="9" customWidth="1"/>
    <col min="13734" max="13734" width="17.5703125" style="9" customWidth="1"/>
    <col min="13735" max="13735" width="12.42578125" style="9" customWidth="1"/>
    <col min="13736" max="13736" width="15" style="9" customWidth="1"/>
    <col min="13737" max="13737" width="16.28515625" style="9" customWidth="1"/>
    <col min="13738" max="13739" width="17.5703125" style="9" customWidth="1"/>
    <col min="13740" max="13740" width="27.85546875" style="9" customWidth="1"/>
    <col min="13741" max="13741" width="13.7109375" style="9" customWidth="1"/>
    <col min="13742" max="13743" width="17.5703125" style="9" customWidth="1"/>
    <col min="13744" max="13744" width="15" style="9" customWidth="1"/>
    <col min="13745" max="13746" width="12.42578125" style="9" customWidth="1"/>
    <col min="13747" max="13748" width="17.5703125" style="9" customWidth="1"/>
    <col min="13749" max="13749" width="22.7109375" style="9" customWidth="1"/>
    <col min="13750" max="13750" width="17.5703125" style="9" customWidth="1"/>
    <col min="13751" max="13751" width="15" style="9" customWidth="1"/>
    <col min="13752" max="13752" width="17.5703125" style="9" customWidth="1"/>
    <col min="13753" max="13753" width="12.42578125" style="9" customWidth="1"/>
    <col min="13754" max="13754" width="43.28515625" style="9" customWidth="1"/>
    <col min="13755" max="13755" width="27.85546875" style="9" customWidth="1"/>
    <col min="13756" max="13757" width="18.85546875" style="9" customWidth="1"/>
    <col min="13758" max="13758" width="17.5703125" style="9" customWidth="1"/>
    <col min="13759" max="13759" width="20.140625" style="9" customWidth="1"/>
    <col min="13760" max="13760" width="16.28515625" style="9" customWidth="1"/>
    <col min="13761" max="13761" width="17.5703125" style="9" customWidth="1"/>
    <col min="13762" max="13764" width="12.42578125" style="9" customWidth="1"/>
    <col min="13765" max="13766" width="26.5703125" style="9" customWidth="1"/>
    <col min="13767" max="13768" width="21.42578125" style="9" customWidth="1"/>
    <col min="13769" max="13770" width="17.5703125" style="9" customWidth="1"/>
    <col min="13771" max="13771" width="12.42578125" style="9" customWidth="1"/>
    <col min="13772" max="13772" width="101.140625" style="9" customWidth="1"/>
    <col min="13773" max="13773" width="17.5703125" style="9" customWidth="1"/>
    <col min="13774" max="13940" width="12.42578125" style="9" customWidth="1"/>
    <col min="13941" max="13941" width="20.140625" style="9" customWidth="1"/>
    <col min="13942" max="13942" width="26.5703125" style="9" customWidth="1"/>
    <col min="13943" max="13943" width="29.140625" style="9" customWidth="1"/>
    <col min="13944" max="13945" width="13.7109375" style="9" customWidth="1"/>
    <col min="13946" max="13947" width="12.42578125" style="9" customWidth="1"/>
    <col min="13948" max="13948" width="20.140625" style="9" customWidth="1"/>
    <col min="13949" max="13949" width="15" style="9" customWidth="1"/>
    <col min="13950" max="13950" width="12.42578125" style="9" customWidth="1"/>
    <col min="13951" max="13951" width="17.5703125" style="9" customWidth="1"/>
    <col min="13952" max="13952" width="15" style="9" customWidth="1"/>
    <col min="13953" max="13953" width="16.28515625" style="9" customWidth="1"/>
    <col min="13954" max="13954" width="24" style="9" customWidth="1"/>
    <col min="13955" max="13955" width="22.7109375" style="9" customWidth="1"/>
    <col min="13956" max="13956" width="30.42578125" style="9" customWidth="1"/>
    <col min="13957" max="13957" width="11.140625" style="9" customWidth="1"/>
    <col min="13958" max="13958" width="20.140625" style="9" customWidth="1"/>
    <col min="13959" max="13959" width="27.85546875" style="9" customWidth="1"/>
    <col min="13960" max="13960" width="17.5703125" style="9" customWidth="1"/>
    <col min="13961" max="13962" width="8.5703125" style="9" customWidth="1"/>
    <col min="13963" max="13963" width="16.28515625" style="9" customWidth="1"/>
    <col min="13964" max="13964" width="25.28515625" style="9" customWidth="1"/>
    <col min="13965" max="13965" width="18.85546875" style="9" customWidth="1"/>
    <col min="13966" max="13966" width="24" style="9" customWidth="1"/>
    <col min="13967" max="13967" width="12.42578125" style="9" customWidth="1"/>
    <col min="13968" max="13968" width="15" style="9" customWidth="1"/>
    <col min="13969" max="13969" width="18.85546875" style="9" customWidth="1"/>
    <col min="13970" max="13970" width="6" style="9" customWidth="1"/>
    <col min="13971" max="13971" width="22.7109375" style="9" customWidth="1"/>
    <col min="13972" max="13972" width="31.7109375" style="9" customWidth="1"/>
    <col min="13973" max="13974" width="13.7109375" style="9" customWidth="1"/>
    <col min="13975" max="13975" width="16.28515625" style="9" customWidth="1"/>
    <col min="13976" max="13976" width="22.7109375" style="9" customWidth="1"/>
    <col min="13977" max="13977" width="21.42578125" style="9" customWidth="1"/>
    <col min="13978" max="13978" width="17.5703125" style="9" customWidth="1"/>
    <col min="13979" max="13980" width="16.28515625" style="9" customWidth="1"/>
    <col min="13981" max="13981" width="13.7109375" style="9" customWidth="1"/>
    <col min="13982" max="13982" width="8.5703125" style="9" customWidth="1"/>
    <col min="13983" max="13983" width="15" style="9" customWidth="1"/>
    <col min="13984" max="13984" width="17.5703125" style="9" customWidth="1"/>
    <col min="13985" max="13985" width="26.5703125" style="9" customWidth="1"/>
    <col min="13986" max="13986" width="25.28515625" style="9" customWidth="1"/>
    <col min="13987" max="13988" width="17.5703125" style="9" customWidth="1"/>
    <col min="13989" max="13989" width="12.42578125" style="9" customWidth="1"/>
    <col min="13990" max="13990" width="17.5703125" style="9" customWidth="1"/>
    <col min="13991" max="13991" width="12.42578125" style="9" customWidth="1"/>
    <col min="13992" max="13992" width="15" style="9" customWidth="1"/>
    <col min="13993" max="13993" width="16.28515625" style="9" customWidth="1"/>
    <col min="13994" max="13995" width="17.5703125" style="9" customWidth="1"/>
    <col min="13996" max="13996" width="27.85546875" style="9" customWidth="1"/>
    <col min="13997" max="13997" width="13.7109375" style="9" customWidth="1"/>
    <col min="13998" max="13999" width="17.5703125" style="9" customWidth="1"/>
    <col min="14000" max="14000" width="15" style="9" customWidth="1"/>
    <col min="14001" max="14002" width="12.42578125" style="9" customWidth="1"/>
    <col min="14003" max="14004" width="17.5703125" style="9" customWidth="1"/>
    <col min="14005" max="14005" width="22.7109375" style="9" customWidth="1"/>
    <col min="14006" max="14006" width="17.5703125" style="9" customWidth="1"/>
    <col min="14007" max="14007" width="15" style="9" customWidth="1"/>
    <col min="14008" max="14008" width="17.5703125" style="9" customWidth="1"/>
    <col min="14009" max="14009" width="12.42578125" style="9" customWidth="1"/>
    <col min="14010" max="14010" width="43.28515625" style="9" customWidth="1"/>
    <col min="14011" max="14011" width="27.85546875" style="9" customWidth="1"/>
    <col min="14012" max="14013" width="18.85546875" style="9" customWidth="1"/>
    <col min="14014" max="14014" width="17.5703125" style="9" customWidth="1"/>
    <col min="14015" max="14015" width="20.140625" style="9" customWidth="1"/>
    <col min="14016" max="14016" width="16.28515625" style="9" customWidth="1"/>
    <col min="14017" max="14017" width="17.5703125" style="9" customWidth="1"/>
    <col min="14018" max="14020" width="12.42578125" style="9" customWidth="1"/>
    <col min="14021" max="14022" width="26.5703125" style="9" customWidth="1"/>
    <col min="14023" max="14024" width="21.42578125" style="9" customWidth="1"/>
    <col min="14025" max="14026" width="17.5703125" style="9" customWidth="1"/>
    <col min="14027" max="14027" width="12.42578125" style="9" customWidth="1"/>
    <col min="14028" max="14028" width="101.140625" style="9" customWidth="1"/>
    <col min="14029" max="14029" width="17.5703125" style="9" customWidth="1"/>
    <col min="14030" max="14196" width="12.42578125" style="9" customWidth="1"/>
    <col min="14197" max="14197" width="20.140625" style="9" customWidth="1"/>
    <col min="14198" max="14198" width="26.5703125" style="9" customWidth="1"/>
    <col min="14199" max="14199" width="29.140625" style="9" customWidth="1"/>
    <col min="14200" max="14201" width="13.7109375" style="9" customWidth="1"/>
    <col min="14202" max="14203" width="12.42578125" style="9" customWidth="1"/>
    <col min="14204" max="14204" width="20.140625" style="9" customWidth="1"/>
    <col min="14205" max="14205" width="15" style="9" customWidth="1"/>
    <col min="14206" max="14206" width="12.42578125" style="9" customWidth="1"/>
    <col min="14207" max="14207" width="17.5703125" style="9" customWidth="1"/>
    <col min="14208" max="14208" width="15" style="9" customWidth="1"/>
    <col min="14209" max="14209" width="16.28515625" style="9" customWidth="1"/>
    <col min="14210" max="14210" width="24" style="9" customWidth="1"/>
    <col min="14211" max="14211" width="22.7109375" style="9" customWidth="1"/>
    <col min="14212" max="14212" width="30.42578125" style="9" customWidth="1"/>
    <col min="14213" max="14213" width="11.140625" style="9" customWidth="1"/>
    <col min="14214" max="14214" width="20.140625" style="9" customWidth="1"/>
    <col min="14215" max="14215" width="27.85546875" style="9" customWidth="1"/>
    <col min="14216" max="14216" width="17.5703125" style="9" customWidth="1"/>
    <col min="14217" max="14218" width="8.5703125" style="9" customWidth="1"/>
    <col min="14219" max="14219" width="16.28515625" style="9" customWidth="1"/>
    <col min="14220" max="14220" width="25.28515625" style="9" customWidth="1"/>
    <col min="14221" max="14221" width="18.85546875" style="9" customWidth="1"/>
    <col min="14222" max="14222" width="24" style="9" customWidth="1"/>
    <col min="14223" max="14223" width="12.42578125" style="9" customWidth="1"/>
    <col min="14224" max="14224" width="15" style="9" customWidth="1"/>
    <col min="14225" max="14225" width="18.85546875" style="9" customWidth="1"/>
    <col min="14226" max="14226" width="6" style="9" customWidth="1"/>
    <col min="14227" max="14227" width="22.7109375" style="9" customWidth="1"/>
    <col min="14228" max="14228" width="31.7109375" style="9" customWidth="1"/>
    <col min="14229" max="14230" width="13.7109375" style="9" customWidth="1"/>
    <col min="14231" max="14231" width="16.28515625" style="9" customWidth="1"/>
    <col min="14232" max="14232" width="22.7109375" style="9" customWidth="1"/>
    <col min="14233" max="14233" width="21.42578125" style="9" customWidth="1"/>
    <col min="14234" max="14234" width="17.5703125" style="9" customWidth="1"/>
    <col min="14235" max="14236" width="16.28515625" style="9" customWidth="1"/>
    <col min="14237" max="14237" width="13.7109375" style="9" customWidth="1"/>
    <col min="14238" max="14238" width="8.5703125" style="9" customWidth="1"/>
    <col min="14239" max="14239" width="15" style="9" customWidth="1"/>
    <col min="14240" max="14240" width="17.5703125" style="9" customWidth="1"/>
    <col min="14241" max="14241" width="26.5703125" style="9" customWidth="1"/>
    <col min="14242" max="14242" width="25.28515625" style="9" customWidth="1"/>
    <col min="14243" max="14244" width="17.5703125" style="9" customWidth="1"/>
    <col min="14245" max="14245" width="12.42578125" style="9" customWidth="1"/>
    <col min="14246" max="14246" width="17.5703125" style="9" customWidth="1"/>
    <col min="14247" max="14247" width="12.42578125" style="9" customWidth="1"/>
    <col min="14248" max="14248" width="15" style="9" customWidth="1"/>
    <col min="14249" max="14249" width="16.28515625" style="9" customWidth="1"/>
    <col min="14250" max="14251" width="17.5703125" style="9" customWidth="1"/>
    <col min="14252" max="14252" width="27.85546875" style="9" customWidth="1"/>
    <col min="14253" max="14253" width="13.7109375" style="9" customWidth="1"/>
    <col min="14254" max="14255" width="17.5703125" style="9" customWidth="1"/>
    <col min="14256" max="14256" width="15" style="9" customWidth="1"/>
    <col min="14257" max="14258" width="12.42578125" style="9" customWidth="1"/>
    <col min="14259" max="14260" width="17.5703125" style="9" customWidth="1"/>
    <col min="14261" max="14261" width="22.7109375" style="9" customWidth="1"/>
    <col min="14262" max="14262" width="17.5703125" style="9" customWidth="1"/>
    <col min="14263" max="14263" width="15" style="9" customWidth="1"/>
    <col min="14264" max="14264" width="17.5703125" style="9" customWidth="1"/>
    <col min="14265" max="14265" width="12.42578125" style="9" customWidth="1"/>
    <col min="14266" max="14266" width="43.28515625" style="9" customWidth="1"/>
    <col min="14267" max="14267" width="27.85546875" style="9" customWidth="1"/>
    <col min="14268" max="14269" width="18.85546875" style="9" customWidth="1"/>
    <col min="14270" max="14270" width="17.5703125" style="9" customWidth="1"/>
    <col min="14271" max="14271" width="20.140625" style="9" customWidth="1"/>
    <col min="14272" max="14272" width="16.28515625" style="9" customWidth="1"/>
    <col min="14273" max="14273" width="17.5703125" style="9" customWidth="1"/>
    <col min="14274" max="14276" width="12.42578125" style="9" customWidth="1"/>
    <col min="14277" max="14278" width="26.5703125" style="9" customWidth="1"/>
    <col min="14279" max="14280" width="21.42578125" style="9" customWidth="1"/>
    <col min="14281" max="14282" width="17.5703125" style="9" customWidth="1"/>
    <col min="14283" max="14283" width="12.42578125" style="9" customWidth="1"/>
    <col min="14284" max="14284" width="101.140625" style="9" customWidth="1"/>
    <col min="14285" max="14285" width="17.5703125" style="9" customWidth="1"/>
    <col min="14286" max="14452" width="12.42578125" style="9" customWidth="1"/>
    <col min="14453" max="14453" width="20.140625" style="9" customWidth="1"/>
    <col min="14454" max="14454" width="26.5703125" style="9" customWidth="1"/>
    <col min="14455" max="14455" width="29.140625" style="9" customWidth="1"/>
    <col min="14456" max="14457" width="13.7109375" style="9" customWidth="1"/>
    <col min="14458" max="14459" width="12.42578125" style="9" customWidth="1"/>
    <col min="14460" max="14460" width="20.140625" style="9" customWidth="1"/>
    <col min="14461" max="14461" width="15" style="9" customWidth="1"/>
    <col min="14462" max="14462" width="12.42578125" style="9" customWidth="1"/>
    <col min="14463" max="14463" width="17.5703125" style="9" customWidth="1"/>
    <col min="14464" max="14464" width="15" style="9" customWidth="1"/>
    <col min="14465" max="14465" width="16.28515625" style="9" customWidth="1"/>
    <col min="14466" max="14466" width="24" style="9" customWidth="1"/>
    <col min="14467" max="14467" width="22.7109375" style="9" customWidth="1"/>
    <col min="14468" max="14468" width="30.42578125" style="9" customWidth="1"/>
    <col min="14469" max="14469" width="11.140625" style="9" customWidth="1"/>
    <col min="14470" max="14470" width="20.140625" style="9" customWidth="1"/>
    <col min="14471" max="14471" width="27.85546875" style="9" customWidth="1"/>
    <col min="14472" max="14472" width="17.5703125" style="9" customWidth="1"/>
    <col min="14473" max="14474" width="8.5703125" style="9" customWidth="1"/>
    <col min="14475" max="14475" width="16.28515625" style="9" customWidth="1"/>
    <col min="14476" max="14476" width="25.28515625" style="9" customWidth="1"/>
    <col min="14477" max="14477" width="18.85546875" style="9" customWidth="1"/>
    <col min="14478" max="14478" width="24" style="9" customWidth="1"/>
    <col min="14479" max="14479" width="12.42578125" style="9" customWidth="1"/>
    <col min="14480" max="14480" width="15" style="9" customWidth="1"/>
    <col min="14481" max="14481" width="18.85546875" style="9" customWidth="1"/>
    <col min="14482" max="14482" width="6" style="9" customWidth="1"/>
    <col min="14483" max="14483" width="22.7109375" style="9" customWidth="1"/>
    <col min="14484" max="14484" width="31.7109375" style="9" customWidth="1"/>
    <col min="14485" max="14486" width="13.7109375" style="9" customWidth="1"/>
    <col min="14487" max="14487" width="16.28515625" style="9" customWidth="1"/>
    <col min="14488" max="14488" width="22.7109375" style="9" customWidth="1"/>
    <col min="14489" max="14489" width="21.42578125" style="9" customWidth="1"/>
    <col min="14490" max="14490" width="17.5703125" style="9" customWidth="1"/>
    <col min="14491" max="14492" width="16.28515625" style="9" customWidth="1"/>
    <col min="14493" max="14493" width="13.7109375" style="9" customWidth="1"/>
    <col min="14494" max="14494" width="8.5703125" style="9" customWidth="1"/>
    <col min="14495" max="14495" width="15" style="9" customWidth="1"/>
    <col min="14496" max="14496" width="17.5703125" style="9" customWidth="1"/>
    <col min="14497" max="14497" width="26.5703125" style="9" customWidth="1"/>
    <col min="14498" max="14498" width="25.28515625" style="9" customWidth="1"/>
    <col min="14499" max="14500" width="17.5703125" style="9" customWidth="1"/>
    <col min="14501" max="14501" width="12.42578125" style="9" customWidth="1"/>
    <col min="14502" max="14502" width="17.5703125" style="9" customWidth="1"/>
    <col min="14503" max="14503" width="12.42578125" style="9" customWidth="1"/>
    <col min="14504" max="14504" width="15" style="9" customWidth="1"/>
    <col min="14505" max="14505" width="16.28515625" style="9" customWidth="1"/>
    <col min="14506" max="14507" width="17.5703125" style="9" customWidth="1"/>
    <col min="14508" max="14508" width="27.85546875" style="9" customWidth="1"/>
    <col min="14509" max="14509" width="13.7109375" style="9" customWidth="1"/>
    <col min="14510" max="14511" width="17.5703125" style="9" customWidth="1"/>
    <col min="14512" max="14512" width="15" style="9" customWidth="1"/>
    <col min="14513" max="14514" width="12.42578125" style="9" customWidth="1"/>
    <col min="14515" max="14516" width="17.5703125" style="9" customWidth="1"/>
    <col min="14517" max="14517" width="22.7109375" style="9" customWidth="1"/>
    <col min="14518" max="14518" width="17.5703125" style="9" customWidth="1"/>
    <col min="14519" max="14519" width="15" style="9" customWidth="1"/>
    <col min="14520" max="14520" width="17.5703125" style="9" customWidth="1"/>
    <col min="14521" max="14521" width="12.42578125" style="9" customWidth="1"/>
    <col min="14522" max="14522" width="43.28515625" style="9" customWidth="1"/>
    <col min="14523" max="14523" width="27.85546875" style="9" customWidth="1"/>
    <col min="14524" max="14525" width="18.85546875" style="9" customWidth="1"/>
    <col min="14526" max="14526" width="17.5703125" style="9" customWidth="1"/>
    <col min="14527" max="14527" width="20.140625" style="9" customWidth="1"/>
    <col min="14528" max="14528" width="16.28515625" style="9" customWidth="1"/>
    <col min="14529" max="14529" width="17.5703125" style="9" customWidth="1"/>
    <col min="14530" max="14532" width="12.42578125" style="9" customWidth="1"/>
    <col min="14533" max="14534" width="26.5703125" style="9" customWidth="1"/>
    <col min="14535" max="14536" width="21.42578125" style="9" customWidth="1"/>
    <col min="14537" max="14538" width="17.5703125" style="9" customWidth="1"/>
    <col min="14539" max="14539" width="12.42578125" style="9" customWidth="1"/>
    <col min="14540" max="14540" width="101.140625" style="9" customWidth="1"/>
    <col min="14541" max="14541" width="17.5703125" style="9" customWidth="1"/>
    <col min="14542" max="14708" width="12.42578125" style="9" customWidth="1"/>
    <col min="14709" max="14709" width="20.140625" style="9" customWidth="1"/>
    <col min="14710" max="14710" width="26.5703125" style="9" customWidth="1"/>
    <col min="14711" max="14711" width="29.140625" style="9" customWidth="1"/>
    <col min="14712" max="14713" width="13.7109375" style="9" customWidth="1"/>
    <col min="14714" max="14715" width="12.42578125" style="9" customWidth="1"/>
    <col min="14716" max="14716" width="20.140625" style="9" customWidth="1"/>
    <col min="14717" max="14717" width="15" style="9" customWidth="1"/>
    <col min="14718" max="14718" width="12.42578125" style="9" customWidth="1"/>
    <col min="14719" max="14719" width="17.5703125" style="9" customWidth="1"/>
    <col min="14720" max="14720" width="15" style="9" customWidth="1"/>
    <col min="14721" max="14721" width="16.28515625" style="9" customWidth="1"/>
    <col min="14722" max="14722" width="24" style="9" customWidth="1"/>
    <col min="14723" max="14723" width="22.7109375" style="9" customWidth="1"/>
    <col min="14724" max="14724" width="30.42578125" style="9" customWidth="1"/>
    <col min="14725" max="14725" width="11.140625" style="9" customWidth="1"/>
    <col min="14726" max="14726" width="20.140625" style="9" customWidth="1"/>
    <col min="14727" max="14727" width="27.85546875" style="9" customWidth="1"/>
    <col min="14728" max="14728" width="17.5703125" style="9" customWidth="1"/>
    <col min="14729" max="14730" width="8.5703125" style="9" customWidth="1"/>
    <col min="14731" max="14731" width="16.28515625" style="9" customWidth="1"/>
    <col min="14732" max="14732" width="25.28515625" style="9" customWidth="1"/>
    <col min="14733" max="14733" width="18.85546875" style="9" customWidth="1"/>
    <col min="14734" max="14734" width="24" style="9" customWidth="1"/>
    <col min="14735" max="14735" width="12.42578125" style="9" customWidth="1"/>
    <col min="14736" max="14736" width="15" style="9" customWidth="1"/>
    <col min="14737" max="14737" width="18.85546875" style="9" customWidth="1"/>
    <col min="14738" max="14738" width="6" style="9" customWidth="1"/>
    <col min="14739" max="14739" width="22.7109375" style="9" customWidth="1"/>
    <col min="14740" max="14740" width="31.7109375" style="9" customWidth="1"/>
    <col min="14741" max="14742" width="13.7109375" style="9" customWidth="1"/>
    <col min="14743" max="14743" width="16.28515625" style="9" customWidth="1"/>
    <col min="14744" max="14744" width="22.7109375" style="9" customWidth="1"/>
    <col min="14745" max="14745" width="21.42578125" style="9" customWidth="1"/>
    <col min="14746" max="14746" width="17.5703125" style="9" customWidth="1"/>
    <col min="14747" max="14748" width="16.28515625" style="9" customWidth="1"/>
    <col min="14749" max="14749" width="13.7109375" style="9" customWidth="1"/>
    <col min="14750" max="14750" width="8.5703125" style="9" customWidth="1"/>
    <col min="14751" max="14751" width="15" style="9" customWidth="1"/>
    <col min="14752" max="14752" width="17.5703125" style="9" customWidth="1"/>
    <col min="14753" max="14753" width="26.5703125" style="9" customWidth="1"/>
    <col min="14754" max="14754" width="25.28515625" style="9" customWidth="1"/>
    <col min="14755" max="14756" width="17.5703125" style="9" customWidth="1"/>
    <col min="14757" max="14757" width="12.42578125" style="9" customWidth="1"/>
    <col min="14758" max="14758" width="17.5703125" style="9" customWidth="1"/>
    <col min="14759" max="14759" width="12.42578125" style="9" customWidth="1"/>
    <col min="14760" max="14760" width="15" style="9" customWidth="1"/>
    <col min="14761" max="14761" width="16.28515625" style="9" customWidth="1"/>
    <col min="14762" max="14763" width="17.5703125" style="9" customWidth="1"/>
    <col min="14764" max="14764" width="27.85546875" style="9" customWidth="1"/>
    <col min="14765" max="14765" width="13.7109375" style="9" customWidth="1"/>
    <col min="14766" max="14767" width="17.5703125" style="9" customWidth="1"/>
    <col min="14768" max="14768" width="15" style="9" customWidth="1"/>
    <col min="14769" max="14770" width="12.42578125" style="9" customWidth="1"/>
    <col min="14771" max="14772" width="17.5703125" style="9" customWidth="1"/>
    <col min="14773" max="14773" width="22.7109375" style="9" customWidth="1"/>
    <col min="14774" max="14774" width="17.5703125" style="9" customWidth="1"/>
    <col min="14775" max="14775" width="15" style="9" customWidth="1"/>
    <col min="14776" max="14776" width="17.5703125" style="9" customWidth="1"/>
    <col min="14777" max="14777" width="12.42578125" style="9" customWidth="1"/>
    <col min="14778" max="14778" width="43.28515625" style="9" customWidth="1"/>
    <col min="14779" max="14779" width="27.85546875" style="9" customWidth="1"/>
    <col min="14780" max="14781" width="18.85546875" style="9" customWidth="1"/>
    <col min="14782" max="14782" width="17.5703125" style="9" customWidth="1"/>
    <col min="14783" max="14783" width="20.140625" style="9" customWidth="1"/>
    <col min="14784" max="14784" width="16.28515625" style="9" customWidth="1"/>
    <col min="14785" max="14785" width="17.5703125" style="9" customWidth="1"/>
    <col min="14786" max="14788" width="12.42578125" style="9" customWidth="1"/>
    <col min="14789" max="14790" width="26.5703125" style="9" customWidth="1"/>
    <col min="14791" max="14792" width="21.42578125" style="9" customWidth="1"/>
    <col min="14793" max="14794" width="17.5703125" style="9" customWidth="1"/>
    <col min="14795" max="14795" width="12.42578125" style="9" customWidth="1"/>
    <col min="14796" max="14796" width="101.140625" style="9" customWidth="1"/>
    <col min="14797" max="14797" width="17.5703125" style="9" customWidth="1"/>
    <col min="14798" max="14964" width="12.42578125" style="9" customWidth="1"/>
    <col min="14965" max="14965" width="20.140625" style="9" customWidth="1"/>
    <col min="14966" max="14966" width="26.5703125" style="9" customWidth="1"/>
    <col min="14967" max="14967" width="29.140625" style="9" customWidth="1"/>
    <col min="14968" max="14969" width="13.7109375" style="9" customWidth="1"/>
    <col min="14970" max="14971" width="12.42578125" style="9" customWidth="1"/>
    <col min="14972" max="14972" width="20.140625" style="9" customWidth="1"/>
    <col min="14973" max="14973" width="15" style="9" customWidth="1"/>
    <col min="14974" max="14974" width="12.42578125" style="9" customWidth="1"/>
    <col min="14975" max="14975" width="17.5703125" style="9" customWidth="1"/>
    <col min="14976" max="14976" width="15" style="9" customWidth="1"/>
    <col min="14977" max="14977" width="16.28515625" style="9" customWidth="1"/>
    <col min="14978" max="14978" width="24" style="9" customWidth="1"/>
    <col min="14979" max="14979" width="22.7109375" style="9" customWidth="1"/>
    <col min="14980" max="14980" width="30.42578125" style="9" customWidth="1"/>
    <col min="14981" max="14981" width="11.140625" style="9" customWidth="1"/>
    <col min="14982" max="14982" width="20.140625" style="9" customWidth="1"/>
    <col min="14983" max="14983" width="27.85546875" style="9" customWidth="1"/>
    <col min="14984" max="14984" width="17.5703125" style="9" customWidth="1"/>
    <col min="14985" max="14986" width="8.5703125" style="9" customWidth="1"/>
    <col min="14987" max="14987" width="16.28515625" style="9" customWidth="1"/>
    <col min="14988" max="14988" width="25.28515625" style="9" customWidth="1"/>
    <col min="14989" max="14989" width="18.85546875" style="9" customWidth="1"/>
    <col min="14990" max="14990" width="24" style="9" customWidth="1"/>
    <col min="14991" max="14991" width="12.42578125" style="9" customWidth="1"/>
    <col min="14992" max="14992" width="15" style="9" customWidth="1"/>
    <col min="14993" max="14993" width="18.85546875" style="9" customWidth="1"/>
    <col min="14994" max="14994" width="6" style="9" customWidth="1"/>
    <col min="14995" max="14995" width="22.7109375" style="9" customWidth="1"/>
    <col min="14996" max="14996" width="31.7109375" style="9" customWidth="1"/>
    <col min="14997" max="14998" width="13.7109375" style="9" customWidth="1"/>
    <col min="14999" max="14999" width="16.28515625" style="9" customWidth="1"/>
    <col min="15000" max="15000" width="22.7109375" style="9" customWidth="1"/>
    <col min="15001" max="15001" width="21.42578125" style="9" customWidth="1"/>
    <col min="15002" max="15002" width="17.5703125" style="9" customWidth="1"/>
    <col min="15003" max="15004" width="16.28515625" style="9" customWidth="1"/>
    <col min="15005" max="15005" width="13.7109375" style="9" customWidth="1"/>
    <col min="15006" max="15006" width="8.5703125" style="9" customWidth="1"/>
    <col min="15007" max="15007" width="15" style="9" customWidth="1"/>
    <col min="15008" max="15008" width="17.5703125" style="9" customWidth="1"/>
    <col min="15009" max="15009" width="26.5703125" style="9" customWidth="1"/>
    <col min="15010" max="15010" width="25.28515625" style="9" customWidth="1"/>
    <col min="15011" max="15012" width="17.5703125" style="9" customWidth="1"/>
    <col min="15013" max="15013" width="12.42578125" style="9" customWidth="1"/>
    <col min="15014" max="15014" width="17.5703125" style="9" customWidth="1"/>
    <col min="15015" max="15015" width="12.42578125" style="9" customWidth="1"/>
    <col min="15016" max="15016" width="15" style="9" customWidth="1"/>
    <col min="15017" max="15017" width="16.28515625" style="9" customWidth="1"/>
    <col min="15018" max="15019" width="17.5703125" style="9" customWidth="1"/>
    <col min="15020" max="15020" width="27.85546875" style="9" customWidth="1"/>
    <col min="15021" max="15021" width="13.7109375" style="9" customWidth="1"/>
    <col min="15022" max="15023" width="17.5703125" style="9" customWidth="1"/>
    <col min="15024" max="15024" width="15" style="9" customWidth="1"/>
    <col min="15025" max="15026" width="12.42578125" style="9" customWidth="1"/>
    <col min="15027" max="15028" width="17.5703125" style="9" customWidth="1"/>
    <col min="15029" max="15029" width="22.7109375" style="9" customWidth="1"/>
    <col min="15030" max="15030" width="17.5703125" style="9" customWidth="1"/>
    <col min="15031" max="15031" width="15" style="9" customWidth="1"/>
    <col min="15032" max="15032" width="17.5703125" style="9" customWidth="1"/>
    <col min="15033" max="15033" width="12.42578125" style="9" customWidth="1"/>
    <col min="15034" max="15034" width="43.28515625" style="9" customWidth="1"/>
    <col min="15035" max="15035" width="27.85546875" style="9" customWidth="1"/>
    <col min="15036" max="15037" width="18.85546875" style="9" customWidth="1"/>
    <col min="15038" max="15038" width="17.5703125" style="9" customWidth="1"/>
    <col min="15039" max="15039" width="20.140625" style="9" customWidth="1"/>
    <col min="15040" max="15040" width="16.28515625" style="9" customWidth="1"/>
    <col min="15041" max="15041" width="17.5703125" style="9" customWidth="1"/>
    <col min="15042" max="15044" width="12.42578125" style="9" customWidth="1"/>
    <col min="15045" max="15046" width="26.5703125" style="9" customWidth="1"/>
    <col min="15047" max="15048" width="21.42578125" style="9" customWidth="1"/>
    <col min="15049" max="15050" width="17.5703125" style="9" customWidth="1"/>
    <col min="15051" max="15051" width="12.42578125" style="9" customWidth="1"/>
    <col min="15052" max="15052" width="101.140625" style="9" customWidth="1"/>
    <col min="15053" max="15053" width="17.5703125" style="9" customWidth="1"/>
    <col min="15054" max="15220" width="12.42578125" style="9" customWidth="1"/>
    <col min="15221" max="15221" width="20.140625" style="9" customWidth="1"/>
    <col min="15222" max="15222" width="26.5703125" style="9" customWidth="1"/>
    <col min="15223" max="15223" width="29.140625" style="9" customWidth="1"/>
    <col min="15224" max="15225" width="13.7109375" style="9" customWidth="1"/>
    <col min="15226" max="15227" width="12.42578125" style="9" customWidth="1"/>
    <col min="15228" max="15228" width="20.140625" style="9" customWidth="1"/>
    <col min="15229" max="15229" width="15" style="9" customWidth="1"/>
    <col min="15230" max="15230" width="12.42578125" style="9" customWidth="1"/>
    <col min="15231" max="15231" width="17.5703125" style="9" customWidth="1"/>
    <col min="15232" max="15232" width="15" style="9" customWidth="1"/>
    <col min="15233" max="15233" width="16.28515625" style="9" customWidth="1"/>
    <col min="15234" max="15234" width="24" style="9" customWidth="1"/>
    <col min="15235" max="15235" width="22.7109375" style="9" customWidth="1"/>
    <col min="15236" max="15236" width="30.42578125" style="9" customWidth="1"/>
    <col min="15237" max="15237" width="11.140625" style="9" customWidth="1"/>
    <col min="15238" max="15238" width="20.140625" style="9" customWidth="1"/>
    <col min="15239" max="15239" width="27.85546875" style="9" customWidth="1"/>
    <col min="15240" max="15240" width="17.5703125" style="9" customWidth="1"/>
    <col min="15241" max="15242" width="8.5703125" style="9" customWidth="1"/>
    <col min="15243" max="15243" width="16.28515625" style="9" customWidth="1"/>
    <col min="15244" max="15244" width="25.28515625" style="9" customWidth="1"/>
    <col min="15245" max="15245" width="18.85546875" style="9" customWidth="1"/>
    <col min="15246" max="15246" width="24" style="9" customWidth="1"/>
    <col min="15247" max="15247" width="12.42578125" style="9" customWidth="1"/>
    <col min="15248" max="15248" width="15" style="9" customWidth="1"/>
    <col min="15249" max="15249" width="18.85546875" style="9" customWidth="1"/>
    <col min="15250" max="15250" width="6" style="9" customWidth="1"/>
    <col min="15251" max="15251" width="22.7109375" style="9" customWidth="1"/>
    <col min="15252" max="15252" width="31.7109375" style="9" customWidth="1"/>
    <col min="15253" max="15254" width="13.7109375" style="9" customWidth="1"/>
    <col min="15255" max="15255" width="16.28515625" style="9" customWidth="1"/>
    <col min="15256" max="15256" width="22.7109375" style="9" customWidth="1"/>
    <col min="15257" max="15257" width="21.42578125" style="9" customWidth="1"/>
    <col min="15258" max="15258" width="17.5703125" style="9" customWidth="1"/>
    <col min="15259" max="15260" width="16.28515625" style="9" customWidth="1"/>
    <col min="15261" max="15261" width="13.7109375" style="9" customWidth="1"/>
    <col min="15262" max="15262" width="8.5703125" style="9" customWidth="1"/>
    <col min="15263" max="15263" width="15" style="9" customWidth="1"/>
    <col min="15264" max="15264" width="17.5703125" style="9" customWidth="1"/>
    <col min="15265" max="15265" width="26.5703125" style="9" customWidth="1"/>
    <col min="15266" max="15266" width="25.28515625" style="9" customWidth="1"/>
    <col min="15267" max="15268" width="17.5703125" style="9" customWidth="1"/>
    <col min="15269" max="15269" width="12.42578125" style="9" customWidth="1"/>
    <col min="15270" max="15270" width="17.5703125" style="9" customWidth="1"/>
    <col min="15271" max="15271" width="12.42578125" style="9" customWidth="1"/>
    <col min="15272" max="15272" width="15" style="9" customWidth="1"/>
    <col min="15273" max="15273" width="16.28515625" style="9" customWidth="1"/>
    <col min="15274" max="15275" width="17.5703125" style="9" customWidth="1"/>
    <col min="15276" max="15276" width="27.85546875" style="9" customWidth="1"/>
    <col min="15277" max="15277" width="13.7109375" style="9" customWidth="1"/>
    <col min="15278" max="15279" width="17.5703125" style="9" customWidth="1"/>
    <col min="15280" max="15280" width="15" style="9" customWidth="1"/>
    <col min="15281" max="15282" width="12.42578125" style="9" customWidth="1"/>
    <col min="15283" max="15284" width="17.5703125" style="9" customWidth="1"/>
    <col min="15285" max="15285" width="22.7109375" style="9" customWidth="1"/>
    <col min="15286" max="15286" width="17.5703125" style="9" customWidth="1"/>
    <col min="15287" max="15287" width="15" style="9" customWidth="1"/>
    <col min="15288" max="15288" width="17.5703125" style="9" customWidth="1"/>
    <col min="15289" max="15289" width="12.42578125" style="9" customWidth="1"/>
    <col min="15290" max="15290" width="43.28515625" style="9" customWidth="1"/>
    <col min="15291" max="15291" width="27.85546875" style="9" customWidth="1"/>
    <col min="15292" max="15293" width="18.85546875" style="9" customWidth="1"/>
    <col min="15294" max="15294" width="17.5703125" style="9" customWidth="1"/>
    <col min="15295" max="15295" width="20.140625" style="9" customWidth="1"/>
    <col min="15296" max="15296" width="16.28515625" style="9" customWidth="1"/>
    <col min="15297" max="15297" width="17.5703125" style="9" customWidth="1"/>
    <col min="15298" max="15300" width="12.42578125" style="9" customWidth="1"/>
    <col min="15301" max="15302" width="26.5703125" style="9" customWidth="1"/>
    <col min="15303" max="15304" width="21.42578125" style="9" customWidth="1"/>
    <col min="15305" max="15306" width="17.5703125" style="9" customWidth="1"/>
    <col min="15307" max="15307" width="12.42578125" style="9" customWidth="1"/>
    <col min="15308" max="15308" width="101.140625" style="9" customWidth="1"/>
    <col min="15309" max="15309" width="17.5703125" style="9" customWidth="1"/>
    <col min="15310" max="15476" width="12.42578125" style="9" customWidth="1"/>
    <col min="15477" max="15477" width="20.140625" style="9" customWidth="1"/>
    <col min="15478" max="15478" width="26.5703125" style="9" customWidth="1"/>
    <col min="15479" max="15479" width="29.140625" style="9" customWidth="1"/>
    <col min="15480" max="15481" width="13.7109375" style="9" customWidth="1"/>
    <col min="15482" max="15483" width="12.42578125" style="9" customWidth="1"/>
    <col min="15484" max="15484" width="20.140625" style="9" customWidth="1"/>
    <col min="15485" max="15485" width="15" style="9" customWidth="1"/>
    <col min="15486" max="15486" width="12.42578125" style="9" customWidth="1"/>
    <col min="15487" max="15487" width="17.5703125" style="9" customWidth="1"/>
    <col min="15488" max="15488" width="15" style="9" customWidth="1"/>
    <col min="15489" max="15489" width="16.28515625" style="9" customWidth="1"/>
    <col min="15490" max="15490" width="24" style="9" customWidth="1"/>
    <col min="15491" max="15491" width="22.7109375" style="9" customWidth="1"/>
    <col min="15492" max="15492" width="30.42578125" style="9" customWidth="1"/>
    <col min="15493" max="15493" width="11.140625" style="9" customWidth="1"/>
    <col min="15494" max="15494" width="20.140625" style="9" customWidth="1"/>
    <col min="15495" max="15495" width="27.85546875" style="9" customWidth="1"/>
    <col min="15496" max="15496" width="17.5703125" style="9" customWidth="1"/>
    <col min="15497" max="15498" width="8.5703125" style="9" customWidth="1"/>
    <col min="15499" max="15499" width="16.28515625" style="9" customWidth="1"/>
    <col min="15500" max="15500" width="25.28515625" style="9" customWidth="1"/>
    <col min="15501" max="15501" width="18.85546875" style="9" customWidth="1"/>
    <col min="15502" max="15502" width="24" style="9" customWidth="1"/>
    <col min="15503" max="15503" width="12.42578125" style="9" customWidth="1"/>
    <col min="15504" max="15504" width="15" style="9" customWidth="1"/>
    <col min="15505" max="15505" width="18.85546875" style="9" customWidth="1"/>
    <col min="15506" max="15506" width="6" style="9" customWidth="1"/>
    <col min="15507" max="15507" width="22.7109375" style="9" customWidth="1"/>
    <col min="15508" max="15508" width="31.7109375" style="9" customWidth="1"/>
    <col min="15509" max="15510" width="13.7109375" style="9" customWidth="1"/>
    <col min="15511" max="15511" width="16.28515625" style="9" customWidth="1"/>
    <col min="15512" max="15512" width="22.7109375" style="9" customWidth="1"/>
    <col min="15513" max="15513" width="21.42578125" style="9" customWidth="1"/>
    <col min="15514" max="15514" width="17.5703125" style="9" customWidth="1"/>
    <col min="15515" max="15516" width="16.28515625" style="9" customWidth="1"/>
    <col min="15517" max="15517" width="13.7109375" style="9" customWidth="1"/>
    <col min="15518" max="15518" width="8.5703125" style="9" customWidth="1"/>
    <col min="15519" max="15519" width="15" style="9" customWidth="1"/>
    <col min="15520" max="15520" width="17.5703125" style="9" customWidth="1"/>
    <col min="15521" max="15521" width="26.5703125" style="9" customWidth="1"/>
    <col min="15522" max="15522" width="25.28515625" style="9" customWidth="1"/>
    <col min="15523" max="15524" width="17.5703125" style="9" customWidth="1"/>
    <col min="15525" max="15525" width="12.42578125" style="9" customWidth="1"/>
    <col min="15526" max="15526" width="17.5703125" style="9" customWidth="1"/>
    <col min="15527" max="15527" width="12.42578125" style="9" customWidth="1"/>
    <col min="15528" max="15528" width="15" style="9" customWidth="1"/>
    <col min="15529" max="15529" width="16.28515625" style="9" customWidth="1"/>
    <col min="15530" max="15531" width="17.5703125" style="9" customWidth="1"/>
    <col min="15532" max="15532" width="27.85546875" style="9" customWidth="1"/>
    <col min="15533" max="15533" width="13.7109375" style="9" customWidth="1"/>
    <col min="15534" max="15535" width="17.5703125" style="9" customWidth="1"/>
    <col min="15536" max="15536" width="15" style="9" customWidth="1"/>
    <col min="15537" max="15538" width="12.42578125" style="9" customWidth="1"/>
    <col min="15539" max="15540" width="17.5703125" style="9" customWidth="1"/>
    <col min="15541" max="15541" width="22.7109375" style="9" customWidth="1"/>
    <col min="15542" max="15542" width="17.5703125" style="9" customWidth="1"/>
    <col min="15543" max="15543" width="15" style="9" customWidth="1"/>
    <col min="15544" max="15544" width="17.5703125" style="9" customWidth="1"/>
    <col min="15545" max="15545" width="12.42578125" style="9" customWidth="1"/>
    <col min="15546" max="15546" width="43.28515625" style="9" customWidth="1"/>
    <col min="15547" max="15547" width="27.85546875" style="9" customWidth="1"/>
    <col min="15548" max="15549" width="18.85546875" style="9" customWidth="1"/>
    <col min="15550" max="15550" width="17.5703125" style="9" customWidth="1"/>
    <col min="15551" max="15551" width="20.140625" style="9" customWidth="1"/>
    <col min="15552" max="15552" width="16.28515625" style="9" customWidth="1"/>
    <col min="15553" max="15553" width="17.5703125" style="9" customWidth="1"/>
    <col min="15554" max="15556" width="12.42578125" style="9" customWidth="1"/>
    <col min="15557" max="15558" width="26.5703125" style="9" customWidth="1"/>
    <col min="15559" max="15560" width="21.42578125" style="9" customWidth="1"/>
    <col min="15561" max="15562" width="17.5703125" style="9" customWidth="1"/>
    <col min="15563" max="15563" width="12.42578125" style="9" customWidth="1"/>
    <col min="15564" max="15564" width="101.140625" style="9" customWidth="1"/>
    <col min="15565" max="15565" width="17.5703125" style="9" customWidth="1"/>
    <col min="15566" max="15732" width="12.42578125" style="9" customWidth="1"/>
    <col min="15733" max="15733" width="20.140625" style="9" customWidth="1"/>
    <col min="15734" max="15734" width="26.5703125" style="9" customWidth="1"/>
    <col min="15735" max="15735" width="29.140625" style="9" customWidth="1"/>
    <col min="15736" max="15737" width="13.7109375" style="9" customWidth="1"/>
    <col min="15738" max="15739" width="12.42578125" style="9" customWidth="1"/>
    <col min="15740" max="15740" width="20.140625" style="9" customWidth="1"/>
    <col min="15741" max="15741" width="15" style="9" customWidth="1"/>
    <col min="15742" max="15742" width="12.42578125" style="9" customWidth="1"/>
    <col min="15743" max="15743" width="17.5703125" style="9" customWidth="1"/>
    <col min="15744" max="15744" width="15" style="9" customWidth="1"/>
    <col min="15745" max="15745" width="16.28515625" style="9" customWidth="1"/>
    <col min="15746" max="15746" width="24" style="9" customWidth="1"/>
    <col min="15747" max="15747" width="22.7109375" style="9" customWidth="1"/>
    <col min="15748" max="15748" width="30.42578125" style="9" customWidth="1"/>
    <col min="15749" max="15749" width="11.140625" style="9" customWidth="1"/>
    <col min="15750" max="15750" width="20.140625" style="9" customWidth="1"/>
    <col min="15751" max="15751" width="27.85546875" style="9" customWidth="1"/>
    <col min="15752" max="15752" width="17.5703125" style="9" customWidth="1"/>
    <col min="15753" max="15754" width="8.5703125" style="9" customWidth="1"/>
    <col min="15755" max="15755" width="16.28515625" style="9" customWidth="1"/>
    <col min="15756" max="15756" width="25.28515625" style="9" customWidth="1"/>
    <col min="15757" max="15757" width="18.85546875" style="9" customWidth="1"/>
    <col min="15758" max="15758" width="24" style="9" customWidth="1"/>
    <col min="15759" max="15759" width="12.42578125" style="9" customWidth="1"/>
    <col min="15760" max="15760" width="15" style="9" customWidth="1"/>
    <col min="15761" max="15761" width="18.85546875" style="9" customWidth="1"/>
    <col min="15762" max="15762" width="6" style="9" customWidth="1"/>
    <col min="15763" max="15763" width="22.7109375" style="9" customWidth="1"/>
    <col min="15764" max="15764" width="31.7109375" style="9" customWidth="1"/>
    <col min="15765" max="15766" width="13.7109375" style="9" customWidth="1"/>
    <col min="15767" max="15767" width="16.28515625" style="9" customWidth="1"/>
    <col min="15768" max="15768" width="22.7109375" style="9" customWidth="1"/>
    <col min="15769" max="15769" width="21.42578125" style="9" customWidth="1"/>
    <col min="15770" max="15770" width="17.5703125" style="9" customWidth="1"/>
    <col min="15771" max="15772" width="16.28515625" style="9" customWidth="1"/>
    <col min="15773" max="15773" width="13.7109375" style="9" customWidth="1"/>
    <col min="15774" max="15774" width="8.5703125" style="9" customWidth="1"/>
    <col min="15775" max="15775" width="15" style="9" customWidth="1"/>
    <col min="15776" max="15776" width="17.5703125" style="9" customWidth="1"/>
    <col min="15777" max="15777" width="26.5703125" style="9" customWidth="1"/>
    <col min="15778" max="15778" width="25.28515625" style="9" customWidth="1"/>
    <col min="15779" max="15780" width="17.5703125" style="9" customWidth="1"/>
    <col min="15781" max="15781" width="12.42578125" style="9" customWidth="1"/>
    <col min="15782" max="15782" width="17.5703125" style="9" customWidth="1"/>
    <col min="15783" max="15783" width="12.42578125" style="9" customWidth="1"/>
    <col min="15784" max="15784" width="15" style="9" customWidth="1"/>
    <col min="15785" max="15785" width="16.28515625" style="9" customWidth="1"/>
    <col min="15786" max="15787" width="17.5703125" style="9" customWidth="1"/>
    <col min="15788" max="15788" width="27.85546875" style="9" customWidth="1"/>
    <col min="15789" max="15789" width="13.7109375" style="9" customWidth="1"/>
    <col min="15790" max="15791" width="17.5703125" style="9" customWidth="1"/>
    <col min="15792" max="15792" width="15" style="9" customWidth="1"/>
    <col min="15793" max="15794" width="12.42578125" style="9" customWidth="1"/>
    <col min="15795" max="15796" width="17.5703125" style="9" customWidth="1"/>
    <col min="15797" max="15797" width="22.7109375" style="9" customWidth="1"/>
    <col min="15798" max="15798" width="17.5703125" style="9" customWidth="1"/>
    <col min="15799" max="15799" width="15" style="9" customWidth="1"/>
    <col min="15800" max="15800" width="17.5703125" style="9" customWidth="1"/>
    <col min="15801" max="15801" width="12.42578125" style="9" customWidth="1"/>
    <col min="15802" max="15802" width="43.28515625" style="9" customWidth="1"/>
    <col min="15803" max="15803" width="27.85546875" style="9" customWidth="1"/>
    <col min="15804" max="15805" width="18.85546875" style="9" customWidth="1"/>
    <col min="15806" max="15806" width="17.5703125" style="9" customWidth="1"/>
    <col min="15807" max="15807" width="20.140625" style="9" customWidth="1"/>
    <col min="15808" max="15808" width="16.28515625" style="9" customWidth="1"/>
    <col min="15809" max="15809" width="17.5703125" style="9" customWidth="1"/>
    <col min="15810" max="15812" width="12.42578125" style="9" customWidth="1"/>
    <col min="15813" max="15814" width="26.5703125" style="9" customWidth="1"/>
    <col min="15815" max="15816" width="21.42578125" style="9" customWidth="1"/>
    <col min="15817" max="15818" width="17.5703125" style="9" customWidth="1"/>
    <col min="15819" max="15819" width="12.42578125" style="9" customWidth="1"/>
    <col min="15820" max="15820" width="101.140625" style="9" customWidth="1"/>
    <col min="15821" max="15821" width="17.5703125" style="9" customWidth="1"/>
    <col min="15822" max="15988" width="12.42578125" style="9" customWidth="1"/>
    <col min="15989" max="15989" width="20.140625" style="9" customWidth="1"/>
    <col min="15990" max="15990" width="26.5703125" style="9" customWidth="1"/>
    <col min="15991" max="15991" width="29.140625" style="9" customWidth="1"/>
    <col min="15992" max="15993" width="13.7109375" style="9" customWidth="1"/>
    <col min="15994" max="15995" width="12.42578125" style="9" customWidth="1"/>
    <col min="15996" max="15996" width="20.140625" style="9" customWidth="1"/>
    <col min="15997" max="15997" width="15" style="9" customWidth="1"/>
    <col min="15998" max="15998" width="12.42578125" style="9" customWidth="1"/>
    <col min="15999" max="15999" width="17.5703125" style="9" customWidth="1"/>
    <col min="16000" max="16000" width="15" style="9" customWidth="1"/>
    <col min="16001" max="16001" width="16.28515625" style="9" customWidth="1"/>
    <col min="16002" max="16002" width="24" style="9" customWidth="1"/>
    <col min="16003" max="16003" width="22.7109375" style="9" customWidth="1"/>
    <col min="16004" max="16004" width="30.42578125" style="9" customWidth="1"/>
    <col min="16005" max="16005" width="11.140625" style="9" customWidth="1"/>
    <col min="16006" max="16006" width="20.140625" style="9" customWidth="1"/>
    <col min="16007" max="16007" width="27.85546875" style="9" customWidth="1"/>
    <col min="16008" max="16008" width="17.5703125" style="9" customWidth="1"/>
    <col min="16009" max="16010" width="8.5703125" style="9" customWidth="1"/>
    <col min="16011" max="16011" width="16.28515625" style="9" customWidth="1"/>
    <col min="16012" max="16012" width="25.28515625" style="9" customWidth="1"/>
    <col min="16013" max="16013" width="18.85546875" style="9" customWidth="1"/>
    <col min="16014" max="16014" width="24" style="9" customWidth="1"/>
    <col min="16015" max="16015" width="12.42578125" style="9" customWidth="1"/>
    <col min="16016" max="16016" width="15" style="9" customWidth="1"/>
    <col min="16017" max="16017" width="18.85546875" style="9" customWidth="1"/>
    <col min="16018" max="16018" width="6" style="9" customWidth="1"/>
    <col min="16019" max="16019" width="22.7109375" style="9" customWidth="1"/>
    <col min="16020" max="16020" width="31.7109375" style="9" customWidth="1"/>
    <col min="16021" max="16022" width="13.7109375" style="9" customWidth="1"/>
    <col min="16023" max="16023" width="16.28515625" style="9" customWidth="1"/>
    <col min="16024" max="16024" width="22.7109375" style="9" customWidth="1"/>
    <col min="16025" max="16025" width="21.42578125" style="9" customWidth="1"/>
    <col min="16026" max="16026" width="17.5703125" style="9" customWidth="1"/>
    <col min="16027" max="16028" width="16.28515625" style="9" customWidth="1"/>
    <col min="16029" max="16029" width="13.7109375" style="9" customWidth="1"/>
    <col min="16030" max="16030" width="8.5703125" style="9" customWidth="1"/>
    <col min="16031" max="16031" width="15" style="9" customWidth="1"/>
    <col min="16032" max="16032" width="17.5703125" style="9" customWidth="1"/>
    <col min="16033" max="16033" width="26.5703125" style="9" customWidth="1"/>
    <col min="16034" max="16034" width="25.28515625" style="9" customWidth="1"/>
    <col min="16035" max="16036" width="17.5703125" style="9" customWidth="1"/>
    <col min="16037" max="16037" width="12.42578125" style="9" customWidth="1"/>
    <col min="16038" max="16038" width="17.5703125" style="9" customWidth="1"/>
    <col min="16039" max="16039" width="12.42578125" style="9" customWidth="1"/>
    <col min="16040" max="16040" width="15" style="9" customWidth="1"/>
    <col min="16041" max="16041" width="16.28515625" style="9" customWidth="1"/>
    <col min="16042" max="16043" width="17.5703125" style="9" customWidth="1"/>
    <col min="16044" max="16044" width="27.85546875" style="9" customWidth="1"/>
    <col min="16045" max="16045" width="13.7109375" style="9" customWidth="1"/>
    <col min="16046" max="16047" width="17.5703125" style="9" customWidth="1"/>
    <col min="16048" max="16048" width="15" style="9" customWidth="1"/>
    <col min="16049" max="16050" width="12.42578125" style="9" customWidth="1"/>
    <col min="16051" max="16052" width="17.5703125" style="9" customWidth="1"/>
    <col min="16053" max="16053" width="22.7109375" style="9" customWidth="1"/>
    <col min="16054" max="16054" width="17.5703125" style="9" customWidth="1"/>
    <col min="16055" max="16055" width="15" style="9" customWidth="1"/>
    <col min="16056" max="16056" width="17.5703125" style="9" customWidth="1"/>
    <col min="16057" max="16057" width="12.42578125" style="9" customWidth="1"/>
    <col min="16058" max="16058" width="43.28515625" style="9" customWidth="1"/>
    <col min="16059" max="16059" width="27.85546875" style="9" customWidth="1"/>
    <col min="16060" max="16061" width="18.85546875" style="9" customWidth="1"/>
    <col min="16062" max="16062" width="17.5703125" style="9" customWidth="1"/>
    <col min="16063" max="16063" width="20.140625" style="9" customWidth="1"/>
    <col min="16064" max="16064" width="16.28515625" style="9" customWidth="1"/>
    <col min="16065" max="16065" width="17.5703125" style="9" customWidth="1"/>
    <col min="16066" max="16068" width="12.42578125" style="9" customWidth="1"/>
    <col min="16069" max="16070" width="26.5703125" style="9" customWidth="1"/>
    <col min="16071" max="16072" width="21.42578125" style="9" customWidth="1"/>
    <col min="16073" max="16074" width="17.5703125" style="9" customWidth="1"/>
    <col min="16075" max="16075" width="12.42578125" style="9" customWidth="1"/>
    <col min="16076" max="16076" width="101.140625" style="9" customWidth="1"/>
    <col min="16077" max="16077" width="17.5703125" style="9" customWidth="1"/>
    <col min="16078" max="16244" width="12.42578125" style="9" customWidth="1"/>
    <col min="16245" max="16245" width="20.140625" style="9" customWidth="1"/>
    <col min="16246" max="16246" width="26.5703125" style="9" customWidth="1"/>
    <col min="16247" max="16247" width="29.140625" style="9" customWidth="1"/>
    <col min="16248" max="16249" width="13.7109375" style="9" customWidth="1"/>
    <col min="16250" max="16251" width="12.42578125" style="9" customWidth="1"/>
    <col min="16252" max="16252" width="20.140625" style="9" customWidth="1"/>
    <col min="16253" max="16253" width="15" style="9" customWidth="1"/>
    <col min="16254" max="16254" width="12.42578125" style="9" customWidth="1"/>
    <col min="16255" max="16255" width="17.5703125" style="9" customWidth="1"/>
    <col min="16256" max="16256" width="15" style="9" customWidth="1"/>
    <col min="16257" max="16257" width="16.28515625" style="9" customWidth="1"/>
    <col min="16258" max="16258" width="24" style="9" customWidth="1"/>
    <col min="16259" max="16259" width="22.7109375" style="9" customWidth="1"/>
    <col min="16260" max="16260" width="30.42578125" style="9" customWidth="1"/>
    <col min="16261" max="16261" width="11.140625" style="9" customWidth="1"/>
    <col min="16262" max="16262" width="20.140625" style="9" customWidth="1"/>
    <col min="16263" max="16263" width="27.85546875" style="9" customWidth="1"/>
    <col min="16264" max="16264" width="17.5703125" style="9" customWidth="1"/>
    <col min="16265" max="16266" width="8.5703125" style="9" customWidth="1"/>
    <col min="16267" max="16267" width="16.28515625" style="9" customWidth="1"/>
    <col min="16268" max="16268" width="25.28515625" style="9" customWidth="1"/>
    <col min="16269" max="16269" width="18.85546875" style="9" customWidth="1"/>
    <col min="16270" max="16270" width="24" style="9" customWidth="1"/>
    <col min="16271" max="16271" width="12.42578125" style="9" customWidth="1"/>
    <col min="16272" max="16272" width="15" style="9" customWidth="1"/>
    <col min="16273" max="16273" width="18.85546875" style="9" customWidth="1"/>
    <col min="16274" max="16274" width="6" style="9" customWidth="1"/>
    <col min="16275" max="16275" width="22.7109375" style="9" customWidth="1"/>
    <col min="16276" max="16276" width="31.7109375" style="9" customWidth="1"/>
    <col min="16277" max="16278" width="13.7109375" style="9" customWidth="1"/>
    <col min="16279" max="16279" width="16.28515625" style="9" customWidth="1"/>
    <col min="16280" max="16280" width="22.7109375" style="9" customWidth="1"/>
    <col min="16281" max="16281" width="21.42578125" style="9" customWidth="1"/>
    <col min="16282" max="16282" width="17.5703125" style="9" customWidth="1"/>
    <col min="16283" max="16284" width="16.28515625" style="9" customWidth="1"/>
    <col min="16285" max="16285" width="13.7109375" style="9" customWidth="1"/>
    <col min="16286" max="16286" width="8.5703125" style="9" customWidth="1"/>
    <col min="16287" max="16287" width="15" style="9" customWidth="1"/>
    <col min="16288" max="16288" width="17.5703125" style="9" customWidth="1"/>
    <col min="16289" max="16289" width="26.5703125" style="9" customWidth="1"/>
    <col min="16290" max="16290" width="25.28515625" style="9" customWidth="1"/>
    <col min="16291" max="16292" width="17.5703125" style="9" customWidth="1"/>
    <col min="16293" max="16293" width="12.42578125" style="9" customWidth="1"/>
    <col min="16294" max="16294" width="17.5703125" style="9" customWidth="1"/>
    <col min="16295" max="16295" width="12.42578125" style="9" customWidth="1"/>
    <col min="16296" max="16296" width="15" style="9" customWidth="1"/>
    <col min="16297" max="16297" width="16.28515625" style="9" customWidth="1"/>
    <col min="16298" max="16299" width="17.5703125" style="9" customWidth="1"/>
    <col min="16300" max="16300" width="27.85546875" style="9" customWidth="1"/>
    <col min="16301" max="16301" width="13.7109375" style="9" customWidth="1"/>
    <col min="16302" max="16303" width="17.5703125" style="9" customWidth="1"/>
    <col min="16304" max="16304" width="15" style="9" customWidth="1"/>
    <col min="16305" max="16306" width="12.42578125" style="9" customWidth="1"/>
    <col min="16307" max="16308" width="17.5703125" style="9" customWidth="1"/>
    <col min="16309" max="16309" width="22.7109375" style="9" customWidth="1"/>
    <col min="16310" max="16310" width="17.5703125" style="9" customWidth="1"/>
    <col min="16311" max="16311" width="15" style="9" customWidth="1"/>
    <col min="16312" max="16312" width="17.5703125" style="9" customWidth="1"/>
    <col min="16313" max="16313" width="12.42578125" style="9" customWidth="1"/>
    <col min="16314" max="16314" width="43.28515625" style="9" customWidth="1"/>
    <col min="16315" max="16315" width="27.85546875" style="9" customWidth="1"/>
    <col min="16316" max="16317" width="18.85546875" style="9" customWidth="1"/>
    <col min="16318" max="16318" width="17.5703125" style="9" customWidth="1"/>
    <col min="16319" max="16319" width="20.140625" style="9" customWidth="1"/>
    <col min="16320" max="16320" width="16.28515625" style="9" customWidth="1"/>
    <col min="16321" max="16321" width="17.5703125" style="9" customWidth="1"/>
    <col min="16322" max="16324" width="12.42578125" style="9" customWidth="1"/>
    <col min="16325" max="16326" width="26.5703125" style="9" customWidth="1"/>
    <col min="16327" max="16328" width="21.42578125" style="9" customWidth="1"/>
    <col min="16329" max="16330" width="17.5703125" style="9" customWidth="1"/>
    <col min="16331" max="16331" width="12.42578125" style="9" customWidth="1"/>
    <col min="16332" max="16332" width="101.140625" style="9" customWidth="1"/>
    <col min="16333" max="16333" width="17.5703125" style="9" customWidth="1"/>
    <col min="16334" max="16384" width="12.42578125" style="9" customWidth="1"/>
  </cols>
  <sheetData>
    <row r="1" spans="1:376" s="117" customFormat="1" x14ac:dyDescent="0.2">
      <c r="A1" s="191"/>
      <c r="B1" s="210">
        <f ca="1">WORKDAY(TODAY(),1,$AE$118:$AE$502)</f>
        <v>45789</v>
      </c>
      <c r="C1" s="107"/>
      <c r="D1" s="107"/>
      <c r="E1" s="108"/>
      <c r="F1" s="109"/>
      <c r="G1" s="109"/>
      <c r="H1" s="109"/>
      <c r="I1" s="107"/>
      <c r="J1" s="110" t="s">
        <v>0</v>
      </c>
      <c r="K1" s="111">
        <v>42668</v>
      </c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12"/>
      <c r="AB1" s="107"/>
      <c r="AC1" s="112"/>
      <c r="AD1" s="107"/>
      <c r="AE1" s="113" t="s">
        <v>1</v>
      </c>
      <c r="AF1" s="114"/>
      <c r="AG1" s="107"/>
      <c r="AH1" s="107"/>
      <c r="AI1" s="107"/>
      <c r="AJ1" s="115" t="s">
        <v>2</v>
      </c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13" t="s">
        <v>3</v>
      </c>
      <c r="GI1" s="107"/>
      <c r="GJ1" s="107"/>
      <c r="GK1" s="113" t="s">
        <v>4</v>
      </c>
      <c r="GL1" s="107"/>
      <c r="GM1" s="107"/>
      <c r="GN1" s="107"/>
      <c r="GO1" s="107"/>
      <c r="GP1" s="107"/>
      <c r="GQ1" s="107"/>
      <c r="GR1" s="113"/>
      <c r="GS1" s="107"/>
      <c r="GT1" s="107"/>
      <c r="GU1" s="107"/>
      <c r="GV1" s="107"/>
      <c r="GW1" s="107"/>
      <c r="GX1" s="107"/>
      <c r="GY1" s="107"/>
      <c r="GZ1" s="113"/>
      <c r="HA1" s="114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  <c r="IT1" s="107"/>
      <c r="IU1" s="107"/>
      <c r="IV1" s="107"/>
      <c r="IW1" s="107"/>
      <c r="IX1" s="107"/>
      <c r="IY1" s="107"/>
      <c r="IZ1" s="107"/>
      <c r="JA1" s="107"/>
      <c r="JB1" s="107"/>
      <c r="JC1" s="107"/>
      <c r="JD1" s="107"/>
      <c r="JE1" s="107"/>
      <c r="JF1" s="107"/>
      <c r="JG1" s="107"/>
      <c r="JH1" s="107"/>
      <c r="JI1" s="107"/>
      <c r="JJ1" s="107"/>
      <c r="JK1" s="107"/>
      <c r="JL1" s="107"/>
      <c r="JM1" s="107"/>
      <c r="JN1" s="107"/>
      <c r="JO1" s="107"/>
      <c r="JP1" s="107"/>
      <c r="JQ1" s="107"/>
      <c r="JR1" s="107"/>
      <c r="JS1" s="107"/>
      <c r="JT1" s="107"/>
      <c r="JU1" s="107"/>
      <c r="JV1" s="107"/>
      <c r="JW1" s="107"/>
      <c r="JX1" s="107"/>
      <c r="JY1" s="112"/>
      <c r="JZ1" s="107"/>
      <c r="KA1" s="107"/>
      <c r="KB1" s="107"/>
      <c r="KC1" s="107"/>
      <c r="KD1" s="107"/>
      <c r="KE1" s="107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/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/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/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116"/>
      <c r="MZ1" s="116"/>
      <c r="NA1" s="116"/>
      <c r="NB1" s="116"/>
      <c r="NC1" s="116"/>
      <c r="ND1" s="116"/>
      <c r="NE1" s="116"/>
      <c r="NF1" s="116"/>
      <c r="NG1" s="116"/>
      <c r="NH1" s="116"/>
      <c r="NI1" s="116"/>
      <c r="NJ1" s="116"/>
      <c r="NK1" s="116"/>
      <c r="NL1" s="116"/>
    </row>
    <row r="2" spans="1:376" s="139" customFormat="1" ht="21.75" customHeight="1" x14ac:dyDescent="0.2">
      <c r="A2" s="192"/>
      <c r="B2" s="118" t="s">
        <v>5</v>
      </c>
      <c r="C2" s="119"/>
      <c r="D2" s="120"/>
      <c r="E2" s="121"/>
      <c r="F2" s="122"/>
      <c r="G2" s="122"/>
      <c r="H2" s="122"/>
      <c r="I2" s="122"/>
      <c r="J2" s="123" t="s">
        <v>6</v>
      </c>
      <c r="K2" s="124">
        <v>42668</v>
      </c>
      <c r="L2" s="125"/>
      <c r="M2" s="122"/>
      <c r="N2" s="122"/>
      <c r="O2" s="122"/>
      <c r="P2" s="126"/>
      <c r="Q2" s="122"/>
      <c r="R2" s="127"/>
      <c r="S2" s="126"/>
      <c r="T2" s="128"/>
      <c r="U2" s="122"/>
      <c r="V2" s="122"/>
      <c r="W2" s="122"/>
      <c r="X2" s="129"/>
      <c r="Y2" s="126"/>
      <c r="Z2" s="122"/>
      <c r="AA2" s="130"/>
      <c r="AB2" s="122"/>
      <c r="AC2" s="130"/>
      <c r="AD2" s="122"/>
      <c r="AE2" s="118" t="s">
        <v>7</v>
      </c>
      <c r="AF2" s="118"/>
      <c r="AG2" s="125"/>
      <c r="AH2" s="125"/>
      <c r="AI2" s="125"/>
      <c r="AJ2" s="125"/>
      <c r="AK2" s="131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5"/>
      <c r="DY2" s="125"/>
      <c r="DZ2" s="125"/>
      <c r="EA2" s="125"/>
      <c r="EB2" s="125"/>
      <c r="EC2" s="125"/>
      <c r="ED2" s="125"/>
      <c r="EE2" s="125"/>
      <c r="EF2" s="125"/>
      <c r="EG2" s="125"/>
      <c r="EH2" s="125"/>
      <c r="EI2" s="125"/>
      <c r="EJ2" s="125"/>
      <c r="EK2" s="125"/>
      <c r="EL2" s="125"/>
      <c r="EM2" s="125"/>
      <c r="EN2" s="125"/>
      <c r="EO2" s="125"/>
      <c r="EP2" s="125"/>
      <c r="EQ2" s="125"/>
      <c r="ER2" s="125"/>
      <c r="ES2" s="125"/>
      <c r="ET2" s="125"/>
      <c r="EU2" s="125"/>
      <c r="EV2" s="125"/>
      <c r="EW2" s="125"/>
      <c r="EX2" s="125"/>
      <c r="EY2" s="125"/>
      <c r="EZ2" s="125"/>
      <c r="FA2" s="125"/>
      <c r="FB2" s="125"/>
      <c r="FC2" s="125"/>
      <c r="FD2" s="125"/>
      <c r="FE2" s="125"/>
      <c r="FF2" s="125"/>
      <c r="FG2" s="125"/>
      <c r="FH2" s="125"/>
      <c r="FI2" s="125"/>
      <c r="FJ2" s="125"/>
      <c r="FK2" s="125"/>
      <c r="FL2" s="125"/>
      <c r="FM2" s="125"/>
      <c r="FN2" s="125"/>
      <c r="FO2" s="125"/>
      <c r="FP2" s="125"/>
      <c r="FQ2" s="125"/>
      <c r="FR2" s="125"/>
      <c r="FS2" s="125"/>
      <c r="FT2" s="125"/>
      <c r="FU2" s="125"/>
      <c r="FV2" s="125"/>
      <c r="FW2" s="125"/>
      <c r="FX2" s="125"/>
      <c r="FY2" s="125"/>
      <c r="FZ2" s="125"/>
      <c r="GA2" s="125"/>
      <c r="GB2" s="125"/>
      <c r="GC2" s="125"/>
      <c r="GD2" s="125"/>
      <c r="GE2" s="125"/>
      <c r="GF2" s="125"/>
      <c r="GG2" s="125"/>
      <c r="GH2" s="118"/>
      <c r="GI2" s="125"/>
      <c r="GJ2" s="125"/>
      <c r="GK2" s="125"/>
      <c r="GL2" s="125"/>
      <c r="GM2" s="125"/>
      <c r="GN2" s="125"/>
      <c r="GO2" s="125"/>
      <c r="GP2" s="125"/>
      <c r="GQ2" s="125"/>
      <c r="GR2" s="118"/>
      <c r="GS2" s="125"/>
      <c r="GT2" s="125"/>
      <c r="GU2" s="125"/>
      <c r="GV2" s="125"/>
      <c r="GW2" s="125"/>
      <c r="GX2" s="125"/>
      <c r="GY2" s="125"/>
      <c r="GZ2" s="135"/>
      <c r="HA2" s="135"/>
      <c r="HB2" s="125"/>
      <c r="HC2" s="125"/>
      <c r="HD2" s="125"/>
      <c r="HE2" s="125"/>
      <c r="HF2" s="125"/>
      <c r="HG2" s="125"/>
      <c r="HH2" s="125"/>
      <c r="HI2" s="125"/>
      <c r="HJ2" s="125"/>
      <c r="HK2" s="125"/>
      <c r="HL2" s="125"/>
      <c r="HM2" s="125"/>
      <c r="HN2" s="125"/>
      <c r="HO2" s="125"/>
      <c r="HP2" s="125"/>
      <c r="HQ2" s="125"/>
      <c r="HR2" s="125"/>
      <c r="HS2" s="125"/>
      <c r="HT2" s="125"/>
      <c r="HU2" s="125"/>
      <c r="HV2" s="125"/>
      <c r="HW2" s="125"/>
      <c r="HX2" s="125"/>
      <c r="HY2" s="125"/>
      <c r="HZ2" s="125"/>
      <c r="IA2" s="125"/>
      <c r="IB2" s="125"/>
      <c r="IC2" s="125"/>
      <c r="ID2" s="125"/>
      <c r="IE2" s="125"/>
      <c r="IF2" s="125"/>
      <c r="IG2" s="125"/>
      <c r="IH2" s="125"/>
      <c r="II2" s="125"/>
      <c r="IJ2" s="125"/>
      <c r="IK2" s="125"/>
      <c r="IL2" s="125"/>
      <c r="IM2" s="125"/>
      <c r="IN2" s="125"/>
      <c r="IO2" s="125"/>
      <c r="IP2" s="125"/>
      <c r="IQ2" s="125"/>
      <c r="IR2" s="125"/>
      <c r="IS2" s="125"/>
      <c r="IT2" s="125"/>
      <c r="IU2" s="125"/>
      <c r="IV2" s="125"/>
      <c r="IW2" s="125"/>
      <c r="IX2" s="125"/>
      <c r="IY2" s="125"/>
      <c r="IZ2" s="125"/>
      <c r="JA2" s="136"/>
      <c r="JB2" s="137"/>
      <c r="JC2" s="137"/>
      <c r="JD2" s="137"/>
      <c r="JE2" s="137"/>
      <c r="JF2" s="137"/>
      <c r="JG2" s="137"/>
      <c r="JH2" s="137"/>
      <c r="JI2" s="137"/>
      <c r="JJ2" s="137"/>
      <c r="JK2" s="137"/>
      <c r="JL2" s="137"/>
      <c r="JM2" s="137"/>
      <c r="JN2" s="137"/>
      <c r="JO2" s="137"/>
      <c r="JP2" s="137"/>
      <c r="JQ2" s="137"/>
      <c r="JR2" s="137"/>
      <c r="JS2" s="137"/>
      <c r="JT2" s="137"/>
      <c r="JU2" s="137"/>
      <c r="JV2" s="137"/>
      <c r="JW2" s="137"/>
      <c r="JX2" s="137"/>
      <c r="JY2" s="134"/>
      <c r="JZ2" s="137"/>
      <c r="KA2" s="137"/>
      <c r="KB2" s="136"/>
      <c r="KC2" s="125"/>
      <c r="KD2" s="125"/>
      <c r="KE2" s="125"/>
      <c r="KF2" s="138"/>
      <c r="KG2" s="138"/>
      <c r="KH2" s="138"/>
      <c r="KI2" s="138"/>
      <c r="KJ2" s="138"/>
      <c r="KK2" s="138"/>
      <c r="KL2" s="138"/>
      <c r="KM2" s="138"/>
      <c r="KN2" s="138"/>
      <c r="KO2" s="138"/>
      <c r="KP2" s="138"/>
      <c r="KQ2" s="138"/>
      <c r="KR2" s="138"/>
      <c r="KS2" s="138"/>
      <c r="KT2" s="138"/>
      <c r="KU2" s="138"/>
      <c r="KV2" s="138"/>
      <c r="KW2" s="138"/>
      <c r="KX2" s="138"/>
      <c r="KY2" s="138"/>
      <c r="KZ2" s="138"/>
      <c r="LA2" s="138"/>
      <c r="LB2" s="138"/>
      <c r="LC2" s="138"/>
      <c r="LD2" s="138"/>
      <c r="LE2" s="138"/>
      <c r="LF2" s="138"/>
      <c r="LG2" s="138"/>
      <c r="LH2" s="138"/>
      <c r="LI2" s="138"/>
      <c r="LJ2" s="138"/>
      <c r="LK2" s="138"/>
      <c r="LL2" s="138"/>
      <c r="LM2" s="138"/>
      <c r="LN2" s="138"/>
      <c r="LO2" s="138"/>
      <c r="LP2" s="138"/>
      <c r="LQ2" s="138"/>
      <c r="LR2" s="138"/>
      <c r="LS2" s="138"/>
      <c r="LT2" s="138"/>
      <c r="LU2" s="138"/>
      <c r="LV2" s="138"/>
      <c r="LW2" s="138"/>
      <c r="LX2" s="138"/>
      <c r="LY2" s="138"/>
      <c r="LZ2" s="138"/>
      <c r="MA2" s="138"/>
      <c r="MB2" s="138"/>
      <c r="MC2" s="138"/>
      <c r="MD2" s="138"/>
      <c r="ME2" s="138"/>
      <c r="MF2" s="138"/>
      <c r="MG2" s="138"/>
      <c r="MH2" s="138"/>
      <c r="MI2" s="138"/>
      <c r="MJ2" s="138"/>
      <c r="MK2" s="138"/>
      <c r="ML2" s="138"/>
      <c r="MM2" s="138"/>
      <c r="MN2" s="138"/>
      <c r="MO2" s="138"/>
      <c r="MP2" s="138"/>
      <c r="MQ2" s="138"/>
      <c r="MR2" s="138"/>
      <c r="MS2" s="138"/>
      <c r="MT2" s="138"/>
      <c r="MU2" s="138"/>
      <c r="MV2" s="138"/>
      <c r="MW2" s="138"/>
      <c r="MX2" s="138"/>
      <c r="MY2" s="138"/>
      <c r="MZ2" s="138"/>
      <c r="NA2" s="138"/>
      <c r="NB2" s="138"/>
      <c r="NC2" s="138"/>
      <c r="ND2" s="138"/>
      <c r="NE2" s="138"/>
      <c r="NF2" s="138"/>
      <c r="NG2" s="138"/>
      <c r="NH2" s="138"/>
      <c r="NI2" s="138"/>
      <c r="NJ2" s="138"/>
      <c r="NK2" s="138"/>
      <c r="NL2" s="138"/>
    </row>
    <row r="3" spans="1:376" s="139" customFormat="1" x14ac:dyDescent="0.2">
      <c r="A3" s="192"/>
      <c r="B3" s="140" t="s">
        <v>8</v>
      </c>
      <c r="C3" s="126"/>
      <c r="D3" s="141"/>
      <c r="E3" s="142" t="s">
        <v>9</v>
      </c>
      <c r="F3" s="143"/>
      <c r="G3" s="143"/>
      <c r="H3" s="143"/>
      <c r="I3" s="143"/>
      <c r="J3" s="144" t="s">
        <v>10</v>
      </c>
      <c r="K3" s="145">
        <f>NETWORKDAYS(K1,K2,AE$118:AE$502)-1</f>
        <v>0</v>
      </c>
      <c r="L3" s="143"/>
      <c r="M3" s="146"/>
      <c r="N3" s="146"/>
      <c r="O3" s="147"/>
      <c r="P3" s="147"/>
      <c r="Q3" s="143"/>
      <c r="R3" s="148"/>
      <c r="S3" s="147"/>
      <c r="T3" s="149"/>
      <c r="U3" s="125"/>
      <c r="V3" s="125"/>
      <c r="W3" s="150"/>
      <c r="X3" s="151"/>
      <c r="Y3" s="119"/>
      <c r="Z3" s="120"/>
      <c r="AA3" s="134"/>
      <c r="AB3" s="125"/>
      <c r="AC3" s="134"/>
      <c r="AD3" s="125"/>
      <c r="AE3" s="133"/>
      <c r="AF3" s="118"/>
      <c r="AG3" s="125"/>
      <c r="AH3" s="149"/>
      <c r="AI3" s="125"/>
      <c r="AJ3" s="125"/>
      <c r="AK3" s="131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35"/>
      <c r="GI3" s="125"/>
      <c r="GJ3" s="125"/>
      <c r="GK3" s="125"/>
      <c r="GL3" s="125"/>
      <c r="GM3" s="125"/>
      <c r="GN3" s="125"/>
      <c r="GO3" s="125"/>
      <c r="GP3" s="125"/>
      <c r="GQ3" s="125"/>
      <c r="GR3" s="118"/>
      <c r="GS3" s="125"/>
      <c r="GT3" s="125"/>
      <c r="GU3" s="125"/>
      <c r="GV3" s="125"/>
      <c r="GW3" s="125"/>
      <c r="GX3" s="125"/>
      <c r="GY3" s="125"/>
      <c r="GZ3" s="135"/>
      <c r="HA3" s="135"/>
      <c r="HB3" s="125"/>
      <c r="HC3" s="125"/>
      <c r="HD3" s="125"/>
      <c r="HE3" s="125"/>
      <c r="HF3" s="125"/>
      <c r="HG3" s="125"/>
      <c r="HH3" s="125"/>
      <c r="HI3" s="125"/>
      <c r="HJ3" s="125"/>
      <c r="HK3" s="125"/>
      <c r="HL3" s="125"/>
      <c r="HM3" s="125"/>
      <c r="HN3" s="125"/>
      <c r="HO3" s="125"/>
      <c r="HP3" s="125"/>
      <c r="HQ3" s="125"/>
      <c r="HR3" s="125"/>
      <c r="HS3" s="125"/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5"/>
      <c r="II3" s="125"/>
      <c r="IJ3" s="125"/>
      <c r="IK3" s="125"/>
      <c r="IL3" s="125"/>
      <c r="IM3" s="125"/>
      <c r="IN3" s="125"/>
      <c r="IO3" s="125"/>
      <c r="IP3" s="125"/>
      <c r="IQ3" s="125"/>
      <c r="IR3" s="125"/>
      <c r="IS3" s="125"/>
      <c r="IT3" s="125"/>
      <c r="IU3" s="125"/>
      <c r="IV3" s="125"/>
      <c r="IW3" s="125"/>
      <c r="IX3" s="137"/>
      <c r="IY3" s="137"/>
      <c r="IZ3" s="137"/>
      <c r="JA3" s="152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4"/>
      <c r="JQ3" s="125"/>
      <c r="JR3" s="125"/>
      <c r="JS3" s="125"/>
      <c r="JT3" s="125"/>
      <c r="JU3" s="125"/>
      <c r="JV3" s="125"/>
      <c r="JW3" s="125"/>
      <c r="JX3" s="125"/>
      <c r="JY3" s="134"/>
      <c r="JZ3" s="125"/>
      <c r="KA3" s="125"/>
      <c r="KB3" s="136"/>
      <c r="KC3" s="125"/>
      <c r="KD3" s="125"/>
      <c r="KE3" s="125"/>
      <c r="KF3" s="138"/>
      <c r="KG3" s="138"/>
      <c r="KH3" s="138"/>
      <c r="KI3" s="138"/>
      <c r="KJ3" s="138"/>
      <c r="KK3" s="138"/>
      <c r="KL3" s="138"/>
      <c r="KM3" s="138"/>
      <c r="KN3" s="138"/>
      <c r="KO3" s="138"/>
      <c r="KP3" s="138"/>
      <c r="KQ3" s="138"/>
      <c r="KR3" s="138"/>
      <c r="KS3" s="138"/>
      <c r="KT3" s="138"/>
      <c r="KU3" s="138"/>
      <c r="KV3" s="138"/>
      <c r="KW3" s="138"/>
      <c r="KX3" s="138"/>
      <c r="KY3" s="138"/>
      <c r="KZ3" s="138"/>
      <c r="LA3" s="138"/>
      <c r="LB3" s="138"/>
      <c r="LC3" s="138"/>
      <c r="LD3" s="138"/>
      <c r="LE3" s="138"/>
      <c r="LF3" s="138"/>
      <c r="LG3" s="138"/>
      <c r="LH3" s="138"/>
      <c r="LI3" s="138"/>
      <c r="LJ3" s="138"/>
      <c r="LK3" s="138"/>
      <c r="LL3" s="138"/>
      <c r="LM3" s="138"/>
      <c r="LN3" s="138"/>
      <c r="LO3" s="138"/>
      <c r="LP3" s="138"/>
      <c r="LQ3" s="138"/>
      <c r="LR3" s="138"/>
      <c r="LS3" s="138"/>
      <c r="LT3" s="138"/>
      <c r="LU3" s="138"/>
      <c r="LV3" s="138"/>
      <c r="LW3" s="138"/>
      <c r="LX3" s="138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38"/>
      <c r="MX3" s="138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</row>
    <row r="4" spans="1:376" s="139" customFormat="1" x14ac:dyDescent="0.2">
      <c r="A4" s="208"/>
      <c r="B4" s="136">
        <v>1</v>
      </c>
      <c r="C4" s="136">
        <f t="shared" ref="C4:X4" si="0">(B4+1)</f>
        <v>2</v>
      </c>
      <c r="D4" s="136">
        <f t="shared" si="0"/>
        <v>3</v>
      </c>
      <c r="E4" s="136">
        <f t="shared" si="0"/>
        <v>4</v>
      </c>
      <c r="F4" s="136">
        <f t="shared" si="0"/>
        <v>5</v>
      </c>
      <c r="G4" s="136">
        <f t="shared" si="0"/>
        <v>6</v>
      </c>
      <c r="H4" s="136">
        <f t="shared" si="0"/>
        <v>7</v>
      </c>
      <c r="I4" s="136">
        <f t="shared" si="0"/>
        <v>8</v>
      </c>
      <c r="J4" s="136">
        <f t="shared" si="0"/>
        <v>9</v>
      </c>
      <c r="K4" s="136">
        <f t="shared" si="0"/>
        <v>10</v>
      </c>
      <c r="L4" s="136">
        <f t="shared" si="0"/>
        <v>11</v>
      </c>
      <c r="M4" s="136">
        <f t="shared" si="0"/>
        <v>12</v>
      </c>
      <c r="N4" s="136">
        <f t="shared" si="0"/>
        <v>13</v>
      </c>
      <c r="O4" s="136">
        <f t="shared" si="0"/>
        <v>14</v>
      </c>
      <c r="P4" s="136">
        <f t="shared" si="0"/>
        <v>15</v>
      </c>
      <c r="Q4" s="136">
        <f t="shared" si="0"/>
        <v>16</v>
      </c>
      <c r="R4" s="136">
        <f t="shared" si="0"/>
        <v>17</v>
      </c>
      <c r="S4" s="136">
        <f t="shared" si="0"/>
        <v>18</v>
      </c>
      <c r="T4" s="136">
        <f t="shared" si="0"/>
        <v>19</v>
      </c>
      <c r="U4" s="136">
        <f t="shared" si="0"/>
        <v>20</v>
      </c>
      <c r="V4" s="136">
        <f t="shared" si="0"/>
        <v>21</v>
      </c>
      <c r="W4" s="136">
        <f t="shared" si="0"/>
        <v>22</v>
      </c>
      <c r="X4" s="136">
        <f t="shared" si="0"/>
        <v>23</v>
      </c>
      <c r="Y4" s="136">
        <v>24</v>
      </c>
      <c r="Z4" s="136">
        <v>25</v>
      </c>
      <c r="AA4" s="155">
        <v>26</v>
      </c>
      <c r="AB4" s="136">
        <f>(AA4+1)</f>
        <v>27</v>
      </c>
      <c r="AC4" s="155"/>
      <c r="AD4" s="136"/>
      <c r="AE4" s="136"/>
      <c r="AF4" s="118"/>
      <c r="AG4" s="136"/>
      <c r="AH4" s="154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18"/>
      <c r="GI4" s="136"/>
      <c r="GJ4" s="136"/>
      <c r="GK4" s="136"/>
      <c r="GL4" s="136"/>
      <c r="GM4" s="136"/>
      <c r="GN4" s="136"/>
      <c r="GO4" s="136"/>
      <c r="GP4" s="136"/>
      <c r="GQ4" s="136"/>
      <c r="GR4" s="118"/>
      <c r="GS4" s="136"/>
      <c r="GT4" s="136"/>
      <c r="GU4" s="136"/>
      <c r="GV4" s="136"/>
      <c r="GW4" s="136"/>
      <c r="GX4" s="136"/>
      <c r="GY4" s="136"/>
      <c r="GZ4" s="118"/>
      <c r="HA4" s="118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  <c r="IV4" s="136"/>
      <c r="IW4" s="136"/>
      <c r="IX4" s="136"/>
      <c r="IY4" s="136"/>
      <c r="IZ4" s="136"/>
      <c r="JA4" s="136"/>
      <c r="JB4" s="136"/>
      <c r="JC4" s="136"/>
      <c r="JD4" s="136"/>
      <c r="JE4" s="136"/>
      <c r="JF4" s="136"/>
      <c r="JG4" s="136"/>
      <c r="JH4" s="136"/>
      <c r="JI4" s="136"/>
      <c r="JJ4" s="136"/>
      <c r="JK4" s="136"/>
      <c r="JL4" s="136"/>
      <c r="JM4" s="136"/>
      <c r="JN4" s="136"/>
      <c r="JO4" s="136"/>
      <c r="JP4" s="136"/>
      <c r="JQ4" s="136"/>
      <c r="JR4" s="136"/>
      <c r="JS4" s="136"/>
      <c r="JT4" s="136"/>
      <c r="JU4" s="136"/>
      <c r="JV4" s="136"/>
      <c r="JW4" s="136"/>
      <c r="JX4" s="136"/>
      <c r="JY4" s="155"/>
      <c r="JZ4" s="136"/>
      <c r="KA4" s="136"/>
      <c r="KB4" s="136"/>
      <c r="KC4" s="136"/>
      <c r="KD4" s="136"/>
      <c r="KE4" s="136"/>
      <c r="KF4" s="138"/>
      <c r="KG4" s="138"/>
      <c r="KH4" s="138"/>
      <c r="KI4" s="138"/>
      <c r="KJ4" s="138"/>
      <c r="KK4" s="138"/>
      <c r="KL4" s="138"/>
      <c r="KM4" s="138"/>
      <c r="KN4" s="138"/>
      <c r="KO4" s="138"/>
      <c r="KP4" s="138"/>
      <c r="KQ4" s="138"/>
      <c r="KR4" s="138"/>
      <c r="KS4" s="138"/>
      <c r="KT4" s="138"/>
      <c r="KU4" s="138"/>
      <c r="KV4" s="138"/>
      <c r="KW4" s="138"/>
      <c r="KX4" s="138"/>
      <c r="KY4" s="138"/>
      <c r="KZ4" s="138"/>
      <c r="LA4" s="138"/>
      <c r="LB4" s="138"/>
      <c r="LC4" s="138"/>
      <c r="LD4" s="138"/>
      <c r="LE4" s="138"/>
      <c r="LF4" s="138"/>
      <c r="LG4" s="138"/>
      <c r="LH4" s="138"/>
      <c r="LI4" s="138"/>
      <c r="LJ4" s="138"/>
      <c r="LK4" s="138"/>
      <c r="LL4" s="138"/>
      <c r="LM4" s="138"/>
      <c r="LN4" s="138"/>
      <c r="LO4" s="138"/>
      <c r="LP4" s="138"/>
      <c r="LQ4" s="138"/>
      <c r="LR4" s="138"/>
      <c r="LS4" s="138"/>
      <c r="LT4" s="138"/>
      <c r="LU4" s="138"/>
      <c r="LV4" s="138"/>
      <c r="LW4" s="138"/>
      <c r="LX4" s="138"/>
      <c r="LY4" s="138"/>
      <c r="LZ4" s="138"/>
      <c r="MA4" s="138"/>
      <c r="MB4" s="138"/>
      <c r="MC4" s="138"/>
      <c r="MD4" s="138"/>
      <c r="ME4" s="138"/>
      <c r="MF4" s="138"/>
      <c r="MG4" s="138"/>
      <c r="MH4" s="138"/>
      <c r="MI4" s="138"/>
      <c r="MJ4" s="138"/>
      <c r="MK4" s="138"/>
      <c r="ML4" s="138"/>
      <c r="MM4" s="138"/>
      <c r="MN4" s="138"/>
      <c r="MO4" s="138"/>
      <c r="MP4" s="138"/>
      <c r="MQ4" s="138"/>
      <c r="MR4" s="138"/>
      <c r="MS4" s="138"/>
      <c r="MT4" s="138"/>
      <c r="MU4" s="138"/>
      <c r="MV4" s="138"/>
      <c r="MW4" s="138"/>
      <c r="MX4" s="138"/>
      <c r="MY4" s="138"/>
      <c r="MZ4" s="138"/>
      <c r="NA4" s="138"/>
      <c r="NB4" s="138"/>
      <c r="NC4" s="138"/>
      <c r="ND4" s="138"/>
      <c r="NE4" s="138"/>
      <c r="NF4" s="138"/>
      <c r="NG4" s="138"/>
      <c r="NH4" s="138"/>
      <c r="NI4" s="138"/>
      <c r="NJ4" s="138"/>
      <c r="NK4" s="138"/>
      <c r="NL4" s="138"/>
    </row>
    <row r="5" spans="1:376" s="139" customFormat="1" x14ac:dyDescent="0.2">
      <c r="A5" s="209" t="str">
        <f>IF(A4="Sim",VLOOKUP($B$1,$A$10:$AB$1745,24),"")</f>
        <v/>
      </c>
      <c r="B5" s="156" t="s">
        <v>12</v>
      </c>
      <c r="C5" s="156" t="s">
        <v>13</v>
      </c>
      <c r="D5" s="121" t="s">
        <v>14</v>
      </c>
      <c r="E5" s="121" t="s">
        <v>14</v>
      </c>
      <c r="F5" s="136" t="s">
        <v>14</v>
      </c>
      <c r="G5" s="136" t="s">
        <v>14</v>
      </c>
      <c r="H5" s="157" t="s">
        <v>15</v>
      </c>
      <c r="I5" s="157" t="s">
        <v>15</v>
      </c>
      <c r="J5" s="136" t="s">
        <v>14</v>
      </c>
      <c r="K5" s="136" t="s">
        <v>14</v>
      </c>
      <c r="L5" s="136" t="s">
        <v>14</v>
      </c>
      <c r="M5" s="136" t="s">
        <v>14</v>
      </c>
      <c r="N5" s="136" t="s">
        <v>14</v>
      </c>
      <c r="O5" s="136" t="s">
        <v>14</v>
      </c>
      <c r="P5" s="156" t="s">
        <v>13</v>
      </c>
      <c r="Q5" s="158" t="s">
        <v>16</v>
      </c>
      <c r="R5" s="159" t="s">
        <v>13</v>
      </c>
      <c r="S5" s="156" t="s">
        <v>13</v>
      </c>
      <c r="T5" s="160" t="s">
        <v>17</v>
      </c>
      <c r="U5" s="161" t="s">
        <v>17</v>
      </c>
      <c r="V5" s="161" t="s">
        <v>17</v>
      </c>
      <c r="W5" s="161" t="s">
        <v>17</v>
      </c>
      <c r="X5" s="162" t="s">
        <v>13</v>
      </c>
      <c r="Y5" s="156" t="s">
        <v>18</v>
      </c>
      <c r="Z5" s="121" t="s">
        <v>19</v>
      </c>
      <c r="AA5" s="155" t="s">
        <v>20</v>
      </c>
      <c r="AB5" s="136" t="s">
        <v>20</v>
      </c>
      <c r="AC5" s="155"/>
      <c r="AD5" s="136"/>
      <c r="AE5" s="132"/>
      <c r="AF5" s="118"/>
      <c r="AG5" s="136"/>
      <c r="AH5" s="154"/>
      <c r="AI5" s="136"/>
      <c r="AJ5" s="136"/>
      <c r="AK5" s="157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18"/>
      <c r="GI5" s="136"/>
      <c r="GJ5" s="136"/>
      <c r="GK5" s="136"/>
      <c r="GL5" s="136"/>
      <c r="GM5" s="136"/>
      <c r="GN5" s="136"/>
      <c r="GO5" s="136"/>
      <c r="GP5" s="136"/>
      <c r="GQ5" s="136"/>
      <c r="GR5" s="118"/>
      <c r="GS5" s="136"/>
      <c r="GT5" s="136"/>
      <c r="GU5" s="136"/>
      <c r="GV5" s="136"/>
      <c r="GW5" s="136"/>
      <c r="GX5" s="136"/>
      <c r="GY5" s="136"/>
      <c r="GZ5" s="118"/>
      <c r="HA5" s="118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  <c r="IV5" s="136"/>
      <c r="IW5" s="136"/>
      <c r="IX5" s="136"/>
      <c r="IY5" s="136"/>
      <c r="IZ5" s="136"/>
      <c r="JA5" s="136"/>
      <c r="JB5" s="136"/>
      <c r="JC5" s="136"/>
      <c r="JD5" s="136"/>
      <c r="JE5" s="136"/>
      <c r="JF5" s="136"/>
      <c r="JG5" s="136"/>
      <c r="JH5" s="136"/>
      <c r="JI5" s="136"/>
      <c r="JJ5" s="136"/>
      <c r="JK5" s="136"/>
      <c r="JL5" s="136"/>
      <c r="JM5" s="136"/>
      <c r="JN5" s="136"/>
      <c r="JO5" s="136"/>
      <c r="JP5" s="136"/>
      <c r="JQ5" s="136"/>
      <c r="JR5" s="136"/>
      <c r="JS5" s="136"/>
      <c r="JT5" s="136"/>
      <c r="JU5" s="136"/>
      <c r="JV5" s="136"/>
      <c r="JW5" s="136"/>
      <c r="JX5" s="136"/>
      <c r="JY5" s="155"/>
      <c r="JZ5" s="136"/>
      <c r="KA5" s="136"/>
      <c r="KB5" s="136"/>
      <c r="KC5" s="136"/>
      <c r="KD5" s="136"/>
      <c r="KE5" s="136"/>
      <c r="KF5" s="138"/>
      <c r="KG5" s="138"/>
      <c r="KH5" s="138"/>
      <c r="KI5" s="138"/>
      <c r="KJ5" s="138"/>
      <c r="KK5" s="138"/>
      <c r="KL5" s="138"/>
      <c r="KM5" s="138"/>
      <c r="KN5" s="138"/>
      <c r="KO5" s="138"/>
      <c r="KP5" s="138"/>
      <c r="KQ5" s="138"/>
      <c r="KR5" s="138"/>
      <c r="KS5" s="138"/>
      <c r="KT5" s="138"/>
      <c r="KU5" s="138"/>
      <c r="KV5" s="138"/>
      <c r="KW5" s="138"/>
      <c r="KX5" s="138"/>
      <c r="KY5" s="138"/>
      <c r="KZ5" s="138"/>
      <c r="LA5" s="138"/>
      <c r="LB5" s="138"/>
      <c r="LC5" s="138"/>
      <c r="LD5" s="138"/>
      <c r="LE5" s="138"/>
      <c r="LF5" s="138"/>
      <c r="LG5" s="138"/>
      <c r="LH5" s="138"/>
      <c r="LI5" s="138"/>
      <c r="LJ5" s="138"/>
      <c r="LK5" s="138"/>
      <c r="LL5" s="138"/>
      <c r="LM5" s="138"/>
      <c r="LN5" s="138"/>
      <c r="LO5" s="138"/>
      <c r="LP5" s="138"/>
      <c r="LQ5" s="138"/>
      <c r="LR5" s="138"/>
      <c r="LS5" s="138"/>
      <c r="LT5" s="138"/>
      <c r="LU5" s="138"/>
      <c r="LV5" s="138"/>
      <c r="LW5" s="138"/>
      <c r="LX5" s="138"/>
      <c r="LY5" s="138"/>
      <c r="LZ5" s="138"/>
      <c r="MA5" s="138"/>
      <c r="MB5" s="138"/>
      <c r="MC5" s="138"/>
      <c r="MD5" s="138"/>
      <c r="ME5" s="138"/>
      <c r="MF5" s="138"/>
      <c r="MG5" s="138"/>
      <c r="MH5" s="138"/>
      <c r="MI5" s="138"/>
      <c r="MJ5" s="138"/>
      <c r="MK5" s="138"/>
      <c r="ML5" s="138"/>
      <c r="MM5" s="138"/>
      <c r="MN5" s="138"/>
      <c r="MO5" s="138"/>
      <c r="MP5" s="138"/>
      <c r="MQ5" s="138"/>
      <c r="MR5" s="138"/>
      <c r="MS5" s="138"/>
      <c r="MT5" s="138"/>
      <c r="MU5" s="138"/>
      <c r="MV5" s="138"/>
      <c r="MW5" s="138"/>
      <c r="MX5" s="138"/>
      <c r="MY5" s="138"/>
      <c r="MZ5" s="138"/>
      <c r="NA5" s="138"/>
      <c r="NB5" s="138"/>
      <c r="NC5" s="138"/>
      <c r="ND5" s="138"/>
      <c r="NE5" s="138"/>
      <c r="NF5" s="138"/>
      <c r="NG5" s="138"/>
      <c r="NH5" s="138"/>
      <c r="NI5" s="138"/>
      <c r="NJ5" s="138"/>
      <c r="NK5" s="138"/>
      <c r="NL5" s="138"/>
    </row>
    <row r="6" spans="1:376" s="139" customFormat="1" x14ac:dyDescent="0.2">
      <c r="A6" s="209" t="str">
        <f>IF(A4="Sim",VLOOKUP($B$1,$A$10:$AB$1745,19),"")</f>
        <v/>
      </c>
      <c r="B6" s="156" t="s">
        <v>21</v>
      </c>
      <c r="C6" s="156" t="s">
        <v>22</v>
      </c>
      <c r="D6" s="121" t="s">
        <v>23</v>
      </c>
      <c r="E6" s="121" t="s">
        <v>23</v>
      </c>
      <c r="F6" s="163" t="s">
        <v>24</v>
      </c>
      <c r="G6" s="164" t="s">
        <v>25</v>
      </c>
      <c r="H6" s="157" t="s">
        <v>26</v>
      </c>
      <c r="I6" s="157" t="s">
        <v>26</v>
      </c>
      <c r="J6" s="136" t="s">
        <v>27</v>
      </c>
      <c r="K6" s="136" t="s">
        <v>27</v>
      </c>
      <c r="L6" s="136" t="s">
        <v>28</v>
      </c>
      <c r="M6" s="165" t="s">
        <v>28</v>
      </c>
      <c r="N6" s="165" t="s">
        <v>28</v>
      </c>
      <c r="O6" s="156" t="s">
        <v>28</v>
      </c>
      <c r="P6" s="156" t="s">
        <v>22</v>
      </c>
      <c r="Q6" s="158" t="s">
        <v>29</v>
      </c>
      <c r="R6" s="159" t="s">
        <v>19</v>
      </c>
      <c r="S6" s="156" t="s">
        <v>19</v>
      </c>
      <c r="T6" s="157" t="s">
        <v>30</v>
      </c>
      <c r="U6" s="136" t="s">
        <v>31</v>
      </c>
      <c r="V6" s="136" t="s">
        <v>32</v>
      </c>
      <c r="W6" s="136" t="s">
        <v>28</v>
      </c>
      <c r="X6" s="162" t="s">
        <v>17</v>
      </c>
      <c r="Y6" s="156" t="s">
        <v>33</v>
      </c>
      <c r="Z6" s="121" t="s">
        <v>34</v>
      </c>
      <c r="AA6" s="155" t="s">
        <v>35</v>
      </c>
      <c r="AB6" s="136" t="s">
        <v>35</v>
      </c>
      <c r="AC6" s="155"/>
      <c r="AD6" s="136"/>
      <c r="AE6" s="132"/>
      <c r="AF6" s="118"/>
      <c r="AG6" s="136"/>
      <c r="AH6" s="136"/>
      <c r="AI6" s="136"/>
      <c r="AJ6" s="136"/>
      <c r="AK6" s="157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18"/>
      <c r="GI6" s="136"/>
      <c r="GJ6" s="136"/>
      <c r="GK6" s="136"/>
      <c r="GL6" s="136"/>
      <c r="GM6" s="136"/>
      <c r="GN6" s="136"/>
      <c r="GO6" s="136"/>
      <c r="GP6" s="136"/>
      <c r="GQ6" s="136"/>
      <c r="GR6" s="118"/>
      <c r="GS6" s="136"/>
      <c r="GT6" s="136"/>
      <c r="GU6" s="136"/>
      <c r="GV6" s="136"/>
      <c r="GW6" s="136"/>
      <c r="GX6" s="136"/>
      <c r="GY6" s="136"/>
      <c r="GZ6" s="118"/>
      <c r="HA6" s="118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  <c r="IW6" s="136"/>
      <c r="IX6" s="136"/>
      <c r="IY6" s="136"/>
      <c r="IZ6" s="136"/>
      <c r="JA6" s="136"/>
      <c r="JB6" s="136"/>
      <c r="JC6" s="136"/>
      <c r="JD6" s="136"/>
      <c r="JE6" s="136"/>
      <c r="JF6" s="136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55"/>
      <c r="JZ6" s="136"/>
      <c r="KA6" s="136"/>
      <c r="KB6" s="136"/>
      <c r="KC6" s="136"/>
      <c r="KD6" s="136"/>
      <c r="KE6" s="136"/>
      <c r="KF6" s="138"/>
      <c r="KG6" s="138"/>
      <c r="KH6" s="138"/>
      <c r="KI6" s="138"/>
      <c r="KJ6" s="138"/>
      <c r="KK6" s="138"/>
      <c r="KL6" s="138"/>
      <c r="KM6" s="138"/>
      <c r="KN6" s="138"/>
      <c r="KO6" s="138"/>
      <c r="KP6" s="138"/>
      <c r="KQ6" s="138"/>
      <c r="KR6" s="138"/>
      <c r="KS6" s="138"/>
      <c r="KT6" s="138"/>
      <c r="KU6" s="138"/>
      <c r="KV6" s="138"/>
      <c r="KW6" s="138"/>
      <c r="KX6" s="138"/>
      <c r="KY6" s="138"/>
      <c r="KZ6" s="138"/>
      <c r="LA6" s="138"/>
      <c r="LB6" s="138"/>
      <c r="LC6" s="138"/>
      <c r="LD6" s="138"/>
      <c r="LE6" s="138"/>
      <c r="LF6" s="138"/>
      <c r="LG6" s="138"/>
      <c r="LH6" s="138"/>
      <c r="LI6" s="138"/>
      <c r="LJ6" s="138"/>
      <c r="LK6" s="138"/>
      <c r="LL6" s="138"/>
      <c r="LM6" s="138"/>
      <c r="LN6" s="138"/>
      <c r="LO6" s="138"/>
      <c r="LP6" s="138"/>
      <c r="LQ6" s="138"/>
      <c r="LR6" s="138"/>
      <c r="LS6" s="138"/>
      <c r="LT6" s="138"/>
      <c r="LU6" s="138"/>
      <c r="LV6" s="138"/>
      <c r="LW6" s="138"/>
      <c r="LX6" s="138"/>
      <c r="LY6" s="138"/>
      <c r="LZ6" s="138"/>
      <c r="MA6" s="138"/>
      <c r="MB6" s="138"/>
      <c r="MC6" s="138"/>
      <c r="MD6" s="138"/>
      <c r="ME6" s="138"/>
      <c r="MF6" s="138"/>
      <c r="MG6" s="138"/>
      <c r="MH6" s="138"/>
      <c r="MI6" s="138"/>
      <c r="MJ6" s="138"/>
      <c r="MK6" s="138"/>
      <c r="ML6" s="138"/>
      <c r="MM6" s="138"/>
      <c r="MN6" s="138"/>
      <c r="MO6" s="138"/>
      <c r="MP6" s="138"/>
      <c r="MQ6" s="138"/>
      <c r="MR6" s="138"/>
      <c r="MS6" s="138"/>
      <c r="MT6" s="138"/>
      <c r="MU6" s="138"/>
      <c r="MV6" s="138"/>
      <c r="MW6" s="138"/>
      <c r="MX6" s="138"/>
      <c r="MY6" s="138"/>
      <c r="MZ6" s="138"/>
      <c r="NA6" s="138"/>
      <c r="NB6" s="138"/>
      <c r="NC6" s="138"/>
      <c r="ND6" s="138"/>
      <c r="NE6" s="138"/>
      <c r="NF6" s="138"/>
      <c r="NG6" s="138"/>
      <c r="NH6" s="138"/>
      <c r="NI6" s="138"/>
      <c r="NJ6" s="138"/>
      <c r="NK6" s="138"/>
      <c r="NL6" s="138"/>
    </row>
    <row r="7" spans="1:376" s="139" customFormat="1" x14ac:dyDescent="0.2">
      <c r="A7" s="193"/>
      <c r="B7" s="156" t="s">
        <v>36</v>
      </c>
      <c r="C7" s="156"/>
      <c r="D7" s="121" t="s">
        <v>37</v>
      </c>
      <c r="E7" s="121" t="s">
        <v>37</v>
      </c>
      <c r="F7" s="132" t="s">
        <v>38</v>
      </c>
      <c r="G7" s="164" t="s">
        <v>39</v>
      </c>
      <c r="H7" s="157" t="s">
        <v>40</v>
      </c>
      <c r="I7" s="157" t="s">
        <v>40</v>
      </c>
      <c r="J7" s="136" t="s">
        <v>41</v>
      </c>
      <c r="K7" s="136" t="s">
        <v>42</v>
      </c>
      <c r="L7" s="136" t="s">
        <v>43</v>
      </c>
      <c r="M7" s="165" t="s">
        <v>44</v>
      </c>
      <c r="N7" s="136" t="s">
        <v>43</v>
      </c>
      <c r="O7" s="156" t="s">
        <v>43</v>
      </c>
      <c r="P7" s="156" t="s">
        <v>45</v>
      </c>
      <c r="Q7" s="158"/>
      <c r="R7" s="159"/>
      <c r="S7" s="156" t="s">
        <v>45</v>
      </c>
      <c r="T7" s="157" t="s">
        <v>46</v>
      </c>
      <c r="U7" s="136" t="s">
        <v>47</v>
      </c>
      <c r="V7" s="136" t="s">
        <v>31</v>
      </c>
      <c r="W7" s="136" t="s">
        <v>48</v>
      </c>
      <c r="X7" s="162"/>
      <c r="Y7" s="156" t="s">
        <v>49</v>
      </c>
      <c r="Z7" s="121" t="s">
        <v>50</v>
      </c>
      <c r="AA7" s="155" t="s">
        <v>51</v>
      </c>
      <c r="AB7" s="136" t="s">
        <v>11</v>
      </c>
      <c r="AC7" s="155"/>
      <c r="AD7" s="179"/>
      <c r="AE7" s="171"/>
      <c r="AF7" s="179">
        <v>1</v>
      </c>
      <c r="AG7" s="179">
        <v>2</v>
      </c>
      <c r="AH7" s="179">
        <v>3</v>
      </c>
      <c r="AI7" s="179">
        <v>4</v>
      </c>
      <c r="AJ7" s="179">
        <v>5</v>
      </c>
      <c r="AK7" s="179">
        <v>6</v>
      </c>
      <c r="AL7" s="179">
        <v>7</v>
      </c>
      <c r="AM7" s="179">
        <v>8</v>
      </c>
      <c r="AN7" s="179">
        <v>9</v>
      </c>
      <c r="AO7" s="179">
        <v>10</v>
      </c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36"/>
      <c r="GH7" s="118"/>
      <c r="GI7" s="136"/>
      <c r="GJ7" s="136"/>
      <c r="GK7" s="136"/>
      <c r="GL7" s="136"/>
      <c r="GM7" s="136"/>
      <c r="GN7" s="136"/>
      <c r="GO7" s="136"/>
      <c r="GP7" s="136"/>
      <c r="GQ7" s="136"/>
      <c r="GR7" s="118"/>
      <c r="GS7" s="136"/>
      <c r="GT7" s="136"/>
      <c r="GU7" s="136"/>
      <c r="GV7" s="136"/>
      <c r="GW7" s="136"/>
      <c r="GX7" s="136"/>
      <c r="GY7" s="136"/>
      <c r="GZ7" s="118"/>
      <c r="HA7" s="118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  <c r="IV7" s="136"/>
      <c r="IW7" s="136"/>
      <c r="IX7" s="136"/>
      <c r="IY7" s="136"/>
      <c r="IZ7" s="136"/>
      <c r="JA7" s="136"/>
      <c r="JB7" s="136"/>
      <c r="JC7" s="136"/>
      <c r="JD7" s="136"/>
      <c r="JE7" s="136"/>
      <c r="JF7" s="136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55"/>
      <c r="JZ7" s="136"/>
      <c r="KA7" s="136"/>
      <c r="KB7" s="136"/>
      <c r="KC7" s="136"/>
      <c r="KD7" s="136"/>
      <c r="KE7" s="136"/>
      <c r="KF7" s="138"/>
      <c r="KG7" s="138"/>
      <c r="KH7" s="138"/>
      <c r="KI7" s="138"/>
      <c r="KJ7" s="138"/>
      <c r="KK7" s="138"/>
      <c r="KL7" s="138"/>
      <c r="KM7" s="138"/>
      <c r="KN7" s="138"/>
      <c r="KO7" s="138"/>
      <c r="KP7" s="138"/>
      <c r="KQ7" s="138"/>
      <c r="KR7" s="138"/>
      <c r="KS7" s="138"/>
      <c r="KT7" s="138"/>
      <c r="KU7" s="138"/>
      <c r="KV7" s="138"/>
      <c r="KW7" s="138"/>
      <c r="KX7" s="138"/>
      <c r="KY7" s="138"/>
      <c r="KZ7" s="138"/>
      <c r="LA7" s="138"/>
      <c r="LB7" s="138"/>
      <c r="LC7" s="138"/>
      <c r="LD7" s="138"/>
      <c r="LE7" s="138"/>
      <c r="LF7" s="138"/>
      <c r="LG7" s="138"/>
      <c r="LH7" s="138"/>
      <c r="LI7" s="138"/>
      <c r="LJ7" s="138"/>
      <c r="LK7" s="138"/>
      <c r="LL7" s="138"/>
      <c r="LM7" s="138"/>
      <c r="LN7" s="138"/>
      <c r="LO7" s="138"/>
      <c r="LP7" s="138"/>
      <c r="LQ7" s="138"/>
      <c r="LR7" s="138"/>
      <c r="LS7" s="138"/>
      <c r="LT7" s="138"/>
      <c r="LU7" s="138"/>
      <c r="LV7" s="138"/>
      <c r="LW7" s="138"/>
      <c r="LX7" s="138"/>
      <c r="LY7" s="138"/>
      <c r="LZ7" s="138"/>
      <c r="MA7" s="138"/>
      <c r="MB7" s="138"/>
      <c r="MC7" s="138"/>
      <c r="MD7" s="138"/>
      <c r="ME7" s="138"/>
      <c r="MF7" s="138"/>
      <c r="MG7" s="138"/>
      <c r="MH7" s="138"/>
      <c r="MI7" s="138"/>
      <c r="MJ7" s="138"/>
      <c r="MK7" s="138"/>
      <c r="ML7" s="138"/>
      <c r="MM7" s="138"/>
      <c r="MN7" s="138"/>
      <c r="MO7" s="138"/>
      <c r="MP7" s="138"/>
      <c r="MQ7" s="138"/>
      <c r="MR7" s="138"/>
      <c r="MS7" s="138"/>
      <c r="MT7" s="138"/>
      <c r="MU7" s="138"/>
      <c r="MV7" s="138"/>
      <c r="MW7" s="138"/>
      <c r="MX7" s="138"/>
      <c r="MY7" s="138"/>
      <c r="MZ7" s="138"/>
      <c r="NA7" s="138"/>
      <c r="NB7" s="138"/>
      <c r="NC7" s="138"/>
      <c r="ND7" s="138"/>
      <c r="NE7" s="138"/>
      <c r="NF7" s="138"/>
      <c r="NG7" s="138"/>
      <c r="NH7" s="138"/>
      <c r="NI7" s="138"/>
      <c r="NJ7" s="138"/>
      <c r="NK7" s="138"/>
      <c r="NL7" s="138"/>
    </row>
    <row r="8" spans="1:376" s="139" customFormat="1" x14ac:dyDescent="0.2">
      <c r="A8" s="193" t="s">
        <v>11</v>
      </c>
      <c r="B8" s="156" t="s">
        <v>52</v>
      </c>
      <c r="C8" s="156" t="s">
        <v>53</v>
      </c>
      <c r="D8" s="121" t="s">
        <v>54</v>
      </c>
      <c r="E8" s="121" t="s">
        <v>55</v>
      </c>
      <c r="F8" s="132"/>
      <c r="G8" s="164"/>
      <c r="H8" s="157" t="s">
        <v>56</v>
      </c>
      <c r="I8" s="157"/>
      <c r="J8" s="136" t="s">
        <v>57</v>
      </c>
      <c r="K8" s="136" t="s">
        <v>58</v>
      </c>
      <c r="L8" s="136" t="s">
        <v>24</v>
      </c>
      <c r="M8" s="136" t="s">
        <v>24</v>
      </c>
      <c r="N8" s="136" t="s">
        <v>59</v>
      </c>
      <c r="O8" s="156"/>
      <c r="P8" s="156" t="s">
        <v>60</v>
      </c>
      <c r="Q8" s="158"/>
      <c r="R8" s="159" t="s">
        <v>61</v>
      </c>
      <c r="S8" s="156" t="s">
        <v>62</v>
      </c>
      <c r="T8" s="157"/>
      <c r="U8" s="136" t="s">
        <v>63</v>
      </c>
      <c r="V8" s="136"/>
      <c r="W8" s="136" t="s">
        <v>64</v>
      </c>
      <c r="X8" s="162"/>
      <c r="Y8" s="156"/>
      <c r="Z8" s="121"/>
      <c r="AA8" s="155" t="s">
        <v>65</v>
      </c>
      <c r="AB8" s="136"/>
      <c r="AC8" s="198"/>
      <c r="AD8" s="202" t="s">
        <v>66</v>
      </c>
      <c r="AE8" s="203" t="s">
        <v>15</v>
      </c>
      <c r="AF8" s="202" t="s">
        <v>67</v>
      </c>
      <c r="AG8" s="202" t="s">
        <v>68</v>
      </c>
      <c r="AH8" s="202" t="s">
        <v>69</v>
      </c>
      <c r="AI8" s="202" t="s">
        <v>70</v>
      </c>
      <c r="AJ8" s="202" t="s">
        <v>71</v>
      </c>
      <c r="AK8" s="204" t="s">
        <v>71</v>
      </c>
      <c r="AL8" s="202" t="s">
        <v>72</v>
      </c>
      <c r="AM8" s="202" t="s">
        <v>66</v>
      </c>
      <c r="AN8" s="202" t="s">
        <v>26</v>
      </c>
      <c r="AO8" s="202" t="s">
        <v>26</v>
      </c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136"/>
      <c r="GH8" s="167"/>
      <c r="GI8" s="168"/>
      <c r="GJ8" s="168"/>
      <c r="GK8" s="136"/>
      <c r="GL8" s="136"/>
      <c r="GM8" s="136"/>
      <c r="GN8" s="136"/>
      <c r="GO8" s="136"/>
      <c r="GP8" s="136"/>
      <c r="GQ8" s="136"/>
      <c r="GR8" s="118"/>
      <c r="GS8" s="136"/>
      <c r="GT8" s="136"/>
      <c r="GU8" s="136"/>
      <c r="GV8" s="136"/>
      <c r="GW8" s="136"/>
      <c r="GX8" s="136"/>
      <c r="GY8" s="136"/>
      <c r="GZ8" s="118"/>
      <c r="HA8" s="118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55"/>
      <c r="JZ8" s="166"/>
      <c r="KA8" s="166"/>
      <c r="KB8" s="166"/>
      <c r="KC8" s="166"/>
      <c r="KD8" s="166"/>
      <c r="KE8" s="166"/>
      <c r="KF8" s="138"/>
      <c r="KG8" s="138"/>
      <c r="KH8" s="138"/>
      <c r="KI8" s="138"/>
      <c r="KJ8" s="138"/>
      <c r="KK8" s="138"/>
      <c r="KL8" s="138"/>
      <c r="KM8" s="138"/>
      <c r="KN8" s="138"/>
      <c r="KO8" s="138"/>
      <c r="KP8" s="138"/>
      <c r="KQ8" s="138"/>
      <c r="KR8" s="138"/>
      <c r="KS8" s="138"/>
      <c r="KT8" s="138"/>
      <c r="KU8" s="138"/>
      <c r="KV8" s="138"/>
      <c r="KW8" s="138"/>
      <c r="KX8" s="138"/>
      <c r="KY8" s="138"/>
      <c r="KZ8" s="138"/>
      <c r="LA8" s="138"/>
      <c r="LB8" s="138"/>
      <c r="LC8" s="138"/>
      <c r="LD8" s="138"/>
      <c r="LE8" s="138"/>
      <c r="LF8" s="138"/>
      <c r="LG8" s="138"/>
      <c r="LH8" s="138"/>
      <c r="LI8" s="138"/>
      <c r="LJ8" s="138"/>
      <c r="LK8" s="138"/>
      <c r="LL8" s="138"/>
      <c r="LM8" s="138"/>
      <c r="LN8" s="138"/>
      <c r="LO8" s="138"/>
      <c r="LP8" s="138"/>
      <c r="LQ8" s="138"/>
      <c r="LR8" s="138"/>
      <c r="LS8" s="138"/>
      <c r="LT8" s="138"/>
      <c r="LU8" s="138"/>
      <c r="LV8" s="138"/>
      <c r="LW8" s="138"/>
      <c r="LX8" s="138"/>
      <c r="LY8" s="138"/>
      <c r="LZ8" s="138"/>
      <c r="MA8" s="138"/>
      <c r="MB8" s="138"/>
      <c r="MC8" s="138"/>
      <c r="MD8" s="138"/>
      <c r="ME8" s="138"/>
      <c r="MF8" s="138"/>
      <c r="MG8" s="138"/>
      <c r="MH8" s="138"/>
      <c r="MI8" s="138"/>
      <c r="MJ8" s="138"/>
      <c r="MK8" s="138"/>
      <c r="ML8" s="138"/>
      <c r="MM8" s="138"/>
      <c r="MN8" s="138"/>
      <c r="MO8" s="138"/>
      <c r="MP8" s="138"/>
      <c r="MQ8" s="138"/>
      <c r="MR8" s="138"/>
      <c r="MS8" s="138"/>
      <c r="MT8" s="138"/>
      <c r="MU8" s="138"/>
      <c r="MV8" s="138"/>
      <c r="MW8" s="138"/>
      <c r="MX8" s="138"/>
      <c r="MY8" s="138"/>
      <c r="MZ8" s="138"/>
      <c r="NA8" s="138"/>
      <c r="NB8" s="138"/>
      <c r="NC8" s="138"/>
      <c r="ND8" s="138"/>
      <c r="NE8" s="138"/>
      <c r="NF8" s="138"/>
      <c r="NG8" s="138"/>
      <c r="NH8" s="138"/>
      <c r="NI8" s="138"/>
      <c r="NJ8" s="138"/>
      <c r="NK8" s="138"/>
      <c r="NL8" s="138"/>
    </row>
    <row r="9" spans="1:376" s="190" customFormat="1" x14ac:dyDescent="0.2">
      <c r="A9" s="195">
        <v>42668</v>
      </c>
      <c r="B9" s="169" t="s">
        <v>74</v>
      </c>
      <c r="C9" s="169" t="s">
        <v>74</v>
      </c>
      <c r="D9" s="170"/>
      <c r="E9" s="170"/>
      <c r="F9" s="171"/>
      <c r="G9" s="172"/>
      <c r="H9" s="173"/>
      <c r="I9" s="173"/>
      <c r="J9" s="173"/>
      <c r="K9" s="173"/>
      <c r="L9" s="174" t="s">
        <v>73</v>
      </c>
      <c r="M9" s="174"/>
      <c r="N9" s="174"/>
      <c r="O9" s="169"/>
      <c r="P9" s="169" t="s">
        <v>74</v>
      </c>
      <c r="Q9" s="175"/>
      <c r="R9" s="176" t="s">
        <v>75</v>
      </c>
      <c r="S9" s="169" t="s">
        <v>74</v>
      </c>
      <c r="T9" s="173"/>
      <c r="U9" s="175"/>
      <c r="V9" s="175"/>
      <c r="W9" s="176"/>
      <c r="X9" s="177" t="s">
        <v>74</v>
      </c>
      <c r="Y9" s="169" t="s">
        <v>74</v>
      </c>
      <c r="Z9" s="170" t="s">
        <v>74</v>
      </c>
      <c r="AA9" s="178"/>
      <c r="AB9" s="179"/>
      <c r="AC9" s="199"/>
      <c r="AD9" s="205"/>
      <c r="AE9" s="206"/>
      <c r="AF9" s="202" t="s">
        <v>74</v>
      </c>
      <c r="AG9" s="202" t="s">
        <v>76</v>
      </c>
      <c r="AH9" s="202" t="s">
        <v>77</v>
      </c>
      <c r="AI9" s="207"/>
      <c r="AJ9" s="202" t="s">
        <v>74</v>
      </c>
      <c r="AK9" s="204" t="s">
        <v>75</v>
      </c>
      <c r="AL9" s="202" t="s">
        <v>74</v>
      </c>
      <c r="AM9" s="205"/>
      <c r="AN9" s="202" t="s">
        <v>78</v>
      </c>
      <c r="AO9" s="202" t="s">
        <v>78</v>
      </c>
      <c r="AP9" s="201"/>
      <c r="AQ9" s="242" t="s">
        <v>80</v>
      </c>
      <c r="AR9" s="201" t="s">
        <v>81</v>
      </c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179"/>
      <c r="GH9" s="211" t="s">
        <v>79</v>
      </c>
      <c r="GI9" s="212"/>
      <c r="GJ9" s="183"/>
      <c r="GK9" s="184" t="str">
        <f>B2</f>
        <v>MTEL TECNOLOGIA S.A.  - 4ª EMI DEB - 2 SÉRIES</v>
      </c>
      <c r="GL9" s="182"/>
      <c r="GM9" s="182"/>
      <c r="GN9" s="182"/>
      <c r="GO9" s="182"/>
      <c r="GP9" s="185"/>
      <c r="GQ9" s="179"/>
      <c r="GR9" s="186"/>
      <c r="GS9" s="179"/>
      <c r="GT9" s="179"/>
      <c r="GU9" s="179"/>
      <c r="GV9" s="179"/>
      <c r="GW9" s="179"/>
      <c r="GX9" s="179"/>
      <c r="GY9" s="179"/>
      <c r="GZ9" s="187"/>
      <c r="HA9" s="187"/>
      <c r="HB9" s="188"/>
      <c r="HC9" s="188"/>
      <c r="HD9" s="179"/>
      <c r="HE9" s="179"/>
      <c r="HF9" s="179"/>
      <c r="HG9" s="179"/>
      <c r="HH9" s="179"/>
      <c r="HI9" s="179"/>
      <c r="HJ9" s="179"/>
      <c r="HK9" s="179"/>
      <c r="HL9" s="179"/>
      <c r="HM9" s="179"/>
      <c r="HN9" s="179"/>
      <c r="HO9" s="179"/>
      <c r="HP9" s="179"/>
      <c r="HQ9" s="179"/>
      <c r="HR9" s="179"/>
      <c r="HS9" s="179"/>
      <c r="HT9" s="179"/>
      <c r="HU9" s="179"/>
      <c r="HV9" s="179"/>
      <c r="HW9" s="179"/>
      <c r="HX9" s="179"/>
      <c r="HY9" s="179"/>
      <c r="HZ9" s="179"/>
      <c r="IA9" s="179"/>
      <c r="IB9" s="179"/>
      <c r="IC9" s="179"/>
      <c r="ID9" s="179"/>
      <c r="IE9" s="179"/>
      <c r="IF9" s="179"/>
      <c r="IG9" s="179"/>
      <c r="IH9" s="179"/>
      <c r="II9" s="179"/>
      <c r="IJ9" s="179"/>
      <c r="IK9" s="179"/>
      <c r="IL9" s="179"/>
      <c r="IM9" s="179"/>
      <c r="IN9" s="179"/>
      <c r="IO9" s="179"/>
      <c r="IP9" s="179"/>
      <c r="IQ9" s="179"/>
      <c r="IR9" s="179"/>
      <c r="IS9" s="179"/>
      <c r="IT9" s="179"/>
      <c r="IU9" s="179"/>
      <c r="IV9" s="179"/>
      <c r="IW9" s="179"/>
      <c r="IX9" s="179"/>
      <c r="IY9" s="179"/>
      <c r="IZ9" s="179"/>
      <c r="JA9" s="179"/>
      <c r="JB9" s="179"/>
      <c r="JC9" s="179"/>
      <c r="JD9" s="179"/>
      <c r="JE9" s="179"/>
      <c r="JF9" s="179"/>
      <c r="JG9" s="179"/>
      <c r="JH9" s="179"/>
      <c r="JI9" s="179"/>
      <c r="JJ9" s="179"/>
      <c r="JK9" s="179"/>
      <c r="JL9" s="179"/>
      <c r="JM9" s="179"/>
      <c r="JN9" s="179"/>
      <c r="JO9" s="179"/>
      <c r="JP9" s="179"/>
      <c r="JQ9" s="179"/>
      <c r="JR9" s="179"/>
      <c r="JS9" s="179"/>
      <c r="JT9" s="179"/>
      <c r="JU9" s="179"/>
      <c r="JV9" s="179"/>
      <c r="JW9" s="179"/>
      <c r="JX9" s="179"/>
      <c r="JY9" s="178"/>
      <c r="JZ9" s="180"/>
      <c r="KA9" s="180"/>
      <c r="KB9" s="181"/>
      <c r="KC9" s="181"/>
      <c r="KD9" s="181"/>
      <c r="KE9" s="181"/>
      <c r="KF9" s="189"/>
      <c r="KG9" s="189"/>
      <c r="KH9" s="189"/>
      <c r="KI9" s="189"/>
      <c r="KJ9" s="189"/>
      <c r="KK9" s="189"/>
      <c r="KL9" s="189"/>
      <c r="KM9" s="189"/>
      <c r="KN9" s="189"/>
      <c r="KO9" s="189"/>
      <c r="KP9" s="189"/>
      <c r="KQ9" s="189"/>
      <c r="KR9" s="189"/>
      <c r="KS9" s="189"/>
      <c r="KT9" s="189"/>
      <c r="KU9" s="189"/>
      <c r="KV9" s="189"/>
      <c r="KW9" s="189"/>
      <c r="KX9" s="189"/>
      <c r="KY9" s="189"/>
      <c r="KZ9" s="189"/>
      <c r="LA9" s="189"/>
      <c r="LB9" s="189"/>
      <c r="LC9" s="189"/>
      <c r="LD9" s="189"/>
      <c r="LE9" s="189"/>
      <c r="LF9" s="189"/>
      <c r="LG9" s="189"/>
      <c r="LH9" s="189"/>
      <c r="LI9" s="189"/>
      <c r="LJ9" s="189"/>
      <c r="LK9" s="189"/>
      <c r="LL9" s="189"/>
      <c r="LM9" s="189"/>
      <c r="LN9" s="189"/>
      <c r="LO9" s="189"/>
      <c r="LP9" s="189"/>
      <c r="LQ9" s="189"/>
      <c r="LR9" s="189"/>
      <c r="LS9" s="189"/>
      <c r="LT9" s="189"/>
      <c r="LU9" s="189"/>
      <c r="LV9" s="189"/>
      <c r="LW9" s="189"/>
      <c r="LX9" s="189"/>
      <c r="LY9" s="189"/>
      <c r="LZ9" s="189"/>
      <c r="MA9" s="189"/>
      <c r="MB9" s="189"/>
      <c r="MC9" s="189"/>
      <c r="MD9" s="189"/>
      <c r="ME9" s="189"/>
      <c r="MF9" s="189"/>
      <c r="MG9" s="189"/>
      <c r="MH9" s="189"/>
      <c r="MI9" s="189"/>
      <c r="MJ9" s="189"/>
      <c r="MK9" s="189"/>
      <c r="ML9" s="189"/>
      <c r="MM9" s="189"/>
      <c r="MN9" s="189"/>
      <c r="MO9" s="189"/>
      <c r="MP9" s="189"/>
      <c r="MQ9" s="189"/>
      <c r="MR9" s="189"/>
      <c r="MS9" s="189"/>
      <c r="MT9" s="189"/>
      <c r="MU9" s="189"/>
      <c r="MV9" s="189"/>
      <c r="MW9" s="189"/>
      <c r="MX9" s="189"/>
      <c r="MY9" s="189"/>
      <c r="MZ9" s="189"/>
      <c r="NA9" s="189"/>
      <c r="NB9" s="189"/>
      <c r="NC9" s="189"/>
      <c r="ND9" s="189"/>
      <c r="NE9" s="189"/>
      <c r="NF9" s="189"/>
      <c r="NG9" s="189"/>
      <c r="NH9" s="189"/>
      <c r="NI9" s="189"/>
      <c r="NJ9" s="189"/>
      <c r="NK9" s="189"/>
      <c r="NL9" s="189"/>
    </row>
    <row r="10" spans="1:376" x14ac:dyDescent="0.2">
      <c r="A10" s="195">
        <v>42668</v>
      </c>
      <c r="B10" s="66">
        <f t="shared" ref="B10:B73" si="1">(P10+X10)</f>
        <v>134158.58917299999</v>
      </c>
      <c r="C10" s="71">
        <v>134158.58917299996</v>
      </c>
      <c r="D10" s="72">
        <v>4740.53</v>
      </c>
      <c r="E10" s="67">
        <f>VLOOKUP(A10,[1]Plan1!$DQ$117:$DS$314,3)</f>
        <v>4752.8599999999997</v>
      </c>
      <c r="F10" s="78">
        <f>A10</f>
        <v>42668</v>
      </c>
      <c r="G10" s="73">
        <f t="shared" ref="G10:G73" si="2">(E10/D10)-1</f>
        <v>2.6009749964666096E-3</v>
      </c>
      <c r="H10" s="78">
        <f>AM118</f>
        <v>42699</v>
      </c>
      <c r="I10" s="11">
        <f t="shared" ref="I10:I73" si="3">IF(A10&gt;I9,H10,I9)</f>
        <v>42699</v>
      </c>
      <c r="J10" s="7">
        <f>AO118</f>
        <v>21</v>
      </c>
      <c r="K10" s="12">
        <f>IF(A10&lt;K$2,0,(J10-(NETWORKDAYS(A10,I10,AE$118:AE$502)-1))-K$3)</f>
        <v>0</v>
      </c>
      <c r="L10" s="66">
        <f t="shared" ref="L10:L73" si="4">TRUNC((E10/D10)^TRUNC((K10/J10),9),8)</f>
        <v>1</v>
      </c>
      <c r="M10" s="70">
        <v>1</v>
      </c>
      <c r="N10" s="70">
        <v>1</v>
      </c>
      <c r="O10" s="66">
        <f t="shared" ref="O10:O40" si="5">TRUNC(((E10/D10)^(K10/J10)),8)</f>
        <v>1</v>
      </c>
      <c r="P10" s="66">
        <f t="shared" ref="P10:P73" si="6">TRUNC(C10*L10,8)</f>
        <v>134158.58917299999</v>
      </c>
      <c r="Q10" s="74">
        <f t="shared" ref="Q10:Q73" si="7">IF(VLOOKUP(A10,AE$10:AM$114,9)=VLOOKUP(A9,AE$10:AM$114,9),0,VLOOKUP(A10,AE$10:AM$114,9))</f>
        <v>0</v>
      </c>
      <c r="R10" s="75">
        <f t="shared" ref="R10:R40" si="8">IF(Q10&gt;0,VLOOKUP($A10,$AE$10:$AK$114,7),0)</f>
        <v>0</v>
      </c>
      <c r="S10" s="66">
        <f t="shared" ref="S10:S40" si="9">IF(R10&gt;0,TRUNC(R10*P10,8),0)</f>
        <v>0</v>
      </c>
      <c r="T10" s="69">
        <v>0.06</v>
      </c>
      <c r="U10" s="74">
        <v>0</v>
      </c>
      <c r="V10" s="74">
        <v>252</v>
      </c>
      <c r="W10" s="70">
        <f t="shared" ref="W10:W73" si="10">ROUND((1+T10)^TRUNC((U10/V10),9),9)</f>
        <v>1</v>
      </c>
      <c r="X10" s="66">
        <f t="shared" ref="X10:X73" si="11">TRUNC((P10*(W10-1)),8)</f>
        <v>0</v>
      </c>
      <c r="Y10" s="66">
        <v>0</v>
      </c>
      <c r="Z10" s="67">
        <f t="shared" ref="Z10:Z73" si="12">IF(S10&gt;0,S10+X10,0)</f>
        <v>0</v>
      </c>
      <c r="AA10" s="76" t="str">
        <f>AN11</f>
        <v>A+INCORP J=</v>
      </c>
      <c r="AB10" s="11">
        <f>AO11</f>
        <v>42699</v>
      </c>
      <c r="AC10" s="3"/>
      <c r="AD10" s="16"/>
      <c r="AE10" s="17">
        <v>42668</v>
      </c>
      <c r="AF10" s="89">
        <v>0</v>
      </c>
      <c r="AG10" s="18">
        <v>0</v>
      </c>
      <c r="AH10" s="18">
        <v>0</v>
      </c>
      <c r="AI10" s="36">
        <v>0</v>
      </c>
      <c r="AJ10" s="36">
        <v>0</v>
      </c>
      <c r="AK10" s="20"/>
      <c r="AL10" s="19">
        <v>0</v>
      </c>
      <c r="AM10" s="16"/>
      <c r="AN10" s="16"/>
      <c r="AO10" s="17"/>
      <c r="AP10" s="74"/>
      <c r="AQ10" s="243" t="s">
        <v>86</v>
      </c>
      <c r="AR10" s="241" t="s">
        <v>87</v>
      </c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1"/>
      <c r="GH10" s="213" t="s">
        <v>80</v>
      </c>
      <c r="GI10" s="213" t="s">
        <v>81</v>
      </c>
      <c r="GJ10" s="1"/>
      <c r="GK10" s="24" t="s">
        <v>15</v>
      </c>
      <c r="GL10" s="25" t="s">
        <v>82</v>
      </c>
      <c r="GM10" s="25" t="s">
        <v>71</v>
      </c>
      <c r="GN10" s="25" t="s">
        <v>70</v>
      </c>
      <c r="GO10" s="25" t="s">
        <v>83</v>
      </c>
      <c r="GP10" s="26" t="s">
        <v>84</v>
      </c>
      <c r="GQ10" s="27"/>
      <c r="GR10" s="4"/>
      <c r="GS10" s="6"/>
      <c r="GT10" s="6"/>
      <c r="GU10" s="6"/>
      <c r="GV10" s="6"/>
      <c r="GW10" s="6"/>
      <c r="GX10" s="28"/>
      <c r="GY10" s="27"/>
      <c r="GZ10" s="5"/>
      <c r="HA10" s="5"/>
      <c r="HB10" s="1"/>
      <c r="HC10" s="1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9"/>
      <c r="IZ10" s="30"/>
      <c r="JA10" s="27"/>
      <c r="JB10" s="27"/>
      <c r="JC10" s="27"/>
      <c r="JD10" s="27"/>
      <c r="JE10" s="27"/>
      <c r="JF10" s="29"/>
      <c r="JG10" s="27"/>
      <c r="JH10" s="27"/>
      <c r="JI10" s="27"/>
      <c r="JJ10" s="1"/>
      <c r="JK10" s="1"/>
      <c r="JL10" s="1"/>
      <c r="JM10" s="1"/>
      <c r="JN10" s="1"/>
      <c r="JO10" s="7"/>
      <c r="JP10" s="12"/>
      <c r="JQ10" s="1"/>
      <c r="JR10" s="1"/>
      <c r="JS10" s="1"/>
      <c r="JT10" s="1"/>
      <c r="JU10" s="1"/>
      <c r="JV10" s="1"/>
      <c r="JW10" s="1"/>
      <c r="JX10" s="1"/>
      <c r="JY10" s="3"/>
      <c r="JZ10" s="19"/>
      <c r="KA10" s="19"/>
      <c r="KB10" s="19"/>
      <c r="KC10" s="31"/>
      <c r="KD10" s="19"/>
      <c r="KE10" s="19"/>
    </row>
    <row r="11" spans="1:376" x14ac:dyDescent="0.2">
      <c r="A11" s="196">
        <f t="shared" ref="A11:A74" si="13">(A10+1)</f>
        <v>42669</v>
      </c>
      <c r="B11" s="66">
        <f t="shared" si="1"/>
        <v>134206.21300444001</v>
      </c>
      <c r="C11" s="66">
        <f t="shared" ref="C11:C41" si="14">TRUNC(IF(Q10&gt;0,VLOOKUP(A10,$AE$12:$AF$114,2),C10),8)</f>
        <v>134158.58917299999</v>
      </c>
      <c r="D11" s="77">
        <f t="shared" ref="D11:D74" si="15">IF(E11=E10,D10,E10)</f>
        <v>4740.53</v>
      </c>
      <c r="E11" s="67">
        <f>VLOOKUP(A11,[1]Plan1!$DQ$117:$DS$314,3)</f>
        <v>4752.8599999999997</v>
      </c>
      <c r="F11" s="11">
        <f t="shared" ref="F11:F74" si="16">IF(D11=D10,F10,A11)</f>
        <v>42668</v>
      </c>
      <c r="G11" s="73">
        <f t="shared" si="2"/>
        <v>2.6009749964666096E-3</v>
      </c>
      <c r="H11" s="11">
        <f t="shared" ref="H11:H74" si="17">IF(DAY(A11)=25,VLOOKUP(A11,AJ$118:AP$450,4),H10)</f>
        <v>42699</v>
      </c>
      <c r="I11" s="11">
        <f t="shared" si="3"/>
        <v>42699</v>
      </c>
      <c r="J11" s="1">
        <f t="shared" ref="J11:J74" si="18">IF(I11=I10,J10,NETWORKDAYS(I10,I11,$AE$118:$AE$502)-1)</f>
        <v>21</v>
      </c>
      <c r="K11" s="1">
        <f t="shared" ref="K11:K74" si="19">(J11-(NETWORKDAYS(A11,I11,AE$118:AE$502)-1))</f>
        <v>1</v>
      </c>
      <c r="L11" s="66">
        <f t="shared" si="4"/>
        <v>1.0001237000000001</v>
      </c>
      <c r="M11" s="70">
        <f t="shared" ref="M11:M41" si="20">IF(I11&gt;I10,ROUND(O10,4),M10)</f>
        <v>1</v>
      </c>
      <c r="N11" s="70">
        <v>1</v>
      </c>
      <c r="O11" s="66">
        <f t="shared" si="5"/>
        <v>1.0001237000000001</v>
      </c>
      <c r="P11" s="66">
        <f t="shared" si="6"/>
        <v>134175.18459048</v>
      </c>
      <c r="Q11" s="74">
        <f t="shared" si="7"/>
        <v>0</v>
      </c>
      <c r="R11" s="75">
        <f t="shared" si="8"/>
        <v>0</v>
      </c>
      <c r="S11" s="66">
        <f t="shared" si="9"/>
        <v>0</v>
      </c>
      <c r="T11" s="10">
        <f t="shared" ref="T11:T74" si="21">IF(Q10&gt;0,VLOOKUP(A10,$AE$11:$AH$20,4),T10)</f>
        <v>0.06</v>
      </c>
      <c r="U11" s="74">
        <f t="shared" ref="U11:U36" si="22">IF(A10&lt;K$2,0,IF(Q10&gt;0,1,IF(K11=K10,U10,U10+1)))</f>
        <v>1</v>
      </c>
      <c r="V11" s="74">
        <v>252</v>
      </c>
      <c r="W11" s="70">
        <f t="shared" si="10"/>
        <v>1.0002312529999999</v>
      </c>
      <c r="X11" s="66">
        <f t="shared" si="11"/>
        <v>31.028413960000002</v>
      </c>
      <c r="Y11" s="66">
        <v>0</v>
      </c>
      <c r="Z11" s="67">
        <f t="shared" si="12"/>
        <v>0</v>
      </c>
      <c r="AA11" s="68" t="str">
        <f t="shared" ref="AA11:AA74" si="23">IF($Q10&gt;0,VLOOKUP($A10,$AE$10:$AO$114,($AN$7)+1),AA10)</f>
        <v>A+INCORP J=</v>
      </c>
      <c r="AB11" s="11">
        <f t="shared" ref="AB11:AB74" si="24">IF($Q10&gt;0,VLOOKUP($A10,$AE$10:$AO$114,($AO$7)+1),AB10)</f>
        <v>42699</v>
      </c>
      <c r="AC11" s="3"/>
      <c r="AD11" s="16">
        <v>0</v>
      </c>
      <c r="AE11" s="33">
        <f>K2</f>
        <v>42668</v>
      </c>
      <c r="AF11" s="34">
        <f>C10</f>
        <v>134158.58917299996</v>
      </c>
      <c r="AG11" s="36">
        <v>0</v>
      </c>
      <c r="AH11" s="35">
        <v>0.06</v>
      </c>
      <c r="AI11" s="36">
        <v>0</v>
      </c>
      <c r="AJ11" s="36">
        <v>0</v>
      </c>
      <c r="AK11" s="37">
        <v>0</v>
      </c>
      <c r="AL11" s="19">
        <v>0</v>
      </c>
      <c r="AM11" s="16">
        <v>0</v>
      </c>
      <c r="AN11" s="38" t="s">
        <v>85</v>
      </c>
      <c r="AO11" s="17">
        <f t="shared" ref="AO11:AO67" si="25">AE12</f>
        <v>42699</v>
      </c>
      <c r="AP11" s="74"/>
      <c r="AQ11" s="243" t="s">
        <v>88</v>
      </c>
      <c r="AR11" s="241" t="s">
        <v>89</v>
      </c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1"/>
      <c r="GH11" s="218" t="s">
        <v>86</v>
      </c>
      <c r="GI11" s="218" t="s">
        <v>87</v>
      </c>
      <c r="GJ11" s="1"/>
      <c r="GK11" s="22">
        <f t="shared" ref="GK11:GK43" si="26">AE12</f>
        <v>42699</v>
      </c>
      <c r="GL11" s="21">
        <v>1</v>
      </c>
      <c r="GM11" s="39">
        <f t="shared" ref="GM11:GM43" ca="1" si="27">IF(TODAY()&gt;$GK11,VLOOKUP($GK11,$A$10:$AB$2000,19),"-")</f>
        <v>3113.21</v>
      </c>
      <c r="GN11" s="39">
        <f t="shared" ref="GN11:GN43" ca="1" si="28">IF(TODAY()&gt;$GK11,VLOOKUP($GK11,$A$10:$AB$2000,24),"-")</f>
        <v>654.72227012999997</v>
      </c>
      <c r="GO11" s="39">
        <f t="shared" ref="GO11:GO19" ca="1" si="29">IF(GM11&gt;0,SUM(GM11:GN11),"-")</f>
        <v>3767.9322701299998</v>
      </c>
      <c r="GP11" s="39" t="str">
        <f t="shared" ref="GP11:GP26" ca="1" si="30">IF(TODAY()+5&gt;$GK11,"Pago","-")</f>
        <v>Pago</v>
      </c>
      <c r="GQ11" s="1"/>
      <c r="GR11" s="4"/>
      <c r="GS11" s="6"/>
      <c r="GT11" s="6"/>
      <c r="GU11" s="6"/>
      <c r="GV11" s="6"/>
      <c r="GW11" s="6"/>
      <c r="GY11" s="1"/>
      <c r="GZ11" s="5"/>
      <c r="HA11" s="5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40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7"/>
      <c r="JP11" s="1"/>
      <c r="JQ11" s="1"/>
      <c r="JR11" s="1"/>
      <c r="JS11" s="1"/>
      <c r="JT11" s="1"/>
      <c r="JU11" s="1"/>
      <c r="JV11" s="1"/>
      <c r="JW11" s="1"/>
      <c r="JX11" s="1"/>
      <c r="JY11" s="3"/>
      <c r="JZ11" s="19"/>
      <c r="KA11" s="19"/>
      <c r="KB11" s="19"/>
      <c r="KC11" s="19"/>
      <c r="KD11" s="19"/>
      <c r="KE11" s="19"/>
    </row>
    <row r="12" spans="1:376" x14ac:dyDescent="0.2">
      <c r="A12" s="196">
        <f t="shared" si="13"/>
        <v>42670</v>
      </c>
      <c r="B12" s="66">
        <f t="shared" si="1"/>
        <v>134253.85430793001</v>
      </c>
      <c r="C12" s="66">
        <f t="shared" si="14"/>
        <v>134158.58917299999</v>
      </c>
      <c r="D12" s="77">
        <f t="shared" si="15"/>
        <v>4740.53</v>
      </c>
      <c r="E12" s="67">
        <f>VLOOKUP(A12,[1]Plan1!$DQ$117:$DS$314,3)</f>
        <v>4752.8599999999997</v>
      </c>
      <c r="F12" s="11">
        <f t="shared" si="16"/>
        <v>42668</v>
      </c>
      <c r="G12" s="73">
        <f t="shared" si="2"/>
        <v>2.6009749964666096E-3</v>
      </c>
      <c r="H12" s="11">
        <f t="shared" si="17"/>
        <v>42699</v>
      </c>
      <c r="I12" s="11">
        <f t="shared" si="3"/>
        <v>42699</v>
      </c>
      <c r="J12" s="1">
        <f t="shared" si="18"/>
        <v>21</v>
      </c>
      <c r="K12" s="1">
        <f t="shared" si="19"/>
        <v>2</v>
      </c>
      <c r="L12" s="66">
        <f t="shared" si="4"/>
        <v>1.00024742</v>
      </c>
      <c r="M12" s="70">
        <f t="shared" si="20"/>
        <v>1</v>
      </c>
      <c r="N12" s="70">
        <v>1</v>
      </c>
      <c r="O12" s="66">
        <f t="shared" si="5"/>
        <v>1.00024742</v>
      </c>
      <c r="P12" s="66">
        <f t="shared" si="6"/>
        <v>134191.78269113001</v>
      </c>
      <c r="Q12" s="74">
        <f t="shared" si="7"/>
        <v>0</v>
      </c>
      <c r="R12" s="75">
        <f t="shared" si="8"/>
        <v>0</v>
      </c>
      <c r="S12" s="66">
        <f t="shared" si="9"/>
        <v>0</v>
      </c>
      <c r="T12" s="10">
        <f t="shared" si="21"/>
        <v>0.06</v>
      </c>
      <c r="U12" s="74">
        <f t="shared" si="22"/>
        <v>2</v>
      </c>
      <c r="V12" s="74">
        <v>252</v>
      </c>
      <c r="W12" s="70">
        <f t="shared" si="10"/>
        <v>1.000462559</v>
      </c>
      <c r="X12" s="66">
        <f t="shared" si="11"/>
        <v>62.071616800000001</v>
      </c>
      <c r="Y12" s="66">
        <v>0</v>
      </c>
      <c r="Z12" s="67">
        <f t="shared" si="12"/>
        <v>0</v>
      </c>
      <c r="AA12" s="68" t="str">
        <f t="shared" si="23"/>
        <v>A+INCORP J=</v>
      </c>
      <c r="AB12" s="11">
        <f t="shared" si="24"/>
        <v>42699</v>
      </c>
      <c r="AC12" s="3"/>
      <c r="AD12" s="16">
        <f t="shared" ref="AD12:AD68" si="31">AD11+1</f>
        <v>1</v>
      </c>
      <c r="AE12" s="17">
        <f t="shared" ref="AE12:AE68" si="32">AM118</f>
        <v>42699</v>
      </c>
      <c r="AF12" s="36">
        <f t="shared" ref="AF12:AF68" si="33">(AF11-AJ12+AI12)</f>
        <v>131698.40294787995</v>
      </c>
      <c r="AG12" s="19">
        <f t="shared" ref="AG12:AG68" si="34">NETWORKDAYS(AE11,AE12,AE$118:AE$502)-1</f>
        <v>21</v>
      </c>
      <c r="AH12" s="35">
        <v>0.06</v>
      </c>
      <c r="AI12" s="41">
        <f t="shared" ref="AI12:AI68" si="35">TRUNC(AF11*(ROUND((1+AH11)^(AG12/252),9)-1),8)</f>
        <v>653.02377488000002</v>
      </c>
      <c r="AJ12" s="41">
        <v>3113.21</v>
      </c>
      <c r="AK12" s="37">
        <v>0</v>
      </c>
      <c r="AL12" s="19">
        <v>0</v>
      </c>
      <c r="AM12" s="16">
        <f t="shared" ref="AM12:AM68" si="36">AM11+1</f>
        <v>1</v>
      </c>
      <c r="AN12" s="38" t="s">
        <v>85</v>
      </c>
      <c r="AO12" s="17">
        <f t="shared" si="25"/>
        <v>42730</v>
      </c>
      <c r="AP12" s="74"/>
      <c r="AQ12" s="243" t="s">
        <v>90</v>
      </c>
      <c r="AR12" s="241" t="s">
        <v>91</v>
      </c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1"/>
      <c r="GH12" s="213" t="s">
        <v>88</v>
      </c>
      <c r="GI12" s="213" t="s">
        <v>89</v>
      </c>
      <c r="GJ12" s="1"/>
      <c r="GK12" s="22">
        <f t="shared" si="26"/>
        <v>42730</v>
      </c>
      <c r="GL12" s="21">
        <f t="shared" ref="GL12:GL43" si="37">(GL11+1)</f>
        <v>2</v>
      </c>
      <c r="GM12" s="39">
        <f t="shared" ca="1" si="27"/>
        <v>3113.21</v>
      </c>
      <c r="GN12" s="39">
        <f t="shared" ca="1" si="28"/>
        <v>643.91307114999995</v>
      </c>
      <c r="GO12" s="39">
        <f t="shared" ca="1" si="29"/>
        <v>3757.1230711500002</v>
      </c>
      <c r="GP12" s="39" t="str">
        <f t="shared" ca="1" si="30"/>
        <v>Pago</v>
      </c>
      <c r="GQ12" s="1"/>
      <c r="GR12" s="4"/>
      <c r="GS12" s="6"/>
      <c r="GT12" s="6"/>
      <c r="GU12" s="6"/>
      <c r="GV12" s="6"/>
      <c r="GW12" s="6"/>
      <c r="GY12" s="1"/>
      <c r="GZ12" s="5"/>
      <c r="HA12" s="5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40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7"/>
      <c r="JP12" s="1"/>
      <c r="JQ12" s="1"/>
      <c r="JR12" s="1"/>
      <c r="JS12" s="1"/>
      <c r="JT12" s="1"/>
      <c r="JU12" s="1"/>
      <c r="JV12" s="1"/>
      <c r="JW12" s="1"/>
      <c r="JX12" s="1"/>
      <c r="JY12" s="3"/>
      <c r="JZ12" s="19"/>
      <c r="KA12" s="19"/>
      <c r="KB12" s="19"/>
      <c r="KC12" s="19"/>
      <c r="KD12" s="42"/>
      <c r="KE12" s="42"/>
    </row>
    <row r="13" spans="1:376" x14ac:dyDescent="0.2">
      <c r="A13" s="196">
        <f t="shared" si="13"/>
        <v>42671</v>
      </c>
      <c r="B13" s="66">
        <f t="shared" si="1"/>
        <v>134301.51174548001</v>
      </c>
      <c r="C13" s="66">
        <f t="shared" si="14"/>
        <v>134158.58917299999</v>
      </c>
      <c r="D13" s="77">
        <f t="shared" si="15"/>
        <v>4740.53</v>
      </c>
      <c r="E13" s="67">
        <f>VLOOKUP(A13,[1]Plan1!$DQ$117:$DS$314,3)</f>
        <v>4752.8599999999997</v>
      </c>
      <c r="F13" s="11">
        <f t="shared" si="16"/>
        <v>42668</v>
      </c>
      <c r="G13" s="73">
        <f t="shared" si="2"/>
        <v>2.6009749964666096E-3</v>
      </c>
      <c r="H13" s="11">
        <f t="shared" si="17"/>
        <v>42699</v>
      </c>
      <c r="I13" s="11">
        <f t="shared" si="3"/>
        <v>42699</v>
      </c>
      <c r="J13" s="1">
        <f t="shared" si="18"/>
        <v>21</v>
      </c>
      <c r="K13" s="1">
        <f t="shared" si="19"/>
        <v>3</v>
      </c>
      <c r="L13" s="66">
        <f t="shared" si="4"/>
        <v>1.0003711500000001</v>
      </c>
      <c r="M13" s="70">
        <f t="shared" si="20"/>
        <v>1</v>
      </c>
      <c r="N13" s="70">
        <v>1</v>
      </c>
      <c r="O13" s="66">
        <f t="shared" si="5"/>
        <v>1.0003711500000001</v>
      </c>
      <c r="P13" s="66">
        <f t="shared" si="6"/>
        <v>134208.38213337</v>
      </c>
      <c r="Q13" s="74">
        <f t="shared" si="7"/>
        <v>0</v>
      </c>
      <c r="R13" s="75">
        <f t="shared" si="8"/>
        <v>0</v>
      </c>
      <c r="S13" s="66">
        <f t="shared" si="9"/>
        <v>0</v>
      </c>
      <c r="T13" s="10">
        <f t="shared" si="21"/>
        <v>0.06</v>
      </c>
      <c r="U13" s="74">
        <f t="shared" si="22"/>
        <v>3</v>
      </c>
      <c r="V13" s="74">
        <v>252</v>
      </c>
      <c r="W13" s="70">
        <f t="shared" si="10"/>
        <v>1.0006939180000001</v>
      </c>
      <c r="X13" s="66">
        <f t="shared" si="11"/>
        <v>93.129612109999997</v>
      </c>
      <c r="Y13" s="66">
        <v>0</v>
      </c>
      <c r="Z13" s="67">
        <f t="shared" si="12"/>
        <v>0</v>
      </c>
      <c r="AA13" s="68" t="str">
        <f t="shared" si="23"/>
        <v>A+INCORP J=</v>
      </c>
      <c r="AB13" s="11">
        <f t="shared" si="24"/>
        <v>42699</v>
      </c>
      <c r="AC13" s="3"/>
      <c r="AD13" s="16">
        <f t="shared" si="31"/>
        <v>2</v>
      </c>
      <c r="AE13" s="17">
        <f t="shared" si="32"/>
        <v>42730</v>
      </c>
      <c r="AF13" s="36">
        <f t="shared" si="33"/>
        <v>129226.24164083994</v>
      </c>
      <c r="AG13" s="19">
        <f t="shared" si="34"/>
        <v>21</v>
      </c>
      <c r="AH13" s="35">
        <v>0.06</v>
      </c>
      <c r="AI13" s="41">
        <f t="shared" si="35"/>
        <v>641.04869296000004</v>
      </c>
      <c r="AJ13" s="41">
        <v>3113.21</v>
      </c>
      <c r="AK13" s="37">
        <v>0</v>
      </c>
      <c r="AL13" s="19">
        <v>0</v>
      </c>
      <c r="AM13" s="16">
        <f t="shared" si="36"/>
        <v>2</v>
      </c>
      <c r="AN13" s="38" t="s">
        <v>85</v>
      </c>
      <c r="AO13" s="17">
        <f t="shared" si="25"/>
        <v>42760</v>
      </c>
      <c r="AP13" s="74"/>
      <c r="AQ13" s="243" t="s">
        <v>78</v>
      </c>
      <c r="AR13" s="241">
        <v>37</v>
      </c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1"/>
      <c r="GH13" s="218" t="s">
        <v>90</v>
      </c>
      <c r="GI13" s="219" t="s">
        <v>91</v>
      </c>
      <c r="GJ13" s="1"/>
      <c r="GK13" s="22">
        <f t="shared" si="26"/>
        <v>42760</v>
      </c>
      <c r="GL13" s="21">
        <f t="shared" si="37"/>
        <v>3</v>
      </c>
      <c r="GM13" s="39">
        <f t="shared" ca="1" si="27"/>
        <v>3113.21</v>
      </c>
      <c r="GN13" s="39">
        <f t="shared" ca="1" si="28"/>
        <v>664.045975</v>
      </c>
      <c r="GO13" s="39">
        <f t="shared" ca="1" si="29"/>
        <v>3777.255975</v>
      </c>
      <c r="GP13" s="39" t="str">
        <f t="shared" ca="1" si="30"/>
        <v>Pago</v>
      </c>
      <c r="GQ13" s="1"/>
      <c r="GR13" s="4"/>
      <c r="GS13" s="6"/>
      <c r="GT13" s="6"/>
      <c r="GU13" s="6"/>
      <c r="GV13" s="6"/>
      <c r="GW13" s="6"/>
      <c r="GY13" s="1"/>
      <c r="GZ13" s="5"/>
      <c r="HA13" s="5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40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7"/>
      <c r="JP13" s="1"/>
      <c r="JQ13" s="1"/>
      <c r="JR13" s="1"/>
      <c r="JS13" s="1"/>
      <c r="JT13" s="1"/>
      <c r="JU13" s="1"/>
      <c r="JV13" s="1"/>
      <c r="JW13" s="1"/>
      <c r="JX13" s="1"/>
      <c r="JY13" s="3"/>
      <c r="JZ13" s="19"/>
      <c r="KA13" s="19"/>
      <c r="KB13" s="19"/>
      <c r="KC13" s="19"/>
      <c r="KD13" s="42"/>
      <c r="KE13" s="42"/>
    </row>
    <row r="14" spans="1:376" x14ac:dyDescent="0.2">
      <c r="A14" s="196">
        <f t="shared" si="13"/>
        <v>42672</v>
      </c>
      <c r="B14" s="66">
        <f t="shared" si="1"/>
        <v>134349.18679767998</v>
      </c>
      <c r="C14" s="66">
        <f t="shared" si="14"/>
        <v>134158.58917299999</v>
      </c>
      <c r="D14" s="77">
        <f t="shared" si="15"/>
        <v>4740.53</v>
      </c>
      <c r="E14" s="67">
        <f>VLOOKUP(A14,[1]Plan1!$DQ$117:$DS$314,3)</f>
        <v>4752.8599999999997</v>
      </c>
      <c r="F14" s="11">
        <f t="shared" si="16"/>
        <v>42668</v>
      </c>
      <c r="G14" s="73">
        <f t="shared" si="2"/>
        <v>2.6009749964666096E-3</v>
      </c>
      <c r="H14" s="11">
        <f t="shared" si="17"/>
        <v>42699</v>
      </c>
      <c r="I14" s="11">
        <f t="shared" si="3"/>
        <v>42699</v>
      </c>
      <c r="J14" s="1">
        <f t="shared" si="18"/>
        <v>21</v>
      </c>
      <c r="K14" s="1">
        <f t="shared" si="19"/>
        <v>4</v>
      </c>
      <c r="L14" s="66">
        <f t="shared" si="4"/>
        <v>1.0004949000000001</v>
      </c>
      <c r="M14" s="70">
        <f t="shared" si="20"/>
        <v>1</v>
      </c>
      <c r="N14" s="70">
        <v>1</v>
      </c>
      <c r="O14" s="66">
        <f t="shared" si="5"/>
        <v>1.0004949000000001</v>
      </c>
      <c r="P14" s="66">
        <f t="shared" si="6"/>
        <v>134224.98425877999</v>
      </c>
      <c r="Q14" s="74">
        <f t="shared" si="7"/>
        <v>0</v>
      </c>
      <c r="R14" s="75">
        <f t="shared" si="8"/>
        <v>0</v>
      </c>
      <c r="S14" s="66">
        <f t="shared" si="9"/>
        <v>0</v>
      </c>
      <c r="T14" s="10">
        <f t="shared" si="21"/>
        <v>0.06</v>
      </c>
      <c r="U14" s="74">
        <f t="shared" si="22"/>
        <v>4</v>
      </c>
      <c r="V14" s="74">
        <v>252</v>
      </c>
      <c r="W14" s="70">
        <f t="shared" si="10"/>
        <v>1.0009253309999999</v>
      </c>
      <c r="X14" s="66">
        <f t="shared" si="11"/>
        <v>124.20253889999999</v>
      </c>
      <c r="Y14" s="66">
        <v>0</v>
      </c>
      <c r="Z14" s="67">
        <f t="shared" si="12"/>
        <v>0</v>
      </c>
      <c r="AA14" s="68" t="str">
        <f t="shared" si="23"/>
        <v>A+INCORP J=</v>
      </c>
      <c r="AB14" s="11">
        <f t="shared" si="24"/>
        <v>42699</v>
      </c>
      <c r="AC14" s="3"/>
      <c r="AD14" s="16">
        <f t="shared" si="31"/>
        <v>3</v>
      </c>
      <c r="AE14" s="17">
        <f t="shared" si="32"/>
        <v>42760</v>
      </c>
      <c r="AF14" s="36">
        <f t="shared" si="33"/>
        <v>126772.07629813993</v>
      </c>
      <c r="AG14" s="19">
        <f t="shared" si="34"/>
        <v>22</v>
      </c>
      <c r="AH14" s="35">
        <v>0.06</v>
      </c>
      <c r="AI14" s="41">
        <f t="shared" si="35"/>
        <v>659.04465730000004</v>
      </c>
      <c r="AJ14" s="41">
        <v>3113.21</v>
      </c>
      <c r="AK14" s="37">
        <v>0</v>
      </c>
      <c r="AL14" s="19">
        <v>0</v>
      </c>
      <c r="AM14" s="16">
        <f t="shared" si="36"/>
        <v>3</v>
      </c>
      <c r="AN14" s="38" t="s">
        <v>85</v>
      </c>
      <c r="AO14" s="17">
        <f t="shared" si="25"/>
        <v>42795</v>
      </c>
      <c r="AP14" s="74"/>
      <c r="AQ14" s="243" t="s">
        <v>15</v>
      </c>
      <c r="AR14" s="247">
        <f>VLOOKUP(AR13,AD11:AE68,2)</f>
        <v>43794</v>
      </c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1"/>
      <c r="GH14" s="213" t="s">
        <v>78</v>
      </c>
      <c r="GI14" s="214">
        <v>16</v>
      </c>
      <c r="GJ14" s="1"/>
      <c r="GK14" s="22">
        <f t="shared" si="26"/>
        <v>42795</v>
      </c>
      <c r="GL14" s="21">
        <f t="shared" si="37"/>
        <v>4</v>
      </c>
      <c r="GM14" s="39">
        <f t="shared" ca="1" si="27"/>
        <v>3113.21</v>
      </c>
      <c r="GN14" s="39">
        <f t="shared" ca="1" si="28"/>
        <v>683.83947833000002</v>
      </c>
      <c r="GO14" s="39">
        <f t="shared" ca="1" si="29"/>
        <v>3797.0494783300001</v>
      </c>
      <c r="GP14" s="39" t="str">
        <f t="shared" ca="1" si="30"/>
        <v>Pago</v>
      </c>
      <c r="GQ14" s="1"/>
      <c r="GR14" s="4"/>
      <c r="GS14" s="6"/>
      <c r="GT14" s="6"/>
      <c r="GU14" s="6"/>
      <c r="GV14" s="6"/>
      <c r="GW14" s="6"/>
      <c r="GY14" s="1"/>
      <c r="GZ14" s="5"/>
      <c r="HA14" s="5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40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7"/>
      <c r="JP14" s="1"/>
      <c r="JQ14" s="1"/>
      <c r="JR14" s="1"/>
      <c r="JS14" s="1"/>
      <c r="JT14" s="1"/>
      <c r="JU14" s="1"/>
      <c r="JV14" s="1"/>
      <c r="JW14" s="1"/>
      <c r="JX14" s="1"/>
      <c r="JY14" s="3"/>
      <c r="JZ14" s="19"/>
      <c r="KA14" s="19"/>
      <c r="KB14" s="19"/>
      <c r="KC14" s="19"/>
      <c r="KD14" s="42"/>
      <c r="KE14" s="42"/>
    </row>
    <row r="15" spans="1:376" x14ac:dyDescent="0.2">
      <c r="A15" s="196">
        <f t="shared" si="13"/>
        <v>42673</v>
      </c>
      <c r="B15" s="66">
        <f t="shared" si="1"/>
        <v>134349.18679767998</v>
      </c>
      <c r="C15" s="66">
        <f t="shared" si="14"/>
        <v>134158.58917299999</v>
      </c>
      <c r="D15" s="77">
        <f t="shared" si="15"/>
        <v>4740.53</v>
      </c>
      <c r="E15" s="67">
        <f>VLOOKUP(A15,[1]Plan1!$DQ$117:$DS$314,3)</f>
        <v>4752.8599999999997</v>
      </c>
      <c r="F15" s="11">
        <f t="shared" si="16"/>
        <v>42668</v>
      </c>
      <c r="G15" s="73">
        <f t="shared" si="2"/>
        <v>2.6009749964666096E-3</v>
      </c>
      <c r="H15" s="11">
        <f t="shared" si="17"/>
        <v>42699</v>
      </c>
      <c r="I15" s="11">
        <f t="shared" si="3"/>
        <v>42699</v>
      </c>
      <c r="J15" s="1">
        <f t="shared" si="18"/>
        <v>21</v>
      </c>
      <c r="K15" s="1">
        <f t="shared" si="19"/>
        <v>4</v>
      </c>
      <c r="L15" s="66">
        <f t="shared" si="4"/>
        <v>1.0004949000000001</v>
      </c>
      <c r="M15" s="70">
        <f t="shared" si="20"/>
        <v>1</v>
      </c>
      <c r="N15" s="70">
        <v>1</v>
      </c>
      <c r="O15" s="66">
        <f t="shared" si="5"/>
        <v>1.0004949000000001</v>
      </c>
      <c r="P15" s="66">
        <f t="shared" si="6"/>
        <v>134224.98425877999</v>
      </c>
      <c r="Q15" s="74">
        <f t="shared" si="7"/>
        <v>0</v>
      </c>
      <c r="R15" s="75">
        <f t="shared" si="8"/>
        <v>0</v>
      </c>
      <c r="S15" s="66">
        <f t="shared" si="9"/>
        <v>0</v>
      </c>
      <c r="T15" s="10">
        <f t="shared" si="21"/>
        <v>0.06</v>
      </c>
      <c r="U15" s="74">
        <f t="shared" si="22"/>
        <v>4</v>
      </c>
      <c r="V15" s="74">
        <v>252</v>
      </c>
      <c r="W15" s="70">
        <f t="shared" si="10"/>
        <v>1.0009253309999999</v>
      </c>
      <c r="X15" s="66">
        <f t="shared" si="11"/>
        <v>124.20253889999999</v>
      </c>
      <c r="Y15" s="66">
        <v>0</v>
      </c>
      <c r="Z15" s="67">
        <f t="shared" si="12"/>
        <v>0</v>
      </c>
      <c r="AA15" s="68" t="str">
        <f t="shared" si="23"/>
        <v>A+INCORP J=</v>
      </c>
      <c r="AB15" s="11">
        <f t="shared" si="24"/>
        <v>42699</v>
      </c>
      <c r="AC15" s="3"/>
      <c r="AD15" s="16">
        <f t="shared" si="31"/>
        <v>4</v>
      </c>
      <c r="AE15" s="17">
        <f t="shared" si="32"/>
        <v>42795</v>
      </c>
      <c r="AF15" s="36">
        <f t="shared" si="33"/>
        <v>124334.86077367993</v>
      </c>
      <c r="AG15" s="19">
        <f t="shared" si="34"/>
        <v>23</v>
      </c>
      <c r="AH15" s="35">
        <v>0.06</v>
      </c>
      <c r="AI15" s="41">
        <f t="shared" si="35"/>
        <v>675.99447554000005</v>
      </c>
      <c r="AJ15" s="41">
        <v>3113.21</v>
      </c>
      <c r="AK15" s="37">
        <v>0</v>
      </c>
      <c r="AL15" s="19">
        <v>0</v>
      </c>
      <c r="AM15" s="16">
        <f t="shared" si="36"/>
        <v>4</v>
      </c>
      <c r="AN15" s="38" t="s">
        <v>85</v>
      </c>
      <c r="AO15" s="17">
        <f t="shared" si="25"/>
        <v>42821</v>
      </c>
      <c r="AP15" s="74"/>
      <c r="AQ15" s="243" t="s">
        <v>78</v>
      </c>
      <c r="AR15" s="241" t="s">
        <v>33</v>
      </c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1"/>
      <c r="GH15" s="218" t="s">
        <v>15</v>
      </c>
      <c r="GI15" s="220">
        <f>VLOOKUP(GI14,$AD$12:$AE$114,2)</f>
        <v>43157</v>
      </c>
      <c r="GJ15" s="1"/>
      <c r="GK15" s="22">
        <f t="shared" si="26"/>
        <v>42821</v>
      </c>
      <c r="GL15" s="21">
        <f t="shared" si="37"/>
        <v>5</v>
      </c>
      <c r="GM15" s="39">
        <f t="shared" ca="1" si="27"/>
        <v>3113.21</v>
      </c>
      <c r="GN15" s="39">
        <f t="shared" ca="1" si="28"/>
        <v>526.46852692000004</v>
      </c>
      <c r="GO15" s="39">
        <f t="shared" ca="1" si="29"/>
        <v>3639.67852692</v>
      </c>
      <c r="GP15" s="39" t="str">
        <f t="shared" ca="1" si="30"/>
        <v>Pago</v>
      </c>
      <c r="GQ15" s="1"/>
      <c r="GR15" s="4"/>
      <c r="GS15" s="6"/>
      <c r="GT15" s="6"/>
      <c r="GU15" s="6"/>
      <c r="GV15" s="6"/>
      <c r="GW15" s="6"/>
      <c r="GY15" s="1"/>
      <c r="GZ15" s="5"/>
      <c r="HA15" s="5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40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7"/>
      <c r="JP15" s="1"/>
      <c r="JQ15" s="1"/>
      <c r="JR15" s="1"/>
      <c r="JS15" s="1"/>
      <c r="JT15" s="1"/>
      <c r="JU15" s="1"/>
      <c r="JV15" s="1"/>
      <c r="JW15" s="1"/>
      <c r="JX15" s="1"/>
      <c r="JY15" s="3"/>
      <c r="JZ15" s="19"/>
      <c r="KA15" s="19"/>
      <c r="KB15" s="19"/>
      <c r="KC15" s="19"/>
      <c r="KD15" s="42"/>
      <c r="KE15" s="42"/>
    </row>
    <row r="16" spans="1:376" x14ac:dyDescent="0.2">
      <c r="A16" s="196">
        <f t="shared" si="13"/>
        <v>42674</v>
      </c>
      <c r="B16" s="66">
        <f t="shared" si="1"/>
        <v>134349.18679767998</v>
      </c>
      <c r="C16" s="66">
        <f t="shared" si="14"/>
        <v>134158.58917299999</v>
      </c>
      <c r="D16" s="77">
        <f t="shared" si="15"/>
        <v>4740.53</v>
      </c>
      <c r="E16" s="67">
        <f>VLOOKUP(A16,[1]Plan1!$DQ$117:$DS$314,3)</f>
        <v>4752.8599999999997</v>
      </c>
      <c r="F16" s="11">
        <f t="shared" si="16"/>
        <v>42668</v>
      </c>
      <c r="G16" s="73">
        <f t="shared" si="2"/>
        <v>2.6009749964666096E-3</v>
      </c>
      <c r="H16" s="11">
        <f t="shared" si="17"/>
        <v>42699</v>
      </c>
      <c r="I16" s="11">
        <f t="shared" si="3"/>
        <v>42699</v>
      </c>
      <c r="J16" s="1">
        <f t="shared" si="18"/>
        <v>21</v>
      </c>
      <c r="K16" s="1">
        <f t="shared" si="19"/>
        <v>4</v>
      </c>
      <c r="L16" s="66">
        <f t="shared" si="4"/>
        <v>1.0004949000000001</v>
      </c>
      <c r="M16" s="70">
        <f t="shared" si="20"/>
        <v>1</v>
      </c>
      <c r="N16" s="70">
        <v>1</v>
      </c>
      <c r="O16" s="66">
        <f t="shared" si="5"/>
        <v>1.0004949000000001</v>
      </c>
      <c r="P16" s="66">
        <f t="shared" si="6"/>
        <v>134224.98425877999</v>
      </c>
      <c r="Q16" s="74">
        <f t="shared" si="7"/>
        <v>0</v>
      </c>
      <c r="R16" s="75">
        <f t="shared" si="8"/>
        <v>0</v>
      </c>
      <c r="S16" s="66">
        <f t="shared" si="9"/>
        <v>0</v>
      </c>
      <c r="T16" s="10">
        <f t="shared" si="21"/>
        <v>0.06</v>
      </c>
      <c r="U16" s="74">
        <f t="shared" si="22"/>
        <v>4</v>
      </c>
      <c r="V16" s="74">
        <v>252</v>
      </c>
      <c r="W16" s="70">
        <f t="shared" si="10"/>
        <v>1.0009253309999999</v>
      </c>
      <c r="X16" s="66">
        <f t="shared" si="11"/>
        <v>124.20253889999999</v>
      </c>
      <c r="Y16" s="66">
        <v>0</v>
      </c>
      <c r="Z16" s="67">
        <f t="shared" si="12"/>
        <v>0</v>
      </c>
      <c r="AA16" s="68" t="str">
        <f t="shared" si="23"/>
        <v>A+INCORP J=</v>
      </c>
      <c r="AB16" s="11">
        <f t="shared" si="24"/>
        <v>42699</v>
      </c>
      <c r="AC16" s="3"/>
      <c r="AD16" s="16">
        <f t="shared" si="31"/>
        <v>5</v>
      </c>
      <c r="AE16" s="17">
        <f t="shared" si="32"/>
        <v>42821</v>
      </c>
      <c r="AF16" s="36">
        <f t="shared" si="33"/>
        <v>121740.21890222993</v>
      </c>
      <c r="AG16" s="19">
        <f t="shared" si="34"/>
        <v>18</v>
      </c>
      <c r="AH16" s="35">
        <v>0.06</v>
      </c>
      <c r="AI16" s="41">
        <f t="shared" si="35"/>
        <v>518.56812854999998</v>
      </c>
      <c r="AJ16" s="41">
        <v>3113.21</v>
      </c>
      <c r="AK16" s="37">
        <v>0</v>
      </c>
      <c r="AL16" s="19">
        <v>0</v>
      </c>
      <c r="AM16" s="16">
        <f t="shared" si="36"/>
        <v>5</v>
      </c>
      <c r="AN16" s="38" t="s">
        <v>85</v>
      </c>
      <c r="AO16" s="17">
        <f t="shared" si="25"/>
        <v>42850</v>
      </c>
      <c r="AP16" s="74"/>
      <c r="AQ16" s="243" t="s">
        <v>93</v>
      </c>
      <c r="AR16" s="248">
        <f>VLOOKUP(AR$14,A$10:X$1745,19)</f>
        <v>3113.21</v>
      </c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1"/>
      <c r="GH16" s="213" t="s">
        <v>78</v>
      </c>
      <c r="GI16" s="213" t="s">
        <v>33</v>
      </c>
      <c r="GJ16" s="1"/>
      <c r="GK16" s="22">
        <f t="shared" si="26"/>
        <v>42850</v>
      </c>
      <c r="GL16" s="21">
        <f t="shared" si="37"/>
        <v>6</v>
      </c>
      <c r="GM16" s="39">
        <f t="shared" ca="1" si="27"/>
        <v>3113.21</v>
      </c>
      <c r="GN16" s="39">
        <f t="shared" ca="1" si="28"/>
        <v>545.75227058999997</v>
      </c>
      <c r="GO16" s="39">
        <f t="shared" ca="1" si="29"/>
        <v>3658.9622705900001</v>
      </c>
      <c r="GP16" s="39" t="str">
        <f t="shared" ca="1" si="30"/>
        <v>Pago</v>
      </c>
      <c r="GQ16" s="1"/>
      <c r="GR16" s="4"/>
      <c r="GS16" s="6"/>
      <c r="GT16" s="6"/>
      <c r="GU16" s="6"/>
      <c r="GV16" s="6"/>
      <c r="GW16" s="6"/>
      <c r="GY16" s="1"/>
      <c r="GZ16" s="5"/>
      <c r="HA16" s="5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40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7"/>
      <c r="JP16" s="1"/>
      <c r="JQ16" s="1"/>
      <c r="JR16" s="1"/>
      <c r="JS16" s="1"/>
      <c r="JT16" s="1"/>
      <c r="JU16" s="1"/>
      <c r="JV16" s="1"/>
      <c r="JW16" s="1"/>
      <c r="JX16" s="1"/>
      <c r="JY16" s="3"/>
      <c r="JZ16" s="19"/>
      <c r="KA16" s="19"/>
      <c r="KB16" s="19"/>
      <c r="KC16" s="19"/>
      <c r="KD16" s="42"/>
      <c r="KE16" s="42"/>
    </row>
    <row r="17" spans="1:291" x14ac:dyDescent="0.2">
      <c r="A17" s="196">
        <f t="shared" si="13"/>
        <v>42675</v>
      </c>
      <c r="B17" s="66">
        <f t="shared" si="1"/>
        <v>134396.87812595998</v>
      </c>
      <c r="C17" s="66">
        <f t="shared" si="14"/>
        <v>134158.58917299999</v>
      </c>
      <c r="D17" s="77">
        <f t="shared" si="15"/>
        <v>4740.53</v>
      </c>
      <c r="E17" s="67">
        <f>VLOOKUP(A17,[1]Plan1!$DQ$117:$DS$314,3)</f>
        <v>4752.8599999999997</v>
      </c>
      <c r="F17" s="11">
        <f t="shared" si="16"/>
        <v>42668</v>
      </c>
      <c r="G17" s="73">
        <f t="shared" si="2"/>
        <v>2.6009749964666096E-3</v>
      </c>
      <c r="H17" s="11">
        <f t="shared" si="17"/>
        <v>42699</v>
      </c>
      <c r="I17" s="11">
        <f t="shared" si="3"/>
        <v>42699</v>
      </c>
      <c r="J17" s="1">
        <f t="shared" si="18"/>
        <v>21</v>
      </c>
      <c r="K17" s="1">
        <f t="shared" si="19"/>
        <v>5</v>
      </c>
      <c r="L17" s="66">
        <f t="shared" si="4"/>
        <v>1.00061866</v>
      </c>
      <c r="M17" s="70">
        <f t="shared" si="20"/>
        <v>1</v>
      </c>
      <c r="N17" s="70">
        <v>1</v>
      </c>
      <c r="O17" s="66">
        <f t="shared" si="5"/>
        <v>1.00061866</v>
      </c>
      <c r="P17" s="66">
        <f t="shared" si="6"/>
        <v>134241.58772576999</v>
      </c>
      <c r="Q17" s="74">
        <f t="shared" si="7"/>
        <v>0</v>
      </c>
      <c r="R17" s="75">
        <f t="shared" si="8"/>
        <v>0</v>
      </c>
      <c r="S17" s="66">
        <f t="shared" si="9"/>
        <v>0</v>
      </c>
      <c r="T17" s="10">
        <f t="shared" si="21"/>
        <v>0.06</v>
      </c>
      <c r="U17" s="74">
        <f t="shared" si="22"/>
        <v>5</v>
      </c>
      <c r="V17" s="74">
        <v>252</v>
      </c>
      <c r="W17" s="70">
        <f t="shared" si="10"/>
        <v>1.001156798</v>
      </c>
      <c r="X17" s="66">
        <f t="shared" si="11"/>
        <v>155.29040019000001</v>
      </c>
      <c r="Y17" s="66">
        <v>0</v>
      </c>
      <c r="Z17" s="67">
        <f t="shared" si="12"/>
        <v>0</v>
      </c>
      <c r="AA17" s="68" t="str">
        <f t="shared" si="23"/>
        <v>A+INCORP J=</v>
      </c>
      <c r="AB17" s="11">
        <f t="shared" si="24"/>
        <v>42699</v>
      </c>
      <c r="AC17" s="3"/>
      <c r="AD17" s="16">
        <f t="shared" si="31"/>
        <v>6</v>
      </c>
      <c r="AE17" s="17">
        <f t="shared" si="32"/>
        <v>42850</v>
      </c>
      <c r="AF17" s="36">
        <f t="shared" si="33"/>
        <v>119163.02560773992</v>
      </c>
      <c r="AG17" s="19">
        <f t="shared" si="34"/>
        <v>19</v>
      </c>
      <c r="AH17" s="35">
        <v>0.06</v>
      </c>
      <c r="AI17" s="41">
        <f t="shared" si="35"/>
        <v>536.01670550999995</v>
      </c>
      <c r="AJ17" s="41">
        <v>3113.21</v>
      </c>
      <c r="AK17" s="37">
        <v>0</v>
      </c>
      <c r="AL17" s="19">
        <v>0</v>
      </c>
      <c r="AM17" s="16">
        <f t="shared" si="36"/>
        <v>6</v>
      </c>
      <c r="AN17" s="38" t="s">
        <v>85</v>
      </c>
      <c r="AO17" s="17">
        <f t="shared" si="25"/>
        <v>42880</v>
      </c>
      <c r="AP17" s="74"/>
      <c r="AQ17" s="243" t="s">
        <v>78</v>
      </c>
      <c r="AR17" s="241" t="s">
        <v>94</v>
      </c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1"/>
      <c r="GH17" s="218" t="s">
        <v>92</v>
      </c>
      <c r="GI17" s="221">
        <f>VLOOKUP(GI$15,$A$10:$X$3298,18)</f>
        <v>3.100611146921398E-2</v>
      </c>
      <c r="GJ17" s="1"/>
      <c r="GK17" s="22">
        <f t="shared" si="26"/>
        <v>42880</v>
      </c>
      <c r="GL17" s="21">
        <f t="shared" si="37"/>
        <v>7</v>
      </c>
      <c r="GM17" s="39">
        <f t="shared" ca="1" si="27"/>
        <v>3113.21</v>
      </c>
      <c r="GN17" s="39">
        <f t="shared" ca="1" si="28"/>
        <v>591.66947831000004</v>
      </c>
      <c r="GO17" s="39">
        <f t="shared" ca="1" si="29"/>
        <v>3704.8794783100002</v>
      </c>
      <c r="GP17" s="39" t="str">
        <f t="shared" ca="1" si="30"/>
        <v>Pago</v>
      </c>
      <c r="GQ17" s="1"/>
      <c r="GR17" s="4"/>
      <c r="GS17" s="6"/>
      <c r="GT17" s="6"/>
      <c r="GU17" s="6"/>
      <c r="GV17" s="6"/>
      <c r="GW17" s="6"/>
      <c r="GY17" s="1"/>
      <c r="GZ17" s="5"/>
      <c r="HA17" s="5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40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7"/>
      <c r="JP17" s="1"/>
      <c r="JQ17" s="1"/>
      <c r="JR17" s="1"/>
      <c r="JS17" s="1"/>
      <c r="JT17" s="1"/>
      <c r="JU17" s="1"/>
      <c r="JV17" s="1"/>
      <c r="JW17" s="1"/>
      <c r="JX17" s="1"/>
      <c r="JY17" s="3"/>
      <c r="JZ17" s="19"/>
      <c r="KA17" s="19"/>
      <c r="KB17" s="19"/>
      <c r="KC17" s="19"/>
      <c r="KD17" s="42"/>
      <c r="KE17" s="42"/>
    </row>
    <row r="18" spans="1:291" x14ac:dyDescent="0.2">
      <c r="A18" s="196">
        <f t="shared" si="13"/>
        <v>42676</v>
      </c>
      <c r="B18" s="66">
        <f t="shared" si="1"/>
        <v>134444.58694313999</v>
      </c>
      <c r="C18" s="66">
        <f t="shared" si="14"/>
        <v>134158.58917299999</v>
      </c>
      <c r="D18" s="77">
        <f t="shared" si="15"/>
        <v>4740.53</v>
      </c>
      <c r="E18" s="67">
        <f>VLOOKUP(A18,[1]Plan1!$DQ$117:$DS$314,3)</f>
        <v>4752.8599999999997</v>
      </c>
      <c r="F18" s="11">
        <f t="shared" si="16"/>
        <v>42668</v>
      </c>
      <c r="G18" s="73">
        <f t="shared" si="2"/>
        <v>2.6009749964666096E-3</v>
      </c>
      <c r="H18" s="11">
        <f t="shared" si="17"/>
        <v>42699</v>
      </c>
      <c r="I18" s="11">
        <f t="shared" si="3"/>
        <v>42699</v>
      </c>
      <c r="J18" s="1">
        <f t="shared" si="18"/>
        <v>21</v>
      </c>
      <c r="K18" s="1">
        <f t="shared" si="19"/>
        <v>6</v>
      </c>
      <c r="L18" s="66">
        <f t="shared" si="4"/>
        <v>1.00074244</v>
      </c>
      <c r="M18" s="70">
        <f t="shared" si="20"/>
        <v>1</v>
      </c>
      <c r="N18" s="70">
        <v>1</v>
      </c>
      <c r="O18" s="66">
        <f t="shared" si="5"/>
        <v>1.00074244</v>
      </c>
      <c r="P18" s="66">
        <f t="shared" si="6"/>
        <v>134258.19387593999</v>
      </c>
      <c r="Q18" s="74">
        <f t="shared" si="7"/>
        <v>0</v>
      </c>
      <c r="R18" s="75">
        <f t="shared" si="8"/>
        <v>0</v>
      </c>
      <c r="S18" s="66">
        <f t="shared" si="9"/>
        <v>0</v>
      </c>
      <c r="T18" s="10">
        <f t="shared" si="21"/>
        <v>0.06</v>
      </c>
      <c r="U18" s="74">
        <f t="shared" si="22"/>
        <v>6</v>
      </c>
      <c r="V18" s="74">
        <v>252</v>
      </c>
      <c r="W18" s="70">
        <f t="shared" si="10"/>
        <v>1.0013883180000001</v>
      </c>
      <c r="X18" s="66">
        <f t="shared" si="11"/>
        <v>186.39306719999999</v>
      </c>
      <c r="Y18" s="66">
        <v>0</v>
      </c>
      <c r="Z18" s="67">
        <f t="shared" si="12"/>
        <v>0</v>
      </c>
      <c r="AA18" s="68" t="str">
        <f t="shared" si="23"/>
        <v>A+INCORP J=</v>
      </c>
      <c r="AB18" s="11">
        <f t="shared" si="24"/>
        <v>42699</v>
      </c>
      <c r="AC18" s="3"/>
      <c r="AD18" s="16">
        <f t="shared" si="31"/>
        <v>7</v>
      </c>
      <c r="AE18" s="17">
        <f t="shared" si="32"/>
        <v>42880</v>
      </c>
      <c r="AF18" s="36">
        <f t="shared" si="33"/>
        <v>116629.84771218992</v>
      </c>
      <c r="AG18" s="19">
        <f t="shared" si="34"/>
        <v>21</v>
      </c>
      <c r="AH18" s="35">
        <v>0.06</v>
      </c>
      <c r="AI18" s="41">
        <f t="shared" si="35"/>
        <v>580.03210445000002</v>
      </c>
      <c r="AJ18" s="41">
        <v>3113.21</v>
      </c>
      <c r="AK18" s="37">
        <v>0</v>
      </c>
      <c r="AL18" s="19">
        <v>0</v>
      </c>
      <c r="AM18" s="16">
        <f t="shared" si="36"/>
        <v>7</v>
      </c>
      <c r="AN18" s="38" t="s">
        <v>85</v>
      </c>
      <c r="AO18" s="17">
        <f t="shared" si="25"/>
        <v>42912</v>
      </c>
      <c r="AP18" s="74"/>
      <c r="AQ18" s="243" t="s">
        <v>93</v>
      </c>
      <c r="AR18" s="248">
        <f>VLOOKUP(AR$14,A$10:X$1745,24)</f>
        <v>221.34287024</v>
      </c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1"/>
      <c r="GH18" s="213" t="s">
        <v>93</v>
      </c>
      <c r="GI18" s="215">
        <f>VLOOKUP(GI$15,$A$10:$X$3298,19)</f>
        <v>3113.21</v>
      </c>
      <c r="GJ18" s="1"/>
      <c r="GK18" s="22">
        <f t="shared" si="26"/>
        <v>42912</v>
      </c>
      <c r="GL18" s="21">
        <f t="shared" si="37"/>
        <v>8</v>
      </c>
      <c r="GM18" s="39">
        <f t="shared" ca="1" si="27"/>
        <v>3113.21</v>
      </c>
      <c r="GN18" s="39">
        <f t="shared" ca="1" si="28"/>
        <v>581.19209822000005</v>
      </c>
      <c r="GO18" s="39">
        <f t="shared" ca="1" si="29"/>
        <v>3694.40209822</v>
      </c>
      <c r="GP18" s="39" t="str">
        <f t="shared" ca="1" si="30"/>
        <v>Pago</v>
      </c>
      <c r="GQ18" s="1"/>
      <c r="GR18" s="4"/>
      <c r="GS18" s="6"/>
      <c r="GT18" s="6"/>
      <c r="GU18" s="6"/>
      <c r="GV18" s="6"/>
      <c r="GW18" s="6"/>
      <c r="GY18" s="1"/>
      <c r="GZ18" s="5"/>
      <c r="HA18" s="5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40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7"/>
      <c r="JP18" s="1"/>
      <c r="JQ18" s="1"/>
      <c r="JR18" s="1"/>
      <c r="JS18" s="1"/>
      <c r="JT18" s="1"/>
      <c r="JU18" s="1"/>
      <c r="JV18" s="1"/>
      <c r="JW18" s="1"/>
      <c r="JX18" s="1"/>
      <c r="JY18" s="3"/>
      <c r="JZ18" s="19"/>
      <c r="KA18" s="19"/>
      <c r="KB18" s="19"/>
      <c r="KC18" s="19"/>
      <c r="KD18" s="42"/>
      <c r="KE18" s="42"/>
    </row>
    <row r="19" spans="1:291" x14ac:dyDescent="0.2">
      <c r="A19" s="196">
        <f t="shared" si="13"/>
        <v>42677</v>
      </c>
      <c r="B19" s="66">
        <f t="shared" si="1"/>
        <v>134444.58694313999</v>
      </c>
      <c r="C19" s="66">
        <f t="shared" si="14"/>
        <v>134158.58917299999</v>
      </c>
      <c r="D19" s="77">
        <f t="shared" si="15"/>
        <v>4740.53</v>
      </c>
      <c r="E19" s="67">
        <f>VLOOKUP(A19,[1]Plan1!$DQ$117:$DS$314,3)</f>
        <v>4752.8599999999997</v>
      </c>
      <c r="F19" s="11">
        <f t="shared" si="16"/>
        <v>42668</v>
      </c>
      <c r="G19" s="73">
        <f t="shared" si="2"/>
        <v>2.6009749964666096E-3</v>
      </c>
      <c r="H19" s="11">
        <f t="shared" si="17"/>
        <v>42699</v>
      </c>
      <c r="I19" s="11">
        <f t="shared" si="3"/>
        <v>42699</v>
      </c>
      <c r="J19" s="1">
        <f t="shared" si="18"/>
        <v>21</v>
      </c>
      <c r="K19" s="1">
        <f t="shared" si="19"/>
        <v>6</v>
      </c>
      <c r="L19" s="66">
        <f t="shared" si="4"/>
        <v>1.00074244</v>
      </c>
      <c r="M19" s="70">
        <f t="shared" si="20"/>
        <v>1</v>
      </c>
      <c r="N19" s="70">
        <v>1</v>
      </c>
      <c r="O19" s="66">
        <f t="shared" si="5"/>
        <v>1.00074244</v>
      </c>
      <c r="P19" s="66">
        <f t="shared" si="6"/>
        <v>134258.19387593999</v>
      </c>
      <c r="Q19" s="74">
        <f t="shared" si="7"/>
        <v>0</v>
      </c>
      <c r="R19" s="75">
        <f t="shared" si="8"/>
        <v>0</v>
      </c>
      <c r="S19" s="66">
        <f t="shared" si="9"/>
        <v>0</v>
      </c>
      <c r="T19" s="10">
        <f t="shared" si="21"/>
        <v>0.06</v>
      </c>
      <c r="U19" s="74">
        <f t="shared" si="22"/>
        <v>6</v>
      </c>
      <c r="V19" s="74">
        <v>252</v>
      </c>
      <c r="W19" s="70">
        <f t="shared" si="10"/>
        <v>1.0013883180000001</v>
      </c>
      <c r="X19" s="66">
        <f t="shared" si="11"/>
        <v>186.39306719999999</v>
      </c>
      <c r="Y19" s="66">
        <v>0</v>
      </c>
      <c r="Z19" s="67">
        <f t="shared" si="12"/>
        <v>0</v>
      </c>
      <c r="AA19" s="68" t="str">
        <f t="shared" si="23"/>
        <v>A+INCORP J=</v>
      </c>
      <c r="AB19" s="11">
        <f t="shared" si="24"/>
        <v>42699</v>
      </c>
      <c r="AC19" s="3"/>
      <c r="AD19" s="16">
        <f t="shared" si="31"/>
        <v>8</v>
      </c>
      <c r="AE19" s="17">
        <f t="shared" si="32"/>
        <v>42912</v>
      </c>
      <c r="AF19" s="36">
        <f t="shared" si="33"/>
        <v>114084.33944404991</v>
      </c>
      <c r="AG19" s="19">
        <f t="shared" si="34"/>
        <v>21</v>
      </c>
      <c r="AH19" s="35">
        <v>0.06</v>
      </c>
      <c r="AI19" s="41">
        <f t="shared" si="35"/>
        <v>567.70173186</v>
      </c>
      <c r="AJ19" s="41">
        <v>3113.21</v>
      </c>
      <c r="AK19" s="37">
        <v>0</v>
      </c>
      <c r="AL19" s="19">
        <v>0</v>
      </c>
      <c r="AM19" s="16">
        <f t="shared" si="36"/>
        <v>8</v>
      </c>
      <c r="AN19" s="38" t="s">
        <v>85</v>
      </c>
      <c r="AO19" s="17">
        <f t="shared" si="25"/>
        <v>42941</v>
      </c>
      <c r="AP19" s="74"/>
      <c r="AQ19" s="243" t="s">
        <v>95</v>
      </c>
      <c r="AR19" s="241">
        <v>86</v>
      </c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1"/>
      <c r="GH19" s="218" t="s">
        <v>78</v>
      </c>
      <c r="GI19" s="218" t="s">
        <v>94</v>
      </c>
      <c r="GJ19" s="1"/>
      <c r="GK19" s="22">
        <f t="shared" si="26"/>
        <v>42941</v>
      </c>
      <c r="GL19" s="21">
        <f t="shared" si="37"/>
        <v>9</v>
      </c>
      <c r="GM19" s="39">
        <f t="shared" ca="1" si="27"/>
        <v>3113.21</v>
      </c>
      <c r="GN19" s="39">
        <f t="shared" ca="1" si="28"/>
        <v>567.55895424000005</v>
      </c>
      <c r="GO19" s="39">
        <f t="shared" ca="1" si="29"/>
        <v>3680.7689542400003</v>
      </c>
      <c r="GP19" s="39" t="str">
        <f t="shared" ca="1" si="30"/>
        <v>Pago</v>
      </c>
      <c r="GQ19" s="1"/>
      <c r="GR19" s="4"/>
      <c r="GS19" s="6"/>
      <c r="GT19" s="6"/>
      <c r="GU19" s="6"/>
      <c r="GV19" s="6"/>
      <c r="GW19" s="6"/>
      <c r="GY19" s="1"/>
      <c r="GZ19" s="5"/>
      <c r="HA19" s="5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40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7"/>
      <c r="JP19" s="1"/>
      <c r="JQ19" s="1"/>
      <c r="JR19" s="1"/>
      <c r="JS19" s="1"/>
      <c r="JT19" s="1"/>
      <c r="JU19" s="1"/>
      <c r="JV19" s="1"/>
      <c r="JW19" s="1"/>
      <c r="JX19" s="1"/>
      <c r="JY19" s="3"/>
      <c r="JZ19" s="19"/>
      <c r="KA19" s="19"/>
      <c r="KB19" s="19"/>
      <c r="KC19" s="19"/>
      <c r="KD19" s="42"/>
      <c r="KE19" s="42"/>
    </row>
    <row r="20" spans="1:291" x14ac:dyDescent="0.2">
      <c r="A20" s="196">
        <f t="shared" si="13"/>
        <v>42678</v>
      </c>
      <c r="B20" s="66">
        <f t="shared" si="1"/>
        <v>134492.31325370999</v>
      </c>
      <c r="C20" s="66">
        <f t="shared" si="14"/>
        <v>134158.58917299999</v>
      </c>
      <c r="D20" s="77">
        <f t="shared" si="15"/>
        <v>4740.53</v>
      </c>
      <c r="E20" s="67">
        <f>VLOOKUP(A20,[1]Plan1!$DQ$117:$DS$314,3)</f>
        <v>4752.8599999999997</v>
      </c>
      <c r="F20" s="11">
        <f t="shared" si="16"/>
        <v>42668</v>
      </c>
      <c r="G20" s="73">
        <f t="shared" si="2"/>
        <v>2.6009749964666096E-3</v>
      </c>
      <c r="H20" s="11">
        <f t="shared" si="17"/>
        <v>42699</v>
      </c>
      <c r="I20" s="11">
        <f t="shared" si="3"/>
        <v>42699</v>
      </c>
      <c r="J20" s="1">
        <f t="shared" si="18"/>
        <v>21</v>
      </c>
      <c r="K20" s="1">
        <f t="shared" si="19"/>
        <v>7</v>
      </c>
      <c r="L20" s="66">
        <f t="shared" si="4"/>
        <v>1.0008662399999999</v>
      </c>
      <c r="M20" s="70">
        <f t="shared" si="20"/>
        <v>1</v>
      </c>
      <c r="N20" s="70">
        <v>1</v>
      </c>
      <c r="O20" s="66">
        <f t="shared" si="5"/>
        <v>1.0008662399999999</v>
      </c>
      <c r="P20" s="66">
        <f t="shared" si="6"/>
        <v>134274.80270927999</v>
      </c>
      <c r="Q20" s="74">
        <f t="shared" si="7"/>
        <v>0</v>
      </c>
      <c r="R20" s="75">
        <f t="shared" si="8"/>
        <v>0</v>
      </c>
      <c r="S20" s="66">
        <f t="shared" si="9"/>
        <v>0</v>
      </c>
      <c r="T20" s="10">
        <f t="shared" si="21"/>
        <v>0.06</v>
      </c>
      <c r="U20" s="74">
        <f t="shared" si="22"/>
        <v>7</v>
      </c>
      <c r="V20" s="74">
        <v>252</v>
      </c>
      <c r="W20" s="70">
        <f t="shared" si="10"/>
        <v>1.001619891</v>
      </c>
      <c r="X20" s="66">
        <f t="shared" si="11"/>
        <v>217.51054443000001</v>
      </c>
      <c r="Y20" s="66">
        <v>0</v>
      </c>
      <c r="Z20" s="67">
        <f t="shared" si="12"/>
        <v>0</v>
      </c>
      <c r="AA20" s="68" t="str">
        <f t="shared" si="23"/>
        <v>A+INCORP J=</v>
      </c>
      <c r="AB20" s="11">
        <f t="shared" si="24"/>
        <v>42699</v>
      </c>
      <c r="AC20" s="3"/>
      <c r="AD20" s="16">
        <f t="shared" si="31"/>
        <v>9</v>
      </c>
      <c r="AE20" s="17">
        <f t="shared" si="32"/>
        <v>42941</v>
      </c>
      <c r="AF20" s="36">
        <f t="shared" si="33"/>
        <v>111526.44078458991</v>
      </c>
      <c r="AG20" s="19">
        <f t="shared" si="34"/>
        <v>21</v>
      </c>
      <c r="AH20" s="35">
        <v>0.06</v>
      </c>
      <c r="AI20" s="41">
        <f t="shared" si="35"/>
        <v>555.31134053999995</v>
      </c>
      <c r="AJ20" s="41">
        <v>3113.21</v>
      </c>
      <c r="AK20" s="37">
        <v>0</v>
      </c>
      <c r="AL20" s="19">
        <v>0</v>
      </c>
      <c r="AM20" s="16">
        <f t="shared" si="36"/>
        <v>9</v>
      </c>
      <c r="AN20" s="38" t="s">
        <v>85</v>
      </c>
      <c r="AO20" s="17">
        <f t="shared" si="25"/>
        <v>42972</v>
      </c>
      <c r="AP20" s="74"/>
      <c r="AQ20" s="244" t="s">
        <v>157</v>
      </c>
      <c r="AR20" s="249">
        <f>AR16*AR19</f>
        <v>267736.06</v>
      </c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1"/>
      <c r="GH20" s="213" t="s">
        <v>93</v>
      </c>
      <c r="GI20" s="216">
        <f>VLOOKUP(GI$15,$A$10:$X$3298,24)</f>
        <v>466.75594390999998</v>
      </c>
      <c r="GJ20" s="1"/>
      <c r="GK20" s="22">
        <f t="shared" si="26"/>
        <v>42972</v>
      </c>
      <c r="GL20" s="21">
        <f t="shared" si="37"/>
        <v>10</v>
      </c>
      <c r="GM20" s="39">
        <f t="shared" ca="1" si="27"/>
        <v>3113.21</v>
      </c>
      <c r="GN20" s="39">
        <f t="shared" ca="1" si="28"/>
        <v>609.64166169999999</v>
      </c>
      <c r="GO20" s="39">
        <f t="shared" ref="GO20:GO26" ca="1" si="38">IF(GM20&gt;0,SUM(GM20:GN20),"-")</f>
        <v>3722.8516617</v>
      </c>
      <c r="GP20" s="39" t="str">
        <f t="shared" ca="1" si="30"/>
        <v>Pago</v>
      </c>
      <c r="GQ20" s="1"/>
      <c r="GR20" s="4"/>
      <c r="GS20" s="6"/>
      <c r="GT20" s="6"/>
      <c r="GU20" s="6"/>
      <c r="GV20" s="6"/>
      <c r="GW20" s="6"/>
      <c r="GY20" s="1"/>
      <c r="GZ20" s="5"/>
      <c r="HA20" s="5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40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7"/>
      <c r="JP20" s="1"/>
      <c r="JQ20" s="1"/>
      <c r="JR20" s="1"/>
      <c r="JS20" s="1"/>
      <c r="JT20" s="1"/>
      <c r="JU20" s="1"/>
      <c r="JV20" s="1"/>
      <c r="JW20" s="1"/>
      <c r="JX20" s="1"/>
      <c r="JY20" s="3"/>
      <c r="JZ20" s="19"/>
      <c r="KA20" s="19"/>
      <c r="KB20" s="19"/>
      <c r="KC20" s="19"/>
      <c r="KD20" s="42"/>
      <c r="KE20" s="42"/>
    </row>
    <row r="21" spans="1:291" x14ac:dyDescent="0.2">
      <c r="A21" s="196">
        <f t="shared" si="13"/>
        <v>42679</v>
      </c>
      <c r="B21" s="66">
        <f t="shared" si="1"/>
        <v>134540.0559867</v>
      </c>
      <c r="C21" s="66">
        <f t="shared" si="14"/>
        <v>134158.58917299999</v>
      </c>
      <c r="D21" s="77">
        <f t="shared" si="15"/>
        <v>4740.53</v>
      </c>
      <c r="E21" s="67">
        <f>VLOOKUP(A21,[1]Plan1!$DQ$117:$DS$314,3)</f>
        <v>4752.8599999999997</v>
      </c>
      <c r="F21" s="11">
        <f t="shared" si="16"/>
        <v>42668</v>
      </c>
      <c r="G21" s="73">
        <f t="shared" si="2"/>
        <v>2.6009749964666096E-3</v>
      </c>
      <c r="H21" s="11">
        <f t="shared" si="17"/>
        <v>42699</v>
      </c>
      <c r="I21" s="11">
        <f t="shared" si="3"/>
        <v>42699</v>
      </c>
      <c r="J21" s="1">
        <f t="shared" si="18"/>
        <v>21</v>
      </c>
      <c r="K21" s="1">
        <f t="shared" si="19"/>
        <v>8</v>
      </c>
      <c r="L21" s="66">
        <f t="shared" si="4"/>
        <v>1.00099005</v>
      </c>
      <c r="M21" s="70">
        <f t="shared" si="20"/>
        <v>1</v>
      </c>
      <c r="N21" s="70">
        <v>1</v>
      </c>
      <c r="O21" s="66">
        <f t="shared" si="5"/>
        <v>1.00099005</v>
      </c>
      <c r="P21" s="66">
        <f t="shared" si="6"/>
        <v>134291.41288421</v>
      </c>
      <c r="Q21" s="74">
        <f t="shared" si="7"/>
        <v>0</v>
      </c>
      <c r="R21" s="75">
        <f t="shared" si="8"/>
        <v>0</v>
      </c>
      <c r="S21" s="66">
        <f t="shared" si="9"/>
        <v>0</v>
      </c>
      <c r="T21" s="10">
        <f t="shared" si="21"/>
        <v>0.06</v>
      </c>
      <c r="U21" s="74">
        <f t="shared" si="22"/>
        <v>8</v>
      </c>
      <c r="V21" s="74">
        <v>252</v>
      </c>
      <c r="W21" s="70">
        <f t="shared" si="10"/>
        <v>1.0018515189999999</v>
      </c>
      <c r="X21" s="66">
        <f t="shared" si="11"/>
        <v>248.64310248999999</v>
      </c>
      <c r="Y21" s="66">
        <v>0</v>
      </c>
      <c r="Z21" s="67">
        <f t="shared" si="12"/>
        <v>0</v>
      </c>
      <c r="AA21" s="68" t="str">
        <f t="shared" si="23"/>
        <v>A+INCORP J=</v>
      </c>
      <c r="AB21" s="11">
        <f t="shared" si="24"/>
        <v>42699</v>
      </c>
      <c r="AC21" s="3"/>
      <c r="AD21" s="16">
        <f t="shared" si="31"/>
        <v>10</v>
      </c>
      <c r="AE21" s="17">
        <f t="shared" si="32"/>
        <v>42972</v>
      </c>
      <c r="AF21" s="36">
        <f t="shared" si="33"/>
        <v>109007.9300278899</v>
      </c>
      <c r="AG21" s="19">
        <f t="shared" si="34"/>
        <v>23</v>
      </c>
      <c r="AH21" s="35">
        <v>0.06</v>
      </c>
      <c r="AI21" s="41">
        <f t="shared" si="35"/>
        <v>594.69924330000003</v>
      </c>
      <c r="AJ21" s="41">
        <v>3113.21</v>
      </c>
      <c r="AK21" s="37">
        <v>0</v>
      </c>
      <c r="AL21" s="19">
        <v>0</v>
      </c>
      <c r="AM21" s="16">
        <f t="shared" si="36"/>
        <v>10</v>
      </c>
      <c r="AN21" s="38" t="s">
        <v>85</v>
      </c>
      <c r="AO21" s="17">
        <f t="shared" si="25"/>
        <v>43003</v>
      </c>
      <c r="AQ21" s="244" t="s">
        <v>158</v>
      </c>
      <c r="AR21" s="248">
        <f>VLOOKUP(AR$14,A$10:X$1745,16)</f>
        <v>47752.336184840002</v>
      </c>
      <c r="GG21" s="1"/>
      <c r="GH21" s="218" t="s">
        <v>95</v>
      </c>
      <c r="GI21" s="222">
        <v>86</v>
      </c>
      <c r="GJ21" s="1"/>
      <c r="GK21" s="22">
        <f t="shared" si="26"/>
        <v>43003</v>
      </c>
      <c r="GL21" s="21">
        <f t="shared" si="37"/>
        <v>11</v>
      </c>
      <c r="GM21" s="39">
        <f t="shared" ca="1" si="27"/>
        <v>3113.21</v>
      </c>
      <c r="GN21" s="39">
        <f t="shared" ca="1" si="28"/>
        <v>519.31902247999994</v>
      </c>
      <c r="GO21" s="39">
        <f t="shared" ca="1" si="38"/>
        <v>3632.5290224800001</v>
      </c>
      <c r="GP21" s="39" t="str">
        <f t="shared" ca="1" si="30"/>
        <v>Pago</v>
      </c>
      <c r="GQ21" s="1"/>
      <c r="GR21" s="4"/>
      <c r="GS21" s="6"/>
      <c r="GT21" s="6"/>
      <c r="GU21" s="6"/>
      <c r="GV21" s="6"/>
      <c r="GW21" s="6"/>
      <c r="GY21" s="1"/>
      <c r="GZ21" s="5"/>
      <c r="HA21" s="5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40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7"/>
      <c r="JP21" s="1"/>
      <c r="JQ21" s="1"/>
      <c r="JR21" s="1"/>
      <c r="JS21" s="1"/>
      <c r="JT21" s="1"/>
      <c r="JU21" s="1"/>
      <c r="JV21" s="1"/>
      <c r="JW21" s="1"/>
      <c r="JX21" s="1"/>
      <c r="JY21" s="3"/>
      <c r="JZ21" s="19"/>
      <c r="KA21" s="19"/>
      <c r="KB21" s="19"/>
      <c r="KC21" s="19"/>
      <c r="KD21" s="42"/>
      <c r="KE21" s="42"/>
    </row>
    <row r="22" spans="1:291" x14ac:dyDescent="0.2">
      <c r="A22" s="196">
        <f t="shared" si="13"/>
        <v>42680</v>
      </c>
      <c r="B22" s="66">
        <f t="shared" si="1"/>
        <v>134540.0559867</v>
      </c>
      <c r="C22" s="66">
        <f t="shared" si="14"/>
        <v>134158.58917299999</v>
      </c>
      <c r="D22" s="77">
        <f t="shared" si="15"/>
        <v>4740.53</v>
      </c>
      <c r="E22" s="67">
        <f>VLOOKUP(A22,[1]Plan1!$DQ$117:$DS$314,3)</f>
        <v>4752.8599999999997</v>
      </c>
      <c r="F22" s="11">
        <f t="shared" si="16"/>
        <v>42668</v>
      </c>
      <c r="G22" s="73">
        <f t="shared" si="2"/>
        <v>2.6009749964666096E-3</v>
      </c>
      <c r="H22" s="11">
        <f t="shared" si="17"/>
        <v>42699</v>
      </c>
      <c r="I22" s="11">
        <f t="shared" si="3"/>
        <v>42699</v>
      </c>
      <c r="J22" s="1">
        <f t="shared" si="18"/>
        <v>21</v>
      </c>
      <c r="K22" s="1">
        <f t="shared" si="19"/>
        <v>8</v>
      </c>
      <c r="L22" s="66">
        <f t="shared" si="4"/>
        <v>1.00099005</v>
      </c>
      <c r="M22" s="70">
        <f t="shared" si="20"/>
        <v>1</v>
      </c>
      <c r="N22" s="70">
        <v>1</v>
      </c>
      <c r="O22" s="66">
        <f t="shared" si="5"/>
        <v>1.00099005</v>
      </c>
      <c r="P22" s="66">
        <f t="shared" si="6"/>
        <v>134291.41288421</v>
      </c>
      <c r="Q22" s="74">
        <f t="shared" si="7"/>
        <v>0</v>
      </c>
      <c r="R22" s="75">
        <f t="shared" si="8"/>
        <v>0</v>
      </c>
      <c r="S22" s="66">
        <f t="shared" si="9"/>
        <v>0</v>
      </c>
      <c r="T22" s="10">
        <f t="shared" si="21"/>
        <v>0.06</v>
      </c>
      <c r="U22" s="74">
        <f t="shared" si="22"/>
        <v>8</v>
      </c>
      <c r="V22" s="74">
        <v>252</v>
      </c>
      <c r="W22" s="70">
        <f t="shared" si="10"/>
        <v>1.0018515189999999</v>
      </c>
      <c r="X22" s="66">
        <f t="shared" si="11"/>
        <v>248.64310248999999</v>
      </c>
      <c r="Y22" s="66">
        <v>0</v>
      </c>
      <c r="Z22" s="67">
        <f t="shared" si="12"/>
        <v>0</v>
      </c>
      <c r="AA22" s="68" t="str">
        <f t="shared" si="23"/>
        <v>A+INCORP J=</v>
      </c>
      <c r="AB22" s="11">
        <f t="shared" si="24"/>
        <v>42699</v>
      </c>
      <c r="AC22" s="3"/>
      <c r="AD22" s="16">
        <f t="shared" si="31"/>
        <v>11</v>
      </c>
      <c r="AE22" s="17">
        <f t="shared" si="32"/>
        <v>43003</v>
      </c>
      <c r="AF22" s="36">
        <f t="shared" si="33"/>
        <v>106399.9964193599</v>
      </c>
      <c r="AG22" s="19">
        <f t="shared" si="34"/>
        <v>20</v>
      </c>
      <c r="AH22" s="35">
        <v>0.06</v>
      </c>
      <c r="AI22" s="41">
        <f t="shared" si="35"/>
        <v>505.27639147000002</v>
      </c>
      <c r="AJ22" s="41">
        <v>3113.21</v>
      </c>
      <c r="AK22" s="37">
        <v>0</v>
      </c>
      <c r="AL22" s="19">
        <v>0</v>
      </c>
      <c r="AM22" s="16">
        <f t="shared" si="36"/>
        <v>11</v>
      </c>
      <c r="AN22" s="38" t="s">
        <v>85</v>
      </c>
      <c r="AO22" s="17">
        <f t="shared" si="25"/>
        <v>43033</v>
      </c>
      <c r="AQ22" s="244" t="s">
        <v>104</v>
      </c>
      <c r="AR22" s="250">
        <f>AR21-AR16+AR18</f>
        <v>44860.469055080001</v>
      </c>
      <c r="GG22" s="1"/>
      <c r="GH22" s="213" t="s">
        <v>96</v>
      </c>
      <c r="GI22" s="217">
        <f>(GI18*GI21)</f>
        <v>267736.06</v>
      </c>
      <c r="GJ22" s="1"/>
      <c r="GK22" s="22">
        <f t="shared" si="26"/>
        <v>43033</v>
      </c>
      <c r="GL22" s="21">
        <f t="shared" si="37"/>
        <v>12</v>
      </c>
      <c r="GM22" s="39">
        <f t="shared" ca="1" si="27"/>
        <v>3113.21</v>
      </c>
      <c r="GN22" s="39">
        <f t="shared" ca="1" si="28"/>
        <v>533.57404469999994</v>
      </c>
      <c r="GO22" s="39">
        <f t="shared" ca="1" si="38"/>
        <v>3646.7840446999999</v>
      </c>
      <c r="GP22" s="39" t="str">
        <f t="shared" ca="1" si="30"/>
        <v>Pago</v>
      </c>
      <c r="GQ22" s="1"/>
      <c r="GR22" s="4"/>
      <c r="GS22" s="6"/>
      <c r="GT22" s="6"/>
      <c r="GU22" s="6"/>
      <c r="GV22" s="6"/>
      <c r="GW22" s="6"/>
      <c r="GY22" s="1"/>
      <c r="GZ22" s="5"/>
      <c r="HA22" s="5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40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7"/>
      <c r="JP22" s="1"/>
      <c r="JQ22" s="1"/>
      <c r="JR22" s="1"/>
      <c r="JS22" s="1"/>
      <c r="JT22" s="1"/>
      <c r="JU22" s="1"/>
      <c r="JV22" s="1"/>
      <c r="JW22" s="1"/>
      <c r="JX22" s="1"/>
      <c r="JY22" s="3"/>
      <c r="JZ22" s="19"/>
      <c r="KA22" s="19"/>
      <c r="KB22" s="19"/>
      <c r="KC22" s="19"/>
      <c r="KD22" s="42"/>
      <c r="KE22" s="42"/>
    </row>
    <row r="23" spans="1:291" x14ac:dyDescent="0.2">
      <c r="A23" s="196">
        <f t="shared" si="13"/>
        <v>42681</v>
      </c>
      <c r="B23" s="66">
        <f t="shared" si="1"/>
        <v>134540.0559867</v>
      </c>
      <c r="C23" s="66">
        <f t="shared" si="14"/>
        <v>134158.58917299999</v>
      </c>
      <c r="D23" s="77">
        <f t="shared" si="15"/>
        <v>4740.53</v>
      </c>
      <c r="E23" s="67">
        <f>VLOOKUP(A23,[1]Plan1!$DQ$117:$DS$314,3)</f>
        <v>4752.8599999999997</v>
      </c>
      <c r="F23" s="11">
        <f t="shared" si="16"/>
        <v>42668</v>
      </c>
      <c r="G23" s="73">
        <f t="shared" si="2"/>
        <v>2.6009749964666096E-3</v>
      </c>
      <c r="H23" s="11">
        <f t="shared" si="17"/>
        <v>42699</v>
      </c>
      <c r="I23" s="11">
        <f t="shared" si="3"/>
        <v>42699</v>
      </c>
      <c r="J23" s="1">
        <f t="shared" si="18"/>
        <v>21</v>
      </c>
      <c r="K23" s="1">
        <f t="shared" si="19"/>
        <v>8</v>
      </c>
      <c r="L23" s="66">
        <f t="shared" si="4"/>
        <v>1.00099005</v>
      </c>
      <c r="M23" s="70">
        <f t="shared" si="20"/>
        <v>1</v>
      </c>
      <c r="N23" s="70">
        <v>1</v>
      </c>
      <c r="O23" s="66">
        <f t="shared" si="5"/>
        <v>1.00099005</v>
      </c>
      <c r="P23" s="66">
        <f t="shared" si="6"/>
        <v>134291.41288421</v>
      </c>
      <c r="Q23" s="74">
        <f t="shared" si="7"/>
        <v>0</v>
      </c>
      <c r="R23" s="75">
        <f t="shared" si="8"/>
        <v>0</v>
      </c>
      <c r="S23" s="66">
        <f t="shared" si="9"/>
        <v>0</v>
      </c>
      <c r="T23" s="10">
        <f t="shared" si="21"/>
        <v>0.06</v>
      </c>
      <c r="U23" s="74">
        <f t="shared" si="22"/>
        <v>8</v>
      </c>
      <c r="V23" s="74">
        <v>252</v>
      </c>
      <c r="W23" s="70">
        <f t="shared" si="10"/>
        <v>1.0018515189999999</v>
      </c>
      <c r="X23" s="66">
        <f t="shared" si="11"/>
        <v>248.64310248999999</v>
      </c>
      <c r="Y23" s="66">
        <v>0</v>
      </c>
      <c r="Z23" s="67">
        <f t="shared" si="12"/>
        <v>0</v>
      </c>
      <c r="AA23" s="68" t="str">
        <f t="shared" si="23"/>
        <v>A+INCORP J=</v>
      </c>
      <c r="AB23" s="11">
        <f t="shared" si="24"/>
        <v>42699</v>
      </c>
      <c r="AC23" s="3"/>
      <c r="AD23" s="16">
        <f t="shared" si="31"/>
        <v>12</v>
      </c>
      <c r="AE23" s="17">
        <f t="shared" si="32"/>
        <v>43033</v>
      </c>
      <c r="AF23" s="36">
        <f t="shared" si="33"/>
        <v>103804.6938283299</v>
      </c>
      <c r="AG23" s="19">
        <f t="shared" si="34"/>
        <v>21</v>
      </c>
      <c r="AH23" s="35">
        <v>0.06</v>
      </c>
      <c r="AI23" s="41">
        <f t="shared" si="35"/>
        <v>517.90740897000001</v>
      </c>
      <c r="AJ23" s="41">
        <v>3113.21</v>
      </c>
      <c r="AK23" s="37">
        <v>0</v>
      </c>
      <c r="AL23" s="19">
        <v>0</v>
      </c>
      <c r="AM23" s="16">
        <f t="shared" si="36"/>
        <v>12</v>
      </c>
      <c r="AN23" s="38" t="s">
        <v>85</v>
      </c>
      <c r="AO23" s="17">
        <f t="shared" si="25"/>
        <v>43066</v>
      </c>
      <c r="GG23" s="1"/>
      <c r="GH23" s="218" t="s">
        <v>145</v>
      </c>
      <c r="GI23" s="223">
        <f>VLOOKUP(GI15+1,$A$10:$AB$1745,2,FALSE)</f>
        <v>98089.448869799991</v>
      </c>
      <c r="GJ23" s="1"/>
      <c r="GK23" s="22">
        <f t="shared" si="26"/>
        <v>43066</v>
      </c>
      <c r="GL23" s="21">
        <f t="shared" si="37"/>
        <v>13</v>
      </c>
      <c r="GM23" s="39">
        <f t="shared" ca="1" si="27"/>
        <v>3113.21</v>
      </c>
      <c r="GN23" s="39">
        <f t="shared" ca="1" si="28"/>
        <v>523.20628810999995</v>
      </c>
      <c r="GO23" s="39">
        <f t="shared" ca="1" si="38"/>
        <v>3636.4162881100001</v>
      </c>
      <c r="GP23" s="39" t="str">
        <f t="shared" ca="1" si="30"/>
        <v>Pago</v>
      </c>
      <c r="GQ23" s="1"/>
      <c r="GR23" s="4"/>
      <c r="GS23" s="6"/>
      <c r="GT23" s="6"/>
      <c r="GU23" s="6"/>
      <c r="GV23" s="6"/>
      <c r="GW23" s="6"/>
      <c r="GY23" s="1"/>
      <c r="GZ23" s="5"/>
      <c r="HA23" s="5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40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7"/>
      <c r="JP23" s="1"/>
      <c r="JQ23" s="1"/>
      <c r="JR23" s="1"/>
      <c r="JS23" s="1"/>
      <c r="JT23" s="1"/>
      <c r="JU23" s="1"/>
      <c r="JV23" s="1"/>
      <c r="JW23" s="1"/>
      <c r="JX23" s="1"/>
      <c r="JY23" s="3"/>
      <c r="JZ23" s="19"/>
      <c r="KA23" s="19"/>
      <c r="KB23" s="19"/>
      <c r="KC23" s="19"/>
      <c r="KD23" s="42"/>
      <c r="KE23" s="42"/>
    </row>
    <row r="24" spans="1:291" x14ac:dyDescent="0.2">
      <c r="A24" s="196">
        <f t="shared" si="13"/>
        <v>42682</v>
      </c>
      <c r="B24" s="66">
        <f t="shared" si="1"/>
        <v>134587.81474283998</v>
      </c>
      <c r="C24" s="66">
        <f t="shared" si="14"/>
        <v>134158.58917299999</v>
      </c>
      <c r="D24" s="77">
        <f t="shared" si="15"/>
        <v>4740.53</v>
      </c>
      <c r="E24" s="67">
        <f>VLOOKUP(A24,[1]Plan1!$DQ$117:$DS$314,3)</f>
        <v>4752.8599999999997</v>
      </c>
      <c r="F24" s="11">
        <f t="shared" si="16"/>
        <v>42668</v>
      </c>
      <c r="G24" s="73">
        <f t="shared" si="2"/>
        <v>2.6009749964666096E-3</v>
      </c>
      <c r="H24" s="11">
        <f t="shared" si="17"/>
        <v>42699</v>
      </c>
      <c r="I24" s="11">
        <f t="shared" si="3"/>
        <v>42699</v>
      </c>
      <c r="J24" s="1">
        <f t="shared" si="18"/>
        <v>21</v>
      </c>
      <c r="K24" s="1">
        <f t="shared" si="19"/>
        <v>9</v>
      </c>
      <c r="L24" s="66">
        <f t="shared" si="4"/>
        <v>1.00111387</v>
      </c>
      <c r="M24" s="70">
        <f t="shared" si="20"/>
        <v>1</v>
      </c>
      <c r="N24" s="70">
        <v>1</v>
      </c>
      <c r="O24" s="66">
        <f t="shared" si="5"/>
        <v>1.00111387</v>
      </c>
      <c r="P24" s="66">
        <f t="shared" si="6"/>
        <v>134308.02440071999</v>
      </c>
      <c r="Q24" s="74">
        <f t="shared" si="7"/>
        <v>0</v>
      </c>
      <c r="R24" s="75">
        <f t="shared" si="8"/>
        <v>0</v>
      </c>
      <c r="S24" s="66">
        <f t="shared" si="9"/>
        <v>0</v>
      </c>
      <c r="T24" s="10">
        <f t="shared" si="21"/>
        <v>0.06</v>
      </c>
      <c r="U24" s="74">
        <f t="shared" si="22"/>
        <v>9</v>
      </c>
      <c r="V24" s="74">
        <v>252</v>
      </c>
      <c r="W24" s="70">
        <f t="shared" si="10"/>
        <v>1.0020831990000001</v>
      </c>
      <c r="X24" s="66">
        <f t="shared" si="11"/>
        <v>279.79034211999999</v>
      </c>
      <c r="Y24" s="66">
        <v>0</v>
      </c>
      <c r="Z24" s="67">
        <f t="shared" si="12"/>
        <v>0</v>
      </c>
      <c r="AA24" s="68" t="str">
        <f t="shared" si="23"/>
        <v>A+INCORP J=</v>
      </c>
      <c r="AB24" s="11">
        <f t="shared" si="24"/>
        <v>42699</v>
      </c>
      <c r="AC24" s="3"/>
      <c r="AD24" s="16">
        <f t="shared" si="31"/>
        <v>13</v>
      </c>
      <c r="AE24" s="17">
        <f t="shared" si="32"/>
        <v>43066</v>
      </c>
      <c r="AF24" s="36">
        <f t="shared" si="33"/>
        <v>101196.75846956989</v>
      </c>
      <c r="AG24" s="19">
        <f t="shared" si="34"/>
        <v>21</v>
      </c>
      <c r="AH24" s="35">
        <v>0.06</v>
      </c>
      <c r="AI24" s="41">
        <f t="shared" si="35"/>
        <v>505.27464123999999</v>
      </c>
      <c r="AJ24" s="41">
        <v>3113.21</v>
      </c>
      <c r="AK24" s="37">
        <v>0</v>
      </c>
      <c r="AL24" s="19">
        <v>0</v>
      </c>
      <c r="AM24" s="16">
        <f t="shared" si="36"/>
        <v>13</v>
      </c>
      <c r="AN24" s="38" t="s">
        <v>85</v>
      </c>
      <c r="AO24" s="17">
        <f t="shared" si="25"/>
        <v>43095</v>
      </c>
      <c r="AQ24" s="244" t="s">
        <v>80</v>
      </c>
      <c r="AR24" s="15" t="s">
        <v>81</v>
      </c>
      <c r="GG24" s="1"/>
      <c r="GH24" s="211" t="s">
        <v>79</v>
      </c>
      <c r="GI24" s="212"/>
      <c r="GJ24" s="1"/>
      <c r="GK24" s="22">
        <f t="shared" si="26"/>
        <v>43095</v>
      </c>
      <c r="GL24" s="21">
        <f t="shared" si="37"/>
        <v>14</v>
      </c>
      <c r="GM24" s="39">
        <f t="shared" ca="1" si="27"/>
        <v>3113.21</v>
      </c>
      <c r="GN24" s="39">
        <f t="shared" ca="1" si="28"/>
        <v>487.59043285000001</v>
      </c>
      <c r="GO24" s="39">
        <f t="shared" ca="1" si="38"/>
        <v>3600.8004328500001</v>
      </c>
      <c r="GP24" s="39" t="str">
        <f t="shared" ca="1" si="30"/>
        <v>Pago</v>
      </c>
      <c r="GQ24" s="1"/>
      <c r="GR24" s="4"/>
      <c r="GS24" s="6"/>
      <c r="GT24" s="6"/>
      <c r="GU24" s="6"/>
      <c r="GV24" s="6"/>
      <c r="GW24" s="6"/>
      <c r="GY24" s="1"/>
      <c r="GZ24" s="5"/>
      <c r="HA24" s="5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40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7"/>
      <c r="JP24" s="1"/>
      <c r="JQ24" s="1"/>
      <c r="JR24" s="1"/>
      <c r="JS24" s="1"/>
      <c r="JT24" s="1"/>
      <c r="JU24" s="1"/>
      <c r="JV24" s="1"/>
      <c r="JW24" s="1"/>
      <c r="JX24" s="1"/>
      <c r="JY24" s="3"/>
      <c r="JZ24" s="19"/>
      <c r="KA24" s="19"/>
      <c r="KB24" s="19"/>
      <c r="KC24" s="19"/>
      <c r="KD24" s="42"/>
      <c r="KE24" s="42"/>
    </row>
    <row r="25" spans="1:291" x14ac:dyDescent="0.2">
      <c r="A25" s="196">
        <f t="shared" si="13"/>
        <v>42683</v>
      </c>
      <c r="B25" s="66">
        <f t="shared" si="1"/>
        <v>134635.59127333001</v>
      </c>
      <c r="C25" s="66">
        <f t="shared" si="14"/>
        <v>134158.58917299999</v>
      </c>
      <c r="D25" s="77">
        <f t="shared" si="15"/>
        <v>4740.53</v>
      </c>
      <c r="E25" s="67">
        <f>VLOOKUP(A25,[1]Plan1!$DQ$117:$DS$314,3)</f>
        <v>4752.8599999999997</v>
      </c>
      <c r="F25" s="11">
        <f t="shared" si="16"/>
        <v>42668</v>
      </c>
      <c r="G25" s="73">
        <f t="shared" si="2"/>
        <v>2.6009749964666096E-3</v>
      </c>
      <c r="H25" s="11">
        <f t="shared" si="17"/>
        <v>42699</v>
      </c>
      <c r="I25" s="11">
        <f t="shared" si="3"/>
        <v>42699</v>
      </c>
      <c r="J25" s="1">
        <f t="shared" si="18"/>
        <v>21</v>
      </c>
      <c r="K25" s="1">
        <f t="shared" si="19"/>
        <v>10</v>
      </c>
      <c r="L25" s="66">
        <f t="shared" si="4"/>
        <v>1.0012377100000001</v>
      </c>
      <c r="M25" s="70">
        <f t="shared" si="20"/>
        <v>1</v>
      </c>
      <c r="N25" s="70">
        <v>1</v>
      </c>
      <c r="O25" s="66">
        <f t="shared" si="5"/>
        <v>1.0012377100000001</v>
      </c>
      <c r="P25" s="66">
        <f t="shared" si="6"/>
        <v>134324.63860040001</v>
      </c>
      <c r="Q25" s="74">
        <f t="shared" si="7"/>
        <v>0</v>
      </c>
      <c r="R25" s="75">
        <f t="shared" si="8"/>
        <v>0</v>
      </c>
      <c r="S25" s="66">
        <f t="shared" si="9"/>
        <v>0</v>
      </c>
      <c r="T25" s="10">
        <f t="shared" si="21"/>
        <v>0.06</v>
      </c>
      <c r="U25" s="74">
        <f t="shared" si="22"/>
        <v>10</v>
      </c>
      <c r="V25" s="74">
        <v>252</v>
      </c>
      <c r="W25" s="70">
        <f t="shared" si="10"/>
        <v>1.0023149339999999</v>
      </c>
      <c r="X25" s="66">
        <f t="shared" si="11"/>
        <v>310.95267293000001</v>
      </c>
      <c r="Y25" s="66">
        <v>0</v>
      </c>
      <c r="Z25" s="67">
        <f t="shared" si="12"/>
        <v>0</v>
      </c>
      <c r="AA25" s="68" t="str">
        <f t="shared" si="23"/>
        <v>A+INCORP J=</v>
      </c>
      <c r="AB25" s="11">
        <f t="shared" si="24"/>
        <v>42699</v>
      </c>
      <c r="AC25" s="3"/>
      <c r="AD25" s="16">
        <f t="shared" si="31"/>
        <v>14</v>
      </c>
      <c r="AE25" s="17">
        <f t="shared" si="32"/>
        <v>43095</v>
      </c>
      <c r="AF25" s="36">
        <f t="shared" si="33"/>
        <v>98552.61831553989</v>
      </c>
      <c r="AG25" s="19">
        <f t="shared" si="34"/>
        <v>20</v>
      </c>
      <c r="AH25" s="35">
        <v>0.06</v>
      </c>
      <c r="AI25" s="41">
        <f t="shared" si="35"/>
        <v>469.06984597000002</v>
      </c>
      <c r="AJ25" s="41">
        <v>3113.21</v>
      </c>
      <c r="AK25" s="37">
        <v>0</v>
      </c>
      <c r="AL25" s="19">
        <v>0</v>
      </c>
      <c r="AM25" s="16">
        <f t="shared" si="36"/>
        <v>14</v>
      </c>
      <c r="AN25" s="38" t="s">
        <v>85</v>
      </c>
      <c r="AO25" s="17">
        <f t="shared" si="25"/>
        <v>43125</v>
      </c>
      <c r="AP25" s="7"/>
      <c r="AQ25" s="244" t="s">
        <v>86</v>
      </c>
      <c r="AR25" s="15" t="s">
        <v>87</v>
      </c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213" t="s">
        <v>80</v>
      </c>
      <c r="GI25" s="213" t="s">
        <v>81</v>
      </c>
      <c r="GJ25" s="7"/>
      <c r="GK25" s="22">
        <f t="shared" si="26"/>
        <v>43125</v>
      </c>
      <c r="GL25" s="21">
        <f t="shared" si="37"/>
        <v>15</v>
      </c>
      <c r="GM25" s="39">
        <f t="shared" ca="1" si="27"/>
        <v>3113.21</v>
      </c>
      <c r="GN25" s="39">
        <f t="shared" ca="1" si="28"/>
        <v>501.44584914000001</v>
      </c>
      <c r="GO25" s="39">
        <f t="shared" ca="1" si="38"/>
        <v>3614.6558491400001</v>
      </c>
      <c r="GP25" s="39" t="str">
        <f t="shared" ca="1" si="30"/>
        <v>Pago</v>
      </c>
      <c r="GQ25" s="7"/>
      <c r="GR25" s="4"/>
      <c r="GS25" s="6"/>
      <c r="GT25" s="6"/>
      <c r="GU25" s="6"/>
      <c r="GV25" s="6"/>
      <c r="GW25" s="6"/>
      <c r="GY25" s="7"/>
      <c r="GZ25" s="5"/>
      <c r="HA25" s="5"/>
      <c r="HB25" s="1"/>
      <c r="HC25" s="1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44"/>
      <c r="JA25" s="1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45"/>
      <c r="JZ25" s="46"/>
      <c r="KA25" s="46"/>
      <c r="KB25" s="46"/>
      <c r="KC25" s="46"/>
      <c r="KD25" s="46"/>
      <c r="KE25" s="46"/>
    </row>
    <row r="26" spans="1:291" x14ac:dyDescent="0.2">
      <c r="A26" s="196">
        <f t="shared" si="13"/>
        <v>42684</v>
      </c>
      <c r="B26" s="66">
        <f t="shared" si="1"/>
        <v>134683.38517975999</v>
      </c>
      <c r="C26" s="66">
        <f t="shared" si="14"/>
        <v>134158.58917299999</v>
      </c>
      <c r="D26" s="77">
        <f t="shared" si="15"/>
        <v>4740.53</v>
      </c>
      <c r="E26" s="67">
        <f>VLOOKUP(A26,[1]Plan1!$DQ$117:$DS$314,3)</f>
        <v>4752.8599999999997</v>
      </c>
      <c r="F26" s="11">
        <f t="shared" si="16"/>
        <v>42668</v>
      </c>
      <c r="G26" s="73">
        <f t="shared" si="2"/>
        <v>2.6009749964666096E-3</v>
      </c>
      <c r="H26" s="11">
        <f t="shared" si="17"/>
        <v>42699</v>
      </c>
      <c r="I26" s="11">
        <f t="shared" si="3"/>
        <v>42699</v>
      </c>
      <c r="J26" s="1">
        <f t="shared" si="18"/>
        <v>21</v>
      </c>
      <c r="K26" s="1">
        <f t="shared" si="19"/>
        <v>11</v>
      </c>
      <c r="L26" s="66">
        <f t="shared" si="4"/>
        <v>1.00136157</v>
      </c>
      <c r="M26" s="70">
        <f t="shared" si="20"/>
        <v>1</v>
      </c>
      <c r="N26" s="70">
        <v>1</v>
      </c>
      <c r="O26" s="66">
        <f t="shared" si="5"/>
        <v>1.00136157</v>
      </c>
      <c r="P26" s="66">
        <f t="shared" si="6"/>
        <v>134341.25548326</v>
      </c>
      <c r="Q26" s="74">
        <f t="shared" si="7"/>
        <v>0</v>
      </c>
      <c r="R26" s="75">
        <f t="shared" si="8"/>
        <v>0</v>
      </c>
      <c r="S26" s="66">
        <f t="shared" si="9"/>
        <v>0</v>
      </c>
      <c r="T26" s="10">
        <f t="shared" si="21"/>
        <v>0.06</v>
      </c>
      <c r="U26" s="74">
        <f t="shared" si="22"/>
        <v>11</v>
      </c>
      <c r="V26" s="74">
        <v>252</v>
      </c>
      <c r="W26" s="70">
        <f t="shared" si="10"/>
        <v>1.0025467210000001</v>
      </c>
      <c r="X26" s="66">
        <f t="shared" si="11"/>
        <v>342.12969650000002</v>
      </c>
      <c r="Y26" s="66">
        <v>0</v>
      </c>
      <c r="Z26" s="67">
        <f t="shared" si="12"/>
        <v>0</v>
      </c>
      <c r="AA26" s="68" t="str">
        <f t="shared" si="23"/>
        <v>A+INCORP J=</v>
      </c>
      <c r="AB26" s="11">
        <f t="shared" si="24"/>
        <v>42699</v>
      </c>
      <c r="AC26" s="3"/>
      <c r="AD26" s="16">
        <f t="shared" si="31"/>
        <v>15</v>
      </c>
      <c r="AE26" s="17">
        <f t="shared" si="32"/>
        <v>43125</v>
      </c>
      <c r="AF26" s="36">
        <f t="shared" si="33"/>
        <v>95919.118211369889</v>
      </c>
      <c r="AG26" s="19">
        <f t="shared" si="34"/>
        <v>21</v>
      </c>
      <c r="AH26" s="35">
        <v>0.06</v>
      </c>
      <c r="AI26" s="41">
        <f t="shared" si="35"/>
        <v>479.70989582999999</v>
      </c>
      <c r="AJ26" s="41">
        <v>3113.21</v>
      </c>
      <c r="AK26" s="37">
        <v>0</v>
      </c>
      <c r="AL26" s="19">
        <v>0</v>
      </c>
      <c r="AM26" s="16">
        <f t="shared" si="36"/>
        <v>15</v>
      </c>
      <c r="AN26" s="38" t="s">
        <v>85</v>
      </c>
      <c r="AO26" s="17">
        <f t="shared" si="25"/>
        <v>43157</v>
      </c>
      <c r="AQ26" s="244" t="s">
        <v>88</v>
      </c>
      <c r="AR26" s="244" t="s">
        <v>97</v>
      </c>
      <c r="GG26" s="1"/>
      <c r="GH26" s="218" t="s">
        <v>86</v>
      </c>
      <c r="GI26" s="218" t="s">
        <v>87</v>
      </c>
      <c r="GJ26" s="1"/>
      <c r="GK26" s="22">
        <f t="shared" si="26"/>
        <v>43157</v>
      </c>
      <c r="GL26" s="21">
        <f t="shared" si="37"/>
        <v>16</v>
      </c>
      <c r="GM26" s="39">
        <f t="shared" ca="1" si="27"/>
        <v>3113.21</v>
      </c>
      <c r="GN26" s="39">
        <f t="shared" ca="1" si="28"/>
        <v>466.75594390999998</v>
      </c>
      <c r="GO26" s="39">
        <f t="shared" ca="1" si="38"/>
        <v>3579.9659439100001</v>
      </c>
      <c r="GP26" s="39" t="str">
        <f t="shared" ca="1" si="30"/>
        <v>Pago</v>
      </c>
      <c r="GQ26" s="1"/>
      <c r="GR26" s="4"/>
      <c r="GS26" s="6"/>
      <c r="GT26" s="6"/>
      <c r="GU26" s="6"/>
      <c r="GV26" s="6"/>
      <c r="GW26" s="6"/>
      <c r="GY26" s="1"/>
      <c r="GZ26" s="5"/>
      <c r="HA26" s="5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40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7"/>
      <c r="JP26" s="1"/>
      <c r="JQ26" s="1"/>
      <c r="JR26" s="1"/>
      <c r="JS26" s="1"/>
      <c r="JT26" s="1"/>
      <c r="JU26" s="1"/>
      <c r="JV26" s="1"/>
      <c r="JW26" s="1"/>
      <c r="JX26" s="1"/>
      <c r="JY26" s="3"/>
      <c r="JZ26" s="19"/>
      <c r="KA26" s="19"/>
      <c r="KB26" s="19"/>
      <c r="KC26" s="19"/>
      <c r="KD26" s="42"/>
      <c r="KE26" s="42"/>
    </row>
    <row r="27" spans="1:291" x14ac:dyDescent="0.2">
      <c r="A27" s="196">
        <f t="shared" si="13"/>
        <v>42685</v>
      </c>
      <c r="B27" s="66">
        <f t="shared" si="1"/>
        <v>134731.19552434</v>
      </c>
      <c r="C27" s="66">
        <f t="shared" si="14"/>
        <v>134158.58917299999</v>
      </c>
      <c r="D27" s="77">
        <f t="shared" si="15"/>
        <v>4740.53</v>
      </c>
      <c r="E27" s="67">
        <f>VLOOKUP(A27,[1]Plan1!$DQ$117:$DS$314,3)</f>
        <v>4752.8599999999997</v>
      </c>
      <c r="F27" s="11">
        <f t="shared" si="16"/>
        <v>42668</v>
      </c>
      <c r="G27" s="73">
        <f t="shared" si="2"/>
        <v>2.6009749964666096E-3</v>
      </c>
      <c r="H27" s="11">
        <f t="shared" si="17"/>
        <v>42699</v>
      </c>
      <c r="I27" s="11">
        <f t="shared" si="3"/>
        <v>42699</v>
      </c>
      <c r="J27" s="1">
        <f t="shared" si="18"/>
        <v>21</v>
      </c>
      <c r="K27" s="1">
        <f t="shared" si="19"/>
        <v>12</v>
      </c>
      <c r="L27" s="66">
        <f t="shared" si="4"/>
        <v>1.0014854399999999</v>
      </c>
      <c r="M27" s="70">
        <f t="shared" si="20"/>
        <v>1</v>
      </c>
      <c r="N27" s="70">
        <v>1</v>
      </c>
      <c r="O27" s="66">
        <f t="shared" si="5"/>
        <v>1.0014854399999999</v>
      </c>
      <c r="P27" s="66">
        <f t="shared" si="6"/>
        <v>134357.8737077</v>
      </c>
      <c r="Q27" s="74">
        <f t="shared" si="7"/>
        <v>0</v>
      </c>
      <c r="R27" s="75">
        <f t="shared" si="8"/>
        <v>0</v>
      </c>
      <c r="S27" s="66">
        <f t="shared" si="9"/>
        <v>0</v>
      </c>
      <c r="T27" s="10">
        <f t="shared" si="21"/>
        <v>0.06</v>
      </c>
      <c r="U27" s="74">
        <f t="shared" si="22"/>
        <v>12</v>
      </c>
      <c r="V27" s="74">
        <v>252</v>
      </c>
      <c r="W27" s="70">
        <f t="shared" si="10"/>
        <v>1.0027785629999999</v>
      </c>
      <c r="X27" s="66">
        <f t="shared" si="11"/>
        <v>373.32181664000001</v>
      </c>
      <c r="Y27" s="66">
        <v>0</v>
      </c>
      <c r="Z27" s="67">
        <f t="shared" si="12"/>
        <v>0</v>
      </c>
      <c r="AA27" s="68" t="str">
        <f t="shared" si="23"/>
        <v>A+INCORP J=</v>
      </c>
      <c r="AB27" s="11">
        <f t="shared" si="24"/>
        <v>42699</v>
      </c>
      <c r="AC27" s="3"/>
      <c r="AD27" s="16">
        <f t="shared" si="31"/>
        <v>16</v>
      </c>
      <c r="AE27" s="17">
        <f t="shared" si="32"/>
        <v>43157</v>
      </c>
      <c r="AF27" s="36">
        <f t="shared" si="33"/>
        <v>93250.515001999884</v>
      </c>
      <c r="AG27" s="19">
        <f t="shared" si="34"/>
        <v>20</v>
      </c>
      <c r="AH27" s="35">
        <v>0.06</v>
      </c>
      <c r="AI27" s="41">
        <f t="shared" si="35"/>
        <v>444.60679062999998</v>
      </c>
      <c r="AJ27" s="41">
        <v>3113.21</v>
      </c>
      <c r="AK27" s="37">
        <v>0</v>
      </c>
      <c r="AL27" s="19">
        <v>0</v>
      </c>
      <c r="AM27" s="16">
        <f t="shared" si="36"/>
        <v>16</v>
      </c>
      <c r="AN27" s="38" t="s">
        <v>85</v>
      </c>
      <c r="AO27" s="17">
        <f t="shared" si="25"/>
        <v>43185</v>
      </c>
      <c r="AQ27" s="244" t="s">
        <v>90</v>
      </c>
      <c r="AR27" s="15" t="s">
        <v>98</v>
      </c>
      <c r="GG27" s="1"/>
      <c r="GH27" s="213" t="s">
        <v>88</v>
      </c>
      <c r="GI27" s="213" t="s">
        <v>97</v>
      </c>
      <c r="GJ27" s="1"/>
      <c r="GK27" s="22">
        <f t="shared" si="26"/>
        <v>43185</v>
      </c>
      <c r="GL27" s="21">
        <f t="shared" si="37"/>
        <v>17</v>
      </c>
      <c r="GM27" s="39">
        <f t="shared" ca="1" si="27"/>
        <v>3113.21</v>
      </c>
      <c r="GN27" s="39">
        <f t="shared" ca="1" si="28"/>
        <v>455.94355069</v>
      </c>
      <c r="GO27" s="39">
        <f t="shared" ref="GO27:GO31" ca="1" si="39">IF(GM27&gt;0,SUM(GM27:GN27),"-")</f>
        <v>3569.15355069</v>
      </c>
      <c r="GP27" s="39" t="str">
        <f ca="1">IF(TODAY()+5&gt;$GK27,"Não Pago","-")</f>
        <v>Não Pago</v>
      </c>
      <c r="GQ27" s="1"/>
      <c r="GR27" s="4"/>
      <c r="GS27" s="6"/>
      <c r="GT27" s="6"/>
      <c r="GU27" s="6"/>
      <c r="GV27" s="6"/>
      <c r="GW27" s="6"/>
      <c r="GY27" s="1"/>
      <c r="GZ27" s="5"/>
      <c r="HA27" s="5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40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7"/>
      <c r="JP27" s="1"/>
      <c r="JQ27" s="1"/>
      <c r="JR27" s="1"/>
      <c r="JS27" s="1"/>
      <c r="JT27" s="1"/>
      <c r="JU27" s="1"/>
      <c r="JV27" s="1"/>
      <c r="JW27" s="1"/>
      <c r="JX27" s="1"/>
      <c r="JY27" s="3"/>
      <c r="JZ27" s="19"/>
      <c r="KA27" s="19"/>
      <c r="KB27" s="19"/>
      <c r="KC27" s="19"/>
      <c r="KD27" s="42"/>
      <c r="KE27" s="42"/>
    </row>
    <row r="28" spans="1:291" x14ac:dyDescent="0.2">
      <c r="A28" s="196">
        <f t="shared" si="13"/>
        <v>42686</v>
      </c>
      <c r="B28" s="66">
        <f t="shared" si="1"/>
        <v>134779.02338761999</v>
      </c>
      <c r="C28" s="66">
        <f t="shared" si="14"/>
        <v>134158.58917299999</v>
      </c>
      <c r="D28" s="77">
        <f t="shared" si="15"/>
        <v>4740.53</v>
      </c>
      <c r="E28" s="67">
        <f>VLOOKUP(A28,[1]Plan1!$DQ$117:$DS$314,3)</f>
        <v>4752.8599999999997</v>
      </c>
      <c r="F28" s="11">
        <f t="shared" si="16"/>
        <v>42668</v>
      </c>
      <c r="G28" s="73">
        <f t="shared" si="2"/>
        <v>2.6009749964666096E-3</v>
      </c>
      <c r="H28" s="11">
        <f t="shared" si="17"/>
        <v>42699</v>
      </c>
      <c r="I28" s="11">
        <f t="shared" si="3"/>
        <v>42699</v>
      </c>
      <c r="J28" s="1">
        <f t="shared" si="18"/>
        <v>21</v>
      </c>
      <c r="K28" s="1">
        <f t="shared" si="19"/>
        <v>13</v>
      </c>
      <c r="L28" s="66">
        <f t="shared" si="4"/>
        <v>1.00160933</v>
      </c>
      <c r="M28" s="70">
        <f t="shared" si="20"/>
        <v>1</v>
      </c>
      <c r="N28" s="70">
        <v>1</v>
      </c>
      <c r="O28" s="66">
        <f t="shared" si="5"/>
        <v>1.00160933</v>
      </c>
      <c r="P28" s="66">
        <f t="shared" si="6"/>
        <v>134374.49461530999</v>
      </c>
      <c r="Q28" s="74">
        <f t="shared" si="7"/>
        <v>0</v>
      </c>
      <c r="R28" s="75">
        <f t="shared" si="8"/>
        <v>0</v>
      </c>
      <c r="S28" s="66">
        <f t="shared" si="9"/>
        <v>0</v>
      </c>
      <c r="T28" s="10">
        <f t="shared" si="21"/>
        <v>0.06</v>
      </c>
      <c r="U28" s="74">
        <f t="shared" si="22"/>
        <v>13</v>
      </c>
      <c r="V28" s="74">
        <v>252</v>
      </c>
      <c r="W28" s="70">
        <f t="shared" si="10"/>
        <v>1.0030104580000001</v>
      </c>
      <c r="X28" s="66">
        <f t="shared" si="11"/>
        <v>404.52877231000002</v>
      </c>
      <c r="Y28" s="66">
        <v>0</v>
      </c>
      <c r="Z28" s="67">
        <f t="shared" si="12"/>
        <v>0</v>
      </c>
      <c r="AA28" s="68" t="str">
        <f t="shared" si="23"/>
        <v>A+INCORP J=</v>
      </c>
      <c r="AB28" s="11">
        <f t="shared" si="24"/>
        <v>42699</v>
      </c>
      <c r="AC28" s="3"/>
      <c r="AD28" s="16">
        <f t="shared" si="31"/>
        <v>17</v>
      </c>
      <c r="AE28" s="17">
        <f t="shared" si="32"/>
        <v>43185</v>
      </c>
      <c r="AF28" s="36">
        <f t="shared" si="33"/>
        <v>90569.542213649882</v>
      </c>
      <c r="AG28" s="19">
        <f t="shared" si="34"/>
        <v>20</v>
      </c>
      <c r="AH28" s="35">
        <v>0.06</v>
      </c>
      <c r="AI28" s="41">
        <f t="shared" si="35"/>
        <v>432.23721165000001</v>
      </c>
      <c r="AJ28" s="41">
        <v>3113.21</v>
      </c>
      <c r="AK28" s="37">
        <v>0</v>
      </c>
      <c r="AL28" s="19">
        <v>0</v>
      </c>
      <c r="AM28" s="16">
        <f t="shared" si="36"/>
        <v>17</v>
      </c>
      <c r="AN28" s="38" t="s">
        <v>85</v>
      </c>
      <c r="AO28" s="17">
        <f t="shared" si="25"/>
        <v>43215</v>
      </c>
      <c r="AQ28" s="244" t="s">
        <v>78</v>
      </c>
      <c r="AR28" s="15">
        <f>AR13</f>
        <v>37</v>
      </c>
      <c r="GG28" s="1"/>
      <c r="GH28" s="218" t="s">
        <v>90</v>
      </c>
      <c r="GI28" s="219" t="s">
        <v>98</v>
      </c>
      <c r="GJ28" s="1"/>
      <c r="GK28" s="22">
        <f t="shared" si="26"/>
        <v>43215</v>
      </c>
      <c r="GL28" s="21">
        <f t="shared" si="37"/>
        <v>18</v>
      </c>
      <c r="GM28" s="39">
        <f t="shared" ca="1" si="27"/>
        <v>3113.21</v>
      </c>
      <c r="GN28" s="39">
        <f t="shared" ca="1" si="28"/>
        <v>466.28089514999999</v>
      </c>
      <c r="GO28" s="39">
        <f t="shared" ca="1" si="39"/>
        <v>3579.4908951500001</v>
      </c>
      <c r="GP28" s="39" t="str">
        <f t="shared" ref="GP28:GP43" ca="1" si="40">IF(TODAY()+5&gt;$GK28,"Não Pago","-")</f>
        <v>Não Pago</v>
      </c>
      <c r="GQ28" s="1"/>
      <c r="GR28" s="4"/>
      <c r="GS28" s="6"/>
      <c r="GT28" s="6"/>
      <c r="GU28" s="6"/>
      <c r="GV28" s="6"/>
      <c r="GW28" s="6"/>
      <c r="GY28" s="1"/>
      <c r="GZ28" s="5"/>
      <c r="HA28" s="5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40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7"/>
      <c r="JP28" s="1"/>
      <c r="JQ28" s="1"/>
      <c r="JR28" s="1"/>
      <c r="JS28" s="1"/>
      <c r="JT28" s="1"/>
      <c r="JU28" s="1"/>
      <c r="JV28" s="1"/>
      <c r="JW28" s="1"/>
      <c r="JX28" s="1"/>
      <c r="JY28" s="3"/>
      <c r="JZ28" s="19"/>
      <c r="KA28" s="19"/>
      <c r="KB28" s="19"/>
      <c r="KC28" s="19"/>
      <c r="KD28" s="42"/>
      <c r="KE28" s="42"/>
    </row>
    <row r="29" spans="1:291" x14ac:dyDescent="0.2">
      <c r="A29" s="196">
        <f t="shared" si="13"/>
        <v>42687</v>
      </c>
      <c r="B29" s="66">
        <f t="shared" si="1"/>
        <v>134779.02338761999</v>
      </c>
      <c r="C29" s="66">
        <f t="shared" si="14"/>
        <v>134158.58917299999</v>
      </c>
      <c r="D29" s="77">
        <f t="shared" si="15"/>
        <v>4740.53</v>
      </c>
      <c r="E29" s="67">
        <f>VLOOKUP(A29,[1]Plan1!$DQ$117:$DS$314,3)</f>
        <v>4752.8599999999997</v>
      </c>
      <c r="F29" s="11">
        <f t="shared" si="16"/>
        <v>42668</v>
      </c>
      <c r="G29" s="73">
        <f t="shared" si="2"/>
        <v>2.6009749964666096E-3</v>
      </c>
      <c r="H29" s="11">
        <f t="shared" si="17"/>
        <v>42699</v>
      </c>
      <c r="I29" s="11">
        <f t="shared" si="3"/>
        <v>42699</v>
      </c>
      <c r="J29" s="1">
        <f t="shared" si="18"/>
        <v>21</v>
      </c>
      <c r="K29" s="1">
        <f t="shared" si="19"/>
        <v>13</v>
      </c>
      <c r="L29" s="66">
        <f t="shared" si="4"/>
        <v>1.00160933</v>
      </c>
      <c r="M29" s="70">
        <f t="shared" si="20"/>
        <v>1</v>
      </c>
      <c r="N29" s="70">
        <v>1</v>
      </c>
      <c r="O29" s="66">
        <f t="shared" si="5"/>
        <v>1.00160933</v>
      </c>
      <c r="P29" s="66">
        <f t="shared" si="6"/>
        <v>134374.49461530999</v>
      </c>
      <c r="Q29" s="74">
        <f t="shared" si="7"/>
        <v>0</v>
      </c>
      <c r="R29" s="75">
        <f t="shared" si="8"/>
        <v>0</v>
      </c>
      <c r="S29" s="66">
        <f t="shared" si="9"/>
        <v>0</v>
      </c>
      <c r="T29" s="10">
        <f t="shared" si="21"/>
        <v>0.06</v>
      </c>
      <c r="U29" s="74">
        <f t="shared" si="22"/>
        <v>13</v>
      </c>
      <c r="V29" s="74">
        <v>252</v>
      </c>
      <c r="W29" s="70">
        <f t="shared" si="10"/>
        <v>1.0030104580000001</v>
      </c>
      <c r="X29" s="66">
        <f t="shared" si="11"/>
        <v>404.52877231000002</v>
      </c>
      <c r="Y29" s="66">
        <v>0</v>
      </c>
      <c r="Z29" s="67">
        <f t="shared" si="12"/>
        <v>0</v>
      </c>
      <c r="AA29" s="68" t="str">
        <f t="shared" si="23"/>
        <v>A+INCORP J=</v>
      </c>
      <c r="AB29" s="11">
        <f t="shared" si="24"/>
        <v>42699</v>
      </c>
      <c r="AC29" s="3"/>
      <c r="AD29" s="16">
        <f t="shared" si="31"/>
        <v>18</v>
      </c>
      <c r="AE29" s="17">
        <f t="shared" si="32"/>
        <v>43215</v>
      </c>
      <c r="AF29" s="36">
        <f t="shared" si="33"/>
        <v>87897.18407941988</v>
      </c>
      <c r="AG29" s="19">
        <f t="shared" si="34"/>
        <v>21</v>
      </c>
      <c r="AH29" s="35">
        <v>0.06</v>
      </c>
      <c r="AI29" s="41">
        <f t="shared" si="35"/>
        <v>440.85186577000002</v>
      </c>
      <c r="AJ29" s="41">
        <v>3113.21</v>
      </c>
      <c r="AK29" s="37">
        <v>0</v>
      </c>
      <c r="AL29" s="19">
        <v>0</v>
      </c>
      <c r="AM29" s="16">
        <f t="shared" si="36"/>
        <v>18</v>
      </c>
      <c r="AN29" s="38" t="s">
        <v>85</v>
      </c>
      <c r="AO29" s="17">
        <f t="shared" si="25"/>
        <v>43245</v>
      </c>
      <c r="AQ29" s="244" t="s">
        <v>15</v>
      </c>
      <c r="AR29" s="246">
        <f>AR14</f>
        <v>43794</v>
      </c>
      <c r="GG29" s="1"/>
      <c r="GH29" s="213" t="s">
        <v>78</v>
      </c>
      <c r="GI29" s="214">
        <v>16</v>
      </c>
      <c r="GJ29" s="1"/>
      <c r="GK29" s="22">
        <f t="shared" si="26"/>
        <v>43245</v>
      </c>
      <c r="GL29" s="21">
        <f t="shared" si="37"/>
        <v>19</v>
      </c>
      <c r="GM29" s="39">
        <f t="shared" ca="1" si="27"/>
        <v>3113.21</v>
      </c>
      <c r="GN29" s="39">
        <f t="shared" ca="1" si="28"/>
        <v>454.39411080999997</v>
      </c>
      <c r="GO29" s="39">
        <f t="shared" ca="1" si="39"/>
        <v>3567.6041108099998</v>
      </c>
      <c r="GP29" s="39" t="str">
        <f t="shared" ca="1" si="40"/>
        <v>Não Pago</v>
      </c>
      <c r="GQ29" s="1"/>
      <c r="GR29" s="4"/>
      <c r="GS29" s="6"/>
      <c r="GT29" s="6"/>
      <c r="GU29" s="6"/>
      <c r="GV29" s="6"/>
      <c r="GW29" s="6"/>
      <c r="GY29" s="1"/>
      <c r="GZ29" s="5"/>
      <c r="HA29" s="5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40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7"/>
      <c r="JP29" s="1"/>
      <c r="JQ29" s="1"/>
      <c r="JR29" s="1"/>
      <c r="JS29" s="1"/>
      <c r="JT29" s="1"/>
      <c r="JU29" s="1"/>
      <c r="JV29" s="1"/>
      <c r="JW29" s="1"/>
      <c r="JX29" s="1"/>
      <c r="JY29" s="3"/>
      <c r="JZ29" s="19"/>
      <c r="KA29" s="19"/>
      <c r="KB29" s="19"/>
      <c r="KC29" s="19"/>
      <c r="KD29" s="42"/>
      <c r="KE29" s="42"/>
    </row>
    <row r="30" spans="1:291" x14ac:dyDescent="0.2">
      <c r="A30" s="196">
        <f t="shared" si="13"/>
        <v>42688</v>
      </c>
      <c r="B30" s="66">
        <f t="shared" si="1"/>
        <v>134779.02338761999</v>
      </c>
      <c r="C30" s="66">
        <f t="shared" si="14"/>
        <v>134158.58917299999</v>
      </c>
      <c r="D30" s="77">
        <f t="shared" si="15"/>
        <v>4740.53</v>
      </c>
      <c r="E30" s="67">
        <f>VLOOKUP(A30,[1]Plan1!$DQ$117:$DS$314,3)</f>
        <v>4752.8599999999997</v>
      </c>
      <c r="F30" s="11">
        <f t="shared" si="16"/>
        <v>42668</v>
      </c>
      <c r="G30" s="73">
        <f t="shared" si="2"/>
        <v>2.6009749964666096E-3</v>
      </c>
      <c r="H30" s="11">
        <f t="shared" si="17"/>
        <v>42699</v>
      </c>
      <c r="I30" s="11">
        <f t="shared" si="3"/>
        <v>42699</v>
      </c>
      <c r="J30" s="1">
        <f t="shared" si="18"/>
        <v>21</v>
      </c>
      <c r="K30" s="1">
        <f t="shared" si="19"/>
        <v>13</v>
      </c>
      <c r="L30" s="66">
        <f t="shared" si="4"/>
        <v>1.00160933</v>
      </c>
      <c r="M30" s="70">
        <f t="shared" si="20"/>
        <v>1</v>
      </c>
      <c r="N30" s="70">
        <v>1</v>
      </c>
      <c r="O30" s="66">
        <f t="shared" si="5"/>
        <v>1.00160933</v>
      </c>
      <c r="P30" s="66">
        <f t="shared" si="6"/>
        <v>134374.49461530999</v>
      </c>
      <c r="Q30" s="74">
        <f t="shared" si="7"/>
        <v>0</v>
      </c>
      <c r="R30" s="75">
        <f t="shared" si="8"/>
        <v>0</v>
      </c>
      <c r="S30" s="66">
        <f t="shared" si="9"/>
        <v>0</v>
      </c>
      <c r="T30" s="10">
        <f t="shared" si="21"/>
        <v>0.06</v>
      </c>
      <c r="U30" s="74">
        <f t="shared" si="22"/>
        <v>13</v>
      </c>
      <c r="V30" s="74">
        <v>252</v>
      </c>
      <c r="W30" s="70">
        <f t="shared" si="10"/>
        <v>1.0030104580000001</v>
      </c>
      <c r="X30" s="66">
        <f t="shared" si="11"/>
        <v>404.52877231000002</v>
      </c>
      <c r="Y30" s="66">
        <v>0</v>
      </c>
      <c r="Z30" s="67">
        <f t="shared" si="12"/>
        <v>0</v>
      </c>
      <c r="AA30" s="68" t="str">
        <f t="shared" si="23"/>
        <v>A+INCORP J=</v>
      </c>
      <c r="AB30" s="11">
        <f t="shared" si="24"/>
        <v>42699</v>
      </c>
      <c r="AC30" s="3"/>
      <c r="AD30" s="16">
        <f t="shared" si="31"/>
        <v>19</v>
      </c>
      <c r="AE30" s="17">
        <f t="shared" si="32"/>
        <v>43245</v>
      </c>
      <c r="AF30" s="36">
        <f t="shared" si="33"/>
        <v>85211.818105679878</v>
      </c>
      <c r="AG30" s="19">
        <f t="shared" si="34"/>
        <v>21</v>
      </c>
      <c r="AH30" s="35">
        <v>0.06</v>
      </c>
      <c r="AI30" s="41">
        <f t="shared" si="35"/>
        <v>427.84402626000002</v>
      </c>
      <c r="AJ30" s="41">
        <v>3113.21</v>
      </c>
      <c r="AK30" s="37">
        <v>0</v>
      </c>
      <c r="AL30" s="19">
        <v>0</v>
      </c>
      <c r="AM30" s="16">
        <f t="shared" si="36"/>
        <v>19</v>
      </c>
      <c r="AN30" s="38" t="s">
        <v>85</v>
      </c>
      <c r="AO30" s="17">
        <f t="shared" si="25"/>
        <v>43276</v>
      </c>
      <c r="AQ30" s="244" t="s">
        <v>78</v>
      </c>
      <c r="AR30" s="15" t="s">
        <v>33</v>
      </c>
      <c r="GG30" s="1"/>
      <c r="GH30" s="218" t="s">
        <v>15</v>
      </c>
      <c r="GI30" s="220">
        <f>VLOOKUP(GI29,$AD$12:$AE$114,2)</f>
        <v>43157</v>
      </c>
      <c r="GJ30" s="1"/>
      <c r="GK30" s="22">
        <f t="shared" si="26"/>
        <v>43276</v>
      </c>
      <c r="GL30" s="21">
        <f t="shared" si="37"/>
        <v>20</v>
      </c>
      <c r="GM30" s="39">
        <f t="shared" ca="1" si="27"/>
        <v>3113.21</v>
      </c>
      <c r="GN30" s="39">
        <f t="shared" ca="1" si="28"/>
        <v>422.06371761999998</v>
      </c>
      <c r="GO30" s="39">
        <f t="shared" ca="1" si="39"/>
        <v>3535.2737176199998</v>
      </c>
      <c r="GP30" s="39" t="str">
        <f t="shared" ca="1" si="40"/>
        <v>Não Pago</v>
      </c>
      <c r="GQ30" s="1"/>
      <c r="GR30" s="4"/>
      <c r="GS30" s="6"/>
      <c r="GT30" s="6"/>
      <c r="GU30" s="6"/>
      <c r="GV30" s="6"/>
      <c r="GW30" s="6"/>
      <c r="GY30" s="1"/>
      <c r="GZ30" s="5"/>
      <c r="HA30" s="5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40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7"/>
      <c r="JP30" s="1"/>
      <c r="JQ30" s="1"/>
      <c r="JR30" s="1"/>
      <c r="JS30" s="1"/>
      <c r="JT30" s="1"/>
      <c r="JU30" s="1"/>
      <c r="JV30" s="1"/>
      <c r="JW30" s="1"/>
      <c r="JX30" s="1"/>
      <c r="JY30" s="3"/>
      <c r="JZ30" s="19"/>
      <c r="KA30" s="19"/>
      <c r="KB30" s="19"/>
      <c r="KC30" s="19"/>
      <c r="KD30" s="42"/>
      <c r="KE30" s="42"/>
    </row>
    <row r="31" spans="1:291" x14ac:dyDescent="0.2">
      <c r="A31" s="196">
        <f t="shared" si="13"/>
        <v>42689</v>
      </c>
      <c r="B31" s="66">
        <f t="shared" si="1"/>
        <v>134826.86756255999</v>
      </c>
      <c r="C31" s="66">
        <f t="shared" si="14"/>
        <v>134158.58917299999</v>
      </c>
      <c r="D31" s="77">
        <f t="shared" si="15"/>
        <v>4740.53</v>
      </c>
      <c r="E31" s="67">
        <f>VLOOKUP(A31,[1]Plan1!$DQ$117:$DS$314,3)</f>
        <v>4752.8599999999997</v>
      </c>
      <c r="F31" s="11">
        <f t="shared" si="16"/>
        <v>42668</v>
      </c>
      <c r="G31" s="73">
        <f t="shared" si="2"/>
        <v>2.6009749964666096E-3</v>
      </c>
      <c r="H31" s="11">
        <f t="shared" si="17"/>
        <v>42699</v>
      </c>
      <c r="I31" s="11">
        <f t="shared" si="3"/>
        <v>42699</v>
      </c>
      <c r="J31" s="1">
        <f t="shared" si="18"/>
        <v>21</v>
      </c>
      <c r="K31" s="1">
        <f t="shared" si="19"/>
        <v>14</v>
      </c>
      <c r="L31" s="66">
        <f t="shared" si="4"/>
        <v>1.0017332299999999</v>
      </c>
      <c r="M31" s="70">
        <f t="shared" si="20"/>
        <v>1</v>
      </c>
      <c r="N31" s="70">
        <f t="shared" ref="N31:N94" si="41">IF(I31&gt;I30,N30*M31,N30)</f>
        <v>1</v>
      </c>
      <c r="O31" s="66">
        <f t="shared" si="5"/>
        <v>1.0017332299999999</v>
      </c>
      <c r="P31" s="66">
        <f t="shared" si="6"/>
        <v>134391.11686451</v>
      </c>
      <c r="Q31" s="74">
        <f t="shared" si="7"/>
        <v>0</v>
      </c>
      <c r="R31" s="75">
        <f t="shared" si="8"/>
        <v>0</v>
      </c>
      <c r="S31" s="66">
        <f t="shared" si="9"/>
        <v>0</v>
      </c>
      <c r="T31" s="10">
        <f t="shared" si="21"/>
        <v>0.06</v>
      </c>
      <c r="U31" s="74">
        <f t="shared" si="22"/>
        <v>14</v>
      </c>
      <c r="V31" s="74">
        <v>252</v>
      </c>
      <c r="W31" s="70">
        <f t="shared" si="10"/>
        <v>1.0032424069999999</v>
      </c>
      <c r="X31" s="66">
        <f t="shared" si="11"/>
        <v>435.75069804999998</v>
      </c>
      <c r="Y31" s="66">
        <v>0</v>
      </c>
      <c r="Z31" s="67">
        <f t="shared" si="12"/>
        <v>0</v>
      </c>
      <c r="AA31" s="68" t="str">
        <f t="shared" si="23"/>
        <v>A+INCORP J=</v>
      </c>
      <c r="AB31" s="11">
        <f t="shared" si="24"/>
        <v>42699</v>
      </c>
      <c r="AC31" s="3"/>
      <c r="AD31" s="16">
        <f t="shared" si="31"/>
        <v>20</v>
      </c>
      <c r="AE31" s="17">
        <f t="shared" si="32"/>
        <v>43276</v>
      </c>
      <c r="AF31" s="36">
        <f t="shared" si="33"/>
        <v>82493.584140469873</v>
      </c>
      <c r="AG31" s="19">
        <f t="shared" si="34"/>
        <v>20</v>
      </c>
      <c r="AH31" s="35">
        <v>0.06</v>
      </c>
      <c r="AI31" s="41">
        <f t="shared" si="35"/>
        <v>394.97603479000003</v>
      </c>
      <c r="AJ31" s="41">
        <v>3113.21</v>
      </c>
      <c r="AK31" s="37">
        <v>0</v>
      </c>
      <c r="AL31" s="19">
        <v>0</v>
      </c>
      <c r="AM31" s="16">
        <f t="shared" si="36"/>
        <v>20</v>
      </c>
      <c r="AN31" s="38" t="s">
        <v>85</v>
      </c>
      <c r="AO31" s="17">
        <f t="shared" si="25"/>
        <v>43306</v>
      </c>
      <c r="AQ31" s="244" t="s">
        <v>93</v>
      </c>
      <c r="AR31" s="248">
        <f>VLOOKUP(AR$29,A$10:X$1745,19)</f>
        <v>3113.21</v>
      </c>
      <c r="GG31" s="1"/>
      <c r="GH31" s="213" t="s">
        <v>78</v>
      </c>
      <c r="GI31" s="213" t="s">
        <v>33</v>
      </c>
      <c r="GJ31" s="1"/>
      <c r="GK31" s="22">
        <f t="shared" si="26"/>
        <v>43306</v>
      </c>
      <c r="GL31" s="21">
        <f t="shared" si="37"/>
        <v>21</v>
      </c>
      <c r="GM31" s="39">
        <f t="shared" ca="1" si="27"/>
        <v>3113.21</v>
      </c>
      <c r="GN31" s="39">
        <f t="shared" ca="1" si="28"/>
        <v>456.33120638999998</v>
      </c>
      <c r="GO31" s="39">
        <f t="shared" ca="1" si="39"/>
        <v>3569.5412063899998</v>
      </c>
      <c r="GP31" s="39" t="str">
        <f t="shared" ca="1" si="40"/>
        <v>Não Pago</v>
      </c>
      <c r="GQ31" s="1"/>
      <c r="GR31" s="4"/>
      <c r="GS31" s="6"/>
      <c r="GT31" s="6"/>
      <c r="GU31" s="6"/>
      <c r="GV31" s="6"/>
      <c r="GW31" s="6"/>
      <c r="GY31" s="1"/>
      <c r="GZ31" s="5"/>
      <c r="HA31" s="5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40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7"/>
      <c r="JP31" s="1"/>
      <c r="JQ31" s="1"/>
      <c r="JR31" s="1"/>
      <c r="JS31" s="1"/>
      <c r="JT31" s="1"/>
      <c r="JU31" s="1"/>
      <c r="JV31" s="1"/>
      <c r="JW31" s="1"/>
      <c r="JX31" s="1"/>
      <c r="JY31" s="3"/>
      <c r="JZ31" s="19"/>
      <c r="KA31" s="19"/>
      <c r="KB31" s="19"/>
      <c r="KC31" s="19"/>
      <c r="KD31" s="42"/>
      <c r="KE31" s="42"/>
    </row>
    <row r="32" spans="1:291" x14ac:dyDescent="0.2">
      <c r="A32" s="196">
        <f t="shared" si="13"/>
        <v>42690</v>
      </c>
      <c r="B32" s="66">
        <f t="shared" si="1"/>
        <v>134826.86756255999</v>
      </c>
      <c r="C32" s="66">
        <f t="shared" si="14"/>
        <v>134158.58917299999</v>
      </c>
      <c r="D32" s="77">
        <f t="shared" si="15"/>
        <v>4740.53</v>
      </c>
      <c r="E32" s="67">
        <f>VLOOKUP(A32,[1]Plan1!$DQ$117:$DS$314,3)</f>
        <v>4752.8599999999997</v>
      </c>
      <c r="F32" s="11">
        <f t="shared" si="16"/>
        <v>42668</v>
      </c>
      <c r="G32" s="73">
        <f t="shared" si="2"/>
        <v>2.6009749964666096E-3</v>
      </c>
      <c r="H32" s="11">
        <f t="shared" si="17"/>
        <v>42699</v>
      </c>
      <c r="I32" s="11">
        <f t="shared" si="3"/>
        <v>42699</v>
      </c>
      <c r="J32" s="1">
        <f t="shared" si="18"/>
        <v>21</v>
      </c>
      <c r="K32" s="1">
        <f t="shared" si="19"/>
        <v>14</v>
      </c>
      <c r="L32" s="66">
        <f t="shared" si="4"/>
        <v>1.0017332299999999</v>
      </c>
      <c r="M32" s="70">
        <f t="shared" si="20"/>
        <v>1</v>
      </c>
      <c r="N32" s="70">
        <f t="shared" si="41"/>
        <v>1</v>
      </c>
      <c r="O32" s="66">
        <f t="shared" si="5"/>
        <v>1.0017332299999999</v>
      </c>
      <c r="P32" s="66">
        <f t="shared" si="6"/>
        <v>134391.11686451</v>
      </c>
      <c r="Q32" s="74">
        <f t="shared" si="7"/>
        <v>0</v>
      </c>
      <c r="R32" s="75">
        <f t="shared" si="8"/>
        <v>0</v>
      </c>
      <c r="S32" s="66">
        <f t="shared" si="9"/>
        <v>0</v>
      </c>
      <c r="T32" s="10">
        <f t="shared" si="21"/>
        <v>0.06</v>
      </c>
      <c r="U32" s="74">
        <f t="shared" si="22"/>
        <v>14</v>
      </c>
      <c r="V32" s="74">
        <v>252</v>
      </c>
      <c r="W32" s="70">
        <f t="shared" si="10"/>
        <v>1.0032424069999999</v>
      </c>
      <c r="X32" s="66">
        <f t="shared" si="11"/>
        <v>435.75069804999998</v>
      </c>
      <c r="Y32" s="66">
        <v>0</v>
      </c>
      <c r="Z32" s="67">
        <f t="shared" si="12"/>
        <v>0</v>
      </c>
      <c r="AA32" s="68" t="str">
        <f t="shared" si="23"/>
        <v>A+INCORP J=</v>
      </c>
      <c r="AB32" s="11">
        <f t="shared" si="24"/>
        <v>42699</v>
      </c>
      <c r="AC32" s="3"/>
      <c r="AD32" s="16">
        <f t="shared" si="31"/>
        <v>21</v>
      </c>
      <c r="AE32" s="17">
        <f t="shared" si="32"/>
        <v>43306</v>
      </c>
      <c r="AF32" s="36">
        <f t="shared" si="33"/>
        <v>79801.085562539869</v>
      </c>
      <c r="AG32" s="19">
        <f t="shared" si="34"/>
        <v>22</v>
      </c>
      <c r="AH32" s="35">
        <v>0.06</v>
      </c>
      <c r="AI32" s="41">
        <f t="shared" si="35"/>
        <v>420.71142207000003</v>
      </c>
      <c r="AJ32" s="41">
        <v>3113.21</v>
      </c>
      <c r="AK32" s="37">
        <v>0</v>
      </c>
      <c r="AL32" s="19">
        <v>0</v>
      </c>
      <c r="AM32" s="16">
        <f t="shared" si="36"/>
        <v>21</v>
      </c>
      <c r="AN32" s="38" t="s">
        <v>85</v>
      </c>
      <c r="AO32" s="17">
        <f t="shared" si="25"/>
        <v>43339</v>
      </c>
      <c r="AQ32" s="244" t="s">
        <v>78</v>
      </c>
      <c r="AR32" s="15" t="s">
        <v>94</v>
      </c>
      <c r="GG32" s="1"/>
      <c r="GH32" s="218" t="s">
        <v>92</v>
      </c>
      <c r="GI32" s="221">
        <f>VLOOKUP(GI$15,$A$10:$X$3298,18)</f>
        <v>3.100611146921398E-2</v>
      </c>
      <c r="GJ32" s="1"/>
      <c r="GK32" s="22">
        <f t="shared" si="26"/>
        <v>43339</v>
      </c>
      <c r="GL32" s="21">
        <f t="shared" si="37"/>
        <v>22</v>
      </c>
      <c r="GM32" s="39">
        <f t="shared" ca="1" si="27"/>
        <v>3113.21</v>
      </c>
      <c r="GN32" s="39">
        <f t="shared" ca="1" si="28"/>
        <v>464.48938229999999</v>
      </c>
      <c r="GO32" s="39">
        <f t="shared" ref="GO32:GO43" ca="1" si="42">IF(GM32&gt;0,SUM(GM32:GN32),"-")</f>
        <v>3577.6993823000003</v>
      </c>
      <c r="GP32" s="39" t="str">
        <f t="shared" ca="1" si="40"/>
        <v>Não Pago</v>
      </c>
      <c r="GQ32" s="1"/>
      <c r="GR32" s="4"/>
      <c r="GS32" s="6"/>
      <c r="GT32" s="6"/>
      <c r="GU32" s="6"/>
      <c r="GV32" s="6"/>
      <c r="GW32" s="6"/>
      <c r="GY32" s="1"/>
      <c r="GZ32" s="8"/>
      <c r="HA32" s="8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40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7"/>
      <c r="JP32" s="1"/>
      <c r="JQ32" s="1"/>
      <c r="JR32" s="1"/>
      <c r="JS32" s="1"/>
      <c r="JT32" s="1"/>
      <c r="JU32" s="1"/>
      <c r="JV32" s="1"/>
      <c r="JW32" s="1"/>
      <c r="JX32" s="1"/>
      <c r="JY32" s="3"/>
      <c r="JZ32" s="19"/>
      <c r="KA32" s="19"/>
      <c r="KB32" s="19"/>
      <c r="KC32" s="19"/>
      <c r="KD32" s="42"/>
      <c r="KE32" s="42"/>
    </row>
    <row r="33" spans="1:291" x14ac:dyDescent="0.2">
      <c r="A33" s="196">
        <f t="shared" si="13"/>
        <v>42691</v>
      </c>
      <c r="B33" s="66">
        <f t="shared" si="1"/>
        <v>134874.72791839001</v>
      </c>
      <c r="C33" s="66">
        <f t="shared" si="14"/>
        <v>134158.58917299999</v>
      </c>
      <c r="D33" s="77">
        <f t="shared" si="15"/>
        <v>4740.53</v>
      </c>
      <c r="E33" s="67">
        <f>VLOOKUP(A33,[1]Plan1!$DQ$117:$DS$314,3)</f>
        <v>4752.8599999999997</v>
      </c>
      <c r="F33" s="11">
        <f t="shared" si="16"/>
        <v>42668</v>
      </c>
      <c r="G33" s="73">
        <f t="shared" si="2"/>
        <v>2.6009749964666096E-3</v>
      </c>
      <c r="H33" s="11">
        <f t="shared" si="17"/>
        <v>42699</v>
      </c>
      <c r="I33" s="11">
        <f t="shared" si="3"/>
        <v>42699</v>
      </c>
      <c r="J33" s="1">
        <f t="shared" si="18"/>
        <v>21</v>
      </c>
      <c r="K33" s="1">
        <f t="shared" si="19"/>
        <v>15</v>
      </c>
      <c r="L33" s="66">
        <f t="shared" si="4"/>
        <v>1.00185714</v>
      </c>
      <c r="M33" s="70">
        <f t="shared" si="20"/>
        <v>1</v>
      </c>
      <c r="N33" s="70">
        <f t="shared" si="41"/>
        <v>1</v>
      </c>
      <c r="O33" s="66">
        <f t="shared" si="5"/>
        <v>1.00185714</v>
      </c>
      <c r="P33" s="66">
        <f t="shared" si="6"/>
        <v>134407.74045529001</v>
      </c>
      <c r="Q33" s="74">
        <f t="shared" si="7"/>
        <v>0</v>
      </c>
      <c r="R33" s="75">
        <f t="shared" si="8"/>
        <v>0</v>
      </c>
      <c r="S33" s="66">
        <f t="shared" si="9"/>
        <v>0</v>
      </c>
      <c r="T33" s="10">
        <f t="shared" si="21"/>
        <v>0.06</v>
      </c>
      <c r="U33" s="74">
        <f t="shared" si="22"/>
        <v>15</v>
      </c>
      <c r="V33" s="74">
        <v>252</v>
      </c>
      <c r="W33" s="70">
        <f t="shared" si="10"/>
        <v>1.0034744090000001</v>
      </c>
      <c r="X33" s="66">
        <f t="shared" si="11"/>
        <v>466.98746310000001</v>
      </c>
      <c r="Y33" s="66">
        <v>0</v>
      </c>
      <c r="Z33" s="67">
        <f t="shared" si="12"/>
        <v>0</v>
      </c>
      <c r="AA33" s="68" t="str">
        <f t="shared" si="23"/>
        <v>A+INCORP J=</v>
      </c>
      <c r="AB33" s="11">
        <f t="shared" si="24"/>
        <v>42699</v>
      </c>
      <c r="AC33" s="3"/>
      <c r="AD33" s="16">
        <f t="shared" si="31"/>
        <v>22</v>
      </c>
      <c r="AE33" s="17">
        <f t="shared" si="32"/>
        <v>43339</v>
      </c>
      <c r="AF33" s="36">
        <f t="shared" si="33"/>
        <v>77113.403758949862</v>
      </c>
      <c r="AG33" s="19">
        <f t="shared" si="34"/>
        <v>23</v>
      </c>
      <c r="AH33" s="35">
        <v>0.06</v>
      </c>
      <c r="AI33" s="41">
        <f t="shared" si="35"/>
        <v>425.52819641000002</v>
      </c>
      <c r="AJ33" s="41">
        <v>3113.21</v>
      </c>
      <c r="AK33" s="37">
        <v>0</v>
      </c>
      <c r="AL33" s="19">
        <v>0</v>
      </c>
      <c r="AM33" s="16">
        <f t="shared" si="36"/>
        <v>22</v>
      </c>
      <c r="AN33" s="38" t="s">
        <v>85</v>
      </c>
      <c r="AO33" s="17">
        <f t="shared" si="25"/>
        <v>43368</v>
      </c>
      <c r="AQ33" s="244" t="s">
        <v>93</v>
      </c>
      <c r="AR33" s="248">
        <f>VLOOKUP(AR$29,A$10:X$1745,24)</f>
        <v>221.34287024</v>
      </c>
      <c r="GG33" s="1"/>
      <c r="GH33" s="213" t="s">
        <v>93</v>
      </c>
      <c r="GI33" s="215">
        <f>VLOOKUP(GI$30,$A$10:$X$3298,19)</f>
        <v>3113.21</v>
      </c>
      <c r="GJ33" s="1"/>
      <c r="GK33" s="22">
        <f t="shared" si="26"/>
        <v>43368</v>
      </c>
      <c r="GL33" s="21">
        <f t="shared" si="37"/>
        <v>23</v>
      </c>
      <c r="GM33" s="39">
        <f t="shared" ca="1" si="27"/>
        <v>3113.21</v>
      </c>
      <c r="GN33" s="39">
        <f t="shared" ca="1" si="28"/>
        <v>391.13422512</v>
      </c>
      <c r="GO33" s="39">
        <f t="shared" ca="1" si="42"/>
        <v>3504.3442251199999</v>
      </c>
      <c r="GP33" s="39" t="str">
        <f t="shared" ca="1" si="40"/>
        <v>Não Pago</v>
      </c>
      <c r="GQ33" s="1"/>
      <c r="GR33" s="4"/>
      <c r="GS33" s="6"/>
      <c r="GT33" s="6"/>
      <c r="GU33" s="6"/>
      <c r="GV33" s="6"/>
      <c r="GW33" s="6"/>
      <c r="GY33" s="1"/>
      <c r="GZ33" s="8"/>
      <c r="HA33" s="8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40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7"/>
      <c r="JP33" s="1"/>
      <c r="JQ33" s="1"/>
      <c r="JR33" s="1"/>
      <c r="JS33" s="1"/>
      <c r="JT33" s="1"/>
      <c r="JU33" s="1"/>
      <c r="JV33" s="1"/>
      <c r="JW33" s="1"/>
      <c r="JX33" s="1"/>
      <c r="JY33" s="3"/>
      <c r="JZ33" s="19"/>
      <c r="KA33" s="19"/>
      <c r="KB33" s="19"/>
      <c r="KC33" s="19"/>
      <c r="KD33" s="42"/>
      <c r="KE33" s="42"/>
    </row>
    <row r="34" spans="1:291" x14ac:dyDescent="0.2">
      <c r="A34" s="196">
        <f t="shared" si="13"/>
        <v>42692</v>
      </c>
      <c r="B34" s="66">
        <f t="shared" si="1"/>
        <v>134922.60728623002</v>
      </c>
      <c r="C34" s="66">
        <f t="shared" si="14"/>
        <v>134158.58917299999</v>
      </c>
      <c r="D34" s="77">
        <f t="shared" si="15"/>
        <v>4740.53</v>
      </c>
      <c r="E34" s="67">
        <f>VLOOKUP(A34,[1]Plan1!$DQ$117:$DS$314,3)</f>
        <v>4752.8599999999997</v>
      </c>
      <c r="F34" s="11">
        <f t="shared" si="16"/>
        <v>42668</v>
      </c>
      <c r="G34" s="73">
        <f t="shared" si="2"/>
        <v>2.6009749964666096E-3</v>
      </c>
      <c r="H34" s="11">
        <f t="shared" si="17"/>
        <v>42699</v>
      </c>
      <c r="I34" s="11">
        <f t="shared" si="3"/>
        <v>42699</v>
      </c>
      <c r="J34" s="1">
        <f t="shared" si="18"/>
        <v>21</v>
      </c>
      <c r="K34" s="1">
        <f t="shared" si="19"/>
        <v>16</v>
      </c>
      <c r="L34" s="66">
        <f t="shared" si="4"/>
        <v>1.00198108</v>
      </c>
      <c r="M34" s="70">
        <f t="shared" si="20"/>
        <v>1</v>
      </c>
      <c r="N34" s="70">
        <f t="shared" si="41"/>
        <v>1</v>
      </c>
      <c r="O34" s="66">
        <f t="shared" si="5"/>
        <v>1.00198108</v>
      </c>
      <c r="P34" s="66">
        <f t="shared" si="6"/>
        <v>134424.36807083001</v>
      </c>
      <c r="Q34" s="74">
        <f t="shared" si="7"/>
        <v>0</v>
      </c>
      <c r="R34" s="75">
        <f t="shared" si="8"/>
        <v>0</v>
      </c>
      <c r="S34" s="66">
        <f t="shared" si="9"/>
        <v>0</v>
      </c>
      <c r="T34" s="10">
        <f t="shared" si="21"/>
        <v>0.06</v>
      </c>
      <c r="U34" s="74">
        <f t="shared" si="22"/>
        <v>16</v>
      </c>
      <c r="V34" s="74">
        <v>252</v>
      </c>
      <c r="W34" s="70">
        <f t="shared" si="10"/>
        <v>1.003706465</v>
      </c>
      <c r="X34" s="66">
        <f t="shared" si="11"/>
        <v>498.23921539999998</v>
      </c>
      <c r="Y34" s="66">
        <v>0</v>
      </c>
      <c r="Z34" s="67">
        <f t="shared" si="12"/>
        <v>0</v>
      </c>
      <c r="AA34" s="68" t="str">
        <f t="shared" si="23"/>
        <v>A+INCORP J=</v>
      </c>
      <c r="AB34" s="11">
        <f t="shared" si="24"/>
        <v>42699</v>
      </c>
      <c r="AC34" s="3"/>
      <c r="AD34" s="16">
        <f t="shared" si="31"/>
        <v>23</v>
      </c>
      <c r="AE34" s="17">
        <f t="shared" si="32"/>
        <v>43368</v>
      </c>
      <c r="AF34" s="36">
        <f t="shared" si="33"/>
        <v>74357.631812999854</v>
      </c>
      <c r="AG34" s="19">
        <f t="shared" si="34"/>
        <v>20</v>
      </c>
      <c r="AH34" s="35">
        <v>0.06</v>
      </c>
      <c r="AI34" s="41">
        <f t="shared" si="35"/>
        <v>357.43805405000001</v>
      </c>
      <c r="AJ34" s="41">
        <v>3113.21</v>
      </c>
      <c r="AK34" s="37">
        <v>0</v>
      </c>
      <c r="AL34" s="19">
        <v>0</v>
      </c>
      <c r="AM34" s="16">
        <f t="shared" si="36"/>
        <v>23</v>
      </c>
      <c r="AN34" s="38" t="s">
        <v>85</v>
      </c>
      <c r="AO34" s="17">
        <f t="shared" si="25"/>
        <v>43398</v>
      </c>
      <c r="AQ34" s="244" t="s">
        <v>95</v>
      </c>
      <c r="AR34" s="15">
        <v>20</v>
      </c>
      <c r="GG34" s="1"/>
      <c r="GH34" s="218" t="s">
        <v>78</v>
      </c>
      <c r="GI34" s="218" t="s">
        <v>94</v>
      </c>
      <c r="GJ34" s="1"/>
      <c r="GK34" s="22">
        <f t="shared" si="26"/>
        <v>43398</v>
      </c>
      <c r="GL34" s="21">
        <f t="shared" si="37"/>
        <v>24</v>
      </c>
      <c r="GM34" s="39">
        <f t="shared" ca="1" si="27"/>
        <v>3113.21</v>
      </c>
      <c r="GN34" s="39">
        <f t="shared" ca="1" si="28"/>
        <v>399.39648672999999</v>
      </c>
      <c r="GO34" s="39">
        <f t="shared" ca="1" si="42"/>
        <v>3512.6064867300001</v>
      </c>
      <c r="GP34" s="39" t="str">
        <f t="shared" ca="1" si="40"/>
        <v>Não Pago</v>
      </c>
      <c r="GQ34" s="1"/>
      <c r="GR34" s="4"/>
      <c r="GS34" s="6"/>
      <c r="GT34" s="6"/>
      <c r="GU34" s="6"/>
      <c r="GV34" s="6"/>
      <c r="GW34" s="6"/>
      <c r="GY34" s="1"/>
      <c r="GZ34" s="8"/>
      <c r="HA34" s="8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40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7"/>
      <c r="JP34" s="1"/>
      <c r="JQ34" s="1"/>
      <c r="JR34" s="1"/>
      <c r="JS34" s="1"/>
      <c r="JT34" s="1"/>
      <c r="JU34" s="1"/>
      <c r="JV34" s="1"/>
      <c r="JW34" s="1"/>
      <c r="JX34" s="1"/>
      <c r="JY34" s="3"/>
      <c r="JZ34" s="19"/>
      <c r="KA34" s="19"/>
      <c r="KB34" s="19"/>
      <c r="KC34" s="19"/>
      <c r="KD34" s="42"/>
      <c r="KE34" s="42"/>
    </row>
    <row r="35" spans="1:291" x14ac:dyDescent="0.2">
      <c r="A35" s="196">
        <f t="shared" si="13"/>
        <v>42693</v>
      </c>
      <c r="B35" s="66">
        <f t="shared" si="1"/>
        <v>134970.50297782</v>
      </c>
      <c r="C35" s="66">
        <f t="shared" si="14"/>
        <v>134158.58917299999</v>
      </c>
      <c r="D35" s="77">
        <f t="shared" si="15"/>
        <v>4740.53</v>
      </c>
      <c r="E35" s="67">
        <f>VLOOKUP(A35,[1]Plan1!$DQ$117:$DS$314,3)</f>
        <v>4752.8599999999997</v>
      </c>
      <c r="F35" s="11">
        <f t="shared" si="16"/>
        <v>42668</v>
      </c>
      <c r="G35" s="73">
        <f t="shared" si="2"/>
        <v>2.6009749964666096E-3</v>
      </c>
      <c r="H35" s="11">
        <f t="shared" si="17"/>
        <v>42699</v>
      </c>
      <c r="I35" s="11">
        <f t="shared" si="3"/>
        <v>42699</v>
      </c>
      <c r="J35" s="1">
        <f t="shared" si="18"/>
        <v>21</v>
      </c>
      <c r="K35" s="1">
        <f t="shared" si="19"/>
        <v>17</v>
      </c>
      <c r="L35" s="66">
        <f t="shared" si="4"/>
        <v>1.0021050300000001</v>
      </c>
      <c r="M35" s="70">
        <f t="shared" si="20"/>
        <v>1</v>
      </c>
      <c r="N35" s="70">
        <f t="shared" si="41"/>
        <v>1</v>
      </c>
      <c r="O35" s="66">
        <f t="shared" si="5"/>
        <v>1.0021050300000001</v>
      </c>
      <c r="P35" s="66">
        <f t="shared" si="6"/>
        <v>134440.99702795999</v>
      </c>
      <c r="Q35" s="74">
        <f t="shared" si="7"/>
        <v>0</v>
      </c>
      <c r="R35" s="75">
        <f t="shared" si="8"/>
        <v>0</v>
      </c>
      <c r="S35" s="66">
        <f t="shared" si="9"/>
        <v>0</v>
      </c>
      <c r="T35" s="10">
        <f t="shared" si="21"/>
        <v>0.06</v>
      </c>
      <c r="U35" s="74">
        <f t="shared" si="22"/>
        <v>17</v>
      </c>
      <c r="V35" s="74">
        <v>252</v>
      </c>
      <c r="W35" s="70">
        <f t="shared" si="10"/>
        <v>1.0039385750000001</v>
      </c>
      <c r="X35" s="66">
        <f t="shared" si="11"/>
        <v>529.50594985999999</v>
      </c>
      <c r="Y35" s="66">
        <v>0</v>
      </c>
      <c r="Z35" s="67">
        <f t="shared" si="12"/>
        <v>0</v>
      </c>
      <c r="AA35" s="68" t="str">
        <f t="shared" si="23"/>
        <v>A+INCORP J=</v>
      </c>
      <c r="AB35" s="11">
        <f t="shared" si="24"/>
        <v>42699</v>
      </c>
      <c r="AC35" s="3"/>
      <c r="AD35" s="16">
        <f t="shared" si="31"/>
        <v>24</v>
      </c>
      <c r="AE35" s="17">
        <f t="shared" si="32"/>
        <v>43398</v>
      </c>
      <c r="AF35" s="36">
        <f t="shared" si="33"/>
        <v>71606.361378079848</v>
      </c>
      <c r="AG35" s="19">
        <f t="shared" si="34"/>
        <v>21</v>
      </c>
      <c r="AH35" s="35">
        <v>0.06</v>
      </c>
      <c r="AI35" s="41">
        <f t="shared" si="35"/>
        <v>361.93956508000002</v>
      </c>
      <c r="AJ35" s="41">
        <v>3113.21</v>
      </c>
      <c r="AK35" s="37">
        <v>0</v>
      </c>
      <c r="AL35" s="19">
        <v>0</v>
      </c>
      <c r="AM35" s="16">
        <f t="shared" si="36"/>
        <v>24</v>
      </c>
      <c r="AN35" s="38" t="s">
        <v>85</v>
      </c>
      <c r="AO35" s="17">
        <f t="shared" si="25"/>
        <v>43430</v>
      </c>
      <c r="AQ35" s="244" t="s">
        <v>157</v>
      </c>
      <c r="AR35" s="249">
        <f>AR31*AR34</f>
        <v>62264.2</v>
      </c>
      <c r="GG35" s="1"/>
      <c r="GH35" s="213" t="s">
        <v>93</v>
      </c>
      <c r="GI35" s="216">
        <f>VLOOKUP(GI$30,$A$10:$X$3298,24)</f>
        <v>466.75594390999998</v>
      </c>
      <c r="GJ35" s="1"/>
      <c r="GK35" s="22">
        <f t="shared" si="26"/>
        <v>43430</v>
      </c>
      <c r="GL35" s="21">
        <f t="shared" si="37"/>
        <v>25</v>
      </c>
      <c r="GM35" s="39">
        <f t="shared" ca="1" si="27"/>
        <v>3113.21</v>
      </c>
      <c r="GN35" s="39">
        <f t="shared" ca="1" si="28"/>
        <v>369.40903952000002</v>
      </c>
      <c r="GO35" s="39">
        <f t="shared" ca="1" si="42"/>
        <v>3482.6190395200001</v>
      </c>
      <c r="GP35" s="39" t="str">
        <f t="shared" ca="1" si="40"/>
        <v>Não Pago</v>
      </c>
      <c r="GQ35" s="1"/>
      <c r="GR35" s="4"/>
      <c r="GS35" s="6"/>
      <c r="GT35" s="6"/>
      <c r="GU35" s="6"/>
      <c r="GV35" s="6"/>
      <c r="GW35" s="6"/>
      <c r="GY35" s="1"/>
      <c r="GZ35" s="8"/>
      <c r="HA35" s="8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40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7"/>
      <c r="JP35" s="1"/>
      <c r="JQ35" s="1"/>
      <c r="JR35" s="1"/>
      <c r="JS35" s="1"/>
      <c r="JT35" s="1"/>
      <c r="JU35" s="1"/>
      <c r="JV35" s="1"/>
      <c r="JW35" s="1"/>
      <c r="JX35" s="1"/>
      <c r="JY35" s="3"/>
      <c r="JZ35" s="19"/>
      <c r="KA35" s="19"/>
      <c r="KB35" s="19"/>
      <c r="KC35" s="19"/>
      <c r="KD35" s="42"/>
      <c r="KE35" s="42"/>
    </row>
    <row r="36" spans="1:291" x14ac:dyDescent="0.2">
      <c r="A36" s="196">
        <f t="shared" si="13"/>
        <v>42694</v>
      </c>
      <c r="B36" s="66">
        <f t="shared" si="1"/>
        <v>134970.50297782</v>
      </c>
      <c r="C36" s="66">
        <f t="shared" si="14"/>
        <v>134158.58917299999</v>
      </c>
      <c r="D36" s="77">
        <f t="shared" si="15"/>
        <v>4740.53</v>
      </c>
      <c r="E36" s="67">
        <f>VLOOKUP(A36,[1]Plan1!$DQ$117:$DS$314,3)</f>
        <v>4752.8599999999997</v>
      </c>
      <c r="F36" s="11">
        <f t="shared" si="16"/>
        <v>42668</v>
      </c>
      <c r="G36" s="73">
        <f t="shared" si="2"/>
        <v>2.6009749964666096E-3</v>
      </c>
      <c r="H36" s="11">
        <f t="shared" si="17"/>
        <v>42699</v>
      </c>
      <c r="I36" s="11">
        <f t="shared" si="3"/>
        <v>42699</v>
      </c>
      <c r="J36" s="1">
        <f t="shared" si="18"/>
        <v>21</v>
      </c>
      <c r="K36" s="1">
        <f t="shared" si="19"/>
        <v>17</v>
      </c>
      <c r="L36" s="66">
        <f t="shared" si="4"/>
        <v>1.0021050300000001</v>
      </c>
      <c r="M36" s="70">
        <f t="shared" si="20"/>
        <v>1</v>
      </c>
      <c r="N36" s="70">
        <f t="shared" si="41"/>
        <v>1</v>
      </c>
      <c r="O36" s="66">
        <f t="shared" si="5"/>
        <v>1.0021050300000001</v>
      </c>
      <c r="P36" s="66">
        <f t="shared" si="6"/>
        <v>134440.99702795999</v>
      </c>
      <c r="Q36" s="74">
        <f t="shared" si="7"/>
        <v>0</v>
      </c>
      <c r="R36" s="75">
        <f t="shared" si="8"/>
        <v>0</v>
      </c>
      <c r="S36" s="66">
        <f t="shared" si="9"/>
        <v>0</v>
      </c>
      <c r="T36" s="10">
        <f t="shared" si="21"/>
        <v>0.06</v>
      </c>
      <c r="U36" s="74">
        <f t="shared" si="22"/>
        <v>17</v>
      </c>
      <c r="V36" s="74">
        <v>252</v>
      </c>
      <c r="W36" s="70">
        <f t="shared" si="10"/>
        <v>1.0039385750000001</v>
      </c>
      <c r="X36" s="66">
        <f t="shared" si="11"/>
        <v>529.50594985999999</v>
      </c>
      <c r="Y36" s="66">
        <v>0</v>
      </c>
      <c r="Z36" s="67">
        <f t="shared" si="12"/>
        <v>0</v>
      </c>
      <c r="AA36" s="68" t="str">
        <f t="shared" si="23"/>
        <v>A+INCORP J=</v>
      </c>
      <c r="AB36" s="11">
        <f t="shared" si="24"/>
        <v>42699</v>
      </c>
      <c r="AC36" s="3"/>
      <c r="AD36" s="16">
        <f t="shared" si="31"/>
        <v>25</v>
      </c>
      <c r="AE36" s="17">
        <f t="shared" si="32"/>
        <v>43430</v>
      </c>
      <c r="AF36" s="36">
        <f t="shared" si="33"/>
        <v>68825.063046099836</v>
      </c>
      <c r="AG36" s="19">
        <f t="shared" si="34"/>
        <v>20</v>
      </c>
      <c r="AH36" s="35">
        <v>0.06</v>
      </c>
      <c r="AI36" s="41">
        <f t="shared" si="35"/>
        <v>331.91166801999998</v>
      </c>
      <c r="AJ36" s="41">
        <v>3113.21</v>
      </c>
      <c r="AK36" s="37">
        <v>0</v>
      </c>
      <c r="AL36" s="19">
        <v>0</v>
      </c>
      <c r="AM36" s="16">
        <f t="shared" si="36"/>
        <v>25</v>
      </c>
      <c r="AN36" s="38" t="s">
        <v>85</v>
      </c>
      <c r="AO36" s="17">
        <f t="shared" si="25"/>
        <v>43460</v>
      </c>
      <c r="AQ36" s="244" t="s">
        <v>158</v>
      </c>
      <c r="AR36" s="248">
        <f>VLOOKUP(AR$29,A$10:X$1745,16)</f>
        <v>47752.336184840002</v>
      </c>
      <c r="GG36" s="1"/>
      <c r="GH36" s="218" t="s">
        <v>95</v>
      </c>
      <c r="GI36" s="222">
        <v>20</v>
      </c>
      <c r="GJ36" s="1"/>
      <c r="GK36" s="22">
        <f t="shared" si="26"/>
        <v>43460</v>
      </c>
      <c r="GL36" s="21">
        <f t="shared" si="37"/>
        <v>26</v>
      </c>
      <c r="GM36" s="39">
        <f t="shared" ca="1" si="27"/>
        <v>3113.21</v>
      </c>
      <c r="GN36" s="39">
        <f t="shared" ca="1" si="28"/>
        <v>373.78206195000001</v>
      </c>
      <c r="GO36" s="39">
        <f t="shared" ca="1" si="42"/>
        <v>3486.9920619499999</v>
      </c>
      <c r="GP36" s="39" t="str">
        <f t="shared" ca="1" si="40"/>
        <v>Não Pago</v>
      </c>
      <c r="GQ36" s="1"/>
      <c r="GR36" s="4"/>
      <c r="GS36" s="6"/>
      <c r="GT36" s="6"/>
      <c r="GU36" s="6"/>
      <c r="GV36" s="6"/>
      <c r="GW36" s="6"/>
      <c r="GY36" s="1"/>
      <c r="GZ36" s="8"/>
      <c r="HA36" s="8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40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7"/>
      <c r="JP36" s="1"/>
      <c r="JQ36" s="1"/>
      <c r="JR36" s="1"/>
      <c r="JS36" s="1"/>
      <c r="JT36" s="1"/>
      <c r="JU36" s="1"/>
      <c r="JV36" s="1"/>
      <c r="JW36" s="1"/>
      <c r="JX36" s="1"/>
      <c r="JY36" s="3"/>
      <c r="JZ36" s="19"/>
      <c r="KA36" s="19"/>
      <c r="KB36" s="19"/>
      <c r="KC36" s="19"/>
      <c r="KD36" s="42"/>
      <c r="KE36" s="42"/>
    </row>
    <row r="37" spans="1:291" x14ac:dyDescent="0.2">
      <c r="A37" s="196">
        <f t="shared" si="13"/>
        <v>42695</v>
      </c>
      <c r="B37" s="66">
        <f t="shared" si="1"/>
        <v>134970.50297782</v>
      </c>
      <c r="C37" s="66">
        <f t="shared" si="14"/>
        <v>134158.58917299999</v>
      </c>
      <c r="D37" s="77">
        <f t="shared" si="15"/>
        <v>4740.53</v>
      </c>
      <c r="E37" s="67">
        <f>VLOOKUP(A37,[1]Plan1!$DQ$117:$DS$314,3)</f>
        <v>4752.8599999999997</v>
      </c>
      <c r="F37" s="11">
        <f t="shared" si="16"/>
        <v>42668</v>
      </c>
      <c r="G37" s="73">
        <f t="shared" si="2"/>
        <v>2.6009749964666096E-3</v>
      </c>
      <c r="H37" s="11">
        <f t="shared" si="17"/>
        <v>42699</v>
      </c>
      <c r="I37" s="11">
        <f t="shared" si="3"/>
        <v>42699</v>
      </c>
      <c r="J37" s="1">
        <f t="shared" si="18"/>
        <v>21</v>
      </c>
      <c r="K37" s="1">
        <f t="shared" si="19"/>
        <v>17</v>
      </c>
      <c r="L37" s="66">
        <f t="shared" si="4"/>
        <v>1.0021050300000001</v>
      </c>
      <c r="M37" s="70">
        <f t="shared" si="20"/>
        <v>1</v>
      </c>
      <c r="N37" s="70">
        <f t="shared" si="41"/>
        <v>1</v>
      </c>
      <c r="O37" s="66">
        <f t="shared" si="5"/>
        <v>1.0021050300000001</v>
      </c>
      <c r="P37" s="66">
        <f t="shared" si="6"/>
        <v>134440.99702795999</v>
      </c>
      <c r="Q37" s="74">
        <f t="shared" si="7"/>
        <v>0</v>
      </c>
      <c r="R37" s="75">
        <f t="shared" si="8"/>
        <v>0</v>
      </c>
      <c r="S37" s="66">
        <f t="shared" si="9"/>
        <v>0</v>
      </c>
      <c r="T37" s="10">
        <f t="shared" si="21"/>
        <v>0.06</v>
      </c>
      <c r="U37" s="74">
        <f t="shared" ref="U37:U100" si="43">IF(Q36&gt;0,1,IF(K37=K36,U36,U36+1))</f>
        <v>17</v>
      </c>
      <c r="V37" s="74">
        <v>252</v>
      </c>
      <c r="W37" s="70">
        <f t="shared" si="10"/>
        <v>1.0039385750000001</v>
      </c>
      <c r="X37" s="66">
        <f t="shared" si="11"/>
        <v>529.50594985999999</v>
      </c>
      <c r="Y37" s="66">
        <v>0</v>
      </c>
      <c r="Z37" s="67">
        <f t="shared" si="12"/>
        <v>0</v>
      </c>
      <c r="AA37" s="68" t="str">
        <f t="shared" si="23"/>
        <v>A+INCORP J=</v>
      </c>
      <c r="AB37" s="11">
        <f t="shared" si="24"/>
        <v>42699</v>
      </c>
      <c r="AC37" s="3"/>
      <c r="AD37" s="16">
        <f t="shared" si="31"/>
        <v>26</v>
      </c>
      <c r="AE37" s="17">
        <f t="shared" si="32"/>
        <v>43460</v>
      </c>
      <c r="AF37" s="36">
        <f t="shared" si="33"/>
        <v>66046.862550549835</v>
      </c>
      <c r="AG37" s="19">
        <f t="shared" si="34"/>
        <v>21</v>
      </c>
      <c r="AH37" s="35">
        <v>0.06</v>
      </c>
      <c r="AI37" s="41">
        <f t="shared" si="35"/>
        <v>335.00950445000001</v>
      </c>
      <c r="AJ37" s="41">
        <v>3113.21</v>
      </c>
      <c r="AK37" s="37">
        <v>0</v>
      </c>
      <c r="AL37" s="19">
        <v>0</v>
      </c>
      <c r="AM37" s="16">
        <f t="shared" si="36"/>
        <v>26</v>
      </c>
      <c r="AN37" s="38" t="s">
        <v>85</v>
      </c>
      <c r="AO37" s="17">
        <f t="shared" si="25"/>
        <v>43490</v>
      </c>
      <c r="AQ37" s="244" t="s">
        <v>104</v>
      </c>
      <c r="AR37" s="250">
        <f>AR36-AR31+AR33</f>
        <v>44860.469055080001</v>
      </c>
      <c r="GG37" s="1"/>
      <c r="GH37" s="213" t="s">
        <v>96</v>
      </c>
      <c r="GI37" s="217">
        <f>(GI33*GI36)</f>
        <v>62264.2</v>
      </c>
      <c r="GJ37" s="1"/>
      <c r="GK37" s="22">
        <f t="shared" si="26"/>
        <v>43490</v>
      </c>
      <c r="GL37" s="21">
        <f t="shared" si="37"/>
        <v>27</v>
      </c>
      <c r="GM37" s="39">
        <f t="shared" ca="1" si="27"/>
        <v>3113.21</v>
      </c>
      <c r="GN37" s="39">
        <f t="shared" ca="1" si="28"/>
        <v>360.98846443000002</v>
      </c>
      <c r="GO37" s="39">
        <f t="shared" ca="1" si="42"/>
        <v>3474.1984644300001</v>
      </c>
      <c r="GP37" s="39" t="str">
        <f t="shared" ca="1" si="40"/>
        <v>Não Pago</v>
      </c>
      <c r="GQ37" s="1"/>
      <c r="GR37" s="4"/>
      <c r="GS37" s="6"/>
      <c r="GT37" s="6"/>
      <c r="GU37" s="6"/>
      <c r="GV37" s="6"/>
      <c r="GW37" s="6"/>
      <c r="GY37" s="1"/>
      <c r="GZ37" s="8"/>
      <c r="HA37" s="8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40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7"/>
      <c r="JP37" s="1"/>
      <c r="JQ37" s="1"/>
      <c r="JR37" s="1"/>
      <c r="JS37" s="1"/>
      <c r="JT37" s="1"/>
      <c r="JU37" s="1"/>
      <c r="JV37" s="1"/>
      <c r="JW37" s="1"/>
      <c r="JX37" s="1"/>
      <c r="JY37" s="3"/>
      <c r="JZ37" s="19"/>
      <c r="KA37" s="19"/>
      <c r="KB37" s="19"/>
      <c r="KC37" s="19"/>
      <c r="KD37" s="42"/>
      <c r="KE37" s="42"/>
    </row>
    <row r="38" spans="1:291" x14ac:dyDescent="0.2">
      <c r="A38" s="196">
        <f t="shared" si="13"/>
        <v>42696</v>
      </c>
      <c r="B38" s="66">
        <f t="shared" si="1"/>
        <v>135018.41486235999</v>
      </c>
      <c r="C38" s="66">
        <f t="shared" si="14"/>
        <v>134158.58917299999</v>
      </c>
      <c r="D38" s="77">
        <f t="shared" si="15"/>
        <v>4740.53</v>
      </c>
      <c r="E38" s="67">
        <f>VLOOKUP(A38,[1]Plan1!$DQ$117:$DS$314,3)</f>
        <v>4752.8599999999997</v>
      </c>
      <c r="F38" s="11">
        <f t="shared" si="16"/>
        <v>42668</v>
      </c>
      <c r="G38" s="73">
        <f t="shared" si="2"/>
        <v>2.6009749964666096E-3</v>
      </c>
      <c r="H38" s="11">
        <f t="shared" si="17"/>
        <v>42699</v>
      </c>
      <c r="I38" s="11">
        <f t="shared" si="3"/>
        <v>42699</v>
      </c>
      <c r="J38" s="1">
        <f t="shared" si="18"/>
        <v>21</v>
      </c>
      <c r="K38" s="1">
        <f t="shared" si="19"/>
        <v>18</v>
      </c>
      <c r="L38" s="66">
        <f t="shared" si="4"/>
        <v>1.0022289900000001</v>
      </c>
      <c r="M38" s="70">
        <f t="shared" si="20"/>
        <v>1</v>
      </c>
      <c r="N38" s="70">
        <f t="shared" si="41"/>
        <v>1</v>
      </c>
      <c r="O38" s="66">
        <f t="shared" si="5"/>
        <v>1.0022289900000001</v>
      </c>
      <c r="P38" s="66">
        <f t="shared" si="6"/>
        <v>134457.62732668</v>
      </c>
      <c r="Q38" s="74">
        <f t="shared" si="7"/>
        <v>0</v>
      </c>
      <c r="R38" s="75">
        <f t="shared" si="8"/>
        <v>0</v>
      </c>
      <c r="S38" s="66">
        <f t="shared" si="9"/>
        <v>0</v>
      </c>
      <c r="T38" s="10">
        <f t="shared" si="21"/>
        <v>0.06</v>
      </c>
      <c r="U38" s="74">
        <f t="shared" si="43"/>
        <v>18</v>
      </c>
      <c r="V38" s="74">
        <v>252</v>
      </c>
      <c r="W38" s="70">
        <f t="shared" si="10"/>
        <v>1.004170738</v>
      </c>
      <c r="X38" s="66">
        <f t="shared" si="11"/>
        <v>560.78753568000002</v>
      </c>
      <c r="Y38" s="66">
        <v>0</v>
      </c>
      <c r="Z38" s="67">
        <f t="shared" si="12"/>
        <v>0</v>
      </c>
      <c r="AA38" s="68" t="str">
        <f t="shared" si="23"/>
        <v>A+INCORP J=</v>
      </c>
      <c r="AB38" s="11">
        <f t="shared" si="24"/>
        <v>42699</v>
      </c>
      <c r="AC38" s="3"/>
      <c r="AD38" s="16">
        <f t="shared" si="31"/>
        <v>27</v>
      </c>
      <c r="AE38" s="17">
        <f t="shared" si="32"/>
        <v>43490</v>
      </c>
      <c r="AF38" s="36">
        <f t="shared" si="33"/>
        <v>63255.139022399839</v>
      </c>
      <c r="AG38" s="19">
        <f t="shared" si="34"/>
        <v>21</v>
      </c>
      <c r="AH38" s="35">
        <v>0.06</v>
      </c>
      <c r="AI38" s="41">
        <f t="shared" si="35"/>
        <v>321.48647184999999</v>
      </c>
      <c r="AJ38" s="41">
        <v>3113.21</v>
      </c>
      <c r="AK38" s="37">
        <v>0</v>
      </c>
      <c r="AL38" s="19">
        <v>0</v>
      </c>
      <c r="AM38" s="16">
        <f t="shared" si="36"/>
        <v>27</v>
      </c>
      <c r="AN38" s="38" t="s">
        <v>85</v>
      </c>
      <c r="AO38" s="17">
        <f t="shared" si="25"/>
        <v>43521</v>
      </c>
      <c r="GG38" s="1"/>
      <c r="GH38" s="218" t="s">
        <v>145</v>
      </c>
      <c r="GI38" s="223">
        <f>VLOOKUP(GI30+1,$A$10:$AB$1745,2,FALSE)</f>
        <v>98089.448869799991</v>
      </c>
      <c r="GJ38" s="1"/>
      <c r="GK38" s="22">
        <f t="shared" si="26"/>
        <v>43521</v>
      </c>
      <c r="GL38" s="21">
        <f t="shared" si="37"/>
        <v>28</v>
      </c>
      <c r="GM38" s="39">
        <f t="shared" ca="1" si="27"/>
        <v>3113.21</v>
      </c>
      <c r="GN38" s="39">
        <f t="shared" ca="1" si="28"/>
        <v>348.70404421000001</v>
      </c>
      <c r="GO38" s="39">
        <f t="shared" ca="1" si="42"/>
        <v>3461.9140442100002</v>
      </c>
      <c r="GP38" s="39" t="str">
        <f t="shared" ca="1" si="40"/>
        <v>Não Pago</v>
      </c>
      <c r="GQ38" s="1"/>
      <c r="GR38" s="4"/>
      <c r="GS38" s="6"/>
      <c r="GT38" s="6"/>
      <c r="GU38" s="6"/>
      <c r="GV38" s="6"/>
      <c r="GW38" s="6"/>
      <c r="GY38" s="1"/>
      <c r="GZ38" s="8"/>
      <c r="HA38" s="8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40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7"/>
      <c r="JP38" s="1"/>
      <c r="JQ38" s="1"/>
      <c r="JR38" s="1"/>
      <c r="JS38" s="1"/>
      <c r="JT38" s="1"/>
      <c r="JU38" s="1"/>
      <c r="JV38" s="1"/>
      <c r="JW38" s="1"/>
      <c r="JX38" s="1"/>
      <c r="JY38" s="3"/>
      <c r="JZ38" s="19"/>
      <c r="KA38" s="19"/>
      <c r="KB38" s="19"/>
      <c r="KC38" s="19"/>
      <c r="KD38" s="42"/>
      <c r="KE38" s="42"/>
    </row>
    <row r="39" spans="1:291" x14ac:dyDescent="0.2">
      <c r="A39" s="196">
        <f t="shared" si="13"/>
        <v>42697</v>
      </c>
      <c r="B39" s="66">
        <f t="shared" si="1"/>
        <v>135066.34442535002</v>
      </c>
      <c r="C39" s="66">
        <f t="shared" si="14"/>
        <v>134158.58917299999</v>
      </c>
      <c r="D39" s="77">
        <f t="shared" si="15"/>
        <v>4740.53</v>
      </c>
      <c r="E39" s="67">
        <f>VLOOKUP(A39,[1]Plan1!$DQ$117:$DS$314,3)</f>
        <v>4752.8599999999997</v>
      </c>
      <c r="F39" s="11">
        <f t="shared" si="16"/>
        <v>42668</v>
      </c>
      <c r="G39" s="73">
        <f t="shared" si="2"/>
        <v>2.6009749964666096E-3</v>
      </c>
      <c r="H39" s="11">
        <f t="shared" si="17"/>
        <v>42699</v>
      </c>
      <c r="I39" s="11">
        <f t="shared" si="3"/>
        <v>42699</v>
      </c>
      <c r="J39" s="1">
        <f t="shared" si="18"/>
        <v>21</v>
      </c>
      <c r="K39" s="1">
        <f t="shared" si="19"/>
        <v>19</v>
      </c>
      <c r="L39" s="66">
        <f t="shared" si="4"/>
        <v>1.00235297</v>
      </c>
      <c r="M39" s="70">
        <f t="shared" si="20"/>
        <v>1</v>
      </c>
      <c r="N39" s="70">
        <f t="shared" si="41"/>
        <v>1</v>
      </c>
      <c r="O39" s="66">
        <f t="shared" si="5"/>
        <v>1.00235297</v>
      </c>
      <c r="P39" s="66">
        <f t="shared" si="6"/>
        <v>134474.26030856001</v>
      </c>
      <c r="Q39" s="74">
        <f t="shared" si="7"/>
        <v>0</v>
      </c>
      <c r="R39" s="75">
        <f t="shared" si="8"/>
        <v>0</v>
      </c>
      <c r="S39" s="66">
        <f t="shared" si="9"/>
        <v>0</v>
      </c>
      <c r="T39" s="10">
        <f t="shared" si="21"/>
        <v>0.06</v>
      </c>
      <c r="U39" s="74">
        <f t="shared" si="43"/>
        <v>19</v>
      </c>
      <c r="V39" s="74">
        <v>252</v>
      </c>
      <c r="W39" s="70">
        <f t="shared" si="10"/>
        <v>1.004402955</v>
      </c>
      <c r="X39" s="66">
        <f t="shared" si="11"/>
        <v>592.08411679000005</v>
      </c>
      <c r="Y39" s="66">
        <v>0</v>
      </c>
      <c r="Z39" s="67">
        <f t="shared" si="12"/>
        <v>0</v>
      </c>
      <c r="AA39" s="68" t="str">
        <f t="shared" si="23"/>
        <v>A+INCORP J=</v>
      </c>
      <c r="AB39" s="11">
        <f t="shared" si="24"/>
        <v>42699</v>
      </c>
      <c r="AC39" s="3"/>
      <c r="AD39" s="16">
        <f t="shared" si="31"/>
        <v>28</v>
      </c>
      <c r="AE39" s="17">
        <f t="shared" si="32"/>
        <v>43521</v>
      </c>
      <c r="AF39" s="36">
        <f t="shared" si="33"/>
        <v>60449.826637599843</v>
      </c>
      <c r="AG39" s="19">
        <f t="shared" si="34"/>
        <v>21</v>
      </c>
      <c r="AH39" s="35">
        <v>0.06</v>
      </c>
      <c r="AI39" s="41">
        <f t="shared" si="35"/>
        <v>307.89761520000002</v>
      </c>
      <c r="AJ39" s="41">
        <v>3113.21</v>
      </c>
      <c r="AK39" s="37">
        <v>0</v>
      </c>
      <c r="AL39" s="19">
        <v>0</v>
      </c>
      <c r="AM39" s="16">
        <f t="shared" si="36"/>
        <v>28</v>
      </c>
      <c r="AN39" s="38" t="s">
        <v>85</v>
      </c>
      <c r="AO39" s="17">
        <f t="shared" si="25"/>
        <v>43549</v>
      </c>
      <c r="AQ39" s="244"/>
      <c r="AR39" s="248"/>
      <c r="GG39" s="1"/>
      <c r="GJ39" s="1"/>
      <c r="GK39" s="22">
        <f t="shared" si="26"/>
        <v>43549</v>
      </c>
      <c r="GL39" s="21">
        <f t="shared" si="37"/>
        <v>29</v>
      </c>
      <c r="GM39" s="39">
        <f t="shared" ca="1" si="27"/>
        <v>3113.21</v>
      </c>
      <c r="GN39" s="39">
        <f t="shared" ca="1" si="28"/>
        <v>288.49041735999998</v>
      </c>
      <c r="GO39" s="39">
        <f t="shared" ca="1" si="42"/>
        <v>3401.7004173599998</v>
      </c>
      <c r="GP39" s="39" t="str">
        <f t="shared" ca="1" si="40"/>
        <v>Não Pago</v>
      </c>
      <c r="GQ39" s="1"/>
      <c r="GR39" s="4"/>
      <c r="GS39" s="6"/>
      <c r="GT39" s="6"/>
      <c r="GU39" s="6"/>
      <c r="GV39" s="6"/>
      <c r="GW39" s="6"/>
      <c r="GY39" s="1"/>
      <c r="GZ39" s="8"/>
      <c r="HA39" s="8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40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7"/>
      <c r="JP39" s="1"/>
      <c r="JQ39" s="1"/>
      <c r="JR39" s="1"/>
      <c r="JS39" s="1"/>
      <c r="JT39" s="1"/>
      <c r="JU39" s="1"/>
      <c r="JV39" s="1"/>
      <c r="JW39" s="1"/>
      <c r="JX39" s="1"/>
      <c r="JY39" s="3"/>
      <c r="JZ39" s="19"/>
      <c r="KA39" s="19"/>
      <c r="KB39" s="19"/>
      <c r="KC39" s="19"/>
      <c r="KD39" s="42"/>
      <c r="KE39" s="42"/>
    </row>
    <row r="40" spans="1:291" x14ac:dyDescent="0.2">
      <c r="A40" s="196">
        <f t="shared" si="13"/>
        <v>42698</v>
      </c>
      <c r="B40" s="66">
        <f t="shared" si="1"/>
        <v>135114.29032358999</v>
      </c>
      <c r="C40" s="66">
        <f t="shared" si="14"/>
        <v>134158.58917299999</v>
      </c>
      <c r="D40" s="77">
        <f t="shared" si="15"/>
        <v>4740.53</v>
      </c>
      <c r="E40" s="67">
        <f>VLOOKUP(A40,[1]Plan1!$DQ$117:$DS$314,3)</f>
        <v>4752.8599999999997</v>
      </c>
      <c r="F40" s="11">
        <f t="shared" si="16"/>
        <v>42668</v>
      </c>
      <c r="G40" s="73">
        <f t="shared" si="2"/>
        <v>2.6009749964666096E-3</v>
      </c>
      <c r="H40" s="11">
        <f t="shared" si="17"/>
        <v>42699</v>
      </c>
      <c r="I40" s="11">
        <f t="shared" si="3"/>
        <v>42699</v>
      </c>
      <c r="J40" s="1">
        <f t="shared" si="18"/>
        <v>21</v>
      </c>
      <c r="K40" s="1">
        <f t="shared" si="19"/>
        <v>20</v>
      </c>
      <c r="L40" s="66">
        <f t="shared" si="4"/>
        <v>1.0024769600000001</v>
      </c>
      <c r="M40" s="70">
        <f t="shared" si="20"/>
        <v>1</v>
      </c>
      <c r="N40" s="70">
        <f t="shared" si="41"/>
        <v>1</v>
      </c>
      <c r="O40" s="66">
        <f t="shared" si="5"/>
        <v>1.0024769600000001</v>
      </c>
      <c r="P40" s="66">
        <f t="shared" si="6"/>
        <v>134490.89463202999</v>
      </c>
      <c r="Q40" s="74">
        <f t="shared" si="7"/>
        <v>0</v>
      </c>
      <c r="R40" s="75">
        <f t="shared" si="8"/>
        <v>0</v>
      </c>
      <c r="S40" s="66">
        <f t="shared" si="9"/>
        <v>0</v>
      </c>
      <c r="T40" s="10">
        <f t="shared" si="21"/>
        <v>0.06</v>
      </c>
      <c r="U40" s="74">
        <f t="shared" si="43"/>
        <v>20</v>
      </c>
      <c r="V40" s="74">
        <v>252</v>
      </c>
      <c r="W40" s="70">
        <f t="shared" si="10"/>
        <v>1.004635226</v>
      </c>
      <c r="X40" s="66">
        <f t="shared" si="11"/>
        <v>623.39569156000005</v>
      </c>
      <c r="Y40" s="66">
        <v>0</v>
      </c>
      <c r="Z40" s="67">
        <f t="shared" si="12"/>
        <v>0</v>
      </c>
      <c r="AA40" s="68" t="str">
        <f t="shared" si="23"/>
        <v>A+INCORP J=</v>
      </c>
      <c r="AB40" s="11">
        <f t="shared" si="24"/>
        <v>42699</v>
      </c>
      <c r="AC40" s="3"/>
      <c r="AD40" s="16">
        <f t="shared" si="31"/>
        <v>29</v>
      </c>
      <c r="AE40" s="17">
        <f t="shared" si="32"/>
        <v>43549</v>
      </c>
      <c r="AF40" s="36">
        <f t="shared" si="33"/>
        <v>57588.73702664984</v>
      </c>
      <c r="AG40" s="19">
        <f t="shared" si="34"/>
        <v>18</v>
      </c>
      <c r="AH40" s="35">
        <v>0.06</v>
      </c>
      <c r="AI40" s="41">
        <f t="shared" si="35"/>
        <v>252.12038905</v>
      </c>
      <c r="AJ40" s="41">
        <v>3113.21</v>
      </c>
      <c r="AK40" s="37">
        <v>0</v>
      </c>
      <c r="AL40" s="19">
        <v>0</v>
      </c>
      <c r="AM40" s="16">
        <f t="shared" si="36"/>
        <v>29</v>
      </c>
      <c r="AN40" s="38" t="s">
        <v>85</v>
      </c>
      <c r="AO40" s="17">
        <f t="shared" si="25"/>
        <v>43580</v>
      </c>
      <c r="AQ40" s="244"/>
      <c r="AR40" s="248"/>
      <c r="GG40" s="1"/>
      <c r="GH40" s="47" t="s">
        <v>99</v>
      </c>
      <c r="GI40" s="43">
        <f>VLOOKUP(GI$15,$A$10:$P$3298,16)</f>
        <v>100697.55906595</v>
      </c>
      <c r="GJ40" s="1"/>
      <c r="GK40" s="22">
        <f t="shared" si="26"/>
        <v>43580</v>
      </c>
      <c r="GL40" s="21">
        <f t="shared" si="37"/>
        <v>30</v>
      </c>
      <c r="GM40" s="39">
        <f t="shared" ca="1" si="27"/>
        <v>3113.21</v>
      </c>
      <c r="GN40" s="39">
        <f t="shared" ca="1" si="28"/>
        <v>340.89433819999999</v>
      </c>
      <c r="GO40" s="39">
        <f t="shared" ca="1" si="42"/>
        <v>3454.1043381999998</v>
      </c>
      <c r="GP40" s="39" t="str">
        <f t="shared" ca="1" si="40"/>
        <v>Não Pago</v>
      </c>
      <c r="GQ40" s="1"/>
      <c r="GR40" s="4"/>
      <c r="GS40" s="6"/>
      <c r="GT40" s="6"/>
      <c r="GU40" s="6"/>
      <c r="GV40" s="6"/>
      <c r="GW40" s="6"/>
      <c r="GY40" s="1"/>
      <c r="GZ40" s="8"/>
      <c r="HA40" s="8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40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7"/>
      <c r="JP40" s="1"/>
      <c r="JQ40" s="1"/>
      <c r="JR40" s="1"/>
      <c r="JS40" s="1"/>
      <c r="JT40" s="1"/>
      <c r="JU40" s="1"/>
      <c r="JV40" s="1"/>
      <c r="JW40" s="1"/>
      <c r="JX40" s="1"/>
      <c r="JY40" s="3"/>
      <c r="JZ40" s="19"/>
      <c r="KA40" s="19"/>
      <c r="KB40" s="19"/>
      <c r="KC40" s="19"/>
      <c r="KD40" s="42"/>
      <c r="KE40" s="42"/>
    </row>
    <row r="41" spans="1:291" x14ac:dyDescent="0.2">
      <c r="A41" s="197">
        <f t="shared" si="13"/>
        <v>42699</v>
      </c>
      <c r="B41" s="79">
        <f t="shared" si="1"/>
        <v>135162.25390881</v>
      </c>
      <c r="C41" s="79">
        <f t="shared" si="14"/>
        <v>134158.58917299999</v>
      </c>
      <c r="D41" s="80">
        <f t="shared" si="15"/>
        <v>4740.53</v>
      </c>
      <c r="E41" s="81">
        <f>VLOOKUP(A40,[1]Plan1!$DQ$117:$DS$314,3)</f>
        <v>4752.8599999999997</v>
      </c>
      <c r="F41" s="78">
        <f t="shared" si="16"/>
        <v>42668</v>
      </c>
      <c r="G41" s="82">
        <f t="shared" si="2"/>
        <v>2.6009749964666096E-3</v>
      </c>
      <c r="H41" s="78">
        <f t="shared" si="17"/>
        <v>42730</v>
      </c>
      <c r="I41" s="78">
        <f t="shared" si="3"/>
        <v>42699</v>
      </c>
      <c r="J41" s="7">
        <f t="shared" si="18"/>
        <v>21</v>
      </c>
      <c r="K41" s="7">
        <f t="shared" si="19"/>
        <v>21</v>
      </c>
      <c r="L41" s="79">
        <f>TRUNC((E41/D41)^TRUNC((K41/J41),9),8)</f>
        <v>1.00260097</v>
      </c>
      <c r="M41" s="83">
        <f t="shared" si="20"/>
        <v>1</v>
      </c>
      <c r="N41" s="83">
        <f t="shared" si="41"/>
        <v>1</v>
      </c>
      <c r="O41" s="79">
        <f t="shared" ref="O41:O104" si="44">TRUNC(TRUNC((L41*N41),15),8)</f>
        <v>1.00260097</v>
      </c>
      <c r="P41" s="79">
        <f t="shared" si="6"/>
        <v>134507.53163868</v>
      </c>
      <c r="Q41" s="84">
        <f t="shared" si="7"/>
        <v>1</v>
      </c>
      <c r="R41" s="85">
        <f t="shared" ref="R41:R104" si="45">IF(Q41&gt;0,(S41/C41),0)</f>
        <v>2.3205446771547799E-2</v>
      </c>
      <c r="S41" s="79">
        <f t="shared" ref="S41:S104" si="46">IF($Q41&gt;0,VLOOKUP($A41,$AE$10:$AK$114,6),0)</f>
        <v>3113.21</v>
      </c>
      <c r="T41" s="50">
        <f t="shared" si="21"/>
        <v>0.06</v>
      </c>
      <c r="U41" s="84">
        <f t="shared" si="43"/>
        <v>21</v>
      </c>
      <c r="V41" s="84">
        <v>252</v>
      </c>
      <c r="W41" s="83">
        <f t="shared" si="10"/>
        <v>1.004867551</v>
      </c>
      <c r="X41" s="79">
        <f t="shared" si="11"/>
        <v>654.72227012999997</v>
      </c>
      <c r="Y41" s="79">
        <v>0</v>
      </c>
      <c r="Z41" s="81">
        <f t="shared" si="12"/>
        <v>3767.9322701299998</v>
      </c>
      <c r="AA41" s="86" t="str">
        <f t="shared" si="23"/>
        <v>A+INCORP J=</v>
      </c>
      <c r="AB41" s="78">
        <f t="shared" si="24"/>
        <v>42699</v>
      </c>
      <c r="AC41" s="3"/>
      <c r="AD41" s="16">
        <f t="shared" si="31"/>
        <v>30</v>
      </c>
      <c r="AE41" s="17">
        <f t="shared" si="32"/>
        <v>43580</v>
      </c>
      <c r="AF41" s="36">
        <f t="shared" si="33"/>
        <v>54769.225496679843</v>
      </c>
      <c r="AG41" s="19">
        <f t="shared" si="34"/>
        <v>22</v>
      </c>
      <c r="AH41" s="35">
        <v>0.06</v>
      </c>
      <c r="AI41" s="41">
        <f t="shared" si="35"/>
        <v>293.69847003000001</v>
      </c>
      <c r="AJ41" s="41">
        <v>3113.21</v>
      </c>
      <c r="AK41" s="37">
        <v>0</v>
      </c>
      <c r="AL41" s="19">
        <v>0</v>
      </c>
      <c r="AM41" s="16">
        <f t="shared" si="36"/>
        <v>30</v>
      </c>
      <c r="AN41" s="38" t="s">
        <v>85</v>
      </c>
      <c r="AO41" s="17">
        <f t="shared" si="25"/>
        <v>43612</v>
      </c>
      <c r="AQ41" s="245"/>
      <c r="AR41" s="51"/>
      <c r="GG41" s="1"/>
      <c r="GH41" s="23" t="s">
        <v>70</v>
      </c>
      <c r="GI41" s="43">
        <f>VLOOKUP(GI$15,$A$10:$X$3298,24)</f>
        <v>466.75594390999998</v>
      </c>
      <c r="GJ41" s="1"/>
      <c r="GK41" s="22">
        <f t="shared" si="26"/>
        <v>43612</v>
      </c>
      <c r="GL41" s="21">
        <f t="shared" si="37"/>
        <v>31</v>
      </c>
      <c r="GM41" s="39">
        <f t="shared" ca="1" si="27"/>
        <v>3113.21</v>
      </c>
      <c r="GN41" s="39">
        <f t="shared" ca="1" si="28"/>
        <v>313.64466341000002</v>
      </c>
      <c r="GO41" s="39">
        <f t="shared" ca="1" si="42"/>
        <v>3426.8546634100003</v>
      </c>
      <c r="GP41" s="39" t="str">
        <f t="shared" ca="1" si="40"/>
        <v>Não Pago</v>
      </c>
      <c r="GQ41" s="1"/>
      <c r="GR41" s="4"/>
      <c r="GS41" s="6"/>
      <c r="GT41" s="6"/>
      <c r="GU41" s="6"/>
      <c r="GV41" s="6"/>
      <c r="GW41" s="6"/>
      <c r="GY41" s="1"/>
      <c r="GZ41" s="5"/>
      <c r="HA41" s="5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40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7"/>
      <c r="JP41" s="1"/>
      <c r="JQ41" s="1"/>
      <c r="JR41" s="1"/>
      <c r="JS41" s="1"/>
      <c r="JT41" s="1"/>
      <c r="JU41" s="1"/>
      <c r="JV41" s="1"/>
      <c r="JW41" s="1"/>
      <c r="JX41" s="1"/>
      <c r="JY41" s="3"/>
      <c r="JZ41" s="19"/>
      <c r="KA41" s="19"/>
      <c r="KB41" s="19"/>
      <c r="KC41" s="19"/>
      <c r="KD41" s="42"/>
      <c r="KE41" s="42"/>
    </row>
    <row r="42" spans="1:291" x14ac:dyDescent="0.2">
      <c r="A42" s="196">
        <f t="shared" si="13"/>
        <v>42700</v>
      </c>
      <c r="B42" s="66">
        <f t="shared" si="1"/>
        <v>132090.89722482002</v>
      </c>
      <c r="C42" s="66">
        <f t="shared" ref="C42:C105" si="47">TRUNC(IF(Q41&gt;0,P41-S41+X41,C41),8)</f>
        <v>132049.04390881001</v>
      </c>
      <c r="D42" s="77">
        <f t="shared" si="15"/>
        <v>4752.8599999999997</v>
      </c>
      <c r="E42" s="67">
        <f>VLOOKUP(A41,[1]Plan1!$DQ$117:$DS$314,3)</f>
        <v>4761.42</v>
      </c>
      <c r="F42" s="11">
        <f t="shared" si="16"/>
        <v>42700</v>
      </c>
      <c r="G42" s="73">
        <f t="shared" si="2"/>
        <v>1.8010208590197863E-3</v>
      </c>
      <c r="H42" s="11">
        <f t="shared" si="17"/>
        <v>42730</v>
      </c>
      <c r="I42" s="11">
        <f t="shared" si="3"/>
        <v>42730</v>
      </c>
      <c r="J42" s="1">
        <f t="shared" si="18"/>
        <v>21</v>
      </c>
      <c r="K42" s="1">
        <f t="shared" si="19"/>
        <v>1</v>
      </c>
      <c r="L42" s="66">
        <f t="shared" si="4"/>
        <v>1.00008568</v>
      </c>
      <c r="M42" s="70">
        <f t="shared" ref="M42:M105" si="48">IF(I42&gt;I41,L41,M41)</f>
        <v>1.00260097</v>
      </c>
      <c r="N42" s="70">
        <f t="shared" si="41"/>
        <v>1.00260097</v>
      </c>
      <c r="O42" s="66">
        <f t="shared" si="44"/>
        <v>1.00268687</v>
      </c>
      <c r="P42" s="66">
        <f t="shared" si="6"/>
        <v>132060.35787089</v>
      </c>
      <c r="Q42" s="74">
        <f t="shared" si="7"/>
        <v>0</v>
      </c>
      <c r="R42" s="75">
        <f t="shared" si="45"/>
        <v>0</v>
      </c>
      <c r="S42" s="66">
        <f t="shared" si="46"/>
        <v>0</v>
      </c>
      <c r="T42" s="10">
        <f t="shared" si="21"/>
        <v>0.06</v>
      </c>
      <c r="U42" s="74">
        <f t="shared" si="43"/>
        <v>1</v>
      </c>
      <c r="V42" s="74">
        <v>252</v>
      </c>
      <c r="W42" s="70">
        <f t="shared" si="10"/>
        <v>1.0002312529999999</v>
      </c>
      <c r="X42" s="66">
        <f t="shared" si="11"/>
        <v>30.539353930000001</v>
      </c>
      <c r="Y42" s="66">
        <v>0</v>
      </c>
      <c r="Z42" s="67">
        <f t="shared" si="12"/>
        <v>0</v>
      </c>
      <c r="AA42" s="68" t="str">
        <f t="shared" si="23"/>
        <v>A+INCORP J=</v>
      </c>
      <c r="AB42" s="11">
        <f t="shared" si="24"/>
        <v>42730</v>
      </c>
      <c r="AC42" s="3"/>
      <c r="AD42" s="16">
        <f t="shared" si="31"/>
        <v>31</v>
      </c>
      <c r="AE42" s="17">
        <f t="shared" si="32"/>
        <v>43612</v>
      </c>
      <c r="AF42" s="36">
        <f t="shared" si="33"/>
        <v>51922.607495009841</v>
      </c>
      <c r="AG42" s="19">
        <f t="shared" si="34"/>
        <v>21</v>
      </c>
      <c r="AH42" s="35">
        <v>0.06</v>
      </c>
      <c r="AI42" s="41">
        <f t="shared" si="35"/>
        <v>266.59199833000002</v>
      </c>
      <c r="AJ42" s="41">
        <v>3113.21</v>
      </c>
      <c r="AK42" s="37">
        <v>0</v>
      </c>
      <c r="AL42" s="19">
        <v>0</v>
      </c>
      <c r="AM42" s="16">
        <f t="shared" si="36"/>
        <v>31</v>
      </c>
      <c r="AN42" s="38" t="s">
        <v>85</v>
      </c>
      <c r="AO42" s="17">
        <f t="shared" si="25"/>
        <v>43641</v>
      </c>
      <c r="AP42" s="7"/>
      <c r="AQ42" s="244"/>
      <c r="AR42" s="250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23" t="s">
        <v>100</v>
      </c>
      <c r="GI42" s="43">
        <f>(GI40+GI41)</f>
        <v>101164.31500986</v>
      </c>
      <c r="GJ42" s="7"/>
      <c r="GK42" s="22">
        <f t="shared" si="26"/>
        <v>43641</v>
      </c>
      <c r="GL42" s="21">
        <f t="shared" si="37"/>
        <v>32</v>
      </c>
      <c r="GM42" s="39">
        <f t="shared" ca="1" si="27"/>
        <v>3113.21</v>
      </c>
      <c r="GN42" s="39">
        <f t="shared" ca="1" si="28"/>
        <v>286.06944833</v>
      </c>
      <c r="GO42" s="39">
        <f t="shared" ca="1" si="42"/>
        <v>3399.2794483299999</v>
      </c>
      <c r="GP42" s="39" t="str">
        <f t="shared" ca="1" si="40"/>
        <v>Não Pago</v>
      </c>
      <c r="GQ42" s="7"/>
      <c r="GR42" s="4"/>
      <c r="GS42" s="6"/>
      <c r="GT42" s="6"/>
      <c r="GU42" s="6"/>
      <c r="GV42" s="6"/>
      <c r="GW42" s="6"/>
      <c r="GY42" s="7"/>
      <c r="GZ42" s="51"/>
      <c r="HA42" s="51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44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45"/>
      <c r="JZ42" s="46"/>
      <c r="KA42" s="46"/>
      <c r="KB42" s="46"/>
      <c r="KC42" s="46"/>
      <c r="KD42" s="46"/>
      <c r="KE42" s="46"/>
    </row>
    <row r="43" spans="1:291" x14ac:dyDescent="0.2">
      <c r="A43" s="196">
        <f t="shared" si="13"/>
        <v>42701</v>
      </c>
      <c r="B43" s="66">
        <f t="shared" si="1"/>
        <v>132090.89722482002</v>
      </c>
      <c r="C43" s="66">
        <f t="shared" si="47"/>
        <v>132049.04390881001</v>
      </c>
      <c r="D43" s="77">
        <f t="shared" si="15"/>
        <v>4752.8599999999997</v>
      </c>
      <c r="E43" s="67">
        <f>VLOOKUP(A42,[1]Plan1!$DQ$117:$DS$314,3)</f>
        <v>4761.42</v>
      </c>
      <c r="F43" s="11">
        <f t="shared" si="16"/>
        <v>42700</v>
      </c>
      <c r="G43" s="73">
        <f t="shared" si="2"/>
        <v>1.8010208590197863E-3</v>
      </c>
      <c r="H43" s="11">
        <f t="shared" si="17"/>
        <v>42730</v>
      </c>
      <c r="I43" s="11">
        <f t="shared" si="3"/>
        <v>42730</v>
      </c>
      <c r="J43" s="1">
        <f t="shared" si="18"/>
        <v>21</v>
      </c>
      <c r="K43" s="1">
        <f t="shared" si="19"/>
        <v>1</v>
      </c>
      <c r="L43" s="66">
        <f t="shared" si="4"/>
        <v>1.00008568</v>
      </c>
      <c r="M43" s="70">
        <f t="shared" si="48"/>
        <v>1.00260097</v>
      </c>
      <c r="N43" s="70">
        <f t="shared" si="41"/>
        <v>1.00260097</v>
      </c>
      <c r="O43" s="66">
        <f t="shared" si="44"/>
        <v>1.00268687</v>
      </c>
      <c r="P43" s="66">
        <f t="shared" si="6"/>
        <v>132060.35787089</v>
      </c>
      <c r="Q43" s="74">
        <f t="shared" si="7"/>
        <v>0</v>
      </c>
      <c r="R43" s="75">
        <f t="shared" si="45"/>
        <v>0</v>
      </c>
      <c r="S43" s="66">
        <f t="shared" si="46"/>
        <v>0</v>
      </c>
      <c r="T43" s="10">
        <f t="shared" si="21"/>
        <v>0.06</v>
      </c>
      <c r="U43" s="74">
        <f t="shared" si="43"/>
        <v>1</v>
      </c>
      <c r="V43" s="74">
        <v>252</v>
      </c>
      <c r="W43" s="70">
        <f t="shared" si="10"/>
        <v>1.0002312529999999</v>
      </c>
      <c r="X43" s="66">
        <f t="shared" si="11"/>
        <v>30.539353930000001</v>
      </c>
      <c r="Y43" s="66">
        <v>0</v>
      </c>
      <c r="Z43" s="67">
        <f t="shared" si="12"/>
        <v>0</v>
      </c>
      <c r="AA43" s="68" t="str">
        <f t="shared" si="23"/>
        <v>A+INCORP J=</v>
      </c>
      <c r="AB43" s="11">
        <f t="shared" si="24"/>
        <v>42730</v>
      </c>
      <c r="AC43" s="3"/>
      <c r="AD43" s="16">
        <f t="shared" si="31"/>
        <v>32</v>
      </c>
      <c r="AE43" s="17">
        <f t="shared" si="32"/>
        <v>43641</v>
      </c>
      <c r="AF43" s="36">
        <f t="shared" si="33"/>
        <v>49050.070515249841</v>
      </c>
      <c r="AG43" s="19">
        <f t="shared" si="34"/>
        <v>20</v>
      </c>
      <c r="AH43" s="35">
        <v>0.06</v>
      </c>
      <c r="AI43" s="41">
        <f t="shared" si="35"/>
        <v>240.67302024</v>
      </c>
      <c r="AJ43" s="41">
        <v>3113.21</v>
      </c>
      <c r="AK43" s="37">
        <v>0</v>
      </c>
      <c r="AL43" s="19">
        <v>0</v>
      </c>
      <c r="AM43" s="16">
        <f t="shared" si="36"/>
        <v>32</v>
      </c>
      <c r="AN43" s="38" t="s">
        <v>85</v>
      </c>
      <c r="AO43" s="17">
        <f t="shared" si="25"/>
        <v>43671</v>
      </c>
      <c r="GG43" s="1"/>
      <c r="GH43" s="47" t="s">
        <v>101</v>
      </c>
      <c r="GI43" s="43">
        <f>VLOOKUP(GI$15,$A$10:$X$3298,19)</f>
        <v>3113.21</v>
      </c>
      <c r="GJ43" s="1"/>
      <c r="GK43" s="22">
        <f t="shared" si="26"/>
        <v>43671</v>
      </c>
      <c r="GL43" s="21">
        <f t="shared" si="37"/>
        <v>33</v>
      </c>
      <c r="GM43" s="39">
        <f t="shared" ca="1" si="27"/>
        <v>3113.21</v>
      </c>
      <c r="GN43" s="39">
        <f t="shared" ca="1" si="28"/>
        <v>300.36097912999998</v>
      </c>
      <c r="GO43" s="39">
        <f t="shared" ca="1" si="42"/>
        <v>3413.5709791300001</v>
      </c>
      <c r="GP43" s="39" t="str">
        <f t="shared" ca="1" si="40"/>
        <v>Não Pago</v>
      </c>
      <c r="GQ43" s="1"/>
      <c r="GR43" s="4"/>
      <c r="GS43" s="6"/>
      <c r="GT43" s="6"/>
      <c r="GU43" s="6"/>
      <c r="GV43" s="6"/>
      <c r="GW43" s="6"/>
      <c r="GY43" s="1"/>
      <c r="GZ43" s="5"/>
      <c r="HA43" s="5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40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7"/>
      <c r="JP43" s="1"/>
      <c r="JQ43" s="1"/>
      <c r="JR43" s="1"/>
      <c r="JS43" s="1"/>
      <c r="JT43" s="1"/>
      <c r="JU43" s="1"/>
      <c r="JV43" s="1"/>
      <c r="JW43" s="1"/>
      <c r="JX43" s="1"/>
      <c r="JY43" s="3"/>
      <c r="JZ43" s="19"/>
      <c r="KA43" s="19"/>
      <c r="KB43" s="19"/>
      <c r="KC43" s="19"/>
      <c r="KD43" s="42"/>
      <c r="KE43" s="42"/>
    </row>
    <row r="44" spans="1:291" x14ac:dyDescent="0.2">
      <c r="A44" s="196">
        <f t="shared" si="13"/>
        <v>42702</v>
      </c>
      <c r="B44" s="66">
        <f t="shared" si="1"/>
        <v>132090.89722482002</v>
      </c>
      <c r="C44" s="66">
        <f t="shared" si="47"/>
        <v>132049.04390881001</v>
      </c>
      <c r="D44" s="77">
        <f t="shared" si="15"/>
        <v>4752.8599999999997</v>
      </c>
      <c r="E44" s="67">
        <f>VLOOKUP(A43,[1]Plan1!$DQ$117:$DS$314,3)</f>
        <v>4761.42</v>
      </c>
      <c r="F44" s="11">
        <f t="shared" si="16"/>
        <v>42700</v>
      </c>
      <c r="G44" s="73">
        <f t="shared" si="2"/>
        <v>1.8010208590197863E-3</v>
      </c>
      <c r="H44" s="11">
        <f t="shared" si="17"/>
        <v>42730</v>
      </c>
      <c r="I44" s="11">
        <f t="shared" si="3"/>
        <v>42730</v>
      </c>
      <c r="J44" s="1">
        <f t="shared" si="18"/>
        <v>21</v>
      </c>
      <c r="K44" s="1">
        <f t="shared" si="19"/>
        <v>1</v>
      </c>
      <c r="L44" s="66">
        <f t="shared" si="4"/>
        <v>1.00008568</v>
      </c>
      <c r="M44" s="70">
        <f t="shared" si="48"/>
        <v>1.00260097</v>
      </c>
      <c r="N44" s="70">
        <f t="shared" si="41"/>
        <v>1.00260097</v>
      </c>
      <c r="O44" s="66">
        <f t="shared" si="44"/>
        <v>1.00268687</v>
      </c>
      <c r="P44" s="66">
        <f t="shared" si="6"/>
        <v>132060.35787089</v>
      </c>
      <c r="Q44" s="74">
        <f t="shared" si="7"/>
        <v>0</v>
      </c>
      <c r="R44" s="75">
        <f t="shared" si="45"/>
        <v>0</v>
      </c>
      <c r="S44" s="66">
        <f t="shared" si="46"/>
        <v>0</v>
      </c>
      <c r="T44" s="10">
        <f t="shared" si="21"/>
        <v>0.06</v>
      </c>
      <c r="U44" s="74">
        <f t="shared" si="43"/>
        <v>1</v>
      </c>
      <c r="V44" s="74">
        <v>252</v>
      </c>
      <c r="W44" s="70">
        <f t="shared" si="10"/>
        <v>1.0002312529999999</v>
      </c>
      <c r="X44" s="66">
        <f t="shared" si="11"/>
        <v>30.539353930000001</v>
      </c>
      <c r="Y44" s="66">
        <v>0</v>
      </c>
      <c r="Z44" s="67">
        <f t="shared" si="12"/>
        <v>0</v>
      </c>
      <c r="AA44" s="68" t="str">
        <f t="shared" si="23"/>
        <v>A+INCORP J=</v>
      </c>
      <c r="AB44" s="11">
        <f t="shared" si="24"/>
        <v>42730</v>
      </c>
      <c r="AC44" s="3"/>
      <c r="AD44" s="16">
        <f t="shared" si="31"/>
        <v>33</v>
      </c>
      <c r="AE44" s="17">
        <f t="shared" si="32"/>
        <v>43671</v>
      </c>
      <c r="AF44" s="36">
        <f t="shared" si="33"/>
        <v>46187.012392319841</v>
      </c>
      <c r="AG44" s="19">
        <f t="shared" si="34"/>
        <v>22</v>
      </c>
      <c r="AH44" s="35">
        <v>0.06</v>
      </c>
      <c r="AI44" s="41">
        <f t="shared" si="35"/>
        <v>250.15187707000001</v>
      </c>
      <c r="AJ44" s="41">
        <v>3113.21</v>
      </c>
      <c r="AK44" s="37">
        <v>0</v>
      </c>
      <c r="AL44" s="19">
        <v>0</v>
      </c>
      <c r="AM44" s="16">
        <f t="shared" si="36"/>
        <v>33</v>
      </c>
      <c r="AN44" s="38" t="s">
        <v>85</v>
      </c>
      <c r="AO44" s="17">
        <f t="shared" si="25"/>
        <v>43703</v>
      </c>
      <c r="GG44" s="1"/>
      <c r="GH44" s="23" t="s">
        <v>102</v>
      </c>
      <c r="GI44" s="43">
        <f>VLOOKUP(GI$15,$A$10:$X$3298,24)</f>
        <v>466.75594390999998</v>
      </c>
      <c r="GJ44" s="1"/>
      <c r="GK44" s="22"/>
      <c r="GL44" s="21"/>
      <c r="GM44" s="39"/>
      <c r="GN44" s="39"/>
      <c r="GO44" s="39"/>
      <c r="GP44" s="39"/>
      <c r="GQ44" s="1"/>
      <c r="GR44" s="4"/>
      <c r="GS44" s="6"/>
      <c r="GT44" s="6"/>
      <c r="GU44" s="6"/>
      <c r="GV44" s="6"/>
      <c r="GW44" s="6"/>
      <c r="GY44" s="1"/>
      <c r="GZ44" s="5"/>
      <c r="HA44" s="5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40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7"/>
      <c r="JP44" s="1"/>
      <c r="JQ44" s="1"/>
      <c r="JR44" s="1"/>
      <c r="JS44" s="1"/>
      <c r="JT44" s="1"/>
      <c r="JU44" s="1"/>
      <c r="JV44" s="1"/>
      <c r="JW44" s="1"/>
      <c r="JX44" s="1"/>
      <c r="JY44" s="3"/>
      <c r="JZ44" s="19"/>
      <c r="KA44" s="19"/>
      <c r="KB44" s="19"/>
      <c r="KC44" s="19"/>
      <c r="KD44" s="42"/>
      <c r="KE44" s="42"/>
    </row>
    <row r="45" spans="1:291" x14ac:dyDescent="0.2">
      <c r="A45" s="196">
        <f t="shared" si="13"/>
        <v>42703</v>
      </c>
      <c r="B45" s="66">
        <f t="shared" si="1"/>
        <v>132132.76541562</v>
      </c>
      <c r="C45" s="66">
        <f t="shared" si="47"/>
        <v>132049.04390881001</v>
      </c>
      <c r="D45" s="77">
        <f t="shared" si="15"/>
        <v>4752.8599999999997</v>
      </c>
      <c r="E45" s="67">
        <f>VLOOKUP(A44,[1]Plan1!$DQ$117:$DS$314,3)</f>
        <v>4761.42</v>
      </c>
      <c r="F45" s="11">
        <f t="shared" si="16"/>
        <v>42700</v>
      </c>
      <c r="G45" s="73">
        <f t="shared" si="2"/>
        <v>1.8010208590197863E-3</v>
      </c>
      <c r="H45" s="11">
        <f t="shared" si="17"/>
        <v>42730</v>
      </c>
      <c r="I45" s="11">
        <f t="shared" si="3"/>
        <v>42730</v>
      </c>
      <c r="J45" s="1">
        <f t="shared" si="18"/>
        <v>21</v>
      </c>
      <c r="K45" s="1">
        <f t="shared" si="19"/>
        <v>2</v>
      </c>
      <c r="L45" s="66">
        <f t="shared" si="4"/>
        <v>1.0001713800000001</v>
      </c>
      <c r="M45" s="70">
        <f t="shared" si="48"/>
        <v>1.00260097</v>
      </c>
      <c r="N45" s="70">
        <f t="shared" si="41"/>
        <v>1.00260097</v>
      </c>
      <c r="O45" s="66">
        <f t="shared" si="44"/>
        <v>1.0027727900000001</v>
      </c>
      <c r="P45" s="66">
        <f t="shared" si="6"/>
        <v>132071.67447395</v>
      </c>
      <c r="Q45" s="74">
        <f t="shared" si="7"/>
        <v>0</v>
      </c>
      <c r="R45" s="75">
        <f t="shared" si="45"/>
        <v>0</v>
      </c>
      <c r="S45" s="66">
        <f t="shared" si="46"/>
        <v>0</v>
      </c>
      <c r="T45" s="10">
        <f t="shared" si="21"/>
        <v>0.06</v>
      </c>
      <c r="U45" s="74">
        <f t="shared" si="43"/>
        <v>2</v>
      </c>
      <c r="V45" s="74">
        <v>252</v>
      </c>
      <c r="W45" s="70">
        <f t="shared" si="10"/>
        <v>1.000462559</v>
      </c>
      <c r="X45" s="66">
        <f t="shared" si="11"/>
        <v>61.090941669999999</v>
      </c>
      <c r="Y45" s="66">
        <v>0</v>
      </c>
      <c r="Z45" s="67">
        <f t="shared" si="12"/>
        <v>0</v>
      </c>
      <c r="AA45" s="68" t="str">
        <f t="shared" si="23"/>
        <v>A+INCORP J=</v>
      </c>
      <c r="AB45" s="11">
        <f t="shared" si="24"/>
        <v>42730</v>
      </c>
      <c r="AC45" s="3"/>
      <c r="AD45" s="16">
        <f t="shared" si="31"/>
        <v>34</v>
      </c>
      <c r="AE45" s="17">
        <f t="shared" si="32"/>
        <v>43703</v>
      </c>
      <c r="AF45" s="36">
        <f t="shared" si="33"/>
        <v>43309.352876239842</v>
      </c>
      <c r="AG45" s="19">
        <f t="shared" si="34"/>
        <v>22</v>
      </c>
      <c r="AH45" s="35">
        <v>0.06</v>
      </c>
      <c r="AI45" s="41">
        <f t="shared" si="35"/>
        <v>235.55048392</v>
      </c>
      <c r="AJ45" s="41">
        <v>3113.21</v>
      </c>
      <c r="AK45" s="37">
        <v>0</v>
      </c>
      <c r="AL45" s="19">
        <v>0</v>
      </c>
      <c r="AM45" s="16">
        <f t="shared" si="36"/>
        <v>34</v>
      </c>
      <c r="AN45" s="38" t="s">
        <v>85</v>
      </c>
      <c r="AO45" s="17">
        <f t="shared" si="25"/>
        <v>43733</v>
      </c>
      <c r="GG45" s="1"/>
      <c r="GH45" s="47" t="s">
        <v>103</v>
      </c>
      <c r="GI45" s="43">
        <f>(GI40-GI43+GI44)</f>
        <v>98051.105009859995</v>
      </c>
      <c r="GJ45" s="1"/>
      <c r="GK45" s="22"/>
      <c r="GL45" s="21"/>
      <c r="GM45" s="39"/>
      <c r="GN45" s="39"/>
      <c r="GO45" s="39"/>
      <c r="GP45" s="39"/>
      <c r="GQ45" s="1"/>
      <c r="GR45" s="4"/>
      <c r="GS45" s="6"/>
      <c r="GT45" s="6"/>
      <c r="GU45" s="6"/>
      <c r="GV45" s="6"/>
      <c r="GW45" s="6"/>
      <c r="GY45" s="1"/>
      <c r="GZ45" s="5"/>
      <c r="HA45" s="5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40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7"/>
      <c r="JP45" s="1"/>
      <c r="JQ45" s="1"/>
      <c r="JR45" s="1"/>
      <c r="JS45" s="1"/>
      <c r="JT45" s="1"/>
      <c r="JU45" s="1"/>
      <c r="JV45" s="1"/>
      <c r="JW45" s="1"/>
      <c r="JX45" s="1"/>
      <c r="JY45" s="3"/>
      <c r="JZ45" s="19"/>
      <c r="KA45" s="19"/>
      <c r="KB45" s="19"/>
      <c r="KC45" s="19"/>
      <c r="KD45" s="42"/>
      <c r="KE45" s="42"/>
    </row>
    <row r="46" spans="1:291" x14ac:dyDescent="0.2">
      <c r="A46" s="196">
        <f t="shared" si="13"/>
        <v>42704</v>
      </c>
      <c r="B46" s="66">
        <f t="shared" si="1"/>
        <v>132174.64716341</v>
      </c>
      <c r="C46" s="66">
        <f t="shared" si="47"/>
        <v>132049.04390881001</v>
      </c>
      <c r="D46" s="77">
        <f t="shared" si="15"/>
        <v>4752.8599999999997</v>
      </c>
      <c r="E46" s="67">
        <f>VLOOKUP(A45,[1]Plan1!$DQ$117:$DS$314,3)</f>
        <v>4761.42</v>
      </c>
      <c r="F46" s="11">
        <f t="shared" si="16"/>
        <v>42700</v>
      </c>
      <c r="G46" s="73">
        <f t="shared" si="2"/>
        <v>1.8010208590197863E-3</v>
      </c>
      <c r="H46" s="11">
        <f t="shared" si="17"/>
        <v>42730</v>
      </c>
      <c r="I46" s="11">
        <f t="shared" si="3"/>
        <v>42730</v>
      </c>
      <c r="J46" s="1">
        <f t="shared" si="18"/>
        <v>21</v>
      </c>
      <c r="K46" s="1">
        <f t="shared" si="19"/>
        <v>3</v>
      </c>
      <c r="L46" s="66">
        <f t="shared" si="4"/>
        <v>1.0002570900000001</v>
      </c>
      <c r="M46" s="70">
        <f t="shared" si="48"/>
        <v>1.00260097</v>
      </c>
      <c r="N46" s="70">
        <f t="shared" si="41"/>
        <v>1.00260097</v>
      </c>
      <c r="O46" s="66">
        <f t="shared" si="44"/>
        <v>1.0028587200000001</v>
      </c>
      <c r="P46" s="66">
        <f t="shared" si="6"/>
        <v>132082.9923975</v>
      </c>
      <c r="Q46" s="74">
        <f t="shared" si="7"/>
        <v>0</v>
      </c>
      <c r="R46" s="75">
        <f t="shared" si="45"/>
        <v>0</v>
      </c>
      <c r="S46" s="66">
        <f t="shared" si="46"/>
        <v>0</v>
      </c>
      <c r="T46" s="10">
        <f t="shared" si="21"/>
        <v>0.06</v>
      </c>
      <c r="U46" s="74">
        <f t="shared" si="43"/>
        <v>3</v>
      </c>
      <c r="V46" s="74">
        <v>252</v>
      </c>
      <c r="W46" s="70">
        <f t="shared" si="10"/>
        <v>1.0006939180000001</v>
      </c>
      <c r="X46" s="66">
        <f t="shared" si="11"/>
        <v>91.654765909999995</v>
      </c>
      <c r="Y46" s="66">
        <v>0</v>
      </c>
      <c r="Z46" s="67">
        <f t="shared" si="12"/>
        <v>0</v>
      </c>
      <c r="AA46" s="68" t="str">
        <f t="shared" si="23"/>
        <v>A+INCORP J=</v>
      </c>
      <c r="AB46" s="11">
        <f t="shared" si="24"/>
        <v>42730</v>
      </c>
      <c r="AC46" s="3"/>
      <c r="AD46" s="16">
        <f t="shared" si="31"/>
        <v>35</v>
      </c>
      <c r="AE46" s="17">
        <f t="shared" si="32"/>
        <v>43733</v>
      </c>
      <c r="AF46" s="36">
        <f t="shared" si="33"/>
        <v>40417.017500939844</v>
      </c>
      <c r="AG46" s="19">
        <f t="shared" si="34"/>
        <v>22</v>
      </c>
      <c r="AH46" s="35">
        <v>0.06</v>
      </c>
      <c r="AI46" s="41">
        <f t="shared" si="35"/>
        <v>220.8746247</v>
      </c>
      <c r="AJ46" s="41">
        <v>3113.21</v>
      </c>
      <c r="AK46" s="37">
        <v>0</v>
      </c>
      <c r="AL46" s="19">
        <v>0</v>
      </c>
      <c r="AM46" s="16">
        <f t="shared" si="36"/>
        <v>35</v>
      </c>
      <c r="AN46" s="38" t="s">
        <v>85</v>
      </c>
      <c r="AO46" s="17">
        <f t="shared" si="25"/>
        <v>43763</v>
      </c>
      <c r="GG46" s="1"/>
      <c r="GH46" s="47" t="s">
        <v>104</v>
      </c>
      <c r="GI46" s="43">
        <f>(GI41-GI44+GI45)</f>
        <v>98051.105009859995</v>
      </c>
      <c r="GJ46" s="1"/>
      <c r="GK46" s="22"/>
      <c r="GL46" s="21"/>
      <c r="GM46" s="39"/>
      <c r="GN46" s="39"/>
      <c r="GO46" s="39"/>
      <c r="GP46" s="39"/>
      <c r="GQ46" s="1"/>
      <c r="GR46" s="4"/>
      <c r="GS46" s="6"/>
      <c r="GT46" s="6"/>
      <c r="GU46" s="6"/>
      <c r="GV46" s="6"/>
      <c r="GW46" s="6"/>
      <c r="GY46" s="1"/>
      <c r="GZ46" s="5"/>
      <c r="HA46" s="5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40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7"/>
      <c r="JP46" s="1"/>
      <c r="JQ46" s="1"/>
      <c r="JR46" s="1"/>
      <c r="JS46" s="1"/>
      <c r="JT46" s="1"/>
      <c r="JU46" s="1"/>
      <c r="JV46" s="1"/>
      <c r="JW46" s="1"/>
      <c r="JX46" s="1"/>
      <c r="JY46" s="3"/>
      <c r="JZ46" s="19"/>
      <c r="KA46" s="19"/>
      <c r="KB46" s="19"/>
      <c r="KC46" s="19"/>
      <c r="KD46" s="42"/>
      <c r="KE46" s="42"/>
    </row>
    <row r="47" spans="1:291" x14ac:dyDescent="0.2">
      <c r="A47" s="196">
        <f t="shared" si="13"/>
        <v>42705</v>
      </c>
      <c r="B47" s="66">
        <f t="shared" si="1"/>
        <v>132216.54128132001</v>
      </c>
      <c r="C47" s="66">
        <f t="shared" si="47"/>
        <v>132049.04390881001</v>
      </c>
      <c r="D47" s="77">
        <f t="shared" si="15"/>
        <v>4752.8599999999997</v>
      </c>
      <c r="E47" s="67">
        <f>VLOOKUP(A46,[1]Plan1!$DQ$117:$DS$314,3)</f>
        <v>4761.42</v>
      </c>
      <c r="F47" s="11">
        <f t="shared" si="16"/>
        <v>42700</v>
      </c>
      <c r="G47" s="73">
        <f t="shared" si="2"/>
        <v>1.8010208590197863E-3</v>
      </c>
      <c r="H47" s="11">
        <f t="shared" si="17"/>
        <v>42730</v>
      </c>
      <c r="I47" s="11">
        <f t="shared" si="3"/>
        <v>42730</v>
      </c>
      <c r="J47" s="1">
        <f t="shared" si="18"/>
        <v>21</v>
      </c>
      <c r="K47" s="1">
        <f t="shared" si="19"/>
        <v>4</v>
      </c>
      <c r="L47" s="66">
        <f t="shared" si="4"/>
        <v>1.0003428000000001</v>
      </c>
      <c r="M47" s="70">
        <f t="shared" si="48"/>
        <v>1.00260097</v>
      </c>
      <c r="N47" s="70">
        <f t="shared" si="41"/>
        <v>1.00260097</v>
      </c>
      <c r="O47" s="66">
        <f t="shared" si="44"/>
        <v>1.00294466</v>
      </c>
      <c r="P47" s="66">
        <f t="shared" si="6"/>
        <v>132094.31032106001</v>
      </c>
      <c r="Q47" s="74">
        <f t="shared" si="7"/>
        <v>0</v>
      </c>
      <c r="R47" s="75">
        <f t="shared" si="45"/>
        <v>0</v>
      </c>
      <c r="S47" s="66">
        <f t="shared" si="46"/>
        <v>0</v>
      </c>
      <c r="T47" s="10">
        <f t="shared" si="21"/>
        <v>0.06</v>
      </c>
      <c r="U47" s="74">
        <f t="shared" si="43"/>
        <v>4</v>
      </c>
      <c r="V47" s="74">
        <v>252</v>
      </c>
      <c r="W47" s="70">
        <f t="shared" si="10"/>
        <v>1.0009253309999999</v>
      </c>
      <c r="X47" s="66">
        <f t="shared" si="11"/>
        <v>122.23096026</v>
      </c>
      <c r="Y47" s="66">
        <v>0</v>
      </c>
      <c r="Z47" s="67">
        <f t="shared" si="12"/>
        <v>0</v>
      </c>
      <c r="AA47" s="68" t="str">
        <f t="shared" si="23"/>
        <v>A+INCORP J=</v>
      </c>
      <c r="AB47" s="11">
        <f t="shared" si="24"/>
        <v>42730</v>
      </c>
      <c r="AC47" s="3"/>
      <c r="AD47" s="16">
        <f t="shared" si="31"/>
        <v>36</v>
      </c>
      <c r="AE47" s="17">
        <f t="shared" si="32"/>
        <v>43763</v>
      </c>
      <c r="AF47" s="36">
        <f t="shared" si="33"/>
        <v>37509.931420579844</v>
      </c>
      <c r="AG47" s="19">
        <f t="shared" si="34"/>
        <v>22</v>
      </c>
      <c r="AH47" s="35">
        <v>0.06</v>
      </c>
      <c r="AI47" s="41">
        <f t="shared" si="35"/>
        <v>206.12391964</v>
      </c>
      <c r="AJ47" s="41">
        <v>3113.21</v>
      </c>
      <c r="AK47" s="37">
        <v>0</v>
      </c>
      <c r="AL47" s="19">
        <v>0</v>
      </c>
      <c r="AM47" s="16">
        <f t="shared" si="36"/>
        <v>36</v>
      </c>
      <c r="AN47" s="38" t="s">
        <v>85</v>
      </c>
      <c r="AO47" s="17">
        <f t="shared" si="25"/>
        <v>43794</v>
      </c>
      <c r="GG47" s="1"/>
      <c r="GJ47" s="1"/>
      <c r="GK47" s="22"/>
      <c r="GL47" s="21"/>
      <c r="GM47" s="39"/>
      <c r="GN47" s="39"/>
      <c r="GO47" s="39"/>
      <c r="GP47" s="39"/>
      <c r="GQ47" s="1"/>
      <c r="GR47" s="4"/>
      <c r="GS47" s="6"/>
      <c r="GT47" s="6"/>
      <c r="GU47" s="6"/>
      <c r="GV47" s="6"/>
      <c r="GW47" s="6"/>
      <c r="GY47" s="1"/>
      <c r="GZ47" s="5"/>
      <c r="HA47" s="5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40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7"/>
      <c r="JP47" s="1"/>
      <c r="JQ47" s="1"/>
      <c r="JR47" s="1"/>
      <c r="JS47" s="1"/>
      <c r="JT47" s="1"/>
      <c r="JU47" s="1"/>
      <c r="JV47" s="1"/>
      <c r="JW47" s="1"/>
      <c r="JX47" s="1"/>
      <c r="JY47" s="3"/>
      <c r="JZ47" s="19"/>
      <c r="KA47" s="19"/>
      <c r="KB47" s="19"/>
      <c r="KC47" s="19"/>
      <c r="KD47" s="42"/>
      <c r="KE47" s="42"/>
    </row>
    <row r="48" spans="1:291" x14ac:dyDescent="0.2">
      <c r="A48" s="196">
        <f t="shared" si="13"/>
        <v>42706</v>
      </c>
      <c r="B48" s="66">
        <f t="shared" si="1"/>
        <v>132258.44909316002</v>
      </c>
      <c r="C48" s="66">
        <f t="shared" si="47"/>
        <v>132049.04390881001</v>
      </c>
      <c r="D48" s="77">
        <f t="shared" si="15"/>
        <v>4752.8599999999997</v>
      </c>
      <c r="E48" s="67">
        <f>VLOOKUP(A47,[1]Plan1!$DQ$117:$DS$314,3)</f>
        <v>4761.42</v>
      </c>
      <c r="F48" s="11">
        <f t="shared" si="16"/>
        <v>42700</v>
      </c>
      <c r="G48" s="73">
        <f t="shared" si="2"/>
        <v>1.8010208590197863E-3</v>
      </c>
      <c r="H48" s="11">
        <f t="shared" si="17"/>
        <v>42730</v>
      </c>
      <c r="I48" s="11">
        <f t="shared" si="3"/>
        <v>42730</v>
      </c>
      <c r="J48" s="1">
        <f t="shared" si="18"/>
        <v>21</v>
      </c>
      <c r="K48" s="1">
        <f t="shared" si="19"/>
        <v>5</v>
      </c>
      <c r="L48" s="66">
        <f t="shared" si="4"/>
        <v>1.00042852</v>
      </c>
      <c r="M48" s="70">
        <f t="shared" si="48"/>
        <v>1.00260097</v>
      </c>
      <c r="N48" s="70">
        <f t="shared" si="41"/>
        <v>1.00260097</v>
      </c>
      <c r="O48" s="66">
        <f t="shared" si="44"/>
        <v>1.0030306</v>
      </c>
      <c r="P48" s="66">
        <f t="shared" si="6"/>
        <v>132105.62956510001</v>
      </c>
      <c r="Q48" s="74">
        <f t="shared" si="7"/>
        <v>0</v>
      </c>
      <c r="R48" s="75">
        <f t="shared" si="45"/>
        <v>0</v>
      </c>
      <c r="S48" s="66">
        <f t="shared" si="46"/>
        <v>0</v>
      </c>
      <c r="T48" s="10">
        <f t="shared" si="21"/>
        <v>0.06</v>
      </c>
      <c r="U48" s="74">
        <f t="shared" si="43"/>
        <v>5</v>
      </c>
      <c r="V48" s="74">
        <v>252</v>
      </c>
      <c r="W48" s="70">
        <f t="shared" si="10"/>
        <v>1.001156798</v>
      </c>
      <c r="X48" s="66">
        <f t="shared" si="11"/>
        <v>152.81952806000001</v>
      </c>
      <c r="Y48" s="66">
        <v>0</v>
      </c>
      <c r="Z48" s="67">
        <f t="shared" si="12"/>
        <v>0</v>
      </c>
      <c r="AA48" s="68" t="str">
        <f t="shared" si="23"/>
        <v>A+INCORP J=</v>
      </c>
      <c r="AB48" s="11">
        <f t="shared" si="24"/>
        <v>42730</v>
      </c>
      <c r="AC48" s="3"/>
      <c r="AD48" s="16">
        <f t="shared" si="31"/>
        <v>37</v>
      </c>
      <c r="AE48" s="17">
        <f t="shared" si="32"/>
        <v>43794</v>
      </c>
      <c r="AF48" s="36">
        <f t="shared" si="33"/>
        <v>34570.588429949843</v>
      </c>
      <c r="AG48" s="19">
        <f t="shared" si="34"/>
        <v>20</v>
      </c>
      <c r="AH48" s="35">
        <v>0.06</v>
      </c>
      <c r="AI48" s="41">
        <f t="shared" si="35"/>
        <v>173.86700937000001</v>
      </c>
      <c r="AJ48" s="41">
        <v>3113.21</v>
      </c>
      <c r="AK48" s="37">
        <v>0</v>
      </c>
      <c r="AL48" s="19">
        <v>0</v>
      </c>
      <c r="AM48" s="16">
        <f t="shared" si="36"/>
        <v>37</v>
      </c>
      <c r="AN48" s="38" t="s">
        <v>85</v>
      </c>
      <c r="AO48" s="17">
        <f t="shared" si="25"/>
        <v>43825</v>
      </c>
      <c r="GG48" s="1"/>
      <c r="GJ48" s="1"/>
      <c r="GK48" s="22"/>
      <c r="GL48" s="21"/>
      <c r="GM48" s="39"/>
      <c r="GN48" s="39"/>
      <c r="GO48" s="39"/>
      <c r="GP48" s="39"/>
      <c r="GQ48" s="1"/>
      <c r="GR48" s="4"/>
      <c r="GS48" s="6"/>
      <c r="GT48" s="6"/>
      <c r="GU48" s="6"/>
      <c r="GV48" s="6"/>
      <c r="GW48" s="6"/>
      <c r="GY48" s="1"/>
      <c r="GZ48" s="5"/>
      <c r="HA48" s="5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40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7"/>
      <c r="JP48" s="1"/>
      <c r="JQ48" s="1"/>
      <c r="JR48" s="1"/>
      <c r="JS48" s="1"/>
      <c r="JT48" s="1"/>
      <c r="JU48" s="1"/>
      <c r="JV48" s="1"/>
      <c r="JW48" s="1"/>
      <c r="JX48" s="1"/>
      <c r="JY48" s="3"/>
      <c r="JZ48" s="19"/>
      <c r="KA48" s="19"/>
      <c r="KB48" s="19"/>
      <c r="KC48" s="19"/>
      <c r="KD48" s="42"/>
      <c r="KE48" s="42"/>
    </row>
    <row r="49" spans="1:291" x14ac:dyDescent="0.2">
      <c r="A49" s="196">
        <f t="shared" si="13"/>
        <v>42707</v>
      </c>
      <c r="B49" s="66">
        <f t="shared" si="1"/>
        <v>132300.36914728</v>
      </c>
      <c r="C49" s="66">
        <f t="shared" si="47"/>
        <v>132049.04390881001</v>
      </c>
      <c r="D49" s="77">
        <f t="shared" si="15"/>
        <v>4752.8599999999997</v>
      </c>
      <c r="E49" s="67">
        <f>VLOOKUP(A48,[1]Plan1!$DQ$117:$DS$314,3)</f>
        <v>4761.42</v>
      </c>
      <c r="F49" s="11">
        <f t="shared" si="16"/>
        <v>42700</v>
      </c>
      <c r="G49" s="73">
        <f t="shared" si="2"/>
        <v>1.8010208590197863E-3</v>
      </c>
      <c r="H49" s="11">
        <f t="shared" si="17"/>
        <v>42730</v>
      </c>
      <c r="I49" s="11">
        <f t="shared" si="3"/>
        <v>42730</v>
      </c>
      <c r="J49" s="1">
        <f t="shared" si="18"/>
        <v>21</v>
      </c>
      <c r="K49" s="1">
        <f t="shared" si="19"/>
        <v>6</v>
      </c>
      <c r="L49" s="66">
        <f t="shared" si="4"/>
        <v>1.00051424</v>
      </c>
      <c r="M49" s="70">
        <f t="shared" si="48"/>
        <v>1.00260097</v>
      </c>
      <c r="N49" s="70">
        <f t="shared" si="41"/>
        <v>1.00260097</v>
      </c>
      <c r="O49" s="66">
        <f t="shared" si="44"/>
        <v>1.0031165399999999</v>
      </c>
      <c r="P49" s="66">
        <f t="shared" si="6"/>
        <v>132116.94880915</v>
      </c>
      <c r="Q49" s="74">
        <f t="shared" si="7"/>
        <v>0</v>
      </c>
      <c r="R49" s="75">
        <f t="shared" si="45"/>
        <v>0</v>
      </c>
      <c r="S49" s="66">
        <f t="shared" si="46"/>
        <v>0</v>
      </c>
      <c r="T49" s="10">
        <f t="shared" si="21"/>
        <v>0.06</v>
      </c>
      <c r="U49" s="74">
        <f t="shared" si="43"/>
        <v>6</v>
      </c>
      <c r="V49" s="74">
        <v>252</v>
      </c>
      <c r="W49" s="70">
        <f t="shared" si="10"/>
        <v>1.0013883180000001</v>
      </c>
      <c r="X49" s="66">
        <f t="shared" si="11"/>
        <v>183.42033813</v>
      </c>
      <c r="Y49" s="66">
        <v>0</v>
      </c>
      <c r="Z49" s="67">
        <f t="shared" si="12"/>
        <v>0</v>
      </c>
      <c r="AA49" s="68" t="str">
        <f t="shared" si="23"/>
        <v>A+INCORP J=</v>
      </c>
      <c r="AB49" s="11">
        <f t="shared" si="24"/>
        <v>42730</v>
      </c>
      <c r="AC49" s="3"/>
      <c r="AD49" s="16">
        <f t="shared" si="31"/>
        <v>38</v>
      </c>
      <c r="AE49" s="17">
        <f t="shared" si="32"/>
        <v>43825</v>
      </c>
      <c r="AF49" s="36">
        <f t="shared" si="33"/>
        <v>31633.685976429842</v>
      </c>
      <c r="AG49" s="19">
        <f t="shared" si="34"/>
        <v>22</v>
      </c>
      <c r="AH49" s="35">
        <v>0.06</v>
      </c>
      <c r="AI49" s="41">
        <f t="shared" si="35"/>
        <v>176.30754648000001</v>
      </c>
      <c r="AJ49" s="41">
        <v>3113.21</v>
      </c>
      <c r="AK49" s="37">
        <v>0</v>
      </c>
      <c r="AL49" s="19">
        <v>0</v>
      </c>
      <c r="AM49" s="16">
        <f t="shared" si="36"/>
        <v>38</v>
      </c>
      <c r="AN49" s="38" t="s">
        <v>85</v>
      </c>
      <c r="AO49" s="17">
        <f t="shared" si="25"/>
        <v>43857</v>
      </c>
      <c r="GG49" s="1"/>
      <c r="GJ49" s="1"/>
      <c r="GK49" s="22"/>
      <c r="GL49" s="21"/>
      <c r="GM49" s="39"/>
      <c r="GN49" s="39"/>
      <c r="GO49" s="39"/>
      <c r="GP49" s="39"/>
      <c r="GQ49" s="1"/>
      <c r="GR49" s="4"/>
      <c r="GS49" s="6"/>
      <c r="GT49" s="6"/>
      <c r="GU49" s="6"/>
      <c r="GV49" s="6"/>
      <c r="GW49" s="6"/>
      <c r="GY49" s="1"/>
      <c r="GZ49" s="5"/>
      <c r="HA49" s="5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40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7"/>
      <c r="JP49" s="1"/>
      <c r="JQ49" s="1"/>
      <c r="JR49" s="1"/>
      <c r="JS49" s="1"/>
      <c r="JT49" s="1"/>
      <c r="JU49" s="1"/>
      <c r="JV49" s="1"/>
      <c r="JW49" s="1"/>
      <c r="JX49" s="1"/>
      <c r="JY49" s="3"/>
      <c r="KD49" s="21"/>
    </row>
    <row r="50" spans="1:291" x14ac:dyDescent="0.2">
      <c r="A50" s="196">
        <f t="shared" si="13"/>
        <v>42708</v>
      </c>
      <c r="B50" s="66">
        <f t="shared" si="1"/>
        <v>132300.36914728</v>
      </c>
      <c r="C50" s="66">
        <f t="shared" si="47"/>
        <v>132049.04390881001</v>
      </c>
      <c r="D50" s="77">
        <f t="shared" si="15"/>
        <v>4752.8599999999997</v>
      </c>
      <c r="E50" s="67">
        <f>VLOOKUP(A49,[1]Plan1!$DQ$117:$DS$314,3)</f>
        <v>4761.42</v>
      </c>
      <c r="F50" s="11">
        <f t="shared" si="16"/>
        <v>42700</v>
      </c>
      <c r="G50" s="73">
        <f t="shared" si="2"/>
        <v>1.8010208590197863E-3</v>
      </c>
      <c r="H50" s="11">
        <f t="shared" si="17"/>
        <v>42730</v>
      </c>
      <c r="I50" s="11">
        <f t="shared" si="3"/>
        <v>42730</v>
      </c>
      <c r="J50" s="1">
        <f t="shared" si="18"/>
        <v>21</v>
      </c>
      <c r="K50" s="1">
        <f t="shared" si="19"/>
        <v>6</v>
      </c>
      <c r="L50" s="66">
        <f t="shared" si="4"/>
        <v>1.00051424</v>
      </c>
      <c r="M50" s="70">
        <f t="shared" si="48"/>
        <v>1.00260097</v>
      </c>
      <c r="N50" s="70">
        <f t="shared" si="41"/>
        <v>1.00260097</v>
      </c>
      <c r="O50" s="66">
        <f t="shared" si="44"/>
        <v>1.0031165399999999</v>
      </c>
      <c r="P50" s="66">
        <f t="shared" si="6"/>
        <v>132116.94880915</v>
      </c>
      <c r="Q50" s="74">
        <f t="shared" si="7"/>
        <v>0</v>
      </c>
      <c r="R50" s="75">
        <f t="shared" si="45"/>
        <v>0</v>
      </c>
      <c r="S50" s="66">
        <f t="shared" si="46"/>
        <v>0</v>
      </c>
      <c r="T50" s="10">
        <f t="shared" si="21"/>
        <v>0.06</v>
      </c>
      <c r="U50" s="74">
        <f t="shared" si="43"/>
        <v>6</v>
      </c>
      <c r="V50" s="74">
        <v>252</v>
      </c>
      <c r="W50" s="70">
        <f t="shared" si="10"/>
        <v>1.0013883180000001</v>
      </c>
      <c r="X50" s="66">
        <f t="shared" si="11"/>
        <v>183.42033813</v>
      </c>
      <c r="Y50" s="66">
        <v>0</v>
      </c>
      <c r="Z50" s="67">
        <f t="shared" si="12"/>
        <v>0</v>
      </c>
      <c r="AA50" s="68" t="str">
        <f t="shared" si="23"/>
        <v>A+INCORP J=</v>
      </c>
      <c r="AB50" s="11">
        <f t="shared" si="24"/>
        <v>42730</v>
      </c>
      <c r="AC50" s="3"/>
      <c r="AD50" s="16">
        <f t="shared" si="31"/>
        <v>39</v>
      </c>
      <c r="AE50" s="17">
        <f t="shared" si="32"/>
        <v>43857</v>
      </c>
      <c r="AF50" s="36">
        <f t="shared" si="33"/>
        <v>28674.454556229844</v>
      </c>
      <c r="AG50" s="19">
        <f t="shared" si="34"/>
        <v>21</v>
      </c>
      <c r="AH50" s="35">
        <v>0.06</v>
      </c>
      <c r="AI50" s="41">
        <f t="shared" si="35"/>
        <v>153.97857980000001</v>
      </c>
      <c r="AJ50" s="41">
        <v>3113.21</v>
      </c>
      <c r="AK50" s="37">
        <v>0</v>
      </c>
      <c r="AL50" s="19">
        <v>0</v>
      </c>
      <c r="AM50" s="16">
        <f t="shared" si="36"/>
        <v>39</v>
      </c>
      <c r="AN50" s="38" t="s">
        <v>85</v>
      </c>
      <c r="AO50" s="17">
        <f t="shared" si="25"/>
        <v>43887</v>
      </c>
      <c r="GG50" s="1"/>
      <c r="GJ50" s="1"/>
      <c r="GK50" s="22"/>
      <c r="GL50" s="21"/>
      <c r="GM50" s="39"/>
      <c r="GN50" s="39"/>
      <c r="GO50" s="39"/>
      <c r="GP50" s="39"/>
      <c r="GQ50" s="1"/>
      <c r="GR50" s="4"/>
      <c r="GS50" s="6"/>
      <c r="GT50" s="6"/>
      <c r="GU50" s="6"/>
      <c r="GV50" s="6"/>
      <c r="GW50" s="6"/>
      <c r="GY50" s="1"/>
      <c r="GZ50" s="5"/>
      <c r="HA50" s="5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40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7"/>
      <c r="JP50" s="1"/>
      <c r="JQ50" s="1"/>
      <c r="JR50" s="1"/>
      <c r="JS50" s="1"/>
      <c r="JT50" s="1"/>
      <c r="JU50" s="1"/>
      <c r="JV50" s="1"/>
      <c r="JW50" s="1"/>
      <c r="JX50" s="1"/>
      <c r="JY50" s="3"/>
      <c r="KD50" s="21"/>
    </row>
    <row r="51" spans="1:291" x14ac:dyDescent="0.2">
      <c r="A51" s="196">
        <f t="shared" si="13"/>
        <v>42709</v>
      </c>
      <c r="B51" s="66">
        <f t="shared" si="1"/>
        <v>132300.36914728</v>
      </c>
      <c r="C51" s="66">
        <f t="shared" si="47"/>
        <v>132049.04390881001</v>
      </c>
      <c r="D51" s="77">
        <f t="shared" si="15"/>
        <v>4752.8599999999997</v>
      </c>
      <c r="E51" s="67">
        <f>VLOOKUP(A50,[1]Plan1!$DQ$117:$DS$314,3)</f>
        <v>4761.42</v>
      </c>
      <c r="F51" s="11">
        <f t="shared" si="16"/>
        <v>42700</v>
      </c>
      <c r="G51" s="73">
        <f t="shared" si="2"/>
        <v>1.8010208590197863E-3</v>
      </c>
      <c r="H51" s="11">
        <f t="shared" si="17"/>
        <v>42730</v>
      </c>
      <c r="I51" s="11">
        <f t="shared" si="3"/>
        <v>42730</v>
      </c>
      <c r="J51" s="1">
        <f t="shared" si="18"/>
        <v>21</v>
      </c>
      <c r="K51" s="1">
        <f t="shared" si="19"/>
        <v>6</v>
      </c>
      <c r="L51" s="66">
        <f t="shared" si="4"/>
        <v>1.00051424</v>
      </c>
      <c r="M51" s="70">
        <f t="shared" si="48"/>
        <v>1.00260097</v>
      </c>
      <c r="N51" s="70">
        <f t="shared" si="41"/>
        <v>1.00260097</v>
      </c>
      <c r="O51" s="66">
        <f t="shared" si="44"/>
        <v>1.0031165399999999</v>
      </c>
      <c r="P51" s="66">
        <f t="shared" si="6"/>
        <v>132116.94880915</v>
      </c>
      <c r="Q51" s="74">
        <f t="shared" si="7"/>
        <v>0</v>
      </c>
      <c r="R51" s="75">
        <f t="shared" si="45"/>
        <v>0</v>
      </c>
      <c r="S51" s="66">
        <f t="shared" si="46"/>
        <v>0</v>
      </c>
      <c r="T51" s="10">
        <f t="shared" si="21"/>
        <v>0.06</v>
      </c>
      <c r="U51" s="74">
        <f t="shared" si="43"/>
        <v>6</v>
      </c>
      <c r="V51" s="74">
        <v>252</v>
      </c>
      <c r="W51" s="70">
        <f t="shared" si="10"/>
        <v>1.0013883180000001</v>
      </c>
      <c r="X51" s="66">
        <f t="shared" si="11"/>
        <v>183.42033813</v>
      </c>
      <c r="Y51" s="66">
        <v>0</v>
      </c>
      <c r="Z51" s="67">
        <f t="shared" si="12"/>
        <v>0</v>
      </c>
      <c r="AA51" s="68" t="str">
        <f t="shared" si="23"/>
        <v>A+INCORP J=</v>
      </c>
      <c r="AB51" s="11">
        <f t="shared" si="24"/>
        <v>42730</v>
      </c>
      <c r="AC51" s="3"/>
      <c r="AD51" s="16">
        <f t="shared" si="31"/>
        <v>40</v>
      </c>
      <c r="AE51" s="17">
        <f t="shared" si="32"/>
        <v>43887</v>
      </c>
      <c r="AF51" s="36">
        <f t="shared" si="33"/>
        <v>25694.157133519846</v>
      </c>
      <c r="AG51" s="19">
        <f t="shared" si="34"/>
        <v>20</v>
      </c>
      <c r="AH51" s="35">
        <v>0.06</v>
      </c>
      <c r="AI51" s="41">
        <f t="shared" si="35"/>
        <v>132.91257729</v>
      </c>
      <c r="AJ51" s="41">
        <v>3113.21</v>
      </c>
      <c r="AK51" s="37">
        <v>0</v>
      </c>
      <c r="AL51" s="19">
        <v>0</v>
      </c>
      <c r="AM51" s="16">
        <f t="shared" si="36"/>
        <v>40</v>
      </c>
      <c r="AN51" s="38" t="s">
        <v>85</v>
      </c>
      <c r="AO51" s="17">
        <f t="shared" si="25"/>
        <v>43915</v>
      </c>
      <c r="AP51" s="13">
        <v>5</v>
      </c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"/>
      <c r="GJ51" s="1"/>
      <c r="GK51" s="22"/>
      <c r="GL51" s="21"/>
      <c r="GM51" s="39"/>
      <c r="GN51" s="39"/>
      <c r="GO51" s="39"/>
      <c r="GP51" s="39"/>
      <c r="GQ51" s="1"/>
      <c r="GR51" s="4"/>
      <c r="GS51" s="6"/>
      <c r="GT51" s="6"/>
      <c r="GU51" s="6"/>
      <c r="GV51" s="6"/>
      <c r="GW51" s="6"/>
      <c r="GY51" s="1"/>
      <c r="GZ51" s="5"/>
      <c r="HA51" s="5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40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7"/>
      <c r="JP51" s="1"/>
      <c r="JQ51" s="1"/>
      <c r="JR51" s="1"/>
      <c r="JS51" s="1"/>
      <c r="JT51" s="1"/>
      <c r="JU51" s="1"/>
      <c r="JV51" s="1"/>
      <c r="JW51" s="1"/>
      <c r="JX51" s="1"/>
      <c r="JY51" s="3"/>
      <c r="JZ51" s="52"/>
      <c r="KA51" s="52"/>
      <c r="KB51" s="21"/>
      <c r="KC51" s="21"/>
      <c r="KD51" s="21"/>
      <c r="KE51" s="21"/>
    </row>
    <row r="52" spans="1:291" x14ac:dyDescent="0.2">
      <c r="A52" s="196">
        <f t="shared" si="13"/>
        <v>42710</v>
      </c>
      <c r="B52" s="66">
        <f t="shared" si="1"/>
        <v>132342.30409071001</v>
      </c>
      <c r="C52" s="66">
        <f t="shared" si="47"/>
        <v>132049.04390881001</v>
      </c>
      <c r="D52" s="77">
        <f t="shared" si="15"/>
        <v>4752.8599999999997</v>
      </c>
      <c r="E52" s="67">
        <f>VLOOKUP(A51,[1]Plan1!$DQ$117:$DS$314,3)</f>
        <v>4761.42</v>
      </c>
      <c r="F52" s="11">
        <f t="shared" si="16"/>
        <v>42700</v>
      </c>
      <c r="G52" s="73">
        <f t="shared" si="2"/>
        <v>1.8010208590197863E-3</v>
      </c>
      <c r="H52" s="11">
        <f t="shared" si="17"/>
        <v>42730</v>
      </c>
      <c r="I52" s="11">
        <f t="shared" si="3"/>
        <v>42730</v>
      </c>
      <c r="J52" s="1">
        <f t="shared" si="18"/>
        <v>21</v>
      </c>
      <c r="K52" s="1">
        <f t="shared" si="19"/>
        <v>7</v>
      </c>
      <c r="L52" s="66">
        <f t="shared" si="4"/>
        <v>1.0005999800000001</v>
      </c>
      <c r="M52" s="70">
        <f t="shared" si="48"/>
        <v>1.00260097</v>
      </c>
      <c r="N52" s="70">
        <f t="shared" si="41"/>
        <v>1.00260097</v>
      </c>
      <c r="O52" s="66">
        <f t="shared" si="44"/>
        <v>1.0032025099999999</v>
      </c>
      <c r="P52" s="66">
        <f t="shared" si="6"/>
        <v>132128.27069417</v>
      </c>
      <c r="Q52" s="74">
        <f t="shared" si="7"/>
        <v>0</v>
      </c>
      <c r="R52" s="75">
        <f t="shared" si="45"/>
        <v>0</v>
      </c>
      <c r="S52" s="66">
        <f t="shared" si="46"/>
        <v>0</v>
      </c>
      <c r="T52" s="10">
        <f t="shared" si="21"/>
        <v>0.06</v>
      </c>
      <c r="U52" s="74">
        <f t="shared" si="43"/>
        <v>7</v>
      </c>
      <c r="V52" s="74">
        <v>252</v>
      </c>
      <c r="W52" s="70">
        <f t="shared" si="10"/>
        <v>1.001619891</v>
      </c>
      <c r="X52" s="66">
        <f t="shared" si="11"/>
        <v>214.03339654000001</v>
      </c>
      <c r="Y52" s="66">
        <v>0</v>
      </c>
      <c r="Z52" s="67">
        <f t="shared" si="12"/>
        <v>0</v>
      </c>
      <c r="AA52" s="68" t="str">
        <f t="shared" si="23"/>
        <v>A+INCORP J=</v>
      </c>
      <c r="AB52" s="11">
        <f t="shared" si="24"/>
        <v>42730</v>
      </c>
      <c r="AC52" s="3"/>
      <c r="AD52" s="16">
        <f t="shared" si="31"/>
        <v>41</v>
      </c>
      <c r="AE52" s="17">
        <f t="shared" si="32"/>
        <v>43915</v>
      </c>
      <c r="AF52" s="36">
        <f t="shared" si="33"/>
        <v>22700.045358709845</v>
      </c>
      <c r="AG52" s="19">
        <f t="shared" si="34"/>
        <v>20</v>
      </c>
      <c r="AH52" s="35">
        <v>0.06</v>
      </c>
      <c r="AI52" s="41">
        <f t="shared" si="35"/>
        <v>119.09822518999999</v>
      </c>
      <c r="AJ52" s="41">
        <v>3113.21</v>
      </c>
      <c r="AK52" s="37">
        <v>0</v>
      </c>
      <c r="AL52" s="19">
        <v>0</v>
      </c>
      <c r="AM52" s="16">
        <f t="shared" si="36"/>
        <v>41</v>
      </c>
      <c r="AN52" s="38" t="s">
        <v>85</v>
      </c>
      <c r="AO52" s="17">
        <f t="shared" si="25"/>
        <v>43948</v>
      </c>
      <c r="GG52" s="1"/>
      <c r="GJ52" s="1"/>
      <c r="GK52" s="22"/>
      <c r="GL52" s="21"/>
      <c r="GM52" s="39"/>
      <c r="GN52" s="39"/>
      <c r="GO52" s="39"/>
      <c r="GP52" s="39"/>
      <c r="GQ52" s="1"/>
      <c r="GR52" s="4"/>
      <c r="GS52" s="6"/>
      <c r="GT52" s="6"/>
      <c r="GU52" s="6"/>
      <c r="GV52" s="6"/>
      <c r="GW52" s="6"/>
      <c r="GY52" s="1"/>
      <c r="GZ52" s="5"/>
      <c r="HA52" s="5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40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7"/>
      <c r="JP52" s="1"/>
      <c r="JQ52" s="1"/>
      <c r="JR52" s="1"/>
      <c r="JS52" s="1"/>
      <c r="JT52" s="1"/>
      <c r="JU52" s="1"/>
      <c r="JV52" s="1"/>
      <c r="JW52" s="1"/>
      <c r="JX52" s="1"/>
      <c r="JY52" s="3"/>
      <c r="JZ52" s="53"/>
      <c r="KA52" s="53"/>
      <c r="KB52" s="47"/>
      <c r="KC52" s="19"/>
      <c r="KD52" s="21"/>
      <c r="KE52" s="31"/>
    </row>
    <row r="53" spans="1:291" x14ac:dyDescent="0.2">
      <c r="A53" s="196">
        <f t="shared" si="13"/>
        <v>42711</v>
      </c>
      <c r="B53" s="66">
        <f t="shared" si="1"/>
        <v>132384.25154550001</v>
      </c>
      <c r="C53" s="66">
        <f t="shared" si="47"/>
        <v>132049.04390881001</v>
      </c>
      <c r="D53" s="77">
        <f t="shared" si="15"/>
        <v>4752.8599999999997</v>
      </c>
      <c r="E53" s="67">
        <f>VLOOKUP(A52,[1]Plan1!$DQ$117:$DS$314,3)</f>
        <v>4761.42</v>
      </c>
      <c r="F53" s="11">
        <f t="shared" si="16"/>
        <v>42700</v>
      </c>
      <c r="G53" s="73">
        <f t="shared" si="2"/>
        <v>1.8010208590197863E-3</v>
      </c>
      <c r="H53" s="11">
        <f t="shared" si="17"/>
        <v>42730</v>
      </c>
      <c r="I53" s="11">
        <f t="shared" si="3"/>
        <v>42730</v>
      </c>
      <c r="J53" s="1">
        <f t="shared" si="18"/>
        <v>21</v>
      </c>
      <c r="K53" s="1">
        <f t="shared" si="19"/>
        <v>8</v>
      </c>
      <c r="L53" s="66">
        <f t="shared" si="4"/>
        <v>1.0006857199999999</v>
      </c>
      <c r="M53" s="70">
        <f t="shared" si="48"/>
        <v>1.00260097</v>
      </c>
      <c r="N53" s="70">
        <f t="shared" si="41"/>
        <v>1.00260097</v>
      </c>
      <c r="O53" s="66">
        <f t="shared" si="44"/>
        <v>1.00328847</v>
      </c>
      <c r="P53" s="66">
        <f t="shared" si="6"/>
        <v>132139.59257919001</v>
      </c>
      <c r="Q53" s="74">
        <f t="shared" si="7"/>
        <v>0</v>
      </c>
      <c r="R53" s="75">
        <f t="shared" si="45"/>
        <v>0</v>
      </c>
      <c r="S53" s="66">
        <f t="shared" si="46"/>
        <v>0</v>
      </c>
      <c r="T53" s="10">
        <f t="shared" si="21"/>
        <v>0.06</v>
      </c>
      <c r="U53" s="74">
        <f t="shared" si="43"/>
        <v>8</v>
      </c>
      <c r="V53" s="74">
        <v>252</v>
      </c>
      <c r="W53" s="70">
        <f t="shared" si="10"/>
        <v>1.0018515189999999</v>
      </c>
      <c r="X53" s="66">
        <f t="shared" si="11"/>
        <v>244.65896631000001</v>
      </c>
      <c r="Y53" s="66">
        <v>0</v>
      </c>
      <c r="Z53" s="67">
        <f t="shared" si="12"/>
        <v>0</v>
      </c>
      <c r="AA53" s="68" t="str">
        <f t="shared" si="23"/>
        <v>A+INCORP J=</v>
      </c>
      <c r="AB53" s="11">
        <f t="shared" si="24"/>
        <v>42730</v>
      </c>
      <c r="AC53" s="3"/>
      <c r="AD53" s="16">
        <f t="shared" si="31"/>
        <v>42</v>
      </c>
      <c r="AE53" s="17">
        <f t="shared" si="32"/>
        <v>43948</v>
      </c>
      <c r="AF53" s="36">
        <f t="shared" si="33"/>
        <v>19697.328987189845</v>
      </c>
      <c r="AG53" s="19">
        <f t="shared" si="34"/>
        <v>21</v>
      </c>
      <c r="AH53" s="35">
        <v>0.06</v>
      </c>
      <c r="AI53" s="41">
        <f t="shared" si="35"/>
        <v>110.49362848</v>
      </c>
      <c r="AJ53" s="41">
        <v>3113.21</v>
      </c>
      <c r="AK53" s="37">
        <v>0</v>
      </c>
      <c r="AL53" s="19">
        <v>0</v>
      </c>
      <c r="AM53" s="16">
        <f t="shared" si="36"/>
        <v>42</v>
      </c>
      <c r="AN53" s="38" t="s">
        <v>85</v>
      </c>
      <c r="AO53" s="17">
        <f t="shared" si="25"/>
        <v>43976</v>
      </c>
      <c r="GG53" s="1"/>
      <c r="GJ53" s="1"/>
      <c r="GK53" s="22"/>
      <c r="GL53" s="21"/>
      <c r="GM53" s="39"/>
      <c r="GN53" s="39"/>
      <c r="GO53" s="39"/>
      <c r="GP53" s="39"/>
      <c r="GQ53" s="1"/>
      <c r="GR53" s="4"/>
      <c r="GS53" s="6"/>
      <c r="GT53" s="6"/>
      <c r="GU53" s="6"/>
      <c r="GV53" s="6"/>
      <c r="GW53" s="6"/>
      <c r="GY53" s="1"/>
      <c r="GZ53" s="5"/>
      <c r="HA53" s="5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40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7"/>
      <c r="JP53" s="1"/>
      <c r="JQ53" s="1"/>
      <c r="JR53" s="1"/>
      <c r="JS53" s="1"/>
      <c r="JT53" s="1"/>
      <c r="JU53" s="1"/>
      <c r="JV53" s="1"/>
      <c r="JW53" s="1"/>
      <c r="JX53" s="1"/>
      <c r="JY53" s="3"/>
      <c r="JZ53" s="19"/>
      <c r="KA53" s="19"/>
      <c r="KB53" s="47"/>
      <c r="KC53" s="19"/>
      <c r="KD53" s="21"/>
      <c r="KE53" s="19"/>
    </row>
    <row r="54" spans="1:291" x14ac:dyDescent="0.2">
      <c r="A54" s="196">
        <f t="shared" si="13"/>
        <v>42712</v>
      </c>
      <c r="B54" s="66">
        <f t="shared" si="1"/>
        <v>132426.21111708001</v>
      </c>
      <c r="C54" s="66">
        <f t="shared" si="47"/>
        <v>132049.04390881001</v>
      </c>
      <c r="D54" s="77">
        <f t="shared" si="15"/>
        <v>4752.8599999999997</v>
      </c>
      <c r="E54" s="67">
        <f>VLOOKUP(A53,[1]Plan1!$DQ$117:$DS$314,3)</f>
        <v>4761.42</v>
      </c>
      <c r="F54" s="11">
        <f t="shared" si="16"/>
        <v>42700</v>
      </c>
      <c r="G54" s="73">
        <f t="shared" si="2"/>
        <v>1.8010208590197863E-3</v>
      </c>
      <c r="H54" s="11">
        <f t="shared" si="17"/>
        <v>42730</v>
      </c>
      <c r="I54" s="11">
        <f t="shared" si="3"/>
        <v>42730</v>
      </c>
      <c r="J54" s="1">
        <f t="shared" si="18"/>
        <v>21</v>
      </c>
      <c r="K54" s="1">
        <f t="shared" si="19"/>
        <v>9</v>
      </c>
      <c r="L54" s="66">
        <f t="shared" si="4"/>
        <v>1.0007714599999999</v>
      </c>
      <c r="M54" s="70">
        <f t="shared" si="48"/>
        <v>1.00260097</v>
      </c>
      <c r="N54" s="70">
        <f t="shared" si="41"/>
        <v>1.00260097</v>
      </c>
      <c r="O54" s="66">
        <f t="shared" si="44"/>
        <v>1.00337443</v>
      </c>
      <c r="P54" s="66">
        <f t="shared" si="6"/>
        <v>132150.91446422</v>
      </c>
      <c r="Q54" s="74">
        <f t="shared" si="7"/>
        <v>0</v>
      </c>
      <c r="R54" s="75">
        <f t="shared" si="45"/>
        <v>0</v>
      </c>
      <c r="S54" s="66">
        <f t="shared" si="46"/>
        <v>0</v>
      </c>
      <c r="T54" s="10">
        <f t="shared" si="21"/>
        <v>0.06</v>
      </c>
      <c r="U54" s="74">
        <f t="shared" si="43"/>
        <v>9</v>
      </c>
      <c r="V54" s="74">
        <v>252</v>
      </c>
      <c r="W54" s="70">
        <f t="shared" si="10"/>
        <v>1.0020831990000001</v>
      </c>
      <c r="X54" s="66">
        <f t="shared" si="11"/>
        <v>275.29665285999999</v>
      </c>
      <c r="Y54" s="66">
        <v>0</v>
      </c>
      <c r="Z54" s="67">
        <f t="shared" si="12"/>
        <v>0</v>
      </c>
      <c r="AA54" s="68" t="str">
        <f t="shared" si="23"/>
        <v>A+INCORP J=</v>
      </c>
      <c r="AB54" s="11">
        <f t="shared" si="24"/>
        <v>42730</v>
      </c>
      <c r="AC54" s="3"/>
      <c r="AD54" s="16">
        <f t="shared" si="31"/>
        <v>43</v>
      </c>
      <c r="AE54" s="17">
        <f t="shared" si="32"/>
        <v>43976</v>
      </c>
      <c r="AF54" s="36">
        <f t="shared" si="33"/>
        <v>16670.845440339846</v>
      </c>
      <c r="AG54" s="19">
        <f t="shared" si="34"/>
        <v>19</v>
      </c>
      <c r="AH54" s="35">
        <v>0.06</v>
      </c>
      <c r="AI54" s="41">
        <f t="shared" si="35"/>
        <v>86.726453149999998</v>
      </c>
      <c r="AJ54" s="41">
        <v>3113.21</v>
      </c>
      <c r="AK54" s="37">
        <v>0</v>
      </c>
      <c r="AL54" s="19">
        <v>0</v>
      </c>
      <c r="AM54" s="16">
        <f t="shared" si="36"/>
        <v>43</v>
      </c>
      <c r="AN54" s="38" t="s">
        <v>85</v>
      </c>
      <c r="AO54" s="17">
        <f t="shared" si="25"/>
        <v>44007</v>
      </c>
      <c r="GG54" s="1"/>
      <c r="GJ54" s="1"/>
      <c r="GK54" s="22"/>
      <c r="GL54" s="21"/>
      <c r="GM54" s="39"/>
      <c r="GN54" s="39"/>
      <c r="GO54" s="39"/>
      <c r="GP54" s="39"/>
      <c r="GQ54" s="1"/>
      <c r="GR54" s="4"/>
      <c r="GS54" s="6"/>
      <c r="GT54" s="6"/>
      <c r="GU54" s="6"/>
      <c r="GV54" s="6"/>
      <c r="GW54" s="6"/>
      <c r="GY54" s="1"/>
      <c r="GZ54" s="5"/>
      <c r="HA54" s="5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40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7"/>
      <c r="JP54" s="1"/>
      <c r="JQ54" s="1"/>
      <c r="JR54" s="1"/>
      <c r="JS54" s="1"/>
      <c r="JT54" s="1"/>
      <c r="JU54" s="1"/>
      <c r="JV54" s="1"/>
      <c r="JW54" s="1"/>
      <c r="JX54" s="1"/>
      <c r="JY54" s="3"/>
      <c r="JZ54" s="19"/>
      <c r="KA54" s="19"/>
      <c r="KB54" s="47"/>
      <c r="KC54" s="19"/>
      <c r="KD54" s="21"/>
      <c r="KE54" s="19"/>
    </row>
    <row r="55" spans="1:291" x14ac:dyDescent="0.2">
      <c r="A55" s="196">
        <f t="shared" si="13"/>
        <v>42713</v>
      </c>
      <c r="B55" s="66">
        <f t="shared" si="1"/>
        <v>132468.18585077999</v>
      </c>
      <c r="C55" s="66">
        <f t="shared" si="47"/>
        <v>132049.04390881001</v>
      </c>
      <c r="D55" s="77">
        <f t="shared" si="15"/>
        <v>4752.8599999999997</v>
      </c>
      <c r="E55" s="67">
        <f>VLOOKUP(A54,[1]Plan1!$DQ$117:$DS$314,3)</f>
        <v>4761.42</v>
      </c>
      <c r="F55" s="11">
        <f t="shared" si="16"/>
        <v>42700</v>
      </c>
      <c r="G55" s="73">
        <f t="shared" si="2"/>
        <v>1.8010208590197863E-3</v>
      </c>
      <c r="H55" s="11">
        <f t="shared" si="17"/>
        <v>42730</v>
      </c>
      <c r="I55" s="11">
        <f t="shared" si="3"/>
        <v>42730</v>
      </c>
      <c r="J55" s="1">
        <f t="shared" si="18"/>
        <v>21</v>
      </c>
      <c r="K55" s="1">
        <f t="shared" si="19"/>
        <v>10</v>
      </c>
      <c r="L55" s="66">
        <f t="shared" si="4"/>
        <v>1.0008572200000001</v>
      </c>
      <c r="M55" s="70">
        <f t="shared" si="48"/>
        <v>1.00260097</v>
      </c>
      <c r="N55" s="70">
        <f t="shared" si="41"/>
        <v>1.00260097</v>
      </c>
      <c r="O55" s="66">
        <f t="shared" si="44"/>
        <v>1.00346041</v>
      </c>
      <c r="P55" s="66">
        <f t="shared" si="6"/>
        <v>132162.23899022999</v>
      </c>
      <c r="Q55" s="74">
        <f t="shared" si="7"/>
        <v>0</v>
      </c>
      <c r="R55" s="75">
        <f t="shared" si="45"/>
        <v>0</v>
      </c>
      <c r="S55" s="66">
        <f t="shared" si="46"/>
        <v>0</v>
      </c>
      <c r="T55" s="10">
        <f t="shared" si="21"/>
        <v>0.06</v>
      </c>
      <c r="U55" s="74">
        <f t="shared" si="43"/>
        <v>10</v>
      </c>
      <c r="V55" s="74">
        <v>252</v>
      </c>
      <c r="W55" s="70">
        <f t="shared" si="10"/>
        <v>1.0023149339999999</v>
      </c>
      <c r="X55" s="66">
        <f t="shared" si="11"/>
        <v>305.94686055</v>
      </c>
      <c r="Y55" s="66">
        <v>0</v>
      </c>
      <c r="Z55" s="67">
        <f t="shared" si="12"/>
        <v>0</v>
      </c>
      <c r="AA55" s="68" t="str">
        <f t="shared" si="23"/>
        <v>A+INCORP J=</v>
      </c>
      <c r="AB55" s="11">
        <f t="shared" si="24"/>
        <v>42730</v>
      </c>
      <c r="AC55" s="3"/>
      <c r="AD55" s="16">
        <f t="shared" si="31"/>
        <v>44</v>
      </c>
      <c r="AE55" s="17">
        <f t="shared" si="32"/>
        <v>44007</v>
      </c>
      <c r="AF55" s="36">
        <f t="shared" si="33"/>
        <v>13642.655568449847</v>
      </c>
      <c r="AG55" s="19">
        <f t="shared" si="34"/>
        <v>22</v>
      </c>
      <c r="AH55" s="35">
        <v>0.06</v>
      </c>
      <c r="AI55" s="41">
        <f t="shared" si="35"/>
        <v>85.020128110000002</v>
      </c>
      <c r="AJ55" s="41">
        <v>3113.21</v>
      </c>
      <c r="AK55" s="37">
        <v>0</v>
      </c>
      <c r="AL55" s="19">
        <v>0</v>
      </c>
      <c r="AM55" s="16">
        <f t="shared" si="36"/>
        <v>44</v>
      </c>
      <c r="AN55" s="38" t="s">
        <v>85</v>
      </c>
      <c r="AO55" s="17">
        <f t="shared" si="25"/>
        <v>44039</v>
      </c>
      <c r="GG55" s="1"/>
      <c r="GJ55" s="1"/>
      <c r="GK55" s="22"/>
      <c r="GL55" s="21"/>
      <c r="GM55" s="39"/>
      <c r="GN55" s="39"/>
      <c r="GO55" s="39"/>
      <c r="GP55" s="39"/>
      <c r="GQ55" s="1"/>
      <c r="GR55" s="4"/>
      <c r="GS55" s="6"/>
      <c r="GT55" s="6"/>
      <c r="GU55" s="6"/>
      <c r="GV55" s="6"/>
      <c r="GW55" s="6"/>
      <c r="GY55" s="1"/>
      <c r="GZ55" s="5"/>
      <c r="HA55" s="5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40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7"/>
      <c r="JP55" s="1"/>
      <c r="JQ55" s="1"/>
      <c r="JR55" s="1"/>
      <c r="JS55" s="1"/>
      <c r="JT55" s="1"/>
      <c r="JU55" s="1"/>
      <c r="JV55" s="1"/>
      <c r="JW55" s="1"/>
      <c r="JX55" s="1"/>
      <c r="JY55" s="3"/>
      <c r="JZ55" s="19"/>
      <c r="KA55" s="19"/>
      <c r="KB55" s="47"/>
      <c r="KC55" s="19"/>
      <c r="KD55" s="21"/>
      <c r="KE55" s="19"/>
    </row>
    <row r="56" spans="1:291" x14ac:dyDescent="0.2">
      <c r="A56" s="196">
        <f t="shared" si="13"/>
        <v>42714</v>
      </c>
      <c r="B56" s="66">
        <f t="shared" si="1"/>
        <v>132510.17270607999</v>
      </c>
      <c r="C56" s="66">
        <f t="shared" si="47"/>
        <v>132049.04390881001</v>
      </c>
      <c r="D56" s="77">
        <f t="shared" si="15"/>
        <v>4752.8599999999997</v>
      </c>
      <c r="E56" s="67">
        <f>VLOOKUP(A55,[1]Plan1!$DQ$117:$DS$314,3)</f>
        <v>4761.42</v>
      </c>
      <c r="F56" s="11">
        <f t="shared" si="16"/>
        <v>42700</v>
      </c>
      <c r="G56" s="73">
        <f t="shared" si="2"/>
        <v>1.8010208590197863E-3</v>
      </c>
      <c r="H56" s="11">
        <f t="shared" si="17"/>
        <v>42730</v>
      </c>
      <c r="I56" s="11">
        <f t="shared" si="3"/>
        <v>42730</v>
      </c>
      <c r="J56" s="1">
        <f t="shared" si="18"/>
        <v>21</v>
      </c>
      <c r="K56" s="1">
        <f t="shared" si="19"/>
        <v>11</v>
      </c>
      <c r="L56" s="66">
        <f t="shared" si="4"/>
        <v>1.00094298</v>
      </c>
      <c r="M56" s="70">
        <f t="shared" si="48"/>
        <v>1.00260097</v>
      </c>
      <c r="N56" s="70">
        <f t="shared" si="41"/>
        <v>1.00260097</v>
      </c>
      <c r="O56" s="66">
        <f t="shared" si="44"/>
        <v>1.0035464000000001</v>
      </c>
      <c r="P56" s="66">
        <f t="shared" si="6"/>
        <v>132173.56351623</v>
      </c>
      <c r="Q56" s="74">
        <f t="shared" si="7"/>
        <v>0</v>
      </c>
      <c r="R56" s="75">
        <f t="shared" si="45"/>
        <v>0</v>
      </c>
      <c r="S56" s="66">
        <f t="shared" si="46"/>
        <v>0</v>
      </c>
      <c r="T56" s="10">
        <f t="shared" si="21"/>
        <v>0.06</v>
      </c>
      <c r="U56" s="74">
        <f t="shared" si="43"/>
        <v>11</v>
      </c>
      <c r="V56" s="74">
        <v>252</v>
      </c>
      <c r="W56" s="70">
        <f t="shared" si="10"/>
        <v>1.0025467210000001</v>
      </c>
      <c r="X56" s="66">
        <f t="shared" si="11"/>
        <v>336.60918985000001</v>
      </c>
      <c r="Y56" s="66">
        <v>0</v>
      </c>
      <c r="Z56" s="67">
        <f t="shared" si="12"/>
        <v>0</v>
      </c>
      <c r="AA56" s="68" t="str">
        <f t="shared" si="23"/>
        <v>A+INCORP J=</v>
      </c>
      <c r="AB56" s="11">
        <f t="shared" si="24"/>
        <v>42730</v>
      </c>
      <c r="AC56" s="3"/>
      <c r="AD56" s="16">
        <f t="shared" si="31"/>
        <v>45</v>
      </c>
      <c r="AE56" s="17">
        <f t="shared" si="32"/>
        <v>44039</v>
      </c>
      <c r="AF56" s="36">
        <f t="shared" si="33"/>
        <v>10599.022143219847</v>
      </c>
      <c r="AG56" s="19">
        <f t="shared" si="34"/>
        <v>22</v>
      </c>
      <c r="AH56" s="35">
        <v>0.06</v>
      </c>
      <c r="AI56" s="41">
        <f t="shared" si="35"/>
        <v>69.576574769999993</v>
      </c>
      <c r="AJ56" s="41">
        <v>3113.21</v>
      </c>
      <c r="AK56" s="37">
        <v>0</v>
      </c>
      <c r="AL56" s="19">
        <v>0</v>
      </c>
      <c r="AM56" s="16">
        <f t="shared" si="36"/>
        <v>45</v>
      </c>
      <c r="AN56" s="38" t="s">
        <v>85</v>
      </c>
      <c r="AO56" s="17">
        <f t="shared" si="25"/>
        <v>44068</v>
      </c>
      <c r="GG56" s="1"/>
      <c r="GJ56" s="1"/>
      <c r="GK56" s="22"/>
      <c r="GL56" s="21"/>
      <c r="GM56" s="39"/>
      <c r="GN56" s="39"/>
      <c r="GO56" s="39"/>
      <c r="GP56" s="39"/>
      <c r="GQ56" s="1"/>
      <c r="GR56" s="4"/>
      <c r="GS56" s="6"/>
      <c r="GT56" s="6"/>
      <c r="GU56" s="6"/>
      <c r="GV56" s="6"/>
      <c r="GW56" s="6"/>
      <c r="GY56" s="1"/>
      <c r="GZ56" s="5"/>
      <c r="HA56" s="5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40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7"/>
      <c r="JP56" s="1"/>
      <c r="JQ56" s="1"/>
      <c r="JR56" s="1"/>
      <c r="JS56" s="1"/>
      <c r="JT56" s="1"/>
      <c r="JU56" s="1"/>
      <c r="JV56" s="1"/>
      <c r="JW56" s="1"/>
      <c r="JX56" s="1"/>
      <c r="JY56" s="3"/>
      <c r="JZ56" s="19"/>
      <c r="KA56" s="19"/>
      <c r="KB56" s="47"/>
      <c r="KC56" s="19"/>
      <c r="KD56" s="21"/>
      <c r="KE56" s="19"/>
    </row>
    <row r="57" spans="1:291" x14ac:dyDescent="0.2">
      <c r="A57" s="196">
        <f t="shared" si="13"/>
        <v>42715</v>
      </c>
      <c r="B57" s="66">
        <f t="shared" si="1"/>
        <v>132510.17270607999</v>
      </c>
      <c r="C57" s="66">
        <f t="shared" si="47"/>
        <v>132049.04390881001</v>
      </c>
      <c r="D57" s="77">
        <f t="shared" si="15"/>
        <v>4752.8599999999997</v>
      </c>
      <c r="E57" s="67">
        <f>VLOOKUP(A56,[1]Plan1!$DQ$117:$DS$314,3)</f>
        <v>4761.42</v>
      </c>
      <c r="F57" s="11">
        <f t="shared" si="16"/>
        <v>42700</v>
      </c>
      <c r="G57" s="73">
        <f t="shared" si="2"/>
        <v>1.8010208590197863E-3</v>
      </c>
      <c r="H57" s="11">
        <f t="shared" si="17"/>
        <v>42730</v>
      </c>
      <c r="I57" s="11">
        <f t="shared" si="3"/>
        <v>42730</v>
      </c>
      <c r="J57" s="1">
        <f t="shared" si="18"/>
        <v>21</v>
      </c>
      <c r="K57" s="1">
        <f t="shared" si="19"/>
        <v>11</v>
      </c>
      <c r="L57" s="66">
        <f t="shared" si="4"/>
        <v>1.00094298</v>
      </c>
      <c r="M57" s="70">
        <f t="shared" si="48"/>
        <v>1.00260097</v>
      </c>
      <c r="N57" s="70">
        <f t="shared" si="41"/>
        <v>1.00260097</v>
      </c>
      <c r="O57" s="66">
        <f t="shared" si="44"/>
        <v>1.0035464000000001</v>
      </c>
      <c r="P57" s="66">
        <f t="shared" si="6"/>
        <v>132173.56351623</v>
      </c>
      <c r="Q57" s="74">
        <f t="shared" si="7"/>
        <v>0</v>
      </c>
      <c r="R57" s="75">
        <f t="shared" si="45"/>
        <v>0</v>
      </c>
      <c r="S57" s="66">
        <f t="shared" si="46"/>
        <v>0</v>
      </c>
      <c r="T57" s="10">
        <f t="shared" si="21"/>
        <v>0.06</v>
      </c>
      <c r="U57" s="74">
        <f t="shared" si="43"/>
        <v>11</v>
      </c>
      <c r="V57" s="74">
        <v>252</v>
      </c>
      <c r="W57" s="70">
        <f t="shared" si="10"/>
        <v>1.0025467210000001</v>
      </c>
      <c r="X57" s="66">
        <f t="shared" si="11"/>
        <v>336.60918985000001</v>
      </c>
      <c r="Y57" s="66">
        <v>0</v>
      </c>
      <c r="Z57" s="67">
        <f t="shared" si="12"/>
        <v>0</v>
      </c>
      <c r="AA57" s="68" t="str">
        <f t="shared" si="23"/>
        <v>A+INCORP J=</v>
      </c>
      <c r="AB57" s="11">
        <f t="shared" si="24"/>
        <v>42730</v>
      </c>
      <c r="AC57" s="3"/>
      <c r="AD57" s="16">
        <f t="shared" si="31"/>
        <v>46</v>
      </c>
      <c r="AE57" s="17">
        <f t="shared" si="32"/>
        <v>44068</v>
      </c>
      <c r="AF57" s="36">
        <f t="shared" si="33"/>
        <v>7537.4034240498468</v>
      </c>
      <c r="AG57" s="19">
        <f t="shared" si="34"/>
        <v>21</v>
      </c>
      <c r="AH57" s="35">
        <v>0.06</v>
      </c>
      <c r="AI57" s="41">
        <f t="shared" si="35"/>
        <v>51.591280830000002</v>
      </c>
      <c r="AJ57" s="41">
        <v>3113.21</v>
      </c>
      <c r="AK57" s="37">
        <v>0</v>
      </c>
      <c r="AL57" s="19">
        <v>0</v>
      </c>
      <c r="AM57" s="16">
        <f t="shared" si="36"/>
        <v>46</v>
      </c>
      <c r="AN57" s="38" t="s">
        <v>85</v>
      </c>
      <c r="AO57" s="17">
        <f t="shared" si="25"/>
        <v>44099</v>
      </c>
      <c r="GG57" s="1"/>
      <c r="GJ57" s="1"/>
      <c r="GK57" s="22"/>
      <c r="GL57" s="21"/>
      <c r="GM57" s="39"/>
      <c r="GN57" s="39"/>
      <c r="GO57" s="39"/>
      <c r="GP57" s="39"/>
      <c r="GQ57" s="1"/>
      <c r="GR57" s="4"/>
      <c r="GS57" s="6"/>
      <c r="GT57" s="6"/>
      <c r="GU57" s="6"/>
      <c r="GV57" s="6"/>
      <c r="GW57" s="6"/>
      <c r="GY57" s="1"/>
      <c r="GZ57" s="5"/>
      <c r="HA57" s="5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40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7"/>
      <c r="JP57" s="1"/>
      <c r="JQ57" s="1"/>
      <c r="JR57" s="1"/>
      <c r="JS57" s="1"/>
      <c r="JT57" s="1"/>
      <c r="JU57" s="1"/>
      <c r="JV57" s="1"/>
      <c r="JW57" s="1"/>
      <c r="JX57" s="1"/>
      <c r="JY57" s="3"/>
      <c r="JZ57" s="19"/>
      <c r="KA57" s="19"/>
      <c r="KB57" s="47"/>
      <c r="KC57" s="19"/>
      <c r="KD57" s="21"/>
      <c r="KE57" s="19"/>
    </row>
    <row r="58" spans="1:291" x14ac:dyDescent="0.2">
      <c r="A58" s="196">
        <f t="shared" si="13"/>
        <v>42716</v>
      </c>
      <c r="B58" s="66">
        <f t="shared" si="1"/>
        <v>132510.17270607999</v>
      </c>
      <c r="C58" s="66">
        <f t="shared" si="47"/>
        <v>132049.04390881001</v>
      </c>
      <c r="D58" s="77">
        <f t="shared" si="15"/>
        <v>4752.8599999999997</v>
      </c>
      <c r="E58" s="67">
        <f>VLOOKUP(A57,[1]Plan1!$DQ$117:$DS$314,3)</f>
        <v>4761.42</v>
      </c>
      <c r="F58" s="11">
        <f t="shared" si="16"/>
        <v>42700</v>
      </c>
      <c r="G58" s="73">
        <f t="shared" si="2"/>
        <v>1.8010208590197863E-3</v>
      </c>
      <c r="H58" s="11">
        <f t="shared" si="17"/>
        <v>42730</v>
      </c>
      <c r="I58" s="11">
        <f t="shared" si="3"/>
        <v>42730</v>
      </c>
      <c r="J58" s="1">
        <f t="shared" si="18"/>
        <v>21</v>
      </c>
      <c r="K58" s="1">
        <f t="shared" si="19"/>
        <v>11</v>
      </c>
      <c r="L58" s="66">
        <f t="shared" si="4"/>
        <v>1.00094298</v>
      </c>
      <c r="M58" s="70">
        <f t="shared" si="48"/>
        <v>1.00260097</v>
      </c>
      <c r="N58" s="70">
        <f t="shared" si="41"/>
        <v>1.00260097</v>
      </c>
      <c r="O58" s="66">
        <f t="shared" si="44"/>
        <v>1.0035464000000001</v>
      </c>
      <c r="P58" s="66">
        <f t="shared" si="6"/>
        <v>132173.56351623</v>
      </c>
      <c r="Q58" s="74">
        <f t="shared" si="7"/>
        <v>0</v>
      </c>
      <c r="R58" s="75">
        <f t="shared" si="45"/>
        <v>0</v>
      </c>
      <c r="S58" s="66">
        <f t="shared" si="46"/>
        <v>0</v>
      </c>
      <c r="T58" s="10">
        <f t="shared" si="21"/>
        <v>0.06</v>
      </c>
      <c r="U58" s="74">
        <f t="shared" si="43"/>
        <v>11</v>
      </c>
      <c r="V58" s="74">
        <v>252</v>
      </c>
      <c r="W58" s="70">
        <f t="shared" si="10"/>
        <v>1.0025467210000001</v>
      </c>
      <c r="X58" s="66">
        <f t="shared" si="11"/>
        <v>336.60918985000001</v>
      </c>
      <c r="Y58" s="66">
        <v>0</v>
      </c>
      <c r="Z58" s="67">
        <f t="shared" si="12"/>
        <v>0</v>
      </c>
      <c r="AA58" s="68" t="str">
        <f t="shared" si="23"/>
        <v>A+INCORP J=</v>
      </c>
      <c r="AB58" s="11">
        <f t="shared" si="24"/>
        <v>42730</v>
      </c>
      <c r="AC58" s="3"/>
      <c r="AD58" s="16">
        <f t="shared" si="31"/>
        <v>47</v>
      </c>
      <c r="AE58" s="17">
        <f t="shared" si="32"/>
        <v>44099</v>
      </c>
      <c r="AF58" s="36">
        <f t="shared" si="33"/>
        <v>4462.6336463498465</v>
      </c>
      <c r="AG58" s="19">
        <f t="shared" si="34"/>
        <v>22</v>
      </c>
      <c r="AH58" s="35">
        <v>0.06</v>
      </c>
      <c r="AI58" s="41">
        <f t="shared" si="35"/>
        <v>38.440222300000002</v>
      </c>
      <c r="AJ58" s="41">
        <v>3113.21</v>
      </c>
      <c r="AK58" s="37">
        <v>0</v>
      </c>
      <c r="AL58" s="19">
        <v>0</v>
      </c>
      <c r="AM58" s="16">
        <f t="shared" si="36"/>
        <v>47</v>
      </c>
      <c r="AN58" s="38" t="s">
        <v>85</v>
      </c>
      <c r="AO58" s="17">
        <f t="shared" si="25"/>
        <v>44130</v>
      </c>
      <c r="GG58" s="1"/>
      <c r="GJ58" s="1"/>
      <c r="GK58" s="22"/>
      <c r="GL58" s="21"/>
      <c r="GM58" s="39"/>
      <c r="GN58" s="39"/>
      <c r="GO58" s="39"/>
      <c r="GP58" s="39"/>
      <c r="GQ58" s="1"/>
      <c r="GR58" s="4"/>
      <c r="GS58" s="6"/>
      <c r="GT58" s="6"/>
      <c r="GU58" s="6"/>
      <c r="GV58" s="6"/>
      <c r="GW58" s="6"/>
      <c r="GY58" s="1"/>
      <c r="GZ58" s="5"/>
      <c r="HA58" s="5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40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7"/>
      <c r="JP58" s="1"/>
      <c r="JQ58" s="1"/>
      <c r="JR58" s="1"/>
      <c r="JS58" s="1"/>
      <c r="JT58" s="1"/>
      <c r="JU58" s="1"/>
      <c r="JV58" s="1"/>
      <c r="JW58" s="1"/>
      <c r="JX58" s="1"/>
      <c r="JY58" s="3"/>
      <c r="JZ58" s="19"/>
      <c r="KA58" s="19"/>
      <c r="KB58" s="47"/>
      <c r="KC58" s="19"/>
      <c r="KD58" s="21"/>
      <c r="KE58" s="19"/>
    </row>
    <row r="59" spans="1:291" x14ac:dyDescent="0.2">
      <c r="A59" s="196">
        <f t="shared" si="13"/>
        <v>42717</v>
      </c>
      <c r="B59" s="66">
        <f t="shared" si="1"/>
        <v>132552.17340547001</v>
      </c>
      <c r="C59" s="66">
        <f t="shared" si="47"/>
        <v>132049.04390881001</v>
      </c>
      <c r="D59" s="77">
        <f t="shared" si="15"/>
        <v>4752.8599999999997</v>
      </c>
      <c r="E59" s="67">
        <f>VLOOKUP(A58,[1]Plan1!$DQ$117:$DS$314,3)</f>
        <v>4761.42</v>
      </c>
      <c r="F59" s="11">
        <f t="shared" si="16"/>
        <v>42700</v>
      </c>
      <c r="G59" s="73">
        <f t="shared" si="2"/>
        <v>1.8010208590197863E-3</v>
      </c>
      <c r="H59" s="11">
        <f t="shared" si="17"/>
        <v>42730</v>
      </c>
      <c r="I59" s="11">
        <f t="shared" si="3"/>
        <v>42730</v>
      </c>
      <c r="J59" s="1">
        <f t="shared" si="18"/>
        <v>21</v>
      </c>
      <c r="K59" s="1">
        <f t="shared" si="19"/>
        <v>12</v>
      </c>
      <c r="L59" s="66">
        <f t="shared" si="4"/>
        <v>1.0010287499999999</v>
      </c>
      <c r="M59" s="70">
        <f t="shared" si="48"/>
        <v>1.00260097</v>
      </c>
      <c r="N59" s="70">
        <f t="shared" si="41"/>
        <v>1.00260097</v>
      </c>
      <c r="O59" s="66">
        <f t="shared" si="44"/>
        <v>1.0036323899999999</v>
      </c>
      <c r="P59" s="66">
        <f t="shared" si="6"/>
        <v>132184.88936273</v>
      </c>
      <c r="Q59" s="74">
        <f t="shared" si="7"/>
        <v>0</v>
      </c>
      <c r="R59" s="75">
        <f t="shared" si="45"/>
        <v>0</v>
      </c>
      <c r="S59" s="66">
        <f t="shared" si="46"/>
        <v>0</v>
      </c>
      <c r="T59" s="10">
        <f t="shared" si="21"/>
        <v>0.06</v>
      </c>
      <c r="U59" s="74">
        <f t="shared" si="43"/>
        <v>12</v>
      </c>
      <c r="V59" s="74">
        <v>252</v>
      </c>
      <c r="W59" s="70">
        <f t="shared" si="10"/>
        <v>1.0027785629999999</v>
      </c>
      <c r="X59" s="66">
        <f t="shared" si="11"/>
        <v>367.28404274000002</v>
      </c>
      <c r="Y59" s="66">
        <v>0</v>
      </c>
      <c r="Z59" s="67">
        <f t="shared" si="12"/>
        <v>0</v>
      </c>
      <c r="AA59" s="68" t="str">
        <f t="shared" si="23"/>
        <v>A+INCORP J=</v>
      </c>
      <c r="AB59" s="11">
        <f t="shared" si="24"/>
        <v>42730</v>
      </c>
      <c r="AC59" s="3"/>
      <c r="AD59" s="16">
        <f t="shared" si="31"/>
        <v>48</v>
      </c>
      <c r="AE59" s="17">
        <f t="shared" si="32"/>
        <v>44130</v>
      </c>
      <c r="AF59" s="36">
        <f t="shared" si="33"/>
        <v>1370.1089618498463</v>
      </c>
      <c r="AG59" s="19">
        <f t="shared" si="34"/>
        <v>20</v>
      </c>
      <c r="AH59" s="35">
        <v>0.06</v>
      </c>
      <c r="AI59" s="41">
        <f t="shared" si="35"/>
        <v>20.685315500000002</v>
      </c>
      <c r="AJ59" s="41">
        <v>3113.21</v>
      </c>
      <c r="AK59" s="37">
        <v>0</v>
      </c>
      <c r="AL59" s="19">
        <v>0</v>
      </c>
      <c r="AM59" s="16">
        <f t="shared" si="36"/>
        <v>48</v>
      </c>
      <c r="AN59" s="38" t="s">
        <v>85</v>
      </c>
      <c r="AO59" s="17">
        <f t="shared" si="25"/>
        <v>44160</v>
      </c>
      <c r="GG59" s="1"/>
      <c r="GJ59" s="1"/>
      <c r="GK59" s="22"/>
      <c r="GL59" s="21"/>
      <c r="GM59" s="39"/>
      <c r="GN59" s="39"/>
      <c r="GO59" s="39"/>
      <c r="GP59" s="39"/>
      <c r="GQ59" s="1"/>
      <c r="GR59" s="4"/>
      <c r="GS59" s="6"/>
      <c r="GT59" s="6"/>
      <c r="GU59" s="6"/>
      <c r="GV59" s="6"/>
      <c r="GW59" s="6"/>
      <c r="GY59" s="1"/>
      <c r="GZ59" s="5"/>
      <c r="HA59" s="5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40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7"/>
      <c r="JP59" s="1"/>
      <c r="JQ59" s="1"/>
      <c r="JR59" s="1"/>
      <c r="JS59" s="1"/>
      <c r="JT59" s="1"/>
      <c r="JU59" s="1"/>
      <c r="JV59" s="1"/>
      <c r="JW59" s="1"/>
      <c r="JX59" s="1"/>
      <c r="JY59" s="3"/>
      <c r="JZ59" s="19"/>
      <c r="KA59" s="19"/>
      <c r="KB59" s="47"/>
      <c r="KC59" s="19"/>
      <c r="KD59" s="21"/>
      <c r="KE59" s="19"/>
    </row>
    <row r="60" spans="1:291" x14ac:dyDescent="0.2">
      <c r="A60" s="196">
        <f t="shared" si="13"/>
        <v>42718</v>
      </c>
      <c r="B60" s="66">
        <f t="shared" si="1"/>
        <v>132594.18768732998</v>
      </c>
      <c r="C60" s="66">
        <f t="shared" si="47"/>
        <v>132049.04390881001</v>
      </c>
      <c r="D60" s="77">
        <f t="shared" si="15"/>
        <v>4752.8599999999997</v>
      </c>
      <c r="E60" s="67">
        <f>VLOOKUP(A59,[1]Plan1!$DQ$117:$DS$314,3)</f>
        <v>4761.42</v>
      </c>
      <c r="F60" s="11">
        <f t="shared" si="16"/>
        <v>42700</v>
      </c>
      <c r="G60" s="73">
        <f t="shared" si="2"/>
        <v>1.8010208590197863E-3</v>
      </c>
      <c r="H60" s="11">
        <f t="shared" si="17"/>
        <v>42730</v>
      </c>
      <c r="I60" s="11">
        <f t="shared" si="3"/>
        <v>42730</v>
      </c>
      <c r="J60" s="1">
        <f t="shared" si="18"/>
        <v>21</v>
      </c>
      <c r="K60" s="1">
        <f t="shared" si="19"/>
        <v>13</v>
      </c>
      <c r="L60" s="66">
        <f t="shared" si="4"/>
        <v>1.0011145299999999</v>
      </c>
      <c r="M60" s="70">
        <f t="shared" si="48"/>
        <v>1.00260097</v>
      </c>
      <c r="N60" s="70">
        <f t="shared" si="41"/>
        <v>1.00260097</v>
      </c>
      <c r="O60" s="66">
        <f t="shared" si="44"/>
        <v>1.00371839</v>
      </c>
      <c r="P60" s="66">
        <f t="shared" si="6"/>
        <v>132196.21652970999</v>
      </c>
      <c r="Q60" s="74">
        <f t="shared" si="7"/>
        <v>0</v>
      </c>
      <c r="R60" s="75">
        <f t="shared" si="45"/>
        <v>0</v>
      </c>
      <c r="S60" s="66">
        <f t="shared" si="46"/>
        <v>0</v>
      </c>
      <c r="T60" s="10">
        <f t="shared" si="21"/>
        <v>0.06</v>
      </c>
      <c r="U60" s="74">
        <f t="shared" si="43"/>
        <v>13</v>
      </c>
      <c r="V60" s="74">
        <v>252</v>
      </c>
      <c r="W60" s="70">
        <f t="shared" si="10"/>
        <v>1.0030104580000001</v>
      </c>
      <c r="X60" s="66">
        <f t="shared" si="11"/>
        <v>397.97115761999999</v>
      </c>
      <c r="Y60" s="66">
        <v>0</v>
      </c>
      <c r="Z60" s="67">
        <f t="shared" si="12"/>
        <v>0</v>
      </c>
      <c r="AA60" s="68" t="str">
        <f t="shared" si="23"/>
        <v>A+INCORP J=</v>
      </c>
      <c r="AB60" s="11">
        <f t="shared" si="24"/>
        <v>42730</v>
      </c>
      <c r="AC60" s="3"/>
      <c r="AD60" s="16">
        <f t="shared" si="31"/>
        <v>49</v>
      </c>
      <c r="AE60" s="17">
        <f t="shared" si="32"/>
        <v>44160</v>
      </c>
      <c r="AF60" s="36">
        <f t="shared" si="33"/>
        <v>-1736.4319629101537</v>
      </c>
      <c r="AG60" s="19">
        <f t="shared" si="34"/>
        <v>21</v>
      </c>
      <c r="AH60" s="35">
        <v>0.06</v>
      </c>
      <c r="AI60" s="41">
        <f t="shared" si="35"/>
        <v>6.6690752399999997</v>
      </c>
      <c r="AJ60" s="41">
        <v>3113.21</v>
      </c>
      <c r="AK60" s="37">
        <v>0</v>
      </c>
      <c r="AL60" s="19">
        <v>0</v>
      </c>
      <c r="AM60" s="16">
        <f t="shared" si="36"/>
        <v>49</v>
      </c>
      <c r="AN60" s="38" t="s">
        <v>85</v>
      </c>
      <c r="AO60" s="17">
        <f t="shared" si="25"/>
        <v>44193</v>
      </c>
      <c r="GG60" s="1"/>
      <c r="GJ60" s="1"/>
      <c r="GK60" s="22"/>
      <c r="GL60" s="21"/>
      <c r="GM60" s="39"/>
      <c r="GN60" s="39"/>
      <c r="GO60" s="39"/>
      <c r="GP60" s="39"/>
      <c r="GQ60" s="1"/>
      <c r="GR60" s="4"/>
      <c r="GS60" s="6"/>
      <c r="GT60" s="6"/>
      <c r="GU60" s="6"/>
      <c r="GV60" s="6"/>
      <c r="GW60" s="6"/>
      <c r="GY60" s="1"/>
      <c r="GZ60" s="5"/>
      <c r="HA60" s="5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40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7"/>
      <c r="JP60" s="1"/>
      <c r="JQ60" s="1"/>
      <c r="JR60" s="1"/>
      <c r="JS60" s="1"/>
      <c r="JT60" s="1"/>
      <c r="JU60" s="1"/>
      <c r="JV60" s="1"/>
      <c r="JW60" s="1"/>
      <c r="JX60" s="1"/>
      <c r="JY60" s="3"/>
      <c r="JZ60" s="19"/>
      <c r="KA60" s="19"/>
      <c r="KB60" s="47"/>
      <c r="KC60" s="19"/>
      <c r="KD60" s="21"/>
      <c r="KE60" s="19"/>
    </row>
    <row r="61" spans="1:291" x14ac:dyDescent="0.2">
      <c r="A61" s="196">
        <f t="shared" si="13"/>
        <v>42719</v>
      </c>
      <c r="B61" s="66">
        <f t="shared" si="1"/>
        <v>132636.21568659999</v>
      </c>
      <c r="C61" s="66">
        <f t="shared" si="47"/>
        <v>132049.04390881001</v>
      </c>
      <c r="D61" s="77">
        <f t="shared" si="15"/>
        <v>4752.8599999999997</v>
      </c>
      <c r="E61" s="67">
        <f>VLOOKUP(A60,[1]Plan1!$DQ$117:$DS$314,3)</f>
        <v>4761.42</v>
      </c>
      <c r="F61" s="11">
        <f t="shared" si="16"/>
        <v>42700</v>
      </c>
      <c r="G61" s="73">
        <f t="shared" si="2"/>
        <v>1.8010208590197863E-3</v>
      </c>
      <c r="H61" s="11">
        <f t="shared" si="17"/>
        <v>42730</v>
      </c>
      <c r="I61" s="11">
        <f t="shared" si="3"/>
        <v>42730</v>
      </c>
      <c r="J61" s="1">
        <f t="shared" si="18"/>
        <v>21</v>
      </c>
      <c r="K61" s="1">
        <f t="shared" si="19"/>
        <v>14</v>
      </c>
      <c r="L61" s="66">
        <f t="shared" si="4"/>
        <v>1.0012003199999999</v>
      </c>
      <c r="M61" s="70">
        <f t="shared" si="48"/>
        <v>1.00260097</v>
      </c>
      <c r="N61" s="70">
        <f t="shared" si="41"/>
        <v>1.00260097</v>
      </c>
      <c r="O61" s="66">
        <f t="shared" si="44"/>
        <v>1.0038044100000001</v>
      </c>
      <c r="P61" s="66">
        <f t="shared" si="6"/>
        <v>132207.54501718999</v>
      </c>
      <c r="Q61" s="74">
        <f t="shared" si="7"/>
        <v>0</v>
      </c>
      <c r="R61" s="75">
        <f t="shared" si="45"/>
        <v>0</v>
      </c>
      <c r="S61" s="66">
        <f t="shared" si="46"/>
        <v>0</v>
      </c>
      <c r="T61" s="10">
        <f t="shared" si="21"/>
        <v>0.06</v>
      </c>
      <c r="U61" s="74">
        <f t="shared" si="43"/>
        <v>14</v>
      </c>
      <c r="V61" s="74">
        <v>252</v>
      </c>
      <c r="W61" s="70">
        <f t="shared" si="10"/>
        <v>1.0032424069999999</v>
      </c>
      <c r="X61" s="66">
        <f t="shared" si="11"/>
        <v>428.67066941000002</v>
      </c>
      <c r="Y61" s="66">
        <v>0</v>
      </c>
      <c r="Z61" s="67">
        <f t="shared" si="12"/>
        <v>0</v>
      </c>
      <c r="AA61" s="68" t="str">
        <f t="shared" si="23"/>
        <v>A+INCORP J=</v>
      </c>
      <c r="AB61" s="11">
        <f t="shared" si="24"/>
        <v>42730</v>
      </c>
      <c r="AC61" s="3"/>
      <c r="AD61" s="16">
        <f t="shared" si="31"/>
        <v>50</v>
      </c>
      <c r="AE61" s="17">
        <f t="shared" si="32"/>
        <v>44193</v>
      </c>
      <c r="AF61" s="36">
        <f t="shared" si="33"/>
        <v>-4858.4976426301537</v>
      </c>
      <c r="AG61" s="19">
        <f t="shared" si="34"/>
        <v>22</v>
      </c>
      <c r="AH61" s="35">
        <v>0.06</v>
      </c>
      <c r="AI61" s="41">
        <f t="shared" si="35"/>
        <v>-8.8556797199999995</v>
      </c>
      <c r="AJ61" s="41">
        <v>3113.21</v>
      </c>
      <c r="AK61" s="37">
        <v>0</v>
      </c>
      <c r="AL61" s="19">
        <v>0</v>
      </c>
      <c r="AM61" s="16">
        <f t="shared" si="36"/>
        <v>50</v>
      </c>
      <c r="AN61" s="38" t="s">
        <v>85</v>
      </c>
      <c r="AO61" s="17">
        <f t="shared" si="25"/>
        <v>44221</v>
      </c>
      <c r="GG61" s="1"/>
      <c r="GJ61" s="1"/>
      <c r="GK61" s="22"/>
      <c r="GL61" s="21"/>
      <c r="GM61" s="39"/>
      <c r="GN61" s="39"/>
      <c r="GO61" s="39"/>
      <c r="GP61" s="39"/>
      <c r="GQ61" s="1"/>
      <c r="GR61" s="4"/>
      <c r="GS61" s="6"/>
      <c r="GT61" s="6"/>
      <c r="GU61" s="6"/>
      <c r="GV61" s="6"/>
      <c r="GW61" s="6"/>
      <c r="GY61" s="1"/>
      <c r="GZ61" s="5"/>
      <c r="HA61" s="5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40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7"/>
      <c r="JP61" s="1"/>
      <c r="JQ61" s="1"/>
      <c r="JR61" s="1"/>
      <c r="JS61" s="1"/>
      <c r="JT61" s="1"/>
      <c r="JU61" s="1"/>
      <c r="JV61" s="1"/>
      <c r="JW61" s="1"/>
      <c r="JX61" s="1"/>
      <c r="JY61" s="3"/>
      <c r="JZ61" s="19"/>
      <c r="KA61" s="19"/>
      <c r="KB61" s="47"/>
      <c r="KC61" s="19"/>
      <c r="KD61" s="21"/>
      <c r="KE61" s="19"/>
    </row>
    <row r="62" spans="1:291" x14ac:dyDescent="0.2">
      <c r="A62" s="196">
        <f t="shared" si="13"/>
        <v>42720</v>
      </c>
      <c r="B62" s="66">
        <f t="shared" si="1"/>
        <v>132678.25594874</v>
      </c>
      <c r="C62" s="66">
        <f t="shared" si="47"/>
        <v>132049.04390881001</v>
      </c>
      <c r="D62" s="77">
        <f t="shared" si="15"/>
        <v>4752.8599999999997</v>
      </c>
      <c r="E62" s="67">
        <f>VLOOKUP(A61,[1]Plan1!$DQ$117:$DS$314,3)</f>
        <v>4761.42</v>
      </c>
      <c r="F62" s="11">
        <f t="shared" si="16"/>
        <v>42700</v>
      </c>
      <c r="G62" s="73">
        <f t="shared" si="2"/>
        <v>1.8010208590197863E-3</v>
      </c>
      <c r="H62" s="11">
        <f t="shared" si="17"/>
        <v>42730</v>
      </c>
      <c r="I62" s="11">
        <f t="shared" si="3"/>
        <v>42730</v>
      </c>
      <c r="J62" s="1">
        <f t="shared" si="18"/>
        <v>21</v>
      </c>
      <c r="K62" s="1">
        <f t="shared" si="19"/>
        <v>15</v>
      </c>
      <c r="L62" s="66">
        <f t="shared" si="4"/>
        <v>1.0012861099999999</v>
      </c>
      <c r="M62" s="70">
        <f t="shared" si="48"/>
        <v>1.00260097</v>
      </c>
      <c r="N62" s="70">
        <f t="shared" si="41"/>
        <v>1.00260097</v>
      </c>
      <c r="O62" s="66">
        <f t="shared" si="44"/>
        <v>1.0038904200000001</v>
      </c>
      <c r="P62" s="66">
        <f t="shared" si="6"/>
        <v>132218.87350466999</v>
      </c>
      <c r="Q62" s="74">
        <f t="shared" si="7"/>
        <v>0</v>
      </c>
      <c r="R62" s="75">
        <f t="shared" si="45"/>
        <v>0</v>
      </c>
      <c r="S62" s="66">
        <f t="shared" si="46"/>
        <v>0</v>
      </c>
      <c r="T62" s="10">
        <f t="shared" si="21"/>
        <v>0.06</v>
      </c>
      <c r="U62" s="74">
        <f t="shared" si="43"/>
        <v>15</v>
      </c>
      <c r="V62" s="74">
        <v>252</v>
      </c>
      <c r="W62" s="70">
        <f t="shared" si="10"/>
        <v>1.0034744090000001</v>
      </c>
      <c r="X62" s="66">
        <f t="shared" si="11"/>
        <v>459.38244407000002</v>
      </c>
      <c r="Y62" s="66">
        <v>0</v>
      </c>
      <c r="Z62" s="67">
        <f t="shared" si="12"/>
        <v>0</v>
      </c>
      <c r="AA62" s="68" t="str">
        <f t="shared" si="23"/>
        <v>A+INCORP J=</v>
      </c>
      <c r="AB62" s="11">
        <f t="shared" si="24"/>
        <v>42730</v>
      </c>
      <c r="AC62" s="3"/>
      <c r="AD62" s="16">
        <f t="shared" si="31"/>
        <v>51</v>
      </c>
      <c r="AE62" s="17">
        <f t="shared" si="32"/>
        <v>44221</v>
      </c>
      <c r="AF62" s="36">
        <f t="shared" si="33"/>
        <v>-7993.0993891101534</v>
      </c>
      <c r="AG62" s="19">
        <f t="shared" si="34"/>
        <v>19</v>
      </c>
      <c r="AH62" s="35">
        <v>0.06</v>
      </c>
      <c r="AI62" s="41">
        <f t="shared" si="35"/>
        <v>-21.391746479999998</v>
      </c>
      <c r="AJ62" s="41">
        <v>3113.21</v>
      </c>
      <c r="AK62" s="37">
        <v>0</v>
      </c>
      <c r="AL62" s="19">
        <v>0</v>
      </c>
      <c r="AM62" s="16">
        <f t="shared" si="36"/>
        <v>51</v>
      </c>
      <c r="AN62" s="38" t="s">
        <v>85</v>
      </c>
      <c r="AO62" s="17">
        <f t="shared" si="25"/>
        <v>44252</v>
      </c>
      <c r="GG62" s="1"/>
      <c r="GJ62" s="1"/>
      <c r="GK62" s="22"/>
      <c r="GL62" s="21"/>
      <c r="GM62" s="39"/>
      <c r="GN62" s="39"/>
      <c r="GO62" s="39"/>
      <c r="GP62" s="39"/>
      <c r="GQ62" s="1"/>
      <c r="GR62" s="4"/>
      <c r="GS62" s="6"/>
      <c r="GT62" s="6"/>
      <c r="GU62" s="6"/>
      <c r="GV62" s="6"/>
      <c r="GW62" s="6"/>
      <c r="GY62" s="1"/>
      <c r="GZ62" s="5"/>
      <c r="HA62" s="5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40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7"/>
      <c r="JP62" s="1"/>
      <c r="JQ62" s="1"/>
      <c r="JR62" s="1"/>
      <c r="JS62" s="1"/>
      <c r="JT62" s="1"/>
      <c r="JU62" s="1"/>
      <c r="JV62" s="1"/>
      <c r="JW62" s="1"/>
      <c r="JX62" s="1"/>
      <c r="JY62" s="3"/>
      <c r="JZ62" s="19"/>
      <c r="KA62" s="19"/>
      <c r="KB62" s="47"/>
      <c r="KC62" s="19"/>
      <c r="KD62" s="21"/>
      <c r="KE62" s="19"/>
    </row>
    <row r="63" spans="1:291" x14ac:dyDescent="0.2">
      <c r="A63" s="196">
        <f t="shared" si="13"/>
        <v>42721</v>
      </c>
      <c r="B63" s="66">
        <f t="shared" si="1"/>
        <v>132720.30993315001</v>
      </c>
      <c r="C63" s="66">
        <f t="shared" si="47"/>
        <v>132049.04390881001</v>
      </c>
      <c r="D63" s="77">
        <f t="shared" si="15"/>
        <v>4752.8599999999997</v>
      </c>
      <c r="E63" s="67">
        <f>VLOOKUP(A62,[1]Plan1!$DQ$117:$DS$314,3)</f>
        <v>4761.42</v>
      </c>
      <c r="F63" s="11">
        <f t="shared" si="16"/>
        <v>42700</v>
      </c>
      <c r="G63" s="73">
        <f t="shared" si="2"/>
        <v>1.8010208590197863E-3</v>
      </c>
      <c r="H63" s="11">
        <f t="shared" si="17"/>
        <v>42730</v>
      </c>
      <c r="I63" s="11">
        <f t="shared" si="3"/>
        <v>42730</v>
      </c>
      <c r="J63" s="1">
        <f t="shared" si="18"/>
        <v>21</v>
      </c>
      <c r="K63" s="1">
        <f t="shared" si="19"/>
        <v>16</v>
      </c>
      <c r="L63" s="66">
        <f t="shared" si="4"/>
        <v>1.00137191</v>
      </c>
      <c r="M63" s="70">
        <f t="shared" si="48"/>
        <v>1.00260097</v>
      </c>
      <c r="N63" s="70">
        <f t="shared" si="41"/>
        <v>1.00260097</v>
      </c>
      <c r="O63" s="66">
        <f t="shared" si="44"/>
        <v>1.00397644</v>
      </c>
      <c r="P63" s="66">
        <f t="shared" si="6"/>
        <v>132230.20331263001</v>
      </c>
      <c r="Q63" s="74">
        <f t="shared" si="7"/>
        <v>0</v>
      </c>
      <c r="R63" s="75">
        <f t="shared" si="45"/>
        <v>0</v>
      </c>
      <c r="S63" s="66">
        <f t="shared" si="46"/>
        <v>0</v>
      </c>
      <c r="T63" s="10">
        <f t="shared" si="21"/>
        <v>0.06</v>
      </c>
      <c r="U63" s="74">
        <f t="shared" si="43"/>
        <v>16</v>
      </c>
      <c r="V63" s="74">
        <v>252</v>
      </c>
      <c r="W63" s="70">
        <f t="shared" si="10"/>
        <v>1.003706465</v>
      </c>
      <c r="X63" s="66">
        <f t="shared" si="11"/>
        <v>490.10662051999998</v>
      </c>
      <c r="Y63" s="66">
        <v>0</v>
      </c>
      <c r="Z63" s="67">
        <f t="shared" si="12"/>
        <v>0</v>
      </c>
      <c r="AA63" s="68" t="str">
        <f t="shared" si="23"/>
        <v>A+INCORP J=</v>
      </c>
      <c r="AB63" s="11">
        <f t="shared" si="24"/>
        <v>42730</v>
      </c>
      <c r="AC63" s="3"/>
      <c r="AD63" s="16">
        <f t="shared" si="31"/>
        <v>52</v>
      </c>
      <c r="AE63" s="17">
        <f t="shared" si="32"/>
        <v>44252</v>
      </c>
      <c r="AF63" s="36">
        <f t="shared" si="33"/>
        <v>-11145.216208030153</v>
      </c>
      <c r="AG63" s="19">
        <f t="shared" si="34"/>
        <v>21</v>
      </c>
      <c r="AH63" s="35">
        <v>0.06</v>
      </c>
      <c r="AI63" s="41">
        <f t="shared" si="35"/>
        <v>-38.906818919999999</v>
      </c>
      <c r="AJ63" s="41">
        <v>3113.21</v>
      </c>
      <c r="AK63" s="37">
        <v>0</v>
      </c>
      <c r="AL63" s="19">
        <v>0</v>
      </c>
      <c r="AM63" s="16">
        <f t="shared" si="36"/>
        <v>52</v>
      </c>
      <c r="AN63" s="38" t="s">
        <v>85</v>
      </c>
      <c r="AO63" s="17">
        <f t="shared" si="25"/>
        <v>44280</v>
      </c>
      <c r="GG63" s="1"/>
      <c r="GJ63" s="1"/>
      <c r="GK63" s="22"/>
      <c r="GL63" s="21"/>
      <c r="GM63" s="39"/>
      <c r="GN63" s="39"/>
      <c r="GO63" s="39"/>
      <c r="GP63" s="39"/>
      <c r="GQ63" s="1"/>
      <c r="GR63" s="4"/>
      <c r="GS63" s="6"/>
      <c r="GT63" s="6"/>
      <c r="GU63" s="6"/>
      <c r="GV63" s="6"/>
      <c r="GW63" s="6"/>
      <c r="GY63" s="1"/>
      <c r="GZ63" s="5"/>
      <c r="HA63" s="5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40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7"/>
      <c r="JP63" s="1"/>
      <c r="JQ63" s="1"/>
      <c r="JR63" s="1"/>
      <c r="JS63" s="1"/>
      <c r="JT63" s="1"/>
      <c r="JU63" s="1"/>
      <c r="JV63" s="1"/>
      <c r="JW63" s="1"/>
      <c r="JX63" s="1"/>
      <c r="JY63" s="3"/>
      <c r="JZ63" s="19"/>
      <c r="KA63" s="19"/>
      <c r="KB63" s="47"/>
      <c r="KC63" s="19"/>
      <c r="KD63" s="21"/>
      <c r="KE63" s="19"/>
    </row>
    <row r="64" spans="1:291" x14ac:dyDescent="0.2">
      <c r="A64" s="196">
        <f t="shared" si="13"/>
        <v>42722</v>
      </c>
      <c r="B64" s="66">
        <f t="shared" si="1"/>
        <v>132720.30993315001</v>
      </c>
      <c r="C64" s="66">
        <f t="shared" si="47"/>
        <v>132049.04390881001</v>
      </c>
      <c r="D64" s="77">
        <f t="shared" si="15"/>
        <v>4752.8599999999997</v>
      </c>
      <c r="E64" s="67">
        <f>VLOOKUP(A63,[1]Plan1!$DQ$117:$DS$314,3)</f>
        <v>4761.42</v>
      </c>
      <c r="F64" s="11">
        <f t="shared" si="16"/>
        <v>42700</v>
      </c>
      <c r="G64" s="73">
        <f t="shared" si="2"/>
        <v>1.8010208590197863E-3</v>
      </c>
      <c r="H64" s="11">
        <f t="shared" si="17"/>
        <v>42730</v>
      </c>
      <c r="I64" s="11">
        <f t="shared" si="3"/>
        <v>42730</v>
      </c>
      <c r="J64" s="1">
        <f t="shared" si="18"/>
        <v>21</v>
      </c>
      <c r="K64" s="1">
        <f t="shared" si="19"/>
        <v>16</v>
      </c>
      <c r="L64" s="66">
        <f t="shared" si="4"/>
        <v>1.00137191</v>
      </c>
      <c r="M64" s="70">
        <f t="shared" si="48"/>
        <v>1.00260097</v>
      </c>
      <c r="N64" s="70">
        <f t="shared" si="41"/>
        <v>1.00260097</v>
      </c>
      <c r="O64" s="66">
        <f t="shared" si="44"/>
        <v>1.00397644</v>
      </c>
      <c r="P64" s="66">
        <f t="shared" si="6"/>
        <v>132230.20331263001</v>
      </c>
      <c r="Q64" s="74">
        <f t="shared" si="7"/>
        <v>0</v>
      </c>
      <c r="R64" s="75">
        <f t="shared" si="45"/>
        <v>0</v>
      </c>
      <c r="S64" s="66">
        <f t="shared" si="46"/>
        <v>0</v>
      </c>
      <c r="T64" s="10">
        <f t="shared" si="21"/>
        <v>0.06</v>
      </c>
      <c r="U64" s="74">
        <f t="shared" si="43"/>
        <v>16</v>
      </c>
      <c r="V64" s="74">
        <v>252</v>
      </c>
      <c r="W64" s="70">
        <f t="shared" si="10"/>
        <v>1.003706465</v>
      </c>
      <c r="X64" s="66">
        <f t="shared" si="11"/>
        <v>490.10662051999998</v>
      </c>
      <c r="Y64" s="66">
        <v>0</v>
      </c>
      <c r="Z64" s="67">
        <f t="shared" si="12"/>
        <v>0</v>
      </c>
      <c r="AA64" s="68" t="str">
        <f t="shared" si="23"/>
        <v>A+INCORP J=</v>
      </c>
      <c r="AB64" s="11">
        <f t="shared" si="24"/>
        <v>42730</v>
      </c>
      <c r="AC64" s="3"/>
      <c r="AD64" s="16">
        <f t="shared" si="31"/>
        <v>53</v>
      </c>
      <c r="AE64" s="17">
        <f t="shared" si="32"/>
        <v>44280</v>
      </c>
      <c r="AF64" s="36">
        <f t="shared" si="33"/>
        <v>-14310.086803970153</v>
      </c>
      <c r="AG64" s="19">
        <f t="shared" si="34"/>
        <v>20</v>
      </c>
      <c r="AH64" s="35">
        <v>0.06</v>
      </c>
      <c r="AI64" s="41">
        <f t="shared" si="35"/>
        <v>-51.66059594</v>
      </c>
      <c r="AJ64" s="41">
        <v>3113.21</v>
      </c>
      <c r="AK64" s="37">
        <v>0</v>
      </c>
      <c r="AL64" s="19">
        <v>0</v>
      </c>
      <c r="AM64" s="16">
        <f t="shared" si="36"/>
        <v>53</v>
      </c>
      <c r="AN64" s="38" t="s">
        <v>85</v>
      </c>
      <c r="AO64" s="17">
        <f t="shared" si="25"/>
        <v>44312</v>
      </c>
      <c r="GG64" s="1"/>
      <c r="GJ64" s="1"/>
      <c r="GK64" s="22"/>
      <c r="GL64" s="21"/>
      <c r="GM64" s="39"/>
      <c r="GN64" s="39"/>
      <c r="GO64" s="39"/>
      <c r="GP64" s="39"/>
      <c r="GQ64" s="1"/>
      <c r="GR64" s="4"/>
      <c r="GS64" s="6"/>
      <c r="GT64" s="6"/>
      <c r="GU64" s="6"/>
      <c r="GV64" s="6"/>
      <c r="GW64" s="6"/>
      <c r="GY64" s="1"/>
      <c r="GZ64" s="5"/>
      <c r="HA64" s="5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40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7"/>
      <c r="JP64" s="1"/>
      <c r="JQ64" s="1"/>
      <c r="JR64" s="1"/>
      <c r="JS64" s="1"/>
      <c r="JT64" s="1"/>
      <c r="JU64" s="1"/>
      <c r="JV64" s="1"/>
      <c r="JW64" s="1"/>
      <c r="JX64" s="1"/>
      <c r="JY64" s="3"/>
      <c r="JZ64" s="19"/>
      <c r="KA64" s="19"/>
      <c r="KB64" s="47"/>
      <c r="KC64" s="19"/>
      <c r="KD64" s="21"/>
      <c r="KE64" s="19"/>
    </row>
    <row r="65" spans="1:291" x14ac:dyDescent="0.2">
      <c r="A65" s="196">
        <f t="shared" si="13"/>
        <v>42723</v>
      </c>
      <c r="B65" s="66">
        <f t="shared" si="1"/>
        <v>132720.30993315001</v>
      </c>
      <c r="C65" s="66">
        <f t="shared" si="47"/>
        <v>132049.04390881001</v>
      </c>
      <c r="D65" s="77">
        <f t="shared" si="15"/>
        <v>4752.8599999999997</v>
      </c>
      <c r="E65" s="67">
        <f>VLOOKUP(A64,[1]Plan1!$DQ$117:$DS$314,3)</f>
        <v>4761.42</v>
      </c>
      <c r="F65" s="11">
        <f t="shared" si="16"/>
        <v>42700</v>
      </c>
      <c r="G65" s="73">
        <f t="shared" si="2"/>
        <v>1.8010208590197863E-3</v>
      </c>
      <c r="H65" s="11">
        <f t="shared" si="17"/>
        <v>42730</v>
      </c>
      <c r="I65" s="11">
        <f t="shared" si="3"/>
        <v>42730</v>
      </c>
      <c r="J65" s="1">
        <f t="shared" si="18"/>
        <v>21</v>
      </c>
      <c r="K65" s="1">
        <f t="shared" si="19"/>
        <v>16</v>
      </c>
      <c r="L65" s="66">
        <f t="shared" si="4"/>
        <v>1.00137191</v>
      </c>
      <c r="M65" s="70">
        <f t="shared" si="48"/>
        <v>1.00260097</v>
      </c>
      <c r="N65" s="70">
        <f t="shared" si="41"/>
        <v>1.00260097</v>
      </c>
      <c r="O65" s="66">
        <f t="shared" si="44"/>
        <v>1.00397644</v>
      </c>
      <c r="P65" s="66">
        <f t="shared" si="6"/>
        <v>132230.20331263001</v>
      </c>
      <c r="Q65" s="74">
        <f t="shared" si="7"/>
        <v>0</v>
      </c>
      <c r="R65" s="75">
        <f t="shared" si="45"/>
        <v>0</v>
      </c>
      <c r="S65" s="66">
        <f t="shared" si="46"/>
        <v>0</v>
      </c>
      <c r="T65" s="10">
        <f t="shared" si="21"/>
        <v>0.06</v>
      </c>
      <c r="U65" s="74">
        <f t="shared" si="43"/>
        <v>16</v>
      </c>
      <c r="V65" s="74">
        <v>252</v>
      </c>
      <c r="W65" s="70">
        <f t="shared" si="10"/>
        <v>1.003706465</v>
      </c>
      <c r="X65" s="66">
        <f t="shared" si="11"/>
        <v>490.10662051999998</v>
      </c>
      <c r="Y65" s="66">
        <v>0</v>
      </c>
      <c r="Z65" s="67">
        <f t="shared" si="12"/>
        <v>0</v>
      </c>
      <c r="AA65" s="68" t="str">
        <f t="shared" si="23"/>
        <v>A+INCORP J=</v>
      </c>
      <c r="AB65" s="11">
        <f t="shared" si="24"/>
        <v>42730</v>
      </c>
      <c r="AC65" s="3"/>
      <c r="AD65" s="16">
        <f t="shared" si="31"/>
        <v>54</v>
      </c>
      <c r="AE65" s="17">
        <f t="shared" si="32"/>
        <v>44312</v>
      </c>
      <c r="AF65" s="36">
        <f t="shared" si="33"/>
        <v>-17489.627290380151</v>
      </c>
      <c r="AG65" s="19">
        <f t="shared" si="34"/>
        <v>20</v>
      </c>
      <c r="AH65" s="35">
        <v>0.06</v>
      </c>
      <c r="AI65" s="41">
        <f t="shared" si="35"/>
        <v>-66.330486410000006</v>
      </c>
      <c r="AJ65" s="41">
        <v>3113.21</v>
      </c>
      <c r="AK65" s="37">
        <v>0</v>
      </c>
      <c r="AL65" s="19">
        <v>0</v>
      </c>
      <c r="AM65" s="16">
        <f t="shared" si="36"/>
        <v>54</v>
      </c>
      <c r="AN65" s="38" t="s">
        <v>85</v>
      </c>
      <c r="AO65" s="17">
        <f t="shared" si="25"/>
        <v>44341</v>
      </c>
      <c r="GG65" s="1"/>
      <c r="GJ65" s="1"/>
      <c r="GK65" s="22"/>
      <c r="GL65" s="21"/>
      <c r="GM65" s="39"/>
      <c r="GN65" s="39"/>
      <c r="GO65" s="39"/>
      <c r="GP65" s="39"/>
      <c r="GQ65" s="1"/>
      <c r="GR65" s="4"/>
      <c r="GS65" s="6"/>
      <c r="GT65" s="6"/>
      <c r="GU65" s="6"/>
      <c r="GV65" s="6"/>
      <c r="GW65" s="6"/>
      <c r="GY65" s="1"/>
      <c r="GZ65" s="5"/>
      <c r="HA65" s="5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40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7"/>
      <c r="JP65" s="1"/>
      <c r="JQ65" s="1"/>
      <c r="JR65" s="1"/>
      <c r="JS65" s="1"/>
      <c r="JT65" s="1"/>
      <c r="JU65" s="1"/>
      <c r="JV65" s="1"/>
      <c r="JW65" s="1"/>
      <c r="JX65" s="1"/>
      <c r="JY65" s="3"/>
      <c r="JZ65" s="19"/>
      <c r="KA65" s="19"/>
      <c r="KB65" s="47"/>
      <c r="KC65" s="19"/>
      <c r="KD65" s="21"/>
      <c r="KE65" s="46"/>
    </row>
    <row r="66" spans="1:291" x14ac:dyDescent="0.2">
      <c r="A66" s="196">
        <f t="shared" si="13"/>
        <v>42724</v>
      </c>
      <c r="B66" s="66">
        <f t="shared" si="1"/>
        <v>132762.37631691</v>
      </c>
      <c r="C66" s="66">
        <f t="shared" si="47"/>
        <v>132049.04390881001</v>
      </c>
      <c r="D66" s="77">
        <f t="shared" si="15"/>
        <v>4752.8599999999997</v>
      </c>
      <c r="E66" s="67">
        <f>VLOOKUP(A65,[1]Plan1!$DQ$117:$DS$314,3)</f>
        <v>4761.42</v>
      </c>
      <c r="F66" s="11">
        <f t="shared" si="16"/>
        <v>42700</v>
      </c>
      <c r="G66" s="73">
        <f t="shared" si="2"/>
        <v>1.8010208590197863E-3</v>
      </c>
      <c r="H66" s="11">
        <f t="shared" si="17"/>
        <v>42730</v>
      </c>
      <c r="I66" s="11">
        <f t="shared" si="3"/>
        <v>42730</v>
      </c>
      <c r="J66" s="1">
        <f t="shared" si="18"/>
        <v>21</v>
      </c>
      <c r="K66" s="1">
        <f t="shared" si="19"/>
        <v>17</v>
      </c>
      <c r="L66" s="66">
        <f t="shared" si="4"/>
        <v>1.0014577099999999</v>
      </c>
      <c r="M66" s="70">
        <f t="shared" si="48"/>
        <v>1.00260097</v>
      </c>
      <c r="N66" s="70">
        <f t="shared" si="41"/>
        <v>1.00260097</v>
      </c>
      <c r="O66" s="66">
        <f t="shared" si="44"/>
        <v>1.00406247</v>
      </c>
      <c r="P66" s="66">
        <f t="shared" si="6"/>
        <v>132241.53312060001</v>
      </c>
      <c r="Q66" s="74">
        <f t="shared" si="7"/>
        <v>0</v>
      </c>
      <c r="R66" s="75">
        <f t="shared" si="45"/>
        <v>0</v>
      </c>
      <c r="S66" s="66">
        <f t="shared" si="46"/>
        <v>0</v>
      </c>
      <c r="T66" s="10">
        <f t="shared" si="21"/>
        <v>0.06</v>
      </c>
      <c r="U66" s="74">
        <f t="shared" si="43"/>
        <v>17</v>
      </c>
      <c r="V66" s="74">
        <v>252</v>
      </c>
      <c r="W66" s="70">
        <f t="shared" si="10"/>
        <v>1.0039385750000001</v>
      </c>
      <c r="X66" s="66">
        <f t="shared" si="11"/>
        <v>520.84319631000005</v>
      </c>
      <c r="Y66" s="66">
        <v>0</v>
      </c>
      <c r="Z66" s="67">
        <f t="shared" si="12"/>
        <v>0</v>
      </c>
      <c r="AA66" s="68" t="str">
        <f t="shared" si="23"/>
        <v>A+INCORP J=</v>
      </c>
      <c r="AB66" s="11">
        <f t="shared" si="24"/>
        <v>42730</v>
      </c>
      <c r="AC66" s="3"/>
      <c r="AD66" s="16">
        <f t="shared" si="31"/>
        <v>55</v>
      </c>
      <c r="AE66" s="17">
        <f t="shared" si="32"/>
        <v>44341</v>
      </c>
      <c r="AF66" s="36">
        <f t="shared" si="33"/>
        <v>-20687.968943180149</v>
      </c>
      <c r="AG66" s="19">
        <f t="shared" si="34"/>
        <v>21</v>
      </c>
      <c r="AH66" s="35">
        <v>0.06</v>
      </c>
      <c r="AI66" s="41">
        <f t="shared" si="35"/>
        <v>-85.131652799999998</v>
      </c>
      <c r="AJ66" s="41">
        <v>3113.21</v>
      </c>
      <c r="AK66" s="37">
        <v>0</v>
      </c>
      <c r="AL66" s="19">
        <v>0</v>
      </c>
      <c r="AM66" s="16">
        <f t="shared" si="36"/>
        <v>55</v>
      </c>
      <c r="AN66" s="38" t="s">
        <v>85</v>
      </c>
      <c r="AO66" s="17">
        <f t="shared" si="25"/>
        <v>44372</v>
      </c>
      <c r="GG66" s="1"/>
      <c r="GJ66" s="1"/>
      <c r="GK66" s="22"/>
      <c r="GL66" s="21"/>
      <c r="GM66" s="39"/>
      <c r="GN66" s="39"/>
      <c r="GO66" s="39"/>
      <c r="GP66" s="39"/>
      <c r="GQ66" s="1"/>
      <c r="GR66" s="4"/>
      <c r="GS66" s="6"/>
      <c r="GT66" s="6"/>
      <c r="GU66" s="6"/>
      <c r="GV66" s="6"/>
      <c r="GW66" s="6"/>
      <c r="GX66" s="1"/>
      <c r="GY66" s="1"/>
      <c r="GZ66" s="5"/>
      <c r="HA66" s="5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40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7"/>
      <c r="JP66" s="1"/>
      <c r="JQ66" s="1"/>
      <c r="JR66" s="1"/>
      <c r="JS66" s="1"/>
      <c r="JT66" s="1"/>
      <c r="JU66" s="1"/>
      <c r="JV66" s="1"/>
      <c r="JW66" s="1"/>
      <c r="JX66" s="1"/>
      <c r="JY66" s="3"/>
      <c r="JZ66" s="19"/>
      <c r="KA66" s="19"/>
      <c r="KB66" s="47"/>
      <c r="KC66" s="19"/>
      <c r="KD66" s="21"/>
      <c r="KE66" s="19"/>
    </row>
    <row r="67" spans="1:291" x14ac:dyDescent="0.2">
      <c r="A67" s="196">
        <f t="shared" si="13"/>
        <v>42725</v>
      </c>
      <c r="B67" s="66">
        <f t="shared" si="1"/>
        <v>132804.45762157999</v>
      </c>
      <c r="C67" s="66">
        <f t="shared" si="47"/>
        <v>132049.04390881001</v>
      </c>
      <c r="D67" s="77">
        <f t="shared" si="15"/>
        <v>4752.8599999999997</v>
      </c>
      <c r="E67" s="67">
        <f>VLOOKUP(A66,[1]Plan1!$DQ$117:$DS$314,3)</f>
        <v>4761.42</v>
      </c>
      <c r="F67" s="11">
        <f t="shared" si="16"/>
        <v>42700</v>
      </c>
      <c r="G67" s="73">
        <f t="shared" si="2"/>
        <v>1.8010208590197863E-3</v>
      </c>
      <c r="H67" s="11">
        <f t="shared" si="17"/>
        <v>42730</v>
      </c>
      <c r="I67" s="11">
        <f t="shared" si="3"/>
        <v>42730</v>
      </c>
      <c r="J67" s="1">
        <f t="shared" si="18"/>
        <v>21</v>
      </c>
      <c r="K67" s="1">
        <f t="shared" si="19"/>
        <v>18</v>
      </c>
      <c r="L67" s="66">
        <f t="shared" si="4"/>
        <v>1.00154353</v>
      </c>
      <c r="M67" s="70">
        <f t="shared" si="48"/>
        <v>1.00260097</v>
      </c>
      <c r="N67" s="70">
        <f t="shared" si="41"/>
        <v>1.00260097</v>
      </c>
      <c r="O67" s="66">
        <f t="shared" si="44"/>
        <v>1.00414851</v>
      </c>
      <c r="P67" s="66">
        <f t="shared" si="6"/>
        <v>132252.86556954999</v>
      </c>
      <c r="Q67" s="74">
        <f t="shared" si="7"/>
        <v>0</v>
      </c>
      <c r="R67" s="75">
        <f t="shared" si="45"/>
        <v>0</v>
      </c>
      <c r="S67" s="66">
        <f t="shared" si="46"/>
        <v>0</v>
      </c>
      <c r="T67" s="10">
        <f t="shared" si="21"/>
        <v>0.06</v>
      </c>
      <c r="U67" s="74">
        <f t="shared" si="43"/>
        <v>18</v>
      </c>
      <c r="V67" s="74">
        <v>252</v>
      </c>
      <c r="W67" s="70">
        <f t="shared" si="10"/>
        <v>1.004170738</v>
      </c>
      <c r="X67" s="66">
        <f t="shared" si="11"/>
        <v>551.59205202999999</v>
      </c>
      <c r="Y67" s="66">
        <v>0</v>
      </c>
      <c r="Z67" s="67">
        <f t="shared" si="12"/>
        <v>0</v>
      </c>
      <c r="AA67" s="68" t="str">
        <f t="shared" si="23"/>
        <v>A+INCORP J=</v>
      </c>
      <c r="AB67" s="11">
        <f t="shared" si="24"/>
        <v>42730</v>
      </c>
      <c r="AC67" s="3"/>
      <c r="AD67" s="16">
        <f t="shared" si="31"/>
        <v>56</v>
      </c>
      <c r="AE67" s="17">
        <f t="shared" si="32"/>
        <v>44372</v>
      </c>
      <c r="AF67" s="36">
        <f t="shared" si="33"/>
        <v>-23906.686115940149</v>
      </c>
      <c r="AG67" s="19">
        <f t="shared" si="34"/>
        <v>22</v>
      </c>
      <c r="AH67" s="35">
        <v>0.06</v>
      </c>
      <c r="AI67" s="41">
        <f t="shared" si="35"/>
        <v>-105.50717276</v>
      </c>
      <c r="AJ67" s="41">
        <v>3113.21</v>
      </c>
      <c r="AK67" s="37">
        <v>0</v>
      </c>
      <c r="AL67" s="19">
        <v>0</v>
      </c>
      <c r="AM67" s="16">
        <f t="shared" si="36"/>
        <v>56</v>
      </c>
      <c r="AN67" s="38" t="s">
        <v>105</v>
      </c>
      <c r="AO67" s="17">
        <f t="shared" si="25"/>
        <v>44403</v>
      </c>
      <c r="GG67" s="1"/>
      <c r="GJ67" s="1"/>
      <c r="GK67" s="22"/>
      <c r="GL67" s="21"/>
      <c r="GM67" s="39"/>
      <c r="GN67" s="39"/>
      <c r="GO67" s="39"/>
      <c r="GP67" s="39"/>
      <c r="GQ67" s="1"/>
      <c r="GR67" s="4"/>
      <c r="GS67" s="6"/>
      <c r="GT67" s="6"/>
      <c r="GU67" s="6"/>
      <c r="GV67" s="6"/>
      <c r="GW67" s="6"/>
      <c r="GX67" s="1"/>
      <c r="GY67" s="1"/>
      <c r="GZ67" s="5"/>
      <c r="HA67" s="5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40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7"/>
      <c r="JP67" s="1"/>
      <c r="JQ67" s="1"/>
      <c r="JR67" s="1"/>
      <c r="JS67" s="1"/>
      <c r="JT67" s="1"/>
      <c r="JU67" s="1"/>
      <c r="JV67" s="1"/>
      <c r="JW67" s="1"/>
      <c r="JX67" s="1"/>
      <c r="JY67" s="3"/>
      <c r="JZ67" s="19"/>
      <c r="KA67" s="19"/>
      <c r="KB67" s="47"/>
      <c r="KC67" s="19"/>
      <c r="KD67" s="21"/>
      <c r="KE67" s="19"/>
    </row>
    <row r="68" spans="1:291" x14ac:dyDescent="0.2">
      <c r="A68" s="196">
        <f t="shared" si="13"/>
        <v>42726</v>
      </c>
      <c r="B68" s="66">
        <f t="shared" si="1"/>
        <v>132846.55133048</v>
      </c>
      <c r="C68" s="66">
        <f t="shared" si="47"/>
        <v>132049.04390881001</v>
      </c>
      <c r="D68" s="77">
        <f t="shared" si="15"/>
        <v>4752.8599999999997</v>
      </c>
      <c r="E68" s="67">
        <f>VLOOKUP(A67,[1]Plan1!$DQ$117:$DS$314,3)</f>
        <v>4761.42</v>
      </c>
      <c r="F68" s="11">
        <f t="shared" si="16"/>
        <v>42700</v>
      </c>
      <c r="G68" s="73">
        <f t="shared" si="2"/>
        <v>1.8010208590197863E-3</v>
      </c>
      <c r="H68" s="11">
        <f t="shared" si="17"/>
        <v>42730</v>
      </c>
      <c r="I68" s="11">
        <f t="shared" si="3"/>
        <v>42730</v>
      </c>
      <c r="J68" s="1">
        <f t="shared" si="18"/>
        <v>21</v>
      </c>
      <c r="K68" s="1">
        <f t="shared" si="19"/>
        <v>19</v>
      </c>
      <c r="L68" s="66">
        <f t="shared" si="4"/>
        <v>1.00162935</v>
      </c>
      <c r="M68" s="70">
        <f t="shared" si="48"/>
        <v>1.00260097</v>
      </c>
      <c r="N68" s="70">
        <f t="shared" si="41"/>
        <v>1.00260097</v>
      </c>
      <c r="O68" s="66">
        <f t="shared" si="44"/>
        <v>1.0042345500000001</v>
      </c>
      <c r="P68" s="66">
        <f t="shared" si="6"/>
        <v>132264.1980185</v>
      </c>
      <c r="Q68" s="74">
        <f t="shared" si="7"/>
        <v>0</v>
      </c>
      <c r="R68" s="75">
        <f t="shared" si="45"/>
        <v>0</v>
      </c>
      <c r="S68" s="66">
        <f t="shared" si="46"/>
        <v>0</v>
      </c>
      <c r="T68" s="10">
        <f t="shared" si="21"/>
        <v>0.06</v>
      </c>
      <c r="U68" s="74">
        <f t="shared" si="43"/>
        <v>19</v>
      </c>
      <c r="V68" s="74">
        <v>252</v>
      </c>
      <c r="W68" s="70">
        <f t="shared" si="10"/>
        <v>1.004402955</v>
      </c>
      <c r="X68" s="66">
        <f t="shared" si="11"/>
        <v>582.35331197999994</v>
      </c>
      <c r="Y68" s="66">
        <v>0</v>
      </c>
      <c r="Z68" s="67">
        <f t="shared" si="12"/>
        <v>0</v>
      </c>
      <c r="AA68" s="68" t="str">
        <f t="shared" si="23"/>
        <v>A+INCORP J=</v>
      </c>
      <c r="AB68" s="11">
        <f t="shared" si="24"/>
        <v>42730</v>
      </c>
      <c r="AC68" s="3"/>
      <c r="AD68" s="16">
        <f t="shared" si="31"/>
        <v>57</v>
      </c>
      <c r="AE68" s="17">
        <f t="shared" si="32"/>
        <v>44403</v>
      </c>
      <c r="AF68" s="36">
        <f t="shared" si="33"/>
        <v>-27136.263129850147</v>
      </c>
      <c r="AG68" s="19">
        <f t="shared" si="34"/>
        <v>21</v>
      </c>
      <c r="AH68" s="35">
        <v>0.06</v>
      </c>
      <c r="AI68" s="41">
        <f t="shared" si="35"/>
        <v>-116.36701391</v>
      </c>
      <c r="AJ68" s="41">
        <v>3113.21</v>
      </c>
      <c r="AK68" s="37">
        <v>0</v>
      </c>
      <c r="AL68" s="19">
        <v>0</v>
      </c>
      <c r="AM68" s="16">
        <f t="shared" si="36"/>
        <v>57</v>
      </c>
      <c r="AN68" s="38"/>
      <c r="AO68" s="17"/>
      <c r="GG68" s="1"/>
      <c r="GJ68" s="1"/>
      <c r="GK68" s="22"/>
      <c r="GL68" s="21"/>
      <c r="GM68" s="39"/>
      <c r="GN68" s="39"/>
      <c r="GO68" s="39"/>
      <c r="GP68" s="39"/>
      <c r="GQ68" s="1"/>
      <c r="GR68" s="4"/>
      <c r="GS68" s="6"/>
      <c r="GT68" s="6"/>
      <c r="GU68" s="6"/>
      <c r="GV68" s="6"/>
      <c r="GW68" s="6"/>
      <c r="GX68" s="1"/>
      <c r="GY68" s="1"/>
      <c r="GZ68" s="5"/>
      <c r="HA68" s="5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40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7"/>
      <c r="JP68" s="1"/>
      <c r="JQ68" s="1"/>
      <c r="JR68" s="1"/>
      <c r="JS68" s="1"/>
      <c r="JT68" s="1"/>
      <c r="JU68" s="1"/>
      <c r="JV68" s="1"/>
      <c r="JW68" s="1"/>
      <c r="JX68" s="1"/>
      <c r="JY68" s="3"/>
      <c r="JZ68" s="19"/>
      <c r="KA68" s="19"/>
      <c r="KB68" s="47"/>
      <c r="KC68" s="19"/>
      <c r="KD68" s="21"/>
      <c r="KE68" s="19"/>
    </row>
    <row r="69" spans="1:291" x14ac:dyDescent="0.2">
      <c r="A69" s="196">
        <f t="shared" si="13"/>
        <v>42727</v>
      </c>
      <c r="B69" s="66">
        <f t="shared" si="1"/>
        <v>132888.65877204001</v>
      </c>
      <c r="C69" s="66">
        <f t="shared" si="47"/>
        <v>132049.04390881001</v>
      </c>
      <c r="D69" s="77">
        <f t="shared" si="15"/>
        <v>4752.8599999999997</v>
      </c>
      <c r="E69" s="67">
        <f>VLOOKUP(A68,[1]Plan1!$DQ$117:$DS$314,3)</f>
        <v>4761.42</v>
      </c>
      <c r="F69" s="11">
        <f t="shared" si="16"/>
        <v>42700</v>
      </c>
      <c r="G69" s="73">
        <f t="shared" si="2"/>
        <v>1.8010208590197863E-3</v>
      </c>
      <c r="H69" s="11">
        <f t="shared" si="17"/>
        <v>42730</v>
      </c>
      <c r="I69" s="11">
        <f t="shared" si="3"/>
        <v>42730</v>
      </c>
      <c r="J69" s="1">
        <f t="shared" si="18"/>
        <v>21</v>
      </c>
      <c r="K69" s="1">
        <f t="shared" si="19"/>
        <v>20</v>
      </c>
      <c r="L69" s="66">
        <f t="shared" si="4"/>
        <v>1.0017151799999999</v>
      </c>
      <c r="M69" s="70">
        <f t="shared" si="48"/>
        <v>1.00260097</v>
      </c>
      <c r="N69" s="70">
        <f t="shared" si="41"/>
        <v>1.00260097</v>
      </c>
      <c r="O69" s="66">
        <f t="shared" si="44"/>
        <v>1.0043206099999999</v>
      </c>
      <c r="P69" s="66">
        <f t="shared" si="6"/>
        <v>132275.53178794001</v>
      </c>
      <c r="Q69" s="74">
        <f t="shared" si="7"/>
        <v>0</v>
      </c>
      <c r="R69" s="75">
        <f t="shared" si="45"/>
        <v>0</v>
      </c>
      <c r="S69" s="66">
        <f t="shared" si="46"/>
        <v>0</v>
      </c>
      <c r="T69" s="10">
        <f t="shared" si="21"/>
        <v>0.06</v>
      </c>
      <c r="U69" s="74">
        <f t="shared" si="43"/>
        <v>20</v>
      </c>
      <c r="V69" s="74">
        <v>252</v>
      </c>
      <c r="W69" s="70">
        <f t="shared" si="10"/>
        <v>1.004635226</v>
      </c>
      <c r="X69" s="66">
        <f t="shared" si="11"/>
        <v>613.12698409999996</v>
      </c>
      <c r="Y69" s="66">
        <v>0</v>
      </c>
      <c r="Z69" s="67">
        <f t="shared" si="12"/>
        <v>0</v>
      </c>
      <c r="AA69" s="68" t="str">
        <f t="shared" si="23"/>
        <v>A+INCORP J=</v>
      </c>
      <c r="AB69" s="11">
        <f t="shared" si="24"/>
        <v>42730</v>
      </c>
      <c r="AC69" s="3"/>
      <c r="AD69" s="16"/>
      <c r="AE69" s="17"/>
      <c r="AF69" s="36"/>
      <c r="AG69" s="19"/>
      <c r="AH69" s="19"/>
      <c r="AI69" s="41"/>
      <c r="AJ69" s="41"/>
      <c r="AK69" s="37"/>
      <c r="AL69" s="36"/>
      <c r="AM69" s="16"/>
      <c r="AN69" s="16"/>
      <c r="AO69" s="17"/>
      <c r="GG69" s="1"/>
      <c r="GJ69" s="1"/>
      <c r="GK69" s="22"/>
      <c r="GL69" s="21"/>
      <c r="GM69" s="39"/>
      <c r="GN69" s="39"/>
      <c r="GO69" s="39"/>
      <c r="GP69" s="39"/>
      <c r="GQ69" s="1"/>
      <c r="GR69" s="4"/>
      <c r="GS69" s="6"/>
      <c r="GT69" s="6"/>
      <c r="GU69" s="6"/>
      <c r="GV69" s="6"/>
      <c r="GW69" s="6"/>
      <c r="GX69" s="1"/>
      <c r="GY69" s="1"/>
      <c r="GZ69" s="5"/>
      <c r="HA69" s="5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40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7"/>
      <c r="JP69" s="1"/>
      <c r="JQ69" s="1"/>
      <c r="JR69" s="1"/>
      <c r="JS69" s="1"/>
      <c r="JT69" s="1"/>
      <c r="JU69" s="1"/>
      <c r="JV69" s="1"/>
      <c r="JW69" s="1"/>
      <c r="JX69" s="1"/>
      <c r="JY69" s="3"/>
      <c r="JZ69" s="19"/>
      <c r="KA69" s="19"/>
      <c r="KB69" s="47"/>
      <c r="KC69" s="19"/>
      <c r="KD69" s="21"/>
      <c r="KE69" s="19"/>
    </row>
    <row r="70" spans="1:291" x14ac:dyDescent="0.2">
      <c r="A70" s="196">
        <f t="shared" si="13"/>
        <v>42728</v>
      </c>
      <c r="B70" s="66">
        <f t="shared" si="1"/>
        <v>132930.77994901998</v>
      </c>
      <c r="C70" s="66">
        <f t="shared" si="47"/>
        <v>132049.04390881001</v>
      </c>
      <c r="D70" s="77">
        <f t="shared" si="15"/>
        <v>4752.8599999999997</v>
      </c>
      <c r="E70" s="67">
        <f>VLOOKUP(A69,[1]Plan1!$DQ$117:$DS$314,3)</f>
        <v>4761.42</v>
      </c>
      <c r="F70" s="11">
        <f t="shared" si="16"/>
        <v>42700</v>
      </c>
      <c r="G70" s="73">
        <f t="shared" si="2"/>
        <v>1.8010208590197863E-3</v>
      </c>
      <c r="H70" s="11">
        <f t="shared" si="17"/>
        <v>42730</v>
      </c>
      <c r="I70" s="11">
        <f t="shared" si="3"/>
        <v>42730</v>
      </c>
      <c r="J70" s="1">
        <f t="shared" si="18"/>
        <v>21</v>
      </c>
      <c r="K70" s="1">
        <f t="shared" si="19"/>
        <v>21</v>
      </c>
      <c r="L70" s="66">
        <f t="shared" si="4"/>
        <v>1.00180102</v>
      </c>
      <c r="M70" s="70">
        <f t="shared" si="48"/>
        <v>1.00260097</v>
      </c>
      <c r="N70" s="70">
        <f t="shared" si="41"/>
        <v>1.00260097</v>
      </c>
      <c r="O70" s="66">
        <f t="shared" si="44"/>
        <v>1.0044066700000001</v>
      </c>
      <c r="P70" s="66">
        <f t="shared" si="6"/>
        <v>132286.86687786999</v>
      </c>
      <c r="Q70" s="74">
        <f t="shared" si="7"/>
        <v>0</v>
      </c>
      <c r="R70" s="75">
        <f t="shared" si="45"/>
        <v>0</v>
      </c>
      <c r="S70" s="66">
        <f t="shared" si="46"/>
        <v>0</v>
      </c>
      <c r="T70" s="10">
        <f t="shared" si="21"/>
        <v>0.06</v>
      </c>
      <c r="U70" s="74">
        <f t="shared" si="43"/>
        <v>21</v>
      </c>
      <c r="V70" s="74">
        <v>252</v>
      </c>
      <c r="W70" s="70">
        <f t="shared" si="10"/>
        <v>1.004867551</v>
      </c>
      <c r="X70" s="66">
        <f t="shared" si="11"/>
        <v>643.91307114999995</v>
      </c>
      <c r="Y70" s="66">
        <v>0</v>
      </c>
      <c r="Z70" s="67">
        <f t="shared" si="12"/>
        <v>0</v>
      </c>
      <c r="AA70" s="68" t="str">
        <f t="shared" si="23"/>
        <v>A+INCORP J=</v>
      </c>
      <c r="AB70" s="11">
        <f t="shared" si="24"/>
        <v>42730</v>
      </c>
      <c r="AC70" s="3"/>
      <c r="AD70" s="16"/>
      <c r="AE70" s="17"/>
      <c r="AF70" s="36"/>
      <c r="AG70" s="19"/>
      <c r="AH70" s="19"/>
      <c r="AI70" s="41"/>
      <c r="AJ70" s="41"/>
      <c r="AK70" s="37"/>
      <c r="AL70" s="36"/>
      <c r="AM70" s="16"/>
      <c r="AN70" s="16"/>
      <c r="AO70" s="17"/>
      <c r="GG70" s="1"/>
      <c r="GJ70" s="1"/>
      <c r="GK70" s="22"/>
      <c r="GL70" s="21"/>
      <c r="GM70" s="39"/>
      <c r="GN70" s="39"/>
      <c r="GO70" s="39"/>
      <c r="GP70" s="39"/>
      <c r="GQ70" s="1"/>
      <c r="GR70" s="4"/>
      <c r="GS70" s="6"/>
      <c r="GT70" s="6"/>
      <c r="GU70" s="6"/>
      <c r="GV70" s="6"/>
      <c r="GW70" s="6"/>
      <c r="GX70" s="1"/>
      <c r="GY70" s="1"/>
      <c r="GZ70" s="5"/>
      <c r="HA70" s="5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40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7"/>
      <c r="JP70" s="1"/>
      <c r="JQ70" s="1"/>
      <c r="JR70" s="1"/>
      <c r="JS70" s="1"/>
      <c r="JT70" s="1"/>
      <c r="JU70" s="1"/>
      <c r="JV70" s="1"/>
      <c r="JW70" s="1"/>
      <c r="JX70" s="1"/>
      <c r="JY70" s="3"/>
      <c r="JZ70" s="19"/>
      <c r="KA70" s="19"/>
      <c r="KB70" s="47"/>
      <c r="KC70" s="19"/>
      <c r="KD70" s="21"/>
      <c r="KE70" s="19"/>
    </row>
    <row r="71" spans="1:291" x14ac:dyDescent="0.2">
      <c r="A71" s="196">
        <f t="shared" si="13"/>
        <v>42729</v>
      </c>
      <c r="B71" s="66">
        <f t="shared" si="1"/>
        <v>132930.77994901998</v>
      </c>
      <c r="C71" s="66">
        <f t="shared" si="47"/>
        <v>132049.04390881001</v>
      </c>
      <c r="D71" s="77">
        <f t="shared" si="15"/>
        <v>4752.8599999999997</v>
      </c>
      <c r="E71" s="67">
        <f>VLOOKUP(A70,[1]Plan1!$DQ$117:$DS$314,3)</f>
        <v>4761.42</v>
      </c>
      <c r="F71" s="11">
        <f t="shared" si="16"/>
        <v>42700</v>
      </c>
      <c r="G71" s="73">
        <f t="shared" si="2"/>
        <v>1.8010208590197863E-3</v>
      </c>
      <c r="H71" s="11">
        <f t="shared" si="17"/>
        <v>42760</v>
      </c>
      <c r="I71" s="11">
        <f t="shared" si="3"/>
        <v>42730</v>
      </c>
      <c r="J71" s="1">
        <f t="shared" si="18"/>
        <v>21</v>
      </c>
      <c r="K71" s="1">
        <f t="shared" si="19"/>
        <v>21</v>
      </c>
      <c r="L71" s="66">
        <f t="shared" si="4"/>
        <v>1.00180102</v>
      </c>
      <c r="M71" s="70">
        <f t="shared" si="48"/>
        <v>1.00260097</v>
      </c>
      <c r="N71" s="70">
        <f t="shared" si="41"/>
        <v>1.00260097</v>
      </c>
      <c r="O71" s="66">
        <f t="shared" si="44"/>
        <v>1.0044066700000001</v>
      </c>
      <c r="P71" s="66">
        <f t="shared" si="6"/>
        <v>132286.86687786999</v>
      </c>
      <c r="Q71" s="74">
        <f t="shared" si="7"/>
        <v>0</v>
      </c>
      <c r="R71" s="75">
        <f t="shared" si="45"/>
        <v>0</v>
      </c>
      <c r="S71" s="66">
        <f t="shared" si="46"/>
        <v>0</v>
      </c>
      <c r="T71" s="10">
        <f t="shared" si="21"/>
        <v>0.06</v>
      </c>
      <c r="U71" s="74">
        <f t="shared" si="43"/>
        <v>21</v>
      </c>
      <c r="V71" s="74">
        <v>252</v>
      </c>
      <c r="W71" s="70">
        <f t="shared" si="10"/>
        <v>1.004867551</v>
      </c>
      <c r="X71" s="66">
        <f t="shared" si="11"/>
        <v>643.91307114999995</v>
      </c>
      <c r="Y71" s="66">
        <v>0</v>
      </c>
      <c r="Z71" s="67">
        <f t="shared" si="12"/>
        <v>0</v>
      </c>
      <c r="AA71" s="68" t="str">
        <f t="shared" si="23"/>
        <v>A+INCORP J=</v>
      </c>
      <c r="AB71" s="11">
        <f t="shared" si="24"/>
        <v>42730</v>
      </c>
      <c r="AC71" s="3"/>
      <c r="AD71" s="16"/>
      <c r="AE71" s="17"/>
      <c r="AF71" s="36"/>
      <c r="AG71" s="19"/>
      <c r="AH71" s="19"/>
      <c r="AI71" s="41"/>
      <c r="AJ71" s="41"/>
      <c r="AK71" s="37"/>
      <c r="AL71" s="36"/>
      <c r="AM71" s="16"/>
      <c r="AN71" s="16"/>
      <c r="AO71" s="17"/>
      <c r="GG71" s="1"/>
      <c r="GJ71" s="1"/>
      <c r="GK71" s="22"/>
      <c r="GL71" s="21"/>
      <c r="GM71" s="39"/>
      <c r="GN71" s="39"/>
      <c r="GO71" s="39"/>
      <c r="GP71" s="39"/>
      <c r="GQ71" s="1"/>
      <c r="GR71" s="4"/>
      <c r="GS71" s="6"/>
      <c r="GT71" s="6"/>
      <c r="GU71" s="6"/>
      <c r="GV71" s="6"/>
      <c r="GW71" s="6"/>
      <c r="GX71" s="1"/>
      <c r="GY71" s="1"/>
      <c r="GZ71" s="5"/>
      <c r="HA71" s="5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40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7"/>
      <c r="JP71" s="1"/>
      <c r="JQ71" s="1"/>
      <c r="JR71" s="1"/>
      <c r="JS71" s="1"/>
      <c r="JT71" s="1"/>
      <c r="JU71" s="1"/>
      <c r="JV71" s="1"/>
      <c r="JW71" s="1"/>
      <c r="JX71" s="1"/>
      <c r="JY71" s="3"/>
      <c r="JZ71" s="19"/>
      <c r="KA71" s="19"/>
      <c r="KB71" s="47"/>
      <c r="KC71" s="19"/>
      <c r="KD71" s="21"/>
      <c r="KE71" s="19"/>
    </row>
    <row r="72" spans="1:291" x14ac:dyDescent="0.2">
      <c r="A72" s="197">
        <f t="shared" si="13"/>
        <v>42730</v>
      </c>
      <c r="B72" s="79">
        <f t="shared" si="1"/>
        <v>132930.77994901998</v>
      </c>
      <c r="C72" s="79">
        <f t="shared" si="47"/>
        <v>132049.04390881001</v>
      </c>
      <c r="D72" s="80">
        <f t="shared" si="15"/>
        <v>4752.8599999999997</v>
      </c>
      <c r="E72" s="81">
        <f>VLOOKUP(A71,[1]Plan1!$DQ$117:$DS$314,3)</f>
        <v>4761.42</v>
      </c>
      <c r="F72" s="78">
        <f t="shared" si="16"/>
        <v>42700</v>
      </c>
      <c r="G72" s="82">
        <f t="shared" si="2"/>
        <v>1.8010208590197863E-3</v>
      </c>
      <c r="H72" s="78">
        <f t="shared" si="17"/>
        <v>42760</v>
      </c>
      <c r="I72" s="78">
        <f t="shared" si="3"/>
        <v>42730</v>
      </c>
      <c r="J72" s="7">
        <f t="shared" si="18"/>
        <v>21</v>
      </c>
      <c r="K72" s="7">
        <f t="shared" si="19"/>
        <v>21</v>
      </c>
      <c r="L72" s="79">
        <f t="shared" si="4"/>
        <v>1.00180102</v>
      </c>
      <c r="M72" s="83">
        <f t="shared" si="48"/>
        <v>1.00260097</v>
      </c>
      <c r="N72" s="83">
        <f t="shared" si="41"/>
        <v>1.00260097</v>
      </c>
      <c r="O72" s="79">
        <f t="shared" si="44"/>
        <v>1.0044066700000001</v>
      </c>
      <c r="P72" s="79">
        <f t="shared" si="6"/>
        <v>132286.86687786999</v>
      </c>
      <c r="Q72" s="84">
        <f t="shared" si="7"/>
        <v>2</v>
      </c>
      <c r="R72" s="85">
        <f t="shared" si="45"/>
        <v>2.3576164641903128E-2</v>
      </c>
      <c r="S72" s="79">
        <f t="shared" si="46"/>
        <v>3113.21</v>
      </c>
      <c r="T72" s="50">
        <f t="shared" si="21"/>
        <v>0.06</v>
      </c>
      <c r="U72" s="84">
        <f t="shared" si="43"/>
        <v>21</v>
      </c>
      <c r="V72" s="84">
        <v>252</v>
      </c>
      <c r="W72" s="83">
        <f t="shared" si="10"/>
        <v>1.004867551</v>
      </c>
      <c r="X72" s="79">
        <f t="shared" si="11"/>
        <v>643.91307114999995</v>
      </c>
      <c r="Y72" s="79">
        <v>0</v>
      </c>
      <c r="Z72" s="81">
        <f t="shared" si="12"/>
        <v>3757.1230711500002</v>
      </c>
      <c r="AA72" s="86" t="str">
        <f t="shared" si="23"/>
        <v>A+INCORP J=</v>
      </c>
      <c r="AB72" s="78">
        <f t="shared" si="24"/>
        <v>42730</v>
      </c>
      <c r="AC72" s="3"/>
      <c r="AD72" s="16"/>
      <c r="AE72" s="17"/>
      <c r="AF72" s="36"/>
      <c r="AG72" s="19"/>
      <c r="AH72" s="19"/>
      <c r="AI72" s="41"/>
      <c r="AJ72" s="41"/>
      <c r="AK72" s="37"/>
      <c r="AL72" s="36"/>
      <c r="AM72" s="16"/>
      <c r="AN72" s="16"/>
      <c r="AO72" s="17"/>
      <c r="GG72" s="7"/>
      <c r="GN72" s="39"/>
      <c r="GO72" s="39"/>
      <c r="GP72" s="39"/>
      <c r="GQ72" s="7"/>
      <c r="GR72" s="4"/>
      <c r="GS72" s="6"/>
      <c r="GT72" s="6"/>
      <c r="GU72" s="6"/>
      <c r="GV72" s="6"/>
      <c r="GW72" s="6"/>
      <c r="GX72" s="7"/>
      <c r="GY72" s="7"/>
      <c r="GZ72" s="51"/>
      <c r="HA72" s="51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1"/>
      <c r="IY72" s="1"/>
      <c r="IZ72" s="40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7"/>
      <c r="JP72" s="1"/>
      <c r="JQ72" s="1"/>
      <c r="JR72" s="1"/>
      <c r="JS72" s="1"/>
      <c r="JT72" s="1"/>
      <c r="JU72" s="1"/>
      <c r="JV72" s="1"/>
      <c r="JW72" s="1"/>
      <c r="JX72" s="1"/>
      <c r="JY72" s="45"/>
      <c r="JZ72" s="19"/>
      <c r="KA72" s="19"/>
      <c r="KB72" s="47"/>
      <c r="KC72" s="19"/>
      <c r="KD72" s="21"/>
      <c r="KE72" s="19"/>
    </row>
    <row r="73" spans="1:291" x14ac:dyDescent="0.2">
      <c r="A73" s="196">
        <f t="shared" si="13"/>
        <v>42731</v>
      </c>
      <c r="B73" s="66">
        <f t="shared" si="1"/>
        <v>129865.26550555999</v>
      </c>
      <c r="C73" s="66">
        <f t="shared" si="47"/>
        <v>129817.56994902001</v>
      </c>
      <c r="D73" s="77">
        <f t="shared" si="15"/>
        <v>4761.42</v>
      </c>
      <c r="E73" s="67">
        <f>VLOOKUP(A72,[1]Plan1!$DQ$117:$DS$314,3)</f>
        <v>4775.7</v>
      </c>
      <c r="F73" s="11">
        <f t="shared" si="16"/>
        <v>42731</v>
      </c>
      <c r="G73" s="73">
        <f t="shared" si="2"/>
        <v>2.9991053089204467E-3</v>
      </c>
      <c r="H73" s="11">
        <f t="shared" si="17"/>
        <v>42760</v>
      </c>
      <c r="I73" s="11">
        <f t="shared" si="3"/>
        <v>42760</v>
      </c>
      <c r="J73" s="1">
        <f t="shared" si="18"/>
        <v>22</v>
      </c>
      <c r="K73" s="1">
        <f t="shared" si="19"/>
        <v>1</v>
      </c>
      <c r="L73" s="66">
        <f t="shared" si="4"/>
        <v>1.0001361200000001</v>
      </c>
      <c r="M73" s="70">
        <f t="shared" si="48"/>
        <v>1.00180102</v>
      </c>
      <c r="N73" s="70">
        <f t="shared" si="41"/>
        <v>1.0044066743989895</v>
      </c>
      <c r="O73" s="66">
        <f t="shared" si="44"/>
        <v>1.00454339</v>
      </c>
      <c r="P73" s="66">
        <f t="shared" si="6"/>
        <v>129835.24071663999</v>
      </c>
      <c r="Q73" s="74">
        <f t="shared" si="7"/>
        <v>0</v>
      </c>
      <c r="R73" s="75">
        <f t="shared" si="45"/>
        <v>0</v>
      </c>
      <c r="S73" s="66">
        <f t="shared" si="46"/>
        <v>0</v>
      </c>
      <c r="T73" s="10">
        <f t="shared" si="21"/>
        <v>0.06</v>
      </c>
      <c r="U73" s="74">
        <f t="shared" si="43"/>
        <v>1</v>
      </c>
      <c r="V73" s="74">
        <v>252</v>
      </c>
      <c r="W73" s="70">
        <f t="shared" si="10"/>
        <v>1.0002312529999999</v>
      </c>
      <c r="X73" s="66">
        <f t="shared" si="11"/>
        <v>30.024788919999999</v>
      </c>
      <c r="Y73" s="66">
        <v>0</v>
      </c>
      <c r="Z73" s="67">
        <f t="shared" si="12"/>
        <v>0</v>
      </c>
      <c r="AA73" s="68" t="str">
        <f t="shared" si="23"/>
        <v>A+INCORP J=</v>
      </c>
      <c r="AB73" s="11">
        <f t="shared" si="24"/>
        <v>42760</v>
      </c>
      <c r="AC73" s="3"/>
      <c r="AD73" s="16"/>
      <c r="AE73" s="17"/>
      <c r="AF73" s="36"/>
      <c r="AG73" s="19"/>
      <c r="AH73" s="19"/>
      <c r="AI73" s="41"/>
      <c r="AJ73" s="41"/>
      <c r="AK73" s="37"/>
      <c r="AL73" s="36"/>
      <c r="AM73" s="16"/>
      <c r="AN73" s="16"/>
      <c r="AO73" s="17"/>
      <c r="GG73" s="1"/>
      <c r="GN73" s="39"/>
      <c r="GO73" s="39"/>
      <c r="GP73" s="39"/>
      <c r="GQ73" s="1"/>
      <c r="GR73" s="4"/>
      <c r="GS73" s="6"/>
      <c r="GT73" s="6"/>
      <c r="GU73" s="6"/>
      <c r="GV73" s="6"/>
      <c r="GW73" s="6"/>
      <c r="GX73" s="1"/>
      <c r="GY73" s="1"/>
      <c r="GZ73" s="5"/>
      <c r="HA73" s="5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40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7"/>
      <c r="JP73" s="1"/>
      <c r="JQ73" s="1"/>
      <c r="JR73" s="1"/>
      <c r="JS73" s="1"/>
      <c r="JT73" s="1"/>
      <c r="JU73" s="1"/>
      <c r="JV73" s="1"/>
      <c r="JW73" s="1"/>
      <c r="JX73" s="1"/>
      <c r="JY73" s="3"/>
      <c r="JZ73" s="19"/>
      <c r="KA73" s="19"/>
      <c r="KB73" s="47"/>
      <c r="KC73" s="19"/>
      <c r="KD73" s="21"/>
      <c r="KE73" s="19"/>
    </row>
    <row r="74" spans="1:291" x14ac:dyDescent="0.2">
      <c r="A74" s="196">
        <f t="shared" si="13"/>
        <v>42732</v>
      </c>
      <c r="B74" s="66">
        <f t="shared" ref="B74:B137" si="49">(P74+X74)</f>
        <v>129912.98001347001</v>
      </c>
      <c r="C74" s="66">
        <f t="shared" si="47"/>
        <v>129817.56994902001</v>
      </c>
      <c r="D74" s="77">
        <f t="shared" si="15"/>
        <v>4761.42</v>
      </c>
      <c r="E74" s="67">
        <f>VLOOKUP(A73,[1]Plan1!$DQ$117:$DS$314,3)</f>
        <v>4775.7</v>
      </c>
      <c r="F74" s="11">
        <f t="shared" si="16"/>
        <v>42731</v>
      </c>
      <c r="G74" s="73">
        <f t="shared" ref="G74:G137" si="50">(E74/D74)-1</f>
        <v>2.9991053089204467E-3</v>
      </c>
      <c r="H74" s="11">
        <f t="shared" si="17"/>
        <v>42760</v>
      </c>
      <c r="I74" s="11">
        <f t="shared" ref="I74:I137" si="51">IF(A74&gt;I73,H74,I73)</f>
        <v>42760</v>
      </c>
      <c r="J74" s="1">
        <f t="shared" si="18"/>
        <v>22</v>
      </c>
      <c r="K74" s="1">
        <f t="shared" si="19"/>
        <v>2</v>
      </c>
      <c r="L74" s="66">
        <f t="shared" ref="L74:L137" si="52">TRUNC((E74/D74)^TRUNC((K74/J74),9),8)</f>
        <v>1.00027227</v>
      </c>
      <c r="M74" s="70">
        <f t="shared" si="48"/>
        <v>1.00180102</v>
      </c>
      <c r="N74" s="70">
        <f t="shared" si="41"/>
        <v>1.0044066743989895</v>
      </c>
      <c r="O74" s="66">
        <f t="shared" si="44"/>
        <v>1.0046801400000001</v>
      </c>
      <c r="P74" s="66">
        <f t="shared" ref="P74:P137" si="53">TRUNC(C74*L74,8)</f>
        <v>129852.91537879</v>
      </c>
      <c r="Q74" s="74">
        <f t="shared" ref="Q74:Q137" si="54">IF(VLOOKUP(A74,AE$10:AM$114,9)=VLOOKUP(A73,AE$10:AM$114,9),0,VLOOKUP(A74,AE$10:AM$114,9))</f>
        <v>0</v>
      </c>
      <c r="R74" s="75">
        <f t="shared" si="45"/>
        <v>0</v>
      </c>
      <c r="S74" s="66">
        <f t="shared" si="46"/>
        <v>0</v>
      </c>
      <c r="T74" s="10">
        <f t="shared" si="21"/>
        <v>0.06</v>
      </c>
      <c r="U74" s="74">
        <f t="shared" si="43"/>
        <v>2</v>
      </c>
      <c r="V74" s="74">
        <v>252</v>
      </c>
      <c r="W74" s="70">
        <f t="shared" ref="W74:W137" si="55">ROUND((1+T74)^TRUNC((U74/V74),9),9)</f>
        <v>1.000462559</v>
      </c>
      <c r="X74" s="66">
        <f t="shared" ref="X74:X137" si="56">TRUNC((P74*(W74-1)),8)</f>
        <v>60.064634679999998</v>
      </c>
      <c r="Y74" s="66">
        <v>0</v>
      </c>
      <c r="Z74" s="67">
        <f t="shared" ref="Z74:Z137" si="57">IF(S74&gt;0,S74+X74,0)</f>
        <v>0</v>
      </c>
      <c r="AA74" s="68" t="str">
        <f t="shared" si="23"/>
        <v>A+INCORP J=</v>
      </c>
      <c r="AB74" s="11">
        <f t="shared" si="24"/>
        <v>42760</v>
      </c>
      <c r="AC74" s="3"/>
      <c r="AD74" s="16"/>
      <c r="AE74" s="17"/>
      <c r="AF74" s="36"/>
      <c r="AG74" s="19"/>
      <c r="AH74" s="19"/>
      <c r="AI74" s="41"/>
      <c r="AJ74" s="41"/>
      <c r="AK74" s="37"/>
      <c r="AL74" s="36"/>
      <c r="AM74" s="16"/>
      <c r="AN74" s="16"/>
      <c r="AO74" s="17"/>
      <c r="GG74" s="1"/>
      <c r="GN74" s="39"/>
      <c r="GO74" s="39"/>
      <c r="GP74" s="39"/>
      <c r="GQ74" s="1"/>
      <c r="GR74" s="4"/>
      <c r="GS74" s="6"/>
      <c r="GT74" s="6"/>
      <c r="GU74" s="6"/>
      <c r="GV74" s="6"/>
      <c r="GW74" s="6"/>
      <c r="GX74" s="1"/>
      <c r="GY74" s="1"/>
      <c r="GZ74" s="5"/>
      <c r="HA74" s="5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40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7"/>
      <c r="JP74" s="1"/>
      <c r="JQ74" s="1"/>
      <c r="JR74" s="1"/>
      <c r="JS74" s="1"/>
      <c r="JT74" s="1"/>
      <c r="JU74" s="1"/>
      <c r="JV74" s="1"/>
      <c r="JW74" s="1"/>
      <c r="JX74" s="1"/>
      <c r="JY74" s="3"/>
      <c r="JZ74" s="46"/>
      <c r="KA74" s="19"/>
      <c r="KB74" s="47"/>
      <c r="KC74" s="46"/>
      <c r="KD74" s="49"/>
      <c r="KE74" s="46"/>
    </row>
    <row r="75" spans="1:291" x14ac:dyDescent="0.2">
      <c r="A75" s="196">
        <f t="shared" ref="A75:A138" si="58">(A74+1)</f>
        <v>42733</v>
      </c>
      <c r="B75" s="66">
        <f t="shared" si="49"/>
        <v>129960.71217919</v>
      </c>
      <c r="C75" s="66">
        <f t="shared" si="47"/>
        <v>129817.56994902001</v>
      </c>
      <c r="D75" s="77">
        <f t="shared" ref="D75:D138" si="59">IF(E75=E74,D74,E74)</f>
        <v>4761.42</v>
      </c>
      <c r="E75" s="67">
        <f>VLOOKUP(A74,[1]Plan1!$DQ$117:$DS$314,3)</f>
        <v>4775.7</v>
      </c>
      <c r="F75" s="11">
        <f t="shared" ref="F75:F138" si="60">IF(D75=D74,F74,A75)</f>
        <v>42731</v>
      </c>
      <c r="G75" s="73">
        <f t="shared" si="50"/>
        <v>2.9991053089204467E-3</v>
      </c>
      <c r="H75" s="11">
        <f t="shared" ref="H75:H138" si="61">IF(DAY(A75)=25,VLOOKUP(A75,AJ$118:AP$450,4),H74)</f>
        <v>42760</v>
      </c>
      <c r="I75" s="11">
        <f t="shared" si="51"/>
        <v>42760</v>
      </c>
      <c r="J75" s="1">
        <f t="shared" ref="J75:J138" si="62">IF(I75=I74,J74,NETWORKDAYS(I74,I75,$AE$118:$AE$502)-1)</f>
        <v>22</v>
      </c>
      <c r="K75" s="1">
        <f t="shared" ref="K75:K138" si="63">(J75-(NETWORKDAYS(A75,I75,AE$118:AE$502)-1))</f>
        <v>3</v>
      </c>
      <c r="L75" s="66">
        <f t="shared" si="52"/>
        <v>1.00040844</v>
      </c>
      <c r="M75" s="70">
        <f t="shared" si="48"/>
        <v>1.00180102</v>
      </c>
      <c r="N75" s="70">
        <f t="shared" si="41"/>
        <v>1.0044066743989895</v>
      </c>
      <c r="O75" s="66">
        <f t="shared" si="44"/>
        <v>1.00481691</v>
      </c>
      <c r="P75" s="66">
        <f t="shared" si="53"/>
        <v>129870.59263729</v>
      </c>
      <c r="Q75" s="74">
        <f t="shared" si="54"/>
        <v>0</v>
      </c>
      <c r="R75" s="75">
        <f t="shared" si="45"/>
        <v>0</v>
      </c>
      <c r="S75" s="66">
        <f t="shared" si="46"/>
        <v>0</v>
      </c>
      <c r="T75" s="10">
        <f t="shared" ref="T75:T138" si="64">IF(Q74&gt;0,VLOOKUP(A74,$AE$11:$AH$20,4),T74)</f>
        <v>0.06</v>
      </c>
      <c r="U75" s="74">
        <f t="shared" si="43"/>
        <v>3</v>
      </c>
      <c r="V75" s="74">
        <v>252</v>
      </c>
      <c r="W75" s="70">
        <f t="shared" si="55"/>
        <v>1.0006939180000001</v>
      </c>
      <c r="X75" s="66">
        <f t="shared" si="56"/>
        <v>90.119541900000002</v>
      </c>
      <c r="Y75" s="66">
        <v>0</v>
      </c>
      <c r="Z75" s="67">
        <f t="shared" si="57"/>
        <v>0</v>
      </c>
      <c r="AA75" s="68" t="str">
        <f t="shared" ref="AA75:AA138" si="65">IF($Q74&gt;0,VLOOKUP($A74,$AE$10:$AO$114,($AN$7)+1),AA74)</f>
        <v>A+INCORP J=</v>
      </c>
      <c r="AB75" s="11">
        <f t="shared" ref="AB75:AB138" si="66">IF($Q74&gt;0,VLOOKUP($A74,$AE$10:$AO$114,($AO$7)+1),AB74)</f>
        <v>42760</v>
      </c>
      <c r="AC75" s="3"/>
      <c r="AD75" s="16"/>
      <c r="AE75" s="17"/>
      <c r="AF75" s="36"/>
      <c r="AG75" s="19"/>
      <c r="AH75" s="19"/>
      <c r="AI75" s="41"/>
      <c r="AJ75" s="41"/>
      <c r="AK75" s="37"/>
      <c r="AL75" s="36"/>
      <c r="AM75" s="16"/>
      <c r="AN75" s="16"/>
      <c r="AO75" s="17"/>
      <c r="GG75" s="1"/>
      <c r="GN75" s="39"/>
      <c r="GO75" s="39"/>
      <c r="GP75" s="39"/>
      <c r="GQ75" s="1"/>
      <c r="GR75" s="4"/>
      <c r="GS75" s="6"/>
      <c r="GT75" s="6"/>
      <c r="GU75" s="6"/>
      <c r="GV75" s="6"/>
      <c r="GW75" s="6"/>
      <c r="GX75" s="1"/>
      <c r="GY75" s="1"/>
      <c r="GZ75" s="5"/>
      <c r="HA75" s="5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40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7"/>
      <c r="JP75" s="1"/>
      <c r="JQ75" s="1"/>
      <c r="JR75" s="1"/>
      <c r="JS75" s="1"/>
      <c r="JT75" s="1"/>
      <c r="JU75" s="1"/>
      <c r="JV75" s="1"/>
      <c r="JW75" s="1"/>
      <c r="JX75" s="1"/>
      <c r="JY75" s="3"/>
      <c r="JZ75" s="19"/>
      <c r="KA75" s="19"/>
      <c r="KB75" s="47"/>
      <c r="KC75" s="19"/>
      <c r="KD75" s="21"/>
      <c r="KE75" s="19"/>
    </row>
    <row r="76" spans="1:291" x14ac:dyDescent="0.2">
      <c r="A76" s="196">
        <f t="shared" si="58"/>
        <v>42734</v>
      </c>
      <c r="B76" s="66">
        <f t="shared" si="49"/>
        <v>130008.46083783</v>
      </c>
      <c r="C76" s="66">
        <f t="shared" si="47"/>
        <v>129817.56994902001</v>
      </c>
      <c r="D76" s="77">
        <f t="shared" si="59"/>
        <v>4761.42</v>
      </c>
      <c r="E76" s="67">
        <f>VLOOKUP(A75,[1]Plan1!$DQ$117:$DS$314,3)</f>
        <v>4775.7</v>
      </c>
      <c r="F76" s="11">
        <f t="shared" si="60"/>
        <v>42731</v>
      </c>
      <c r="G76" s="73">
        <f t="shared" si="50"/>
        <v>2.9991053089204467E-3</v>
      </c>
      <c r="H76" s="11">
        <f t="shared" si="61"/>
        <v>42760</v>
      </c>
      <c r="I76" s="11">
        <f t="shared" si="51"/>
        <v>42760</v>
      </c>
      <c r="J76" s="1">
        <f t="shared" si="62"/>
        <v>22</v>
      </c>
      <c r="K76" s="1">
        <f t="shared" si="63"/>
        <v>4</v>
      </c>
      <c r="L76" s="66">
        <f t="shared" si="52"/>
        <v>1.0005446200000001</v>
      </c>
      <c r="M76" s="70">
        <f t="shared" si="48"/>
        <v>1.00180102</v>
      </c>
      <c r="N76" s="70">
        <f t="shared" si="41"/>
        <v>1.0044066743989895</v>
      </c>
      <c r="O76" s="66">
        <f t="shared" si="44"/>
        <v>1.00495369</v>
      </c>
      <c r="P76" s="66">
        <f t="shared" si="53"/>
        <v>129888.27119396</v>
      </c>
      <c r="Q76" s="74">
        <f t="shared" si="54"/>
        <v>0</v>
      </c>
      <c r="R76" s="75">
        <f t="shared" si="45"/>
        <v>0</v>
      </c>
      <c r="S76" s="66">
        <f t="shared" si="46"/>
        <v>0</v>
      </c>
      <c r="T76" s="10">
        <f t="shared" si="64"/>
        <v>0.06</v>
      </c>
      <c r="U76" s="74">
        <f t="shared" si="43"/>
        <v>4</v>
      </c>
      <c r="V76" s="74">
        <v>252</v>
      </c>
      <c r="W76" s="70">
        <f t="shared" si="55"/>
        <v>1.0009253309999999</v>
      </c>
      <c r="X76" s="66">
        <f t="shared" si="56"/>
        <v>120.18964387</v>
      </c>
      <c r="Y76" s="66">
        <v>0</v>
      </c>
      <c r="Z76" s="67">
        <f t="shared" si="57"/>
        <v>0</v>
      </c>
      <c r="AA76" s="68" t="str">
        <f t="shared" si="65"/>
        <v>A+INCORP J=</v>
      </c>
      <c r="AB76" s="11">
        <f t="shared" si="66"/>
        <v>42760</v>
      </c>
      <c r="AC76" s="3"/>
      <c r="AD76" s="16"/>
      <c r="AE76" s="17"/>
      <c r="AF76" s="36"/>
      <c r="AG76" s="19"/>
      <c r="AH76" s="19"/>
      <c r="AI76" s="41"/>
      <c r="AJ76" s="41"/>
      <c r="AK76" s="37"/>
      <c r="AL76" s="36"/>
      <c r="AM76" s="16"/>
      <c r="AN76" s="16"/>
      <c r="AO76" s="17"/>
      <c r="GG76" s="1"/>
      <c r="GN76" s="39"/>
      <c r="GO76" s="39"/>
      <c r="GP76" s="39"/>
      <c r="GQ76" s="1"/>
      <c r="GR76" s="4"/>
      <c r="GS76" s="6"/>
      <c r="GT76" s="6"/>
      <c r="GU76" s="6"/>
      <c r="GV76" s="6"/>
      <c r="GW76" s="6"/>
      <c r="GX76" s="1"/>
      <c r="GY76" s="1"/>
      <c r="GZ76" s="5"/>
      <c r="HA76" s="5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40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7"/>
      <c r="JP76" s="1"/>
      <c r="JQ76" s="1"/>
      <c r="JR76" s="1"/>
      <c r="JS76" s="1"/>
      <c r="JT76" s="1"/>
      <c r="JU76" s="1"/>
      <c r="JV76" s="1"/>
      <c r="JW76" s="1"/>
      <c r="JX76" s="1"/>
      <c r="JY76" s="3"/>
      <c r="JZ76" s="19"/>
      <c r="KA76" s="19"/>
      <c r="KB76" s="47"/>
      <c r="KC76" s="19"/>
      <c r="KD76" s="21"/>
      <c r="KE76" s="19"/>
    </row>
    <row r="77" spans="1:291" x14ac:dyDescent="0.2">
      <c r="A77" s="196">
        <f t="shared" si="58"/>
        <v>42735</v>
      </c>
      <c r="B77" s="66">
        <f t="shared" si="49"/>
        <v>130056.22729285</v>
      </c>
      <c r="C77" s="66">
        <f t="shared" si="47"/>
        <v>129817.56994902001</v>
      </c>
      <c r="D77" s="77">
        <f t="shared" si="59"/>
        <v>4761.42</v>
      </c>
      <c r="E77" s="67">
        <f>VLOOKUP(A76,[1]Plan1!$DQ$117:$DS$314,3)</f>
        <v>4775.7</v>
      </c>
      <c r="F77" s="11">
        <f t="shared" si="60"/>
        <v>42731</v>
      </c>
      <c r="G77" s="73">
        <f t="shared" si="50"/>
        <v>2.9991053089204467E-3</v>
      </c>
      <c r="H77" s="11">
        <f t="shared" si="61"/>
        <v>42760</v>
      </c>
      <c r="I77" s="11">
        <f t="shared" si="51"/>
        <v>42760</v>
      </c>
      <c r="J77" s="1">
        <f t="shared" si="62"/>
        <v>22</v>
      </c>
      <c r="K77" s="1">
        <f t="shared" si="63"/>
        <v>5</v>
      </c>
      <c r="L77" s="66">
        <f t="shared" si="52"/>
        <v>1.0006808199999999</v>
      </c>
      <c r="M77" s="70">
        <f t="shared" si="48"/>
        <v>1.00180102</v>
      </c>
      <c r="N77" s="70">
        <f t="shared" si="41"/>
        <v>1.0044066743989895</v>
      </c>
      <c r="O77" s="66">
        <f t="shared" si="44"/>
        <v>1.0050904899999999</v>
      </c>
      <c r="P77" s="66">
        <f t="shared" si="53"/>
        <v>129905.95234699</v>
      </c>
      <c r="Q77" s="74">
        <f t="shared" si="54"/>
        <v>0</v>
      </c>
      <c r="R77" s="75">
        <f t="shared" si="45"/>
        <v>0</v>
      </c>
      <c r="S77" s="66">
        <f t="shared" si="46"/>
        <v>0</v>
      </c>
      <c r="T77" s="10">
        <f t="shared" si="64"/>
        <v>0.06</v>
      </c>
      <c r="U77" s="74">
        <f t="shared" si="43"/>
        <v>5</v>
      </c>
      <c r="V77" s="74">
        <v>252</v>
      </c>
      <c r="W77" s="70">
        <f t="shared" si="55"/>
        <v>1.001156798</v>
      </c>
      <c r="X77" s="66">
        <f t="shared" si="56"/>
        <v>150.27494586</v>
      </c>
      <c r="Y77" s="66">
        <v>0</v>
      </c>
      <c r="Z77" s="67">
        <f t="shared" si="57"/>
        <v>0</v>
      </c>
      <c r="AA77" s="68" t="str">
        <f t="shared" si="65"/>
        <v>A+INCORP J=</v>
      </c>
      <c r="AB77" s="11">
        <f t="shared" si="66"/>
        <v>42760</v>
      </c>
      <c r="AC77" s="3"/>
      <c r="AD77" s="16"/>
      <c r="AE77" s="17"/>
      <c r="AF77" s="36"/>
      <c r="AG77" s="19"/>
      <c r="AH77" s="19"/>
      <c r="AI77" s="41"/>
      <c r="AJ77" s="41"/>
      <c r="AK77" s="37"/>
      <c r="AL77" s="36"/>
      <c r="AM77" s="16"/>
      <c r="AN77" s="16"/>
      <c r="AO77" s="17"/>
      <c r="GG77" s="1"/>
      <c r="GN77" s="39"/>
      <c r="GO77" s="39"/>
      <c r="GP77" s="39"/>
      <c r="GQ77" s="1"/>
      <c r="GR77" s="4"/>
      <c r="GS77" s="6"/>
      <c r="GT77" s="6"/>
      <c r="GU77" s="6"/>
      <c r="GV77" s="6"/>
      <c r="GW77" s="6"/>
      <c r="GX77" s="1"/>
      <c r="GY77" s="1"/>
      <c r="GZ77" s="5"/>
      <c r="HA77" s="5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40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7"/>
      <c r="JP77" s="1"/>
      <c r="JQ77" s="1"/>
      <c r="JR77" s="1"/>
      <c r="JS77" s="1"/>
      <c r="JT77" s="1"/>
      <c r="JU77" s="1"/>
      <c r="JV77" s="1"/>
      <c r="JW77" s="1"/>
      <c r="JX77" s="1"/>
      <c r="JY77" s="3"/>
      <c r="JZ77" s="19"/>
      <c r="KA77" s="19"/>
      <c r="KB77" s="47"/>
      <c r="KC77" s="19"/>
      <c r="KD77" s="21"/>
      <c r="KE77" s="46"/>
    </row>
    <row r="78" spans="1:291" x14ac:dyDescent="0.2">
      <c r="A78" s="196">
        <f t="shared" si="58"/>
        <v>42736</v>
      </c>
      <c r="B78" s="66">
        <f t="shared" si="49"/>
        <v>130056.22729285</v>
      </c>
      <c r="C78" s="66">
        <f t="shared" si="47"/>
        <v>129817.56994902001</v>
      </c>
      <c r="D78" s="77">
        <f t="shared" si="59"/>
        <v>4761.42</v>
      </c>
      <c r="E78" s="67">
        <f>VLOOKUP(A77,[1]Plan1!$DQ$117:$DS$314,3)</f>
        <v>4775.7</v>
      </c>
      <c r="F78" s="11">
        <f t="shared" si="60"/>
        <v>42731</v>
      </c>
      <c r="G78" s="73">
        <f t="shared" si="50"/>
        <v>2.9991053089204467E-3</v>
      </c>
      <c r="H78" s="11">
        <f t="shared" si="61"/>
        <v>42760</v>
      </c>
      <c r="I78" s="11">
        <f t="shared" si="51"/>
        <v>42760</v>
      </c>
      <c r="J78" s="1">
        <f t="shared" si="62"/>
        <v>22</v>
      </c>
      <c r="K78" s="1">
        <f t="shared" si="63"/>
        <v>5</v>
      </c>
      <c r="L78" s="66">
        <f t="shared" si="52"/>
        <v>1.0006808199999999</v>
      </c>
      <c r="M78" s="70">
        <f t="shared" si="48"/>
        <v>1.00180102</v>
      </c>
      <c r="N78" s="70">
        <f t="shared" si="41"/>
        <v>1.0044066743989895</v>
      </c>
      <c r="O78" s="66">
        <f t="shared" si="44"/>
        <v>1.0050904899999999</v>
      </c>
      <c r="P78" s="66">
        <f t="shared" si="53"/>
        <v>129905.95234699</v>
      </c>
      <c r="Q78" s="74">
        <f t="shared" si="54"/>
        <v>0</v>
      </c>
      <c r="R78" s="75">
        <f t="shared" si="45"/>
        <v>0</v>
      </c>
      <c r="S78" s="66">
        <f t="shared" si="46"/>
        <v>0</v>
      </c>
      <c r="T78" s="10">
        <f t="shared" si="64"/>
        <v>0.06</v>
      </c>
      <c r="U78" s="74">
        <f t="shared" si="43"/>
        <v>5</v>
      </c>
      <c r="V78" s="74">
        <v>252</v>
      </c>
      <c r="W78" s="70">
        <f t="shared" si="55"/>
        <v>1.001156798</v>
      </c>
      <c r="X78" s="66">
        <f t="shared" si="56"/>
        <v>150.27494586</v>
      </c>
      <c r="Y78" s="66">
        <v>0</v>
      </c>
      <c r="Z78" s="67">
        <f t="shared" si="57"/>
        <v>0</v>
      </c>
      <c r="AA78" s="68" t="str">
        <f t="shared" si="65"/>
        <v>A+INCORP J=</v>
      </c>
      <c r="AB78" s="11">
        <f t="shared" si="66"/>
        <v>42760</v>
      </c>
      <c r="AC78" s="3"/>
      <c r="AD78" s="16"/>
      <c r="AE78" s="17"/>
      <c r="AF78" s="36"/>
      <c r="AG78" s="19"/>
      <c r="AH78" s="19"/>
      <c r="AI78" s="41"/>
      <c r="AJ78" s="41"/>
      <c r="AK78" s="37"/>
      <c r="AL78" s="36"/>
      <c r="AM78" s="16"/>
      <c r="AN78" s="16"/>
      <c r="AO78" s="17"/>
      <c r="GG78" s="1"/>
      <c r="GN78" s="39"/>
      <c r="GO78" s="39"/>
      <c r="GP78" s="39"/>
      <c r="GQ78" s="1"/>
      <c r="GR78" s="4"/>
      <c r="GS78" s="6"/>
      <c r="GT78" s="6"/>
      <c r="GU78" s="6"/>
      <c r="GV78" s="6"/>
      <c r="GW78" s="6"/>
      <c r="GX78" s="1"/>
      <c r="GY78" s="1"/>
      <c r="GZ78" s="5"/>
      <c r="HA78" s="5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40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7"/>
      <c r="JP78" s="1"/>
      <c r="JQ78" s="1"/>
      <c r="JR78" s="1"/>
      <c r="JS78" s="1"/>
      <c r="JT78" s="1"/>
      <c r="JU78" s="1"/>
      <c r="JV78" s="1"/>
      <c r="JW78" s="1"/>
      <c r="JX78" s="1"/>
      <c r="JY78" s="3"/>
      <c r="JZ78" s="19"/>
      <c r="KA78" s="19"/>
      <c r="KB78" s="47"/>
      <c r="KC78" s="19"/>
      <c r="KD78" s="21"/>
      <c r="KE78" s="19"/>
    </row>
    <row r="79" spans="1:291" x14ac:dyDescent="0.2">
      <c r="A79" s="196">
        <f t="shared" si="58"/>
        <v>42737</v>
      </c>
      <c r="B79" s="66">
        <f t="shared" si="49"/>
        <v>130056.22729285</v>
      </c>
      <c r="C79" s="66">
        <f t="shared" si="47"/>
        <v>129817.56994902001</v>
      </c>
      <c r="D79" s="77">
        <f t="shared" si="59"/>
        <v>4761.42</v>
      </c>
      <c r="E79" s="67">
        <f>VLOOKUP(A78,[1]Plan1!$DQ$117:$DS$314,3)</f>
        <v>4775.7</v>
      </c>
      <c r="F79" s="11">
        <f t="shared" si="60"/>
        <v>42731</v>
      </c>
      <c r="G79" s="73">
        <f t="shared" si="50"/>
        <v>2.9991053089204467E-3</v>
      </c>
      <c r="H79" s="11">
        <f t="shared" si="61"/>
        <v>42760</v>
      </c>
      <c r="I79" s="11">
        <f t="shared" si="51"/>
        <v>42760</v>
      </c>
      <c r="J79" s="1">
        <f t="shared" si="62"/>
        <v>22</v>
      </c>
      <c r="K79" s="1">
        <f t="shared" si="63"/>
        <v>5</v>
      </c>
      <c r="L79" s="66">
        <f t="shared" si="52"/>
        <v>1.0006808199999999</v>
      </c>
      <c r="M79" s="70">
        <f t="shared" si="48"/>
        <v>1.00180102</v>
      </c>
      <c r="N79" s="70">
        <f t="shared" si="41"/>
        <v>1.0044066743989895</v>
      </c>
      <c r="O79" s="66">
        <f t="shared" si="44"/>
        <v>1.0050904899999999</v>
      </c>
      <c r="P79" s="66">
        <f t="shared" si="53"/>
        <v>129905.95234699</v>
      </c>
      <c r="Q79" s="74">
        <f t="shared" si="54"/>
        <v>0</v>
      </c>
      <c r="R79" s="75">
        <f t="shared" si="45"/>
        <v>0</v>
      </c>
      <c r="S79" s="66">
        <f t="shared" si="46"/>
        <v>0</v>
      </c>
      <c r="T79" s="10">
        <f t="shared" si="64"/>
        <v>0.06</v>
      </c>
      <c r="U79" s="74">
        <f t="shared" si="43"/>
        <v>5</v>
      </c>
      <c r="V79" s="74">
        <v>252</v>
      </c>
      <c r="W79" s="70">
        <f t="shared" si="55"/>
        <v>1.001156798</v>
      </c>
      <c r="X79" s="66">
        <f t="shared" si="56"/>
        <v>150.27494586</v>
      </c>
      <c r="Y79" s="66">
        <v>0</v>
      </c>
      <c r="Z79" s="67">
        <f t="shared" si="57"/>
        <v>0</v>
      </c>
      <c r="AA79" s="68" t="str">
        <f t="shared" si="65"/>
        <v>A+INCORP J=</v>
      </c>
      <c r="AB79" s="11">
        <f t="shared" si="66"/>
        <v>42760</v>
      </c>
      <c r="AC79" s="3"/>
      <c r="AD79" s="16"/>
      <c r="AE79" s="17"/>
      <c r="AF79" s="36"/>
      <c r="AG79" s="19"/>
      <c r="AH79" s="19"/>
      <c r="AI79" s="41"/>
      <c r="AJ79" s="41"/>
      <c r="AK79" s="37"/>
      <c r="AL79" s="36"/>
      <c r="AM79" s="16"/>
      <c r="AN79" s="16"/>
      <c r="AO79" s="17"/>
      <c r="GG79" s="1"/>
      <c r="GN79" s="39"/>
      <c r="GO79" s="39"/>
      <c r="GP79" s="39"/>
      <c r="GQ79" s="1"/>
      <c r="GR79" s="4"/>
      <c r="GS79" s="6"/>
      <c r="GT79" s="6"/>
      <c r="GU79" s="6"/>
      <c r="GV79" s="6"/>
      <c r="GW79" s="6"/>
      <c r="GX79" s="1"/>
      <c r="GY79" s="1"/>
      <c r="GZ79" s="5"/>
      <c r="HA79" s="5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40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7"/>
      <c r="JP79" s="1"/>
      <c r="JQ79" s="1"/>
      <c r="JR79" s="1"/>
      <c r="JS79" s="1"/>
      <c r="JT79" s="1"/>
      <c r="JU79" s="1"/>
      <c r="JV79" s="1"/>
      <c r="JW79" s="1"/>
      <c r="JX79" s="1"/>
      <c r="JY79" s="3"/>
      <c r="JZ79" s="19"/>
      <c r="KA79" s="19"/>
      <c r="KB79" s="47"/>
      <c r="KC79" s="19"/>
      <c r="KD79" s="21"/>
      <c r="KE79" s="19"/>
    </row>
    <row r="80" spans="1:291" x14ac:dyDescent="0.2">
      <c r="A80" s="196">
        <f t="shared" si="58"/>
        <v>42738</v>
      </c>
      <c r="B80" s="66">
        <f t="shared" si="49"/>
        <v>130104.01141897999</v>
      </c>
      <c r="C80" s="66">
        <f t="shared" si="47"/>
        <v>129817.56994902001</v>
      </c>
      <c r="D80" s="77">
        <f t="shared" si="59"/>
        <v>4761.42</v>
      </c>
      <c r="E80" s="67">
        <f>VLOOKUP(A79,[1]Plan1!$DQ$117:$DS$314,3)</f>
        <v>4775.7</v>
      </c>
      <c r="F80" s="11">
        <f t="shared" si="60"/>
        <v>42731</v>
      </c>
      <c r="G80" s="73">
        <f t="shared" si="50"/>
        <v>2.9991053089204467E-3</v>
      </c>
      <c r="H80" s="11">
        <f t="shared" si="61"/>
        <v>42760</v>
      </c>
      <c r="I80" s="11">
        <f t="shared" si="51"/>
        <v>42760</v>
      </c>
      <c r="J80" s="1">
        <f t="shared" si="62"/>
        <v>22</v>
      </c>
      <c r="K80" s="1">
        <f t="shared" si="63"/>
        <v>6</v>
      </c>
      <c r="L80" s="66">
        <f t="shared" si="52"/>
        <v>1.00081704</v>
      </c>
      <c r="M80" s="70">
        <f t="shared" si="48"/>
        <v>1.00180102</v>
      </c>
      <c r="N80" s="70">
        <f t="shared" si="41"/>
        <v>1.0044066743989895</v>
      </c>
      <c r="O80" s="66">
        <f t="shared" si="44"/>
        <v>1.00522731</v>
      </c>
      <c r="P80" s="66">
        <f t="shared" si="53"/>
        <v>129923.63609637</v>
      </c>
      <c r="Q80" s="74">
        <f t="shared" si="54"/>
        <v>0</v>
      </c>
      <c r="R80" s="75">
        <f t="shared" si="45"/>
        <v>0</v>
      </c>
      <c r="S80" s="66">
        <f t="shared" si="46"/>
        <v>0</v>
      </c>
      <c r="T80" s="10">
        <f t="shared" si="64"/>
        <v>0.06</v>
      </c>
      <c r="U80" s="74">
        <f t="shared" si="43"/>
        <v>6</v>
      </c>
      <c r="V80" s="74">
        <v>252</v>
      </c>
      <c r="W80" s="70">
        <f t="shared" si="55"/>
        <v>1.0013883180000001</v>
      </c>
      <c r="X80" s="66">
        <f t="shared" si="56"/>
        <v>180.37532261000001</v>
      </c>
      <c r="Y80" s="66">
        <v>0</v>
      </c>
      <c r="Z80" s="67">
        <f t="shared" si="57"/>
        <v>0</v>
      </c>
      <c r="AA80" s="68" t="str">
        <f t="shared" si="65"/>
        <v>A+INCORP J=</v>
      </c>
      <c r="AB80" s="11">
        <f t="shared" si="66"/>
        <v>42760</v>
      </c>
      <c r="AC80" s="3"/>
      <c r="AD80" s="16"/>
      <c r="AE80" s="17"/>
      <c r="AF80" s="36"/>
      <c r="AG80" s="19"/>
      <c r="AH80" s="19"/>
      <c r="AI80" s="41"/>
      <c r="AJ80" s="41"/>
      <c r="AK80" s="37"/>
      <c r="AL80" s="36"/>
      <c r="AM80" s="16"/>
      <c r="AN80" s="16"/>
      <c r="AO80" s="17"/>
      <c r="GG80" s="1"/>
      <c r="GN80" s="39"/>
      <c r="GO80" s="39"/>
      <c r="GP80" s="39"/>
      <c r="GQ80" s="1"/>
      <c r="GR80" s="4"/>
      <c r="GS80" s="6"/>
      <c r="GT80" s="6"/>
      <c r="GU80" s="6"/>
      <c r="GV80" s="6"/>
      <c r="GW80" s="6"/>
      <c r="GX80" s="1"/>
      <c r="GY80" s="1"/>
      <c r="GZ80" s="5"/>
      <c r="HA80" s="5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40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7"/>
      <c r="JP80" s="1"/>
      <c r="JQ80" s="1"/>
      <c r="JR80" s="1"/>
      <c r="JS80" s="1"/>
      <c r="JT80" s="1"/>
      <c r="JU80" s="1"/>
      <c r="JV80" s="1"/>
      <c r="JW80" s="1"/>
      <c r="JX80" s="1"/>
      <c r="JY80" s="3"/>
      <c r="JZ80" s="19"/>
      <c r="KA80" s="19"/>
      <c r="KB80" s="47"/>
      <c r="KC80" s="19"/>
      <c r="KD80" s="21"/>
      <c r="KE80" s="19"/>
    </row>
    <row r="81" spans="1:291" x14ac:dyDescent="0.2">
      <c r="A81" s="196">
        <f t="shared" si="58"/>
        <v>42739</v>
      </c>
      <c r="B81" s="66">
        <f t="shared" si="49"/>
        <v>130151.81322085</v>
      </c>
      <c r="C81" s="66">
        <f t="shared" si="47"/>
        <v>129817.56994902001</v>
      </c>
      <c r="D81" s="77">
        <f t="shared" si="59"/>
        <v>4761.42</v>
      </c>
      <c r="E81" s="67">
        <f>VLOOKUP(A80,[1]Plan1!$DQ$117:$DS$314,3)</f>
        <v>4775.7</v>
      </c>
      <c r="F81" s="11">
        <f t="shared" si="60"/>
        <v>42731</v>
      </c>
      <c r="G81" s="73">
        <f t="shared" si="50"/>
        <v>2.9991053089204467E-3</v>
      </c>
      <c r="H81" s="11">
        <f t="shared" si="61"/>
        <v>42760</v>
      </c>
      <c r="I81" s="11">
        <f t="shared" si="51"/>
        <v>42760</v>
      </c>
      <c r="J81" s="1">
        <f t="shared" si="62"/>
        <v>22</v>
      </c>
      <c r="K81" s="1">
        <f t="shared" si="63"/>
        <v>7</v>
      </c>
      <c r="L81" s="66">
        <f t="shared" si="52"/>
        <v>1.0009532800000001</v>
      </c>
      <c r="M81" s="70">
        <f t="shared" si="48"/>
        <v>1.00180102</v>
      </c>
      <c r="N81" s="70">
        <f t="shared" si="41"/>
        <v>1.0044066743989895</v>
      </c>
      <c r="O81" s="66">
        <f t="shared" si="44"/>
        <v>1.0053641499999999</v>
      </c>
      <c r="P81" s="66">
        <f t="shared" si="53"/>
        <v>129941.3224421</v>
      </c>
      <c r="Q81" s="74">
        <f t="shared" si="54"/>
        <v>0</v>
      </c>
      <c r="R81" s="75">
        <f t="shared" si="45"/>
        <v>0</v>
      </c>
      <c r="S81" s="66">
        <f t="shared" si="46"/>
        <v>0</v>
      </c>
      <c r="T81" s="10">
        <f t="shared" si="64"/>
        <v>0.06</v>
      </c>
      <c r="U81" s="74">
        <f t="shared" si="43"/>
        <v>7</v>
      </c>
      <c r="V81" s="74">
        <v>252</v>
      </c>
      <c r="W81" s="70">
        <f t="shared" si="55"/>
        <v>1.001619891</v>
      </c>
      <c r="X81" s="66">
        <f t="shared" si="56"/>
        <v>210.49077875</v>
      </c>
      <c r="Y81" s="66">
        <v>0</v>
      </c>
      <c r="Z81" s="67">
        <f t="shared" si="57"/>
        <v>0</v>
      </c>
      <c r="AA81" s="68" t="str">
        <f t="shared" si="65"/>
        <v>A+INCORP J=</v>
      </c>
      <c r="AB81" s="11">
        <f t="shared" si="66"/>
        <v>42760</v>
      </c>
      <c r="AC81" s="3"/>
      <c r="AD81" s="16"/>
      <c r="AE81" s="17"/>
      <c r="AF81" s="36"/>
      <c r="AG81" s="19"/>
      <c r="AH81" s="19"/>
      <c r="AI81" s="41"/>
      <c r="AJ81" s="41"/>
      <c r="AK81" s="37"/>
      <c r="AL81" s="36"/>
      <c r="AM81" s="16"/>
      <c r="AN81" s="16"/>
      <c r="AO81" s="17"/>
      <c r="GG81" s="1"/>
      <c r="GN81" s="39"/>
      <c r="GO81" s="39"/>
      <c r="GP81" s="39"/>
      <c r="GQ81" s="1"/>
      <c r="GR81" s="4"/>
      <c r="GS81" s="6"/>
      <c r="GT81" s="6"/>
      <c r="GU81" s="6"/>
      <c r="GV81" s="6"/>
      <c r="GW81" s="6"/>
      <c r="GX81" s="1"/>
      <c r="GY81" s="1"/>
      <c r="GZ81" s="5"/>
      <c r="HA81" s="5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40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7"/>
      <c r="JP81" s="1"/>
      <c r="JQ81" s="1"/>
      <c r="JR81" s="1"/>
      <c r="JS81" s="1"/>
      <c r="JT81" s="1"/>
      <c r="JU81" s="1"/>
      <c r="JV81" s="1"/>
      <c r="JW81" s="1"/>
      <c r="JX81" s="1"/>
      <c r="JY81" s="3"/>
      <c r="JZ81" s="19"/>
      <c r="KA81" s="19"/>
      <c r="KB81" s="47"/>
      <c r="KC81" s="19"/>
      <c r="KD81" s="21"/>
      <c r="KE81" s="19"/>
    </row>
    <row r="82" spans="1:291" x14ac:dyDescent="0.2">
      <c r="A82" s="196">
        <f t="shared" si="58"/>
        <v>42740</v>
      </c>
      <c r="B82" s="66">
        <f t="shared" si="49"/>
        <v>130199.63296297</v>
      </c>
      <c r="C82" s="66">
        <f t="shared" si="47"/>
        <v>129817.56994902001</v>
      </c>
      <c r="D82" s="77">
        <f t="shared" si="59"/>
        <v>4761.42</v>
      </c>
      <c r="E82" s="67">
        <f>VLOOKUP(A81,[1]Plan1!$DQ$117:$DS$314,3)</f>
        <v>4775.7</v>
      </c>
      <c r="F82" s="11">
        <f t="shared" si="60"/>
        <v>42731</v>
      </c>
      <c r="G82" s="73">
        <f t="shared" si="50"/>
        <v>2.9991053089204467E-3</v>
      </c>
      <c r="H82" s="11">
        <f t="shared" si="61"/>
        <v>42760</v>
      </c>
      <c r="I82" s="11">
        <f t="shared" si="51"/>
        <v>42760</v>
      </c>
      <c r="J82" s="1">
        <f t="shared" si="62"/>
        <v>22</v>
      </c>
      <c r="K82" s="1">
        <f t="shared" si="63"/>
        <v>8</v>
      </c>
      <c r="L82" s="66">
        <f t="shared" si="52"/>
        <v>1.0010895399999999</v>
      </c>
      <c r="M82" s="70">
        <f t="shared" si="48"/>
        <v>1.00180102</v>
      </c>
      <c r="N82" s="70">
        <f t="shared" si="41"/>
        <v>1.0044066743989895</v>
      </c>
      <c r="O82" s="66">
        <f t="shared" si="44"/>
        <v>1.0055010099999999</v>
      </c>
      <c r="P82" s="66">
        <f t="shared" si="53"/>
        <v>129959.01138418</v>
      </c>
      <c r="Q82" s="74">
        <f t="shared" si="54"/>
        <v>0</v>
      </c>
      <c r="R82" s="75">
        <f t="shared" si="45"/>
        <v>0</v>
      </c>
      <c r="S82" s="66">
        <f t="shared" si="46"/>
        <v>0</v>
      </c>
      <c r="T82" s="10">
        <f t="shared" si="64"/>
        <v>0.06</v>
      </c>
      <c r="U82" s="74">
        <f t="shared" si="43"/>
        <v>8</v>
      </c>
      <c r="V82" s="74">
        <v>252</v>
      </c>
      <c r="W82" s="70">
        <f t="shared" si="55"/>
        <v>1.0018515189999999</v>
      </c>
      <c r="X82" s="66">
        <f t="shared" si="56"/>
        <v>240.62157879</v>
      </c>
      <c r="Y82" s="66">
        <v>0</v>
      </c>
      <c r="Z82" s="67">
        <f t="shared" si="57"/>
        <v>0</v>
      </c>
      <c r="AA82" s="68" t="str">
        <f t="shared" si="65"/>
        <v>A+INCORP J=</v>
      </c>
      <c r="AB82" s="11">
        <f t="shared" si="66"/>
        <v>42760</v>
      </c>
      <c r="AC82" s="3"/>
      <c r="AD82" s="16"/>
      <c r="AE82" s="17"/>
      <c r="AF82" s="36"/>
      <c r="AG82" s="19"/>
      <c r="AH82" s="19"/>
      <c r="AI82" s="41"/>
      <c r="AJ82" s="41"/>
      <c r="AK82" s="37"/>
      <c r="AL82" s="36"/>
      <c r="AM82" s="16"/>
      <c r="AN82" s="16"/>
      <c r="AO82" s="17"/>
      <c r="GG82" s="1"/>
      <c r="GN82" s="39"/>
      <c r="GO82" s="39"/>
      <c r="GP82" s="39"/>
      <c r="GQ82" s="1"/>
      <c r="GR82" s="4"/>
      <c r="GS82" s="6"/>
      <c r="GT82" s="6"/>
      <c r="GU82" s="6"/>
      <c r="GV82" s="6"/>
      <c r="GW82" s="6"/>
      <c r="GX82" s="1"/>
      <c r="GY82" s="1"/>
      <c r="GZ82" s="5"/>
      <c r="HA82" s="5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40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7"/>
      <c r="JP82" s="1"/>
      <c r="JQ82" s="1"/>
      <c r="JR82" s="1"/>
      <c r="JS82" s="1"/>
      <c r="JT82" s="1"/>
      <c r="JU82" s="1"/>
      <c r="JV82" s="1"/>
      <c r="JW82" s="1"/>
      <c r="JX82" s="1"/>
      <c r="JY82" s="3"/>
      <c r="JZ82" s="19"/>
      <c r="KA82" s="19"/>
      <c r="KB82" s="47"/>
      <c r="KC82" s="19"/>
      <c r="KD82" s="21"/>
      <c r="KE82" s="19"/>
    </row>
    <row r="83" spans="1:291" x14ac:dyDescent="0.2">
      <c r="A83" s="196">
        <f t="shared" si="58"/>
        <v>42741</v>
      </c>
      <c r="B83" s="66">
        <f t="shared" si="49"/>
        <v>130247.47026016</v>
      </c>
      <c r="C83" s="66">
        <f t="shared" si="47"/>
        <v>129817.56994902001</v>
      </c>
      <c r="D83" s="77">
        <f t="shared" si="59"/>
        <v>4761.42</v>
      </c>
      <c r="E83" s="67">
        <f>VLOOKUP(A82,[1]Plan1!$DQ$117:$DS$314,3)</f>
        <v>4775.7</v>
      </c>
      <c r="F83" s="11">
        <f t="shared" si="60"/>
        <v>42731</v>
      </c>
      <c r="G83" s="73">
        <f t="shared" si="50"/>
        <v>2.9991053089204467E-3</v>
      </c>
      <c r="H83" s="11">
        <f t="shared" si="61"/>
        <v>42760</v>
      </c>
      <c r="I83" s="11">
        <f t="shared" si="51"/>
        <v>42760</v>
      </c>
      <c r="J83" s="1">
        <f t="shared" si="62"/>
        <v>22</v>
      </c>
      <c r="K83" s="1">
        <f t="shared" si="63"/>
        <v>9</v>
      </c>
      <c r="L83" s="66">
        <f t="shared" si="52"/>
        <v>1.0012258199999999</v>
      </c>
      <c r="M83" s="70">
        <f t="shared" si="48"/>
        <v>1.00180102</v>
      </c>
      <c r="N83" s="70">
        <f t="shared" si="41"/>
        <v>1.0044066743989895</v>
      </c>
      <c r="O83" s="66">
        <f t="shared" si="44"/>
        <v>1.00563789</v>
      </c>
      <c r="P83" s="66">
        <f t="shared" si="53"/>
        <v>129976.70292261</v>
      </c>
      <c r="Q83" s="74">
        <f t="shared" si="54"/>
        <v>0</v>
      </c>
      <c r="R83" s="75">
        <f t="shared" si="45"/>
        <v>0</v>
      </c>
      <c r="S83" s="66">
        <f t="shared" si="46"/>
        <v>0</v>
      </c>
      <c r="T83" s="10">
        <f t="shared" si="64"/>
        <v>0.06</v>
      </c>
      <c r="U83" s="74">
        <f t="shared" si="43"/>
        <v>9</v>
      </c>
      <c r="V83" s="74">
        <v>252</v>
      </c>
      <c r="W83" s="70">
        <f t="shared" si="55"/>
        <v>1.0020831990000001</v>
      </c>
      <c r="X83" s="66">
        <f t="shared" si="56"/>
        <v>270.76733754999998</v>
      </c>
      <c r="Y83" s="66">
        <v>0</v>
      </c>
      <c r="Z83" s="67">
        <f t="shared" si="57"/>
        <v>0</v>
      </c>
      <c r="AA83" s="68" t="str">
        <f t="shared" si="65"/>
        <v>A+INCORP J=</v>
      </c>
      <c r="AB83" s="11">
        <f t="shared" si="66"/>
        <v>42760</v>
      </c>
      <c r="AC83" s="3"/>
      <c r="AD83" s="16"/>
      <c r="AE83" s="17"/>
      <c r="AF83" s="36"/>
      <c r="AG83" s="19"/>
      <c r="AH83" s="19"/>
      <c r="AI83" s="41"/>
      <c r="AJ83" s="41"/>
      <c r="AK83" s="37"/>
      <c r="AL83" s="36"/>
      <c r="AM83" s="16"/>
      <c r="AN83" s="16"/>
      <c r="AO83" s="17"/>
      <c r="GG83" s="1"/>
      <c r="GN83" s="39"/>
      <c r="GO83" s="39"/>
      <c r="GP83" s="39"/>
      <c r="GQ83" s="1"/>
      <c r="GR83" s="4"/>
      <c r="GS83" s="6"/>
      <c r="GT83" s="6"/>
      <c r="GU83" s="6"/>
      <c r="GV83" s="6"/>
      <c r="GW83" s="6"/>
      <c r="GX83" s="1"/>
      <c r="GY83" s="1"/>
      <c r="GZ83" s="5"/>
      <c r="HA83" s="5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40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7"/>
      <c r="JP83" s="1"/>
      <c r="JQ83" s="1"/>
      <c r="JR83" s="1"/>
      <c r="JS83" s="1"/>
      <c r="JT83" s="1"/>
      <c r="JU83" s="1"/>
      <c r="JV83" s="1"/>
      <c r="JW83" s="1"/>
      <c r="JX83" s="1"/>
      <c r="JY83" s="3"/>
      <c r="JZ83" s="19"/>
      <c r="KA83" s="19"/>
      <c r="KB83" s="47"/>
      <c r="KC83" s="19"/>
      <c r="KD83" s="21"/>
      <c r="KE83" s="19"/>
    </row>
    <row r="84" spans="1:291" x14ac:dyDescent="0.2">
      <c r="A84" s="196">
        <f t="shared" si="58"/>
        <v>42742</v>
      </c>
      <c r="B84" s="66">
        <f t="shared" si="49"/>
        <v>130295.32420577</v>
      </c>
      <c r="C84" s="66">
        <f t="shared" si="47"/>
        <v>129817.56994902001</v>
      </c>
      <c r="D84" s="77">
        <f t="shared" si="59"/>
        <v>4761.42</v>
      </c>
      <c r="E84" s="67">
        <f>VLOOKUP(A83,[1]Plan1!$DQ$117:$DS$314,3)</f>
        <v>4775.7</v>
      </c>
      <c r="F84" s="11">
        <f t="shared" si="60"/>
        <v>42731</v>
      </c>
      <c r="G84" s="73">
        <f t="shared" si="50"/>
        <v>2.9991053089204467E-3</v>
      </c>
      <c r="H84" s="11">
        <f t="shared" si="61"/>
        <v>42760</v>
      </c>
      <c r="I84" s="11">
        <f t="shared" si="51"/>
        <v>42760</v>
      </c>
      <c r="J84" s="1">
        <f t="shared" si="62"/>
        <v>22</v>
      </c>
      <c r="K84" s="1">
        <f t="shared" si="63"/>
        <v>10</v>
      </c>
      <c r="L84" s="66">
        <f t="shared" si="52"/>
        <v>1.0013621100000001</v>
      </c>
      <c r="M84" s="70">
        <f t="shared" si="48"/>
        <v>1.00180102</v>
      </c>
      <c r="N84" s="70">
        <f t="shared" si="41"/>
        <v>1.0044066743989895</v>
      </c>
      <c r="O84" s="66">
        <f t="shared" si="44"/>
        <v>1.0057747800000001</v>
      </c>
      <c r="P84" s="66">
        <f t="shared" si="53"/>
        <v>129994.39575922</v>
      </c>
      <c r="Q84" s="74">
        <f t="shared" si="54"/>
        <v>0</v>
      </c>
      <c r="R84" s="75">
        <f t="shared" si="45"/>
        <v>0</v>
      </c>
      <c r="S84" s="66">
        <f t="shared" si="46"/>
        <v>0</v>
      </c>
      <c r="T84" s="10">
        <f t="shared" si="64"/>
        <v>0.06</v>
      </c>
      <c r="U84" s="74">
        <f t="shared" si="43"/>
        <v>10</v>
      </c>
      <c r="V84" s="74">
        <v>252</v>
      </c>
      <c r="W84" s="70">
        <f t="shared" si="55"/>
        <v>1.0023149339999999</v>
      </c>
      <c r="X84" s="66">
        <f t="shared" si="56"/>
        <v>300.92844654999999</v>
      </c>
      <c r="Y84" s="66">
        <v>0</v>
      </c>
      <c r="Z84" s="67">
        <f t="shared" si="57"/>
        <v>0</v>
      </c>
      <c r="AA84" s="68" t="str">
        <f t="shared" si="65"/>
        <v>A+INCORP J=</v>
      </c>
      <c r="AB84" s="11">
        <f t="shared" si="66"/>
        <v>42760</v>
      </c>
      <c r="AC84" s="3"/>
      <c r="AD84" s="16"/>
      <c r="AE84" s="17"/>
      <c r="AF84" s="36"/>
      <c r="AG84" s="19"/>
      <c r="AH84" s="19"/>
      <c r="AI84" s="41"/>
      <c r="AJ84" s="41"/>
      <c r="AK84" s="37"/>
      <c r="AL84" s="36"/>
      <c r="AM84" s="16"/>
      <c r="AN84" s="16"/>
      <c r="AO84" s="17"/>
      <c r="GG84" s="1"/>
      <c r="GN84" s="39"/>
      <c r="GO84" s="39"/>
      <c r="GP84" s="39"/>
      <c r="GQ84" s="1"/>
      <c r="GR84" s="4"/>
      <c r="GS84" s="6"/>
      <c r="GT84" s="6"/>
      <c r="GU84" s="6"/>
      <c r="GV84" s="6"/>
      <c r="GW84" s="6"/>
      <c r="GX84" s="1"/>
      <c r="GY84" s="1"/>
      <c r="GZ84" s="5"/>
      <c r="HA84" s="5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40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7"/>
      <c r="JP84" s="1"/>
      <c r="JQ84" s="1"/>
      <c r="JR84" s="1"/>
      <c r="JS84" s="1"/>
      <c r="JT84" s="1"/>
      <c r="JU84" s="1"/>
      <c r="JV84" s="1"/>
      <c r="JW84" s="1"/>
      <c r="JX84" s="1"/>
      <c r="JY84" s="3"/>
      <c r="JZ84" s="19"/>
      <c r="KA84" s="19"/>
      <c r="KB84" s="47"/>
      <c r="KC84" s="19"/>
      <c r="KD84" s="21"/>
      <c r="KE84" s="19"/>
    </row>
    <row r="85" spans="1:291" x14ac:dyDescent="0.2">
      <c r="A85" s="196">
        <f t="shared" si="58"/>
        <v>42743</v>
      </c>
      <c r="B85" s="66">
        <f t="shared" si="49"/>
        <v>130295.32420577</v>
      </c>
      <c r="C85" s="66">
        <f t="shared" si="47"/>
        <v>129817.56994902001</v>
      </c>
      <c r="D85" s="77">
        <f t="shared" si="59"/>
        <v>4761.42</v>
      </c>
      <c r="E85" s="67">
        <f>VLOOKUP(A84,[1]Plan1!$DQ$117:$DS$314,3)</f>
        <v>4775.7</v>
      </c>
      <c r="F85" s="11">
        <f t="shared" si="60"/>
        <v>42731</v>
      </c>
      <c r="G85" s="73">
        <f t="shared" si="50"/>
        <v>2.9991053089204467E-3</v>
      </c>
      <c r="H85" s="11">
        <f t="shared" si="61"/>
        <v>42760</v>
      </c>
      <c r="I85" s="11">
        <f t="shared" si="51"/>
        <v>42760</v>
      </c>
      <c r="J85" s="1">
        <f t="shared" si="62"/>
        <v>22</v>
      </c>
      <c r="K85" s="1">
        <f t="shared" si="63"/>
        <v>10</v>
      </c>
      <c r="L85" s="66">
        <f t="shared" si="52"/>
        <v>1.0013621100000001</v>
      </c>
      <c r="M85" s="70">
        <f t="shared" si="48"/>
        <v>1.00180102</v>
      </c>
      <c r="N85" s="70">
        <f t="shared" si="41"/>
        <v>1.0044066743989895</v>
      </c>
      <c r="O85" s="66">
        <f t="shared" si="44"/>
        <v>1.0057747800000001</v>
      </c>
      <c r="P85" s="66">
        <f t="shared" si="53"/>
        <v>129994.39575922</v>
      </c>
      <c r="Q85" s="74">
        <f t="shared" si="54"/>
        <v>0</v>
      </c>
      <c r="R85" s="75">
        <f t="shared" si="45"/>
        <v>0</v>
      </c>
      <c r="S85" s="66">
        <f t="shared" si="46"/>
        <v>0</v>
      </c>
      <c r="T85" s="10">
        <f t="shared" si="64"/>
        <v>0.06</v>
      </c>
      <c r="U85" s="74">
        <f t="shared" si="43"/>
        <v>10</v>
      </c>
      <c r="V85" s="74">
        <v>252</v>
      </c>
      <c r="W85" s="70">
        <f t="shared" si="55"/>
        <v>1.0023149339999999</v>
      </c>
      <c r="X85" s="66">
        <f t="shared" si="56"/>
        <v>300.92844654999999</v>
      </c>
      <c r="Y85" s="66">
        <v>0</v>
      </c>
      <c r="Z85" s="67">
        <f t="shared" si="57"/>
        <v>0</v>
      </c>
      <c r="AA85" s="68" t="str">
        <f t="shared" si="65"/>
        <v>A+INCORP J=</v>
      </c>
      <c r="AB85" s="11">
        <f t="shared" si="66"/>
        <v>42760</v>
      </c>
      <c r="AC85" s="3"/>
      <c r="AD85" s="16"/>
      <c r="AE85" s="17"/>
      <c r="AF85" s="36"/>
      <c r="AG85" s="19"/>
      <c r="AH85" s="19"/>
      <c r="AI85" s="41"/>
      <c r="AJ85" s="41"/>
      <c r="AK85" s="37"/>
      <c r="AL85" s="36"/>
      <c r="AM85" s="16"/>
      <c r="AN85" s="16"/>
      <c r="AO85" s="17"/>
      <c r="GG85" s="1"/>
      <c r="GN85" s="39"/>
      <c r="GO85" s="39"/>
      <c r="GP85" s="39"/>
      <c r="GQ85" s="1"/>
      <c r="GR85" s="4"/>
      <c r="GS85" s="6"/>
      <c r="GT85" s="6"/>
      <c r="GU85" s="6"/>
      <c r="GV85" s="6"/>
      <c r="GW85" s="6"/>
      <c r="GX85" s="1"/>
      <c r="GY85" s="1"/>
      <c r="GZ85" s="5"/>
      <c r="HA85" s="5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40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7"/>
      <c r="JP85" s="1"/>
      <c r="JQ85" s="1"/>
      <c r="JR85" s="1"/>
      <c r="JS85" s="1"/>
      <c r="JT85" s="1"/>
      <c r="JU85" s="1"/>
      <c r="JV85" s="1"/>
      <c r="JW85" s="1"/>
      <c r="JX85" s="1"/>
      <c r="JY85" s="3"/>
      <c r="JZ85" s="19"/>
      <c r="KA85" s="19"/>
      <c r="KB85" s="47"/>
      <c r="KC85" s="19"/>
      <c r="KD85" s="21"/>
      <c r="KE85" s="19"/>
    </row>
    <row r="86" spans="1:291" x14ac:dyDescent="0.2">
      <c r="A86" s="196">
        <f t="shared" si="58"/>
        <v>42744</v>
      </c>
      <c r="B86" s="66">
        <f t="shared" si="49"/>
        <v>130295.32420577</v>
      </c>
      <c r="C86" s="66">
        <f t="shared" si="47"/>
        <v>129817.56994902001</v>
      </c>
      <c r="D86" s="77">
        <f t="shared" si="59"/>
        <v>4761.42</v>
      </c>
      <c r="E86" s="67">
        <f>VLOOKUP(A85,[1]Plan1!$DQ$117:$DS$314,3)</f>
        <v>4775.7</v>
      </c>
      <c r="F86" s="11">
        <f t="shared" si="60"/>
        <v>42731</v>
      </c>
      <c r="G86" s="73">
        <f t="shared" si="50"/>
        <v>2.9991053089204467E-3</v>
      </c>
      <c r="H86" s="11">
        <f t="shared" si="61"/>
        <v>42760</v>
      </c>
      <c r="I86" s="11">
        <f t="shared" si="51"/>
        <v>42760</v>
      </c>
      <c r="J86" s="1">
        <f t="shared" si="62"/>
        <v>22</v>
      </c>
      <c r="K86" s="1">
        <f t="shared" si="63"/>
        <v>10</v>
      </c>
      <c r="L86" s="66">
        <f t="shared" si="52"/>
        <v>1.0013621100000001</v>
      </c>
      <c r="M86" s="70">
        <f t="shared" si="48"/>
        <v>1.00180102</v>
      </c>
      <c r="N86" s="70">
        <f t="shared" si="41"/>
        <v>1.0044066743989895</v>
      </c>
      <c r="O86" s="66">
        <f t="shared" si="44"/>
        <v>1.0057747800000001</v>
      </c>
      <c r="P86" s="66">
        <f t="shared" si="53"/>
        <v>129994.39575922</v>
      </c>
      <c r="Q86" s="74">
        <f t="shared" si="54"/>
        <v>0</v>
      </c>
      <c r="R86" s="75">
        <f t="shared" si="45"/>
        <v>0</v>
      </c>
      <c r="S86" s="66">
        <f t="shared" si="46"/>
        <v>0</v>
      </c>
      <c r="T86" s="10">
        <f t="shared" si="64"/>
        <v>0.06</v>
      </c>
      <c r="U86" s="74">
        <f t="shared" si="43"/>
        <v>10</v>
      </c>
      <c r="V86" s="74">
        <v>252</v>
      </c>
      <c r="W86" s="70">
        <f t="shared" si="55"/>
        <v>1.0023149339999999</v>
      </c>
      <c r="X86" s="66">
        <f t="shared" si="56"/>
        <v>300.92844654999999</v>
      </c>
      <c r="Y86" s="66">
        <v>0</v>
      </c>
      <c r="Z86" s="67">
        <f t="shared" si="57"/>
        <v>0</v>
      </c>
      <c r="AA86" s="68" t="str">
        <f t="shared" si="65"/>
        <v>A+INCORP J=</v>
      </c>
      <c r="AB86" s="11">
        <f t="shared" si="66"/>
        <v>42760</v>
      </c>
      <c r="AC86" s="3"/>
      <c r="AD86" s="16"/>
      <c r="AE86" s="17"/>
      <c r="AF86" s="36"/>
      <c r="AG86" s="19"/>
      <c r="AH86" s="19"/>
      <c r="AI86" s="41"/>
      <c r="AJ86" s="41"/>
      <c r="AK86" s="37"/>
      <c r="AL86" s="36"/>
      <c r="AM86" s="16"/>
      <c r="AN86" s="16"/>
      <c r="AO86" s="17"/>
      <c r="GG86" s="1"/>
      <c r="GN86" s="39"/>
      <c r="GO86" s="39"/>
      <c r="GP86" s="39"/>
      <c r="GQ86" s="1"/>
      <c r="GR86" s="4"/>
      <c r="GS86" s="6"/>
      <c r="GT86" s="6"/>
      <c r="GU86" s="6"/>
      <c r="GV86" s="6"/>
      <c r="GW86" s="6"/>
      <c r="GX86" s="1"/>
      <c r="GY86" s="1"/>
      <c r="GZ86" s="5"/>
      <c r="HA86" s="5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40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7"/>
      <c r="JP86" s="1"/>
      <c r="JQ86" s="1"/>
      <c r="JR86" s="1"/>
      <c r="JS86" s="1"/>
      <c r="JT86" s="1"/>
      <c r="JU86" s="1"/>
      <c r="JV86" s="1"/>
      <c r="JW86" s="1"/>
      <c r="JX86" s="1"/>
      <c r="JY86" s="3"/>
      <c r="JZ86" s="19"/>
      <c r="KA86" s="19"/>
      <c r="KB86" s="47"/>
      <c r="KC86" s="19"/>
      <c r="KD86" s="21"/>
      <c r="KE86" s="19"/>
    </row>
    <row r="87" spans="1:291" x14ac:dyDescent="0.2">
      <c r="A87" s="196">
        <f t="shared" si="58"/>
        <v>42745</v>
      </c>
      <c r="B87" s="66">
        <f t="shared" si="49"/>
        <v>130343.19701654</v>
      </c>
      <c r="C87" s="66">
        <f t="shared" si="47"/>
        <v>129817.56994902001</v>
      </c>
      <c r="D87" s="77">
        <f t="shared" si="59"/>
        <v>4761.42</v>
      </c>
      <c r="E87" s="67">
        <f>VLOOKUP(A86,[1]Plan1!$DQ$117:$DS$314,3)</f>
        <v>4775.7</v>
      </c>
      <c r="F87" s="11">
        <f t="shared" si="60"/>
        <v>42731</v>
      </c>
      <c r="G87" s="73">
        <f t="shared" si="50"/>
        <v>2.9991053089204467E-3</v>
      </c>
      <c r="H87" s="11">
        <f t="shared" si="61"/>
        <v>42760</v>
      </c>
      <c r="I87" s="11">
        <f t="shared" si="51"/>
        <v>42760</v>
      </c>
      <c r="J87" s="1">
        <f t="shared" si="62"/>
        <v>22</v>
      </c>
      <c r="K87" s="1">
        <f t="shared" si="63"/>
        <v>11</v>
      </c>
      <c r="L87" s="66">
        <f t="shared" si="52"/>
        <v>1.0014984300000001</v>
      </c>
      <c r="M87" s="70">
        <f t="shared" si="48"/>
        <v>1.00180102</v>
      </c>
      <c r="N87" s="70">
        <f t="shared" si="41"/>
        <v>1.0044066743989895</v>
      </c>
      <c r="O87" s="66">
        <f t="shared" si="44"/>
        <v>1.0059117</v>
      </c>
      <c r="P87" s="66">
        <f t="shared" si="53"/>
        <v>130012.09249035</v>
      </c>
      <c r="Q87" s="74">
        <f t="shared" si="54"/>
        <v>0</v>
      </c>
      <c r="R87" s="75">
        <f t="shared" si="45"/>
        <v>0</v>
      </c>
      <c r="S87" s="66">
        <f t="shared" si="46"/>
        <v>0</v>
      </c>
      <c r="T87" s="10">
        <f t="shared" si="64"/>
        <v>0.06</v>
      </c>
      <c r="U87" s="74">
        <f t="shared" si="43"/>
        <v>11</v>
      </c>
      <c r="V87" s="74">
        <v>252</v>
      </c>
      <c r="W87" s="70">
        <f t="shared" si="55"/>
        <v>1.0025467210000001</v>
      </c>
      <c r="X87" s="66">
        <f t="shared" si="56"/>
        <v>331.10452619</v>
      </c>
      <c r="Y87" s="66">
        <v>0</v>
      </c>
      <c r="Z87" s="67">
        <f t="shared" si="57"/>
        <v>0</v>
      </c>
      <c r="AA87" s="68" t="str">
        <f t="shared" si="65"/>
        <v>A+INCORP J=</v>
      </c>
      <c r="AB87" s="11">
        <f t="shared" si="66"/>
        <v>42760</v>
      </c>
      <c r="AC87" s="3"/>
      <c r="AD87" s="16"/>
      <c r="AE87" s="17"/>
      <c r="AF87" s="36"/>
      <c r="AG87" s="19"/>
      <c r="AH87" s="19"/>
      <c r="AI87" s="41"/>
      <c r="AJ87" s="41"/>
      <c r="AK87" s="37"/>
      <c r="AL87" s="36"/>
      <c r="AM87" s="16"/>
      <c r="AN87" s="16"/>
      <c r="AO87" s="17"/>
      <c r="GG87" s="1"/>
      <c r="GN87" s="39"/>
      <c r="GO87" s="39"/>
      <c r="GP87" s="39"/>
      <c r="GQ87" s="1"/>
      <c r="GR87" s="4"/>
      <c r="GS87" s="6"/>
      <c r="GT87" s="6"/>
      <c r="GU87" s="6"/>
      <c r="GV87" s="6"/>
      <c r="GW87" s="6"/>
      <c r="GX87" s="1"/>
      <c r="GY87" s="1"/>
      <c r="GZ87" s="5"/>
      <c r="HA87" s="5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40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7"/>
      <c r="JP87" s="1"/>
      <c r="JQ87" s="1"/>
      <c r="JR87" s="1"/>
      <c r="JS87" s="1"/>
      <c r="JT87" s="1"/>
      <c r="JU87" s="1"/>
      <c r="JV87" s="1"/>
      <c r="JW87" s="1"/>
      <c r="JX87" s="1"/>
      <c r="JY87" s="3"/>
      <c r="JZ87" s="19"/>
      <c r="KA87" s="19"/>
      <c r="KB87" s="47"/>
      <c r="KC87" s="19"/>
      <c r="KD87" s="21"/>
      <c r="KE87" s="19"/>
    </row>
    <row r="88" spans="1:291" x14ac:dyDescent="0.2">
      <c r="A88" s="196">
        <f t="shared" si="58"/>
        <v>42746</v>
      </c>
      <c r="B88" s="66">
        <f t="shared" si="49"/>
        <v>130391.0864845</v>
      </c>
      <c r="C88" s="66">
        <f t="shared" si="47"/>
        <v>129817.56994902001</v>
      </c>
      <c r="D88" s="77">
        <f t="shared" si="59"/>
        <v>4761.42</v>
      </c>
      <c r="E88" s="67">
        <f>VLOOKUP(A87,[1]Plan1!$DQ$117:$DS$314,3)</f>
        <v>4775.7</v>
      </c>
      <c r="F88" s="11">
        <f t="shared" si="60"/>
        <v>42731</v>
      </c>
      <c r="G88" s="73">
        <f t="shared" si="50"/>
        <v>2.9991053089204467E-3</v>
      </c>
      <c r="H88" s="11">
        <f t="shared" si="61"/>
        <v>42760</v>
      </c>
      <c r="I88" s="11">
        <f t="shared" si="51"/>
        <v>42760</v>
      </c>
      <c r="J88" s="1">
        <f t="shared" si="62"/>
        <v>22</v>
      </c>
      <c r="K88" s="1">
        <f t="shared" si="63"/>
        <v>12</v>
      </c>
      <c r="L88" s="66">
        <f t="shared" si="52"/>
        <v>1.00163476</v>
      </c>
      <c r="M88" s="70">
        <f t="shared" si="48"/>
        <v>1.00180102</v>
      </c>
      <c r="N88" s="70">
        <f t="shared" si="41"/>
        <v>1.0044066743989895</v>
      </c>
      <c r="O88" s="66">
        <f t="shared" si="44"/>
        <v>1.00604863</v>
      </c>
      <c r="P88" s="66">
        <f t="shared" si="53"/>
        <v>130029.79051967</v>
      </c>
      <c r="Q88" s="74">
        <f t="shared" si="54"/>
        <v>0</v>
      </c>
      <c r="R88" s="75">
        <f t="shared" si="45"/>
        <v>0</v>
      </c>
      <c r="S88" s="66">
        <f t="shared" si="46"/>
        <v>0</v>
      </c>
      <c r="T88" s="10">
        <f t="shared" si="64"/>
        <v>0.06</v>
      </c>
      <c r="U88" s="74">
        <f t="shared" si="43"/>
        <v>12</v>
      </c>
      <c r="V88" s="74">
        <v>252</v>
      </c>
      <c r="W88" s="70">
        <f t="shared" si="55"/>
        <v>1.0027785629999999</v>
      </c>
      <c r="X88" s="66">
        <f t="shared" si="56"/>
        <v>361.29596483</v>
      </c>
      <c r="Y88" s="66">
        <v>0</v>
      </c>
      <c r="Z88" s="67">
        <f t="shared" si="57"/>
        <v>0</v>
      </c>
      <c r="AA88" s="68" t="str">
        <f t="shared" si="65"/>
        <v>A+INCORP J=</v>
      </c>
      <c r="AB88" s="11">
        <f t="shared" si="66"/>
        <v>42760</v>
      </c>
      <c r="AC88" s="3"/>
      <c r="AD88" s="16"/>
      <c r="AE88" s="17"/>
      <c r="AF88" s="36"/>
      <c r="AG88" s="19"/>
      <c r="AH88" s="19"/>
      <c r="AI88" s="41"/>
      <c r="AJ88" s="41"/>
      <c r="AK88" s="37"/>
      <c r="AL88" s="36"/>
      <c r="AM88" s="16"/>
      <c r="AN88" s="16"/>
      <c r="AO88" s="17"/>
      <c r="GG88" s="1"/>
      <c r="GN88" s="39"/>
      <c r="GO88" s="39"/>
      <c r="GP88" s="39"/>
      <c r="GQ88" s="1"/>
      <c r="GR88" s="4"/>
      <c r="GS88" s="6"/>
      <c r="GT88" s="6"/>
      <c r="GU88" s="6"/>
      <c r="GV88" s="6"/>
      <c r="GW88" s="6"/>
      <c r="GX88" s="1"/>
      <c r="GY88" s="1"/>
      <c r="GZ88" s="5"/>
      <c r="HA88" s="5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40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7"/>
      <c r="JP88" s="1"/>
      <c r="JQ88" s="1"/>
      <c r="JR88" s="1"/>
      <c r="JS88" s="1"/>
      <c r="JT88" s="1"/>
      <c r="JU88" s="1"/>
      <c r="JV88" s="1"/>
      <c r="JW88" s="1"/>
      <c r="JX88" s="1"/>
      <c r="JY88" s="3"/>
      <c r="JZ88" s="19"/>
      <c r="KA88" s="19"/>
      <c r="KB88" s="47"/>
      <c r="KC88" s="19"/>
      <c r="KD88" s="21"/>
      <c r="KE88" s="19"/>
    </row>
    <row r="89" spans="1:291" x14ac:dyDescent="0.2">
      <c r="A89" s="196">
        <f t="shared" si="58"/>
        <v>42747</v>
      </c>
      <c r="B89" s="66">
        <f t="shared" si="49"/>
        <v>130438.99365542</v>
      </c>
      <c r="C89" s="66">
        <f t="shared" si="47"/>
        <v>129817.56994902001</v>
      </c>
      <c r="D89" s="77">
        <f t="shared" si="59"/>
        <v>4761.42</v>
      </c>
      <c r="E89" s="67">
        <f>VLOOKUP(A88,[1]Plan1!$DQ$117:$DS$314,3)</f>
        <v>4775.7</v>
      </c>
      <c r="F89" s="11">
        <f t="shared" si="60"/>
        <v>42731</v>
      </c>
      <c r="G89" s="73">
        <f t="shared" si="50"/>
        <v>2.9991053089204467E-3</v>
      </c>
      <c r="H89" s="11">
        <f t="shared" si="61"/>
        <v>42760</v>
      </c>
      <c r="I89" s="11">
        <f t="shared" si="51"/>
        <v>42760</v>
      </c>
      <c r="J89" s="1">
        <f t="shared" si="62"/>
        <v>22</v>
      </c>
      <c r="K89" s="1">
        <f t="shared" si="63"/>
        <v>13</v>
      </c>
      <c r="L89" s="66">
        <f t="shared" si="52"/>
        <v>1.00177111</v>
      </c>
      <c r="M89" s="70">
        <f t="shared" si="48"/>
        <v>1.00180102</v>
      </c>
      <c r="N89" s="70">
        <f t="shared" si="41"/>
        <v>1.0044066743989895</v>
      </c>
      <c r="O89" s="66">
        <f t="shared" si="44"/>
        <v>1.0061855799999999</v>
      </c>
      <c r="P89" s="66">
        <f t="shared" si="53"/>
        <v>130047.49114533</v>
      </c>
      <c r="Q89" s="74">
        <f t="shared" si="54"/>
        <v>0</v>
      </c>
      <c r="R89" s="75">
        <f t="shared" si="45"/>
        <v>0</v>
      </c>
      <c r="S89" s="66">
        <f t="shared" si="46"/>
        <v>0</v>
      </c>
      <c r="T89" s="10">
        <f t="shared" si="64"/>
        <v>0.06</v>
      </c>
      <c r="U89" s="74">
        <f t="shared" si="43"/>
        <v>13</v>
      </c>
      <c r="V89" s="74">
        <v>252</v>
      </c>
      <c r="W89" s="70">
        <f t="shared" si="55"/>
        <v>1.0030104580000001</v>
      </c>
      <c r="X89" s="66">
        <f t="shared" si="56"/>
        <v>391.50251008999999</v>
      </c>
      <c r="Y89" s="66">
        <v>0</v>
      </c>
      <c r="Z89" s="67">
        <f t="shared" si="57"/>
        <v>0</v>
      </c>
      <c r="AA89" s="68" t="str">
        <f t="shared" si="65"/>
        <v>A+INCORP J=</v>
      </c>
      <c r="AB89" s="11">
        <f t="shared" si="66"/>
        <v>42760</v>
      </c>
      <c r="AC89" s="3"/>
      <c r="AD89" s="16"/>
      <c r="AE89" s="17"/>
      <c r="AF89" s="36"/>
      <c r="AG89" s="19"/>
      <c r="AH89" s="19"/>
      <c r="AI89" s="41"/>
      <c r="AJ89" s="41"/>
      <c r="AK89" s="37"/>
      <c r="AL89" s="36"/>
      <c r="AM89" s="16"/>
      <c r="AN89" s="16"/>
      <c r="AO89" s="17"/>
      <c r="GG89" s="1"/>
      <c r="GN89" s="39"/>
      <c r="GO89" s="39"/>
      <c r="GP89" s="39"/>
      <c r="GQ89" s="1"/>
      <c r="GR89" s="4"/>
      <c r="GS89" s="6"/>
      <c r="GT89" s="6"/>
      <c r="GU89" s="6"/>
      <c r="GV89" s="6"/>
      <c r="GW89" s="6"/>
      <c r="GX89" s="1"/>
      <c r="GY89" s="1"/>
      <c r="GZ89" s="5"/>
      <c r="HA89" s="5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40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7"/>
      <c r="JP89" s="1"/>
      <c r="JQ89" s="1"/>
      <c r="JR89" s="1"/>
      <c r="JS89" s="1"/>
      <c r="JT89" s="1"/>
      <c r="JU89" s="1"/>
      <c r="JV89" s="1"/>
      <c r="JW89" s="1"/>
      <c r="JX89" s="1"/>
      <c r="JY89" s="3"/>
      <c r="JZ89" s="19"/>
      <c r="KA89" s="19"/>
      <c r="KB89" s="47"/>
      <c r="KC89" s="19"/>
      <c r="KD89" s="21"/>
      <c r="KE89" s="46"/>
    </row>
    <row r="90" spans="1:291" x14ac:dyDescent="0.2">
      <c r="A90" s="196">
        <f t="shared" si="58"/>
        <v>42748</v>
      </c>
      <c r="B90" s="66">
        <f t="shared" si="49"/>
        <v>130486.91866400999</v>
      </c>
      <c r="C90" s="66">
        <f t="shared" si="47"/>
        <v>129817.56994902001</v>
      </c>
      <c r="D90" s="77">
        <f t="shared" si="59"/>
        <v>4761.42</v>
      </c>
      <c r="E90" s="67">
        <f>VLOOKUP(A89,[1]Plan1!$DQ$117:$DS$314,3)</f>
        <v>4775.7</v>
      </c>
      <c r="F90" s="11">
        <f t="shared" si="60"/>
        <v>42731</v>
      </c>
      <c r="G90" s="73">
        <f t="shared" si="50"/>
        <v>2.9991053089204467E-3</v>
      </c>
      <c r="H90" s="11">
        <f t="shared" si="61"/>
        <v>42760</v>
      </c>
      <c r="I90" s="11">
        <f t="shared" si="51"/>
        <v>42760</v>
      </c>
      <c r="J90" s="1">
        <f t="shared" si="62"/>
        <v>22</v>
      </c>
      <c r="K90" s="1">
        <f t="shared" si="63"/>
        <v>14</v>
      </c>
      <c r="L90" s="66">
        <f t="shared" si="52"/>
        <v>1.0019074800000001</v>
      </c>
      <c r="M90" s="70">
        <f t="shared" si="48"/>
        <v>1.00180102</v>
      </c>
      <c r="N90" s="70">
        <f t="shared" si="41"/>
        <v>1.0044066743989895</v>
      </c>
      <c r="O90" s="66">
        <f t="shared" si="44"/>
        <v>1.0063225600000001</v>
      </c>
      <c r="P90" s="66">
        <f t="shared" si="53"/>
        <v>130065.19436733999</v>
      </c>
      <c r="Q90" s="74">
        <f t="shared" si="54"/>
        <v>0</v>
      </c>
      <c r="R90" s="75">
        <f t="shared" si="45"/>
        <v>0</v>
      </c>
      <c r="S90" s="66">
        <f t="shared" si="46"/>
        <v>0</v>
      </c>
      <c r="T90" s="10">
        <f t="shared" si="64"/>
        <v>0.06</v>
      </c>
      <c r="U90" s="74">
        <f t="shared" si="43"/>
        <v>14</v>
      </c>
      <c r="V90" s="74">
        <v>252</v>
      </c>
      <c r="W90" s="70">
        <f t="shared" si="55"/>
        <v>1.0032424069999999</v>
      </c>
      <c r="X90" s="66">
        <f t="shared" si="56"/>
        <v>421.72429667</v>
      </c>
      <c r="Y90" s="66">
        <v>0</v>
      </c>
      <c r="Z90" s="67">
        <f t="shared" si="57"/>
        <v>0</v>
      </c>
      <c r="AA90" s="68" t="str">
        <f t="shared" si="65"/>
        <v>A+INCORP J=</v>
      </c>
      <c r="AB90" s="11">
        <f t="shared" si="66"/>
        <v>42760</v>
      </c>
      <c r="AC90" s="3"/>
      <c r="AD90" s="16"/>
      <c r="AE90" s="17"/>
      <c r="AF90" s="36"/>
      <c r="AG90" s="19"/>
      <c r="AH90" s="19"/>
      <c r="AI90" s="41"/>
      <c r="AJ90" s="41"/>
      <c r="AK90" s="37"/>
      <c r="AL90" s="36"/>
      <c r="AM90" s="16"/>
      <c r="AN90" s="16"/>
      <c r="AO90" s="17"/>
      <c r="GG90" s="1"/>
      <c r="GN90" s="39"/>
      <c r="GO90" s="39"/>
      <c r="GP90" s="39"/>
      <c r="GQ90" s="1"/>
      <c r="GR90" s="4"/>
      <c r="GS90" s="6"/>
      <c r="GT90" s="6"/>
      <c r="GU90" s="6"/>
      <c r="GV90" s="6"/>
      <c r="GW90" s="6"/>
      <c r="GX90" s="1"/>
      <c r="GY90" s="1"/>
      <c r="GZ90" s="5"/>
      <c r="HA90" s="5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40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7"/>
      <c r="JP90" s="1"/>
      <c r="JQ90" s="1"/>
      <c r="JR90" s="1"/>
      <c r="JS90" s="1"/>
      <c r="JT90" s="1"/>
      <c r="JU90" s="1"/>
      <c r="JV90" s="1"/>
      <c r="JW90" s="1"/>
      <c r="JX90" s="1"/>
      <c r="JY90" s="3"/>
      <c r="JZ90" s="19"/>
      <c r="KA90" s="19"/>
      <c r="KB90" s="47"/>
      <c r="KC90" s="19"/>
      <c r="KD90" s="21"/>
      <c r="KE90" s="19"/>
    </row>
    <row r="91" spans="1:291" x14ac:dyDescent="0.2">
      <c r="A91" s="196">
        <f t="shared" si="58"/>
        <v>42749</v>
      </c>
      <c r="B91" s="66">
        <f t="shared" si="49"/>
        <v>130534.86138485999</v>
      </c>
      <c r="C91" s="66">
        <f t="shared" si="47"/>
        <v>129817.56994902001</v>
      </c>
      <c r="D91" s="77">
        <f t="shared" si="59"/>
        <v>4761.42</v>
      </c>
      <c r="E91" s="67">
        <f>VLOOKUP(A90,[1]Plan1!$DQ$117:$DS$314,3)</f>
        <v>4775.7</v>
      </c>
      <c r="F91" s="11">
        <f t="shared" si="60"/>
        <v>42731</v>
      </c>
      <c r="G91" s="73">
        <f t="shared" si="50"/>
        <v>2.9991053089204467E-3</v>
      </c>
      <c r="H91" s="11">
        <f t="shared" si="61"/>
        <v>42760</v>
      </c>
      <c r="I91" s="11">
        <f t="shared" si="51"/>
        <v>42760</v>
      </c>
      <c r="J91" s="1">
        <f t="shared" si="62"/>
        <v>22</v>
      </c>
      <c r="K91" s="1">
        <f t="shared" si="63"/>
        <v>15</v>
      </c>
      <c r="L91" s="66">
        <f t="shared" si="52"/>
        <v>1.0020438700000001</v>
      </c>
      <c r="M91" s="70">
        <f t="shared" si="48"/>
        <v>1.00180102</v>
      </c>
      <c r="N91" s="70">
        <f t="shared" si="41"/>
        <v>1.0044066743989895</v>
      </c>
      <c r="O91" s="66">
        <f t="shared" si="44"/>
        <v>1.00645955</v>
      </c>
      <c r="P91" s="66">
        <f t="shared" si="53"/>
        <v>130082.90018570999</v>
      </c>
      <c r="Q91" s="74">
        <f t="shared" si="54"/>
        <v>0</v>
      </c>
      <c r="R91" s="75">
        <f t="shared" si="45"/>
        <v>0</v>
      </c>
      <c r="S91" s="66">
        <f t="shared" si="46"/>
        <v>0</v>
      </c>
      <c r="T91" s="10">
        <f t="shared" si="64"/>
        <v>0.06</v>
      </c>
      <c r="U91" s="74">
        <f t="shared" si="43"/>
        <v>15</v>
      </c>
      <c r="V91" s="74">
        <v>252</v>
      </c>
      <c r="W91" s="70">
        <f t="shared" si="55"/>
        <v>1.0034744090000001</v>
      </c>
      <c r="X91" s="66">
        <f t="shared" si="56"/>
        <v>451.96119915000003</v>
      </c>
      <c r="Y91" s="66">
        <v>0</v>
      </c>
      <c r="Z91" s="67">
        <f t="shared" si="57"/>
        <v>0</v>
      </c>
      <c r="AA91" s="68" t="str">
        <f t="shared" si="65"/>
        <v>A+INCORP J=</v>
      </c>
      <c r="AB91" s="11">
        <f t="shared" si="66"/>
        <v>42760</v>
      </c>
      <c r="AC91" s="3"/>
      <c r="AD91" s="16"/>
      <c r="AE91" s="17"/>
      <c r="AF91" s="36"/>
      <c r="AG91" s="19"/>
      <c r="AH91" s="19"/>
      <c r="AI91" s="41"/>
      <c r="AJ91" s="41"/>
      <c r="AK91" s="37"/>
      <c r="AL91" s="36"/>
      <c r="AM91" s="16"/>
      <c r="AN91" s="16"/>
      <c r="AO91" s="17"/>
      <c r="GG91" s="1"/>
      <c r="GN91" s="39"/>
      <c r="GO91" s="39"/>
      <c r="GP91" s="39"/>
      <c r="GQ91" s="1"/>
      <c r="GR91" s="4"/>
      <c r="GS91" s="6"/>
      <c r="GT91" s="6"/>
      <c r="GU91" s="6"/>
      <c r="GV91" s="6"/>
      <c r="GW91" s="6"/>
      <c r="GX91" s="1"/>
      <c r="GY91" s="1"/>
      <c r="GZ91" s="5"/>
      <c r="HA91" s="5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40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7"/>
      <c r="JP91" s="1"/>
      <c r="JQ91" s="1"/>
      <c r="JR91" s="1"/>
      <c r="JS91" s="1"/>
      <c r="JT91" s="1"/>
      <c r="JU91" s="1"/>
      <c r="JV91" s="1"/>
      <c r="JW91" s="1"/>
      <c r="JX91" s="1"/>
      <c r="JY91" s="3"/>
      <c r="JZ91" s="19"/>
      <c r="KA91" s="19"/>
      <c r="KB91" s="47"/>
      <c r="KC91" s="19"/>
      <c r="KD91" s="21"/>
      <c r="KE91" s="19"/>
    </row>
    <row r="92" spans="1:291" x14ac:dyDescent="0.2">
      <c r="A92" s="196">
        <f t="shared" si="58"/>
        <v>42750</v>
      </c>
      <c r="B92" s="66">
        <f t="shared" si="49"/>
        <v>130534.86138485999</v>
      </c>
      <c r="C92" s="66">
        <f t="shared" si="47"/>
        <v>129817.56994902001</v>
      </c>
      <c r="D92" s="77">
        <f t="shared" si="59"/>
        <v>4761.42</v>
      </c>
      <c r="E92" s="67">
        <f>VLOOKUP(A91,[1]Plan1!$DQ$117:$DS$314,3)</f>
        <v>4775.7</v>
      </c>
      <c r="F92" s="11">
        <f t="shared" si="60"/>
        <v>42731</v>
      </c>
      <c r="G92" s="73">
        <f t="shared" si="50"/>
        <v>2.9991053089204467E-3</v>
      </c>
      <c r="H92" s="11">
        <f t="shared" si="61"/>
        <v>42760</v>
      </c>
      <c r="I92" s="11">
        <f t="shared" si="51"/>
        <v>42760</v>
      </c>
      <c r="J92" s="1">
        <f t="shared" si="62"/>
        <v>22</v>
      </c>
      <c r="K92" s="1">
        <f t="shared" si="63"/>
        <v>15</v>
      </c>
      <c r="L92" s="66">
        <f t="shared" si="52"/>
        <v>1.0020438700000001</v>
      </c>
      <c r="M92" s="70">
        <f t="shared" si="48"/>
        <v>1.00180102</v>
      </c>
      <c r="N92" s="70">
        <f t="shared" si="41"/>
        <v>1.0044066743989895</v>
      </c>
      <c r="O92" s="66">
        <f t="shared" si="44"/>
        <v>1.00645955</v>
      </c>
      <c r="P92" s="66">
        <f t="shared" si="53"/>
        <v>130082.90018570999</v>
      </c>
      <c r="Q92" s="74">
        <f t="shared" si="54"/>
        <v>0</v>
      </c>
      <c r="R92" s="75">
        <f t="shared" si="45"/>
        <v>0</v>
      </c>
      <c r="S92" s="66">
        <f t="shared" si="46"/>
        <v>0</v>
      </c>
      <c r="T92" s="10">
        <f t="shared" si="64"/>
        <v>0.06</v>
      </c>
      <c r="U92" s="74">
        <f t="shared" si="43"/>
        <v>15</v>
      </c>
      <c r="V92" s="74">
        <v>252</v>
      </c>
      <c r="W92" s="70">
        <f t="shared" si="55"/>
        <v>1.0034744090000001</v>
      </c>
      <c r="X92" s="66">
        <f t="shared" si="56"/>
        <v>451.96119915000003</v>
      </c>
      <c r="Y92" s="66">
        <v>0</v>
      </c>
      <c r="Z92" s="67">
        <f t="shared" si="57"/>
        <v>0</v>
      </c>
      <c r="AA92" s="68" t="str">
        <f t="shared" si="65"/>
        <v>A+INCORP J=</v>
      </c>
      <c r="AB92" s="11">
        <f t="shared" si="66"/>
        <v>42760</v>
      </c>
      <c r="AC92" s="3"/>
      <c r="AD92" s="16"/>
      <c r="AE92" s="17"/>
      <c r="AF92" s="36"/>
      <c r="AG92" s="19"/>
      <c r="AH92" s="19"/>
      <c r="AI92" s="41"/>
      <c r="AJ92" s="41"/>
      <c r="AK92" s="37"/>
      <c r="AL92" s="36"/>
      <c r="AM92" s="16"/>
      <c r="AN92" s="16"/>
      <c r="AO92" s="17"/>
      <c r="GG92" s="1"/>
      <c r="GN92" s="39"/>
      <c r="GO92" s="39"/>
      <c r="GP92" s="39"/>
      <c r="GQ92" s="1"/>
      <c r="GR92" s="4"/>
      <c r="GS92" s="6"/>
      <c r="GT92" s="6"/>
      <c r="GU92" s="6"/>
      <c r="GV92" s="6"/>
      <c r="GW92" s="6"/>
      <c r="GX92" s="1"/>
      <c r="GY92" s="1"/>
      <c r="GZ92" s="5"/>
      <c r="HA92" s="5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40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7"/>
      <c r="JP92" s="1"/>
      <c r="JQ92" s="1"/>
      <c r="JR92" s="1"/>
      <c r="JS92" s="1"/>
      <c r="JT92" s="1"/>
      <c r="JU92" s="1"/>
      <c r="JV92" s="1"/>
      <c r="JW92" s="1"/>
      <c r="JX92" s="1"/>
      <c r="JY92" s="3"/>
      <c r="JZ92" s="19"/>
      <c r="KA92" s="19"/>
      <c r="KB92" s="47"/>
      <c r="KC92" s="19"/>
      <c r="KD92" s="21"/>
      <c r="KE92" s="19"/>
    </row>
    <row r="93" spans="1:291" x14ac:dyDescent="0.2">
      <c r="A93" s="196">
        <f t="shared" si="58"/>
        <v>42751</v>
      </c>
      <c r="B93" s="66">
        <f t="shared" si="49"/>
        <v>130534.86138485999</v>
      </c>
      <c r="C93" s="66">
        <f t="shared" si="47"/>
        <v>129817.56994902001</v>
      </c>
      <c r="D93" s="77">
        <f t="shared" si="59"/>
        <v>4761.42</v>
      </c>
      <c r="E93" s="67">
        <f>VLOOKUP(A92,[1]Plan1!$DQ$117:$DS$314,3)</f>
        <v>4775.7</v>
      </c>
      <c r="F93" s="11">
        <f t="shared" si="60"/>
        <v>42731</v>
      </c>
      <c r="G93" s="73">
        <f t="shared" si="50"/>
        <v>2.9991053089204467E-3</v>
      </c>
      <c r="H93" s="11">
        <f t="shared" si="61"/>
        <v>42760</v>
      </c>
      <c r="I93" s="11">
        <f t="shared" si="51"/>
        <v>42760</v>
      </c>
      <c r="J93" s="1">
        <f t="shared" si="62"/>
        <v>22</v>
      </c>
      <c r="K93" s="1">
        <f t="shared" si="63"/>
        <v>15</v>
      </c>
      <c r="L93" s="66">
        <f t="shared" si="52"/>
        <v>1.0020438700000001</v>
      </c>
      <c r="M93" s="70">
        <f t="shared" si="48"/>
        <v>1.00180102</v>
      </c>
      <c r="N93" s="70">
        <f t="shared" si="41"/>
        <v>1.0044066743989895</v>
      </c>
      <c r="O93" s="66">
        <f t="shared" si="44"/>
        <v>1.00645955</v>
      </c>
      <c r="P93" s="66">
        <f t="shared" si="53"/>
        <v>130082.90018570999</v>
      </c>
      <c r="Q93" s="74">
        <f t="shared" si="54"/>
        <v>0</v>
      </c>
      <c r="R93" s="75">
        <f t="shared" si="45"/>
        <v>0</v>
      </c>
      <c r="S93" s="66">
        <f t="shared" si="46"/>
        <v>0</v>
      </c>
      <c r="T93" s="10">
        <f t="shared" si="64"/>
        <v>0.06</v>
      </c>
      <c r="U93" s="74">
        <f t="shared" si="43"/>
        <v>15</v>
      </c>
      <c r="V93" s="74">
        <v>252</v>
      </c>
      <c r="W93" s="70">
        <f t="shared" si="55"/>
        <v>1.0034744090000001</v>
      </c>
      <c r="X93" s="66">
        <f t="shared" si="56"/>
        <v>451.96119915000003</v>
      </c>
      <c r="Y93" s="66">
        <v>0</v>
      </c>
      <c r="Z93" s="67">
        <f t="shared" si="57"/>
        <v>0</v>
      </c>
      <c r="AA93" s="68" t="str">
        <f t="shared" si="65"/>
        <v>A+INCORP J=</v>
      </c>
      <c r="AB93" s="11">
        <f t="shared" si="66"/>
        <v>42760</v>
      </c>
      <c r="AC93" s="3"/>
      <c r="AD93" s="16"/>
      <c r="AE93" s="17"/>
      <c r="AF93" s="36"/>
      <c r="AG93" s="19"/>
      <c r="AH93" s="19"/>
      <c r="AI93" s="41"/>
      <c r="AJ93" s="41"/>
      <c r="AK93" s="37"/>
      <c r="AL93" s="36"/>
      <c r="AM93" s="16"/>
      <c r="AN93" s="16"/>
      <c r="AO93" s="17"/>
      <c r="GG93" s="1"/>
      <c r="GN93" s="39"/>
      <c r="GO93" s="39"/>
      <c r="GP93" s="39"/>
      <c r="GQ93" s="1"/>
      <c r="GR93" s="4"/>
      <c r="GS93" s="6"/>
      <c r="GT93" s="6"/>
      <c r="GU93" s="6"/>
      <c r="GV93" s="6"/>
      <c r="GW93" s="6"/>
      <c r="GX93" s="1"/>
      <c r="GY93" s="1"/>
      <c r="GZ93" s="5"/>
      <c r="HA93" s="5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40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7"/>
      <c r="JP93" s="1"/>
      <c r="JQ93" s="1"/>
      <c r="JR93" s="1"/>
      <c r="JS93" s="1"/>
      <c r="JT93" s="1"/>
      <c r="JU93" s="1"/>
      <c r="JV93" s="1"/>
      <c r="JW93" s="1"/>
      <c r="JX93" s="1"/>
      <c r="JY93" s="3"/>
      <c r="JZ93" s="19"/>
      <c r="KA93" s="19"/>
      <c r="KB93" s="47"/>
      <c r="KC93" s="19"/>
      <c r="KD93" s="21"/>
      <c r="KE93" s="19"/>
    </row>
    <row r="94" spans="1:291" x14ac:dyDescent="0.2">
      <c r="A94" s="196">
        <f t="shared" si="58"/>
        <v>42752</v>
      </c>
      <c r="B94" s="66">
        <f t="shared" si="49"/>
        <v>130582.82064969001</v>
      </c>
      <c r="C94" s="66">
        <f t="shared" si="47"/>
        <v>129817.56994902001</v>
      </c>
      <c r="D94" s="77">
        <f t="shared" si="59"/>
        <v>4761.42</v>
      </c>
      <c r="E94" s="67">
        <f>VLOOKUP(A93,[1]Plan1!$DQ$117:$DS$314,3)</f>
        <v>4775.7</v>
      </c>
      <c r="F94" s="11">
        <f t="shared" si="60"/>
        <v>42731</v>
      </c>
      <c r="G94" s="73">
        <f t="shared" si="50"/>
        <v>2.9991053089204467E-3</v>
      </c>
      <c r="H94" s="11">
        <f t="shared" si="61"/>
        <v>42760</v>
      </c>
      <c r="I94" s="11">
        <f t="shared" si="51"/>
        <v>42760</v>
      </c>
      <c r="J94" s="1">
        <f t="shared" si="62"/>
        <v>22</v>
      </c>
      <c r="K94" s="1">
        <f t="shared" si="63"/>
        <v>16</v>
      </c>
      <c r="L94" s="66">
        <f t="shared" si="52"/>
        <v>1.00218027</v>
      </c>
      <c r="M94" s="70">
        <f t="shared" si="48"/>
        <v>1.00180102</v>
      </c>
      <c r="N94" s="70">
        <f t="shared" si="41"/>
        <v>1.0044066743989895</v>
      </c>
      <c r="O94" s="66">
        <f t="shared" si="44"/>
        <v>1.00659655</v>
      </c>
      <c r="P94" s="66">
        <f t="shared" si="53"/>
        <v>130100.60730225001</v>
      </c>
      <c r="Q94" s="74">
        <f t="shared" si="54"/>
        <v>0</v>
      </c>
      <c r="R94" s="75">
        <f t="shared" si="45"/>
        <v>0</v>
      </c>
      <c r="S94" s="66">
        <f t="shared" si="46"/>
        <v>0</v>
      </c>
      <c r="T94" s="10">
        <f t="shared" si="64"/>
        <v>0.06</v>
      </c>
      <c r="U94" s="74">
        <f t="shared" si="43"/>
        <v>16</v>
      </c>
      <c r="V94" s="74">
        <v>252</v>
      </c>
      <c r="W94" s="70">
        <f t="shared" si="55"/>
        <v>1.003706465</v>
      </c>
      <c r="X94" s="66">
        <f t="shared" si="56"/>
        <v>482.21334744000001</v>
      </c>
      <c r="Y94" s="66">
        <v>0</v>
      </c>
      <c r="Z94" s="67">
        <f t="shared" si="57"/>
        <v>0</v>
      </c>
      <c r="AA94" s="68" t="str">
        <f t="shared" si="65"/>
        <v>A+INCORP J=</v>
      </c>
      <c r="AB94" s="11">
        <f t="shared" si="66"/>
        <v>42760</v>
      </c>
      <c r="AC94" s="3"/>
      <c r="AD94" s="16"/>
      <c r="AE94" s="17"/>
      <c r="AF94" s="36"/>
      <c r="AG94" s="19"/>
      <c r="AH94" s="19"/>
      <c r="AI94" s="41"/>
      <c r="AJ94" s="41"/>
      <c r="AK94" s="37"/>
      <c r="AL94" s="36"/>
      <c r="AM94" s="16"/>
      <c r="AN94" s="16"/>
      <c r="AO94" s="17"/>
      <c r="GG94" s="1"/>
      <c r="GJ94" s="1"/>
      <c r="GK94" s="22"/>
      <c r="GL94" s="21"/>
      <c r="GM94" s="39"/>
      <c r="GN94" s="39"/>
      <c r="GO94" s="39"/>
      <c r="GP94" s="39"/>
      <c r="GQ94" s="1"/>
      <c r="GR94" s="4"/>
      <c r="GS94" s="6"/>
      <c r="GT94" s="6"/>
      <c r="GU94" s="6"/>
      <c r="GV94" s="6"/>
      <c r="GW94" s="6"/>
      <c r="GX94" s="1"/>
      <c r="GY94" s="1"/>
      <c r="GZ94" s="5"/>
      <c r="HA94" s="5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40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7"/>
      <c r="JP94" s="1"/>
      <c r="JQ94" s="1"/>
      <c r="JR94" s="1"/>
      <c r="JS94" s="1"/>
      <c r="JT94" s="1"/>
      <c r="JU94" s="1"/>
      <c r="JV94" s="1"/>
      <c r="JW94" s="1"/>
      <c r="JX94" s="1"/>
      <c r="JY94" s="3"/>
      <c r="JZ94" s="19"/>
      <c r="KA94" s="19"/>
      <c r="KB94" s="47"/>
      <c r="KC94" s="19"/>
      <c r="KD94" s="21"/>
      <c r="KE94" s="19"/>
    </row>
    <row r="95" spans="1:291" x14ac:dyDescent="0.2">
      <c r="A95" s="196">
        <f t="shared" si="58"/>
        <v>42753</v>
      </c>
      <c r="B95" s="66">
        <f t="shared" si="49"/>
        <v>130630.79906886999</v>
      </c>
      <c r="C95" s="66">
        <f t="shared" si="47"/>
        <v>129817.56994902001</v>
      </c>
      <c r="D95" s="77">
        <f t="shared" si="59"/>
        <v>4761.42</v>
      </c>
      <c r="E95" s="67">
        <f>VLOOKUP(A94,[1]Plan1!$DQ$117:$DS$314,3)</f>
        <v>4775.7</v>
      </c>
      <c r="F95" s="11">
        <f t="shared" si="60"/>
        <v>42731</v>
      </c>
      <c r="G95" s="73">
        <f t="shared" si="50"/>
        <v>2.9991053089204467E-3</v>
      </c>
      <c r="H95" s="11">
        <f t="shared" si="61"/>
        <v>42760</v>
      </c>
      <c r="I95" s="11">
        <f t="shared" si="51"/>
        <v>42760</v>
      </c>
      <c r="J95" s="1">
        <f t="shared" si="62"/>
        <v>22</v>
      </c>
      <c r="K95" s="1">
        <f t="shared" si="63"/>
        <v>17</v>
      </c>
      <c r="L95" s="66">
        <f t="shared" si="52"/>
        <v>1.0023166999999999</v>
      </c>
      <c r="M95" s="70">
        <f t="shared" si="48"/>
        <v>1.00180102</v>
      </c>
      <c r="N95" s="70">
        <f t="shared" ref="N95:N158" si="67">IF(I95&gt;I94,N94*M95,N94)</f>
        <v>1.0044066743989895</v>
      </c>
      <c r="O95" s="66">
        <f t="shared" si="44"/>
        <v>1.0067335799999999</v>
      </c>
      <c r="P95" s="66">
        <f t="shared" si="53"/>
        <v>130118.31831331999</v>
      </c>
      <c r="Q95" s="74">
        <f t="shared" si="54"/>
        <v>0</v>
      </c>
      <c r="R95" s="75">
        <f t="shared" si="45"/>
        <v>0</v>
      </c>
      <c r="S95" s="66">
        <f t="shared" si="46"/>
        <v>0</v>
      </c>
      <c r="T95" s="10">
        <f t="shared" si="64"/>
        <v>0.06</v>
      </c>
      <c r="U95" s="74">
        <f t="shared" si="43"/>
        <v>17</v>
      </c>
      <c r="V95" s="74">
        <v>252</v>
      </c>
      <c r="W95" s="70">
        <f t="shared" si="55"/>
        <v>1.0039385750000001</v>
      </c>
      <c r="X95" s="66">
        <f t="shared" si="56"/>
        <v>512.48075555000003</v>
      </c>
      <c r="Y95" s="66">
        <v>0</v>
      </c>
      <c r="Z95" s="67">
        <f t="shared" si="57"/>
        <v>0</v>
      </c>
      <c r="AA95" s="68" t="str">
        <f t="shared" si="65"/>
        <v>A+INCORP J=</v>
      </c>
      <c r="AB95" s="11">
        <f t="shared" si="66"/>
        <v>42760</v>
      </c>
      <c r="AC95" s="3"/>
      <c r="AD95" s="16"/>
      <c r="AE95" s="17"/>
      <c r="AF95" s="36"/>
      <c r="AG95" s="19"/>
      <c r="AH95" s="19"/>
      <c r="AI95" s="41"/>
      <c r="AJ95" s="41"/>
      <c r="AK95" s="37"/>
      <c r="AL95" s="36"/>
      <c r="AM95" s="16"/>
      <c r="AN95" s="16"/>
      <c r="AO95" s="17"/>
      <c r="GG95" s="1"/>
      <c r="GJ95" s="1"/>
      <c r="GK95" s="22"/>
      <c r="GL95" s="21"/>
      <c r="GM95" s="39"/>
      <c r="GN95" s="39"/>
      <c r="GO95" s="39"/>
      <c r="GP95" s="39"/>
      <c r="GQ95" s="1"/>
      <c r="GR95" s="4"/>
      <c r="GS95" s="6"/>
      <c r="GT95" s="6"/>
      <c r="GU95" s="6"/>
      <c r="GV95" s="6"/>
      <c r="GW95" s="6"/>
      <c r="GX95" s="1"/>
      <c r="GY95" s="1"/>
      <c r="GZ95" s="5"/>
      <c r="HA95" s="5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40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7"/>
      <c r="JP95" s="1"/>
      <c r="JQ95" s="1"/>
      <c r="JR95" s="1"/>
      <c r="JS95" s="1"/>
      <c r="JT95" s="1"/>
      <c r="JU95" s="1"/>
      <c r="JV95" s="1"/>
      <c r="JW95" s="1"/>
      <c r="JX95" s="1"/>
      <c r="JY95" s="3"/>
      <c r="JZ95" s="19"/>
      <c r="KA95" s="19"/>
      <c r="KB95" s="47"/>
      <c r="KC95" s="19"/>
      <c r="KD95" s="21"/>
      <c r="KE95" s="19"/>
    </row>
    <row r="96" spans="1:291" x14ac:dyDescent="0.2">
      <c r="A96" s="196">
        <f t="shared" si="58"/>
        <v>42754</v>
      </c>
      <c r="B96" s="66">
        <f t="shared" si="49"/>
        <v>130678.79391064</v>
      </c>
      <c r="C96" s="66">
        <f t="shared" si="47"/>
        <v>129817.56994902001</v>
      </c>
      <c r="D96" s="77">
        <f t="shared" si="59"/>
        <v>4761.42</v>
      </c>
      <c r="E96" s="67">
        <f>VLOOKUP(A95,[1]Plan1!$DQ$117:$DS$314,3)</f>
        <v>4775.7</v>
      </c>
      <c r="F96" s="11">
        <f t="shared" si="60"/>
        <v>42731</v>
      </c>
      <c r="G96" s="73">
        <f t="shared" si="50"/>
        <v>2.9991053089204467E-3</v>
      </c>
      <c r="H96" s="11">
        <f t="shared" si="61"/>
        <v>42760</v>
      </c>
      <c r="I96" s="11">
        <f t="shared" si="51"/>
        <v>42760</v>
      </c>
      <c r="J96" s="1">
        <f t="shared" si="62"/>
        <v>22</v>
      </c>
      <c r="K96" s="1">
        <f t="shared" si="63"/>
        <v>18</v>
      </c>
      <c r="L96" s="66">
        <f t="shared" si="52"/>
        <v>1.0024531400000001</v>
      </c>
      <c r="M96" s="70">
        <f t="shared" si="48"/>
        <v>1.00180102</v>
      </c>
      <c r="N96" s="70">
        <f t="shared" si="67"/>
        <v>1.0044066743989895</v>
      </c>
      <c r="O96" s="66">
        <f t="shared" si="44"/>
        <v>1.0068706199999999</v>
      </c>
      <c r="P96" s="66">
        <f t="shared" si="53"/>
        <v>130136.03062256001</v>
      </c>
      <c r="Q96" s="74">
        <f t="shared" si="54"/>
        <v>0</v>
      </c>
      <c r="R96" s="75">
        <f t="shared" si="45"/>
        <v>0</v>
      </c>
      <c r="S96" s="66">
        <f t="shared" si="46"/>
        <v>0</v>
      </c>
      <c r="T96" s="10">
        <f t="shared" si="64"/>
        <v>0.06</v>
      </c>
      <c r="U96" s="74">
        <f t="shared" si="43"/>
        <v>18</v>
      </c>
      <c r="V96" s="74">
        <v>252</v>
      </c>
      <c r="W96" s="70">
        <f t="shared" si="55"/>
        <v>1.004170738</v>
      </c>
      <c r="X96" s="66">
        <f t="shared" si="56"/>
        <v>542.76328808000005</v>
      </c>
      <c r="Y96" s="66">
        <v>0</v>
      </c>
      <c r="Z96" s="67">
        <f t="shared" si="57"/>
        <v>0</v>
      </c>
      <c r="AA96" s="68" t="str">
        <f t="shared" si="65"/>
        <v>A+INCORP J=</v>
      </c>
      <c r="AB96" s="11">
        <f t="shared" si="66"/>
        <v>42760</v>
      </c>
      <c r="AC96" s="3"/>
      <c r="AD96" s="16"/>
      <c r="AE96" s="17"/>
      <c r="AF96" s="36"/>
      <c r="AG96" s="19"/>
      <c r="AH96" s="19"/>
      <c r="AI96" s="41"/>
      <c r="AJ96" s="41"/>
      <c r="AK96" s="37"/>
      <c r="AL96" s="36"/>
      <c r="AM96" s="16"/>
      <c r="AN96" s="16"/>
      <c r="AO96" s="17"/>
      <c r="GG96" s="1"/>
      <c r="GH96" s="5"/>
      <c r="GI96" s="1"/>
      <c r="GJ96" s="1"/>
      <c r="GK96" s="22"/>
      <c r="GL96" s="21"/>
      <c r="GM96" s="39"/>
      <c r="GN96" s="39"/>
      <c r="GO96" s="39"/>
      <c r="GP96" s="39"/>
      <c r="GQ96" s="1"/>
      <c r="GR96" s="4"/>
      <c r="GS96" s="6"/>
      <c r="GT96" s="6"/>
      <c r="GU96" s="6"/>
      <c r="GV96" s="6"/>
      <c r="GW96" s="6"/>
      <c r="GX96" s="1"/>
      <c r="GY96" s="1"/>
      <c r="GZ96" s="5"/>
      <c r="HA96" s="5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40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7"/>
      <c r="JP96" s="1"/>
      <c r="JQ96" s="1"/>
      <c r="JR96" s="1"/>
      <c r="JS96" s="1"/>
      <c r="JT96" s="1"/>
      <c r="JU96" s="1"/>
      <c r="JV96" s="1"/>
      <c r="JW96" s="1"/>
      <c r="JX96" s="1"/>
      <c r="JY96" s="3"/>
      <c r="JZ96" s="19"/>
      <c r="KA96" s="19"/>
      <c r="KB96" s="47"/>
      <c r="KC96" s="19"/>
      <c r="KD96" s="21"/>
      <c r="KE96" s="19"/>
    </row>
    <row r="97" spans="1:376" x14ac:dyDescent="0.2">
      <c r="A97" s="196">
        <f t="shared" si="58"/>
        <v>42755</v>
      </c>
      <c r="B97" s="66">
        <f t="shared" si="49"/>
        <v>130726.80661279999</v>
      </c>
      <c r="C97" s="66">
        <f t="shared" si="47"/>
        <v>129817.56994902001</v>
      </c>
      <c r="D97" s="77">
        <f t="shared" si="59"/>
        <v>4761.42</v>
      </c>
      <c r="E97" s="67">
        <f>VLOOKUP(A96,[1]Plan1!$DQ$117:$DS$314,3)</f>
        <v>4775.7</v>
      </c>
      <c r="F97" s="11">
        <f t="shared" si="60"/>
        <v>42731</v>
      </c>
      <c r="G97" s="73">
        <f t="shared" si="50"/>
        <v>2.9991053089204467E-3</v>
      </c>
      <c r="H97" s="11">
        <f t="shared" si="61"/>
        <v>42760</v>
      </c>
      <c r="I97" s="11">
        <f t="shared" si="51"/>
        <v>42760</v>
      </c>
      <c r="J97" s="1">
        <f t="shared" si="62"/>
        <v>22</v>
      </c>
      <c r="K97" s="1">
        <f t="shared" si="63"/>
        <v>19</v>
      </c>
      <c r="L97" s="66">
        <f t="shared" si="52"/>
        <v>1.0025896000000001</v>
      </c>
      <c r="M97" s="70">
        <f t="shared" si="48"/>
        <v>1.00180102</v>
      </c>
      <c r="N97" s="70">
        <f t="shared" si="67"/>
        <v>1.0044066743989895</v>
      </c>
      <c r="O97" s="66">
        <f t="shared" si="44"/>
        <v>1.0070076800000001</v>
      </c>
      <c r="P97" s="66">
        <f t="shared" si="53"/>
        <v>130153.74552816</v>
      </c>
      <c r="Q97" s="74">
        <f t="shared" si="54"/>
        <v>0</v>
      </c>
      <c r="R97" s="75">
        <f t="shared" si="45"/>
        <v>0</v>
      </c>
      <c r="S97" s="66">
        <f t="shared" si="46"/>
        <v>0</v>
      </c>
      <c r="T97" s="10">
        <f t="shared" si="64"/>
        <v>0.06</v>
      </c>
      <c r="U97" s="74">
        <f t="shared" si="43"/>
        <v>19</v>
      </c>
      <c r="V97" s="74">
        <v>252</v>
      </c>
      <c r="W97" s="70">
        <f t="shared" si="55"/>
        <v>1.004402955</v>
      </c>
      <c r="X97" s="66">
        <f t="shared" si="56"/>
        <v>573.06108463999999</v>
      </c>
      <c r="Y97" s="66">
        <v>0</v>
      </c>
      <c r="Z97" s="67">
        <f t="shared" si="57"/>
        <v>0</v>
      </c>
      <c r="AA97" s="68" t="str">
        <f t="shared" si="65"/>
        <v>A+INCORP J=</v>
      </c>
      <c r="AB97" s="11">
        <f t="shared" si="66"/>
        <v>42760</v>
      </c>
      <c r="AC97" s="3"/>
      <c r="AD97" s="16"/>
      <c r="AE97" s="17"/>
      <c r="AF97" s="36"/>
      <c r="AG97" s="19"/>
      <c r="AH97" s="19"/>
      <c r="AI97" s="41"/>
      <c r="AJ97" s="41"/>
      <c r="AK97" s="37"/>
      <c r="AL97" s="36"/>
      <c r="AM97" s="16"/>
      <c r="AN97" s="16"/>
      <c r="AO97" s="17"/>
      <c r="GG97" s="1"/>
      <c r="GH97" s="5"/>
      <c r="GI97" s="1"/>
      <c r="GJ97" s="1"/>
      <c r="GK97" s="22"/>
      <c r="GL97" s="21"/>
      <c r="GM97" s="39"/>
      <c r="GN97" s="39"/>
      <c r="GO97" s="39"/>
      <c r="GP97" s="39"/>
      <c r="GQ97" s="1"/>
      <c r="GR97" s="4"/>
      <c r="GS97" s="6"/>
      <c r="GT97" s="6"/>
      <c r="GU97" s="6"/>
      <c r="GV97" s="6"/>
      <c r="GW97" s="6"/>
      <c r="GX97" s="1"/>
      <c r="GY97" s="1"/>
      <c r="GZ97" s="5"/>
      <c r="HA97" s="5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40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7"/>
      <c r="JP97" s="1"/>
      <c r="JQ97" s="1"/>
      <c r="JR97" s="1"/>
      <c r="JS97" s="1"/>
      <c r="JT97" s="1"/>
      <c r="JU97" s="1"/>
      <c r="JV97" s="1"/>
      <c r="JW97" s="1"/>
      <c r="JX97" s="1"/>
      <c r="JY97" s="3"/>
      <c r="JZ97" s="19"/>
      <c r="KA97" s="19"/>
      <c r="KB97" s="47"/>
      <c r="KC97" s="19"/>
      <c r="KD97" s="21"/>
      <c r="KE97" s="19"/>
    </row>
    <row r="98" spans="1:376" x14ac:dyDescent="0.2">
      <c r="A98" s="196">
        <f t="shared" si="58"/>
        <v>42756</v>
      </c>
      <c r="B98" s="66">
        <f t="shared" si="49"/>
        <v>130774.83717999001</v>
      </c>
      <c r="C98" s="66">
        <f t="shared" si="47"/>
        <v>129817.56994902001</v>
      </c>
      <c r="D98" s="77">
        <f t="shared" si="59"/>
        <v>4761.42</v>
      </c>
      <c r="E98" s="67">
        <f>VLOOKUP(A97,[1]Plan1!$DQ$117:$DS$314,3)</f>
        <v>4775.7</v>
      </c>
      <c r="F98" s="11">
        <f t="shared" si="60"/>
        <v>42731</v>
      </c>
      <c r="G98" s="73">
        <f t="shared" si="50"/>
        <v>2.9991053089204467E-3</v>
      </c>
      <c r="H98" s="11">
        <f t="shared" si="61"/>
        <v>42760</v>
      </c>
      <c r="I98" s="11">
        <f t="shared" si="51"/>
        <v>42760</v>
      </c>
      <c r="J98" s="1">
        <f t="shared" si="62"/>
        <v>22</v>
      </c>
      <c r="K98" s="1">
        <f t="shared" si="63"/>
        <v>20</v>
      </c>
      <c r="L98" s="66">
        <f t="shared" si="52"/>
        <v>1.00272608</v>
      </c>
      <c r="M98" s="70">
        <f t="shared" si="48"/>
        <v>1.00180102</v>
      </c>
      <c r="N98" s="70">
        <f t="shared" si="67"/>
        <v>1.0044066743989895</v>
      </c>
      <c r="O98" s="66">
        <f t="shared" si="44"/>
        <v>1.0071447600000001</v>
      </c>
      <c r="P98" s="66">
        <f t="shared" si="53"/>
        <v>130171.4630301</v>
      </c>
      <c r="Q98" s="74">
        <f t="shared" si="54"/>
        <v>0</v>
      </c>
      <c r="R98" s="75">
        <f t="shared" si="45"/>
        <v>0</v>
      </c>
      <c r="S98" s="66">
        <f t="shared" si="46"/>
        <v>0</v>
      </c>
      <c r="T98" s="10">
        <f t="shared" si="64"/>
        <v>0.06</v>
      </c>
      <c r="U98" s="74">
        <f t="shared" si="43"/>
        <v>20</v>
      </c>
      <c r="V98" s="74">
        <v>252</v>
      </c>
      <c r="W98" s="70">
        <f t="shared" si="55"/>
        <v>1.004635226</v>
      </c>
      <c r="X98" s="66">
        <f t="shared" si="56"/>
        <v>603.37414989000001</v>
      </c>
      <c r="Y98" s="66">
        <v>0</v>
      </c>
      <c r="Z98" s="67">
        <f t="shared" si="57"/>
        <v>0</v>
      </c>
      <c r="AA98" s="68" t="str">
        <f t="shared" si="65"/>
        <v>A+INCORP J=</v>
      </c>
      <c r="AB98" s="11">
        <f t="shared" si="66"/>
        <v>42760</v>
      </c>
      <c r="AC98" s="3"/>
      <c r="AD98" s="16"/>
      <c r="AE98" s="17"/>
      <c r="AF98" s="36"/>
      <c r="AG98" s="19"/>
      <c r="AH98" s="19"/>
      <c r="AI98" s="41"/>
      <c r="AJ98" s="41"/>
      <c r="AK98" s="37"/>
      <c r="AL98" s="36"/>
      <c r="AM98" s="16"/>
      <c r="AN98" s="16"/>
      <c r="AO98" s="17"/>
      <c r="GG98" s="1"/>
      <c r="GH98" s="5"/>
      <c r="GI98" s="1"/>
      <c r="GJ98" s="1"/>
      <c r="GK98" s="22"/>
      <c r="GL98" s="21"/>
      <c r="GM98" s="39"/>
      <c r="GN98" s="39"/>
      <c r="GO98" s="39"/>
      <c r="GP98" s="39"/>
      <c r="GQ98" s="1"/>
      <c r="GR98" s="4"/>
      <c r="GS98" s="6"/>
      <c r="GT98" s="6"/>
      <c r="GU98" s="6"/>
      <c r="GV98" s="6"/>
      <c r="GW98" s="6"/>
      <c r="GX98" s="1"/>
      <c r="GY98" s="1"/>
      <c r="GZ98" s="5"/>
      <c r="HA98" s="5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40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7"/>
      <c r="JP98" s="1"/>
      <c r="JQ98" s="1"/>
      <c r="JR98" s="1"/>
      <c r="JS98" s="1"/>
      <c r="JT98" s="1"/>
      <c r="JU98" s="1"/>
      <c r="JV98" s="1"/>
      <c r="JW98" s="1"/>
      <c r="JX98" s="1"/>
      <c r="JY98" s="3"/>
      <c r="JZ98" s="19"/>
      <c r="KA98" s="19"/>
      <c r="KB98" s="47"/>
      <c r="KC98" s="19"/>
      <c r="KD98" s="21"/>
      <c r="KE98" s="19"/>
    </row>
    <row r="99" spans="1:376" x14ac:dyDescent="0.2">
      <c r="A99" s="196">
        <f t="shared" si="58"/>
        <v>42757</v>
      </c>
      <c r="B99" s="66">
        <f t="shared" si="49"/>
        <v>130774.83717999001</v>
      </c>
      <c r="C99" s="66">
        <f t="shared" si="47"/>
        <v>129817.56994902001</v>
      </c>
      <c r="D99" s="77">
        <f t="shared" si="59"/>
        <v>4761.42</v>
      </c>
      <c r="E99" s="67">
        <f>VLOOKUP(A98,[1]Plan1!$DQ$117:$DS$314,3)</f>
        <v>4775.7</v>
      </c>
      <c r="F99" s="11">
        <f t="shared" si="60"/>
        <v>42731</v>
      </c>
      <c r="G99" s="73">
        <f t="shared" si="50"/>
        <v>2.9991053089204467E-3</v>
      </c>
      <c r="H99" s="11">
        <f t="shared" si="61"/>
        <v>42760</v>
      </c>
      <c r="I99" s="11">
        <f t="shared" si="51"/>
        <v>42760</v>
      </c>
      <c r="J99" s="1">
        <f t="shared" si="62"/>
        <v>22</v>
      </c>
      <c r="K99" s="1">
        <f t="shared" si="63"/>
        <v>20</v>
      </c>
      <c r="L99" s="66">
        <f t="shared" si="52"/>
        <v>1.00272608</v>
      </c>
      <c r="M99" s="70">
        <f t="shared" si="48"/>
        <v>1.00180102</v>
      </c>
      <c r="N99" s="70">
        <f t="shared" si="67"/>
        <v>1.0044066743989895</v>
      </c>
      <c r="O99" s="66">
        <f t="shared" si="44"/>
        <v>1.0071447600000001</v>
      </c>
      <c r="P99" s="66">
        <f t="shared" si="53"/>
        <v>130171.4630301</v>
      </c>
      <c r="Q99" s="74">
        <f t="shared" si="54"/>
        <v>0</v>
      </c>
      <c r="R99" s="75">
        <f t="shared" si="45"/>
        <v>0</v>
      </c>
      <c r="S99" s="66">
        <f t="shared" si="46"/>
        <v>0</v>
      </c>
      <c r="T99" s="10">
        <f t="shared" si="64"/>
        <v>0.06</v>
      </c>
      <c r="U99" s="74">
        <f t="shared" si="43"/>
        <v>20</v>
      </c>
      <c r="V99" s="74">
        <v>252</v>
      </c>
      <c r="W99" s="70">
        <f t="shared" si="55"/>
        <v>1.004635226</v>
      </c>
      <c r="X99" s="66">
        <f t="shared" si="56"/>
        <v>603.37414989000001</v>
      </c>
      <c r="Y99" s="66">
        <v>0</v>
      </c>
      <c r="Z99" s="67">
        <f t="shared" si="57"/>
        <v>0</v>
      </c>
      <c r="AA99" s="68" t="str">
        <f t="shared" si="65"/>
        <v>A+INCORP J=</v>
      </c>
      <c r="AB99" s="11">
        <f t="shared" si="66"/>
        <v>42760</v>
      </c>
      <c r="AC99" s="3"/>
      <c r="AD99" s="16"/>
      <c r="AE99" s="17"/>
      <c r="AF99" s="36"/>
      <c r="AG99" s="19"/>
      <c r="AH99" s="19"/>
      <c r="AI99" s="41"/>
      <c r="AJ99" s="41"/>
      <c r="AK99" s="37"/>
      <c r="AL99" s="36"/>
      <c r="AM99" s="16"/>
      <c r="AN99" s="16"/>
      <c r="AO99" s="17"/>
      <c r="GG99" s="1"/>
      <c r="GH99" s="5"/>
      <c r="GI99" s="1"/>
      <c r="GJ99" s="1"/>
      <c r="GK99" s="22"/>
      <c r="GL99" s="21"/>
      <c r="GM99" s="39"/>
      <c r="GN99" s="39"/>
      <c r="GO99" s="39"/>
      <c r="GP99" s="39"/>
      <c r="GQ99" s="1"/>
      <c r="GR99" s="4"/>
      <c r="GS99" s="6"/>
      <c r="GT99" s="6"/>
      <c r="GU99" s="6"/>
      <c r="GV99" s="6"/>
      <c r="GW99" s="6"/>
      <c r="GX99" s="1"/>
      <c r="GY99" s="1"/>
      <c r="GZ99" s="5"/>
      <c r="HA99" s="5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40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7"/>
      <c r="JP99" s="1"/>
      <c r="JQ99" s="1"/>
      <c r="JR99" s="1"/>
      <c r="JS99" s="1"/>
      <c r="JT99" s="1"/>
      <c r="JU99" s="1"/>
      <c r="JV99" s="1"/>
      <c r="JW99" s="1"/>
      <c r="JX99" s="1"/>
      <c r="JY99" s="3"/>
      <c r="JZ99" s="19"/>
      <c r="KA99" s="19"/>
      <c r="KB99" s="47"/>
      <c r="KC99" s="19"/>
      <c r="KD99" s="21"/>
      <c r="KE99" s="19"/>
    </row>
    <row r="100" spans="1:376" x14ac:dyDescent="0.2">
      <c r="A100" s="196">
        <f t="shared" si="58"/>
        <v>42758</v>
      </c>
      <c r="B100" s="66">
        <f t="shared" si="49"/>
        <v>130774.83717999001</v>
      </c>
      <c r="C100" s="66">
        <f t="shared" si="47"/>
        <v>129817.56994902001</v>
      </c>
      <c r="D100" s="77">
        <f t="shared" si="59"/>
        <v>4761.42</v>
      </c>
      <c r="E100" s="67">
        <f>VLOOKUP(A99,[1]Plan1!$DQ$117:$DS$314,3)</f>
        <v>4775.7</v>
      </c>
      <c r="F100" s="11">
        <f t="shared" si="60"/>
        <v>42731</v>
      </c>
      <c r="G100" s="73">
        <f t="shared" si="50"/>
        <v>2.9991053089204467E-3</v>
      </c>
      <c r="H100" s="11">
        <f t="shared" si="61"/>
        <v>42760</v>
      </c>
      <c r="I100" s="11">
        <f t="shared" si="51"/>
        <v>42760</v>
      </c>
      <c r="J100" s="1">
        <f t="shared" si="62"/>
        <v>22</v>
      </c>
      <c r="K100" s="1">
        <f t="shared" si="63"/>
        <v>20</v>
      </c>
      <c r="L100" s="66">
        <f t="shared" si="52"/>
        <v>1.00272608</v>
      </c>
      <c r="M100" s="70">
        <f t="shared" si="48"/>
        <v>1.00180102</v>
      </c>
      <c r="N100" s="70">
        <f t="shared" si="67"/>
        <v>1.0044066743989895</v>
      </c>
      <c r="O100" s="66">
        <f t="shared" si="44"/>
        <v>1.0071447600000001</v>
      </c>
      <c r="P100" s="66">
        <f t="shared" si="53"/>
        <v>130171.4630301</v>
      </c>
      <c r="Q100" s="74">
        <f t="shared" si="54"/>
        <v>0</v>
      </c>
      <c r="R100" s="75">
        <f t="shared" si="45"/>
        <v>0</v>
      </c>
      <c r="S100" s="66">
        <f t="shared" si="46"/>
        <v>0</v>
      </c>
      <c r="T100" s="10">
        <f t="shared" si="64"/>
        <v>0.06</v>
      </c>
      <c r="U100" s="74">
        <f t="shared" si="43"/>
        <v>20</v>
      </c>
      <c r="V100" s="74">
        <v>252</v>
      </c>
      <c r="W100" s="70">
        <f t="shared" si="55"/>
        <v>1.004635226</v>
      </c>
      <c r="X100" s="66">
        <f t="shared" si="56"/>
        <v>603.37414989000001</v>
      </c>
      <c r="Y100" s="66">
        <v>0</v>
      </c>
      <c r="Z100" s="67">
        <f t="shared" si="57"/>
        <v>0</v>
      </c>
      <c r="AA100" s="68" t="str">
        <f t="shared" si="65"/>
        <v>A+INCORP J=</v>
      </c>
      <c r="AB100" s="11">
        <f t="shared" si="66"/>
        <v>42760</v>
      </c>
      <c r="AC100" s="3"/>
      <c r="AD100" s="16"/>
      <c r="AE100" s="17"/>
      <c r="AF100" s="36"/>
      <c r="AG100" s="19"/>
      <c r="AH100" s="19"/>
      <c r="AI100" s="41"/>
      <c r="AJ100" s="41"/>
      <c r="AK100" s="37"/>
      <c r="AL100" s="36"/>
      <c r="AM100" s="16"/>
      <c r="AN100" s="16"/>
      <c r="AO100" s="17"/>
      <c r="GG100" s="1"/>
      <c r="GH100" s="5"/>
      <c r="GI100" s="1"/>
      <c r="GJ100" s="1"/>
      <c r="GK100" s="22"/>
      <c r="GL100" s="21"/>
      <c r="GM100" s="39"/>
      <c r="GN100" s="39"/>
      <c r="GO100" s="39"/>
      <c r="GP100" s="39"/>
      <c r="GQ100" s="1"/>
      <c r="GR100" s="4"/>
      <c r="GS100" s="6"/>
      <c r="GT100" s="6"/>
      <c r="GU100" s="6"/>
      <c r="GV100" s="6"/>
      <c r="GW100" s="6"/>
      <c r="GX100" s="1"/>
      <c r="GY100" s="1"/>
      <c r="GZ100" s="5"/>
      <c r="HA100" s="5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40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7"/>
      <c r="JP100" s="1"/>
      <c r="JQ100" s="1"/>
      <c r="JR100" s="1"/>
      <c r="JS100" s="1"/>
      <c r="JT100" s="1"/>
      <c r="JU100" s="1"/>
      <c r="JV100" s="1"/>
      <c r="JW100" s="1"/>
      <c r="JX100" s="1"/>
      <c r="JY100" s="3"/>
      <c r="JZ100" s="19"/>
      <c r="KA100" s="19"/>
      <c r="KB100" s="47"/>
      <c r="KC100" s="19"/>
      <c r="KD100" s="21"/>
      <c r="KE100" s="19"/>
    </row>
    <row r="101" spans="1:376" s="106" customFormat="1" x14ac:dyDescent="0.2">
      <c r="A101" s="194">
        <f t="shared" si="58"/>
        <v>42759</v>
      </c>
      <c r="B101" s="90">
        <f t="shared" si="49"/>
        <v>130822.88561692</v>
      </c>
      <c r="C101" s="90">
        <f t="shared" si="47"/>
        <v>129817.56994902001</v>
      </c>
      <c r="D101" s="91">
        <f t="shared" si="59"/>
        <v>4761.42</v>
      </c>
      <c r="E101" s="92">
        <f>VLOOKUP(A100,[1]Plan1!$DQ$117:$DS$314,3)</f>
        <v>4775.7</v>
      </c>
      <c r="F101" s="93">
        <f t="shared" si="60"/>
        <v>42731</v>
      </c>
      <c r="G101" s="94">
        <f t="shared" si="50"/>
        <v>2.9991053089204467E-3</v>
      </c>
      <c r="H101" s="93">
        <f t="shared" si="61"/>
        <v>42760</v>
      </c>
      <c r="I101" s="93">
        <f t="shared" si="51"/>
        <v>42760</v>
      </c>
      <c r="J101" s="8">
        <f t="shared" si="62"/>
        <v>22</v>
      </c>
      <c r="K101" s="8">
        <f t="shared" si="63"/>
        <v>21</v>
      </c>
      <c r="L101" s="90">
        <f t="shared" si="52"/>
        <v>1.0028625799999999</v>
      </c>
      <c r="M101" s="95">
        <f>IF(I101&gt;I100,L100,M100)</f>
        <v>1.00180102</v>
      </c>
      <c r="N101" s="95">
        <f t="shared" si="67"/>
        <v>1.0044066743989895</v>
      </c>
      <c r="O101" s="90">
        <f t="shared" si="44"/>
        <v>1.00728186</v>
      </c>
      <c r="P101" s="90">
        <f t="shared" si="53"/>
        <v>130189.18312840001</v>
      </c>
      <c r="Q101" s="96">
        <f t="shared" si="54"/>
        <v>0</v>
      </c>
      <c r="R101" s="97">
        <f t="shared" si="45"/>
        <v>0</v>
      </c>
      <c r="S101" s="90">
        <f t="shared" si="46"/>
        <v>0</v>
      </c>
      <c r="T101" s="98">
        <f t="shared" si="64"/>
        <v>0.06</v>
      </c>
      <c r="U101" s="96">
        <f t="shared" ref="U101:U164" si="68">IF(Q100&gt;0,1,IF(K101=K100,U100,U100+1))</f>
        <v>21</v>
      </c>
      <c r="V101" s="96">
        <v>252</v>
      </c>
      <c r="W101" s="95">
        <f t="shared" si="55"/>
        <v>1.004867551</v>
      </c>
      <c r="X101" s="90">
        <f t="shared" si="56"/>
        <v>633.70248851999997</v>
      </c>
      <c r="Y101" s="90">
        <v>0</v>
      </c>
      <c r="Z101" s="92">
        <f t="shared" si="57"/>
        <v>0</v>
      </c>
      <c r="AA101" s="99" t="str">
        <f t="shared" si="65"/>
        <v>A+INCORP J=</v>
      </c>
      <c r="AB101" s="93">
        <f t="shared" si="66"/>
        <v>42760</v>
      </c>
      <c r="AC101" s="88"/>
      <c r="AD101" s="100"/>
      <c r="AE101" s="101"/>
      <c r="AF101" s="41"/>
      <c r="AG101" s="42"/>
      <c r="AH101" s="42"/>
      <c r="AI101" s="41"/>
      <c r="AJ101" s="41"/>
      <c r="AK101" s="37"/>
      <c r="AL101" s="41"/>
      <c r="AM101" s="100"/>
      <c r="AN101" s="100"/>
      <c r="AO101" s="101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15"/>
      <c r="GI101" s="8"/>
      <c r="GJ101" s="8"/>
      <c r="GK101" s="102"/>
      <c r="GL101" s="103"/>
      <c r="GM101" s="39"/>
      <c r="GN101" s="39"/>
      <c r="GO101" s="39"/>
      <c r="GP101" s="39"/>
      <c r="GQ101" s="8"/>
      <c r="GR101" s="14"/>
      <c r="GS101" s="104"/>
      <c r="GT101" s="104"/>
      <c r="GU101" s="104"/>
      <c r="GV101" s="104"/>
      <c r="GW101" s="104"/>
      <c r="GX101" s="8"/>
      <c r="GY101" s="8"/>
      <c r="GZ101" s="15"/>
      <c r="HA101" s="15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105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104"/>
      <c r="JP101" s="8"/>
      <c r="JQ101" s="8"/>
      <c r="JR101" s="8"/>
      <c r="JS101" s="8"/>
      <c r="JT101" s="8"/>
      <c r="JU101" s="8"/>
      <c r="JV101" s="8"/>
      <c r="JW101" s="8"/>
      <c r="JX101" s="8"/>
      <c r="JY101" s="88"/>
      <c r="JZ101" s="42"/>
      <c r="KA101" s="42"/>
      <c r="KB101" s="23"/>
      <c r="KC101" s="42"/>
      <c r="KD101" s="103"/>
      <c r="KE101" s="56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</row>
    <row r="102" spans="1:376" x14ac:dyDescent="0.2">
      <c r="A102" s="196">
        <f t="shared" si="58"/>
        <v>42760</v>
      </c>
      <c r="B102" s="66">
        <f t="shared" si="49"/>
        <v>130870.95179804999</v>
      </c>
      <c r="C102" s="66">
        <f t="shared" si="47"/>
        <v>129817.56994902001</v>
      </c>
      <c r="D102" s="77">
        <f t="shared" si="59"/>
        <v>4761.42</v>
      </c>
      <c r="E102" s="67">
        <f>VLOOKUP(A101,[1]Plan1!$DQ$117:$DS$314,3)</f>
        <v>4775.7</v>
      </c>
      <c r="F102" s="11">
        <f t="shared" si="60"/>
        <v>42731</v>
      </c>
      <c r="G102" s="73">
        <f t="shared" si="50"/>
        <v>2.9991053089204467E-3</v>
      </c>
      <c r="H102" s="11">
        <f t="shared" si="61"/>
        <v>42795</v>
      </c>
      <c r="I102" s="11">
        <f t="shared" si="51"/>
        <v>42760</v>
      </c>
      <c r="J102" s="1">
        <f t="shared" si="62"/>
        <v>22</v>
      </c>
      <c r="K102" s="1">
        <f t="shared" si="63"/>
        <v>22</v>
      </c>
      <c r="L102" s="66">
        <f t="shared" si="52"/>
        <v>1.0029991</v>
      </c>
      <c r="M102" s="70">
        <f t="shared" si="48"/>
        <v>1.00180102</v>
      </c>
      <c r="N102" s="70">
        <f t="shared" si="67"/>
        <v>1.0044066743989895</v>
      </c>
      <c r="O102" s="66">
        <f t="shared" si="44"/>
        <v>1.0074189899999999</v>
      </c>
      <c r="P102" s="66">
        <f t="shared" si="53"/>
        <v>130206.90582304999</v>
      </c>
      <c r="Q102" s="74">
        <f t="shared" si="54"/>
        <v>3</v>
      </c>
      <c r="R102" s="75">
        <f t="shared" si="45"/>
        <v>2.3981422554917434E-2</v>
      </c>
      <c r="S102" s="66">
        <f t="shared" si="46"/>
        <v>3113.21</v>
      </c>
      <c r="T102" s="10">
        <f t="shared" si="64"/>
        <v>0.06</v>
      </c>
      <c r="U102" s="74">
        <f t="shared" si="68"/>
        <v>22</v>
      </c>
      <c r="V102" s="74">
        <v>252</v>
      </c>
      <c r="W102" s="70">
        <f t="shared" si="55"/>
        <v>1.005099929</v>
      </c>
      <c r="X102" s="66">
        <f t="shared" si="56"/>
        <v>664.045975</v>
      </c>
      <c r="Y102" s="66">
        <v>0</v>
      </c>
      <c r="Z102" s="67">
        <f t="shared" si="57"/>
        <v>3777.255975</v>
      </c>
      <c r="AA102" s="68" t="str">
        <f t="shared" si="65"/>
        <v>A+INCORP J=</v>
      </c>
      <c r="AB102" s="11">
        <f t="shared" si="66"/>
        <v>42760</v>
      </c>
      <c r="AC102" s="3"/>
      <c r="AD102" s="16"/>
      <c r="AE102" s="17"/>
      <c r="AF102" s="36"/>
      <c r="AG102" s="19"/>
      <c r="AH102" s="19"/>
      <c r="AI102" s="41"/>
      <c r="AJ102" s="41"/>
      <c r="AK102" s="37"/>
      <c r="AL102" s="36"/>
      <c r="AM102" s="16"/>
      <c r="AN102" s="16"/>
      <c r="AO102" s="17"/>
      <c r="GG102" s="7"/>
      <c r="GH102" s="51"/>
      <c r="GI102" s="7"/>
      <c r="GJ102" s="7"/>
      <c r="GK102" s="22"/>
      <c r="GL102" s="21"/>
      <c r="GM102" s="39"/>
      <c r="GN102" s="39"/>
      <c r="GO102" s="39"/>
      <c r="GP102" s="39"/>
      <c r="GQ102" s="7"/>
      <c r="GR102" s="4"/>
      <c r="GS102" s="6"/>
      <c r="GT102" s="6"/>
      <c r="GU102" s="6"/>
      <c r="GV102" s="6"/>
      <c r="GW102" s="6"/>
      <c r="GX102" s="7"/>
      <c r="GY102" s="7"/>
      <c r="GZ102" s="51"/>
      <c r="HA102" s="51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1"/>
      <c r="IY102" s="1"/>
      <c r="IZ102" s="40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7"/>
      <c r="JP102" s="1"/>
      <c r="JQ102" s="1"/>
      <c r="JR102" s="1"/>
      <c r="JS102" s="1"/>
      <c r="JT102" s="1"/>
      <c r="JU102" s="1"/>
      <c r="JV102" s="1"/>
      <c r="JW102" s="1"/>
      <c r="JX102" s="1"/>
      <c r="JY102" s="45"/>
      <c r="JZ102" s="19"/>
      <c r="KA102" s="19"/>
      <c r="KB102" s="47"/>
      <c r="KC102" s="19"/>
      <c r="KD102" s="21"/>
      <c r="KE102" s="19"/>
    </row>
    <row r="103" spans="1:376" x14ac:dyDescent="0.2">
      <c r="A103" s="196">
        <f t="shared" si="58"/>
        <v>42761</v>
      </c>
      <c r="B103" s="66">
        <f t="shared" si="49"/>
        <v>127808.36211621</v>
      </c>
      <c r="C103" s="66">
        <f t="shared" si="47"/>
        <v>127757.74179805</v>
      </c>
      <c r="D103" s="77">
        <f t="shared" si="59"/>
        <v>4775.7</v>
      </c>
      <c r="E103" s="67">
        <f>VLOOKUP(A102,[1]Plan1!$DQ$117:$DS$314,3)</f>
        <v>4793.8500000000004</v>
      </c>
      <c r="F103" s="11">
        <f t="shared" si="60"/>
        <v>42761</v>
      </c>
      <c r="G103" s="73">
        <f t="shared" si="50"/>
        <v>3.8004899805266223E-3</v>
      </c>
      <c r="H103" s="11">
        <f t="shared" si="61"/>
        <v>42795</v>
      </c>
      <c r="I103" s="11">
        <f t="shared" si="51"/>
        <v>42795</v>
      </c>
      <c r="J103" s="1">
        <f t="shared" si="62"/>
        <v>23</v>
      </c>
      <c r="K103" s="1">
        <f t="shared" si="63"/>
        <v>1</v>
      </c>
      <c r="L103" s="66">
        <f t="shared" si="52"/>
        <v>1.00016493</v>
      </c>
      <c r="M103" s="70">
        <f t="shared" si="48"/>
        <v>1.0029991</v>
      </c>
      <c r="N103" s="70">
        <f t="shared" si="67"/>
        <v>1.0074189904561794</v>
      </c>
      <c r="O103" s="66">
        <f t="shared" si="44"/>
        <v>1.00758514</v>
      </c>
      <c r="P103" s="66">
        <f t="shared" si="53"/>
        <v>127778.8128824</v>
      </c>
      <c r="Q103" s="74">
        <f t="shared" si="54"/>
        <v>0</v>
      </c>
      <c r="R103" s="75">
        <f t="shared" si="45"/>
        <v>0</v>
      </c>
      <c r="S103" s="66">
        <f t="shared" si="46"/>
        <v>0</v>
      </c>
      <c r="T103" s="10">
        <f t="shared" si="64"/>
        <v>0.06</v>
      </c>
      <c r="U103" s="74">
        <f t="shared" si="68"/>
        <v>1</v>
      </c>
      <c r="V103" s="74">
        <v>252</v>
      </c>
      <c r="W103" s="70">
        <f t="shared" si="55"/>
        <v>1.0002312529999999</v>
      </c>
      <c r="X103" s="66">
        <f t="shared" si="56"/>
        <v>29.54923381</v>
      </c>
      <c r="Y103" s="66">
        <v>0</v>
      </c>
      <c r="Z103" s="67">
        <f t="shared" si="57"/>
        <v>0</v>
      </c>
      <c r="AA103" s="68" t="str">
        <f t="shared" si="65"/>
        <v>A+INCORP J=</v>
      </c>
      <c r="AB103" s="11">
        <f t="shared" si="66"/>
        <v>42795</v>
      </c>
      <c r="AC103" s="3"/>
      <c r="AD103" s="16"/>
      <c r="AE103" s="17"/>
      <c r="AF103" s="36"/>
      <c r="AG103" s="19"/>
      <c r="AH103" s="19"/>
      <c r="AI103" s="41"/>
      <c r="AJ103" s="41"/>
      <c r="AK103" s="37"/>
      <c r="AL103" s="36"/>
      <c r="AM103" s="16"/>
      <c r="AN103" s="16"/>
      <c r="AO103" s="17"/>
      <c r="GG103" s="1"/>
      <c r="GH103" s="5"/>
      <c r="GI103" s="1"/>
      <c r="GJ103" s="1"/>
      <c r="GK103" s="22"/>
      <c r="GL103" s="21"/>
      <c r="GM103" s="39"/>
      <c r="GN103" s="39"/>
      <c r="GO103" s="39"/>
      <c r="GP103" s="39"/>
      <c r="GQ103" s="1"/>
      <c r="GR103" s="4"/>
      <c r="GS103" s="6"/>
      <c r="GT103" s="6"/>
      <c r="GU103" s="6"/>
      <c r="GV103" s="6"/>
      <c r="GW103" s="6"/>
      <c r="GX103" s="1"/>
      <c r="GY103" s="1"/>
      <c r="GZ103" s="5"/>
      <c r="HA103" s="5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40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7"/>
      <c r="JP103" s="1"/>
      <c r="JQ103" s="1"/>
      <c r="JR103" s="1"/>
      <c r="JS103" s="1"/>
      <c r="JT103" s="1"/>
      <c r="JU103" s="1"/>
      <c r="JV103" s="1"/>
      <c r="JW103" s="1"/>
      <c r="JX103" s="1"/>
      <c r="JY103" s="3"/>
      <c r="JZ103" s="19"/>
      <c r="KA103" s="19"/>
      <c r="KB103" s="47"/>
      <c r="KC103" s="19"/>
      <c r="KD103" s="21"/>
      <c r="KE103" s="19"/>
    </row>
    <row r="104" spans="1:376" x14ac:dyDescent="0.2">
      <c r="A104" s="196">
        <f t="shared" si="58"/>
        <v>42762</v>
      </c>
      <c r="B104" s="66">
        <f t="shared" si="49"/>
        <v>127859.00406594999</v>
      </c>
      <c r="C104" s="66">
        <f t="shared" si="47"/>
        <v>127757.74179805</v>
      </c>
      <c r="D104" s="77">
        <f t="shared" si="59"/>
        <v>4775.7</v>
      </c>
      <c r="E104" s="67">
        <f>VLOOKUP(A103,[1]Plan1!$DQ$117:$DS$314,3)</f>
        <v>4793.8500000000004</v>
      </c>
      <c r="F104" s="11">
        <f t="shared" si="60"/>
        <v>42761</v>
      </c>
      <c r="G104" s="73">
        <f t="shared" si="50"/>
        <v>3.8004899805266223E-3</v>
      </c>
      <c r="H104" s="11">
        <f t="shared" si="61"/>
        <v>42795</v>
      </c>
      <c r="I104" s="11">
        <f t="shared" si="51"/>
        <v>42795</v>
      </c>
      <c r="J104" s="1">
        <f t="shared" si="62"/>
        <v>23</v>
      </c>
      <c r="K104" s="1">
        <f t="shared" si="63"/>
        <v>2</v>
      </c>
      <c r="L104" s="66">
        <f t="shared" si="52"/>
        <v>1.0003299000000001</v>
      </c>
      <c r="M104" s="70">
        <f t="shared" si="48"/>
        <v>1.0029991</v>
      </c>
      <c r="N104" s="70">
        <f t="shared" si="67"/>
        <v>1.0074189904561794</v>
      </c>
      <c r="O104" s="66">
        <f t="shared" si="44"/>
        <v>1.0077513300000001</v>
      </c>
      <c r="P104" s="66">
        <f t="shared" si="53"/>
        <v>127799.88907706</v>
      </c>
      <c r="Q104" s="74">
        <f t="shared" si="54"/>
        <v>0</v>
      </c>
      <c r="R104" s="75">
        <f t="shared" si="45"/>
        <v>0</v>
      </c>
      <c r="S104" s="66">
        <f t="shared" si="46"/>
        <v>0</v>
      </c>
      <c r="T104" s="10">
        <f t="shared" si="64"/>
        <v>0.06</v>
      </c>
      <c r="U104" s="74">
        <f t="shared" si="68"/>
        <v>2</v>
      </c>
      <c r="V104" s="74">
        <v>252</v>
      </c>
      <c r="W104" s="70">
        <f t="shared" si="55"/>
        <v>1.000462559</v>
      </c>
      <c r="X104" s="66">
        <f t="shared" si="56"/>
        <v>59.114988889999999</v>
      </c>
      <c r="Y104" s="66">
        <v>0</v>
      </c>
      <c r="Z104" s="67">
        <f t="shared" si="57"/>
        <v>0</v>
      </c>
      <c r="AA104" s="68" t="str">
        <f t="shared" si="65"/>
        <v>A+INCORP J=</v>
      </c>
      <c r="AB104" s="11">
        <f t="shared" si="66"/>
        <v>42795</v>
      </c>
      <c r="AC104" s="3"/>
      <c r="AD104" s="16"/>
      <c r="AE104" s="17"/>
      <c r="AF104" s="36"/>
      <c r="AG104" s="19"/>
      <c r="AH104" s="19"/>
      <c r="AI104" s="41"/>
      <c r="AJ104" s="41"/>
      <c r="AK104" s="37"/>
      <c r="AL104" s="36"/>
      <c r="AM104" s="16"/>
      <c r="AN104" s="16"/>
      <c r="AO104" s="17"/>
      <c r="GG104" s="1"/>
      <c r="GH104" s="5"/>
      <c r="GI104" s="1"/>
      <c r="GJ104" s="1"/>
      <c r="GK104" s="22"/>
      <c r="GL104" s="21"/>
      <c r="GM104" s="39"/>
      <c r="GN104" s="39"/>
      <c r="GO104" s="39"/>
      <c r="GP104" s="39"/>
      <c r="GQ104" s="1"/>
      <c r="GR104" s="4"/>
      <c r="GS104" s="6"/>
      <c r="GT104" s="6"/>
      <c r="GU104" s="6"/>
      <c r="GV104" s="6"/>
      <c r="GW104" s="6"/>
      <c r="GX104" s="1"/>
      <c r="GY104" s="1"/>
      <c r="GZ104" s="5"/>
      <c r="HA104" s="5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40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7"/>
      <c r="JP104" s="1"/>
      <c r="JQ104" s="1"/>
      <c r="JR104" s="1"/>
      <c r="JS104" s="1"/>
      <c r="JT104" s="1"/>
      <c r="JU104" s="1"/>
      <c r="JV104" s="1"/>
      <c r="JW104" s="1"/>
      <c r="JX104" s="1"/>
      <c r="JY104" s="3"/>
      <c r="JZ104" s="31"/>
      <c r="KA104" s="19"/>
      <c r="KB104" s="47"/>
      <c r="KC104" s="31"/>
      <c r="KD104" s="21"/>
      <c r="KE104" s="19"/>
    </row>
    <row r="105" spans="1:376" x14ac:dyDescent="0.2">
      <c r="A105" s="196">
        <f t="shared" si="58"/>
        <v>42763</v>
      </c>
      <c r="B105" s="66">
        <f t="shared" si="49"/>
        <v>127909.66509723001</v>
      </c>
      <c r="C105" s="66">
        <f t="shared" si="47"/>
        <v>127757.74179805</v>
      </c>
      <c r="D105" s="77">
        <f t="shared" si="59"/>
        <v>4775.7</v>
      </c>
      <c r="E105" s="67">
        <f>VLOOKUP(A104,[1]Plan1!$DQ$117:$DS$314,3)</f>
        <v>4793.8500000000004</v>
      </c>
      <c r="F105" s="11">
        <f t="shared" si="60"/>
        <v>42761</v>
      </c>
      <c r="G105" s="73">
        <f t="shared" si="50"/>
        <v>3.8004899805266223E-3</v>
      </c>
      <c r="H105" s="11">
        <f t="shared" si="61"/>
        <v>42795</v>
      </c>
      <c r="I105" s="11">
        <f t="shared" si="51"/>
        <v>42795</v>
      </c>
      <c r="J105" s="1">
        <f t="shared" si="62"/>
        <v>23</v>
      </c>
      <c r="K105" s="1">
        <f t="shared" si="63"/>
        <v>3</v>
      </c>
      <c r="L105" s="66">
        <f t="shared" si="52"/>
        <v>1.0004948899999999</v>
      </c>
      <c r="M105" s="70">
        <f t="shared" si="48"/>
        <v>1.0029991</v>
      </c>
      <c r="N105" s="70">
        <f t="shared" si="67"/>
        <v>1.0074189904561794</v>
      </c>
      <c r="O105" s="66">
        <f t="shared" ref="O105:O168" si="69">TRUNC(TRUNC((L105*N105),15),8)</f>
        <v>1.0079175499999999</v>
      </c>
      <c r="P105" s="66">
        <f t="shared" si="53"/>
        <v>127820.96782688001</v>
      </c>
      <c r="Q105" s="74">
        <f t="shared" si="54"/>
        <v>0</v>
      </c>
      <c r="R105" s="75">
        <f t="shared" ref="R105:R168" si="70">IF(Q105&gt;0,(S105/C105),0)</f>
        <v>0</v>
      </c>
      <c r="S105" s="66">
        <f t="shared" ref="S105:S168" si="71">IF($Q105&gt;0,VLOOKUP($A105,$AE$10:$AK$114,6),0)</f>
        <v>0</v>
      </c>
      <c r="T105" s="10">
        <f t="shared" si="64"/>
        <v>0.06</v>
      </c>
      <c r="U105" s="74">
        <f t="shared" si="68"/>
        <v>3</v>
      </c>
      <c r="V105" s="74">
        <v>252</v>
      </c>
      <c r="W105" s="70">
        <f t="shared" si="55"/>
        <v>1.0006939180000001</v>
      </c>
      <c r="X105" s="66">
        <f t="shared" si="56"/>
        <v>88.697270349999997</v>
      </c>
      <c r="Y105" s="66">
        <v>0</v>
      </c>
      <c r="Z105" s="67">
        <f t="shared" si="57"/>
        <v>0</v>
      </c>
      <c r="AA105" s="68" t="str">
        <f t="shared" si="65"/>
        <v>A+INCORP J=</v>
      </c>
      <c r="AB105" s="11">
        <f t="shared" si="66"/>
        <v>42795</v>
      </c>
      <c r="AC105" s="3"/>
      <c r="AD105" s="16"/>
      <c r="AE105" s="17"/>
      <c r="AF105" s="36"/>
      <c r="AG105" s="19"/>
      <c r="AH105" s="19"/>
      <c r="AI105" s="41"/>
      <c r="AJ105" s="41"/>
      <c r="AK105" s="37"/>
      <c r="AL105" s="36"/>
      <c r="AM105" s="16"/>
      <c r="AN105" s="16"/>
      <c r="AO105" s="17"/>
      <c r="GG105" s="1"/>
      <c r="GH105" s="5"/>
      <c r="GI105" s="1"/>
      <c r="GJ105" s="1"/>
      <c r="GK105" s="22"/>
      <c r="GL105" s="21"/>
      <c r="GM105" s="39"/>
      <c r="GN105" s="39"/>
      <c r="GO105" s="39"/>
      <c r="GP105" s="39"/>
      <c r="GQ105" s="1"/>
      <c r="GR105" s="4"/>
      <c r="GS105" s="6"/>
      <c r="GT105" s="6"/>
      <c r="GU105" s="6"/>
      <c r="GV105" s="6"/>
      <c r="GW105" s="6"/>
      <c r="GX105" s="1"/>
      <c r="GY105" s="1"/>
      <c r="GZ105" s="5"/>
      <c r="HA105" s="5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40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7"/>
      <c r="JP105" s="1"/>
      <c r="JQ105" s="1"/>
      <c r="JR105" s="1"/>
      <c r="JS105" s="1"/>
      <c r="JT105" s="1"/>
      <c r="JU105" s="1"/>
      <c r="JV105" s="1"/>
      <c r="JW105" s="1"/>
      <c r="JX105" s="1"/>
      <c r="JY105" s="3"/>
      <c r="JZ105" s="46"/>
      <c r="KA105" s="19"/>
      <c r="KB105" s="47"/>
      <c r="KC105" s="46"/>
      <c r="KD105" s="7"/>
      <c r="KE105" s="46"/>
    </row>
    <row r="106" spans="1:376" x14ac:dyDescent="0.2">
      <c r="A106" s="196">
        <f t="shared" si="58"/>
        <v>42764</v>
      </c>
      <c r="B106" s="66">
        <f t="shared" si="49"/>
        <v>127909.66509723001</v>
      </c>
      <c r="C106" s="66">
        <f t="shared" ref="C106:C169" si="72">TRUNC(IF(Q105&gt;0,P105-S105+X105,C105),8)</f>
        <v>127757.74179805</v>
      </c>
      <c r="D106" s="77">
        <f t="shared" si="59"/>
        <v>4775.7</v>
      </c>
      <c r="E106" s="67">
        <f>VLOOKUP(A105,[1]Plan1!$DQ$117:$DS$314,3)</f>
        <v>4793.8500000000004</v>
      </c>
      <c r="F106" s="11">
        <f t="shared" si="60"/>
        <v>42761</v>
      </c>
      <c r="G106" s="73">
        <f t="shared" si="50"/>
        <v>3.8004899805266223E-3</v>
      </c>
      <c r="H106" s="11">
        <f t="shared" si="61"/>
        <v>42795</v>
      </c>
      <c r="I106" s="11">
        <f t="shared" si="51"/>
        <v>42795</v>
      </c>
      <c r="J106" s="1">
        <f t="shared" si="62"/>
        <v>23</v>
      </c>
      <c r="K106" s="1">
        <f t="shared" si="63"/>
        <v>3</v>
      </c>
      <c r="L106" s="66">
        <f t="shared" si="52"/>
        <v>1.0004948899999999</v>
      </c>
      <c r="M106" s="70">
        <f t="shared" ref="M106:M169" si="73">IF(I106&gt;I105,L105,M105)</f>
        <v>1.0029991</v>
      </c>
      <c r="N106" s="70">
        <f t="shared" si="67"/>
        <v>1.0074189904561794</v>
      </c>
      <c r="O106" s="66">
        <f t="shared" si="69"/>
        <v>1.0079175499999999</v>
      </c>
      <c r="P106" s="66">
        <f t="shared" si="53"/>
        <v>127820.96782688001</v>
      </c>
      <c r="Q106" s="74">
        <f t="shared" si="54"/>
        <v>0</v>
      </c>
      <c r="R106" s="75">
        <f t="shared" si="70"/>
        <v>0</v>
      </c>
      <c r="S106" s="66">
        <f t="shared" si="71"/>
        <v>0</v>
      </c>
      <c r="T106" s="10">
        <f t="shared" si="64"/>
        <v>0.06</v>
      </c>
      <c r="U106" s="74">
        <f t="shared" si="68"/>
        <v>3</v>
      </c>
      <c r="V106" s="74">
        <v>252</v>
      </c>
      <c r="W106" s="70">
        <f t="shared" si="55"/>
        <v>1.0006939180000001</v>
      </c>
      <c r="X106" s="66">
        <f t="shared" si="56"/>
        <v>88.697270349999997</v>
      </c>
      <c r="Y106" s="66">
        <v>0</v>
      </c>
      <c r="Z106" s="67">
        <f t="shared" si="57"/>
        <v>0</v>
      </c>
      <c r="AA106" s="68" t="str">
        <f t="shared" si="65"/>
        <v>A+INCORP J=</v>
      </c>
      <c r="AB106" s="11">
        <f t="shared" si="66"/>
        <v>42795</v>
      </c>
      <c r="AC106" s="3"/>
      <c r="AD106" s="16"/>
      <c r="AE106" s="17"/>
      <c r="AF106" s="36"/>
      <c r="AG106" s="19"/>
      <c r="AH106" s="19"/>
      <c r="AI106" s="41"/>
      <c r="AJ106" s="41"/>
      <c r="AK106" s="37"/>
      <c r="AL106" s="36"/>
      <c r="AM106" s="16"/>
      <c r="AN106" s="16"/>
      <c r="AO106" s="17"/>
      <c r="GG106" s="1"/>
      <c r="GH106" s="5"/>
      <c r="GI106" s="1"/>
      <c r="GJ106" s="1"/>
      <c r="GK106" s="22"/>
      <c r="GL106" s="21"/>
      <c r="GM106" s="39"/>
      <c r="GN106" s="39"/>
      <c r="GO106" s="39"/>
      <c r="GP106" s="39"/>
      <c r="GQ106" s="1"/>
      <c r="GR106" s="4"/>
      <c r="GS106" s="6"/>
      <c r="GT106" s="6"/>
      <c r="GU106" s="6"/>
      <c r="GV106" s="6"/>
      <c r="GW106" s="6"/>
      <c r="GX106" s="1"/>
      <c r="GY106" s="1"/>
      <c r="GZ106" s="5"/>
      <c r="HA106" s="5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40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7"/>
      <c r="JP106" s="1"/>
      <c r="JQ106" s="1"/>
      <c r="JR106" s="1"/>
      <c r="JS106" s="1"/>
      <c r="JT106" s="1"/>
      <c r="JU106" s="1"/>
      <c r="JV106" s="1"/>
      <c r="JW106" s="1"/>
      <c r="JX106" s="1"/>
      <c r="JY106" s="3"/>
      <c r="JZ106" s="19"/>
      <c r="KA106" s="19"/>
      <c r="KB106" s="47"/>
      <c r="KC106" s="19"/>
      <c r="KD106" s="1"/>
      <c r="KE106" s="19"/>
    </row>
    <row r="107" spans="1:376" x14ac:dyDescent="0.2">
      <c r="A107" s="196">
        <f t="shared" si="58"/>
        <v>42765</v>
      </c>
      <c r="B107" s="66">
        <f t="shared" si="49"/>
        <v>127909.66509723001</v>
      </c>
      <c r="C107" s="66">
        <f t="shared" si="72"/>
        <v>127757.74179805</v>
      </c>
      <c r="D107" s="77">
        <f t="shared" si="59"/>
        <v>4775.7</v>
      </c>
      <c r="E107" s="67">
        <f>VLOOKUP(A106,[1]Plan1!$DQ$117:$DS$314,3)</f>
        <v>4793.8500000000004</v>
      </c>
      <c r="F107" s="11">
        <f t="shared" si="60"/>
        <v>42761</v>
      </c>
      <c r="G107" s="73">
        <f t="shared" si="50"/>
        <v>3.8004899805266223E-3</v>
      </c>
      <c r="H107" s="11">
        <f t="shared" si="61"/>
        <v>42795</v>
      </c>
      <c r="I107" s="11">
        <f t="shared" si="51"/>
        <v>42795</v>
      </c>
      <c r="J107" s="1">
        <f t="shared" si="62"/>
        <v>23</v>
      </c>
      <c r="K107" s="1">
        <f t="shared" si="63"/>
        <v>3</v>
      </c>
      <c r="L107" s="66">
        <f t="shared" si="52"/>
        <v>1.0004948899999999</v>
      </c>
      <c r="M107" s="70">
        <f t="shared" si="73"/>
        <v>1.0029991</v>
      </c>
      <c r="N107" s="70">
        <f t="shared" si="67"/>
        <v>1.0074189904561794</v>
      </c>
      <c r="O107" s="66">
        <f t="shared" si="69"/>
        <v>1.0079175499999999</v>
      </c>
      <c r="P107" s="66">
        <f t="shared" si="53"/>
        <v>127820.96782688001</v>
      </c>
      <c r="Q107" s="74">
        <f t="shared" si="54"/>
        <v>0</v>
      </c>
      <c r="R107" s="75">
        <f t="shared" si="70"/>
        <v>0</v>
      </c>
      <c r="S107" s="66">
        <f t="shared" si="71"/>
        <v>0</v>
      </c>
      <c r="T107" s="10">
        <f t="shared" si="64"/>
        <v>0.06</v>
      </c>
      <c r="U107" s="74">
        <f t="shared" si="68"/>
        <v>3</v>
      </c>
      <c r="V107" s="74">
        <v>252</v>
      </c>
      <c r="W107" s="70">
        <f t="shared" si="55"/>
        <v>1.0006939180000001</v>
      </c>
      <c r="X107" s="66">
        <f t="shared" si="56"/>
        <v>88.697270349999997</v>
      </c>
      <c r="Y107" s="66">
        <v>0</v>
      </c>
      <c r="Z107" s="67">
        <f t="shared" si="57"/>
        <v>0</v>
      </c>
      <c r="AA107" s="68" t="str">
        <f t="shared" si="65"/>
        <v>A+INCORP J=</v>
      </c>
      <c r="AB107" s="11">
        <f t="shared" si="66"/>
        <v>42795</v>
      </c>
      <c r="AC107" s="3"/>
      <c r="AD107" s="16"/>
      <c r="AE107" s="17"/>
      <c r="AF107" s="36"/>
      <c r="AG107" s="19"/>
      <c r="AH107" s="19"/>
      <c r="AI107" s="41"/>
      <c r="AJ107" s="41"/>
      <c r="AK107" s="37"/>
      <c r="AL107" s="36"/>
      <c r="AM107" s="16"/>
      <c r="AN107" s="16"/>
      <c r="AO107" s="17"/>
      <c r="GG107" s="1"/>
      <c r="GH107" s="5"/>
      <c r="GI107" s="1"/>
      <c r="GJ107" s="1"/>
      <c r="GK107" s="22"/>
      <c r="GL107" s="21"/>
      <c r="GM107" s="39"/>
      <c r="GN107" s="39"/>
      <c r="GO107" s="39"/>
      <c r="GP107" s="39"/>
      <c r="GQ107" s="1"/>
      <c r="GR107" s="4"/>
      <c r="GS107" s="6"/>
      <c r="GT107" s="6"/>
      <c r="GU107" s="6"/>
      <c r="GV107" s="6"/>
      <c r="GW107" s="6"/>
      <c r="GX107" s="1"/>
      <c r="GY107" s="1"/>
      <c r="GZ107" s="5"/>
      <c r="HA107" s="5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40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7"/>
      <c r="JP107" s="1"/>
      <c r="JQ107" s="1"/>
      <c r="JR107" s="1"/>
      <c r="JS107" s="1"/>
      <c r="JT107" s="1"/>
      <c r="JU107" s="1"/>
      <c r="JV107" s="1"/>
      <c r="JW107" s="1"/>
      <c r="JX107" s="1"/>
      <c r="JY107" s="3"/>
      <c r="JZ107" s="19"/>
      <c r="KA107" s="19"/>
      <c r="KB107" s="47"/>
      <c r="KC107" s="19"/>
      <c r="KD107" s="1"/>
      <c r="KE107" s="19"/>
    </row>
    <row r="108" spans="1:376" x14ac:dyDescent="0.2">
      <c r="A108" s="196">
        <f t="shared" si="58"/>
        <v>42766</v>
      </c>
      <c r="B108" s="66">
        <f t="shared" si="49"/>
        <v>127960.34662178</v>
      </c>
      <c r="C108" s="66">
        <f t="shared" si="72"/>
        <v>127757.74179805</v>
      </c>
      <c r="D108" s="77">
        <f t="shared" si="59"/>
        <v>4775.7</v>
      </c>
      <c r="E108" s="67">
        <f>VLOOKUP(A107,[1]Plan1!$DQ$117:$DS$314,3)</f>
        <v>4793.8500000000004</v>
      </c>
      <c r="F108" s="11">
        <f t="shared" si="60"/>
        <v>42761</v>
      </c>
      <c r="G108" s="73">
        <f t="shared" si="50"/>
        <v>3.8004899805266223E-3</v>
      </c>
      <c r="H108" s="11">
        <f t="shared" si="61"/>
        <v>42795</v>
      </c>
      <c r="I108" s="11">
        <f t="shared" si="51"/>
        <v>42795</v>
      </c>
      <c r="J108" s="1">
        <f t="shared" si="62"/>
        <v>23</v>
      </c>
      <c r="K108" s="1">
        <f t="shared" si="63"/>
        <v>4</v>
      </c>
      <c r="L108" s="66">
        <f t="shared" si="52"/>
        <v>1.00065991</v>
      </c>
      <c r="M108" s="70">
        <f t="shared" si="73"/>
        <v>1.0029991</v>
      </c>
      <c r="N108" s="70">
        <f t="shared" si="67"/>
        <v>1.0074189904561794</v>
      </c>
      <c r="O108" s="66">
        <f t="shared" si="69"/>
        <v>1.0080837899999999</v>
      </c>
      <c r="P108" s="66">
        <f t="shared" si="53"/>
        <v>127842.05040943999</v>
      </c>
      <c r="Q108" s="74">
        <f t="shared" si="54"/>
        <v>0</v>
      </c>
      <c r="R108" s="75">
        <f t="shared" si="70"/>
        <v>0</v>
      </c>
      <c r="S108" s="66">
        <f t="shared" si="71"/>
        <v>0</v>
      </c>
      <c r="T108" s="10">
        <f t="shared" si="64"/>
        <v>0.06</v>
      </c>
      <c r="U108" s="74">
        <f t="shared" si="68"/>
        <v>4</v>
      </c>
      <c r="V108" s="74">
        <v>252</v>
      </c>
      <c r="W108" s="70">
        <f t="shared" si="55"/>
        <v>1.0009253309999999</v>
      </c>
      <c r="X108" s="66">
        <f t="shared" si="56"/>
        <v>118.29621234</v>
      </c>
      <c r="Y108" s="66">
        <v>0</v>
      </c>
      <c r="Z108" s="67">
        <f t="shared" si="57"/>
        <v>0</v>
      </c>
      <c r="AA108" s="68" t="str">
        <f t="shared" si="65"/>
        <v>A+INCORP J=</v>
      </c>
      <c r="AB108" s="11">
        <f t="shared" si="66"/>
        <v>42795</v>
      </c>
      <c r="AC108" s="3"/>
      <c r="AD108" s="16"/>
      <c r="AE108" s="17"/>
      <c r="AF108" s="36"/>
      <c r="AG108" s="19"/>
      <c r="AH108" s="19"/>
      <c r="AI108" s="41"/>
      <c r="AJ108" s="41"/>
      <c r="AK108" s="37"/>
      <c r="AL108" s="36"/>
      <c r="AM108" s="16"/>
      <c r="AN108" s="16"/>
      <c r="AO108" s="17"/>
      <c r="GG108" s="1"/>
      <c r="GH108" s="5"/>
      <c r="GI108" s="1"/>
      <c r="GJ108" s="1"/>
      <c r="GK108" s="22"/>
      <c r="GL108" s="21"/>
      <c r="GM108" s="39"/>
      <c r="GN108" s="39"/>
      <c r="GO108" s="39"/>
      <c r="GP108" s="39"/>
      <c r="GQ108" s="1"/>
      <c r="GR108" s="4"/>
      <c r="GS108" s="6"/>
      <c r="GT108" s="6"/>
      <c r="GU108" s="6"/>
      <c r="GV108" s="6"/>
      <c r="GW108" s="6"/>
      <c r="GX108" s="1"/>
      <c r="GY108" s="1"/>
      <c r="GZ108" s="5"/>
      <c r="HA108" s="5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40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7"/>
      <c r="JP108" s="1"/>
      <c r="JQ108" s="1"/>
      <c r="JR108" s="1"/>
      <c r="JS108" s="1"/>
      <c r="JT108" s="1"/>
      <c r="JU108" s="1"/>
      <c r="JV108" s="1"/>
      <c r="JW108" s="1"/>
      <c r="JX108" s="1"/>
      <c r="JY108" s="3"/>
      <c r="JZ108" s="19"/>
      <c r="KA108" s="19"/>
      <c r="KB108" s="47"/>
      <c r="KC108" s="19"/>
      <c r="KD108" s="1"/>
      <c r="KE108" s="19"/>
    </row>
    <row r="109" spans="1:376" x14ac:dyDescent="0.2">
      <c r="A109" s="196">
        <f t="shared" si="58"/>
        <v>42767</v>
      </c>
      <c r="B109" s="66">
        <f t="shared" si="49"/>
        <v>128011.04864567</v>
      </c>
      <c r="C109" s="66">
        <f t="shared" si="72"/>
        <v>127757.74179805</v>
      </c>
      <c r="D109" s="77">
        <f t="shared" si="59"/>
        <v>4775.7</v>
      </c>
      <c r="E109" s="67">
        <f>VLOOKUP(A108,[1]Plan1!$DQ$117:$DS$314,3)</f>
        <v>4793.8500000000004</v>
      </c>
      <c r="F109" s="11">
        <f t="shared" si="60"/>
        <v>42761</v>
      </c>
      <c r="G109" s="73">
        <f t="shared" si="50"/>
        <v>3.8004899805266223E-3</v>
      </c>
      <c r="H109" s="11">
        <f t="shared" si="61"/>
        <v>42795</v>
      </c>
      <c r="I109" s="11">
        <f t="shared" si="51"/>
        <v>42795</v>
      </c>
      <c r="J109" s="1">
        <f t="shared" si="62"/>
        <v>23</v>
      </c>
      <c r="K109" s="1">
        <f t="shared" si="63"/>
        <v>5</v>
      </c>
      <c r="L109" s="66">
        <f t="shared" si="52"/>
        <v>1.0008249600000001</v>
      </c>
      <c r="M109" s="70">
        <f t="shared" si="73"/>
        <v>1.0029991</v>
      </c>
      <c r="N109" s="70">
        <f t="shared" si="67"/>
        <v>1.0074189904561794</v>
      </c>
      <c r="O109" s="66">
        <f t="shared" si="69"/>
        <v>1.0082500700000001</v>
      </c>
      <c r="P109" s="66">
        <f t="shared" si="53"/>
        <v>127863.13682472</v>
      </c>
      <c r="Q109" s="74">
        <f t="shared" si="54"/>
        <v>0</v>
      </c>
      <c r="R109" s="75">
        <f t="shared" si="70"/>
        <v>0</v>
      </c>
      <c r="S109" s="66">
        <f t="shared" si="71"/>
        <v>0</v>
      </c>
      <c r="T109" s="10">
        <f t="shared" si="64"/>
        <v>0.06</v>
      </c>
      <c r="U109" s="74">
        <f t="shared" si="68"/>
        <v>5</v>
      </c>
      <c r="V109" s="74">
        <v>252</v>
      </c>
      <c r="W109" s="70">
        <f t="shared" si="55"/>
        <v>1.001156798</v>
      </c>
      <c r="X109" s="66">
        <f t="shared" si="56"/>
        <v>147.91182094999999</v>
      </c>
      <c r="Y109" s="66">
        <v>0</v>
      </c>
      <c r="Z109" s="67">
        <f t="shared" si="57"/>
        <v>0</v>
      </c>
      <c r="AA109" s="68" t="str">
        <f t="shared" si="65"/>
        <v>A+INCORP J=</v>
      </c>
      <c r="AB109" s="11">
        <f t="shared" si="66"/>
        <v>42795</v>
      </c>
      <c r="AC109" s="3"/>
      <c r="AD109" s="16"/>
      <c r="AE109" s="17"/>
      <c r="AF109" s="36"/>
      <c r="AG109" s="19"/>
      <c r="AH109" s="19"/>
      <c r="AI109" s="41"/>
      <c r="AJ109" s="41"/>
      <c r="AK109" s="37"/>
      <c r="AL109" s="36"/>
      <c r="AM109" s="16"/>
      <c r="AN109" s="16"/>
      <c r="AO109" s="17"/>
      <c r="GG109" s="1"/>
      <c r="GH109" s="5"/>
      <c r="GI109" s="1"/>
      <c r="GJ109" s="1"/>
      <c r="GK109" s="22"/>
      <c r="GL109" s="21"/>
      <c r="GM109" s="39"/>
      <c r="GN109" s="39"/>
      <c r="GO109" s="39"/>
      <c r="GP109" s="39"/>
      <c r="GQ109" s="1"/>
      <c r="GR109" s="4"/>
      <c r="GS109" s="6"/>
      <c r="GT109" s="6"/>
      <c r="GU109" s="6"/>
      <c r="GV109" s="6"/>
      <c r="GW109" s="6"/>
      <c r="GX109" s="1"/>
      <c r="GY109" s="1"/>
      <c r="GZ109" s="5"/>
      <c r="HA109" s="5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40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7"/>
      <c r="JP109" s="1"/>
      <c r="JQ109" s="1"/>
      <c r="JR109" s="1"/>
      <c r="JS109" s="1"/>
      <c r="JT109" s="1"/>
      <c r="JU109" s="1"/>
      <c r="JV109" s="1"/>
      <c r="JW109" s="1"/>
      <c r="JX109" s="1"/>
      <c r="JY109" s="3"/>
      <c r="JZ109" s="19"/>
      <c r="KA109" s="19"/>
      <c r="KB109" s="47"/>
      <c r="KC109" s="19"/>
      <c r="KD109" s="1"/>
      <c r="KE109" s="19"/>
    </row>
    <row r="110" spans="1:376" x14ac:dyDescent="0.2">
      <c r="A110" s="196">
        <f t="shared" si="58"/>
        <v>42768</v>
      </c>
      <c r="B110" s="66">
        <f t="shared" si="49"/>
        <v>128061.7710471</v>
      </c>
      <c r="C110" s="66">
        <f t="shared" si="72"/>
        <v>127757.74179805</v>
      </c>
      <c r="D110" s="77">
        <f t="shared" si="59"/>
        <v>4775.7</v>
      </c>
      <c r="E110" s="67">
        <f>VLOOKUP(A109,[1]Plan1!$DQ$117:$DS$314,3)</f>
        <v>4793.8500000000004</v>
      </c>
      <c r="F110" s="11">
        <f t="shared" si="60"/>
        <v>42761</v>
      </c>
      <c r="G110" s="73">
        <f t="shared" si="50"/>
        <v>3.8004899805266223E-3</v>
      </c>
      <c r="H110" s="11">
        <f t="shared" si="61"/>
        <v>42795</v>
      </c>
      <c r="I110" s="11">
        <f t="shared" si="51"/>
        <v>42795</v>
      </c>
      <c r="J110" s="1">
        <f t="shared" si="62"/>
        <v>23</v>
      </c>
      <c r="K110" s="1">
        <f t="shared" si="63"/>
        <v>6</v>
      </c>
      <c r="L110" s="66">
        <f t="shared" si="52"/>
        <v>1.00099004</v>
      </c>
      <c r="M110" s="70">
        <f t="shared" si="73"/>
        <v>1.0029991</v>
      </c>
      <c r="N110" s="70">
        <f t="shared" si="67"/>
        <v>1.0074189904561794</v>
      </c>
      <c r="O110" s="66">
        <f t="shared" si="69"/>
        <v>1.00841637</v>
      </c>
      <c r="P110" s="66">
        <f t="shared" si="53"/>
        <v>127884.22707274</v>
      </c>
      <c r="Q110" s="74">
        <f t="shared" si="54"/>
        <v>0</v>
      </c>
      <c r="R110" s="75">
        <f t="shared" si="70"/>
        <v>0</v>
      </c>
      <c r="S110" s="66">
        <f t="shared" si="71"/>
        <v>0</v>
      </c>
      <c r="T110" s="10">
        <f t="shared" si="64"/>
        <v>0.06</v>
      </c>
      <c r="U110" s="74">
        <f t="shared" si="68"/>
        <v>6</v>
      </c>
      <c r="V110" s="74">
        <v>252</v>
      </c>
      <c r="W110" s="70">
        <f t="shared" si="55"/>
        <v>1.0013883180000001</v>
      </c>
      <c r="X110" s="66">
        <f t="shared" si="56"/>
        <v>177.54397435999999</v>
      </c>
      <c r="Y110" s="66">
        <v>0</v>
      </c>
      <c r="Z110" s="67">
        <f t="shared" si="57"/>
        <v>0</v>
      </c>
      <c r="AA110" s="68" t="str">
        <f t="shared" si="65"/>
        <v>A+INCORP J=</v>
      </c>
      <c r="AB110" s="11">
        <f t="shared" si="66"/>
        <v>42795</v>
      </c>
      <c r="AC110" s="3"/>
      <c r="AD110" s="16"/>
      <c r="AE110" s="17"/>
      <c r="AF110" s="36"/>
      <c r="AG110" s="19"/>
      <c r="AH110" s="19"/>
      <c r="AI110" s="41"/>
      <c r="AJ110" s="41"/>
      <c r="AK110" s="37"/>
      <c r="AL110" s="36"/>
      <c r="AM110" s="16"/>
      <c r="AN110" s="16"/>
      <c r="AO110" s="17"/>
      <c r="GG110" s="1"/>
      <c r="GH110" s="5"/>
      <c r="GI110" s="1"/>
      <c r="GJ110" s="1"/>
      <c r="GK110" s="22"/>
      <c r="GL110" s="21"/>
      <c r="GM110" s="39"/>
      <c r="GN110" s="39"/>
      <c r="GO110" s="39"/>
      <c r="GP110" s="39"/>
      <c r="GQ110" s="1"/>
      <c r="GR110" s="4"/>
      <c r="GS110" s="6"/>
      <c r="GT110" s="6"/>
      <c r="GU110" s="6"/>
      <c r="GV110" s="6"/>
      <c r="GW110" s="6"/>
      <c r="GX110" s="1"/>
      <c r="GY110" s="1"/>
      <c r="GZ110" s="5"/>
      <c r="HA110" s="5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40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7"/>
      <c r="JP110" s="1"/>
      <c r="JQ110" s="1"/>
      <c r="JR110" s="1"/>
      <c r="JS110" s="1"/>
      <c r="JT110" s="1"/>
      <c r="JU110" s="1"/>
      <c r="JV110" s="1"/>
      <c r="JW110" s="1"/>
      <c r="JX110" s="1"/>
      <c r="JY110" s="3"/>
      <c r="JZ110" s="19"/>
      <c r="KA110" s="19"/>
      <c r="KB110" s="47"/>
      <c r="KC110" s="19"/>
      <c r="KD110" s="1"/>
      <c r="KE110" s="19"/>
    </row>
    <row r="111" spans="1:376" x14ac:dyDescent="0.2">
      <c r="A111" s="196">
        <f t="shared" si="58"/>
        <v>42769</v>
      </c>
      <c r="B111" s="66">
        <f t="shared" si="49"/>
        <v>128112.51255242001</v>
      </c>
      <c r="C111" s="66">
        <f t="shared" si="72"/>
        <v>127757.74179805</v>
      </c>
      <c r="D111" s="77">
        <f t="shared" si="59"/>
        <v>4775.7</v>
      </c>
      <c r="E111" s="67">
        <f>VLOOKUP(A110,[1]Plan1!$DQ$117:$DS$314,3)</f>
        <v>4793.8500000000004</v>
      </c>
      <c r="F111" s="11">
        <f t="shared" si="60"/>
        <v>42761</v>
      </c>
      <c r="G111" s="73">
        <f t="shared" si="50"/>
        <v>3.8004899805266223E-3</v>
      </c>
      <c r="H111" s="11">
        <f t="shared" si="61"/>
        <v>42795</v>
      </c>
      <c r="I111" s="11">
        <f t="shared" si="51"/>
        <v>42795</v>
      </c>
      <c r="J111" s="1">
        <f t="shared" si="62"/>
        <v>23</v>
      </c>
      <c r="K111" s="1">
        <f t="shared" si="63"/>
        <v>7</v>
      </c>
      <c r="L111" s="66">
        <f t="shared" si="52"/>
        <v>1.0011551400000001</v>
      </c>
      <c r="M111" s="70">
        <f t="shared" si="73"/>
        <v>1.0029991</v>
      </c>
      <c r="N111" s="70">
        <f t="shared" si="67"/>
        <v>1.0074189904561794</v>
      </c>
      <c r="O111" s="66">
        <f t="shared" si="69"/>
        <v>1.0085827000000001</v>
      </c>
      <c r="P111" s="66">
        <f t="shared" si="53"/>
        <v>127905.31987591001</v>
      </c>
      <c r="Q111" s="74">
        <f t="shared" si="54"/>
        <v>0</v>
      </c>
      <c r="R111" s="75">
        <f t="shared" si="70"/>
        <v>0</v>
      </c>
      <c r="S111" s="66">
        <f t="shared" si="71"/>
        <v>0</v>
      </c>
      <c r="T111" s="10">
        <f t="shared" si="64"/>
        <v>0.06</v>
      </c>
      <c r="U111" s="74">
        <f t="shared" si="68"/>
        <v>7</v>
      </c>
      <c r="V111" s="74">
        <v>252</v>
      </c>
      <c r="W111" s="70">
        <f t="shared" si="55"/>
        <v>1.001619891</v>
      </c>
      <c r="X111" s="66">
        <f t="shared" si="56"/>
        <v>207.19267651000001</v>
      </c>
      <c r="Y111" s="66">
        <v>0</v>
      </c>
      <c r="Z111" s="67">
        <f t="shared" si="57"/>
        <v>0</v>
      </c>
      <c r="AA111" s="68" t="str">
        <f t="shared" si="65"/>
        <v>A+INCORP J=</v>
      </c>
      <c r="AB111" s="11">
        <f t="shared" si="66"/>
        <v>42795</v>
      </c>
      <c r="AC111" s="3"/>
      <c r="AD111" s="16"/>
      <c r="AE111" s="17"/>
      <c r="AF111" s="36"/>
      <c r="AG111" s="19"/>
      <c r="AH111" s="19"/>
      <c r="AI111" s="41"/>
      <c r="AJ111" s="41"/>
      <c r="AK111" s="37"/>
      <c r="AL111" s="36"/>
      <c r="AM111" s="16"/>
      <c r="AN111" s="16"/>
      <c r="AO111" s="17"/>
      <c r="GG111" s="1"/>
      <c r="GH111" s="5"/>
      <c r="GI111" s="1"/>
      <c r="GJ111" s="1"/>
      <c r="GK111" s="22"/>
      <c r="GL111" s="21"/>
      <c r="GM111" s="39"/>
      <c r="GN111" s="39"/>
      <c r="GO111" s="39"/>
      <c r="GP111" s="39"/>
      <c r="GQ111" s="1"/>
      <c r="GR111" s="4"/>
      <c r="GS111" s="6"/>
      <c r="GT111" s="6"/>
      <c r="GU111" s="6"/>
      <c r="GV111" s="6"/>
      <c r="GW111" s="6"/>
      <c r="GX111" s="1"/>
      <c r="GY111" s="1"/>
      <c r="GZ111" s="5"/>
      <c r="HA111" s="5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40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7"/>
      <c r="JP111" s="1"/>
      <c r="JQ111" s="1"/>
      <c r="JR111" s="1"/>
      <c r="JS111" s="1"/>
      <c r="JT111" s="1"/>
      <c r="JU111" s="1"/>
      <c r="JV111" s="1"/>
      <c r="JW111" s="1"/>
      <c r="JX111" s="1"/>
      <c r="JY111" s="3"/>
      <c r="JZ111" s="19"/>
      <c r="KA111" s="19"/>
      <c r="KB111" s="47"/>
      <c r="KC111" s="19"/>
      <c r="KD111" s="1"/>
      <c r="KE111" s="19"/>
    </row>
    <row r="112" spans="1:376" x14ac:dyDescent="0.2">
      <c r="A112" s="196">
        <f t="shared" si="58"/>
        <v>42770</v>
      </c>
      <c r="B112" s="66">
        <f t="shared" si="49"/>
        <v>128163.27470258001</v>
      </c>
      <c r="C112" s="66">
        <f t="shared" si="72"/>
        <v>127757.74179805</v>
      </c>
      <c r="D112" s="77">
        <f t="shared" si="59"/>
        <v>4775.7</v>
      </c>
      <c r="E112" s="67">
        <f>VLOOKUP(A111,[1]Plan1!$DQ$117:$DS$314,3)</f>
        <v>4793.8500000000004</v>
      </c>
      <c r="F112" s="11">
        <f t="shared" si="60"/>
        <v>42761</v>
      </c>
      <c r="G112" s="73">
        <f t="shared" si="50"/>
        <v>3.8004899805266223E-3</v>
      </c>
      <c r="H112" s="11">
        <f t="shared" si="61"/>
        <v>42795</v>
      </c>
      <c r="I112" s="11">
        <f t="shared" si="51"/>
        <v>42795</v>
      </c>
      <c r="J112" s="1">
        <f t="shared" si="62"/>
        <v>23</v>
      </c>
      <c r="K112" s="1">
        <f t="shared" si="63"/>
        <v>8</v>
      </c>
      <c r="L112" s="66">
        <f t="shared" si="52"/>
        <v>1.0013202699999999</v>
      </c>
      <c r="M112" s="70">
        <f t="shared" si="73"/>
        <v>1.0029991</v>
      </c>
      <c r="N112" s="70">
        <f t="shared" si="67"/>
        <v>1.0074189904561794</v>
      </c>
      <c r="O112" s="66">
        <f t="shared" si="69"/>
        <v>1.00874905</v>
      </c>
      <c r="P112" s="66">
        <f t="shared" si="53"/>
        <v>127926.41651181001</v>
      </c>
      <c r="Q112" s="74">
        <f t="shared" si="54"/>
        <v>0</v>
      </c>
      <c r="R112" s="75">
        <f t="shared" si="70"/>
        <v>0</v>
      </c>
      <c r="S112" s="66">
        <f t="shared" si="71"/>
        <v>0</v>
      </c>
      <c r="T112" s="10">
        <f t="shared" si="64"/>
        <v>0.06</v>
      </c>
      <c r="U112" s="74">
        <f t="shared" si="68"/>
        <v>8</v>
      </c>
      <c r="V112" s="74">
        <v>252</v>
      </c>
      <c r="W112" s="70">
        <f t="shared" si="55"/>
        <v>1.0018515189999999</v>
      </c>
      <c r="X112" s="66">
        <f t="shared" si="56"/>
        <v>236.85819076999999</v>
      </c>
      <c r="Y112" s="66">
        <v>0</v>
      </c>
      <c r="Z112" s="67">
        <f t="shared" si="57"/>
        <v>0</v>
      </c>
      <c r="AA112" s="68" t="str">
        <f t="shared" si="65"/>
        <v>A+INCORP J=</v>
      </c>
      <c r="AB112" s="11">
        <f t="shared" si="66"/>
        <v>42795</v>
      </c>
      <c r="AC112" s="3"/>
      <c r="AD112" s="16"/>
      <c r="AE112" s="17"/>
      <c r="AF112" s="36"/>
      <c r="AG112" s="19"/>
      <c r="AH112" s="19"/>
      <c r="AI112" s="41"/>
      <c r="AJ112" s="41"/>
      <c r="AK112" s="37"/>
      <c r="AL112" s="36"/>
      <c r="AM112" s="16"/>
      <c r="AN112" s="16"/>
      <c r="AO112" s="17"/>
      <c r="GG112" s="1"/>
      <c r="GH112" s="5"/>
      <c r="GI112" s="1"/>
      <c r="GJ112" s="1"/>
      <c r="GK112" s="22"/>
      <c r="GL112" s="21"/>
      <c r="GM112" s="39"/>
      <c r="GN112" s="39"/>
      <c r="GO112" s="39"/>
      <c r="GP112" s="39"/>
      <c r="GQ112" s="1"/>
      <c r="GR112" s="4"/>
      <c r="GS112" s="6"/>
      <c r="GT112" s="6"/>
      <c r="GU112" s="6"/>
      <c r="GV112" s="6"/>
      <c r="GW112" s="6"/>
      <c r="GX112" s="1"/>
      <c r="GY112" s="1"/>
      <c r="GZ112" s="5"/>
      <c r="HA112" s="5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40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7"/>
      <c r="JP112" s="1"/>
      <c r="JQ112" s="1"/>
      <c r="JR112" s="1"/>
      <c r="JS112" s="1"/>
      <c r="JT112" s="1"/>
      <c r="JU112" s="1"/>
      <c r="JV112" s="1"/>
      <c r="JW112" s="1"/>
      <c r="JX112" s="1"/>
      <c r="JY112" s="3"/>
      <c r="JZ112" s="19"/>
      <c r="KA112" s="19"/>
      <c r="KB112" s="47"/>
      <c r="KC112" s="19"/>
      <c r="KD112" s="1"/>
      <c r="KE112" s="19"/>
    </row>
    <row r="113" spans="1:291" x14ac:dyDescent="0.2">
      <c r="A113" s="196">
        <f t="shared" si="58"/>
        <v>42771</v>
      </c>
      <c r="B113" s="66">
        <f t="shared" si="49"/>
        <v>128163.27470258001</v>
      </c>
      <c r="C113" s="66">
        <f t="shared" si="72"/>
        <v>127757.74179805</v>
      </c>
      <c r="D113" s="77">
        <f t="shared" si="59"/>
        <v>4775.7</v>
      </c>
      <c r="E113" s="67">
        <f>VLOOKUP(A112,[1]Plan1!$DQ$117:$DS$314,3)</f>
        <v>4793.8500000000004</v>
      </c>
      <c r="F113" s="11">
        <f t="shared" si="60"/>
        <v>42761</v>
      </c>
      <c r="G113" s="73">
        <f t="shared" si="50"/>
        <v>3.8004899805266223E-3</v>
      </c>
      <c r="H113" s="11">
        <f t="shared" si="61"/>
        <v>42795</v>
      </c>
      <c r="I113" s="11">
        <f t="shared" si="51"/>
        <v>42795</v>
      </c>
      <c r="J113" s="1">
        <f t="shared" si="62"/>
        <v>23</v>
      </c>
      <c r="K113" s="1">
        <f t="shared" si="63"/>
        <v>8</v>
      </c>
      <c r="L113" s="66">
        <f t="shared" si="52"/>
        <v>1.0013202699999999</v>
      </c>
      <c r="M113" s="70">
        <f t="shared" si="73"/>
        <v>1.0029991</v>
      </c>
      <c r="N113" s="70">
        <f t="shared" si="67"/>
        <v>1.0074189904561794</v>
      </c>
      <c r="O113" s="66">
        <f t="shared" si="69"/>
        <v>1.00874905</v>
      </c>
      <c r="P113" s="66">
        <f t="shared" si="53"/>
        <v>127926.41651181001</v>
      </c>
      <c r="Q113" s="74">
        <f t="shared" si="54"/>
        <v>0</v>
      </c>
      <c r="R113" s="75">
        <f t="shared" si="70"/>
        <v>0</v>
      </c>
      <c r="S113" s="66">
        <f t="shared" si="71"/>
        <v>0</v>
      </c>
      <c r="T113" s="10">
        <f t="shared" si="64"/>
        <v>0.06</v>
      </c>
      <c r="U113" s="74">
        <f t="shared" si="68"/>
        <v>8</v>
      </c>
      <c r="V113" s="74">
        <v>252</v>
      </c>
      <c r="W113" s="70">
        <f t="shared" si="55"/>
        <v>1.0018515189999999</v>
      </c>
      <c r="X113" s="66">
        <f t="shared" si="56"/>
        <v>236.85819076999999</v>
      </c>
      <c r="Y113" s="66">
        <v>0</v>
      </c>
      <c r="Z113" s="67">
        <f t="shared" si="57"/>
        <v>0</v>
      </c>
      <c r="AA113" s="68" t="str">
        <f t="shared" si="65"/>
        <v>A+INCORP J=</v>
      </c>
      <c r="AB113" s="11">
        <f t="shared" si="66"/>
        <v>42795</v>
      </c>
      <c r="AC113" s="3"/>
      <c r="AD113" s="16"/>
      <c r="AE113" s="17"/>
      <c r="AF113" s="36"/>
      <c r="AG113" s="19"/>
      <c r="AH113" s="19"/>
      <c r="AI113" s="41"/>
      <c r="AJ113" s="41"/>
      <c r="AK113" s="37"/>
      <c r="AL113" s="36"/>
      <c r="AM113" s="16"/>
      <c r="AN113" s="16"/>
      <c r="AO113" s="17"/>
      <c r="GG113" s="1"/>
      <c r="GH113" s="5"/>
      <c r="GI113" s="1"/>
      <c r="GJ113" s="1"/>
      <c r="GK113" s="22"/>
      <c r="GL113" s="21"/>
      <c r="GM113" s="39"/>
      <c r="GN113" s="39"/>
      <c r="GO113" s="39"/>
      <c r="GP113" s="39"/>
      <c r="GQ113" s="1"/>
      <c r="GR113" s="4"/>
      <c r="GS113" s="6"/>
      <c r="GT113" s="6"/>
      <c r="GU113" s="6"/>
      <c r="GV113" s="6"/>
      <c r="GW113" s="6"/>
      <c r="GX113" s="1"/>
      <c r="GY113" s="1"/>
      <c r="GZ113" s="5"/>
      <c r="HA113" s="5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40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7"/>
      <c r="JP113" s="1"/>
      <c r="JQ113" s="1"/>
      <c r="JR113" s="1"/>
      <c r="JS113" s="1"/>
      <c r="JT113" s="1"/>
      <c r="JU113" s="1"/>
      <c r="JV113" s="1"/>
      <c r="JW113" s="1"/>
      <c r="JX113" s="1"/>
      <c r="JY113" s="3"/>
      <c r="JZ113" s="19"/>
      <c r="KA113" s="19"/>
      <c r="KB113" s="47"/>
      <c r="KC113" s="19"/>
      <c r="KD113" s="1"/>
      <c r="KE113" s="46"/>
    </row>
    <row r="114" spans="1:291" x14ac:dyDescent="0.2">
      <c r="A114" s="196">
        <f t="shared" si="58"/>
        <v>42772</v>
      </c>
      <c r="B114" s="66">
        <f t="shared" si="49"/>
        <v>128163.27470258001</v>
      </c>
      <c r="C114" s="66">
        <f t="shared" si="72"/>
        <v>127757.74179805</v>
      </c>
      <c r="D114" s="77">
        <f t="shared" si="59"/>
        <v>4775.7</v>
      </c>
      <c r="E114" s="67">
        <f>VLOOKUP(A113,[1]Plan1!$DQ$117:$DS$314,3)</f>
        <v>4793.8500000000004</v>
      </c>
      <c r="F114" s="11">
        <f t="shared" si="60"/>
        <v>42761</v>
      </c>
      <c r="G114" s="73">
        <f t="shared" si="50"/>
        <v>3.8004899805266223E-3</v>
      </c>
      <c r="H114" s="11">
        <f t="shared" si="61"/>
        <v>42795</v>
      </c>
      <c r="I114" s="11">
        <f t="shared" si="51"/>
        <v>42795</v>
      </c>
      <c r="J114" s="1">
        <f t="shared" si="62"/>
        <v>23</v>
      </c>
      <c r="K114" s="1">
        <f t="shared" si="63"/>
        <v>8</v>
      </c>
      <c r="L114" s="66">
        <f t="shared" si="52"/>
        <v>1.0013202699999999</v>
      </c>
      <c r="M114" s="70">
        <f t="shared" si="73"/>
        <v>1.0029991</v>
      </c>
      <c r="N114" s="70">
        <f t="shared" si="67"/>
        <v>1.0074189904561794</v>
      </c>
      <c r="O114" s="66">
        <f t="shared" si="69"/>
        <v>1.00874905</v>
      </c>
      <c r="P114" s="66">
        <f t="shared" si="53"/>
        <v>127926.41651181001</v>
      </c>
      <c r="Q114" s="74">
        <f t="shared" si="54"/>
        <v>0</v>
      </c>
      <c r="R114" s="75">
        <f t="shared" si="70"/>
        <v>0</v>
      </c>
      <c r="S114" s="66">
        <f t="shared" si="71"/>
        <v>0</v>
      </c>
      <c r="T114" s="10">
        <f t="shared" si="64"/>
        <v>0.06</v>
      </c>
      <c r="U114" s="74">
        <f t="shared" si="68"/>
        <v>8</v>
      </c>
      <c r="V114" s="74">
        <v>252</v>
      </c>
      <c r="W114" s="70">
        <f t="shared" si="55"/>
        <v>1.0018515189999999</v>
      </c>
      <c r="X114" s="66">
        <f t="shared" si="56"/>
        <v>236.85819076999999</v>
      </c>
      <c r="Y114" s="66">
        <v>0</v>
      </c>
      <c r="Z114" s="67">
        <f t="shared" si="57"/>
        <v>0</v>
      </c>
      <c r="AA114" s="68" t="str">
        <f t="shared" si="65"/>
        <v>A+INCORP J=</v>
      </c>
      <c r="AB114" s="11">
        <f t="shared" si="66"/>
        <v>42795</v>
      </c>
      <c r="AC114" s="3"/>
      <c r="AD114" s="16"/>
      <c r="AE114" s="17"/>
      <c r="AF114" s="36"/>
      <c r="AG114" s="19"/>
      <c r="AH114" s="19"/>
      <c r="AI114" s="41"/>
      <c r="AJ114" s="41"/>
      <c r="AK114" s="37"/>
      <c r="AL114" s="36"/>
      <c r="AM114" s="16"/>
      <c r="AN114" s="16"/>
      <c r="AO114" s="17"/>
      <c r="GG114" s="1"/>
      <c r="GH114" s="5"/>
      <c r="GI114" s="1"/>
      <c r="GJ114" s="1"/>
      <c r="GK114" s="1"/>
      <c r="GL114" s="1"/>
      <c r="GM114" s="1"/>
      <c r="GN114" s="1"/>
      <c r="GO114" s="1"/>
      <c r="GP114" s="1"/>
      <c r="GQ114" s="1"/>
      <c r="GR114" s="4"/>
      <c r="GS114" s="6"/>
      <c r="GT114" s="6"/>
      <c r="GU114" s="6"/>
      <c r="GV114" s="6"/>
      <c r="GW114" s="6"/>
      <c r="GX114" s="1"/>
      <c r="GY114" s="1"/>
      <c r="GZ114" s="5"/>
      <c r="HA114" s="5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40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7"/>
      <c r="JP114" s="1"/>
      <c r="JQ114" s="1"/>
      <c r="JR114" s="1"/>
      <c r="JS114" s="1"/>
      <c r="JT114" s="1"/>
      <c r="JU114" s="1"/>
      <c r="JV114" s="1"/>
      <c r="JW114" s="1"/>
      <c r="JX114" s="1"/>
      <c r="JY114" s="3"/>
      <c r="JZ114" s="19"/>
      <c r="KA114" s="19"/>
      <c r="KB114" s="47"/>
      <c r="KC114" s="19"/>
      <c r="KD114" s="1"/>
      <c r="KE114" s="19"/>
    </row>
    <row r="115" spans="1:291" x14ac:dyDescent="0.2">
      <c r="A115" s="196">
        <f t="shared" si="58"/>
        <v>42773</v>
      </c>
      <c r="B115" s="66">
        <f t="shared" si="49"/>
        <v>128214.05711986001</v>
      </c>
      <c r="C115" s="66">
        <f t="shared" si="72"/>
        <v>127757.74179805</v>
      </c>
      <c r="D115" s="77">
        <f t="shared" si="59"/>
        <v>4775.7</v>
      </c>
      <c r="E115" s="67">
        <f>VLOOKUP(A114,[1]Plan1!$DQ$117:$DS$314,3)</f>
        <v>4793.8500000000004</v>
      </c>
      <c r="F115" s="11">
        <f t="shared" si="60"/>
        <v>42761</v>
      </c>
      <c r="G115" s="73">
        <f t="shared" si="50"/>
        <v>3.8004899805266223E-3</v>
      </c>
      <c r="H115" s="11">
        <f t="shared" si="61"/>
        <v>42795</v>
      </c>
      <c r="I115" s="11">
        <f t="shared" si="51"/>
        <v>42795</v>
      </c>
      <c r="J115" s="1">
        <f t="shared" si="62"/>
        <v>23</v>
      </c>
      <c r="K115" s="1">
        <f t="shared" si="63"/>
        <v>9</v>
      </c>
      <c r="L115" s="66">
        <f t="shared" si="52"/>
        <v>1.00148543</v>
      </c>
      <c r="M115" s="70">
        <f t="shared" si="73"/>
        <v>1.0029991</v>
      </c>
      <c r="N115" s="70">
        <f t="shared" si="67"/>
        <v>1.0074189904561794</v>
      </c>
      <c r="O115" s="66">
        <f t="shared" si="69"/>
        <v>1.00891544</v>
      </c>
      <c r="P115" s="66">
        <f t="shared" si="53"/>
        <v>127947.51698044001</v>
      </c>
      <c r="Q115" s="74">
        <f t="shared" si="54"/>
        <v>0</v>
      </c>
      <c r="R115" s="75">
        <f t="shared" si="70"/>
        <v>0</v>
      </c>
      <c r="S115" s="66">
        <f t="shared" si="71"/>
        <v>0</v>
      </c>
      <c r="T115" s="10">
        <f t="shared" si="64"/>
        <v>0.06</v>
      </c>
      <c r="U115" s="74">
        <f t="shared" si="68"/>
        <v>9</v>
      </c>
      <c r="V115" s="74">
        <v>252</v>
      </c>
      <c r="W115" s="70">
        <f t="shared" si="55"/>
        <v>1.0020831990000001</v>
      </c>
      <c r="X115" s="66">
        <f t="shared" si="56"/>
        <v>266.54013942</v>
      </c>
      <c r="Y115" s="66">
        <v>0</v>
      </c>
      <c r="Z115" s="67">
        <f t="shared" si="57"/>
        <v>0</v>
      </c>
      <c r="AA115" s="68" t="str">
        <f t="shared" si="65"/>
        <v>A+INCORP J=</v>
      </c>
      <c r="AB115" s="11">
        <f t="shared" si="66"/>
        <v>42795</v>
      </c>
      <c r="AC115" s="3"/>
      <c r="AD115" s="54"/>
      <c r="GG115" s="1"/>
      <c r="GH115" s="5"/>
      <c r="GI115" s="1"/>
      <c r="GJ115" s="1"/>
      <c r="GK115" s="1"/>
      <c r="GL115" s="1"/>
      <c r="GM115" s="1"/>
      <c r="GN115" s="1"/>
      <c r="GO115" s="1"/>
      <c r="GP115" s="1"/>
      <c r="GQ115" s="1"/>
      <c r="GR115" s="4"/>
      <c r="GS115" s="6"/>
      <c r="GT115" s="6"/>
      <c r="GU115" s="6"/>
      <c r="GV115" s="6"/>
      <c r="GW115" s="6"/>
      <c r="GX115" s="1"/>
      <c r="GY115" s="1"/>
      <c r="GZ115" s="5"/>
      <c r="HA115" s="5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40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7"/>
      <c r="JP115" s="1"/>
      <c r="JQ115" s="1"/>
      <c r="JR115" s="1"/>
      <c r="JS115" s="1"/>
      <c r="JT115" s="1"/>
      <c r="JU115" s="1"/>
      <c r="JV115" s="1"/>
      <c r="JW115" s="1"/>
      <c r="JX115" s="1"/>
      <c r="JY115" s="3"/>
      <c r="JZ115" s="19"/>
      <c r="KA115" s="19"/>
      <c r="KB115" s="47"/>
      <c r="KC115" s="19"/>
      <c r="KD115" s="1"/>
      <c r="KE115" s="19"/>
    </row>
    <row r="116" spans="1:291" x14ac:dyDescent="0.2">
      <c r="A116" s="196">
        <f t="shared" si="58"/>
        <v>42774</v>
      </c>
      <c r="B116" s="66">
        <f t="shared" si="49"/>
        <v>128264.85891361001</v>
      </c>
      <c r="C116" s="66">
        <f t="shared" si="72"/>
        <v>127757.74179805</v>
      </c>
      <c r="D116" s="77">
        <f t="shared" si="59"/>
        <v>4775.7</v>
      </c>
      <c r="E116" s="67">
        <f>VLOOKUP(A115,[1]Plan1!$DQ$117:$DS$314,3)</f>
        <v>4793.8500000000004</v>
      </c>
      <c r="F116" s="11">
        <f t="shared" si="60"/>
        <v>42761</v>
      </c>
      <c r="G116" s="73">
        <f t="shared" si="50"/>
        <v>3.8004899805266223E-3</v>
      </c>
      <c r="H116" s="11">
        <f t="shared" si="61"/>
        <v>42795</v>
      </c>
      <c r="I116" s="11">
        <f t="shared" si="51"/>
        <v>42795</v>
      </c>
      <c r="J116" s="1">
        <f t="shared" si="62"/>
        <v>23</v>
      </c>
      <c r="K116" s="1">
        <f t="shared" si="63"/>
        <v>10</v>
      </c>
      <c r="L116" s="66">
        <f t="shared" si="52"/>
        <v>1.00165061</v>
      </c>
      <c r="M116" s="70">
        <f t="shared" si="73"/>
        <v>1.0029991</v>
      </c>
      <c r="N116" s="70">
        <f t="shared" si="67"/>
        <v>1.0074189904561794</v>
      </c>
      <c r="O116" s="66">
        <f t="shared" si="69"/>
        <v>1.0090818399999999</v>
      </c>
      <c r="P116" s="66">
        <f t="shared" si="53"/>
        <v>127968.62000423</v>
      </c>
      <c r="Q116" s="74">
        <f t="shared" si="54"/>
        <v>0</v>
      </c>
      <c r="R116" s="75">
        <f t="shared" si="70"/>
        <v>0</v>
      </c>
      <c r="S116" s="66">
        <f t="shared" si="71"/>
        <v>0</v>
      </c>
      <c r="T116" s="10">
        <f t="shared" si="64"/>
        <v>0.06</v>
      </c>
      <c r="U116" s="74">
        <f t="shared" si="68"/>
        <v>10</v>
      </c>
      <c r="V116" s="74">
        <v>252</v>
      </c>
      <c r="W116" s="70">
        <f t="shared" si="55"/>
        <v>1.0023149339999999</v>
      </c>
      <c r="X116" s="66">
        <f t="shared" si="56"/>
        <v>296.23890938</v>
      </c>
      <c r="Y116" s="66">
        <v>0</v>
      </c>
      <c r="Z116" s="67">
        <f t="shared" si="57"/>
        <v>0</v>
      </c>
      <c r="AA116" s="68" t="str">
        <f t="shared" si="65"/>
        <v>A+INCORP J=</v>
      </c>
      <c r="AB116" s="11">
        <f t="shared" si="66"/>
        <v>42795</v>
      </c>
      <c r="AC116" s="3"/>
      <c r="AD116" s="54"/>
      <c r="GG116" s="1"/>
      <c r="GH116" s="5"/>
      <c r="GI116" s="1"/>
      <c r="GJ116" s="1"/>
      <c r="GK116" s="1"/>
      <c r="GL116" s="1"/>
      <c r="GM116" s="1"/>
      <c r="GN116" s="1"/>
      <c r="GO116" s="1"/>
      <c r="GP116" s="1"/>
      <c r="GQ116" s="1"/>
      <c r="GR116" s="4"/>
      <c r="GS116" s="6"/>
      <c r="GT116" s="6"/>
      <c r="GU116" s="6"/>
      <c r="GV116" s="6"/>
      <c r="GW116" s="6"/>
      <c r="GX116" s="1"/>
      <c r="GY116" s="1"/>
      <c r="GZ116" s="5"/>
      <c r="HA116" s="5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40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7"/>
      <c r="JP116" s="1"/>
      <c r="JQ116" s="1"/>
      <c r="JR116" s="1"/>
      <c r="JS116" s="1"/>
      <c r="JT116" s="1"/>
      <c r="JU116" s="1"/>
      <c r="JV116" s="1"/>
      <c r="JW116" s="1"/>
      <c r="JX116" s="1"/>
      <c r="JY116" s="3"/>
      <c r="JZ116" s="19"/>
      <c r="KA116" s="19"/>
      <c r="KB116" s="47"/>
      <c r="KC116" s="19"/>
      <c r="KD116" s="1"/>
      <c r="KE116" s="19"/>
    </row>
    <row r="117" spans="1:291" x14ac:dyDescent="0.2">
      <c r="A117" s="196">
        <f t="shared" si="58"/>
        <v>42775</v>
      </c>
      <c r="B117" s="66">
        <f t="shared" si="49"/>
        <v>128315.68098593999</v>
      </c>
      <c r="C117" s="66">
        <f t="shared" si="72"/>
        <v>127757.74179805</v>
      </c>
      <c r="D117" s="77">
        <f t="shared" si="59"/>
        <v>4775.7</v>
      </c>
      <c r="E117" s="67">
        <f>VLOOKUP(A116,[1]Plan1!$DQ$117:$DS$314,3)</f>
        <v>4793.8500000000004</v>
      </c>
      <c r="F117" s="11">
        <f t="shared" si="60"/>
        <v>42761</v>
      </c>
      <c r="G117" s="73">
        <f t="shared" si="50"/>
        <v>3.8004899805266223E-3</v>
      </c>
      <c r="H117" s="11">
        <f t="shared" si="61"/>
        <v>42795</v>
      </c>
      <c r="I117" s="11">
        <f t="shared" si="51"/>
        <v>42795</v>
      </c>
      <c r="J117" s="1">
        <f t="shared" si="62"/>
        <v>23</v>
      </c>
      <c r="K117" s="1">
        <f t="shared" si="63"/>
        <v>11</v>
      </c>
      <c r="L117" s="66">
        <f t="shared" si="52"/>
        <v>1.00181582</v>
      </c>
      <c r="M117" s="70">
        <f t="shared" si="73"/>
        <v>1.0029991</v>
      </c>
      <c r="N117" s="70">
        <f t="shared" si="67"/>
        <v>1.0074189904561794</v>
      </c>
      <c r="O117" s="66">
        <f t="shared" si="69"/>
        <v>1.00924828</v>
      </c>
      <c r="P117" s="66">
        <f t="shared" si="53"/>
        <v>127989.72686076</v>
      </c>
      <c r="Q117" s="74">
        <f t="shared" si="54"/>
        <v>0</v>
      </c>
      <c r="R117" s="75">
        <f t="shared" si="70"/>
        <v>0</v>
      </c>
      <c r="S117" s="66">
        <f t="shared" si="71"/>
        <v>0</v>
      </c>
      <c r="T117" s="10">
        <f t="shared" si="64"/>
        <v>0.06</v>
      </c>
      <c r="U117" s="74">
        <f t="shared" si="68"/>
        <v>11</v>
      </c>
      <c r="V117" s="74">
        <v>252</v>
      </c>
      <c r="W117" s="70">
        <f t="shared" si="55"/>
        <v>1.0025467210000001</v>
      </c>
      <c r="X117" s="66">
        <f t="shared" si="56"/>
        <v>325.95412518000001</v>
      </c>
      <c r="Y117" s="66">
        <v>0</v>
      </c>
      <c r="Z117" s="67">
        <f t="shared" si="57"/>
        <v>0</v>
      </c>
      <c r="AA117" s="68" t="str">
        <f t="shared" si="65"/>
        <v>A+INCORP J=</v>
      </c>
      <c r="AB117" s="11">
        <f t="shared" si="66"/>
        <v>42795</v>
      </c>
      <c r="AC117" s="3"/>
      <c r="AD117" s="54"/>
      <c r="AE117" s="53" t="s">
        <v>106</v>
      </c>
      <c r="AF117" s="47"/>
      <c r="AI117" s="32"/>
      <c r="AJ117" s="31" t="s">
        <v>107</v>
      </c>
      <c r="AK117" s="55" t="s">
        <v>108</v>
      </c>
      <c r="AL117" s="18" t="s">
        <v>109</v>
      </c>
      <c r="AM117" s="56" t="s">
        <v>110</v>
      </c>
      <c r="AN117" s="56"/>
      <c r="AO117" s="57" t="s">
        <v>111</v>
      </c>
      <c r="GG117" s="1"/>
      <c r="GH117" s="5"/>
      <c r="GI117" s="1"/>
      <c r="GJ117" s="1"/>
      <c r="GK117" s="1"/>
      <c r="GL117" s="1"/>
      <c r="GM117" s="1"/>
      <c r="GN117" s="1"/>
      <c r="GO117" s="1"/>
      <c r="GP117" s="1"/>
      <c r="GQ117" s="1"/>
      <c r="GR117" s="4"/>
      <c r="GS117" s="6"/>
      <c r="GT117" s="6"/>
      <c r="GU117" s="6"/>
      <c r="GV117" s="6"/>
      <c r="GW117" s="6"/>
      <c r="GX117" s="1"/>
      <c r="GY117" s="1"/>
      <c r="GZ117" s="5"/>
      <c r="HA117" s="5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40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7"/>
      <c r="JP117" s="1"/>
      <c r="JQ117" s="1"/>
      <c r="JR117" s="1"/>
      <c r="JS117" s="1"/>
      <c r="JT117" s="1"/>
      <c r="JU117" s="1"/>
      <c r="JV117" s="1"/>
      <c r="JW117" s="1"/>
      <c r="JX117" s="1"/>
      <c r="JY117" s="3"/>
      <c r="JZ117" s="19"/>
      <c r="KA117" s="19"/>
      <c r="KB117" s="47"/>
      <c r="KC117" s="19"/>
      <c r="KD117" s="1"/>
      <c r="KE117" s="19"/>
    </row>
    <row r="118" spans="1:291" x14ac:dyDescent="0.2">
      <c r="A118" s="196">
        <f t="shared" si="58"/>
        <v>42776</v>
      </c>
      <c r="B118" s="66">
        <f t="shared" si="49"/>
        <v>128366.52372682</v>
      </c>
      <c r="C118" s="66">
        <f t="shared" si="72"/>
        <v>127757.74179805</v>
      </c>
      <c r="D118" s="77">
        <f t="shared" si="59"/>
        <v>4775.7</v>
      </c>
      <c r="E118" s="67">
        <f>VLOOKUP(A117,[1]Plan1!$DQ$117:$DS$314,3)</f>
        <v>4793.8500000000004</v>
      </c>
      <c r="F118" s="11">
        <f t="shared" si="60"/>
        <v>42761</v>
      </c>
      <c r="G118" s="73">
        <f t="shared" si="50"/>
        <v>3.8004899805266223E-3</v>
      </c>
      <c r="H118" s="11">
        <f t="shared" si="61"/>
        <v>42795</v>
      </c>
      <c r="I118" s="11">
        <f t="shared" si="51"/>
        <v>42795</v>
      </c>
      <c r="J118" s="1">
        <f t="shared" si="62"/>
        <v>23</v>
      </c>
      <c r="K118" s="1">
        <f t="shared" si="63"/>
        <v>12</v>
      </c>
      <c r="L118" s="66">
        <f t="shared" si="52"/>
        <v>1.0019810600000001</v>
      </c>
      <c r="M118" s="70">
        <f t="shared" si="73"/>
        <v>1.0029991</v>
      </c>
      <c r="N118" s="70">
        <f t="shared" si="67"/>
        <v>1.0074189904561794</v>
      </c>
      <c r="O118" s="66">
        <f t="shared" si="69"/>
        <v>1.00941474</v>
      </c>
      <c r="P118" s="66">
        <f t="shared" si="53"/>
        <v>128010.83755000999</v>
      </c>
      <c r="Q118" s="74">
        <f t="shared" si="54"/>
        <v>0</v>
      </c>
      <c r="R118" s="75">
        <f t="shared" si="70"/>
        <v>0</v>
      </c>
      <c r="S118" s="66">
        <f t="shared" si="71"/>
        <v>0</v>
      </c>
      <c r="T118" s="10">
        <f t="shared" si="64"/>
        <v>0.06</v>
      </c>
      <c r="U118" s="74">
        <f t="shared" si="68"/>
        <v>12</v>
      </c>
      <c r="V118" s="74">
        <v>252</v>
      </c>
      <c r="W118" s="70">
        <f t="shared" si="55"/>
        <v>1.0027785629999999</v>
      </c>
      <c r="X118" s="66">
        <f t="shared" si="56"/>
        <v>355.68617681000001</v>
      </c>
      <c r="Y118" s="66">
        <v>0</v>
      </c>
      <c r="Z118" s="67">
        <f t="shared" si="57"/>
        <v>0</v>
      </c>
      <c r="AA118" s="68" t="str">
        <f t="shared" si="65"/>
        <v>A+INCORP J=</v>
      </c>
      <c r="AB118" s="11">
        <f t="shared" si="66"/>
        <v>42795</v>
      </c>
      <c r="AC118" s="3"/>
      <c r="AD118" s="54"/>
      <c r="AE118" s="58">
        <v>38602</v>
      </c>
      <c r="AF118" s="47" t="s">
        <v>112</v>
      </c>
      <c r="AI118" s="32"/>
      <c r="AJ118" s="33">
        <f>A10</f>
        <v>42668</v>
      </c>
      <c r="AK118" s="17">
        <f t="shared" ref="AK118:AK181" si="74">WORKDAY(AJ118,-1,AE$118:AE$502)</f>
        <v>42667</v>
      </c>
      <c r="AL118" s="17">
        <f t="shared" ref="AL118:AL181" si="75">WORKDAY(AK118,1,AE$118:AE$502)</f>
        <v>42668</v>
      </c>
      <c r="AM118" s="17">
        <f t="shared" ref="AM118:AM181" si="76">AL119</f>
        <v>42699</v>
      </c>
      <c r="AN118" s="17"/>
      <c r="AO118" s="19">
        <f t="shared" ref="AO118:AO181" si="77">NETWORKDAYS(AL118,AL119,$AE$118:$AE$502)-1</f>
        <v>21</v>
      </c>
      <c r="GG118" s="1"/>
      <c r="GH118" s="5"/>
      <c r="GI118" s="1"/>
      <c r="GJ118" s="1"/>
      <c r="GK118" s="1"/>
      <c r="GL118" s="1"/>
      <c r="GM118" s="1"/>
      <c r="GN118" s="1"/>
      <c r="GO118" s="1"/>
      <c r="GP118" s="1"/>
      <c r="GQ118" s="1"/>
      <c r="GR118" s="4"/>
      <c r="GS118" s="6"/>
      <c r="GT118" s="6"/>
      <c r="GU118" s="6"/>
      <c r="GV118" s="6"/>
      <c r="GW118" s="6"/>
      <c r="GX118" s="1"/>
      <c r="GY118" s="1"/>
      <c r="GZ118" s="5"/>
      <c r="HA118" s="5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40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7"/>
      <c r="JP118" s="1"/>
      <c r="JQ118" s="1"/>
      <c r="JR118" s="1"/>
      <c r="JS118" s="1"/>
      <c r="JT118" s="1"/>
      <c r="JU118" s="1"/>
      <c r="JV118" s="1"/>
      <c r="JW118" s="1"/>
      <c r="JX118" s="1"/>
      <c r="JY118" s="3"/>
      <c r="JZ118" s="19"/>
      <c r="KA118" s="19"/>
      <c r="KB118" s="47"/>
      <c r="KC118" s="19"/>
      <c r="KD118" s="1"/>
      <c r="KE118" s="19"/>
    </row>
    <row r="119" spans="1:291" x14ac:dyDescent="0.2">
      <c r="A119" s="196">
        <f t="shared" si="58"/>
        <v>42777</v>
      </c>
      <c r="B119" s="66">
        <f t="shared" si="49"/>
        <v>128417.38688637</v>
      </c>
      <c r="C119" s="66">
        <f t="shared" si="72"/>
        <v>127757.74179805</v>
      </c>
      <c r="D119" s="77">
        <f t="shared" si="59"/>
        <v>4775.7</v>
      </c>
      <c r="E119" s="67">
        <f>VLOOKUP(A118,[1]Plan1!$DQ$117:$DS$314,3)</f>
        <v>4793.8500000000004</v>
      </c>
      <c r="F119" s="11">
        <f t="shared" si="60"/>
        <v>42761</v>
      </c>
      <c r="G119" s="73">
        <f t="shared" si="50"/>
        <v>3.8004899805266223E-3</v>
      </c>
      <c r="H119" s="11">
        <f t="shared" si="61"/>
        <v>42795</v>
      </c>
      <c r="I119" s="11">
        <f t="shared" si="51"/>
        <v>42795</v>
      </c>
      <c r="J119" s="1">
        <f t="shared" si="62"/>
        <v>23</v>
      </c>
      <c r="K119" s="1">
        <f t="shared" si="63"/>
        <v>13</v>
      </c>
      <c r="L119" s="66">
        <f t="shared" si="52"/>
        <v>1.00214633</v>
      </c>
      <c r="M119" s="70">
        <f t="shared" si="73"/>
        <v>1.0029991</v>
      </c>
      <c r="N119" s="70">
        <f t="shared" si="67"/>
        <v>1.0074189904561794</v>
      </c>
      <c r="O119" s="66">
        <f t="shared" si="69"/>
        <v>1.0095812399999999</v>
      </c>
      <c r="P119" s="66">
        <f t="shared" si="53"/>
        <v>128031.952072</v>
      </c>
      <c r="Q119" s="74">
        <f t="shared" si="54"/>
        <v>0</v>
      </c>
      <c r="R119" s="75">
        <f t="shared" si="70"/>
        <v>0</v>
      </c>
      <c r="S119" s="66">
        <f t="shared" si="71"/>
        <v>0</v>
      </c>
      <c r="T119" s="10">
        <f t="shared" si="64"/>
        <v>0.06</v>
      </c>
      <c r="U119" s="74">
        <f t="shared" si="68"/>
        <v>13</v>
      </c>
      <c r="V119" s="74">
        <v>252</v>
      </c>
      <c r="W119" s="70">
        <f t="shared" si="55"/>
        <v>1.0030104580000001</v>
      </c>
      <c r="X119" s="66">
        <f t="shared" si="56"/>
        <v>385.43481437000003</v>
      </c>
      <c r="Y119" s="66">
        <v>0</v>
      </c>
      <c r="Z119" s="67">
        <f t="shared" si="57"/>
        <v>0</v>
      </c>
      <c r="AA119" s="68" t="str">
        <f t="shared" si="65"/>
        <v>A+INCORP J=</v>
      </c>
      <c r="AB119" s="11">
        <f t="shared" si="66"/>
        <v>42795</v>
      </c>
      <c r="AC119" s="3"/>
      <c r="AD119" s="54"/>
      <c r="AE119" s="58">
        <v>38637</v>
      </c>
      <c r="AF119" s="47" t="s">
        <v>113</v>
      </c>
      <c r="AI119" s="32"/>
      <c r="AJ119" s="17">
        <f t="shared" ref="AJ119:AJ182" si="78">EDATE(AJ118,1)</f>
        <v>42699</v>
      </c>
      <c r="AK119" s="17">
        <f t="shared" si="74"/>
        <v>42698</v>
      </c>
      <c r="AL119" s="17">
        <f t="shared" si="75"/>
        <v>42699</v>
      </c>
      <c r="AM119" s="17">
        <f t="shared" si="76"/>
        <v>42730</v>
      </c>
      <c r="AN119" s="17"/>
      <c r="AO119" s="19">
        <f t="shared" si="77"/>
        <v>21</v>
      </c>
      <c r="GG119" s="1"/>
      <c r="GH119" s="5"/>
      <c r="GI119" s="1"/>
      <c r="GJ119" s="1"/>
      <c r="GK119" s="1"/>
      <c r="GL119" s="1"/>
      <c r="GM119" s="1"/>
      <c r="GN119" s="1"/>
      <c r="GO119" s="1"/>
      <c r="GP119" s="1"/>
      <c r="GQ119" s="1"/>
      <c r="GR119" s="4"/>
      <c r="GS119" s="6"/>
      <c r="GT119" s="6"/>
      <c r="GU119" s="6"/>
      <c r="GV119" s="6"/>
      <c r="GW119" s="6"/>
      <c r="GX119" s="1"/>
      <c r="GY119" s="1"/>
      <c r="GZ119" s="5"/>
      <c r="HA119" s="5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40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7"/>
      <c r="JP119" s="1"/>
      <c r="JQ119" s="1"/>
      <c r="JR119" s="1"/>
      <c r="JS119" s="1"/>
      <c r="JT119" s="1"/>
      <c r="JU119" s="1"/>
      <c r="JV119" s="1"/>
      <c r="JW119" s="1"/>
      <c r="JX119" s="1"/>
      <c r="JY119" s="3"/>
      <c r="JZ119" s="19"/>
      <c r="KA119" s="19"/>
      <c r="KB119" s="47"/>
      <c r="KC119" s="19"/>
      <c r="KD119" s="1"/>
      <c r="KE119" s="19"/>
    </row>
    <row r="120" spans="1:291" x14ac:dyDescent="0.2">
      <c r="A120" s="196">
        <f t="shared" si="58"/>
        <v>42778</v>
      </c>
      <c r="B120" s="66">
        <f t="shared" si="49"/>
        <v>128417.38688637</v>
      </c>
      <c r="C120" s="66">
        <f t="shared" si="72"/>
        <v>127757.74179805</v>
      </c>
      <c r="D120" s="77">
        <f t="shared" si="59"/>
        <v>4775.7</v>
      </c>
      <c r="E120" s="67">
        <f>VLOOKUP(A119,[1]Plan1!$DQ$117:$DS$314,3)</f>
        <v>4793.8500000000004</v>
      </c>
      <c r="F120" s="11">
        <f t="shared" si="60"/>
        <v>42761</v>
      </c>
      <c r="G120" s="73">
        <f t="shared" si="50"/>
        <v>3.8004899805266223E-3</v>
      </c>
      <c r="H120" s="11">
        <f t="shared" si="61"/>
        <v>42795</v>
      </c>
      <c r="I120" s="11">
        <f t="shared" si="51"/>
        <v>42795</v>
      </c>
      <c r="J120" s="1">
        <f t="shared" si="62"/>
        <v>23</v>
      </c>
      <c r="K120" s="1">
        <f t="shared" si="63"/>
        <v>13</v>
      </c>
      <c r="L120" s="66">
        <f t="shared" si="52"/>
        <v>1.00214633</v>
      </c>
      <c r="M120" s="70">
        <f t="shared" si="73"/>
        <v>1.0029991</v>
      </c>
      <c r="N120" s="70">
        <f t="shared" si="67"/>
        <v>1.0074189904561794</v>
      </c>
      <c r="O120" s="66">
        <f t="shared" si="69"/>
        <v>1.0095812399999999</v>
      </c>
      <c r="P120" s="66">
        <f t="shared" si="53"/>
        <v>128031.952072</v>
      </c>
      <c r="Q120" s="74">
        <f t="shared" si="54"/>
        <v>0</v>
      </c>
      <c r="R120" s="75">
        <f t="shared" si="70"/>
        <v>0</v>
      </c>
      <c r="S120" s="66">
        <f t="shared" si="71"/>
        <v>0</v>
      </c>
      <c r="T120" s="10">
        <f t="shared" si="64"/>
        <v>0.06</v>
      </c>
      <c r="U120" s="74">
        <f t="shared" si="68"/>
        <v>13</v>
      </c>
      <c r="V120" s="74">
        <v>252</v>
      </c>
      <c r="W120" s="70">
        <f t="shared" si="55"/>
        <v>1.0030104580000001</v>
      </c>
      <c r="X120" s="66">
        <f t="shared" si="56"/>
        <v>385.43481437000003</v>
      </c>
      <c r="Y120" s="66">
        <v>0</v>
      </c>
      <c r="Z120" s="67">
        <f t="shared" si="57"/>
        <v>0</v>
      </c>
      <c r="AA120" s="68" t="str">
        <f t="shared" si="65"/>
        <v>A+INCORP J=</v>
      </c>
      <c r="AB120" s="11">
        <f t="shared" si="66"/>
        <v>42795</v>
      </c>
      <c r="AC120" s="3"/>
      <c r="AD120" s="54"/>
      <c r="AE120" s="58">
        <v>38658</v>
      </c>
      <c r="AF120" s="47" t="s">
        <v>114</v>
      </c>
      <c r="AI120" s="32"/>
      <c r="AJ120" s="17">
        <f t="shared" si="78"/>
        <v>42729</v>
      </c>
      <c r="AK120" s="17">
        <f t="shared" si="74"/>
        <v>42727</v>
      </c>
      <c r="AL120" s="17">
        <f t="shared" si="75"/>
        <v>42730</v>
      </c>
      <c r="AM120" s="17">
        <f t="shared" si="76"/>
        <v>42760</v>
      </c>
      <c r="AN120" s="17"/>
      <c r="AO120" s="19">
        <f t="shared" si="77"/>
        <v>22</v>
      </c>
      <c r="GG120" s="1"/>
      <c r="GH120" s="5"/>
      <c r="GI120" s="1"/>
      <c r="GJ120" s="1"/>
      <c r="GK120" s="1"/>
      <c r="GL120" s="1"/>
      <c r="GM120" s="1"/>
      <c r="GN120" s="1"/>
      <c r="GO120" s="1"/>
      <c r="GP120" s="1"/>
      <c r="GQ120" s="1"/>
      <c r="GR120" s="4"/>
      <c r="GS120" s="6"/>
      <c r="GT120" s="6"/>
      <c r="GU120" s="6"/>
      <c r="GV120" s="6"/>
      <c r="GW120" s="6"/>
      <c r="GX120" s="1"/>
      <c r="GY120" s="1"/>
      <c r="GZ120" s="5"/>
      <c r="HA120" s="5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40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7"/>
      <c r="JP120" s="1"/>
      <c r="JQ120" s="1"/>
      <c r="JR120" s="1"/>
      <c r="JS120" s="1"/>
      <c r="JT120" s="1"/>
      <c r="JU120" s="1"/>
      <c r="JV120" s="1"/>
      <c r="JW120" s="1"/>
      <c r="JX120" s="1"/>
      <c r="JY120" s="3"/>
      <c r="JZ120" s="19"/>
      <c r="KA120" s="19"/>
      <c r="KB120" s="47"/>
      <c r="KC120" s="19"/>
      <c r="KD120" s="1"/>
      <c r="KE120" s="19"/>
    </row>
    <row r="121" spans="1:291" x14ac:dyDescent="0.2">
      <c r="A121" s="196">
        <f t="shared" si="58"/>
        <v>42779</v>
      </c>
      <c r="B121" s="66">
        <f t="shared" si="49"/>
        <v>128417.38688637</v>
      </c>
      <c r="C121" s="66">
        <f t="shared" si="72"/>
        <v>127757.74179805</v>
      </c>
      <c r="D121" s="77">
        <f t="shared" si="59"/>
        <v>4775.7</v>
      </c>
      <c r="E121" s="67">
        <f>VLOOKUP(A120,[1]Plan1!$DQ$117:$DS$314,3)</f>
        <v>4793.8500000000004</v>
      </c>
      <c r="F121" s="11">
        <f t="shared" si="60"/>
        <v>42761</v>
      </c>
      <c r="G121" s="73">
        <f t="shared" si="50"/>
        <v>3.8004899805266223E-3</v>
      </c>
      <c r="H121" s="11">
        <f t="shared" si="61"/>
        <v>42795</v>
      </c>
      <c r="I121" s="11">
        <f t="shared" si="51"/>
        <v>42795</v>
      </c>
      <c r="J121" s="1">
        <f t="shared" si="62"/>
        <v>23</v>
      </c>
      <c r="K121" s="1">
        <f t="shared" si="63"/>
        <v>13</v>
      </c>
      <c r="L121" s="66">
        <f t="shared" si="52"/>
        <v>1.00214633</v>
      </c>
      <c r="M121" s="70">
        <f t="shared" si="73"/>
        <v>1.0029991</v>
      </c>
      <c r="N121" s="70">
        <f t="shared" si="67"/>
        <v>1.0074189904561794</v>
      </c>
      <c r="O121" s="66">
        <f t="shared" si="69"/>
        <v>1.0095812399999999</v>
      </c>
      <c r="P121" s="66">
        <f t="shared" si="53"/>
        <v>128031.952072</v>
      </c>
      <c r="Q121" s="74">
        <f t="shared" si="54"/>
        <v>0</v>
      </c>
      <c r="R121" s="75">
        <f t="shared" si="70"/>
        <v>0</v>
      </c>
      <c r="S121" s="66">
        <f t="shared" si="71"/>
        <v>0</v>
      </c>
      <c r="T121" s="10">
        <f t="shared" si="64"/>
        <v>0.06</v>
      </c>
      <c r="U121" s="74">
        <f t="shared" si="68"/>
        <v>13</v>
      </c>
      <c r="V121" s="74">
        <v>252</v>
      </c>
      <c r="W121" s="70">
        <f t="shared" si="55"/>
        <v>1.0030104580000001</v>
      </c>
      <c r="X121" s="66">
        <f t="shared" si="56"/>
        <v>385.43481437000003</v>
      </c>
      <c r="Y121" s="66">
        <v>0</v>
      </c>
      <c r="Z121" s="67">
        <f t="shared" si="57"/>
        <v>0</v>
      </c>
      <c r="AA121" s="68" t="str">
        <f t="shared" si="65"/>
        <v>A+INCORP J=</v>
      </c>
      <c r="AB121" s="11">
        <f t="shared" si="66"/>
        <v>42795</v>
      </c>
      <c r="AC121" s="3"/>
      <c r="AD121" s="54"/>
      <c r="AE121" s="58">
        <v>38671</v>
      </c>
      <c r="AF121" s="47" t="s">
        <v>115</v>
      </c>
      <c r="AI121" s="32"/>
      <c r="AJ121" s="17">
        <f t="shared" si="78"/>
        <v>42760</v>
      </c>
      <c r="AK121" s="17">
        <f t="shared" si="74"/>
        <v>42759</v>
      </c>
      <c r="AL121" s="17">
        <f t="shared" si="75"/>
        <v>42760</v>
      </c>
      <c r="AM121" s="17">
        <f t="shared" si="76"/>
        <v>42795</v>
      </c>
      <c r="AN121" s="17"/>
      <c r="AO121" s="19">
        <f t="shared" si="77"/>
        <v>23</v>
      </c>
      <c r="GG121" s="1"/>
      <c r="GH121" s="5"/>
      <c r="GI121" s="1"/>
      <c r="GJ121" s="1"/>
      <c r="GK121" s="1"/>
      <c r="GL121" s="1"/>
      <c r="GM121" s="1"/>
      <c r="GN121" s="1"/>
      <c r="GO121" s="1"/>
      <c r="GP121" s="1"/>
      <c r="GQ121" s="1"/>
      <c r="GR121" s="4"/>
      <c r="GS121" s="6"/>
      <c r="GT121" s="6"/>
      <c r="GU121" s="6"/>
      <c r="GV121" s="6"/>
      <c r="GW121" s="6"/>
      <c r="GX121" s="1"/>
      <c r="GY121" s="1"/>
      <c r="GZ121" s="5"/>
      <c r="HA121" s="5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40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7"/>
      <c r="JP121" s="1"/>
      <c r="JQ121" s="1"/>
      <c r="JR121" s="1"/>
      <c r="JS121" s="1"/>
      <c r="JT121" s="1"/>
      <c r="JU121" s="1"/>
      <c r="JV121" s="1"/>
      <c r="JW121" s="1"/>
      <c r="JX121" s="1"/>
      <c r="JY121" s="3"/>
      <c r="JZ121" s="19"/>
      <c r="KA121" s="19"/>
      <c r="KB121" s="47"/>
      <c r="KC121" s="19"/>
      <c r="KD121" s="1"/>
      <c r="KE121" s="19"/>
    </row>
    <row r="122" spans="1:291" x14ac:dyDescent="0.2">
      <c r="A122" s="196">
        <f t="shared" si="58"/>
        <v>42780</v>
      </c>
      <c r="B122" s="66">
        <f t="shared" si="49"/>
        <v>128468.26931692001</v>
      </c>
      <c r="C122" s="66">
        <f t="shared" si="72"/>
        <v>127757.74179805</v>
      </c>
      <c r="D122" s="77">
        <f t="shared" si="59"/>
        <v>4775.7</v>
      </c>
      <c r="E122" s="67">
        <f>VLOOKUP(A121,[1]Plan1!$DQ$117:$DS$314,3)</f>
        <v>4793.8500000000004</v>
      </c>
      <c r="F122" s="11">
        <f t="shared" si="60"/>
        <v>42761</v>
      </c>
      <c r="G122" s="73">
        <f t="shared" si="50"/>
        <v>3.8004899805266223E-3</v>
      </c>
      <c r="H122" s="11">
        <f t="shared" si="61"/>
        <v>42795</v>
      </c>
      <c r="I122" s="11">
        <f t="shared" si="51"/>
        <v>42795</v>
      </c>
      <c r="J122" s="1">
        <f t="shared" si="62"/>
        <v>23</v>
      </c>
      <c r="K122" s="1">
        <f t="shared" si="63"/>
        <v>14</v>
      </c>
      <c r="L122" s="66">
        <f t="shared" si="52"/>
        <v>1.00231162</v>
      </c>
      <c r="M122" s="70">
        <f t="shared" si="73"/>
        <v>1.0029991</v>
      </c>
      <c r="N122" s="70">
        <f t="shared" si="67"/>
        <v>1.0074189904561794</v>
      </c>
      <c r="O122" s="66">
        <f t="shared" si="69"/>
        <v>1.00974776</v>
      </c>
      <c r="P122" s="66">
        <f t="shared" si="53"/>
        <v>128053.06914914001</v>
      </c>
      <c r="Q122" s="74">
        <f t="shared" si="54"/>
        <v>0</v>
      </c>
      <c r="R122" s="75">
        <f t="shared" si="70"/>
        <v>0</v>
      </c>
      <c r="S122" s="66">
        <f t="shared" si="71"/>
        <v>0</v>
      </c>
      <c r="T122" s="10">
        <f t="shared" si="64"/>
        <v>0.06</v>
      </c>
      <c r="U122" s="74">
        <f t="shared" si="68"/>
        <v>14</v>
      </c>
      <c r="V122" s="74">
        <v>252</v>
      </c>
      <c r="W122" s="70">
        <f t="shared" si="55"/>
        <v>1.0032424069999999</v>
      </c>
      <c r="X122" s="66">
        <f t="shared" si="56"/>
        <v>415.20016778000002</v>
      </c>
      <c r="Y122" s="66">
        <v>0</v>
      </c>
      <c r="Z122" s="67">
        <f t="shared" si="57"/>
        <v>0</v>
      </c>
      <c r="AA122" s="68" t="str">
        <f t="shared" si="65"/>
        <v>A+INCORP J=</v>
      </c>
      <c r="AB122" s="11">
        <f t="shared" si="66"/>
        <v>42795</v>
      </c>
      <c r="AC122" s="3"/>
      <c r="AD122" s="54"/>
      <c r="AE122" s="58">
        <v>38775</v>
      </c>
      <c r="AF122" s="47" t="s">
        <v>116</v>
      </c>
      <c r="AI122" s="32"/>
      <c r="AJ122" s="17">
        <f t="shared" si="78"/>
        <v>42791</v>
      </c>
      <c r="AK122" s="17">
        <f t="shared" si="74"/>
        <v>42790</v>
      </c>
      <c r="AL122" s="17">
        <f t="shared" si="75"/>
        <v>42795</v>
      </c>
      <c r="AM122" s="17">
        <f t="shared" si="76"/>
        <v>42821</v>
      </c>
      <c r="AN122" s="17"/>
      <c r="AO122" s="19">
        <f t="shared" si="77"/>
        <v>18</v>
      </c>
      <c r="GG122" s="1"/>
      <c r="GH122" s="5"/>
      <c r="GI122" s="1"/>
      <c r="GJ122" s="1"/>
      <c r="GK122" s="1"/>
      <c r="GL122" s="1"/>
      <c r="GM122" s="1"/>
      <c r="GN122" s="1"/>
      <c r="GO122" s="1"/>
      <c r="GP122" s="1"/>
      <c r="GQ122" s="1"/>
      <c r="GR122" s="4"/>
      <c r="GS122" s="6"/>
      <c r="GT122" s="6"/>
      <c r="GU122" s="6"/>
      <c r="GV122" s="6"/>
      <c r="GW122" s="6"/>
      <c r="GX122" s="1"/>
      <c r="GY122" s="1"/>
      <c r="GZ122" s="5"/>
      <c r="HA122" s="5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40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7"/>
      <c r="JP122" s="1"/>
      <c r="JQ122" s="1"/>
      <c r="JR122" s="1"/>
      <c r="JS122" s="1"/>
      <c r="JT122" s="1"/>
      <c r="JU122" s="1"/>
      <c r="JV122" s="1"/>
      <c r="JW122" s="1"/>
      <c r="JX122" s="1"/>
      <c r="JY122" s="3"/>
      <c r="JZ122" s="19"/>
      <c r="KA122" s="19"/>
      <c r="KB122" s="47"/>
      <c r="KC122" s="19"/>
      <c r="KD122" s="1"/>
      <c r="KE122" s="19"/>
    </row>
    <row r="123" spans="1:291" x14ac:dyDescent="0.2">
      <c r="A123" s="196">
        <f t="shared" si="58"/>
        <v>42781</v>
      </c>
      <c r="B123" s="66">
        <f t="shared" si="49"/>
        <v>128519.17217761</v>
      </c>
      <c r="C123" s="66">
        <f t="shared" si="72"/>
        <v>127757.74179805</v>
      </c>
      <c r="D123" s="77">
        <f t="shared" si="59"/>
        <v>4775.7</v>
      </c>
      <c r="E123" s="67">
        <f>VLOOKUP(A122,[1]Plan1!$DQ$117:$DS$314,3)</f>
        <v>4793.8500000000004</v>
      </c>
      <c r="F123" s="11">
        <f t="shared" si="60"/>
        <v>42761</v>
      </c>
      <c r="G123" s="73">
        <f t="shared" si="50"/>
        <v>3.8004899805266223E-3</v>
      </c>
      <c r="H123" s="11">
        <f t="shared" si="61"/>
        <v>42795</v>
      </c>
      <c r="I123" s="11">
        <f t="shared" si="51"/>
        <v>42795</v>
      </c>
      <c r="J123" s="1">
        <f t="shared" si="62"/>
        <v>23</v>
      </c>
      <c r="K123" s="1">
        <f t="shared" si="63"/>
        <v>15</v>
      </c>
      <c r="L123" s="66">
        <f t="shared" si="52"/>
        <v>1.00247694</v>
      </c>
      <c r="M123" s="70">
        <f t="shared" si="73"/>
        <v>1.0029991</v>
      </c>
      <c r="N123" s="70">
        <f t="shared" si="67"/>
        <v>1.0074189904561794</v>
      </c>
      <c r="O123" s="66">
        <f t="shared" si="69"/>
        <v>1.0099142999999999</v>
      </c>
      <c r="P123" s="66">
        <f t="shared" si="53"/>
        <v>128074.19005901</v>
      </c>
      <c r="Q123" s="74">
        <f t="shared" si="54"/>
        <v>0</v>
      </c>
      <c r="R123" s="75">
        <f t="shared" si="70"/>
        <v>0</v>
      </c>
      <c r="S123" s="66">
        <f t="shared" si="71"/>
        <v>0</v>
      </c>
      <c r="T123" s="10">
        <f t="shared" si="64"/>
        <v>0.06</v>
      </c>
      <c r="U123" s="74">
        <f t="shared" si="68"/>
        <v>15</v>
      </c>
      <c r="V123" s="74">
        <v>252</v>
      </c>
      <c r="W123" s="70">
        <f t="shared" si="55"/>
        <v>1.0034744090000001</v>
      </c>
      <c r="X123" s="66">
        <f t="shared" si="56"/>
        <v>444.98211859999998</v>
      </c>
      <c r="Y123" s="66">
        <v>0</v>
      </c>
      <c r="Z123" s="67">
        <f t="shared" si="57"/>
        <v>0</v>
      </c>
      <c r="AA123" s="68" t="str">
        <f t="shared" si="65"/>
        <v>A+INCORP J=</v>
      </c>
      <c r="AB123" s="11">
        <f t="shared" si="66"/>
        <v>42795</v>
      </c>
      <c r="AC123" s="3"/>
      <c r="AD123" s="54"/>
      <c r="AE123" s="58">
        <v>38776</v>
      </c>
      <c r="AF123" s="47" t="s">
        <v>116</v>
      </c>
      <c r="AI123" s="32"/>
      <c r="AJ123" s="17">
        <f t="shared" si="78"/>
        <v>42819</v>
      </c>
      <c r="AK123" s="17">
        <f t="shared" si="74"/>
        <v>42818</v>
      </c>
      <c r="AL123" s="17">
        <f t="shared" si="75"/>
        <v>42821</v>
      </c>
      <c r="AM123" s="17">
        <f t="shared" si="76"/>
        <v>42850</v>
      </c>
      <c r="AN123" s="17"/>
      <c r="AO123" s="19">
        <f t="shared" si="77"/>
        <v>19</v>
      </c>
      <c r="GG123" s="1"/>
      <c r="GH123" s="5"/>
      <c r="GI123" s="1"/>
      <c r="GJ123" s="1"/>
      <c r="GK123" s="1"/>
      <c r="GL123" s="1"/>
      <c r="GM123" s="1"/>
      <c r="GN123" s="1"/>
      <c r="GO123" s="1"/>
      <c r="GP123" s="1"/>
      <c r="GQ123" s="1"/>
      <c r="GR123" s="4"/>
      <c r="GS123" s="6"/>
      <c r="GT123" s="6"/>
      <c r="GU123" s="6"/>
      <c r="GV123" s="6"/>
      <c r="GW123" s="6"/>
      <c r="GX123" s="1"/>
      <c r="GY123" s="1"/>
      <c r="GZ123" s="5"/>
      <c r="HA123" s="5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40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7"/>
      <c r="JP123" s="1"/>
      <c r="JQ123" s="1"/>
      <c r="JR123" s="1"/>
      <c r="JS123" s="1"/>
      <c r="JT123" s="1"/>
      <c r="JU123" s="1"/>
      <c r="JV123" s="1"/>
      <c r="JW123" s="1"/>
      <c r="JX123" s="1"/>
      <c r="JY123" s="3"/>
      <c r="JZ123" s="19"/>
      <c r="KA123" s="19"/>
      <c r="KB123" s="47"/>
      <c r="KC123" s="19"/>
      <c r="KD123" s="1"/>
      <c r="KE123" s="19"/>
    </row>
    <row r="124" spans="1:291" x14ac:dyDescent="0.2">
      <c r="A124" s="196">
        <f t="shared" si="58"/>
        <v>42782</v>
      </c>
      <c r="B124" s="66">
        <f t="shared" si="49"/>
        <v>128570.09560258999</v>
      </c>
      <c r="C124" s="66">
        <f t="shared" si="72"/>
        <v>127757.74179805</v>
      </c>
      <c r="D124" s="77">
        <f t="shared" si="59"/>
        <v>4775.7</v>
      </c>
      <c r="E124" s="67">
        <f>VLOOKUP(A123,[1]Plan1!$DQ$117:$DS$314,3)</f>
        <v>4793.8500000000004</v>
      </c>
      <c r="F124" s="11">
        <f t="shared" si="60"/>
        <v>42761</v>
      </c>
      <c r="G124" s="73">
        <f t="shared" si="50"/>
        <v>3.8004899805266223E-3</v>
      </c>
      <c r="H124" s="11">
        <f t="shared" si="61"/>
        <v>42795</v>
      </c>
      <c r="I124" s="11">
        <f t="shared" si="51"/>
        <v>42795</v>
      </c>
      <c r="J124" s="1">
        <f t="shared" si="62"/>
        <v>23</v>
      </c>
      <c r="K124" s="1">
        <f t="shared" si="63"/>
        <v>16</v>
      </c>
      <c r="L124" s="66">
        <f t="shared" si="52"/>
        <v>1.00264229</v>
      </c>
      <c r="M124" s="70">
        <f t="shared" si="73"/>
        <v>1.0029991</v>
      </c>
      <c r="N124" s="70">
        <f t="shared" si="67"/>
        <v>1.0074189904561794</v>
      </c>
      <c r="O124" s="66">
        <f t="shared" si="69"/>
        <v>1.0100808800000001</v>
      </c>
      <c r="P124" s="66">
        <f t="shared" si="53"/>
        <v>128095.31480162</v>
      </c>
      <c r="Q124" s="74">
        <f t="shared" si="54"/>
        <v>0</v>
      </c>
      <c r="R124" s="75">
        <f t="shared" si="70"/>
        <v>0</v>
      </c>
      <c r="S124" s="66">
        <f t="shared" si="71"/>
        <v>0</v>
      </c>
      <c r="T124" s="10">
        <f t="shared" si="64"/>
        <v>0.06</v>
      </c>
      <c r="U124" s="74">
        <f t="shared" si="68"/>
        <v>16</v>
      </c>
      <c r="V124" s="74">
        <v>252</v>
      </c>
      <c r="W124" s="70">
        <f t="shared" si="55"/>
        <v>1.003706465</v>
      </c>
      <c r="X124" s="66">
        <f t="shared" si="56"/>
        <v>474.78080096999997</v>
      </c>
      <c r="Y124" s="66">
        <v>0</v>
      </c>
      <c r="Z124" s="67">
        <f t="shared" si="57"/>
        <v>0</v>
      </c>
      <c r="AA124" s="68" t="str">
        <f t="shared" si="65"/>
        <v>A+INCORP J=</v>
      </c>
      <c r="AB124" s="11">
        <f t="shared" si="66"/>
        <v>42795</v>
      </c>
      <c r="AC124" s="3"/>
      <c r="AD124" s="54"/>
      <c r="AE124" s="58">
        <v>38821</v>
      </c>
      <c r="AF124" s="47" t="s">
        <v>117</v>
      </c>
      <c r="AI124" s="32"/>
      <c r="AJ124" s="17">
        <f t="shared" si="78"/>
        <v>42850</v>
      </c>
      <c r="AK124" s="17">
        <f t="shared" si="74"/>
        <v>42849</v>
      </c>
      <c r="AL124" s="17">
        <f t="shared" si="75"/>
        <v>42850</v>
      </c>
      <c r="AM124" s="17">
        <f t="shared" si="76"/>
        <v>42880</v>
      </c>
      <c r="AN124" s="17"/>
      <c r="AO124" s="19">
        <f t="shared" si="77"/>
        <v>21</v>
      </c>
      <c r="GG124" s="1"/>
      <c r="GH124" s="5"/>
      <c r="GI124" s="1"/>
      <c r="GJ124" s="1"/>
      <c r="GK124" s="1"/>
      <c r="GL124" s="1"/>
      <c r="GM124" s="1"/>
      <c r="GN124" s="1"/>
      <c r="GO124" s="1"/>
      <c r="GP124" s="1"/>
      <c r="GQ124" s="1"/>
      <c r="GR124" s="4"/>
      <c r="GS124" s="6"/>
      <c r="GT124" s="6"/>
      <c r="GU124" s="6"/>
      <c r="GV124" s="6"/>
      <c r="GW124" s="6"/>
      <c r="GX124" s="1"/>
      <c r="GY124" s="1"/>
      <c r="GZ124" s="5"/>
      <c r="HA124" s="5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40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7"/>
      <c r="JP124" s="1"/>
      <c r="JQ124" s="1"/>
      <c r="JR124" s="1"/>
      <c r="JS124" s="1"/>
      <c r="JT124" s="1"/>
      <c r="JU124" s="1"/>
      <c r="JV124" s="1"/>
      <c r="JW124" s="1"/>
      <c r="JX124" s="1"/>
      <c r="JY124" s="3"/>
      <c r="JZ124" s="19"/>
      <c r="KA124" s="19"/>
      <c r="KB124" s="47"/>
      <c r="KC124" s="19"/>
      <c r="KD124" s="1"/>
      <c r="KE124" s="19"/>
    </row>
    <row r="125" spans="1:291" x14ac:dyDescent="0.2">
      <c r="A125" s="196">
        <f t="shared" si="58"/>
        <v>42783</v>
      </c>
      <c r="B125" s="66">
        <f t="shared" si="49"/>
        <v>128621.03831531999</v>
      </c>
      <c r="C125" s="66">
        <f t="shared" si="72"/>
        <v>127757.74179805</v>
      </c>
      <c r="D125" s="77">
        <f t="shared" si="59"/>
        <v>4775.7</v>
      </c>
      <c r="E125" s="67">
        <f>VLOOKUP(A124,[1]Plan1!$DQ$117:$DS$314,3)</f>
        <v>4793.8500000000004</v>
      </c>
      <c r="F125" s="11">
        <f t="shared" si="60"/>
        <v>42761</v>
      </c>
      <c r="G125" s="73">
        <f t="shared" si="50"/>
        <v>3.8004899805266223E-3</v>
      </c>
      <c r="H125" s="11">
        <f t="shared" si="61"/>
        <v>42795</v>
      </c>
      <c r="I125" s="11">
        <f t="shared" si="51"/>
        <v>42795</v>
      </c>
      <c r="J125" s="1">
        <f t="shared" si="62"/>
        <v>23</v>
      </c>
      <c r="K125" s="1">
        <f t="shared" si="63"/>
        <v>17</v>
      </c>
      <c r="L125" s="66">
        <f t="shared" si="52"/>
        <v>1.00280766</v>
      </c>
      <c r="M125" s="70">
        <f t="shared" si="73"/>
        <v>1.0029991</v>
      </c>
      <c r="N125" s="70">
        <f t="shared" si="67"/>
        <v>1.0074189904561794</v>
      </c>
      <c r="O125" s="66">
        <f t="shared" si="69"/>
        <v>1.0102474800000001</v>
      </c>
      <c r="P125" s="66">
        <f t="shared" si="53"/>
        <v>128116.44209938</v>
      </c>
      <c r="Q125" s="74">
        <f t="shared" si="54"/>
        <v>0</v>
      </c>
      <c r="R125" s="75">
        <f t="shared" si="70"/>
        <v>0</v>
      </c>
      <c r="S125" s="66">
        <f t="shared" si="71"/>
        <v>0</v>
      </c>
      <c r="T125" s="10">
        <f t="shared" si="64"/>
        <v>0.06</v>
      </c>
      <c r="U125" s="74">
        <f t="shared" si="68"/>
        <v>17</v>
      </c>
      <c r="V125" s="74">
        <v>252</v>
      </c>
      <c r="W125" s="70">
        <f t="shared" si="55"/>
        <v>1.0039385750000001</v>
      </c>
      <c r="X125" s="66">
        <f t="shared" si="56"/>
        <v>504.59621593999998</v>
      </c>
      <c r="Y125" s="66">
        <v>0</v>
      </c>
      <c r="Z125" s="67">
        <f t="shared" si="57"/>
        <v>0</v>
      </c>
      <c r="AA125" s="68" t="str">
        <f t="shared" si="65"/>
        <v>A+INCORP J=</v>
      </c>
      <c r="AB125" s="11">
        <f t="shared" si="66"/>
        <v>42795</v>
      </c>
      <c r="AC125" s="3"/>
      <c r="AD125" s="54"/>
      <c r="AE125" s="58">
        <v>38828</v>
      </c>
      <c r="AF125" s="47" t="s">
        <v>118</v>
      </c>
      <c r="AI125" s="32"/>
      <c r="AJ125" s="17">
        <f t="shared" si="78"/>
        <v>42880</v>
      </c>
      <c r="AK125" s="17">
        <f t="shared" si="74"/>
        <v>42879</v>
      </c>
      <c r="AL125" s="17">
        <f t="shared" si="75"/>
        <v>42880</v>
      </c>
      <c r="AM125" s="17">
        <f t="shared" si="76"/>
        <v>42912</v>
      </c>
      <c r="AN125" s="17"/>
      <c r="AO125" s="19">
        <f t="shared" si="77"/>
        <v>21</v>
      </c>
      <c r="GG125" s="1"/>
      <c r="GH125" s="5"/>
      <c r="GI125" s="1"/>
      <c r="GJ125" s="1"/>
      <c r="GK125" s="1"/>
      <c r="GL125" s="1"/>
      <c r="GM125" s="1"/>
      <c r="GN125" s="1"/>
      <c r="GO125" s="1"/>
      <c r="GP125" s="1"/>
      <c r="GQ125" s="1"/>
      <c r="GR125" s="4"/>
      <c r="GS125" s="6"/>
      <c r="GT125" s="6"/>
      <c r="GU125" s="6"/>
      <c r="GV125" s="6"/>
      <c r="GW125" s="6"/>
      <c r="GX125" s="1"/>
      <c r="GY125" s="1"/>
      <c r="GZ125" s="5"/>
      <c r="HA125" s="5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40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7"/>
      <c r="JP125" s="1"/>
      <c r="JQ125" s="1"/>
      <c r="JR125" s="1"/>
      <c r="JS125" s="1"/>
      <c r="JT125" s="1"/>
      <c r="JU125" s="1"/>
      <c r="JV125" s="1"/>
      <c r="JW125" s="1"/>
      <c r="JX125" s="1"/>
      <c r="JY125" s="3"/>
      <c r="JZ125" s="19"/>
      <c r="KA125" s="19"/>
      <c r="KB125" s="47"/>
      <c r="KC125" s="19"/>
      <c r="KD125" s="1"/>
      <c r="KE125" s="19"/>
    </row>
    <row r="126" spans="1:291" x14ac:dyDescent="0.2">
      <c r="A126" s="196">
        <f t="shared" si="58"/>
        <v>42784</v>
      </c>
      <c r="B126" s="66">
        <f t="shared" si="49"/>
        <v>128672.00147577</v>
      </c>
      <c r="C126" s="66">
        <f t="shared" si="72"/>
        <v>127757.74179805</v>
      </c>
      <c r="D126" s="77">
        <f t="shared" si="59"/>
        <v>4775.7</v>
      </c>
      <c r="E126" s="67">
        <f>VLOOKUP(A125,[1]Plan1!$DQ$117:$DS$314,3)</f>
        <v>4793.8500000000004</v>
      </c>
      <c r="F126" s="11">
        <f t="shared" si="60"/>
        <v>42761</v>
      </c>
      <c r="G126" s="73">
        <f t="shared" si="50"/>
        <v>3.8004899805266223E-3</v>
      </c>
      <c r="H126" s="11">
        <f t="shared" si="61"/>
        <v>42795</v>
      </c>
      <c r="I126" s="11">
        <f t="shared" si="51"/>
        <v>42795</v>
      </c>
      <c r="J126" s="1">
        <f t="shared" si="62"/>
        <v>23</v>
      </c>
      <c r="K126" s="1">
        <f t="shared" si="63"/>
        <v>18</v>
      </c>
      <c r="L126" s="66">
        <f t="shared" si="52"/>
        <v>1.00297306</v>
      </c>
      <c r="M126" s="70">
        <f t="shared" si="73"/>
        <v>1.0029991</v>
      </c>
      <c r="N126" s="70">
        <f t="shared" si="67"/>
        <v>1.0074189904561794</v>
      </c>
      <c r="O126" s="66">
        <f t="shared" si="69"/>
        <v>1.0104141</v>
      </c>
      <c r="P126" s="66">
        <f t="shared" si="53"/>
        <v>128137.57322988</v>
      </c>
      <c r="Q126" s="74">
        <f t="shared" si="54"/>
        <v>0</v>
      </c>
      <c r="R126" s="75">
        <f t="shared" si="70"/>
        <v>0</v>
      </c>
      <c r="S126" s="66">
        <f t="shared" si="71"/>
        <v>0</v>
      </c>
      <c r="T126" s="10">
        <f t="shared" si="64"/>
        <v>0.06</v>
      </c>
      <c r="U126" s="74">
        <f t="shared" si="68"/>
        <v>18</v>
      </c>
      <c r="V126" s="74">
        <v>252</v>
      </c>
      <c r="W126" s="70">
        <f t="shared" si="55"/>
        <v>1.004170738</v>
      </c>
      <c r="X126" s="66">
        <f t="shared" si="56"/>
        <v>534.42824588999997</v>
      </c>
      <c r="Y126" s="66">
        <v>0</v>
      </c>
      <c r="Z126" s="67">
        <f t="shared" si="57"/>
        <v>0</v>
      </c>
      <c r="AA126" s="68" t="str">
        <f t="shared" si="65"/>
        <v>A+INCORP J=</v>
      </c>
      <c r="AB126" s="11">
        <f t="shared" si="66"/>
        <v>42795</v>
      </c>
      <c r="AC126" s="3"/>
      <c r="AD126" s="54"/>
      <c r="AE126" s="58">
        <v>38838</v>
      </c>
      <c r="AF126" s="47" t="s">
        <v>119</v>
      </c>
      <c r="AI126" s="32"/>
      <c r="AJ126" s="17">
        <f t="shared" si="78"/>
        <v>42911</v>
      </c>
      <c r="AK126" s="17">
        <f t="shared" si="74"/>
        <v>42909</v>
      </c>
      <c r="AL126" s="17">
        <f t="shared" si="75"/>
        <v>42912</v>
      </c>
      <c r="AM126" s="17">
        <f t="shared" si="76"/>
        <v>42941</v>
      </c>
      <c r="AN126" s="17"/>
      <c r="AO126" s="19">
        <f t="shared" si="77"/>
        <v>21</v>
      </c>
      <c r="GG126" s="1"/>
      <c r="GH126" s="5"/>
      <c r="GI126" s="1"/>
      <c r="GJ126" s="1"/>
      <c r="GK126" s="1"/>
      <c r="GL126" s="1"/>
      <c r="GM126" s="1"/>
      <c r="GN126" s="1"/>
      <c r="GO126" s="1"/>
      <c r="GP126" s="1"/>
      <c r="GQ126" s="1"/>
      <c r="GR126" s="4"/>
      <c r="GS126" s="6"/>
      <c r="GT126" s="6"/>
      <c r="GU126" s="6"/>
      <c r="GV126" s="6"/>
      <c r="GW126" s="6"/>
      <c r="GX126" s="1"/>
      <c r="GY126" s="1"/>
      <c r="GZ126" s="5"/>
      <c r="HA126" s="5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40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7"/>
      <c r="JP126" s="1"/>
      <c r="JQ126" s="1"/>
      <c r="JR126" s="1"/>
      <c r="JS126" s="1"/>
      <c r="JT126" s="1"/>
      <c r="JU126" s="1"/>
      <c r="JV126" s="1"/>
      <c r="JW126" s="1"/>
      <c r="JX126" s="1"/>
      <c r="JY126" s="3"/>
      <c r="JZ126" s="19"/>
      <c r="KA126" s="19"/>
      <c r="KB126" s="47"/>
      <c r="KC126" s="19"/>
      <c r="KD126" s="1"/>
      <c r="KE126" s="19"/>
    </row>
    <row r="127" spans="1:291" x14ac:dyDescent="0.2">
      <c r="A127" s="196">
        <f t="shared" si="58"/>
        <v>42785</v>
      </c>
      <c r="B127" s="66">
        <f t="shared" si="49"/>
        <v>128672.00147577</v>
      </c>
      <c r="C127" s="66">
        <f t="shared" si="72"/>
        <v>127757.74179805</v>
      </c>
      <c r="D127" s="77">
        <f t="shared" si="59"/>
        <v>4775.7</v>
      </c>
      <c r="E127" s="67">
        <f>VLOOKUP(A126,[1]Plan1!$DQ$117:$DS$314,3)</f>
        <v>4793.8500000000004</v>
      </c>
      <c r="F127" s="11">
        <f t="shared" si="60"/>
        <v>42761</v>
      </c>
      <c r="G127" s="73">
        <f t="shared" si="50"/>
        <v>3.8004899805266223E-3</v>
      </c>
      <c r="H127" s="11">
        <f t="shared" si="61"/>
        <v>42795</v>
      </c>
      <c r="I127" s="11">
        <f t="shared" si="51"/>
        <v>42795</v>
      </c>
      <c r="J127" s="1">
        <f t="shared" si="62"/>
        <v>23</v>
      </c>
      <c r="K127" s="1">
        <f t="shared" si="63"/>
        <v>18</v>
      </c>
      <c r="L127" s="66">
        <f t="shared" si="52"/>
        <v>1.00297306</v>
      </c>
      <c r="M127" s="70">
        <f t="shared" si="73"/>
        <v>1.0029991</v>
      </c>
      <c r="N127" s="70">
        <f t="shared" si="67"/>
        <v>1.0074189904561794</v>
      </c>
      <c r="O127" s="66">
        <f t="shared" si="69"/>
        <v>1.0104141</v>
      </c>
      <c r="P127" s="66">
        <f t="shared" si="53"/>
        <v>128137.57322988</v>
      </c>
      <c r="Q127" s="74">
        <f t="shared" si="54"/>
        <v>0</v>
      </c>
      <c r="R127" s="75">
        <f t="shared" si="70"/>
        <v>0</v>
      </c>
      <c r="S127" s="66">
        <f t="shared" si="71"/>
        <v>0</v>
      </c>
      <c r="T127" s="10">
        <f t="shared" si="64"/>
        <v>0.06</v>
      </c>
      <c r="U127" s="74">
        <f t="shared" si="68"/>
        <v>18</v>
      </c>
      <c r="V127" s="74">
        <v>252</v>
      </c>
      <c r="W127" s="70">
        <f t="shared" si="55"/>
        <v>1.004170738</v>
      </c>
      <c r="X127" s="66">
        <f t="shared" si="56"/>
        <v>534.42824588999997</v>
      </c>
      <c r="Y127" s="66">
        <v>0</v>
      </c>
      <c r="Z127" s="67">
        <f t="shared" si="57"/>
        <v>0</v>
      </c>
      <c r="AA127" s="68" t="str">
        <f t="shared" si="65"/>
        <v>A+INCORP J=</v>
      </c>
      <c r="AB127" s="11">
        <f t="shared" si="66"/>
        <v>42795</v>
      </c>
      <c r="AC127" s="3"/>
      <c r="AD127" s="54"/>
      <c r="AE127" s="58">
        <v>38883</v>
      </c>
      <c r="AF127" s="47" t="s">
        <v>120</v>
      </c>
      <c r="AI127" s="32"/>
      <c r="AJ127" s="17">
        <f t="shared" si="78"/>
        <v>42941</v>
      </c>
      <c r="AK127" s="17">
        <f t="shared" si="74"/>
        <v>42940</v>
      </c>
      <c r="AL127" s="17">
        <f t="shared" si="75"/>
        <v>42941</v>
      </c>
      <c r="AM127" s="17">
        <f t="shared" si="76"/>
        <v>42972</v>
      </c>
      <c r="AN127" s="17"/>
      <c r="AO127" s="19">
        <f t="shared" si="77"/>
        <v>23</v>
      </c>
      <c r="GG127" s="1"/>
      <c r="GH127" s="5"/>
      <c r="GI127" s="1"/>
      <c r="GJ127" s="1"/>
      <c r="GK127" s="1"/>
      <c r="GL127" s="1"/>
      <c r="GM127" s="1"/>
      <c r="GN127" s="1"/>
      <c r="GO127" s="1"/>
      <c r="GP127" s="1"/>
      <c r="GQ127" s="1"/>
      <c r="GR127" s="4"/>
      <c r="GS127" s="6"/>
      <c r="GT127" s="6"/>
      <c r="GU127" s="6"/>
      <c r="GV127" s="6"/>
      <c r="GW127" s="6"/>
      <c r="GX127" s="1"/>
      <c r="GY127" s="1"/>
      <c r="GZ127" s="5"/>
      <c r="HA127" s="5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40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7"/>
      <c r="JP127" s="1"/>
      <c r="JQ127" s="1"/>
      <c r="JR127" s="1"/>
      <c r="JS127" s="1"/>
      <c r="JT127" s="1"/>
      <c r="JU127" s="1"/>
      <c r="JV127" s="1"/>
      <c r="JW127" s="1"/>
      <c r="JX127" s="1"/>
      <c r="JY127" s="3"/>
      <c r="JZ127" s="19"/>
      <c r="KA127" s="19"/>
      <c r="KB127" s="47"/>
      <c r="KC127" s="19"/>
      <c r="KD127" s="1"/>
      <c r="KE127" s="19"/>
    </row>
    <row r="128" spans="1:291" x14ac:dyDescent="0.2">
      <c r="A128" s="196">
        <f t="shared" si="58"/>
        <v>42786</v>
      </c>
      <c r="B128" s="66">
        <f t="shared" si="49"/>
        <v>128672.00147577</v>
      </c>
      <c r="C128" s="66">
        <f t="shared" si="72"/>
        <v>127757.74179805</v>
      </c>
      <c r="D128" s="77">
        <f t="shared" si="59"/>
        <v>4775.7</v>
      </c>
      <c r="E128" s="67">
        <f>VLOOKUP(A127,[1]Plan1!$DQ$117:$DS$314,3)</f>
        <v>4793.8500000000004</v>
      </c>
      <c r="F128" s="11">
        <f t="shared" si="60"/>
        <v>42761</v>
      </c>
      <c r="G128" s="73">
        <f t="shared" si="50"/>
        <v>3.8004899805266223E-3</v>
      </c>
      <c r="H128" s="11">
        <f t="shared" si="61"/>
        <v>42795</v>
      </c>
      <c r="I128" s="11">
        <f t="shared" si="51"/>
        <v>42795</v>
      </c>
      <c r="J128" s="1">
        <f t="shared" si="62"/>
        <v>23</v>
      </c>
      <c r="K128" s="1">
        <f t="shared" si="63"/>
        <v>18</v>
      </c>
      <c r="L128" s="66">
        <f t="shared" si="52"/>
        <v>1.00297306</v>
      </c>
      <c r="M128" s="70">
        <f t="shared" si="73"/>
        <v>1.0029991</v>
      </c>
      <c r="N128" s="70">
        <f t="shared" si="67"/>
        <v>1.0074189904561794</v>
      </c>
      <c r="O128" s="66">
        <f t="shared" si="69"/>
        <v>1.0104141</v>
      </c>
      <c r="P128" s="66">
        <f t="shared" si="53"/>
        <v>128137.57322988</v>
      </c>
      <c r="Q128" s="74">
        <f t="shared" si="54"/>
        <v>0</v>
      </c>
      <c r="R128" s="75">
        <f t="shared" si="70"/>
        <v>0</v>
      </c>
      <c r="S128" s="66">
        <f t="shared" si="71"/>
        <v>0</v>
      </c>
      <c r="T128" s="10">
        <f t="shared" si="64"/>
        <v>0.06</v>
      </c>
      <c r="U128" s="74">
        <f t="shared" si="68"/>
        <v>18</v>
      </c>
      <c r="V128" s="74">
        <v>252</v>
      </c>
      <c r="W128" s="70">
        <f t="shared" si="55"/>
        <v>1.004170738</v>
      </c>
      <c r="X128" s="66">
        <f t="shared" si="56"/>
        <v>534.42824588999997</v>
      </c>
      <c r="Y128" s="66">
        <v>0</v>
      </c>
      <c r="Z128" s="67">
        <f t="shared" si="57"/>
        <v>0</v>
      </c>
      <c r="AA128" s="68" t="str">
        <f t="shared" si="65"/>
        <v>A+INCORP J=</v>
      </c>
      <c r="AB128" s="11">
        <f t="shared" si="66"/>
        <v>42795</v>
      </c>
      <c r="AC128" s="3"/>
      <c r="AD128" s="54"/>
      <c r="AE128" s="58">
        <v>38967</v>
      </c>
      <c r="AF128" s="47" t="s">
        <v>112</v>
      </c>
      <c r="AI128" s="32"/>
      <c r="AJ128" s="17">
        <f t="shared" si="78"/>
        <v>42972</v>
      </c>
      <c r="AK128" s="17">
        <f t="shared" si="74"/>
        <v>42971</v>
      </c>
      <c r="AL128" s="17">
        <f t="shared" si="75"/>
        <v>42972</v>
      </c>
      <c r="AM128" s="17">
        <f t="shared" si="76"/>
        <v>43003</v>
      </c>
      <c r="AN128" s="17"/>
      <c r="AO128" s="19">
        <f t="shared" si="77"/>
        <v>20</v>
      </c>
      <c r="GG128" s="1"/>
      <c r="GH128" s="5"/>
      <c r="GI128" s="1"/>
      <c r="GJ128" s="1"/>
      <c r="GK128" s="1"/>
      <c r="GL128" s="1"/>
      <c r="GM128" s="1"/>
      <c r="GN128" s="1"/>
      <c r="GO128" s="1"/>
      <c r="GP128" s="1"/>
      <c r="GQ128" s="1"/>
      <c r="GR128" s="4"/>
      <c r="GS128" s="6"/>
      <c r="GT128" s="6"/>
      <c r="GU128" s="6"/>
      <c r="GV128" s="6"/>
      <c r="GW128" s="6"/>
      <c r="GX128" s="1"/>
      <c r="GY128" s="1"/>
      <c r="GZ128" s="5"/>
      <c r="HA128" s="5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40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7"/>
      <c r="JP128" s="1"/>
      <c r="JQ128" s="1"/>
      <c r="JR128" s="1"/>
      <c r="JS128" s="1"/>
      <c r="JT128" s="1"/>
      <c r="JU128" s="1"/>
      <c r="JV128" s="1"/>
      <c r="JW128" s="1"/>
      <c r="JX128" s="1"/>
      <c r="JY128" s="3"/>
      <c r="JZ128" s="19"/>
      <c r="KA128" s="19"/>
      <c r="KB128" s="47"/>
      <c r="KC128" s="19"/>
      <c r="KD128" s="1"/>
      <c r="KE128" s="19"/>
    </row>
    <row r="129" spans="1:291" x14ac:dyDescent="0.2">
      <c r="A129" s="196">
        <f t="shared" si="58"/>
        <v>42787</v>
      </c>
      <c r="B129" s="66">
        <f t="shared" si="49"/>
        <v>128722.98521812999</v>
      </c>
      <c r="C129" s="66">
        <f t="shared" si="72"/>
        <v>127757.74179805</v>
      </c>
      <c r="D129" s="77">
        <f t="shared" si="59"/>
        <v>4775.7</v>
      </c>
      <c r="E129" s="67">
        <f>VLOOKUP(A128,[1]Plan1!$DQ$117:$DS$314,3)</f>
        <v>4793.8500000000004</v>
      </c>
      <c r="F129" s="11">
        <f t="shared" si="60"/>
        <v>42761</v>
      </c>
      <c r="G129" s="73">
        <f t="shared" si="50"/>
        <v>3.8004899805266223E-3</v>
      </c>
      <c r="H129" s="11">
        <f t="shared" si="61"/>
        <v>42795</v>
      </c>
      <c r="I129" s="11">
        <f t="shared" si="51"/>
        <v>42795</v>
      </c>
      <c r="J129" s="1">
        <f t="shared" si="62"/>
        <v>23</v>
      </c>
      <c r="K129" s="1">
        <f t="shared" si="63"/>
        <v>19</v>
      </c>
      <c r="L129" s="66">
        <f t="shared" si="52"/>
        <v>1.00313849</v>
      </c>
      <c r="M129" s="70">
        <f t="shared" si="73"/>
        <v>1.0029991</v>
      </c>
      <c r="N129" s="70">
        <f t="shared" si="67"/>
        <v>1.0074189904561794</v>
      </c>
      <c r="O129" s="66">
        <f t="shared" si="69"/>
        <v>1.0105807600000001</v>
      </c>
      <c r="P129" s="66">
        <f t="shared" si="53"/>
        <v>128158.7081931</v>
      </c>
      <c r="Q129" s="74">
        <f t="shared" si="54"/>
        <v>0</v>
      </c>
      <c r="R129" s="75">
        <f t="shared" si="70"/>
        <v>0</v>
      </c>
      <c r="S129" s="66">
        <f t="shared" si="71"/>
        <v>0</v>
      </c>
      <c r="T129" s="10">
        <f t="shared" si="64"/>
        <v>0.06</v>
      </c>
      <c r="U129" s="74">
        <f t="shared" si="68"/>
        <v>19</v>
      </c>
      <c r="V129" s="74">
        <v>252</v>
      </c>
      <c r="W129" s="70">
        <f t="shared" si="55"/>
        <v>1.004402955</v>
      </c>
      <c r="X129" s="66">
        <f t="shared" si="56"/>
        <v>564.27702503</v>
      </c>
      <c r="Y129" s="66">
        <v>0</v>
      </c>
      <c r="Z129" s="67">
        <f t="shared" si="57"/>
        <v>0</v>
      </c>
      <c r="AA129" s="68" t="str">
        <f t="shared" si="65"/>
        <v>A+INCORP J=</v>
      </c>
      <c r="AB129" s="11">
        <f t="shared" si="66"/>
        <v>42795</v>
      </c>
      <c r="AC129" s="3"/>
      <c r="AD129" s="54"/>
      <c r="AE129" s="58">
        <v>39002</v>
      </c>
      <c r="AF129" s="47" t="s">
        <v>113</v>
      </c>
      <c r="AI129" s="32"/>
      <c r="AJ129" s="17">
        <f t="shared" si="78"/>
        <v>43003</v>
      </c>
      <c r="AK129" s="17">
        <f t="shared" si="74"/>
        <v>43000</v>
      </c>
      <c r="AL129" s="17">
        <f t="shared" si="75"/>
        <v>43003</v>
      </c>
      <c r="AM129" s="17">
        <f t="shared" si="76"/>
        <v>43033</v>
      </c>
      <c r="AN129" s="17"/>
      <c r="AO129" s="19">
        <f t="shared" si="77"/>
        <v>21</v>
      </c>
      <c r="GG129" s="1"/>
      <c r="GH129" s="5"/>
      <c r="GI129" s="1"/>
      <c r="GJ129" s="1"/>
      <c r="GK129" s="1"/>
      <c r="GL129" s="1"/>
      <c r="GM129" s="1"/>
      <c r="GN129" s="1"/>
      <c r="GO129" s="1"/>
      <c r="GP129" s="1"/>
      <c r="GQ129" s="1"/>
      <c r="GR129" s="4"/>
      <c r="GS129" s="6"/>
      <c r="GT129" s="6"/>
      <c r="GU129" s="6"/>
      <c r="GV129" s="6"/>
      <c r="GW129" s="6"/>
      <c r="GX129" s="1"/>
      <c r="GY129" s="1"/>
      <c r="GZ129" s="5"/>
      <c r="HA129" s="5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40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7"/>
      <c r="JP129" s="1"/>
      <c r="JQ129" s="1"/>
      <c r="JR129" s="1"/>
      <c r="JS129" s="1"/>
      <c r="JT129" s="1"/>
      <c r="JU129" s="1"/>
      <c r="JV129" s="1"/>
      <c r="JW129" s="1"/>
      <c r="JX129" s="1"/>
      <c r="JY129" s="3"/>
      <c r="JZ129" s="19"/>
      <c r="KA129" s="19"/>
      <c r="KB129" s="47"/>
      <c r="KC129" s="19"/>
      <c r="KD129" s="1"/>
      <c r="KE129" s="19"/>
    </row>
    <row r="130" spans="1:291" x14ac:dyDescent="0.2">
      <c r="A130" s="196">
        <f t="shared" si="58"/>
        <v>42788</v>
      </c>
      <c r="B130" s="66">
        <f t="shared" si="49"/>
        <v>128773.98954848999</v>
      </c>
      <c r="C130" s="66">
        <f t="shared" si="72"/>
        <v>127757.74179805</v>
      </c>
      <c r="D130" s="77">
        <f t="shared" si="59"/>
        <v>4775.7</v>
      </c>
      <c r="E130" s="67">
        <f>VLOOKUP(A129,[1]Plan1!$DQ$117:$DS$314,3)</f>
        <v>4793.8500000000004</v>
      </c>
      <c r="F130" s="11">
        <f t="shared" si="60"/>
        <v>42761</v>
      </c>
      <c r="G130" s="73">
        <f t="shared" si="50"/>
        <v>3.8004899805266223E-3</v>
      </c>
      <c r="H130" s="11">
        <f t="shared" si="61"/>
        <v>42795</v>
      </c>
      <c r="I130" s="11">
        <f t="shared" si="51"/>
        <v>42795</v>
      </c>
      <c r="J130" s="1">
        <f t="shared" si="62"/>
        <v>23</v>
      </c>
      <c r="K130" s="1">
        <f t="shared" si="63"/>
        <v>20</v>
      </c>
      <c r="L130" s="66">
        <f t="shared" si="52"/>
        <v>1.0033039500000001</v>
      </c>
      <c r="M130" s="70">
        <f t="shared" si="73"/>
        <v>1.0029991</v>
      </c>
      <c r="N130" s="70">
        <f t="shared" si="67"/>
        <v>1.0074189904561794</v>
      </c>
      <c r="O130" s="66">
        <f t="shared" si="69"/>
        <v>1.01074745</v>
      </c>
      <c r="P130" s="66">
        <f t="shared" si="53"/>
        <v>128179.84698906</v>
      </c>
      <c r="Q130" s="74">
        <f t="shared" si="54"/>
        <v>0</v>
      </c>
      <c r="R130" s="75">
        <f t="shared" si="70"/>
        <v>0</v>
      </c>
      <c r="S130" s="66">
        <f t="shared" si="71"/>
        <v>0</v>
      </c>
      <c r="T130" s="10">
        <f t="shared" si="64"/>
        <v>0.06</v>
      </c>
      <c r="U130" s="74">
        <f t="shared" si="68"/>
        <v>20</v>
      </c>
      <c r="V130" s="74">
        <v>252</v>
      </c>
      <c r="W130" s="70">
        <f t="shared" si="55"/>
        <v>1.004635226</v>
      </c>
      <c r="X130" s="66">
        <f t="shared" si="56"/>
        <v>594.14255943000001</v>
      </c>
      <c r="Y130" s="66">
        <v>0</v>
      </c>
      <c r="Z130" s="67">
        <f t="shared" si="57"/>
        <v>0</v>
      </c>
      <c r="AA130" s="68" t="str">
        <f t="shared" si="65"/>
        <v>A+INCORP J=</v>
      </c>
      <c r="AB130" s="11">
        <f t="shared" si="66"/>
        <v>42795</v>
      </c>
      <c r="AC130" s="3"/>
      <c r="AD130" s="54"/>
      <c r="AE130" s="58">
        <v>39023</v>
      </c>
      <c r="AF130" s="47" t="s">
        <v>114</v>
      </c>
      <c r="AI130" s="32"/>
      <c r="AJ130" s="17">
        <f t="shared" si="78"/>
        <v>43033</v>
      </c>
      <c r="AK130" s="17">
        <f t="shared" si="74"/>
        <v>43032</v>
      </c>
      <c r="AL130" s="17">
        <f t="shared" si="75"/>
        <v>43033</v>
      </c>
      <c r="AM130" s="17">
        <f t="shared" si="76"/>
        <v>43066</v>
      </c>
      <c r="AN130" s="17"/>
      <c r="AO130" s="19">
        <f t="shared" si="77"/>
        <v>21</v>
      </c>
      <c r="GG130" s="1"/>
      <c r="GH130" s="5"/>
      <c r="GI130" s="1"/>
      <c r="GJ130" s="1"/>
      <c r="GK130" s="1"/>
      <c r="GL130" s="1"/>
      <c r="GM130" s="1"/>
      <c r="GN130" s="1"/>
      <c r="GO130" s="1"/>
      <c r="GP130" s="1"/>
      <c r="GQ130" s="1"/>
      <c r="GR130" s="4"/>
      <c r="GS130" s="6"/>
      <c r="GT130" s="6"/>
      <c r="GU130" s="6"/>
      <c r="GV130" s="6"/>
      <c r="GW130" s="6"/>
      <c r="GX130" s="1"/>
      <c r="GY130" s="1"/>
      <c r="GZ130" s="5"/>
      <c r="HA130" s="5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40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7"/>
      <c r="JP130" s="1"/>
      <c r="JQ130" s="1"/>
      <c r="JR130" s="1"/>
      <c r="JS130" s="1"/>
      <c r="JT130" s="1"/>
      <c r="JU130" s="1"/>
      <c r="JV130" s="1"/>
      <c r="JW130" s="1"/>
      <c r="JX130" s="1"/>
      <c r="JY130" s="3"/>
      <c r="JZ130" s="19"/>
      <c r="KA130" s="19"/>
      <c r="KB130" s="47"/>
      <c r="KC130" s="19"/>
      <c r="KD130" s="1"/>
      <c r="KE130" s="19"/>
    </row>
    <row r="131" spans="1:291" x14ac:dyDescent="0.2">
      <c r="A131" s="196">
        <f t="shared" si="58"/>
        <v>42789</v>
      </c>
      <c r="B131" s="66">
        <f t="shared" si="49"/>
        <v>128825.01318916</v>
      </c>
      <c r="C131" s="66">
        <f t="shared" si="72"/>
        <v>127757.74179805</v>
      </c>
      <c r="D131" s="77">
        <f t="shared" si="59"/>
        <v>4775.7</v>
      </c>
      <c r="E131" s="67">
        <f>VLOOKUP(A130,[1]Plan1!$DQ$117:$DS$314,3)</f>
        <v>4793.8500000000004</v>
      </c>
      <c r="F131" s="11">
        <f t="shared" si="60"/>
        <v>42761</v>
      </c>
      <c r="G131" s="73">
        <f t="shared" si="50"/>
        <v>3.8004899805266223E-3</v>
      </c>
      <c r="H131" s="11">
        <f t="shared" si="61"/>
        <v>42795</v>
      </c>
      <c r="I131" s="11">
        <f t="shared" si="51"/>
        <v>42795</v>
      </c>
      <c r="J131" s="1">
        <f t="shared" si="62"/>
        <v>23</v>
      </c>
      <c r="K131" s="1">
        <f t="shared" si="63"/>
        <v>21</v>
      </c>
      <c r="L131" s="66">
        <f t="shared" si="52"/>
        <v>1.00346943</v>
      </c>
      <c r="M131" s="70">
        <f t="shared" si="73"/>
        <v>1.0029991</v>
      </c>
      <c r="N131" s="70">
        <f t="shared" si="67"/>
        <v>1.0074189904561794</v>
      </c>
      <c r="O131" s="66">
        <f t="shared" si="69"/>
        <v>1.01091416</v>
      </c>
      <c r="P131" s="66">
        <f t="shared" si="53"/>
        <v>128200.98834017001</v>
      </c>
      <c r="Q131" s="74">
        <f t="shared" si="54"/>
        <v>0</v>
      </c>
      <c r="R131" s="75">
        <f t="shared" si="70"/>
        <v>0</v>
      </c>
      <c r="S131" s="66">
        <f t="shared" si="71"/>
        <v>0</v>
      </c>
      <c r="T131" s="10">
        <f t="shared" si="64"/>
        <v>0.06</v>
      </c>
      <c r="U131" s="74">
        <f t="shared" si="68"/>
        <v>21</v>
      </c>
      <c r="V131" s="74">
        <v>252</v>
      </c>
      <c r="W131" s="70">
        <f t="shared" si="55"/>
        <v>1.004867551</v>
      </c>
      <c r="X131" s="66">
        <f t="shared" si="56"/>
        <v>624.02484899000001</v>
      </c>
      <c r="Y131" s="66">
        <v>0</v>
      </c>
      <c r="Z131" s="67">
        <f t="shared" si="57"/>
        <v>0</v>
      </c>
      <c r="AA131" s="68" t="str">
        <f t="shared" si="65"/>
        <v>A+INCORP J=</v>
      </c>
      <c r="AB131" s="11">
        <f t="shared" si="66"/>
        <v>42795</v>
      </c>
      <c r="AC131" s="3"/>
      <c r="AD131" s="54"/>
      <c r="AE131" s="58">
        <v>39036</v>
      </c>
      <c r="AF131" s="47" t="s">
        <v>115</v>
      </c>
      <c r="AI131" s="32"/>
      <c r="AJ131" s="17">
        <f t="shared" si="78"/>
        <v>43064</v>
      </c>
      <c r="AK131" s="17">
        <f t="shared" si="74"/>
        <v>43063</v>
      </c>
      <c r="AL131" s="17">
        <f t="shared" si="75"/>
        <v>43066</v>
      </c>
      <c r="AM131" s="17">
        <f t="shared" si="76"/>
        <v>43095</v>
      </c>
      <c r="AN131" s="17"/>
      <c r="AO131" s="19">
        <f t="shared" si="77"/>
        <v>20</v>
      </c>
      <c r="GG131" s="1"/>
      <c r="GH131" s="5"/>
      <c r="GI131" s="1"/>
      <c r="GJ131" s="1"/>
      <c r="GK131" s="1"/>
      <c r="GL131" s="1"/>
      <c r="GM131" s="1"/>
      <c r="GN131" s="1"/>
      <c r="GO131" s="1"/>
      <c r="GP131" s="1"/>
      <c r="GQ131" s="1"/>
      <c r="GR131" s="4"/>
      <c r="GS131" s="6"/>
      <c r="GT131" s="6"/>
      <c r="GU131" s="6"/>
      <c r="GV131" s="6"/>
      <c r="GW131" s="6"/>
      <c r="GX131" s="1"/>
      <c r="GY131" s="1"/>
      <c r="GZ131" s="5"/>
      <c r="HA131" s="5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40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7"/>
      <c r="JP131" s="1"/>
      <c r="JQ131" s="1"/>
      <c r="JR131" s="1"/>
      <c r="JS131" s="1"/>
      <c r="JT131" s="1"/>
      <c r="JU131" s="1"/>
      <c r="JV131" s="1"/>
      <c r="JW131" s="1"/>
      <c r="JX131" s="1"/>
      <c r="JY131" s="3"/>
      <c r="JZ131" s="19"/>
      <c r="KA131" s="19"/>
      <c r="KB131" s="47"/>
      <c r="KC131" s="19"/>
      <c r="KD131" s="1"/>
      <c r="KE131" s="19"/>
    </row>
    <row r="132" spans="1:291" x14ac:dyDescent="0.2">
      <c r="A132" s="196">
        <f t="shared" si="58"/>
        <v>42790</v>
      </c>
      <c r="B132" s="66">
        <f t="shared" si="49"/>
        <v>128876.05858529999</v>
      </c>
      <c r="C132" s="66">
        <f t="shared" si="72"/>
        <v>127757.74179805</v>
      </c>
      <c r="D132" s="77">
        <f t="shared" si="59"/>
        <v>4775.7</v>
      </c>
      <c r="E132" s="67">
        <f>VLOOKUP(A131,[1]Plan1!$DQ$117:$DS$314,3)</f>
        <v>4793.8500000000004</v>
      </c>
      <c r="F132" s="11">
        <f t="shared" si="60"/>
        <v>42761</v>
      </c>
      <c r="G132" s="73">
        <f t="shared" si="50"/>
        <v>3.8004899805266223E-3</v>
      </c>
      <c r="H132" s="11">
        <f t="shared" si="61"/>
        <v>42795</v>
      </c>
      <c r="I132" s="11">
        <f t="shared" si="51"/>
        <v>42795</v>
      </c>
      <c r="J132" s="1">
        <f t="shared" si="62"/>
        <v>23</v>
      </c>
      <c r="K132" s="1">
        <f t="shared" si="63"/>
        <v>22</v>
      </c>
      <c r="L132" s="66">
        <f t="shared" si="52"/>
        <v>1.0036349499999999</v>
      </c>
      <c r="M132" s="70">
        <f t="shared" si="73"/>
        <v>1.0029991</v>
      </c>
      <c r="N132" s="70">
        <f t="shared" si="67"/>
        <v>1.0074189904561794</v>
      </c>
      <c r="O132" s="66">
        <f t="shared" si="69"/>
        <v>1.0110809000000001</v>
      </c>
      <c r="P132" s="66">
        <f t="shared" si="53"/>
        <v>128222.13480159</v>
      </c>
      <c r="Q132" s="74">
        <f t="shared" si="54"/>
        <v>0</v>
      </c>
      <c r="R132" s="75">
        <f t="shared" si="70"/>
        <v>0</v>
      </c>
      <c r="S132" s="66">
        <f t="shared" si="71"/>
        <v>0</v>
      </c>
      <c r="T132" s="10">
        <f t="shared" si="64"/>
        <v>0.06</v>
      </c>
      <c r="U132" s="74">
        <f t="shared" si="68"/>
        <v>22</v>
      </c>
      <c r="V132" s="74">
        <v>252</v>
      </c>
      <c r="W132" s="70">
        <f t="shared" si="55"/>
        <v>1.005099929</v>
      </c>
      <c r="X132" s="66">
        <f t="shared" si="56"/>
        <v>653.92378370999995</v>
      </c>
      <c r="Y132" s="66">
        <v>0</v>
      </c>
      <c r="Z132" s="67">
        <f t="shared" si="57"/>
        <v>0</v>
      </c>
      <c r="AA132" s="68" t="str">
        <f t="shared" si="65"/>
        <v>A+INCORP J=</v>
      </c>
      <c r="AB132" s="11">
        <f t="shared" si="66"/>
        <v>42795</v>
      </c>
      <c r="AC132" s="3"/>
      <c r="AD132" s="54"/>
      <c r="AE132" s="58">
        <v>39076</v>
      </c>
      <c r="AF132" s="47" t="s">
        <v>121</v>
      </c>
      <c r="AI132" s="32"/>
      <c r="AJ132" s="17">
        <f t="shared" si="78"/>
        <v>43094</v>
      </c>
      <c r="AK132" s="17">
        <f t="shared" si="74"/>
        <v>43091</v>
      </c>
      <c r="AL132" s="17">
        <f t="shared" si="75"/>
        <v>43095</v>
      </c>
      <c r="AM132" s="17">
        <f t="shared" si="76"/>
        <v>43125</v>
      </c>
      <c r="AN132" s="17"/>
      <c r="AO132" s="19">
        <f t="shared" si="77"/>
        <v>21</v>
      </c>
      <c r="GG132" s="1"/>
      <c r="GH132" s="5"/>
      <c r="GI132" s="1"/>
      <c r="GJ132" s="1"/>
      <c r="GK132" s="1"/>
      <c r="GL132" s="1"/>
      <c r="GM132" s="1"/>
      <c r="GN132" s="1"/>
      <c r="GO132" s="1"/>
      <c r="GP132" s="1"/>
      <c r="GQ132" s="1"/>
      <c r="GR132" s="4"/>
      <c r="GS132" s="6"/>
      <c r="GT132" s="6"/>
      <c r="GU132" s="6"/>
      <c r="GV132" s="6"/>
      <c r="GW132" s="6"/>
      <c r="GX132" s="1"/>
      <c r="GY132" s="1"/>
      <c r="GZ132" s="5"/>
      <c r="HA132" s="5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40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7"/>
      <c r="JP132" s="1"/>
      <c r="JQ132" s="1"/>
      <c r="JR132" s="1"/>
      <c r="JS132" s="1"/>
      <c r="JT132" s="1"/>
      <c r="JU132" s="1"/>
      <c r="JV132" s="1"/>
      <c r="JW132" s="1"/>
      <c r="JX132" s="1"/>
      <c r="JY132" s="3"/>
      <c r="JZ132" s="19"/>
      <c r="KA132" s="19"/>
      <c r="KB132" s="47"/>
      <c r="KC132" s="19"/>
      <c r="KD132" s="1"/>
      <c r="KE132" s="19"/>
    </row>
    <row r="133" spans="1:291" x14ac:dyDescent="0.2">
      <c r="A133" s="196">
        <f t="shared" si="58"/>
        <v>42791</v>
      </c>
      <c r="B133" s="66">
        <f t="shared" si="49"/>
        <v>128927.12201892</v>
      </c>
      <c r="C133" s="66">
        <f t="shared" si="72"/>
        <v>127757.74179805</v>
      </c>
      <c r="D133" s="77">
        <f t="shared" si="59"/>
        <v>4775.7</v>
      </c>
      <c r="E133" s="67">
        <f>VLOOKUP(A132,[1]Plan1!$DQ$117:$DS$314,3)</f>
        <v>4793.8500000000004</v>
      </c>
      <c r="F133" s="11">
        <f t="shared" si="60"/>
        <v>42761</v>
      </c>
      <c r="G133" s="73">
        <f t="shared" si="50"/>
        <v>3.8004899805266223E-3</v>
      </c>
      <c r="H133" s="11">
        <f t="shared" si="61"/>
        <v>42821</v>
      </c>
      <c r="I133" s="11">
        <f t="shared" si="51"/>
        <v>42795</v>
      </c>
      <c r="J133" s="1">
        <f t="shared" si="62"/>
        <v>23</v>
      </c>
      <c r="K133" s="1">
        <f t="shared" si="63"/>
        <v>23</v>
      </c>
      <c r="L133" s="66">
        <f t="shared" si="52"/>
        <v>1.00380048</v>
      </c>
      <c r="M133" s="70">
        <f t="shared" si="73"/>
        <v>1.0029991</v>
      </c>
      <c r="N133" s="70">
        <f t="shared" si="67"/>
        <v>1.0074189904561794</v>
      </c>
      <c r="O133" s="66">
        <f t="shared" si="69"/>
        <v>1.01124766</v>
      </c>
      <c r="P133" s="66">
        <f t="shared" si="53"/>
        <v>128243.28254058999</v>
      </c>
      <c r="Q133" s="74">
        <f t="shared" si="54"/>
        <v>0</v>
      </c>
      <c r="R133" s="75">
        <f t="shared" si="70"/>
        <v>0</v>
      </c>
      <c r="S133" s="66">
        <f t="shared" si="71"/>
        <v>0</v>
      </c>
      <c r="T133" s="10">
        <f t="shared" si="64"/>
        <v>0.06</v>
      </c>
      <c r="U133" s="74">
        <f t="shared" si="68"/>
        <v>23</v>
      </c>
      <c r="V133" s="74">
        <v>252</v>
      </c>
      <c r="W133" s="70">
        <f t="shared" si="55"/>
        <v>1.005332361</v>
      </c>
      <c r="X133" s="66">
        <f t="shared" si="56"/>
        <v>683.83947833000002</v>
      </c>
      <c r="Y133" s="66">
        <v>0</v>
      </c>
      <c r="Z133" s="67">
        <f t="shared" si="57"/>
        <v>0</v>
      </c>
      <c r="AA133" s="68" t="str">
        <f t="shared" si="65"/>
        <v>A+INCORP J=</v>
      </c>
      <c r="AB133" s="11">
        <f t="shared" si="66"/>
        <v>42795</v>
      </c>
      <c r="AC133" s="3"/>
      <c r="AD133" s="54"/>
      <c r="AE133" s="58">
        <v>39083</v>
      </c>
      <c r="AF133" s="47" t="s">
        <v>122</v>
      </c>
      <c r="AI133" s="32"/>
      <c r="AJ133" s="17">
        <f t="shared" si="78"/>
        <v>43125</v>
      </c>
      <c r="AK133" s="17">
        <f t="shared" si="74"/>
        <v>43124</v>
      </c>
      <c r="AL133" s="17">
        <f t="shared" si="75"/>
        <v>43125</v>
      </c>
      <c r="AM133" s="17">
        <f t="shared" si="76"/>
        <v>43157</v>
      </c>
      <c r="AN133" s="17"/>
      <c r="AO133" s="19">
        <f t="shared" si="77"/>
        <v>20</v>
      </c>
      <c r="GG133" s="1"/>
      <c r="GH133" s="5"/>
      <c r="GI133" s="1"/>
      <c r="GJ133" s="1"/>
      <c r="GK133" s="1"/>
      <c r="GL133" s="1"/>
      <c r="GM133" s="1"/>
      <c r="GN133" s="1"/>
      <c r="GO133" s="1"/>
      <c r="GP133" s="1"/>
      <c r="GQ133" s="1"/>
      <c r="GR133" s="4"/>
      <c r="GS133" s="6"/>
      <c r="GT133" s="6"/>
      <c r="GU133" s="6"/>
      <c r="GV133" s="6"/>
      <c r="GW133" s="6"/>
      <c r="GX133" s="1"/>
      <c r="GY133" s="1"/>
      <c r="GZ133" s="5"/>
      <c r="HA133" s="5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40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7"/>
      <c r="JP133" s="1"/>
      <c r="JQ133" s="1"/>
      <c r="JR133" s="1"/>
      <c r="JS133" s="1"/>
      <c r="JT133" s="1"/>
      <c r="JU133" s="1"/>
      <c r="JV133" s="1"/>
      <c r="JW133" s="1"/>
      <c r="JX133" s="1"/>
      <c r="JY133" s="3"/>
      <c r="JZ133" s="19"/>
      <c r="KA133" s="19"/>
      <c r="KB133" s="47"/>
      <c r="KC133" s="19"/>
      <c r="KD133" s="1"/>
      <c r="KE133" s="19"/>
    </row>
    <row r="134" spans="1:291" x14ac:dyDescent="0.2">
      <c r="A134" s="196">
        <f t="shared" si="58"/>
        <v>42792</v>
      </c>
      <c r="B134" s="66">
        <f t="shared" si="49"/>
        <v>128927.12201892</v>
      </c>
      <c r="C134" s="66">
        <f t="shared" si="72"/>
        <v>127757.74179805</v>
      </c>
      <c r="D134" s="77">
        <f t="shared" si="59"/>
        <v>4775.7</v>
      </c>
      <c r="E134" s="67">
        <f>VLOOKUP(A133,[1]Plan1!$DQ$117:$DS$314,3)</f>
        <v>4793.8500000000004</v>
      </c>
      <c r="F134" s="11">
        <f t="shared" si="60"/>
        <v>42761</v>
      </c>
      <c r="G134" s="73">
        <f t="shared" si="50"/>
        <v>3.8004899805266223E-3</v>
      </c>
      <c r="H134" s="11">
        <f t="shared" si="61"/>
        <v>42821</v>
      </c>
      <c r="I134" s="11">
        <f t="shared" si="51"/>
        <v>42795</v>
      </c>
      <c r="J134" s="1">
        <f t="shared" si="62"/>
        <v>23</v>
      </c>
      <c r="K134" s="1">
        <f t="shared" si="63"/>
        <v>23</v>
      </c>
      <c r="L134" s="66">
        <f t="shared" si="52"/>
        <v>1.00380048</v>
      </c>
      <c r="M134" s="70">
        <f t="shared" si="73"/>
        <v>1.0029991</v>
      </c>
      <c r="N134" s="70">
        <f t="shared" si="67"/>
        <v>1.0074189904561794</v>
      </c>
      <c r="O134" s="66">
        <f t="shared" si="69"/>
        <v>1.01124766</v>
      </c>
      <c r="P134" s="66">
        <f t="shared" si="53"/>
        <v>128243.28254058999</v>
      </c>
      <c r="Q134" s="74">
        <f t="shared" si="54"/>
        <v>0</v>
      </c>
      <c r="R134" s="75">
        <f t="shared" si="70"/>
        <v>0</v>
      </c>
      <c r="S134" s="66">
        <f t="shared" si="71"/>
        <v>0</v>
      </c>
      <c r="T134" s="10">
        <f t="shared" si="64"/>
        <v>0.06</v>
      </c>
      <c r="U134" s="74">
        <f t="shared" si="68"/>
        <v>23</v>
      </c>
      <c r="V134" s="74">
        <v>252</v>
      </c>
      <c r="W134" s="70">
        <f t="shared" si="55"/>
        <v>1.005332361</v>
      </c>
      <c r="X134" s="66">
        <f t="shared" si="56"/>
        <v>683.83947833000002</v>
      </c>
      <c r="Y134" s="66">
        <v>0</v>
      </c>
      <c r="Z134" s="67">
        <f t="shared" si="57"/>
        <v>0</v>
      </c>
      <c r="AA134" s="68" t="str">
        <f t="shared" si="65"/>
        <v>A+INCORP J=</v>
      </c>
      <c r="AB134" s="11">
        <f t="shared" si="66"/>
        <v>42795</v>
      </c>
      <c r="AC134" s="45"/>
      <c r="AD134" s="54"/>
      <c r="AE134" s="58">
        <v>39132</v>
      </c>
      <c r="AF134" s="47" t="s">
        <v>116</v>
      </c>
      <c r="AI134" s="32"/>
      <c r="AJ134" s="17">
        <f t="shared" si="78"/>
        <v>43156</v>
      </c>
      <c r="AK134" s="17">
        <f t="shared" si="74"/>
        <v>43154</v>
      </c>
      <c r="AL134" s="17">
        <f t="shared" si="75"/>
        <v>43157</v>
      </c>
      <c r="AM134" s="17">
        <f t="shared" si="76"/>
        <v>43185</v>
      </c>
      <c r="AN134" s="17"/>
      <c r="AO134" s="19">
        <f t="shared" si="77"/>
        <v>20</v>
      </c>
      <c r="GG134" s="7"/>
      <c r="GH134" s="51"/>
      <c r="GI134" s="7"/>
      <c r="GJ134" s="7"/>
      <c r="GK134" s="1"/>
      <c r="GL134" s="7"/>
      <c r="GM134" s="7"/>
      <c r="GN134" s="7"/>
      <c r="GO134" s="7"/>
      <c r="GP134" s="7"/>
      <c r="GQ134" s="7"/>
      <c r="GR134" s="4"/>
      <c r="GS134" s="6"/>
      <c r="GT134" s="6"/>
      <c r="GU134" s="6"/>
      <c r="GV134" s="6"/>
      <c r="GW134" s="6"/>
      <c r="GX134" s="7"/>
      <c r="GY134" s="7"/>
      <c r="GZ134" s="51"/>
      <c r="HA134" s="51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1"/>
      <c r="IY134" s="1"/>
      <c r="IZ134" s="40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7"/>
      <c r="JP134" s="1"/>
      <c r="JQ134" s="1"/>
      <c r="JR134" s="1"/>
      <c r="JS134" s="1"/>
      <c r="JT134" s="1"/>
      <c r="JU134" s="1"/>
      <c r="JV134" s="1"/>
      <c r="JW134" s="1"/>
      <c r="JX134" s="1"/>
      <c r="JY134" s="45"/>
      <c r="JZ134" s="19"/>
      <c r="KA134" s="19"/>
      <c r="KB134" s="47"/>
      <c r="KC134" s="19"/>
      <c r="KD134" s="1"/>
      <c r="KE134" s="19"/>
    </row>
    <row r="135" spans="1:291" x14ac:dyDescent="0.2">
      <c r="A135" s="196">
        <f t="shared" si="58"/>
        <v>42793</v>
      </c>
      <c r="B135" s="66">
        <f t="shared" si="49"/>
        <v>128927.12201892</v>
      </c>
      <c r="C135" s="66">
        <f t="shared" si="72"/>
        <v>127757.74179805</v>
      </c>
      <c r="D135" s="77">
        <f t="shared" si="59"/>
        <v>4775.7</v>
      </c>
      <c r="E135" s="67">
        <f>VLOOKUP(A134,[1]Plan1!$DQ$117:$DS$314,3)</f>
        <v>4793.8500000000004</v>
      </c>
      <c r="F135" s="11">
        <f t="shared" si="60"/>
        <v>42761</v>
      </c>
      <c r="G135" s="73">
        <f t="shared" si="50"/>
        <v>3.8004899805266223E-3</v>
      </c>
      <c r="H135" s="11">
        <f t="shared" si="61"/>
        <v>42821</v>
      </c>
      <c r="I135" s="11">
        <f t="shared" si="51"/>
        <v>42795</v>
      </c>
      <c r="J135" s="1">
        <f t="shared" si="62"/>
        <v>23</v>
      </c>
      <c r="K135" s="1">
        <f t="shared" si="63"/>
        <v>23</v>
      </c>
      <c r="L135" s="66">
        <f t="shared" si="52"/>
        <v>1.00380048</v>
      </c>
      <c r="M135" s="70">
        <f t="shared" si="73"/>
        <v>1.0029991</v>
      </c>
      <c r="N135" s="70">
        <f t="shared" si="67"/>
        <v>1.0074189904561794</v>
      </c>
      <c r="O135" s="66">
        <f t="shared" si="69"/>
        <v>1.01124766</v>
      </c>
      <c r="P135" s="66">
        <f t="shared" si="53"/>
        <v>128243.28254058999</v>
      </c>
      <c r="Q135" s="74">
        <f t="shared" si="54"/>
        <v>0</v>
      </c>
      <c r="R135" s="75">
        <f t="shared" si="70"/>
        <v>0</v>
      </c>
      <c r="S135" s="66">
        <f t="shared" si="71"/>
        <v>0</v>
      </c>
      <c r="T135" s="10">
        <f t="shared" si="64"/>
        <v>0.06</v>
      </c>
      <c r="U135" s="74">
        <f t="shared" si="68"/>
        <v>23</v>
      </c>
      <c r="V135" s="74">
        <v>252</v>
      </c>
      <c r="W135" s="70">
        <f t="shared" si="55"/>
        <v>1.005332361</v>
      </c>
      <c r="X135" s="66">
        <f t="shared" si="56"/>
        <v>683.83947833000002</v>
      </c>
      <c r="Y135" s="66">
        <v>0</v>
      </c>
      <c r="Z135" s="67">
        <f t="shared" si="57"/>
        <v>0</v>
      </c>
      <c r="AA135" s="68" t="str">
        <f t="shared" si="65"/>
        <v>A+INCORP J=</v>
      </c>
      <c r="AB135" s="11">
        <f t="shared" si="66"/>
        <v>42795</v>
      </c>
      <c r="AC135" s="3"/>
      <c r="AD135" s="54"/>
      <c r="AE135" s="58">
        <v>39133</v>
      </c>
      <c r="AF135" s="47" t="s">
        <v>116</v>
      </c>
      <c r="AI135" s="32"/>
      <c r="AJ135" s="17">
        <f t="shared" si="78"/>
        <v>43184</v>
      </c>
      <c r="AK135" s="17">
        <f t="shared" si="74"/>
        <v>43182</v>
      </c>
      <c r="AL135" s="17">
        <f t="shared" si="75"/>
        <v>43185</v>
      </c>
      <c r="AM135" s="17">
        <f t="shared" si="76"/>
        <v>43215</v>
      </c>
      <c r="AN135" s="17"/>
      <c r="AO135" s="19">
        <f t="shared" si="77"/>
        <v>21</v>
      </c>
      <c r="GG135" s="1"/>
      <c r="GH135" s="5"/>
      <c r="GI135" s="1"/>
      <c r="GJ135" s="1"/>
      <c r="GK135" s="1"/>
      <c r="GL135" s="1"/>
      <c r="GM135" s="1"/>
      <c r="GN135" s="1"/>
      <c r="GO135" s="1"/>
      <c r="GP135" s="1"/>
      <c r="GQ135" s="1"/>
      <c r="GR135" s="4"/>
      <c r="GS135" s="6"/>
      <c r="GT135" s="6"/>
      <c r="GU135" s="6"/>
      <c r="GV135" s="6"/>
      <c r="GW135" s="6"/>
      <c r="GX135" s="1"/>
      <c r="GY135" s="1"/>
      <c r="GZ135" s="5"/>
      <c r="HA135" s="5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40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7"/>
      <c r="JP135" s="1"/>
      <c r="JQ135" s="1"/>
      <c r="JR135" s="1"/>
      <c r="JS135" s="1"/>
      <c r="JT135" s="1"/>
      <c r="JU135" s="1"/>
      <c r="JV135" s="1"/>
      <c r="JW135" s="1"/>
      <c r="JX135" s="1"/>
      <c r="JY135" s="3"/>
      <c r="JZ135" s="19"/>
      <c r="KA135" s="19"/>
      <c r="KB135" s="47"/>
      <c r="KC135" s="19"/>
      <c r="KD135" s="1"/>
      <c r="KE135" s="19"/>
    </row>
    <row r="136" spans="1:291" x14ac:dyDescent="0.2">
      <c r="A136" s="196">
        <f t="shared" si="58"/>
        <v>42794</v>
      </c>
      <c r="B136" s="66">
        <f t="shared" si="49"/>
        <v>128927.12201892</v>
      </c>
      <c r="C136" s="66">
        <f t="shared" si="72"/>
        <v>127757.74179805</v>
      </c>
      <c r="D136" s="77">
        <f t="shared" si="59"/>
        <v>4775.7</v>
      </c>
      <c r="E136" s="67">
        <f>VLOOKUP(A135,[1]Plan1!$DQ$117:$DS$314,3)</f>
        <v>4793.8500000000004</v>
      </c>
      <c r="F136" s="11">
        <f t="shared" si="60"/>
        <v>42761</v>
      </c>
      <c r="G136" s="73">
        <f t="shared" si="50"/>
        <v>3.8004899805266223E-3</v>
      </c>
      <c r="H136" s="11">
        <f t="shared" si="61"/>
        <v>42821</v>
      </c>
      <c r="I136" s="11">
        <f t="shared" si="51"/>
        <v>42795</v>
      </c>
      <c r="J136" s="1">
        <f t="shared" si="62"/>
        <v>23</v>
      </c>
      <c r="K136" s="1">
        <f t="shared" si="63"/>
        <v>23</v>
      </c>
      <c r="L136" s="66">
        <f t="shared" si="52"/>
        <v>1.00380048</v>
      </c>
      <c r="M136" s="70">
        <f t="shared" si="73"/>
        <v>1.0029991</v>
      </c>
      <c r="N136" s="70">
        <f t="shared" si="67"/>
        <v>1.0074189904561794</v>
      </c>
      <c r="O136" s="66">
        <f t="shared" si="69"/>
        <v>1.01124766</v>
      </c>
      <c r="P136" s="66">
        <f t="shared" si="53"/>
        <v>128243.28254058999</v>
      </c>
      <c r="Q136" s="74">
        <f t="shared" si="54"/>
        <v>0</v>
      </c>
      <c r="R136" s="75">
        <f t="shared" si="70"/>
        <v>0</v>
      </c>
      <c r="S136" s="66">
        <f t="shared" si="71"/>
        <v>0</v>
      </c>
      <c r="T136" s="10">
        <f t="shared" si="64"/>
        <v>0.06</v>
      </c>
      <c r="U136" s="74">
        <f t="shared" si="68"/>
        <v>23</v>
      </c>
      <c r="V136" s="74">
        <v>252</v>
      </c>
      <c r="W136" s="70">
        <f t="shared" si="55"/>
        <v>1.005332361</v>
      </c>
      <c r="X136" s="66">
        <f t="shared" si="56"/>
        <v>683.83947833000002</v>
      </c>
      <c r="Y136" s="66">
        <v>0</v>
      </c>
      <c r="Z136" s="67">
        <f t="shared" si="57"/>
        <v>0</v>
      </c>
      <c r="AA136" s="68" t="str">
        <f t="shared" si="65"/>
        <v>A+INCORP J=</v>
      </c>
      <c r="AB136" s="11">
        <f t="shared" si="66"/>
        <v>42795</v>
      </c>
      <c r="AC136" s="3"/>
      <c r="AD136" s="54"/>
      <c r="AE136" s="58">
        <v>39178</v>
      </c>
      <c r="AF136" s="47" t="s">
        <v>117</v>
      </c>
      <c r="AI136" s="32"/>
      <c r="AJ136" s="17">
        <f t="shared" si="78"/>
        <v>43215</v>
      </c>
      <c r="AK136" s="17">
        <f t="shared" si="74"/>
        <v>43214</v>
      </c>
      <c r="AL136" s="17">
        <f t="shared" si="75"/>
        <v>43215</v>
      </c>
      <c r="AM136" s="17">
        <f t="shared" si="76"/>
        <v>43245</v>
      </c>
      <c r="AN136" s="17"/>
      <c r="AO136" s="19">
        <f t="shared" si="77"/>
        <v>21</v>
      </c>
      <c r="GG136" s="1"/>
      <c r="GH136" s="5"/>
      <c r="GI136" s="1"/>
      <c r="GJ136" s="1"/>
      <c r="GK136" s="1"/>
      <c r="GL136" s="1"/>
      <c r="GM136" s="1"/>
      <c r="GN136" s="1"/>
      <c r="GO136" s="1"/>
      <c r="GP136" s="1"/>
      <c r="GQ136" s="1"/>
      <c r="GR136" s="4"/>
      <c r="GS136" s="6"/>
      <c r="GT136" s="6"/>
      <c r="GU136" s="6"/>
      <c r="GV136" s="6"/>
      <c r="GW136" s="6"/>
      <c r="GX136" s="1"/>
      <c r="GY136" s="1"/>
      <c r="GZ136" s="5"/>
      <c r="HA136" s="5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40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7"/>
      <c r="JP136" s="1"/>
      <c r="JQ136" s="1"/>
      <c r="JR136" s="1"/>
      <c r="JS136" s="1"/>
      <c r="JT136" s="1"/>
      <c r="JU136" s="1"/>
      <c r="JV136" s="1"/>
      <c r="JW136" s="1"/>
      <c r="JX136" s="1"/>
      <c r="JY136" s="3"/>
      <c r="JZ136" s="19"/>
      <c r="KA136" s="19"/>
      <c r="KB136" s="47"/>
      <c r="KC136" s="19"/>
      <c r="KD136" s="1"/>
      <c r="KE136" s="19"/>
    </row>
    <row r="137" spans="1:291" x14ac:dyDescent="0.2">
      <c r="A137" s="196">
        <f t="shared" si="58"/>
        <v>42795</v>
      </c>
      <c r="B137" s="66">
        <f t="shared" si="49"/>
        <v>128927.12201892</v>
      </c>
      <c r="C137" s="66">
        <f t="shared" si="72"/>
        <v>127757.74179805</v>
      </c>
      <c r="D137" s="77">
        <f t="shared" si="59"/>
        <v>4775.7</v>
      </c>
      <c r="E137" s="67">
        <f>VLOOKUP(A136,[1]Plan1!$DQ$117:$DS$314,3)</f>
        <v>4793.8500000000004</v>
      </c>
      <c r="F137" s="11">
        <f t="shared" si="60"/>
        <v>42761</v>
      </c>
      <c r="G137" s="73">
        <f t="shared" si="50"/>
        <v>3.8004899805266223E-3</v>
      </c>
      <c r="H137" s="11">
        <f t="shared" si="61"/>
        <v>42821</v>
      </c>
      <c r="I137" s="11">
        <f t="shared" si="51"/>
        <v>42795</v>
      </c>
      <c r="J137" s="1">
        <f t="shared" si="62"/>
        <v>23</v>
      </c>
      <c r="K137" s="1">
        <f t="shared" si="63"/>
        <v>23</v>
      </c>
      <c r="L137" s="66">
        <f t="shared" si="52"/>
        <v>1.00380048</v>
      </c>
      <c r="M137" s="70">
        <f t="shared" si="73"/>
        <v>1.0029991</v>
      </c>
      <c r="N137" s="70">
        <f t="shared" si="67"/>
        <v>1.0074189904561794</v>
      </c>
      <c r="O137" s="66">
        <f t="shared" si="69"/>
        <v>1.01124766</v>
      </c>
      <c r="P137" s="66">
        <f t="shared" si="53"/>
        <v>128243.28254058999</v>
      </c>
      <c r="Q137" s="74">
        <f t="shared" si="54"/>
        <v>4</v>
      </c>
      <c r="R137" s="75">
        <f t="shared" si="70"/>
        <v>2.436807316867836E-2</v>
      </c>
      <c r="S137" s="66">
        <f t="shared" si="71"/>
        <v>3113.21</v>
      </c>
      <c r="T137" s="10">
        <f t="shared" si="64"/>
        <v>0.06</v>
      </c>
      <c r="U137" s="74">
        <f t="shared" si="68"/>
        <v>23</v>
      </c>
      <c r="V137" s="74">
        <v>252</v>
      </c>
      <c r="W137" s="70">
        <f t="shared" si="55"/>
        <v>1.005332361</v>
      </c>
      <c r="X137" s="66">
        <f t="shared" si="56"/>
        <v>683.83947833000002</v>
      </c>
      <c r="Y137" s="66">
        <v>0</v>
      </c>
      <c r="Z137" s="67">
        <f t="shared" si="57"/>
        <v>3797.0494783300001</v>
      </c>
      <c r="AA137" s="68" t="str">
        <f t="shared" si="65"/>
        <v>A+INCORP J=</v>
      </c>
      <c r="AB137" s="11">
        <f t="shared" si="66"/>
        <v>42795</v>
      </c>
      <c r="AC137" s="3"/>
      <c r="AD137" s="54"/>
      <c r="AE137" s="58">
        <v>39203</v>
      </c>
      <c r="AF137" s="47" t="s">
        <v>119</v>
      </c>
      <c r="AI137" s="32"/>
      <c r="AJ137" s="17">
        <f t="shared" si="78"/>
        <v>43245</v>
      </c>
      <c r="AK137" s="17">
        <f t="shared" si="74"/>
        <v>43244</v>
      </c>
      <c r="AL137" s="17">
        <f t="shared" si="75"/>
        <v>43245</v>
      </c>
      <c r="AM137" s="17">
        <f t="shared" si="76"/>
        <v>43276</v>
      </c>
      <c r="AN137" s="17"/>
      <c r="AO137" s="19">
        <f t="shared" si="77"/>
        <v>20</v>
      </c>
      <c r="GG137" s="1"/>
      <c r="GH137" s="5"/>
      <c r="GI137" s="1"/>
      <c r="GJ137" s="1"/>
      <c r="GK137" s="1"/>
      <c r="GL137" s="1"/>
      <c r="GM137" s="1"/>
      <c r="GN137" s="1"/>
      <c r="GO137" s="1"/>
      <c r="GP137" s="1"/>
      <c r="GQ137" s="1"/>
      <c r="GR137" s="4"/>
      <c r="GS137" s="6"/>
      <c r="GT137" s="6"/>
      <c r="GU137" s="6"/>
      <c r="GV137" s="6"/>
      <c r="GW137" s="6"/>
      <c r="GX137" s="1"/>
      <c r="GY137" s="1"/>
      <c r="GZ137" s="5"/>
      <c r="HA137" s="5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40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7"/>
      <c r="JP137" s="1"/>
      <c r="JQ137" s="1"/>
      <c r="JR137" s="1"/>
      <c r="JS137" s="1"/>
      <c r="JT137" s="1"/>
      <c r="JU137" s="1"/>
      <c r="JV137" s="1"/>
      <c r="JW137" s="1"/>
      <c r="JX137" s="1"/>
      <c r="JY137" s="3"/>
      <c r="JZ137" s="19"/>
      <c r="KA137" s="19"/>
      <c r="KB137" s="47"/>
      <c r="KC137" s="19"/>
      <c r="KD137" s="1"/>
      <c r="KE137" s="19"/>
    </row>
    <row r="138" spans="1:291" x14ac:dyDescent="0.2">
      <c r="A138" s="196">
        <f t="shared" si="58"/>
        <v>42796</v>
      </c>
      <c r="B138" s="66">
        <f t="shared" ref="B138:B201" si="79">(P138+X138)</f>
        <v>125866.04242591</v>
      </c>
      <c r="C138" s="66">
        <f t="shared" si="72"/>
        <v>125813.91201892</v>
      </c>
      <c r="D138" s="77">
        <f t="shared" si="59"/>
        <v>4793.8500000000004</v>
      </c>
      <c r="E138" s="67">
        <f>VLOOKUP(A137,[1]Plan1!$DQ$117:$DS$314,3)</f>
        <v>4809.67</v>
      </c>
      <c r="F138" s="11">
        <f t="shared" si="60"/>
        <v>42796</v>
      </c>
      <c r="G138" s="73">
        <f t="shared" ref="G138:G201" si="80">(E138/D138)-1</f>
        <v>3.3000615371778785E-3</v>
      </c>
      <c r="H138" s="11">
        <f t="shared" si="61"/>
        <v>42821</v>
      </c>
      <c r="I138" s="11">
        <f t="shared" ref="I138:I201" si="81">IF(A138&gt;I137,H138,I137)</f>
        <v>42821</v>
      </c>
      <c r="J138" s="1">
        <f t="shared" si="62"/>
        <v>18</v>
      </c>
      <c r="K138" s="1">
        <f t="shared" si="63"/>
        <v>1</v>
      </c>
      <c r="L138" s="66">
        <f t="shared" ref="L138:L201" si="82">TRUNC((E138/D138)^TRUNC((K138/J138),9),8)</f>
        <v>1.00018305</v>
      </c>
      <c r="M138" s="70">
        <f t="shared" si="73"/>
        <v>1.00380048</v>
      </c>
      <c r="N138" s="70">
        <f t="shared" si="67"/>
        <v>1.0112476661810283</v>
      </c>
      <c r="O138" s="66">
        <f t="shared" si="69"/>
        <v>1.0114327700000001</v>
      </c>
      <c r="P138" s="66">
        <f t="shared" ref="P138:P201" si="83">TRUNC(C138*L138,8)</f>
        <v>125836.94225551</v>
      </c>
      <c r="Q138" s="74">
        <f t="shared" ref="Q138:Q201" si="84">IF(VLOOKUP(A138,AE$10:AM$114,9)=VLOOKUP(A137,AE$10:AM$114,9),0,VLOOKUP(A138,AE$10:AM$114,9))</f>
        <v>0</v>
      </c>
      <c r="R138" s="75">
        <f t="shared" si="70"/>
        <v>0</v>
      </c>
      <c r="S138" s="66">
        <f t="shared" si="71"/>
        <v>0</v>
      </c>
      <c r="T138" s="10">
        <f t="shared" si="64"/>
        <v>0.06</v>
      </c>
      <c r="U138" s="74">
        <f t="shared" si="68"/>
        <v>1</v>
      </c>
      <c r="V138" s="74">
        <v>252</v>
      </c>
      <c r="W138" s="70">
        <f t="shared" ref="W138:W201" si="85">ROUND((1+T138)^TRUNC((U138/V138),9),9)</f>
        <v>1.0002312529999999</v>
      </c>
      <c r="X138" s="66">
        <f t="shared" ref="X138:X201" si="86">TRUNC((P138*(W138-1)),8)</f>
        <v>29.1001704</v>
      </c>
      <c r="Y138" s="66">
        <v>0</v>
      </c>
      <c r="Z138" s="67">
        <f t="shared" ref="Z138:Z201" si="87">IF(S138&gt;0,S138+X138,0)</f>
        <v>0</v>
      </c>
      <c r="AA138" s="68" t="str">
        <f t="shared" si="65"/>
        <v>A+INCORP J=</v>
      </c>
      <c r="AB138" s="11">
        <f t="shared" si="66"/>
        <v>42821</v>
      </c>
      <c r="AC138" s="3"/>
      <c r="AD138" s="54"/>
      <c r="AE138" s="58">
        <v>39240</v>
      </c>
      <c r="AF138" s="47" t="s">
        <v>120</v>
      </c>
      <c r="AI138" s="32"/>
      <c r="AJ138" s="17">
        <f t="shared" si="78"/>
        <v>43276</v>
      </c>
      <c r="AK138" s="17">
        <f t="shared" si="74"/>
        <v>43273</v>
      </c>
      <c r="AL138" s="17">
        <f t="shared" si="75"/>
        <v>43276</v>
      </c>
      <c r="AM138" s="17">
        <f t="shared" si="76"/>
        <v>43306</v>
      </c>
      <c r="AN138" s="17"/>
      <c r="AO138" s="19">
        <f t="shared" si="77"/>
        <v>22</v>
      </c>
      <c r="GG138" s="1"/>
      <c r="GH138" s="5"/>
      <c r="GI138" s="1"/>
      <c r="GJ138" s="1"/>
      <c r="GK138" s="1"/>
      <c r="GL138" s="1"/>
      <c r="GM138" s="1"/>
      <c r="GN138" s="1"/>
      <c r="GO138" s="1"/>
      <c r="GP138" s="1"/>
      <c r="GQ138" s="1"/>
      <c r="GR138" s="4"/>
      <c r="GS138" s="6"/>
      <c r="GT138" s="6"/>
      <c r="GU138" s="6"/>
      <c r="GV138" s="6"/>
      <c r="GW138" s="6"/>
      <c r="GX138" s="1"/>
      <c r="GY138" s="1"/>
      <c r="GZ138" s="5"/>
      <c r="HA138" s="5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40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7"/>
      <c r="JP138" s="1"/>
      <c r="JQ138" s="1"/>
      <c r="JR138" s="1"/>
      <c r="JS138" s="1"/>
      <c r="JT138" s="1"/>
      <c r="JU138" s="1"/>
      <c r="JV138" s="1"/>
      <c r="JW138" s="1"/>
      <c r="JX138" s="1"/>
      <c r="JY138" s="3"/>
      <c r="JZ138" s="19"/>
      <c r="KA138" s="19"/>
      <c r="KB138" s="47"/>
      <c r="KC138" s="19"/>
      <c r="KD138" s="1"/>
      <c r="KE138" s="19"/>
    </row>
    <row r="139" spans="1:291" x14ac:dyDescent="0.2">
      <c r="A139" s="196">
        <f t="shared" ref="A139:A202" si="88">(A138+1)</f>
        <v>42797</v>
      </c>
      <c r="B139" s="66">
        <f t="shared" si="79"/>
        <v>125918.19393128</v>
      </c>
      <c r="C139" s="66">
        <f t="shared" si="72"/>
        <v>125813.91201892</v>
      </c>
      <c r="D139" s="77">
        <f t="shared" ref="D139:D202" si="89">IF(E139=E138,D138,E138)</f>
        <v>4793.8500000000004</v>
      </c>
      <c r="E139" s="67">
        <f>VLOOKUP(A138,[1]Plan1!$DQ$117:$DS$314,3)</f>
        <v>4809.67</v>
      </c>
      <c r="F139" s="11">
        <f t="shared" ref="F139:F202" si="90">IF(D139=D138,F138,A139)</f>
        <v>42796</v>
      </c>
      <c r="G139" s="73">
        <f t="shared" si="80"/>
        <v>3.3000615371778785E-3</v>
      </c>
      <c r="H139" s="11">
        <f t="shared" ref="H139:H202" si="91">IF(DAY(A139)=25,VLOOKUP(A139,AJ$118:AP$450,4),H138)</f>
        <v>42821</v>
      </c>
      <c r="I139" s="11">
        <f t="shared" si="81"/>
        <v>42821</v>
      </c>
      <c r="J139" s="1">
        <f t="shared" ref="J139:J202" si="92">IF(I139=I138,J138,NETWORKDAYS(I138,I139,$AE$118:$AE$502)-1)</f>
        <v>18</v>
      </c>
      <c r="K139" s="1">
        <f t="shared" ref="K139:K202" si="93">(J139-(NETWORKDAYS(A139,I139,AE$118:AE$502)-1))</f>
        <v>2</v>
      </c>
      <c r="L139" s="66">
        <f t="shared" si="82"/>
        <v>1.00036613</v>
      </c>
      <c r="M139" s="70">
        <f t="shared" si="73"/>
        <v>1.00380048</v>
      </c>
      <c r="N139" s="70">
        <f t="shared" si="67"/>
        <v>1.0112476661810283</v>
      </c>
      <c r="O139" s="66">
        <f t="shared" si="69"/>
        <v>1.01161791</v>
      </c>
      <c r="P139" s="66">
        <f t="shared" si="83"/>
        <v>125859.97626652</v>
      </c>
      <c r="Q139" s="74">
        <f t="shared" si="84"/>
        <v>0</v>
      </c>
      <c r="R139" s="75">
        <f t="shared" si="70"/>
        <v>0</v>
      </c>
      <c r="S139" s="66">
        <f t="shared" si="71"/>
        <v>0</v>
      </c>
      <c r="T139" s="10">
        <f t="shared" ref="T139:T202" si="94">IF(Q138&gt;0,VLOOKUP(A138,$AE$11:$AH$20,4),T138)</f>
        <v>0.06</v>
      </c>
      <c r="U139" s="74">
        <f t="shared" si="68"/>
        <v>2</v>
      </c>
      <c r="V139" s="74">
        <v>252</v>
      </c>
      <c r="W139" s="70">
        <f t="shared" si="85"/>
        <v>1.000462559</v>
      </c>
      <c r="X139" s="66">
        <f t="shared" si="86"/>
        <v>58.217664759999998</v>
      </c>
      <c r="Y139" s="66">
        <v>0</v>
      </c>
      <c r="Z139" s="67">
        <f t="shared" si="87"/>
        <v>0</v>
      </c>
      <c r="AA139" s="68" t="str">
        <f t="shared" ref="AA139:AA202" si="95">IF($Q138&gt;0,VLOOKUP($A138,$AE$10:$AO$114,($AN$7)+1),AA138)</f>
        <v>A+INCORP J=</v>
      </c>
      <c r="AB139" s="11">
        <f t="shared" ref="AB139:AB202" si="96">IF($Q138&gt;0,VLOOKUP($A138,$AE$10:$AO$114,($AO$7)+1),AB138)</f>
        <v>42821</v>
      </c>
      <c r="AC139" s="3"/>
      <c r="AD139" s="54"/>
      <c r="AE139" s="58">
        <v>39332</v>
      </c>
      <c r="AF139" s="47" t="s">
        <v>112</v>
      </c>
      <c r="AI139" s="48"/>
      <c r="AJ139" s="17">
        <f t="shared" si="78"/>
        <v>43306</v>
      </c>
      <c r="AK139" s="17">
        <f t="shared" si="74"/>
        <v>43305</v>
      </c>
      <c r="AL139" s="17">
        <f t="shared" si="75"/>
        <v>43306</v>
      </c>
      <c r="AM139" s="17">
        <f t="shared" si="76"/>
        <v>43339</v>
      </c>
      <c r="AN139" s="17"/>
      <c r="AO139" s="19">
        <f t="shared" si="77"/>
        <v>23</v>
      </c>
      <c r="GG139" s="1"/>
      <c r="GH139" s="5"/>
      <c r="GI139" s="1"/>
      <c r="GJ139" s="1"/>
      <c r="GK139" s="1"/>
      <c r="GL139" s="1"/>
      <c r="GM139" s="1"/>
      <c r="GN139" s="1"/>
      <c r="GO139" s="1"/>
      <c r="GP139" s="1"/>
      <c r="GQ139" s="1"/>
      <c r="GR139" s="4"/>
      <c r="GS139" s="6"/>
      <c r="GT139" s="6"/>
      <c r="GU139" s="6"/>
      <c r="GV139" s="6"/>
      <c r="GW139" s="6"/>
      <c r="GX139" s="1"/>
      <c r="GY139" s="1"/>
      <c r="GZ139" s="5"/>
      <c r="HA139" s="5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40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7"/>
      <c r="JP139" s="1"/>
      <c r="JQ139" s="1"/>
      <c r="JR139" s="1"/>
      <c r="JS139" s="1"/>
      <c r="JT139" s="1"/>
      <c r="JU139" s="1"/>
      <c r="JV139" s="1"/>
      <c r="JW139" s="1"/>
      <c r="JX139" s="1"/>
      <c r="JY139" s="3"/>
      <c r="JZ139" s="19"/>
      <c r="KA139" s="19"/>
      <c r="KB139" s="47"/>
      <c r="KC139" s="19"/>
      <c r="KD139" s="1"/>
      <c r="KE139" s="19"/>
    </row>
    <row r="140" spans="1:291" x14ac:dyDescent="0.2">
      <c r="A140" s="196">
        <f t="shared" si="88"/>
        <v>42798</v>
      </c>
      <c r="B140" s="66">
        <f t="shared" si="79"/>
        <v>125970.36780030001</v>
      </c>
      <c r="C140" s="66">
        <f t="shared" si="72"/>
        <v>125813.91201892</v>
      </c>
      <c r="D140" s="77">
        <f t="shared" si="89"/>
        <v>4793.8500000000004</v>
      </c>
      <c r="E140" s="67">
        <f>VLOOKUP(A139,[1]Plan1!$DQ$117:$DS$314,3)</f>
        <v>4809.67</v>
      </c>
      <c r="F140" s="11">
        <f t="shared" si="90"/>
        <v>42796</v>
      </c>
      <c r="G140" s="73">
        <f t="shared" si="80"/>
        <v>3.3000615371778785E-3</v>
      </c>
      <c r="H140" s="11">
        <f t="shared" si="91"/>
        <v>42821</v>
      </c>
      <c r="I140" s="11">
        <f t="shared" si="81"/>
        <v>42821</v>
      </c>
      <c r="J140" s="1">
        <f t="shared" si="92"/>
        <v>18</v>
      </c>
      <c r="K140" s="1">
        <f t="shared" si="93"/>
        <v>3</v>
      </c>
      <c r="L140" s="66">
        <f t="shared" si="82"/>
        <v>1.0005492499999999</v>
      </c>
      <c r="M140" s="70">
        <f t="shared" si="73"/>
        <v>1.00380048</v>
      </c>
      <c r="N140" s="70">
        <f t="shared" si="67"/>
        <v>1.0112476661810283</v>
      </c>
      <c r="O140" s="66">
        <f t="shared" si="69"/>
        <v>1.0118030899999999</v>
      </c>
      <c r="P140" s="66">
        <f t="shared" si="83"/>
        <v>125883.01531009001</v>
      </c>
      <c r="Q140" s="74">
        <f t="shared" si="84"/>
        <v>0</v>
      </c>
      <c r="R140" s="75">
        <f t="shared" si="70"/>
        <v>0</v>
      </c>
      <c r="S140" s="66">
        <f t="shared" si="71"/>
        <v>0</v>
      </c>
      <c r="T140" s="10">
        <f t="shared" si="94"/>
        <v>0.06</v>
      </c>
      <c r="U140" s="74">
        <f t="shared" si="68"/>
        <v>3</v>
      </c>
      <c r="V140" s="74">
        <v>252</v>
      </c>
      <c r="W140" s="70">
        <f t="shared" si="85"/>
        <v>1.0006939180000001</v>
      </c>
      <c r="X140" s="66">
        <f t="shared" si="86"/>
        <v>87.352490209999999</v>
      </c>
      <c r="Y140" s="66">
        <v>0</v>
      </c>
      <c r="Z140" s="67">
        <f t="shared" si="87"/>
        <v>0</v>
      </c>
      <c r="AA140" s="68" t="str">
        <f t="shared" si="95"/>
        <v>A+INCORP J=</v>
      </c>
      <c r="AB140" s="11">
        <f t="shared" si="96"/>
        <v>42821</v>
      </c>
      <c r="AC140" s="3"/>
      <c r="AD140" s="54"/>
      <c r="AE140" s="58">
        <v>39367</v>
      </c>
      <c r="AF140" s="47" t="s">
        <v>113</v>
      </c>
      <c r="AI140" s="32"/>
      <c r="AJ140" s="17">
        <f t="shared" si="78"/>
        <v>43337</v>
      </c>
      <c r="AK140" s="17">
        <f t="shared" si="74"/>
        <v>43336</v>
      </c>
      <c r="AL140" s="17">
        <f t="shared" si="75"/>
        <v>43339</v>
      </c>
      <c r="AM140" s="17">
        <f t="shared" si="76"/>
        <v>43368</v>
      </c>
      <c r="AN140" s="17"/>
      <c r="AO140" s="19">
        <f t="shared" si="77"/>
        <v>20</v>
      </c>
      <c r="GG140" s="1"/>
      <c r="GH140" s="5"/>
      <c r="GI140" s="1"/>
      <c r="GJ140" s="1"/>
      <c r="GK140" s="1"/>
      <c r="GL140" s="1"/>
      <c r="GM140" s="1"/>
      <c r="GN140" s="1"/>
      <c r="GO140" s="1"/>
      <c r="GP140" s="1"/>
      <c r="GQ140" s="1"/>
      <c r="GR140" s="4"/>
      <c r="GS140" s="6"/>
      <c r="GT140" s="6"/>
      <c r="GU140" s="6"/>
      <c r="GV140" s="6"/>
      <c r="GW140" s="6"/>
      <c r="GX140" s="1"/>
      <c r="GY140" s="1"/>
      <c r="GZ140" s="5"/>
      <c r="HA140" s="5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40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7"/>
      <c r="JP140" s="1"/>
      <c r="JQ140" s="1"/>
      <c r="JR140" s="1"/>
      <c r="JS140" s="1"/>
      <c r="JT140" s="1"/>
      <c r="JU140" s="1"/>
      <c r="JV140" s="1"/>
      <c r="JW140" s="1"/>
      <c r="JX140" s="1"/>
      <c r="JY140" s="3"/>
      <c r="JZ140" s="19"/>
      <c r="KA140" s="19"/>
      <c r="KB140" s="47"/>
      <c r="KC140" s="19"/>
      <c r="KD140" s="1"/>
      <c r="KE140" s="19"/>
    </row>
    <row r="141" spans="1:291" x14ac:dyDescent="0.2">
      <c r="A141" s="196">
        <f t="shared" si="88"/>
        <v>42799</v>
      </c>
      <c r="B141" s="66">
        <f t="shared" si="79"/>
        <v>125970.36780030001</v>
      </c>
      <c r="C141" s="66">
        <f t="shared" si="72"/>
        <v>125813.91201892</v>
      </c>
      <c r="D141" s="77">
        <f t="shared" si="89"/>
        <v>4793.8500000000004</v>
      </c>
      <c r="E141" s="67">
        <f>VLOOKUP(A140,[1]Plan1!$DQ$117:$DS$314,3)</f>
        <v>4809.67</v>
      </c>
      <c r="F141" s="11">
        <f t="shared" si="90"/>
        <v>42796</v>
      </c>
      <c r="G141" s="73">
        <f t="shared" si="80"/>
        <v>3.3000615371778785E-3</v>
      </c>
      <c r="H141" s="11">
        <f t="shared" si="91"/>
        <v>42821</v>
      </c>
      <c r="I141" s="11">
        <f t="shared" si="81"/>
        <v>42821</v>
      </c>
      <c r="J141" s="1">
        <f t="shared" si="92"/>
        <v>18</v>
      </c>
      <c r="K141" s="1">
        <f t="shared" si="93"/>
        <v>3</v>
      </c>
      <c r="L141" s="66">
        <f t="shared" si="82"/>
        <v>1.0005492499999999</v>
      </c>
      <c r="M141" s="70">
        <f t="shared" si="73"/>
        <v>1.00380048</v>
      </c>
      <c r="N141" s="70">
        <f t="shared" si="67"/>
        <v>1.0112476661810283</v>
      </c>
      <c r="O141" s="66">
        <f t="shared" si="69"/>
        <v>1.0118030899999999</v>
      </c>
      <c r="P141" s="66">
        <f t="shared" si="83"/>
        <v>125883.01531009001</v>
      </c>
      <c r="Q141" s="74">
        <f t="shared" si="84"/>
        <v>0</v>
      </c>
      <c r="R141" s="75">
        <f t="shared" si="70"/>
        <v>0</v>
      </c>
      <c r="S141" s="66">
        <f t="shared" si="71"/>
        <v>0</v>
      </c>
      <c r="T141" s="10">
        <f t="shared" si="94"/>
        <v>0.06</v>
      </c>
      <c r="U141" s="74">
        <f t="shared" si="68"/>
        <v>3</v>
      </c>
      <c r="V141" s="74">
        <v>252</v>
      </c>
      <c r="W141" s="70">
        <f t="shared" si="85"/>
        <v>1.0006939180000001</v>
      </c>
      <c r="X141" s="66">
        <f t="shared" si="86"/>
        <v>87.352490209999999</v>
      </c>
      <c r="Y141" s="66">
        <v>0</v>
      </c>
      <c r="Z141" s="67">
        <f t="shared" si="87"/>
        <v>0</v>
      </c>
      <c r="AA141" s="68" t="str">
        <f t="shared" si="95"/>
        <v>A+INCORP J=</v>
      </c>
      <c r="AB141" s="11">
        <f t="shared" si="96"/>
        <v>42821</v>
      </c>
      <c r="AC141" s="3"/>
      <c r="AD141" s="54"/>
      <c r="AE141" s="58">
        <v>39388</v>
      </c>
      <c r="AF141" s="47" t="s">
        <v>114</v>
      </c>
      <c r="AI141" s="32"/>
      <c r="AJ141" s="17">
        <f t="shared" si="78"/>
        <v>43368</v>
      </c>
      <c r="AK141" s="17">
        <f t="shared" si="74"/>
        <v>43367</v>
      </c>
      <c r="AL141" s="17">
        <f t="shared" si="75"/>
        <v>43368</v>
      </c>
      <c r="AM141" s="17">
        <f t="shared" si="76"/>
        <v>43398</v>
      </c>
      <c r="AN141" s="17"/>
      <c r="AO141" s="19">
        <f t="shared" si="77"/>
        <v>21</v>
      </c>
      <c r="GG141" s="1"/>
      <c r="GH141" s="5"/>
      <c r="GI141" s="1"/>
      <c r="GJ141" s="1"/>
      <c r="GK141" s="1"/>
      <c r="GL141" s="1"/>
      <c r="GM141" s="1"/>
      <c r="GN141" s="1"/>
      <c r="GO141" s="1"/>
      <c r="GP141" s="1"/>
      <c r="GQ141" s="1"/>
      <c r="GR141" s="4"/>
      <c r="GS141" s="6"/>
      <c r="GT141" s="6"/>
      <c r="GU141" s="6"/>
      <c r="GV141" s="6"/>
      <c r="GW141" s="6"/>
      <c r="GX141" s="1"/>
      <c r="GY141" s="1"/>
      <c r="GZ141" s="5"/>
      <c r="HA141" s="5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40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7"/>
      <c r="JP141" s="1"/>
      <c r="JQ141" s="1"/>
      <c r="JR141" s="1"/>
      <c r="JS141" s="1"/>
      <c r="JT141" s="1"/>
      <c r="JU141" s="1"/>
      <c r="JV141" s="1"/>
      <c r="JW141" s="1"/>
      <c r="JX141" s="1"/>
      <c r="JY141" s="3"/>
      <c r="JZ141" s="19"/>
      <c r="KA141" s="19"/>
      <c r="KB141" s="47"/>
      <c r="KC141" s="19"/>
      <c r="KD141" s="1"/>
      <c r="KE141" s="19"/>
    </row>
    <row r="142" spans="1:291" x14ac:dyDescent="0.2">
      <c r="A142" s="196">
        <f t="shared" si="88"/>
        <v>42800</v>
      </c>
      <c r="B142" s="66">
        <f t="shared" si="79"/>
        <v>125970.36780030001</v>
      </c>
      <c r="C142" s="66">
        <f t="shared" si="72"/>
        <v>125813.91201892</v>
      </c>
      <c r="D142" s="77">
        <f t="shared" si="89"/>
        <v>4793.8500000000004</v>
      </c>
      <c r="E142" s="67">
        <f>VLOOKUP(A141,[1]Plan1!$DQ$117:$DS$314,3)</f>
        <v>4809.67</v>
      </c>
      <c r="F142" s="11">
        <f t="shared" si="90"/>
        <v>42796</v>
      </c>
      <c r="G142" s="73">
        <f t="shared" si="80"/>
        <v>3.3000615371778785E-3</v>
      </c>
      <c r="H142" s="11">
        <f t="shared" si="91"/>
        <v>42821</v>
      </c>
      <c r="I142" s="11">
        <f t="shared" si="81"/>
        <v>42821</v>
      </c>
      <c r="J142" s="1">
        <f t="shared" si="92"/>
        <v>18</v>
      </c>
      <c r="K142" s="1">
        <f t="shared" si="93"/>
        <v>3</v>
      </c>
      <c r="L142" s="66">
        <f t="shared" si="82"/>
        <v>1.0005492499999999</v>
      </c>
      <c r="M142" s="70">
        <f t="shared" si="73"/>
        <v>1.00380048</v>
      </c>
      <c r="N142" s="70">
        <f t="shared" si="67"/>
        <v>1.0112476661810283</v>
      </c>
      <c r="O142" s="66">
        <f t="shared" si="69"/>
        <v>1.0118030899999999</v>
      </c>
      <c r="P142" s="66">
        <f t="shared" si="83"/>
        <v>125883.01531009001</v>
      </c>
      <c r="Q142" s="74">
        <f t="shared" si="84"/>
        <v>0</v>
      </c>
      <c r="R142" s="75">
        <f t="shared" si="70"/>
        <v>0</v>
      </c>
      <c r="S142" s="66">
        <f t="shared" si="71"/>
        <v>0</v>
      </c>
      <c r="T142" s="10">
        <f t="shared" si="94"/>
        <v>0.06</v>
      </c>
      <c r="U142" s="74">
        <f t="shared" si="68"/>
        <v>3</v>
      </c>
      <c r="V142" s="74">
        <v>252</v>
      </c>
      <c r="W142" s="70">
        <f t="shared" si="85"/>
        <v>1.0006939180000001</v>
      </c>
      <c r="X142" s="66">
        <f t="shared" si="86"/>
        <v>87.352490209999999</v>
      </c>
      <c r="Y142" s="66">
        <v>0</v>
      </c>
      <c r="Z142" s="67">
        <f t="shared" si="87"/>
        <v>0</v>
      </c>
      <c r="AA142" s="68" t="str">
        <f t="shared" si="95"/>
        <v>A+INCORP J=</v>
      </c>
      <c r="AB142" s="11">
        <f t="shared" si="96"/>
        <v>42821</v>
      </c>
      <c r="AC142" s="3"/>
      <c r="AD142" s="54"/>
      <c r="AE142" s="58">
        <v>39401</v>
      </c>
      <c r="AF142" s="47" t="s">
        <v>115</v>
      </c>
      <c r="AI142" s="32"/>
      <c r="AJ142" s="17">
        <f t="shared" si="78"/>
        <v>43398</v>
      </c>
      <c r="AK142" s="17">
        <f t="shared" si="74"/>
        <v>43397</v>
      </c>
      <c r="AL142" s="17">
        <f t="shared" si="75"/>
        <v>43398</v>
      </c>
      <c r="AM142" s="17">
        <f t="shared" si="76"/>
        <v>43430</v>
      </c>
      <c r="AN142" s="17"/>
      <c r="AO142" s="19">
        <f t="shared" si="77"/>
        <v>20</v>
      </c>
      <c r="GG142" s="1"/>
      <c r="GH142" s="5"/>
      <c r="GI142" s="1"/>
      <c r="GJ142" s="1"/>
      <c r="GK142" s="1"/>
      <c r="GL142" s="1"/>
      <c r="GM142" s="1"/>
      <c r="GN142" s="1"/>
      <c r="GO142" s="1"/>
      <c r="GP142" s="1"/>
      <c r="GQ142" s="1"/>
      <c r="GR142" s="4"/>
      <c r="GS142" s="6"/>
      <c r="GT142" s="6"/>
      <c r="GU142" s="6"/>
      <c r="GV142" s="6"/>
      <c r="GW142" s="6"/>
      <c r="GX142" s="1"/>
      <c r="GY142" s="1"/>
      <c r="GZ142" s="5"/>
      <c r="HA142" s="5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40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7"/>
      <c r="JP142" s="1"/>
      <c r="JQ142" s="1"/>
      <c r="JR142" s="1"/>
      <c r="JS142" s="1"/>
      <c r="JT142" s="1"/>
      <c r="JU142" s="1"/>
      <c r="JV142" s="1"/>
      <c r="JW142" s="1"/>
      <c r="JX142" s="1"/>
      <c r="JY142" s="3"/>
      <c r="JZ142" s="19"/>
      <c r="KA142" s="19"/>
      <c r="KB142" s="47"/>
      <c r="KC142" s="19"/>
      <c r="KD142" s="1"/>
      <c r="KE142" s="19"/>
    </row>
    <row r="143" spans="1:291" x14ac:dyDescent="0.2">
      <c r="A143" s="196">
        <f t="shared" si="88"/>
        <v>42801</v>
      </c>
      <c r="B143" s="66">
        <f t="shared" si="79"/>
        <v>126022.56290675</v>
      </c>
      <c r="C143" s="66">
        <f t="shared" si="72"/>
        <v>125813.91201892</v>
      </c>
      <c r="D143" s="77">
        <f t="shared" si="89"/>
        <v>4793.8500000000004</v>
      </c>
      <c r="E143" s="67">
        <f>VLOOKUP(A142,[1]Plan1!$DQ$117:$DS$314,3)</f>
        <v>4809.67</v>
      </c>
      <c r="F143" s="11">
        <f t="shared" si="90"/>
        <v>42796</v>
      </c>
      <c r="G143" s="73">
        <f t="shared" si="80"/>
        <v>3.3000615371778785E-3</v>
      </c>
      <c r="H143" s="11">
        <f t="shared" si="91"/>
        <v>42821</v>
      </c>
      <c r="I143" s="11">
        <f t="shared" si="81"/>
        <v>42821</v>
      </c>
      <c r="J143" s="1">
        <f t="shared" si="92"/>
        <v>18</v>
      </c>
      <c r="K143" s="1">
        <f t="shared" si="93"/>
        <v>4</v>
      </c>
      <c r="L143" s="66">
        <f t="shared" si="82"/>
        <v>1.0007324</v>
      </c>
      <c r="M143" s="70">
        <f t="shared" si="73"/>
        <v>1.00380048</v>
      </c>
      <c r="N143" s="70">
        <f t="shared" si="67"/>
        <v>1.0112476661810283</v>
      </c>
      <c r="O143" s="66">
        <f t="shared" si="69"/>
        <v>1.0119883000000001</v>
      </c>
      <c r="P143" s="66">
        <f t="shared" si="83"/>
        <v>125906.05812808</v>
      </c>
      <c r="Q143" s="74">
        <f t="shared" si="84"/>
        <v>0</v>
      </c>
      <c r="R143" s="75">
        <f t="shared" si="70"/>
        <v>0</v>
      </c>
      <c r="S143" s="66">
        <f t="shared" si="71"/>
        <v>0</v>
      </c>
      <c r="T143" s="10">
        <f t="shared" si="94"/>
        <v>0.06</v>
      </c>
      <c r="U143" s="74">
        <f t="shared" si="68"/>
        <v>4</v>
      </c>
      <c r="V143" s="74">
        <v>252</v>
      </c>
      <c r="W143" s="70">
        <f t="shared" si="85"/>
        <v>1.0009253309999999</v>
      </c>
      <c r="X143" s="66">
        <f t="shared" si="86"/>
        <v>116.50477866999999</v>
      </c>
      <c r="Y143" s="66">
        <v>0</v>
      </c>
      <c r="Z143" s="67">
        <f t="shared" si="87"/>
        <v>0</v>
      </c>
      <c r="AA143" s="68" t="str">
        <f t="shared" si="95"/>
        <v>A+INCORP J=</v>
      </c>
      <c r="AB143" s="11">
        <f t="shared" si="96"/>
        <v>42821</v>
      </c>
      <c r="AC143" s="3"/>
      <c r="AD143" s="54"/>
      <c r="AE143" s="58">
        <v>39441</v>
      </c>
      <c r="AF143" s="47" t="s">
        <v>121</v>
      </c>
      <c r="AI143" s="32"/>
      <c r="AJ143" s="17">
        <f t="shared" si="78"/>
        <v>43429</v>
      </c>
      <c r="AK143" s="17">
        <f t="shared" si="74"/>
        <v>43427</v>
      </c>
      <c r="AL143" s="17">
        <f t="shared" si="75"/>
        <v>43430</v>
      </c>
      <c r="AM143" s="17">
        <f t="shared" si="76"/>
        <v>43460</v>
      </c>
      <c r="AN143" s="17"/>
      <c r="AO143" s="19">
        <f t="shared" si="77"/>
        <v>21</v>
      </c>
      <c r="GG143" s="1"/>
      <c r="GH143" s="5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5"/>
      <c r="HA143" s="5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40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7"/>
      <c r="JP143" s="1"/>
      <c r="JQ143" s="1"/>
      <c r="JR143" s="1"/>
      <c r="JS143" s="1"/>
      <c r="JT143" s="1"/>
      <c r="JU143" s="1"/>
      <c r="JV143" s="1"/>
      <c r="JW143" s="1"/>
      <c r="JX143" s="1"/>
      <c r="JY143" s="3"/>
      <c r="JZ143" s="19"/>
      <c r="KA143" s="19"/>
      <c r="KB143" s="47"/>
      <c r="KC143" s="19"/>
      <c r="KD143" s="1"/>
      <c r="KE143" s="19"/>
    </row>
    <row r="144" spans="1:291" x14ac:dyDescent="0.2">
      <c r="A144" s="196">
        <f t="shared" si="88"/>
        <v>42802</v>
      </c>
      <c r="B144" s="66">
        <f t="shared" si="79"/>
        <v>126074.78051655</v>
      </c>
      <c r="C144" s="66">
        <f t="shared" si="72"/>
        <v>125813.91201892</v>
      </c>
      <c r="D144" s="77">
        <f t="shared" si="89"/>
        <v>4793.8500000000004</v>
      </c>
      <c r="E144" s="67">
        <f>VLOOKUP(A143,[1]Plan1!$DQ$117:$DS$314,3)</f>
        <v>4809.67</v>
      </c>
      <c r="F144" s="11">
        <f t="shared" si="90"/>
        <v>42796</v>
      </c>
      <c r="G144" s="73">
        <f t="shared" si="80"/>
        <v>3.3000615371778785E-3</v>
      </c>
      <c r="H144" s="11">
        <f t="shared" si="91"/>
        <v>42821</v>
      </c>
      <c r="I144" s="11">
        <f t="shared" si="81"/>
        <v>42821</v>
      </c>
      <c r="J144" s="1">
        <f t="shared" si="92"/>
        <v>18</v>
      </c>
      <c r="K144" s="1">
        <f t="shared" si="93"/>
        <v>5</v>
      </c>
      <c r="L144" s="66">
        <f t="shared" si="82"/>
        <v>1.00091559</v>
      </c>
      <c r="M144" s="70">
        <f t="shared" si="73"/>
        <v>1.00380048</v>
      </c>
      <c r="N144" s="70">
        <f t="shared" si="67"/>
        <v>1.0112476661810283</v>
      </c>
      <c r="O144" s="66">
        <f t="shared" si="69"/>
        <v>1.01217355</v>
      </c>
      <c r="P144" s="66">
        <f t="shared" si="83"/>
        <v>125929.10597862001</v>
      </c>
      <c r="Q144" s="74">
        <f t="shared" si="84"/>
        <v>0</v>
      </c>
      <c r="R144" s="75">
        <f t="shared" si="70"/>
        <v>0</v>
      </c>
      <c r="S144" s="66">
        <f t="shared" si="71"/>
        <v>0</v>
      </c>
      <c r="T144" s="10">
        <f t="shared" si="94"/>
        <v>0.06</v>
      </c>
      <c r="U144" s="74">
        <f t="shared" si="68"/>
        <v>5</v>
      </c>
      <c r="V144" s="74">
        <v>252</v>
      </c>
      <c r="W144" s="70">
        <f t="shared" si="85"/>
        <v>1.001156798</v>
      </c>
      <c r="X144" s="66">
        <f t="shared" si="86"/>
        <v>145.67453793000001</v>
      </c>
      <c r="Y144" s="66">
        <v>0</v>
      </c>
      <c r="Z144" s="67">
        <f t="shared" si="87"/>
        <v>0</v>
      </c>
      <c r="AA144" s="68" t="str">
        <f t="shared" si="95"/>
        <v>A+INCORP J=</v>
      </c>
      <c r="AB144" s="11">
        <f t="shared" si="96"/>
        <v>42821</v>
      </c>
      <c r="AC144" s="3"/>
      <c r="AD144" s="54"/>
      <c r="AE144" s="58">
        <v>39448</v>
      </c>
      <c r="AF144" s="47" t="s">
        <v>122</v>
      </c>
      <c r="AI144" s="32"/>
      <c r="AJ144" s="17">
        <f t="shared" si="78"/>
        <v>43459</v>
      </c>
      <c r="AK144" s="17">
        <f t="shared" si="74"/>
        <v>43458</v>
      </c>
      <c r="AL144" s="17">
        <f t="shared" si="75"/>
        <v>43460</v>
      </c>
      <c r="AM144" s="17">
        <f t="shared" si="76"/>
        <v>43490</v>
      </c>
      <c r="AN144" s="17"/>
      <c r="AO144" s="19">
        <f t="shared" si="77"/>
        <v>21</v>
      </c>
      <c r="GG144" s="1"/>
      <c r="GH144" s="5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5"/>
      <c r="HA144" s="5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40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7"/>
      <c r="JP144" s="1"/>
      <c r="JQ144" s="1"/>
      <c r="JR144" s="1"/>
      <c r="JS144" s="1"/>
      <c r="JT144" s="1"/>
      <c r="JU144" s="1"/>
      <c r="JV144" s="1"/>
      <c r="JW144" s="1"/>
      <c r="JX144" s="1"/>
      <c r="JY144" s="3"/>
      <c r="JZ144" s="19"/>
      <c r="KA144" s="19"/>
      <c r="KB144" s="47"/>
      <c r="KC144" s="19"/>
      <c r="KD144" s="1"/>
      <c r="KE144" s="19"/>
    </row>
    <row r="145" spans="1:291" x14ac:dyDescent="0.2">
      <c r="A145" s="196">
        <f t="shared" si="88"/>
        <v>42803</v>
      </c>
      <c r="B145" s="66">
        <f t="shared" si="79"/>
        <v>126127.01925110999</v>
      </c>
      <c r="C145" s="66">
        <f t="shared" si="72"/>
        <v>125813.91201892</v>
      </c>
      <c r="D145" s="77">
        <f t="shared" si="89"/>
        <v>4793.8500000000004</v>
      </c>
      <c r="E145" s="67">
        <f>VLOOKUP(A144,[1]Plan1!$DQ$117:$DS$314,3)</f>
        <v>4809.67</v>
      </c>
      <c r="F145" s="11">
        <f t="shared" si="90"/>
        <v>42796</v>
      </c>
      <c r="G145" s="73">
        <f t="shared" si="80"/>
        <v>3.3000615371778785E-3</v>
      </c>
      <c r="H145" s="11">
        <f t="shared" si="91"/>
        <v>42821</v>
      </c>
      <c r="I145" s="11">
        <f t="shared" si="81"/>
        <v>42821</v>
      </c>
      <c r="J145" s="1">
        <f t="shared" si="92"/>
        <v>18</v>
      </c>
      <c r="K145" s="1">
        <f t="shared" si="93"/>
        <v>6</v>
      </c>
      <c r="L145" s="66">
        <f t="shared" si="82"/>
        <v>1.00109881</v>
      </c>
      <c r="M145" s="70">
        <f t="shared" si="73"/>
        <v>1.00380048</v>
      </c>
      <c r="N145" s="70">
        <f t="shared" si="67"/>
        <v>1.0112476661810283</v>
      </c>
      <c r="O145" s="66">
        <f t="shared" si="69"/>
        <v>1.0123588299999999</v>
      </c>
      <c r="P145" s="66">
        <f t="shared" si="83"/>
        <v>125952.15760358</v>
      </c>
      <c r="Q145" s="74">
        <f t="shared" si="84"/>
        <v>0</v>
      </c>
      <c r="R145" s="75">
        <f t="shared" si="70"/>
        <v>0</v>
      </c>
      <c r="S145" s="66">
        <f t="shared" si="71"/>
        <v>0</v>
      </c>
      <c r="T145" s="10">
        <f t="shared" si="94"/>
        <v>0.06</v>
      </c>
      <c r="U145" s="74">
        <f t="shared" si="68"/>
        <v>6</v>
      </c>
      <c r="V145" s="74">
        <v>252</v>
      </c>
      <c r="W145" s="70">
        <f t="shared" si="85"/>
        <v>1.0013883180000001</v>
      </c>
      <c r="X145" s="66">
        <f t="shared" si="86"/>
        <v>174.86164753</v>
      </c>
      <c r="Y145" s="66">
        <v>0</v>
      </c>
      <c r="Z145" s="67">
        <f t="shared" si="87"/>
        <v>0</v>
      </c>
      <c r="AA145" s="68" t="str">
        <f t="shared" si="95"/>
        <v>A+INCORP J=</v>
      </c>
      <c r="AB145" s="11">
        <f t="shared" si="96"/>
        <v>42821</v>
      </c>
      <c r="AC145" s="3"/>
      <c r="AD145" s="54"/>
      <c r="AE145" s="58">
        <v>39482</v>
      </c>
      <c r="AF145" s="47" t="s">
        <v>116</v>
      </c>
      <c r="AI145" s="32"/>
      <c r="AJ145" s="17">
        <f t="shared" si="78"/>
        <v>43490</v>
      </c>
      <c r="AK145" s="17">
        <f t="shared" si="74"/>
        <v>43489</v>
      </c>
      <c r="AL145" s="17">
        <f t="shared" si="75"/>
        <v>43490</v>
      </c>
      <c r="AM145" s="17">
        <f t="shared" si="76"/>
        <v>43521</v>
      </c>
      <c r="AN145" s="17"/>
      <c r="AO145" s="19">
        <f t="shared" si="77"/>
        <v>21</v>
      </c>
      <c r="GG145" s="1"/>
      <c r="GH145" s="5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5"/>
      <c r="HA145" s="5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40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7"/>
      <c r="JP145" s="1"/>
      <c r="JQ145" s="1"/>
      <c r="JR145" s="1"/>
      <c r="JS145" s="1"/>
      <c r="JT145" s="1"/>
      <c r="JU145" s="1"/>
      <c r="JV145" s="1"/>
      <c r="JW145" s="1"/>
      <c r="JX145" s="1"/>
      <c r="JY145" s="3"/>
      <c r="JZ145" s="19"/>
      <c r="KA145" s="19"/>
      <c r="KB145" s="47"/>
      <c r="KC145" s="19"/>
      <c r="KD145" s="1"/>
      <c r="KE145" s="19"/>
    </row>
    <row r="146" spans="1:291" x14ac:dyDescent="0.2">
      <c r="A146" s="196">
        <f t="shared" si="88"/>
        <v>42804</v>
      </c>
      <c r="B146" s="66">
        <f t="shared" si="79"/>
        <v>126179.27911671999</v>
      </c>
      <c r="C146" s="66">
        <f t="shared" si="72"/>
        <v>125813.91201892</v>
      </c>
      <c r="D146" s="77">
        <f t="shared" si="89"/>
        <v>4793.8500000000004</v>
      </c>
      <c r="E146" s="67">
        <f>VLOOKUP(A145,[1]Plan1!$DQ$117:$DS$314,3)</f>
        <v>4809.67</v>
      </c>
      <c r="F146" s="11">
        <f t="shared" si="90"/>
        <v>42796</v>
      </c>
      <c r="G146" s="73">
        <f t="shared" si="80"/>
        <v>3.3000615371778785E-3</v>
      </c>
      <c r="H146" s="11">
        <f t="shared" si="91"/>
        <v>42821</v>
      </c>
      <c r="I146" s="11">
        <f t="shared" si="81"/>
        <v>42821</v>
      </c>
      <c r="J146" s="1">
        <f t="shared" si="92"/>
        <v>18</v>
      </c>
      <c r="K146" s="1">
        <f t="shared" si="93"/>
        <v>7</v>
      </c>
      <c r="L146" s="66">
        <f t="shared" si="82"/>
        <v>1.0012820600000001</v>
      </c>
      <c r="M146" s="70">
        <f t="shared" si="73"/>
        <v>1.00380048</v>
      </c>
      <c r="N146" s="70">
        <f t="shared" si="67"/>
        <v>1.0112476661810283</v>
      </c>
      <c r="O146" s="66">
        <f t="shared" si="69"/>
        <v>1.0125441399999999</v>
      </c>
      <c r="P146" s="66">
        <f t="shared" si="83"/>
        <v>125975.21300295999</v>
      </c>
      <c r="Q146" s="74">
        <f t="shared" si="84"/>
        <v>0</v>
      </c>
      <c r="R146" s="75">
        <f t="shared" si="70"/>
        <v>0</v>
      </c>
      <c r="S146" s="66">
        <f t="shared" si="71"/>
        <v>0</v>
      </c>
      <c r="T146" s="10">
        <f t="shared" si="94"/>
        <v>0.06</v>
      </c>
      <c r="U146" s="74">
        <f t="shared" si="68"/>
        <v>7</v>
      </c>
      <c r="V146" s="74">
        <v>252</v>
      </c>
      <c r="W146" s="70">
        <f t="shared" si="85"/>
        <v>1.001619891</v>
      </c>
      <c r="X146" s="66">
        <f t="shared" si="86"/>
        <v>204.06611376000001</v>
      </c>
      <c r="Y146" s="66">
        <v>0</v>
      </c>
      <c r="Z146" s="67">
        <f t="shared" si="87"/>
        <v>0</v>
      </c>
      <c r="AA146" s="68" t="str">
        <f t="shared" si="95"/>
        <v>A+INCORP J=</v>
      </c>
      <c r="AB146" s="11">
        <f t="shared" si="96"/>
        <v>42821</v>
      </c>
      <c r="AC146" s="3"/>
      <c r="AD146" s="54"/>
      <c r="AE146" s="58">
        <v>39483</v>
      </c>
      <c r="AF146" s="47" t="s">
        <v>116</v>
      </c>
      <c r="AI146" s="32"/>
      <c r="AJ146" s="17">
        <f t="shared" si="78"/>
        <v>43521</v>
      </c>
      <c r="AK146" s="17">
        <f t="shared" si="74"/>
        <v>43518</v>
      </c>
      <c r="AL146" s="17">
        <f t="shared" si="75"/>
        <v>43521</v>
      </c>
      <c r="AM146" s="17">
        <f t="shared" si="76"/>
        <v>43549</v>
      </c>
      <c r="AN146" s="17"/>
      <c r="AO146" s="19">
        <f t="shared" si="77"/>
        <v>18</v>
      </c>
      <c r="GG146" s="1"/>
      <c r="GH146" s="5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5"/>
      <c r="HA146" s="5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40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7"/>
      <c r="JP146" s="1"/>
      <c r="JQ146" s="1"/>
      <c r="JR146" s="1"/>
      <c r="JS146" s="1"/>
      <c r="JT146" s="1"/>
      <c r="JU146" s="1"/>
      <c r="JV146" s="1"/>
      <c r="JW146" s="1"/>
      <c r="JX146" s="1"/>
      <c r="JY146" s="3"/>
      <c r="JZ146" s="19"/>
      <c r="KA146" s="19"/>
      <c r="KB146" s="47"/>
      <c r="KC146" s="19"/>
      <c r="KD146" s="1"/>
      <c r="KE146" s="19"/>
    </row>
    <row r="147" spans="1:291" x14ac:dyDescent="0.2">
      <c r="A147" s="196">
        <f t="shared" si="88"/>
        <v>42805</v>
      </c>
      <c r="B147" s="66">
        <f t="shared" si="79"/>
        <v>126231.56163211999</v>
      </c>
      <c r="C147" s="66">
        <f t="shared" si="72"/>
        <v>125813.91201892</v>
      </c>
      <c r="D147" s="77">
        <f t="shared" si="89"/>
        <v>4793.8500000000004</v>
      </c>
      <c r="E147" s="67">
        <f>VLOOKUP(A146,[1]Plan1!$DQ$117:$DS$314,3)</f>
        <v>4809.67</v>
      </c>
      <c r="F147" s="11">
        <f t="shared" si="90"/>
        <v>42796</v>
      </c>
      <c r="G147" s="73">
        <f t="shared" si="80"/>
        <v>3.3000615371778785E-3</v>
      </c>
      <c r="H147" s="11">
        <f t="shared" si="91"/>
        <v>42821</v>
      </c>
      <c r="I147" s="11">
        <f t="shared" si="81"/>
        <v>42821</v>
      </c>
      <c r="J147" s="1">
        <f t="shared" si="92"/>
        <v>18</v>
      </c>
      <c r="K147" s="1">
        <f t="shared" si="93"/>
        <v>8</v>
      </c>
      <c r="L147" s="66">
        <f t="shared" si="82"/>
        <v>1.0014653499999999</v>
      </c>
      <c r="M147" s="70">
        <f t="shared" si="73"/>
        <v>1.00380048</v>
      </c>
      <c r="N147" s="70">
        <f t="shared" si="67"/>
        <v>1.0112476661810283</v>
      </c>
      <c r="O147" s="66">
        <f t="shared" si="69"/>
        <v>1.0127294899999999</v>
      </c>
      <c r="P147" s="66">
        <f t="shared" si="83"/>
        <v>125998.27343489</v>
      </c>
      <c r="Q147" s="74">
        <f t="shared" si="84"/>
        <v>0</v>
      </c>
      <c r="R147" s="75">
        <f t="shared" si="70"/>
        <v>0</v>
      </c>
      <c r="S147" s="66">
        <f t="shared" si="71"/>
        <v>0</v>
      </c>
      <c r="T147" s="10">
        <f t="shared" si="94"/>
        <v>0.06</v>
      </c>
      <c r="U147" s="74">
        <f t="shared" si="68"/>
        <v>8</v>
      </c>
      <c r="V147" s="74">
        <v>252</v>
      </c>
      <c r="W147" s="70">
        <f t="shared" si="85"/>
        <v>1.0018515189999999</v>
      </c>
      <c r="X147" s="66">
        <f t="shared" si="86"/>
        <v>233.28819723000001</v>
      </c>
      <c r="Y147" s="66">
        <v>0</v>
      </c>
      <c r="Z147" s="67">
        <f t="shared" si="87"/>
        <v>0</v>
      </c>
      <c r="AA147" s="68" t="str">
        <f t="shared" si="95"/>
        <v>A+INCORP J=</v>
      </c>
      <c r="AB147" s="11">
        <f t="shared" si="96"/>
        <v>42821</v>
      </c>
      <c r="AC147" s="3"/>
      <c r="AD147" s="54"/>
      <c r="AE147" s="58">
        <v>39528</v>
      </c>
      <c r="AF147" s="47" t="s">
        <v>117</v>
      </c>
      <c r="AI147" s="32"/>
      <c r="AJ147" s="17">
        <f t="shared" si="78"/>
        <v>43549</v>
      </c>
      <c r="AK147" s="17">
        <f t="shared" si="74"/>
        <v>43546</v>
      </c>
      <c r="AL147" s="17">
        <f t="shared" si="75"/>
        <v>43549</v>
      </c>
      <c r="AM147" s="17">
        <f t="shared" si="76"/>
        <v>43580</v>
      </c>
      <c r="AN147" s="17"/>
      <c r="AO147" s="19">
        <f t="shared" si="77"/>
        <v>22</v>
      </c>
      <c r="GG147" s="1"/>
      <c r="GH147" s="5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5"/>
      <c r="HA147" s="5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40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7"/>
      <c r="JP147" s="1"/>
      <c r="JQ147" s="1"/>
      <c r="JR147" s="1"/>
      <c r="JS147" s="1"/>
      <c r="JT147" s="1"/>
      <c r="JU147" s="1"/>
      <c r="JV147" s="1"/>
      <c r="JW147" s="1"/>
      <c r="JX147" s="1"/>
      <c r="JY147" s="3"/>
      <c r="JZ147" s="19"/>
      <c r="KA147" s="19"/>
      <c r="KB147" s="47"/>
      <c r="KC147" s="19"/>
      <c r="KD147" s="1"/>
      <c r="KE147" s="19"/>
    </row>
    <row r="148" spans="1:291" x14ac:dyDescent="0.2">
      <c r="A148" s="196">
        <f t="shared" si="88"/>
        <v>42806</v>
      </c>
      <c r="B148" s="66">
        <f t="shared" si="79"/>
        <v>126231.56163211999</v>
      </c>
      <c r="C148" s="66">
        <f t="shared" si="72"/>
        <v>125813.91201892</v>
      </c>
      <c r="D148" s="77">
        <f t="shared" si="89"/>
        <v>4793.8500000000004</v>
      </c>
      <c r="E148" s="67">
        <f>VLOOKUP(A147,[1]Plan1!$DQ$117:$DS$314,3)</f>
        <v>4809.67</v>
      </c>
      <c r="F148" s="11">
        <f t="shared" si="90"/>
        <v>42796</v>
      </c>
      <c r="G148" s="73">
        <f t="shared" si="80"/>
        <v>3.3000615371778785E-3</v>
      </c>
      <c r="H148" s="11">
        <f t="shared" si="91"/>
        <v>42821</v>
      </c>
      <c r="I148" s="11">
        <f t="shared" si="81"/>
        <v>42821</v>
      </c>
      <c r="J148" s="1">
        <f t="shared" si="92"/>
        <v>18</v>
      </c>
      <c r="K148" s="1">
        <f t="shared" si="93"/>
        <v>8</v>
      </c>
      <c r="L148" s="66">
        <f t="shared" si="82"/>
        <v>1.0014653499999999</v>
      </c>
      <c r="M148" s="70">
        <f t="shared" si="73"/>
        <v>1.00380048</v>
      </c>
      <c r="N148" s="70">
        <f t="shared" si="67"/>
        <v>1.0112476661810283</v>
      </c>
      <c r="O148" s="66">
        <f t="shared" si="69"/>
        <v>1.0127294899999999</v>
      </c>
      <c r="P148" s="66">
        <f t="shared" si="83"/>
        <v>125998.27343489</v>
      </c>
      <c r="Q148" s="74">
        <f t="shared" si="84"/>
        <v>0</v>
      </c>
      <c r="R148" s="75">
        <f t="shared" si="70"/>
        <v>0</v>
      </c>
      <c r="S148" s="66">
        <f t="shared" si="71"/>
        <v>0</v>
      </c>
      <c r="T148" s="10">
        <f t="shared" si="94"/>
        <v>0.06</v>
      </c>
      <c r="U148" s="74">
        <f t="shared" si="68"/>
        <v>8</v>
      </c>
      <c r="V148" s="74">
        <v>252</v>
      </c>
      <c r="W148" s="70">
        <f t="shared" si="85"/>
        <v>1.0018515189999999</v>
      </c>
      <c r="X148" s="66">
        <f t="shared" si="86"/>
        <v>233.28819723000001</v>
      </c>
      <c r="Y148" s="66">
        <v>0</v>
      </c>
      <c r="Z148" s="67">
        <f t="shared" si="87"/>
        <v>0</v>
      </c>
      <c r="AA148" s="68" t="str">
        <f t="shared" si="95"/>
        <v>A+INCORP J=</v>
      </c>
      <c r="AB148" s="11">
        <f t="shared" si="96"/>
        <v>42821</v>
      </c>
      <c r="AC148" s="3"/>
      <c r="AD148" s="54"/>
      <c r="AE148" s="58">
        <v>39559</v>
      </c>
      <c r="AF148" s="47" t="s">
        <v>118</v>
      </c>
      <c r="AI148" s="32"/>
      <c r="AJ148" s="17">
        <f t="shared" si="78"/>
        <v>43580</v>
      </c>
      <c r="AK148" s="17">
        <f t="shared" si="74"/>
        <v>43579</v>
      </c>
      <c r="AL148" s="17">
        <f t="shared" si="75"/>
        <v>43580</v>
      </c>
      <c r="AM148" s="17">
        <f t="shared" si="76"/>
        <v>43612</v>
      </c>
      <c r="AN148" s="17"/>
      <c r="AO148" s="19">
        <f t="shared" si="77"/>
        <v>21</v>
      </c>
      <c r="GG148" s="1"/>
      <c r="GH148" s="5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5"/>
      <c r="HA148" s="5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40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7"/>
      <c r="JP148" s="1"/>
      <c r="JQ148" s="1"/>
      <c r="JR148" s="1"/>
      <c r="JS148" s="1"/>
      <c r="JT148" s="1"/>
      <c r="JU148" s="1"/>
      <c r="JV148" s="1"/>
      <c r="JW148" s="1"/>
      <c r="JX148" s="1"/>
      <c r="JY148" s="3"/>
      <c r="JZ148" s="19"/>
      <c r="KA148" s="19"/>
      <c r="KB148" s="47"/>
      <c r="KC148" s="19"/>
      <c r="KD148" s="1"/>
      <c r="KE148" s="19"/>
    </row>
    <row r="149" spans="1:291" x14ac:dyDescent="0.2">
      <c r="A149" s="196">
        <f t="shared" si="88"/>
        <v>42807</v>
      </c>
      <c r="B149" s="66">
        <f t="shared" si="79"/>
        <v>126231.56163211999</v>
      </c>
      <c r="C149" s="66">
        <f t="shared" si="72"/>
        <v>125813.91201892</v>
      </c>
      <c r="D149" s="77">
        <f t="shared" si="89"/>
        <v>4793.8500000000004</v>
      </c>
      <c r="E149" s="67">
        <f>VLOOKUP(A148,[1]Plan1!$DQ$117:$DS$314,3)</f>
        <v>4809.67</v>
      </c>
      <c r="F149" s="11">
        <f t="shared" si="90"/>
        <v>42796</v>
      </c>
      <c r="G149" s="73">
        <f t="shared" si="80"/>
        <v>3.3000615371778785E-3</v>
      </c>
      <c r="H149" s="11">
        <f t="shared" si="91"/>
        <v>42821</v>
      </c>
      <c r="I149" s="11">
        <f t="shared" si="81"/>
        <v>42821</v>
      </c>
      <c r="J149" s="1">
        <f t="shared" si="92"/>
        <v>18</v>
      </c>
      <c r="K149" s="1">
        <f t="shared" si="93"/>
        <v>8</v>
      </c>
      <c r="L149" s="66">
        <f t="shared" si="82"/>
        <v>1.0014653499999999</v>
      </c>
      <c r="M149" s="70">
        <f t="shared" si="73"/>
        <v>1.00380048</v>
      </c>
      <c r="N149" s="70">
        <f t="shared" si="67"/>
        <v>1.0112476661810283</v>
      </c>
      <c r="O149" s="66">
        <f t="shared" si="69"/>
        <v>1.0127294899999999</v>
      </c>
      <c r="P149" s="66">
        <f t="shared" si="83"/>
        <v>125998.27343489</v>
      </c>
      <c r="Q149" s="74">
        <f t="shared" si="84"/>
        <v>0</v>
      </c>
      <c r="R149" s="75">
        <f t="shared" si="70"/>
        <v>0</v>
      </c>
      <c r="S149" s="66">
        <f t="shared" si="71"/>
        <v>0</v>
      </c>
      <c r="T149" s="10">
        <f t="shared" si="94"/>
        <v>0.06</v>
      </c>
      <c r="U149" s="74">
        <f t="shared" si="68"/>
        <v>8</v>
      </c>
      <c r="V149" s="74">
        <v>252</v>
      </c>
      <c r="W149" s="70">
        <f t="shared" si="85"/>
        <v>1.0018515189999999</v>
      </c>
      <c r="X149" s="66">
        <f t="shared" si="86"/>
        <v>233.28819723000001</v>
      </c>
      <c r="Y149" s="66">
        <v>0</v>
      </c>
      <c r="Z149" s="67">
        <f t="shared" si="87"/>
        <v>0</v>
      </c>
      <c r="AA149" s="68" t="str">
        <f t="shared" si="95"/>
        <v>A+INCORP J=</v>
      </c>
      <c r="AB149" s="11">
        <f t="shared" si="96"/>
        <v>42821</v>
      </c>
      <c r="AC149" s="3"/>
      <c r="AD149" s="54"/>
      <c r="AE149" s="58">
        <v>39569</v>
      </c>
      <c r="AF149" s="47" t="s">
        <v>119</v>
      </c>
      <c r="AI149" s="32"/>
      <c r="AJ149" s="17">
        <f t="shared" si="78"/>
        <v>43610</v>
      </c>
      <c r="AK149" s="17">
        <f t="shared" si="74"/>
        <v>43609</v>
      </c>
      <c r="AL149" s="17">
        <f t="shared" si="75"/>
        <v>43612</v>
      </c>
      <c r="AM149" s="17">
        <f t="shared" si="76"/>
        <v>43641</v>
      </c>
      <c r="AN149" s="17"/>
      <c r="AO149" s="19">
        <f t="shared" si="77"/>
        <v>20</v>
      </c>
      <c r="GG149" s="1"/>
      <c r="GH149" s="5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5"/>
      <c r="HA149" s="5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40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7"/>
      <c r="JP149" s="1"/>
      <c r="JQ149" s="1"/>
      <c r="JR149" s="1"/>
      <c r="JS149" s="1"/>
      <c r="JT149" s="1"/>
      <c r="JU149" s="1"/>
      <c r="JV149" s="1"/>
      <c r="JW149" s="1"/>
      <c r="JX149" s="1"/>
      <c r="JY149" s="3"/>
      <c r="JZ149" s="19"/>
      <c r="KA149" s="19"/>
      <c r="KB149" s="47"/>
      <c r="KC149" s="19"/>
      <c r="KD149" s="1"/>
      <c r="KE149" s="19"/>
    </row>
    <row r="150" spans="1:291" x14ac:dyDescent="0.2">
      <c r="A150" s="196">
        <f t="shared" si="88"/>
        <v>42808</v>
      </c>
      <c r="B150" s="66">
        <f t="shared" si="79"/>
        <v>126283.86516578999</v>
      </c>
      <c r="C150" s="66">
        <f t="shared" si="72"/>
        <v>125813.91201892</v>
      </c>
      <c r="D150" s="77">
        <f t="shared" si="89"/>
        <v>4793.8500000000004</v>
      </c>
      <c r="E150" s="67">
        <f>VLOOKUP(A149,[1]Plan1!$DQ$117:$DS$314,3)</f>
        <v>4809.67</v>
      </c>
      <c r="F150" s="11">
        <f t="shared" si="90"/>
        <v>42796</v>
      </c>
      <c r="G150" s="73">
        <f t="shared" si="80"/>
        <v>3.3000615371778785E-3</v>
      </c>
      <c r="H150" s="11">
        <f t="shared" si="91"/>
        <v>42821</v>
      </c>
      <c r="I150" s="11">
        <f t="shared" si="81"/>
        <v>42821</v>
      </c>
      <c r="J150" s="1">
        <f t="shared" si="92"/>
        <v>18</v>
      </c>
      <c r="K150" s="1">
        <f t="shared" si="93"/>
        <v>9</v>
      </c>
      <c r="L150" s="66">
        <f t="shared" si="82"/>
        <v>1.00164867</v>
      </c>
      <c r="M150" s="70">
        <f t="shared" si="73"/>
        <v>1.00380048</v>
      </c>
      <c r="N150" s="70">
        <f t="shared" si="67"/>
        <v>1.0112476661810283</v>
      </c>
      <c r="O150" s="66">
        <f t="shared" si="69"/>
        <v>1.0129148699999999</v>
      </c>
      <c r="P150" s="66">
        <f t="shared" si="83"/>
        <v>126021.33764124</v>
      </c>
      <c r="Q150" s="74">
        <f t="shared" si="84"/>
        <v>0</v>
      </c>
      <c r="R150" s="75">
        <f t="shared" si="70"/>
        <v>0</v>
      </c>
      <c r="S150" s="66">
        <f t="shared" si="71"/>
        <v>0</v>
      </c>
      <c r="T150" s="10">
        <f t="shared" si="94"/>
        <v>0.06</v>
      </c>
      <c r="U150" s="74">
        <f t="shared" si="68"/>
        <v>9</v>
      </c>
      <c r="V150" s="74">
        <v>252</v>
      </c>
      <c r="W150" s="70">
        <f t="shared" si="85"/>
        <v>1.0020831990000001</v>
      </c>
      <c r="X150" s="66">
        <f t="shared" si="86"/>
        <v>262.52752455000001</v>
      </c>
      <c r="Y150" s="66">
        <v>0</v>
      </c>
      <c r="Z150" s="67">
        <f t="shared" si="87"/>
        <v>0</v>
      </c>
      <c r="AA150" s="68" t="str">
        <f t="shared" si="95"/>
        <v>A+INCORP J=</v>
      </c>
      <c r="AB150" s="11">
        <f t="shared" si="96"/>
        <v>42821</v>
      </c>
      <c r="AC150" s="3"/>
      <c r="AD150" s="54"/>
      <c r="AE150" s="58">
        <v>39590</v>
      </c>
      <c r="AF150" s="47" t="s">
        <v>120</v>
      </c>
      <c r="AI150" s="32"/>
      <c r="AJ150" s="17">
        <f t="shared" si="78"/>
        <v>43641</v>
      </c>
      <c r="AK150" s="17">
        <f t="shared" si="74"/>
        <v>43640</v>
      </c>
      <c r="AL150" s="17">
        <f t="shared" si="75"/>
        <v>43641</v>
      </c>
      <c r="AM150" s="17">
        <f t="shared" si="76"/>
        <v>43671</v>
      </c>
      <c r="AN150" s="17"/>
      <c r="AO150" s="19">
        <f t="shared" si="77"/>
        <v>22</v>
      </c>
      <c r="GG150" s="1"/>
      <c r="GH150" s="5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5"/>
      <c r="HA150" s="5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40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7"/>
      <c r="JP150" s="1"/>
      <c r="JQ150" s="1"/>
      <c r="JR150" s="1"/>
      <c r="JS150" s="1"/>
      <c r="JT150" s="1"/>
      <c r="JU150" s="1"/>
      <c r="JV150" s="1"/>
      <c r="JW150" s="1"/>
      <c r="JX150" s="1"/>
      <c r="JY150" s="3"/>
      <c r="JZ150" s="19"/>
      <c r="KA150" s="19"/>
      <c r="KB150" s="47"/>
      <c r="KC150" s="19"/>
      <c r="KD150" s="1"/>
      <c r="KE150" s="19"/>
    </row>
    <row r="151" spans="1:291" x14ac:dyDescent="0.2">
      <c r="A151" s="196">
        <f t="shared" si="88"/>
        <v>42809</v>
      </c>
      <c r="B151" s="66">
        <f t="shared" si="79"/>
        <v>126336.19010209</v>
      </c>
      <c r="C151" s="66">
        <f t="shared" si="72"/>
        <v>125813.91201892</v>
      </c>
      <c r="D151" s="77">
        <f t="shared" si="89"/>
        <v>4793.8500000000004</v>
      </c>
      <c r="E151" s="67">
        <f>VLOOKUP(A150,[1]Plan1!$DQ$117:$DS$314,3)</f>
        <v>4809.67</v>
      </c>
      <c r="F151" s="11">
        <f t="shared" si="90"/>
        <v>42796</v>
      </c>
      <c r="G151" s="73">
        <f t="shared" si="80"/>
        <v>3.3000615371778785E-3</v>
      </c>
      <c r="H151" s="11">
        <f t="shared" si="91"/>
        <v>42821</v>
      </c>
      <c r="I151" s="11">
        <f t="shared" si="81"/>
        <v>42821</v>
      </c>
      <c r="J151" s="1">
        <f t="shared" si="92"/>
        <v>18</v>
      </c>
      <c r="K151" s="1">
        <f t="shared" si="93"/>
        <v>10</v>
      </c>
      <c r="L151" s="66">
        <f t="shared" si="82"/>
        <v>1.0018320199999999</v>
      </c>
      <c r="M151" s="70">
        <f t="shared" si="73"/>
        <v>1.00380048</v>
      </c>
      <c r="N151" s="70">
        <f t="shared" si="67"/>
        <v>1.0112476661810283</v>
      </c>
      <c r="O151" s="66">
        <f t="shared" si="69"/>
        <v>1.0131002899999999</v>
      </c>
      <c r="P151" s="66">
        <f t="shared" si="83"/>
        <v>126044.40562201</v>
      </c>
      <c r="Q151" s="74">
        <f t="shared" si="84"/>
        <v>0</v>
      </c>
      <c r="R151" s="75">
        <f t="shared" si="70"/>
        <v>0</v>
      </c>
      <c r="S151" s="66">
        <f t="shared" si="71"/>
        <v>0</v>
      </c>
      <c r="T151" s="10">
        <f t="shared" si="94"/>
        <v>0.06</v>
      </c>
      <c r="U151" s="74">
        <f t="shared" si="68"/>
        <v>10</v>
      </c>
      <c r="V151" s="74">
        <v>252</v>
      </c>
      <c r="W151" s="70">
        <f t="shared" si="85"/>
        <v>1.0023149339999999</v>
      </c>
      <c r="X151" s="66">
        <f t="shared" si="86"/>
        <v>291.78448007999998</v>
      </c>
      <c r="Y151" s="66">
        <v>0</v>
      </c>
      <c r="Z151" s="67">
        <f t="shared" si="87"/>
        <v>0</v>
      </c>
      <c r="AA151" s="68" t="str">
        <f t="shared" si="95"/>
        <v>A+INCORP J=</v>
      </c>
      <c r="AB151" s="11">
        <f t="shared" si="96"/>
        <v>42821</v>
      </c>
      <c r="AC151" s="3"/>
      <c r="AD151" s="54"/>
      <c r="AE151" s="58">
        <v>39807</v>
      </c>
      <c r="AF151" s="47" t="s">
        <v>121</v>
      </c>
      <c r="AI151" s="32"/>
      <c r="AJ151" s="17">
        <f t="shared" si="78"/>
        <v>43671</v>
      </c>
      <c r="AK151" s="17">
        <f t="shared" si="74"/>
        <v>43670</v>
      </c>
      <c r="AL151" s="17">
        <f t="shared" si="75"/>
        <v>43671</v>
      </c>
      <c r="AM151" s="17">
        <f t="shared" si="76"/>
        <v>43703</v>
      </c>
      <c r="AN151" s="17"/>
      <c r="AO151" s="19">
        <f t="shared" si="77"/>
        <v>22</v>
      </c>
      <c r="GG151" s="1"/>
      <c r="GH151" s="5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5"/>
      <c r="HA151" s="5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40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7"/>
      <c r="JP151" s="1"/>
      <c r="JQ151" s="1"/>
      <c r="JR151" s="1"/>
      <c r="JS151" s="1"/>
      <c r="JT151" s="1"/>
      <c r="JU151" s="1"/>
      <c r="JV151" s="1"/>
      <c r="JW151" s="1"/>
      <c r="JX151" s="1"/>
      <c r="JY151" s="3"/>
      <c r="JZ151" s="19"/>
      <c r="KA151" s="19"/>
      <c r="KB151" s="47"/>
      <c r="KC151" s="19"/>
      <c r="KD151" s="1"/>
      <c r="KE151" s="19"/>
    </row>
    <row r="152" spans="1:291" x14ac:dyDescent="0.2">
      <c r="A152" s="196">
        <f t="shared" si="88"/>
        <v>42810</v>
      </c>
      <c r="B152" s="66">
        <f t="shared" si="79"/>
        <v>126388.53733059</v>
      </c>
      <c r="C152" s="66">
        <f t="shared" si="72"/>
        <v>125813.91201892</v>
      </c>
      <c r="D152" s="77">
        <f t="shared" si="89"/>
        <v>4793.8500000000004</v>
      </c>
      <c r="E152" s="67">
        <f>VLOOKUP(A151,[1]Plan1!$DQ$117:$DS$314,3)</f>
        <v>4809.67</v>
      </c>
      <c r="F152" s="11">
        <f t="shared" si="90"/>
        <v>42796</v>
      </c>
      <c r="G152" s="73">
        <f t="shared" si="80"/>
        <v>3.3000615371778785E-3</v>
      </c>
      <c r="H152" s="11">
        <f t="shared" si="91"/>
        <v>42821</v>
      </c>
      <c r="I152" s="11">
        <f t="shared" si="81"/>
        <v>42821</v>
      </c>
      <c r="J152" s="1">
        <f t="shared" si="92"/>
        <v>18</v>
      </c>
      <c r="K152" s="1">
        <f t="shared" si="93"/>
        <v>11</v>
      </c>
      <c r="L152" s="66">
        <f t="shared" si="82"/>
        <v>1.0020154100000001</v>
      </c>
      <c r="M152" s="70">
        <f t="shared" si="73"/>
        <v>1.00380048</v>
      </c>
      <c r="N152" s="70">
        <f t="shared" si="67"/>
        <v>1.0112476661810283</v>
      </c>
      <c r="O152" s="66">
        <f t="shared" si="69"/>
        <v>1.0132857399999999</v>
      </c>
      <c r="P152" s="66">
        <f t="shared" si="83"/>
        <v>126067.47863534</v>
      </c>
      <c r="Q152" s="74">
        <f t="shared" si="84"/>
        <v>0</v>
      </c>
      <c r="R152" s="75">
        <f t="shared" si="70"/>
        <v>0</v>
      </c>
      <c r="S152" s="66">
        <f t="shared" si="71"/>
        <v>0</v>
      </c>
      <c r="T152" s="10">
        <f t="shared" si="94"/>
        <v>0.06</v>
      </c>
      <c r="U152" s="74">
        <f t="shared" si="68"/>
        <v>11</v>
      </c>
      <c r="V152" s="74">
        <v>252</v>
      </c>
      <c r="W152" s="70">
        <f t="shared" si="85"/>
        <v>1.0025467210000001</v>
      </c>
      <c r="X152" s="66">
        <f t="shared" si="86"/>
        <v>321.05869525000003</v>
      </c>
      <c r="Y152" s="66">
        <v>0</v>
      </c>
      <c r="Z152" s="67">
        <f t="shared" si="87"/>
        <v>0</v>
      </c>
      <c r="AA152" s="68" t="str">
        <f t="shared" si="95"/>
        <v>A+INCORP J=</v>
      </c>
      <c r="AB152" s="11">
        <f t="shared" si="96"/>
        <v>42821</v>
      </c>
      <c r="AC152" s="3"/>
      <c r="AD152" s="54"/>
      <c r="AE152" s="58">
        <v>39814</v>
      </c>
      <c r="AF152" s="47" t="s">
        <v>122</v>
      </c>
      <c r="AI152" s="32"/>
      <c r="AJ152" s="17">
        <f t="shared" si="78"/>
        <v>43702</v>
      </c>
      <c r="AK152" s="17">
        <f t="shared" si="74"/>
        <v>43700</v>
      </c>
      <c r="AL152" s="17">
        <f t="shared" si="75"/>
        <v>43703</v>
      </c>
      <c r="AM152" s="17">
        <f t="shared" si="76"/>
        <v>43733</v>
      </c>
      <c r="AN152" s="17"/>
      <c r="AO152" s="19">
        <f t="shared" si="77"/>
        <v>22</v>
      </c>
      <c r="GG152" s="1"/>
      <c r="GH152" s="5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5"/>
      <c r="HA152" s="5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40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7"/>
      <c r="JP152" s="1"/>
      <c r="JQ152" s="1"/>
      <c r="JR152" s="1"/>
      <c r="JS152" s="1"/>
      <c r="JT152" s="1"/>
      <c r="JU152" s="1"/>
      <c r="JV152" s="1"/>
      <c r="JW152" s="1"/>
      <c r="JX152" s="1"/>
      <c r="JY152" s="3"/>
      <c r="JZ152" s="19"/>
      <c r="KA152" s="19"/>
      <c r="KB152" s="47"/>
      <c r="KC152" s="19"/>
      <c r="KD152" s="1"/>
      <c r="KE152" s="19"/>
    </row>
    <row r="153" spans="1:291" x14ac:dyDescent="0.2">
      <c r="A153" s="196">
        <f t="shared" si="88"/>
        <v>42811</v>
      </c>
      <c r="B153" s="66">
        <f t="shared" si="79"/>
        <v>126440.90597502001</v>
      </c>
      <c r="C153" s="66">
        <f t="shared" si="72"/>
        <v>125813.91201892</v>
      </c>
      <c r="D153" s="77">
        <f t="shared" si="89"/>
        <v>4793.8500000000004</v>
      </c>
      <c r="E153" s="67">
        <f>VLOOKUP(A152,[1]Plan1!$DQ$117:$DS$314,3)</f>
        <v>4809.67</v>
      </c>
      <c r="F153" s="11">
        <f t="shared" si="90"/>
        <v>42796</v>
      </c>
      <c r="G153" s="73">
        <f t="shared" si="80"/>
        <v>3.3000615371778785E-3</v>
      </c>
      <c r="H153" s="11">
        <f t="shared" si="91"/>
        <v>42821</v>
      </c>
      <c r="I153" s="11">
        <f t="shared" si="81"/>
        <v>42821</v>
      </c>
      <c r="J153" s="1">
        <f t="shared" si="92"/>
        <v>18</v>
      </c>
      <c r="K153" s="1">
        <f t="shared" si="93"/>
        <v>12</v>
      </c>
      <c r="L153" s="66">
        <f t="shared" si="82"/>
        <v>1.00219883</v>
      </c>
      <c r="M153" s="70">
        <f t="shared" si="73"/>
        <v>1.00380048</v>
      </c>
      <c r="N153" s="70">
        <f t="shared" si="67"/>
        <v>1.0112476661810283</v>
      </c>
      <c r="O153" s="66">
        <f t="shared" si="69"/>
        <v>1.01347122</v>
      </c>
      <c r="P153" s="66">
        <f t="shared" si="83"/>
        <v>126090.55542308</v>
      </c>
      <c r="Q153" s="74">
        <f t="shared" si="84"/>
        <v>0</v>
      </c>
      <c r="R153" s="75">
        <f t="shared" si="70"/>
        <v>0</v>
      </c>
      <c r="S153" s="66">
        <f t="shared" si="71"/>
        <v>0</v>
      </c>
      <c r="T153" s="10">
        <f t="shared" si="94"/>
        <v>0.06</v>
      </c>
      <c r="U153" s="74">
        <f t="shared" si="68"/>
        <v>12</v>
      </c>
      <c r="V153" s="74">
        <v>252</v>
      </c>
      <c r="W153" s="70">
        <f t="shared" si="85"/>
        <v>1.0027785629999999</v>
      </c>
      <c r="X153" s="66">
        <f t="shared" si="86"/>
        <v>350.35055194</v>
      </c>
      <c r="Y153" s="66">
        <v>0</v>
      </c>
      <c r="Z153" s="67">
        <f t="shared" si="87"/>
        <v>0</v>
      </c>
      <c r="AA153" s="68" t="str">
        <f t="shared" si="95"/>
        <v>A+INCORP J=</v>
      </c>
      <c r="AB153" s="11">
        <f t="shared" si="96"/>
        <v>42821</v>
      </c>
      <c r="AC153" s="3"/>
      <c r="AD153" s="54"/>
      <c r="AE153" s="58">
        <v>39867</v>
      </c>
      <c r="AF153" s="47" t="s">
        <v>116</v>
      </c>
      <c r="AI153" s="32"/>
      <c r="AJ153" s="17">
        <f t="shared" si="78"/>
        <v>43733</v>
      </c>
      <c r="AK153" s="17">
        <f t="shared" si="74"/>
        <v>43732</v>
      </c>
      <c r="AL153" s="17">
        <f t="shared" si="75"/>
        <v>43733</v>
      </c>
      <c r="AM153" s="17">
        <f t="shared" si="76"/>
        <v>43763</v>
      </c>
      <c r="AN153" s="17"/>
      <c r="AO153" s="19">
        <f t="shared" si="77"/>
        <v>22</v>
      </c>
      <c r="GG153" s="1"/>
      <c r="GH153" s="5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5"/>
      <c r="HA153" s="5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40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7"/>
      <c r="JP153" s="1"/>
      <c r="JQ153" s="1"/>
      <c r="JR153" s="1"/>
      <c r="JS153" s="1"/>
      <c r="JT153" s="1"/>
      <c r="JU153" s="1"/>
      <c r="JV153" s="1"/>
      <c r="JW153" s="1"/>
      <c r="JX153" s="1"/>
      <c r="JY153" s="3"/>
      <c r="JZ153" s="19"/>
      <c r="KA153" s="19"/>
      <c r="KB153" s="47"/>
      <c r="KC153" s="19"/>
      <c r="KD153" s="1"/>
      <c r="KE153" s="19"/>
    </row>
    <row r="154" spans="1:291" x14ac:dyDescent="0.2">
      <c r="A154" s="196">
        <f t="shared" si="88"/>
        <v>42812</v>
      </c>
      <c r="B154" s="66">
        <f t="shared" si="79"/>
        <v>126493.2957896</v>
      </c>
      <c r="C154" s="66">
        <f t="shared" si="72"/>
        <v>125813.91201892</v>
      </c>
      <c r="D154" s="77">
        <f t="shared" si="89"/>
        <v>4793.8500000000004</v>
      </c>
      <c r="E154" s="67">
        <f>VLOOKUP(A153,[1]Plan1!$DQ$117:$DS$314,3)</f>
        <v>4809.67</v>
      </c>
      <c r="F154" s="11">
        <f t="shared" si="90"/>
        <v>42796</v>
      </c>
      <c r="G154" s="73">
        <f t="shared" si="80"/>
        <v>3.3000615371778785E-3</v>
      </c>
      <c r="H154" s="11">
        <f t="shared" si="91"/>
        <v>42821</v>
      </c>
      <c r="I154" s="11">
        <f t="shared" si="81"/>
        <v>42821</v>
      </c>
      <c r="J154" s="1">
        <f t="shared" si="92"/>
        <v>18</v>
      </c>
      <c r="K154" s="1">
        <f t="shared" si="93"/>
        <v>13</v>
      </c>
      <c r="L154" s="66">
        <f t="shared" si="82"/>
        <v>1.00238228</v>
      </c>
      <c r="M154" s="70">
        <f t="shared" si="73"/>
        <v>1.00380048</v>
      </c>
      <c r="N154" s="70">
        <f t="shared" si="67"/>
        <v>1.0112476661810283</v>
      </c>
      <c r="O154" s="66">
        <f t="shared" si="69"/>
        <v>1.0136567400000001</v>
      </c>
      <c r="P154" s="66">
        <f t="shared" si="83"/>
        <v>126113.63598524001</v>
      </c>
      <c r="Q154" s="74">
        <f t="shared" si="84"/>
        <v>0</v>
      </c>
      <c r="R154" s="75">
        <f t="shared" si="70"/>
        <v>0</v>
      </c>
      <c r="S154" s="66">
        <f t="shared" si="71"/>
        <v>0</v>
      </c>
      <c r="T154" s="10">
        <f t="shared" si="94"/>
        <v>0.06</v>
      </c>
      <c r="U154" s="74">
        <f t="shared" si="68"/>
        <v>13</v>
      </c>
      <c r="V154" s="74">
        <v>252</v>
      </c>
      <c r="W154" s="70">
        <f t="shared" si="85"/>
        <v>1.0030104580000001</v>
      </c>
      <c r="X154" s="66">
        <f t="shared" si="86"/>
        <v>379.65980436000001</v>
      </c>
      <c r="Y154" s="66">
        <v>0</v>
      </c>
      <c r="Z154" s="67">
        <f t="shared" si="87"/>
        <v>0</v>
      </c>
      <c r="AA154" s="68" t="str">
        <f t="shared" si="95"/>
        <v>A+INCORP J=</v>
      </c>
      <c r="AB154" s="11">
        <f t="shared" si="96"/>
        <v>42821</v>
      </c>
      <c r="AC154" s="3"/>
      <c r="AD154" s="54"/>
      <c r="AE154" s="58">
        <v>39868</v>
      </c>
      <c r="AF154" s="47" t="s">
        <v>116</v>
      </c>
      <c r="AI154" s="32"/>
      <c r="AJ154" s="17">
        <f t="shared" si="78"/>
        <v>43763</v>
      </c>
      <c r="AK154" s="17">
        <f t="shared" si="74"/>
        <v>43762</v>
      </c>
      <c r="AL154" s="17">
        <f t="shared" si="75"/>
        <v>43763</v>
      </c>
      <c r="AM154" s="17">
        <f t="shared" si="76"/>
        <v>43794</v>
      </c>
      <c r="AN154" s="17"/>
      <c r="AO154" s="19">
        <f t="shared" si="77"/>
        <v>20</v>
      </c>
      <c r="GG154" s="1"/>
      <c r="GH154" s="5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5"/>
      <c r="HA154" s="5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40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7"/>
      <c r="JP154" s="1"/>
      <c r="JQ154" s="1"/>
      <c r="JR154" s="1"/>
      <c r="JS154" s="1"/>
      <c r="JT154" s="1"/>
      <c r="JU154" s="1"/>
      <c r="JV154" s="1"/>
      <c r="JW154" s="1"/>
      <c r="JX154" s="1"/>
      <c r="JY154" s="3"/>
      <c r="JZ154" s="19"/>
      <c r="KA154" s="19"/>
      <c r="KB154" s="47"/>
      <c r="KC154" s="19"/>
      <c r="KD154" s="1"/>
      <c r="KE154" s="19"/>
    </row>
    <row r="155" spans="1:291" x14ac:dyDescent="0.2">
      <c r="A155" s="196">
        <f t="shared" si="88"/>
        <v>42813</v>
      </c>
      <c r="B155" s="66">
        <f t="shared" si="79"/>
        <v>126493.2957896</v>
      </c>
      <c r="C155" s="66">
        <f t="shared" si="72"/>
        <v>125813.91201892</v>
      </c>
      <c r="D155" s="77">
        <f t="shared" si="89"/>
        <v>4793.8500000000004</v>
      </c>
      <c r="E155" s="67">
        <f>VLOOKUP(A154,[1]Plan1!$DQ$117:$DS$314,3)</f>
        <v>4809.67</v>
      </c>
      <c r="F155" s="11">
        <f t="shared" si="90"/>
        <v>42796</v>
      </c>
      <c r="G155" s="73">
        <f t="shared" si="80"/>
        <v>3.3000615371778785E-3</v>
      </c>
      <c r="H155" s="11">
        <f t="shared" si="91"/>
        <v>42821</v>
      </c>
      <c r="I155" s="11">
        <f t="shared" si="81"/>
        <v>42821</v>
      </c>
      <c r="J155" s="1">
        <f t="shared" si="92"/>
        <v>18</v>
      </c>
      <c r="K155" s="1">
        <f t="shared" si="93"/>
        <v>13</v>
      </c>
      <c r="L155" s="66">
        <f t="shared" si="82"/>
        <v>1.00238228</v>
      </c>
      <c r="M155" s="70">
        <f t="shared" si="73"/>
        <v>1.00380048</v>
      </c>
      <c r="N155" s="70">
        <f t="shared" si="67"/>
        <v>1.0112476661810283</v>
      </c>
      <c r="O155" s="66">
        <f t="shared" si="69"/>
        <v>1.0136567400000001</v>
      </c>
      <c r="P155" s="66">
        <f t="shared" si="83"/>
        <v>126113.63598524001</v>
      </c>
      <c r="Q155" s="74">
        <f t="shared" si="84"/>
        <v>0</v>
      </c>
      <c r="R155" s="75">
        <f t="shared" si="70"/>
        <v>0</v>
      </c>
      <c r="S155" s="66">
        <f t="shared" si="71"/>
        <v>0</v>
      </c>
      <c r="T155" s="10">
        <f t="shared" si="94"/>
        <v>0.06</v>
      </c>
      <c r="U155" s="74">
        <f t="shared" si="68"/>
        <v>13</v>
      </c>
      <c r="V155" s="74">
        <v>252</v>
      </c>
      <c r="W155" s="70">
        <f t="shared" si="85"/>
        <v>1.0030104580000001</v>
      </c>
      <c r="X155" s="66">
        <f t="shared" si="86"/>
        <v>379.65980436000001</v>
      </c>
      <c r="Y155" s="66">
        <v>0</v>
      </c>
      <c r="Z155" s="67">
        <f t="shared" si="87"/>
        <v>0</v>
      </c>
      <c r="AA155" s="68" t="str">
        <f t="shared" si="95"/>
        <v>A+INCORP J=</v>
      </c>
      <c r="AB155" s="11">
        <f t="shared" si="96"/>
        <v>42821</v>
      </c>
      <c r="AC155" s="3"/>
      <c r="AD155" s="54"/>
      <c r="AE155" s="58">
        <v>39913</v>
      </c>
      <c r="AF155" s="47" t="s">
        <v>117</v>
      </c>
      <c r="AI155" s="32"/>
      <c r="AJ155" s="17">
        <f t="shared" si="78"/>
        <v>43794</v>
      </c>
      <c r="AK155" s="17">
        <f t="shared" si="74"/>
        <v>43791</v>
      </c>
      <c r="AL155" s="17">
        <f t="shared" si="75"/>
        <v>43794</v>
      </c>
      <c r="AM155" s="17">
        <f t="shared" si="76"/>
        <v>43825</v>
      </c>
      <c r="AN155" s="17"/>
      <c r="AO155" s="19">
        <f t="shared" si="77"/>
        <v>22</v>
      </c>
      <c r="GG155" s="1"/>
      <c r="GH155" s="5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5"/>
      <c r="HA155" s="5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40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7"/>
      <c r="JP155" s="1"/>
      <c r="JQ155" s="1"/>
      <c r="JR155" s="1"/>
      <c r="JS155" s="1"/>
      <c r="JT155" s="1"/>
      <c r="JU155" s="1"/>
      <c r="JV155" s="1"/>
      <c r="JW155" s="1"/>
      <c r="JX155" s="1"/>
      <c r="JY155" s="3"/>
      <c r="JZ155" s="19"/>
      <c r="KA155" s="19"/>
      <c r="KB155" s="47"/>
      <c r="KC155" s="19"/>
      <c r="KD155" s="1"/>
      <c r="KE155" s="19"/>
    </row>
    <row r="156" spans="1:291" x14ac:dyDescent="0.2">
      <c r="A156" s="196">
        <f t="shared" si="88"/>
        <v>42814</v>
      </c>
      <c r="B156" s="66">
        <f t="shared" si="79"/>
        <v>126493.2957896</v>
      </c>
      <c r="C156" s="66">
        <f t="shared" si="72"/>
        <v>125813.91201892</v>
      </c>
      <c r="D156" s="77">
        <f t="shared" si="89"/>
        <v>4793.8500000000004</v>
      </c>
      <c r="E156" s="67">
        <f>VLOOKUP(A155,[1]Plan1!$DQ$117:$DS$314,3)</f>
        <v>4809.67</v>
      </c>
      <c r="F156" s="11">
        <f t="shared" si="90"/>
        <v>42796</v>
      </c>
      <c r="G156" s="73">
        <f t="shared" si="80"/>
        <v>3.3000615371778785E-3</v>
      </c>
      <c r="H156" s="11">
        <f t="shared" si="91"/>
        <v>42821</v>
      </c>
      <c r="I156" s="11">
        <f t="shared" si="81"/>
        <v>42821</v>
      </c>
      <c r="J156" s="1">
        <f t="shared" si="92"/>
        <v>18</v>
      </c>
      <c r="K156" s="1">
        <f t="shared" si="93"/>
        <v>13</v>
      </c>
      <c r="L156" s="66">
        <f t="shared" si="82"/>
        <v>1.00238228</v>
      </c>
      <c r="M156" s="70">
        <f t="shared" si="73"/>
        <v>1.00380048</v>
      </c>
      <c r="N156" s="70">
        <f t="shared" si="67"/>
        <v>1.0112476661810283</v>
      </c>
      <c r="O156" s="66">
        <f t="shared" si="69"/>
        <v>1.0136567400000001</v>
      </c>
      <c r="P156" s="66">
        <f t="shared" si="83"/>
        <v>126113.63598524001</v>
      </c>
      <c r="Q156" s="74">
        <f t="shared" si="84"/>
        <v>0</v>
      </c>
      <c r="R156" s="75">
        <f t="shared" si="70"/>
        <v>0</v>
      </c>
      <c r="S156" s="66">
        <f t="shared" si="71"/>
        <v>0</v>
      </c>
      <c r="T156" s="10">
        <f t="shared" si="94"/>
        <v>0.06</v>
      </c>
      <c r="U156" s="74">
        <f t="shared" si="68"/>
        <v>13</v>
      </c>
      <c r="V156" s="74">
        <v>252</v>
      </c>
      <c r="W156" s="70">
        <f t="shared" si="85"/>
        <v>1.0030104580000001</v>
      </c>
      <c r="X156" s="66">
        <f t="shared" si="86"/>
        <v>379.65980436000001</v>
      </c>
      <c r="Y156" s="66">
        <v>0</v>
      </c>
      <c r="Z156" s="67">
        <f t="shared" si="87"/>
        <v>0</v>
      </c>
      <c r="AA156" s="68" t="str">
        <f t="shared" si="95"/>
        <v>A+INCORP J=</v>
      </c>
      <c r="AB156" s="11">
        <f t="shared" si="96"/>
        <v>42821</v>
      </c>
      <c r="AC156" s="3"/>
      <c r="AD156" s="54"/>
      <c r="AE156" s="58">
        <v>39924</v>
      </c>
      <c r="AF156" s="47" t="s">
        <v>118</v>
      </c>
      <c r="AI156" s="32"/>
      <c r="AJ156" s="17">
        <f t="shared" si="78"/>
        <v>43824</v>
      </c>
      <c r="AK156" s="17">
        <f t="shared" si="74"/>
        <v>43823</v>
      </c>
      <c r="AL156" s="17">
        <f t="shared" si="75"/>
        <v>43825</v>
      </c>
      <c r="AM156" s="17">
        <f t="shared" si="76"/>
        <v>43857</v>
      </c>
      <c r="AN156" s="17"/>
      <c r="AO156" s="19">
        <f t="shared" si="77"/>
        <v>21</v>
      </c>
      <c r="GG156" s="1"/>
      <c r="GH156" s="5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5"/>
      <c r="HA156" s="5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40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7"/>
      <c r="JP156" s="1"/>
      <c r="JQ156" s="1"/>
      <c r="JR156" s="1"/>
      <c r="JS156" s="1"/>
      <c r="JT156" s="1"/>
      <c r="JU156" s="1"/>
      <c r="JV156" s="1"/>
      <c r="JW156" s="1"/>
      <c r="JX156" s="1"/>
      <c r="JY156" s="3"/>
      <c r="JZ156" s="19"/>
      <c r="KA156" s="19"/>
      <c r="KB156" s="47"/>
      <c r="KC156" s="19"/>
      <c r="KD156" s="1"/>
      <c r="KE156" s="19"/>
    </row>
    <row r="157" spans="1:291" x14ac:dyDescent="0.2">
      <c r="A157" s="196">
        <f t="shared" si="88"/>
        <v>42815</v>
      </c>
      <c r="B157" s="66">
        <f t="shared" si="79"/>
        <v>126545.70816895999</v>
      </c>
      <c r="C157" s="66">
        <f t="shared" si="72"/>
        <v>125813.91201892</v>
      </c>
      <c r="D157" s="77">
        <f t="shared" si="89"/>
        <v>4793.8500000000004</v>
      </c>
      <c r="E157" s="67">
        <f>VLOOKUP(A156,[1]Plan1!$DQ$117:$DS$314,3)</f>
        <v>4809.67</v>
      </c>
      <c r="F157" s="11">
        <f t="shared" si="90"/>
        <v>42796</v>
      </c>
      <c r="G157" s="73">
        <f t="shared" si="80"/>
        <v>3.3000615371778785E-3</v>
      </c>
      <c r="H157" s="11">
        <f t="shared" si="91"/>
        <v>42821</v>
      </c>
      <c r="I157" s="11">
        <f t="shared" si="81"/>
        <v>42821</v>
      </c>
      <c r="J157" s="1">
        <f t="shared" si="92"/>
        <v>18</v>
      </c>
      <c r="K157" s="1">
        <f t="shared" si="93"/>
        <v>14</v>
      </c>
      <c r="L157" s="66">
        <f t="shared" si="82"/>
        <v>1.0025657699999999</v>
      </c>
      <c r="M157" s="70">
        <f t="shared" si="73"/>
        <v>1.00380048</v>
      </c>
      <c r="N157" s="70">
        <f t="shared" si="67"/>
        <v>1.0112476661810283</v>
      </c>
      <c r="O157" s="66">
        <f t="shared" si="69"/>
        <v>1.0138422899999999</v>
      </c>
      <c r="P157" s="66">
        <f t="shared" si="83"/>
        <v>126136.72157995999</v>
      </c>
      <c r="Q157" s="74">
        <f t="shared" si="84"/>
        <v>0</v>
      </c>
      <c r="R157" s="75">
        <f t="shared" si="70"/>
        <v>0</v>
      </c>
      <c r="S157" s="66">
        <f t="shared" si="71"/>
        <v>0</v>
      </c>
      <c r="T157" s="10">
        <f t="shared" si="94"/>
        <v>0.06</v>
      </c>
      <c r="U157" s="74">
        <f t="shared" si="68"/>
        <v>14</v>
      </c>
      <c r="V157" s="74">
        <v>252</v>
      </c>
      <c r="W157" s="70">
        <f t="shared" si="85"/>
        <v>1.0032424069999999</v>
      </c>
      <c r="X157" s="66">
        <f t="shared" si="86"/>
        <v>408.98658899999998</v>
      </c>
      <c r="Y157" s="66">
        <v>0</v>
      </c>
      <c r="Z157" s="67">
        <f t="shared" si="87"/>
        <v>0</v>
      </c>
      <c r="AA157" s="68" t="str">
        <f t="shared" si="95"/>
        <v>A+INCORP J=</v>
      </c>
      <c r="AB157" s="11">
        <f t="shared" si="96"/>
        <v>42821</v>
      </c>
      <c r="AC157" s="3"/>
      <c r="AD157" s="54"/>
      <c r="AE157" s="58">
        <v>39934</v>
      </c>
      <c r="AF157" s="47" t="s">
        <v>119</v>
      </c>
      <c r="AI157" s="32"/>
      <c r="AJ157" s="17">
        <f t="shared" si="78"/>
        <v>43855</v>
      </c>
      <c r="AK157" s="17">
        <f t="shared" si="74"/>
        <v>43854</v>
      </c>
      <c r="AL157" s="17">
        <f t="shared" si="75"/>
        <v>43857</v>
      </c>
      <c r="AM157" s="17">
        <f t="shared" si="76"/>
        <v>43887</v>
      </c>
      <c r="AN157" s="17"/>
      <c r="AO157" s="19">
        <f t="shared" si="77"/>
        <v>20</v>
      </c>
      <c r="GG157" s="1"/>
      <c r="GH157" s="5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5"/>
      <c r="HA157" s="5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40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7"/>
      <c r="JP157" s="1"/>
      <c r="JQ157" s="1"/>
      <c r="JR157" s="1"/>
      <c r="JS157" s="1"/>
      <c r="JT157" s="1"/>
      <c r="JU157" s="1"/>
      <c r="JV157" s="1"/>
      <c r="JW157" s="1"/>
      <c r="JX157" s="1"/>
      <c r="JY157" s="3"/>
      <c r="JZ157" s="19"/>
      <c r="KA157" s="19"/>
      <c r="KB157" s="47"/>
      <c r="KC157" s="19"/>
      <c r="KD157" s="1"/>
      <c r="KE157" s="19"/>
    </row>
    <row r="158" spans="1:291" x14ac:dyDescent="0.2">
      <c r="A158" s="196">
        <f t="shared" si="88"/>
        <v>42816</v>
      </c>
      <c r="B158" s="66">
        <f t="shared" si="79"/>
        <v>126598.14173167999</v>
      </c>
      <c r="C158" s="66">
        <f t="shared" si="72"/>
        <v>125813.91201892</v>
      </c>
      <c r="D158" s="77">
        <f t="shared" si="89"/>
        <v>4793.8500000000004</v>
      </c>
      <c r="E158" s="67">
        <f>VLOOKUP(A157,[1]Plan1!$DQ$117:$DS$314,3)</f>
        <v>4809.67</v>
      </c>
      <c r="F158" s="11">
        <f t="shared" si="90"/>
        <v>42796</v>
      </c>
      <c r="G158" s="73">
        <f t="shared" si="80"/>
        <v>3.3000615371778785E-3</v>
      </c>
      <c r="H158" s="11">
        <f t="shared" si="91"/>
        <v>42821</v>
      </c>
      <c r="I158" s="11">
        <f t="shared" si="81"/>
        <v>42821</v>
      </c>
      <c r="J158" s="1">
        <f t="shared" si="92"/>
        <v>18</v>
      </c>
      <c r="K158" s="1">
        <f t="shared" si="93"/>
        <v>15</v>
      </c>
      <c r="L158" s="66">
        <f t="shared" si="82"/>
        <v>1.0027492899999999</v>
      </c>
      <c r="M158" s="70">
        <f t="shared" si="73"/>
        <v>1.00380048</v>
      </c>
      <c r="N158" s="70">
        <f t="shared" si="67"/>
        <v>1.0112476661810283</v>
      </c>
      <c r="O158" s="66">
        <f t="shared" si="69"/>
        <v>1.0140278700000001</v>
      </c>
      <c r="P158" s="66">
        <f t="shared" si="83"/>
        <v>126159.81094909</v>
      </c>
      <c r="Q158" s="74">
        <f t="shared" si="84"/>
        <v>0</v>
      </c>
      <c r="R158" s="75">
        <f t="shared" si="70"/>
        <v>0</v>
      </c>
      <c r="S158" s="66">
        <f t="shared" si="71"/>
        <v>0</v>
      </c>
      <c r="T158" s="10">
        <f t="shared" si="94"/>
        <v>0.06</v>
      </c>
      <c r="U158" s="74">
        <f t="shared" si="68"/>
        <v>15</v>
      </c>
      <c r="V158" s="74">
        <v>252</v>
      </c>
      <c r="W158" s="70">
        <f t="shared" si="85"/>
        <v>1.0034744090000001</v>
      </c>
      <c r="X158" s="66">
        <f t="shared" si="86"/>
        <v>438.33078259000001</v>
      </c>
      <c r="Y158" s="66">
        <v>0</v>
      </c>
      <c r="Z158" s="67">
        <f t="shared" si="87"/>
        <v>0</v>
      </c>
      <c r="AA158" s="68" t="str">
        <f t="shared" si="95"/>
        <v>A+INCORP J=</v>
      </c>
      <c r="AB158" s="11">
        <f t="shared" si="96"/>
        <v>42821</v>
      </c>
      <c r="AC158" s="3"/>
      <c r="AD158" s="54"/>
      <c r="AE158" s="58">
        <v>39975</v>
      </c>
      <c r="AF158" s="47" t="s">
        <v>120</v>
      </c>
      <c r="AI158" s="32"/>
      <c r="AJ158" s="17">
        <f t="shared" si="78"/>
        <v>43886</v>
      </c>
      <c r="AK158" s="17">
        <f t="shared" si="74"/>
        <v>43882</v>
      </c>
      <c r="AL158" s="17">
        <f t="shared" si="75"/>
        <v>43887</v>
      </c>
      <c r="AM158" s="17">
        <f t="shared" si="76"/>
        <v>43915</v>
      </c>
      <c r="AN158" s="17"/>
      <c r="AO158" s="19">
        <f t="shared" si="77"/>
        <v>20</v>
      </c>
      <c r="GG158" s="1"/>
      <c r="GH158" s="5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5"/>
      <c r="HA158" s="5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40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7"/>
      <c r="JP158" s="1"/>
      <c r="JQ158" s="1"/>
      <c r="JR158" s="1"/>
      <c r="JS158" s="1"/>
      <c r="JT158" s="1"/>
      <c r="JU158" s="1"/>
      <c r="JV158" s="1"/>
      <c r="JW158" s="1"/>
      <c r="JX158" s="1"/>
      <c r="JY158" s="3"/>
      <c r="JZ158" s="19"/>
      <c r="KA158" s="19"/>
      <c r="KB158" s="47"/>
      <c r="KC158" s="19"/>
      <c r="KD158" s="1"/>
      <c r="KE158" s="19"/>
    </row>
    <row r="159" spans="1:291" x14ac:dyDescent="0.2">
      <c r="A159" s="196">
        <f t="shared" si="88"/>
        <v>42817</v>
      </c>
      <c r="B159" s="66">
        <f t="shared" si="79"/>
        <v>126650.59787306</v>
      </c>
      <c r="C159" s="66">
        <f t="shared" si="72"/>
        <v>125813.91201892</v>
      </c>
      <c r="D159" s="77">
        <f t="shared" si="89"/>
        <v>4793.8500000000004</v>
      </c>
      <c r="E159" s="67">
        <f>VLOOKUP(A158,[1]Plan1!$DQ$117:$DS$314,3)</f>
        <v>4809.67</v>
      </c>
      <c r="F159" s="11">
        <f t="shared" si="90"/>
        <v>42796</v>
      </c>
      <c r="G159" s="73">
        <f t="shared" si="80"/>
        <v>3.3000615371778785E-3</v>
      </c>
      <c r="H159" s="11">
        <f t="shared" si="91"/>
        <v>42821</v>
      </c>
      <c r="I159" s="11">
        <f t="shared" si="81"/>
        <v>42821</v>
      </c>
      <c r="J159" s="1">
        <f t="shared" si="92"/>
        <v>18</v>
      </c>
      <c r="K159" s="1">
        <f t="shared" si="93"/>
        <v>16</v>
      </c>
      <c r="L159" s="66">
        <f t="shared" si="82"/>
        <v>1.0029328500000001</v>
      </c>
      <c r="M159" s="70">
        <f t="shared" si="73"/>
        <v>1.00380048</v>
      </c>
      <c r="N159" s="70">
        <f t="shared" ref="N159:N222" si="97">IF(I159&gt;I158,N158*M159,N158)</f>
        <v>1.0112476661810283</v>
      </c>
      <c r="O159" s="66">
        <f t="shared" si="69"/>
        <v>1.0142135000000001</v>
      </c>
      <c r="P159" s="66">
        <f t="shared" si="83"/>
        <v>126182.90535078</v>
      </c>
      <c r="Q159" s="74">
        <f t="shared" si="84"/>
        <v>0</v>
      </c>
      <c r="R159" s="75">
        <f t="shared" si="70"/>
        <v>0</v>
      </c>
      <c r="S159" s="66">
        <f t="shared" si="71"/>
        <v>0</v>
      </c>
      <c r="T159" s="10">
        <f t="shared" si="94"/>
        <v>0.06</v>
      </c>
      <c r="U159" s="74">
        <f t="shared" si="68"/>
        <v>16</v>
      </c>
      <c r="V159" s="74">
        <v>252</v>
      </c>
      <c r="W159" s="70">
        <f t="shared" si="85"/>
        <v>1.003706465</v>
      </c>
      <c r="X159" s="66">
        <f t="shared" si="86"/>
        <v>467.69252227999999</v>
      </c>
      <c r="Y159" s="66">
        <v>0</v>
      </c>
      <c r="Z159" s="67">
        <f t="shared" si="87"/>
        <v>0</v>
      </c>
      <c r="AA159" s="68" t="str">
        <f t="shared" si="95"/>
        <v>A+INCORP J=</v>
      </c>
      <c r="AB159" s="11">
        <f t="shared" si="96"/>
        <v>42821</v>
      </c>
      <c r="AC159" s="3"/>
      <c r="AD159" s="54"/>
      <c r="AE159" s="58">
        <v>40063</v>
      </c>
      <c r="AF159" s="47" t="s">
        <v>112</v>
      </c>
      <c r="AI159" s="32"/>
      <c r="AJ159" s="17">
        <f t="shared" si="78"/>
        <v>43915</v>
      </c>
      <c r="AK159" s="17">
        <f t="shared" si="74"/>
        <v>43914</v>
      </c>
      <c r="AL159" s="17">
        <f t="shared" si="75"/>
        <v>43915</v>
      </c>
      <c r="AM159" s="17">
        <f t="shared" si="76"/>
        <v>43948</v>
      </c>
      <c r="AN159" s="17"/>
      <c r="AO159" s="19">
        <f t="shared" si="77"/>
        <v>21</v>
      </c>
      <c r="GG159" s="1"/>
      <c r="GH159" s="5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5"/>
      <c r="HA159" s="5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40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7"/>
      <c r="JP159" s="1"/>
      <c r="JQ159" s="1"/>
      <c r="JR159" s="1"/>
      <c r="JS159" s="1"/>
      <c r="JT159" s="1"/>
      <c r="JU159" s="1"/>
      <c r="JV159" s="1"/>
      <c r="JW159" s="1"/>
      <c r="JX159" s="1"/>
      <c r="JY159" s="3"/>
      <c r="JZ159" s="19"/>
      <c r="KA159" s="19"/>
      <c r="KB159" s="47"/>
      <c r="KC159" s="19"/>
      <c r="KD159" s="1"/>
      <c r="KE159" s="19"/>
    </row>
    <row r="160" spans="1:291" x14ac:dyDescent="0.2">
      <c r="A160" s="196">
        <f t="shared" si="88"/>
        <v>42818</v>
      </c>
      <c r="B160" s="66">
        <f t="shared" si="79"/>
        <v>126703.07407413</v>
      </c>
      <c r="C160" s="66">
        <f t="shared" si="72"/>
        <v>125813.91201892</v>
      </c>
      <c r="D160" s="77">
        <f t="shared" si="89"/>
        <v>4793.8500000000004</v>
      </c>
      <c r="E160" s="67">
        <f>VLOOKUP(A159,[1]Plan1!$DQ$117:$DS$314,3)</f>
        <v>4809.67</v>
      </c>
      <c r="F160" s="11">
        <f t="shared" si="90"/>
        <v>42796</v>
      </c>
      <c r="G160" s="73">
        <f t="shared" si="80"/>
        <v>3.3000615371778785E-3</v>
      </c>
      <c r="H160" s="11">
        <f t="shared" si="91"/>
        <v>42821</v>
      </c>
      <c r="I160" s="11">
        <f t="shared" si="81"/>
        <v>42821</v>
      </c>
      <c r="J160" s="1">
        <f t="shared" si="92"/>
        <v>18</v>
      </c>
      <c r="K160" s="1">
        <f t="shared" si="93"/>
        <v>17</v>
      </c>
      <c r="L160" s="66">
        <f t="shared" si="82"/>
        <v>1.0031164299999999</v>
      </c>
      <c r="M160" s="70">
        <f t="shared" si="73"/>
        <v>1.00380048</v>
      </c>
      <c r="N160" s="70">
        <f t="shared" si="97"/>
        <v>1.0112476661810283</v>
      </c>
      <c r="O160" s="66">
        <f t="shared" si="69"/>
        <v>1.0143991400000001</v>
      </c>
      <c r="P160" s="66">
        <f t="shared" si="83"/>
        <v>126206.00226875</v>
      </c>
      <c r="Q160" s="74">
        <f t="shared" si="84"/>
        <v>0</v>
      </c>
      <c r="R160" s="75">
        <f t="shared" si="70"/>
        <v>0</v>
      </c>
      <c r="S160" s="66">
        <f t="shared" si="71"/>
        <v>0</v>
      </c>
      <c r="T160" s="10">
        <f t="shared" si="94"/>
        <v>0.06</v>
      </c>
      <c r="U160" s="74">
        <f t="shared" si="68"/>
        <v>17</v>
      </c>
      <c r="V160" s="74">
        <v>252</v>
      </c>
      <c r="W160" s="70">
        <f t="shared" si="85"/>
        <v>1.0039385750000001</v>
      </c>
      <c r="X160" s="66">
        <f t="shared" si="86"/>
        <v>497.07180538</v>
      </c>
      <c r="Y160" s="66">
        <v>0</v>
      </c>
      <c r="Z160" s="67">
        <f t="shared" si="87"/>
        <v>0</v>
      </c>
      <c r="AA160" s="68" t="str">
        <f t="shared" si="95"/>
        <v>A+INCORP J=</v>
      </c>
      <c r="AB160" s="11">
        <f t="shared" si="96"/>
        <v>42821</v>
      </c>
      <c r="AC160" s="3"/>
      <c r="AD160" s="54"/>
      <c r="AE160" s="58">
        <v>40098</v>
      </c>
      <c r="AF160" s="47" t="s">
        <v>113</v>
      </c>
      <c r="AI160" s="32"/>
      <c r="AJ160" s="17">
        <f t="shared" si="78"/>
        <v>43946</v>
      </c>
      <c r="AK160" s="17">
        <f t="shared" si="74"/>
        <v>43945</v>
      </c>
      <c r="AL160" s="17">
        <f t="shared" si="75"/>
        <v>43948</v>
      </c>
      <c r="AM160" s="17">
        <f t="shared" si="76"/>
        <v>43976</v>
      </c>
      <c r="AN160" s="17"/>
      <c r="AO160" s="19">
        <f t="shared" si="77"/>
        <v>19</v>
      </c>
      <c r="GG160" s="1"/>
      <c r="GH160" s="5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5"/>
      <c r="HA160" s="5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40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7"/>
      <c r="JP160" s="1"/>
      <c r="JQ160" s="1"/>
      <c r="JR160" s="1"/>
      <c r="JS160" s="1"/>
      <c r="JT160" s="1"/>
      <c r="JU160" s="1"/>
      <c r="JV160" s="1"/>
      <c r="JW160" s="1"/>
      <c r="JX160" s="1"/>
      <c r="JY160" s="3"/>
      <c r="JZ160" s="19"/>
      <c r="KA160" s="19"/>
      <c r="KB160" s="47"/>
      <c r="KC160" s="19"/>
      <c r="KD160" s="1"/>
      <c r="KE160" s="19"/>
    </row>
    <row r="161" spans="1:291" x14ac:dyDescent="0.2">
      <c r="A161" s="196">
        <f t="shared" si="88"/>
        <v>42819</v>
      </c>
      <c r="B161" s="66">
        <f t="shared" si="79"/>
        <v>126755.57400433</v>
      </c>
      <c r="C161" s="66">
        <f t="shared" si="72"/>
        <v>125813.91201892</v>
      </c>
      <c r="D161" s="77">
        <f t="shared" si="89"/>
        <v>4793.8500000000004</v>
      </c>
      <c r="E161" s="67">
        <f>VLOOKUP(A160,[1]Plan1!$DQ$117:$DS$314,3)</f>
        <v>4809.67</v>
      </c>
      <c r="F161" s="11">
        <f t="shared" si="90"/>
        <v>42796</v>
      </c>
      <c r="G161" s="73">
        <f t="shared" si="80"/>
        <v>3.3000615371778785E-3</v>
      </c>
      <c r="H161" s="11">
        <f t="shared" si="91"/>
        <v>42850</v>
      </c>
      <c r="I161" s="11">
        <f t="shared" si="81"/>
        <v>42821</v>
      </c>
      <c r="J161" s="1">
        <f t="shared" si="92"/>
        <v>18</v>
      </c>
      <c r="K161" s="1">
        <f t="shared" si="93"/>
        <v>18</v>
      </c>
      <c r="L161" s="66">
        <f t="shared" si="82"/>
        <v>1.0033000599999999</v>
      </c>
      <c r="M161" s="70">
        <f t="shared" si="73"/>
        <v>1.00380048</v>
      </c>
      <c r="N161" s="70">
        <f t="shared" si="97"/>
        <v>1.0112476661810283</v>
      </c>
      <c r="O161" s="66">
        <f t="shared" si="69"/>
        <v>1.0145848399999999</v>
      </c>
      <c r="P161" s="66">
        <f t="shared" si="83"/>
        <v>126229.10547741</v>
      </c>
      <c r="Q161" s="74">
        <f t="shared" si="84"/>
        <v>0</v>
      </c>
      <c r="R161" s="75">
        <f t="shared" si="70"/>
        <v>0</v>
      </c>
      <c r="S161" s="66">
        <f t="shared" si="71"/>
        <v>0</v>
      </c>
      <c r="T161" s="10">
        <f t="shared" si="94"/>
        <v>0.06</v>
      </c>
      <c r="U161" s="74">
        <f t="shared" si="68"/>
        <v>18</v>
      </c>
      <c r="V161" s="74">
        <v>252</v>
      </c>
      <c r="W161" s="70">
        <f t="shared" si="85"/>
        <v>1.004170738</v>
      </c>
      <c r="X161" s="66">
        <f t="shared" si="86"/>
        <v>526.46852692000004</v>
      </c>
      <c r="Y161" s="66">
        <v>0</v>
      </c>
      <c r="Z161" s="67">
        <f t="shared" si="87"/>
        <v>0</v>
      </c>
      <c r="AA161" s="68" t="str">
        <f t="shared" si="95"/>
        <v>A+INCORP J=</v>
      </c>
      <c r="AB161" s="11">
        <f t="shared" si="96"/>
        <v>42821</v>
      </c>
      <c r="AC161" s="3"/>
      <c r="AD161" s="54"/>
      <c r="AE161" s="58">
        <v>40119</v>
      </c>
      <c r="AF161" s="47" t="s">
        <v>114</v>
      </c>
      <c r="AI161" s="32"/>
      <c r="AJ161" s="17">
        <f t="shared" si="78"/>
        <v>43976</v>
      </c>
      <c r="AK161" s="17">
        <f t="shared" si="74"/>
        <v>43973</v>
      </c>
      <c r="AL161" s="17">
        <f t="shared" si="75"/>
        <v>43976</v>
      </c>
      <c r="AM161" s="17">
        <f t="shared" si="76"/>
        <v>44007</v>
      </c>
      <c r="AN161" s="17"/>
      <c r="AO161" s="19">
        <f t="shared" si="77"/>
        <v>22</v>
      </c>
      <c r="GG161" s="1"/>
      <c r="GH161" s="5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5"/>
      <c r="HA161" s="5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40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7"/>
      <c r="JP161" s="1"/>
      <c r="JQ161" s="1"/>
      <c r="JR161" s="1"/>
      <c r="JS161" s="1"/>
      <c r="JT161" s="1"/>
      <c r="JU161" s="1"/>
      <c r="JV161" s="1"/>
      <c r="JW161" s="1"/>
      <c r="JX161" s="1"/>
      <c r="JY161" s="3"/>
      <c r="JZ161" s="19"/>
      <c r="KA161" s="19"/>
      <c r="KB161" s="47"/>
      <c r="KC161" s="19"/>
      <c r="KD161" s="1"/>
      <c r="KE161" s="19"/>
    </row>
    <row r="162" spans="1:291" x14ac:dyDescent="0.2">
      <c r="A162" s="196">
        <f t="shared" si="88"/>
        <v>42820</v>
      </c>
      <c r="B162" s="66">
        <f t="shared" si="79"/>
        <v>126755.57400433</v>
      </c>
      <c r="C162" s="66">
        <f t="shared" si="72"/>
        <v>125813.91201892</v>
      </c>
      <c r="D162" s="77">
        <f t="shared" si="89"/>
        <v>4793.8500000000004</v>
      </c>
      <c r="E162" s="67">
        <f>VLOOKUP(A161,[1]Plan1!$DQ$117:$DS$314,3)</f>
        <v>4809.67</v>
      </c>
      <c r="F162" s="11">
        <f t="shared" si="90"/>
        <v>42796</v>
      </c>
      <c r="G162" s="73">
        <f t="shared" si="80"/>
        <v>3.3000615371778785E-3</v>
      </c>
      <c r="H162" s="11">
        <f t="shared" si="91"/>
        <v>42850</v>
      </c>
      <c r="I162" s="11">
        <f t="shared" si="81"/>
        <v>42821</v>
      </c>
      <c r="J162" s="1">
        <f t="shared" si="92"/>
        <v>18</v>
      </c>
      <c r="K162" s="1">
        <f t="shared" si="93"/>
        <v>18</v>
      </c>
      <c r="L162" s="66">
        <f t="shared" si="82"/>
        <v>1.0033000599999999</v>
      </c>
      <c r="M162" s="70">
        <f t="shared" si="73"/>
        <v>1.00380048</v>
      </c>
      <c r="N162" s="70">
        <f t="shared" si="97"/>
        <v>1.0112476661810283</v>
      </c>
      <c r="O162" s="66">
        <f t="shared" si="69"/>
        <v>1.0145848399999999</v>
      </c>
      <c r="P162" s="66">
        <f t="shared" si="83"/>
        <v>126229.10547741</v>
      </c>
      <c r="Q162" s="74">
        <f t="shared" si="84"/>
        <v>0</v>
      </c>
      <c r="R162" s="75">
        <f t="shared" si="70"/>
        <v>0</v>
      </c>
      <c r="S162" s="66">
        <f t="shared" si="71"/>
        <v>0</v>
      </c>
      <c r="T162" s="10">
        <f t="shared" si="94"/>
        <v>0.06</v>
      </c>
      <c r="U162" s="74">
        <f t="shared" si="68"/>
        <v>18</v>
      </c>
      <c r="V162" s="74">
        <v>252</v>
      </c>
      <c r="W162" s="70">
        <f t="shared" si="85"/>
        <v>1.004170738</v>
      </c>
      <c r="X162" s="66">
        <f t="shared" si="86"/>
        <v>526.46852692000004</v>
      </c>
      <c r="Y162" s="66">
        <v>0</v>
      </c>
      <c r="Z162" s="67">
        <f t="shared" si="87"/>
        <v>0</v>
      </c>
      <c r="AA162" s="68" t="str">
        <f t="shared" si="95"/>
        <v>A+INCORP J=</v>
      </c>
      <c r="AB162" s="11">
        <f t="shared" si="96"/>
        <v>42821</v>
      </c>
      <c r="AC162" s="3"/>
      <c r="AD162" s="54"/>
      <c r="AE162" s="58">
        <v>40172</v>
      </c>
      <c r="AF162" s="47" t="s">
        <v>121</v>
      </c>
      <c r="AI162" s="32"/>
      <c r="AJ162" s="17">
        <f t="shared" si="78"/>
        <v>44007</v>
      </c>
      <c r="AK162" s="17">
        <f t="shared" si="74"/>
        <v>44006</v>
      </c>
      <c r="AL162" s="17">
        <f t="shared" si="75"/>
        <v>44007</v>
      </c>
      <c r="AM162" s="17">
        <f t="shared" si="76"/>
        <v>44039</v>
      </c>
      <c r="AN162" s="17"/>
      <c r="AO162" s="19">
        <f t="shared" si="77"/>
        <v>22</v>
      </c>
      <c r="GG162" s="1"/>
      <c r="GH162" s="5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5"/>
      <c r="HA162" s="5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40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7"/>
      <c r="JP162" s="1"/>
      <c r="JQ162" s="1"/>
      <c r="JR162" s="1"/>
      <c r="JS162" s="1"/>
      <c r="JT162" s="1"/>
      <c r="JU162" s="1"/>
      <c r="JV162" s="1"/>
      <c r="JW162" s="1"/>
      <c r="JX162" s="1"/>
      <c r="JY162" s="3"/>
      <c r="JZ162" s="19"/>
      <c r="KA162" s="19"/>
      <c r="KB162" s="47"/>
      <c r="KC162" s="19"/>
      <c r="KD162" s="1"/>
      <c r="KE162" s="19"/>
    </row>
    <row r="163" spans="1:291" x14ac:dyDescent="0.2">
      <c r="A163" s="196">
        <f t="shared" si="88"/>
        <v>42821</v>
      </c>
      <c r="B163" s="66">
        <f t="shared" si="79"/>
        <v>126755.57400433</v>
      </c>
      <c r="C163" s="66">
        <f t="shared" si="72"/>
        <v>125813.91201892</v>
      </c>
      <c r="D163" s="77">
        <f t="shared" si="89"/>
        <v>4793.8500000000004</v>
      </c>
      <c r="E163" s="67">
        <f>VLOOKUP(A162,[1]Plan1!$DQ$117:$DS$314,3)</f>
        <v>4809.67</v>
      </c>
      <c r="F163" s="11">
        <f t="shared" si="90"/>
        <v>42796</v>
      </c>
      <c r="G163" s="73">
        <f t="shared" si="80"/>
        <v>3.3000615371778785E-3</v>
      </c>
      <c r="H163" s="11">
        <f t="shared" si="91"/>
        <v>42850</v>
      </c>
      <c r="I163" s="11">
        <f t="shared" si="81"/>
        <v>42821</v>
      </c>
      <c r="J163" s="1">
        <f t="shared" si="92"/>
        <v>18</v>
      </c>
      <c r="K163" s="1">
        <f t="shared" si="93"/>
        <v>18</v>
      </c>
      <c r="L163" s="66">
        <f t="shared" si="82"/>
        <v>1.0033000599999999</v>
      </c>
      <c r="M163" s="70">
        <f t="shared" si="73"/>
        <v>1.00380048</v>
      </c>
      <c r="N163" s="70">
        <f t="shared" si="97"/>
        <v>1.0112476661810283</v>
      </c>
      <c r="O163" s="66">
        <f t="shared" si="69"/>
        <v>1.0145848399999999</v>
      </c>
      <c r="P163" s="66">
        <f t="shared" si="83"/>
        <v>126229.10547741</v>
      </c>
      <c r="Q163" s="74">
        <f t="shared" si="84"/>
        <v>5</v>
      </c>
      <c r="R163" s="75">
        <f t="shared" si="70"/>
        <v>2.4744560836259769E-2</v>
      </c>
      <c r="S163" s="66">
        <f t="shared" si="71"/>
        <v>3113.21</v>
      </c>
      <c r="T163" s="10">
        <f t="shared" si="94"/>
        <v>0.06</v>
      </c>
      <c r="U163" s="74">
        <f t="shared" si="68"/>
        <v>18</v>
      </c>
      <c r="V163" s="74">
        <v>252</v>
      </c>
      <c r="W163" s="70">
        <f t="shared" si="85"/>
        <v>1.004170738</v>
      </c>
      <c r="X163" s="66">
        <f t="shared" si="86"/>
        <v>526.46852692000004</v>
      </c>
      <c r="Y163" s="66">
        <v>0</v>
      </c>
      <c r="Z163" s="67">
        <f t="shared" si="87"/>
        <v>3639.67852692</v>
      </c>
      <c r="AA163" s="68" t="str">
        <f t="shared" si="95"/>
        <v>A+INCORP J=</v>
      </c>
      <c r="AB163" s="11">
        <f t="shared" si="96"/>
        <v>42821</v>
      </c>
      <c r="AC163" s="45"/>
      <c r="AD163" s="54"/>
      <c r="AE163" s="58">
        <v>40179</v>
      </c>
      <c r="AF163" s="47" t="s">
        <v>122</v>
      </c>
      <c r="AI163" s="32"/>
      <c r="AJ163" s="17">
        <f t="shared" si="78"/>
        <v>44037</v>
      </c>
      <c r="AK163" s="17">
        <f t="shared" si="74"/>
        <v>44036</v>
      </c>
      <c r="AL163" s="17">
        <f t="shared" si="75"/>
        <v>44039</v>
      </c>
      <c r="AM163" s="17">
        <f t="shared" si="76"/>
        <v>44068</v>
      </c>
      <c r="AN163" s="17"/>
      <c r="AO163" s="19">
        <f t="shared" si="77"/>
        <v>21</v>
      </c>
      <c r="GG163" s="7"/>
      <c r="GH163" s="51"/>
      <c r="GI163" s="7"/>
      <c r="GJ163" s="7"/>
      <c r="GK163" s="1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51"/>
      <c r="HA163" s="51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1"/>
      <c r="IY163" s="1"/>
      <c r="IZ163" s="40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7"/>
      <c r="JP163" s="1"/>
      <c r="JQ163" s="1"/>
      <c r="JR163" s="1"/>
      <c r="JS163" s="1"/>
      <c r="JT163" s="1"/>
      <c r="JU163" s="1"/>
      <c r="JV163" s="1"/>
      <c r="JW163" s="1"/>
      <c r="JX163" s="1"/>
      <c r="JY163" s="45"/>
      <c r="JZ163" s="19"/>
      <c r="KA163" s="19"/>
      <c r="KB163" s="47"/>
      <c r="KC163" s="19"/>
      <c r="KD163" s="1"/>
      <c r="KE163" s="19"/>
    </row>
    <row r="164" spans="1:291" x14ac:dyDescent="0.2">
      <c r="A164" s="196">
        <f t="shared" si="88"/>
        <v>42822</v>
      </c>
      <c r="B164" s="66">
        <f t="shared" si="79"/>
        <v>123687.2033255</v>
      </c>
      <c r="C164" s="66">
        <f t="shared" si="72"/>
        <v>123642.36400433</v>
      </c>
      <c r="D164" s="77">
        <f t="shared" si="89"/>
        <v>4809.67</v>
      </c>
      <c r="E164" s="67">
        <f>VLOOKUP(A163,[1]Plan1!$DQ$117:$DS$314,3)</f>
        <v>4821.6899999999996</v>
      </c>
      <c r="F164" s="11">
        <f t="shared" si="90"/>
        <v>42822</v>
      </c>
      <c r="G164" s="73">
        <f t="shared" si="80"/>
        <v>2.4991319570779602E-3</v>
      </c>
      <c r="H164" s="11">
        <f t="shared" si="91"/>
        <v>42850</v>
      </c>
      <c r="I164" s="11">
        <f t="shared" si="81"/>
        <v>42850</v>
      </c>
      <c r="J164" s="1">
        <f t="shared" si="92"/>
        <v>19</v>
      </c>
      <c r="K164" s="1">
        <f t="shared" si="93"/>
        <v>1</v>
      </c>
      <c r="L164" s="66">
        <f t="shared" si="82"/>
        <v>1.0001313700000001</v>
      </c>
      <c r="M164" s="70">
        <f t="shared" si="73"/>
        <v>1.0033000599999999</v>
      </c>
      <c r="N164" s="70">
        <f t="shared" si="97"/>
        <v>1.0145848441542857</v>
      </c>
      <c r="O164" s="66">
        <f t="shared" si="69"/>
        <v>1.0147181300000001</v>
      </c>
      <c r="P164" s="66">
        <f t="shared" si="83"/>
        <v>123658.60690168</v>
      </c>
      <c r="Q164" s="74">
        <f t="shared" si="84"/>
        <v>0</v>
      </c>
      <c r="R164" s="75">
        <f t="shared" si="70"/>
        <v>0</v>
      </c>
      <c r="S164" s="66">
        <f t="shared" si="71"/>
        <v>0</v>
      </c>
      <c r="T164" s="10">
        <f t="shared" si="94"/>
        <v>0.06</v>
      </c>
      <c r="U164" s="74">
        <f t="shared" si="68"/>
        <v>1</v>
      </c>
      <c r="V164" s="74">
        <v>252</v>
      </c>
      <c r="W164" s="70">
        <f t="shared" si="85"/>
        <v>1.0002312529999999</v>
      </c>
      <c r="X164" s="66">
        <f t="shared" si="86"/>
        <v>28.596423819999998</v>
      </c>
      <c r="Y164" s="66">
        <v>0</v>
      </c>
      <c r="Z164" s="67">
        <f t="shared" si="87"/>
        <v>0</v>
      </c>
      <c r="AA164" s="68" t="str">
        <f t="shared" si="95"/>
        <v>A+INCORP J=</v>
      </c>
      <c r="AB164" s="11">
        <f t="shared" si="96"/>
        <v>42850</v>
      </c>
      <c r="AC164" s="3"/>
      <c r="AD164" s="54"/>
      <c r="AE164" s="58">
        <v>40224</v>
      </c>
      <c r="AF164" s="47" t="s">
        <v>116</v>
      </c>
      <c r="AI164" s="32"/>
      <c r="AJ164" s="17">
        <f t="shared" si="78"/>
        <v>44068</v>
      </c>
      <c r="AK164" s="17">
        <f t="shared" si="74"/>
        <v>44067</v>
      </c>
      <c r="AL164" s="17">
        <f t="shared" si="75"/>
        <v>44068</v>
      </c>
      <c r="AM164" s="17">
        <f t="shared" si="76"/>
        <v>44099</v>
      </c>
      <c r="AN164" s="17"/>
      <c r="AO164" s="19">
        <f t="shared" si="77"/>
        <v>22</v>
      </c>
      <c r="GG164" s="1"/>
      <c r="GH164" s="5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5"/>
      <c r="HA164" s="5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40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7"/>
      <c r="JP164" s="1"/>
      <c r="JQ164" s="1"/>
      <c r="JR164" s="1"/>
      <c r="JS164" s="1"/>
      <c r="JT164" s="1"/>
      <c r="JU164" s="1"/>
      <c r="JV164" s="1"/>
      <c r="JW164" s="1"/>
      <c r="JX164" s="1"/>
      <c r="JY164" s="3"/>
      <c r="JZ164" s="19"/>
      <c r="KA164" s="59"/>
      <c r="KB164" s="23"/>
      <c r="KC164" s="19"/>
      <c r="KD164" s="1"/>
      <c r="KE164" s="19"/>
    </row>
    <row r="165" spans="1:291" x14ac:dyDescent="0.2">
      <c r="A165" s="196">
        <f t="shared" si="88"/>
        <v>42823</v>
      </c>
      <c r="B165" s="66">
        <f t="shared" si="79"/>
        <v>123732.06042487</v>
      </c>
      <c r="C165" s="66">
        <f t="shared" si="72"/>
        <v>123642.36400433</v>
      </c>
      <c r="D165" s="77">
        <f t="shared" si="89"/>
        <v>4809.67</v>
      </c>
      <c r="E165" s="67">
        <f>VLOOKUP(A164,[1]Plan1!$DQ$117:$DS$314,3)</f>
        <v>4821.6899999999996</v>
      </c>
      <c r="F165" s="11">
        <f t="shared" si="90"/>
        <v>42822</v>
      </c>
      <c r="G165" s="73">
        <f t="shared" si="80"/>
        <v>2.4991319570779602E-3</v>
      </c>
      <c r="H165" s="11">
        <f t="shared" si="91"/>
        <v>42850</v>
      </c>
      <c r="I165" s="11">
        <f t="shared" si="81"/>
        <v>42850</v>
      </c>
      <c r="J165" s="1">
        <f t="shared" si="92"/>
        <v>19</v>
      </c>
      <c r="K165" s="1">
        <f t="shared" si="93"/>
        <v>2</v>
      </c>
      <c r="L165" s="66">
        <f t="shared" si="82"/>
        <v>1.00026277</v>
      </c>
      <c r="M165" s="70">
        <f t="shared" si="73"/>
        <v>1.0033000599999999</v>
      </c>
      <c r="N165" s="70">
        <f t="shared" si="97"/>
        <v>1.0145848441542857</v>
      </c>
      <c r="O165" s="66">
        <f t="shared" si="69"/>
        <v>1.0148514399999999</v>
      </c>
      <c r="P165" s="66">
        <f t="shared" si="83"/>
        <v>123674.85350831</v>
      </c>
      <c r="Q165" s="74">
        <f t="shared" si="84"/>
        <v>0</v>
      </c>
      <c r="R165" s="75">
        <f t="shared" si="70"/>
        <v>0</v>
      </c>
      <c r="S165" s="66">
        <f t="shared" si="71"/>
        <v>0</v>
      </c>
      <c r="T165" s="10">
        <f t="shared" si="94"/>
        <v>0.06</v>
      </c>
      <c r="U165" s="74">
        <f t="shared" ref="U165:U228" si="98">IF(Q164&gt;0,1,IF(K165=K164,U164,U164+1))</f>
        <v>2</v>
      </c>
      <c r="V165" s="74">
        <v>252</v>
      </c>
      <c r="W165" s="70">
        <f t="shared" si="85"/>
        <v>1.000462559</v>
      </c>
      <c r="X165" s="66">
        <f t="shared" si="86"/>
        <v>57.206916560000003</v>
      </c>
      <c r="Y165" s="66">
        <v>0</v>
      </c>
      <c r="Z165" s="67">
        <f t="shared" si="87"/>
        <v>0</v>
      </c>
      <c r="AA165" s="68" t="str">
        <f t="shared" si="95"/>
        <v>A+INCORP J=</v>
      </c>
      <c r="AB165" s="11">
        <f t="shared" si="96"/>
        <v>42850</v>
      </c>
      <c r="AC165" s="3"/>
      <c r="AD165" s="54"/>
      <c r="AE165" s="58">
        <v>40225</v>
      </c>
      <c r="AF165" s="47" t="s">
        <v>116</v>
      </c>
      <c r="AI165" s="32"/>
      <c r="AJ165" s="17">
        <f t="shared" si="78"/>
        <v>44099</v>
      </c>
      <c r="AK165" s="17">
        <f t="shared" si="74"/>
        <v>44098</v>
      </c>
      <c r="AL165" s="17">
        <f t="shared" si="75"/>
        <v>44099</v>
      </c>
      <c r="AM165" s="17">
        <f t="shared" si="76"/>
        <v>44130</v>
      </c>
      <c r="AN165" s="17"/>
      <c r="AO165" s="19">
        <f t="shared" si="77"/>
        <v>20</v>
      </c>
      <c r="GG165" s="1"/>
      <c r="GH165" s="5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5"/>
      <c r="HA165" s="5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40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7"/>
      <c r="JP165" s="1"/>
      <c r="JQ165" s="1"/>
      <c r="JR165" s="1"/>
      <c r="JS165" s="1"/>
      <c r="JT165" s="1"/>
      <c r="JU165" s="1"/>
      <c r="JV165" s="1"/>
      <c r="JW165" s="1"/>
      <c r="JX165" s="1"/>
      <c r="JY165" s="3"/>
      <c r="JZ165" s="60"/>
      <c r="KA165" s="59"/>
      <c r="KB165" s="23"/>
      <c r="KC165" s="19"/>
      <c r="KD165" s="1"/>
      <c r="KE165" s="19"/>
    </row>
    <row r="166" spans="1:291" x14ac:dyDescent="0.2">
      <c r="A166" s="196">
        <f t="shared" si="88"/>
        <v>42824</v>
      </c>
      <c r="B166" s="66">
        <f t="shared" si="79"/>
        <v>123776.93283303</v>
      </c>
      <c r="C166" s="66">
        <f t="shared" si="72"/>
        <v>123642.36400433</v>
      </c>
      <c r="D166" s="77">
        <f t="shared" si="89"/>
        <v>4809.67</v>
      </c>
      <c r="E166" s="67">
        <f>VLOOKUP(A165,[1]Plan1!$DQ$117:$DS$314,3)</f>
        <v>4821.6899999999996</v>
      </c>
      <c r="F166" s="11">
        <f t="shared" si="90"/>
        <v>42822</v>
      </c>
      <c r="G166" s="73">
        <f t="shared" si="80"/>
        <v>2.4991319570779602E-3</v>
      </c>
      <c r="H166" s="11">
        <f t="shared" si="91"/>
        <v>42850</v>
      </c>
      <c r="I166" s="11">
        <f t="shared" si="81"/>
        <v>42850</v>
      </c>
      <c r="J166" s="1">
        <f t="shared" si="92"/>
        <v>19</v>
      </c>
      <c r="K166" s="1">
        <f t="shared" si="93"/>
        <v>3</v>
      </c>
      <c r="L166" s="66">
        <f t="shared" si="82"/>
        <v>1.00039418</v>
      </c>
      <c r="M166" s="70">
        <f t="shared" si="73"/>
        <v>1.0033000599999999</v>
      </c>
      <c r="N166" s="70">
        <f t="shared" si="97"/>
        <v>1.0145848441542857</v>
      </c>
      <c r="O166" s="66">
        <f t="shared" si="69"/>
        <v>1.0149847700000001</v>
      </c>
      <c r="P166" s="66">
        <f t="shared" si="83"/>
        <v>123691.10135137</v>
      </c>
      <c r="Q166" s="74">
        <f t="shared" si="84"/>
        <v>0</v>
      </c>
      <c r="R166" s="75">
        <f t="shared" si="70"/>
        <v>0</v>
      </c>
      <c r="S166" s="66">
        <f t="shared" si="71"/>
        <v>0</v>
      </c>
      <c r="T166" s="10">
        <f t="shared" si="94"/>
        <v>0.06</v>
      </c>
      <c r="U166" s="74">
        <f t="shared" si="98"/>
        <v>3</v>
      </c>
      <c r="V166" s="74">
        <v>252</v>
      </c>
      <c r="W166" s="70">
        <f t="shared" si="85"/>
        <v>1.0006939180000001</v>
      </c>
      <c r="X166" s="66">
        <f t="shared" si="86"/>
        <v>85.831481659999994</v>
      </c>
      <c r="Y166" s="66">
        <v>0</v>
      </c>
      <c r="Z166" s="67">
        <f t="shared" si="87"/>
        <v>0</v>
      </c>
      <c r="AA166" s="68" t="str">
        <f t="shared" si="95"/>
        <v>A+INCORP J=</v>
      </c>
      <c r="AB166" s="11">
        <f t="shared" si="96"/>
        <v>42850</v>
      </c>
      <c r="AC166" s="3"/>
      <c r="AD166" s="54"/>
      <c r="AE166" s="58">
        <v>40270</v>
      </c>
      <c r="AF166" s="47" t="s">
        <v>117</v>
      </c>
      <c r="AI166" s="32"/>
      <c r="AJ166" s="17">
        <f t="shared" si="78"/>
        <v>44129</v>
      </c>
      <c r="AK166" s="17">
        <f t="shared" si="74"/>
        <v>44127</v>
      </c>
      <c r="AL166" s="17">
        <f t="shared" si="75"/>
        <v>44130</v>
      </c>
      <c r="AM166" s="17">
        <f t="shared" si="76"/>
        <v>44160</v>
      </c>
      <c r="AN166" s="17"/>
      <c r="AO166" s="19">
        <f t="shared" si="77"/>
        <v>21</v>
      </c>
      <c r="GG166" s="1"/>
      <c r="GH166" s="5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5"/>
      <c r="HA166" s="5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40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7"/>
      <c r="JP166" s="1"/>
      <c r="JQ166" s="1"/>
      <c r="JR166" s="1"/>
      <c r="JS166" s="1"/>
      <c r="JT166" s="1"/>
      <c r="JU166" s="1"/>
      <c r="JV166" s="1"/>
      <c r="JW166" s="1"/>
      <c r="JX166" s="1"/>
      <c r="JY166" s="3"/>
      <c r="JZ166" s="60"/>
      <c r="KA166" s="59"/>
      <c r="KB166" s="23"/>
      <c r="KC166" s="19"/>
      <c r="KD166" s="1"/>
      <c r="KE166" s="19"/>
    </row>
    <row r="167" spans="1:291" x14ac:dyDescent="0.2">
      <c r="A167" s="196">
        <f t="shared" si="88"/>
        <v>42825</v>
      </c>
      <c r="B167" s="66">
        <f t="shared" si="79"/>
        <v>123821.82191469001</v>
      </c>
      <c r="C167" s="66">
        <f t="shared" si="72"/>
        <v>123642.36400433</v>
      </c>
      <c r="D167" s="77">
        <f t="shared" si="89"/>
        <v>4809.67</v>
      </c>
      <c r="E167" s="67">
        <f>VLOOKUP(A166,[1]Plan1!$DQ$117:$DS$314,3)</f>
        <v>4821.6899999999996</v>
      </c>
      <c r="F167" s="11">
        <f t="shared" si="90"/>
        <v>42822</v>
      </c>
      <c r="G167" s="73">
        <f t="shared" si="80"/>
        <v>2.4991319570779602E-3</v>
      </c>
      <c r="H167" s="11">
        <f t="shared" si="91"/>
        <v>42850</v>
      </c>
      <c r="I167" s="11">
        <f t="shared" si="81"/>
        <v>42850</v>
      </c>
      <c r="J167" s="1">
        <f t="shared" si="92"/>
        <v>19</v>
      </c>
      <c r="K167" s="1">
        <f t="shared" si="93"/>
        <v>4</v>
      </c>
      <c r="L167" s="66">
        <f t="shared" si="82"/>
        <v>1.00052561</v>
      </c>
      <c r="M167" s="70">
        <f t="shared" si="73"/>
        <v>1.0033000599999999</v>
      </c>
      <c r="N167" s="70">
        <f t="shared" si="97"/>
        <v>1.0145848441542857</v>
      </c>
      <c r="O167" s="66">
        <f t="shared" si="69"/>
        <v>1.0151181199999999</v>
      </c>
      <c r="P167" s="66">
        <f t="shared" si="83"/>
        <v>123707.35166727001</v>
      </c>
      <c r="Q167" s="74">
        <f t="shared" si="84"/>
        <v>0</v>
      </c>
      <c r="R167" s="75">
        <f t="shared" si="70"/>
        <v>0</v>
      </c>
      <c r="S167" s="66">
        <f t="shared" si="71"/>
        <v>0</v>
      </c>
      <c r="T167" s="10">
        <f t="shared" si="94"/>
        <v>0.06</v>
      </c>
      <c r="U167" s="74">
        <f t="shared" si="98"/>
        <v>4</v>
      </c>
      <c r="V167" s="74">
        <v>252</v>
      </c>
      <c r="W167" s="70">
        <f t="shared" si="85"/>
        <v>1.0009253309999999</v>
      </c>
      <c r="X167" s="66">
        <f t="shared" si="86"/>
        <v>114.47024742000001</v>
      </c>
      <c r="Y167" s="66">
        <v>0</v>
      </c>
      <c r="Z167" s="67">
        <f t="shared" si="87"/>
        <v>0</v>
      </c>
      <c r="AA167" s="68" t="str">
        <f t="shared" si="95"/>
        <v>A+INCORP J=</v>
      </c>
      <c r="AB167" s="11">
        <f t="shared" si="96"/>
        <v>42850</v>
      </c>
      <c r="AC167" s="3"/>
      <c r="AD167" s="54"/>
      <c r="AE167" s="58">
        <v>40289</v>
      </c>
      <c r="AF167" s="47" t="s">
        <v>118</v>
      </c>
      <c r="AI167" s="32"/>
      <c r="AJ167" s="17">
        <f t="shared" si="78"/>
        <v>44160</v>
      </c>
      <c r="AK167" s="17">
        <f t="shared" si="74"/>
        <v>44159</v>
      </c>
      <c r="AL167" s="17">
        <f t="shared" si="75"/>
        <v>44160</v>
      </c>
      <c r="AM167" s="17">
        <f t="shared" si="76"/>
        <v>44193</v>
      </c>
      <c r="AN167" s="17"/>
      <c r="AO167" s="19">
        <f t="shared" si="77"/>
        <v>22</v>
      </c>
      <c r="GG167" s="1"/>
      <c r="GH167" s="5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5"/>
      <c r="HA167" s="5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40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7"/>
      <c r="JP167" s="1"/>
      <c r="JQ167" s="1"/>
      <c r="JR167" s="1"/>
      <c r="JS167" s="1"/>
      <c r="JT167" s="1"/>
      <c r="JU167" s="1"/>
      <c r="JV167" s="1"/>
      <c r="JW167" s="1"/>
      <c r="JX167" s="1"/>
      <c r="JY167" s="3"/>
      <c r="JZ167" s="60"/>
      <c r="KA167" s="59"/>
      <c r="KB167" s="23"/>
      <c r="KC167" s="19"/>
      <c r="KD167" s="1"/>
      <c r="KE167" s="19"/>
    </row>
    <row r="168" spans="1:291" x14ac:dyDescent="0.2">
      <c r="A168" s="196">
        <f t="shared" si="88"/>
        <v>42826</v>
      </c>
      <c r="B168" s="66">
        <f t="shared" si="79"/>
        <v>123866.7276742</v>
      </c>
      <c r="C168" s="66">
        <f t="shared" si="72"/>
        <v>123642.36400433</v>
      </c>
      <c r="D168" s="77">
        <f t="shared" si="89"/>
        <v>4809.67</v>
      </c>
      <c r="E168" s="67">
        <f>VLOOKUP(A167,[1]Plan1!$DQ$117:$DS$314,3)</f>
        <v>4821.6899999999996</v>
      </c>
      <c r="F168" s="11">
        <f t="shared" si="90"/>
        <v>42822</v>
      </c>
      <c r="G168" s="73">
        <f t="shared" si="80"/>
        <v>2.4991319570779602E-3</v>
      </c>
      <c r="H168" s="11">
        <f t="shared" si="91"/>
        <v>42850</v>
      </c>
      <c r="I168" s="11">
        <f t="shared" si="81"/>
        <v>42850</v>
      </c>
      <c r="J168" s="1">
        <f t="shared" si="92"/>
        <v>19</v>
      </c>
      <c r="K168" s="1">
        <f t="shared" si="93"/>
        <v>5</v>
      </c>
      <c r="L168" s="66">
        <f t="shared" si="82"/>
        <v>1.00065706</v>
      </c>
      <c r="M168" s="70">
        <f t="shared" si="73"/>
        <v>1.0033000599999999</v>
      </c>
      <c r="N168" s="70">
        <f t="shared" si="97"/>
        <v>1.0145848441542857</v>
      </c>
      <c r="O168" s="66">
        <f t="shared" si="69"/>
        <v>1.0152514800000001</v>
      </c>
      <c r="P168" s="66">
        <f t="shared" si="83"/>
        <v>123723.60445602</v>
      </c>
      <c r="Q168" s="74">
        <f t="shared" si="84"/>
        <v>0</v>
      </c>
      <c r="R168" s="75">
        <f t="shared" si="70"/>
        <v>0</v>
      </c>
      <c r="S168" s="66">
        <f t="shared" si="71"/>
        <v>0</v>
      </c>
      <c r="T168" s="10">
        <f t="shared" si="94"/>
        <v>0.06</v>
      </c>
      <c r="U168" s="74">
        <f t="shared" si="98"/>
        <v>5</v>
      </c>
      <c r="V168" s="74">
        <v>252</v>
      </c>
      <c r="W168" s="70">
        <f t="shared" si="85"/>
        <v>1.001156798</v>
      </c>
      <c r="X168" s="66">
        <f t="shared" si="86"/>
        <v>143.12321818000001</v>
      </c>
      <c r="Y168" s="66">
        <v>0</v>
      </c>
      <c r="Z168" s="67">
        <f t="shared" si="87"/>
        <v>0</v>
      </c>
      <c r="AA168" s="68" t="str">
        <f t="shared" si="95"/>
        <v>A+INCORP J=</v>
      </c>
      <c r="AB168" s="11">
        <f t="shared" si="96"/>
        <v>42850</v>
      </c>
      <c r="AC168" s="3"/>
      <c r="AD168" s="54"/>
      <c r="AE168" s="58">
        <v>40332</v>
      </c>
      <c r="AF168" s="47" t="s">
        <v>120</v>
      </c>
      <c r="AI168" s="32"/>
      <c r="AJ168" s="17">
        <f t="shared" si="78"/>
        <v>44190</v>
      </c>
      <c r="AK168" s="17">
        <f t="shared" si="74"/>
        <v>44189</v>
      </c>
      <c r="AL168" s="17">
        <f t="shared" si="75"/>
        <v>44193</v>
      </c>
      <c r="AM168" s="17">
        <f t="shared" si="76"/>
        <v>44221</v>
      </c>
      <c r="AN168" s="17"/>
      <c r="AO168" s="19">
        <f t="shared" si="77"/>
        <v>19</v>
      </c>
      <c r="GG168" s="1"/>
      <c r="GH168" s="5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5"/>
      <c r="HA168" s="5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40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7"/>
      <c r="JP168" s="1"/>
      <c r="JQ168" s="1"/>
      <c r="JR168" s="1"/>
      <c r="JS168" s="1"/>
      <c r="JT168" s="1"/>
      <c r="JU168" s="1"/>
      <c r="JV168" s="1"/>
      <c r="JW168" s="1"/>
      <c r="JX168" s="1"/>
      <c r="JY168" s="3"/>
      <c r="JZ168" s="60"/>
      <c r="KA168" s="59"/>
      <c r="KB168" s="23"/>
      <c r="KC168" s="19"/>
      <c r="KD168" s="1"/>
      <c r="KE168" s="19"/>
    </row>
    <row r="169" spans="1:291" x14ac:dyDescent="0.2">
      <c r="A169" s="196">
        <f t="shared" si="88"/>
        <v>42827</v>
      </c>
      <c r="B169" s="66">
        <f t="shared" si="79"/>
        <v>123866.7276742</v>
      </c>
      <c r="C169" s="66">
        <f t="shared" si="72"/>
        <v>123642.36400433</v>
      </c>
      <c r="D169" s="77">
        <f t="shared" si="89"/>
        <v>4809.67</v>
      </c>
      <c r="E169" s="67">
        <f>VLOOKUP(A168,[1]Plan1!$DQ$117:$DS$314,3)</f>
        <v>4821.6899999999996</v>
      </c>
      <c r="F169" s="11">
        <f t="shared" si="90"/>
        <v>42822</v>
      </c>
      <c r="G169" s="73">
        <f t="shared" si="80"/>
        <v>2.4991319570779602E-3</v>
      </c>
      <c r="H169" s="11">
        <f t="shared" si="91"/>
        <v>42850</v>
      </c>
      <c r="I169" s="11">
        <f t="shared" si="81"/>
        <v>42850</v>
      </c>
      <c r="J169" s="1">
        <f t="shared" si="92"/>
        <v>19</v>
      </c>
      <c r="K169" s="1">
        <f t="shared" si="93"/>
        <v>5</v>
      </c>
      <c r="L169" s="66">
        <f t="shared" si="82"/>
        <v>1.00065706</v>
      </c>
      <c r="M169" s="70">
        <f t="shared" si="73"/>
        <v>1.0033000599999999</v>
      </c>
      <c r="N169" s="70">
        <f t="shared" si="97"/>
        <v>1.0145848441542857</v>
      </c>
      <c r="O169" s="66">
        <f t="shared" ref="O169:O232" si="99">TRUNC(TRUNC((L169*N169),15),8)</f>
        <v>1.0152514800000001</v>
      </c>
      <c r="P169" s="66">
        <f t="shared" si="83"/>
        <v>123723.60445602</v>
      </c>
      <c r="Q169" s="74">
        <f t="shared" si="84"/>
        <v>0</v>
      </c>
      <c r="R169" s="75">
        <f t="shared" ref="R169:R232" si="100">IF(Q169&gt;0,(S169/C169),0)</f>
        <v>0</v>
      </c>
      <c r="S169" s="66">
        <f t="shared" ref="S169:S232" si="101">IF($Q169&gt;0,VLOOKUP($A169,$AE$10:$AK$114,6),0)</f>
        <v>0</v>
      </c>
      <c r="T169" s="10">
        <f t="shared" si="94"/>
        <v>0.06</v>
      </c>
      <c r="U169" s="74">
        <f t="shared" si="98"/>
        <v>5</v>
      </c>
      <c r="V169" s="74">
        <v>252</v>
      </c>
      <c r="W169" s="70">
        <f t="shared" si="85"/>
        <v>1.001156798</v>
      </c>
      <c r="X169" s="66">
        <f t="shared" si="86"/>
        <v>143.12321818000001</v>
      </c>
      <c r="Y169" s="66">
        <v>0</v>
      </c>
      <c r="Z169" s="67">
        <f t="shared" si="87"/>
        <v>0</v>
      </c>
      <c r="AA169" s="68" t="str">
        <f t="shared" si="95"/>
        <v>A+INCORP J=</v>
      </c>
      <c r="AB169" s="11">
        <f t="shared" si="96"/>
        <v>42850</v>
      </c>
      <c r="AC169" s="3"/>
      <c r="AD169" s="54"/>
      <c r="AE169" s="58">
        <v>40428</v>
      </c>
      <c r="AF169" s="47" t="s">
        <v>112</v>
      </c>
      <c r="AI169" s="32"/>
      <c r="AJ169" s="17">
        <f t="shared" si="78"/>
        <v>44221</v>
      </c>
      <c r="AK169" s="17">
        <f t="shared" si="74"/>
        <v>44218</v>
      </c>
      <c r="AL169" s="17">
        <f t="shared" si="75"/>
        <v>44221</v>
      </c>
      <c r="AM169" s="17">
        <f t="shared" si="76"/>
        <v>44252</v>
      </c>
      <c r="AN169" s="17"/>
      <c r="AO169" s="19">
        <f t="shared" si="77"/>
        <v>21</v>
      </c>
      <c r="GG169" s="1"/>
      <c r="GH169" s="5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5"/>
      <c r="HA169" s="5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40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7"/>
      <c r="JP169" s="1"/>
      <c r="JQ169" s="1"/>
      <c r="JR169" s="1"/>
      <c r="JS169" s="1"/>
      <c r="JT169" s="1"/>
      <c r="JU169" s="1"/>
      <c r="JV169" s="1"/>
      <c r="JW169" s="1"/>
      <c r="JX169" s="1"/>
      <c r="JY169" s="3"/>
      <c r="JZ169" s="60"/>
      <c r="KA169" s="59"/>
      <c r="KB169" s="23"/>
      <c r="KC169" s="19"/>
      <c r="KD169" s="1"/>
      <c r="KE169" s="19"/>
    </row>
    <row r="170" spans="1:291" x14ac:dyDescent="0.2">
      <c r="A170" s="196">
        <f t="shared" si="88"/>
        <v>42828</v>
      </c>
      <c r="B170" s="66">
        <f t="shared" si="79"/>
        <v>123866.7276742</v>
      </c>
      <c r="C170" s="66">
        <f t="shared" ref="C170:C233" si="102">TRUNC(IF(Q169&gt;0,P169-S169+X169,C169),8)</f>
        <v>123642.36400433</v>
      </c>
      <c r="D170" s="77">
        <f t="shared" si="89"/>
        <v>4809.67</v>
      </c>
      <c r="E170" s="67">
        <f>VLOOKUP(A169,[1]Plan1!$DQ$117:$DS$314,3)</f>
        <v>4821.6899999999996</v>
      </c>
      <c r="F170" s="11">
        <f t="shared" si="90"/>
        <v>42822</v>
      </c>
      <c r="G170" s="73">
        <f t="shared" si="80"/>
        <v>2.4991319570779602E-3</v>
      </c>
      <c r="H170" s="11">
        <f t="shared" si="91"/>
        <v>42850</v>
      </c>
      <c r="I170" s="11">
        <f t="shared" si="81"/>
        <v>42850</v>
      </c>
      <c r="J170" s="1">
        <f t="shared" si="92"/>
        <v>19</v>
      </c>
      <c r="K170" s="1">
        <f t="shared" si="93"/>
        <v>5</v>
      </c>
      <c r="L170" s="66">
        <f t="shared" si="82"/>
        <v>1.00065706</v>
      </c>
      <c r="M170" s="70">
        <f t="shared" ref="M170:M233" si="103">IF(I170&gt;I169,L169,M169)</f>
        <v>1.0033000599999999</v>
      </c>
      <c r="N170" s="70">
        <f t="shared" si="97"/>
        <v>1.0145848441542857</v>
      </c>
      <c r="O170" s="66">
        <f t="shared" si="99"/>
        <v>1.0152514800000001</v>
      </c>
      <c r="P170" s="66">
        <f t="shared" si="83"/>
        <v>123723.60445602</v>
      </c>
      <c r="Q170" s="74">
        <f t="shared" si="84"/>
        <v>0</v>
      </c>
      <c r="R170" s="75">
        <f t="shared" si="100"/>
        <v>0</v>
      </c>
      <c r="S170" s="66">
        <f t="shared" si="101"/>
        <v>0</v>
      </c>
      <c r="T170" s="10">
        <f t="shared" si="94"/>
        <v>0.06</v>
      </c>
      <c r="U170" s="74">
        <f t="shared" si="98"/>
        <v>5</v>
      </c>
      <c r="V170" s="74">
        <v>252</v>
      </c>
      <c r="W170" s="70">
        <f t="shared" si="85"/>
        <v>1.001156798</v>
      </c>
      <c r="X170" s="66">
        <f t="shared" si="86"/>
        <v>143.12321818000001</v>
      </c>
      <c r="Y170" s="66">
        <v>0</v>
      </c>
      <c r="Z170" s="67">
        <f t="shared" si="87"/>
        <v>0</v>
      </c>
      <c r="AA170" s="68" t="str">
        <f t="shared" si="95"/>
        <v>A+INCORP J=</v>
      </c>
      <c r="AB170" s="11">
        <f t="shared" si="96"/>
        <v>42850</v>
      </c>
      <c r="AC170" s="3"/>
      <c r="AD170" s="54"/>
      <c r="AE170" s="58">
        <v>40463</v>
      </c>
      <c r="AF170" s="47" t="s">
        <v>113</v>
      </c>
      <c r="AI170" s="7"/>
      <c r="AJ170" s="17">
        <f t="shared" si="78"/>
        <v>44252</v>
      </c>
      <c r="AK170" s="17">
        <f t="shared" si="74"/>
        <v>44251</v>
      </c>
      <c r="AL170" s="17">
        <f t="shared" si="75"/>
        <v>44252</v>
      </c>
      <c r="AM170" s="17">
        <f t="shared" si="76"/>
        <v>44280</v>
      </c>
      <c r="AN170" s="17"/>
      <c r="AO170" s="19">
        <f t="shared" si="77"/>
        <v>20</v>
      </c>
      <c r="GG170" s="1"/>
      <c r="GH170" s="5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5"/>
      <c r="HA170" s="5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40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7"/>
      <c r="JP170" s="1"/>
      <c r="JQ170" s="1"/>
      <c r="JR170" s="1"/>
      <c r="JS170" s="1"/>
      <c r="JT170" s="1"/>
      <c r="JU170" s="1"/>
      <c r="JV170" s="1"/>
      <c r="JW170" s="1"/>
      <c r="JX170" s="1"/>
      <c r="JY170" s="3"/>
      <c r="KA170" s="59"/>
      <c r="KB170" s="23"/>
      <c r="KE170" s="19"/>
    </row>
    <row r="171" spans="1:291" x14ac:dyDescent="0.2">
      <c r="A171" s="196">
        <f t="shared" si="88"/>
        <v>42829</v>
      </c>
      <c r="B171" s="66">
        <f t="shared" si="79"/>
        <v>123911.64875402999</v>
      </c>
      <c r="C171" s="66">
        <f t="shared" si="102"/>
        <v>123642.36400433</v>
      </c>
      <c r="D171" s="77">
        <f t="shared" si="89"/>
        <v>4809.67</v>
      </c>
      <c r="E171" s="67">
        <f>VLOOKUP(A170,[1]Plan1!$DQ$117:$DS$314,3)</f>
        <v>4821.6899999999996</v>
      </c>
      <c r="F171" s="11">
        <f t="shared" si="90"/>
        <v>42822</v>
      </c>
      <c r="G171" s="73">
        <f t="shared" si="80"/>
        <v>2.4991319570779602E-3</v>
      </c>
      <c r="H171" s="11">
        <f t="shared" si="91"/>
        <v>42850</v>
      </c>
      <c r="I171" s="11">
        <f t="shared" si="81"/>
        <v>42850</v>
      </c>
      <c r="J171" s="1">
        <f t="shared" si="92"/>
        <v>19</v>
      </c>
      <c r="K171" s="1">
        <f t="shared" si="93"/>
        <v>6</v>
      </c>
      <c r="L171" s="66">
        <f t="shared" si="82"/>
        <v>1.00078852</v>
      </c>
      <c r="M171" s="70">
        <f t="shared" si="103"/>
        <v>1.0033000599999999</v>
      </c>
      <c r="N171" s="70">
        <f t="shared" si="97"/>
        <v>1.0145848441542857</v>
      </c>
      <c r="O171" s="66">
        <f t="shared" si="99"/>
        <v>1.0153848599999999</v>
      </c>
      <c r="P171" s="66">
        <f t="shared" si="83"/>
        <v>123739.85848118999</v>
      </c>
      <c r="Q171" s="74">
        <f t="shared" si="84"/>
        <v>0</v>
      </c>
      <c r="R171" s="75">
        <f t="shared" si="100"/>
        <v>0</v>
      </c>
      <c r="S171" s="66">
        <f t="shared" si="101"/>
        <v>0</v>
      </c>
      <c r="T171" s="10">
        <f t="shared" si="94"/>
        <v>0.06</v>
      </c>
      <c r="U171" s="74">
        <f t="shared" si="98"/>
        <v>6</v>
      </c>
      <c r="V171" s="74">
        <v>252</v>
      </c>
      <c r="W171" s="70">
        <f t="shared" si="85"/>
        <v>1.0013883180000001</v>
      </c>
      <c r="X171" s="66">
        <f t="shared" si="86"/>
        <v>171.79027284</v>
      </c>
      <c r="Y171" s="66">
        <v>0</v>
      </c>
      <c r="Z171" s="67">
        <f t="shared" si="87"/>
        <v>0</v>
      </c>
      <c r="AA171" s="68" t="str">
        <f t="shared" si="95"/>
        <v>A+INCORP J=</v>
      </c>
      <c r="AB171" s="11">
        <f t="shared" si="96"/>
        <v>42850</v>
      </c>
      <c r="AC171" s="3"/>
      <c r="AD171" s="54"/>
      <c r="AE171" s="58">
        <v>40484</v>
      </c>
      <c r="AF171" s="47" t="s">
        <v>114</v>
      </c>
      <c r="AI171" s="1"/>
      <c r="AJ171" s="17">
        <f t="shared" si="78"/>
        <v>44280</v>
      </c>
      <c r="AK171" s="17">
        <f t="shared" si="74"/>
        <v>44279</v>
      </c>
      <c r="AL171" s="17">
        <f t="shared" si="75"/>
        <v>44280</v>
      </c>
      <c r="AM171" s="17">
        <f t="shared" si="76"/>
        <v>44312</v>
      </c>
      <c r="AN171" s="17"/>
      <c r="AO171" s="19">
        <f t="shared" si="77"/>
        <v>20</v>
      </c>
      <c r="GG171" s="1"/>
      <c r="GH171" s="5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5"/>
      <c r="HA171" s="5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40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7"/>
      <c r="JP171" s="1"/>
      <c r="JQ171" s="1"/>
      <c r="JR171" s="1"/>
      <c r="JS171" s="1"/>
      <c r="JT171" s="1"/>
      <c r="JU171" s="1"/>
      <c r="JV171" s="1"/>
      <c r="JW171" s="1"/>
      <c r="JX171" s="1"/>
      <c r="JY171" s="3"/>
      <c r="KA171" s="59"/>
      <c r="KB171" s="23"/>
      <c r="KE171" s="19"/>
    </row>
    <row r="172" spans="1:291" x14ac:dyDescent="0.2">
      <c r="A172" s="196">
        <f t="shared" si="88"/>
        <v>42830</v>
      </c>
      <c r="B172" s="66">
        <f t="shared" si="79"/>
        <v>123956.58639605</v>
      </c>
      <c r="C172" s="66">
        <f t="shared" si="102"/>
        <v>123642.36400433</v>
      </c>
      <c r="D172" s="77">
        <f t="shared" si="89"/>
        <v>4809.67</v>
      </c>
      <c r="E172" s="67">
        <f>VLOOKUP(A171,[1]Plan1!$DQ$117:$DS$314,3)</f>
        <v>4821.6899999999996</v>
      </c>
      <c r="F172" s="11">
        <f t="shared" si="90"/>
        <v>42822</v>
      </c>
      <c r="G172" s="73">
        <f t="shared" si="80"/>
        <v>2.4991319570779602E-3</v>
      </c>
      <c r="H172" s="11">
        <f t="shared" si="91"/>
        <v>42850</v>
      </c>
      <c r="I172" s="11">
        <f t="shared" si="81"/>
        <v>42850</v>
      </c>
      <c r="J172" s="1">
        <f t="shared" si="92"/>
        <v>19</v>
      </c>
      <c r="K172" s="1">
        <f t="shared" si="93"/>
        <v>7</v>
      </c>
      <c r="L172" s="66">
        <f t="shared" si="82"/>
        <v>1.00092</v>
      </c>
      <c r="M172" s="70">
        <f t="shared" si="103"/>
        <v>1.0033000599999999</v>
      </c>
      <c r="N172" s="70">
        <f t="shared" si="97"/>
        <v>1.0145848441542857</v>
      </c>
      <c r="O172" s="66">
        <f t="shared" si="99"/>
        <v>1.0155182599999999</v>
      </c>
      <c r="P172" s="66">
        <f t="shared" si="83"/>
        <v>123756.11497921</v>
      </c>
      <c r="Q172" s="74">
        <f t="shared" si="84"/>
        <v>0</v>
      </c>
      <c r="R172" s="75">
        <f t="shared" si="100"/>
        <v>0</v>
      </c>
      <c r="S172" s="66">
        <f t="shared" si="101"/>
        <v>0</v>
      </c>
      <c r="T172" s="10">
        <f t="shared" si="94"/>
        <v>0.06</v>
      </c>
      <c r="U172" s="74">
        <f t="shared" si="98"/>
        <v>7</v>
      </c>
      <c r="V172" s="74">
        <v>252</v>
      </c>
      <c r="W172" s="70">
        <f t="shared" si="85"/>
        <v>1.001619891</v>
      </c>
      <c r="X172" s="66">
        <f t="shared" si="86"/>
        <v>200.47141683999999</v>
      </c>
      <c r="Y172" s="66">
        <v>0</v>
      </c>
      <c r="Z172" s="67">
        <f t="shared" si="87"/>
        <v>0</v>
      </c>
      <c r="AA172" s="68" t="str">
        <f t="shared" si="95"/>
        <v>A+INCORP J=</v>
      </c>
      <c r="AB172" s="11">
        <f t="shared" si="96"/>
        <v>42850</v>
      </c>
      <c r="AC172" s="3"/>
      <c r="AD172" s="54"/>
      <c r="AE172" s="58">
        <v>40497</v>
      </c>
      <c r="AF172" s="47" t="s">
        <v>115</v>
      </c>
      <c r="AI172" s="1"/>
      <c r="AJ172" s="17">
        <f t="shared" si="78"/>
        <v>44311</v>
      </c>
      <c r="AK172" s="17">
        <f t="shared" si="74"/>
        <v>44309</v>
      </c>
      <c r="AL172" s="17">
        <f t="shared" si="75"/>
        <v>44312</v>
      </c>
      <c r="AM172" s="17">
        <f t="shared" si="76"/>
        <v>44341</v>
      </c>
      <c r="AN172" s="17"/>
      <c r="AO172" s="19">
        <f t="shared" si="77"/>
        <v>21</v>
      </c>
      <c r="GG172" s="1"/>
      <c r="GH172" s="5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5"/>
      <c r="HA172" s="5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40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7"/>
      <c r="JP172" s="1"/>
      <c r="JQ172" s="1"/>
      <c r="JR172" s="1"/>
      <c r="JS172" s="1"/>
      <c r="JT172" s="1"/>
      <c r="JU172" s="1"/>
      <c r="JV172" s="1"/>
      <c r="JW172" s="1"/>
      <c r="JX172" s="1"/>
      <c r="JY172" s="3"/>
      <c r="KA172" s="59"/>
      <c r="KB172" s="23"/>
      <c r="KE172" s="19"/>
    </row>
    <row r="173" spans="1:291" x14ac:dyDescent="0.2">
      <c r="A173" s="196">
        <f t="shared" si="88"/>
        <v>42831</v>
      </c>
      <c r="B173" s="66">
        <f t="shared" si="79"/>
        <v>124001.54085212</v>
      </c>
      <c r="C173" s="66">
        <f t="shared" si="102"/>
        <v>123642.36400433</v>
      </c>
      <c r="D173" s="77">
        <f t="shared" si="89"/>
        <v>4809.67</v>
      </c>
      <c r="E173" s="67">
        <f>VLOOKUP(A172,[1]Plan1!$DQ$117:$DS$314,3)</f>
        <v>4821.6899999999996</v>
      </c>
      <c r="F173" s="11">
        <f t="shared" si="90"/>
        <v>42822</v>
      </c>
      <c r="G173" s="73">
        <f t="shared" si="80"/>
        <v>2.4991319570779602E-3</v>
      </c>
      <c r="H173" s="11">
        <f t="shared" si="91"/>
        <v>42850</v>
      </c>
      <c r="I173" s="11">
        <f t="shared" si="81"/>
        <v>42850</v>
      </c>
      <c r="J173" s="1">
        <f t="shared" si="92"/>
        <v>19</v>
      </c>
      <c r="K173" s="1">
        <f t="shared" si="93"/>
        <v>8</v>
      </c>
      <c r="L173" s="66">
        <f t="shared" si="82"/>
        <v>1.0010515</v>
      </c>
      <c r="M173" s="70">
        <f t="shared" si="103"/>
        <v>1.0033000599999999</v>
      </c>
      <c r="N173" s="70">
        <f t="shared" si="97"/>
        <v>1.0145848441542857</v>
      </c>
      <c r="O173" s="66">
        <f t="shared" si="99"/>
        <v>1.0156516799999999</v>
      </c>
      <c r="P173" s="66">
        <f t="shared" si="83"/>
        <v>123772.37395008</v>
      </c>
      <c r="Q173" s="74">
        <f t="shared" si="84"/>
        <v>0</v>
      </c>
      <c r="R173" s="75">
        <f t="shared" si="100"/>
        <v>0</v>
      </c>
      <c r="S173" s="66">
        <f t="shared" si="101"/>
        <v>0</v>
      </c>
      <c r="T173" s="10">
        <f t="shared" si="94"/>
        <v>0.06</v>
      </c>
      <c r="U173" s="74">
        <f t="shared" si="98"/>
        <v>8</v>
      </c>
      <c r="V173" s="74">
        <v>252</v>
      </c>
      <c r="W173" s="70">
        <f t="shared" si="85"/>
        <v>1.0018515189999999</v>
      </c>
      <c r="X173" s="66">
        <f t="shared" si="86"/>
        <v>229.16690204</v>
      </c>
      <c r="Y173" s="66">
        <v>0</v>
      </c>
      <c r="Z173" s="67">
        <f t="shared" si="87"/>
        <v>0</v>
      </c>
      <c r="AA173" s="68" t="str">
        <f t="shared" si="95"/>
        <v>A+INCORP J=</v>
      </c>
      <c r="AB173" s="11">
        <f t="shared" si="96"/>
        <v>42850</v>
      </c>
      <c r="AC173" s="3"/>
      <c r="AD173" s="54"/>
      <c r="AE173" s="58">
        <v>40609</v>
      </c>
      <c r="AF173" s="47" t="s">
        <v>123</v>
      </c>
      <c r="AI173" s="1"/>
      <c r="AJ173" s="17">
        <f t="shared" si="78"/>
        <v>44341</v>
      </c>
      <c r="AK173" s="17">
        <f t="shared" si="74"/>
        <v>44340</v>
      </c>
      <c r="AL173" s="17">
        <f t="shared" si="75"/>
        <v>44341</v>
      </c>
      <c r="AM173" s="17">
        <f t="shared" si="76"/>
        <v>44372</v>
      </c>
      <c r="AN173" s="17"/>
      <c r="AO173" s="19">
        <f t="shared" si="77"/>
        <v>22</v>
      </c>
      <c r="GG173" s="1"/>
      <c r="GH173" s="5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5"/>
      <c r="HA173" s="5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40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7"/>
      <c r="JP173" s="1"/>
      <c r="JQ173" s="1"/>
      <c r="JR173" s="1"/>
      <c r="JS173" s="1"/>
      <c r="JT173" s="1"/>
      <c r="JU173" s="1"/>
      <c r="JV173" s="1"/>
      <c r="JW173" s="1"/>
      <c r="JX173" s="1"/>
      <c r="JY173" s="3"/>
      <c r="KA173" s="59"/>
      <c r="KB173" s="23"/>
      <c r="KE173" s="19"/>
    </row>
    <row r="174" spans="1:291" x14ac:dyDescent="0.2">
      <c r="A174" s="196">
        <f t="shared" si="88"/>
        <v>42832</v>
      </c>
      <c r="B174" s="66">
        <f t="shared" si="79"/>
        <v>124046.51175525</v>
      </c>
      <c r="C174" s="66">
        <f t="shared" si="102"/>
        <v>123642.36400433</v>
      </c>
      <c r="D174" s="77">
        <f t="shared" si="89"/>
        <v>4809.67</v>
      </c>
      <c r="E174" s="67">
        <f>VLOOKUP(A173,[1]Plan1!$DQ$117:$DS$314,3)</f>
        <v>4821.6899999999996</v>
      </c>
      <c r="F174" s="11">
        <f t="shared" si="90"/>
        <v>42822</v>
      </c>
      <c r="G174" s="73">
        <f t="shared" si="80"/>
        <v>2.4991319570779602E-3</v>
      </c>
      <c r="H174" s="11">
        <f t="shared" si="91"/>
        <v>42850</v>
      </c>
      <c r="I174" s="11">
        <f t="shared" si="81"/>
        <v>42850</v>
      </c>
      <c r="J174" s="1">
        <f t="shared" si="92"/>
        <v>19</v>
      </c>
      <c r="K174" s="1">
        <f t="shared" si="93"/>
        <v>9</v>
      </c>
      <c r="L174" s="66">
        <f t="shared" si="82"/>
        <v>1.00118302</v>
      </c>
      <c r="M174" s="70">
        <f t="shared" si="103"/>
        <v>1.0033000599999999</v>
      </c>
      <c r="N174" s="70">
        <f t="shared" si="97"/>
        <v>1.0145848441542857</v>
      </c>
      <c r="O174" s="66">
        <f t="shared" si="99"/>
        <v>1.0157851099999999</v>
      </c>
      <c r="P174" s="66">
        <f t="shared" si="83"/>
        <v>123788.63539379</v>
      </c>
      <c r="Q174" s="74">
        <f t="shared" si="84"/>
        <v>0</v>
      </c>
      <c r="R174" s="75">
        <f t="shared" si="100"/>
        <v>0</v>
      </c>
      <c r="S174" s="66">
        <f t="shared" si="101"/>
        <v>0</v>
      </c>
      <c r="T174" s="10">
        <f t="shared" si="94"/>
        <v>0.06</v>
      </c>
      <c r="U174" s="74">
        <f t="shared" si="98"/>
        <v>9</v>
      </c>
      <c r="V174" s="74">
        <v>252</v>
      </c>
      <c r="W174" s="70">
        <f t="shared" si="85"/>
        <v>1.0020831990000001</v>
      </c>
      <c r="X174" s="66">
        <f t="shared" si="86"/>
        <v>257.87636146</v>
      </c>
      <c r="Y174" s="66">
        <v>0</v>
      </c>
      <c r="Z174" s="67">
        <f t="shared" si="87"/>
        <v>0</v>
      </c>
      <c r="AA174" s="68" t="str">
        <f t="shared" si="95"/>
        <v>A+INCORP J=</v>
      </c>
      <c r="AB174" s="11">
        <f t="shared" si="96"/>
        <v>42850</v>
      </c>
      <c r="AC174" s="3"/>
      <c r="AD174" s="54"/>
      <c r="AE174" s="58">
        <v>40610</v>
      </c>
      <c r="AF174" s="47" t="s">
        <v>124</v>
      </c>
      <c r="AI174" s="1"/>
      <c r="AJ174" s="17">
        <f t="shared" si="78"/>
        <v>44372</v>
      </c>
      <c r="AK174" s="17">
        <f t="shared" si="74"/>
        <v>44371</v>
      </c>
      <c r="AL174" s="17">
        <f t="shared" si="75"/>
        <v>44372</v>
      </c>
      <c r="AM174" s="17">
        <f t="shared" si="76"/>
        <v>44403</v>
      </c>
      <c r="AN174" s="17"/>
      <c r="AO174" s="19">
        <f t="shared" si="77"/>
        <v>21</v>
      </c>
      <c r="GG174" s="1"/>
      <c r="GH174" s="5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5"/>
      <c r="HA174" s="5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40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7"/>
      <c r="JP174" s="1"/>
      <c r="JQ174" s="1"/>
      <c r="JR174" s="1"/>
      <c r="JS174" s="1"/>
      <c r="JT174" s="1"/>
      <c r="JU174" s="1"/>
      <c r="JV174" s="1"/>
      <c r="JW174" s="1"/>
      <c r="JX174" s="1"/>
      <c r="JY174" s="3"/>
      <c r="KA174" s="59"/>
      <c r="KB174" s="23"/>
      <c r="KE174" s="19"/>
    </row>
    <row r="175" spans="1:291" x14ac:dyDescent="0.2">
      <c r="A175" s="196">
        <f t="shared" si="88"/>
        <v>42833</v>
      </c>
      <c r="B175" s="66">
        <f t="shared" si="79"/>
        <v>124091.49824184</v>
      </c>
      <c r="C175" s="66">
        <f t="shared" si="102"/>
        <v>123642.36400433</v>
      </c>
      <c r="D175" s="77">
        <f t="shared" si="89"/>
        <v>4809.67</v>
      </c>
      <c r="E175" s="67">
        <f>VLOOKUP(A174,[1]Plan1!$DQ$117:$DS$314,3)</f>
        <v>4821.6899999999996</v>
      </c>
      <c r="F175" s="11">
        <f t="shared" si="90"/>
        <v>42822</v>
      </c>
      <c r="G175" s="73">
        <f t="shared" si="80"/>
        <v>2.4991319570779602E-3</v>
      </c>
      <c r="H175" s="11">
        <f t="shared" si="91"/>
        <v>42850</v>
      </c>
      <c r="I175" s="11">
        <f t="shared" si="81"/>
        <v>42850</v>
      </c>
      <c r="J175" s="1">
        <f t="shared" si="92"/>
        <v>19</v>
      </c>
      <c r="K175" s="1">
        <f t="shared" si="93"/>
        <v>10</v>
      </c>
      <c r="L175" s="66">
        <f t="shared" si="82"/>
        <v>1.00131455</v>
      </c>
      <c r="M175" s="70">
        <f t="shared" si="103"/>
        <v>1.0033000599999999</v>
      </c>
      <c r="N175" s="70">
        <f t="shared" si="97"/>
        <v>1.0145848441542857</v>
      </c>
      <c r="O175" s="66">
        <f t="shared" si="99"/>
        <v>1.01591856</v>
      </c>
      <c r="P175" s="66">
        <f t="shared" si="83"/>
        <v>123804.89807393</v>
      </c>
      <c r="Q175" s="74">
        <f t="shared" si="84"/>
        <v>0</v>
      </c>
      <c r="R175" s="75">
        <f t="shared" si="100"/>
        <v>0</v>
      </c>
      <c r="S175" s="66">
        <f t="shared" si="101"/>
        <v>0</v>
      </c>
      <c r="T175" s="10">
        <f t="shared" si="94"/>
        <v>0.06</v>
      </c>
      <c r="U175" s="74">
        <f t="shared" si="98"/>
        <v>10</v>
      </c>
      <c r="V175" s="74">
        <v>252</v>
      </c>
      <c r="W175" s="70">
        <f t="shared" si="85"/>
        <v>1.0023149339999999</v>
      </c>
      <c r="X175" s="66">
        <f t="shared" si="86"/>
        <v>286.60016790999998</v>
      </c>
      <c r="Y175" s="66">
        <v>0</v>
      </c>
      <c r="Z175" s="67">
        <f t="shared" si="87"/>
        <v>0</v>
      </c>
      <c r="AA175" s="68" t="str">
        <f t="shared" si="95"/>
        <v>A+INCORP J=</v>
      </c>
      <c r="AB175" s="11">
        <f t="shared" si="96"/>
        <v>42850</v>
      </c>
      <c r="AC175" s="3"/>
      <c r="AD175" s="54"/>
      <c r="AE175" s="58">
        <v>40654</v>
      </c>
      <c r="AF175" s="47" t="s">
        <v>125</v>
      </c>
      <c r="AI175" s="1"/>
      <c r="AJ175" s="17">
        <f t="shared" si="78"/>
        <v>44402</v>
      </c>
      <c r="AK175" s="17">
        <f t="shared" si="74"/>
        <v>44400</v>
      </c>
      <c r="AL175" s="17">
        <f t="shared" si="75"/>
        <v>44403</v>
      </c>
      <c r="AM175" s="17">
        <f t="shared" si="76"/>
        <v>44433</v>
      </c>
      <c r="AN175" s="17"/>
      <c r="AO175" s="19">
        <f t="shared" si="77"/>
        <v>22</v>
      </c>
      <c r="GG175" s="1"/>
      <c r="GH175" s="5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5"/>
      <c r="HA175" s="5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40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7"/>
      <c r="JP175" s="1"/>
      <c r="JQ175" s="1"/>
      <c r="JR175" s="1"/>
      <c r="JS175" s="1"/>
      <c r="JT175" s="1"/>
      <c r="JU175" s="1"/>
      <c r="JV175" s="1"/>
      <c r="JW175" s="1"/>
      <c r="JX175" s="1"/>
      <c r="JY175" s="3"/>
      <c r="KA175" s="59"/>
      <c r="KB175" s="23"/>
      <c r="KE175" s="19"/>
    </row>
    <row r="176" spans="1:291" x14ac:dyDescent="0.2">
      <c r="A176" s="196">
        <f t="shared" si="88"/>
        <v>42834</v>
      </c>
      <c r="B176" s="66">
        <f t="shared" si="79"/>
        <v>124091.49824184</v>
      </c>
      <c r="C176" s="66">
        <f t="shared" si="102"/>
        <v>123642.36400433</v>
      </c>
      <c r="D176" s="77">
        <f t="shared" si="89"/>
        <v>4809.67</v>
      </c>
      <c r="E176" s="67">
        <f>VLOOKUP(A175,[1]Plan1!$DQ$117:$DS$314,3)</f>
        <v>4821.6899999999996</v>
      </c>
      <c r="F176" s="11">
        <f t="shared" si="90"/>
        <v>42822</v>
      </c>
      <c r="G176" s="73">
        <f t="shared" si="80"/>
        <v>2.4991319570779602E-3</v>
      </c>
      <c r="H176" s="11">
        <f t="shared" si="91"/>
        <v>42850</v>
      </c>
      <c r="I176" s="11">
        <f t="shared" si="81"/>
        <v>42850</v>
      </c>
      <c r="J176" s="1">
        <f t="shared" si="92"/>
        <v>19</v>
      </c>
      <c r="K176" s="1">
        <f t="shared" si="93"/>
        <v>10</v>
      </c>
      <c r="L176" s="66">
        <f t="shared" si="82"/>
        <v>1.00131455</v>
      </c>
      <c r="M176" s="70">
        <f t="shared" si="103"/>
        <v>1.0033000599999999</v>
      </c>
      <c r="N176" s="70">
        <f t="shared" si="97"/>
        <v>1.0145848441542857</v>
      </c>
      <c r="O176" s="66">
        <f t="shared" si="99"/>
        <v>1.01591856</v>
      </c>
      <c r="P176" s="66">
        <f t="shared" si="83"/>
        <v>123804.89807393</v>
      </c>
      <c r="Q176" s="74">
        <f t="shared" si="84"/>
        <v>0</v>
      </c>
      <c r="R176" s="75">
        <f t="shared" si="100"/>
        <v>0</v>
      </c>
      <c r="S176" s="66">
        <f t="shared" si="101"/>
        <v>0</v>
      </c>
      <c r="T176" s="10">
        <f t="shared" si="94"/>
        <v>0.06</v>
      </c>
      <c r="U176" s="74">
        <f t="shared" si="98"/>
        <v>10</v>
      </c>
      <c r="V176" s="74">
        <v>252</v>
      </c>
      <c r="W176" s="70">
        <f t="shared" si="85"/>
        <v>1.0023149339999999</v>
      </c>
      <c r="X176" s="66">
        <f t="shared" si="86"/>
        <v>286.60016790999998</v>
      </c>
      <c r="Y176" s="66">
        <v>0</v>
      </c>
      <c r="Z176" s="67">
        <f t="shared" si="87"/>
        <v>0</v>
      </c>
      <c r="AA176" s="68" t="str">
        <f t="shared" si="95"/>
        <v>A+INCORP J=</v>
      </c>
      <c r="AB176" s="11">
        <f t="shared" si="96"/>
        <v>42850</v>
      </c>
      <c r="AC176" s="3"/>
      <c r="AD176" s="54"/>
      <c r="AE176" s="58">
        <v>40655</v>
      </c>
      <c r="AF176" s="47" t="s">
        <v>126</v>
      </c>
      <c r="AI176" s="1"/>
      <c r="AJ176" s="17">
        <f t="shared" si="78"/>
        <v>44433</v>
      </c>
      <c r="AK176" s="17">
        <f t="shared" si="74"/>
        <v>44432</v>
      </c>
      <c r="AL176" s="17">
        <f t="shared" si="75"/>
        <v>44433</v>
      </c>
      <c r="AM176" s="17">
        <f t="shared" si="76"/>
        <v>44466</v>
      </c>
      <c r="AN176" s="17"/>
      <c r="AO176" s="19">
        <f t="shared" si="77"/>
        <v>22</v>
      </c>
      <c r="GG176" s="1"/>
      <c r="GH176" s="5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5"/>
      <c r="HA176" s="5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40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7"/>
      <c r="JP176" s="1"/>
      <c r="JQ176" s="1"/>
      <c r="JR176" s="1"/>
      <c r="JS176" s="1"/>
      <c r="JT176" s="1"/>
      <c r="JU176" s="1"/>
      <c r="JV176" s="1"/>
      <c r="JW176" s="1"/>
      <c r="JX176" s="1"/>
      <c r="JY176" s="3"/>
      <c r="KA176" s="59"/>
      <c r="KB176" s="23"/>
      <c r="KE176" s="19"/>
    </row>
    <row r="177" spans="1:288" x14ac:dyDescent="0.2">
      <c r="A177" s="196">
        <f t="shared" si="88"/>
        <v>42835</v>
      </c>
      <c r="B177" s="66">
        <f t="shared" si="79"/>
        <v>124091.49824184</v>
      </c>
      <c r="C177" s="66">
        <f t="shared" si="102"/>
        <v>123642.36400433</v>
      </c>
      <c r="D177" s="77">
        <f t="shared" si="89"/>
        <v>4809.67</v>
      </c>
      <c r="E177" s="67">
        <f>VLOOKUP(A176,[1]Plan1!$DQ$117:$DS$314,3)</f>
        <v>4821.6899999999996</v>
      </c>
      <c r="F177" s="11">
        <f t="shared" si="90"/>
        <v>42822</v>
      </c>
      <c r="G177" s="73">
        <f t="shared" si="80"/>
        <v>2.4991319570779602E-3</v>
      </c>
      <c r="H177" s="11">
        <f t="shared" si="91"/>
        <v>42850</v>
      </c>
      <c r="I177" s="11">
        <f t="shared" si="81"/>
        <v>42850</v>
      </c>
      <c r="J177" s="1">
        <f t="shared" si="92"/>
        <v>19</v>
      </c>
      <c r="K177" s="1">
        <f t="shared" si="93"/>
        <v>10</v>
      </c>
      <c r="L177" s="66">
        <f t="shared" si="82"/>
        <v>1.00131455</v>
      </c>
      <c r="M177" s="70">
        <f t="shared" si="103"/>
        <v>1.0033000599999999</v>
      </c>
      <c r="N177" s="70">
        <f t="shared" si="97"/>
        <v>1.0145848441542857</v>
      </c>
      <c r="O177" s="66">
        <f t="shared" si="99"/>
        <v>1.01591856</v>
      </c>
      <c r="P177" s="66">
        <f t="shared" si="83"/>
        <v>123804.89807393</v>
      </c>
      <c r="Q177" s="74">
        <f t="shared" si="84"/>
        <v>0</v>
      </c>
      <c r="R177" s="75">
        <f t="shared" si="100"/>
        <v>0</v>
      </c>
      <c r="S177" s="66">
        <f t="shared" si="101"/>
        <v>0</v>
      </c>
      <c r="T177" s="10">
        <f t="shared" si="94"/>
        <v>0.06</v>
      </c>
      <c r="U177" s="74">
        <f t="shared" si="98"/>
        <v>10</v>
      </c>
      <c r="V177" s="74">
        <v>252</v>
      </c>
      <c r="W177" s="70">
        <f t="shared" si="85"/>
        <v>1.0023149339999999</v>
      </c>
      <c r="X177" s="66">
        <f t="shared" si="86"/>
        <v>286.60016790999998</v>
      </c>
      <c r="Y177" s="66">
        <v>0</v>
      </c>
      <c r="Z177" s="67">
        <f t="shared" si="87"/>
        <v>0</v>
      </c>
      <c r="AA177" s="68" t="str">
        <f t="shared" si="95"/>
        <v>A+INCORP J=</v>
      </c>
      <c r="AB177" s="11">
        <f t="shared" si="96"/>
        <v>42850</v>
      </c>
      <c r="AC177" s="3"/>
      <c r="AD177" s="54"/>
      <c r="AE177" s="58">
        <v>40717</v>
      </c>
      <c r="AF177" s="47" t="s">
        <v>120</v>
      </c>
      <c r="AI177" s="1"/>
      <c r="AJ177" s="17">
        <f t="shared" si="78"/>
        <v>44464</v>
      </c>
      <c r="AK177" s="17">
        <f t="shared" si="74"/>
        <v>44463</v>
      </c>
      <c r="AL177" s="17">
        <f t="shared" si="75"/>
        <v>44466</v>
      </c>
      <c r="AM177" s="17">
        <f t="shared" si="76"/>
        <v>44494</v>
      </c>
      <c r="AN177" s="17"/>
      <c r="AO177" s="19">
        <f t="shared" si="77"/>
        <v>19</v>
      </c>
      <c r="GG177" s="1"/>
      <c r="GH177" s="5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5"/>
      <c r="HA177" s="5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40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7"/>
      <c r="JP177" s="1"/>
      <c r="JQ177" s="1"/>
      <c r="JR177" s="1"/>
      <c r="JS177" s="1"/>
      <c r="JT177" s="1"/>
      <c r="JU177" s="1"/>
      <c r="JV177" s="1"/>
      <c r="JW177" s="1"/>
      <c r="JX177" s="1"/>
      <c r="JY177" s="3"/>
      <c r="KA177" s="59"/>
      <c r="KB177" s="23"/>
    </row>
    <row r="178" spans="1:288" x14ac:dyDescent="0.2">
      <c r="A178" s="196">
        <f t="shared" si="88"/>
        <v>42836</v>
      </c>
      <c r="B178" s="66">
        <f t="shared" si="79"/>
        <v>124136.50118353999</v>
      </c>
      <c r="C178" s="66">
        <f t="shared" si="102"/>
        <v>123642.36400433</v>
      </c>
      <c r="D178" s="77">
        <f t="shared" si="89"/>
        <v>4809.67</v>
      </c>
      <c r="E178" s="67">
        <f>VLOOKUP(A177,[1]Plan1!$DQ$117:$DS$314,3)</f>
        <v>4821.6899999999996</v>
      </c>
      <c r="F178" s="11">
        <f t="shared" si="90"/>
        <v>42822</v>
      </c>
      <c r="G178" s="73">
        <f t="shared" si="80"/>
        <v>2.4991319570779602E-3</v>
      </c>
      <c r="H178" s="11">
        <f t="shared" si="91"/>
        <v>42850</v>
      </c>
      <c r="I178" s="11">
        <f t="shared" si="81"/>
        <v>42850</v>
      </c>
      <c r="J178" s="1">
        <f t="shared" si="92"/>
        <v>19</v>
      </c>
      <c r="K178" s="1">
        <f t="shared" si="93"/>
        <v>11</v>
      </c>
      <c r="L178" s="66">
        <f t="shared" si="82"/>
        <v>1.0014460999999999</v>
      </c>
      <c r="M178" s="70">
        <f t="shared" si="103"/>
        <v>1.0033000599999999</v>
      </c>
      <c r="N178" s="70">
        <f t="shared" si="97"/>
        <v>1.0145848441542857</v>
      </c>
      <c r="O178" s="66">
        <f t="shared" si="99"/>
        <v>1.01605203</v>
      </c>
      <c r="P178" s="66">
        <f t="shared" si="83"/>
        <v>123821.16322690999</v>
      </c>
      <c r="Q178" s="74">
        <f t="shared" si="84"/>
        <v>0</v>
      </c>
      <c r="R178" s="75">
        <f t="shared" si="100"/>
        <v>0</v>
      </c>
      <c r="S178" s="66">
        <f t="shared" si="101"/>
        <v>0</v>
      </c>
      <c r="T178" s="10">
        <f t="shared" si="94"/>
        <v>0.06</v>
      </c>
      <c r="U178" s="74">
        <f t="shared" si="98"/>
        <v>11</v>
      </c>
      <c r="V178" s="74">
        <v>252</v>
      </c>
      <c r="W178" s="70">
        <f t="shared" si="85"/>
        <v>1.0025467210000001</v>
      </c>
      <c r="X178" s="66">
        <f t="shared" si="86"/>
        <v>315.33795663000001</v>
      </c>
      <c r="Y178" s="66">
        <v>0</v>
      </c>
      <c r="Z178" s="67">
        <f t="shared" si="87"/>
        <v>0</v>
      </c>
      <c r="AA178" s="68" t="str">
        <f t="shared" si="95"/>
        <v>A+INCORP J=</v>
      </c>
      <c r="AB178" s="11">
        <f t="shared" si="96"/>
        <v>42850</v>
      </c>
      <c r="AC178" s="3"/>
      <c r="AD178" s="54"/>
      <c r="AE178" s="58">
        <v>40793</v>
      </c>
      <c r="AF178" s="47" t="s">
        <v>127</v>
      </c>
      <c r="AI178" s="1"/>
      <c r="AJ178" s="17">
        <f t="shared" si="78"/>
        <v>44494</v>
      </c>
      <c r="AK178" s="17">
        <f t="shared" si="74"/>
        <v>44491</v>
      </c>
      <c r="AL178" s="17">
        <f t="shared" si="75"/>
        <v>44494</v>
      </c>
      <c r="AM178" s="17">
        <f t="shared" si="76"/>
        <v>44525</v>
      </c>
      <c r="AN178" s="17"/>
      <c r="AO178" s="19">
        <f t="shared" si="77"/>
        <v>21</v>
      </c>
      <c r="GG178" s="1"/>
      <c r="GH178" s="5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5"/>
      <c r="HA178" s="5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40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7"/>
      <c r="JP178" s="1"/>
      <c r="JQ178" s="1"/>
      <c r="JR178" s="1"/>
      <c r="JS178" s="1"/>
      <c r="JT178" s="1"/>
      <c r="JU178" s="1"/>
      <c r="JV178" s="1"/>
      <c r="JW178" s="1"/>
      <c r="JX178" s="1"/>
      <c r="JY178" s="3"/>
      <c r="KA178" s="59"/>
      <c r="KB178" s="23"/>
    </row>
    <row r="179" spans="1:288" x14ac:dyDescent="0.2">
      <c r="A179" s="196">
        <f t="shared" si="88"/>
        <v>42837</v>
      </c>
      <c r="B179" s="66">
        <f t="shared" si="79"/>
        <v>124181.52095612</v>
      </c>
      <c r="C179" s="66">
        <f t="shared" si="102"/>
        <v>123642.36400433</v>
      </c>
      <c r="D179" s="77">
        <f t="shared" si="89"/>
        <v>4809.67</v>
      </c>
      <c r="E179" s="67">
        <f>VLOOKUP(A178,[1]Plan1!$DQ$117:$DS$314,3)</f>
        <v>4821.6899999999996</v>
      </c>
      <c r="F179" s="11">
        <f t="shared" si="90"/>
        <v>42822</v>
      </c>
      <c r="G179" s="73">
        <f t="shared" si="80"/>
        <v>2.4991319570779602E-3</v>
      </c>
      <c r="H179" s="11">
        <f t="shared" si="91"/>
        <v>42850</v>
      </c>
      <c r="I179" s="11">
        <f t="shared" si="81"/>
        <v>42850</v>
      </c>
      <c r="J179" s="1">
        <f t="shared" si="92"/>
        <v>19</v>
      </c>
      <c r="K179" s="1">
        <f t="shared" si="93"/>
        <v>12</v>
      </c>
      <c r="L179" s="66">
        <f t="shared" si="82"/>
        <v>1.0015776700000001</v>
      </c>
      <c r="M179" s="70">
        <f t="shared" si="103"/>
        <v>1.0033000599999999</v>
      </c>
      <c r="N179" s="70">
        <f t="shared" si="97"/>
        <v>1.0145848441542857</v>
      </c>
      <c r="O179" s="66">
        <f t="shared" si="99"/>
        <v>1.0161855200000001</v>
      </c>
      <c r="P179" s="66">
        <f t="shared" si="83"/>
        <v>123837.43085274</v>
      </c>
      <c r="Q179" s="74">
        <f t="shared" si="84"/>
        <v>0</v>
      </c>
      <c r="R179" s="75">
        <f t="shared" si="100"/>
        <v>0</v>
      </c>
      <c r="S179" s="66">
        <f t="shared" si="101"/>
        <v>0</v>
      </c>
      <c r="T179" s="10">
        <f t="shared" si="94"/>
        <v>0.06</v>
      </c>
      <c r="U179" s="74">
        <f t="shared" si="98"/>
        <v>12</v>
      </c>
      <c r="V179" s="74">
        <v>252</v>
      </c>
      <c r="W179" s="70">
        <f t="shared" si="85"/>
        <v>1.0027785629999999</v>
      </c>
      <c r="X179" s="66">
        <f t="shared" si="86"/>
        <v>344.09010338000002</v>
      </c>
      <c r="Y179" s="66">
        <v>0</v>
      </c>
      <c r="Z179" s="67">
        <f t="shared" si="87"/>
        <v>0</v>
      </c>
      <c r="AA179" s="68" t="str">
        <f t="shared" si="95"/>
        <v>A+INCORP J=</v>
      </c>
      <c r="AB179" s="11">
        <f t="shared" si="96"/>
        <v>42850</v>
      </c>
      <c r="AC179" s="3"/>
      <c r="AD179" s="54"/>
      <c r="AE179" s="58">
        <v>40828</v>
      </c>
      <c r="AF179" s="47" t="s">
        <v>113</v>
      </c>
      <c r="AI179" s="1"/>
      <c r="AJ179" s="17">
        <f t="shared" si="78"/>
        <v>44525</v>
      </c>
      <c r="AK179" s="17">
        <f t="shared" si="74"/>
        <v>44524</v>
      </c>
      <c r="AL179" s="17">
        <f t="shared" si="75"/>
        <v>44525</v>
      </c>
      <c r="AM179" s="17">
        <f t="shared" si="76"/>
        <v>44557</v>
      </c>
      <c r="AN179" s="17"/>
      <c r="AO179" s="19">
        <f t="shared" si="77"/>
        <v>22</v>
      </c>
      <c r="GG179" s="1"/>
      <c r="GH179" s="5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5"/>
      <c r="HA179" s="5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40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7"/>
      <c r="JP179" s="1"/>
      <c r="JQ179" s="1"/>
      <c r="JR179" s="1"/>
      <c r="JS179" s="1"/>
      <c r="JT179" s="1"/>
      <c r="JU179" s="1"/>
      <c r="JV179" s="1"/>
      <c r="JW179" s="1"/>
      <c r="JX179" s="1"/>
      <c r="JY179" s="3"/>
      <c r="KA179" s="59"/>
      <c r="KB179" s="23"/>
    </row>
    <row r="180" spans="1:288" x14ac:dyDescent="0.2">
      <c r="A180" s="196">
        <f t="shared" si="88"/>
        <v>42838</v>
      </c>
      <c r="B180" s="66">
        <f t="shared" si="79"/>
        <v>124226.55607613</v>
      </c>
      <c r="C180" s="66">
        <f t="shared" si="102"/>
        <v>123642.36400433</v>
      </c>
      <c r="D180" s="77">
        <f t="shared" si="89"/>
        <v>4809.67</v>
      </c>
      <c r="E180" s="67">
        <f>VLOOKUP(A179,[1]Plan1!$DQ$117:$DS$314,3)</f>
        <v>4821.6899999999996</v>
      </c>
      <c r="F180" s="11">
        <f t="shared" si="90"/>
        <v>42822</v>
      </c>
      <c r="G180" s="73">
        <f t="shared" si="80"/>
        <v>2.4991319570779602E-3</v>
      </c>
      <c r="H180" s="11">
        <f t="shared" si="91"/>
        <v>42850</v>
      </c>
      <c r="I180" s="11">
        <f t="shared" si="81"/>
        <v>42850</v>
      </c>
      <c r="J180" s="1">
        <f t="shared" si="92"/>
        <v>19</v>
      </c>
      <c r="K180" s="1">
        <f t="shared" si="93"/>
        <v>13</v>
      </c>
      <c r="L180" s="66">
        <f t="shared" si="82"/>
        <v>1.00170925</v>
      </c>
      <c r="M180" s="70">
        <f t="shared" si="103"/>
        <v>1.0033000599999999</v>
      </c>
      <c r="N180" s="70">
        <f t="shared" si="97"/>
        <v>1.0145848441542857</v>
      </c>
      <c r="O180" s="66">
        <f t="shared" si="99"/>
        <v>1.0163190200000001</v>
      </c>
      <c r="P180" s="66">
        <f t="shared" si="83"/>
        <v>123853.699715</v>
      </c>
      <c r="Q180" s="74">
        <f t="shared" si="84"/>
        <v>0</v>
      </c>
      <c r="R180" s="75">
        <f t="shared" si="100"/>
        <v>0</v>
      </c>
      <c r="S180" s="66">
        <f t="shared" si="101"/>
        <v>0</v>
      </c>
      <c r="T180" s="10">
        <f t="shared" si="94"/>
        <v>0.06</v>
      </c>
      <c r="U180" s="74">
        <f t="shared" si="98"/>
        <v>13</v>
      </c>
      <c r="V180" s="74">
        <v>252</v>
      </c>
      <c r="W180" s="70">
        <f t="shared" si="85"/>
        <v>1.0030104580000001</v>
      </c>
      <c r="X180" s="66">
        <f t="shared" si="86"/>
        <v>372.85636112999998</v>
      </c>
      <c r="Y180" s="66">
        <v>0</v>
      </c>
      <c r="Z180" s="67">
        <f t="shared" si="87"/>
        <v>0</v>
      </c>
      <c r="AA180" s="68" t="str">
        <f t="shared" si="95"/>
        <v>A+INCORP J=</v>
      </c>
      <c r="AB180" s="11">
        <f t="shared" si="96"/>
        <v>42850</v>
      </c>
      <c r="AC180" s="3"/>
      <c r="AD180" s="54"/>
      <c r="AE180" s="58">
        <v>40849</v>
      </c>
      <c r="AF180" s="47" t="s">
        <v>114</v>
      </c>
      <c r="AI180" s="1"/>
      <c r="AJ180" s="17">
        <f t="shared" si="78"/>
        <v>44555</v>
      </c>
      <c r="AK180" s="17">
        <f t="shared" si="74"/>
        <v>44554</v>
      </c>
      <c r="AL180" s="17">
        <f t="shared" si="75"/>
        <v>44557</v>
      </c>
      <c r="AM180" s="17">
        <f t="shared" si="76"/>
        <v>44586</v>
      </c>
      <c r="AN180" s="17"/>
      <c r="AO180" s="19">
        <f t="shared" si="77"/>
        <v>21</v>
      </c>
      <c r="GG180" s="1"/>
      <c r="GH180" s="5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5"/>
      <c r="HA180" s="5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40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7"/>
      <c r="JP180" s="1"/>
      <c r="JQ180" s="1"/>
      <c r="JR180" s="1"/>
      <c r="JS180" s="1"/>
      <c r="JT180" s="1"/>
      <c r="JU180" s="1"/>
      <c r="JV180" s="1"/>
      <c r="JW180" s="1"/>
      <c r="JX180" s="1"/>
      <c r="JY180" s="3"/>
      <c r="KA180" s="59"/>
      <c r="KB180" s="23"/>
    </row>
    <row r="181" spans="1:288" x14ac:dyDescent="0.2">
      <c r="A181" s="196">
        <f t="shared" si="88"/>
        <v>42839</v>
      </c>
      <c r="B181" s="66">
        <f t="shared" si="79"/>
        <v>124271.60915176</v>
      </c>
      <c r="C181" s="66">
        <f t="shared" si="102"/>
        <v>123642.36400433</v>
      </c>
      <c r="D181" s="77">
        <f t="shared" si="89"/>
        <v>4809.67</v>
      </c>
      <c r="E181" s="67">
        <f>VLOOKUP(A180,[1]Plan1!$DQ$117:$DS$314,3)</f>
        <v>4821.6899999999996</v>
      </c>
      <c r="F181" s="11">
        <f t="shared" si="90"/>
        <v>42822</v>
      </c>
      <c r="G181" s="73">
        <f t="shared" si="80"/>
        <v>2.4991319570779602E-3</v>
      </c>
      <c r="H181" s="11">
        <f t="shared" si="91"/>
        <v>42850</v>
      </c>
      <c r="I181" s="11">
        <f t="shared" si="81"/>
        <v>42850</v>
      </c>
      <c r="J181" s="1">
        <f t="shared" si="92"/>
        <v>19</v>
      </c>
      <c r="K181" s="1">
        <f t="shared" si="93"/>
        <v>14</v>
      </c>
      <c r="L181" s="66">
        <f t="shared" si="82"/>
        <v>1.0018408599999999</v>
      </c>
      <c r="M181" s="70">
        <f t="shared" si="103"/>
        <v>1.0033000599999999</v>
      </c>
      <c r="N181" s="70">
        <f t="shared" si="97"/>
        <v>1.0145848441542857</v>
      </c>
      <c r="O181" s="66">
        <f t="shared" si="99"/>
        <v>1.0164525499999999</v>
      </c>
      <c r="P181" s="66">
        <f t="shared" si="83"/>
        <v>123869.97228653</v>
      </c>
      <c r="Q181" s="74">
        <f t="shared" si="84"/>
        <v>0</v>
      </c>
      <c r="R181" s="75">
        <f t="shared" si="100"/>
        <v>0</v>
      </c>
      <c r="S181" s="66">
        <f t="shared" si="101"/>
        <v>0</v>
      </c>
      <c r="T181" s="10">
        <f t="shared" si="94"/>
        <v>0.06</v>
      </c>
      <c r="U181" s="74">
        <f t="shared" si="98"/>
        <v>14</v>
      </c>
      <c r="V181" s="74">
        <v>252</v>
      </c>
      <c r="W181" s="70">
        <f t="shared" si="85"/>
        <v>1.0032424069999999</v>
      </c>
      <c r="X181" s="66">
        <f t="shared" si="86"/>
        <v>401.63686523000001</v>
      </c>
      <c r="Y181" s="66">
        <v>0</v>
      </c>
      <c r="Z181" s="67">
        <f t="shared" si="87"/>
        <v>0</v>
      </c>
      <c r="AA181" s="68" t="str">
        <f t="shared" si="95"/>
        <v>A+INCORP J=</v>
      </c>
      <c r="AB181" s="11">
        <f t="shared" si="96"/>
        <v>42850</v>
      </c>
      <c r="AC181" s="3"/>
      <c r="AD181" s="54"/>
      <c r="AE181" s="58">
        <v>40862</v>
      </c>
      <c r="AF181" s="47" t="s">
        <v>128</v>
      </c>
      <c r="AI181" s="1"/>
      <c r="AJ181" s="17">
        <f t="shared" si="78"/>
        <v>44586</v>
      </c>
      <c r="AK181" s="17">
        <f t="shared" si="74"/>
        <v>44585</v>
      </c>
      <c r="AL181" s="17">
        <f t="shared" si="75"/>
        <v>44586</v>
      </c>
      <c r="AM181" s="17">
        <f t="shared" si="76"/>
        <v>44617</v>
      </c>
      <c r="AN181" s="17"/>
      <c r="AO181" s="19">
        <f t="shared" si="77"/>
        <v>23</v>
      </c>
      <c r="GG181" s="1"/>
      <c r="GH181" s="5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5"/>
      <c r="HA181" s="5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40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7"/>
      <c r="JP181" s="1"/>
      <c r="JQ181" s="1"/>
      <c r="JR181" s="1"/>
      <c r="JS181" s="1"/>
      <c r="JT181" s="1"/>
      <c r="JU181" s="1"/>
      <c r="JV181" s="1"/>
      <c r="JW181" s="1"/>
      <c r="JX181" s="1"/>
      <c r="JY181" s="3"/>
      <c r="KA181" s="59"/>
      <c r="KB181" s="23"/>
    </row>
    <row r="182" spans="1:288" x14ac:dyDescent="0.2">
      <c r="A182" s="196">
        <f t="shared" si="88"/>
        <v>42840</v>
      </c>
      <c r="B182" s="66">
        <f t="shared" si="79"/>
        <v>124271.60915176</v>
      </c>
      <c r="C182" s="66">
        <f t="shared" si="102"/>
        <v>123642.36400433</v>
      </c>
      <c r="D182" s="77">
        <f t="shared" si="89"/>
        <v>4809.67</v>
      </c>
      <c r="E182" s="67">
        <f>VLOOKUP(A181,[1]Plan1!$DQ$117:$DS$314,3)</f>
        <v>4821.6899999999996</v>
      </c>
      <c r="F182" s="11">
        <f t="shared" si="90"/>
        <v>42822</v>
      </c>
      <c r="G182" s="73">
        <f t="shared" si="80"/>
        <v>2.4991319570779602E-3</v>
      </c>
      <c r="H182" s="11">
        <f t="shared" si="91"/>
        <v>42850</v>
      </c>
      <c r="I182" s="11">
        <f t="shared" si="81"/>
        <v>42850</v>
      </c>
      <c r="J182" s="1">
        <f t="shared" si="92"/>
        <v>19</v>
      </c>
      <c r="K182" s="1">
        <f t="shared" si="93"/>
        <v>14</v>
      </c>
      <c r="L182" s="66">
        <f t="shared" si="82"/>
        <v>1.0018408599999999</v>
      </c>
      <c r="M182" s="70">
        <f t="shared" si="103"/>
        <v>1.0033000599999999</v>
      </c>
      <c r="N182" s="70">
        <f t="shared" si="97"/>
        <v>1.0145848441542857</v>
      </c>
      <c r="O182" s="66">
        <f t="shared" si="99"/>
        <v>1.0164525499999999</v>
      </c>
      <c r="P182" s="66">
        <f t="shared" si="83"/>
        <v>123869.97228653</v>
      </c>
      <c r="Q182" s="74">
        <f t="shared" si="84"/>
        <v>0</v>
      </c>
      <c r="R182" s="75">
        <f t="shared" si="100"/>
        <v>0</v>
      </c>
      <c r="S182" s="66">
        <f t="shared" si="101"/>
        <v>0</v>
      </c>
      <c r="T182" s="10">
        <f t="shared" si="94"/>
        <v>0.06</v>
      </c>
      <c r="U182" s="74">
        <f t="shared" si="98"/>
        <v>14</v>
      </c>
      <c r="V182" s="74">
        <v>252</v>
      </c>
      <c r="W182" s="70">
        <f t="shared" si="85"/>
        <v>1.0032424069999999</v>
      </c>
      <c r="X182" s="66">
        <f t="shared" si="86"/>
        <v>401.63686523000001</v>
      </c>
      <c r="Y182" s="66">
        <v>0</v>
      </c>
      <c r="Z182" s="67">
        <f t="shared" si="87"/>
        <v>0</v>
      </c>
      <c r="AA182" s="68" t="str">
        <f t="shared" si="95"/>
        <v>A+INCORP J=</v>
      </c>
      <c r="AB182" s="11">
        <f t="shared" si="96"/>
        <v>42850</v>
      </c>
      <c r="AC182" s="3"/>
      <c r="AD182" s="54"/>
      <c r="AE182" s="58">
        <v>40959</v>
      </c>
      <c r="AF182" s="47" t="s">
        <v>116</v>
      </c>
      <c r="AI182" s="1"/>
      <c r="AJ182" s="17">
        <f t="shared" si="78"/>
        <v>44617</v>
      </c>
      <c r="AK182" s="17">
        <f t="shared" ref="AK182:AK238" si="104">WORKDAY(AJ182,-1,AE$118:AE$502)</f>
        <v>44616</v>
      </c>
      <c r="AL182" s="17">
        <f t="shared" ref="AL182:AL238" si="105">WORKDAY(AK182,1,AE$118:AE$502)</f>
        <v>44617</v>
      </c>
      <c r="AM182" s="17">
        <f t="shared" ref="AM182:AM237" si="106">AL183</f>
        <v>44645</v>
      </c>
      <c r="AN182" s="17"/>
      <c r="AO182" s="19">
        <f t="shared" ref="AO182:AO237" si="107">NETWORKDAYS(AL182,AL183,$AE$118:$AE$502)-1</f>
        <v>18</v>
      </c>
      <c r="GG182" s="1"/>
      <c r="GH182" s="5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5"/>
      <c r="HA182" s="5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40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7"/>
      <c r="JP182" s="1"/>
      <c r="JQ182" s="1"/>
      <c r="JR182" s="1"/>
      <c r="JS182" s="1"/>
      <c r="JT182" s="1"/>
      <c r="JU182" s="1"/>
      <c r="JV182" s="1"/>
      <c r="JW182" s="1"/>
      <c r="JX182" s="1"/>
      <c r="JY182" s="3"/>
      <c r="KA182" s="59"/>
      <c r="KB182" s="23"/>
    </row>
    <row r="183" spans="1:288" x14ac:dyDescent="0.2">
      <c r="A183" s="196">
        <f t="shared" si="88"/>
        <v>42841</v>
      </c>
      <c r="B183" s="66">
        <f t="shared" si="79"/>
        <v>124271.60915176</v>
      </c>
      <c r="C183" s="66">
        <f t="shared" si="102"/>
        <v>123642.36400433</v>
      </c>
      <c r="D183" s="77">
        <f t="shared" si="89"/>
        <v>4809.67</v>
      </c>
      <c r="E183" s="67">
        <f>VLOOKUP(A182,[1]Plan1!$DQ$117:$DS$314,3)</f>
        <v>4821.6899999999996</v>
      </c>
      <c r="F183" s="11">
        <f t="shared" si="90"/>
        <v>42822</v>
      </c>
      <c r="G183" s="73">
        <f t="shared" si="80"/>
        <v>2.4991319570779602E-3</v>
      </c>
      <c r="H183" s="11">
        <f t="shared" si="91"/>
        <v>42850</v>
      </c>
      <c r="I183" s="11">
        <f t="shared" si="81"/>
        <v>42850</v>
      </c>
      <c r="J183" s="1">
        <f t="shared" si="92"/>
        <v>19</v>
      </c>
      <c r="K183" s="1">
        <f t="shared" si="93"/>
        <v>14</v>
      </c>
      <c r="L183" s="66">
        <f t="shared" si="82"/>
        <v>1.0018408599999999</v>
      </c>
      <c r="M183" s="70">
        <f t="shared" si="103"/>
        <v>1.0033000599999999</v>
      </c>
      <c r="N183" s="70">
        <f t="shared" si="97"/>
        <v>1.0145848441542857</v>
      </c>
      <c r="O183" s="66">
        <f t="shared" si="99"/>
        <v>1.0164525499999999</v>
      </c>
      <c r="P183" s="66">
        <f t="shared" si="83"/>
        <v>123869.97228653</v>
      </c>
      <c r="Q183" s="74">
        <f t="shared" si="84"/>
        <v>0</v>
      </c>
      <c r="R183" s="75">
        <f t="shared" si="100"/>
        <v>0</v>
      </c>
      <c r="S183" s="66">
        <f t="shared" si="101"/>
        <v>0</v>
      </c>
      <c r="T183" s="10">
        <f t="shared" si="94"/>
        <v>0.06</v>
      </c>
      <c r="U183" s="74">
        <f t="shared" si="98"/>
        <v>14</v>
      </c>
      <c r="V183" s="74">
        <v>252</v>
      </c>
      <c r="W183" s="70">
        <f t="shared" si="85"/>
        <v>1.0032424069999999</v>
      </c>
      <c r="X183" s="66">
        <f t="shared" si="86"/>
        <v>401.63686523000001</v>
      </c>
      <c r="Y183" s="66">
        <v>0</v>
      </c>
      <c r="Z183" s="67">
        <f t="shared" si="87"/>
        <v>0</v>
      </c>
      <c r="AA183" s="68" t="str">
        <f t="shared" si="95"/>
        <v>A+INCORP J=</v>
      </c>
      <c r="AB183" s="11">
        <f t="shared" si="96"/>
        <v>42850</v>
      </c>
      <c r="AC183" s="3"/>
      <c r="AD183" s="54"/>
      <c r="AE183" s="58">
        <v>40960</v>
      </c>
      <c r="AF183" s="47" t="s">
        <v>116</v>
      </c>
      <c r="AI183" s="1"/>
      <c r="AJ183" s="17">
        <f t="shared" ref="AJ183:AJ238" si="108">EDATE(AJ182,1)</f>
        <v>44645</v>
      </c>
      <c r="AK183" s="17">
        <f t="shared" si="104"/>
        <v>44644</v>
      </c>
      <c r="AL183" s="17">
        <f t="shared" si="105"/>
        <v>44645</v>
      </c>
      <c r="AM183" s="17">
        <f t="shared" si="106"/>
        <v>44676</v>
      </c>
      <c r="AN183" s="17"/>
      <c r="AO183" s="19">
        <f t="shared" si="107"/>
        <v>19</v>
      </c>
      <c r="GG183" s="1"/>
      <c r="GH183" s="5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5"/>
      <c r="HA183" s="5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40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7"/>
      <c r="JP183" s="1"/>
      <c r="JQ183" s="1"/>
      <c r="JR183" s="1"/>
      <c r="JS183" s="1"/>
      <c r="JT183" s="1"/>
      <c r="JU183" s="1"/>
      <c r="JV183" s="1"/>
      <c r="JW183" s="1"/>
      <c r="JX183" s="1"/>
      <c r="JY183" s="3"/>
      <c r="KA183" s="59"/>
      <c r="KB183" s="23"/>
    </row>
    <row r="184" spans="1:288" x14ac:dyDescent="0.2">
      <c r="A184" s="196">
        <f t="shared" si="88"/>
        <v>42842</v>
      </c>
      <c r="B184" s="66">
        <f t="shared" si="79"/>
        <v>124271.60915176</v>
      </c>
      <c r="C184" s="66">
        <f t="shared" si="102"/>
        <v>123642.36400433</v>
      </c>
      <c r="D184" s="77">
        <f t="shared" si="89"/>
        <v>4809.67</v>
      </c>
      <c r="E184" s="67">
        <f>VLOOKUP(A183,[1]Plan1!$DQ$117:$DS$314,3)</f>
        <v>4821.6899999999996</v>
      </c>
      <c r="F184" s="11">
        <f t="shared" si="90"/>
        <v>42822</v>
      </c>
      <c r="G184" s="73">
        <f t="shared" si="80"/>
        <v>2.4991319570779602E-3</v>
      </c>
      <c r="H184" s="11">
        <f t="shared" si="91"/>
        <v>42850</v>
      </c>
      <c r="I184" s="11">
        <f t="shared" si="81"/>
        <v>42850</v>
      </c>
      <c r="J184" s="1">
        <f t="shared" si="92"/>
        <v>19</v>
      </c>
      <c r="K184" s="1">
        <f t="shared" si="93"/>
        <v>14</v>
      </c>
      <c r="L184" s="66">
        <f t="shared" si="82"/>
        <v>1.0018408599999999</v>
      </c>
      <c r="M184" s="70">
        <f t="shared" si="103"/>
        <v>1.0033000599999999</v>
      </c>
      <c r="N184" s="70">
        <f t="shared" si="97"/>
        <v>1.0145848441542857</v>
      </c>
      <c r="O184" s="66">
        <f t="shared" si="99"/>
        <v>1.0164525499999999</v>
      </c>
      <c r="P184" s="66">
        <f t="shared" si="83"/>
        <v>123869.97228653</v>
      </c>
      <c r="Q184" s="74">
        <f t="shared" si="84"/>
        <v>0</v>
      </c>
      <c r="R184" s="75">
        <f t="shared" si="100"/>
        <v>0</v>
      </c>
      <c r="S184" s="66">
        <f t="shared" si="101"/>
        <v>0</v>
      </c>
      <c r="T184" s="10">
        <f t="shared" si="94"/>
        <v>0.06</v>
      </c>
      <c r="U184" s="74">
        <f t="shared" si="98"/>
        <v>14</v>
      </c>
      <c r="V184" s="74">
        <v>252</v>
      </c>
      <c r="W184" s="70">
        <f t="shared" si="85"/>
        <v>1.0032424069999999</v>
      </c>
      <c r="X184" s="66">
        <f t="shared" si="86"/>
        <v>401.63686523000001</v>
      </c>
      <c r="Y184" s="66">
        <v>0</v>
      </c>
      <c r="Z184" s="67">
        <f t="shared" si="87"/>
        <v>0</v>
      </c>
      <c r="AA184" s="68" t="str">
        <f t="shared" si="95"/>
        <v>A+INCORP J=</v>
      </c>
      <c r="AB184" s="11">
        <f t="shared" si="96"/>
        <v>42850</v>
      </c>
      <c r="AC184" s="3"/>
      <c r="AD184" s="54"/>
      <c r="AE184" s="58">
        <v>41005</v>
      </c>
      <c r="AF184" s="47" t="s">
        <v>117</v>
      </c>
      <c r="AI184" s="1"/>
      <c r="AJ184" s="17">
        <f t="shared" si="108"/>
        <v>44676</v>
      </c>
      <c r="AK184" s="17">
        <f t="shared" si="104"/>
        <v>44673</v>
      </c>
      <c r="AL184" s="17">
        <f t="shared" si="105"/>
        <v>44676</v>
      </c>
      <c r="AM184" s="17">
        <f t="shared" si="106"/>
        <v>44706</v>
      </c>
      <c r="AN184" s="17"/>
      <c r="AO184" s="19">
        <f t="shared" si="107"/>
        <v>22</v>
      </c>
      <c r="GG184" s="1"/>
      <c r="GH184" s="5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5"/>
      <c r="HA184" s="5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40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7"/>
      <c r="JP184" s="1"/>
      <c r="JQ184" s="1"/>
      <c r="JR184" s="1"/>
      <c r="JS184" s="1"/>
      <c r="JT184" s="1"/>
      <c r="JU184" s="1"/>
      <c r="JV184" s="1"/>
      <c r="JW184" s="1"/>
      <c r="JX184" s="1"/>
      <c r="JY184" s="3"/>
      <c r="KA184" s="59"/>
      <c r="KB184" s="23"/>
    </row>
    <row r="185" spans="1:288" x14ac:dyDescent="0.2">
      <c r="A185" s="196">
        <f t="shared" si="88"/>
        <v>42843</v>
      </c>
      <c r="B185" s="66">
        <f t="shared" si="79"/>
        <v>124316.67758288</v>
      </c>
      <c r="C185" s="66">
        <f t="shared" si="102"/>
        <v>123642.36400433</v>
      </c>
      <c r="D185" s="77">
        <f t="shared" si="89"/>
        <v>4809.67</v>
      </c>
      <c r="E185" s="67">
        <f>VLOOKUP(A184,[1]Plan1!$DQ$117:$DS$314,3)</f>
        <v>4821.6899999999996</v>
      </c>
      <c r="F185" s="11">
        <f t="shared" si="90"/>
        <v>42822</v>
      </c>
      <c r="G185" s="73">
        <f t="shared" si="80"/>
        <v>2.4991319570779602E-3</v>
      </c>
      <c r="H185" s="11">
        <f t="shared" si="91"/>
        <v>42850</v>
      </c>
      <c r="I185" s="11">
        <f t="shared" si="81"/>
        <v>42850</v>
      </c>
      <c r="J185" s="1">
        <f t="shared" si="92"/>
        <v>19</v>
      </c>
      <c r="K185" s="1">
        <f t="shared" si="93"/>
        <v>15</v>
      </c>
      <c r="L185" s="66">
        <f t="shared" si="82"/>
        <v>1.0019724800000001</v>
      </c>
      <c r="M185" s="70">
        <f t="shared" si="103"/>
        <v>1.0033000599999999</v>
      </c>
      <c r="N185" s="70">
        <f t="shared" si="97"/>
        <v>1.0145848441542857</v>
      </c>
      <c r="O185" s="66">
        <f t="shared" si="99"/>
        <v>1.0165860900000001</v>
      </c>
      <c r="P185" s="66">
        <f t="shared" si="83"/>
        <v>123886.24609448</v>
      </c>
      <c r="Q185" s="74">
        <f t="shared" si="84"/>
        <v>0</v>
      </c>
      <c r="R185" s="75">
        <f t="shared" si="100"/>
        <v>0</v>
      </c>
      <c r="S185" s="66">
        <f t="shared" si="101"/>
        <v>0</v>
      </c>
      <c r="T185" s="10">
        <f t="shared" si="94"/>
        <v>0.06</v>
      </c>
      <c r="U185" s="74">
        <f t="shared" si="98"/>
        <v>15</v>
      </c>
      <c r="V185" s="74">
        <v>252</v>
      </c>
      <c r="W185" s="70">
        <f t="shared" si="85"/>
        <v>1.0034744090000001</v>
      </c>
      <c r="X185" s="66">
        <f t="shared" si="86"/>
        <v>430.43148839999998</v>
      </c>
      <c r="Y185" s="66">
        <v>0</v>
      </c>
      <c r="Z185" s="67">
        <f t="shared" si="87"/>
        <v>0</v>
      </c>
      <c r="AA185" s="68" t="str">
        <f t="shared" si="95"/>
        <v>A+INCORP J=</v>
      </c>
      <c r="AB185" s="11">
        <f t="shared" si="96"/>
        <v>42850</v>
      </c>
      <c r="AC185" s="3"/>
      <c r="AD185" s="54"/>
      <c r="AE185" s="58">
        <v>41030</v>
      </c>
      <c r="AF185" s="47" t="s">
        <v>119</v>
      </c>
      <c r="AI185" s="1"/>
      <c r="AJ185" s="17">
        <f t="shared" si="108"/>
        <v>44706</v>
      </c>
      <c r="AK185" s="17">
        <f t="shared" si="104"/>
        <v>44705</v>
      </c>
      <c r="AL185" s="17">
        <f t="shared" si="105"/>
        <v>44706</v>
      </c>
      <c r="AM185" s="17">
        <f t="shared" si="106"/>
        <v>44739</v>
      </c>
      <c r="AN185" s="17"/>
      <c r="AO185" s="19">
        <f t="shared" si="107"/>
        <v>22</v>
      </c>
      <c r="GG185" s="1"/>
      <c r="GH185" s="5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5"/>
      <c r="HA185" s="5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40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7"/>
      <c r="JP185" s="1"/>
      <c r="JQ185" s="1"/>
      <c r="JR185" s="1"/>
      <c r="JS185" s="1"/>
      <c r="JT185" s="1"/>
      <c r="JU185" s="1"/>
      <c r="JV185" s="1"/>
      <c r="JW185" s="1"/>
      <c r="JX185" s="1"/>
      <c r="JY185" s="3"/>
      <c r="KA185" s="59"/>
      <c r="KB185" s="23"/>
    </row>
    <row r="186" spans="1:288" x14ac:dyDescent="0.2">
      <c r="A186" s="196">
        <f t="shared" si="88"/>
        <v>42844</v>
      </c>
      <c r="B186" s="66">
        <f t="shared" si="79"/>
        <v>124361.76149686001</v>
      </c>
      <c r="C186" s="66">
        <f t="shared" si="102"/>
        <v>123642.36400433</v>
      </c>
      <c r="D186" s="77">
        <f t="shared" si="89"/>
        <v>4809.67</v>
      </c>
      <c r="E186" s="67">
        <f>VLOOKUP(A185,[1]Plan1!$DQ$117:$DS$314,3)</f>
        <v>4821.6899999999996</v>
      </c>
      <c r="F186" s="11">
        <f t="shared" si="90"/>
        <v>42822</v>
      </c>
      <c r="G186" s="73">
        <f t="shared" si="80"/>
        <v>2.4991319570779602E-3</v>
      </c>
      <c r="H186" s="11">
        <f t="shared" si="91"/>
        <v>42850</v>
      </c>
      <c r="I186" s="11">
        <f t="shared" si="81"/>
        <v>42850</v>
      </c>
      <c r="J186" s="1">
        <f t="shared" si="92"/>
        <v>19</v>
      </c>
      <c r="K186" s="1">
        <f t="shared" si="93"/>
        <v>16</v>
      </c>
      <c r="L186" s="66">
        <f t="shared" si="82"/>
        <v>1.0021041100000001</v>
      </c>
      <c r="M186" s="70">
        <f t="shared" si="103"/>
        <v>1.0033000599999999</v>
      </c>
      <c r="N186" s="70">
        <f t="shared" si="97"/>
        <v>1.0145848441542857</v>
      </c>
      <c r="O186" s="66">
        <f t="shared" si="99"/>
        <v>1.01671964</v>
      </c>
      <c r="P186" s="66">
        <f t="shared" si="83"/>
        <v>123902.52113885</v>
      </c>
      <c r="Q186" s="74">
        <f t="shared" si="84"/>
        <v>0</v>
      </c>
      <c r="R186" s="75">
        <f t="shared" si="100"/>
        <v>0</v>
      </c>
      <c r="S186" s="66">
        <f t="shared" si="101"/>
        <v>0</v>
      </c>
      <c r="T186" s="10">
        <f t="shared" si="94"/>
        <v>0.06</v>
      </c>
      <c r="U186" s="74">
        <f t="shared" si="98"/>
        <v>16</v>
      </c>
      <c r="V186" s="74">
        <v>252</v>
      </c>
      <c r="W186" s="70">
        <f t="shared" si="85"/>
        <v>1.003706465</v>
      </c>
      <c r="X186" s="66">
        <f t="shared" si="86"/>
        <v>459.24035801000002</v>
      </c>
      <c r="Y186" s="66">
        <v>0</v>
      </c>
      <c r="Z186" s="67">
        <f t="shared" si="87"/>
        <v>0</v>
      </c>
      <c r="AA186" s="68" t="str">
        <f t="shared" si="95"/>
        <v>A+INCORP J=</v>
      </c>
      <c r="AB186" s="11">
        <f t="shared" si="96"/>
        <v>42850</v>
      </c>
      <c r="AC186" s="3"/>
      <c r="AD186" s="54"/>
      <c r="AE186" s="58">
        <v>41067</v>
      </c>
      <c r="AF186" s="47" t="s">
        <v>120</v>
      </c>
      <c r="AI186" s="1"/>
      <c r="AJ186" s="17">
        <f t="shared" si="108"/>
        <v>44737</v>
      </c>
      <c r="AK186" s="17">
        <f t="shared" si="104"/>
        <v>44736</v>
      </c>
      <c r="AL186" s="17">
        <f t="shared" si="105"/>
        <v>44739</v>
      </c>
      <c r="AM186" s="17">
        <f t="shared" si="106"/>
        <v>44767</v>
      </c>
      <c r="AN186" s="17"/>
      <c r="AO186" s="19">
        <f t="shared" si="107"/>
        <v>20</v>
      </c>
      <c r="GG186" s="1"/>
      <c r="GH186" s="5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5"/>
      <c r="HA186" s="5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40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7"/>
      <c r="JP186" s="1"/>
      <c r="JQ186" s="1"/>
      <c r="JR186" s="1"/>
      <c r="JS186" s="1"/>
      <c r="JT186" s="1"/>
      <c r="JU186" s="1"/>
      <c r="JV186" s="1"/>
      <c r="JW186" s="1"/>
      <c r="JX186" s="1"/>
      <c r="JY186" s="3"/>
      <c r="KA186" s="59"/>
      <c r="KB186" s="23"/>
    </row>
    <row r="187" spans="1:288" x14ac:dyDescent="0.2">
      <c r="A187" s="196">
        <f t="shared" si="88"/>
        <v>42845</v>
      </c>
      <c r="B187" s="66">
        <f t="shared" si="79"/>
        <v>124406.86337978</v>
      </c>
      <c r="C187" s="66">
        <f t="shared" si="102"/>
        <v>123642.36400433</v>
      </c>
      <c r="D187" s="77">
        <f t="shared" si="89"/>
        <v>4809.67</v>
      </c>
      <c r="E187" s="67">
        <f>VLOOKUP(A186,[1]Plan1!$DQ$117:$DS$314,3)</f>
        <v>4821.6899999999996</v>
      </c>
      <c r="F187" s="11">
        <f t="shared" si="90"/>
        <v>42822</v>
      </c>
      <c r="G187" s="73">
        <f t="shared" si="80"/>
        <v>2.4991319570779602E-3</v>
      </c>
      <c r="H187" s="11">
        <f t="shared" si="91"/>
        <v>42850</v>
      </c>
      <c r="I187" s="11">
        <f t="shared" si="81"/>
        <v>42850</v>
      </c>
      <c r="J187" s="1">
        <f t="shared" si="92"/>
        <v>19</v>
      </c>
      <c r="K187" s="1">
        <f t="shared" si="93"/>
        <v>17</v>
      </c>
      <c r="L187" s="66">
        <f t="shared" si="82"/>
        <v>1.00223577</v>
      </c>
      <c r="M187" s="70">
        <f t="shared" si="103"/>
        <v>1.0033000599999999</v>
      </c>
      <c r="N187" s="70">
        <f t="shared" si="97"/>
        <v>1.0145848441542857</v>
      </c>
      <c r="O187" s="66">
        <f t="shared" si="99"/>
        <v>1.01685322</v>
      </c>
      <c r="P187" s="66">
        <f t="shared" si="83"/>
        <v>123918.7998925</v>
      </c>
      <c r="Q187" s="74">
        <f t="shared" si="84"/>
        <v>0</v>
      </c>
      <c r="R187" s="75">
        <f t="shared" si="100"/>
        <v>0</v>
      </c>
      <c r="S187" s="66">
        <f t="shared" si="101"/>
        <v>0</v>
      </c>
      <c r="T187" s="10">
        <f t="shared" si="94"/>
        <v>0.06</v>
      </c>
      <c r="U187" s="74">
        <f t="shared" si="98"/>
        <v>17</v>
      </c>
      <c r="V187" s="74">
        <v>252</v>
      </c>
      <c r="W187" s="70">
        <f t="shared" si="85"/>
        <v>1.0039385750000001</v>
      </c>
      <c r="X187" s="66">
        <f t="shared" si="86"/>
        <v>488.06348728</v>
      </c>
      <c r="Y187" s="66">
        <v>0</v>
      </c>
      <c r="Z187" s="67">
        <f t="shared" si="87"/>
        <v>0</v>
      </c>
      <c r="AA187" s="68" t="str">
        <f t="shared" si="95"/>
        <v>A+INCORP J=</v>
      </c>
      <c r="AB187" s="11">
        <f t="shared" si="96"/>
        <v>42850</v>
      </c>
      <c r="AC187" s="3"/>
      <c r="AD187" s="54"/>
      <c r="AE187" s="58">
        <v>41159</v>
      </c>
      <c r="AF187" s="47" t="s">
        <v>127</v>
      </c>
      <c r="AI187" s="1"/>
      <c r="AJ187" s="17">
        <f t="shared" si="108"/>
        <v>44767</v>
      </c>
      <c r="AK187" s="17">
        <f t="shared" si="104"/>
        <v>44764</v>
      </c>
      <c r="AL187" s="17">
        <f t="shared" si="105"/>
        <v>44767</v>
      </c>
      <c r="AM187" s="17">
        <f t="shared" si="106"/>
        <v>44798</v>
      </c>
      <c r="AN187" s="17"/>
      <c r="AO187" s="19">
        <f t="shared" si="107"/>
        <v>23</v>
      </c>
      <c r="GG187" s="1"/>
      <c r="GH187" s="5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5"/>
      <c r="HA187" s="5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40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7"/>
      <c r="JP187" s="1"/>
      <c r="JQ187" s="1"/>
      <c r="JR187" s="1"/>
      <c r="JS187" s="1"/>
      <c r="JT187" s="1"/>
      <c r="JU187" s="1"/>
      <c r="JV187" s="1"/>
      <c r="JW187" s="1"/>
      <c r="JX187" s="1"/>
      <c r="JY187" s="3"/>
      <c r="KA187" s="59"/>
      <c r="KB187" s="23"/>
    </row>
    <row r="188" spans="1:288" x14ac:dyDescent="0.2">
      <c r="A188" s="196">
        <f t="shared" si="88"/>
        <v>42846</v>
      </c>
      <c r="B188" s="66">
        <f t="shared" si="79"/>
        <v>124451.98062975</v>
      </c>
      <c r="C188" s="66">
        <f t="shared" si="102"/>
        <v>123642.36400433</v>
      </c>
      <c r="D188" s="77">
        <f t="shared" si="89"/>
        <v>4809.67</v>
      </c>
      <c r="E188" s="67">
        <f>VLOOKUP(A187,[1]Plan1!$DQ$117:$DS$314,3)</f>
        <v>4821.6899999999996</v>
      </c>
      <c r="F188" s="11">
        <f t="shared" si="90"/>
        <v>42822</v>
      </c>
      <c r="G188" s="73">
        <f t="shared" si="80"/>
        <v>2.4991319570779602E-3</v>
      </c>
      <c r="H188" s="11">
        <f t="shared" si="91"/>
        <v>42850</v>
      </c>
      <c r="I188" s="11">
        <f t="shared" si="81"/>
        <v>42850</v>
      </c>
      <c r="J188" s="1">
        <f t="shared" si="92"/>
        <v>19</v>
      </c>
      <c r="K188" s="1">
        <f t="shared" si="93"/>
        <v>18</v>
      </c>
      <c r="L188" s="66">
        <f t="shared" si="82"/>
        <v>1.00236744</v>
      </c>
      <c r="M188" s="70">
        <f t="shared" si="103"/>
        <v>1.0033000599999999</v>
      </c>
      <c r="N188" s="70">
        <f t="shared" si="97"/>
        <v>1.0145848441542857</v>
      </c>
      <c r="O188" s="66">
        <f t="shared" si="99"/>
        <v>1.0169868099999999</v>
      </c>
      <c r="P188" s="66">
        <f t="shared" si="83"/>
        <v>123935.07988256001</v>
      </c>
      <c r="Q188" s="74">
        <f t="shared" si="84"/>
        <v>0</v>
      </c>
      <c r="R188" s="75">
        <f t="shared" si="100"/>
        <v>0</v>
      </c>
      <c r="S188" s="66">
        <f t="shared" si="101"/>
        <v>0</v>
      </c>
      <c r="T188" s="10">
        <f t="shared" si="94"/>
        <v>0.06</v>
      </c>
      <c r="U188" s="74">
        <f t="shared" si="98"/>
        <v>18</v>
      </c>
      <c r="V188" s="74">
        <v>252</v>
      </c>
      <c r="W188" s="70">
        <f t="shared" si="85"/>
        <v>1.004170738</v>
      </c>
      <c r="X188" s="66">
        <f t="shared" si="86"/>
        <v>516.90074718999995</v>
      </c>
      <c r="Y188" s="66">
        <v>0</v>
      </c>
      <c r="Z188" s="67">
        <f t="shared" si="87"/>
        <v>0</v>
      </c>
      <c r="AA188" s="68" t="str">
        <f t="shared" si="95"/>
        <v>A+INCORP J=</v>
      </c>
      <c r="AB188" s="11">
        <f t="shared" si="96"/>
        <v>42850</v>
      </c>
      <c r="AC188" s="3"/>
      <c r="AD188" s="54"/>
      <c r="AE188" s="58">
        <v>41194</v>
      </c>
      <c r="AF188" s="47" t="s">
        <v>129</v>
      </c>
      <c r="AI188" s="1"/>
      <c r="AJ188" s="17">
        <f t="shared" si="108"/>
        <v>44798</v>
      </c>
      <c r="AK188" s="17">
        <f t="shared" si="104"/>
        <v>44797</v>
      </c>
      <c r="AL188" s="17">
        <f t="shared" si="105"/>
        <v>44798</v>
      </c>
      <c r="AM188" s="17">
        <f t="shared" si="106"/>
        <v>44830</v>
      </c>
      <c r="AN188" s="17"/>
      <c r="AO188" s="19">
        <f t="shared" si="107"/>
        <v>21</v>
      </c>
      <c r="GG188" s="1"/>
      <c r="GH188" s="5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5"/>
      <c r="HA188" s="5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40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7"/>
      <c r="JP188" s="1"/>
      <c r="JQ188" s="1"/>
      <c r="JR188" s="1"/>
      <c r="JS188" s="1"/>
      <c r="JT188" s="1"/>
      <c r="JU188" s="1"/>
      <c r="JV188" s="1"/>
      <c r="JW188" s="1"/>
      <c r="JX188" s="1"/>
      <c r="JY188" s="3"/>
      <c r="KA188" s="59"/>
      <c r="KB188" s="23"/>
    </row>
    <row r="189" spans="1:288" x14ac:dyDescent="0.2">
      <c r="A189" s="196">
        <f t="shared" si="88"/>
        <v>42847</v>
      </c>
      <c r="B189" s="66">
        <f t="shared" si="79"/>
        <v>124451.98062975</v>
      </c>
      <c r="C189" s="66">
        <f t="shared" si="102"/>
        <v>123642.36400433</v>
      </c>
      <c r="D189" s="77">
        <f t="shared" si="89"/>
        <v>4809.67</v>
      </c>
      <c r="E189" s="67">
        <f>VLOOKUP(A188,[1]Plan1!$DQ$117:$DS$314,3)</f>
        <v>4821.6899999999996</v>
      </c>
      <c r="F189" s="11">
        <f t="shared" si="90"/>
        <v>42822</v>
      </c>
      <c r="G189" s="73">
        <f t="shared" si="80"/>
        <v>2.4991319570779602E-3</v>
      </c>
      <c r="H189" s="11">
        <f t="shared" si="91"/>
        <v>42850</v>
      </c>
      <c r="I189" s="11">
        <f t="shared" si="81"/>
        <v>42850</v>
      </c>
      <c r="J189" s="1">
        <f t="shared" si="92"/>
        <v>19</v>
      </c>
      <c r="K189" s="1">
        <f t="shared" si="93"/>
        <v>18</v>
      </c>
      <c r="L189" s="66">
        <f t="shared" si="82"/>
        <v>1.00236744</v>
      </c>
      <c r="M189" s="70">
        <f t="shared" si="103"/>
        <v>1.0033000599999999</v>
      </c>
      <c r="N189" s="70">
        <f t="shared" si="97"/>
        <v>1.0145848441542857</v>
      </c>
      <c r="O189" s="66">
        <f t="shared" si="99"/>
        <v>1.0169868099999999</v>
      </c>
      <c r="P189" s="66">
        <f t="shared" si="83"/>
        <v>123935.07988256001</v>
      </c>
      <c r="Q189" s="74">
        <f t="shared" si="84"/>
        <v>0</v>
      </c>
      <c r="R189" s="75">
        <f t="shared" si="100"/>
        <v>0</v>
      </c>
      <c r="S189" s="66">
        <f t="shared" si="101"/>
        <v>0</v>
      </c>
      <c r="T189" s="10">
        <f t="shared" si="94"/>
        <v>0.06</v>
      </c>
      <c r="U189" s="74">
        <f t="shared" si="98"/>
        <v>18</v>
      </c>
      <c r="V189" s="74">
        <v>252</v>
      </c>
      <c r="W189" s="70">
        <f t="shared" si="85"/>
        <v>1.004170738</v>
      </c>
      <c r="X189" s="66">
        <f t="shared" si="86"/>
        <v>516.90074718999995</v>
      </c>
      <c r="Y189" s="66">
        <v>0</v>
      </c>
      <c r="Z189" s="67">
        <f t="shared" si="87"/>
        <v>0</v>
      </c>
      <c r="AA189" s="68" t="str">
        <f t="shared" si="95"/>
        <v>A+INCORP J=</v>
      </c>
      <c r="AB189" s="11">
        <f t="shared" si="96"/>
        <v>42850</v>
      </c>
      <c r="AC189" s="3"/>
      <c r="AD189" s="54"/>
      <c r="AE189" s="58">
        <v>41215</v>
      </c>
      <c r="AF189" s="47" t="s">
        <v>114</v>
      </c>
      <c r="AI189" s="1"/>
      <c r="AJ189" s="17">
        <f t="shared" si="108"/>
        <v>44829</v>
      </c>
      <c r="AK189" s="17">
        <f t="shared" si="104"/>
        <v>44827</v>
      </c>
      <c r="AL189" s="17">
        <f t="shared" si="105"/>
        <v>44830</v>
      </c>
      <c r="AM189" s="17">
        <f t="shared" si="106"/>
        <v>44859</v>
      </c>
      <c r="AN189" s="17"/>
      <c r="AO189" s="19">
        <f t="shared" si="107"/>
        <v>20</v>
      </c>
      <c r="GG189" s="1"/>
      <c r="GH189" s="5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5"/>
      <c r="HA189" s="5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40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7"/>
      <c r="JP189" s="1"/>
      <c r="JQ189" s="1"/>
      <c r="JR189" s="1"/>
      <c r="JS189" s="1"/>
      <c r="JT189" s="1"/>
      <c r="JU189" s="1"/>
      <c r="JV189" s="1"/>
      <c r="JW189" s="1"/>
      <c r="JX189" s="1"/>
      <c r="JY189" s="3"/>
      <c r="KA189" s="59"/>
      <c r="KB189" s="23"/>
    </row>
    <row r="190" spans="1:288" x14ac:dyDescent="0.2">
      <c r="A190" s="196">
        <f t="shared" si="88"/>
        <v>42848</v>
      </c>
      <c r="B190" s="66">
        <f t="shared" si="79"/>
        <v>124451.98062975</v>
      </c>
      <c r="C190" s="66">
        <f t="shared" si="102"/>
        <v>123642.36400433</v>
      </c>
      <c r="D190" s="77">
        <f t="shared" si="89"/>
        <v>4809.67</v>
      </c>
      <c r="E190" s="67">
        <f>VLOOKUP(A189,[1]Plan1!$DQ$117:$DS$314,3)</f>
        <v>4821.6899999999996</v>
      </c>
      <c r="F190" s="11">
        <f t="shared" si="90"/>
        <v>42822</v>
      </c>
      <c r="G190" s="73">
        <f t="shared" si="80"/>
        <v>2.4991319570779602E-3</v>
      </c>
      <c r="H190" s="11">
        <f t="shared" si="91"/>
        <v>42850</v>
      </c>
      <c r="I190" s="11">
        <f t="shared" si="81"/>
        <v>42850</v>
      </c>
      <c r="J190" s="1">
        <f t="shared" si="92"/>
        <v>19</v>
      </c>
      <c r="K190" s="1">
        <f t="shared" si="93"/>
        <v>18</v>
      </c>
      <c r="L190" s="66">
        <f t="shared" si="82"/>
        <v>1.00236744</v>
      </c>
      <c r="M190" s="70">
        <f t="shared" si="103"/>
        <v>1.0033000599999999</v>
      </c>
      <c r="N190" s="70">
        <f t="shared" si="97"/>
        <v>1.0145848441542857</v>
      </c>
      <c r="O190" s="66">
        <f t="shared" si="99"/>
        <v>1.0169868099999999</v>
      </c>
      <c r="P190" s="66">
        <f t="shared" si="83"/>
        <v>123935.07988256001</v>
      </c>
      <c r="Q190" s="74">
        <f t="shared" si="84"/>
        <v>0</v>
      </c>
      <c r="R190" s="75">
        <f t="shared" si="100"/>
        <v>0</v>
      </c>
      <c r="S190" s="66">
        <f t="shared" si="101"/>
        <v>0</v>
      </c>
      <c r="T190" s="10">
        <f t="shared" si="94"/>
        <v>0.06</v>
      </c>
      <c r="U190" s="74">
        <f t="shared" si="98"/>
        <v>18</v>
      </c>
      <c r="V190" s="74">
        <v>252</v>
      </c>
      <c r="W190" s="70">
        <f t="shared" si="85"/>
        <v>1.004170738</v>
      </c>
      <c r="X190" s="66">
        <f t="shared" si="86"/>
        <v>516.90074718999995</v>
      </c>
      <c r="Y190" s="66">
        <v>0</v>
      </c>
      <c r="Z190" s="67">
        <f t="shared" si="87"/>
        <v>0</v>
      </c>
      <c r="AA190" s="68" t="str">
        <f t="shared" si="95"/>
        <v>A+INCORP J=</v>
      </c>
      <c r="AB190" s="11">
        <f t="shared" si="96"/>
        <v>42850</v>
      </c>
      <c r="AC190" s="3"/>
      <c r="AD190" s="54"/>
      <c r="AE190" s="58">
        <v>41228</v>
      </c>
      <c r="AF190" s="47" t="s">
        <v>115</v>
      </c>
      <c r="AI190" s="1"/>
      <c r="AJ190" s="17">
        <f t="shared" si="108"/>
        <v>44859</v>
      </c>
      <c r="AK190" s="17">
        <f t="shared" si="104"/>
        <v>44858</v>
      </c>
      <c r="AL190" s="17">
        <f t="shared" si="105"/>
        <v>44859</v>
      </c>
      <c r="AM190" s="17">
        <f t="shared" si="106"/>
        <v>44890</v>
      </c>
      <c r="AN190" s="17"/>
      <c r="AO190" s="19">
        <f t="shared" si="107"/>
        <v>21</v>
      </c>
      <c r="GG190" s="1"/>
      <c r="GH190" s="5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5"/>
      <c r="HA190" s="5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40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7"/>
      <c r="JP190" s="1"/>
      <c r="JQ190" s="1"/>
      <c r="JR190" s="1"/>
      <c r="JS190" s="1"/>
      <c r="JT190" s="1"/>
      <c r="JU190" s="1"/>
      <c r="JV190" s="1"/>
      <c r="JW190" s="1"/>
      <c r="JX190" s="1"/>
      <c r="JY190" s="3"/>
      <c r="KA190" s="59"/>
      <c r="KB190" s="23"/>
    </row>
    <row r="191" spans="1:288" x14ac:dyDescent="0.2">
      <c r="A191" s="196">
        <f t="shared" si="88"/>
        <v>42849</v>
      </c>
      <c r="B191" s="66">
        <f t="shared" si="79"/>
        <v>124451.98062975</v>
      </c>
      <c r="C191" s="66">
        <f t="shared" si="102"/>
        <v>123642.36400433</v>
      </c>
      <c r="D191" s="77">
        <f t="shared" si="89"/>
        <v>4809.67</v>
      </c>
      <c r="E191" s="67">
        <f>VLOOKUP(A190,[1]Plan1!$DQ$117:$DS$314,3)</f>
        <v>4821.6899999999996</v>
      </c>
      <c r="F191" s="11">
        <f t="shared" si="90"/>
        <v>42822</v>
      </c>
      <c r="G191" s="73">
        <f t="shared" si="80"/>
        <v>2.4991319570779602E-3</v>
      </c>
      <c r="H191" s="11">
        <f t="shared" si="91"/>
        <v>42850</v>
      </c>
      <c r="I191" s="11">
        <f t="shared" si="81"/>
        <v>42850</v>
      </c>
      <c r="J191" s="1">
        <f t="shared" si="92"/>
        <v>19</v>
      </c>
      <c r="K191" s="1">
        <f t="shared" si="93"/>
        <v>18</v>
      </c>
      <c r="L191" s="66">
        <f t="shared" si="82"/>
        <v>1.00236744</v>
      </c>
      <c r="M191" s="70">
        <f t="shared" si="103"/>
        <v>1.0033000599999999</v>
      </c>
      <c r="N191" s="70">
        <f t="shared" si="97"/>
        <v>1.0145848441542857</v>
      </c>
      <c r="O191" s="66">
        <f t="shared" si="99"/>
        <v>1.0169868099999999</v>
      </c>
      <c r="P191" s="66">
        <f t="shared" si="83"/>
        <v>123935.07988256001</v>
      </c>
      <c r="Q191" s="74">
        <f t="shared" si="84"/>
        <v>0</v>
      </c>
      <c r="R191" s="75">
        <f t="shared" si="100"/>
        <v>0</v>
      </c>
      <c r="S191" s="66">
        <f t="shared" si="101"/>
        <v>0</v>
      </c>
      <c r="T191" s="10">
        <f t="shared" si="94"/>
        <v>0.06</v>
      </c>
      <c r="U191" s="74">
        <f t="shared" si="98"/>
        <v>18</v>
      </c>
      <c r="V191" s="74">
        <v>252</v>
      </c>
      <c r="W191" s="70">
        <f t="shared" si="85"/>
        <v>1.004170738</v>
      </c>
      <c r="X191" s="66">
        <f t="shared" si="86"/>
        <v>516.90074718999995</v>
      </c>
      <c r="Y191" s="66">
        <v>0</v>
      </c>
      <c r="Z191" s="67">
        <f t="shared" si="87"/>
        <v>0</v>
      </c>
      <c r="AA191" s="68" t="str">
        <f t="shared" si="95"/>
        <v>A+INCORP J=</v>
      </c>
      <c r="AB191" s="11">
        <f t="shared" si="96"/>
        <v>42850</v>
      </c>
      <c r="AC191" s="3"/>
      <c r="AD191" s="54"/>
      <c r="AE191" s="58">
        <v>41268</v>
      </c>
      <c r="AF191" s="47" t="s">
        <v>121</v>
      </c>
      <c r="AI191" s="1"/>
      <c r="AJ191" s="17">
        <f t="shared" si="108"/>
        <v>44890</v>
      </c>
      <c r="AK191" s="17">
        <f t="shared" si="104"/>
        <v>44889</v>
      </c>
      <c r="AL191" s="17">
        <f t="shared" si="105"/>
        <v>44890</v>
      </c>
      <c r="AM191" s="17">
        <f t="shared" si="106"/>
        <v>44921</v>
      </c>
      <c r="AN191" s="17"/>
      <c r="AO191" s="19">
        <f t="shared" si="107"/>
        <v>21</v>
      </c>
      <c r="GG191" s="1"/>
      <c r="GH191" s="5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5"/>
      <c r="HA191" s="5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40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7"/>
      <c r="JP191" s="1"/>
      <c r="JQ191" s="1"/>
      <c r="JR191" s="1"/>
      <c r="JS191" s="1"/>
      <c r="JT191" s="1"/>
      <c r="JU191" s="1"/>
      <c r="JV191" s="1"/>
      <c r="JW191" s="1"/>
      <c r="JX191" s="1"/>
      <c r="JY191" s="3"/>
      <c r="KA191" s="59"/>
      <c r="KB191" s="23"/>
    </row>
    <row r="192" spans="1:288" x14ac:dyDescent="0.2">
      <c r="A192" s="196">
        <f t="shared" si="88"/>
        <v>42850</v>
      </c>
      <c r="B192" s="66">
        <f t="shared" si="79"/>
        <v>124497.11461607</v>
      </c>
      <c r="C192" s="66">
        <f t="shared" si="102"/>
        <v>123642.36400433</v>
      </c>
      <c r="D192" s="77">
        <f t="shared" si="89"/>
        <v>4809.67</v>
      </c>
      <c r="E192" s="67">
        <f>VLOOKUP(A191,[1]Plan1!$DQ$117:$DS$314,3)</f>
        <v>4821.6899999999996</v>
      </c>
      <c r="F192" s="11">
        <f t="shared" si="90"/>
        <v>42822</v>
      </c>
      <c r="G192" s="73">
        <f t="shared" si="80"/>
        <v>2.4991319570779602E-3</v>
      </c>
      <c r="H192" s="11">
        <f t="shared" si="91"/>
        <v>42880</v>
      </c>
      <c r="I192" s="11">
        <f t="shared" si="81"/>
        <v>42850</v>
      </c>
      <c r="J192" s="1">
        <f t="shared" si="92"/>
        <v>19</v>
      </c>
      <c r="K192" s="1">
        <f t="shared" si="93"/>
        <v>19</v>
      </c>
      <c r="L192" s="66">
        <f t="shared" si="82"/>
        <v>1.0024991299999999</v>
      </c>
      <c r="M192" s="70">
        <f t="shared" si="103"/>
        <v>1.0033000599999999</v>
      </c>
      <c r="N192" s="70">
        <f t="shared" si="97"/>
        <v>1.0145848441542857</v>
      </c>
      <c r="O192" s="66">
        <f t="shared" si="99"/>
        <v>1.0171204199999999</v>
      </c>
      <c r="P192" s="66">
        <f t="shared" si="83"/>
        <v>123951.36234548</v>
      </c>
      <c r="Q192" s="74">
        <f t="shared" si="84"/>
        <v>6</v>
      </c>
      <c r="R192" s="75">
        <f t="shared" si="100"/>
        <v>2.5179152995578234E-2</v>
      </c>
      <c r="S192" s="66">
        <f t="shared" si="101"/>
        <v>3113.21</v>
      </c>
      <c r="T192" s="10">
        <f t="shared" si="94"/>
        <v>0.06</v>
      </c>
      <c r="U192" s="74">
        <f t="shared" si="98"/>
        <v>19</v>
      </c>
      <c r="V192" s="74">
        <v>252</v>
      </c>
      <c r="W192" s="70">
        <f t="shared" si="85"/>
        <v>1.004402955</v>
      </c>
      <c r="X192" s="66">
        <f t="shared" si="86"/>
        <v>545.75227058999997</v>
      </c>
      <c r="Y192" s="66">
        <v>0</v>
      </c>
      <c r="Z192" s="67">
        <f t="shared" si="87"/>
        <v>3658.9622705900001</v>
      </c>
      <c r="AA192" s="68" t="str">
        <f t="shared" si="95"/>
        <v>A+INCORP J=</v>
      </c>
      <c r="AB192" s="11">
        <f t="shared" si="96"/>
        <v>42850</v>
      </c>
      <c r="AC192" s="3"/>
      <c r="AD192" s="54"/>
      <c r="AE192" s="58">
        <v>41275</v>
      </c>
      <c r="AF192" s="47" t="s">
        <v>122</v>
      </c>
      <c r="AI192" s="1"/>
      <c r="AJ192" s="17">
        <f t="shared" si="108"/>
        <v>44920</v>
      </c>
      <c r="AK192" s="17">
        <f t="shared" si="104"/>
        <v>44918</v>
      </c>
      <c r="AL192" s="17">
        <f t="shared" si="105"/>
        <v>44921</v>
      </c>
      <c r="AM192" s="17">
        <f t="shared" si="106"/>
        <v>44951</v>
      </c>
      <c r="AN192" s="17"/>
      <c r="AO192" s="19">
        <f t="shared" si="107"/>
        <v>22</v>
      </c>
      <c r="GG192" s="1"/>
      <c r="GH192" s="5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5"/>
      <c r="HA192" s="5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40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7"/>
      <c r="JP192" s="1"/>
      <c r="JQ192" s="1"/>
      <c r="JR192" s="1"/>
      <c r="JS192" s="1"/>
      <c r="JT192" s="1"/>
      <c r="JU192" s="1"/>
      <c r="JV192" s="1"/>
      <c r="JW192" s="1"/>
      <c r="JX192" s="1"/>
      <c r="JY192" s="3"/>
      <c r="KA192" s="59"/>
      <c r="KB192" s="23"/>
    </row>
    <row r="193" spans="1:288" x14ac:dyDescent="0.2">
      <c r="A193" s="196">
        <f t="shared" si="88"/>
        <v>42851</v>
      </c>
      <c r="B193" s="66">
        <f t="shared" si="79"/>
        <v>121420.06225981</v>
      </c>
      <c r="C193" s="66">
        <f t="shared" si="102"/>
        <v>121383.90461606999</v>
      </c>
      <c r="D193" s="77">
        <f t="shared" si="89"/>
        <v>4821.6899999999996</v>
      </c>
      <c r="E193" s="67">
        <f>VLOOKUP(A192,[1]Plan1!$DQ$117:$DS$314,3)</f>
        <v>4828.4399999999996</v>
      </c>
      <c r="F193" s="11">
        <f t="shared" si="90"/>
        <v>42851</v>
      </c>
      <c r="G193" s="73">
        <f t="shared" si="80"/>
        <v>1.3999240930047119E-3</v>
      </c>
      <c r="H193" s="11">
        <f t="shared" si="91"/>
        <v>42880</v>
      </c>
      <c r="I193" s="11">
        <f t="shared" si="81"/>
        <v>42880</v>
      </c>
      <c r="J193" s="1">
        <f t="shared" si="92"/>
        <v>21</v>
      </c>
      <c r="K193" s="1">
        <f t="shared" si="93"/>
        <v>1</v>
      </c>
      <c r="L193" s="66">
        <f t="shared" si="82"/>
        <v>1.00006661</v>
      </c>
      <c r="M193" s="70">
        <f t="shared" si="103"/>
        <v>1.0024991299999999</v>
      </c>
      <c r="N193" s="70">
        <f t="shared" si="97"/>
        <v>1.0171204235758569</v>
      </c>
      <c r="O193" s="66">
        <f t="shared" si="99"/>
        <v>1.0171881700000001</v>
      </c>
      <c r="P193" s="66">
        <f t="shared" si="83"/>
        <v>121391.98999795</v>
      </c>
      <c r="Q193" s="74">
        <f t="shared" si="84"/>
        <v>0</v>
      </c>
      <c r="R193" s="75">
        <f t="shared" si="100"/>
        <v>0</v>
      </c>
      <c r="S193" s="66">
        <f t="shared" si="101"/>
        <v>0</v>
      </c>
      <c r="T193" s="10">
        <f t="shared" si="94"/>
        <v>0.06</v>
      </c>
      <c r="U193" s="74">
        <f t="shared" si="98"/>
        <v>1</v>
      </c>
      <c r="V193" s="74">
        <v>252</v>
      </c>
      <c r="W193" s="70">
        <f t="shared" si="85"/>
        <v>1.0002312529999999</v>
      </c>
      <c r="X193" s="66">
        <f t="shared" si="86"/>
        <v>28.072261860000001</v>
      </c>
      <c r="Y193" s="66">
        <v>0</v>
      </c>
      <c r="Z193" s="67">
        <f t="shared" si="87"/>
        <v>0</v>
      </c>
      <c r="AA193" s="68" t="str">
        <f t="shared" si="95"/>
        <v>A+INCORP J=</v>
      </c>
      <c r="AB193" s="11">
        <f t="shared" si="96"/>
        <v>42880</v>
      </c>
      <c r="AC193" s="3"/>
      <c r="AD193" s="54"/>
      <c r="AE193" s="58">
        <v>41316</v>
      </c>
      <c r="AF193" s="47" t="s">
        <v>116</v>
      </c>
      <c r="AI193" s="1"/>
      <c r="AJ193" s="17">
        <f t="shared" si="108"/>
        <v>44951</v>
      </c>
      <c r="AK193" s="17">
        <f t="shared" si="104"/>
        <v>44950</v>
      </c>
      <c r="AL193" s="17">
        <f t="shared" si="105"/>
        <v>44951</v>
      </c>
      <c r="AM193" s="17">
        <f t="shared" si="106"/>
        <v>44984</v>
      </c>
      <c r="AN193" s="17"/>
      <c r="AO193" s="19">
        <f t="shared" si="107"/>
        <v>21</v>
      </c>
      <c r="GG193" s="1"/>
      <c r="GH193" s="5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5"/>
      <c r="HA193" s="5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40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7"/>
      <c r="JP193" s="1"/>
      <c r="JQ193" s="1"/>
      <c r="JR193" s="1"/>
      <c r="JS193" s="1"/>
      <c r="JT193" s="1"/>
      <c r="JU193" s="1"/>
      <c r="JV193" s="1"/>
      <c r="JW193" s="1"/>
      <c r="JX193" s="1"/>
      <c r="JY193" s="3"/>
      <c r="KA193" s="59"/>
      <c r="KB193" s="23"/>
    </row>
    <row r="194" spans="1:288" x14ac:dyDescent="0.2">
      <c r="A194" s="196">
        <f t="shared" si="88"/>
        <v>42852</v>
      </c>
      <c r="B194" s="66">
        <f t="shared" si="79"/>
        <v>121456.23250611001</v>
      </c>
      <c r="C194" s="66">
        <f t="shared" si="102"/>
        <v>121383.90461606999</v>
      </c>
      <c r="D194" s="77">
        <f t="shared" si="89"/>
        <v>4821.6899999999996</v>
      </c>
      <c r="E194" s="67">
        <f>VLOOKUP(A193,[1]Plan1!$DQ$117:$DS$314,3)</f>
        <v>4828.4399999999996</v>
      </c>
      <c r="F194" s="11">
        <f t="shared" si="90"/>
        <v>42851</v>
      </c>
      <c r="G194" s="73">
        <f t="shared" si="80"/>
        <v>1.3999240930047119E-3</v>
      </c>
      <c r="H194" s="11">
        <f t="shared" si="91"/>
        <v>42880</v>
      </c>
      <c r="I194" s="11">
        <f t="shared" si="81"/>
        <v>42880</v>
      </c>
      <c r="J194" s="1">
        <f t="shared" si="92"/>
        <v>21</v>
      </c>
      <c r="K194" s="1">
        <f t="shared" si="93"/>
        <v>2</v>
      </c>
      <c r="L194" s="66">
        <f t="shared" si="82"/>
        <v>1.00013324</v>
      </c>
      <c r="M194" s="70">
        <f t="shared" si="103"/>
        <v>1.0024991299999999</v>
      </c>
      <c r="N194" s="70">
        <f t="shared" si="97"/>
        <v>1.0171204235758569</v>
      </c>
      <c r="O194" s="66">
        <f t="shared" si="99"/>
        <v>1.0172559400000001</v>
      </c>
      <c r="P194" s="66">
        <f t="shared" si="83"/>
        <v>121400.07780752001</v>
      </c>
      <c r="Q194" s="74">
        <f t="shared" si="84"/>
        <v>0</v>
      </c>
      <c r="R194" s="75">
        <f t="shared" si="100"/>
        <v>0</v>
      </c>
      <c r="S194" s="66">
        <f t="shared" si="101"/>
        <v>0</v>
      </c>
      <c r="T194" s="10">
        <f t="shared" si="94"/>
        <v>0.06</v>
      </c>
      <c r="U194" s="74">
        <f t="shared" si="98"/>
        <v>2</v>
      </c>
      <c r="V194" s="74">
        <v>252</v>
      </c>
      <c r="W194" s="70">
        <f t="shared" si="85"/>
        <v>1.000462559</v>
      </c>
      <c r="X194" s="66">
        <f t="shared" si="86"/>
        <v>56.154698590000002</v>
      </c>
      <c r="Y194" s="66">
        <v>0</v>
      </c>
      <c r="Z194" s="67">
        <f t="shared" si="87"/>
        <v>0</v>
      </c>
      <c r="AA194" s="68" t="str">
        <f t="shared" si="95"/>
        <v>A+INCORP J=</v>
      </c>
      <c r="AB194" s="11">
        <f t="shared" si="96"/>
        <v>42880</v>
      </c>
      <c r="AC194" s="45"/>
      <c r="AD194" s="54"/>
      <c r="AE194" s="58">
        <v>41317</v>
      </c>
      <c r="AF194" s="47" t="s">
        <v>116</v>
      </c>
      <c r="AI194" s="1"/>
      <c r="AJ194" s="17">
        <f t="shared" si="108"/>
        <v>44982</v>
      </c>
      <c r="AK194" s="17">
        <f t="shared" si="104"/>
        <v>44981</v>
      </c>
      <c r="AL194" s="17">
        <f t="shared" si="105"/>
        <v>44984</v>
      </c>
      <c r="AM194" s="17">
        <f t="shared" si="106"/>
        <v>45012</v>
      </c>
      <c r="AN194" s="17"/>
      <c r="AO194" s="19">
        <f t="shared" si="107"/>
        <v>20</v>
      </c>
      <c r="GG194" s="7"/>
      <c r="GH194" s="51"/>
      <c r="GI194" s="7"/>
      <c r="GJ194" s="7"/>
      <c r="GK194" s="1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51"/>
      <c r="HA194" s="51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1"/>
      <c r="IY194" s="1"/>
      <c r="IZ194" s="40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7"/>
      <c r="JP194" s="1"/>
      <c r="JQ194" s="1"/>
      <c r="JR194" s="1"/>
      <c r="JS194" s="1"/>
      <c r="JT194" s="1"/>
      <c r="JU194" s="1"/>
      <c r="JV194" s="1"/>
      <c r="JW194" s="1"/>
      <c r="JX194" s="1"/>
      <c r="JY194" s="45"/>
      <c r="KA194" s="59"/>
      <c r="KB194" s="23"/>
    </row>
    <row r="195" spans="1:288" x14ac:dyDescent="0.2">
      <c r="A195" s="196">
        <f t="shared" si="88"/>
        <v>42853</v>
      </c>
      <c r="B195" s="66">
        <f t="shared" si="79"/>
        <v>121492.41171386001</v>
      </c>
      <c r="C195" s="66">
        <f t="shared" si="102"/>
        <v>121383.90461606999</v>
      </c>
      <c r="D195" s="77">
        <f t="shared" si="89"/>
        <v>4821.6899999999996</v>
      </c>
      <c r="E195" s="67">
        <f>VLOOKUP(A194,[1]Plan1!$DQ$117:$DS$314,3)</f>
        <v>4828.4399999999996</v>
      </c>
      <c r="F195" s="11">
        <f t="shared" si="90"/>
        <v>42851</v>
      </c>
      <c r="G195" s="73">
        <f t="shared" si="80"/>
        <v>1.3999240930047119E-3</v>
      </c>
      <c r="H195" s="11">
        <f t="shared" si="91"/>
        <v>42880</v>
      </c>
      <c r="I195" s="11">
        <f t="shared" si="81"/>
        <v>42880</v>
      </c>
      <c r="J195" s="1">
        <f t="shared" si="92"/>
        <v>21</v>
      </c>
      <c r="K195" s="1">
        <f t="shared" si="93"/>
        <v>3</v>
      </c>
      <c r="L195" s="66">
        <f t="shared" si="82"/>
        <v>1.0001998599999999</v>
      </c>
      <c r="M195" s="70">
        <f t="shared" si="103"/>
        <v>1.0024991299999999</v>
      </c>
      <c r="N195" s="70">
        <f t="shared" si="97"/>
        <v>1.0171204235758569</v>
      </c>
      <c r="O195" s="66">
        <f t="shared" si="99"/>
        <v>1.0173236999999999</v>
      </c>
      <c r="P195" s="66">
        <f t="shared" si="83"/>
        <v>121408.16440324001</v>
      </c>
      <c r="Q195" s="74">
        <f t="shared" si="84"/>
        <v>0</v>
      </c>
      <c r="R195" s="75">
        <f t="shared" si="100"/>
        <v>0</v>
      </c>
      <c r="S195" s="66">
        <f t="shared" si="101"/>
        <v>0</v>
      </c>
      <c r="T195" s="10">
        <f t="shared" si="94"/>
        <v>0.06</v>
      </c>
      <c r="U195" s="74">
        <f t="shared" si="98"/>
        <v>3</v>
      </c>
      <c r="V195" s="74">
        <v>252</v>
      </c>
      <c r="W195" s="70">
        <f t="shared" si="85"/>
        <v>1.0006939180000001</v>
      </c>
      <c r="X195" s="66">
        <f t="shared" si="86"/>
        <v>84.247310619999993</v>
      </c>
      <c r="Y195" s="66">
        <v>0</v>
      </c>
      <c r="Z195" s="67">
        <f t="shared" si="87"/>
        <v>0</v>
      </c>
      <c r="AA195" s="68" t="str">
        <f t="shared" si="95"/>
        <v>A+INCORP J=</v>
      </c>
      <c r="AB195" s="11">
        <f t="shared" si="96"/>
        <v>42880</v>
      </c>
      <c r="AC195" s="3"/>
      <c r="AD195" s="54"/>
      <c r="AE195" s="58">
        <v>41362</v>
      </c>
      <c r="AF195" s="47" t="s">
        <v>117</v>
      </c>
      <c r="AI195" s="1"/>
      <c r="AJ195" s="17">
        <f t="shared" si="108"/>
        <v>45010</v>
      </c>
      <c r="AK195" s="17">
        <f t="shared" si="104"/>
        <v>45009</v>
      </c>
      <c r="AL195" s="17">
        <f t="shared" si="105"/>
        <v>45012</v>
      </c>
      <c r="AM195" s="17">
        <f t="shared" si="106"/>
        <v>45041</v>
      </c>
      <c r="AN195" s="17"/>
      <c r="AO195" s="19">
        <f t="shared" si="107"/>
        <v>19</v>
      </c>
      <c r="GG195" s="1"/>
      <c r="GH195" s="5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5"/>
      <c r="HA195" s="5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40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7"/>
      <c r="JP195" s="1"/>
      <c r="JQ195" s="1"/>
      <c r="JR195" s="1"/>
      <c r="JS195" s="1"/>
      <c r="JT195" s="1"/>
      <c r="JU195" s="1"/>
      <c r="JV195" s="1"/>
      <c r="JW195" s="1"/>
      <c r="JX195" s="1"/>
      <c r="JY195" s="3"/>
      <c r="KA195" s="59"/>
      <c r="KB195" s="23"/>
    </row>
    <row r="196" spans="1:288" x14ac:dyDescent="0.2">
      <c r="A196" s="196">
        <f t="shared" si="88"/>
        <v>42854</v>
      </c>
      <c r="B196" s="66">
        <f t="shared" si="79"/>
        <v>121528.60364984001</v>
      </c>
      <c r="C196" s="66">
        <f t="shared" si="102"/>
        <v>121383.90461606999</v>
      </c>
      <c r="D196" s="77">
        <f t="shared" si="89"/>
        <v>4821.6899999999996</v>
      </c>
      <c r="E196" s="67">
        <f>VLOOKUP(A195,[1]Plan1!$DQ$117:$DS$314,3)</f>
        <v>4828.4399999999996</v>
      </c>
      <c r="F196" s="11">
        <f t="shared" si="90"/>
        <v>42851</v>
      </c>
      <c r="G196" s="73">
        <f t="shared" si="80"/>
        <v>1.3999240930047119E-3</v>
      </c>
      <c r="H196" s="11">
        <f t="shared" si="91"/>
        <v>42880</v>
      </c>
      <c r="I196" s="11">
        <f t="shared" si="81"/>
        <v>42880</v>
      </c>
      <c r="J196" s="1">
        <f t="shared" si="92"/>
        <v>21</v>
      </c>
      <c r="K196" s="1">
        <f t="shared" si="93"/>
        <v>4</v>
      </c>
      <c r="L196" s="66">
        <f t="shared" si="82"/>
        <v>1.0002664999999999</v>
      </c>
      <c r="M196" s="70">
        <f t="shared" si="103"/>
        <v>1.0024991299999999</v>
      </c>
      <c r="N196" s="70">
        <f t="shared" si="97"/>
        <v>1.0171204235758569</v>
      </c>
      <c r="O196" s="66">
        <f t="shared" si="99"/>
        <v>1.0173914799999999</v>
      </c>
      <c r="P196" s="66">
        <f t="shared" si="83"/>
        <v>121416.25342665</v>
      </c>
      <c r="Q196" s="74">
        <f t="shared" si="84"/>
        <v>0</v>
      </c>
      <c r="R196" s="75">
        <f t="shared" si="100"/>
        <v>0</v>
      </c>
      <c r="S196" s="66">
        <f t="shared" si="101"/>
        <v>0</v>
      </c>
      <c r="T196" s="10">
        <f t="shared" si="94"/>
        <v>0.06</v>
      </c>
      <c r="U196" s="74">
        <f t="shared" si="98"/>
        <v>4</v>
      </c>
      <c r="V196" s="74">
        <v>252</v>
      </c>
      <c r="W196" s="70">
        <f t="shared" si="85"/>
        <v>1.0009253309999999</v>
      </c>
      <c r="X196" s="66">
        <f t="shared" si="86"/>
        <v>112.35022318999999</v>
      </c>
      <c r="Y196" s="66">
        <v>0</v>
      </c>
      <c r="Z196" s="67">
        <f t="shared" si="87"/>
        <v>0</v>
      </c>
      <c r="AA196" s="68" t="str">
        <f t="shared" si="95"/>
        <v>A+INCORP J=</v>
      </c>
      <c r="AB196" s="11">
        <f t="shared" si="96"/>
        <v>42880</v>
      </c>
      <c r="AC196" s="3"/>
      <c r="AD196" s="54"/>
      <c r="AE196" s="58">
        <v>41395</v>
      </c>
      <c r="AF196" s="47" t="s">
        <v>119</v>
      </c>
      <c r="AI196" s="1"/>
      <c r="AJ196" s="17">
        <f t="shared" si="108"/>
        <v>45041</v>
      </c>
      <c r="AK196" s="17">
        <f t="shared" si="104"/>
        <v>45040</v>
      </c>
      <c r="AL196" s="17">
        <f t="shared" si="105"/>
        <v>45041</v>
      </c>
      <c r="AM196" s="17">
        <f t="shared" si="106"/>
        <v>45071</v>
      </c>
      <c r="AN196" s="17"/>
      <c r="AO196" s="19">
        <f t="shared" si="107"/>
        <v>21</v>
      </c>
      <c r="GG196" s="1"/>
      <c r="GH196" s="5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5"/>
      <c r="HA196" s="5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40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7"/>
      <c r="JP196" s="1"/>
      <c r="JQ196" s="1"/>
      <c r="JR196" s="1"/>
      <c r="JS196" s="1"/>
      <c r="JT196" s="1"/>
      <c r="JU196" s="1"/>
      <c r="JV196" s="1"/>
      <c r="JW196" s="1"/>
      <c r="JX196" s="1"/>
      <c r="JY196" s="3"/>
      <c r="KA196" s="59"/>
      <c r="KB196" s="23"/>
    </row>
    <row r="197" spans="1:288" x14ac:dyDescent="0.2">
      <c r="A197" s="196">
        <f t="shared" si="88"/>
        <v>42855</v>
      </c>
      <c r="B197" s="66">
        <f t="shared" si="79"/>
        <v>121528.60364984001</v>
      </c>
      <c r="C197" s="66">
        <f t="shared" si="102"/>
        <v>121383.90461606999</v>
      </c>
      <c r="D197" s="77">
        <f t="shared" si="89"/>
        <v>4821.6899999999996</v>
      </c>
      <c r="E197" s="67">
        <f>VLOOKUP(A196,[1]Plan1!$DQ$117:$DS$314,3)</f>
        <v>4828.4399999999996</v>
      </c>
      <c r="F197" s="11">
        <f t="shared" si="90"/>
        <v>42851</v>
      </c>
      <c r="G197" s="73">
        <f t="shared" si="80"/>
        <v>1.3999240930047119E-3</v>
      </c>
      <c r="H197" s="11">
        <f t="shared" si="91"/>
        <v>42880</v>
      </c>
      <c r="I197" s="11">
        <f t="shared" si="81"/>
        <v>42880</v>
      </c>
      <c r="J197" s="1">
        <f t="shared" si="92"/>
        <v>21</v>
      </c>
      <c r="K197" s="1">
        <f t="shared" si="93"/>
        <v>4</v>
      </c>
      <c r="L197" s="66">
        <f t="shared" si="82"/>
        <v>1.0002664999999999</v>
      </c>
      <c r="M197" s="70">
        <f t="shared" si="103"/>
        <v>1.0024991299999999</v>
      </c>
      <c r="N197" s="70">
        <f t="shared" si="97"/>
        <v>1.0171204235758569</v>
      </c>
      <c r="O197" s="66">
        <f t="shared" si="99"/>
        <v>1.0173914799999999</v>
      </c>
      <c r="P197" s="66">
        <f t="shared" si="83"/>
        <v>121416.25342665</v>
      </c>
      <c r="Q197" s="74">
        <f t="shared" si="84"/>
        <v>0</v>
      </c>
      <c r="R197" s="75">
        <f t="shared" si="100"/>
        <v>0</v>
      </c>
      <c r="S197" s="66">
        <f t="shared" si="101"/>
        <v>0</v>
      </c>
      <c r="T197" s="10">
        <f t="shared" si="94"/>
        <v>0.06</v>
      </c>
      <c r="U197" s="74">
        <f t="shared" si="98"/>
        <v>4</v>
      </c>
      <c r="V197" s="74">
        <v>252</v>
      </c>
      <c r="W197" s="70">
        <f t="shared" si="85"/>
        <v>1.0009253309999999</v>
      </c>
      <c r="X197" s="66">
        <f t="shared" si="86"/>
        <v>112.35022318999999</v>
      </c>
      <c r="Y197" s="66">
        <v>0</v>
      </c>
      <c r="Z197" s="67">
        <f t="shared" si="87"/>
        <v>0</v>
      </c>
      <c r="AA197" s="68" t="str">
        <f t="shared" si="95"/>
        <v>A+INCORP J=</v>
      </c>
      <c r="AB197" s="11">
        <f t="shared" si="96"/>
        <v>42880</v>
      </c>
      <c r="AC197" s="3"/>
      <c r="AD197" s="54"/>
      <c r="AE197" s="58">
        <v>41424</v>
      </c>
      <c r="AF197" s="47" t="s">
        <v>120</v>
      </c>
      <c r="AI197" s="1"/>
      <c r="AJ197" s="17">
        <f t="shared" si="108"/>
        <v>45071</v>
      </c>
      <c r="AK197" s="17">
        <f t="shared" si="104"/>
        <v>45070</v>
      </c>
      <c r="AL197" s="17">
        <f t="shared" si="105"/>
        <v>45071</v>
      </c>
      <c r="AM197" s="17">
        <f t="shared" si="106"/>
        <v>45103</v>
      </c>
      <c r="AN197" s="17"/>
      <c r="AO197" s="19">
        <f t="shared" si="107"/>
        <v>21</v>
      </c>
      <c r="GG197" s="1"/>
      <c r="GH197" s="5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5"/>
      <c r="HA197" s="5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40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7"/>
      <c r="JP197" s="1"/>
      <c r="JQ197" s="1"/>
      <c r="JR197" s="1"/>
      <c r="JS197" s="1"/>
      <c r="JT197" s="1"/>
      <c r="JU197" s="1"/>
      <c r="JV197" s="1"/>
      <c r="JW197" s="1"/>
      <c r="JX197" s="1"/>
      <c r="JY197" s="3"/>
      <c r="KA197" s="59"/>
      <c r="KB197" s="23"/>
    </row>
    <row r="198" spans="1:288" x14ac:dyDescent="0.2">
      <c r="A198" s="196">
        <f t="shared" si="88"/>
        <v>42856</v>
      </c>
      <c r="B198" s="66">
        <f t="shared" si="79"/>
        <v>121528.60364984001</v>
      </c>
      <c r="C198" s="66">
        <f t="shared" si="102"/>
        <v>121383.90461606999</v>
      </c>
      <c r="D198" s="77">
        <f t="shared" si="89"/>
        <v>4821.6899999999996</v>
      </c>
      <c r="E198" s="67">
        <f>VLOOKUP(A197,[1]Plan1!$DQ$117:$DS$314,3)</f>
        <v>4828.4399999999996</v>
      </c>
      <c r="F198" s="11">
        <f t="shared" si="90"/>
        <v>42851</v>
      </c>
      <c r="G198" s="73">
        <f t="shared" si="80"/>
        <v>1.3999240930047119E-3</v>
      </c>
      <c r="H198" s="11">
        <f t="shared" si="91"/>
        <v>42880</v>
      </c>
      <c r="I198" s="11">
        <f t="shared" si="81"/>
        <v>42880</v>
      </c>
      <c r="J198" s="1">
        <f t="shared" si="92"/>
        <v>21</v>
      </c>
      <c r="K198" s="1">
        <f t="shared" si="93"/>
        <v>4</v>
      </c>
      <c r="L198" s="66">
        <f t="shared" si="82"/>
        <v>1.0002664999999999</v>
      </c>
      <c r="M198" s="70">
        <f t="shared" si="103"/>
        <v>1.0024991299999999</v>
      </c>
      <c r="N198" s="70">
        <f t="shared" si="97"/>
        <v>1.0171204235758569</v>
      </c>
      <c r="O198" s="66">
        <f t="shared" si="99"/>
        <v>1.0173914799999999</v>
      </c>
      <c r="P198" s="66">
        <f t="shared" si="83"/>
        <v>121416.25342665</v>
      </c>
      <c r="Q198" s="74">
        <f t="shared" si="84"/>
        <v>0</v>
      </c>
      <c r="R198" s="75">
        <f t="shared" si="100"/>
        <v>0</v>
      </c>
      <c r="S198" s="66">
        <f t="shared" si="101"/>
        <v>0</v>
      </c>
      <c r="T198" s="10">
        <f t="shared" si="94"/>
        <v>0.06</v>
      </c>
      <c r="U198" s="74">
        <f t="shared" si="98"/>
        <v>4</v>
      </c>
      <c r="V198" s="74">
        <v>252</v>
      </c>
      <c r="W198" s="70">
        <f t="shared" si="85"/>
        <v>1.0009253309999999</v>
      </c>
      <c r="X198" s="66">
        <f t="shared" si="86"/>
        <v>112.35022318999999</v>
      </c>
      <c r="Y198" s="66">
        <v>0</v>
      </c>
      <c r="Z198" s="67">
        <f t="shared" si="87"/>
        <v>0</v>
      </c>
      <c r="AA198" s="68" t="str">
        <f t="shared" si="95"/>
        <v>A+INCORP J=</v>
      </c>
      <c r="AB198" s="11">
        <f t="shared" si="96"/>
        <v>42880</v>
      </c>
      <c r="AC198" s="3"/>
      <c r="AD198" s="54"/>
      <c r="AE198" s="58">
        <v>41593</v>
      </c>
      <c r="AF198" s="47" t="s">
        <v>115</v>
      </c>
      <c r="AI198" s="1"/>
      <c r="AJ198" s="17">
        <f t="shared" si="108"/>
        <v>45102</v>
      </c>
      <c r="AK198" s="17">
        <f t="shared" si="104"/>
        <v>45100</v>
      </c>
      <c r="AL198" s="17">
        <f t="shared" si="105"/>
        <v>45103</v>
      </c>
      <c r="AM198" s="17">
        <f t="shared" si="106"/>
        <v>45132</v>
      </c>
      <c r="AN198" s="17"/>
      <c r="AO198" s="19">
        <f t="shared" si="107"/>
        <v>21</v>
      </c>
      <c r="GG198" s="1"/>
      <c r="GH198" s="5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5"/>
      <c r="HA198" s="5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40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7"/>
      <c r="JP198" s="1"/>
      <c r="JQ198" s="1"/>
      <c r="JR198" s="1"/>
      <c r="JS198" s="1"/>
      <c r="JT198" s="1"/>
      <c r="JU198" s="1"/>
      <c r="JV198" s="1"/>
      <c r="JW198" s="1"/>
      <c r="JX198" s="1"/>
      <c r="JY198" s="3"/>
      <c r="KA198" s="59"/>
      <c r="KB198" s="23"/>
    </row>
    <row r="199" spans="1:288" x14ac:dyDescent="0.2">
      <c r="A199" s="196">
        <f t="shared" si="88"/>
        <v>42857</v>
      </c>
      <c r="B199" s="66">
        <f t="shared" si="79"/>
        <v>121528.60364984001</v>
      </c>
      <c r="C199" s="66">
        <f t="shared" si="102"/>
        <v>121383.90461606999</v>
      </c>
      <c r="D199" s="77">
        <f t="shared" si="89"/>
        <v>4821.6899999999996</v>
      </c>
      <c r="E199" s="67">
        <f>VLOOKUP(A198,[1]Plan1!$DQ$117:$DS$314,3)</f>
        <v>4828.4399999999996</v>
      </c>
      <c r="F199" s="11">
        <f t="shared" si="90"/>
        <v>42851</v>
      </c>
      <c r="G199" s="73">
        <f t="shared" si="80"/>
        <v>1.3999240930047119E-3</v>
      </c>
      <c r="H199" s="11">
        <f t="shared" si="91"/>
        <v>42880</v>
      </c>
      <c r="I199" s="11">
        <f t="shared" si="81"/>
        <v>42880</v>
      </c>
      <c r="J199" s="1">
        <f t="shared" si="92"/>
        <v>21</v>
      </c>
      <c r="K199" s="1">
        <f t="shared" si="93"/>
        <v>4</v>
      </c>
      <c r="L199" s="66">
        <f t="shared" si="82"/>
        <v>1.0002664999999999</v>
      </c>
      <c r="M199" s="70">
        <f t="shared" si="103"/>
        <v>1.0024991299999999</v>
      </c>
      <c r="N199" s="70">
        <f t="shared" si="97"/>
        <v>1.0171204235758569</v>
      </c>
      <c r="O199" s="66">
        <f t="shared" si="99"/>
        <v>1.0173914799999999</v>
      </c>
      <c r="P199" s="66">
        <f t="shared" si="83"/>
        <v>121416.25342665</v>
      </c>
      <c r="Q199" s="74">
        <f t="shared" si="84"/>
        <v>0</v>
      </c>
      <c r="R199" s="75">
        <f t="shared" si="100"/>
        <v>0</v>
      </c>
      <c r="S199" s="66">
        <f t="shared" si="101"/>
        <v>0</v>
      </c>
      <c r="T199" s="10">
        <f t="shared" si="94"/>
        <v>0.06</v>
      </c>
      <c r="U199" s="74">
        <f t="shared" si="98"/>
        <v>4</v>
      </c>
      <c r="V199" s="74">
        <v>252</v>
      </c>
      <c r="W199" s="70">
        <f t="shared" si="85"/>
        <v>1.0009253309999999</v>
      </c>
      <c r="X199" s="66">
        <f t="shared" si="86"/>
        <v>112.35022318999999</v>
      </c>
      <c r="Y199" s="66">
        <v>0</v>
      </c>
      <c r="Z199" s="67">
        <f t="shared" si="87"/>
        <v>0</v>
      </c>
      <c r="AA199" s="68" t="str">
        <f t="shared" si="95"/>
        <v>A+INCORP J=</v>
      </c>
      <c r="AB199" s="11">
        <f t="shared" si="96"/>
        <v>42880</v>
      </c>
      <c r="AC199" s="3"/>
      <c r="AD199" s="54"/>
      <c r="AE199" s="58">
        <v>41633</v>
      </c>
      <c r="AF199" s="47" t="s">
        <v>121</v>
      </c>
      <c r="AI199" s="1"/>
      <c r="AJ199" s="17">
        <f t="shared" si="108"/>
        <v>45132</v>
      </c>
      <c r="AK199" s="17">
        <f t="shared" si="104"/>
        <v>45131</v>
      </c>
      <c r="AL199" s="17">
        <f t="shared" si="105"/>
        <v>45132</v>
      </c>
      <c r="AM199" s="17">
        <f t="shared" si="106"/>
        <v>45163</v>
      </c>
      <c r="AN199" s="17"/>
      <c r="AO199" s="19">
        <f t="shared" si="107"/>
        <v>23</v>
      </c>
      <c r="GG199" s="1"/>
      <c r="GH199" s="5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5"/>
      <c r="HA199" s="5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40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7"/>
      <c r="JP199" s="1"/>
      <c r="JQ199" s="1"/>
      <c r="JR199" s="1"/>
      <c r="JS199" s="1"/>
      <c r="JT199" s="1"/>
      <c r="JU199" s="1"/>
      <c r="JV199" s="1"/>
      <c r="JW199" s="1"/>
      <c r="JX199" s="1"/>
      <c r="JY199" s="3"/>
      <c r="KA199" s="59"/>
      <c r="KB199" s="23"/>
    </row>
    <row r="200" spans="1:288" x14ac:dyDescent="0.2">
      <c r="A200" s="196">
        <f t="shared" si="88"/>
        <v>42858</v>
      </c>
      <c r="B200" s="66">
        <f t="shared" si="79"/>
        <v>121564.80467130001</v>
      </c>
      <c r="C200" s="66">
        <f t="shared" si="102"/>
        <v>121383.90461606999</v>
      </c>
      <c r="D200" s="77">
        <f t="shared" si="89"/>
        <v>4821.6899999999996</v>
      </c>
      <c r="E200" s="67">
        <f>VLOOKUP(A199,[1]Plan1!$DQ$117:$DS$314,3)</f>
        <v>4828.4399999999996</v>
      </c>
      <c r="F200" s="11">
        <f t="shared" si="90"/>
        <v>42851</v>
      </c>
      <c r="G200" s="73">
        <f t="shared" si="80"/>
        <v>1.3999240930047119E-3</v>
      </c>
      <c r="H200" s="11">
        <f t="shared" si="91"/>
        <v>42880</v>
      </c>
      <c r="I200" s="11">
        <f t="shared" si="81"/>
        <v>42880</v>
      </c>
      <c r="J200" s="1">
        <f t="shared" si="92"/>
        <v>21</v>
      </c>
      <c r="K200" s="1">
        <f t="shared" si="93"/>
        <v>5</v>
      </c>
      <c r="L200" s="66">
        <f t="shared" si="82"/>
        <v>1.00033313</v>
      </c>
      <c r="M200" s="70">
        <f t="shared" si="103"/>
        <v>1.0024991299999999</v>
      </c>
      <c r="N200" s="70">
        <f t="shared" si="97"/>
        <v>1.0171204235758569</v>
      </c>
      <c r="O200" s="66">
        <f t="shared" si="99"/>
        <v>1.0174592499999999</v>
      </c>
      <c r="P200" s="66">
        <f t="shared" si="83"/>
        <v>121424.34123621001</v>
      </c>
      <c r="Q200" s="74">
        <f t="shared" si="84"/>
        <v>0</v>
      </c>
      <c r="R200" s="75">
        <f t="shared" si="100"/>
        <v>0</v>
      </c>
      <c r="S200" s="66">
        <f t="shared" si="101"/>
        <v>0</v>
      </c>
      <c r="T200" s="10">
        <f t="shared" si="94"/>
        <v>0.06</v>
      </c>
      <c r="U200" s="74">
        <f t="shared" si="98"/>
        <v>5</v>
      </c>
      <c r="V200" s="74">
        <v>252</v>
      </c>
      <c r="W200" s="70">
        <f t="shared" si="85"/>
        <v>1.001156798</v>
      </c>
      <c r="X200" s="66">
        <f t="shared" si="86"/>
        <v>140.46343508999999</v>
      </c>
      <c r="Y200" s="66">
        <v>0</v>
      </c>
      <c r="Z200" s="67">
        <f t="shared" si="87"/>
        <v>0</v>
      </c>
      <c r="AA200" s="68" t="str">
        <f t="shared" si="95"/>
        <v>A+INCORP J=</v>
      </c>
      <c r="AB200" s="11">
        <f t="shared" si="96"/>
        <v>42880</v>
      </c>
      <c r="AC200" s="3"/>
      <c r="AD200" s="54"/>
      <c r="AE200" s="58">
        <v>41640</v>
      </c>
      <c r="AF200" s="47" t="s">
        <v>122</v>
      </c>
      <c r="AI200" s="1"/>
      <c r="AJ200" s="17">
        <f t="shared" si="108"/>
        <v>45163</v>
      </c>
      <c r="AK200" s="17">
        <f t="shared" si="104"/>
        <v>45162</v>
      </c>
      <c r="AL200" s="17">
        <f t="shared" si="105"/>
        <v>45163</v>
      </c>
      <c r="AM200" s="17">
        <f t="shared" si="106"/>
        <v>45194</v>
      </c>
      <c r="AN200" s="17"/>
      <c r="AO200" s="19">
        <f t="shared" si="107"/>
        <v>20</v>
      </c>
      <c r="GG200" s="1"/>
      <c r="GH200" s="5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5"/>
      <c r="HA200" s="5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40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7"/>
      <c r="JP200" s="1"/>
      <c r="JQ200" s="1"/>
      <c r="JR200" s="1"/>
      <c r="JS200" s="1"/>
      <c r="JT200" s="1"/>
      <c r="JU200" s="1"/>
      <c r="JV200" s="1"/>
      <c r="JW200" s="1"/>
      <c r="JX200" s="1"/>
      <c r="JY200" s="3"/>
      <c r="KA200" s="59"/>
      <c r="KB200" s="23"/>
    </row>
    <row r="201" spans="1:288" x14ac:dyDescent="0.2">
      <c r="A201" s="196">
        <f t="shared" si="88"/>
        <v>42859</v>
      </c>
      <c r="B201" s="66">
        <f t="shared" si="79"/>
        <v>121601.01708832</v>
      </c>
      <c r="C201" s="66">
        <f t="shared" si="102"/>
        <v>121383.90461606999</v>
      </c>
      <c r="D201" s="77">
        <f t="shared" si="89"/>
        <v>4821.6899999999996</v>
      </c>
      <c r="E201" s="67">
        <f>VLOOKUP(A200,[1]Plan1!$DQ$117:$DS$314,3)</f>
        <v>4828.4399999999996</v>
      </c>
      <c r="F201" s="11">
        <f t="shared" si="90"/>
        <v>42851</v>
      </c>
      <c r="G201" s="73">
        <f t="shared" si="80"/>
        <v>1.3999240930047119E-3</v>
      </c>
      <c r="H201" s="11">
        <f t="shared" si="91"/>
        <v>42880</v>
      </c>
      <c r="I201" s="11">
        <f t="shared" si="81"/>
        <v>42880</v>
      </c>
      <c r="J201" s="1">
        <f t="shared" si="92"/>
        <v>21</v>
      </c>
      <c r="K201" s="1">
        <f t="shared" si="93"/>
        <v>6</v>
      </c>
      <c r="L201" s="66">
        <f t="shared" si="82"/>
        <v>1.00039977</v>
      </c>
      <c r="M201" s="70">
        <f t="shared" si="103"/>
        <v>1.0024991299999999</v>
      </c>
      <c r="N201" s="70">
        <f t="shared" si="97"/>
        <v>1.0171204235758569</v>
      </c>
      <c r="O201" s="66">
        <f t="shared" si="99"/>
        <v>1.0175270300000001</v>
      </c>
      <c r="P201" s="66">
        <f t="shared" si="83"/>
        <v>121432.43025961</v>
      </c>
      <c r="Q201" s="74">
        <f t="shared" si="84"/>
        <v>0</v>
      </c>
      <c r="R201" s="75">
        <f t="shared" si="100"/>
        <v>0</v>
      </c>
      <c r="S201" s="66">
        <f t="shared" si="101"/>
        <v>0</v>
      </c>
      <c r="T201" s="10">
        <f t="shared" si="94"/>
        <v>0.06</v>
      </c>
      <c r="U201" s="74">
        <f t="shared" si="98"/>
        <v>6</v>
      </c>
      <c r="V201" s="74">
        <v>252</v>
      </c>
      <c r="W201" s="70">
        <f t="shared" si="85"/>
        <v>1.0013883180000001</v>
      </c>
      <c r="X201" s="66">
        <f t="shared" si="86"/>
        <v>168.58682870999999</v>
      </c>
      <c r="Y201" s="66">
        <v>0</v>
      </c>
      <c r="Z201" s="67">
        <f t="shared" si="87"/>
        <v>0</v>
      </c>
      <c r="AA201" s="68" t="str">
        <f t="shared" si="95"/>
        <v>A+INCORP J=</v>
      </c>
      <c r="AB201" s="11">
        <f t="shared" si="96"/>
        <v>42880</v>
      </c>
      <c r="AC201" s="3"/>
      <c r="AD201" s="54"/>
      <c r="AE201" s="58">
        <v>41701</v>
      </c>
      <c r="AF201" s="47" t="s">
        <v>116</v>
      </c>
      <c r="AI201" s="1"/>
      <c r="AJ201" s="17">
        <f t="shared" si="108"/>
        <v>45194</v>
      </c>
      <c r="AK201" s="17">
        <f t="shared" si="104"/>
        <v>45191</v>
      </c>
      <c r="AL201" s="17">
        <f t="shared" si="105"/>
        <v>45194</v>
      </c>
      <c r="AM201" s="17">
        <f t="shared" si="106"/>
        <v>45224</v>
      </c>
      <c r="AN201" s="17"/>
      <c r="AO201" s="19">
        <f t="shared" si="107"/>
        <v>21</v>
      </c>
      <c r="GG201" s="1"/>
      <c r="GH201" s="5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5"/>
      <c r="HA201" s="5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40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7"/>
      <c r="JP201" s="1"/>
      <c r="JQ201" s="1"/>
      <c r="JR201" s="1"/>
      <c r="JS201" s="1"/>
      <c r="JT201" s="1"/>
      <c r="JU201" s="1"/>
      <c r="JV201" s="1"/>
      <c r="JW201" s="1"/>
      <c r="JX201" s="1"/>
      <c r="JY201" s="3"/>
      <c r="KA201" s="59"/>
      <c r="KB201" s="23"/>
    </row>
    <row r="202" spans="1:288" x14ac:dyDescent="0.2">
      <c r="A202" s="196">
        <f t="shared" si="88"/>
        <v>42860</v>
      </c>
      <c r="B202" s="66">
        <f t="shared" ref="B202:B265" si="109">(P202+X202)</f>
        <v>121637.24090304</v>
      </c>
      <c r="C202" s="66">
        <f t="shared" si="102"/>
        <v>121383.90461606999</v>
      </c>
      <c r="D202" s="77">
        <f t="shared" si="89"/>
        <v>4821.6899999999996</v>
      </c>
      <c r="E202" s="67">
        <f>VLOOKUP(A201,[1]Plan1!$DQ$117:$DS$314,3)</f>
        <v>4828.4399999999996</v>
      </c>
      <c r="F202" s="11">
        <f t="shared" si="90"/>
        <v>42851</v>
      </c>
      <c r="G202" s="73">
        <f t="shared" ref="G202:G265" si="110">(E202/D202)-1</f>
        <v>1.3999240930047119E-3</v>
      </c>
      <c r="H202" s="11">
        <f t="shared" si="91"/>
        <v>42880</v>
      </c>
      <c r="I202" s="11">
        <f t="shared" ref="I202:I265" si="111">IF(A202&gt;I201,H202,I201)</f>
        <v>42880</v>
      </c>
      <c r="J202" s="1">
        <f t="shared" si="92"/>
        <v>21</v>
      </c>
      <c r="K202" s="1">
        <f t="shared" si="93"/>
        <v>7</v>
      </c>
      <c r="L202" s="66">
        <f t="shared" ref="L202:L265" si="112">TRUNC((E202/D202)^TRUNC((K202/J202),9),8)</f>
        <v>1.00046642</v>
      </c>
      <c r="M202" s="70">
        <f t="shared" si="103"/>
        <v>1.0024991299999999</v>
      </c>
      <c r="N202" s="70">
        <f t="shared" si="97"/>
        <v>1.0171204235758569</v>
      </c>
      <c r="O202" s="66">
        <f t="shared" si="99"/>
        <v>1.01759482</v>
      </c>
      <c r="P202" s="66">
        <f t="shared" ref="P202:P265" si="113">TRUNC(C202*L202,8)</f>
        <v>121440.52049686</v>
      </c>
      <c r="Q202" s="74">
        <f t="shared" ref="Q202:Q265" si="114">IF(VLOOKUP(A202,AE$10:AM$114,9)=VLOOKUP(A201,AE$10:AM$114,9),0,VLOOKUP(A202,AE$10:AM$114,9))</f>
        <v>0</v>
      </c>
      <c r="R202" s="75">
        <f t="shared" si="100"/>
        <v>0</v>
      </c>
      <c r="S202" s="66">
        <f t="shared" si="101"/>
        <v>0</v>
      </c>
      <c r="T202" s="10">
        <f t="shared" si="94"/>
        <v>0.06</v>
      </c>
      <c r="U202" s="74">
        <f t="shared" si="98"/>
        <v>7</v>
      </c>
      <c r="V202" s="74">
        <v>252</v>
      </c>
      <c r="W202" s="70">
        <f t="shared" ref="W202:W265" si="115">ROUND((1+T202)^TRUNC((U202/V202),9),9)</f>
        <v>1.001619891</v>
      </c>
      <c r="X202" s="66">
        <f t="shared" ref="X202:X265" si="116">TRUNC((P202*(W202-1)),8)</f>
        <v>196.72040618</v>
      </c>
      <c r="Y202" s="66">
        <v>0</v>
      </c>
      <c r="Z202" s="67">
        <f t="shared" ref="Z202:Z265" si="117">IF(S202&gt;0,S202+X202,0)</f>
        <v>0</v>
      </c>
      <c r="AA202" s="68" t="str">
        <f t="shared" si="95"/>
        <v>A+INCORP J=</v>
      </c>
      <c r="AB202" s="11">
        <f t="shared" si="96"/>
        <v>42880</v>
      </c>
      <c r="AC202" s="3"/>
      <c r="AD202" s="54"/>
      <c r="AE202" s="58">
        <v>41702</v>
      </c>
      <c r="AF202" s="47" t="s">
        <v>116</v>
      </c>
      <c r="AI202" s="1"/>
      <c r="AJ202" s="17">
        <f t="shared" si="108"/>
        <v>45224</v>
      </c>
      <c r="AK202" s="17">
        <f t="shared" si="104"/>
        <v>45223</v>
      </c>
      <c r="AL202" s="17">
        <f t="shared" si="105"/>
        <v>45224</v>
      </c>
      <c r="AM202" s="17">
        <f t="shared" si="106"/>
        <v>45257</v>
      </c>
      <c r="AN202" s="17"/>
      <c r="AO202" s="19">
        <f t="shared" si="107"/>
        <v>21</v>
      </c>
      <c r="GG202" s="1"/>
      <c r="GH202" s="5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5"/>
      <c r="HA202" s="5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40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7"/>
      <c r="JP202" s="1"/>
      <c r="JQ202" s="1"/>
      <c r="JR202" s="1"/>
      <c r="JS202" s="1"/>
      <c r="JT202" s="1"/>
      <c r="JU202" s="1"/>
      <c r="JV202" s="1"/>
      <c r="JW202" s="1"/>
      <c r="JX202" s="1"/>
      <c r="JY202" s="3"/>
      <c r="KA202" s="59"/>
      <c r="KB202" s="23"/>
    </row>
    <row r="203" spans="1:288" x14ac:dyDescent="0.2">
      <c r="A203" s="196">
        <f t="shared" ref="A203:A266" si="118">(A202+1)</f>
        <v>42861</v>
      </c>
      <c r="B203" s="66">
        <f t="shared" si="109"/>
        <v>121673.47514439</v>
      </c>
      <c r="C203" s="66">
        <f t="shared" si="102"/>
        <v>121383.90461606999</v>
      </c>
      <c r="D203" s="77">
        <f t="shared" ref="D203:D266" si="119">IF(E203=E202,D202,E202)</f>
        <v>4821.6899999999996</v>
      </c>
      <c r="E203" s="67">
        <f>VLOOKUP(A202,[1]Plan1!$DQ$117:$DS$314,3)</f>
        <v>4828.4399999999996</v>
      </c>
      <c r="F203" s="11">
        <f t="shared" ref="F203:F266" si="120">IF(D203=D202,F202,A203)</f>
        <v>42851</v>
      </c>
      <c r="G203" s="73">
        <f t="shared" si="110"/>
        <v>1.3999240930047119E-3</v>
      </c>
      <c r="H203" s="11">
        <f t="shared" ref="H203:H266" si="121">IF(DAY(A203)=25,VLOOKUP(A203,AJ$118:AP$450,4),H202)</f>
        <v>42880</v>
      </c>
      <c r="I203" s="11">
        <f t="shared" si="111"/>
        <v>42880</v>
      </c>
      <c r="J203" s="1">
        <f t="shared" ref="J203:J266" si="122">IF(I203=I202,J202,NETWORKDAYS(I202,I203,$AE$118:$AE$502)-1)</f>
        <v>21</v>
      </c>
      <c r="K203" s="1">
        <f t="shared" ref="K203:K266" si="123">(J203-(NETWORKDAYS(A203,I203,AE$118:AE$502)-1))</f>
        <v>8</v>
      </c>
      <c r="L203" s="66">
        <f t="shared" si="112"/>
        <v>1.0005330699999999</v>
      </c>
      <c r="M203" s="70">
        <f t="shared" si="103"/>
        <v>1.0024991299999999</v>
      </c>
      <c r="N203" s="70">
        <f t="shared" si="97"/>
        <v>1.0171204235758569</v>
      </c>
      <c r="O203" s="66">
        <f t="shared" si="99"/>
        <v>1.0176626099999999</v>
      </c>
      <c r="P203" s="66">
        <f t="shared" si="113"/>
        <v>121448.6107341</v>
      </c>
      <c r="Q203" s="74">
        <f t="shared" si="114"/>
        <v>0</v>
      </c>
      <c r="R203" s="75">
        <f t="shared" si="100"/>
        <v>0</v>
      </c>
      <c r="S203" s="66">
        <f t="shared" si="101"/>
        <v>0</v>
      </c>
      <c r="T203" s="10">
        <f t="shared" ref="T203:T266" si="124">IF(Q202&gt;0,VLOOKUP(A202,$AE$11:$AH$20,4),T202)</f>
        <v>0.06</v>
      </c>
      <c r="U203" s="74">
        <f t="shared" si="98"/>
        <v>8</v>
      </c>
      <c r="V203" s="74">
        <v>252</v>
      </c>
      <c r="W203" s="70">
        <f t="shared" si="115"/>
        <v>1.0018515189999999</v>
      </c>
      <c r="X203" s="66">
        <f t="shared" si="116"/>
        <v>224.86441029</v>
      </c>
      <c r="Y203" s="66">
        <v>0</v>
      </c>
      <c r="Z203" s="67">
        <f t="shared" si="117"/>
        <v>0</v>
      </c>
      <c r="AA203" s="68" t="str">
        <f t="shared" ref="AA203:AA266" si="125">IF($Q202&gt;0,VLOOKUP($A202,$AE$10:$AO$114,($AN$7)+1),AA202)</f>
        <v>A+INCORP J=</v>
      </c>
      <c r="AB203" s="11">
        <f t="shared" ref="AB203:AB266" si="126">IF($Q202&gt;0,VLOOKUP($A202,$AE$10:$AO$114,($AO$7)+1),AB202)</f>
        <v>42880</v>
      </c>
      <c r="AC203" s="3"/>
      <c r="AD203" s="54"/>
      <c r="AE203" s="58">
        <v>41747</v>
      </c>
      <c r="AF203" s="47" t="s">
        <v>117</v>
      </c>
      <c r="AI203" s="1"/>
      <c r="AJ203" s="17">
        <f t="shared" si="108"/>
        <v>45255</v>
      </c>
      <c r="AK203" s="17">
        <f t="shared" si="104"/>
        <v>45254</v>
      </c>
      <c r="AL203" s="17">
        <f t="shared" si="105"/>
        <v>45257</v>
      </c>
      <c r="AM203" s="17">
        <f t="shared" si="106"/>
        <v>45286</v>
      </c>
      <c r="AN203" s="17"/>
      <c r="AO203" s="19">
        <f t="shared" si="107"/>
        <v>20</v>
      </c>
      <c r="GG203" s="1"/>
      <c r="GH203" s="5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5"/>
      <c r="HA203" s="5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40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7"/>
      <c r="JP203" s="1"/>
      <c r="JQ203" s="1"/>
      <c r="JR203" s="1"/>
      <c r="JS203" s="1"/>
      <c r="JT203" s="1"/>
      <c r="JU203" s="1"/>
      <c r="JV203" s="1"/>
      <c r="JW203" s="1"/>
      <c r="JX203" s="1"/>
      <c r="JY203" s="3"/>
      <c r="KA203" s="59"/>
      <c r="KB203" s="23"/>
    </row>
    <row r="204" spans="1:288" x14ac:dyDescent="0.2">
      <c r="A204" s="196">
        <f t="shared" si="118"/>
        <v>42862</v>
      </c>
      <c r="B204" s="66">
        <f t="shared" si="109"/>
        <v>121673.47514439</v>
      </c>
      <c r="C204" s="66">
        <f t="shared" si="102"/>
        <v>121383.90461606999</v>
      </c>
      <c r="D204" s="77">
        <f t="shared" si="119"/>
        <v>4821.6899999999996</v>
      </c>
      <c r="E204" s="67">
        <f>VLOOKUP(A203,[1]Plan1!$DQ$117:$DS$314,3)</f>
        <v>4828.4399999999996</v>
      </c>
      <c r="F204" s="11">
        <f t="shared" si="120"/>
        <v>42851</v>
      </c>
      <c r="G204" s="73">
        <f t="shared" si="110"/>
        <v>1.3999240930047119E-3</v>
      </c>
      <c r="H204" s="11">
        <f t="shared" si="121"/>
        <v>42880</v>
      </c>
      <c r="I204" s="11">
        <f t="shared" si="111"/>
        <v>42880</v>
      </c>
      <c r="J204" s="1">
        <f t="shared" si="122"/>
        <v>21</v>
      </c>
      <c r="K204" s="1">
        <f t="shared" si="123"/>
        <v>8</v>
      </c>
      <c r="L204" s="66">
        <f t="shared" si="112"/>
        <v>1.0005330699999999</v>
      </c>
      <c r="M204" s="70">
        <f t="shared" si="103"/>
        <v>1.0024991299999999</v>
      </c>
      <c r="N204" s="70">
        <f t="shared" si="97"/>
        <v>1.0171204235758569</v>
      </c>
      <c r="O204" s="66">
        <f t="shared" si="99"/>
        <v>1.0176626099999999</v>
      </c>
      <c r="P204" s="66">
        <f t="shared" si="113"/>
        <v>121448.6107341</v>
      </c>
      <c r="Q204" s="74">
        <f t="shared" si="114"/>
        <v>0</v>
      </c>
      <c r="R204" s="75">
        <f t="shared" si="100"/>
        <v>0</v>
      </c>
      <c r="S204" s="66">
        <f t="shared" si="101"/>
        <v>0</v>
      </c>
      <c r="T204" s="10">
        <f t="shared" si="124"/>
        <v>0.06</v>
      </c>
      <c r="U204" s="74">
        <f t="shared" si="98"/>
        <v>8</v>
      </c>
      <c r="V204" s="74">
        <v>252</v>
      </c>
      <c r="W204" s="70">
        <f t="shared" si="115"/>
        <v>1.0018515189999999</v>
      </c>
      <c r="X204" s="66">
        <f t="shared" si="116"/>
        <v>224.86441029</v>
      </c>
      <c r="Y204" s="66">
        <v>0</v>
      </c>
      <c r="Z204" s="67">
        <f t="shared" si="117"/>
        <v>0</v>
      </c>
      <c r="AA204" s="68" t="str">
        <f t="shared" si="125"/>
        <v>A+INCORP J=</v>
      </c>
      <c r="AB204" s="11">
        <f t="shared" si="126"/>
        <v>42880</v>
      </c>
      <c r="AC204" s="3"/>
      <c r="AD204" s="54"/>
      <c r="AE204" s="58">
        <v>41750</v>
      </c>
      <c r="AF204" s="47" t="s">
        <v>118</v>
      </c>
      <c r="AI204" s="1"/>
      <c r="AJ204" s="17">
        <f t="shared" si="108"/>
        <v>45285</v>
      </c>
      <c r="AK204" s="17">
        <f t="shared" si="104"/>
        <v>45282</v>
      </c>
      <c r="AL204" s="17">
        <f t="shared" si="105"/>
        <v>45286</v>
      </c>
      <c r="AM204" s="17">
        <f t="shared" si="106"/>
        <v>45316</v>
      </c>
      <c r="AN204" s="17"/>
      <c r="AO204" s="19">
        <f t="shared" si="107"/>
        <v>21</v>
      </c>
      <c r="GG204" s="1"/>
      <c r="GH204" s="5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5"/>
      <c r="HA204" s="5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40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7"/>
      <c r="JP204" s="1"/>
      <c r="JQ204" s="1"/>
      <c r="JR204" s="1"/>
      <c r="JS204" s="1"/>
      <c r="JT204" s="1"/>
      <c r="JU204" s="1"/>
      <c r="JV204" s="1"/>
      <c r="JW204" s="1"/>
      <c r="JX204" s="1"/>
      <c r="JY204" s="3"/>
      <c r="KA204" s="59"/>
      <c r="KB204" s="23"/>
    </row>
    <row r="205" spans="1:288" x14ac:dyDescent="0.2">
      <c r="A205" s="196">
        <f t="shared" si="118"/>
        <v>42863</v>
      </c>
      <c r="B205" s="66">
        <f t="shared" si="109"/>
        <v>121673.47514439</v>
      </c>
      <c r="C205" s="66">
        <f t="shared" si="102"/>
        <v>121383.90461606999</v>
      </c>
      <c r="D205" s="77">
        <f t="shared" si="119"/>
        <v>4821.6899999999996</v>
      </c>
      <c r="E205" s="67">
        <f>VLOOKUP(A204,[1]Plan1!$DQ$117:$DS$314,3)</f>
        <v>4828.4399999999996</v>
      </c>
      <c r="F205" s="11">
        <f t="shared" si="120"/>
        <v>42851</v>
      </c>
      <c r="G205" s="73">
        <f t="shared" si="110"/>
        <v>1.3999240930047119E-3</v>
      </c>
      <c r="H205" s="11">
        <f t="shared" si="121"/>
        <v>42880</v>
      </c>
      <c r="I205" s="11">
        <f t="shared" si="111"/>
        <v>42880</v>
      </c>
      <c r="J205" s="1">
        <f t="shared" si="122"/>
        <v>21</v>
      </c>
      <c r="K205" s="1">
        <f t="shared" si="123"/>
        <v>8</v>
      </c>
      <c r="L205" s="66">
        <f t="shared" si="112"/>
        <v>1.0005330699999999</v>
      </c>
      <c r="M205" s="70">
        <f t="shared" si="103"/>
        <v>1.0024991299999999</v>
      </c>
      <c r="N205" s="70">
        <f t="shared" si="97"/>
        <v>1.0171204235758569</v>
      </c>
      <c r="O205" s="66">
        <f t="shared" si="99"/>
        <v>1.0176626099999999</v>
      </c>
      <c r="P205" s="66">
        <f t="shared" si="113"/>
        <v>121448.6107341</v>
      </c>
      <c r="Q205" s="74">
        <f t="shared" si="114"/>
        <v>0</v>
      </c>
      <c r="R205" s="75">
        <f t="shared" si="100"/>
        <v>0</v>
      </c>
      <c r="S205" s="66">
        <f t="shared" si="101"/>
        <v>0</v>
      </c>
      <c r="T205" s="10">
        <f t="shared" si="124"/>
        <v>0.06</v>
      </c>
      <c r="U205" s="74">
        <f t="shared" si="98"/>
        <v>8</v>
      </c>
      <c r="V205" s="74">
        <v>252</v>
      </c>
      <c r="W205" s="70">
        <f t="shared" si="115"/>
        <v>1.0018515189999999</v>
      </c>
      <c r="X205" s="66">
        <f t="shared" si="116"/>
        <v>224.86441029</v>
      </c>
      <c r="Y205" s="66">
        <v>0</v>
      </c>
      <c r="Z205" s="67">
        <f t="shared" si="117"/>
        <v>0</v>
      </c>
      <c r="AA205" s="68" t="str">
        <f t="shared" si="125"/>
        <v>A+INCORP J=</v>
      </c>
      <c r="AB205" s="11">
        <f t="shared" si="126"/>
        <v>42880</v>
      </c>
      <c r="AC205" s="3"/>
      <c r="AD205" s="54"/>
      <c r="AE205" s="58">
        <v>41760</v>
      </c>
      <c r="AF205" s="47" t="s">
        <v>119</v>
      </c>
      <c r="AI205" s="1"/>
      <c r="AJ205" s="17">
        <f t="shared" si="108"/>
        <v>45316</v>
      </c>
      <c r="AK205" s="17">
        <f t="shared" si="104"/>
        <v>45315</v>
      </c>
      <c r="AL205" s="17">
        <f t="shared" si="105"/>
        <v>45316</v>
      </c>
      <c r="AM205" s="17">
        <f t="shared" si="106"/>
        <v>45348</v>
      </c>
      <c r="AN205" s="17"/>
      <c r="AO205" s="19">
        <f t="shared" si="107"/>
        <v>20</v>
      </c>
      <c r="GG205" s="1"/>
      <c r="GH205" s="5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5"/>
      <c r="HA205" s="5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40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7"/>
      <c r="JP205" s="1"/>
      <c r="JQ205" s="1"/>
      <c r="JR205" s="1"/>
      <c r="JS205" s="1"/>
      <c r="JT205" s="1"/>
      <c r="JU205" s="1"/>
      <c r="JV205" s="1"/>
      <c r="JW205" s="1"/>
      <c r="JX205" s="1"/>
      <c r="JY205" s="3"/>
      <c r="KA205" s="59"/>
      <c r="KB205" s="23"/>
    </row>
    <row r="206" spans="1:288" x14ac:dyDescent="0.2">
      <c r="A206" s="196">
        <f t="shared" si="118"/>
        <v>42864</v>
      </c>
      <c r="B206" s="66">
        <f t="shared" si="109"/>
        <v>121709.71944934</v>
      </c>
      <c r="C206" s="66">
        <f t="shared" si="102"/>
        <v>121383.90461606999</v>
      </c>
      <c r="D206" s="77">
        <f t="shared" si="119"/>
        <v>4821.6899999999996</v>
      </c>
      <c r="E206" s="67">
        <f>VLOOKUP(A205,[1]Plan1!$DQ$117:$DS$314,3)</f>
        <v>4828.4399999999996</v>
      </c>
      <c r="F206" s="11">
        <f t="shared" si="120"/>
        <v>42851</v>
      </c>
      <c r="G206" s="73">
        <f t="shared" si="110"/>
        <v>1.3999240930047119E-3</v>
      </c>
      <c r="H206" s="11">
        <f t="shared" si="121"/>
        <v>42880</v>
      </c>
      <c r="I206" s="11">
        <f t="shared" si="111"/>
        <v>42880</v>
      </c>
      <c r="J206" s="1">
        <f t="shared" si="122"/>
        <v>21</v>
      </c>
      <c r="K206" s="1">
        <f t="shared" si="123"/>
        <v>9</v>
      </c>
      <c r="L206" s="66">
        <f t="shared" si="112"/>
        <v>1.0005997200000001</v>
      </c>
      <c r="M206" s="70">
        <f t="shared" si="103"/>
        <v>1.0024991299999999</v>
      </c>
      <c r="N206" s="70">
        <f t="shared" si="97"/>
        <v>1.0171204235758569</v>
      </c>
      <c r="O206" s="66">
        <f t="shared" si="99"/>
        <v>1.01773041</v>
      </c>
      <c r="P206" s="66">
        <f t="shared" si="113"/>
        <v>121456.70097134</v>
      </c>
      <c r="Q206" s="74">
        <f t="shared" si="114"/>
        <v>0</v>
      </c>
      <c r="R206" s="75">
        <f t="shared" si="100"/>
        <v>0</v>
      </c>
      <c r="S206" s="66">
        <f t="shared" si="101"/>
        <v>0</v>
      </c>
      <c r="T206" s="10">
        <f t="shared" si="124"/>
        <v>0.06</v>
      </c>
      <c r="U206" s="74">
        <f t="shared" si="98"/>
        <v>9</v>
      </c>
      <c r="V206" s="74">
        <v>252</v>
      </c>
      <c r="W206" s="70">
        <f t="shared" si="115"/>
        <v>1.0020831990000001</v>
      </c>
      <c r="X206" s="66">
        <f t="shared" si="116"/>
        <v>253.01847799999999</v>
      </c>
      <c r="Y206" s="66">
        <v>0</v>
      </c>
      <c r="Z206" s="67">
        <f t="shared" si="117"/>
        <v>0</v>
      </c>
      <c r="AA206" s="68" t="str">
        <f t="shared" si="125"/>
        <v>A+INCORP J=</v>
      </c>
      <c r="AB206" s="11">
        <f t="shared" si="126"/>
        <v>42880</v>
      </c>
      <c r="AC206" s="3"/>
      <c r="AD206" s="54"/>
      <c r="AE206" s="58">
        <v>41809</v>
      </c>
      <c r="AF206" s="47" t="s">
        <v>120</v>
      </c>
      <c r="AI206" s="1"/>
      <c r="AJ206" s="17">
        <f t="shared" si="108"/>
        <v>45347</v>
      </c>
      <c r="AK206" s="17">
        <f t="shared" si="104"/>
        <v>45345</v>
      </c>
      <c r="AL206" s="17">
        <f t="shared" si="105"/>
        <v>45348</v>
      </c>
      <c r="AM206" s="17">
        <f t="shared" si="106"/>
        <v>45376</v>
      </c>
      <c r="AN206" s="17"/>
      <c r="AO206" s="19">
        <f t="shared" si="107"/>
        <v>20</v>
      </c>
      <c r="GG206" s="1"/>
      <c r="GH206" s="5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5"/>
      <c r="HA206" s="5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40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7"/>
      <c r="JP206" s="1"/>
      <c r="JQ206" s="1"/>
      <c r="JR206" s="1"/>
      <c r="JS206" s="1"/>
      <c r="JT206" s="1"/>
      <c r="JU206" s="1"/>
      <c r="JV206" s="1"/>
      <c r="JW206" s="1"/>
      <c r="JX206" s="1"/>
      <c r="JY206" s="3"/>
      <c r="KA206" s="59"/>
      <c r="KB206" s="23"/>
    </row>
    <row r="207" spans="1:288" x14ac:dyDescent="0.2">
      <c r="A207" s="196">
        <f t="shared" si="118"/>
        <v>42865</v>
      </c>
      <c r="B207" s="66">
        <f t="shared" si="109"/>
        <v>121745.9754002</v>
      </c>
      <c r="C207" s="66">
        <f t="shared" si="102"/>
        <v>121383.90461606999</v>
      </c>
      <c r="D207" s="77">
        <f t="shared" si="119"/>
        <v>4821.6899999999996</v>
      </c>
      <c r="E207" s="67">
        <f>VLOOKUP(A206,[1]Plan1!$DQ$117:$DS$314,3)</f>
        <v>4828.4399999999996</v>
      </c>
      <c r="F207" s="11">
        <f t="shared" si="120"/>
        <v>42851</v>
      </c>
      <c r="G207" s="73">
        <f t="shared" si="110"/>
        <v>1.3999240930047119E-3</v>
      </c>
      <c r="H207" s="11">
        <f t="shared" si="121"/>
        <v>42880</v>
      </c>
      <c r="I207" s="11">
        <f t="shared" si="111"/>
        <v>42880</v>
      </c>
      <c r="J207" s="1">
        <f t="shared" si="122"/>
        <v>21</v>
      </c>
      <c r="K207" s="1">
        <f t="shared" si="123"/>
        <v>10</v>
      </c>
      <c r="L207" s="66">
        <f t="shared" si="112"/>
        <v>1.00066638</v>
      </c>
      <c r="M207" s="70">
        <f t="shared" si="103"/>
        <v>1.0024991299999999</v>
      </c>
      <c r="N207" s="70">
        <f t="shared" si="97"/>
        <v>1.0171204235758569</v>
      </c>
      <c r="O207" s="66">
        <f t="shared" si="99"/>
        <v>1.01779821</v>
      </c>
      <c r="P207" s="66">
        <f t="shared" si="113"/>
        <v>121464.79242242</v>
      </c>
      <c r="Q207" s="74">
        <f t="shared" si="114"/>
        <v>0</v>
      </c>
      <c r="R207" s="75">
        <f t="shared" si="100"/>
        <v>0</v>
      </c>
      <c r="S207" s="66">
        <f t="shared" si="101"/>
        <v>0</v>
      </c>
      <c r="T207" s="10">
        <f t="shared" si="124"/>
        <v>0.06</v>
      </c>
      <c r="U207" s="74">
        <f t="shared" si="98"/>
        <v>10</v>
      </c>
      <c r="V207" s="74">
        <v>252</v>
      </c>
      <c r="W207" s="70">
        <f t="shared" si="115"/>
        <v>1.0023149339999999</v>
      </c>
      <c r="X207" s="66">
        <f t="shared" si="116"/>
        <v>281.18297777999999</v>
      </c>
      <c r="Y207" s="66">
        <v>0</v>
      </c>
      <c r="Z207" s="67">
        <f t="shared" si="117"/>
        <v>0</v>
      </c>
      <c r="AA207" s="68" t="str">
        <f t="shared" si="125"/>
        <v>A+INCORP J=</v>
      </c>
      <c r="AB207" s="11">
        <f t="shared" si="126"/>
        <v>42880</v>
      </c>
      <c r="AC207" s="3"/>
      <c r="AD207" s="54"/>
      <c r="AE207" s="58">
        <v>41998</v>
      </c>
      <c r="AF207" s="47" t="s">
        <v>121</v>
      </c>
      <c r="AI207" s="1"/>
      <c r="AJ207" s="17">
        <f t="shared" si="108"/>
        <v>45376</v>
      </c>
      <c r="AK207" s="17">
        <f t="shared" si="104"/>
        <v>45373</v>
      </c>
      <c r="AL207" s="17">
        <f t="shared" si="105"/>
        <v>45376</v>
      </c>
      <c r="AM207" s="17">
        <f t="shared" si="106"/>
        <v>45407</v>
      </c>
      <c r="AN207" s="17"/>
      <c r="AO207" s="19">
        <f t="shared" si="107"/>
        <v>22</v>
      </c>
      <c r="GG207" s="1"/>
      <c r="GH207" s="5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5"/>
      <c r="HA207" s="5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40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7"/>
      <c r="JP207" s="1"/>
      <c r="JQ207" s="1"/>
      <c r="JR207" s="1"/>
      <c r="JS207" s="1"/>
      <c r="JT207" s="1"/>
      <c r="JU207" s="1"/>
      <c r="JV207" s="1"/>
      <c r="JW207" s="1"/>
      <c r="JX207" s="1"/>
      <c r="JY207" s="3"/>
      <c r="KA207" s="59"/>
      <c r="KB207" s="23"/>
    </row>
    <row r="208" spans="1:288" x14ac:dyDescent="0.2">
      <c r="A208" s="196">
        <f t="shared" si="118"/>
        <v>42866</v>
      </c>
      <c r="B208" s="66">
        <f t="shared" si="109"/>
        <v>121782.2414178</v>
      </c>
      <c r="C208" s="66">
        <f t="shared" si="102"/>
        <v>121383.90461606999</v>
      </c>
      <c r="D208" s="77">
        <f t="shared" si="119"/>
        <v>4821.6899999999996</v>
      </c>
      <c r="E208" s="67">
        <f>VLOOKUP(A207,[1]Plan1!$DQ$117:$DS$314,3)</f>
        <v>4828.4399999999996</v>
      </c>
      <c r="F208" s="11">
        <f t="shared" si="120"/>
        <v>42851</v>
      </c>
      <c r="G208" s="73">
        <f t="shared" si="110"/>
        <v>1.3999240930047119E-3</v>
      </c>
      <c r="H208" s="11">
        <f t="shared" si="121"/>
        <v>42880</v>
      </c>
      <c r="I208" s="11">
        <f t="shared" si="111"/>
        <v>42880</v>
      </c>
      <c r="J208" s="1">
        <f t="shared" si="122"/>
        <v>21</v>
      </c>
      <c r="K208" s="1">
        <f t="shared" si="123"/>
        <v>11</v>
      </c>
      <c r="L208" s="66">
        <f t="shared" si="112"/>
        <v>1.0007330400000001</v>
      </c>
      <c r="M208" s="70">
        <f t="shared" si="103"/>
        <v>1.0024991299999999</v>
      </c>
      <c r="N208" s="70">
        <f t="shared" si="97"/>
        <v>1.0171204235758569</v>
      </c>
      <c r="O208" s="66">
        <f t="shared" si="99"/>
        <v>1.0178660100000001</v>
      </c>
      <c r="P208" s="66">
        <f t="shared" si="113"/>
        <v>121472.88387351</v>
      </c>
      <c r="Q208" s="74">
        <f t="shared" si="114"/>
        <v>0</v>
      </c>
      <c r="R208" s="75">
        <f t="shared" si="100"/>
        <v>0</v>
      </c>
      <c r="S208" s="66">
        <f t="shared" si="101"/>
        <v>0</v>
      </c>
      <c r="T208" s="10">
        <f t="shared" si="124"/>
        <v>0.06</v>
      </c>
      <c r="U208" s="74">
        <f t="shared" si="98"/>
        <v>11</v>
      </c>
      <c r="V208" s="74">
        <v>252</v>
      </c>
      <c r="W208" s="70">
        <f t="shared" si="115"/>
        <v>1.0025467210000001</v>
      </c>
      <c r="X208" s="66">
        <f t="shared" si="116"/>
        <v>309.35754429000002</v>
      </c>
      <c r="Y208" s="66">
        <v>0</v>
      </c>
      <c r="Z208" s="67">
        <f t="shared" si="117"/>
        <v>0</v>
      </c>
      <c r="AA208" s="68" t="str">
        <f t="shared" si="125"/>
        <v>A+INCORP J=</v>
      </c>
      <c r="AB208" s="11">
        <f t="shared" si="126"/>
        <v>42880</v>
      </c>
      <c r="AC208" s="3"/>
      <c r="AD208" s="54"/>
      <c r="AE208" s="58">
        <v>42005</v>
      </c>
      <c r="AF208" s="47" t="s">
        <v>122</v>
      </c>
      <c r="AI208" s="1"/>
      <c r="AJ208" s="17">
        <f t="shared" si="108"/>
        <v>45407</v>
      </c>
      <c r="AK208" s="17">
        <f t="shared" si="104"/>
        <v>45406</v>
      </c>
      <c r="AL208" s="17">
        <f t="shared" si="105"/>
        <v>45407</v>
      </c>
      <c r="AM208" s="17">
        <f t="shared" si="106"/>
        <v>45439</v>
      </c>
      <c r="AN208" s="17"/>
      <c r="AO208" s="19">
        <f t="shared" si="107"/>
        <v>21</v>
      </c>
      <c r="GG208" s="1"/>
      <c r="GH208" s="5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5"/>
      <c r="HA208" s="5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40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7"/>
      <c r="JP208" s="1"/>
      <c r="JQ208" s="1"/>
      <c r="JR208" s="1"/>
      <c r="JS208" s="1"/>
      <c r="JT208" s="1"/>
      <c r="JU208" s="1"/>
      <c r="JV208" s="1"/>
      <c r="JW208" s="1"/>
      <c r="JX208" s="1"/>
      <c r="JY208" s="3"/>
      <c r="KA208" s="59"/>
      <c r="KB208" s="23"/>
    </row>
    <row r="209" spans="1:288" x14ac:dyDescent="0.2">
      <c r="A209" s="196">
        <f t="shared" si="118"/>
        <v>42867</v>
      </c>
      <c r="B209" s="66">
        <f t="shared" si="109"/>
        <v>121818.51908504</v>
      </c>
      <c r="C209" s="66">
        <f t="shared" si="102"/>
        <v>121383.90461606999</v>
      </c>
      <c r="D209" s="77">
        <f t="shared" si="119"/>
        <v>4821.6899999999996</v>
      </c>
      <c r="E209" s="67">
        <f>VLOOKUP(A208,[1]Plan1!$DQ$117:$DS$314,3)</f>
        <v>4828.4399999999996</v>
      </c>
      <c r="F209" s="11">
        <f t="shared" si="120"/>
        <v>42851</v>
      </c>
      <c r="G209" s="73">
        <f t="shared" si="110"/>
        <v>1.3999240930047119E-3</v>
      </c>
      <c r="H209" s="11">
        <f t="shared" si="121"/>
        <v>42880</v>
      </c>
      <c r="I209" s="11">
        <f t="shared" si="111"/>
        <v>42880</v>
      </c>
      <c r="J209" s="1">
        <f t="shared" si="122"/>
        <v>21</v>
      </c>
      <c r="K209" s="1">
        <f t="shared" si="123"/>
        <v>12</v>
      </c>
      <c r="L209" s="66">
        <f t="shared" si="112"/>
        <v>1.0007997099999999</v>
      </c>
      <c r="M209" s="70">
        <f t="shared" si="103"/>
        <v>1.0024991299999999</v>
      </c>
      <c r="N209" s="70">
        <f t="shared" si="97"/>
        <v>1.0171204235758569</v>
      </c>
      <c r="O209" s="66">
        <f t="shared" si="99"/>
        <v>1.0179338200000001</v>
      </c>
      <c r="P209" s="66">
        <f t="shared" si="113"/>
        <v>121480.97653843</v>
      </c>
      <c r="Q209" s="74">
        <f t="shared" si="114"/>
        <v>0</v>
      </c>
      <c r="R209" s="75">
        <f t="shared" si="100"/>
        <v>0</v>
      </c>
      <c r="S209" s="66">
        <f t="shared" si="101"/>
        <v>0</v>
      </c>
      <c r="T209" s="10">
        <f t="shared" si="124"/>
        <v>0.06</v>
      </c>
      <c r="U209" s="74">
        <f t="shared" si="98"/>
        <v>12</v>
      </c>
      <c r="V209" s="74">
        <v>252</v>
      </c>
      <c r="W209" s="70">
        <f t="shared" si="115"/>
        <v>1.0027785629999999</v>
      </c>
      <c r="X209" s="66">
        <f t="shared" si="116"/>
        <v>337.54254660999999</v>
      </c>
      <c r="Y209" s="66">
        <v>0</v>
      </c>
      <c r="Z209" s="67">
        <f t="shared" si="117"/>
        <v>0</v>
      </c>
      <c r="AA209" s="68" t="str">
        <f t="shared" si="125"/>
        <v>A+INCORP J=</v>
      </c>
      <c r="AB209" s="11">
        <f t="shared" si="126"/>
        <v>42880</v>
      </c>
      <c r="AC209" s="3"/>
      <c r="AD209" s="54"/>
      <c r="AE209" s="58">
        <v>42051</v>
      </c>
      <c r="AF209" s="47" t="s">
        <v>116</v>
      </c>
      <c r="AI209" s="1"/>
      <c r="AJ209" s="17">
        <f t="shared" si="108"/>
        <v>45437</v>
      </c>
      <c r="AK209" s="17">
        <f t="shared" si="104"/>
        <v>45436</v>
      </c>
      <c r="AL209" s="17">
        <f t="shared" si="105"/>
        <v>45439</v>
      </c>
      <c r="AM209" s="17">
        <f t="shared" si="106"/>
        <v>45468</v>
      </c>
      <c r="AN209" s="17"/>
      <c r="AO209" s="19">
        <f t="shared" si="107"/>
        <v>20</v>
      </c>
      <c r="GG209" s="1"/>
      <c r="GH209" s="5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5"/>
      <c r="HA209" s="5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40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7"/>
      <c r="JP209" s="1"/>
      <c r="JQ209" s="1"/>
      <c r="JR209" s="1"/>
      <c r="JS209" s="1"/>
      <c r="JT209" s="1"/>
      <c r="JU209" s="1"/>
      <c r="JV209" s="1"/>
      <c r="JW209" s="1"/>
      <c r="JX209" s="1"/>
      <c r="JY209" s="3"/>
      <c r="KA209" s="59"/>
      <c r="KB209" s="23"/>
    </row>
    <row r="210" spans="1:288" x14ac:dyDescent="0.2">
      <c r="A210" s="196">
        <f t="shared" si="118"/>
        <v>42868</v>
      </c>
      <c r="B210" s="66">
        <f t="shared" si="109"/>
        <v>121854.80694364</v>
      </c>
      <c r="C210" s="66">
        <f t="shared" si="102"/>
        <v>121383.90461606999</v>
      </c>
      <c r="D210" s="77">
        <f t="shared" si="119"/>
        <v>4821.6899999999996</v>
      </c>
      <c r="E210" s="67">
        <f>VLOOKUP(A209,[1]Plan1!$DQ$117:$DS$314,3)</f>
        <v>4828.4399999999996</v>
      </c>
      <c r="F210" s="11">
        <f t="shared" si="120"/>
        <v>42851</v>
      </c>
      <c r="G210" s="73">
        <f t="shared" si="110"/>
        <v>1.3999240930047119E-3</v>
      </c>
      <c r="H210" s="11">
        <f t="shared" si="121"/>
        <v>42880</v>
      </c>
      <c r="I210" s="11">
        <f t="shared" si="111"/>
        <v>42880</v>
      </c>
      <c r="J210" s="1">
        <f t="shared" si="122"/>
        <v>21</v>
      </c>
      <c r="K210" s="1">
        <f t="shared" si="123"/>
        <v>13</v>
      </c>
      <c r="L210" s="66">
        <f t="shared" si="112"/>
        <v>1.0008663799999999</v>
      </c>
      <c r="M210" s="70">
        <f t="shared" si="103"/>
        <v>1.0024991299999999</v>
      </c>
      <c r="N210" s="70">
        <f t="shared" si="97"/>
        <v>1.0171204235758569</v>
      </c>
      <c r="O210" s="66">
        <f t="shared" si="99"/>
        <v>1.0180016300000001</v>
      </c>
      <c r="P210" s="66">
        <f t="shared" si="113"/>
        <v>121489.06920334999</v>
      </c>
      <c r="Q210" s="74">
        <f t="shared" si="114"/>
        <v>0</v>
      </c>
      <c r="R210" s="75">
        <f t="shared" si="100"/>
        <v>0</v>
      </c>
      <c r="S210" s="66">
        <f t="shared" si="101"/>
        <v>0</v>
      </c>
      <c r="T210" s="10">
        <f t="shared" si="124"/>
        <v>0.06</v>
      </c>
      <c r="U210" s="74">
        <f t="shared" si="98"/>
        <v>13</v>
      </c>
      <c r="V210" s="74">
        <v>252</v>
      </c>
      <c r="W210" s="70">
        <f t="shared" si="115"/>
        <v>1.0030104580000001</v>
      </c>
      <c r="X210" s="66">
        <f t="shared" si="116"/>
        <v>365.73774028999998</v>
      </c>
      <c r="Y210" s="66">
        <v>0</v>
      </c>
      <c r="Z210" s="67">
        <f t="shared" si="117"/>
        <v>0</v>
      </c>
      <c r="AA210" s="68" t="str">
        <f t="shared" si="125"/>
        <v>A+INCORP J=</v>
      </c>
      <c r="AB210" s="11">
        <f t="shared" si="126"/>
        <v>42880</v>
      </c>
      <c r="AC210" s="3"/>
      <c r="AD210" s="54"/>
      <c r="AE210" s="58">
        <v>42052</v>
      </c>
      <c r="AF210" s="47" t="s">
        <v>116</v>
      </c>
      <c r="AI210" s="1"/>
      <c r="AJ210" s="17">
        <f t="shared" si="108"/>
        <v>45468</v>
      </c>
      <c r="AK210" s="17">
        <f t="shared" si="104"/>
        <v>45467</v>
      </c>
      <c r="AL210" s="17">
        <f t="shared" si="105"/>
        <v>45468</v>
      </c>
      <c r="AM210" s="17">
        <f t="shared" si="106"/>
        <v>45498</v>
      </c>
      <c r="AN210" s="17"/>
      <c r="AO210" s="19">
        <f t="shared" si="107"/>
        <v>22</v>
      </c>
      <c r="GG210" s="1"/>
      <c r="GH210" s="5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5"/>
      <c r="HA210" s="5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40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7"/>
      <c r="JP210" s="1"/>
      <c r="JQ210" s="1"/>
      <c r="JR210" s="1"/>
      <c r="JS210" s="1"/>
      <c r="JT210" s="1"/>
      <c r="JU210" s="1"/>
      <c r="JV210" s="1"/>
      <c r="JW210" s="1"/>
      <c r="JX210" s="1"/>
      <c r="JY210" s="3"/>
      <c r="KA210" s="59"/>
      <c r="KB210" s="23"/>
    </row>
    <row r="211" spans="1:288" x14ac:dyDescent="0.2">
      <c r="A211" s="196">
        <f t="shared" si="118"/>
        <v>42869</v>
      </c>
      <c r="B211" s="66">
        <f t="shared" si="109"/>
        <v>121854.80694364</v>
      </c>
      <c r="C211" s="66">
        <f t="shared" si="102"/>
        <v>121383.90461606999</v>
      </c>
      <c r="D211" s="77">
        <f t="shared" si="119"/>
        <v>4821.6899999999996</v>
      </c>
      <c r="E211" s="67">
        <f>VLOOKUP(A210,[1]Plan1!$DQ$117:$DS$314,3)</f>
        <v>4828.4399999999996</v>
      </c>
      <c r="F211" s="11">
        <f t="shared" si="120"/>
        <v>42851</v>
      </c>
      <c r="G211" s="73">
        <f t="shared" si="110"/>
        <v>1.3999240930047119E-3</v>
      </c>
      <c r="H211" s="11">
        <f t="shared" si="121"/>
        <v>42880</v>
      </c>
      <c r="I211" s="11">
        <f t="shared" si="111"/>
        <v>42880</v>
      </c>
      <c r="J211" s="1">
        <f t="shared" si="122"/>
        <v>21</v>
      </c>
      <c r="K211" s="1">
        <f t="shared" si="123"/>
        <v>13</v>
      </c>
      <c r="L211" s="66">
        <f t="shared" si="112"/>
        <v>1.0008663799999999</v>
      </c>
      <c r="M211" s="70">
        <f t="shared" si="103"/>
        <v>1.0024991299999999</v>
      </c>
      <c r="N211" s="70">
        <f t="shared" si="97"/>
        <v>1.0171204235758569</v>
      </c>
      <c r="O211" s="66">
        <f t="shared" si="99"/>
        <v>1.0180016300000001</v>
      </c>
      <c r="P211" s="66">
        <f t="shared" si="113"/>
        <v>121489.06920334999</v>
      </c>
      <c r="Q211" s="74">
        <f t="shared" si="114"/>
        <v>0</v>
      </c>
      <c r="R211" s="75">
        <f t="shared" si="100"/>
        <v>0</v>
      </c>
      <c r="S211" s="66">
        <f t="shared" si="101"/>
        <v>0</v>
      </c>
      <c r="T211" s="10">
        <f t="shared" si="124"/>
        <v>0.06</v>
      </c>
      <c r="U211" s="74">
        <f t="shared" si="98"/>
        <v>13</v>
      </c>
      <c r="V211" s="74">
        <v>252</v>
      </c>
      <c r="W211" s="70">
        <f t="shared" si="115"/>
        <v>1.0030104580000001</v>
      </c>
      <c r="X211" s="66">
        <f t="shared" si="116"/>
        <v>365.73774028999998</v>
      </c>
      <c r="Y211" s="66">
        <v>0</v>
      </c>
      <c r="Z211" s="67">
        <f t="shared" si="117"/>
        <v>0</v>
      </c>
      <c r="AA211" s="68" t="str">
        <f t="shared" si="125"/>
        <v>A+INCORP J=</v>
      </c>
      <c r="AB211" s="11">
        <f t="shared" si="126"/>
        <v>42880</v>
      </c>
      <c r="AC211" s="3"/>
      <c r="AD211" s="54"/>
      <c r="AE211" s="58">
        <v>42097</v>
      </c>
      <c r="AF211" s="47" t="s">
        <v>117</v>
      </c>
      <c r="AI211" s="1"/>
      <c r="AJ211" s="17">
        <f t="shared" si="108"/>
        <v>45498</v>
      </c>
      <c r="AK211" s="17">
        <f t="shared" si="104"/>
        <v>45497</v>
      </c>
      <c r="AL211" s="17">
        <f t="shared" si="105"/>
        <v>45498</v>
      </c>
      <c r="AM211" s="17">
        <f t="shared" si="106"/>
        <v>45530</v>
      </c>
      <c r="AN211" s="17"/>
      <c r="AO211" s="19">
        <f t="shared" si="107"/>
        <v>22</v>
      </c>
      <c r="GG211" s="1"/>
      <c r="GH211" s="5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5"/>
      <c r="HA211" s="5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40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7"/>
      <c r="JP211" s="1"/>
      <c r="JQ211" s="1"/>
      <c r="JR211" s="1"/>
      <c r="JS211" s="1"/>
      <c r="JT211" s="1"/>
      <c r="JU211" s="1"/>
      <c r="JV211" s="1"/>
      <c r="JW211" s="1"/>
      <c r="JX211" s="1"/>
      <c r="JY211" s="3"/>
      <c r="KA211" s="59"/>
      <c r="KB211" s="23"/>
    </row>
    <row r="212" spans="1:288" x14ac:dyDescent="0.2">
      <c r="A212" s="196">
        <f t="shared" si="118"/>
        <v>42870</v>
      </c>
      <c r="B212" s="66">
        <f t="shared" si="109"/>
        <v>121854.80694364</v>
      </c>
      <c r="C212" s="66">
        <f t="shared" si="102"/>
        <v>121383.90461606999</v>
      </c>
      <c r="D212" s="77">
        <f t="shared" si="119"/>
        <v>4821.6899999999996</v>
      </c>
      <c r="E212" s="67">
        <f>VLOOKUP(A211,[1]Plan1!$DQ$117:$DS$314,3)</f>
        <v>4828.4399999999996</v>
      </c>
      <c r="F212" s="11">
        <f t="shared" si="120"/>
        <v>42851</v>
      </c>
      <c r="G212" s="73">
        <f t="shared" si="110"/>
        <v>1.3999240930047119E-3</v>
      </c>
      <c r="H212" s="11">
        <f t="shared" si="121"/>
        <v>42880</v>
      </c>
      <c r="I212" s="11">
        <f t="shared" si="111"/>
        <v>42880</v>
      </c>
      <c r="J212" s="1">
        <f t="shared" si="122"/>
        <v>21</v>
      </c>
      <c r="K212" s="1">
        <f t="shared" si="123"/>
        <v>13</v>
      </c>
      <c r="L212" s="66">
        <f t="shared" si="112"/>
        <v>1.0008663799999999</v>
      </c>
      <c r="M212" s="70">
        <f t="shared" si="103"/>
        <v>1.0024991299999999</v>
      </c>
      <c r="N212" s="70">
        <f t="shared" si="97"/>
        <v>1.0171204235758569</v>
      </c>
      <c r="O212" s="66">
        <f t="shared" si="99"/>
        <v>1.0180016300000001</v>
      </c>
      <c r="P212" s="66">
        <f t="shared" si="113"/>
        <v>121489.06920334999</v>
      </c>
      <c r="Q212" s="74">
        <f t="shared" si="114"/>
        <v>0</v>
      </c>
      <c r="R212" s="75">
        <f t="shared" si="100"/>
        <v>0</v>
      </c>
      <c r="S212" s="66">
        <f t="shared" si="101"/>
        <v>0</v>
      </c>
      <c r="T212" s="10">
        <f t="shared" si="124"/>
        <v>0.06</v>
      </c>
      <c r="U212" s="74">
        <f t="shared" si="98"/>
        <v>13</v>
      </c>
      <c r="V212" s="74">
        <v>252</v>
      </c>
      <c r="W212" s="70">
        <f t="shared" si="115"/>
        <v>1.0030104580000001</v>
      </c>
      <c r="X212" s="66">
        <f t="shared" si="116"/>
        <v>365.73774028999998</v>
      </c>
      <c r="Y212" s="66">
        <v>0</v>
      </c>
      <c r="Z212" s="67">
        <f t="shared" si="117"/>
        <v>0</v>
      </c>
      <c r="AA212" s="68" t="str">
        <f t="shared" si="125"/>
        <v>A+INCORP J=</v>
      </c>
      <c r="AB212" s="11">
        <f t="shared" si="126"/>
        <v>42880</v>
      </c>
      <c r="AC212" s="3"/>
      <c r="AD212" s="54"/>
      <c r="AE212" s="58">
        <v>42115</v>
      </c>
      <c r="AF212" s="47" t="s">
        <v>118</v>
      </c>
      <c r="AI212" s="1"/>
      <c r="AJ212" s="17">
        <f t="shared" si="108"/>
        <v>45529</v>
      </c>
      <c r="AK212" s="17">
        <f t="shared" si="104"/>
        <v>45527</v>
      </c>
      <c r="AL212" s="17">
        <f t="shared" si="105"/>
        <v>45530</v>
      </c>
      <c r="AM212" s="17">
        <f t="shared" si="106"/>
        <v>45560</v>
      </c>
      <c r="AN212" s="17"/>
      <c r="AO212" s="19">
        <f t="shared" si="107"/>
        <v>22</v>
      </c>
      <c r="GG212" s="1"/>
      <c r="GH212" s="5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5"/>
      <c r="HA212" s="5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40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7"/>
      <c r="JP212" s="1"/>
      <c r="JQ212" s="1"/>
      <c r="JR212" s="1"/>
      <c r="JS212" s="1"/>
      <c r="JT212" s="1"/>
      <c r="JU212" s="1"/>
      <c r="JV212" s="1"/>
      <c r="JW212" s="1"/>
      <c r="JX212" s="1"/>
      <c r="JY212" s="3"/>
      <c r="KA212" s="59"/>
      <c r="KB212" s="23"/>
    </row>
    <row r="213" spans="1:288" x14ac:dyDescent="0.2">
      <c r="A213" s="196">
        <f t="shared" si="118"/>
        <v>42871</v>
      </c>
      <c r="B213" s="66">
        <f t="shared" si="109"/>
        <v>121891.10633415999</v>
      </c>
      <c r="C213" s="66">
        <f t="shared" si="102"/>
        <v>121383.90461606999</v>
      </c>
      <c r="D213" s="77">
        <f t="shared" si="119"/>
        <v>4821.6899999999996</v>
      </c>
      <c r="E213" s="67">
        <f>VLOOKUP(A212,[1]Plan1!$DQ$117:$DS$314,3)</f>
        <v>4828.4399999999996</v>
      </c>
      <c r="F213" s="11">
        <f t="shared" si="120"/>
        <v>42851</v>
      </c>
      <c r="G213" s="73">
        <f t="shared" si="110"/>
        <v>1.3999240930047119E-3</v>
      </c>
      <c r="H213" s="11">
        <f t="shared" si="121"/>
        <v>42880</v>
      </c>
      <c r="I213" s="11">
        <f t="shared" si="111"/>
        <v>42880</v>
      </c>
      <c r="J213" s="1">
        <f t="shared" si="122"/>
        <v>21</v>
      </c>
      <c r="K213" s="1">
        <f t="shared" si="123"/>
        <v>14</v>
      </c>
      <c r="L213" s="66">
        <f t="shared" si="112"/>
        <v>1.0009330599999999</v>
      </c>
      <c r="M213" s="70">
        <f t="shared" si="103"/>
        <v>1.0024991299999999</v>
      </c>
      <c r="N213" s="70">
        <f t="shared" si="97"/>
        <v>1.0171204235758569</v>
      </c>
      <c r="O213" s="66">
        <f t="shared" si="99"/>
        <v>1.01806945</v>
      </c>
      <c r="P213" s="66">
        <f t="shared" si="113"/>
        <v>121497.16308211</v>
      </c>
      <c r="Q213" s="74">
        <f t="shared" si="114"/>
        <v>0</v>
      </c>
      <c r="R213" s="75">
        <f t="shared" si="100"/>
        <v>0</v>
      </c>
      <c r="S213" s="66">
        <f t="shared" si="101"/>
        <v>0</v>
      </c>
      <c r="T213" s="10">
        <f t="shared" si="124"/>
        <v>0.06</v>
      </c>
      <c r="U213" s="74">
        <f t="shared" si="98"/>
        <v>14</v>
      </c>
      <c r="V213" s="74">
        <v>252</v>
      </c>
      <c r="W213" s="70">
        <f t="shared" si="115"/>
        <v>1.0032424069999999</v>
      </c>
      <c r="X213" s="66">
        <f t="shared" si="116"/>
        <v>393.94325205000001</v>
      </c>
      <c r="Y213" s="66">
        <v>0</v>
      </c>
      <c r="Z213" s="67">
        <f t="shared" si="117"/>
        <v>0</v>
      </c>
      <c r="AA213" s="68" t="str">
        <f t="shared" si="125"/>
        <v>A+INCORP J=</v>
      </c>
      <c r="AB213" s="11">
        <f t="shared" si="126"/>
        <v>42880</v>
      </c>
      <c r="AC213" s="3"/>
      <c r="AD213" s="54"/>
      <c r="AE213" s="58">
        <v>42125</v>
      </c>
      <c r="AF213" s="47" t="s">
        <v>119</v>
      </c>
      <c r="AI213" s="1"/>
      <c r="AJ213" s="17">
        <f t="shared" si="108"/>
        <v>45560</v>
      </c>
      <c r="AK213" s="17">
        <f t="shared" si="104"/>
        <v>45559</v>
      </c>
      <c r="AL213" s="17">
        <f t="shared" si="105"/>
        <v>45560</v>
      </c>
      <c r="AM213" s="17">
        <f t="shared" si="106"/>
        <v>45590</v>
      </c>
      <c r="AN213" s="17"/>
      <c r="AO213" s="19">
        <f t="shared" si="107"/>
        <v>22</v>
      </c>
      <c r="GG213" s="1"/>
      <c r="GH213" s="5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5"/>
      <c r="HA213" s="5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40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7"/>
      <c r="JP213" s="1"/>
      <c r="JQ213" s="1"/>
      <c r="JR213" s="1"/>
      <c r="JS213" s="1"/>
      <c r="JT213" s="1"/>
      <c r="JU213" s="1"/>
      <c r="JV213" s="1"/>
      <c r="JW213" s="1"/>
      <c r="JX213" s="1"/>
      <c r="JY213" s="3"/>
      <c r="KA213" s="59"/>
      <c r="KB213" s="23"/>
    </row>
    <row r="214" spans="1:288" x14ac:dyDescent="0.2">
      <c r="A214" s="196">
        <f t="shared" si="118"/>
        <v>42872</v>
      </c>
      <c r="B214" s="66">
        <f t="shared" si="109"/>
        <v>121927.41591919999</v>
      </c>
      <c r="C214" s="66">
        <f t="shared" si="102"/>
        <v>121383.90461606999</v>
      </c>
      <c r="D214" s="77">
        <f t="shared" si="119"/>
        <v>4821.6899999999996</v>
      </c>
      <c r="E214" s="67">
        <f>VLOOKUP(A213,[1]Plan1!$DQ$117:$DS$314,3)</f>
        <v>4828.4399999999996</v>
      </c>
      <c r="F214" s="11">
        <f t="shared" si="120"/>
        <v>42851</v>
      </c>
      <c r="G214" s="73">
        <f t="shared" si="110"/>
        <v>1.3999240930047119E-3</v>
      </c>
      <c r="H214" s="11">
        <f t="shared" si="121"/>
        <v>42880</v>
      </c>
      <c r="I214" s="11">
        <f t="shared" si="111"/>
        <v>42880</v>
      </c>
      <c r="J214" s="1">
        <f t="shared" si="122"/>
        <v>21</v>
      </c>
      <c r="K214" s="1">
        <f t="shared" si="123"/>
        <v>15</v>
      </c>
      <c r="L214" s="66">
        <f t="shared" si="112"/>
        <v>1.0009997399999999</v>
      </c>
      <c r="M214" s="70">
        <f t="shared" si="103"/>
        <v>1.0024991299999999</v>
      </c>
      <c r="N214" s="70">
        <f t="shared" si="97"/>
        <v>1.0171204235758569</v>
      </c>
      <c r="O214" s="66">
        <f t="shared" si="99"/>
        <v>1.01813727</v>
      </c>
      <c r="P214" s="66">
        <f t="shared" si="113"/>
        <v>121505.25696087</v>
      </c>
      <c r="Q214" s="74">
        <f t="shared" si="114"/>
        <v>0</v>
      </c>
      <c r="R214" s="75">
        <f t="shared" si="100"/>
        <v>0</v>
      </c>
      <c r="S214" s="66">
        <f t="shared" si="101"/>
        <v>0</v>
      </c>
      <c r="T214" s="10">
        <f t="shared" si="124"/>
        <v>0.06</v>
      </c>
      <c r="U214" s="74">
        <f t="shared" si="98"/>
        <v>15</v>
      </c>
      <c r="V214" s="74">
        <v>252</v>
      </c>
      <c r="W214" s="70">
        <f t="shared" si="115"/>
        <v>1.0034744090000001</v>
      </c>
      <c r="X214" s="66">
        <f t="shared" si="116"/>
        <v>422.15895833000002</v>
      </c>
      <c r="Y214" s="66">
        <v>0</v>
      </c>
      <c r="Z214" s="67">
        <f t="shared" si="117"/>
        <v>0</v>
      </c>
      <c r="AA214" s="68" t="str">
        <f t="shared" si="125"/>
        <v>A+INCORP J=</v>
      </c>
      <c r="AB214" s="11">
        <f t="shared" si="126"/>
        <v>42880</v>
      </c>
      <c r="AC214" s="3"/>
      <c r="AD214" s="54"/>
      <c r="AE214" s="58">
        <v>42159</v>
      </c>
      <c r="AF214" s="47" t="s">
        <v>120</v>
      </c>
      <c r="AI214" s="1"/>
      <c r="AJ214" s="17">
        <f t="shared" si="108"/>
        <v>45590</v>
      </c>
      <c r="AK214" s="17">
        <f t="shared" si="104"/>
        <v>45589</v>
      </c>
      <c r="AL214" s="17">
        <f t="shared" si="105"/>
        <v>45590</v>
      </c>
      <c r="AM214" s="17">
        <f t="shared" si="106"/>
        <v>45621</v>
      </c>
      <c r="AN214" s="17"/>
      <c r="AO214" s="19">
        <f t="shared" si="107"/>
        <v>20</v>
      </c>
      <c r="GG214" s="1"/>
      <c r="GH214" s="5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5"/>
      <c r="HA214" s="5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40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7"/>
      <c r="JP214" s="1"/>
      <c r="JQ214" s="1"/>
      <c r="JR214" s="1"/>
      <c r="JS214" s="1"/>
      <c r="JT214" s="1"/>
      <c r="JU214" s="1"/>
      <c r="JV214" s="1"/>
      <c r="JW214" s="1"/>
      <c r="JX214" s="1"/>
      <c r="JY214" s="3"/>
      <c r="KA214" s="59"/>
      <c r="KB214" s="23"/>
    </row>
    <row r="215" spans="1:288" x14ac:dyDescent="0.2">
      <c r="A215" s="196">
        <f t="shared" si="118"/>
        <v>42873</v>
      </c>
      <c r="B215" s="66">
        <f t="shared" si="109"/>
        <v>121963.73703988</v>
      </c>
      <c r="C215" s="66">
        <f t="shared" si="102"/>
        <v>121383.90461606999</v>
      </c>
      <c r="D215" s="77">
        <f t="shared" si="119"/>
        <v>4821.6899999999996</v>
      </c>
      <c r="E215" s="67">
        <f>VLOOKUP(A214,[1]Plan1!$DQ$117:$DS$314,3)</f>
        <v>4828.4399999999996</v>
      </c>
      <c r="F215" s="11">
        <f t="shared" si="120"/>
        <v>42851</v>
      </c>
      <c r="G215" s="73">
        <f t="shared" si="110"/>
        <v>1.3999240930047119E-3</v>
      </c>
      <c r="H215" s="11">
        <f t="shared" si="121"/>
        <v>42880</v>
      </c>
      <c r="I215" s="11">
        <f t="shared" si="111"/>
        <v>42880</v>
      </c>
      <c r="J215" s="1">
        <f t="shared" si="122"/>
        <v>21</v>
      </c>
      <c r="K215" s="1">
        <f t="shared" si="123"/>
        <v>16</v>
      </c>
      <c r="L215" s="66">
        <f t="shared" si="112"/>
        <v>1.0010664300000001</v>
      </c>
      <c r="M215" s="70">
        <f t="shared" si="103"/>
        <v>1.0024991299999999</v>
      </c>
      <c r="N215" s="70">
        <f t="shared" si="97"/>
        <v>1.0171204235758569</v>
      </c>
      <c r="O215" s="66">
        <f t="shared" si="99"/>
        <v>1.01820511</v>
      </c>
      <c r="P215" s="66">
        <f t="shared" si="113"/>
        <v>121513.35205346999</v>
      </c>
      <c r="Q215" s="74">
        <f t="shared" si="114"/>
        <v>0</v>
      </c>
      <c r="R215" s="75">
        <f t="shared" si="100"/>
        <v>0</v>
      </c>
      <c r="S215" s="66">
        <f t="shared" si="101"/>
        <v>0</v>
      </c>
      <c r="T215" s="10">
        <f t="shared" si="124"/>
        <v>0.06</v>
      </c>
      <c r="U215" s="74">
        <f t="shared" si="98"/>
        <v>16</v>
      </c>
      <c r="V215" s="74">
        <v>252</v>
      </c>
      <c r="W215" s="70">
        <f t="shared" si="115"/>
        <v>1.003706465</v>
      </c>
      <c r="X215" s="66">
        <f t="shared" si="116"/>
        <v>450.38498641000001</v>
      </c>
      <c r="Y215" s="66">
        <v>0</v>
      </c>
      <c r="Z215" s="67">
        <f t="shared" si="117"/>
        <v>0</v>
      </c>
      <c r="AA215" s="68" t="str">
        <f t="shared" si="125"/>
        <v>A+INCORP J=</v>
      </c>
      <c r="AB215" s="11">
        <f t="shared" si="126"/>
        <v>42880</v>
      </c>
      <c r="AC215" s="3"/>
      <c r="AD215" s="54"/>
      <c r="AE215" s="58">
        <v>42254</v>
      </c>
      <c r="AF215" s="47" t="s">
        <v>130</v>
      </c>
      <c r="AI215" s="1"/>
      <c r="AJ215" s="17">
        <f t="shared" si="108"/>
        <v>45621</v>
      </c>
      <c r="AK215" s="17">
        <f t="shared" si="104"/>
        <v>45618</v>
      </c>
      <c r="AL215" s="17">
        <f t="shared" si="105"/>
        <v>45621</v>
      </c>
      <c r="AM215" s="17">
        <f t="shared" si="106"/>
        <v>45652</v>
      </c>
      <c r="AN215" s="17"/>
      <c r="AO215" s="19">
        <f t="shared" si="107"/>
        <v>22</v>
      </c>
      <c r="GG215" s="1"/>
      <c r="GH215" s="5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5"/>
      <c r="HA215" s="5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40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7"/>
      <c r="JP215" s="1"/>
      <c r="JQ215" s="1"/>
      <c r="JR215" s="1"/>
      <c r="JS215" s="1"/>
      <c r="JT215" s="1"/>
      <c r="JU215" s="1"/>
      <c r="JV215" s="1"/>
      <c r="JW215" s="1"/>
      <c r="JX215" s="1"/>
      <c r="JY215" s="3"/>
      <c r="KA215" s="59"/>
      <c r="KB215" s="23"/>
    </row>
    <row r="216" spans="1:288" x14ac:dyDescent="0.2">
      <c r="A216" s="196">
        <f t="shared" si="118"/>
        <v>42874</v>
      </c>
      <c r="B216" s="66">
        <f t="shared" si="109"/>
        <v>122000.06847975</v>
      </c>
      <c r="C216" s="66">
        <f t="shared" si="102"/>
        <v>121383.90461606999</v>
      </c>
      <c r="D216" s="77">
        <f t="shared" si="119"/>
        <v>4821.6899999999996</v>
      </c>
      <c r="E216" s="67">
        <f>VLOOKUP(A215,[1]Plan1!$DQ$117:$DS$314,3)</f>
        <v>4828.4399999999996</v>
      </c>
      <c r="F216" s="11">
        <f t="shared" si="120"/>
        <v>42851</v>
      </c>
      <c r="G216" s="73">
        <f t="shared" si="110"/>
        <v>1.3999240930047119E-3</v>
      </c>
      <c r="H216" s="11">
        <f t="shared" si="121"/>
        <v>42880</v>
      </c>
      <c r="I216" s="11">
        <f t="shared" si="111"/>
        <v>42880</v>
      </c>
      <c r="J216" s="1">
        <f t="shared" si="122"/>
        <v>21</v>
      </c>
      <c r="K216" s="1">
        <f t="shared" si="123"/>
        <v>17</v>
      </c>
      <c r="L216" s="66">
        <f t="shared" si="112"/>
        <v>1.00113312</v>
      </c>
      <c r="M216" s="70">
        <f t="shared" si="103"/>
        <v>1.0024991299999999</v>
      </c>
      <c r="N216" s="70">
        <f t="shared" si="97"/>
        <v>1.0171204235758569</v>
      </c>
      <c r="O216" s="66">
        <f t="shared" si="99"/>
        <v>1.0182729399999999</v>
      </c>
      <c r="P216" s="66">
        <f t="shared" si="113"/>
        <v>121521.44714606</v>
      </c>
      <c r="Q216" s="74">
        <f t="shared" si="114"/>
        <v>0</v>
      </c>
      <c r="R216" s="75">
        <f t="shared" si="100"/>
        <v>0</v>
      </c>
      <c r="S216" s="66">
        <f t="shared" si="101"/>
        <v>0</v>
      </c>
      <c r="T216" s="10">
        <f t="shared" si="124"/>
        <v>0.06</v>
      </c>
      <c r="U216" s="74">
        <f t="shared" si="98"/>
        <v>17</v>
      </c>
      <c r="V216" s="74">
        <v>252</v>
      </c>
      <c r="W216" s="70">
        <f t="shared" si="115"/>
        <v>1.0039385750000001</v>
      </c>
      <c r="X216" s="66">
        <f t="shared" si="116"/>
        <v>478.62133368999997</v>
      </c>
      <c r="Y216" s="66">
        <v>0</v>
      </c>
      <c r="Z216" s="67">
        <f t="shared" si="117"/>
        <v>0</v>
      </c>
      <c r="AA216" s="68" t="str">
        <f t="shared" si="125"/>
        <v>A+INCORP J=</v>
      </c>
      <c r="AB216" s="11">
        <f t="shared" si="126"/>
        <v>42880</v>
      </c>
      <c r="AC216" s="3"/>
      <c r="AD216" s="54"/>
      <c r="AE216" s="58">
        <v>42289</v>
      </c>
      <c r="AF216" s="47" t="s">
        <v>129</v>
      </c>
      <c r="AI216" s="1"/>
      <c r="AJ216" s="17">
        <f t="shared" si="108"/>
        <v>45651</v>
      </c>
      <c r="AK216" s="17">
        <f t="shared" si="104"/>
        <v>45650</v>
      </c>
      <c r="AL216" s="17">
        <f t="shared" si="105"/>
        <v>45652</v>
      </c>
      <c r="AM216" s="17">
        <f t="shared" si="106"/>
        <v>45684</v>
      </c>
      <c r="AN216" s="17"/>
      <c r="AO216" s="19">
        <f t="shared" si="107"/>
        <v>21</v>
      </c>
      <c r="GG216" s="1"/>
      <c r="GH216" s="5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5"/>
      <c r="HA216" s="5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40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7"/>
      <c r="JP216" s="1"/>
      <c r="JQ216" s="1"/>
      <c r="JR216" s="1"/>
      <c r="JS216" s="1"/>
      <c r="JT216" s="1"/>
      <c r="JU216" s="1"/>
      <c r="JV216" s="1"/>
      <c r="JW216" s="1"/>
      <c r="JX216" s="1"/>
      <c r="JY216" s="3"/>
      <c r="KA216" s="59"/>
      <c r="KB216" s="23"/>
    </row>
    <row r="217" spans="1:288" x14ac:dyDescent="0.2">
      <c r="A217" s="196">
        <f t="shared" si="118"/>
        <v>42875</v>
      </c>
      <c r="B217" s="66">
        <f t="shared" si="109"/>
        <v>122036.41011858999</v>
      </c>
      <c r="C217" s="66">
        <f t="shared" si="102"/>
        <v>121383.90461606999</v>
      </c>
      <c r="D217" s="77">
        <f t="shared" si="119"/>
        <v>4821.6899999999996</v>
      </c>
      <c r="E217" s="67">
        <f>VLOOKUP(A216,[1]Plan1!$DQ$117:$DS$314,3)</f>
        <v>4828.4399999999996</v>
      </c>
      <c r="F217" s="11">
        <f t="shared" si="120"/>
        <v>42851</v>
      </c>
      <c r="G217" s="73">
        <f t="shared" si="110"/>
        <v>1.3999240930047119E-3</v>
      </c>
      <c r="H217" s="11">
        <f t="shared" si="121"/>
        <v>42880</v>
      </c>
      <c r="I217" s="11">
        <f t="shared" si="111"/>
        <v>42880</v>
      </c>
      <c r="J217" s="1">
        <f t="shared" si="122"/>
        <v>21</v>
      </c>
      <c r="K217" s="1">
        <f t="shared" si="123"/>
        <v>18</v>
      </c>
      <c r="L217" s="66">
        <f t="shared" si="112"/>
        <v>1.0011998099999999</v>
      </c>
      <c r="M217" s="70">
        <f t="shared" si="103"/>
        <v>1.0024991299999999</v>
      </c>
      <c r="N217" s="70">
        <f t="shared" si="97"/>
        <v>1.0171204235758569</v>
      </c>
      <c r="O217" s="66">
        <f t="shared" si="99"/>
        <v>1.01834077</v>
      </c>
      <c r="P217" s="66">
        <f t="shared" si="113"/>
        <v>121529.54223866</v>
      </c>
      <c r="Q217" s="74">
        <f t="shared" si="114"/>
        <v>0</v>
      </c>
      <c r="R217" s="75">
        <f t="shared" si="100"/>
        <v>0</v>
      </c>
      <c r="S217" s="66">
        <f t="shared" si="101"/>
        <v>0</v>
      </c>
      <c r="T217" s="10">
        <f t="shared" si="124"/>
        <v>0.06</v>
      </c>
      <c r="U217" s="74">
        <f t="shared" si="98"/>
        <v>18</v>
      </c>
      <c r="V217" s="74">
        <v>252</v>
      </c>
      <c r="W217" s="70">
        <f t="shared" si="115"/>
        <v>1.004170738</v>
      </c>
      <c r="X217" s="66">
        <f t="shared" si="116"/>
        <v>506.86787993000002</v>
      </c>
      <c r="Y217" s="66">
        <v>0</v>
      </c>
      <c r="Z217" s="67">
        <f t="shared" si="117"/>
        <v>0</v>
      </c>
      <c r="AA217" s="68" t="str">
        <f t="shared" si="125"/>
        <v>A+INCORP J=</v>
      </c>
      <c r="AB217" s="11">
        <f t="shared" si="126"/>
        <v>42880</v>
      </c>
      <c r="AC217" s="3"/>
      <c r="AD217" s="54"/>
      <c r="AE217" s="58">
        <v>42310</v>
      </c>
      <c r="AF217" s="47" t="s">
        <v>114</v>
      </c>
      <c r="AI217" s="1"/>
      <c r="AJ217" s="17">
        <f t="shared" si="108"/>
        <v>45682</v>
      </c>
      <c r="AK217" s="17">
        <f t="shared" si="104"/>
        <v>45681</v>
      </c>
      <c r="AL217" s="17">
        <f t="shared" si="105"/>
        <v>45684</v>
      </c>
      <c r="AM217" s="17">
        <f t="shared" si="106"/>
        <v>45713</v>
      </c>
      <c r="AN217" s="17"/>
      <c r="AO217" s="19">
        <f t="shared" si="107"/>
        <v>21</v>
      </c>
      <c r="GG217" s="1"/>
      <c r="GH217" s="5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5"/>
      <c r="HA217" s="5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40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7"/>
      <c r="JP217" s="1"/>
      <c r="JQ217" s="1"/>
      <c r="JR217" s="1"/>
      <c r="JS217" s="1"/>
      <c r="JT217" s="1"/>
      <c r="JU217" s="1"/>
      <c r="JV217" s="1"/>
      <c r="JW217" s="1"/>
      <c r="JX217" s="1"/>
      <c r="JY217" s="3"/>
      <c r="KA217" s="59"/>
      <c r="KB217" s="23"/>
    </row>
    <row r="218" spans="1:288" x14ac:dyDescent="0.2">
      <c r="A218" s="196">
        <f t="shared" si="118"/>
        <v>42876</v>
      </c>
      <c r="B218" s="66">
        <f t="shared" si="109"/>
        <v>122036.41011858999</v>
      </c>
      <c r="C218" s="66">
        <f t="shared" si="102"/>
        <v>121383.90461606999</v>
      </c>
      <c r="D218" s="77">
        <f t="shared" si="119"/>
        <v>4821.6899999999996</v>
      </c>
      <c r="E218" s="67">
        <f>VLOOKUP(A217,[1]Plan1!$DQ$117:$DS$314,3)</f>
        <v>4828.4399999999996</v>
      </c>
      <c r="F218" s="11">
        <f t="shared" si="120"/>
        <v>42851</v>
      </c>
      <c r="G218" s="73">
        <f t="shared" si="110"/>
        <v>1.3999240930047119E-3</v>
      </c>
      <c r="H218" s="11">
        <f t="shared" si="121"/>
        <v>42880</v>
      </c>
      <c r="I218" s="11">
        <f t="shared" si="111"/>
        <v>42880</v>
      </c>
      <c r="J218" s="1">
        <f t="shared" si="122"/>
        <v>21</v>
      </c>
      <c r="K218" s="1">
        <f t="shared" si="123"/>
        <v>18</v>
      </c>
      <c r="L218" s="66">
        <f t="shared" si="112"/>
        <v>1.0011998099999999</v>
      </c>
      <c r="M218" s="70">
        <f t="shared" si="103"/>
        <v>1.0024991299999999</v>
      </c>
      <c r="N218" s="70">
        <f t="shared" si="97"/>
        <v>1.0171204235758569</v>
      </c>
      <c r="O218" s="66">
        <f t="shared" si="99"/>
        <v>1.01834077</v>
      </c>
      <c r="P218" s="66">
        <f t="shared" si="113"/>
        <v>121529.54223866</v>
      </c>
      <c r="Q218" s="74">
        <f t="shared" si="114"/>
        <v>0</v>
      </c>
      <c r="R218" s="75">
        <f t="shared" si="100"/>
        <v>0</v>
      </c>
      <c r="S218" s="66">
        <f t="shared" si="101"/>
        <v>0</v>
      </c>
      <c r="T218" s="10">
        <f t="shared" si="124"/>
        <v>0.06</v>
      </c>
      <c r="U218" s="74">
        <f t="shared" si="98"/>
        <v>18</v>
      </c>
      <c r="V218" s="74">
        <v>252</v>
      </c>
      <c r="W218" s="70">
        <f t="shared" si="115"/>
        <v>1.004170738</v>
      </c>
      <c r="X218" s="66">
        <f t="shared" si="116"/>
        <v>506.86787993000002</v>
      </c>
      <c r="Y218" s="66">
        <v>0</v>
      </c>
      <c r="Z218" s="67">
        <f t="shared" si="117"/>
        <v>0</v>
      </c>
      <c r="AA218" s="68" t="str">
        <f t="shared" si="125"/>
        <v>A+INCORP J=</v>
      </c>
      <c r="AB218" s="11">
        <f t="shared" si="126"/>
        <v>42880</v>
      </c>
      <c r="AC218" s="3"/>
      <c r="AD218" s="54"/>
      <c r="AE218" s="58">
        <v>42363</v>
      </c>
      <c r="AF218" s="47" t="s">
        <v>121</v>
      </c>
      <c r="AI218" s="1"/>
      <c r="AJ218" s="17">
        <f t="shared" si="108"/>
        <v>45713</v>
      </c>
      <c r="AK218" s="17">
        <f t="shared" si="104"/>
        <v>45712</v>
      </c>
      <c r="AL218" s="17">
        <f t="shared" si="105"/>
        <v>45713</v>
      </c>
      <c r="AM218" s="17">
        <f t="shared" si="106"/>
        <v>45741</v>
      </c>
      <c r="AN218" s="17"/>
      <c r="AO218" s="19">
        <f t="shared" si="107"/>
        <v>18</v>
      </c>
      <c r="GG218" s="1"/>
      <c r="GH218" s="5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5"/>
      <c r="HA218" s="5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40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7"/>
      <c r="JP218" s="1"/>
      <c r="JQ218" s="1"/>
      <c r="JR218" s="1"/>
      <c r="JS218" s="1"/>
      <c r="JT218" s="1"/>
      <c r="JU218" s="1"/>
      <c r="JV218" s="1"/>
      <c r="JW218" s="1"/>
      <c r="JX218" s="1"/>
      <c r="JY218" s="3"/>
      <c r="KA218" s="59"/>
      <c r="KB218" s="23"/>
    </row>
    <row r="219" spans="1:288" x14ac:dyDescent="0.2">
      <c r="A219" s="196">
        <f t="shared" si="118"/>
        <v>42877</v>
      </c>
      <c r="B219" s="66">
        <f t="shared" si="109"/>
        <v>122036.41011858999</v>
      </c>
      <c r="C219" s="66">
        <f t="shared" si="102"/>
        <v>121383.90461606999</v>
      </c>
      <c r="D219" s="77">
        <f t="shared" si="119"/>
        <v>4821.6899999999996</v>
      </c>
      <c r="E219" s="67">
        <f>VLOOKUP(A218,[1]Plan1!$DQ$117:$DS$314,3)</f>
        <v>4828.4399999999996</v>
      </c>
      <c r="F219" s="11">
        <f t="shared" si="120"/>
        <v>42851</v>
      </c>
      <c r="G219" s="73">
        <f t="shared" si="110"/>
        <v>1.3999240930047119E-3</v>
      </c>
      <c r="H219" s="11">
        <f t="shared" si="121"/>
        <v>42880</v>
      </c>
      <c r="I219" s="11">
        <f t="shared" si="111"/>
        <v>42880</v>
      </c>
      <c r="J219" s="1">
        <f t="shared" si="122"/>
        <v>21</v>
      </c>
      <c r="K219" s="1">
        <f t="shared" si="123"/>
        <v>18</v>
      </c>
      <c r="L219" s="66">
        <f t="shared" si="112"/>
        <v>1.0011998099999999</v>
      </c>
      <c r="M219" s="70">
        <f t="shared" si="103"/>
        <v>1.0024991299999999</v>
      </c>
      <c r="N219" s="70">
        <f t="shared" si="97"/>
        <v>1.0171204235758569</v>
      </c>
      <c r="O219" s="66">
        <f t="shared" si="99"/>
        <v>1.01834077</v>
      </c>
      <c r="P219" s="66">
        <f t="shared" si="113"/>
        <v>121529.54223866</v>
      </c>
      <c r="Q219" s="74">
        <f t="shared" si="114"/>
        <v>0</v>
      </c>
      <c r="R219" s="75">
        <f t="shared" si="100"/>
        <v>0</v>
      </c>
      <c r="S219" s="66">
        <f t="shared" si="101"/>
        <v>0</v>
      </c>
      <c r="T219" s="10">
        <f t="shared" si="124"/>
        <v>0.06</v>
      </c>
      <c r="U219" s="74">
        <f t="shared" si="98"/>
        <v>18</v>
      </c>
      <c r="V219" s="74">
        <v>252</v>
      </c>
      <c r="W219" s="70">
        <f t="shared" si="115"/>
        <v>1.004170738</v>
      </c>
      <c r="X219" s="66">
        <f t="shared" si="116"/>
        <v>506.86787993000002</v>
      </c>
      <c r="Y219" s="66">
        <v>0</v>
      </c>
      <c r="Z219" s="67">
        <f t="shared" si="117"/>
        <v>0</v>
      </c>
      <c r="AA219" s="68" t="str">
        <f t="shared" si="125"/>
        <v>A+INCORP J=</v>
      </c>
      <c r="AB219" s="11">
        <f t="shared" si="126"/>
        <v>42880</v>
      </c>
      <c r="AC219" s="3"/>
      <c r="AD219" s="54"/>
      <c r="AE219" s="58">
        <v>42370</v>
      </c>
      <c r="AF219" s="47" t="s">
        <v>122</v>
      </c>
      <c r="AI219" s="1"/>
      <c r="AJ219" s="17">
        <f t="shared" si="108"/>
        <v>45741</v>
      </c>
      <c r="AK219" s="17">
        <f t="shared" si="104"/>
        <v>45740</v>
      </c>
      <c r="AL219" s="17">
        <f t="shared" si="105"/>
        <v>45741</v>
      </c>
      <c r="AM219" s="17">
        <f t="shared" si="106"/>
        <v>45772</v>
      </c>
      <c r="AN219" s="17"/>
      <c r="AO219" s="19">
        <f t="shared" si="107"/>
        <v>21</v>
      </c>
      <c r="GG219" s="1"/>
      <c r="GH219" s="5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5"/>
      <c r="HA219" s="5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40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7"/>
      <c r="JP219" s="1"/>
      <c r="JQ219" s="1"/>
      <c r="JR219" s="1"/>
      <c r="JS219" s="1"/>
      <c r="JT219" s="1"/>
      <c r="JU219" s="1"/>
      <c r="JV219" s="1"/>
      <c r="JW219" s="1"/>
      <c r="JX219" s="1"/>
      <c r="JY219" s="3"/>
      <c r="KA219" s="59"/>
      <c r="KB219" s="23"/>
    </row>
    <row r="220" spans="1:288" x14ac:dyDescent="0.2">
      <c r="A220" s="196">
        <f t="shared" si="118"/>
        <v>42878</v>
      </c>
      <c r="B220" s="66">
        <f t="shared" si="109"/>
        <v>122072.76329841999</v>
      </c>
      <c r="C220" s="66">
        <f t="shared" si="102"/>
        <v>121383.90461606999</v>
      </c>
      <c r="D220" s="77">
        <f t="shared" si="119"/>
        <v>4821.6899999999996</v>
      </c>
      <c r="E220" s="67">
        <f>VLOOKUP(A219,[1]Plan1!$DQ$117:$DS$314,3)</f>
        <v>4828.4399999999996</v>
      </c>
      <c r="F220" s="11">
        <f t="shared" si="120"/>
        <v>42851</v>
      </c>
      <c r="G220" s="73">
        <f t="shared" si="110"/>
        <v>1.3999240930047119E-3</v>
      </c>
      <c r="H220" s="11">
        <f t="shared" si="121"/>
        <v>42880</v>
      </c>
      <c r="I220" s="11">
        <f t="shared" si="111"/>
        <v>42880</v>
      </c>
      <c r="J220" s="1">
        <f t="shared" si="122"/>
        <v>21</v>
      </c>
      <c r="K220" s="1">
        <f t="shared" si="123"/>
        <v>19</v>
      </c>
      <c r="L220" s="66">
        <f t="shared" si="112"/>
        <v>1.00126651</v>
      </c>
      <c r="M220" s="70">
        <f t="shared" si="103"/>
        <v>1.0024991299999999</v>
      </c>
      <c r="N220" s="70">
        <f t="shared" si="97"/>
        <v>1.0171204235758569</v>
      </c>
      <c r="O220" s="66">
        <f t="shared" si="99"/>
        <v>1.01840861</v>
      </c>
      <c r="P220" s="66">
        <f t="shared" si="113"/>
        <v>121537.6385451</v>
      </c>
      <c r="Q220" s="74">
        <f t="shared" si="114"/>
        <v>0</v>
      </c>
      <c r="R220" s="75">
        <f t="shared" si="100"/>
        <v>0</v>
      </c>
      <c r="S220" s="66">
        <f t="shared" si="101"/>
        <v>0</v>
      </c>
      <c r="T220" s="10">
        <f t="shared" si="124"/>
        <v>0.06</v>
      </c>
      <c r="U220" s="74">
        <f t="shared" si="98"/>
        <v>19</v>
      </c>
      <c r="V220" s="74">
        <v>252</v>
      </c>
      <c r="W220" s="70">
        <f t="shared" si="115"/>
        <v>1.004402955</v>
      </c>
      <c r="X220" s="66">
        <f t="shared" si="116"/>
        <v>535.12475331999997</v>
      </c>
      <c r="Y220" s="66">
        <v>0</v>
      </c>
      <c r="Z220" s="67">
        <f t="shared" si="117"/>
        <v>0</v>
      </c>
      <c r="AA220" s="68" t="str">
        <f t="shared" si="125"/>
        <v>A+INCORP J=</v>
      </c>
      <c r="AB220" s="11">
        <f t="shared" si="126"/>
        <v>42880</v>
      </c>
      <c r="AC220" s="3"/>
      <c r="AD220" s="54"/>
      <c r="AE220" s="58">
        <v>42408</v>
      </c>
      <c r="AF220" s="47" t="s">
        <v>116</v>
      </c>
      <c r="AI220" s="1"/>
      <c r="AJ220" s="17">
        <f t="shared" si="108"/>
        <v>45772</v>
      </c>
      <c r="AK220" s="17">
        <f t="shared" si="104"/>
        <v>45771</v>
      </c>
      <c r="AL220" s="17">
        <f t="shared" si="105"/>
        <v>45772</v>
      </c>
      <c r="AM220" s="17">
        <f t="shared" si="106"/>
        <v>45803</v>
      </c>
      <c r="AN220" s="17"/>
      <c r="AO220" s="19">
        <f t="shared" si="107"/>
        <v>20</v>
      </c>
      <c r="GG220" s="1"/>
      <c r="GH220" s="5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5"/>
      <c r="HA220" s="5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40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7"/>
      <c r="JP220" s="1"/>
      <c r="JQ220" s="1"/>
      <c r="JR220" s="1"/>
      <c r="JS220" s="1"/>
      <c r="JT220" s="1"/>
      <c r="JU220" s="1"/>
      <c r="JV220" s="1"/>
      <c r="JW220" s="1"/>
      <c r="JX220" s="1"/>
      <c r="JY220" s="3"/>
      <c r="KA220" s="59"/>
      <c r="KB220" s="23"/>
    </row>
    <row r="221" spans="1:288" x14ac:dyDescent="0.2">
      <c r="A221" s="196">
        <f t="shared" si="118"/>
        <v>42879</v>
      </c>
      <c r="B221" s="66">
        <f t="shared" si="109"/>
        <v>122109.12680191</v>
      </c>
      <c r="C221" s="66">
        <f t="shared" si="102"/>
        <v>121383.90461606999</v>
      </c>
      <c r="D221" s="77">
        <f t="shared" si="119"/>
        <v>4821.6899999999996</v>
      </c>
      <c r="E221" s="67">
        <f>VLOOKUP(A220,[1]Plan1!$DQ$117:$DS$314,3)</f>
        <v>4828.4399999999996</v>
      </c>
      <c r="F221" s="11">
        <f t="shared" si="120"/>
        <v>42851</v>
      </c>
      <c r="G221" s="73">
        <f t="shared" si="110"/>
        <v>1.3999240930047119E-3</v>
      </c>
      <c r="H221" s="11">
        <f t="shared" si="121"/>
        <v>42880</v>
      </c>
      <c r="I221" s="11">
        <f t="shared" si="111"/>
        <v>42880</v>
      </c>
      <c r="J221" s="1">
        <f t="shared" si="122"/>
        <v>21</v>
      </c>
      <c r="K221" s="1">
        <f t="shared" si="123"/>
        <v>20</v>
      </c>
      <c r="L221" s="66">
        <f t="shared" si="112"/>
        <v>1.0013332100000001</v>
      </c>
      <c r="M221" s="70">
        <f t="shared" si="103"/>
        <v>1.0024991299999999</v>
      </c>
      <c r="N221" s="70">
        <f t="shared" si="97"/>
        <v>1.0171204235758569</v>
      </c>
      <c r="O221" s="66">
        <f t="shared" si="99"/>
        <v>1.0184764500000001</v>
      </c>
      <c r="P221" s="66">
        <f t="shared" si="113"/>
        <v>121545.73485153999</v>
      </c>
      <c r="Q221" s="74">
        <f t="shared" si="114"/>
        <v>0</v>
      </c>
      <c r="R221" s="75">
        <f t="shared" si="100"/>
        <v>0</v>
      </c>
      <c r="S221" s="66">
        <f t="shared" si="101"/>
        <v>0</v>
      </c>
      <c r="T221" s="10">
        <f t="shared" si="124"/>
        <v>0.06</v>
      </c>
      <c r="U221" s="74">
        <f t="shared" si="98"/>
        <v>20</v>
      </c>
      <c r="V221" s="74">
        <v>252</v>
      </c>
      <c r="W221" s="70">
        <f t="shared" si="115"/>
        <v>1.004635226</v>
      </c>
      <c r="X221" s="66">
        <f t="shared" si="116"/>
        <v>563.39195037000002</v>
      </c>
      <c r="Y221" s="66">
        <v>0</v>
      </c>
      <c r="Z221" s="67">
        <f t="shared" si="117"/>
        <v>0</v>
      </c>
      <c r="AA221" s="68" t="str">
        <f t="shared" si="125"/>
        <v>A+INCORP J=</v>
      </c>
      <c r="AB221" s="11">
        <f t="shared" si="126"/>
        <v>42880</v>
      </c>
      <c r="AC221" s="3"/>
      <c r="AD221" s="54"/>
      <c r="AE221" s="58">
        <v>42409</v>
      </c>
      <c r="AF221" s="47" t="s">
        <v>116</v>
      </c>
      <c r="AI221" s="1"/>
      <c r="AJ221" s="17">
        <f t="shared" si="108"/>
        <v>45802</v>
      </c>
      <c r="AK221" s="17">
        <f t="shared" si="104"/>
        <v>45800</v>
      </c>
      <c r="AL221" s="17">
        <f t="shared" si="105"/>
        <v>45803</v>
      </c>
      <c r="AM221" s="17">
        <f t="shared" si="106"/>
        <v>45833</v>
      </c>
      <c r="AN221" s="17"/>
      <c r="AO221" s="19">
        <f t="shared" si="107"/>
        <v>21</v>
      </c>
      <c r="GG221" s="1"/>
      <c r="GH221" s="5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5"/>
      <c r="HA221" s="5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40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7"/>
      <c r="JP221" s="1"/>
      <c r="JQ221" s="1"/>
      <c r="JR221" s="1"/>
      <c r="JS221" s="1"/>
      <c r="JT221" s="1"/>
      <c r="JU221" s="1"/>
      <c r="JV221" s="1"/>
      <c r="JW221" s="1"/>
      <c r="JX221" s="1"/>
      <c r="JY221" s="3"/>
      <c r="KA221" s="59"/>
      <c r="KB221" s="23"/>
    </row>
    <row r="222" spans="1:288" x14ac:dyDescent="0.2">
      <c r="A222" s="196">
        <f t="shared" si="118"/>
        <v>42880</v>
      </c>
      <c r="B222" s="66">
        <f t="shared" si="109"/>
        <v>122145.50185012999</v>
      </c>
      <c r="C222" s="66">
        <f t="shared" si="102"/>
        <v>121383.90461606999</v>
      </c>
      <c r="D222" s="77">
        <f t="shared" si="119"/>
        <v>4821.6899999999996</v>
      </c>
      <c r="E222" s="67">
        <f>VLOOKUP(A221,[1]Plan1!$DQ$117:$DS$314,3)</f>
        <v>4828.4399999999996</v>
      </c>
      <c r="F222" s="11">
        <f t="shared" si="120"/>
        <v>42851</v>
      </c>
      <c r="G222" s="73">
        <f t="shared" si="110"/>
        <v>1.3999240930047119E-3</v>
      </c>
      <c r="H222" s="11">
        <f t="shared" si="121"/>
        <v>42912</v>
      </c>
      <c r="I222" s="11">
        <f t="shared" si="111"/>
        <v>42880</v>
      </c>
      <c r="J222" s="1">
        <f t="shared" si="122"/>
        <v>21</v>
      </c>
      <c r="K222" s="1">
        <f t="shared" si="123"/>
        <v>21</v>
      </c>
      <c r="L222" s="66">
        <f t="shared" si="112"/>
        <v>1.0013999200000001</v>
      </c>
      <c r="M222" s="70">
        <f t="shared" si="103"/>
        <v>1.0024991299999999</v>
      </c>
      <c r="N222" s="70">
        <f t="shared" si="97"/>
        <v>1.0171204235758569</v>
      </c>
      <c r="O222" s="66">
        <f t="shared" si="99"/>
        <v>1.01854431</v>
      </c>
      <c r="P222" s="66">
        <f t="shared" si="113"/>
        <v>121553.83237182</v>
      </c>
      <c r="Q222" s="74">
        <f t="shared" si="114"/>
        <v>7</v>
      </c>
      <c r="R222" s="75">
        <f t="shared" si="100"/>
        <v>2.5647634337080328E-2</v>
      </c>
      <c r="S222" s="66">
        <f t="shared" si="101"/>
        <v>3113.21</v>
      </c>
      <c r="T222" s="10">
        <f t="shared" si="124"/>
        <v>0.06</v>
      </c>
      <c r="U222" s="74">
        <f t="shared" si="98"/>
        <v>21</v>
      </c>
      <c r="V222" s="74">
        <v>252</v>
      </c>
      <c r="W222" s="70">
        <f t="shared" si="115"/>
        <v>1.004867551</v>
      </c>
      <c r="X222" s="66">
        <f t="shared" si="116"/>
        <v>591.66947831000004</v>
      </c>
      <c r="Y222" s="66">
        <v>0</v>
      </c>
      <c r="Z222" s="67">
        <f t="shared" si="117"/>
        <v>3704.8794783100002</v>
      </c>
      <c r="AA222" s="68" t="str">
        <f t="shared" si="125"/>
        <v>A+INCORP J=</v>
      </c>
      <c r="AB222" s="11">
        <f t="shared" si="126"/>
        <v>42880</v>
      </c>
      <c r="AC222" s="3"/>
      <c r="AD222" s="54"/>
      <c r="AE222" s="58">
        <v>42454</v>
      </c>
      <c r="AF222" s="47" t="s">
        <v>117</v>
      </c>
      <c r="AI222" s="1"/>
      <c r="AJ222" s="17">
        <f t="shared" si="108"/>
        <v>45833</v>
      </c>
      <c r="AK222" s="17">
        <f t="shared" si="104"/>
        <v>45832</v>
      </c>
      <c r="AL222" s="17">
        <f t="shared" si="105"/>
        <v>45833</v>
      </c>
      <c r="AM222" s="17">
        <f t="shared" si="106"/>
        <v>45863</v>
      </c>
      <c r="AN222" s="17"/>
      <c r="AO222" s="19">
        <f t="shared" si="107"/>
        <v>22</v>
      </c>
      <c r="GG222" s="1"/>
      <c r="GH222" s="5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5"/>
      <c r="HA222" s="5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40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7"/>
      <c r="JP222" s="1"/>
      <c r="JQ222" s="1"/>
      <c r="JR222" s="1"/>
      <c r="JS222" s="1"/>
      <c r="JT222" s="1"/>
      <c r="JU222" s="1"/>
      <c r="JV222" s="1"/>
      <c r="JW222" s="1"/>
      <c r="JX222" s="1"/>
      <c r="JY222" s="3"/>
      <c r="KA222" s="59"/>
      <c r="KB222" s="23"/>
    </row>
    <row r="223" spans="1:288" x14ac:dyDescent="0.2">
      <c r="A223" s="196">
        <f t="shared" si="118"/>
        <v>42881</v>
      </c>
      <c r="B223" s="66">
        <f t="shared" si="109"/>
        <v>119077.36903254001</v>
      </c>
      <c r="C223" s="66">
        <f t="shared" si="102"/>
        <v>119032.29185013</v>
      </c>
      <c r="D223" s="77">
        <f t="shared" si="119"/>
        <v>4828.4399999999996</v>
      </c>
      <c r="E223" s="67">
        <f>VLOOKUP(A222,[1]Plan1!$DQ$117:$DS$314,3)</f>
        <v>4843.41</v>
      </c>
      <c r="F223" s="11">
        <f t="shared" si="120"/>
        <v>42881</v>
      </c>
      <c r="G223" s="73">
        <f t="shared" si="110"/>
        <v>3.100380247036405E-3</v>
      </c>
      <c r="H223" s="11">
        <f t="shared" si="121"/>
        <v>42912</v>
      </c>
      <c r="I223" s="11">
        <f t="shared" si="111"/>
        <v>42912</v>
      </c>
      <c r="J223" s="1">
        <f t="shared" si="122"/>
        <v>21</v>
      </c>
      <c r="K223" s="1">
        <f t="shared" si="123"/>
        <v>1</v>
      </c>
      <c r="L223" s="66">
        <f t="shared" si="112"/>
        <v>1.0001474100000001</v>
      </c>
      <c r="M223" s="70">
        <f t="shared" si="103"/>
        <v>1.0013999200000001</v>
      </c>
      <c r="N223" s="70">
        <f t="shared" ref="N223:N286" si="127">IF(I223&gt;I222,N222*M223,N222)</f>
        <v>1.0185443107992294</v>
      </c>
      <c r="O223" s="66">
        <f t="shared" si="99"/>
        <v>1.0186944499999999</v>
      </c>
      <c r="P223" s="66">
        <f t="shared" si="113"/>
        <v>119049.83840027</v>
      </c>
      <c r="Q223" s="74">
        <f t="shared" si="114"/>
        <v>0</v>
      </c>
      <c r="R223" s="75">
        <f t="shared" si="100"/>
        <v>0</v>
      </c>
      <c r="S223" s="66">
        <f t="shared" si="101"/>
        <v>0</v>
      </c>
      <c r="T223" s="10">
        <f t="shared" si="124"/>
        <v>0.06</v>
      </c>
      <c r="U223" s="74">
        <f t="shared" si="98"/>
        <v>1</v>
      </c>
      <c r="V223" s="74">
        <v>252</v>
      </c>
      <c r="W223" s="70">
        <f t="shared" si="115"/>
        <v>1.0002312529999999</v>
      </c>
      <c r="X223" s="66">
        <f t="shared" si="116"/>
        <v>27.530632270000002</v>
      </c>
      <c r="Y223" s="66">
        <v>0</v>
      </c>
      <c r="Z223" s="67">
        <f t="shared" si="117"/>
        <v>0</v>
      </c>
      <c r="AA223" s="68" t="str">
        <f t="shared" si="125"/>
        <v>A+INCORP J=</v>
      </c>
      <c r="AB223" s="11">
        <f t="shared" si="126"/>
        <v>42912</v>
      </c>
      <c r="AC223" s="3"/>
      <c r="AD223" s="54"/>
      <c r="AE223" s="58">
        <v>42481</v>
      </c>
      <c r="AF223" s="47" t="s">
        <v>118</v>
      </c>
      <c r="AI223" s="1"/>
      <c r="AJ223" s="17">
        <f t="shared" si="108"/>
        <v>45863</v>
      </c>
      <c r="AK223" s="17">
        <f t="shared" si="104"/>
        <v>45862</v>
      </c>
      <c r="AL223" s="17">
        <f t="shared" si="105"/>
        <v>45863</v>
      </c>
      <c r="AM223" s="17">
        <f t="shared" si="106"/>
        <v>45894</v>
      </c>
      <c r="AN223" s="17"/>
      <c r="AO223" s="19">
        <f t="shared" si="107"/>
        <v>21</v>
      </c>
      <c r="GG223" s="1"/>
      <c r="GH223" s="5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5"/>
      <c r="HA223" s="5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40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7"/>
      <c r="JP223" s="1"/>
      <c r="JQ223" s="1"/>
      <c r="JR223" s="1"/>
      <c r="JS223" s="1"/>
      <c r="JT223" s="1"/>
      <c r="JU223" s="1"/>
      <c r="JV223" s="1"/>
      <c r="JW223" s="1"/>
      <c r="JX223" s="1"/>
      <c r="JY223" s="3"/>
      <c r="KA223" s="59"/>
      <c r="KB223" s="23"/>
    </row>
    <row r="224" spans="1:288" x14ac:dyDescent="0.2">
      <c r="A224" s="196">
        <f t="shared" si="118"/>
        <v>42882</v>
      </c>
      <c r="B224" s="66">
        <f t="shared" si="109"/>
        <v>119122.46540441</v>
      </c>
      <c r="C224" s="66">
        <f t="shared" si="102"/>
        <v>119032.29185013</v>
      </c>
      <c r="D224" s="77">
        <f t="shared" si="119"/>
        <v>4828.4399999999996</v>
      </c>
      <c r="E224" s="67">
        <f>VLOOKUP(A223,[1]Plan1!$DQ$117:$DS$314,3)</f>
        <v>4843.41</v>
      </c>
      <c r="F224" s="11">
        <f t="shared" si="120"/>
        <v>42881</v>
      </c>
      <c r="G224" s="73">
        <f t="shared" si="110"/>
        <v>3.100380247036405E-3</v>
      </c>
      <c r="H224" s="11">
        <f t="shared" si="121"/>
        <v>42912</v>
      </c>
      <c r="I224" s="11">
        <f t="shared" si="111"/>
        <v>42912</v>
      </c>
      <c r="J224" s="1">
        <f t="shared" si="122"/>
        <v>21</v>
      </c>
      <c r="K224" s="1">
        <f t="shared" si="123"/>
        <v>2</v>
      </c>
      <c r="L224" s="66">
        <f t="shared" si="112"/>
        <v>1.0002948599999999</v>
      </c>
      <c r="M224" s="70">
        <f t="shared" si="103"/>
        <v>1.0013999200000001</v>
      </c>
      <c r="N224" s="70">
        <f t="shared" si="127"/>
        <v>1.0185443107992294</v>
      </c>
      <c r="O224" s="66">
        <f t="shared" si="99"/>
        <v>1.01884463</v>
      </c>
      <c r="P224" s="66">
        <f t="shared" si="113"/>
        <v>119067.3897117</v>
      </c>
      <c r="Q224" s="74">
        <f t="shared" si="114"/>
        <v>0</v>
      </c>
      <c r="R224" s="75">
        <f t="shared" si="100"/>
        <v>0</v>
      </c>
      <c r="S224" s="66">
        <f t="shared" si="101"/>
        <v>0</v>
      </c>
      <c r="T224" s="10">
        <f t="shared" si="124"/>
        <v>0.06</v>
      </c>
      <c r="U224" s="74">
        <f t="shared" si="98"/>
        <v>2</v>
      </c>
      <c r="V224" s="74">
        <v>252</v>
      </c>
      <c r="W224" s="70">
        <f t="shared" si="115"/>
        <v>1.000462559</v>
      </c>
      <c r="X224" s="66">
        <f t="shared" si="116"/>
        <v>55.075692709999998</v>
      </c>
      <c r="Y224" s="66">
        <v>0</v>
      </c>
      <c r="Z224" s="67">
        <f t="shared" si="117"/>
        <v>0</v>
      </c>
      <c r="AA224" s="68" t="str">
        <f t="shared" si="125"/>
        <v>A+INCORP J=</v>
      </c>
      <c r="AB224" s="11">
        <f t="shared" si="126"/>
        <v>42912</v>
      </c>
      <c r="AC224" s="3"/>
      <c r="AD224" s="54"/>
      <c r="AE224" s="58">
        <v>42516</v>
      </c>
      <c r="AF224" s="47" t="s">
        <v>120</v>
      </c>
      <c r="AI224" s="1"/>
      <c r="AJ224" s="17">
        <f t="shared" si="108"/>
        <v>45894</v>
      </c>
      <c r="AK224" s="17">
        <f t="shared" si="104"/>
        <v>45891</v>
      </c>
      <c r="AL224" s="17">
        <f t="shared" si="105"/>
        <v>45894</v>
      </c>
      <c r="AM224" s="17">
        <f t="shared" si="106"/>
        <v>45925</v>
      </c>
      <c r="AN224" s="17"/>
      <c r="AO224" s="19">
        <f t="shared" si="107"/>
        <v>23</v>
      </c>
      <c r="GG224" s="1"/>
      <c r="GH224" s="5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5"/>
      <c r="HA224" s="5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40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7"/>
      <c r="JP224" s="1"/>
      <c r="JQ224" s="1"/>
      <c r="JR224" s="1"/>
      <c r="JS224" s="1"/>
      <c r="JT224" s="1"/>
      <c r="JU224" s="1"/>
      <c r="JV224" s="1"/>
      <c r="JW224" s="1"/>
      <c r="JX224" s="1"/>
      <c r="JY224" s="3"/>
    </row>
    <row r="225" spans="1:285" x14ac:dyDescent="0.2">
      <c r="A225" s="196">
        <f t="shared" si="118"/>
        <v>42883</v>
      </c>
      <c r="B225" s="66">
        <f t="shared" si="109"/>
        <v>119122.46540441</v>
      </c>
      <c r="C225" s="66">
        <f t="shared" si="102"/>
        <v>119032.29185013</v>
      </c>
      <c r="D225" s="77">
        <f t="shared" si="119"/>
        <v>4828.4399999999996</v>
      </c>
      <c r="E225" s="67">
        <f>VLOOKUP(A224,[1]Plan1!$DQ$117:$DS$314,3)</f>
        <v>4843.41</v>
      </c>
      <c r="F225" s="11">
        <f t="shared" si="120"/>
        <v>42881</v>
      </c>
      <c r="G225" s="73">
        <f t="shared" si="110"/>
        <v>3.100380247036405E-3</v>
      </c>
      <c r="H225" s="11">
        <f t="shared" si="121"/>
        <v>42912</v>
      </c>
      <c r="I225" s="11">
        <f t="shared" si="111"/>
        <v>42912</v>
      </c>
      <c r="J225" s="1">
        <f t="shared" si="122"/>
        <v>21</v>
      </c>
      <c r="K225" s="1">
        <f t="shared" si="123"/>
        <v>2</v>
      </c>
      <c r="L225" s="66">
        <f t="shared" si="112"/>
        <v>1.0002948599999999</v>
      </c>
      <c r="M225" s="70">
        <f t="shared" si="103"/>
        <v>1.0013999200000001</v>
      </c>
      <c r="N225" s="70">
        <f t="shared" si="127"/>
        <v>1.0185443107992294</v>
      </c>
      <c r="O225" s="66">
        <f t="shared" si="99"/>
        <v>1.01884463</v>
      </c>
      <c r="P225" s="66">
        <f t="shared" si="113"/>
        <v>119067.3897117</v>
      </c>
      <c r="Q225" s="74">
        <f t="shared" si="114"/>
        <v>0</v>
      </c>
      <c r="R225" s="75">
        <f t="shared" si="100"/>
        <v>0</v>
      </c>
      <c r="S225" s="66">
        <f t="shared" si="101"/>
        <v>0</v>
      </c>
      <c r="T225" s="10">
        <f t="shared" si="124"/>
        <v>0.06</v>
      </c>
      <c r="U225" s="74">
        <f t="shared" si="98"/>
        <v>2</v>
      </c>
      <c r="V225" s="74">
        <v>252</v>
      </c>
      <c r="W225" s="70">
        <f t="shared" si="115"/>
        <v>1.000462559</v>
      </c>
      <c r="X225" s="66">
        <f t="shared" si="116"/>
        <v>55.075692709999998</v>
      </c>
      <c r="Y225" s="66">
        <v>0</v>
      </c>
      <c r="Z225" s="67">
        <f t="shared" si="117"/>
        <v>0</v>
      </c>
      <c r="AA225" s="68" t="str">
        <f t="shared" si="125"/>
        <v>A+INCORP J=</v>
      </c>
      <c r="AB225" s="11">
        <f t="shared" si="126"/>
        <v>42912</v>
      </c>
      <c r="AC225" s="3"/>
      <c r="AD225" s="54"/>
      <c r="AE225" s="58">
        <v>42620</v>
      </c>
      <c r="AF225" s="47" t="s">
        <v>112</v>
      </c>
      <c r="AI225" s="1"/>
      <c r="AJ225" s="17">
        <f t="shared" si="108"/>
        <v>45925</v>
      </c>
      <c r="AK225" s="17">
        <f t="shared" si="104"/>
        <v>45924</v>
      </c>
      <c r="AL225" s="17">
        <f t="shared" si="105"/>
        <v>45925</v>
      </c>
      <c r="AM225" s="17">
        <f t="shared" si="106"/>
        <v>45957</v>
      </c>
      <c r="AN225" s="17"/>
      <c r="AO225" s="19">
        <f t="shared" si="107"/>
        <v>22</v>
      </c>
      <c r="GG225" s="1"/>
      <c r="GH225" s="5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5"/>
      <c r="HA225" s="5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40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7"/>
      <c r="JP225" s="1"/>
      <c r="JQ225" s="1"/>
      <c r="JR225" s="1"/>
      <c r="JS225" s="1"/>
      <c r="JT225" s="1"/>
      <c r="JU225" s="1"/>
      <c r="JV225" s="1"/>
      <c r="JW225" s="1"/>
      <c r="JX225" s="1"/>
      <c r="JY225" s="3"/>
    </row>
    <row r="226" spans="1:285" x14ac:dyDescent="0.2">
      <c r="A226" s="196">
        <f t="shared" si="118"/>
        <v>42884</v>
      </c>
      <c r="B226" s="66">
        <f t="shared" si="109"/>
        <v>119122.46540441</v>
      </c>
      <c r="C226" s="66">
        <f t="shared" si="102"/>
        <v>119032.29185013</v>
      </c>
      <c r="D226" s="77">
        <f t="shared" si="119"/>
        <v>4828.4399999999996</v>
      </c>
      <c r="E226" s="67">
        <f>VLOOKUP(A225,[1]Plan1!$DQ$117:$DS$314,3)</f>
        <v>4843.41</v>
      </c>
      <c r="F226" s="11">
        <f t="shared" si="120"/>
        <v>42881</v>
      </c>
      <c r="G226" s="73">
        <f t="shared" si="110"/>
        <v>3.100380247036405E-3</v>
      </c>
      <c r="H226" s="11">
        <f t="shared" si="121"/>
        <v>42912</v>
      </c>
      <c r="I226" s="11">
        <f t="shared" si="111"/>
        <v>42912</v>
      </c>
      <c r="J226" s="1">
        <f t="shared" si="122"/>
        <v>21</v>
      </c>
      <c r="K226" s="1">
        <f t="shared" si="123"/>
        <v>2</v>
      </c>
      <c r="L226" s="66">
        <f t="shared" si="112"/>
        <v>1.0002948599999999</v>
      </c>
      <c r="M226" s="70">
        <f t="shared" si="103"/>
        <v>1.0013999200000001</v>
      </c>
      <c r="N226" s="70">
        <f t="shared" si="127"/>
        <v>1.0185443107992294</v>
      </c>
      <c r="O226" s="66">
        <f t="shared" si="99"/>
        <v>1.01884463</v>
      </c>
      <c r="P226" s="66">
        <f t="shared" si="113"/>
        <v>119067.3897117</v>
      </c>
      <c r="Q226" s="74">
        <f t="shared" si="114"/>
        <v>0</v>
      </c>
      <c r="R226" s="75">
        <f t="shared" si="100"/>
        <v>0</v>
      </c>
      <c r="S226" s="66">
        <f t="shared" si="101"/>
        <v>0</v>
      </c>
      <c r="T226" s="10">
        <f t="shared" si="124"/>
        <v>0.06</v>
      </c>
      <c r="U226" s="74">
        <f t="shared" si="98"/>
        <v>2</v>
      </c>
      <c r="V226" s="74">
        <v>252</v>
      </c>
      <c r="W226" s="70">
        <f t="shared" si="115"/>
        <v>1.000462559</v>
      </c>
      <c r="X226" s="66">
        <f t="shared" si="116"/>
        <v>55.075692709999998</v>
      </c>
      <c r="Y226" s="66">
        <v>0</v>
      </c>
      <c r="Z226" s="67">
        <f t="shared" si="117"/>
        <v>0</v>
      </c>
      <c r="AA226" s="68" t="str">
        <f t="shared" si="125"/>
        <v>A+INCORP J=</v>
      </c>
      <c r="AB226" s="11">
        <f t="shared" si="126"/>
        <v>42912</v>
      </c>
      <c r="AC226" s="3"/>
      <c r="AD226" s="54"/>
      <c r="AE226" s="58">
        <v>42655</v>
      </c>
      <c r="AF226" s="47" t="s">
        <v>129</v>
      </c>
      <c r="AI226" s="1"/>
      <c r="AJ226" s="17">
        <f t="shared" si="108"/>
        <v>45955</v>
      </c>
      <c r="AK226" s="17">
        <f t="shared" si="104"/>
        <v>45954</v>
      </c>
      <c r="AL226" s="17">
        <f t="shared" si="105"/>
        <v>45957</v>
      </c>
      <c r="AM226" s="17">
        <f t="shared" si="106"/>
        <v>45986</v>
      </c>
      <c r="AN226" s="17"/>
      <c r="AO226" s="19">
        <f t="shared" si="107"/>
        <v>21</v>
      </c>
      <c r="GG226" s="1"/>
      <c r="GH226" s="5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5"/>
      <c r="HA226" s="5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40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7"/>
      <c r="JP226" s="1"/>
      <c r="JQ226" s="1"/>
      <c r="JR226" s="1"/>
      <c r="JS226" s="1"/>
      <c r="JT226" s="1"/>
      <c r="JU226" s="1"/>
      <c r="JV226" s="1"/>
      <c r="JW226" s="1"/>
      <c r="JX226" s="1"/>
      <c r="JY226" s="3"/>
    </row>
    <row r="227" spans="1:285" x14ac:dyDescent="0.2">
      <c r="A227" s="196">
        <f t="shared" si="118"/>
        <v>42885</v>
      </c>
      <c r="B227" s="66">
        <f t="shared" si="109"/>
        <v>119167.57739839</v>
      </c>
      <c r="C227" s="66">
        <f t="shared" si="102"/>
        <v>119032.29185013</v>
      </c>
      <c r="D227" s="77">
        <f t="shared" si="119"/>
        <v>4828.4399999999996</v>
      </c>
      <c r="E227" s="67">
        <f>VLOOKUP(A226,[1]Plan1!$DQ$117:$DS$314,3)</f>
        <v>4843.41</v>
      </c>
      <c r="F227" s="11">
        <f t="shared" si="120"/>
        <v>42881</v>
      </c>
      <c r="G227" s="73">
        <f t="shared" si="110"/>
        <v>3.100380247036405E-3</v>
      </c>
      <c r="H227" s="11">
        <f t="shared" si="121"/>
        <v>42912</v>
      </c>
      <c r="I227" s="11">
        <f t="shared" si="111"/>
        <v>42912</v>
      </c>
      <c r="J227" s="1">
        <f t="shared" si="122"/>
        <v>21</v>
      </c>
      <c r="K227" s="1">
        <f t="shared" si="123"/>
        <v>3</v>
      </c>
      <c r="L227" s="66">
        <f t="shared" si="112"/>
        <v>1.0004423200000001</v>
      </c>
      <c r="M227" s="70">
        <f t="shared" si="103"/>
        <v>1.0013999200000001</v>
      </c>
      <c r="N227" s="70">
        <f t="shared" si="127"/>
        <v>1.0185443107992294</v>
      </c>
      <c r="O227" s="66">
        <f t="shared" si="99"/>
        <v>1.01899483</v>
      </c>
      <c r="P227" s="66">
        <f t="shared" si="113"/>
        <v>119084.94221346</v>
      </c>
      <c r="Q227" s="74">
        <f t="shared" si="114"/>
        <v>0</v>
      </c>
      <c r="R227" s="75">
        <f t="shared" si="100"/>
        <v>0</v>
      </c>
      <c r="S227" s="66">
        <f t="shared" si="101"/>
        <v>0</v>
      </c>
      <c r="T227" s="10">
        <f t="shared" si="124"/>
        <v>0.06</v>
      </c>
      <c r="U227" s="74">
        <f t="shared" si="98"/>
        <v>3</v>
      </c>
      <c r="V227" s="74">
        <v>252</v>
      </c>
      <c r="W227" s="70">
        <f t="shared" si="115"/>
        <v>1.0006939180000001</v>
      </c>
      <c r="X227" s="66">
        <f t="shared" si="116"/>
        <v>82.635184929999994</v>
      </c>
      <c r="Y227" s="66">
        <v>0</v>
      </c>
      <c r="Z227" s="67">
        <f t="shared" si="117"/>
        <v>0</v>
      </c>
      <c r="AA227" s="68" t="str">
        <f t="shared" si="125"/>
        <v>A+INCORP J=</v>
      </c>
      <c r="AB227" s="11">
        <f t="shared" si="126"/>
        <v>42912</v>
      </c>
      <c r="AC227" s="3"/>
      <c r="AD227" s="54"/>
      <c r="AE227" s="58">
        <v>42676</v>
      </c>
      <c r="AF227" s="47" t="s">
        <v>114</v>
      </c>
      <c r="AI227" s="1"/>
      <c r="AJ227" s="17">
        <f t="shared" si="108"/>
        <v>45986</v>
      </c>
      <c r="AK227" s="17">
        <f t="shared" si="104"/>
        <v>45985</v>
      </c>
      <c r="AL227" s="17">
        <f t="shared" si="105"/>
        <v>45986</v>
      </c>
      <c r="AM227" s="17">
        <f t="shared" si="106"/>
        <v>46017</v>
      </c>
      <c r="AN227" s="17"/>
      <c r="AO227" s="19">
        <f t="shared" si="107"/>
        <v>22</v>
      </c>
      <c r="GG227" s="1"/>
      <c r="GH227" s="5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5"/>
      <c r="HA227" s="5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40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7"/>
      <c r="JP227" s="1"/>
      <c r="JQ227" s="1"/>
      <c r="JR227" s="1"/>
      <c r="JS227" s="1"/>
      <c r="JT227" s="1"/>
      <c r="JU227" s="1"/>
      <c r="JV227" s="1"/>
      <c r="JW227" s="1"/>
      <c r="JX227" s="1"/>
      <c r="JY227" s="3"/>
    </row>
    <row r="228" spans="1:285" x14ac:dyDescent="0.2">
      <c r="A228" s="196">
        <f t="shared" si="118"/>
        <v>42886</v>
      </c>
      <c r="B228" s="66">
        <f t="shared" si="109"/>
        <v>119212.7063286</v>
      </c>
      <c r="C228" s="66">
        <f t="shared" si="102"/>
        <v>119032.29185013</v>
      </c>
      <c r="D228" s="77">
        <f t="shared" si="119"/>
        <v>4828.4399999999996</v>
      </c>
      <c r="E228" s="67">
        <f>VLOOKUP(A227,[1]Plan1!$DQ$117:$DS$314,3)</f>
        <v>4843.41</v>
      </c>
      <c r="F228" s="11">
        <f t="shared" si="120"/>
        <v>42881</v>
      </c>
      <c r="G228" s="73">
        <f t="shared" si="110"/>
        <v>3.100380247036405E-3</v>
      </c>
      <c r="H228" s="11">
        <f t="shared" si="121"/>
        <v>42912</v>
      </c>
      <c r="I228" s="11">
        <f t="shared" si="111"/>
        <v>42912</v>
      </c>
      <c r="J228" s="1">
        <f t="shared" si="122"/>
        <v>21</v>
      </c>
      <c r="K228" s="1">
        <f t="shared" si="123"/>
        <v>4</v>
      </c>
      <c r="L228" s="66">
        <f t="shared" si="112"/>
        <v>1.0005898</v>
      </c>
      <c r="M228" s="70">
        <f t="shared" si="103"/>
        <v>1.0013999200000001</v>
      </c>
      <c r="N228" s="70">
        <f t="shared" si="127"/>
        <v>1.0185443107992294</v>
      </c>
      <c r="O228" s="66">
        <f t="shared" si="99"/>
        <v>1.0191450399999999</v>
      </c>
      <c r="P228" s="66">
        <f t="shared" si="113"/>
        <v>119102.49709586</v>
      </c>
      <c r="Q228" s="74">
        <f t="shared" si="114"/>
        <v>0</v>
      </c>
      <c r="R228" s="75">
        <f t="shared" si="100"/>
        <v>0</v>
      </c>
      <c r="S228" s="66">
        <f t="shared" si="101"/>
        <v>0</v>
      </c>
      <c r="T228" s="10">
        <f t="shared" si="124"/>
        <v>0.06</v>
      </c>
      <c r="U228" s="74">
        <f t="shared" si="98"/>
        <v>4</v>
      </c>
      <c r="V228" s="74">
        <v>252</v>
      </c>
      <c r="W228" s="70">
        <f t="shared" si="115"/>
        <v>1.0009253309999999</v>
      </c>
      <c r="X228" s="66">
        <f t="shared" si="116"/>
        <v>110.20923274</v>
      </c>
      <c r="Y228" s="66">
        <v>0</v>
      </c>
      <c r="Z228" s="67">
        <f t="shared" si="117"/>
        <v>0</v>
      </c>
      <c r="AA228" s="68" t="str">
        <f t="shared" si="125"/>
        <v>A+INCORP J=</v>
      </c>
      <c r="AB228" s="11">
        <f t="shared" si="126"/>
        <v>42912</v>
      </c>
      <c r="AC228" s="3"/>
      <c r="AD228" s="54"/>
      <c r="AE228" s="58">
        <v>42689</v>
      </c>
      <c r="AF228" s="47" t="s">
        <v>115</v>
      </c>
      <c r="AI228" s="1"/>
      <c r="AJ228" s="17">
        <f t="shared" si="108"/>
        <v>46016</v>
      </c>
      <c r="AK228" s="17">
        <f t="shared" si="104"/>
        <v>46015</v>
      </c>
      <c r="AL228" s="17">
        <f t="shared" si="105"/>
        <v>46017</v>
      </c>
      <c r="AM228" s="17">
        <f t="shared" si="106"/>
        <v>46048</v>
      </c>
      <c r="AN228" s="17"/>
      <c r="AO228" s="19">
        <f t="shared" si="107"/>
        <v>20</v>
      </c>
      <c r="GG228" s="1"/>
      <c r="GH228" s="5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5"/>
      <c r="HA228" s="5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40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7"/>
      <c r="JP228" s="1"/>
      <c r="JQ228" s="1"/>
      <c r="JR228" s="1"/>
      <c r="JS228" s="1"/>
      <c r="JT228" s="1"/>
      <c r="JU228" s="1"/>
      <c r="JV228" s="1"/>
      <c r="JW228" s="1"/>
      <c r="JX228" s="1"/>
      <c r="JY228" s="3"/>
    </row>
    <row r="229" spans="1:285" x14ac:dyDescent="0.2">
      <c r="A229" s="196">
        <f t="shared" si="118"/>
        <v>42887</v>
      </c>
      <c r="B229" s="66">
        <f t="shared" si="109"/>
        <v>119257.85339124</v>
      </c>
      <c r="C229" s="66">
        <f t="shared" si="102"/>
        <v>119032.29185013</v>
      </c>
      <c r="D229" s="77">
        <f t="shared" si="119"/>
        <v>4828.4399999999996</v>
      </c>
      <c r="E229" s="67">
        <f>VLOOKUP(A228,[1]Plan1!$DQ$117:$DS$314,3)</f>
        <v>4843.41</v>
      </c>
      <c r="F229" s="11">
        <f t="shared" si="120"/>
        <v>42881</v>
      </c>
      <c r="G229" s="73">
        <f t="shared" si="110"/>
        <v>3.100380247036405E-3</v>
      </c>
      <c r="H229" s="11">
        <f t="shared" si="121"/>
        <v>42912</v>
      </c>
      <c r="I229" s="11">
        <f t="shared" si="111"/>
        <v>42912</v>
      </c>
      <c r="J229" s="1">
        <f t="shared" si="122"/>
        <v>21</v>
      </c>
      <c r="K229" s="1">
        <f t="shared" si="123"/>
        <v>5</v>
      </c>
      <c r="L229" s="66">
        <f t="shared" si="112"/>
        <v>1.0007373100000001</v>
      </c>
      <c r="M229" s="70">
        <f t="shared" si="103"/>
        <v>1.0013999200000001</v>
      </c>
      <c r="N229" s="70">
        <f t="shared" si="127"/>
        <v>1.0185443107992294</v>
      </c>
      <c r="O229" s="66">
        <f t="shared" si="99"/>
        <v>1.0192952900000001</v>
      </c>
      <c r="P229" s="66">
        <f t="shared" si="113"/>
        <v>119120.05554923</v>
      </c>
      <c r="Q229" s="74">
        <f t="shared" si="114"/>
        <v>0</v>
      </c>
      <c r="R229" s="75">
        <f t="shared" si="100"/>
        <v>0</v>
      </c>
      <c r="S229" s="66">
        <f t="shared" si="101"/>
        <v>0</v>
      </c>
      <c r="T229" s="10">
        <f t="shared" si="124"/>
        <v>0.06</v>
      </c>
      <c r="U229" s="74">
        <f t="shared" ref="U229:U292" si="128">IF(Q228&gt;0,1,IF(K229=K228,U228,U228+1))</f>
        <v>5</v>
      </c>
      <c r="V229" s="74">
        <v>252</v>
      </c>
      <c r="W229" s="70">
        <f t="shared" si="115"/>
        <v>1.001156798</v>
      </c>
      <c r="X229" s="66">
        <f t="shared" si="116"/>
        <v>137.79784201000001</v>
      </c>
      <c r="Y229" s="66">
        <v>0</v>
      </c>
      <c r="Z229" s="67">
        <f t="shared" si="117"/>
        <v>0</v>
      </c>
      <c r="AA229" s="68" t="str">
        <f t="shared" si="125"/>
        <v>A+INCORP J=</v>
      </c>
      <c r="AB229" s="11">
        <f t="shared" si="126"/>
        <v>42912</v>
      </c>
      <c r="AC229" s="3"/>
      <c r="AD229" s="54"/>
      <c r="AE229" s="61">
        <v>42793</v>
      </c>
      <c r="AF229" s="23" t="s">
        <v>123</v>
      </c>
      <c r="AI229" s="1"/>
      <c r="AJ229" s="17">
        <f t="shared" si="108"/>
        <v>46047</v>
      </c>
      <c r="AK229" s="17">
        <f t="shared" si="104"/>
        <v>46045</v>
      </c>
      <c r="AL229" s="17">
        <f t="shared" si="105"/>
        <v>46048</v>
      </c>
      <c r="AM229" s="17">
        <f t="shared" si="106"/>
        <v>46078</v>
      </c>
      <c r="AN229" s="17"/>
      <c r="AO229" s="19">
        <f t="shared" si="107"/>
        <v>20</v>
      </c>
      <c r="GG229" s="1"/>
      <c r="GH229" s="5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5"/>
      <c r="HA229" s="5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40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7"/>
      <c r="JP229" s="1"/>
      <c r="JQ229" s="1"/>
      <c r="JR229" s="1"/>
      <c r="JS229" s="1"/>
      <c r="JT229" s="1"/>
      <c r="JU229" s="1"/>
      <c r="JV229" s="1"/>
      <c r="JW229" s="1"/>
      <c r="JX229" s="1"/>
      <c r="JY229" s="3"/>
    </row>
    <row r="230" spans="1:285" x14ac:dyDescent="0.2">
      <c r="A230" s="196">
        <f t="shared" si="118"/>
        <v>42888</v>
      </c>
      <c r="B230" s="66">
        <f t="shared" si="109"/>
        <v>119303.01728055</v>
      </c>
      <c r="C230" s="66">
        <f t="shared" si="102"/>
        <v>119032.29185013</v>
      </c>
      <c r="D230" s="77">
        <f t="shared" si="119"/>
        <v>4828.4399999999996</v>
      </c>
      <c r="E230" s="67">
        <f>VLOOKUP(A229,[1]Plan1!$DQ$117:$DS$314,3)</f>
        <v>4843.41</v>
      </c>
      <c r="F230" s="11">
        <f t="shared" si="120"/>
        <v>42881</v>
      </c>
      <c r="G230" s="73">
        <f t="shared" si="110"/>
        <v>3.100380247036405E-3</v>
      </c>
      <c r="H230" s="11">
        <f t="shared" si="121"/>
        <v>42912</v>
      </c>
      <c r="I230" s="11">
        <f t="shared" si="111"/>
        <v>42912</v>
      </c>
      <c r="J230" s="1">
        <f t="shared" si="122"/>
        <v>21</v>
      </c>
      <c r="K230" s="1">
        <f t="shared" si="123"/>
        <v>6</v>
      </c>
      <c r="L230" s="66">
        <f t="shared" si="112"/>
        <v>1.0008848400000001</v>
      </c>
      <c r="M230" s="70">
        <f t="shared" si="103"/>
        <v>1.0013999200000001</v>
      </c>
      <c r="N230" s="70">
        <f t="shared" si="127"/>
        <v>1.0185443107992294</v>
      </c>
      <c r="O230" s="66">
        <f t="shared" si="99"/>
        <v>1.0194455499999999</v>
      </c>
      <c r="P230" s="66">
        <f t="shared" si="113"/>
        <v>119137.61638325</v>
      </c>
      <c r="Q230" s="74">
        <f t="shared" si="114"/>
        <v>0</v>
      </c>
      <c r="R230" s="75">
        <f t="shared" si="100"/>
        <v>0</v>
      </c>
      <c r="S230" s="66">
        <f t="shared" si="101"/>
        <v>0</v>
      </c>
      <c r="T230" s="10">
        <f t="shared" si="124"/>
        <v>0.06</v>
      </c>
      <c r="U230" s="74">
        <f t="shared" si="128"/>
        <v>6</v>
      </c>
      <c r="V230" s="74">
        <v>252</v>
      </c>
      <c r="W230" s="70">
        <f t="shared" si="115"/>
        <v>1.0013883180000001</v>
      </c>
      <c r="X230" s="66">
        <f t="shared" si="116"/>
        <v>165.4008973</v>
      </c>
      <c r="Y230" s="66">
        <v>0</v>
      </c>
      <c r="Z230" s="67">
        <f t="shared" si="117"/>
        <v>0</v>
      </c>
      <c r="AA230" s="68" t="str">
        <f t="shared" si="125"/>
        <v>A+INCORP J=</v>
      </c>
      <c r="AB230" s="11">
        <f t="shared" si="126"/>
        <v>42912</v>
      </c>
      <c r="AC230" s="3"/>
      <c r="AD230" s="54"/>
      <c r="AE230" s="61">
        <v>42794</v>
      </c>
      <c r="AF230" s="23" t="s">
        <v>123</v>
      </c>
      <c r="AI230" s="1"/>
      <c r="AJ230" s="17">
        <f t="shared" si="108"/>
        <v>46078</v>
      </c>
      <c r="AK230" s="17">
        <f t="shared" si="104"/>
        <v>46077</v>
      </c>
      <c r="AL230" s="17">
        <f t="shared" si="105"/>
        <v>46078</v>
      </c>
      <c r="AM230" s="17">
        <f t="shared" si="106"/>
        <v>46106</v>
      </c>
      <c r="AN230" s="17"/>
      <c r="AO230" s="19">
        <f t="shared" si="107"/>
        <v>20</v>
      </c>
      <c r="GG230" s="1"/>
      <c r="GH230" s="5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5"/>
      <c r="HA230" s="5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40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7"/>
      <c r="JP230" s="1"/>
      <c r="JQ230" s="1"/>
      <c r="JR230" s="1"/>
      <c r="JS230" s="1"/>
      <c r="JT230" s="1"/>
      <c r="JU230" s="1"/>
      <c r="JV230" s="1"/>
      <c r="JW230" s="1"/>
      <c r="JX230" s="1"/>
      <c r="JY230" s="3"/>
    </row>
    <row r="231" spans="1:285" x14ac:dyDescent="0.2">
      <c r="A231" s="196">
        <f t="shared" si="118"/>
        <v>42889</v>
      </c>
      <c r="B231" s="66">
        <f t="shared" si="109"/>
        <v>119348.19800094</v>
      </c>
      <c r="C231" s="66">
        <f t="shared" si="102"/>
        <v>119032.29185013</v>
      </c>
      <c r="D231" s="77">
        <f t="shared" si="119"/>
        <v>4828.4399999999996</v>
      </c>
      <c r="E231" s="67">
        <f>VLOOKUP(A230,[1]Plan1!$DQ$117:$DS$314,3)</f>
        <v>4843.41</v>
      </c>
      <c r="F231" s="11">
        <f t="shared" si="120"/>
        <v>42881</v>
      </c>
      <c r="G231" s="73">
        <f t="shared" si="110"/>
        <v>3.100380247036405E-3</v>
      </c>
      <c r="H231" s="11">
        <f t="shared" si="121"/>
        <v>42912</v>
      </c>
      <c r="I231" s="11">
        <f t="shared" si="111"/>
        <v>42912</v>
      </c>
      <c r="J231" s="1">
        <f t="shared" si="122"/>
        <v>21</v>
      </c>
      <c r="K231" s="1">
        <f t="shared" si="123"/>
        <v>7</v>
      </c>
      <c r="L231" s="66">
        <f t="shared" si="112"/>
        <v>1.00103239</v>
      </c>
      <c r="M231" s="70">
        <f t="shared" si="103"/>
        <v>1.0013999200000001</v>
      </c>
      <c r="N231" s="70">
        <f t="shared" si="127"/>
        <v>1.0185443107992294</v>
      </c>
      <c r="O231" s="66">
        <f t="shared" si="99"/>
        <v>1.01959584</v>
      </c>
      <c r="P231" s="66">
        <f t="shared" si="113"/>
        <v>119155.17959791</v>
      </c>
      <c r="Q231" s="74">
        <f t="shared" si="114"/>
        <v>0</v>
      </c>
      <c r="R231" s="75">
        <f t="shared" si="100"/>
        <v>0</v>
      </c>
      <c r="S231" s="66">
        <f t="shared" si="101"/>
        <v>0</v>
      </c>
      <c r="T231" s="10">
        <f t="shared" si="124"/>
        <v>0.06</v>
      </c>
      <c r="U231" s="74">
        <f t="shared" si="128"/>
        <v>7</v>
      </c>
      <c r="V231" s="74">
        <v>252</v>
      </c>
      <c r="W231" s="70">
        <f t="shared" si="115"/>
        <v>1.001619891</v>
      </c>
      <c r="X231" s="66">
        <f t="shared" si="116"/>
        <v>193.01840303</v>
      </c>
      <c r="Y231" s="66">
        <v>0</v>
      </c>
      <c r="Z231" s="67">
        <f t="shared" si="117"/>
        <v>0</v>
      </c>
      <c r="AA231" s="68" t="str">
        <f t="shared" si="125"/>
        <v>A+INCORP J=</v>
      </c>
      <c r="AB231" s="11">
        <f t="shared" si="126"/>
        <v>42912</v>
      </c>
      <c r="AC231" s="3"/>
      <c r="AD231" s="54"/>
      <c r="AE231" s="61">
        <v>42839</v>
      </c>
      <c r="AF231" s="23" t="s">
        <v>131</v>
      </c>
      <c r="AI231" s="1"/>
      <c r="AJ231" s="17">
        <f t="shared" si="108"/>
        <v>46106</v>
      </c>
      <c r="AK231" s="17">
        <f t="shared" si="104"/>
        <v>46105</v>
      </c>
      <c r="AL231" s="17">
        <f t="shared" si="105"/>
        <v>46106</v>
      </c>
      <c r="AM231" s="17">
        <f t="shared" si="106"/>
        <v>46139</v>
      </c>
      <c r="AN231" s="17"/>
      <c r="AO231" s="19">
        <f t="shared" si="107"/>
        <v>21</v>
      </c>
      <c r="GG231" s="1"/>
      <c r="GH231" s="5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5"/>
      <c r="HA231" s="5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40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7"/>
      <c r="JP231" s="1"/>
      <c r="JQ231" s="1"/>
      <c r="JR231" s="1"/>
      <c r="JS231" s="1"/>
      <c r="JT231" s="1"/>
      <c r="JU231" s="1"/>
      <c r="JV231" s="1"/>
      <c r="JW231" s="1"/>
      <c r="JX231" s="1"/>
      <c r="JY231" s="3"/>
    </row>
    <row r="232" spans="1:285" x14ac:dyDescent="0.2">
      <c r="A232" s="196">
        <f t="shared" si="118"/>
        <v>42890</v>
      </c>
      <c r="B232" s="66">
        <f t="shared" si="109"/>
        <v>119348.19800094</v>
      </c>
      <c r="C232" s="66">
        <f t="shared" si="102"/>
        <v>119032.29185013</v>
      </c>
      <c r="D232" s="77">
        <f t="shared" si="119"/>
        <v>4828.4399999999996</v>
      </c>
      <c r="E232" s="67">
        <f>VLOOKUP(A231,[1]Plan1!$DQ$117:$DS$314,3)</f>
        <v>4843.41</v>
      </c>
      <c r="F232" s="11">
        <f t="shared" si="120"/>
        <v>42881</v>
      </c>
      <c r="G232" s="73">
        <f t="shared" si="110"/>
        <v>3.100380247036405E-3</v>
      </c>
      <c r="H232" s="11">
        <f t="shared" si="121"/>
        <v>42912</v>
      </c>
      <c r="I232" s="11">
        <f t="shared" si="111"/>
        <v>42912</v>
      </c>
      <c r="J232" s="1">
        <f t="shared" si="122"/>
        <v>21</v>
      </c>
      <c r="K232" s="1">
        <f t="shared" si="123"/>
        <v>7</v>
      </c>
      <c r="L232" s="66">
        <f t="shared" si="112"/>
        <v>1.00103239</v>
      </c>
      <c r="M232" s="70">
        <f t="shared" si="103"/>
        <v>1.0013999200000001</v>
      </c>
      <c r="N232" s="70">
        <f t="shared" si="127"/>
        <v>1.0185443107992294</v>
      </c>
      <c r="O232" s="66">
        <f t="shared" si="99"/>
        <v>1.01959584</v>
      </c>
      <c r="P232" s="66">
        <f t="shared" si="113"/>
        <v>119155.17959791</v>
      </c>
      <c r="Q232" s="74">
        <f t="shared" si="114"/>
        <v>0</v>
      </c>
      <c r="R232" s="75">
        <f t="shared" si="100"/>
        <v>0</v>
      </c>
      <c r="S232" s="66">
        <f t="shared" si="101"/>
        <v>0</v>
      </c>
      <c r="T232" s="10">
        <f t="shared" si="124"/>
        <v>0.06</v>
      </c>
      <c r="U232" s="74">
        <f t="shared" si="128"/>
        <v>7</v>
      </c>
      <c r="V232" s="74">
        <v>252</v>
      </c>
      <c r="W232" s="70">
        <f t="shared" si="115"/>
        <v>1.001619891</v>
      </c>
      <c r="X232" s="66">
        <f t="shared" si="116"/>
        <v>193.01840303</v>
      </c>
      <c r="Y232" s="66">
        <v>0</v>
      </c>
      <c r="Z232" s="67">
        <f t="shared" si="117"/>
        <v>0</v>
      </c>
      <c r="AA232" s="68" t="str">
        <f t="shared" si="125"/>
        <v>A+INCORP J=</v>
      </c>
      <c r="AB232" s="11">
        <f t="shared" si="126"/>
        <v>42912</v>
      </c>
      <c r="AC232" s="3"/>
      <c r="AD232" s="54"/>
      <c r="AE232" s="61">
        <v>42846</v>
      </c>
      <c r="AF232" s="23" t="s">
        <v>125</v>
      </c>
      <c r="AI232" s="1"/>
      <c r="AJ232" s="17">
        <f t="shared" si="108"/>
        <v>46137</v>
      </c>
      <c r="AK232" s="17">
        <f t="shared" si="104"/>
        <v>46136</v>
      </c>
      <c r="AL232" s="17">
        <f t="shared" si="105"/>
        <v>46139</v>
      </c>
      <c r="AM232" s="17">
        <f t="shared" si="106"/>
        <v>46167</v>
      </c>
      <c r="AN232" s="17"/>
      <c r="AO232" s="19">
        <f t="shared" si="107"/>
        <v>19</v>
      </c>
      <c r="GG232" s="1"/>
      <c r="GH232" s="5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5"/>
      <c r="HA232" s="5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40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7"/>
      <c r="JP232" s="1"/>
      <c r="JQ232" s="1"/>
      <c r="JR232" s="1"/>
      <c r="JS232" s="1"/>
      <c r="JT232" s="1"/>
      <c r="JU232" s="1"/>
      <c r="JV232" s="1"/>
      <c r="JW232" s="1"/>
      <c r="JX232" s="1"/>
      <c r="JY232" s="3"/>
    </row>
    <row r="233" spans="1:285" x14ac:dyDescent="0.2">
      <c r="A233" s="196">
        <f t="shared" si="118"/>
        <v>42891</v>
      </c>
      <c r="B233" s="66">
        <f t="shared" si="109"/>
        <v>119348.19800094</v>
      </c>
      <c r="C233" s="66">
        <f t="shared" si="102"/>
        <v>119032.29185013</v>
      </c>
      <c r="D233" s="77">
        <f t="shared" si="119"/>
        <v>4828.4399999999996</v>
      </c>
      <c r="E233" s="67">
        <f>VLOOKUP(A232,[1]Plan1!$DQ$117:$DS$314,3)</f>
        <v>4843.41</v>
      </c>
      <c r="F233" s="11">
        <f t="shared" si="120"/>
        <v>42881</v>
      </c>
      <c r="G233" s="73">
        <f t="shared" si="110"/>
        <v>3.100380247036405E-3</v>
      </c>
      <c r="H233" s="11">
        <f t="shared" si="121"/>
        <v>42912</v>
      </c>
      <c r="I233" s="11">
        <f t="shared" si="111"/>
        <v>42912</v>
      </c>
      <c r="J233" s="1">
        <f t="shared" si="122"/>
        <v>21</v>
      </c>
      <c r="K233" s="1">
        <f t="shared" si="123"/>
        <v>7</v>
      </c>
      <c r="L233" s="66">
        <f t="shared" si="112"/>
        <v>1.00103239</v>
      </c>
      <c r="M233" s="70">
        <f t="shared" si="103"/>
        <v>1.0013999200000001</v>
      </c>
      <c r="N233" s="70">
        <f t="shared" si="127"/>
        <v>1.0185443107992294</v>
      </c>
      <c r="O233" s="66">
        <f t="shared" ref="O233:O296" si="129">TRUNC(TRUNC((L233*N233),15),8)</f>
        <v>1.01959584</v>
      </c>
      <c r="P233" s="66">
        <f t="shared" si="113"/>
        <v>119155.17959791</v>
      </c>
      <c r="Q233" s="74">
        <f t="shared" si="114"/>
        <v>0</v>
      </c>
      <c r="R233" s="75">
        <f t="shared" ref="R233:R296" si="130">IF(Q233&gt;0,(S233/C233),0)</f>
        <v>0</v>
      </c>
      <c r="S233" s="66">
        <f t="shared" ref="S233:S296" si="131">IF($Q233&gt;0,VLOOKUP($A233,$AE$10:$AK$114,6),0)</f>
        <v>0</v>
      </c>
      <c r="T233" s="10">
        <f t="shared" si="124"/>
        <v>0.06</v>
      </c>
      <c r="U233" s="74">
        <f t="shared" si="128"/>
        <v>7</v>
      </c>
      <c r="V233" s="74">
        <v>252</v>
      </c>
      <c r="W233" s="70">
        <f t="shared" si="115"/>
        <v>1.001619891</v>
      </c>
      <c r="X233" s="66">
        <f t="shared" si="116"/>
        <v>193.01840303</v>
      </c>
      <c r="Y233" s="66">
        <v>0</v>
      </c>
      <c r="Z233" s="67">
        <f t="shared" si="117"/>
        <v>0</v>
      </c>
      <c r="AA233" s="68" t="str">
        <f t="shared" si="125"/>
        <v>A+INCORP J=</v>
      </c>
      <c r="AB233" s="11">
        <f t="shared" si="126"/>
        <v>42912</v>
      </c>
      <c r="AC233" s="3"/>
      <c r="AD233" s="54"/>
      <c r="AE233" s="61">
        <v>42856</v>
      </c>
      <c r="AF233" s="23" t="s">
        <v>132</v>
      </c>
      <c r="AI233" s="1"/>
      <c r="AJ233" s="17">
        <f t="shared" si="108"/>
        <v>46167</v>
      </c>
      <c r="AK233" s="17">
        <f t="shared" si="104"/>
        <v>46164</v>
      </c>
      <c r="AL233" s="17">
        <f t="shared" si="105"/>
        <v>46167</v>
      </c>
      <c r="AM233" s="17">
        <f t="shared" si="106"/>
        <v>46198</v>
      </c>
      <c r="AN233" s="17"/>
      <c r="AO233" s="19">
        <f t="shared" si="107"/>
        <v>22</v>
      </c>
      <c r="GG233" s="1"/>
      <c r="GH233" s="5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5"/>
      <c r="HA233" s="5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40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7"/>
      <c r="JP233" s="1"/>
      <c r="JQ233" s="1"/>
      <c r="JR233" s="1"/>
      <c r="JS233" s="1"/>
      <c r="JT233" s="1"/>
      <c r="JU233" s="1"/>
      <c r="JV233" s="1"/>
      <c r="JW233" s="1"/>
      <c r="JX233" s="1"/>
      <c r="JY233" s="3"/>
    </row>
    <row r="234" spans="1:285" x14ac:dyDescent="0.2">
      <c r="A234" s="196">
        <f t="shared" si="118"/>
        <v>42892</v>
      </c>
      <c r="B234" s="66">
        <f t="shared" si="109"/>
        <v>119393.39579522</v>
      </c>
      <c r="C234" s="66">
        <f t="shared" ref="C234:C297" si="132">TRUNC(IF(Q233&gt;0,P233-S233+X233,C233),8)</f>
        <v>119032.29185013</v>
      </c>
      <c r="D234" s="77">
        <f t="shared" si="119"/>
        <v>4828.4399999999996</v>
      </c>
      <c r="E234" s="67">
        <f>VLOOKUP(A233,[1]Plan1!$DQ$117:$DS$314,3)</f>
        <v>4843.41</v>
      </c>
      <c r="F234" s="11">
        <f t="shared" si="120"/>
        <v>42881</v>
      </c>
      <c r="G234" s="73">
        <f t="shared" si="110"/>
        <v>3.100380247036405E-3</v>
      </c>
      <c r="H234" s="11">
        <f t="shared" si="121"/>
        <v>42912</v>
      </c>
      <c r="I234" s="11">
        <f t="shared" si="111"/>
        <v>42912</v>
      </c>
      <c r="J234" s="1">
        <f t="shared" si="122"/>
        <v>21</v>
      </c>
      <c r="K234" s="1">
        <f t="shared" si="123"/>
        <v>8</v>
      </c>
      <c r="L234" s="66">
        <f t="shared" si="112"/>
        <v>1.00117996</v>
      </c>
      <c r="M234" s="70">
        <f t="shared" ref="M234:M297" si="133">IF(I234&gt;I233,L233,M233)</f>
        <v>1.0013999200000001</v>
      </c>
      <c r="N234" s="70">
        <f t="shared" si="127"/>
        <v>1.0185443107992294</v>
      </c>
      <c r="O234" s="66">
        <f t="shared" si="129"/>
        <v>1.01974615</v>
      </c>
      <c r="P234" s="66">
        <f t="shared" si="113"/>
        <v>119172.74519322001</v>
      </c>
      <c r="Q234" s="74">
        <f t="shared" si="114"/>
        <v>0</v>
      </c>
      <c r="R234" s="75">
        <f t="shared" si="130"/>
        <v>0</v>
      </c>
      <c r="S234" s="66">
        <f t="shared" si="131"/>
        <v>0</v>
      </c>
      <c r="T234" s="10">
        <f t="shared" si="124"/>
        <v>0.06</v>
      </c>
      <c r="U234" s="74">
        <f t="shared" si="128"/>
        <v>8</v>
      </c>
      <c r="V234" s="74">
        <v>252</v>
      </c>
      <c r="W234" s="70">
        <f t="shared" si="115"/>
        <v>1.0018515189999999</v>
      </c>
      <c r="X234" s="66">
        <f t="shared" si="116"/>
        <v>220.65060199999999</v>
      </c>
      <c r="Y234" s="66">
        <v>0</v>
      </c>
      <c r="Z234" s="67">
        <f t="shared" si="117"/>
        <v>0</v>
      </c>
      <c r="AA234" s="68" t="str">
        <f t="shared" si="125"/>
        <v>A+INCORP J=</v>
      </c>
      <c r="AB234" s="11">
        <f t="shared" si="126"/>
        <v>42912</v>
      </c>
      <c r="AC234" s="3"/>
      <c r="AD234" s="54"/>
      <c r="AE234" s="61">
        <v>42901</v>
      </c>
      <c r="AF234" s="23" t="s">
        <v>133</v>
      </c>
      <c r="AI234" s="1"/>
      <c r="AJ234" s="17">
        <f t="shared" si="108"/>
        <v>46198</v>
      </c>
      <c r="AK234" s="17">
        <f t="shared" si="104"/>
        <v>46197</v>
      </c>
      <c r="AL234" s="17">
        <f t="shared" si="105"/>
        <v>46198</v>
      </c>
      <c r="AM234" s="17">
        <f t="shared" si="106"/>
        <v>46230</v>
      </c>
      <c r="AN234" s="17"/>
      <c r="AO234" s="19">
        <f t="shared" si="107"/>
        <v>22</v>
      </c>
      <c r="GG234" s="1"/>
      <c r="GH234" s="5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5"/>
      <c r="HA234" s="5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40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7"/>
      <c r="JP234" s="1"/>
      <c r="JQ234" s="1"/>
      <c r="JR234" s="1"/>
      <c r="JS234" s="1"/>
      <c r="JT234" s="1"/>
      <c r="JU234" s="1"/>
      <c r="JV234" s="1"/>
      <c r="JW234" s="1"/>
      <c r="JX234" s="1"/>
      <c r="JY234" s="3"/>
    </row>
    <row r="235" spans="1:285" x14ac:dyDescent="0.2">
      <c r="A235" s="196">
        <f t="shared" si="118"/>
        <v>42893</v>
      </c>
      <c r="B235" s="66">
        <f t="shared" si="109"/>
        <v>119438.61031037</v>
      </c>
      <c r="C235" s="66">
        <f t="shared" si="132"/>
        <v>119032.29185013</v>
      </c>
      <c r="D235" s="77">
        <f t="shared" si="119"/>
        <v>4828.4399999999996</v>
      </c>
      <c r="E235" s="67">
        <f>VLOOKUP(A234,[1]Plan1!$DQ$117:$DS$314,3)</f>
        <v>4843.41</v>
      </c>
      <c r="F235" s="11">
        <f t="shared" si="120"/>
        <v>42881</v>
      </c>
      <c r="G235" s="73">
        <f t="shared" si="110"/>
        <v>3.100380247036405E-3</v>
      </c>
      <c r="H235" s="11">
        <f t="shared" si="121"/>
        <v>42912</v>
      </c>
      <c r="I235" s="11">
        <f t="shared" si="111"/>
        <v>42912</v>
      </c>
      <c r="J235" s="1">
        <f t="shared" si="122"/>
        <v>21</v>
      </c>
      <c r="K235" s="1">
        <f t="shared" si="123"/>
        <v>9</v>
      </c>
      <c r="L235" s="66">
        <f t="shared" si="112"/>
        <v>1.0013275500000001</v>
      </c>
      <c r="M235" s="70">
        <f t="shared" si="133"/>
        <v>1.0013999200000001</v>
      </c>
      <c r="N235" s="70">
        <f t="shared" si="127"/>
        <v>1.0185443107992294</v>
      </c>
      <c r="O235" s="66">
        <f t="shared" si="129"/>
        <v>1.0198964699999999</v>
      </c>
      <c r="P235" s="66">
        <f t="shared" si="113"/>
        <v>119190.31316917</v>
      </c>
      <c r="Q235" s="74">
        <f t="shared" si="114"/>
        <v>0</v>
      </c>
      <c r="R235" s="75">
        <f t="shared" si="130"/>
        <v>0</v>
      </c>
      <c r="S235" s="66">
        <f t="shared" si="131"/>
        <v>0</v>
      </c>
      <c r="T235" s="10">
        <f t="shared" si="124"/>
        <v>0.06</v>
      </c>
      <c r="U235" s="74">
        <f t="shared" si="128"/>
        <v>9</v>
      </c>
      <c r="V235" s="74">
        <v>252</v>
      </c>
      <c r="W235" s="70">
        <f t="shared" si="115"/>
        <v>1.0020831990000001</v>
      </c>
      <c r="X235" s="66">
        <f t="shared" si="116"/>
        <v>248.2971412</v>
      </c>
      <c r="Y235" s="66">
        <v>0</v>
      </c>
      <c r="Z235" s="67">
        <f t="shared" si="117"/>
        <v>0</v>
      </c>
      <c r="AA235" s="68" t="str">
        <f t="shared" si="125"/>
        <v>A+INCORP J=</v>
      </c>
      <c r="AB235" s="11">
        <f t="shared" si="126"/>
        <v>42912</v>
      </c>
      <c r="AC235" s="3"/>
      <c r="AD235" s="54"/>
      <c r="AE235" s="61">
        <v>42985</v>
      </c>
      <c r="AF235" s="23" t="s">
        <v>134</v>
      </c>
      <c r="AJ235" s="17">
        <f t="shared" si="108"/>
        <v>46228</v>
      </c>
      <c r="AK235" s="17">
        <f t="shared" si="104"/>
        <v>46227</v>
      </c>
      <c r="AL235" s="17">
        <f t="shared" si="105"/>
        <v>46230</v>
      </c>
      <c r="AM235" s="17">
        <f t="shared" si="106"/>
        <v>46259</v>
      </c>
      <c r="AN235" s="17"/>
      <c r="AO235" s="19">
        <f t="shared" si="107"/>
        <v>21</v>
      </c>
      <c r="GG235" s="1"/>
      <c r="GH235" s="5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5"/>
      <c r="HA235" s="5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40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7"/>
      <c r="JP235" s="1"/>
      <c r="JQ235" s="1"/>
      <c r="JR235" s="1"/>
      <c r="JS235" s="1"/>
      <c r="JT235" s="1"/>
      <c r="JU235" s="1"/>
      <c r="JV235" s="1"/>
      <c r="JW235" s="1"/>
      <c r="JX235" s="1"/>
      <c r="JY235" s="3"/>
    </row>
    <row r="236" spans="1:285" x14ac:dyDescent="0.2">
      <c r="A236" s="196">
        <f t="shared" si="118"/>
        <v>42894</v>
      </c>
      <c r="B236" s="66">
        <f t="shared" si="109"/>
        <v>119483.84310148</v>
      </c>
      <c r="C236" s="66">
        <f t="shared" si="132"/>
        <v>119032.29185013</v>
      </c>
      <c r="D236" s="77">
        <f t="shared" si="119"/>
        <v>4828.4399999999996</v>
      </c>
      <c r="E236" s="67">
        <f>VLOOKUP(A235,[1]Plan1!$DQ$117:$DS$314,3)</f>
        <v>4843.41</v>
      </c>
      <c r="F236" s="11">
        <f t="shared" si="120"/>
        <v>42881</v>
      </c>
      <c r="G236" s="73">
        <f t="shared" si="110"/>
        <v>3.100380247036405E-3</v>
      </c>
      <c r="H236" s="11">
        <f t="shared" si="121"/>
        <v>42912</v>
      </c>
      <c r="I236" s="11">
        <f t="shared" si="111"/>
        <v>42912</v>
      </c>
      <c r="J236" s="1">
        <f t="shared" si="122"/>
        <v>21</v>
      </c>
      <c r="K236" s="1">
        <f t="shared" si="123"/>
        <v>10</v>
      </c>
      <c r="L236" s="66">
        <f t="shared" si="112"/>
        <v>1.00147517</v>
      </c>
      <c r="M236" s="70">
        <f t="shared" si="133"/>
        <v>1.0013999200000001</v>
      </c>
      <c r="N236" s="70">
        <f t="shared" si="127"/>
        <v>1.0185443107992294</v>
      </c>
      <c r="O236" s="66">
        <f t="shared" si="129"/>
        <v>1.0200468300000001</v>
      </c>
      <c r="P236" s="66">
        <f t="shared" si="113"/>
        <v>119207.88471609</v>
      </c>
      <c r="Q236" s="74">
        <f t="shared" si="114"/>
        <v>0</v>
      </c>
      <c r="R236" s="75">
        <f t="shared" si="130"/>
        <v>0</v>
      </c>
      <c r="S236" s="66">
        <f t="shared" si="131"/>
        <v>0</v>
      </c>
      <c r="T236" s="10">
        <f t="shared" si="124"/>
        <v>0.06</v>
      </c>
      <c r="U236" s="74">
        <f t="shared" si="128"/>
        <v>10</v>
      </c>
      <c r="V236" s="74">
        <v>252</v>
      </c>
      <c r="W236" s="70">
        <f t="shared" si="115"/>
        <v>1.0023149339999999</v>
      </c>
      <c r="X236" s="66">
        <f t="shared" si="116"/>
        <v>275.95838538999999</v>
      </c>
      <c r="Y236" s="66">
        <v>0</v>
      </c>
      <c r="Z236" s="67">
        <f t="shared" si="117"/>
        <v>0</v>
      </c>
      <c r="AA236" s="68" t="str">
        <f t="shared" si="125"/>
        <v>A+INCORP J=</v>
      </c>
      <c r="AB236" s="11">
        <f t="shared" si="126"/>
        <v>42912</v>
      </c>
      <c r="AC236" s="3"/>
      <c r="AD236" s="54"/>
      <c r="AE236" s="61">
        <v>43020</v>
      </c>
      <c r="AF236" s="47" t="s">
        <v>129</v>
      </c>
      <c r="AJ236" s="17">
        <f t="shared" si="108"/>
        <v>46259</v>
      </c>
      <c r="AK236" s="17">
        <f t="shared" si="104"/>
        <v>46258</v>
      </c>
      <c r="AL236" s="17">
        <f t="shared" si="105"/>
        <v>46259</v>
      </c>
      <c r="AM236" s="17">
        <f t="shared" si="106"/>
        <v>46290</v>
      </c>
      <c r="AN236" s="17"/>
      <c r="AO236" s="19">
        <f t="shared" si="107"/>
        <v>22</v>
      </c>
      <c r="GG236" s="1"/>
      <c r="GH236" s="5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5"/>
      <c r="HA236" s="5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40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7"/>
      <c r="JP236" s="1"/>
      <c r="JQ236" s="1"/>
      <c r="JR236" s="1"/>
      <c r="JS236" s="1"/>
      <c r="JT236" s="1"/>
      <c r="JU236" s="1"/>
      <c r="JV236" s="1"/>
      <c r="JW236" s="1"/>
      <c r="JX236" s="1"/>
      <c r="JY236" s="3"/>
    </row>
    <row r="237" spans="1:285" x14ac:dyDescent="0.2">
      <c r="A237" s="196">
        <f t="shared" si="118"/>
        <v>42895</v>
      </c>
      <c r="B237" s="66">
        <f t="shared" si="109"/>
        <v>119529.09262292</v>
      </c>
      <c r="C237" s="66">
        <f t="shared" si="132"/>
        <v>119032.29185013</v>
      </c>
      <c r="D237" s="77">
        <f t="shared" si="119"/>
        <v>4828.4399999999996</v>
      </c>
      <c r="E237" s="67">
        <f>VLOOKUP(A236,[1]Plan1!$DQ$117:$DS$314,3)</f>
        <v>4843.41</v>
      </c>
      <c r="F237" s="11">
        <f t="shared" si="120"/>
        <v>42881</v>
      </c>
      <c r="G237" s="73">
        <f t="shared" si="110"/>
        <v>3.100380247036405E-3</v>
      </c>
      <c r="H237" s="11">
        <f t="shared" si="121"/>
        <v>42912</v>
      </c>
      <c r="I237" s="11">
        <f t="shared" si="111"/>
        <v>42912</v>
      </c>
      <c r="J237" s="1">
        <f t="shared" si="122"/>
        <v>21</v>
      </c>
      <c r="K237" s="1">
        <f t="shared" si="123"/>
        <v>11</v>
      </c>
      <c r="L237" s="66">
        <f t="shared" si="112"/>
        <v>1.00162281</v>
      </c>
      <c r="M237" s="70">
        <f t="shared" si="133"/>
        <v>1.0013999200000001</v>
      </c>
      <c r="N237" s="70">
        <f t="shared" si="127"/>
        <v>1.0185443107992294</v>
      </c>
      <c r="O237" s="66">
        <f t="shared" si="129"/>
        <v>1.0201972100000001</v>
      </c>
      <c r="P237" s="66">
        <f t="shared" si="113"/>
        <v>119225.45864365999</v>
      </c>
      <c r="Q237" s="74">
        <f t="shared" si="114"/>
        <v>0</v>
      </c>
      <c r="R237" s="75">
        <f t="shared" si="130"/>
        <v>0</v>
      </c>
      <c r="S237" s="66">
        <f t="shared" si="131"/>
        <v>0</v>
      </c>
      <c r="T237" s="10">
        <f t="shared" si="124"/>
        <v>0.06</v>
      </c>
      <c r="U237" s="74">
        <f t="shared" si="128"/>
        <v>11</v>
      </c>
      <c r="V237" s="74">
        <v>252</v>
      </c>
      <c r="W237" s="70">
        <f t="shared" si="115"/>
        <v>1.0025467210000001</v>
      </c>
      <c r="X237" s="66">
        <f t="shared" si="116"/>
        <v>303.63397925999999</v>
      </c>
      <c r="Y237" s="66">
        <v>0</v>
      </c>
      <c r="Z237" s="67">
        <f t="shared" si="117"/>
        <v>0</v>
      </c>
      <c r="AA237" s="68" t="str">
        <f t="shared" si="125"/>
        <v>A+INCORP J=</v>
      </c>
      <c r="AB237" s="11">
        <f t="shared" si="126"/>
        <v>42912</v>
      </c>
      <c r="AC237" s="3"/>
      <c r="AD237" s="54"/>
      <c r="AE237" s="61">
        <v>43041</v>
      </c>
      <c r="AF237" s="23" t="s">
        <v>135</v>
      </c>
      <c r="AJ237" s="17">
        <f t="shared" si="108"/>
        <v>46290</v>
      </c>
      <c r="AK237" s="17">
        <f t="shared" si="104"/>
        <v>46289</v>
      </c>
      <c r="AL237" s="17">
        <f t="shared" si="105"/>
        <v>46290</v>
      </c>
      <c r="AM237" s="17">
        <f t="shared" si="106"/>
        <v>46321</v>
      </c>
      <c r="AN237" s="17"/>
      <c r="AO237" s="19">
        <f t="shared" si="107"/>
        <v>20</v>
      </c>
      <c r="GG237" s="1"/>
      <c r="GH237" s="5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5"/>
      <c r="HA237" s="5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40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7"/>
      <c r="JP237" s="1"/>
      <c r="JQ237" s="1"/>
      <c r="JR237" s="1"/>
      <c r="JS237" s="1"/>
      <c r="JT237" s="1"/>
      <c r="JU237" s="1"/>
      <c r="JV237" s="1"/>
      <c r="JW237" s="1"/>
      <c r="JX237" s="1"/>
      <c r="JY237" s="3"/>
    </row>
    <row r="238" spans="1:285" x14ac:dyDescent="0.2">
      <c r="A238" s="196">
        <f t="shared" si="118"/>
        <v>42896</v>
      </c>
      <c r="B238" s="66">
        <f t="shared" si="109"/>
        <v>119574.35923680001</v>
      </c>
      <c r="C238" s="66">
        <f t="shared" si="132"/>
        <v>119032.29185013</v>
      </c>
      <c r="D238" s="77">
        <f t="shared" si="119"/>
        <v>4828.4399999999996</v>
      </c>
      <c r="E238" s="67">
        <f>VLOOKUP(A237,[1]Plan1!$DQ$117:$DS$314,3)</f>
        <v>4843.41</v>
      </c>
      <c r="F238" s="11">
        <f t="shared" si="120"/>
        <v>42881</v>
      </c>
      <c r="G238" s="73">
        <f t="shared" si="110"/>
        <v>3.100380247036405E-3</v>
      </c>
      <c r="H238" s="11">
        <f t="shared" si="121"/>
        <v>42912</v>
      </c>
      <c r="I238" s="11">
        <f t="shared" si="111"/>
        <v>42912</v>
      </c>
      <c r="J238" s="1">
        <f t="shared" si="122"/>
        <v>21</v>
      </c>
      <c r="K238" s="1">
        <f t="shared" si="123"/>
        <v>12</v>
      </c>
      <c r="L238" s="66">
        <f t="shared" si="112"/>
        <v>1.0017704700000001</v>
      </c>
      <c r="M238" s="70">
        <f t="shared" si="133"/>
        <v>1.0013999200000001</v>
      </c>
      <c r="N238" s="70">
        <f t="shared" si="127"/>
        <v>1.0185443107992294</v>
      </c>
      <c r="O238" s="66">
        <f t="shared" si="129"/>
        <v>1.02034761</v>
      </c>
      <c r="P238" s="66">
        <f t="shared" si="113"/>
        <v>119243.03495188001</v>
      </c>
      <c r="Q238" s="74">
        <f t="shared" si="114"/>
        <v>0</v>
      </c>
      <c r="R238" s="75">
        <f t="shared" si="130"/>
        <v>0</v>
      </c>
      <c r="S238" s="66">
        <f t="shared" si="131"/>
        <v>0</v>
      </c>
      <c r="T238" s="10">
        <f t="shared" si="124"/>
        <v>0.06</v>
      </c>
      <c r="U238" s="74">
        <f t="shared" si="128"/>
        <v>12</v>
      </c>
      <c r="V238" s="74">
        <v>252</v>
      </c>
      <c r="W238" s="70">
        <f t="shared" si="115"/>
        <v>1.0027785629999999</v>
      </c>
      <c r="X238" s="66">
        <f t="shared" si="116"/>
        <v>331.32428492000003</v>
      </c>
      <c r="Y238" s="66">
        <v>0</v>
      </c>
      <c r="Z238" s="67">
        <f t="shared" si="117"/>
        <v>0</v>
      </c>
      <c r="AA238" s="68" t="str">
        <f t="shared" si="125"/>
        <v>A+INCORP J=</v>
      </c>
      <c r="AB238" s="11">
        <f t="shared" si="126"/>
        <v>42912</v>
      </c>
      <c r="AC238" s="3"/>
      <c r="AD238" s="54"/>
      <c r="AE238" s="61">
        <v>43054</v>
      </c>
      <c r="AF238" s="23" t="s">
        <v>136</v>
      </c>
      <c r="AJ238" s="17">
        <f t="shared" si="108"/>
        <v>46320</v>
      </c>
      <c r="AK238" s="17">
        <f t="shared" si="104"/>
        <v>46318</v>
      </c>
      <c r="AL238" s="17">
        <f t="shared" si="105"/>
        <v>46321</v>
      </c>
      <c r="AM238" s="17"/>
      <c r="AN238" s="17"/>
      <c r="AO238" s="17"/>
      <c r="GG238" s="1"/>
      <c r="GH238" s="5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5"/>
      <c r="HA238" s="5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40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7"/>
      <c r="JP238" s="1"/>
      <c r="JQ238" s="1"/>
      <c r="JR238" s="1"/>
      <c r="JS238" s="1"/>
      <c r="JT238" s="1"/>
      <c r="JU238" s="1"/>
      <c r="JV238" s="1"/>
      <c r="JW238" s="1"/>
      <c r="JX238" s="1"/>
      <c r="JY238" s="3"/>
    </row>
    <row r="239" spans="1:285" x14ac:dyDescent="0.2">
      <c r="A239" s="196">
        <f t="shared" si="118"/>
        <v>42897</v>
      </c>
      <c r="B239" s="66">
        <f t="shared" si="109"/>
        <v>119574.35923680001</v>
      </c>
      <c r="C239" s="66">
        <f t="shared" si="132"/>
        <v>119032.29185013</v>
      </c>
      <c r="D239" s="77">
        <f t="shared" si="119"/>
        <v>4828.4399999999996</v>
      </c>
      <c r="E239" s="67">
        <f>VLOOKUP(A238,[1]Plan1!$DQ$117:$DS$314,3)</f>
        <v>4843.41</v>
      </c>
      <c r="F239" s="11">
        <f t="shared" si="120"/>
        <v>42881</v>
      </c>
      <c r="G239" s="73">
        <f t="shared" si="110"/>
        <v>3.100380247036405E-3</v>
      </c>
      <c r="H239" s="11">
        <f t="shared" si="121"/>
        <v>42912</v>
      </c>
      <c r="I239" s="11">
        <f t="shared" si="111"/>
        <v>42912</v>
      </c>
      <c r="J239" s="1">
        <f t="shared" si="122"/>
        <v>21</v>
      </c>
      <c r="K239" s="1">
        <f t="shared" si="123"/>
        <v>12</v>
      </c>
      <c r="L239" s="66">
        <f t="shared" si="112"/>
        <v>1.0017704700000001</v>
      </c>
      <c r="M239" s="70">
        <f t="shared" si="133"/>
        <v>1.0013999200000001</v>
      </c>
      <c r="N239" s="70">
        <f t="shared" si="127"/>
        <v>1.0185443107992294</v>
      </c>
      <c r="O239" s="66">
        <f t="shared" si="129"/>
        <v>1.02034761</v>
      </c>
      <c r="P239" s="66">
        <f t="shared" si="113"/>
        <v>119243.03495188001</v>
      </c>
      <c r="Q239" s="74">
        <f t="shared" si="114"/>
        <v>0</v>
      </c>
      <c r="R239" s="75">
        <f t="shared" si="130"/>
        <v>0</v>
      </c>
      <c r="S239" s="66">
        <f t="shared" si="131"/>
        <v>0</v>
      </c>
      <c r="T239" s="10">
        <f t="shared" si="124"/>
        <v>0.06</v>
      </c>
      <c r="U239" s="74">
        <f t="shared" si="128"/>
        <v>12</v>
      </c>
      <c r="V239" s="74">
        <v>252</v>
      </c>
      <c r="W239" s="70">
        <f t="shared" si="115"/>
        <v>1.0027785629999999</v>
      </c>
      <c r="X239" s="66">
        <f t="shared" si="116"/>
        <v>331.32428492000003</v>
      </c>
      <c r="Y239" s="66">
        <v>0</v>
      </c>
      <c r="Z239" s="67">
        <f t="shared" si="117"/>
        <v>0</v>
      </c>
      <c r="AA239" s="68" t="str">
        <f t="shared" si="125"/>
        <v>A+INCORP J=</v>
      </c>
      <c r="AB239" s="11">
        <f t="shared" si="126"/>
        <v>42912</v>
      </c>
      <c r="AC239" s="3"/>
      <c r="AD239" s="54"/>
      <c r="AE239" s="61">
        <v>43094</v>
      </c>
      <c r="AF239" s="23" t="s">
        <v>137</v>
      </c>
      <c r="AJ239" s="22"/>
      <c r="AK239" s="22"/>
      <c r="AL239" s="22"/>
      <c r="AM239" s="22"/>
      <c r="AN239" s="22"/>
      <c r="AO239" s="22"/>
      <c r="GG239" s="1"/>
      <c r="GH239" s="5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5"/>
      <c r="HA239" s="5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40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7"/>
      <c r="JP239" s="1"/>
      <c r="JQ239" s="1"/>
      <c r="JR239" s="1"/>
      <c r="JS239" s="1"/>
      <c r="JT239" s="1"/>
      <c r="JU239" s="1"/>
      <c r="JV239" s="1"/>
      <c r="JW239" s="1"/>
      <c r="JX239" s="1"/>
      <c r="JY239" s="3"/>
    </row>
    <row r="240" spans="1:285" x14ac:dyDescent="0.2">
      <c r="A240" s="196">
        <f t="shared" si="118"/>
        <v>42898</v>
      </c>
      <c r="B240" s="66">
        <f t="shared" si="109"/>
        <v>119574.35923680001</v>
      </c>
      <c r="C240" s="66">
        <f t="shared" si="132"/>
        <v>119032.29185013</v>
      </c>
      <c r="D240" s="77">
        <f t="shared" si="119"/>
        <v>4828.4399999999996</v>
      </c>
      <c r="E240" s="67">
        <f>VLOOKUP(A239,[1]Plan1!$DQ$117:$DS$314,3)</f>
        <v>4843.41</v>
      </c>
      <c r="F240" s="11">
        <f t="shared" si="120"/>
        <v>42881</v>
      </c>
      <c r="G240" s="73">
        <f t="shared" si="110"/>
        <v>3.100380247036405E-3</v>
      </c>
      <c r="H240" s="11">
        <f t="shared" si="121"/>
        <v>42912</v>
      </c>
      <c r="I240" s="11">
        <f t="shared" si="111"/>
        <v>42912</v>
      </c>
      <c r="J240" s="1">
        <f t="shared" si="122"/>
        <v>21</v>
      </c>
      <c r="K240" s="1">
        <f t="shared" si="123"/>
        <v>12</v>
      </c>
      <c r="L240" s="66">
        <f t="shared" si="112"/>
        <v>1.0017704700000001</v>
      </c>
      <c r="M240" s="70">
        <f t="shared" si="133"/>
        <v>1.0013999200000001</v>
      </c>
      <c r="N240" s="70">
        <f t="shared" si="127"/>
        <v>1.0185443107992294</v>
      </c>
      <c r="O240" s="66">
        <f t="shared" si="129"/>
        <v>1.02034761</v>
      </c>
      <c r="P240" s="66">
        <f t="shared" si="113"/>
        <v>119243.03495188001</v>
      </c>
      <c r="Q240" s="74">
        <f t="shared" si="114"/>
        <v>0</v>
      </c>
      <c r="R240" s="75">
        <f t="shared" si="130"/>
        <v>0</v>
      </c>
      <c r="S240" s="66">
        <f t="shared" si="131"/>
        <v>0</v>
      </c>
      <c r="T240" s="10">
        <f t="shared" si="124"/>
        <v>0.06</v>
      </c>
      <c r="U240" s="74">
        <f t="shared" si="128"/>
        <v>12</v>
      </c>
      <c r="V240" s="74">
        <v>252</v>
      </c>
      <c r="W240" s="70">
        <f t="shared" si="115"/>
        <v>1.0027785629999999</v>
      </c>
      <c r="X240" s="66">
        <f t="shared" si="116"/>
        <v>331.32428492000003</v>
      </c>
      <c r="Y240" s="66">
        <v>0</v>
      </c>
      <c r="Z240" s="67">
        <f t="shared" si="117"/>
        <v>0</v>
      </c>
      <c r="AA240" s="68" t="str">
        <f t="shared" si="125"/>
        <v>A+INCORP J=</v>
      </c>
      <c r="AB240" s="11">
        <f t="shared" si="126"/>
        <v>42912</v>
      </c>
      <c r="AC240" s="3"/>
      <c r="AD240" s="54"/>
      <c r="AE240" s="61">
        <v>43101</v>
      </c>
      <c r="AF240" s="23" t="s">
        <v>138</v>
      </c>
      <c r="AJ240" s="22"/>
      <c r="AK240" s="22"/>
      <c r="AL240" s="22"/>
      <c r="AM240" s="22"/>
      <c r="AN240" s="22"/>
      <c r="AO240" s="22"/>
      <c r="GG240" s="1"/>
      <c r="GH240" s="5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5"/>
      <c r="HA240" s="5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40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7"/>
      <c r="JP240" s="1"/>
      <c r="JQ240" s="1"/>
      <c r="JR240" s="1"/>
      <c r="JS240" s="1"/>
      <c r="JT240" s="1"/>
      <c r="JU240" s="1"/>
      <c r="JV240" s="1"/>
      <c r="JW240" s="1"/>
      <c r="JX240" s="1"/>
      <c r="JY240" s="3"/>
    </row>
    <row r="241" spans="1:285" x14ac:dyDescent="0.2">
      <c r="A241" s="196">
        <f t="shared" si="118"/>
        <v>42899</v>
      </c>
      <c r="B241" s="66">
        <f t="shared" si="109"/>
        <v>119619.64270915001</v>
      </c>
      <c r="C241" s="66">
        <f t="shared" si="132"/>
        <v>119032.29185013</v>
      </c>
      <c r="D241" s="77">
        <f t="shared" si="119"/>
        <v>4828.4399999999996</v>
      </c>
      <c r="E241" s="67">
        <f>VLOOKUP(A240,[1]Plan1!$DQ$117:$DS$314,3)</f>
        <v>4843.41</v>
      </c>
      <c r="F241" s="11">
        <f t="shared" si="120"/>
        <v>42881</v>
      </c>
      <c r="G241" s="73">
        <f t="shared" si="110"/>
        <v>3.100380247036405E-3</v>
      </c>
      <c r="H241" s="11">
        <f t="shared" si="121"/>
        <v>42912</v>
      </c>
      <c r="I241" s="11">
        <f t="shared" si="111"/>
        <v>42912</v>
      </c>
      <c r="J241" s="1">
        <f t="shared" si="122"/>
        <v>21</v>
      </c>
      <c r="K241" s="1">
        <f t="shared" si="123"/>
        <v>13</v>
      </c>
      <c r="L241" s="66">
        <f t="shared" si="112"/>
        <v>1.0019181500000001</v>
      </c>
      <c r="M241" s="70">
        <f t="shared" si="133"/>
        <v>1.0013999200000001</v>
      </c>
      <c r="N241" s="70">
        <f t="shared" si="127"/>
        <v>1.0185443107992294</v>
      </c>
      <c r="O241" s="66">
        <f t="shared" si="129"/>
        <v>1.0204980299999999</v>
      </c>
      <c r="P241" s="66">
        <f t="shared" si="113"/>
        <v>119260.61364074</v>
      </c>
      <c r="Q241" s="74">
        <f t="shared" si="114"/>
        <v>0</v>
      </c>
      <c r="R241" s="75">
        <f t="shared" si="130"/>
        <v>0</v>
      </c>
      <c r="S241" s="66">
        <f t="shared" si="131"/>
        <v>0</v>
      </c>
      <c r="T241" s="10">
        <f t="shared" si="124"/>
        <v>0.06</v>
      </c>
      <c r="U241" s="74">
        <f t="shared" si="128"/>
        <v>13</v>
      </c>
      <c r="V241" s="74">
        <v>252</v>
      </c>
      <c r="W241" s="70">
        <f t="shared" si="115"/>
        <v>1.0030104580000001</v>
      </c>
      <c r="X241" s="66">
        <f t="shared" si="116"/>
        <v>359.02906840999998</v>
      </c>
      <c r="Y241" s="66">
        <v>0</v>
      </c>
      <c r="Z241" s="67">
        <f t="shared" si="117"/>
        <v>0</v>
      </c>
      <c r="AA241" s="68" t="str">
        <f t="shared" si="125"/>
        <v>A+INCORP J=</v>
      </c>
      <c r="AB241" s="11">
        <f t="shared" si="126"/>
        <v>42912</v>
      </c>
      <c r="AC241" s="3"/>
      <c r="AD241" s="54"/>
      <c r="AE241" s="61">
        <v>43143</v>
      </c>
      <c r="AF241" s="23" t="s">
        <v>123</v>
      </c>
      <c r="AJ241" s="22"/>
      <c r="AK241" s="22"/>
      <c r="AL241" s="22"/>
      <c r="AM241" s="22"/>
      <c r="AN241" s="22"/>
      <c r="AO241" s="22"/>
      <c r="GG241" s="1"/>
      <c r="GH241" s="5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5"/>
      <c r="HA241" s="5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40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7"/>
      <c r="JP241" s="1"/>
      <c r="JQ241" s="1"/>
      <c r="JR241" s="1"/>
      <c r="JS241" s="1"/>
      <c r="JT241" s="1"/>
      <c r="JU241" s="1"/>
      <c r="JV241" s="1"/>
      <c r="JW241" s="1"/>
      <c r="JX241" s="1"/>
      <c r="JY241" s="3"/>
    </row>
    <row r="242" spans="1:285" x14ac:dyDescent="0.2">
      <c r="A242" s="196">
        <f t="shared" si="118"/>
        <v>42900</v>
      </c>
      <c r="B242" s="66">
        <f t="shared" si="109"/>
        <v>119664.94316371001</v>
      </c>
      <c r="C242" s="66">
        <f t="shared" si="132"/>
        <v>119032.29185013</v>
      </c>
      <c r="D242" s="77">
        <f t="shared" si="119"/>
        <v>4828.4399999999996</v>
      </c>
      <c r="E242" s="67">
        <f>VLOOKUP(A241,[1]Plan1!$DQ$117:$DS$314,3)</f>
        <v>4843.41</v>
      </c>
      <c r="F242" s="11">
        <f t="shared" si="120"/>
        <v>42881</v>
      </c>
      <c r="G242" s="73">
        <f t="shared" si="110"/>
        <v>3.100380247036405E-3</v>
      </c>
      <c r="H242" s="11">
        <f t="shared" si="121"/>
        <v>42912</v>
      </c>
      <c r="I242" s="11">
        <f t="shared" si="111"/>
        <v>42912</v>
      </c>
      <c r="J242" s="1">
        <f t="shared" si="122"/>
        <v>21</v>
      </c>
      <c r="K242" s="1">
        <f t="shared" si="123"/>
        <v>14</v>
      </c>
      <c r="L242" s="66">
        <f t="shared" si="112"/>
        <v>1.0020658499999999</v>
      </c>
      <c r="M242" s="70">
        <f t="shared" si="133"/>
        <v>1.0013999200000001</v>
      </c>
      <c r="N242" s="70">
        <f t="shared" si="127"/>
        <v>1.0185443107992294</v>
      </c>
      <c r="O242" s="66">
        <f t="shared" si="129"/>
        <v>1.02064847</v>
      </c>
      <c r="P242" s="66">
        <f t="shared" si="113"/>
        <v>119278.19471024</v>
      </c>
      <c r="Q242" s="74">
        <f t="shared" si="114"/>
        <v>0</v>
      </c>
      <c r="R242" s="75">
        <f t="shared" si="130"/>
        <v>0</v>
      </c>
      <c r="S242" s="66">
        <f t="shared" si="131"/>
        <v>0</v>
      </c>
      <c r="T242" s="10">
        <f t="shared" si="124"/>
        <v>0.06</v>
      </c>
      <c r="U242" s="74">
        <f t="shared" si="128"/>
        <v>14</v>
      </c>
      <c r="V242" s="74">
        <v>252</v>
      </c>
      <c r="W242" s="70">
        <f t="shared" si="115"/>
        <v>1.0032424069999999</v>
      </c>
      <c r="X242" s="66">
        <f t="shared" si="116"/>
        <v>386.74845347000002</v>
      </c>
      <c r="Y242" s="66">
        <v>0</v>
      </c>
      <c r="Z242" s="67">
        <f t="shared" si="117"/>
        <v>0</v>
      </c>
      <c r="AA242" s="68" t="str">
        <f t="shared" si="125"/>
        <v>A+INCORP J=</v>
      </c>
      <c r="AB242" s="11">
        <f t="shared" si="126"/>
        <v>42912</v>
      </c>
      <c r="AC242" s="3"/>
      <c r="AD242" s="54"/>
      <c r="AE242" s="61">
        <v>43144</v>
      </c>
      <c r="AF242" s="23" t="s">
        <v>123</v>
      </c>
      <c r="AJ242" s="22"/>
      <c r="AK242" s="22"/>
      <c r="AL242" s="22"/>
      <c r="AM242" s="22"/>
      <c r="AN242" s="22"/>
      <c r="AO242" s="22"/>
      <c r="GG242" s="1"/>
      <c r="GH242" s="5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5"/>
      <c r="HA242" s="5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40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7"/>
      <c r="JP242" s="1"/>
      <c r="JQ242" s="1"/>
      <c r="JR242" s="1"/>
      <c r="JS242" s="1"/>
      <c r="JT242" s="1"/>
      <c r="JU242" s="1"/>
      <c r="JV242" s="1"/>
      <c r="JW242" s="1"/>
      <c r="JX242" s="1"/>
      <c r="JY242" s="3"/>
    </row>
    <row r="243" spans="1:285" x14ac:dyDescent="0.2">
      <c r="A243" s="196">
        <f t="shared" si="118"/>
        <v>42901</v>
      </c>
      <c r="B243" s="66">
        <f t="shared" si="109"/>
        <v>119710.26048570001</v>
      </c>
      <c r="C243" s="66">
        <f t="shared" si="132"/>
        <v>119032.29185013</v>
      </c>
      <c r="D243" s="77">
        <f t="shared" si="119"/>
        <v>4828.4399999999996</v>
      </c>
      <c r="E243" s="67">
        <f>VLOOKUP(A242,[1]Plan1!$DQ$117:$DS$314,3)</f>
        <v>4843.41</v>
      </c>
      <c r="F243" s="11">
        <f t="shared" si="120"/>
        <v>42881</v>
      </c>
      <c r="G243" s="73">
        <f t="shared" si="110"/>
        <v>3.100380247036405E-3</v>
      </c>
      <c r="H243" s="11">
        <f t="shared" si="121"/>
        <v>42912</v>
      </c>
      <c r="I243" s="11">
        <f t="shared" si="111"/>
        <v>42912</v>
      </c>
      <c r="J243" s="1">
        <f t="shared" si="122"/>
        <v>21</v>
      </c>
      <c r="K243" s="1">
        <f t="shared" si="123"/>
        <v>15</v>
      </c>
      <c r="L243" s="66">
        <f t="shared" si="112"/>
        <v>1.0022135700000001</v>
      </c>
      <c r="M243" s="70">
        <f t="shared" si="133"/>
        <v>1.0013999200000001</v>
      </c>
      <c r="N243" s="70">
        <f t="shared" si="127"/>
        <v>1.0185443107992294</v>
      </c>
      <c r="O243" s="66">
        <f t="shared" si="129"/>
        <v>1.0207989200000001</v>
      </c>
      <c r="P243" s="66">
        <f t="shared" si="113"/>
        <v>119295.7781604</v>
      </c>
      <c r="Q243" s="74">
        <f t="shared" si="114"/>
        <v>0</v>
      </c>
      <c r="R243" s="75">
        <f t="shared" si="130"/>
        <v>0</v>
      </c>
      <c r="S243" s="66">
        <f t="shared" si="131"/>
        <v>0</v>
      </c>
      <c r="T243" s="10">
        <f t="shared" si="124"/>
        <v>0.06</v>
      </c>
      <c r="U243" s="74">
        <f t="shared" si="128"/>
        <v>15</v>
      </c>
      <c r="V243" s="74">
        <v>252</v>
      </c>
      <c r="W243" s="70">
        <f t="shared" si="115"/>
        <v>1.0034744090000001</v>
      </c>
      <c r="X243" s="66">
        <f t="shared" si="116"/>
        <v>414.48232530000001</v>
      </c>
      <c r="Y243" s="66">
        <v>0</v>
      </c>
      <c r="Z243" s="67">
        <f t="shared" si="117"/>
        <v>0</v>
      </c>
      <c r="AA243" s="68" t="str">
        <f t="shared" si="125"/>
        <v>A+INCORP J=</v>
      </c>
      <c r="AB243" s="11">
        <f t="shared" si="126"/>
        <v>42912</v>
      </c>
      <c r="AC243" s="3"/>
      <c r="AD243" s="54"/>
      <c r="AE243" s="61">
        <v>43189</v>
      </c>
      <c r="AF243" s="23" t="s">
        <v>131</v>
      </c>
      <c r="AJ243" s="22"/>
      <c r="AK243" s="22"/>
      <c r="AL243" s="22"/>
      <c r="AM243" s="22"/>
      <c r="AN243" s="22"/>
      <c r="AO243" s="22"/>
      <c r="GG243" s="1"/>
      <c r="GH243" s="5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5"/>
      <c r="HA243" s="5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40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7"/>
      <c r="JP243" s="1"/>
      <c r="JQ243" s="1"/>
      <c r="JR243" s="1"/>
      <c r="JS243" s="1"/>
      <c r="JT243" s="1"/>
      <c r="JU243" s="1"/>
      <c r="JV243" s="1"/>
      <c r="JW243" s="1"/>
      <c r="JX243" s="1"/>
      <c r="JY243" s="3"/>
    </row>
    <row r="244" spans="1:285" x14ac:dyDescent="0.2">
      <c r="A244" s="196">
        <f t="shared" si="118"/>
        <v>42902</v>
      </c>
      <c r="B244" s="66">
        <f t="shared" si="109"/>
        <v>119710.26048570001</v>
      </c>
      <c r="C244" s="66">
        <f t="shared" si="132"/>
        <v>119032.29185013</v>
      </c>
      <c r="D244" s="77">
        <f t="shared" si="119"/>
        <v>4828.4399999999996</v>
      </c>
      <c r="E244" s="67">
        <f>VLOOKUP(A243,[1]Plan1!$DQ$117:$DS$314,3)</f>
        <v>4843.41</v>
      </c>
      <c r="F244" s="11">
        <f t="shared" si="120"/>
        <v>42881</v>
      </c>
      <c r="G244" s="73">
        <f t="shared" si="110"/>
        <v>3.100380247036405E-3</v>
      </c>
      <c r="H244" s="11">
        <f t="shared" si="121"/>
        <v>42912</v>
      </c>
      <c r="I244" s="11">
        <f t="shared" si="111"/>
        <v>42912</v>
      </c>
      <c r="J244" s="1">
        <f t="shared" si="122"/>
        <v>21</v>
      </c>
      <c r="K244" s="1">
        <f t="shared" si="123"/>
        <v>15</v>
      </c>
      <c r="L244" s="66">
        <f t="shared" si="112"/>
        <v>1.0022135700000001</v>
      </c>
      <c r="M244" s="70">
        <f t="shared" si="133"/>
        <v>1.0013999200000001</v>
      </c>
      <c r="N244" s="70">
        <f t="shared" si="127"/>
        <v>1.0185443107992294</v>
      </c>
      <c r="O244" s="66">
        <f t="shared" si="129"/>
        <v>1.0207989200000001</v>
      </c>
      <c r="P244" s="66">
        <f t="shared" si="113"/>
        <v>119295.7781604</v>
      </c>
      <c r="Q244" s="74">
        <f t="shared" si="114"/>
        <v>0</v>
      </c>
      <c r="R244" s="75">
        <f t="shared" si="130"/>
        <v>0</v>
      </c>
      <c r="S244" s="66">
        <f t="shared" si="131"/>
        <v>0</v>
      </c>
      <c r="T244" s="10">
        <f t="shared" si="124"/>
        <v>0.06</v>
      </c>
      <c r="U244" s="74">
        <f t="shared" si="128"/>
        <v>15</v>
      </c>
      <c r="V244" s="74">
        <v>252</v>
      </c>
      <c r="W244" s="70">
        <f t="shared" si="115"/>
        <v>1.0034744090000001</v>
      </c>
      <c r="X244" s="66">
        <f t="shared" si="116"/>
        <v>414.48232530000001</v>
      </c>
      <c r="Y244" s="66">
        <v>0</v>
      </c>
      <c r="Z244" s="67">
        <f t="shared" si="117"/>
        <v>0</v>
      </c>
      <c r="AA244" s="68" t="str">
        <f t="shared" si="125"/>
        <v>A+INCORP J=</v>
      </c>
      <c r="AB244" s="11">
        <f t="shared" si="126"/>
        <v>42912</v>
      </c>
      <c r="AC244" s="3"/>
      <c r="AD244" s="54"/>
      <c r="AE244" s="61">
        <v>43221</v>
      </c>
      <c r="AF244" s="23" t="s">
        <v>132</v>
      </c>
      <c r="AJ244" s="22"/>
      <c r="AK244" s="22"/>
      <c r="AL244" s="22"/>
      <c r="AM244" s="22"/>
      <c r="AN244" s="22"/>
      <c r="AO244" s="22"/>
      <c r="GG244" s="1"/>
      <c r="GH244" s="5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5"/>
      <c r="HA244" s="5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40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7"/>
      <c r="JP244" s="1"/>
      <c r="JQ244" s="1"/>
      <c r="JR244" s="1"/>
      <c r="JS244" s="1"/>
      <c r="JT244" s="1"/>
      <c r="JU244" s="1"/>
      <c r="JV244" s="1"/>
      <c r="JW244" s="1"/>
      <c r="JX244" s="1"/>
      <c r="JY244" s="3"/>
    </row>
    <row r="245" spans="1:285" x14ac:dyDescent="0.2">
      <c r="A245" s="196">
        <f t="shared" si="118"/>
        <v>42903</v>
      </c>
      <c r="B245" s="66">
        <f t="shared" si="109"/>
        <v>119755.59599359</v>
      </c>
      <c r="C245" s="66">
        <f t="shared" si="132"/>
        <v>119032.29185013</v>
      </c>
      <c r="D245" s="77">
        <f t="shared" si="119"/>
        <v>4828.4399999999996</v>
      </c>
      <c r="E245" s="67">
        <f>VLOOKUP(A244,[1]Plan1!$DQ$117:$DS$314,3)</f>
        <v>4843.41</v>
      </c>
      <c r="F245" s="11">
        <f t="shared" si="120"/>
        <v>42881</v>
      </c>
      <c r="G245" s="73">
        <f t="shared" si="110"/>
        <v>3.100380247036405E-3</v>
      </c>
      <c r="H245" s="11">
        <f t="shared" si="121"/>
        <v>42912</v>
      </c>
      <c r="I245" s="11">
        <f t="shared" si="111"/>
        <v>42912</v>
      </c>
      <c r="J245" s="1">
        <f t="shared" si="122"/>
        <v>21</v>
      </c>
      <c r="K245" s="1">
        <f t="shared" si="123"/>
        <v>16</v>
      </c>
      <c r="L245" s="66">
        <f t="shared" si="112"/>
        <v>1.0023613199999999</v>
      </c>
      <c r="M245" s="70">
        <f t="shared" si="133"/>
        <v>1.0013999200000001</v>
      </c>
      <c r="N245" s="70">
        <f t="shared" si="127"/>
        <v>1.0185443107992294</v>
      </c>
      <c r="O245" s="66">
        <f t="shared" si="129"/>
        <v>1.0209494100000001</v>
      </c>
      <c r="P245" s="66">
        <f t="shared" si="113"/>
        <v>119313.36518152</v>
      </c>
      <c r="Q245" s="74">
        <f t="shared" si="114"/>
        <v>0</v>
      </c>
      <c r="R245" s="75">
        <f t="shared" si="130"/>
        <v>0</v>
      </c>
      <c r="S245" s="66">
        <f t="shared" si="131"/>
        <v>0</v>
      </c>
      <c r="T245" s="10">
        <f t="shared" si="124"/>
        <v>0.06</v>
      </c>
      <c r="U245" s="74">
        <f t="shared" si="128"/>
        <v>16</v>
      </c>
      <c r="V245" s="74">
        <v>252</v>
      </c>
      <c r="W245" s="70">
        <f t="shared" si="115"/>
        <v>1.003706465</v>
      </c>
      <c r="X245" s="66">
        <f t="shared" si="116"/>
        <v>442.23081207000001</v>
      </c>
      <c r="Y245" s="66">
        <v>0</v>
      </c>
      <c r="Z245" s="67">
        <f t="shared" si="117"/>
        <v>0</v>
      </c>
      <c r="AA245" s="68" t="str">
        <f t="shared" si="125"/>
        <v>A+INCORP J=</v>
      </c>
      <c r="AB245" s="11">
        <f t="shared" si="126"/>
        <v>42912</v>
      </c>
      <c r="AC245" s="3"/>
      <c r="AD245" s="54"/>
      <c r="AE245" s="61">
        <v>43251</v>
      </c>
      <c r="AF245" s="23" t="s">
        <v>133</v>
      </c>
      <c r="AJ245" s="22"/>
      <c r="AK245" s="22"/>
      <c r="AL245" s="22"/>
      <c r="AM245" s="22"/>
      <c r="AN245" s="22"/>
      <c r="AO245" s="22"/>
      <c r="GG245" s="1"/>
      <c r="GH245" s="5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5"/>
      <c r="HA245" s="5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40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7"/>
      <c r="JP245" s="1"/>
      <c r="JQ245" s="1"/>
      <c r="JR245" s="1"/>
      <c r="JS245" s="1"/>
      <c r="JT245" s="1"/>
      <c r="JU245" s="1"/>
      <c r="JV245" s="1"/>
      <c r="JW245" s="1"/>
      <c r="JX245" s="1"/>
      <c r="JY245" s="3"/>
    </row>
    <row r="246" spans="1:285" x14ac:dyDescent="0.2">
      <c r="A246" s="196">
        <f t="shared" si="118"/>
        <v>42904</v>
      </c>
      <c r="B246" s="66">
        <f t="shared" si="109"/>
        <v>119755.59599359</v>
      </c>
      <c r="C246" s="66">
        <f t="shared" si="132"/>
        <v>119032.29185013</v>
      </c>
      <c r="D246" s="77">
        <f t="shared" si="119"/>
        <v>4828.4399999999996</v>
      </c>
      <c r="E246" s="67">
        <f>VLOOKUP(A245,[1]Plan1!$DQ$117:$DS$314,3)</f>
        <v>4843.41</v>
      </c>
      <c r="F246" s="11">
        <f t="shared" si="120"/>
        <v>42881</v>
      </c>
      <c r="G246" s="73">
        <f t="shared" si="110"/>
        <v>3.100380247036405E-3</v>
      </c>
      <c r="H246" s="11">
        <f t="shared" si="121"/>
        <v>42912</v>
      </c>
      <c r="I246" s="11">
        <f t="shared" si="111"/>
        <v>42912</v>
      </c>
      <c r="J246" s="1">
        <f t="shared" si="122"/>
        <v>21</v>
      </c>
      <c r="K246" s="1">
        <f t="shared" si="123"/>
        <v>16</v>
      </c>
      <c r="L246" s="66">
        <f t="shared" si="112"/>
        <v>1.0023613199999999</v>
      </c>
      <c r="M246" s="70">
        <f t="shared" si="133"/>
        <v>1.0013999200000001</v>
      </c>
      <c r="N246" s="70">
        <f t="shared" si="127"/>
        <v>1.0185443107992294</v>
      </c>
      <c r="O246" s="66">
        <f t="shared" si="129"/>
        <v>1.0209494100000001</v>
      </c>
      <c r="P246" s="66">
        <f t="shared" si="113"/>
        <v>119313.36518152</v>
      </c>
      <c r="Q246" s="74">
        <f t="shared" si="114"/>
        <v>0</v>
      </c>
      <c r="R246" s="75">
        <f t="shared" si="130"/>
        <v>0</v>
      </c>
      <c r="S246" s="66">
        <f t="shared" si="131"/>
        <v>0</v>
      </c>
      <c r="T246" s="10">
        <f t="shared" si="124"/>
        <v>0.06</v>
      </c>
      <c r="U246" s="74">
        <f t="shared" si="128"/>
        <v>16</v>
      </c>
      <c r="V246" s="74">
        <v>252</v>
      </c>
      <c r="W246" s="70">
        <f t="shared" si="115"/>
        <v>1.003706465</v>
      </c>
      <c r="X246" s="66">
        <f t="shared" si="116"/>
        <v>442.23081207000001</v>
      </c>
      <c r="Y246" s="66">
        <v>0</v>
      </c>
      <c r="Z246" s="67">
        <f t="shared" si="117"/>
        <v>0</v>
      </c>
      <c r="AA246" s="68" t="str">
        <f t="shared" si="125"/>
        <v>A+INCORP J=</v>
      </c>
      <c r="AB246" s="11">
        <f t="shared" si="126"/>
        <v>42912</v>
      </c>
      <c r="AC246" s="3"/>
      <c r="AD246" s="54"/>
      <c r="AE246" s="61">
        <v>43350</v>
      </c>
      <c r="AF246" s="23" t="s">
        <v>134</v>
      </c>
      <c r="AJ246" s="22"/>
      <c r="AK246" s="22"/>
      <c r="AL246" s="22"/>
      <c r="AM246" s="22"/>
      <c r="AN246" s="22"/>
      <c r="AO246" s="22"/>
      <c r="GG246" s="1"/>
      <c r="GH246" s="5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5"/>
      <c r="HA246" s="5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40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7"/>
      <c r="JP246" s="1"/>
      <c r="JQ246" s="1"/>
      <c r="JR246" s="1"/>
      <c r="JS246" s="1"/>
      <c r="JT246" s="1"/>
      <c r="JU246" s="1"/>
      <c r="JV246" s="1"/>
      <c r="JW246" s="1"/>
      <c r="JX246" s="1"/>
      <c r="JY246" s="3"/>
    </row>
    <row r="247" spans="1:285" x14ac:dyDescent="0.2">
      <c r="A247" s="196">
        <f t="shared" si="118"/>
        <v>42905</v>
      </c>
      <c r="B247" s="66">
        <f t="shared" si="109"/>
        <v>119755.59599359</v>
      </c>
      <c r="C247" s="66">
        <f t="shared" si="132"/>
        <v>119032.29185013</v>
      </c>
      <c r="D247" s="77">
        <f t="shared" si="119"/>
        <v>4828.4399999999996</v>
      </c>
      <c r="E247" s="67">
        <f>VLOOKUP(A246,[1]Plan1!$DQ$117:$DS$314,3)</f>
        <v>4843.41</v>
      </c>
      <c r="F247" s="11">
        <f t="shared" si="120"/>
        <v>42881</v>
      </c>
      <c r="G247" s="73">
        <f t="shared" si="110"/>
        <v>3.100380247036405E-3</v>
      </c>
      <c r="H247" s="11">
        <f t="shared" si="121"/>
        <v>42912</v>
      </c>
      <c r="I247" s="11">
        <f t="shared" si="111"/>
        <v>42912</v>
      </c>
      <c r="J247" s="1">
        <f t="shared" si="122"/>
        <v>21</v>
      </c>
      <c r="K247" s="1">
        <f t="shared" si="123"/>
        <v>16</v>
      </c>
      <c r="L247" s="66">
        <f t="shared" si="112"/>
        <v>1.0023613199999999</v>
      </c>
      <c r="M247" s="70">
        <f t="shared" si="133"/>
        <v>1.0013999200000001</v>
      </c>
      <c r="N247" s="70">
        <f t="shared" si="127"/>
        <v>1.0185443107992294</v>
      </c>
      <c r="O247" s="66">
        <f t="shared" si="129"/>
        <v>1.0209494100000001</v>
      </c>
      <c r="P247" s="66">
        <f t="shared" si="113"/>
        <v>119313.36518152</v>
      </c>
      <c r="Q247" s="74">
        <f t="shared" si="114"/>
        <v>0</v>
      </c>
      <c r="R247" s="75">
        <f t="shared" si="130"/>
        <v>0</v>
      </c>
      <c r="S247" s="66">
        <f t="shared" si="131"/>
        <v>0</v>
      </c>
      <c r="T247" s="10">
        <f t="shared" si="124"/>
        <v>0.06</v>
      </c>
      <c r="U247" s="74">
        <f t="shared" si="128"/>
        <v>16</v>
      </c>
      <c r="V247" s="74">
        <v>252</v>
      </c>
      <c r="W247" s="70">
        <f t="shared" si="115"/>
        <v>1.003706465</v>
      </c>
      <c r="X247" s="66">
        <f t="shared" si="116"/>
        <v>442.23081207000001</v>
      </c>
      <c r="Y247" s="66">
        <v>0</v>
      </c>
      <c r="Z247" s="67">
        <f t="shared" si="117"/>
        <v>0</v>
      </c>
      <c r="AA247" s="68" t="str">
        <f t="shared" si="125"/>
        <v>A+INCORP J=</v>
      </c>
      <c r="AB247" s="11">
        <f t="shared" si="126"/>
        <v>42912</v>
      </c>
      <c r="AC247" s="3"/>
      <c r="AD247" s="54"/>
      <c r="AE247" s="61">
        <v>43385</v>
      </c>
      <c r="AF247" s="47" t="s">
        <v>129</v>
      </c>
      <c r="AJ247" s="22"/>
      <c r="AK247" s="22"/>
      <c r="AL247" s="22"/>
      <c r="AM247" s="22"/>
      <c r="AN247" s="22"/>
      <c r="AO247" s="22"/>
      <c r="GG247" s="1"/>
      <c r="GH247" s="5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5"/>
      <c r="HA247" s="5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40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7"/>
      <c r="JP247" s="1"/>
      <c r="JQ247" s="1"/>
      <c r="JR247" s="1"/>
      <c r="JS247" s="1"/>
      <c r="JT247" s="1"/>
      <c r="JU247" s="1"/>
      <c r="JV247" s="1"/>
      <c r="JW247" s="1"/>
      <c r="JX247" s="1"/>
      <c r="JY247" s="3"/>
    </row>
    <row r="248" spans="1:285" x14ac:dyDescent="0.2">
      <c r="A248" s="196">
        <f t="shared" si="118"/>
        <v>42906</v>
      </c>
      <c r="B248" s="66">
        <f t="shared" si="109"/>
        <v>119800.94849772</v>
      </c>
      <c r="C248" s="66">
        <f t="shared" si="132"/>
        <v>119032.29185013</v>
      </c>
      <c r="D248" s="77">
        <f t="shared" si="119"/>
        <v>4828.4399999999996</v>
      </c>
      <c r="E248" s="67">
        <f>VLOOKUP(A247,[1]Plan1!$DQ$117:$DS$314,3)</f>
        <v>4843.41</v>
      </c>
      <c r="F248" s="11">
        <f t="shared" si="120"/>
        <v>42881</v>
      </c>
      <c r="G248" s="73">
        <f t="shared" si="110"/>
        <v>3.100380247036405E-3</v>
      </c>
      <c r="H248" s="11">
        <f t="shared" si="121"/>
        <v>42912</v>
      </c>
      <c r="I248" s="11">
        <f t="shared" si="111"/>
        <v>42912</v>
      </c>
      <c r="J248" s="1">
        <f t="shared" si="122"/>
        <v>21</v>
      </c>
      <c r="K248" s="1">
        <f t="shared" si="123"/>
        <v>17</v>
      </c>
      <c r="L248" s="66">
        <f t="shared" si="112"/>
        <v>1.00250909</v>
      </c>
      <c r="M248" s="70">
        <f t="shared" si="133"/>
        <v>1.0013999200000001</v>
      </c>
      <c r="N248" s="70">
        <f t="shared" si="127"/>
        <v>1.0185443107992294</v>
      </c>
      <c r="O248" s="66">
        <f t="shared" si="129"/>
        <v>1.0210999300000001</v>
      </c>
      <c r="P248" s="66">
        <f t="shared" si="113"/>
        <v>119330.95458328001</v>
      </c>
      <c r="Q248" s="74">
        <f t="shared" si="114"/>
        <v>0</v>
      </c>
      <c r="R248" s="75">
        <f t="shared" si="130"/>
        <v>0</v>
      </c>
      <c r="S248" s="66">
        <f t="shared" si="131"/>
        <v>0</v>
      </c>
      <c r="T248" s="10">
        <f t="shared" si="124"/>
        <v>0.06</v>
      </c>
      <c r="U248" s="74">
        <f t="shared" si="128"/>
        <v>17</v>
      </c>
      <c r="V248" s="74">
        <v>252</v>
      </c>
      <c r="W248" s="70">
        <f t="shared" si="115"/>
        <v>1.0039385750000001</v>
      </c>
      <c r="X248" s="66">
        <f t="shared" si="116"/>
        <v>469.99391444000003</v>
      </c>
      <c r="Y248" s="66">
        <v>0</v>
      </c>
      <c r="Z248" s="67">
        <f t="shared" si="117"/>
        <v>0</v>
      </c>
      <c r="AA248" s="68" t="str">
        <f t="shared" si="125"/>
        <v>A+INCORP J=</v>
      </c>
      <c r="AB248" s="11">
        <f t="shared" si="126"/>
        <v>42912</v>
      </c>
      <c r="AC248" s="3"/>
      <c r="AD248" s="54"/>
      <c r="AE248" s="61">
        <v>43406</v>
      </c>
      <c r="AF248" s="23" t="s">
        <v>135</v>
      </c>
      <c r="AJ248" s="22"/>
      <c r="AK248" s="22"/>
      <c r="AL248" s="22"/>
      <c r="AM248" s="22"/>
      <c r="AN248" s="22"/>
      <c r="AO248" s="22"/>
      <c r="GG248" s="1"/>
      <c r="GH248" s="5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5"/>
      <c r="HA248" s="5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40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7"/>
      <c r="JP248" s="1"/>
      <c r="JQ248" s="1"/>
      <c r="JR248" s="1"/>
      <c r="JS248" s="1"/>
      <c r="JT248" s="1"/>
      <c r="JU248" s="1"/>
      <c r="JV248" s="1"/>
      <c r="JW248" s="1"/>
      <c r="JX248" s="1"/>
      <c r="JY248" s="3"/>
    </row>
    <row r="249" spans="1:285" x14ac:dyDescent="0.2">
      <c r="A249" s="196">
        <f t="shared" si="118"/>
        <v>42907</v>
      </c>
      <c r="B249" s="66">
        <f t="shared" si="109"/>
        <v>119846.31788326999</v>
      </c>
      <c r="C249" s="66">
        <f t="shared" si="132"/>
        <v>119032.29185013</v>
      </c>
      <c r="D249" s="77">
        <f t="shared" si="119"/>
        <v>4828.4399999999996</v>
      </c>
      <c r="E249" s="67">
        <f>VLOOKUP(A248,[1]Plan1!$DQ$117:$DS$314,3)</f>
        <v>4843.41</v>
      </c>
      <c r="F249" s="11">
        <f t="shared" si="120"/>
        <v>42881</v>
      </c>
      <c r="G249" s="73">
        <f t="shared" si="110"/>
        <v>3.100380247036405E-3</v>
      </c>
      <c r="H249" s="11">
        <f t="shared" si="121"/>
        <v>42912</v>
      </c>
      <c r="I249" s="11">
        <f t="shared" si="111"/>
        <v>42912</v>
      </c>
      <c r="J249" s="1">
        <f t="shared" si="122"/>
        <v>21</v>
      </c>
      <c r="K249" s="1">
        <f t="shared" si="123"/>
        <v>18</v>
      </c>
      <c r="L249" s="66">
        <f t="shared" si="112"/>
        <v>1.00265688</v>
      </c>
      <c r="M249" s="70">
        <f t="shared" si="133"/>
        <v>1.0013999200000001</v>
      </c>
      <c r="N249" s="70">
        <f t="shared" si="127"/>
        <v>1.0185443107992294</v>
      </c>
      <c r="O249" s="66">
        <f t="shared" si="129"/>
        <v>1.0212504600000001</v>
      </c>
      <c r="P249" s="66">
        <f t="shared" si="113"/>
        <v>119348.54636569999</v>
      </c>
      <c r="Q249" s="74">
        <f t="shared" si="114"/>
        <v>0</v>
      </c>
      <c r="R249" s="75">
        <f t="shared" si="130"/>
        <v>0</v>
      </c>
      <c r="S249" s="66">
        <f t="shared" si="131"/>
        <v>0</v>
      </c>
      <c r="T249" s="10">
        <f t="shared" si="124"/>
        <v>0.06</v>
      </c>
      <c r="U249" s="74">
        <f t="shared" si="128"/>
        <v>18</v>
      </c>
      <c r="V249" s="74">
        <v>252</v>
      </c>
      <c r="W249" s="70">
        <f t="shared" si="115"/>
        <v>1.004170738</v>
      </c>
      <c r="X249" s="66">
        <f t="shared" si="116"/>
        <v>497.77151757000001</v>
      </c>
      <c r="Y249" s="66">
        <v>0</v>
      </c>
      <c r="Z249" s="67">
        <f t="shared" si="117"/>
        <v>0</v>
      </c>
      <c r="AA249" s="68" t="str">
        <f t="shared" si="125"/>
        <v>A+INCORP J=</v>
      </c>
      <c r="AB249" s="11">
        <f t="shared" si="126"/>
        <v>42912</v>
      </c>
      <c r="AC249" s="3"/>
      <c r="AD249" s="54"/>
      <c r="AE249" s="61">
        <v>43419</v>
      </c>
      <c r="AF249" s="23" t="s">
        <v>136</v>
      </c>
      <c r="AJ249" s="22"/>
      <c r="AK249" s="22"/>
      <c r="AL249" s="22"/>
      <c r="AM249" s="22"/>
      <c r="AN249" s="22"/>
      <c r="AO249" s="22"/>
      <c r="GG249" s="1"/>
      <c r="GH249" s="5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5"/>
      <c r="HA249" s="5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40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7"/>
      <c r="JP249" s="1"/>
      <c r="JQ249" s="1"/>
      <c r="JR249" s="1"/>
      <c r="JS249" s="1"/>
      <c r="JT249" s="1"/>
      <c r="JU249" s="1"/>
      <c r="JV249" s="1"/>
      <c r="JW249" s="1"/>
      <c r="JX249" s="1"/>
      <c r="JY249" s="3"/>
    </row>
    <row r="250" spans="1:285" x14ac:dyDescent="0.2">
      <c r="A250" s="196">
        <f t="shared" si="118"/>
        <v>42908</v>
      </c>
      <c r="B250" s="66">
        <f t="shared" si="109"/>
        <v>119891.70427402</v>
      </c>
      <c r="C250" s="66">
        <f t="shared" si="132"/>
        <v>119032.29185013</v>
      </c>
      <c r="D250" s="77">
        <f t="shared" si="119"/>
        <v>4828.4399999999996</v>
      </c>
      <c r="E250" s="67">
        <f>VLOOKUP(A249,[1]Plan1!$DQ$117:$DS$314,3)</f>
        <v>4843.41</v>
      </c>
      <c r="F250" s="11">
        <f t="shared" si="120"/>
        <v>42881</v>
      </c>
      <c r="G250" s="73">
        <f t="shared" si="110"/>
        <v>3.100380247036405E-3</v>
      </c>
      <c r="H250" s="11">
        <f t="shared" si="121"/>
        <v>42912</v>
      </c>
      <c r="I250" s="11">
        <f t="shared" si="111"/>
        <v>42912</v>
      </c>
      <c r="J250" s="1">
        <f t="shared" si="122"/>
        <v>21</v>
      </c>
      <c r="K250" s="1">
        <f t="shared" si="123"/>
        <v>19</v>
      </c>
      <c r="L250" s="66">
        <f t="shared" si="112"/>
        <v>1.0028046900000001</v>
      </c>
      <c r="M250" s="70">
        <f t="shared" si="133"/>
        <v>1.0013999200000001</v>
      </c>
      <c r="N250" s="70">
        <f t="shared" si="127"/>
        <v>1.0185443107992294</v>
      </c>
      <c r="O250" s="66">
        <f t="shared" si="129"/>
        <v>1.0214010099999999</v>
      </c>
      <c r="P250" s="66">
        <f t="shared" si="113"/>
        <v>119366.14052874999</v>
      </c>
      <c r="Q250" s="74">
        <f t="shared" si="114"/>
        <v>0</v>
      </c>
      <c r="R250" s="75">
        <f t="shared" si="130"/>
        <v>0</v>
      </c>
      <c r="S250" s="66">
        <f t="shared" si="131"/>
        <v>0</v>
      </c>
      <c r="T250" s="10">
        <f t="shared" si="124"/>
        <v>0.06</v>
      </c>
      <c r="U250" s="74">
        <f t="shared" si="128"/>
        <v>19</v>
      </c>
      <c r="V250" s="74">
        <v>252</v>
      </c>
      <c r="W250" s="70">
        <f t="shared" si="115"/>
        <v>1.004402955</v>
      </c>
      <c r="X250" s="66">
        <f t="shared" si="116"/>
        <v>525.56374527000003</v>
      </c>
      <c r="Y250" s="66">
        <v>0</v>
      </c>
      <c r="Z250" s="67">
        <f t="shared" si="117"/>
        <v>0</v>
      </c>
      <c r="AA250" s="68" t="str">
        <f t="shared" si="125"/>
        <v>A+INCORP J=</v>
      </c>
      <c r="AB250" s="11">
        <f t="shared" si="126"/>
        <v>42912</v>
      </c>
      <c r="AC250" s="3"/>
      <c r="AD250" s="54"/>
      <c r="AE250" s="61">
        <v>43459</v>
      </c>
      <c r="AF250" s="23" t="s">
        <v>137</v>
      </c>
      <c r="AJ250" s="22"/>
      <c r="AK250" s="22"/>
      <c r="AL250" s="22"/>
      <c r="AM250" s="22"/>
      <c r="AN250" s="22"/>
      <c r="AO250" s="22"/>
      <c r="GG250" s="1"/>
      <c r="GH250" s="5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5"/>
      <c r="HA250" s="5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40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7"/>
      <c r="JP250" s="1"/>
      <c r="JQ250" s="1"/>
      <c r="JR250" s="1"/>
      <c r="JS250" s="1"/>
      <c r="JT250" s="1"/>
      <c r="JU250" s="1"/>
      <c r="JV250" s="1"/>
      <c r="JW250" s="1"/>
      <c r="JX250" s="1"/>
      <c r="JY250" s="3"/>
    </row>
    <row r="251" spans="1:285" x14ac:dyDescent="0.2">
      <c r="A251" s="196">
        <f t="shared" si="118"/>
        <v>42909</v>
      </c>
      <c r="B251" s="66">
        <f t="shared" si="109"/>
        <v>119937.10767451</v>
      </c>
      <c r="C251" s="66">
        <f t="shared" si="132"/>
        <v>119032.29185013</v>
      </c>
      <c r="D251" s="77">
        <f t="shared" si="119"/>
        <v>4828.4399999999996</v>
      </c>
      <c r="E251" s="67">
        <f>VLOOKUP(A250,[1]Plan1!$DQ$117:$DS$314,3)</f>
        <v>4843.41</v>
      </c>
      <c r="F251" s="11">
        <f t="shared" si="120"/>
        <v>42881</v>
      </c>
      <c r="G251" s="73">
        <f t="shared" si="110"/>
        <v>3.100380247036405E-3</v>
      </c>
      <c r="H251" s="11">
        <f t="shared" si="121"/>
        <v>42912</v>
      </c>
      <c r="I251" s="11">
        <f t="shared" si="111"/>
        <v>42912</v>
      </c>
      <c r="J251" s="1">
        <f t="shared" si="122"/>
        <v>21</v>
      </c>
      <c r="K251" s="1">
        <f t="shared" si="123"/>
        <v>20</v>
      </c>
      <c r="L251" s="66">
        <f t="shared" si="112"/>
        <v>1.00295252</v>
      </c>
      <c r="M251" s="70">
        <f t="shared" si="133"/>
        <v>1.0013999200000001</v>
      </c>
      <c r="N251" s="70">
        <f t="shared" si="127"/>
        <v>1.0185443107992294</v>
      </c>
      <c r="O251" s="66">
        <f t="shared" si="129"/>
        <v>1.0215515799999999</v>
      </c>
      <c r="P251" s="66">
        <f t="shared" si="113"/>
        <v>119383.73707246</v>
      </c>
      <c r="Q251" s="74">
        <f t="shared" si="114"/>
        <v>0</v>
      </c>
      <c r="R251" s="75">
        <f t="shared" si="130"/>
        <v>0</v>
      </c>
      <c r="S251" s="66">
        <f t="shared" si="131"/>
        <v>0</v>
      </c>
      <c r="T251" s="10">
        <f t="shared" si="124"/>
        <v>0.06</v>
      </c>
      <c r="U251" s="74">
        <f t="shared" si="128"/>
        <v>20</v>
      </c>
      <c r="V251" s="74">
        <v>252</v>
      </c>
      <c r="W251" s="70">
        <f t="shared" si="115"/>
        <v>1.004635226</v>
      </c>
      <c r="X251" s="66">
        <f t="shared" si="116"/>
        <v>553.37060205</v>
      </c>
      <c r="Y251" s="66">
        <v>0</v>
      </c>
      <c r="Z251" s="67">
        <f t="shared" si="117"/>
        <v>0</v>
      </c>
      <c r="AA251" s="68" t="str">
        <f t="shared" si="125"/>
        <v>A+INCORP J=</v>
      </c>
      <c r="AB251" s="11">
        <f t="shared" si="126"/>
        <v>42912</v>
      </c>
      <c r="AC251" s="3"/>
      <c r="AD251" s="54"/>
      <c r="AE251" s="61">
        <v>43466</v>
      </c>
      <c r="AF251" s="23" t="s">
        <v>138</v>
      </c>
      <c r="AJ251" s="22"/>
      <c r="AK251" s="22"/>
      <c r="AL251" s="22"/>
      <c r="AM251" s="22"/>
      <c r="AN251" s="22"/>
      <c r="AO251" s="22"/>
      <c r="GG251" s="1"/>
      <c r="GH251" s="5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5"/>
      <c r="HA251" s="5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40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7"/>
      <c r="JP251" s="1"/>
      <c r="JQ251" s="1"/>
      <c r="JR251" s="1"/>
      <c r="JS251" s="1"/>
      <c r="JT251" s="1"/>
      <c r="JU251" s="1"/>
      <c r="JV251" s="1"/>
      <c r="JW251" s="1"/>
      <c r="JX251" s="1"/>
      <c r="JY251" s="3"/>
    </row>
    <row r="252" spans="1:285" x14ac:dyDescent="0.2">
      <c r="A252" s="196">
        <f t="shared" si="118"/>
        <v>42910</v>
      </c>
      <c r="B252" s="66">
        <f t="shared" si="109"/>
        <v>119982.52928535</v>
      </c>
      <c r="C252" s="66">
        <f t="shared" si="132"/>
        <v>119032.29185013</v>
      </c>
      <c r="D252" s="77">
        <f t="shared" si="119"/>
        <v>4828.4399999999996</v>
      </c>
      <c r="E252" s="67">
        <f>VLOOKUP(A251,[1]Plan1!$DQ$117:$DS$314,3)</f>
        <v>4843.41</v>
      </c>
      <c r="F252" s="11">
        <f t="shared" si="120"/>
        <v>42881</v>
      </c>
      <c r="G252" s="73">
        <f t="shared" si="110"/>
        <v>3.100380247036405E-3</v>
      </c>
      <c r="H252" s="11">
        <f t="shared" si="121"/>
        <v>42912</v>
      </c>
      <c r="I252" s="11">
        <f t="shared" si="111"/>
        <v>42912</v>
      </c>
      <c r="J252" s="1">
        <f t="shared" si="122"/>
        <v>21</v>
      </c>
      <c r="K252" s="1">
        <f t="shared" si="123"/>
        <v>21</v>
      </c>
      <c r="L252" s="66">
        <f t="shared" si="112"/>
        <v>1.00310038</v>
      </c>
      <c r="M252" s="70">
        <f t="shared" si="133"/>
        <v>1.0013999200000001</v>
      </c>
      <c r="N252" s="70">
        <f t="shared" si="127"/>
        <v>1.0185443107992294</v>
      </c>
      <c r="O252" s="66">
        <f t="shared" si="129"/>
        <v>1.0217021799999999</v>
      </c>
      <c r="P252" s="66">
        <f t="shared" si="113"/>
        <v>119401.33718713</v>
      </c>
      <c r="Q252" s="74">
        <f t="shared" si="114"/>
        <v>0</v>
      </c>
      <c r="R252" s="75">
        <f t="shared" si="130"/>
        <v>0</v>
      </c>
      <c r="S252" s="66">
        <f t="shared" si="131"/>
        <v>0</v>
      </c>
      <c r="T252" s="10">
        <f t="shared" si="124"/>
        <v>0.06</v>
      </c>
      <c r="U252" s="74">
        <f t="shared" si="128"/>
        <v>21</v>
      </c>
      <c r="V252" s="74">
        <v>252</v>
      </c>
      <c r="W252" s="70">
        <f t="shared" si="115"/>
        <v>1.004867551</v>
      </c>
      <c r="X252" s="66">
        <f t="shared" si="116"/>
        <v>581.19209822000005</v>
      </c>
      <c r="Y252" s="66">
        <v>0</v>
      </c>
      <c r="Z252" s="67">
        <f t="shared" si="117"/>
        <v>0</v>
      </c>
      <c r="AA252" s="68" t="str">
        <f t="shared" si="125"/>
        <v>A+INCORP J=</v>
      </c>
      <c r="AB252" s="11">
        <f t="shared" si="126"/>
        <v>42912</v>
      </c>
      <c r="AC252" s="3"/>
      <c r="AD252" s="54"/>
      <c r="AE252" s="61">
        <v>43528</v>
      </c>
      <c r="AF252" s="23" t="s">
        <v>123</v>
      </c>
      <c r="AJ252" s="22"/>
      <c r="AK252" s="22"/>
      <c r="AL252" s="22"/>
      <c r="AM252" s="22"/>
      <c r="AN252" s="22"/>
      <c r="AO252" s="22"/>
      <c r="GG252" s="1"/>
      <c r="GH252" s="5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5"/>
      <c r="HA252" s="5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40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7"/>
      <c r="JP252" s="1"/>
      <c r="JQ252" s="1"/>
      <c r="JR252" s="1"/>
      <c r="JS252" s="1"/>
      <c r="JT252" s="1"/>
      <c r="JU252" s="1"/>
      <c r="JV252" s="1"/>
      <c r="JW252" s="1"/>
      <c r="JX252" s="1"/>
      <c r="JY252" s="3"/>
    </row>
    <row r="253" spans="1:285" x14ac:dyDescent="0.2">
      <c r="A253" s="196">
        <f t="shared" si="118"/>
        <v>42911</v>
      </c>
      <c r="B253" s="66">
        <f t="shared" si="109"/>
        <v>119982.52928535</v>
      </c>
      <c r="C253" s="66">
        <f t="shared" si="132"/>
        <v>119032.29185013</v>
      </c>
      <c r="D253" s="77">
        <f t="shared" si="119"/>
        <v>4828.4399999999996</v>
      </c>
      <c r="E253" s="67">
        <f>VLOOKUP(A252,[1]Plan1!$DQ$117:$DS$314,3)</f>
        <v>4843.41</v>
      </c>
      <c r="F253" s="11">
        <f t="shared" si="120"/>
        <v>42881</v>
      </c>
      <c r="G253" s="73">
        <f t="shared" si="110"/>
        <v>3.100380247036405E-3</v>
      </c>
      <c r="H253" s="11">
        <f t="shared" si="121"/>
        <v>42941</v>
      </c>
      <c r="I253" s="11">
        <f t="shared" si="111"/>
        <v>42912</v>
      </c>
      <c r="J253" s="1">
        <f t="shared" si="122"/>
        <v>21</v>
      </c>
      <c r="K253" s="1">
        <f t="shared" si="123"/>
        <v>21</v>
      </c>
      <c r="L253" s="66">
        <f t="shared" si="112"/>
        <v>1.00310038</v>
      </c>
      <c r="M253" s="70">
        <f t="shared" si="133"/>
        <v>1.0013999200000001</v>
      </c>
      <c r="N253" s="70">
        <f t="shared" si="127"/>
        <v>1.0185443107992294</v>
      </c>
      <c r="O253" s="66">
        <f t="shared" si="129"/>
        <v>1.0217021799999999</v>
      </c>
      <c r="P253" s="66">
        <f t="shared" si="113"/>
        <v>119401.33718713</v>
      </c>
      <c r="Q253" s="74">
        <f t="shared" si="114"/>
        <v>0</v>
      </c>
      <c r="R253" s="75">
        <f t="shared" si="130"/>
        <v>0</v>
      </c>
      <c r="S253" s="66">
        <f t="shared" si="131"/>
        <v>0</v>
      </c>
      <c r="T253" s="10">
        <f t="shared" si="124"/>
        <v>0.06</v>
      </c>
      <c r="U253" s="74">
        <f t="shared" si="128"/>
        <v>21</v>
      </c>
      <c r="V253" s="74">
        <v>252</v>
      </c>
      <c r="W253" s="70">
        <f t="shared" si="115"/>
        <v>1.004867551</v>
      </c>
      <c r="X253" s="66">
        <f t="shared" si="116"/>
        <v>581.19209822000005</v>
      </c>
      <c r="Y253" s="66">
        <v>0</v>
      </c>
      <c r="Z253" s="67">
        <f t="shared" si="117"/>
        <v>0</v>
      </c>
      <c r="AA253" s="68" t="str">
        <f t="shared" si="125"/>
        <v>A+INCORP J=</v>
      </c>
      <c r="AB253" s="11">
        <f t="shared" si="126"/>
        <v>42912</v>
      </c>
      <c r="AC253" s="3"/>
      <c r="AD253" s="54"/>
      <c r="AE253" s="61">
        <v>43529</v>
      </c>
      <c r="AF253" s="23" t="s">
        <v>123</v>
      </c>
      <c r="AJ253" s="22"/>
      <c r="AK253" s="22"/>
      <c r="AL253" s="22"/>
      <c r="AM253" s="22"/>
      <c r="AN253" s="22"/>
      <c r="AO253" s="22"/>
      <c r="GG253" s="1"/>
      <c r="GH253" s="5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5"/>
      <c r="HA253" s="5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40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7"/>
      <c r="JP253" s="1"/>
      <c r="JQ253" s="1"/>
      <c r="JR253" s="1"/>
      <c r="JS253" s="1"/>
      <c r="JT253" s="1"/>
      <c r="JU253" s="1"/>
      <c r="JV253" s="1"/>
      <c r="JW253" s="1"/>
      <c r="JX253" s="1"/>
      <c r="JY253" s="3"/>
    </row>
    <row r="254" spans="1:285" x14ac:dyDescent="0.2">
      <c r="A254" s="196">
        <f t="shared" si="118"/>
        <v>42912</v>
      </c>
      <c r="B254" s="66">
        <f t="shared" si="109"/>
        <v>119982.52928535</v>
      </c>
      <c r="C254" s="66">
        <f t="shared" si="132"/>
        <v>119032.29185013</v>
      </c>
      <c r="D254" s="77">
        <f t="shared" si="119"/>
        <v>4828.4399999999996</v>
      </c>
      <c r="E254" s="67">
        <f>VLOOKUP(A253,[1]Plan1!$DQ$117:$DS$314,3)</f>
        <v>4843.41</v>
      </c>
      <c r="F254" s="11">
        <f t="shared" si="120"/>
        <v>42881</v>
      </c>
      <c r="G254" s="73">
        <f t="shared" si="110"/>
        <v>3.100380247036405E-3</v>
      </c>
      <c r="H254" s="11">
        <f t="shared" si="121"/>
        <v>42941</v>
      </c>
      <c r="I254" s="11">
        <f t="shared" si="111"/>
        <v>42912</v>
      </c>
      <c r="J254" s="1">
        <f t="shared" si="122"/>
        <v>21</v>
      </c>
      <c r="K254" s="1">
        <f t="shared" si="123"/>
        <v>21</v>
      </c>
      <c r="L254" s="66">
        <f t="shared" si="112"/>
        <v>1.00310038</v>
      </c>
      <c r="M254" s="70">
        <f t="shared" si="133"/>
        <v>1.0013999200000001</v>
      </c>
      <c r="N254" s="70">
        <f t="shared" si="127"/>
        <v>1.0185443107992294</v>
      </c>
      <c r="O254" s="66">
        <f t="shared" si="129"/>
        <v>1.0217021799999999</v>
      </c>
      <c r="P254" s="66">
        <f t="shared" si="113"/>
        <v>119401.33718713</v>
      </c>
      <c r="Q254" s="74">
        <f t="shared" si="114"/>
        <v>8</v>
      </c>
      <c r="R254" s="75">
        <f t="shared" si="130"/>
        <v>2.6154331329852488E-2</v>
      </c>
      <c r="S254" s="66">
        <f t="shared" si="131"/>
        <v>3113.21</v>
      </c>
      <c r="T254" s="10">
        <f t="shared" si="124"/>
        <v>0.06</v>
      </c>
      <c r="U254" s="74">
        <f t="shared" si="128"/>
        <v>21</v>
      </c>
      <c r="V254" s="74">
        <v>252</v>
      </c>
      <c r="W254" s="70">
        <f t="shared" si="115"/>
        <v>1.004867551</v>
      </c>
      <c r="X254" s="66">
        <f t="shared" si="116"/>
        <v>581.19209822000005</v>
      </c>
      <c r="Y254" s="66">
        <v>0</v>
      </c>
      <c r="Z254" s="67">
        <f t="shared" si="117"/>
        <v>3694.40209822</v>
      </c>
      <c r="AA254" s="68" t="str">
        <f t="shared" si="125"/>
        <v>A+INCORP J=</v>
      </c>
      <c r="AB254" s="11">
        <f t="shared" si="126"/>
        <v>42912</v>
      </c>
      <c r="AC254" s="3"/>
      <c r="AD254" s="54"/>
      <c r="AE254" s="61">
        <v>43574</v>
      </c>
      <c r="AF254" s="23" t="s">
        <v>131</v>
      </c>
      <c r="AJ254" s="22"/>
      <c r="AK254" s="22"/>
      <c r="AL254" s="22"/>
      <c r="AM254" s="22"/>
      <c r="AN254" s="22"/>
      <c r="AO254" s="22"/>
      <c r="GG254" s="1"/>
      <c r="GH254" s="5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5"/>
      <c r="HA254" s="5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40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7"/>
      <c r="JP254" s="1"/>
      <c r="JQ254" s="1"/>
      <c r="JR254" s="1"/>
      <c r="JS254" s="1"/>
      <c r="JT254" s="1"/>
      <c r="JU254" s="1"/>
      <c r="JV254" s="1"/>
      <c r="JW254" s="1"/>
      <c r="JX254" s="1"/>
      <c r="JY254" s="3"/>
    </row>
    <row r="255" spans="1:285" x14ac:dyDescent="0.2">
      <c r="A255" s="196">
        <f t="shared" si="118"/>
        <v>42913</v>
      </c>
      <c r="B255" s="66">
        <f t="shared" si="109"/>
        <v>116883.52798174</v>
      </c>
      <c r="C255" s="66">
        <f t="shared" si="132"/>
        <v>116869.31928534999</v>
      </c>
      <c r="D255" s="77">
        <f t="shared" si="119"/>
        <v>4843.41</v>
      </c>
      <c r="E255" s="67">
        <f>VLOOKUP(A254,[1]Plan1!$DQ$117:$DS$314,3)</f>
        <v>4832.2700000000004</v>
      </c>
      <c r="F255" s="11">
        <f t="shared" si="120"/>
        <v>42913</v>
      </c>
      <c r="G255" s="73">
        <f t="shared" si="110"/>
        <v>-2.3000324151783991E-3</v>
      </c>
      <c r="H255" s="11">
        <f t="shared" si="121"/>
        <v>42941</v>
      </c>
      <c r="I255" s="11">
        <f t="shared" si="111"/>
        <v>42941</v>
      </c>
      <c r="J255" s="1">
        <f t="shared" si="122"/>
        <v>21</v>
      </c>
      <c r="K255" s="1">
        <f t="shared" si="123"/>
        <v>1</v>
      </c>
      <c r="L255" s="66">
        <f t="shared" si="112"/>
        <v>0.99989035000000004</v>
      </c>
      <c r="M255" s="70">
        <f t="shared" si="133"/>
        <v>1.00310038</v>
      </c>
      <c r="N255" s="70">
        <f t="shared" si="127"/>
        <v>1.0217021852095451</v>
      </c>
      <c r="O255" s="66">
        <f t="shared" si="129"/>
        <v>1.02159015</v>
      </c>
      <c r="P255" s="66">
        <f t="shared" si="113"/>
        <v>116856.50456448999</v>
      </c>
      <c r="Q255" s="74">
        <f t="shared" si="114"/>
        <v>0</v>
      </c>
      <c r="R255" s="75">
        <f t="shared" si="130"/>
        <v>0</v>
      </c>
      <c r="S255" s="66">
        <f t="shared" si="131"/>
        <v>0</v>
      </c>
      <c r="T255" s="10">
        <f t="shared" si="124"/>
        <v>0.06</v>
      </c>
      <c r="U255" s="74">
        <f t="shared" si="128"/>
        <v>1</v>
      </c>
      <c r="V255" s="74">
        <v>252</v>
      </c>
      <c r="W255" s="70">
        <f t="shared" si="115"/>
        <v>1.0002312529999999</v>
      </c>
      <c r="X255" s="66">
        <f t="shared" si="116"/>
        <v>27.023417250000001</v>
      </c>
      <c r="Y255" s="66">
        <v>0</v>
      </c>
      <c r="Z255" s="67">
        <f t="shared" si="117"/>
        <v>0</v>
      </c>
      <c r="AA255" s="68" t="str">
        <f t="shared" si="125"/>
        <v>A+INCORP J=</v>
      </c>
      <c r="AB255" s="11">
        <f t="shared" si="126"/>
        <v>42941</v>
      </c>
      <c r="AC255" s="3"/>
      <c r="AD255" s="54"/>
      <c r="AE255" s="61">
        <v>43586</v>
      </c>
      <c r="AF255" s="23" t="s">
        <v>132</v>
      </c>
      <c r="AJ255" s="22"/>
      <c r="AK255" s="22"/>
      <c r="AL255" s="22"/>
      <c r="AM255" s="22"/>
      <c r="AN255" s="22"/>
      <c r="AO255" s="22"/>
      <c r="GG255" s="1"/>
      <c r="GH255" s="5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5"/>
      <c r="HA255" s="5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40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7"/>
      <c r="JP255" s="1"/>
      <c r="JQ255" s="1"/>
      <c r="JR255" s="1"/>
      <c r="JS255" s="1"/>
      <c r="JT255" s="1"/>
      <c r="JU255" s="1"/>
      <c r="JV255" s="1"/>
      <c r="JW255" s="1"/>
      <c r="JX255" s="1"/>
      <c r="JY255" s="3"/>
    </row>
    <row r="256" spans="1:285" x14ac:dyDescent="0.2">
      <c r="A256" s="196">
        <f t="shared" si="118"/>
        <v>42914</v>
      </c>
      <c r="B256" s="66">
        <f t="shared" si="109"/>
        <v>116897.73928242001</v>
      </c>
      <c r="C256" s="66">
        <f t="shared" si="132"/>
        <v>116869.31928534999</v>
      </c>
      <c r="D256" s="77">
        <f t="shared" si="119"/>
        <v>4843.41</v>
      </c>
      <c r="E256" s="67">
        <f>VLOOKUP(A255,[1]Plan1!$DQ$117:$DS$314,3)</f>
        <v>4832.2700000000004</v>
      </c>
      <c r="F256" s="11">
        <f t="shared" si="120"/>
        <v>42913</v>
      </c>
      <c r="G256" s="73">
        <f t="shared" si="110"/>
        <v>-2.3000324151783991E-3</v>
      </c>
      <c r="H256" s="11">
        <f t="shared" si="121"/>
        <v>42941</v>
      </c>
      <c r="I256" s="11">
        <f t="shared" si="111"/>
        <v>42941</v>
      </c>
      <c r="J256" s="1">
        <f t="shared" si="122"/>
        <v>21</v>
      </c>
      <c r="K256" s="1">
        <f t="shared" si="123"/>
        <v>2</v>
      </c>
      <c r="L256" s="66">
        <f t="shared" si="112"/>
        <v>0.99978071999999996</v>
      </c>
      <c r="M256" s="70">
        <f t="shared" si="133"/>
        <v>1.00310038</v>
      </c>
      <c r="N256" s="70">
        <f t="shared" si="127"/>
        <v>1.0217021852095451</v>
      </c>
      <c r="O256" s="66">
        <f t="shared" si="129"/>
        <v>1.0214781399999999</v>
      </c>
      <c r="P256" s="66">
        <f t="shared" si="113"/>
        <v>116843.69218101</v>
      </c>
      <c r="Q256" s="74">
        <f t="shared" si="114"/>
        <v>0</v>
      </c>
      <c r="R256" s="75">
        <f t="shared" si="130"/>
        <v>0</v>
      </c>
      <c r="S256" s="66">
        <f t="shared" si="131"/>
        <v>0</v>
      </c>
      <c r="T256" s="10">
        <f t="shared" si="124"/>
        <v>0.06</v>
      </c>
      <c r="U256" s="74">
        <f t="shared" si="128"/>
        <v>2</v>
      </c>
      <c r="V256" s="74">
        <v>252</v>
      </c>
      <c r="W256" s="70">
        <f t="shared" si="115"/>
        <v>1.000462559</v>
      </c>
      <c r="X256" s="66">
        <f t="shared" si="116"/>
        <v>54.047101410000003</v>
      </c>
      <c r="Y256" s="66">
        <v>0</v>
      </c>
      <c r="Z256" s="67">
        <f t="shared" si="117"/>
        <v>0</v>
      </c>
      <c r="AA256" s="68" t="str">
        <f t="shared" si="125"/>
        <v>A+INCORP J=</v>
      </c>
      <c r="AB256" s="11">
        <f t="shared" si="126"/>
        <v>42941</v>
      </c>
      <c r="AC256" s="3"/>
      <c r="AD256" s="54"/>
      <c r="AE256" s="61">
        <v>43636</v>
      </c>
      <c r="AF256" s="23" t="s">
        <v>133</v>
      </c>
      <c r="AJ256" s="22"/>
      <c r="AK256" s="22"/>
      <c r="AL256" s="22"/>
      <c r="AM256" s="22"/>
      <c r="AN256" s="22"/>
      <c r="AO256" s="22"/>
      <c r="GG256" s="1"/>
      <c r="GH256" s="5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5"/>
      <c r="HA256" s="5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40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7"/>
      <c r="JP256" s="1"/>
      <c r="JQ256" s="1"/>
      <c r="JR256" s="1"/>
      <c r="JS256" s="1"/>
      <c r="JT256" s="1"/>
      <c r="JU256" s="1"/>
      <c r="JV256" s="1"/>
      <c r="JW256" s="1"/>
      <c r="JX256" s="1"/>
      <c r="JY256" s="3"/>
    </row>
    <row r="257" spans="1:291" x14ac:dyDescent="0.2">
      <c r="A257" s="196">
        <f t="shared" si="118"/>
        <v>42915</v>
      </c>
      <c r="B257" s="66">
        <f t="shared" si="109"/>
        <v>116911.95084798</v>
      </c>
      <c r="C257" s="66">
        <f t="shared" si="132"/>
        <v>116869.31928534999</v>
      </c>
      <c r="D257" s="77">
        <f t="shared" si="119"/>
        <v>4843.41</v>
      </c>
      <c r="E257" s="67">
        <f>VLOOKUP(A256,[1]Plan1!$DQ$117:$DS$314,3)</f>
        <v>4832.2700000000004</v>
      </c>
      <c r="F257" s="11">
        <f t="shared" si="120"/>
        <v>42913</v>
      </c>
      <c r="G257" s="73">
        <f t="shared" si="110"/>
        <v>-2.3000324151783991E-3</v>
      </c>
      <c r="H257" s="11">
        <f t="shared" si="121"/>
        <v>42941</v>
      </c>
      <c r="I257" s="11">
        <f t="shared" si="111"/>
        <v>42941</v>
      </c>
      <c r="J257" s="1">
        <f t="shared" si="122"/>
        <v>21</v>
      </c>
      <c r="K257" s="1">
        <f t="shared" si="123"/>
        <v>3</v>
      </c>
      <c r="L257" s="66">
        <f t="shared" si="112"/>
        <v>0.99967108999999998</v>
      </c>
      <c r="M257" s="70">
        <f t="shared" si="133"/>
        <v>1.00310038</v>
      </c>
      <c r="N257" s="70">
        <f t="shared" si="127"/>
        <v>1.0217021852095451</v>
      </c>
      <c r="O257" s="66">
        <f t="shared" si="129"/>
        <v>1.0213661300000001</v>
      </c>
      <c r="P257" s="66">
        <f t="shared" si="113"/>
        <v>116830.87979753999</v>
      </c>
      <c r="Q257" s="74">
        <f t="shared" si="114"/>
        <v>0</v>
      </c>
      <c r="R257" s="75">
        <f t="shared" si="130"/>
        <v>0</v>
      </c>
      <c r="S257" s="66">
        <f t="shared" si="131"/>
        <v>0</v>
      </c>
      <c r="T257" s="10">
        <f t="shared" si="124"/>
        <v>0.06</v>
      </c>
      <c r="U257" s="74">
        <f t="shared" si="128"/>
        <v>3</v>
      </c>
      <c r="V257" s="74">
        <v>252</v>
      </c>
      <c r="W257" s="70">
        <f t="shared" si="115"/>
        <v>1.0006939180000001</v>
      </c>
      <c r="X257" s="66">
        <f t="shared" si="116"/>
        <v>81.071050439999993</v>
      </c>
      <c r="Y257" s="66">
        <v>0</v>
      </c>
      <c r="Z257" s="67">
        <f t="shared" si="117"/>
        <v>0</v>
      </c>
      <c r="AA257" s="68" t="str">
        <f t="shared" si="125"/>
        <v>A+INCORP J=</v>
      </c>
      <c r="AB257" s="11">
        <f t="shared" si="126"/>
        <v>42941</v>
      </c>
      <c r="AC257" s="3"/>
      <c r="AD257" s="54"/>
      <c r="AE257" s="61">
        <v>43784</v>
      </c>
      <c r="AF257" s="23" t="s">
        <v>136</v>
      </c>
      <c r="AJ257" s="22"/>
      <c r="AK257" s="22"/>
      <c r="AL257" s="22"/>
      <c r="AM257" s="22"/>
      <c r="AN257" s="22"/>
      <c r="AO257" s="22"/>
      <c r="GG257" s="1"/>
      <c r="GH257" s="5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5"/>
      <c r="HA257" s="5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40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7"/>
      <c r="JP257" s="1"/>
      <c r="JQ257" s="1"/>
      <c r="JR257" s="1"/>
      <c r="JS257" s="1"/>
      <c r="JT257" s="1"/>
      <c r="JU257" s="1"/>
      <c r="JV257" s="1"/>
      <c r="JW257" s="1"/>
      <c r="JX257" s="1"/>
      <c r="JY257" s="3"/>
    </row>
    <row r="258" spans="1:291" x14ac:dyDescent="0.2">
      <c r="A258" s="196">
        <f t="shared" si="118"/>
        <v>42916</v>
      </c>
      <c r="B258" s="66">
        <f t="shared" si="109"/>
        <v>116926.16630252999</v>
      </c>
      <c r="C258" s="66">
        <f t="shared" si="132"/>
        <v>116869.31928534999</v>
      </c>
      <c r="D258" s="77">
        <f t="shared" si="119"/>
        <v>4843.41</v>
      </c>
      <c r="E258" s="67">
        <f>VLOOKUP(A257,[1]Plan1!$DQ$117:$DS$314,3)</f>
        <v>4832.2700000000004</v>
      </c>
      <c r="F258" s="11">
        <f t="shared" si="120"/>
        <v>42913</v>
      </c>
      <c r="G258" s="73">
        <f t="shared" si="110"/>
        <v>-2.3000324151783991E-3</v>
      </c>
      <c r="H258" s="11">
        <f t="shared" si="121"/>
        <v>42941</v>
      </c>
      <c r="I258" s="11">
        <f t="shared" si="111"/>
        <v>42941</v>
      </c>
      <c r="J258" s="1">
        <f t="shared" si="122"/>
        <v>21</v>
      </c>
      <c r="K258" s="1">
        <f t="shared" si="123"/>
        <v>4</v>
      </c>
      <c r="L258" s="66">
        <f t="shared" si="112"/>
        <v>0.99956149000000005</v>
      </c>
      <c r="M258" s="70">
        <f t="shared" si="133"/>
        <v>1.00310038</v>
      </c>
      <c r="N258" s="70">
        <f t="shared" si="127"/>
        <v>1.0217021852095451</v>
      </c>
      <c r="O258" s="66">
        <f t="shared" si="129"/>
        <v>1.0212541500000001</v>
      </c>
      <c r="P258" s="66">
        <f t="shared" si="113"/>
        <v>116818.07092015</v>
      </c>
      <c r="Q258" s="74">
        <f t="shared" si="114"/>
        <v>0</v>
      </c>
      <c r="R258" s="75">
        <f t="shared" si="130"/>
        <v>0</v>
      </c>
      <c r="S258" s="66">
        <f t="shared" si="131"/>
        <v>0</v>
      </c>
      <c r="T258" s="10">
        <f t="shared" si="124"/>
        <v>0.06</v>
      </c>
      <c r="U258" s="74">
        <f t="shared" si="128"/>
        <v>4</v>
      </c>
      <c r="V258" s="74">
        <v>252</v>
      </c>
      <c r="W258" s="70">
        <f t="shared" si="115"/>
        <v>1.0009253309999999</v>
      </c>
      <c r="X258" s="66">
        <f t="shared" si="116"/>
        <v>108.09538238</v>
      </c>
      <c r="Y258" s="66">
        <v>0</v>
      </c>
      <c r="Z258" s="67">
        <f t="shared" si="117"/>
        <v>0</v>
      </c>
      <c r="AA258" s="68" t="str">
        <f t="shared" si="125"/>
        <v>A+INCORP J=</v>
      </c>
      <c r="AB258" s="11">
        <f t="shared" si="126"/>
        <v>42941</v>
      </c>
      <c r="AC258" s="3"/>
      <c r="AD258" s="54"/>
      <c r="AE258" s="61">
        <v>43824</v>
      </c>
      <c r="AF258" s="23" t="s">
        <v>137</v>
      </c>
      <c r="AJ258" s="22"/>
      <c r="AK258" s="22"/>
      <c r="AL258" s="22"/>
      <c r="AM258" s="22"/>
      <c r="AN258" s="22"/>
      <c r="AO258" s="22"/>
      <c r="GG258" s="1"/>
      <c r="GH258" s="5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5"/>
      <c r="HA258" s="5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40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7"/>
      <c r="JP258" s="1"/>
      <c r="JQ258" s="1"/>
      <c r="JR258" s="1"/>
      <c r="JS258" s="1"/>
      <c r="JT258" s="1"/>
      <c r="JU258" s="1"/>
      <c r="JV258" s="1"/>
      <c r="JW258" s="1"/>
      <c r="JX258" s="1"/>
      <c r="JY258" s="3"/>
    </row>
    <row r="259" spans="1:291" x14ac:dyDescent="0.2">
      <c r="A259" s="196">
        <f t="shared" si="118"/>
        <v>42917</v>
      </c>
      <c r="B259" s="66">
        <f t="shared" si="109"/>
        <v>116940.38213627</v>
      </c>
      <c r="C259" s="66">
        <f t="shared" si="132"/>
        <v>116869.31928534999</v>
      </c>
      <c r="D259" s="77">
        <f t="shared" si="119"/>
        <v>4843.41</v>
      </c>
      <c r="E259" s="67">
        <f>VLOOKUP(A258,[1]Plan1!$DQ$117:$DS$314,3)</f>
        <v>4832.2700000000004</v>
      </c>
      <c r="F259" s="11">
        <f t="shared" si="120"/>
        <v>42913</v>
      </c>
      <c r="G259" s="73">
        <f t="shared" si="110"/>
        <v>-2.3000324151783991E-3</v>
      </c>
      <c r="H259" s="11">
        <f t="shared" si="121"/>
        <v>42941</v>
      </c>
      <c r="I259" s="11">
        <f t="shared" si="111"/>
        <v>42941</v>
      </c>
      <c r="J259" s="1">
        <f t="shared" si="122"/>
        <v>21</v>
      </c>
      <c r="K259" s="1">
        <f t="shared" si="123"/>
        <v>5</v>
      </c>
      <c r="L259" s="66">
        <f t="shared" si="112"/>
        <v>0.99945189000000001</v>
      </c>
      <c r="M259" s="70">
        <f t="shared" si="133"/>
        <v>1.00310038</v>
      </c>
      <c r="N259" s="70">
        <f t="shared" si="127"/>
        <v>1.0217021852095451</v>
      </c>
      <c r="O259" s="66">
        <f t="shared" si="129"/>
        <v>1.02114218</v>
      </c>
      <c r="P259" s="66">
        <f t="shared" si="113"/>
        <v>116805.26204274999</v>
      </c>
      <c r="Q259" s="74">
        <f t="shared" si="114"/>
        <v>0</v>
      </c>
      <c r="R259" s="75">
        <f t="shared" si="130"/>
        <v>0</v>
      </c>
      <c r="S259" s="66">
        <f t="shared" si="131"/>
        <v>0</v>
      </c>
      <c r="T259" s="10">
        <f t="shared" si="124"/>
        <v>0.06</v>
      </c>
      <c r="U259" s="74">
        <f t="shared" si="128"/>
        <v>5</v>
      </c>
      <c r="V259" s="74">
        <v>252</v>
      </c>
      <c r="W259" s="70">
        <f t="shared" si="115"/>
        <v>1.001156798</v>
      </c>
      <c r="X259" s="66">
        <f t="shared" si="116"/>
        <v>135.12009352000001</v>
      </c>
      <c r="Y259" s="66">
        <v>0</v>
      </c>
      <c r="Z259" s="67">
        <f t="shared" si="117"/>
        <v>0</v>
      </c>
      <c r="AA259" s="68" t="str">
        <f t="shared" si="125"/>
        <v>A+INCORP J=</v>
      </c>
      <c r="AB259" s="11">
        <f t="shared" si="126"/>
        <v>42941</v>
      </c>
      <c r="AC259" s="3"/>
      <c r="AD259" s="54"/>
      <c r="AE259" s="61">
        <v>43831</v>
      </c>
      <c r="AF259" s="23" t="s">
        <v>138</v>
      </c>
      <c r="AJ259" s="22"/>
      <c r="AK259" s="22"/>
      <c r="AL259" s="22"/>
      <c r="AM259" s="22"/>
      <c r="AN259" s="22"/>
      <c r="AO259" s="22"/>
      <c r="GG259" s="1"/>
      <c r="GH259" s="5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5"/>
      <c r="HA259" s="5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40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7"/>
      <c r="JP259" s="1"/>
      <c r="JQ259" s="1"/>
      <c r="JR259" s="1"/>
      <c r="JS259" s="1"/>
      <c r="JT259" s="1"/>
      <c r="JU259" s="1"/>
      <c r="JV259" s="1"/>
      <c r="JW259" s="1"/>
      <c r="JX259" s="1"/>
      <c r="JY259" s="3"/>
      <c r="JZ259" s="1"/>
      <c r="KA259" s="1"/>
      <c r="KB259" s="1"/>
      <c r="KC259" s="1"/>
      <c r="KD259" s="1"/>
      <c r="KE259" s="1"/>
    </row>
    <row r="260" spans="1:291" x14ac:dyDescent="0.2">
      <c r="A260" s="196">
        <f t="shared" si="118"/>
        <v>42918</v>
      </c>
      <c r="B260" s="66">
        <f t="shared" si="109"/>
        <v>116940.38213627</v>
      </c>
      <c r="C260" s="66">
        <f t="shared" si="132"/>
        <v>116869.31928534999</v>
      </c>
      <c r="D260" s="77">
        <f t="shared" si="119"/>
        <v>4843.41</v>
      </c>
      <c r="E260" s="67">
        <f>VLOOKUP(A259,[1]Plan1!$DQ$117:$DS$314,3)</f>
        <v>4832.2700000000004</v>
      </c>
      <c r="F260" s="11">
        <f t="shared" si="120"/>
        <v>42913</v>
      </c>
      <c r="G260" s="73">
        <f t="shared" si="110"/>
        <v>-2.3000324151783991E-3</v>
      </c>
      <c r="H260" s="11">
        <f t="shared" si="121"/>
        <v>42941</v>
      </c>
      <c r="I260" s="11">
        <f t="shared" si="111"/>
        <v>42941</v>
      </c>
      <c r="J260" s="1">
        <f t="shared" si="122"/>
        <v>21</v>
      </c>
      <c r="K260" s="1">
        <f t="shared" si="123"/>
        <v>5</v>
      </c>
      <c r="L260" s="66">
        <f t="shared" si="112"/>
        <v>0.99945189000000001</v>
      </c>
      <c r="M260" s="70">
        <f t="shared" si="133"/>
        <v>1.00310038</v>
      </c>
      <c r="N260" s="70">
        <f t="shared" si="127"/>
        <v>1.0217021852095451</v>
      </c>
      <c r="O260" s="66">
        <f t="shared" si="129"/>
        <v>1.02114218</v>
      </c>
      <c r="P260" s="66">
        <f t="shared" si="113"/>
        <v>116805.26204274999</v>
      </c>
      <c r="Q260" s="74">
        <f t="shared" si="114"/>
        <v>0</v>
      </c>
      <c r="R260" s="75">
        <f t="shared" si="130"/>
        <v>0</v>
      </c>
      <c r="S260" s="66">
        <f t="shared" si="131"/>
        <v>0</v>
      </c>
      <c r="T260" s="10">
        <f t="shared" si="124"/>
        <v>0.06</v>
      </c>
      <c r="U260" s="74">
        <f t="shared" si="128"/>
        <v>5</v>
      </c>
      <c r="V260" s="74">
        <v>252</v>
      </c>
      <c r="W260" s="70">
        <f t="shared" si="115"/>
        <v>1.001156798</v>
      </c>
      <c r="X260" s="66">
        <f t="shared" si="116"/>
        <v>135.12009352000001</v>
      </c>
      <c r="Y260" s="66">
        <v>0</v>
      </c>
      <c r="Z260" s="67">
        <f t="shared" si="117"/>
        <v>0</v>
      </c>
      <c r="AA260" s="68" t="str">
        <f t="shared" si="125"/>
        <v>A+INCORP J=</v>
      </c>
      <c r="AB260" s="11">
        <f t="shared" si="126"/>
        <v>42941</v>
      </c>
      <c r="AC260" s="3"/>
      <c r="AD260" s="54"/>
      <c r="AE260" s="62">
        <v>43885</v>
      </c>
      <c r="AF260" s="63" t="s">
        <v>123</v>
      </c>
      <c r="AJ260" s="22"/>
      <c r="AK260" s="22"/>
      <c r="AL260" s="22"/>
      <c r="AM260" s="22"/>
      <c r="AN260" s="22"/>
      <c r="AO260" s="22"/>
      <c r="GG260" s="1"/>
      <c r="GH260" s="5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5"/>
      <c r="HA260" s="5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40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7"/>
      <c r="JP260" s="1"/>
      <c r="JQ260" s="1"/>
      <c r="JR260" s="1"/>
      <c r="JS260" s="1"/>
      <c r="JT260" s="1"/>
      <c r="JU260" s="1"/>
      <c r="JV260" s="1"/>
      <c r="JW260" s="1"/>
      <c r="JX260" s="1"/>
      <c r="JY260" s="3"/>
      <c r="JZ260" s="1"/>
      <c r="KA260" s="1"/>
      <c r="KB260" s="1"/>
      <c r="KC260" s="1"/>
      <c r="KD260" s="1"/>
      <c r="KE260" s="1"/>
    </row>
    <row r="261" spans="1:291" x14ac:dyDescent="0.2">
      <c r="A261" s="196">
        <f t="shared" si="118"/>
        <v>42919</v>
      </c>
      <c r="B261" s="66">
        <f t="shared" si="109"/>
        <v>116940.38213627</v>
      </c>
      <c r="C261" s="66">
        <f t="shared" si="132"/>
        <v>116869.31928534999</v>
      </c>
      <c r="D261" s="77">
        <f t="shared" si="119"/>
        <v>4843.41</v>
      </c>
      <c r="E261" s="67">
        <f>VLOOKUP(A260,[1]Plan1!$DQ$117:$DS$314,3)</f>
        <v>4832.2700000000004</v>
      </c>
      <c r="F261" s="11">
        <f t="shared" si="120"/>
        <v>42913</v>
      </c>
      <c r="G261" s="73">
        <f t="shared" si="110"/>
        <v>-2.3000324151783991E-3</v>
      </c>
      <c r="H261" s="11">
        <f t="shared" si="121"/>
        <v>42941</v>
      </c>
      <c r="I261" s="11">
        <f t="shared" si="111"/>
        <v>42941</v>
      </c>
      <c r="J261" s="1">
        <f t="shared" si="122"/>
        <v>21</v>
      </c>
      <c r="K261" s="1">
        <f t="shared" si="123"/>
        <v>5</v>
      </c>
      <c r="L261" s="66">
        <f t="shared" si="112"/>
        <v>0.99945189000000001</v>
      </c>
      <c r="M261" s="70">
        <f t="shared" si="133"/>
        <v>1.00310038</v>
      </c>
      <c r="N261" s="70">
        <f t="shared" si="127"/>
        <v>1.0217021852095451</v>
      </c>
      <c r="O261" s="66">
        <f t="shared" si="129"/>
        <v>1.02114218</v>
      </c>
      <c r="P261" s="66">
        <f t="shared" si="113"/>
        <v>116805.26204274999</v>
      </c>
      <c r="Q261" s="74">
        <f t="shared" si="114"/>
        <v>0</v>
      </c>
      <c r="R261" s="75">
        <f t="shared" si="130"/>
        <v>0</v>
      </c>
      <c r="S261" s="66">
        <f t="shared" si="131"/>
        <v>0</v>
      </c>
      <c r="T261" s="10">
        <f t="shared" si="124"/>
        <v>0.06</v>
      </c>
      <c r="U261" s="74">
        <f t="shared" si="128"/>
        <v>5</v>
      </c>
      <c r="V261" s="74">
        <v>252</v>
      </c>
      <c r="W261" s="70">
        <f t="shared" si="115"/>
        <v>1.001156798</v>
      </c>
      <c r="X261" s="66">
        <f t="shared" si="116"/>
        <v>135.12009352000001</v>
      </c>
      <c r="Y261" s="66">
        <v>0</v>
      </c>
      <c r="Z261" s="67">
        <f t="shared" si="117"/>
        <v>0</v>
      </c>
      <c r="AA261" s="68" t="str">
        <f t="shared" si="125"/>
        <v>A+INCORP J=</v>
      </c>
      <c r="AB261" s="11">
        <f t="shared" si="126"/>
        <v>42941</v>
      </c>
      <c r="AC261" s="3"/>
      <c r="AD261" s="54"/>
      <c r="AE261" s="61">
        <v>43886</v>
      </c>
      <c r="AF261" s="23" t="s">
        <v>123</v>
      </c>
      <c r="AJ261" s="22"/>
      <c r="AK261" s="22"/>
      <c r="AL261" s="22"/>
      <c r="AM261" s="22"/>
      <c r="AN261" s="22"/>
      <c r="AO261" s="22"/>
      <c r="GG261" s="1"/>
      <c r="GH261" s="5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5"/>
      <c r="HA261" s="5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40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7"/>
      <c r="JP261" s="1"/>
      <c r="JQ261" s="1"/>
      <c r="JR261" s="1"/>
      <c r="JS261" s="1"/>
      <c r="JT261" s="1"/>
      <c r="JU261" s="1"/>
      <c r="JV261" s="1"/>
      <c r="JW261" s="1"/>
      <c r="JX261" s="1"/>
      <c r="JY261" s="3"/>
      <c r="JZ261" s="1"/>
      <c r="KA261" s="1"/>
      <c r="KB261" s="1"/>
      <c r="KC261" s="1"/>
      <c r="KD261" s="1"/>
      <c r="KE261" s="1"/>
    </row>
    <row r="262" spans="1:291" x14ac:dyDescent="0.2">
      <c r="A262" s="196">
        <f t="shared" si="118"/>
        <v>42920</v>
      </c>
      <c r="B262" s="66">
        <f t="shared" si="109"/>
        <v>116954.59940065999</v>
      </c>
      <c r="C262" s="66">
        <f t="shared" si="132"/>
        <v>116869.31928534999</v>
      </c>
      <c r="D262" s="77">
        <f t="shared" si="119"/>
        <v>4843.41</v>
      </c>
      <c r="E262" s="67">
        <f>VLOOKUP(A261,[1]Plan1!$DQ$117:$DS$314,3)</f>
        <v>4832.2700000000004</v>
      </c>
      <c r="F262" s="11">
        <f t="shared" si="120"/>
        <v>42913</v>
      </c>
      <c r="G262" s="73">
        <f t="shared" si="110"/>
        <v>-2.3000324151783991E-3</v>
      </c>
      <c r="H262" s="11">
        <f t="shared" si="121"/>
        <v>42941</v>
      </c>
      <c r="I262" s="11">
        <f t="shared" si="111"/>
        <v>42941</v>
      </c>
      <c r="J262" s="1">
        <f t="shared" si="122"/>
        <v>21</v>
      </c>
      <c r="K262" s="1">
        <f t="shared" si="123"/>
        <v>6</v>
      </c>
      <c r="L262" s="66">
        <f t="shared" si="112"/>
        <v>0.99934230000000002</v>
      </c>
      <c r="M262" s="70">
        <f t="shared" si="133"/>
        <v>1.00310038</v>
      </c>
      <c r="N262" s="70">
        <f t="shared" si="127"/>
        <v>1.0217021852095451</v>
      </c>
      <c r="O262" s="66">
        <f t="shared" si="129"/>
        <v>1.0210302099999999</v>
      </c>
      <c r="P262" s="66">
        <f t="shared" si="113"/>
        <v>116792.45433404999</v>
      </c>
      <c r="Q262" s="74">
        <f t="shared" si="114"/>
        <v>0</v>
      </c>
      <c r="R262" s="75">
        <f t="shared" si="130"/>
        <v>0</v>
      </c>
      <c r="S262" s="66">
        <f t="shared" si="131"/>
        <v>0</v>
      </c>
      <c r="T262" s="10">
        <f t="shared" si="124"/>
        <v>0.06</v>
      </c>
      <c r="U262" s="74">
        <f t="shared" si="128"/>
        <v>6</v>
      </c>
      <c r="V262" s="74">
        <v>252</v>
      </c>
      <c r="W262" s="70">
        <f t="shared" si="115"/>
        <v>1.0013883180000001</v>
      </c>
      <c r="X262" s="66">
        <f t="shared" si="116"/>
        <v>162.14506660999999</v>
      </c>
      <c r="Y262" s="66">
        <v>0</v>
      </c>
      <c r="Z262" s="67">
        <f t="shared" si="117"/>
        <v>0</v>
      </c>
      <c r="AA262" s="68" t="str">
        <f t="shared" si="125"/>
        <v>A+INCORP J=</v>
      </c>
      <c r="AB262" s="11">
        <f t="shared" si="126"/>
        <v>42941</v>
      </c>
      <c r="AC262" s="3"/>
      <c r="AD262" s="54"/>
      <c r="AE262" s="61">
        <v>43931</v>
      </c>
      <c r="AF262" s="23" t="s">
        <v>131</v>
      </c>
      <c r="AJ262" s="22"/>
      <c r="AK262" s="22"/>
      <c r="AL262" s="22"/>
      <c r="AM262" s="22"/>
      <c r="AN262" s="22"/>
      <c r="AO262" s="22"/>
      <c r="GG262" s="1"/>
      <c r="GH262" s="5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5"/>
      <c r="HA262" s="5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40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7"/>
      <c r="JP262" s="1"/>
      <c r="JQ262" s="1"/>
      <c r="JR262" s="1"/>
      <c r="JS262" s="1"/>
      <c r="JT262" s="1"/>
      <c r="JU262" s="1"/>
      <c r="JV262" s="1"/>
      <c r="JW262" s="1"/>
      <c r="JX262" s="1"/>
      <c r="JY262" s="3"/>
      <c r="JZ262" s="1"/>
      <c r="KA262" s="1"/>
      <c r="KB262" s="1"/>
      <c r="KC262" s="1"/>
      <c r="KD262" s="1"/>
      <c r="KE262" s="1"/>
    </row>
    <row r="263" spans="1:291" x14ac:dyDescent="0.2">
      <c r="A263" s="196">
        <f t="shared" si="118"/>
        <v>42921</v>
      </c>
      <c r="B263" s="66">
        <f t="shared" si="109"/>
        <v>116968.81926507001</v>
      </c>
      <c r="C263" s="66">
        <f t="shared" si="132"/>
        <v>116869.31928534999</v>
      </c>
      <c r="D263" s="77">
        <f t="shared" si="119"/>
        <v>4843.41</v>
      </c>
      <c r="E263" s="67">
        <f>VLOOKUP(A262,[1]Plan1!$DQ$117:$DS$314,3)</f>
        <v>4832.2700000000004</v>
      </c>
      <c r="F263" s="11">
        <f t="shared" si="120"/>
        <v>42913</v>
      </c>
      <c r="G263" s="73">
        <f t="shared" si="110"/>
        <v>-2.3000324151783991E-3</v>
      </c>
      <c r="H263" s="11">
        <f t="shared" si="121"/>
        <v>42941</v>
      </c>
      <c r="I263" s="11">
        <f t="shared" si="111"/>
        <v>42941</v>
      </c>
      <c r="J263" s="1">
        <f t="shared" si="122"/>
        <v>21</v>
      </c>
      <c r="K263" s="1">
        <f t="shared" si="123"/>
        <v>7</v>
      </c>
      <c r="L263" s="66">
        <f t="shared" si="112"/>
        <v>0.99923273000000001</v>
      </c>
      <c r="M263" s="70">
        <f t="shared" si="133"/>
        <v>1.00310038</v>
      </c>
      <c r="N263" s="70">
        <f t="shared" si="127"/>
        <v>1.0217021852095451</v>
      </c>
      <c r="O263" s="66">
        <f t="shared" si="129"/>
        <v>1.02091826</v>
      </c>
      <c r="P263" s="66">
        <f t="shared" si="113"/>
        <v>116779.64896274</v>
      </c>
      <c r="Q263" s="74">
        <f t="shared" si="114"/>
        <v>0</v>
      </c>
      <c r="R263" s="75">
        <f t="shared" si="130"/>
        <v>0</v>
      </c>
      <c r="S263" s="66">
        <f t="shared" si="131"/>
        <v>0</v>
      </c>
      <c r="T263" s="10">
        <f t="shared" si="124"/>
        <v>0.06</v>
      </c>
      <c r="U263" s="74">
        <f t="shared" si="128"/>
        <v>7</v>
      </c>
      <c r="V263" s="74">
        <v>252</v>
      </c>
      <c r="W263" s="70">
        <f t="shared" si="115"/>
        <v>1.001619891</v>
      </c>
      <c r="X263" s="66">
        <f t="shared" si="116"/>
        <v>189.17030233</v>
      </c>
      <c r="Y263" s="66">
        <v>0</v>
      </c>
      <c r="Z263" s="67">
        <f t="shared" si="117"/>
        <v>0</v>
      </c>
      <c r="AA263" s="68" t="str">
        <f t="shared" si="125"/>
        <v>A+INCORP J=</v>
      </c>
      <c r="AB263" s="11">
        <f t="shared" si="126"/>
        <v>42941</v>
      </c>
      <c r="AC263" s="3"/>
      <c r="AD263" s="54"/>
      <c r="AE263" s="61">
        <v>43942</v>
      </c>
      <c r="AF263" s="23" t="s">
        <v>125</v>
      </c>
      <c r="AJ263" s="22"/>
      <c r="AK263" s="22"/>
      <c r="AL263" s="22"/>
      <c r="AM263" s="22"/>
      <c r="AN263" s="22"/>
      <c r="AO263" s="22"/>
      <c r="GG263" s="1"/>
      <c r="GH263" s="5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5"/>
      <c r="HA263" s="5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40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7"/>
      <c r="JP263" s="1"/>
      <c r="JQ263" s="1"/>
      <c r="JR263" s="1"/>
      <c r="JS263" s="1"/>
      <c r="JT263" s="1"/>
      <c r="JU263" s="1"/>
      <c r="JV263" s="1"/>
      <c r="JW263" s="1"/>
      <c r="JX263" s="1"/>
      <c r="JY263" s="3"/>
      <c r="JZ263" s="1"/>
      <c r="KA263" s="1"/>
      <c r="KB263" s="1"/>
      <c r="KC263" s="1"/>
      <c r="KD263" s="1"/>
      <c r="KE263" s="1"/>
    </row>
    <row r="264" spans="1:291" x14ac:dyDescent="0.2">
      <c r="A264" s="196">
        <f t="shared" si="118"/>
        <v>42922</v>
      </c>
      <c r="B264" s="66">
        <f t="shared" si="109"/>
        <v>116983.04079176</v>
      </c>
      <c r="C264" s="66">
        <f t="shared" si="132"/>
        <v>116869.31928534999</v>
      </c>
      <c r="D264" s="77">
        <f t="shared" si="119"/>
        <v>4843.41</v>
      </c>
      <c r="E264" s="67">
        <f>VLOOKUP(A263,[1]Plan1!$DQ$117:$DS$314,3)</f>
        <v>4832.2700000000004</v>
      </c>
      <c r="F264" s="11">
        <f t="shared" si="120"/>
        <v>42913</v>
      </c>
      <c r="G264" s="73">
        <f t="shared" si="110"/>
        <v>-2.3000324151783991E-3</v>
      </c>
      <c r="H264" s="11">
        <f t="shared" si="121"/>
        <v>42941</v>
      </c>
      <c r="I264" s="11">
        <f t="shared" si="111"/>
        <v>42941</v>
      </c>
      <c r="J264" s="1">
        <f t="shared" si="122"/>
        <v>21</v>
      </c>
      <c r="K264" s="1">
        <f t="shared" si="123"/>
        <v>8</v>
      </c>
      <c r="L264" s="66">
        <f t="shared" si="112"/>
        <v>0.99912316999999995</v>
      </c>
      <c r="M264" s="70">
        <f t="shared" si="133"/>
        <v>1.00310038</v>
      </c>
      <c r="N264" s="70">
        <f t="shared" si="127"/>
        <v>1.0217021852095451</v>
      </c>
      <c r="O264" s="66">
        <f t="shared" si="129"/>
        <v>1.0208063199999999</v>
      </c>
      <c r="P264" s="66">
        <f t="shared" si="113"/>
        <v>116766.84476012</v>
      </c>
      <c r="Q264" s="74">
        <f t="shared" si="114"/>
        <v>0</v>
      </c>
      <c r="R264" s="75">
        <f t="shared" si="130"/>
        <v>0</v>
      </c>
      <c r="S264" s="66">
        <f t="shared" si="131"/>
        <v>0</v>
      </c>
      <c r="T264" s="10">
        <f t="shared" si="124"/>
        <v>0.06</v>
      </c>
      <c r="U264" s="74">
        <f t="shared" si="128"/>
        <v>8</v>
      </c>
      <c r="V264" s="74">
        <v>252</v>
      </c>
      <c r="W264" s="70">
        <f t="shared" si="115"/>
        <v>1.0018515189999999</v>
      </c>
      <c r="X264" s="66">
        <f t="shared" si="116"/>
        <v>216.19603164</v>
      </c>
      <c r="Y264" s="66">
        <v>0</v>
      </c>
      <c r="Z264" s="67">
        <f t="shared" si="117"/>
        <v>0</v>
      </c>
      <c r="AA264" s="68" t="str">
        <f t="shared" si="125"/>
        <v>A+INCORP J=</v>
      </c>
      <c r="AB264" s="11">
        <f t="shared" si="126"/>
        <v>42941</v>
      </c>
      <c r="AC264" s="3"/>
      <c r="AD264" s="54"/>
      <c r="AE264" s="61">
        <v>43952</v>
      </c>
      <c r="AF264" s="23" t="s">
        <v>132</v>
      </c>
      <c r="AJ264" s="22"/>
      <c r="AK264" s="22"/>
      <c r="AL264" s="22"/>
      <c r="AM264" s="22"/>
      <c r="AN264" s="22"/>
      <c r="AO264" s="22"/>
      <c r="GG264" s="1"/>
      <c r="GH264" s="5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5"/>
      <c r="HA264" s="5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40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7"/>
      <c r="JP264" s="1"/>
      <c r="JQ264" s="1"/>
      <c r="JR264" s="1"/>
      <c r="JS264" s="1"/>
      <c r="JT264" s="1"/>
      <c r="JU264" s="1"/>
      <c r="JV264" s="1"/>
      <c r="JW264" s="1"/>
      <c r="JX264" s="1"/>
      <c r="JY264" s="3"/>
      <c r="JZ264" s="1"/>
      <c r="KA264" s="1"/>
      <c r="KB264" s="1"/>
      <c r="KC264" s="1"/>
      <c r="KD264" s="1"/>
      <c r="KE264" s="1"/>
    </row>
    <row r="265" spans="1:291" x14ac:dyDescent="0.2">
      <c r="A265" s="196">
        <f t="shared" si="118"/>
        <v>42923</v>
      </c>
      <c r="B265" s="66">
        <f t="shared" si="109"/>
        <v>116997.26362914999</v>
      </c>
      <c r="C265" s="66">
        <f t="shared" si="132"/>
        <v>116869.31928534999</v>
      </c>
      <c r="D265" s="77">
        <f t="shared" si="119"/>
        <v>4843.41</v>
      </c>
      <c r="E265" s="67">
        <f>VLOOKUP(A264,[1]Plan1!$DQ$117:$DS$314,3)</f>
        <v>4832.2700000000004</v>
      </c>
      <c r="F265" s="11">
        <f t="shared" si="120"/>
        <v>42913</v>
      </c>
      <c r="G265" s="73">
        <f t="shared" si="110"/>
        <v>-2.3000324151783991E-3</v>
      </c>
      <c r="H265" s="11">
        <f t="shared" si="121"/>
        <v>42941</v>
      </c>
      <c r="I265" s="11">
        <f t="shared" si="111"/>
        <v>42941</v>
      </c>
      <c r="J265" s="1">
        <f t="shared" si="122"/>
        <v>21</v>
      </c>
      <c r="K265" s="1">
        <f t="shared" si="123"/>
        <v>9</v>
      </c>
      <c r="L265" s="66">
        <f t="shared" si="112"/>
        <v>0.99901362000000005</v>
      </c>
      <c r="M265" s="70">
        <f t="shared" si="133"/>
        <v>1.00310038</v>
      </c>
      <c r="N265" s="70">
        <f t="shared" si="127"/>
        <v>1.0217021852095451</v>
      </c>
      <c r="O265" s="66">
        <f t="shared" si="129"/>
        <v>1.0206943900000001</v>
      </c>
      <c r="P265" s="66">
        <f t="shared" si="113"/>
        <v>116754.04172619</v>
      </c>
      <c r="Q265" s="74">
        <f t="shared" si="114"/>
        <v>0</v>
      </c>
      <c r="R265" s="75">
        <f t="shared" si="130"/>
        <v>0</v>
      </c>
      <c r="S265" s="66">
        <f t="shared" si="131"/>
        <v>0</v>
      </c>
      <c r="T265" s="10">
        <f t="shared" si="124"/>
        <v>0.06</v>
      </c>
      <c r="U265" s="74">
        <f t="shared" si="128"/>
        <v>9</v>
      </c>
      <c r="V265" s="74">
        <v>252</v>
      </c>
      <c r="W265" s="70">
        <f t="shared" si="115"/>
        <v>1.0020831990000001</v>
      </c>
      <c r="X265" s="66">
        <f t="shared" si="116"/>
        <v>243.22190295999999</v>
      </c>
      <c r="Y265" s="66">
        <v>0</v>
      </c>
      <c r="Z265" s="67">
        <f t="shared" si="117"/>
        <v>0</v>
      </c>
      <c r="AA265" s="68" t="str">
        <f t="shared" si="125"/>
        <v>A+INCORP J=</v>
      </c>
      <c r="AB265" s="11">
        <f t="shared" si="126"/>
        <v>42941</v>
      </c>
      <c r="AC265" s="3"/>
      <c r="AD265" s="54"/>
      <c r="AE265" s="61">
        <v>43993</v>
      </c>
      <c r="AF265" s="23" t="s">
        <v>133</v>
      </c>
      <c r="AJ265" s="22"/>
      <c r="AK265" s="22"/>
      <c r="AL265" s="22"/>
      <c r="AM265" s="22"/>
      <c r="AN265" s="22"/>
      <c r="AO265" s="22"/>
      <c r="GG265" s="1"/>
      <c r="GH265" s="5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5"/>
      <c r="HA265" s="5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40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7"/>
      <c r="JP265" s="1"/>
      <c r="JQ265" s="1"/>
      <c r="JR265" s="1"/>
      <c r="JS265" s="1"/>
      <c r="JT265" s="1"/>
      <c r="JU265" s="1"/>
      <c r="JV265" s="1"/>
      <c r="JW265" s="1"/>
      <c r="JX265" s="1"/>
      <c r="JY265" s="3"/>
      <c r="JZ265" s="1"/>
      <c r="KA265" s="1"/>
      <c r="KB265" s="1"/>
      <c r="KC265" s="1"/>
      <c r="KD265" s="1"/>
      <c r="KE265" s="1"/>
    </row>
    <row r="266" spans="1:291" x14ac:dyDescent="0.2">
      <c r="A266" s="196">
        <f t="shared" si="118"/>
        <v>42924</v>
      </c>
      <c r="B266" s="66">
        <f t="shared" ref="B266:B329" si="134">(P266+X266)</f>
        <v>117011.4881263</v>
      </c>
      <c r="C266" s="66">
        <f t="shared" si="132"/>
        <v>116869.31928534999</v>
      </c>
      <c r="D266" s="77">
        <f t="shared" si="119"/>
        <v>4843.41</v>
      </c>
      <c r="E266" s="67">
        <f>VLOOKUP(A265,[1]Plan1!$DQ$117:$DS$314,3)</f>
        <v>4832.2700000000004</v>
      </c>
      <c r="F266" s="11">
        <f t="shared" si="120"/>
        <v>42913</v>
      </c>
      <c r="G266" s="73">
        <f t="shared" ref="G266:G329" si="135">(E266/D266)-1</f>
        <v>-2.3000324151783991E-3</v>
      </c>
      <c r="H266" s="11">
        <f t="shared" si="121"/>
        <v>42941</v>
      </c>
      <c r="I266" s="11">
        <f t="shared" ref="I266:I329" si="136">IF(A266&gt;I265,H266,I265)</f>
        <v>42941</v>
      </c>
      <c r="J266" s="1">
        <f t="shared" si="122"/>
        <v>21</v>
      </c>
      <c r="K266" s="1">
        <f t="shared" si="123"/>
        <v>10</v>
      </c>
      <c r="L266" s="66">
        <f t="shared" ref="L266:L329" si="137">TRUNC((E266/D266)^TRUNC((K266/J266),9),8)</f>
        <v>0.99890407999999997</v>
      </c>
      <c r="M266" s="70">
        <f t="shared" si="133"/>
        <v>1.00310038</v>
      </c>
      <c r="N266" s="70">
        <f t="shared" si="127"/>
        <v>1.0217021852095451</v>
      </c>
      <c r="O266" s="66">
        <f t="shared" si="129"/>
        <v>1.0205824800000001</v>
      </c>
      <c r="P266" s="66">
        <f t="shared" ref="P266:P329" si="138">TRUNC(C266*L266,8)</f>
        <v>116741.23986094999</v>
      </c>
      <c r="Q266" s="74">
        <f t="shared" ref="Q266:Q329" si="139">IF(VLOOKUP(A266,AE$10:AM$114,9)=VLOOKUP(A265,AE$10:AM$114,9),0,VLOOKUP(A266,AE$10:AM$114,9))</f>
        <v>0</v>
      </c>
      <c r="R266" s="75">
        <f t="shared" si="130"/>
        <v>0</v>
      </c>
      <c r="S266" s="66">
        <f t="shared" si="131"/>
        <v>0</v>
      </c>
      <c r="T266" s="10">
        <f t="shared" si="124"/>
        <v>0.06</v>
      </c>
      <c r="U266" s="74">
        <f t="shared" si="128"/>
        <v>10</v>
      </c>
      <c r="V266" s="74">
        <v>252</v>
      </c>
      <c r="W266" s="70">
        <f t="shared" ref="W266:W329" si="140">ROUND((1+T266)^TRUNC((U266/V266),9),9)</f>
        <v>1.0023149339999999</v>
      </c>
      <c r="X266" s="66">
        <f t="shared" ref="X266:X329" si="141">TRUNC((P266*(W266-1)),8)</f>
        <v>270.24826535</v>
      </c>
      <c r="Y266" s="66">
        <v>0</v>
      </c>
      <c r="Z266" s="67">
        <f t="shared" ref="Z266:Z329" si="142">IF(S266&gt;0,S266+X266,0)</f>
        <v>0</v>
      </c>
      <c r="AA266" s="68" t="str">
        <f t="shared" si="125"/>
        <v>A+INCORP J=</v>
      </c>
      <c r="AB266" s="11">
        <f t="shared" si="126"/>
        <v>42941</v>
      </c>
      <c r="AC266" s="3"/>
      <c r="AD266" s="54"/>
      <c r="AE266" s="61">
        <v>44081</v>
      </c>
      <c r="AF266" s="23" t="s">
        <v>134</v>
      </c>
      <c r="AJ266" s="22"/>
      <c r="AK266" s="22"/>
      <c r="AL266" s="22"/>
      <c r="AM266" s="22"/>
      <c r="AN266" s="22"/>
      <c r="AO266" s="22"/>
      <c r="GG266" s="1"/>
      <c r="GH266" s="5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5"/>
      <c r="HA266" s="5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40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7"/>
      <c r="JP266" s="1"/>
      <c r="JQ266" s="1"/>
      <c r="JR266" s="1"/>
      <c r="JS266" s="1"/>
      <c r="JT266" s="1"/>
      <c r="JU266" s="1"/>
      <c r="JV266" s="1"/>
      <c r="JW266" s="1"/>
      <c r="JX266" s="1"/>
      <c r="JY266" s="3"/>
      <c r="JZ266" s="1"/>
      <c r="KA266" s="1"/>
      <c r="KB266" s="1"/>
      <c r="KC266" s="1"/>
      <c r="KD266" s="1"/>
      <c r="KE266" s="1"/>
    </row>
    <row r="267" spans="1:291" x14ac:dyDescent="0.2">
      <c r="A267" s="196">
        <f t="shared" ref="A267:A330" si="143">(A266+1)</f>
        <v>42925</v>
      </c>
      <c r="B267" s="66">
        <f t="shared" si="134"/>
        <v>117011.4881263</v>
      </c>
      <c r="C267" s="66">
        <f t="shared" si="132"/>
        <v>116869.31928534999</v>
      </c>
      <c r="D267" s="77">
        <f t="shared" ref="D267:D330" si="144">IF(E267=E266,D266,E266)</f>
        <v>4843.41</v>
      </c>
      <c r="E267" s="67">
        <f>VLOOKUP(A266,[1]Plan1!$DQ$117:$DS$314,3)</f>
        <v>4832.2700000000004</v>
      </c>
      <c r="F267" s="11">
        <f t="shared" ref="F267:F330" si="145">IF(D267=D266,F266,A267)</f>
        <v>42913</v>
      </c>
      <c r="G267" s="73">
        <f t="shared" si="135"/>
        <v>-2.3000324151783991E-3</v>
      </c>
      <c r="H267" s="11">
        <f t="shared" ref="H267:H330" si="146">IF(DAY(A267)=25,VLOOKUP(A267,AJ$118:AP$450,4),H266)</f>
        <v>42941</v>
      </c>
      <c r="I267" s="11">
        <f t="shared" si="136"/>
        <v>42941</v>
      </c>
      <c r="J267" s="1">
        <f t="shared" ref="J267:J330" si="147">IF(I267=I266,J266,NETWORKDAYS(I266,I267,$AE$118:$AE$502)-1)</f>
        <v>21</v>
      </c>
      <c r="K267" s="1">
        <f t="shared" ref="K267:K330" si="148">(J267-(NETWORKDAYS(A267,I267,AE$118:AE$502)-1))</f>
        <v>10</v>
      </c>
      <c r="L267" s="66">
        <f t="shared" si="137"/>
        <v>0.99890407999999997</v>
      </c>
      <c r="M267" s="70">
        <f t="shared" si="133"/>
        <v>1.00310038</v>
      </c>
      <c r="N267" s="70">
        <f t="shared" si="127"/>
        <v>1.0217021852095451</v>
      </c>
      <c r="O267" s="66">
        <f t="shared" si="129"/>
        <v>1.0205824800000001</v>
      </c>
      <c r="P267" s="66">
        <f t="shared" si="138"/>
        <v>116741.23986094999</v>
      </c>
      <c r="Q267" s="74">
        <f t="shared" si="139"/>
        <v>0</v>
      </c>
      <c r="R267" s="75">
        <f t="shared" si="130"/>
        <v>0</v>
      </c>
      <c r="S267" s="66">
        <f t="shared" si="131"/>
        <v>0</v>
      </c>
      <c r="T267" s="10">
        <f t="shared" ref="T267:T330" si="149">IF(Q266&gt;0,VLOOKUP(A266,$AE$11:$AH$20,4),T266)</f>
        <v>0.06</v>
      </c>
      <c r="U267" s="74">
        <f t="shared" si="128"/>
        <v>10</v>
      </c>
      <c r="V267" s="74">
        <v>252</v>
      </c>
      <c r="W267" s="70">
        <f t="shared" si="140"/>
        <v>1.0023149339999999</v>
      </c>
      <c r="X267" s="66">
        <f t="shared" si="141"/>
        <v>270.24826535</v>
      </c>
      <c r="Y267" s="66">
        <v>0</v>
      </c>
      <c r="Z267" s="67">
        <f t="shared" si="142"/>
        <v>0</v>
      </c>
      <c r="AA267" s="68" t="str">
        <f t="shared" ref="AA267:AA330" si="150">IF($Q266&gt;0,VLOOKUP($A266,$AE$10:$AO$114,($AN$7)+1),AA266)</f>
        <v>A+INCORP J=</v>
      </c>
      <c r="AB267" s="11">
        <f t="shared" ref="AB267:AB330" si="151">IF($Q266&gt;0,VLOOKUP($A266,$AE$10:$AO$114,($AO$7)+1),AB266)</f>
        <v>42941</v>
      </c>
      <c r="AC267" s="3"/>
      <c r="AD267" s="54"/>
      <c r="AE267" s="61">
        <v>44116</v>
      </c>
      <c r="AF267" s="47" t="s">
        <v>129</v>
      </c>
      <c r="AJ267" s="22"/>
      <c r="AK267" s="22"/>
      <c r="AL267" s="22"/>
      <c r="AM267" s="22"/>
      <c r="AN267" s="22"/>
      <c r="AO267" s="22"/>
      <c r="GG267" s="1"/>
      <c r="GH267" s="5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5"/>
      <c r="HA267" s="5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40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7"/>
      <c r="JP267" s="1"/>
      <c r="JQ267" s="1"/>
      <c r="JR267" s="1"/>
      <c r="JS267" s="1"/>
      <c r="JT267" s="1"/>
      <c r="JU267" s="1"/>
      <c r="JV267" s="1"/>
      <c r="JW267" s="1"/>
      <c r="JX267" s="1"/>
      <c r="JY267" s="3"/>
      <c r="JZ267" s="1"/>
      <c r="KA267" s="1"/>
      <c r="KB267" s="1"/>
      <c r="KC267" s="1"/>
      <c r="KD267" s="1"/>
      <c r="KE267" s="1"/>
    </row>
    <row r="268" spans="1:291" x14ac:dyDescent="0.2">
      <c r="A268" s="196">
        <f t="shared" si="143"/>
        <v>42926</v>
      </c>
      <c r="B268" s="66">
        <f t="shared" si="134"/>
        <v>117011.4881263</v>
      </c>
      <c r="C268" s="66">
        <f t="shared" si="132"/>
        <v>116869.31928534999</v>
      </c>
      <c r="D268" s="77">
        <f t="shared" si="144"/>
        <v>4843.41</v>
      </c>
      <c r="E268" s="67">
        <f>VLOOKUP(A267,[1]Plan1!$DQ$117:$DS$314,3)</f>
        <v>4832.2700000000004</v>
      </c>
      <c r="F268" s="11">
        <f t="shared" si="145"/>
        <v>42913</v>
      </c>
      <c r="G268" s="73">
        <f t="shared" si="135"/>
        <v>-2.3000324151783991E-3</v>
      </c>
      <c r="H268" s="11">
        <f t="shared" si="146"/>
        <v>42941</v>
      </c>
      <c r="I268" s="11">
        <f t="shared" si="136"/>
        <v>42941</v>
      </c>
      <c r="J268" s="1">
        <f t="shared" si="147"/>
        <v>21</v>
      </c>
      <c r="K268" s="1">
        <f t="shared" si="148"/>
        <v>10</v>
      </c>
      <c r="L268" s="66">
        <f t="shared" si="137"/>
        <v>0.99890407999999997</v>
      </c>
      <c r="M268" s="70">
        <f t="shared" si="133"/>
        <v>1.00310038</v>
      </c>
      <c r="N268" s="70">
        <f t="shared" si="127"/>
        <v>1.0217021852095451</v>
      </c>
      <c r="O268" s="66">
        <f t="shared" si="129"/>
        <v>1.0205824800000001</v>
      </c>
      <c r="P268" s="66">
        <f t="shared" si="138"/>
        <v>116741.23986094999</v>
      </c>
      <c r="Q268" s="74">
        <f t="shared" si="139"/>
        <v>0</v>
      </c>
      <c r="R268" s="75">
        <f t="shared" si="130"/>
        <v>0</v>
      </c>
      <c r="S268" s="66">
        <f t="shared" si="131"/>
        <v>0</v>
      </c>
      <c r="T268" s="10">
        <f t="shared" si="149"/>
        <v>0.06</v>
      </c>
      <c r="U268" s="74">
        <f t="shared" si="128"/>
        <v>10</v>
      </c>
      <c r="V268" s="74">
        <v>252</v>
      </c>
      <c r="W268" s="70">
        <f t="shared" si="140"/>
        <v>1.0023149339999999</v>
      </c>
      <c r="X268" s="66">
        <f t="shared" si="141"/>
        <v>270.24826535</v>
      </c>
      <c r="Y268" s="66">
        <v>0</v>
      </c>
      <c r="Z268" s="67">
        <f t="shared" si="142"/>
        <v>0</v>
      </c>
      <c r="AA268" s="68" t="str">
        <f t="shared" si="150"/>
        <v>A+INCORP J=</v>
      </c>
      <c r="AB268" s="11">
        <f t="shared" si="151"/>
        <v>42941</v>
      </c>
      <c r="AC268" s="3"/>
      <c r="AD268" s="54"/>
      <c r="AE268" s="61">
        <v>44137</v>
      </c>
      <c r="AF268" s="23" t="s">
        <v>135</v>
      </c>
      <c r="AJ268" s="22"/>
      <c r="AK268" s="22"/>
      <c r="AL268" s="22"/>
      <c r="AM268" s="22"/>
      <c r="AN268" s="22"/>
      <c r="AO268" s="22"/>
      <c r="GG268" s="1"/>
      <c r="GH268" s="5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5"/>
      <c r="HA268" s="5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40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7"/>
      <c r="JP268" s="1"/>
      <c r="JQ268" s="1"/>
      <c r="JR268" s="1"/>
      <c r="JS268" s="1"/>
      <c r="JT268" s="1"/>
      <c r="JU268" s="1"/>
      <c r="JV268" s="1"/>
      <c r="JW268" s="1"/>
      <c r="JX268" s="1"/>
      <c r="JY268" s="3"/>
      <c r="JZ268" s="1"/>
      <c r="KA268" s="1"/>
      <c r="KB268" s="1"/>
      <c r="KC268" s="1"/>
      <c r="KD268" s="1"/>
      <c r="KE268" s="1"/>
    </row>
    <row r="269" spans="1:291" x14ac:dyDescent="0.2">
      <c r="A269" s="196">
        <f t="shared" si="143"/>
        <v>42927</v>
      </c>
      <c r="B269" s="66">
        <f t="shared" si="134"/>
        <v>117025.7151034</v>
      </c>
      <c r="C269" s="66">
        <f t="shared" si="132"/>
        <v>116869.31928534999</v>
      </c>
      <c r="D269" s="77">
        <f t="shared" si="144"/>
        <v>4843.41</v>
      </c>
      <c r="E269" s="67">
        <f>VLOOKUP(A268,[1]Plan1!$DQ$117:$DS$314,3)</f>
        <v>4832.2700000000004</v>
      </c>
      <c r="F269" s="11">
        <f t="shared" si="145"/>
        <v>42913</v>
      </c>
      <c r="G269" s="73">
        <f t="shared" si="135"/>
        <v>-2.3000324151783991E-3</v>
      </c>
      <c r="H269" s="11">
        <f t="shared" si="146"/>
        <v>42941</v>
      </c>
      <c r="I269" s="11">
        <f t="shared" si="136"/>
        <v>42941</v>
      </c>
      <c r="J269" s="1">
        <f t="shared" si="147"/>
        <v>21</v>
      </c>
      <c r="K269" s="1">
        <f t="shared" si="148"/>
        <v>11</v>
      </c>
      <c r="L269" s="66">
        <f t="shared" si="137"/>
        <v>0.99879456</v>
      </c>
      <c r="M269" s="70">
        <f t="shared" si="133"/>
        <v>1.00310038</v>
      </c>
      <c r="N269" s="70">
        <f t="shared" si="127"/>
        <v>1.0217021852095451</v>
      </c>
      <c r="O269" s="66">
        <f t="shared" si="129"/>
        <v>1.02047058</v>
      </c>
      <c r="P269" s="66">
        <f t="shared" si="138"/>
        <v>116728.44033311</v>
      </c>
      <c r="Q269" s="74">
        <f t="shared" si="139"/>
        <v>0</v>
      </c>
      <c r="R269" s="75">
        <f t="shared" si="130"/>
        <v>0</v>
      </c>
      <c r="S269" s="66">
        <f t="shared" si="131"/>
        <v>0</v>
      </c>
      <c r="T269" s="10">
        <f t="shared" si="149"/>
        <v>0.06</v>
      </c>
      <c r="U269" s="74">
        <f t="shared" si="128"/>
        <v>11</v>
      </c>
      <c r="V269" s="74">
        <v>252</v>
      </c>
      <c r="W269" s="70">
        <f t="shared" si="140"/>
        <v>1.0025467210000001</v>
      </c>
      <c r="X269" s="66">
        <f t="shared" si="141"/>
        <v>297.27477028999999</v>
      </c>
      <c r="Y269" s="66">
        <v>0</v>
      </c>
      <c r="Z269" s="67">
        <f t="shared" si="142"/>
        <v>0</v>
      </c>
      <c r="AA269" s="68" t="str">
        <f t="shared" si="150"/>
        <v>A+INCORP J=</v>
      </c>
      <c r="AB269" s="11">
        <f t="shared" si="151"/>
        <v>42941</v>
      </c>
      <c r="AC269" s="3"/>
      <c r="AD269" s="54"/>
      <c r="AE269" s="61">
        <v>44190</v>
      </c>
      <c r="AF269" s="23" t="s">
        <v>137</v>
      </c>
      <c r="AJ269" s="22"/>
      <c r="AK269" s="22"/>
      <c r="AL269" s="22"/>
      <c r="AM269" s="22"/>
      <c r="AN269" s="22"/>
      <c r="AO269" s="22"/>
      <c r="GG269" s="1"/>
      <c r="GH269" s="5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5"/>
      <c r="HA269" s="5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40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7"/>
      <c r="JP269" s="1"/>
      <c r="JQ269" s="1"/>
      <c r="JR269" s="1"/>
      <c r="JS269" s="1"/>
      <c r="JT269" s="1"/>
      <c r="JU269" s="1"/>
      <c r="JV269" s="1"/>
      <c r="JW269" s="1"/>
      <c r="JX269" s="1"/>
      <c r="JY269" s="3"/>
      <c r="JZ269" s="1"/>
      <c r="KA269" s="1"/>
      <c r="KB269" s="1"/>
      <c r="KC269" s="1"/>
      <c r="KD269" s="1"/>
      <c r="KE269" s="1"/>
    </row>
    <row r="270" spans="1:291" x14ac:dyDescent="0.2">
      <c r="A270" s="196">
        <f t="shared" si="143"/>
        <v>42928</v>
      </c>
      <c r="B270" s="66">
        <f t="shared" si="134"/>
        <v>117039.94256632001</v>
      </c>
      <c r="C270" s="66">
        <f t="shared" si="132"/>
        <v>116869.31928534999</v>
      </c>
      <c r="D270" s="77">
        <f t="shared" si="144"/>
        <v>4843.41</v>
      </c>
      <c r="E270" s="67">
        <f>VLOOKUP(A269,[1]Plan1!$DQ$117:$DS$314,3)</f>
        <v>4832.2700000000004</v>
      </c>
      <c r="F270" s="11">
        <f t="shared" si="145"/>
        <v>42913</v>
      </c>
      <c r="G270" s="73">
        <f t="shared" si="135"/>
        <v>-2.3000324151783991E-3</v>
      </c>
      <c r="H270" s="11">
        <f t="shared" si="146"/>
        <v>42941</v>
      </c>
      <c r="I270" s="11">
        <f t="shared" si="136"/>
        <v>42941</v>
      </c>
      <c r="J270" s="1">
        <f t="shared" si="147"/>
        <v>21</v>
      </c>
      <c r="K270" s="1">
        <f t="shared" si="148"/>
        <v>12</v>
      </c>
      <c r="L270" s="66">
        <f t="shared" si="137"/>
        <v>0.99868504000000002</v>
      </c>
      <c r="M270" s="70">
        <f t="shared" si="133"/>
        <v>1.00310038</v>
      </c>
      <c r="N270" s="70">
        <f t="shared" si="127"/>
        <v>1.0217021852095451</v>
      </c>
      <c r="O270" s="66">
        <f t="shared" si="129"/>
        <v>1.02035868</v>
      </c>
      <c r="P270" s="66">
        <f t="shared" si="138"/>
        <v>116715.64080526</v>
      </c>
      <c r="Q270" s="74">
        <f t="shared" si="139"/>
        <v>0</v>
      </c>
      <c r="R270" s="75">
        <f t="shared" si="130"/>
        <v>0</v>
      </c>
      <c r="S270" s="66">
        <f t="shared" si="131"/>
        <v>0</v>
      </c>
      <c r="T270" s="10">
        <f t="shared" si="149"/>
        <v>0.06</v>
      </c>
      <c r="U270" s="74">
        <f t="shared" si="128"/>
        <v>12</v>
      </c>
      <c r="V270" s="74">
        <v>252</v>
      </c>
      <c r="W270" s="70">
        <f t="shared" si="140"/>
        <v>1.0027785629999999</v>
      </c>
      <c r="X270" s="66">
        <f t="shared" si="141"/>
        <v>324.30176105999999</v>
      </c>
      <c r="Y270" s="66">
        <v>0</v>
      </c>
      <c r="Z270" s="67">
        <f t="shared" si="142"/>
        <v>0</v>
      </c>
      <c r="AA270" s="68" t="str">
        <f t="shared" si="150"/>
        <v>A+INCORP J=</v>
      </c>
      <c r="AB270" s="11">
        <f t="shared" si="151"/>
        <v>42941</v>
      </c>
      <c r="AC270" s="3"/>
      <c r="AD270" s="54"/>
      <c r="AE270" s="61">
        <v>44197</v>
      </c>
      <c r="AF270" s="23" t="s">
        <v>138</v>
      </c>
      <c r="AJ270" s="22"/>
      <c r="AK270" s="22"/>
      <c r="AL270" s="22"/>
      <c r="AM270" s="22"/>
      <c r="AN270" s="22"/>
      <c r="AO270" s="22"/>
      <c r="GG270" s="1"/>
      <c r="GH270" s="5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5"/>
      <c r="HA270" s="5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40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7"/>
      <c r="JP270" s="1"/>
      <c r="JQ270" s="1"/>
      <c r="JR270" s="1"/>
      <c r="JS270" s="1"/>
      <c r="JT270" s="1"/>
      <c r="JU270" s="1"/>
      <c r="JV270" s="1"/>
      <c r="JW270" s="1"/>
      <c r="JX270" s="1"/>
      <c r="JY270" s="3"/>
      <c r="JZ270" s="1"/>
      <c r="KA270" s="1"/>
      <c r="KB270" s="1"/>
      <c r="KC270" s="1"/>
      <c r="KD270" s="1"/>
      <c r="KE270" s="1"/>
    </row>
    <row r="271" spans="1:291" x14ac:dyDescent="0.2">
      <c r="A271" s="196">
        <f t="shared" si="143"/>
        <v>42929</v>
      </c>
      <c r="B271" s="66">
        <f t="shared" si="134"/>
        <v>117054.17262398</v>
      </c>
      <c r="C271" s="66">
        <f t="shared" si="132"/>
        <v>116869.31928534999</v>
      </c>
      <c r="D271" s="77">
        <f t="shared" si="144"/>
        <v>4843.41</v>
      </c>
      <c r="E271" s="67">
        <f>VLOOKUP(A270,[1]Plan1!$DQ$117:$DS$314,3)</f>
        <v>4832.2700000000004</v>
      </c>
      <c r="F271" s="11">
        <f t="shared" si="145"/>
        <v>42913</v>
      </c>
      <c r="G271" s="73">
        <f t="shared" si="135"/>
        <v>-2.3000324151783991E-3</v>
      </c>
      <c r="H271" s="11">
        <f t="shared" si="146"/>
        <v>42941</v>
      </c>
      <c r="I271" s="11">
        <f t="shared" si="136"/>
        <v>42941</v>
      </c>
      <c r="J271" s="1">
        <f t="shared" si="147"/>
        <v>21</v>
      </c>
      <c r="K271" s="1">
        <f t="shared" si="148"/>
        <v>13</v>
      </c>
      <c r="L271" s="66">
        <f t="shared" si="137"/>
        <v>0.99857554000000004</v>
      </c>
      <c r="M271" s="70">
        <f t="shared" si="133"/>
        <v>1.00310038</v>
      </c>
      <c r="N271" s="70">
        <f t="shared" si="127"/>
        <v>1.0217021852095451</v>
      </c>
      <c r="O271" s="66">
        <f t="shared" si="129"/>
        <v>1.0202468099999999</v>
      </c>
      <c r="P271" s="66">
        <f t="shared" si="138"/>
        <v>116702.8436148</v>
      </c>
      <c r="Q271" s="74">
        <f t="shared" si="139"/>
        <v>0</v>
      </c>
      <c r="R271" s="75">
        <f t="shared" si="130"/>
        <v>0</v>
      </c>
      <c r="S271" s="66">
        <f t="shared" si="131"/>
        <v>0</v>
      </c>
      <c r="T271" s="10">
        <f t="shared" si="149"/>
        <v>0.06</v>
      </c>
      <c r="U271" s="74">
        <f t="shared" si="128"/>
        <v>13</v>
      </c>
      <c r="V271" s="74">
        <v>252</v>
      </c>
      <c r="W271" s="70">
        <f t="shared" si="140"/>
        <v>1.0030104580000001</v>
      </c>
      <c r="X271" s="66">
        <f t="shared" si="141"/>
        <v>351.32900918000001</v>
      </c>
      <c r="Y271" s="66">
        <v>0</v>
      </c>
      <c r="Z271" s="67">
        <f t="shared" si="142"/>
        <v>0</v>
      </c>
      <c r="AA271" s="68" t="str">
        <f t="shared" si="150"/>
        <v>A+INCORP J=</v>
      </c>
      <c r="AB271" s="11">
        <f t="shared" si="151"/>
        <v>42941</v>
      </c>
      <c r="AC271" s="3"/>
      <c r="AD271" s="54"/>
      <c r="AE271" s="61">
        <v>44242</v>
      </c>
      <c r="AF271" s="23" t="s">
        <v>123</v>
      </c>
      <c r="AJ271" s="22"/>
      <c r="AK271" s="22"/>
      <c r="AL271" s="22"/>
      <c r="AM271" s="22"/>
      <c r="AN271" s="22"/>
      <c r="AO271" s="22"/>
      <c r="GG271" s="1"/>
      <c r="GH271" s="5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5"/>
      <c r="HA271" s="5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40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7"/>
      <c r="JP271" s="1"/>
      <c r="JQ271" s="1"/>
      <c r="JR271" s="1"/>
      <c r="JS271" s="1"/>
      <c r="JT271" s="1"/>
      <c r="JU271" s="1"/>
      <c r="JV271" s="1"/>
      <c r="JW271" s="1"/>
      <c r="JX271" s="1"/>
      <c r="JY271" s="3"/>
      <c r="JZ271" s="1"/>
      <c r="KA271" s="1"/>
      <c r="KB271" s="1"/>
      <c r="KC271" s="1"/>
      <c r="KD271" s="1"/>
      <c r="KE271" s="1"/>
    </row>
    <row r="272" spans="1:291" x14ac:dyDescent="0.2">
      <c r="A272" s="196">
        <f t="shared" si="143"/>
        <v>42930</v>
      </c>
      <c r="B272" s="66">
        <f t="shared" si="134"/>
        <v>117068.40422017001</v>
      </c>
      <c r="C272" s="66">
        <f t="shared" si="132"/>
        <v>116869.31928534999</v>
      </c>
      <c r="D272" s="77">
        <f t="shared" si="144"/>
        <v>4843.41</v>
      </c>
      <c r="E272" s="67">
        <f>VLOOKUP(A271,[1]Plan1!$DQ$117:$DS$314,3)</f>
        <v>4832.2700000000004</v>
      </c>
      <c r="F272" s="11">
        <f t="shared" si="145"/>
        <v>42913</v>
      </c>
      <c r="G272" s="73">
        <f t="shared" si="135"/>
        <v>-2.3000324151783991E-3</v>
      </c>
      <c r="H272" s="11">
        <f t="shared" si="146"/>
        <v>42941</v>
      </c>
      <c r="I272" s="11">
        <f t="shared" si="136"/>
        <v>42941</v>
      </c>
      <c r="J272" s="1">
        <f t="shared" si="147"/>
        <v>21</v>
      </c>
      <c r="K272" s="1">
        <f t="shared" si="148"/>
        <v>14</v>
      </c>
      <c r="L272" s="66">
        <f t="shared" si="137"/>
        <v>0.99846604999999999</v>
      </c>
      <c r="M272" s="70">
        <f t="shared" si="133"/>
        <v>1.00310038</v>
      </c>
      <c r="N272" s="70">
        <f t="shared" si="127"/>
        <v>1.0217021852095451</v>
      </c>
      <c r="O272" s="66">
        <f t="shared" si="129"/>
        <v>1.0201349399999999</v>
      </c>
      <c r="P272" s="66">
        <f t="shared" si="138"/>
        <v>116690.04759303</v>
      </c>
      <c r="Q272" s="74">
        <f t="shared" si="139"/>
        <v>0</v>
      </c>
      <c r="R272" s="75">
        <f t="shared" si="130"/>
        <v>0</v>
      </c>
      <c r="S272" s="66">
        <f t="shared" si="131"/>
        <v>0</v>
      </c>
      <c r="T272" s="10">
        <f t="shared" si="149"/>
        <v>0.06</v>
      </c>
      <c r="U272" s="74">
        <f t="shared" si="128"/>
        <v>14</v>
      </c>
      <c r="V272" s="74">
        <v>252</v>
      </c>
      <c r="W272" s="70">
        <f t="shared" si="140"/>
        <v>1.0032424069999999</v>
      </c>
      <c r="X272" s="66">
        <f t="shared" si="141"/>
        <v>378.35662714</v>
      </c>
      <c r="Y272" s="66">
        <v>0</v>
      </c>
      <c r="Z272" s="67">
        <f t="shared" si="142"/>
        <v>0</v>
      </c>
      <c r="AA272" s="68" t="str">
        <f t="shared" si="150"/>
        <v>A+INCORP J=</v>
      </c>
      <c r="AB272" s="11">
        <f t="shared" si="151"/>
        <v>42941</v>
      </c>
      <c r="AC272" s="3"/>
      <c r="AD272" s="54"/>
      <c r="AE272" s="61">
        <v>44243</v>
      </c>
      <c r="AF272" s="23" t="s">
        <v>123</v>
      </c>
      <c r="AJ272" s="22"/>
      <c r="AK272" s="22"/>
      <c r="AL272" s="22"/>
      <c r="AM272" s="22"/>
      <c r="AN272" s="22"/>
      <c r="AO272" s="22"/>
      <c r="GG272" s="1"/>
      <c r="GH272" s="5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5"/>
      <c r="HA272" s="5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40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7"/>
      <c r="JP272" s="1"/>
      <c r="JQ272" s="1"/>
      <c r="JR272" s="1"/>
      <c r="JS272" s="1"/>
      <c r="JT272" s="1"/>
      <c r="JU272" s="1"/>
      <c r="JV272" s="1"/>
      <c r="JW272" s="1"/>
      <c r="JX272" s="1"/>
      <c r="JY272" s="3"/>
      <c r="JZ272" s="1"/>
      <c r="KA272" s="1"/>
      <c r="KB272" s="1"/>
      <c r="KC272" s="1"/>
      <c r="KD272" s="1"/>
      <c r="KE272" s="1"/>
    </row>
    <row r="273" spans="1:291" x14ac:dyDescent="0.2">
      <c r="A273" s="196">
        <f t="shared" si="143"/>
        <v>42931</v>
      </c>
      <c r="B273" s="66">
        <f t="shared" si="134"/>
        <v>117082.63723696</v>
      </c>
      <c r="C273" s="66">
        <f t="shared" si="132"/>
        <v>116869.31928534999</v>
      </c>
      <c r="D273" s="77">
        <f t="shared" si="144"/>
        <v>4843.41</v>
      </c>
      <c r="E273" s="67">
        <f>VLOOKUP(A272,[1]Plan1!$DQ$117:$DS$314,3)</f>
        <v>4832.2700000000004</v>
      </c>
      <c r="F273" s="11">
        <f t="shared" si="145"/>
        <v>42913</v>
      </c>
      <c r="G273" s="73">
        <f t="shared" si="135"/>
        <v>-2.3000324151783991E-3</v>
      </c>
      <c r="H273" s="11">
        <f t="shared" si="146"/>
        <v>42941</v>
      </c>
      <c r="I273" s="11">
        <f t="shared" si="136"/>
        <v>42941</v>
      </c>
      <c r="J273" s="1">
        <f t="shared" si="147"/>
        <v>21</v>
      </c>
      <c r="K273" s="1">
        <f t="shared" si="148"/>
        <v>15</v>
      </c>
      <c r="L273" s="66">
        <f t="shared" si="137"/>
        <v>0.99835657</v>
      </c>
      <c r="M273" s="70">
        <f t="shared" si="133"/>
        <v>1.00310038</v>
      </c>
      <c r="N273" s="70">
        <f t="shared" si="127"/>
        <v>1.0217021852095451</v>
      </c>
      <c r="O273" s="66">
        <f t="shared" si="129"/>
        <v>1.0200230800000001</v>
      </c>
      <c r="P273" s="66">
        <f t="shared" si="138"/>
        <v>116677.25273995</v>
      </c>
      <c r="Q273" s="74">
        <f t="shared" si="139"/>
        <v>0</v>
      </c>
      <c r="R273" s="75">
        <f t="shared" si="130"/>
        <v>0</v>
      </c>
      <c r="S273" s="66">
        <f t="shared" si="131"/>
        <v>0</v>
      </c>
      <c r="T273" s="10">
        <f t="shared" si="149"/>
        <v>0.06</v>
      </c>
      <c r="U273" s="74">
        <f t="shared" si="128"/>
        <v>15</v>
      </c>
      <c r="V273" s="74">
        <v>252</v>
      </c>
      <c r="W273" s="70">
        <f t="shared" si="140"/>
        <v>1.0034744090000001</v>
      </c>
      <c r="X273" s="66">
        <f t="shared" si="141"/>
        <v>405.38449701000002</v>
      </c>
      <c r="Y273" s="66">
        <v>0</v>
      </c>
      <c r="Z273" s="67">
        <f t="shared" si="142"/>
        <v>0</v>
      </c>
      <c r="AA273" s="68" t="str">
        <f t="shared" si="150"/>
        <v>A+INCORP J=</v>
      </c>
      <c r="AB273" s="11">
        <f t="shared" si="151"/>
        <v>42941</v>
      </c>
      <c r="AC273" s="3"/>
      <c r="AD273" s="54"/>
      <c r="AE273" s="61">
        <v>44288</v>
      </c>
      <c r="AF273" s="23" t="s">
        <v>131</v>
      </c>
      <c r="AJ273" s="22"/>
      <c r="AK273" s="22"/>
      <c r="AL273" s="22"/>
      <c r="AM273" s="22"/>
      <c r="AN273" s="22"/>
      <c r="AO273" s="22"/>
      <c r="GG273" s="1"/>
      <c r="GH273" s="5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5"/>
      <c r="HA273" s="5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40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7"/>
      <c r="JP273" s="1"/>
      <c r="JQ273" s="1"/>
      <c r="JR273" s="1"/>
      <c r="JS273" s="1"/>
      <c r="JT273" s="1"/>
      <c r="JU273" s="1"/>
      <c r="JV273" s="1"/>
      <c r="JW273" s="1"/>
      <c r="JX273" s="1"/>
      <c r="JY273" s="3"/>
      <c r="JZ273" s="1"/>
      <c r="KA273" s="1"/>
      <c r="KB273" s="1"/>
      <c r="KC273" s="1"/>
      <c r="KD273" s="1"/>
      <c r="KE273" s="1"/>
    </row>
    <row r="274" spans="1:291" x14ac:dyDescent="0.2">
      <c r="A274" s="196">
        <f t="shared" si="143"/>
        <v>42932</v>
      </c>
      <c r="B274" s="66">
        <f t="shared" si="134"/>
        <v>117082.63723696</v>
      </c>
      <c r="C274" s="66">
        <f t="shared" si="132"/>
        <v>116869.31928534999</v>
      </c>
      <c r="D274" s="77">
        <f t="shared" si="144"/>
        <v>4843.41</v>
      </c>
      <c r="E274" s="67">
        <f>VLOOKUP(A273,[1]Plan1!$DQ$117:$DS$314,3)</f>
        <v>4832.2700000000004</v>
      </c>
      <c r="F274" s="11">
        <f t="shared" si="145"/>
        <v>42913</v>
      </c>
      <c r="G274" s="73">
        <f t="shared" si="135"/>
        <v>-2.3000324151783991E-3</v>
      </c>
      <c r="H274" s="11">
        <f t="shared" si="146"/>
        <v>42941</v>
      </c>
      <c r="I274" s="11">
        <f t="shared" si="136"/>
        <v>42941</v>
      </c>
      <c r="J274" s="1">
        <f t="shared" si="147"/>
        <v>21</v>
      </c>
      <c r="K274" s="1">
        <f t="shared" si="148"/>
        <v>15</v>
      </c>
      <c r="L274" s="66">
        <f t="shared" si="137"/>
        <v>0.99835657</v>
      </c>
      <c r="M274" s="70">
        <f t="shared" si="133"/>
        <v>1.00310038</v>
      </c>
      <c r="N274" s="70">
        <f t="shared" si="127"/>
        <v>1.0217021852095451</v>
      </c>
      <c r="O274" s="66">
        <f t="shared" si="129"/>
        <v>1.0200230800000001</v>
      </c>
      <c r="P274" s="66">
        <f t="shared" si="138"/>
        <v>116677.25273995</v>
      </c>
      <c r="Q274" s="74">
        <f t="shared" si="139"/>
        <v>0</v>
      </c>
      <c r="R274" s="75">
        <f t="shared" si="130"/>
        <v>0</v>
      </c>
      <c r="S274" s="66">
        <f t="shared" si="131"/>
        <v>0</v>
      </c>
      <c r="T274" s="10">
        <f t="shared" si="149"/>
        <v>0.06</v>
      </c>
      <c r="U274" s="74">
        <f t="shared" si="128"/>
        <v>15</v>
      </c>
      <c r="V274" s="74">
        <v>252</v>
      </c>
      <c r="W274" s="70">
        <f t="shared" si="140"/>
        <v>1.0034744090000001</v>
      </c>
      <c r="X274" s="66">
        <f t="shared" si="141"/>
        <v>405.38449701000002</v>
      </c>
      <c r="Y274" s="66">
        <v>0</v>
      </c>
      <c r="Z274" s="67">
        <f t="shared" si="142"/>
        <v>0</v>
      </c>
      <c r="AA274" s="68" t="str">
        <f t="shared" si="150"/>
        <v>A+INCORP J=</v>
      </c>
      <c r="AB274" s="11">
        <f t="shared" si="151"/>
        <v>42941</v>
      </c>
      <c r="AC274" s="3"/>
      <c r="AD274" s="54"/>
      <c r="AE274" s="61">
        <v>44307</v>
      </c>
      <c r="AF274" s="23" t="s">
        <v>125</v>
      </c>
      <c r="AJ274" s="22"/>
      <c r="AK274" s="22"/>
      <c r="AL274" s="22"/>
      <c r="AM274" s="22"/>
      <c r="AN274" s="22"/>
      <c r="AO274" s="22"/>
      <c r="GG274" s="1"/>
      <c r="GH274" s="5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5"/>
      <c r="HA274" s="5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40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7"/>
      <c r="JP274" s="1"/>
      <c r="JQ274" s="1"/>
      <c r="JR274" s="1"/>
      <c r="JS274" s="1"/>
      <c r="JT274" s="1"/>
      <c r="JU274" s="1"/>
      <c r="JV274" s="1"/>
      <c r="JW274" s="1"/>
      <c r="JX274" s="1"/>
      <c r="JY274" s="3"/>
      <c r="JZ274" s="1"/>
      <c r="KA274" s="1"/>
      <c r="KB274" s="1"/>
      <c r="KC274" s="1"/>
      <c r="KD274" s="1"/>
      <c r="KE274" s="1"/>
    </row>
    <row r="275" spans="1:291" x14ac:dyDescent="0.2">
      <c r="A275" s="196">
        <f t="shared" si="143"/>
        <v>42933</v>
      </c>
      <c r="B275" s="66">
        <f t="shared" si="134"/>
        <v>117082.63723696</v>
      </c>
      <c r="C275" s="66">
        <f t="shared" si="132"/>
        <v>116869.31928534999</v>
      </c>
      <c r="D275" s="77">
        <f t="shared" si="144"/>
        <v>4843.41</v>
      </c>
      <c r="E275" s="67">
        <f>VLOOKUP(A274,[1]Plan1!$DQ$117:$DS$314,3)</f>
        <v>4832.2700000000004</v>
      </c>
      <c r="F275" s="11">
        <f t="shared" si="145"/>
        <v>42913</v>
      </c>
      <c r="G275" s="73">
        <f t="shared" si="135"/>
        <v>-2.3000324151783991E-3</v>
      </c>
      <c r="H275" s="11">
        <f t="shared" si="146"/>
        <v>42941</v>
      </c>
      <c r="I275" s="11">
        <f t="shared" si="136"/>
        <v>42941</v>
      </c>
      <c r="J275" s="1">
        <f t="shared" si="147"/>
        <v>21</v>
      </c>
      <c r="K275" s="1">
        <f t="shared" si="148"/>
        <v>15</v>
      </c>
      <c r="L275" s="66">
        <f t="shared" si="137"/>
        <v>0.99835657</v>
      </c>
      <c r="M275" s="70">
        <f t="shared" si="133"/>
        <v>1.00310038</v>
      </c>
      <c r="N275" s="70">
        <f t="shared" si="127"/>
        <v>1.0217021852095451</v>
      </c>
      <c r="O275" s="66">
        <f t="shared" si="129"/>
        <v>1.0200230800000001</v>
      </c>
      <c r="P275" s="66">
        <f t="shared" si="138"/>
        <v>116677.25273995</v>
      </c>
      <c r="Q275" s="74">
        <f t="shared" si="139"/>
        <v>0</v>
      </c>
      <c r="R275" s="75">
        <f t="shared" si="130"/>
        <v>0</v>
      </c>
      <c r="S275" s="66">
        <f t="shared" si="131"/>
        <v>0</v>
      </c>
      <c r="T275" s="10">
        <f t="shared" si="149"/>
        <v>0.06</v>
      </c>
      <c r="U275" s="74">
        <f t="shared" si="128"/>
        <v>15</v>
      </c>
      <c r="V275" s="74">
        <v>252</v>
      </c>
      <c r="W275" s="70">
        <f t="shared" si="140"/>
        <v>1.0034744090000001</v>
      </c>
      <c r="X275" s="66">
        <f t="shared" si="141"/>
        <v>405.38449701000002</v>
      </c>
      <c r="Y275" s="66">
        <v>0</v>
      </c>
      <c r="Z275" s="67">
        <f t="shared" si="142"/>
        <v>0</v>
      </c>
      <c r="AA275" s="68" t="str">
        <f t="shared" si="150"/>
        <v>A+INCORP J=</v>
      </c>
      <c r="AB275" s="11">
        <f t="shared" si="151"/>
        <v>42941</v>
      </c>
      <c r="AC275" s="3"/>
      <c r="AD275" s="54"/>
      <c r="AE275" s="61">
        <v>44350</v>
      </c>
      <c r="AF275" s="23" t="s">
        <v>133</v>
      </c>
      <c r="AJ275" s="22"/>
      <c r="AK275" s="22"/>
      <c r="AL275" s="22"/>
      <c r="AM275" s="22"/>
      <c r="AN275" s="22"/>
      <c r="AO275" s="22"/>
      <c r="GG275" s="1"/>
      <c r="GH275" s="5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5"/>
      <c r="HA275" s="5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40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7"/>
      <c r="JP275" s="1"/>
      <c r="JQ275" s="1"/>
      <c r="JR275" s="1"/>
      <c r="JS275" s="1"/>
      <c r="JT275" s="1"/>
      <c r="JU275" s="1"/>
      <c r="JV275" s="1"/>
      <c r="JW275" s="1"/>
      <c r="JX275" s="1"/>
      <c r="JY275" s="3"/>
      <c r="JZ275" s="1"/>
      <c r="KA275" s="1"/>
      <c r="KB275" s="1"/>
      <c r="KC275" s="1"/>
      <c r="KD275" s="1"/>
      <c r="KE275" s="1"/>
    </row>
    <row r="276" spans="1:291" x14ac:dyDescent="0.2">
      <c r="A276" s="196">
        <f t="shared" si="143"/>
        <v>42934</v>
      </c>
      <c r="B276" s="66">
        <f t="shared" si="134"/>
        <v>117096.87296281999</v>
      </c>
      <c r="C276" s="66">
        <f t="shared" si="132"/>
        <v>116869.31928534999</v>
      </c>
      <c r="D276" s="77">
        <f t="shared" si="144"/>
        <v>4843.41</v>
      </c>
      <c r="E276" s="67">
        <f>VLOOKUP(A275,[1]Plan1!$DQ$117:$DS$314,3)</f>
        <v>4832.2700000000004</v>
      </c>
      <c r="F276" s="11">
        <f t="shared" si="145"/>
        <v>42913</v>
      </c>
      <c r="G276" s="73">
        <f t="shared" si="135"/>
        <v>-2.3000324151783991E-3</v>
      </c>
      <c r="H276" s="11">
        <f t="shared" si="146"/>
        <v>42941</v>
      </c>
      <c r="I276" s="11">
        <f t="shared" si="136"/>
        <v>42941</v>
      </c>
      <c r="J276" s="1">
        <f t="shared" si="147"/>
        <v>21</v>
      </c>
      <c r="K276" s="1">
        <f t="shared" si="148"/>
        <v>16</v>
      </c>
      <c r="L276" s="66">
        <f t="shared" si="137"/>
        <v>0.99824710999999999</v>
      </c>
      <c r="M276" s="70">
        <f t="shared" si="133"/>
        <v>1.00310038</v>
      </c>
      <c r="N276" s="70">
        <f t="shared" si="127"/>
        <v>1.0217021852095451</v>
      </c>
      <c r="O276" s="66">
        <f t="shared" si="129"/>
        <v>1.01991125</v>
      </c>
      <c r="P276" s="66">
        <f t="shared" si="138"/>
        <v>116664.46022425999</v>
      </c>
      <c r="Q276" s="74">
        <f t="shared" si="139"/>
        <v>0</v>
      </c>
      <c r="R276" s="75">
        <f t="shared" si="130"/>
        <v>0</v>
      </c>
      <c r="S276" s="66">
        <f t="shared" si="131"/>
        <v>0</v>
      </c>
      <c r="T276" s="10">
        <f t="shared" si="149"/>
        <v>0.06</v>
      </c>
      <c r="U276" s="74">
        <f t="shared" si="128"/>
        <v>16</v>
      </c>
      <c r="V276" s="74">
        <v>252</v>
      </c>
      <c r="W276" s="70">
        <f t="shared" si="140"/>
        <v>1.003706465</v>
      </c>
      <c r="X276" s="66">
        <f t="shared" si="141"/>
        <v>432.41273855999998</v>
      </c>
      <c r="Y276" s="66">
        <v>0</v>
      </c>
      <c r="Z276" s="67">
        <f t="shared" si="142"/>
        <v>0</v>
      </c>
      <c r="AA276" s="68" t="str">
        <f t="shared" si="150"/>
        <v>A+INCORP J=</v>
      </c>
      <c r="AB276" s="11">
        <f t="shared" si="151"/>
        <v>42941</v>
      </c>
      <c r="AC276" s="3"/>
      <c r="AD276" s="54"/>
      <c r="AE276" s="61">
        <v>44446</v>
      </c>
      <c r="AF276" s="23" t="s">
        <v>134</v>
      </c>
      <c r="AJ276" s="22"/>
      <c r="AK276" s="22"/>
      <c r="AL276" s="22"/>
      <c r="AM276" s="22"/>
      <c r="AN276" s="22"/>
      <c r="AO276" s="22"/>
      <c r="GG276" s="1"/>
      <c r="GH276" s="5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5"/>
      <c r="HA276" s="5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40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7"/>
      <c r="JP276" s="1"/>
      <c r="JQ276" s="1"/>
      <c r="JR276" s="1"/>
      <c r="JS276" s="1"/>
      <c r="JT276" s="1"/>
      <c r="JU276" s="1"/>
      <c r="JV276" s="1"/>
      <c r="JW276" s="1"/>
      <c r="JX276" s="1"/>
      <c r="JY276" s="3"/>
      <c r="JZ276" s="1"/>
      <c r="KA276" s="1"/>
      <c r="KB276" s="1"/>
      <c r="KC276" s="1"/>
      <c r="KD276" s="1"/>
      <c r="KE276" s="1"/>
    </row>
    <row r="277" spans="1:291" x14ac:dyDescent="0.2">
      <c r="A277" s="196">
        <f t="shared" si="143"/>
        <v>42935</v>
      </c>
      <c r="B277" s="66">
        <f t="shared" si="134"/>
        <v>117111.11022401</v>
      </c>
      <c r="C277" s="66">
        <f t="shared" si="132"/>
        <v>116869.31928534999</v>
      </c>
      <c r="D277" s="77">
        <f t="shared" si="144"/>
        <v>4843.41</v>
      </c>
      <c r="E277" s="67">
        <f>VLOOKUP(A276,[1]Plan1!$DQ$117:$DS$314,3)</f>
        <v>4832.2700000000004</v>
      </c>
      <c r="F277" s="11">
        <f t="shared" si="145"/>
        <v>42913</v>
      </c>
      <c r="G277" s="73">
        <f t="shared" si="135"/>
        <v>-2.3000324151783991E-3</v>
      </c>
      <c r="H277" s="11">
        <f t="shared" si="146"/>
        <v>42941</v>
      </c>
      <c r="I277" s="11">
        <f t="shared" si="136"/>
        <v>42941</v>
      </c>
      <c r="J277" s="1">
        <f t="shared" si="147"/>
        <v>21</v>
      </c>
      <c r="K277" s="1">
        <f t="shared" si="148"/>
        <v>17</v>
      </c>
      <c r="L277" s="66">
        <f t="shared" si="137"/>
        <v>0.99813766000000004</v>
      </c>
      <c r="M277" s="70">
        <f t="shared" si="133"/>
        <v>1.00310038</v>
      </c>
      <c r="N277" s="70">
        <f t="shared" si="127"/>
        <v>1.0217021852095451</v>
      </c>
      <c r="O277" s="66">
        <f t="shared" si="129"/>
        <v>1.01979942</v>
      </c>
      <c r="P277" s="66">
        <f t="shared" si="138"/>
        <v>116651.66887727</v>
      </c>
      <c r="Q277" s="74">
        <f t="shared" si="139"/>
        <v>0</v>
      </c>
      <c r="R277" s="75">
        <f t="shared" si="130"/>
        <v>0</v>
      </c>
      <c r="S277" s="66">
        <f t="shared" si="131"/>
        <v>0</v>
      </c>
      <c r="T277" s="10">
        <f t="shared" si="149"/>
        <v>0.06</v>
      </c>
      <c r="U277" s="74">
        <f t="shared" si="128"/>
        <v>17</v>
      </c>
      <c r="V277" s="74">
        <v>252</v>
      </c>
      <c r="W277" s="70">
        <f t="shared" si="140"/>
        <v>1.0039385750000001</v>
      </c>
      <c r="X277" s="66">
        <f t="shared" si="141"/>
        <v>459.44134673999997</v>
      </c>
      <c r="Y277" s="66">
        <v>0</v>
      </c>
      <c r="Z277" s="67">
        <f t="shared" si="142"/>
        <v>0</v>
      </c>
      <c r="AA277" s="68" t="str">
        <f t="shared" si="150"/>
        <v>A+INCORP J=</v>
      </c>
      <c r="AB277" s="11">
        <f t="shared" si="151"/>
        <v>42941</v>
      </c>
      <c r="AC277" s="3"/>
      <c r="AD277" s="54"/>
      <c r="AE277" s="61">
        <v>44481</v>
      </c>
      <c r="AF277" s="47" t="s">
        <v>129</v>
      </c>
      <c r="AJ277" s="22"/>
      <c r="AK277" s="22"/>
      <c r="AL277" s="22"/>
      <c r="AM277" s="22"/>
      <c r="AN277" s="22"/>
      <c r="AO277" s="22"/>
      <c r="GG277" s="1"/>
      <c r="GH277" s="5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5"/>
      <c r="HA277" s="5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40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7"/>
      <c r="JP277" s="1"/>
      <c r="JQ277" s="1"/>
      <c r="JR277" s="1"/>
      <c r="JS277" s="1"/>
      <c r="JT277" s="1"/>
      <c r="JU277" s="1"/>
      <c r="JV277" s="1"/>
      <c r="JW277" s="1"/>
      <c r="JX277" s="1"/>
      <c r="JY277" s="3"/>
      <c r="JZ277" s="1"/>
      <c r="KA277" s="1"/>
      <c r="KB277" s="1"/>
      <c r="KC277" s="1"/>
      <c r="KD277" s="1"/>
      <c r="KE277" s="1"/>
    </row>
    <row r="278" spans="1:291" x14ac:dyDescent="0.2">
      <c r="A278" s="196">
        <f t="shared" si="143"/>
        <v>42936</v>
      </c>
      <c r="B278" s="66">
        <f t="shared" si="134"/>
        <v>117125.34772906</v>
      </c>
      <c r="C278" s="66">
        <f t="shared" si="132"/>
        <v>116869.31928534999</v>
      </c>
      <c r="D278" s="77">
        <f t="shared" si="144"/>
        <v>4843.41</v>
      </c>
      <c r="E278" s="67">
        <f>VLOOKUP(A277,[1]Plan1!$DQ$117:$DS$314,3)</f>
        <v>4832.2700000000004</v>
      </c>
      <c r="F278" s="11">
        <f t="shared" si="145"/>
        <v>42913</v>
      </c>
      <c r="G278" s="73">
        <f t="shared" si="135"/>
        <v>-2.3000324151783991E-3</v>
      </c>
      <c r="H278" s="11">
        <f t="shared" si="146"/>
        <v>42941</v>
      </c>
      <c r="I278" s="11">
        <f t="shared" si="136"/>
        <v>42941</v>
      </c>
      <c r="J278" s="1">
        <f t="shared" si="147"/>
        <v>21</v>
      </c>
      <c r="K278" s="1">
        <f t="shared" si="148"/>
        <v>18</v>
      </c>
      <c r="L278" s="66">
        <f t="shared" si="137"/>
        <v>0.99802820999999997</v>
      </c>
      <c r="M278" s="70">
        <f t="shared" si="133"/>
        <v>1.00310038</v>
      </c>
      <c r="N278" s="70">
        <f t="shared" si="127"/>
        <v>1.0217021852095451</v>
      </c>
      <c r="O278" s="66">
        <f t="shared" si="129"/>
        <v>1.0196875999999999</v>
      </c>
      <c r="P278" s="66">
        <f t="shared" si="138"/>
        <v>116638.87753026999</v>
      </c>
      <c r="Q278" s="74">
        <f t="shared" si="139"/>
        <v>0</v>
      </c>
      <c r="R278" s="75">
        <f t="shared" si="130"/>
        <v>0</v>
      </c>
      <c r="S278" s="66">
        <f t="shared" si="131"/>
        <v>0</v>
      </c>
      <c r="T278" s="10">
        <f t="shared" si="149"/>
        <v>0.06</v>
      </c>
      <c r="U278" s="74">
        <f t="shared" si="128"/>
        <v>18</v>
      </c>
      <c r="V278" s="74">
        <v>252</v>
      </c>
      <c r="W278" s="70">
        <f t="shared" si="140"/>
        <v>1.004170738</v>
      </c>
      <c r="X278" s="66">
        <f t="shared" si="141"/>
        <v>486.47019878999998</v>
      </c>
      <c r="Y278" s="66">
        <v>0</v>
      </c>
      <c r="Z278" s="67">
        <f t="shared" si="142"/>
        <v>0</v>
      </c>
      <c r="AA278" s="68" t="str">
        <f t="shared" si="150"/>
        <v>A+INCORP J=</v>
      </c>
      <c r="AB278" s="11">
        <f t="shared" si="151"/>
        <v>42941</v>
      </c>
      <c r="AC278" s="3"/>
      <c r="AD278" s="54"/>
      <c r="AE278" s="61">
        <v>44502</v>
      </c>
      <c r="AF278" s="23" t="s">
        <v>135</v>
      </c>
      <c r="AJ278" s="22"/>
      <c r="AK278" s="22"/>
      <c r="AL278" s="22"/>
      <c r="AM278" s="22"/>
      <c r="AN278" s="22"/>
      <c r="AO278" s="22"/>
      <c r="GG278" s="1"/>
      <c r="GH278" s="5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5"/>
      <c r="HA278" s="5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40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7"/>
      <c r="JP278" s="1"/>
      <c r="JQ278" s="1"/>
      <c r="JR278" s="1"/>
      <c r="JS278" s="1"/>
      <c r="JT278" s="1"/>
      <c r="JU278" s="1"/>
      <c r="JV278" s="1"/>
      <c r="JW278" s="1"/>
      <c r="JX278" s="1"/>
      <c r="JY278" s="3"/>
      <c r="JZ278" s="1"/>
      <c r="KA278" s="1"/>
      <c r="KB278" s="1"/>
      <c r="KC278" s="1"/>
      <c r="KD278" s="1"/>
      <c r="KE278" s="1"/>
    </row>
    <row r="279" spans="1:291" x14ac:dyDescent="0.2">
      <c r="A279" s="196">
        <f t="shared" si="143"/>
        <v>42937</v>
      </c>
      <c r="B279" s="66">
        <f t="shared" si="134"/>
        <v>117139.58911407999</v>
      </c>
      <c r="C279" s="66">
        <f t="shared" si="132"/>
        <v>116869.31928534999</v>
      </c>
      <c r="D279" s="77">
        <f t="shared" si="144"/>
        <v>4843.41</v>
      </c>
      <c r="E279" s="67">
        <f>VLOOKUP(A278,[1]Plan1!$DQ$117:$DS$314,3)</f>
        <v>4832.2700000000004</v>
      </c>
      <c r="F279" s="11">
        <f t="shared" si="145"/>
        <v>42913</v>
      </c>
      <c r="G279" s="73">
        <f t="shared" si="135"/>
        <v>-2.3000324151783991E-3</v>
      </c>
      <c r="H279" s="11">
        <f t="shared" si="146"/>
        <v>42941</v>
      </c>
      <c r="I279" s="11">
        <f t="shared" si="136"/>
        <v>42941</v>
      </c>
      <c r="J279" s="1">
        <f t="shared" si="147"/>
        <v>21</v>
      </c>
      <c r="K279" s="1">
        <f t="shared" si="148"/>
        <v>19</v>
      </c>
      <c r="L279" s="66">
        <f t="shared" si="137"/>
        <v>0.99791878999999994</v>
      </c>
      <c r="M279" s="70">
        <f t="shared" si="133"/>
        <v>1.00310038</v>
      </c>
      <c r="N279" s="70">
        <f t="shared" si="127"/>
        <v>1.0217021852095451</v>
      </c>
      <c r="O279" s="66">
        <f t="shared" si="129"/>
        <v>1.0195757999999999</v>
      </c>
      <c r="P279" s="66">
        <f t="shared" si="138"/>
        <v>116626.08968936</v>
      </c>
      <c r="Q279" s="74">
        <f t="shared" si="139"/>
        <v>0</v>
      </c>
      <c r="R279" s="75">
        <f t="shared" si="130"/>
        <v>0</v>
      </c>
      <c r="S279" s="66">
        <f t="shared" si="131"/>
        <v>0</v>
      </c>
      <c r="T279" s="10">
        <f t="shared" si="149"/>
        <v>0.06</v>
      </c>
      <c r="U279" s="74">
        <f t="shared" si="128"/>
        <v>19</v>
      </c>
      <c r="V279" s="74">
        <v>252</v>
      </c>
      <c r="W279" s="70">
        <f t="shared" si="140"/>
        <v>1.004402955</v>
      </c>
      <c r="X279" s="66">
        <f t="shared" si="141"/>
        <v>513.49942471999998</v>
      </c>
      <c r="Y279" s="66">
        <v>0</v>
      </c>
      <c r="Z279" s="67">
        <f t="shared" si="142"/>
        <v>0</v>
      </c>
      <c r="AA279" s="68" t="str">
        <f t="shared" si="150"/>
        <v>A+INCORP J=</v>
      </c>
      <c r="AB279" s="11">
        <f t="shared" si="151"/>
        <v>42941</v>
      </c>
      <c r="AC279" s="3"/>
      <c r="AD279" s="54"/>
      <c r="AE279" s="61">
        <v>44515</v>
      </c>
      <c r="AF279" s="23" t="s">
        <v>136</v>
      </c>
      <c r="AJ279" s="22"/>
      <c r="AK279" s="22"/>
      <c r="AL279" s="22"/>
      <c r="AM279" s="22"/>
      <c r="AN279" s="22"/>
      <c r="AO279" s="22"/>
      <c r="GG279" s="1"/>
      <c r="GH279" s="5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5"/>
      <c r="HA279" s="5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40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7"/>
      <c r="JP279" s="1"/>
      <c r="JQ279" s="1"/>
      <c r="JR279" s="1"/>
      <c r="JS279" s="1"/>
      <c r="JT279" s="1"/>
      <c r="JU279" s="1"/>
      <c r="JV279" s="1"/>
      <c r="JW279" s="1"/>
      <c r="JX279" s="1"/>
      <c r="JY279" s="3"/>
      <c r="JZ279" s="1"/>
      <c r="KA279" s="1"/>
      <c r="KB279" s="1"/>
      <c r="KC279" s="1"/>
      <c r="KD279" s="1"/>
      <c r="KE279" s="1"/>
    </row>
    <row r="280" spans="1:291" x14ac:dyDescent="0.2">
      <c r="A280" s="196">
        <f t="shared" si="143"/>
        <v>42938</v>
      </c>
      <c r="B280" s="66">
        <f t="shared" si="134"/>
        <v>117153.83085710999</v>
      </c>
      <c r="C280" s="66">
        <f t="shared" si="132"/>
        <v>116869.31928534999</v>
      </c>
      <c r="D280" s="77">
        <f t="shared" si="144"/>
        <v>4843.41</v>
      </c>
      <c r="E280" s="67">
        <f>VLOOKUP(A279,[1]Plan1!$DQ$117:$DS$314,3)</f>
        <v>4832.2700000000004</v>
      </c>
      <c r="F280" s="11">
        <f t="shared" si="145"/>
        <v>42913</v>
      </c>
      <c r="G280" s="73">
        <f t="shared" si="135"/>
        <v>-2.3000324151783991E-3</v>
      </c>
      <c r="H280" s="11">
        <f t="shared" si="146"/>
        <v>42941</v>
      </c>
      <c r="I280" s="11">
        <f t="shared" si="136"/>
        <v>42941</v>
      </c>
      <c r="J280" s="1">
        <f t="shared" si="147"/>
        <v>21</v>
      </c>
      <c r="K280" s="1">
        <f t="shared" si="148"/>
        <v>20</v>
      </c>
      <c r="L280" s="66">
        <f t="shared" si="137"/>
        <v>0.99780937000000003</v>
      </c>
      <c r="M280" s="70">
        <f t="shared" si="133"/>
        <v>1.00310038</v>
      </c>
      <c r="N280" s="70">
        <f t="shared" si="127"/>
        <v>1.0217021852095451</v>
      </c>
      <c r="O280" s="66">
        <f t="shared" si="129"/>
        <v>1.0194640100000001</v>
      </c>
      <c r="P280" s="66">
        <f t="shared" si="138"/>
        <v>116613.30184843999</v>
      </c>
      <c r="Q280" s="74">
        <f t="shared" si="139"/>
        <v>0</v>
      </c>
      <c r="R280" s="75">
        <f t="shared" si="130"/>
        <v>0</v>
      </c>
      <c r="S280" s="66">
        <f t="shared" si="131"/>
        <v>0</v>
      </c>
      <c r="T280" s="10">
        <f t="shared" si="149"/>
        <v>0.06</v>
      </c>
      <c r="U280" s="74">
        <f t="shared" si="128"/>
        <v>20</v>
      </c>
      <c r="V280" s="74">
        <v>252</v>
      </c>
      <c r="W280" s="70">
        <f t="shared" si="140"/>
        <v>1.004635226</v>
      </c>
      <c r="X280" s="66">
        <f t="shared" si="141"/>
        <v>540.52900867000005</v>
      </c>
      <c r="Y280" s="66">
        <v>0</v>
      </c>
      <c r="Z280" s="67">
        <f t="shared" si="142"/>
        <v>0</v>
      </c>
      <c r="AA280" s="68" t="str">
        <f t="shared" si="150"/>
        <v>A+INCORP J=</v>
      </c>
      <c r="AB280" s="11">
        <f t="shared" si="151"/>
        <v>42941</v>
      </c>
      <c r="AC280" s="3"/>
      <c r="AD280" s="54"/>
      <c r="AE280" s="61">
        <v>44242</v>
      </c>
      <c r="AF280" s="23" t="s">
        <v>123</v>
      </c>
      <c r="AJ280" s="22"/>
      <c r="AK280" s="22"/>
      <c r="AL280" s="22"/>
      <c r="AM280" s="22"/>
      <c r="AN280" s="22"/>
      <c r="AO280" s="22"/>
      <c r="GG280" s="1"/>
      <c r="GH280" s="5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5"/>
      <c r="HA280" s="5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40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7"/>
      <c r="JP280" s="1"/>
      <c r="JQ280" s="1"/>
      <c r="JR280" s="1"/>
      <c r="JS280" s="1"/>
      <c r="JT280" s="1"/>
      <c r="JU280" s="1"/>
      <c r="JV280" s="1"/>
      <c r="JW280" s="1"/>
      <c r="JX280" s="1"/>
      <c r="JY280" s="3"/>
      <c r="JZ280" s="1"/>
      <c r="KA280" s="1"/>
      <c r="KB280" s="1"/>
      <c r="KC280" s="1"/>
      <c r="KD280" s="1"/>
      <c r="KE280" s="1"/>
    </row>
    <row r="281" spans="1:291" x14ac:dyDescent="0.2">
      <c r="A281" s="196">
        <f t="shared" si="143"/>
        <v>42939</v>
      </c>
      <c r="B281" s="66">
        <f t="shared" si="134"/>
        <v>117153.83085710999</v>
      </c>
      <c r="C281" s="66">
        <f t="shared" si="132"/>
        <v>116869.31928534999</v>
      </c>
      <c r="D281" s="77">
        <f t="shared" si="144"/>
        <v>4843.41</v>
      </c>
      <c r="E281" s="67">
        <f>VLOOKUP(A280,[1]Plan1!$DQ$117:$DS$314,3)</f>
        <v>4832.2700000000004</v>
      </c>
      <c r="F281" s="11">
        <f t="shared" si="145"/>
        <v>42913</v>
      </c>
      <c r="G281" s="73">
        <f t="shared" si="135"/>
        <v>-2.3000324151783991E-3</v>
      </c>
      <c r="H281" s="11">
        <f t="shared" si="146"/>
        <v>42941</v>
      </c>
      <c r="I281" s="11">
        <f t="shared" si="136"/>
        <v>42941</v>
      </c>
      <c r="J281" s="1">
        <f t="shared" si="147"/>
        <v>21</v>
      </c>
      <c r="K281" s="1">
        <f t="shared" si="148"/>
        <v>20</v>
      </c>
      <c r="L281" s="66">
        <f t="shared" si="137"/>
        <v>0.99780937000000003</v>
      </c>
      <c r="M281" s="70">
        <f t="shared" si="133"/>
        <v>1.00310038</v>
      </c>
      <c r="N281" s="70">
        <f t="shared" si="127"/>
        <v>1.0217021852095451</v>
      </c>
      <c r="O281" s="66">
        <f t="shared" si="129"/>
        <v>1.0194640100000001</v>
      </c>
      <c r="P281" s="66">
        <f t="shared" si="138"/>
        <v>116613.30184843999</v>
      </c>
      <c r="Q281" s="74">
        <f t="shared" si="139"/>
        <v>0</v>
      </c>
      <c r="R281" s="75">
        <f t="shared" si="130"/>
        <v>0</v>
      </c>
      <c r="S281" s="66">
        <f t="shared" si="131"/>
        <v>0</v>
      </c>
      <c r="T281" s="10">
        <f t="shared" si="149"/>
        <v>0.06</v>
      </c>
      <c r="U281" s="74">
        <f t="shared" si="128"/>
        <v>20</v>
      </c>
      <c r="V281" s="74">
        <v>252</v>
      </c>
      <c r="W281" s="70">
        <f t="shared" si="140"/>
        <v>1.004635226</v>
      </c>
      <c r="X281" s="66">
        <f t="shared" si="141"/>
        <v>540.52900867000005</v>
      </c>
      <c r="Y281" s="66">
        <v>0</v>
      </c>
      <c r="Z281" s="67">
        <f t="shared" si="142"/>
        <v>0</v>
      </c>
      <c r="AA281" s="68" t="str">
        <f t="shared" si="150"/>
        <v>A+INCORP J=</v>
      </c>
      <c r="AB281" s="11">
        <f t="shared" si="151"/>
        <v>42941</v>
      </c>
      <c r="AC281" s="3"/>
      <c r="AD281" s="54"/>
      <c r="AE281" s="61">
        <v>44243</v>
      </c>
      <c r="AF281" s="23" t="s">
        <v>123</v>
      </c>
      <c r="AJ281" s="22"/>
      <c r="AK281" s="22"/>
      <c r="AL281" s="22"/>
      <c r="AM281" s="22"/>
      <c r="AN281" s="22"/>
      <c r="AO281" s="22"/>
      <c r="GG281" s="1"/>
      <c r="GH281" s="5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5"/>
      <c r="HA281" s="5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40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7"/>
      <c r="JP281" s="1"/>
      <c r="JQ281" s="1"/>
      <c r="JR281" s="1"/>
      <c r="JS281" s="1"/>
      <c r="JT281" s="1"/>
      <c r="JU281" s="1"/>
      <c r="JV281" s="1"/>
      <c r="JW281" s="1"/>
      <c r="JX281" s="1"/>
      <c r="JY281" s="3"/>
      <c r="JZ281" s="1"/>
      <c r="KA281" s="1"/>
      <c r="KB281" s="1"/>
      <c r="KC281" s="1"/>
      <c r="KD281" s="1"/>
      <c r="KE281" s="1"/>
    </row>
    <row r="282" spans="1:291" x14ac:dyDescent="0.2">
      <c r="A282" s="196">
        <f t="shared" si="143"/>
        <v>42940</v>
      </c>
      <c r="B282" s="66">
        <f t="shared" si="134"/>
        <v>117153.83085710999</v>
      </c>
      <c r="C282" s="66">
        <f t="shared" si="132"/>
        <v>116869.31928534999</v>
      </c>
      <c r="D282" s="77">
        <f t="shared" si="144"/>
        <v>4843.41</v>
      </c>
      <c r="E282" s="67">
        <f>VLOOKUP(A281,[1]Plan1!$DQ$117:$DS$314,3)</f>
        <v>4832.2700000000004</v>
      </c>
      <c r="F282" s="11">
        <f t="shared" si="145"/>
        <v>42913</v>
      </c>
      <c r="G282" s="73">
        <f t="shared" si="135"/>
        <v>-2.3000324151783991E-3</v>
      </c>
      <c r="H282" s="11">
        <f t="shared" si="146"/>
        <v>42941</v>
      </c>
      <c r="I282" s="11">
        <f t="shared" si="136"/>
        <v>42941</v>
      </c>
      <c r="J282" s="1">
        <f t="shared" si="147"/>
        <v>21</v>
      </c>
      <c r="K282" s="1">
        <f t="shared" si="148"/>
        <v>20</v>
      </c>
      <c r="L282" s="66">
        <f t="shared" si="137"/>
        <v>0.99780937000000003</v>
      </c>
      <c r="M282" s="70">
        <f t="shared" si="133"/>
        <v>1.00310038</v>
      </c>
      <c r="N282" s="70">
        <f t="shared" si="127"/>
        <v>1.0217021852095451</v>
      </c>
      <c r="O282" s="66">
        <f t="shared" si="129"/>
        <v>1.0194640100000001</v>
      </c>
      <c r="P282" s="66">
        <f t="shared" si="138"/>
        <v>116613.30184843999</v>
      </c>
      <c r="Q282" s="74">
        <f t="shared" si="139"/>
        <v>0</v>
      </c>
      <c r="R282" s="75">
        <f t="shared" si="130"/>
        <v>0</v>
      </c>
      <c r="S282" s="66">
        <f t="shared" si="131"/>
        <v>0</v>
      </c>
      <c r="T282" s="10">
        <f t="shared" si="149"/>
        <v>0.06</v>
      </c>
      <c r="U282" s="74">
        <f t="shared" si="128"/>
        <v>20</v>
      </c>
      <c r="V282" s="74">
        <v>252</v>
      </c>
      <c r="W282" s="70">
        <f t="shared" si="140"/>
        <v>1.004635226</v>
      </c>
      <c r="X282" s="66">
        <f t="shared" si="141"/>
        <v>540.52900867000005</v>
      </c>
      <c r="Y282" s="66">
        <v>0</v>
      </c>
      <c r="Z282" s="67">
        <f t="shared" si="142"/>
        <v>0</v>
      </c>
      <c r="AA282" s="68" t="str">
        <f t="shared" si="150"/>
        <v>A+INCORP J=</v>
      </c>
      <c r="AB282" s="11">
        <f t="shared" si="151"/>
        <v>42941</v>
      </c>
      <c r="AC282" s="3"/>
      <c r="AD282" s="54"/>
      <c r="AE282" s="61">
        <v>44288</v>
      </c>
      <c r="AF282" s="23" t="s">
        <v>131</v>
      </c>
      <c r="AJ282" s="22"/>
      <c r="AK282" s="22"/>
      <c r="AL282" s="22"/>
      <c r="AM282" s="22"/>
      <c r="AN282" s="22"/>
      <c r="AO282" s="22"/>
      <c r="GG282" s="1"/>
      <c r="GH282" s="5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5"/>
      <c r="HA282" s="5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40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7"/>
      <c r="JP282" s="1"/>
      <c r="JQ282" s="1"/>
      <c r="JR282" s="1"/>
      <c r="JS282" s="1"/>
      <c r="JT282" s="1"/>
      <c r="JU282" s="1"/>
      <c r="JV282" s="1"/>
      <c r="JW282" s="1"/>
      <c r="JX282" s="1"/>
      <c r="JY282" s="3"/>
      <c r="JZ282" s="1"/>
      <c r="KA282" s="1"/>
      <c r="KB282" s="1"/>
      <c r="KC282" s="1"/>
      <c r="KD282" s="1"/>
      <c r="KE282" s="1"/>
    </row>
    <row r="283" spans="1:291" x14ac:dyDescent="0.2">
      <c r="A283" s="196">
        <f t="shared" si="143"/>
        <v>42941</v>
      </c>
      <c r="B283" s="66">
        <f t="shared" si="134"/>
        <v>117168.07413045999</v>
      </c>
      <c r="C283" s="66">
        <f t="shared" si="132"/>
        <v>116869.31928534999</v>
      </c>
      <c r="D283" s="77">
        <f t="shared" si="144"/>
        <v>4843.41</v>
      </c>
      <c r="E283" s="67">
        <f>VLOOKUP(A282,[1]Plan1!$DQ$117:$DS$314,3)</f>
        <v>4832.2700000000004</v>
      </c>
      <c r="F283" s="11">
        <f t="shared" si="145"/>
        <v>42913</v>
      </c>
      <c r="G283" s="73">
        <f t="shared" si="135"/>
        <v>-2.3000324151783991E-3</v>
      </c>
      <c r="H283" s="11">
        <f t="shared" si="146"/>
        <v>42972</v>
      </c>
      <c r="I283" s="11">
        <f t="shared" si="136"/>
        <v>42941</v>
      </c>
      <c r="J283" s="1">
        <f t="shared" si="147"/>
        <v>21</v>
      </c>
      <c r="K283" s="1">
        <f t="shared" si="148"/>
        <v>21</v>
      </c>
      <c r="L283" s="66">
        <f t="shared" si="137"/>
        <v>0.99769996000000005</v>
      </c>
      <c r="M283" s="70">
        <f t="shared" si="133"/>
        <v>1.00310038</v>
      </c>
      <c r="N283" s="70">
        <f t="shared" si="127"/>
        <v>1.0217021852095451</v>
      </c>
      <c r="O283" s="66">
        <f t="shared" si="129"/>
        <v>1.01935222</v>
      </c>
      <c r="P283" s="66">
        <f t="shared" si="138"/>
        <v>116600.51517622</v>
      </c>
      <c r="Q283" s="74">
        <f t="shared" si="139"/>
        <v>9</v>
      </c>
      <c r="R283" s="75">
        <f t="shared" si="130"/>
        <v>2.6638385669028642E-2</v>
      </c>
      <c r="S283" s="66">
        <f t="shared" si="131"/>
        <v>3113.21</v>
      </c>
      <c r="T283" s="10">
        <f t="shared" si="149"/>
        <v>0.06</v>
      </c>
      <c r="U283" s="74">
        <f t="shared" si="128"/>
        <v>21</v>
      </c>
      <c r="V283" s="74">
        <v>252</v>
      </c>
      <c r="W283" s="70">
        <f t="shared" si="140"/>
        <v>1.004867551</v>
      </c>
      <c r="X283" s="66">
        <f t="shared" si="141"/>
        <v>567.55895424000005</v>
      </c>
      <c r="Y283" s="66">
        <v>0</v>
      </c>
      <c r="Z283" s="67">
        <f t="shared" si="142"/>
        <v>3680.7689542400003</v>
      </c>
      <c r="AA283" s="68" t="str">
        <f t="shared" si="150"/>
        <v>A+INCORP J=</v>
      </c>
      <c r="AB283" s="11">
        <f t="shared" si="151"/>
        <v>42941</v>
      </c>
      <c r="AC283" s="3"/>
      <c r="AD283" s="54"/>
      <c r="AE283" s="61">
        <v>44307</v>
      </c>
      <c r="AF283" s="23" t="s">
        <v>125</v>
      </c>
      <c r="AJ283" s="22"/>
      <c r="AK283" s="22"/>
      <c r="AL283" s="22"/>
      <c r="AM283" s="22"/>
      <c r="AN283" s="22"/>
      <c r="AO283" s="22"/>
      <c r="GG283" s="1"/>
      <c r="GH283" s="5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5"/>
      <c r="HA283" s="5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40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7"/>
      <c r="JP283" s="1"/>
      <c r="JQ283" s="1"/>
      <c r="JR283" s="1"/>
      <c r="JS283" s="1"/>
      <c r="JT283" s="1"/>
      <c r="JU283" s="1"/>
      <c r="JV283" s="1"/>
      <c r="JW283" s="1"/>
      <c r="JX283" s="1"/>
      <c r="JY283" s="3"/>
      <c r="JZ283" s="1"/>
      <c r="KA283" s="1"/>
      <c r="KB283" s="1"/>
      <c r="KC283" s="1"/>
      <c r="KD283" s="1"/>
      <c r="KE283" s="1"/>
    </row>
    <row r="284" spans="1:291" x14ac:dyDescent="0.2">
      <c r="A284" s="196">
        <f t="shared" si="143"/>
        <v>42942</v>
      </c>
      <c r="B284" s="66">
        <f t="shared" si="134"/>
        <v>114093.13262918001</v>
      </c>
      <c r="C284" s="66">
        <f t="shared" si="132"/>
        <v>114054.86413046</v>
      </c>
      <c r="D284" s="77">
        <f t="shared" si="144"/>
        <v>4832.2700000000004</v>
      </c>
      <c r="E284" s="67">
        <f>VLOOKUP(A283,[1]Plan1!$DQ$117:$DS$314,3)</f>
        <v>4843.87</v>
      </c>
      <c r="F284" s="11">
        <f t="shared" si="145"/>
        <v>42942</v>
      </c>
      <c r="G284" s="73">
        <f t="shared" si="135"/>
        <v>2.4005281161854075E-3</v>
      </c>
      <c r="H284" s="11">
        <f t="shared" si="146"/>
        <v>42972</v>
      </c>
      <c r="I284" s="11">
        <f t="shared" si="136"/>
        <v>42972</v>
      </c>
      <c r="J284" s="1">
        <f t="shared" si="147"/>
        <v>23</v>
      </c>
      <c r="K284" s="1">
        <f t="shared" si="148"/>
        <v>1</v>
      </c>
      <c r="L284" s="66">
        <f t="shared" si="137"/>
        <v>1.0001042499999999</v>
      </c>
      <c r="M284" s="70">
        <f t="shared" si="133"/>
        <v>0.99769996000000005</v>
      </c>
      <c r="N284" s="70">
        <f t="shared" si="127"/>
        <v>1.0193522293154758</v>
      </c>
      <c r="O284" s="66">
        <f t="shared" si="129"/>
        <v>1.0194584900000001</v>
      </c>
      <c r="P284" s="66">
        <f t="shared" si="138"/>
        <v>114066.75435004001</v>
      </c>
      <c r="Q284" s="74">
        <f t="shared" si="139"/>
        <v>0</v>
      </c>
      <c r="R284" s="75">
        <f t="shared" si="130"/>
        <v>0</v>
      </c>
      <c r="S284" s="66">
        <f t="shared" si="131"/>
        <v>0</v>
      </c>
      <c r="T284" s="10">
        <f t="shared" si="149"/>
        <v>0.06</v>
      </c>
      <c r="U284" s="74">
        <f t="shared" si="128"/>
        <v>1</v>
      </c>
      <c r="V284" s="74">
        <v>252</v>
      </c>
      <c r="W284" s="70">
        <f t="shared" si="140"/>
        <v>1.0002312529999999</v>
      </c>
      <c r="X284" s="66">
        <f t="shared" si="141"/>
        <v>26.37827914</v>
      </c>
      <c r="Y284" s="66">
        <v>0</v>
      </c>
      <c r="Z284" s="67">
        <f t="shared" si="142"/>
        <v>0</v>
      </c>
      <c r="AA284" s="68" t="str">
        <f t="shared" si="150"/>
        <v>A+INCORP J=</v>
      </c>
      <c r="AB284" s="11">
        <f t="shared" si="151"/>
        <v>42972</v>
      </c>
      <c r="AC284" s="3"/>
      <c r="AD284" s="54"/>
      <c r="AE284" s="61">
        <v>44350</v>
      </c>
      <c r="AF284" s="23" t="s">
        <v>133</v>
      </c>
      <c r="AJ284" s="22"/>
      <c r="AK284" s="22"/>
      <c r="AL284" s="22"/>
      <c r="AM284" s="22"/>
      <c r="AN284" s="22"/>
      <c r="AO284" s="22"/>
      <c r="GG284" s="1"/>
      <c r="GH284" s="5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5"/>
      <c r="HA284" s="5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40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7"/>
      <c r="JP284" s="1"/>
      <c r="JQ284" s="1"/>
      <c r="JR284" s="1"/>
      <c r="JS284" s="1"/>
      <c r="JT284" s="1"/>
      <c r="JU284" s="1"/>
      <c r="JV284" s="1"/>
      <c r="JW284" s="1"/>
      <c r="JX284" s="1"/>
      <c r="JY284" s="3"/>
      <c r="JZ284" s="1"/>
      <c r="KA284" s="1"/>
      <c r="KB284" s="1"/>
      <c r="KC284" s="1"/>
      <c r="KD284" s="1"/>
      <c r="KE284" s="1"/>
    </row>
    <row r="285" spans="1:291" x14ac:dyDescent="0.2">
      <c r="A285" s="196">
        <f t="shared" si="143"/>
        <v>42943</v>
      </c>
      <c r="B285" s="66">
        <f t="shared" si="134"/>
        <v>114131.41381446</v>
      </c>
      <c r="C285" s="66">
        <f t="shared" si="132"/>
        <v>114054.86413046</v>
      </c>
      <c r="D285" s="77">
        <f t="shared" si="144"/>
        <v>4832.2700000000004</v>
      </c>
      <c r="E285" s="67">
        <f>VLOOKUP(A284,[1]Plan1!$DQ$117:$DS$314,3)</f>
        <v>4843.87</v>
      </c>
      <c r="F285" s="11">
        <f t="shared" si="145"/>
        <v>42942</v>
      </c>
      <c r="G285" s="73">
        <f t="shared" si="135"/>
        <v>2.4005281161854075E-3</v>
      </c>
      <c r="H285" s="11">
        <f t="shared" si="146"/>
        <v>42972</v>
      </c>
      <c r="I285" s="11">
        <f t="shared" si="136"/>
        <v>42972</v>
      </c>
      <c r="J285" s="1">
        <f t="shared" si="147"/>
        <v>23</v>
      </c>
      <c r="K285" s="1">
        <f t="shared" si="148"/>
        <v>2</v>
      </c>
      <c r="L285" s="66">
        <f t="shared" si="137"/>
        <v>1.00020851</v>
      </c>
      <c r="M285" s="70">
        <f t="shared" si="133"/>
        <v>0.99769996000000005</v>
      </c>
      <c r="N285" s="70">
        <f t="shared" si="127"/>
        <v>1.0193522293154758</v>
      </c>
      <c r="O285" s="66">
        <f t="shared" si="129"/>
        <v>1.0195647699999999</v>
      </c>
      <c r="P285" s="66">
        <f t="shared" si="138"/>
        <v>114078.64571018</v>
      </c>
      <c r="Q285" s="74">
        <f t="shared" si="139"/>
        <v>0</v>
      </c>
      <c r="R285" s="75">
        <f t="shared" si="130"/>
        <v>0</v>
      </c>
      <c r="S285" s="66">
        <f t="shared" si="131"/>
        <v>0</v>
      </c>
      <c r="T285" s="10">
        <f t="shared" si="149"/>
        <v>0.06</v>
      </c>
      <c r="U285" s="74">
        <f t="shared" si="128"/>
        <v>2</v>
      </c>
      <c r="V285" s="74">
        <v>252</v>
      </c>
      <c r="W285" s="70">
        <f t="shared" si="140"/>
        <v>1.000462559</v>
      </c>
      <c r="X285" s="66">
        <f t="shared" si="141"/>
        <v>52.768104280000003</v>
      </c>
      <c r="Y285" s="66">
        <v>0</v>
      </c>
      <c r="Z285" s="67">
        <f t="shared" si="142"/>
        <v>0</v>
      </c>
      <c r="AA285" s="68" t="str">
        <f t="shared" si="150"/>
        <v>A+INCORP J=</v>
      </c>
      <c r="AB285" s="11">
        <f t="shared" si="151"/>
        <v>42972</v>
      </c>
      <c r="AC285" s="3"/>
      <c r="AD285" s="54"/>
      <c r="AE285" s="61">
        <v>44446</v>
      </c>
      <c r="AF285" s="23" t="s">
        <v>134</v>
      </c>
      <c r="AJ285" s="22"/>
      <c r="AK285" s="22"/>
      <c r="AL285" s="22"/>
      <c r="AM285" s="22"/>
      <c r="AN285" s="22"/>
      <c r="AO285" s="22"/>
      <c r="GG285" s="1"/>
      <c r="GH285" s="5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5"/>
      <c r="HA285" s="5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40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7"/>
      <c r="JP285" s="1"/>
      <c r="JQ285" s="1"/>
      <c r="JR285" s="1"/>
      <c r="JS285" s="1"/>
      <c r="JT285" s="1"/>
      <c r="JU285" s="1"/>
      <c r="JV285" s="1"/>
      <c r="JW285" s="1"/>
      <c r="JX285" s="1"/>
      <c r="JY285" s="3"/>
      <c r="JZ285" s="1"/>
      <c r="KA285" s="1"/>
      <c r="KB285" s="1"/>
      <c r="KC285" s="1"/>
      <c r="KD285" s="1"/>
      <c r="KE285" s="1"/>
    </row>
    <row r="286" spans="1:291" x14ac:dyDescent="0.2">
      <c r="A286" s="196">
        <f t="shared" si="143"/>
        <v>42944</v>
      </c>
      <c r="B286" s="66">
        <f t="shared" si="134"/>
        <v>114169.70768895</v>
      </c>
      <c r="C286" s="66">
        <f t="shared" si="132"/>
        <v>114054.86413046</v>
      </c>
      <c r="D286" s="77">
        <f t="shared" si="144"/>
        <v>4832.2700000000004</v>
      </c>
      <c r="E286" s="67">
        <f>VLOOKUP(A285,[1]Plan1!$DQ$117:$DS$314,3)</f>
        <v>4843.87</v>
      </c>
      <c r="F286" s="11">
        <f t="shared" si="145"/>
        <v>42942</v>
      </c>
      <c r="G286" s="73">
        <f t="shared" si="135"/>
        <v>2.4005281161854075E-3</v>
      </c>
      <c r="H286" s="11">
        <f t="shared" si="146"/>
        <v>42972</v>
      </c>
      <c r="I286" s="11">
        <f t="shared" si="136"/>
        <v>42972</v>
      </c>
      <c r="J286" s="1">
        <f t="shared" si="147"/>
        <v>23</v>
      </c>
      <c r="K286" s="1">
        <f t="shared" si="148"/>
        <v>3</v>
      </c>
      <c r="L286" s="66">
        <f t="shared" si="137"/>
        <v>1.00031278</v>
      </c>
      <c r="M286" s="70">
        <f t="shared" si="133"/>
        <v>0.99769996000000005</v>
      </c>
      <c r="N286" s="70">
        <f t="shared" si="127"/>
        <v>1.0193522293154758</v>
      </c>
      <c r="O286" s="66">
        <f t="shared" si="129"/>
        <v>1.0196710600000001</v>
      </c>
      <c r="P286" s="66">
        <f t="shared" si="138"/>
        <v>114090.53821086</v>
      </c>
      <c r="Q286" s="74">
        <f t="shared" si="139"/>
        <v>0</v>
      </c>
      <c r="R286" s="75">
        <f t="shared" si="130"/>
        <v>0</v>
      </c>
      <c r="S286" s="66">
        <f t="shared" si="131"/>
        <v>0</v>
      </c>
      <c r="T286" s="10">
        <f t="shared" si="149"/>
        <v>0.06</v>
      </c>
      <c r="U286" s="74">
        <f t="shared" si="128"/>
        <v>3</v>
      </c>
      <c r="V286" s="74">
        <v>252</v>
      </c>
      <c r="W286" s="70">
        <f t="shared" si="140"/>
        <v>1.0006939180000001</v>
      </c>
      <c r="X286" s="66">
        <f t="shared" si="141"/>
        <v>79.169478089999998</v>
      </c>
      <c r="Y286" s="66">
        <v>0</v>
      </c>
      <c r="Z286" s="67">
        <f t="shared" si="142"/>
        <v>0</v>
      </c>
      <c r="AA286" s="68" t="str">
        <f t="shared" si="150"/>
        <v>A+INCORP J=</v>
      </c>
      <c r="AB286" s="11">
        <f t="shared" si="151"/>
        <v>42972</v>
      </c>
      <c r="AC286" s="3"/>
      <c r="AD286" s="54"/>
      <c r="AE286" s="61">
        <v>44481</v>
      </c>
      <c r="AF286" s="47" t="s">
        <v>129</v>
      </c>
      <c r="AJ286" s="22"/>
      <c r="AK286" s="22"/>
      <c r="AL286" s="22"/>
      <c r="AM286" s="22"/>
      <c r="AN286" s="22"/>
      <c r="AO286" s="22"/>
      <c r="GG286" s="1"/>
      <c r="GH286" s="5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5"/>
      <c r="HA286" s="5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40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7"/>
      <c r="JP286" s="1"/>
      <c r="JQ286" s="1"/>
      <c r="JR286" s="1"/>
      <c r="JS286" s="1"/>
      <c r="JT286" s="1"/>
      <c r="JU286" s="1"/>
      <c r="JV286" s="1"/>
      <c r="JW286" s="1"/>
      <c r="JX286" s="1"/>
      <c r="JY286" s="3"/>
      <c r="JZ286" s="1"/>
      <c r="KA286" s="1"/>
      <c r="KB286" s="1"/>
      <c r="KC286" s="1"/>
      <c r="KD286" s="1"/>
      <c r="KE286" s="1"/>
    </row>
    <row r="287" spans="1:291" x14ac:dyDescent="0.2">
      <c r="A287" s="196">
        <f t="shared" si="143"/>
        <v>42945</v>
      </c>
      <c r="B287" s="66">
        <f t="shared" si="134"/>
        <v>114208.01436945</v>
      </c>
      <c r="C287" s="66">
        <f t="shared" si="132"/>
        <v>114054.86413046</v>
      </c>
      <c r="D287" s="77">
        <f t="shared" si="144"/>
        <v>4832.2700000000004</v>
      </c>
      <c r="E287" s="67">
        <f>VLOOKUP(A286,[1]Plan1!$DQ$117:$DS$314,3)</f>
        <v>4843.87</v>
      </c>
      <c r="F287" s="11">
        <f t="shared" si="145"/>
        <v>42942</v>
      </c>
      <c r="G287" s="73">
        <f t="shared" si="135"/>
        <v>2.4005281161854075E-3</v>
      </c>
      <c r="H287" s="11">
        <f t="shared" si="146"/>
        <v>42972</v>
      </c>
      <c r="I287" s="11">
        <f t="shared" si="136"/>
        <v>42972</v>
      </c>
      <c r="J287" s="1">
        <f t="shared" si="147"/>
        <v>23</v>
      </c>
      <c r="K287" s="1">
        <f t="shared" si="148"/>
        <v>4</v>
      </c>
      <c r="L287" s="66">
        <f t="shared" si="137"/>
        <v>1.00041706</v>
      </c>
      <c r="M287" s="70">
        <f t="shared" si="133"/>
        <v>0.99769996000000005</v>
      </c>
      <c r="N287" s="70">
        <f t="shared" ref="N287:N350" si="152">IF(I287&gt;I286,N286*M287,N286)</f>
        <v>1.0193522293154758</v>
      </c>
      <c r="O287" s="66">
        <f t="shared" si="129"/>
        <v>1.01977736</v>
      </c>
      <c r="P287" s="66">
        <f t="shared" si="138"/>
        <v>114102.43185209</v>
      </c>
      <c r="Q287" s="74">
        <f t="shared" si="139"/>
        <v>0</v>
      </c>
      <c r="R287" s="75">
        <f t="shared" si="130"/>
        <v>0</v>
      </c>
      <c r="S287" s="66">
        <f t="shared" si="131"/>
        <v>0</v>
      </c>
      <c r="T287" s="10">
        <f t="shared" si="149"/>
        <v>0.06</v>
      </c>
      <c r="U287" s="74">
        <f t="shared" si="128"/>
        <v>4</v>
      </c>
      <c r="V287" s="74">
        <v>252</v>
      </c>
      <c r="W287" s="70">
        <f t="shared" si="140"/>
        <v>1.0009253309999999</v>
      </c>
      <c r="X287" s="66">
        <f t="shared" si="141"/>
        <v>105.58251736</v>
      </c>
      <c r="Y287" s="66">
        <v>0</v>
      </c>
      <c r="Z287" s="67">
        <f t="shared" si="142"/>
        <v>0</v>
      </c>
      <c r="AA287" s="68" t="str">
        <f t="shared" si="150"/>
        <v>A+INCORP J=</v>
      </c>
      <c r="AB287" s="11">
        <f t="shared" si="151"/>
        <v>42972</v>
      </c>
      <c r="AC287" s="3"/>
      <c r="AD287" s="54"/>
      <c r="AE287" s="61">
        <v>44502</v>
      </c>
      <c r="AF287" s="23" t="s">
        <v>135</v>
      </c>
      <c r="AJ287" s="22"/>
      <c r="AK287" s="22"/>
      <c r="AL287" s="22"/>
      <c r="AM287" s="22"/>
      <c r="AN287" s="22"/>
      <c r="AO287" s="22"/>
      <c r="GG287" s="1"/>
      <c r="GH287" s="5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5"/>
      <c r="HA287" s="5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40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7"/>
      <c r="JP287" s="1"/>
      <c r="JQ287" s="1"/>
      <c r="JR287" s="1"/>
      <c r="JS287" s="1"/>
      <c r="JT287" s="1"/>
      <c r="JU287" s="1"/>
      <c r="JV287" s="1"/>
      <c r="JW287" s="1"/>
      <c r="JX287" s="1"/>
      <c r="JY287" s="3"/>
      <c r="JZ287" s="1"/>
      <c r="KA287" s="1"/>
      <c r="KB287" s="1"/>
      <c r="KC287" s="1"/>
      <c r="KD287" s="1"/>
      <c r="KE287" s="1"/>
    </row>
    <row r="288" spans="1:291" x14ac:dyDescent="0.2">
      <c r="A288" s="196">
        <f t="shared" si="143"/>
        <v>42946</v>
      </c>
      <c r="B288" s="66">
        <f t="shared" si="134"/>
        <v>114208.01436945</v>
      </c>
      <c r="C288" s="66">
        <f t="shared" si="132"/>
        <v>114054.86413046</v>
      </c>
      <c r="D288" s="77">
        <f t="shared" si="144"/>
        <v>4832.2700000000004</v>
      </c>
      <c r="E288" s="67">
        <f>VLOOKUP(A287,[1]Plan1!$DQ$117:$DS$314,3)</f>
        <v>4843.87</v>
      </c>
      <c r="F288" s="11">
        <f t="shared" si="145"/>
        <v>42942</v>
      </c>
      <c r="G288" s="73">
        <f t="shared" si="135"/>
        <v>2.4005281161854075E-3</v>
      </c>
      <c r="H288" s="11">
        <f t="shared" si="146"/>
        <v>42972</v>
      </c>
      <c r="I288" s="11">
        <f t="shared" si="136"/>
        <v>42972</v>
      </c>
      <c r="J288" s="1">
        <f t="shared" si="147"/>
        <v>23</v>
      </c>
      <c r="K288" s="1">
        <f t="shared" si="148"/>
        <v>4</v>
      </c>
      <c r="L288" s="66">
        <f t="shared" si="137"/>
        <v>1.00041706</v>
      </c>
      <c r="M288" s="70">
        <f t="shared" si="133"/>
        <v>0.99769996000000005</v>
      </c>
      <c r="N288" s="70">
        <f t="shared" si="152"/>
        <v>1.0193522293154758</v>
      </c>
      <c r="O288" s="66">
        <f t="shared" si="129"/>
        <v>1.01977736</v>
      </c>
      <c r="P288" s="66">
        <f t="shared" si="138"/>
        <v>114102.43185209</v>
      </c>
      <c r="Q288" s="74">
        <f t="shared" si="139"/>
        <v>0</v>
      </c>
      <c r="R288" s="75">
        <f t="shared" si="130"/>
        <v>0</v>
      </c>
      <c r="S288" s="66">
        <f t="shared" si="131"/>
        <v>0</v>
      </c>
      <c r="T288" s="10">
        <f t="shared" si="149"/>
        <v>0.06</v>
      </c>
      <c r="U288" s="74">
        <f t="shared" si="128"/>
        <v>4</v>
      </c>
      <c r="V288" s="74">
        <v>252</v>
      </c>
      <c r="W288" s="70">
        <f t="shared" si="140"/>
        <v>1.0009253309999999</v>
      </c>
      <c r="X288" s="66">
        <f t="shared" si="141"/>
        <v>105.58251736</v>
      </c>
      <c r="Y288" s="66">
        <v>0</v>
      </c>
      <c r="Z288" s="67">
        <f t="shared" si="142"/>
        <v>0</v>
      </c>
      <c r="AA288" s="68" t="str">
        <f t="shared" si="150"/>
        <v>A+INCORP J=</v>
      </c>
      <c r="AB288" s="11">
        <f t="shared" si="151"/>
        <v>42972</v>
      </c>
      <c r="AC288" s="3"/>
      <c r="AD288" s="54"/>
      <c r="AE288" s="61">
        <v>44515</v>
      </c>
      <c r="AF288" s="23" t="s">
        <v>136</v>
      </c>
      <c r="AJ288" s="22"/>
      <c r="AK288" s="22"/>
      <c r="AL288" s="22"/>
      <c r="AM288" s="22"/>
      <c r="AN288" s="22"/>
      <c r="AO288" s="22"/>
      <c r="GG288" s="1"/>
      <c r="GH288" s="5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5"/>
      <c r="HA288" s="5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40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7"/>
      <c r="JP288" s="1"/>
      <c r="JQ288" s="1"/>
      <c r="JR288" s="1"/>
      <c r="JS288" s="1"/>
      <c r="JT288" s="1"/>
      <c r="JU288" s="1"/>
      <c r="JV288" s="1"/>
      <c r="JW288" s="1"/>
      <c r="JX288" s="1"/>
      <c r="JY288" s="3"/>
      <c r="JZ288" s="1"/>
      <c r="KA288" s="1"/>
      <c r="KB288" s="1"/>
      <c r="KC288" s="1"/>
      <c r="KD288" s="1"/>
      <c r="KE288" s="1"/>
    </row>
    <row r="289" spans="1:291" x14ac:dyDescent="0.2">
      <c r="A289" s="196">
        <f t="shared" si="143"/>
        <v>42947</v>
      </c>
      <c r="B289" s="66">
        <f t="shared" si="134"/>
        <v>114208.01436945</v>
      </c>
      <c r="C289" s="66">
        <f t="shared" si="132"/>
        <v>114054.86413046</v>
      </c>
      <c r="D289" s="77">
        <f t="shared" si="144"/>
        <v>4832.2700000000004</v>
      </c>
      <c r="E289" s="67">
        <f>VLOOKUP(A288,[1]Plan1!$DQ$117:$DS$314,3)</f>
        <v>4843.87</v>
      </c>
      <c r="F289" s="11">
        <f t="shared" si="145"/>
        <v>42942</v>
      </c>
      <c r="G289" s="73">
        <f t="shared" si="135"/>
        <v>2.4005281161854075E-3</v>
      </c>
      <c r="H289" s="11">
        <f t="shared" si="146"/>
        <v>42972</v>
      </c>
      <c r="I289" s="11">
        <f t="shared" si="136"/>
        <v>42972</v>
      </c>
      <c r="J289" s="1">
        <f t="shared" si="147"/>
        <v>23</v>
      </c>
      <c r="K289" s="1">
        <f t="shared" si="148"/>
        <v>4</v>
      </c>
      <c r="L289" s="66">
        <f t="shared" si="137"/>
        <v>1.00041706</v>
      </c>
      <c r="M289" s="70">
        <f t="shared" si="133"/>
        <v>0.99769996000000005</v>
      </c>
      <c r="N289" s="70">
        <f t="shared" si="152"/>
        <v>1.0193522293154758</v>
      </c>
      <c r="O289" s="66">
        <f t="shared" si="129"/>
        <v>1.01977736</v>
      </c>
      <c r="P289" s="66">
        <f t="shared" si="138"/>
        <v>114102.43185209</v>
      </c>
      <c r="Q289" s="74">
        <f t="shared" si="139"/>
        <v>0</v>
      </c>
      <c r="R289" s="75">
        <f t="shared" si="130"/>
        <v>0</v>
      </c>
      <c r="S289" s="66">
        <f t="shared" si="131"/>
        <v>0</v>
      </c>
      <c r="T289" s="10">
        <f t="shared" si="149"/>
        <v>0.06</v>
      </c>
      <c r="U289" s="74">
        <f t="shared" si="128"/>
        <v>4</v>
      </c>
      <c r="V289" s="74">
        <v>252</v>
      </c>
      <c r="W289" s="70">
        <f t="shared" si="140"/>
        <v>1.0009253309999999</v>
      </c>
      <c r="X289" s="66">
        <f t="shared" si="141"/>
        <v>105.58251736</v>
      </c>
      <c r="Y289" s="66">
        <v>0</v>
      </c>
      <c r="Z289" s="67">
        <f t="shared" si="142"/>
        <v>0</v>
      </c>
      <c r="AA289" s="68" t="str">
        <f t="shared" si="150"/>
        <v>A+INCORP J=</v>
      </c>
      <c r="AB289" s="11">
        <f t="shared" si="151"/>
        <v>42972</v>
      </c>
      <c r="AC289" s="3"/>
      <c r="AD289" s="54"/>
      <c r="AE289" s="61">
        <v>44620</v>
      </c>
      <c r="AF289" s="23" t="s">
        <v>123</v>
      </c>
      <c r="AJ289" s="22"/>
      <c r="AK289" s="22"/>
      <c r="AL289" s="22"/>
      <c r="AM289" s="22"/>
      <c r="AN289" s="22"/>
      <c r="AO289" s="22"/>
      <c r="GG289" s="1"/>
      <c r="GH289" s="5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5"/>
      <c r="HA289" s="5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40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7"/>
      <c r="JP289" s="1"/>
      <c r="JQ289" s="1"/>
      <c r="JR289" s="1"/>
      <c r="JS289" s="1"/>
      <c r="JT289" s="1"/>
      <c r="JU289" s="1"/>
      <c r="JV289" s="1"/>
      <c r="JW289" s="1"/>
      <c r="JX289" s="1"/>
      <c r="JY289" s="3"/>
      <c r="JZ289" s="1"/>
      <c r="KA289" s="1"/>
      <c r="KB289" s="1"/>
      <c r="KC289" s="1"/>
      <c r="KD289" s="1"/>
      <c r="KE289" s="1"/>
    </row>
    <row r="290" spans="1:291" x14ac:dyDescent="0.2">
      <c r="A290" s="196">
        <f t="shared" si="143"/>
        <v>42948</v>
      </c>
      <c r="B290" s="66">
        <f t="shared" si="134"/>
        <v>114246.33500056001</v>
      </c>
      <c r="C290" s="66">
        <f t="shared" si="132"/>
        <v>114054.86413046</v>
      </c>
      <c r="D290" s="77">
        <f t="shared" si="144"/>
        <v>4832.2700000000004</v>
      </c>
      <c r="E290" s="67">
        <f>VLOOKUP(A289,[1]Plan1!$DQ$117:$DS$314,3)</f>
        <v>4843.87</v>
      </c>
      <c r="F290" s="11">
        <f t="shared" si="145"/>
        <v>42942</v>
      </c>
      <c r="G290" s="73">
        <f t="shared" si="135"/>
        <v>2.4005281161854075E-3</v>
      </c>
      <c r="H290" s="11">
        <f t="shared" si="146"/>
        <v>42972</v>
      </c>
      <c r="I290" s="11">
        <f t="shared" si="136"/>
        <v>42972</v>
      </c>
      <c r="J290" s="1">
        <f t="shared" si="147"/>
        <v>23</v>
      </c>
      <c r="K290" s="1">
        <f t="shared" si="148"/>
        <v>5</v>
      </c>
      <c r="L290" s="66">
        <f t="shared" si="137"/>
        <v>1.00052136</v>
      </c>
      <c r="M290" s="70">
        <f t="shared" si="133"/>
        <v>0.99769996000000005</v>
      </c>
      <c r="N290" s="70">
        <f t="shared" si="152"/>
        <v>1.0193522293154758</v>
      </c>
      <c r="O290" s="66">
        <f t="shared" si="129"/>
        <v>1.01988367</v>
      </c>
      <c r="P290" s="66">
        <f t="shared" si="138"/>
        <v>114114.32777442</v>
      </c>
      <c r="Q290" s="74">
        <f t="shared" si="139"/>
        <v>0</v>
      </c>
      <c r="R290" s="75">
        <f t="shared" si="130"/>
        <v>0</v>
      </c>
      <c r="S290" s="66">
        <f t="shared" si="131"/>
        <v>0</v>
      </c>
      <c r="T290" s="10">
        <f t="shared" si="149"/>
        <v>0.06</v>
      </c>
      <c r="U290" s="74">
        <f t="shared" si="128"/>
        <v>5</v>
      </c>
      <c r="V290" s="74">
        <v>252</v>
      </c>
      <c r="W290" s="70">
        <f t="shared" si="140"/>
        <v>1.001156798</v>
      </c>
      <c r="X290" s="66">
        <f t="shared" si="141"/>
        <v>132.00722614</v>
      </c>
      <c r="Y290" s="66">
        <v>0</v>
      </c>
      <c r="Z290" s="67">
        <f t="shared" si="142"/>
        <v>0</v>
      </c>
      <c r="AA290" s="68" t="str">
        <f t="shared" si="150"/>
        <v>A+INCORP J=</v>
      </c>
      <c r="AB290" s="11">
        <f t="shared" si="151"/>
        <v>42972</v>
      </c>
      <c r="AC290" s="3"/>
      <c r="AD290" s="54"/>
      <c r="AE290" s="61">
        <v>44621</v>
      </c>
      <c r="AF290" s="23" t="s">
        <v>123</v>
      </c>
      <c r="AJ290" s="22"/>
      <c r="AK290" s="22"/>
      <c r="AL290" s="22"/>
      <c r="AM290" s="22"/>
      <c r="AN290" s="22"/>
      <c r="AO290" s="22"/>
      <c r="GG290" s="1"/>
      <c r="GH290" s="5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5"/>
      <c r="HA290" s="5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40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7"/>
      <c r="JP290" s="1"/>
      <c r="JQ290" s="1"/>
      <c r="JR290" s="1"/>
      <c r="JS290" s="1"/>
      <c r="JT290" s="1"/>
      <c r="JU290" s="1"/>
      <c r="JV290" s="1"/>
      <c r="JW290" s="1"/>
      <c r="JX290" s="1"/>
      <c r="JY290" s="3"/>
      <c r="JZ290" s="1"/>
      <c r="KA290" s="1"/>
      <c r="KB290" s="1"/>
      <c r="KC290" s="1"/>
      <c r="KD290" s="1"/>
      <c r="KE290" s="1"/>
    </row>
    <row r="291" spans="1:291" x14ac:dyDescent="0.2">
      <c r="A291" s="196">
        <f t="shared" si="143"/>
        <v>42949</v>
      </c>
      <c r="B291" s="66">
        <f t="shared" si="134"/>
        <v>114284.66718738001</v>
      </c>
      <c r="C291" s="66">
        <f t="shared" si="132"/>
        <v>114054.86413046</v>
      </c>
      <c r="D291" s="77">
        <f t="shared" si="144"/>
        <v>4832.2700000000004</v>
      </c>
      <c r="E291" s="67">
        <f>VLOOKUP(A290,[1]Plan1!$DQ$117:$DS$314,3)</f>
        <v>4843.87</v>
      </c>
      <c r="F291" s="11">
        <f t="shared" si="145"/>
        <v>42942</v>
      </c>
      <c r="G291" s="73">
        <f t="shared" si="135"/>
        <v>2.4005281161854075E-3</v>
      </c>
      <c r="H291" s="11">
        <f t="shared" si="146"/>
        <v>42972</v>
      </c>
      <c r="I291" s="11">
        <f t="shared" si="136"/>
        <v>42972</v>
      </c>
      <c r="J291" s="1">
        <f t="shared" si="147"/>
        <v>23</v>
      </c>
      <c r="K291" s="1">
        <f t="shared" si="148"/>
        <v>6</v>
      </c>
      <c r="L291" s="66">
        <f t="shared" si="137"/>
        <v>1.0006256600000001</v>
      </c>
      <c r="M291" s="70">
        <f t="shared" si="133"/>
        <v>0.99769996000000005</v>
      </c>
      <c r="N291" s="70">
        <f t="shared" si="152"/>
        <v>1.0193522293154758</v>
      </c>
      <c r="O291" s="66">
        <f t="shared" si="129"/>
        <v>1.01998999</v>
      </c>
      <c r="P291" s="66">
        <f t="shared" si="138"/>
        <v>114126.22369675001</v>
      </c>
      <c r="Q291" s="74">
        <f t="shared" si="139"/>
        <v>0</v>
      </c>
      <c r="R291" s="75">
        <f t="shared" si="130"/>
        <v>0</v>
      </c>
      <c r="S291" s="66">
        <f t="shared" si="131"/>
        <v>0</v>
      </c>
      <c r="T291" s="10">
        <f t="shared" si="149"/>
        <v>0.06</v>
      </c>
      <c r="U291" s="74">
        <f t="shared" si="128"/>
        <v>6</v>
      </c>
      <c r="V291" s="74">
        <v>252</v>
      </c>
      <c r="W291" s="70">
        <f t="shared" si="140"/>
        <v>1.0013883180000001</v>
      </c>
      <c r="X291" s="66">
        <f t="shared" si="141"/>
        <v>158.44349063000001</v>
      </c>
      <c r="Y291" s="66">
        <v>0</v>
      </c>
      <c r="Z291" s="67">
        <f t="shared" si="142"/>
        <v>0</v>
      </c>
      <c r="AA291" s="68" t="str">
        <f t="shared" si="150"/>
        <v>A+INCORP J=</v>
      </c>
      <c r="AB291" s="11">
        <f t="shared" si="151"/>
        <v>42972</v>
      </c>
      <c r="AC291" s="3"/>
      <c r="AD291" s="54"/>
      <c r="AE291" s="61">
        <v>44666</v>
      </c>
      <c r="AF291" s="23" t="s">
        <v>131</v>
      </c>
      <c r="AJ291" s="22"/>
      <c r="AK291" s="22"/>
      <c r="AL291" s="22"/>
      <c r="AM291" s="22"/>
      <c r="AN291" s="22"/>
      <c r="AO291" s="22"/>
      <c r="GG291" s="1"/>
      <c r="GH291" s="5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5"/>
      <c r="HA291" s="5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40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7"/>
      <c r="JP291" s="1"/>
      <c r="JQ291" s="1"/>
      <c r="JR291" s="1"/>
      <c r="JS291" s="1"/>
      <c r="JT291" s="1"/>
      <c r="JU291" s="1"/>
      <c r="JV291" s="1"/>
      <c r="JW291" s="1"/>
      <c r="JX291" s="1"/>
      <c r="JY291" s="3"/>
      <c r="JZ291" s="1"/>
      <c r="KA291" s="1"/>
      <c r="KB291" s="1"/>
      <c r="KC291" s="1"/>
      <c r="KD291" s="1"/>
      <c r="KE291" s="1"/>
    </row>
    <row r="292" spans="1:291" x14ac:dyDescent="0.2">
      <c r="A292" s="196">
        <f t="shared" si="143"/>
        <v>42950</v>
      </c>
      <c r="B292" s="66">
        <f t="shared" si="134"/>
        <v>114323.01321659</v>
      </c>
      <c r="C292" s="66">
        <f t="shared" si="132"/>
        <v>114054.86413046</v>
      </c>
      <c r="D292" s="77">
        <f t="shared" si="144"/>
        <v>4832.2700000000004</v>
      </c>
      <c r="E292" s="67">
        <f>VLOOKUP(A291,[1]Plan1!$DQ$117:$DS$314,3)</f>
        <v>4843.87</v>
      </c>
      <c r="F292" s="11">
        <f t="shared" si="145"/>
        <v>42942</v>
      </c>
      <c r="G292" s="73">
        <f t="shared" si="135"/>
        <v>2.4005281161854075E-3</v>
      </c>
      <c r="H292" s="11">
        <f t="shared" si="146"/>
        <v>42972</v>
      </c>
      <c r="I292" s="11">
        <f t="shared" si="136"/>
        <v>42972</v>
      </c>
      <c r="J292" s="1">
        <f t="shared" si="147"/>
        <v>23</v>
      </c>
      <c r="K292" s="1">
        <f t="shared" si="148"/>
        <v>7</v>
      </c>
      <c r="L292" s="66">
        <f t="shared" si="137"/>
        <v>1.00072998</v>
      </c>
      <c r="M292" s="70">
        <f t="shared" si="133"/>
        <v>0.99769996000000005</v>
      </c>
      <c r="N292" s="70">
        <f t="shared" si="152"/>
        <v>1.0193522293154758</v>
      </c>
      <c r="O292" s="66">
        <f t="shared" si="129"/>
        <v>1.0200963300000001</v>
      </c>
      <c r="P292" s="66">
        <f t="shared" si="138"/>
        <v>114138.12190016999</v>
      </c>
      <c r="Q292" s="74">
        <f t="shared" si="139"/>
        <v>0</v>
      </c>
      <c r="R292" s="75">
        <f t="shared" si="130"/>
        <v>0</v>
      </c>
      <c r="S292" s="66">
        <f t="shared" si="131"/>
        <v>0</v>
      </c>
      <c r="T292" s="10">
        <f t="shared" si="149"/>
        <v>0.06</v>
      </c>
      <c r="U292" s="74">
        <f t="shared" si="128"/>
        <v>7</v>
      </c>
      <c r="V292" s="74">
        <v>252</v>
      </c>
      <c r="W292" s="70">
        <f t="shared" si="140"/>
        <v>1.001619891</v>
      </c>
      <c r="X292" s="66">
        <f t="shared" si="141"/>
        <v>184.89131642000001</v>
      </c>
      <c r="Y292" s="66">
        <v>0</v>
      </c>
      <c r="Z292" s="67">
        <f t="shared" si="142"/>
        <v>0</v>
      </c>
      <c r="AA292" s="68" t="str">
        <f t="shared" si="150"/>
        <v>A+INCORP J=</v>
      </c>
      <c r="AB292" s="11">
        <f t="shared" si="151"/>
        <v>42972</v>
      </c>
      <c r="AC292" s="3"/>
      <c r="AD292" s="54"/>
      <c r="AE292" s="61">
        <v>44672</v>
      </c>
      <c r="AF292" s="23" t="s">
        <v>125</v>
      </c>
      <c r="AJ292" s="22"/>
      <c r="AK292" s="22"/>
      <c r="AL292" s="22"/>
      <c r="AM292" s="22"/>
      <c r="AN292" s="22"/>
      <c r="AO292" s="22"/>
      <c r="GG292" s="1"/>
      <c r="GH292" s="5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5"/>
      <c r="HA292" s="5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40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7"/>
      <c r="JP292" s="1"/>
      <c r="JQ292" s="1"/>
      <c r="JR292" s="1"/>
      <c r="JS292" s="1"/>
      <c r="JT292" s="1"/>
      <c r="JU292" s="1"/>
      <c r="JV292" s="1"/>
      <c r="JW292" s="1"/>
      <c r="JX292" s="1"/>
      <c r="JY292" s="3"/>
      <c r="JZ292" s="1"/>
      <c r="KA292" s="1"/>
      <c r="KB292" s="1"/>
      <c r="KC292" s="1"/>
      <c r="KD292" s="1"/>
      <c r="KE292" s="1"/>
    </row>
    <row r="293" spans="1:291" x14ac:dyDescent="0.2">
      <c r="A293" s="196">
        <f t="shared" si="143"/>
        <v>42951</v>
      </c>
      <c r="B293" s="66">
        <f t="shared" si="134"/>
        <v>114361.37217733001</v>
      </c>
      <c r="C293" s="66">
        <f t="shared" si="132"/>
        <v>114054.86413046</v>
      </c>
      <c r="D293" s="77">
        <f t="shared" si="144"/>
        <v>4832.2700000000004</v>
      </c>
      <c r="E293" s="67">
        <f>VLOOKUP(A292,[1]Plan1!$DQ$117:$DS$314,3)</f>
        <v>4843.87</v>
      </c>
      <c r="F293" s="11">
        <f t="shared" si="145"/>
        <v>42942</v>
      </c>
      <c r="G293" s="73">
        <f t="shared" si="135"/>
        <v>2.4005281161854075E-3</v>
      </c>
      <c r="H293" s="11">
        <f t="shared" si="146"/>
        <v>42972</v>
      </c>
      <c r="I293" s="11">
        <f t="shared" si="136"/>
        <v>42972</v>
      </c>
      <c r="J293" s="1">
        <f t="shared" si="147"/>
        <v>23</v>
      </c>
      <c r="K293" s="1">
        <f t="shared" si="148"/>
        <v>8</v>
      </c>
      <c r="L293" s="66">
        <f t="shared" si="137"/>
        <v>1.0008343099999999</v>
      </c>
      <c r="M293" s="70">
        <f t="shared" si="133"/>
        <v>0.99769996000000005</v>
      </c>
      <c r="N293" s="70">
        <f t="shared" si="152"/>
        <v>1.0193522293154758</v>
      </c>
      <c r="O293" s="66">
        <f t="shared" si="129"/>
        <v>1.0202026799999999</v>
      </c>
      <c r="P293" s="66">
        <f t="shared" si="138"/>
        <v>114150.02124415</v>
      </c>
      <c r="Q293" s="74">
        <f t="shared" si="139"/>
        <v>0</v>
      </c>
      <c r="R293" s="75">
        <f t="shared" si="130"/>
        <v>0</v>
      </c>
      <c r="S293" s="66">
        <f t="shared" si="131"/>
        <v>0</v>
      </c>
      <c r="T293" s="10">
        <f t="shared" si="149"/>
        <v>0.06</v>
      </c>
      <c r="U293" s="74">
        <f t="shared" ref="U293:U356" si="153">IF(Q292&gt;0,1,IF(K293=K292,U292,U292+1))</f>
        <v>8</v>
      </c>
      <c r="V293" s="74">
        <v>252</v>
      </c>
      <c r="W293" s="70">
        <f t="shared" si="140"/>
        <v>1.0018515189999999</v>
      </c>
      <c r="X293" s="66">
        <f t="shared" si="141"/>
        <v>211.35093318</v>
      </c>
      <c r="Y293" s="66">
        <v>0</v>
      </c>
      <c r="Z293" s="67">
        <f t="shared" si="142"/>
        <v>0</v>
      </c>
      <c r="AA293" s="68" t="str">
        <f t="shared" si="150"/>
        <v>A+INCORP J=</v>
      </c>
      <c r="AB293" s="11">
        <f t="shared" si="151"/>
        <v>42972</v>
      </c>
      <c r="AC293" s="3"/>
      <c r="AD293" s="54"/>
      <c r="AE293" s="61">
        <v>44728</v>
      </c>
      <c r="AF293" s="23" t="s">
        <v>133</v>
      </c>
      <c r="AJ293" s="22"/>
      <c r="AK293" s="22"/>
      <c r="AL293" s="22"/>
      <c r="AM293" s="22"/>
      <c r="AN293" s="22"/>
      <c r="AO293" s="22"/>
      <c r="GG293" s="1"/>
      <c r="GH293" s="5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5"/>
      <c r="HA293" s="5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40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7"/>
      <c r="JP293" s="1"/>
      <c r="JQ293" s="1"/>
      <c r="JR293" s="1"/>
      <c r="JS293" s="1"/>
      <c r="JT293" s="1"/>
      <c r="JU293" s="1"/>
      <c r="JV293" s="1"/>
      <c r="JW293" s="1"/>
      <c r="JX293" s="1"/>
      <c r="JY293" s="3"/>
      <c r="JZ293" s="1"/>
      <c r="KA293" s="1"/>
      <c r="KB293" s="1"/>
      <c r="KC293" s="1"/>
      <c r="KD293" s="1"/>
      <c r="KE293" s="1"/>
    </row>
    <row r="294" spans="1:291" x14ac:dyDescent="0.2">
      <c r="A294" s="196">
        <f t="shared" si="143"/>
        <v>42952</v>
      </c>
      <c r="B294" s="66">
        <f t="shared" si="134"/>
        <v>114399.74372985</v>
      </c>
      <c r="C294" s="66">
        <f t="shared" si="132"/>
        <v>114054.86413046</v>
      </c>
      <c r="D294" s="77">
        <f t="shared" si="144"/>
        <v>4832.2700000000004</v>
      </c>
      <c r="E294" s="67">
        <f>VLOOKUP(A293,[1]Plan1!$DQ$117:$DS$314,3)</f>
        <v>4843.87</v>
      </c>
      <c r="F294" s="11">
        <f t="shared" si="145"/>
        <v>42942</v>
      </c>
      <c r="G294" s="73">
        <f t="shared" si="135"/>
        <v>2.4005281161854075E-3</v>
      </c>
      <c r="H294" s="11">
        <f t="shared" si="146"/>
        <v>42972</v>
      </c>
      <c r="I294" s="11">
        <f t="shared" si="136"/>
        <v>42972</v>
      </c>
      <c r="J294" s="1">
        <f t="shared" si="147"/>
        <v>23</v>
      </c>
      <c r="K294" s="1">
        <f t="shared" si="148"/>
        <v>9</v>
      </c>
      <c r="L294" s="66">
        <f t="shared" si="137"/>
        <v>1.0009386499999999</v>
      </c>
      <c r="M294" s="70">
        <f t="shared" si="133"/>
        <v>0.99769996000000005</v>
      </c>
      <c r="N294" s="70">
        <f t="shared" si="152"/>
        <v>1.0193522293154758</v>
      </c>
      <c r="O294" s="66">
        <f t="shared" si="129"/>
        <v>1.0203090399999999</v>
      </c>
      <c r="P294" s="66">
        <f t="shared" si="138"/>
        <v>114161.92172867</v>
      </c>
      <c r="Q294" s="74">
        <f t="shared" si="139"/>
        <v>0</v>
      </c>
      <c r="R294" s="75">
        <f t="shared" si="130"/>
        <v>0</v>
      </c>
      <c r="S294" s="66">
        <f t="shared" si="131"/>
        <v>0</v>
      </c>
      <c r="T294" s="10">
        <f t="shared" si="149"/>
        <v>0.06</v>
      </c>
      <c r="U294" s="74">
        <f t="shared" si="153"/>
        <v>9</v>
      </c>
      <c r="V294" s="74">
        <v>252</v>
      </c>
      <c r="W294" s="70">
        <f t="shared" si="140"/>
        <v>1.0020831990000001</v>
      </c>
      <c r="X294" s="66">
        <f t="shared" si="141"/>
        <v>237.82200118</v>
      </c>
      <c r="Y294" s="66">
        <v>0</v>
      </c>
      <c r="Z294" s="67">
        <f t="shared" si="142"/>
        <v>0</v>
      </c>
      <c r="AA294" s="68" t="str">
        <f t="shared" si="150"/>
        <v>A+INCORP J=</v>
      </c>
      <c r="AB294" s="11">
        <f t="shared" si="151"/>
        <v>42972</v>
      </c>
      <c r="AC294" s="3"/>
      <c r="AD294" s="54"/>
      <c r="AE294" s="61">
        <v>44811</v>
      </c>
      <c r="AF294" s="23" t="s">
        <v>134</v>
      </c>
      <c r="AJ294" s="22"/>
      <c r="AK294" s="22"/>
      <c r="AL294" s="22"/>
      <c r="AM294" s="22"/>
      <c r="AN294" s="22"/>
      <c r="AO294" s="22"/>
      <c r="GG294" s="1"/>
      <c r="GH294" s="5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5"/>
      <c r="HA294" s="5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40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7"/>
      <c r="JP294" s="1"/>
      <c r="JQ294" s="1"/>
      <c r="JR294" s="1"/>
      <c r="JS294" s="1"/>
      <c r="JT294" s="1"/>
      <c r="JU294" s="1"/>
      <c r="JV294" s="1"/>
      <c r="JW294" s="1"/>
      <c r="JX294" s="1"/>
      <c r="JY294" s="3"/>
      <c r="JZ294" s="1"/>
      <c r="KA294" s="1"/>
      <c r="KB294" s="1"/>
      <c r="KC294" s="1"/>
      <c r="KD294" s="1"/>
      <c r="KE294" s="1"/>
    </row>
    <row r="295" spans="1:291" x14ac:dyDescent="0.2">
      <c r="A295" s="196">
        <f t="shared" si="143"/>
        <v>42953</v>
      </c>
      <c r="B295" s="66">
        <f t="shared" si="134"/>
        <v>114399.74372985</v>
      </c>
      <c r="C295" s="66">
        <f t="shared" si="132"/>
        <v>114054.86413046</v>
      </c>
      <c r="D295" s="77">
        <f t="shared" si="144"/>
        <v>4832.2700000000004</v>
      </c>
      <c r="E295" s="67">
        <f>VLOOKUP(A294,[1]Plan1!$DQ$117:$DS$314,3)</f>
        <v>4843.87</v>
      </c>
      <c r="F295" s="11">
        <f t="shared" si="145"/>
        <v>42942</v>
      </c>
      <c r="G295" s="73">
        <f t="shared" si="135"/>
        <v>2.4005281161854075E-3</v>
      </c>
      <c r="H295" s="11">
        <f t="shared" si="146"/>
        <v>42972</v>
      </c>
      <c r="I295" s="11">
        <f t="shared" si="136"/>
        <v>42972</v>
      </c>
      <c r="J295" s="1">
        <f t="shared" si="147"/>
        <v>23</v>
      </c>
      <c r="K295" s="1">
        <f t="shared" si="148"/>
        <v>9</v>
      </c>
      <c r="L295" s="66">
        <f t="shared" si="137"/>
        <v>1.0009386499999999</v>
      </c>
      <c r="M295" s="70">
        <f t="shared" si="133"/>
        <v>0.99769996000000005</v>
      </c>
      <c r="N295" s="70">
        <f t="shared" si="152"/>
        <v>1.0193522293154758</v>
      </c>
      <c r="O295" s="66">
        <f t="shared" si="129"/>
        <v>1.0203090399999999</v>
      </c>
      <c r="P295" s="66">
        <f t="shared" si="138"/>
        <v>114161.92172867</v>
      </c>
      <c r="Q295" s="74">
        <f t="shared" si="139"/>
        <v>0</v>
      </c>
      <c r="R295" s="75">
        <f t="shared" si="130"/>
        <v>0</v>
      </c>
      <c r="S295" s="66">
        <f t="shared" si="131"/>
        <v>0</v>
      </c>
      <c r="T295" s="10">
        <f t="shared" si="149"/>
        <v>0.06</v>
      </c>
      <c r="U295" s="74">
        <f t="shared" si="153"/>
        <v>9</v>
      </c>
      <c r="V295" s="74">
        <v>252</v>
      </c>
      <c r="W295" s="70">
        <f t="shared" si="140"/>
        <v>1.0020831990000001</v>
      </c>
      <c r="X295" s="66">
        <f t="shared" si="141"/>
        <v>237.82200118</v>
      </c>
      <c r="Y295" s="66">
        <v>0</v>
      </c>
      <c r="Z295" s="67">
        <f t="shared" si="142"/>
        <v>0</v>
      </c>
      <c r="AA295" s="68" t="str">
        <f t="shared" si="150"/>
        <v>A+INCORP J=</v>
      </c>
      <c r="AB295" s="11">
        <f t="shared" si="151"/>
        <v>42972</v>
      </c>
      <c r="AC295" s="3"/>
      <c r="AD295" s="54"/>
      <c r="AE295" s="61">
        <v>44846</v>
      </c>
      <c r="AF295" s="47" t="s">
        <v>129</v>
      </c>
      <c r="AJ295" s="22"/>
      <c r="AK295" s="22"/>
      <c r="AL295" s="22"/>
      <c r="AM295" s="22"/>
      <c r="AN295" s="22"/>
      <c r="AO295" s="22"/>
      <c r="GG295" s="1"/>
      <c r="GH295" s="5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5"/>
      <c r="HA295" s="5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40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7"/>
      <c r="JP295" s="1"/>
      <c r="JQ295" s="1"/>
      <c r="JR295" s="1"/>
      <c r="JS295" s="1"/>
      <c r="JT295" s="1"/>
      <c r="JU295" s="1"/>
      <c r="JV295" s="1"/>
      <c r="JW295" s="1"/>
      <c r="JX295" s="1"/>
      <c r="JY295" s="3"/>
      <c r="JZ295" s="1"/>
      <c r="KA295" s="1"/>
      <c r="KB295" s="1"/>
      <c r="KC295" s="1"/>
      <c r="KD295" s="1"/>
      <c r="KE295" s="1"/>
    </row>
    <row r="296" spans="1:291" x14ac:dyDescent="0.2">
      <c r="A296" s="196">
        <f t="shared" si="143"/>
        <v>42954</v>
      </c>
      <c r="B296" s="66">
        <f t="shared" si="134"/>
        <v>114399.74372985</v>
      </c>
      <c r="C296" s="66">
        <f t="shared" si="132"/>
        <v>114054.86413046</v>
      </c>
      <c r="D296" s="77">
        <f t="shared" si="144"/>
        <v>4832.2700000000004</v>
      </c>
      <c r="E296" s="67">
        <f>VLOOKUP(A295,[1]Plan1!$DQ$117:$DS$314,3)</f>
        <v>4843.87</v>
      </c>
      <c r="F296" s="11">
        <f t="shared" si="145"/>
        <v>42942</v>
      </c>
      <c r="G296" s="73">
        <f t="shared" si="135"/>
        <v>2.4005281161854075E-3</v>
      </c>
      <c r="H296" s="11">
        <f t="shared" si="146"/>
        <v>42972</v>
      </c>
      <c r="I296" s="11">
        <f t="shared" si="136"/>
        <v>42972</v>
      </c>
      <c r="J296" s="1">
        <f t="shared" si="147"/>
        <v>23</v>
      </c>
      <c r="K296" s="1">
        <f t="shared" si="148"/>
        <v>9</v>
      </c>
      <c r="L296" s="66">
        <f t="shared" si="137"/>
        <v>1.0009386499999999</v>
      </c>
      <c r="M296" s="70">
        <f t="shared" si="133"/>
        <v>0.99769996000000005</v>
      </c>
      <c r="N296" s="70">
        <f t="shared" si="152"/>
        <v>1.0193522293154758</v>
      </c>
      <c r="O296" s="66">
        <f t="shared" si="129"/>
        <v>1.0203090399999999</v>
      </c>
      <c r="P296" s="66">
        <f t="shared" si="138"/>
        <v>114161.92172867</v>
      </c>
      <c r="Q296" s="74">
        <f t="shared" si="139"/>
        <v>0</v>
      </c>
      <c r="R296" s="75">
        <f t="shared" si="130"/>
        <v>0</v>
      </c>
      <c r="S296" s="66">
        <f t="shared" si="131"/>
        <v>0</v>
      </c>
      <c r="T296" s="10">
        <f t="shared" si="149"/>
        <v>0.06</v>
      </c>
      <c r="U296" s="74">
        <f t="shared" si="153"/>
        <v>9</v>
      </c>
      <c r="V296" s="74">
        <v>252</v>
      </c>
      <c r="W296" s="70">
        <f t="shared" si="140"/>
        <v>1.0020831990000001</v>
      </c>
      <c r="X296" s="66">
        <f t="shared" si="141"/>
        <v>237.82200118</v>
      </c>
      <c r="Y296" s="66">
        <v>0</v>
      </c>
      <c r="Z296" s="67">
        <f t="shared" si="142"/>
        <v>0</v>
      </c>
      <c r="AA296" s="68" t="str">
        <f t="shared" si="150"/>
        <v>A+INCORP J=</v>
      </c>
      <c r="AB296" s="11">
        <f t="shared" si="151"/>
        <v>42972</v>
      </c>
      <c r="AC296" s="3"/>
      <c r="AD296" s="54"/>
      <c r="AE296" s="61">
        <v>44867</v>
      </c>
      <c r="AF296" s="23" t="s">
        <v>135</v>
      </c>
      <c r="AJ296" s="22"/>
      <c r="AK296" s="22"/>
      <c r="AL296" s="22"/>
      <c r="AM296" s="22"/>
      <c r="AN296" s="22"/>
      <c r="AO296" s="22"/>
      <c r="GG296" s="1"/>
      <c r="GH296" s="5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5"/>
      <c r="HA296" s="5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40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7"/>
      <c r="JP296" s="1"/>
      <c r="JQ296" s="1"/>
      <c r="JR296" s="1"/>
      <c r="JS296" s="1"/>
      <c r="JT296" s="1"/>
      <c r="JU296" s="1"/>
      <c r="JV296" s="1"/>
      <c r="JW296" s="1"/>
      <c r="JX296" s="1"/>
      <c r="JY296" s="3"/>
      <c r="JZ296" s="1"/>
      <c r="KA296" s="1"/>
      <c r="KB296" s="1"/>
      <c r="KC296" s="1"/>
      <c r="KD296" s="1"/>
      <c r="KE296" s="1"/>
    </row>
    <row r="297" spans="1:291" x14ac:dyDescent="0.2">
      <c r="A297" s="196">
        <f t="shared" si="143"/>
        <v>42955</v>
      </c>
      <c r="B297" s="66">
        <f t="shared" si="134"/>
        <v>114438.12821933</v>
      </c>
      <c r="C297" s="66">
        <f t="shared" si="132"/>
        <v>114054.86413046</v>
      </c>
      <c r="D297" s="77">
        <f t="shared" si="144"/>
        <v>4832.2700000000004</v>
      </c>
      <c r="E297" s="67">
        <f>VLOOKUP(A296,[1]Plan1!$DQ$117:$DS$314,3)</f>
        <v>4843.87</v>
      </c>
      <c r="F297" s="11">
        <f t="shared" si="145"/>
        <v>42942</v>
      </c>
      <c r="G297" s="73">
        <f t="shared" si="135"/>
        <v>2.4005281161854075E-3</v>
      </c>
      <c r="H297" s="11">
        <f t="shared" si="146"/>
        <v>42972</v>
      </c>
      <c r="I297" s="11">
        <f t="shared" si="136"/>
        <v>42972</v>
      </c>
      <c r="J297" s="1">
        <f t="shared" si="147"/>
        <v>23</v>
      </c>
      <c r="K297" s="1">
        <f t="shared" si="148"/>
        <v>10</v>
      </c>
      <c r="L297" s="66">
        <f t="shared" si="137"/>
        <v>1.0010429999999999</v>
      </c>
      <c r="M297" s="70">
        <f t="shared" si="133"/>
        <v>0.99769996000000005</v>
      </c>
      <c r="N297" s="70">
        <f t="shared" si="152"/>
        <v>1.0193522293154758</v>
      </c>
      <c r="O297" s="66">
        <f t="shared" ref="O297:O360" si="154">TRUNC(TRUNC((L297*N297),15),8)</f>
        <v>1.02041541</v>
      </c>
      <c r="P297" s="66">
        <f t="shared" si="138"/>
        <v>114173.82335373999</v>
      </c>
      <c r="Q297" s="74">
        <f t="shared" si="139"/>
        <v>0</v>
      </c>
      <c r="R297" s="75">
        <f t="shared" ref="R297:R360" si="155">IF(Q297&gt;0,(S297/C297),0)</f>
        <v>0</v>
      </c>
      <c r="S297" s="66">
        <f t="shared" ref="S297:S360" si="156">IF($Q297&gt;0,VLOOKUP($A297,$AE$10:$AK$114,6),0)</f>
        <v>0</v>
      </c>
      <c r="T297" s="10">
        <f t="shared" si="149"/>
        <v>0.06</v>
      </c>
      <c r="U297" s="74">
        <f t="shared" si="153"/>
        <v>10</v>
      </c>
      <c r="V297" s="74">
        <v>252</v>
      </c>
      <c r="W297" s="70">
        <f t="shared" si="140"/>
        <v>1.0023149339999999</v>
      </c>
      <c r="X297" s="66">
        <f t="shared" si="141"/>
        <v>264.30486559000002</v>
      </c>
      <c r="Y297" s="66">
        <v>0</v>
      </c>
      <c r="Z297" s="67">
        <f t="shared" si="142"/>
        <v>0</v>
      </c>
      <c r="AA297" s="68" t="str">
        <f t="shared" si="150"/>
        <v>A+INCORP J=</v>
      </c>
      <c r="AB297" s="11">
        <f t="shared" si="151"/>
        <v>42972</v>
      </c>
      <c r="AC297" s="3"/>
      <c r="AD297" s="54"/>
      <c r="AE297" s="61">
        <v>44880</v>
      </c>
      <c r="AF297" s="23" t="s">
        <v>136</v>
      </c>
      <c r="AJ297" s="22"/>
      <c r="AK297" s="22"/>
      <c r="AL297" s="22"/>
      <c r="AM297" s="22"/>
      <c r="AN297" s="22"/>
      <c r="AO297" s="22"/>
      <c r="GG297" s="1"/>
      <c r="GH297" s="5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5"/>
      <c r="HA297" s="5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40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7"/>
      <c r="JP297" s="1"/>
      <c r="JQ297" s="1"/>
      <c r="JR297" s="1"/>
      <c r="JS297" s="1"/>
      <c r="JT297" s="1"/>
      <c r="JU297" s="1"/>
      <c r="JV297" s="1"/>
      <c r="JW297" s="1"/>
      <c r="JX297" s="1"/>
      <c r="JY297" s="3"/>
      <c r="JZ297" s="1"/>
      <c r="KA297" s="1"/>
      <c r="KB297" s="1"/>
      <c r="KC297" s="1"/>
      <c r="KD297" s="1"/>
      <c r="KE297" s="1"/>
    </row>
    <row r="298" spans="1:291" x14ac:dyDescent="0.2">
      <c r="A298" s="196">
        <f t="shared" si="143"/>
        <v>42956</v>
      </c>
      <c r="B298" s="66">
        <f t="shared" si="134"/>
        <v>114476.52530595999</v>
      </c>
      <c r="C298" s="66">
        <f t="shared" ref="C298:C361" si="157">TRUNC(IF(Q297&gt;0,P297-S297+X297,C297),8)</f>
        <v>114054.86413046</v>
      </c>
      <c r="D298" s="77">
        <f t="shared" si="144"/>
        <v>4832.2700000000004</v>
      </c>
      <c r="E298" s="67">
        <f>VLOOKUP(A297,[1]Plan1!$DQ$117:$DS$314,3)</f>
        <v>4843.87</v>
      </c>
      <c r="F298" s="11">
        <f t="shared" si="145"/>
        <v>42942</v>
      </c>
      <c r="G298" s="73">
        <f t="shared" si="135"/>
        <v>2.4005281161854075E-3</v>
      </c>
      <c r="H298" s="11">
        <f t="shared" si="146"/>
        <v>42972</v>
      </c>
      <c r="I298" s="11">
        <f t="shared" si="136"/>
        <v>42972</v>
      </c>
      <c r="J298" s="1">
        <f t="shared" si="147"/>
        <v>23</v>
      </c>
      <c r="K298" s="1">
        <f t="shared" si="148"/>
        <v>11</v>
      </c>
      <c r="L298" s="66">
        <f t="shared" si="137"/>
        <v>1.00114736</v>
      </c>
      <c r="M298" s="70">
        <f t="shared" ref="M298:M361" si="158">IF(I298&gt;I297,L297,M297)</f>
        <v>0.99769996000000005</v>
      </c>
      <c r="N298" s="70">
        <f t="shared" si="152"/>
        <v>1.0193522293154758</v>
      </c>
      <c r="O298" s="66">
        <f t="shared" si="154"/>
        <v>1.0205217900000001</v>
      </c>
      <c r="P298" s="66">
        <f t="shared" si="138"/>
        <v>114185.72611936</v>
      </c>
      <c r="Q298" s="74">
        <f t="shared" si="139"/>
        <v>0</v>
      </c>
      <c r="R298" s="75">
        <f t="shared" si="155"/>
        <v>0</v>
      </c>
      <c r="S298" s="66">
        <f t="shared" si="156"/>
        <v>0</v>
      </c>
      <c r="T298" s="10">
        <f t="shared" si="149"/>
        <v>0.06</v>
      </c>
      <c r="U298" s="74">
        <f t="shared" si="153"/>
        <v>11</v>
      </c>
      <c r="V298" s="74">
        <v>252</v>
      </c>
      <c r="W298" s="70">
        <f t="shared" si="140"/>
        <v>1.0025467210000001</v>
      </c>
      <c r="X298" s="66">
        <f t="shared" si="141"/>
        <v>290.79918659999998</v>
      </c>
      <c r="Y298" s="66">
        <v>0</v>
      </c>
      <c r="Z298" s="67">
        <f t="shared" si="142"/>
        <v>0</v>
      </c>
      <c r="AA298" s="68" t="str">
        <f t="shared" si="150"/>
        <v>A+INCORP J=</v>
      </c>
      <c r="AB298" s="11">
        <f t="shared" si="151"/>
        <v>42972</v>
      </c>
      <c r="AC298" s="3"/>
      <c r="AD298" s="54"/>
      <c r="AE298" s="61">
        <v>44977</v>
      </c>
      <c r="AF298" s="23" t="s">
        <v>123</v>
      </c>
      <c r="AJ298" s="22"/>
      <c r="AK298" s="22"/>
      <c r="AL298" s="22"/>
      <c r="AM298" s="22"/>
      <c r="AN298" s="22"/>
      <c r="AO298" s="22"/>
      <c r="GG298" s="1"/>
      <c r="GH298" s="5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5"/>
      <c r="HA298" s="5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40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7"/>
      <c r="JP298" s="1"/>
      <c r="JQ298" s="1"/>
      <c r="JR298" s="1"/>
      <c r="JS298" s="1"/>
      <c r="JT298" s="1"/>
      <c r="JU298" s="1"/>
      <c r="JV298" s="1"/>
      <c r="JW298" s="1"/>
      <c r="JX298" s="1"/>
      <c r="JY298" s="3"/>
      <c r="JZ298" s="1"/>
      <c r="KA298" s="1"/>
      <c r="KB298" s="1"/>
      <c r="KC298" s="1"/>
      <c r="KD298" s="1"/>
      <c r="KE298" s="1"/>
    </row>
    <row r="299" spans="1:291" x14ac:dyDescent="0.2">
      <c r="A299" s="196">
        <f t="shared" si="143"/>
        <v>42957</v>
      </c>
      <c r="B299" s="66">
        <f t="shared" si="134"/>
        <v>114514.935335</v>
      </c>
      <c r="C299" s="66">
        <f t="shared" si="157"/>
        <v>114054.86413046</v>
      </c>
      <c r="D299" s="77">
        <f t="shared" si="144"/>
        <v>4832.2700000000004</v>
      </c>
      <c r="E299" s="67">
        <f>VLOOKUP(A298,[1]Plan1!$DQ$117:$DS$314,3)</f>
        <v>4843.87</v>
      </c>
      <c r="F299" s="11">
        <f t="shared" si="145"/>
        <v>42942</v>
      </c>
      <c r="G299" s="73">
        <f t="shared" si="135"/>
        <v>2.4005281161854075E-3</v>
      </c>
      <c r="H299" s="11">
        <f t="shared" si="146"/>
        <v>42972</v>
      </c>
      <c r="I299" s="11">
        <f t="shared" si="136"/>
        <v>42972</v>
      </c>
      <c r="J299" s="1">
        <f t="shared" si="147"/>
        <v>23</v>
      </c>
      <c r="K299" s="1">
        <f t="shared" si="148"/>
        <v>12</v>
      </c>
      <c r="L299" s="66">
        <f t="shared" si="137"/>
        <v>1.0012517299999999</v>
      </c>
      <c r="M299" s="70">
        <f t="shared" si="158"/>
        <v>0.99769996000000005</v>
      </c>
      <c r="N299" s="70">
        <f t="shared" si="152"/>
        <v>1.0193522293154758</v>
      </c>
      <c r="O299" s="66">
        <f t="shared" si="154"/>
        <v>1.0206281800000001</v>
      </c>
      <c r="P299" s="66">
        <f t="shared" si="138"/>
        <v>114197.63002553</v>
      </c>
      <c r="Q299" s="74">
        <f t="shared" si="139"/>
        <v>0</v>
      </c>
      <c r="R299" s="75">
        <f t="shared" si="155"/>
        <v>0</v>
      </c>
      <c r="S299" s="66">
        <f t="shared" si="156"/>
        <v>0</v>
      </c>
      <c r="T299" s="10">
        <f t="shared" si="149"/>
        <v>0.06</v>
      </c>
      <c r="U299" s="74">
        <f t="shared" si="153"/>
        <v>12</v>
      </c>
      <c r="V299" s="74">
        <v>252</v>
      </c>
      <c r="W299" s="70">
        <f t="shared" si="140"/>
        <v>1.0027785629999999</v>
      </c>
      <c r="X299" s="66">
        <f t="shared" si="141"/>
        <v>317.30530947</v>
      </c>
      <c r="Y299" s="66">
        <v>0</v>
      </c>
      <c r="Z299" s="67">
        <f t="shared" si="142"/>
        <v>0</v>
      </c>
      <c r="AA299" s="68" t="str">
        <f t="shared" si="150"/>
        <v>A+INCORP J=</v>
      </c>
      <c r="AB299" s="11">
        <f t="shared" si="151"/>
        <v>42972</v>
      </c>
      <c r="AC299" s="3"/>
      <c r="AD299" s="54"/>
      <c r="AE299" s="61">
        <v>44978</v>
      </c>
      <c r="AF299" s="23" t="s">
        <v>123</v>
      </c>
      <c r="AJ299" s="22"/>
      <c r="AK299" s="22"/>
      <c r="AL299" s="22"/>
      <c r="AM299" s="22"/>
      <c r="AN299" s="22"/>
      <c r="AO299" s="22"/>
      <c r="GG299" s="1"/>
      <c r="GH299" s="5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5"/>
      <c r="HA299" s="5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40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7"/>
      <c r="JP299" s="1"/>
      <c r="JQ299" s="1"/>
      <c r="JR299" s="1"/>
      <c r="JS299" s="1"/>
      <c r="JT299" s="1"/>
      <c r="JU299" s="1"/>
      <c r="JV299" s="1"/>
      <c r="JW299" s="1"/>
      <c r="JX299" s="1"/>
      <c r="JY299" s="3"/>
      <c r="JZ299" s="1"/>
      <c r="KA299" s="1"/>
      <c r="KB299" s="1"/>
      <c r="KC299" s="1"/>
      <c r="KD299" s="1"/>
      <c r="KE299" s="1"/>
    </row>
    <row r="300" spans="1:291" x14ac:dyDescent="0.2">
      <c r="A300" s="196">
        <f t="shared" si="143"/>
        <v>42958</v>
      </c>
      <c r="B300" s="66">
        <f t="shared" si="134"/>
        <v>114553.35808078</v>
      </c>
      <c r="C300" s="66">
        <f t="shared" si="157"/>
        <v>114054.86413046</v>
      </c>
      <c r="D300" s="77">
        <f t="shared" si="144"/>
        <v>4832.2700000000004</v>
      </c>
      <c r="E300" s="67">
        <f>VLOOKUP(A299,[1]Plan1!$DQ$117:$DS$314,3)</f>
        <v>4843.87</v>
      </c>
      <c r="F300" s="11">
        <f t="shared" si="145"/>
        <v>42942</v>
      </c>
      <c r="G300" s="73">
        <f t="shared" si="135"/>
        <v>2.4005281161854075E-3</v>
      </c>
      <c r="H300" s="11">
        <f t="shared" si="146"/>
        <v>42972</v>
      </c>
      <c r="I300" s="11">
        <f t="shared" si="136"/>
        <v>42972</v>
      </c>
      <c r="J300" s="1">
        <f t="shared" si="147"/>
        <v>23</v>
      </c>
      <c r="K300" s="1">
        <f t="shared" si="148"/>
        <v>13</v>
      </c>
      <c r="L300" s="66">
        <f t="shared" si="137"/>
        <v>1.0013561099999999</v>
      </c>
      <c r="M300" s="70">
        <f t="shared" si="158"/>
        <v>0.99769996000000005</v>
      </c>
      <c r="N300" s="70">
        <f t="shared" si="152"/>
        <v>1.0193522293154758</v>
      </c>
      <c r="O300" s="66">
        <f t="shared" si="154"/>
        <v>1.0207345800000001</v>
      </c>
      <c r="P300" s="66">
        <f t="shared" si="138"/>
        <v>114209.53507225</v>
      </c>
      <c r="Q300" s="74">
        <f t="shared" si="139"/>
        <v>0</v>
      </c>
      <c r="R300" s="75">
        <f t="shared" si="155"/>
        <v>0</v>
      </c>
      <c r="S300" s="66">
        <f t="shared" si="156"/>
        <v>0</v>
      </c>
      <c r="T300" s="10">
        <f t="shared" si="149"/>
        <v>0.06</v>
      </c>
      <c r="U300" s="74">
        <f t="shared" si="153"/>
        <v>13</v>
      </c>
      <c r="V300" s="74">
        <v>252</v>
      </c>
      <c r="W300" s="70">
        <f t="shared" si="140"/>
        <v>1.0030104580000001</v>
      </c>
      <c r="X300" s="66">
        <f t="shared" si="141"/>
        <v>343.82300852999998</v>
      </c>
      <c r="Y300" s="66">
        <v>0</v>
      </c>
      <c r="Z300" s="67">
        <f t="shared" si="142"/>
        <v>0</v>
      </c>
      <c r="AA300" s="68" t="str">
        <f t="shared" si="150"/>
        <v>A+INCORP J=</v>
      </c>
      <c r="AB300" s="11">
        <f t="shared" si="151"/>
        <v>42972</v>
      </c>
      <c r="AC300" s="3"/>
      <c r="AD300" s="54"/>
      <c r="AE300" s="61">
        <v>45023</v>
      </c>
      <c r="AF300" s="23" t="s">
        <v>131</v>
      </c>
      <c r="AJ300" s="22"/>
      <c r="AK300" s="22"/>
      <c r="AL300" s="22"/>
      <c r="AM300" s="22"/>
      <c r="AN300" s="22"/>
      <c r="AO300" s="22"/>
      <c r="GG300" s="1"/>
      <c r="GH300" s="5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5"/>
      <c r="HA300" s="5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40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7"/>
      <c r="JP300" s="1"/>
      <c r="JQ300" s="1"/>
      <c r="JR300" s="1"/>
      <c r="JS300" s="1"/>
      <c r="JT300" s="1"/>
      <c r="JU300" s="1"/>
      <c r="JV300" s="1"/>
      <c r="JW300" s="1"/>
      <c r="JX300" s="1"/>
      <c r="JY300" s="3"/>
      <c r="JZ300" s="1"/>
      <c r="KA300" s="1"/>
      <c r="KB300" s="1"/>
      <c r="KC300" s="1"/>
      <c r="KD300" s="1"/>
      <c r="KE300" s="1"/>
    </row>
    <row r="301" spans="1:291" x14ac:dyDescent="0.2">
      <c r="A301" s="196">
        <f t="shared" si="143"/>
        <v>42959</v>
      </c>
      <c r="B301" s="66">
        <f t="shared" si="134"/>
        <v>114591.7936602</v>
      </c>
      <c r="C301" s="66">
        <f t="shared" si="157"/>
        <v>114054.86413046</v>
      </c>
      <c r="D301" s="77">
        <f t="shared" si="144"/>
        <v>4832.2700000000004</v>
      </c>
      <c r="E301" s="67">
        <f>VLOOKUP(A300,[1]Plan1!$DQ$117:$DS$314,3)</f>
        <v>4843.87</v>
      </c>
      <c r="F301" s="11">
        <f t="shared" si="145"/>
        <v>42942</v>
      </c>
      <c r="G301" s="73">
        <f t="shared" si="135"/>
        <v>2.4005281161854075E-3</v>
      </c>
      <c r="H301" s="11">
        <f t="shared" si="146"/>
        <v>42972</v>
      </c>
      <c r="I301" s="11">
        <f t="shared" si="136"/>
        <v>42972</v>
      </c>
      <c r="J301" s="1">
        <f t="shared" si="147"/>
        <v>23</v>
      </c>
      <c r="K301" s="1">
        <f t="shared" si="148"/>
        <v>14</v>
      </c>
      <c r="L301" s="66">
        <f t="shared" si="137"/>
        <v>1.0014605000000001</v>
      </c>
      <c r="M301" s="70">
        <f t="shared" si="158"/>
        <v>0.99769996000000005</v>
      </c>
      <c r="N301" s="70">
        <f t="shared" si="152"/>
        <v>1.0193522293154758</v>
      </c>
      <c r="O301" s="66">
        <f t="shared" si="154"/>
        <v>1.0208409899999999</v>
      </c>
      <c r="P301" s="66">
        <f t="shared" si="138"/>
        <v>114221.44125952</v>
      </c>
      <c r="Q301" s="74">
        <f t="shared" si="139"/>
        <v>0</v>
      </c>
      <c r="R301" s="75">
        <f t="shared" si="155"/>
        <v>0</v>
      </c>
      <c r="S301" s="66">
        <f t="shared" si="156"/>
        <v>0</v>
      </c>
      <c r="T301" s="10">
        <f t="shared" si="149"/>
        <v>0.06</v>
      </c>
      <c r="U301" s="74">
        <f t="shared" si="153"/>
        <v>14</v>
      </c>
      <c r="V301" s="74">
        <v>252</v>
      </c>
      <c r="W301" s="70">
        <f t="shared" si="140"/>
        <v>1.0032424069999999</v>
      </c>
      <c r="X301" s="66">
        <f t="shared" si="141"/>
        <v>370.35240068000002</v>
      </c>
      <c r="Y301" s="66">
        <v>0</v>
      </c>
      <c r="Z301" s="67">
        <f t="shared" si="142"/>
        <v>0</v>
      </c>
      <c r="AA301" s="68" t="str">
        <f t="shared" si="150"/>
        <v>A+INCORP J=</v>
      </c>
      <c r="AB301" s="11">
        <f t="shared" si="151"/>
        <v>42972</v>
      </c>
      <c r="AC301" s="3"/>
      <c r="AD301" s="54"/>
      <c r="AE301" s="61">
        <v>45037</v>
      </c>
      <c r="AF301" s="23" t="s">
        <v>125</v>
      </c>
      <c r="AJ301" s="22"/>
      <c r="AK301" s="22"/>
      <c r="AL301" s="22"/>
      <c r="AM301" s="22"/>
      <c r="AN301" s="22"/>
      <c r="AO301" s="22"/>
      <c r="GG301" s="1"/>
      <c r="GH301" s="5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5"/>
      <c r="HA301" s="5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40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7"/>
      <c r="JP301" s="1"/>
      <c r="JQ301" s="1"/>
      <c r="JR301" s="1"/>
      <c r="JS301" s="1"/>
      <c r="JT301" s="1"/>
      <c r="JU301" s="1"/>
      <c r="JV301" s="1"/>
      <c r="JW301" s="1"/>
      <c r="JX301" s="1"/>
      <c r="JY301" s="3"/>
      <c r="JZ301" s="1"/>
      <c r="KA301" s="1"/>
      <c r="KB301" s="1"/>
      <c r="KC301" s="1"/>
      <c r="KD301" s="1"/>
      <c r="KE301" s="1"/>
    </row>
    <row r="302" spans="1:291" x14ac:dyDescent="0.2">
      <c r="A302" s="196">
        <f t="shared" si="143"/>
        <v>42960</v>
      </c>
      <c r="B302" s="66">
        <f t="shared" si="134"/>
        <v>114591.7936602</v>
      </c>
      <c r="C302" s="66">
        <f t="shared" si="157"/>
        <v>114054.86413046</v>
      </c>
      <c r="D302" s="77">
        <f t="shared" si="144"/>
        <v>4832.2700000000004</v>
      </c>
      <c r="E302" s="67">
        <f>VLOOKUP(A301,[1]Plan1!$DQ$117:$DS$314,3)</f>
        <v>4843.87</v>
      </c>
      <c r="F302" s="11">
        <f t="shared" si="145"/>
        <v>42942</v>
      </c>
      <c r="G302" s="73">
        <f t="shared" si="135"/>
        <v>2.4005281161854075E-3</v>
      </c>
      <c r="H302" s="11">
        <f t="shared" si="146"/>
        <v>42972</v>
      </c>
      <c r="I302" s="11">
        <f t="shared" si="136"/>
        <v>42972</v>
      </c>
      <c r="J302" s="1">
        <f t="shared" si="147"/>
        <v>23</v>
      </c>
      <c r="K302" s="1">
        <f t="shared" si="148"/>
        <v>14</v>
      </c>
      <c r="L302" s="66">
        <f t="shared" si="137"/>
        <v>1.0014605000000001</v>
      </c>
      <c r="M302" s="70">
        <f t="shared" si="158"/>
        <v>0.99769996000000005</v>
      </c>
      <c r="N302" s="70">
        <f t="shared" si="152"/>
        <v>1.0193522293154758</v>
      </c>
      <c r="O302" s="66">
        <f t="shared" si="154"/>
        <v>1.0208409899999999</v>
      </c>
      <c r="P302" s="66">
        <f t="shared" si="138"/>
        <v>114221.44125952</v>
      </c>
      <c r="Q302" s="74">
        <f t="shared" si="139"/>
        <v>0</v>
      </c>
      <c r="R302" s="75">
        <f t="shared" si="155"/>
        <v>0</v>
      </c>
      <c r="S302" s="66">
        <f t="shared" si="156"/>
        <v>0</v>
      </c>
      <c r="T302" s="10">
        <f t="shared" si="149"/>
        <v>0.06</v>
      </c>
      <c r="U302" s="74">
        <f t="shared" si="153"/>
        <v>14</v>
      </c>
      <c r="V302" s="74">
        <v>252</v>
      </c>
      <c r="W302" s="70">
        <f t="shared" si="140"/>
        <v>1.0032424069999999</v>
      </c>
      <c r="X302" s="66">
        <f t="shared" si="141"/>
        <v>370.35240068000002</v>
      </c>
      <c r="Y302" s="66">
        <v>0</v>
      </c>
      <c r="Z302" s="67">
        <f t="shared" si="142"/>
        <v>0</v>
      </c>
      <c r="AA302" s="68" t="str">
        <f t="shared" si="150"/>
        <v>A+INCORP J=</v>
      </c>
      <c r="AB302" s="11">
        <f t="shared" si="151"/>
        <v>42972</v>
      </c>
      <c r="AC302" s="3"/>
      <c r="AD302" s="54"/>
      <c r="AE302" s="61">
        <v>45047</v>
      </c>
      <c r="AF302" s="23" t="s">
        <v>132</v>
      </c>
      <c r="AJ302" s="22"/>
      <c r="AK302" s="22"/>
      <c r="AL302" s="22"/>
      <c r="AM302" s="22"/>
      <c r="AN302" s="22"/>
      <c r="AO302" s="22"/>
      <c r="GG302" s="1"/>
      <c r="GH302" s="5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5"/>
      <c r="HA302" s="5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40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7"/>
      <c r="JP302" s="1"/>
      <c r="JQ302" s="1"/>
      <c r="JR302" s="1"/>
      <c r="JS302" s="1"/>
      <c r="JT302" s="1"/>
      <c r="JU302" s="1"/>
      <c r="JV302" s="1"/>
      <c r="JW302" s="1"/>
      <c r="JX302" s="1"/>
      <c r="JY302" s="3"/>
      <c r="JZ302" s="1"/>
      <c r="KA302" s="1"/>
      <c r="KB302" s="1"/>
      <c r="KC302" s="1"/>
      <c r="KD302" s="1"/>
      <c r="KE302" s="1"/>
    </row>
    <row r="303" spans="1:291" x14ac:dyDescent="0.2">
      <c r="A303" s="196">
        <f t="shared" si="143"/>
        <v>42961</v>
      </c>
      <c r="B303" s="66">
        <f t="shared" si="134"/>
        <v>114591.7936602</v>
      </c>
      <c r="C303" s="66">
        <f t="shared" si="157"/>
        <v>114054.86413046</v>
      </c>
      <c r="D303" s="77">
        <f t="shared" si="144"/>
        <v>4832.2700000000004</v>
      </c>
      <c r="E303" s="67">
        <f>VLOOKUP(A302,[1]Plan1!$DQ$117:$DS$314,3)</f>
        <v>4843.87</v>
      </c>
      <c r="F303" s="11">
        <f t="shared" si="145"/>
        <v>42942</v>
      </c>
      <c r="G303" s="73">
        <f t="shared" si="135"/>
        <v>2.4005281161854075E-3</v>
      </c>
      <c r="H303" s="11">
        <f t="shared" si="146"/>
        <v>42972</v>
      </c>
      <c r="I303" s="11">
        <f t="shared" si="136"/>
        <v>42972</v>
      </c>
      <c r="J303" s="1">
        <f t="shared" si="147"/>
        <v>23</v>
      </c>
      <c r="K303" s="1">
        <f t="shared" si="148"/>
        <v>14</v>
      </c>
      <c r="L303" s="66">
        <f t="shared" si="137"/>
        <v>1.0014605000000001</v>
      </c>
      <c r="M303" s="70">
        <f t="shared" si="158"/>
        <v>0.99769996000000005</v>
      </c>
      <c r="N303" s="70">
        <f t="shared" si="152"/>
        <v>1.0193522293154758</v>
      </c>
      <c r="O303" s="66">
        <f t="shared" si="154"/>
        <v>1.0208409899999999</v>
      </c>
      <c r="P303" s="66">
        <f t="shared" si="138"/>
        <v>114221.44125952</v>
      </c>
      <c r="Q303" s="74">
        <f t="shared" si="139"/>
        <v>0</v>
      </c>
      <c r="R303" s="75">
        <f t="shared" si="155"/>
        <v>0</v>
      </c>
      <c r="S303" s="66">
        <f t="shared" si="156"/>
        <v>0</v>
      </c>
      <c r="T303" s="10">
        <f t="shared" si="149"/>
        <v>0.06</v>
      </c>
      <c r="U303" s="74">
        <f t="shared" si="153"/>
        <v>14</v>
      </c>
      <c r="V303" s="74">
        <v>252</v>
      </c>
      <c r="W303" s="70">
        <f t="shared" si="140"/>
        <v>1.0032424069999999</v>
      </c>
      <c r="X303" s="66">
        <f t="shared" si="141"/>
        <v>370.35240068000002</v>
      </c>
      <c r="Y303" s="66">
        <v>0</v>
      </c>
      <c r="Z303" s="67">
        <f t="shared" si="142"/>
        <v>0</v>
      </c>
      <c r="AA303" s="68" t="str">
        <f t="shared" si="150"/>
        <v>A+INCORP J=</v>
      </c>
      <c r="AB303" s="11">
        <f t="shared" si="151"/>
        <v>42972</v>
      </c>
      <c r="AC303" s="3"/>
      <c r="AD303" s="54"/>
      <c r="AE303" s="61">
        <v>45085</v>
      </c>
      <c r="AF303" s="23" t="s">
        <v>133</v>
      </c>
      <c r="AJ303" s="22"/>
      <c r="AK303" s="22"/>
      <c r="AL303" s="22"/>
      <c r="AM303" s="22"/>
      <c r="AN303" s="22"/>
      <c r="AO303" s="22"/>
      <c r="GG303" s="1"/>
      <c r="GH303" s="5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5"/>
      <c r="HA303" s="5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40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7"/>
      <c r="JP303" s="1"/>
      <c r="JQ303" s="1"/>
      <c r="JR303" s="1"/>
      <c r="JS303" s="1"/>
      <c r="JT303" s="1"/>
      <c r="JU303" s="1"/>
      <c r="JV303" s="1"/>
      <c r="JW303" s="1"/>
      <c r="JX303" s="1"/>
      <c r="JY303" s="3"/>
      <c r="JZ303" s="1"/>
      <c r="KA303" s="1"/>
      <c r="KB303" s="1"/>
      <c r="KC303" s="1"/>
      <c r="KD303" s="1"/>
      <c r="KE303" s="1"/>
    </row>
    <row r="304" spans="1:291" x14ac:dyDescent="0.2">
      <c r="A304" s="196">
        <f t="shared" si="143"/>
        <v>42962</v>
      </c>
      <c r="B304" s="66">
        <f t="shared" si="134"/>
        <v>114630.24196176</v>
      </c>
      <c r="C304" s="66">
        <f t="shared" si="157"/>
        <v>114054.86413046</v>
      </c>
      <c r="D304" s="77">
        <f t="shared" si="144"/>
        <v>4832.2700000000004</v>
      </c>
      <c r="E304" s="67">
        <f>VLOOKUP(A303,[1]Plan1!$DQ$117:$DS$314,3)</f>
        <v>4843.87</v>
      </c>
      <c r="F304" s="11">
        <f t="shared" si="145"/>
        <v>42942</v>
      </c>
      <c r="G304" s="73">
        <f t="shared" si="135"/>
        <v>2.4005281161854075E-3</v>
      </c>
      <c r="H304" s="11">
        <f t="shared" si="146"/>
        <v>42972</v>
      </c>
      <c r="I304" s="11">
        <f t="shared" si="136"/>
        <v>42972</v>
      </c>
      <c r="J304" s="1">
        <f t="shared" si="147"/>
        <v>23</v>
      </c>
      <c r="K304" s="1">
        <f t="shared" si="148"/>
        <v>15</v>
      </c>
      <c r="L304" s="66">
        <f t="shared" si="137"/>
        <v>1.0015649</v>
      </c>
      <c r="M304" s="70">
        <f t="shared" si="158"/>
        <v>0.99769996000000005</v>
      </c>
      <c r="N304" s="70">
        <f t="shared" si="152"/>
        <v>1.0193522293154758</v>
      </c>
      <c r="O304" s="66">
        <f t="shared" si="154"/>
        <v>1.02094741</v>
      </c>
      <c r="P304" s="66">
        <f t="shared" si="138"/>
        <v>114233.34858732999</v>
      </c>
      <c r="Q304" s="74">
        <f t="shared" si="139"/>
        <v>0</v>
      </c>
      <c r="R304" s="75">
        <f t="shared" si="155"/>
        <v>0</v>
      </c>
      <c r="S304" s="66">
        <f t="shared" si="156"/>
        <v>0</v>
      </c>
      <c r="T304" s="10">
        <f t="shared" si="149"/>
        <v>0.06</v>
      </c>
      <c r="U304" s="74">
        <f t="shared" si="153"/>
        <v>15</v>
      </c>
      <c r="V304" s="74">
        <v>252</v>
      </c>
      <c r="W304" s="70">
        <f t="shared" si="140"/>
        <v>1.0034744090000001</v>
      </c>
      <c r="X304" s="66">
        <f t="shared" si="141"/>
        <v>396.89337442999999</v>
      </c>
      <c r="Y304" s="66">
        <v>0</v>
      </c>
      <c r="Z304" s="67">
        <f t="shared" si="142"/>
        <v>0</v>
      </c>
      <c r="AA304" s="68" t="str">
        <f t="shared" si="150"/>
        <v>A+INCORP J=</v>
      </c>
      <c r="AB304" s="11">
        <f t="shared" si="151"/>
        <v>42972</v>
      </c>
      <c r="AC304" s="3"/>
      <c r="AD304" s="54"/>
      <c r="AE304" s="61">
        <v>45176</v>
      </c>
      <c r="AF304" s="23" t="s">
        <v>134</v>
      </c>
      <c r="AJ304" s="22"/>
      <c r="AK304" s="22"/>
      <c r="AL304" s="22"/>
      <c r="AM304" s="22"/>
      <c r="AN304" s="22"/>
      <c r="AO304" s="22"/>
      <c r="GG304" s="1"/>
      <c r="GH304" s="5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5"/>
      <c r="HA304" s="5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40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7"/>
      <c r="JP304" s="1"/>
      <c r="JQ304" s="1"/>
      <c r="JR304" s="1"/>
      <c r="JS304" s="1"/>
      <c r="JT304" s="1"/>
      <c r="JU304" s="1"/>
      <c r="JV304" s="1"/>
      <c r="JW304" s="1"/>
      <c r="JX304" s="1"/>
      <c r="JY304" s="3"/>
      <c r="JZ304" s="1"/>
      <c r="KA304" s="1"/>
      <c r="KB304" s="1"/>
      <c r="KC304" s="1"/>
      <c r="KD304" s="1"/>
      <c r="KE304" s="1"/>
    </row>
    <row r="305" spans="1:291" x14ac:dyDescent="0.2">
      <c r="A305" s="196">
        <f t="shared" si="143"/>
        <v>42963</v>
      </c>
      <c r="B305" s="66">
        <f t="shared" si="134"/>
        <v>114668.70424717</v>
      </c>
      <c r="C305" s="66">
        <f t="shared" si="157"/>
        <v>114054.86413046</v>
      </c>
      <c r="D305" s="77">
        <f t="shared" si="144"/>
        <v>4832.2700000000004</v>
      </c>
      <c r="E305" s="67">
        <f>VLOOKUP(A304,[1]Plan1!$DQ$117:$DS$314,3)</f>
        <v>4843.87</v>
      </c>
      <c r="F305" s="11">
        <f t="shared" si="145"/>
        <v>42942</v>
      </c>
      <c r="G305" s="73">
        <f t="shared" si="135"/>
        <v>2.4005281161854075E-3</v>
      </c>
      <c r="H305" s="11">
        <f t="shared" si="146"/>
        <v>42972</v>
      </c>
      <c r="I305" s="11">
        <f t="shared" si="136"/>
        <v>42972</v>
      </c>
      <c r="J305" s="1">
        <f t="shared" si="147"/>
        <v>23</v>
      </c>
      <c r="K305" s="1">
        <f t="shared" si="148"/>
        <v>16</v>
      </c>
      <c r="L305" s="66">
        <f t="shared" si="137"/>
        <v>1.00166932</v>
      </c>
      <c r="M305" s="70">
        <f t="shared" si="158"/>
        <v>0.99769996000000005</v>
      </c>
      <c r="N305" s="70">
        <f t="shared" si="152"/>
        <v>1.0193522293154758</v>
      </c>
      <c r="O305" s="66">
        <f t="shared" si="154"/>
        <v>1.0210538499999999</v>
      </c>
      <c r="P305" s="66">
        <f t="shared" si="138"/>
        <v>114245.25819625</v>
      </c>
      <c r="Q305" s="74">
        <f t="shared" si="139"/>
        <v>0</v>
      </c>
      <c r="R305" s="75">
        <f t="shared" si="155"/>
        <v>0</v>
      </c>
      <c r="S305" s="66">
        <f t="shared" si="156"/>
        <v>0</v>
      </c>
      <c r="T305" s="10">
        <f t="shared" si="149"/>
        <v>0.06</v>
      </c>
      <c r="U305" s="74">
        <f t="shared" si="153"/>
        <v>16</v>
      </c>
      <c r="V305" s="74">
        <v>252</v>
      </c>
      <c r="W305" s="70">
        <f t="shared" si="140"/>
        <v>1.003706465</v>
      </c>
      <c r="X305" s="66">
        <f t="shared" si="141"/>
        <v>423.44605092</v>
      </c>
      <c r="Y305" s="66">
        <v>0</v>
      </c>
      <c r="Z305" s="67">
        <f t="shared" si="142"/>
        <v>0</v>
      </c>
      <c r="AA305" s="68" t="str">
        <f t="shared" si="150"/>
        <v>A+INCORP J=</v>
      </c>
      <c r="AB305" s="11">
        <f t="shared" si="151"/>
        <v>42972</v>
      </c>
      <c r="AC305" s="3"/>
      <c r="AD305" s="54"/>
      <c r="AE305" s="61">
        <v>45211</v>
      </c>
      <c r="AF305" s="47" t="s">
        <v>129</v>
      </c>
      <c r="AJ305" s="22"/>
      <c r="AK305" s="22"/>
      <c r="AL305" s="22"/>
      <c r="AM305" s="22"/>
      <c r="AN305" s="22"/>
      <c r="AO305" s="22"/>
      <c r="GG305" s="1"/>
      <c r="GH305" s="5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5"/>
      <c r="HA305" s="5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40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7"/>
      <c r="JP305" s="1"/>
      <c r="JQ305" s="1"/>
      <c r="JR305" s="1"/>
      <c r="JS305" s="1"/>
      <c r="JT305" s="1"/>
      <c r="JU305" s="1"/>
      <c r="JV305" s="1"/>
      <c r="JW305" s="1"/>
      <c r="JX305" s="1"/>
      <c r="JY305" s="3"/>
      <c r="JZ305" s="1"/>
      <c r="KA305" s="1"/>
      <c r="KB305" s="1"/>
      <c r="KC305" s="1"/>
      <c r="KD305" s="1"/>
      <c r="KE305" s="1"/>
    </row>
    <row r="306" spans="1:291" x14ac:dyDescent="0.2">
      <c r="A306" s="196">
        <f t="shared" si="143"/>
        <v>42964</v>
      </c>
      <c r="B306" s="66">
        <f t="shared" si="134"/>
        <v>114707.17822984001</v>
      </c>
      <c r="C306" s="66">
        <f t="shared" si="157"/>
        <v>114054.86413046</v>
      </c>
      <c r="D306" s="77">
        <f t="shared" si="144"/>
        <v>4832.2700000000004</v>
      </c>
      <c r="E306" s="67">
        <f>VLOOKUP(A305,[1]Plan1!$DQ$117:$DS$314,3)</f>
        <v>4843.87</v>
      </c>
      <c r="F306" s="11">
        <f t="shared" si="145"/>
        <v>42942</v>
      </c>
      <c r="G306" s="73">
        <f t="shared" si="135"/>
        <v>2.4005281161854075E-3</v>
      </c>
      <c r="H306" s="11">
        <f t="shared" si="146"/>
        <v>42972</v>
      </c>
      <c r="I306" s="11">
        <f t="shared" si="136"/>
        <v>42972</v>
      </c>
      <c r="J306" s="1">
        <f t="shared" si="147"/>
        <v>23</v>
      </c>
      <c r="K306" s="1">
        <f t="shared" si="148"/>
        <v>17</v>
      </c>
      <c r="L306" s="66">
        <f t="shared" si="137"/>
        <v>1.00177374</v>
      </c>
      <c r="M306" s="70">
        <f t="shared" si="158"/>
        <v>0.99769996000000005</v>
      </c>
      <c r="N306" s="70">
        <f t="shared" si="152"/>
        <v>1.0193522293154758</v>
      </c>
      <c r="O306" s="66">
        <f t="shared" si="154"/>
        <v>1.0211602900000001</v>
      </c>
      <c r="P306" s="66">
        <f t="shared" si="138"/>
        <v>114257.16780516</v>
      </c>
      <c r="Q306" s="74">
        <f t="shared" si="139"/>
        <v>0</v>
      </c>
      <c r="R306" s="75">
        <f t="shared" si="155"/>
        <v>0</v>
      </c>
      <c r="S306" s="66">
        <f t="shared" si="156"/>
        <v>0</v>
      </c>
      <c r="T306" s="10">
        <f t="shared" si="149"/>
        <v>0.06</v>
      </c>
      <c r="U306" s="74">
        <f t="shared" si="153"/>
        <v>17</v>
      </c>
      <c r="V306" s="74">
        <v>252</v>
      </c>
      <c r="W306" s="70">
        <f t="shared" si="140"/>
        <v>1.0039385750000001</v>
      </c>
      <c r="X306" s="66">
        <f t="shared" si="141"/>
        <v>450.01042468000003</v>
      </c>
      <c r="Y306" s="66">
        <v>0</v>
      </c>
      <c r="Z306" s="67">
        <f t="shared" si="142"/>
        <v>0</v>
      </c>
      <c r="AA306" s="68" t="str">
        <f t="shared" si="150"/>
        <v>A+INCORP J=</v>
      </c>
      <c r="AB306" s="11">
        <f t="shared" si="151"/>
        <v>42972</v>
      </c>
      <c r="AC306" s="3"/>
      <c r="AD306" s="54"/>
      <c r="AE306" s="61">
        <v>45232</v>
      </c>
      <c r="AF306" s="23" t="s">
        <v>135</v>
      </c>
      <c r="AJ306" s="22"/>
      <c r="AK306" s="22"/>
      <c r="AL306" s="22"/>
      <c r="AM306" s="22"/>
      <c r="AN306" s="22"/>
      <c r="AO306" s="22"/>
      <c r="GG306" s="1"/>
      <c r="GH306" s="5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5"/>
      <c r="HA306" s="5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40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7"/>
      <c r="JP306" s="1"/>
      <c r="JQ306" s="1"/>
      <c r="JR306" s="1"/>
      <c r="JS306" s="1"/>
      <c r="JT306" s="1"/>
      <c r="JU306" s="1"/>
      <c r="JV306" s="1"/>
      <c r="JW306" s="1"/>
      <c r="JX306" s="1"/>
      <c r="JY306" s="3"/>
      <c r="JZ306" s="1"/>
      <c r="KA306" s="1"/>
      <c r="KB306" s="1"/>
      <c r="KC306" s="1"/>
      <c r="KD306" s="1"/>
      <c r="KE306" s="1"/>
    </row>
    <row r="307" spans="1:291" x14ac:dyDescent="0.2">
      <c r="A307" s="196">
        <f t="shared" si="143"/>
        <v>42965</v>
      </c>
      <c r="B307" s="66">
        <f t="shared" si="134"/>
        <v>114745.66608807001</v>
      </c>
      <c r="C307" s="66">
        <f t="shared" si="157"/>
        <v>114054.86413046</v>
      </c>
      <c r="D307" s="77">
        <f t="shared" si="144"/>
        <v>4832.2700000000004</v>
      </c>
      <c r="E307" s="67">
        <f>VLOOKUP(A306,[1]Plan1!$DQ$117:$DS$314,3)</f>
        <v>4843.87</v>
      </c>
      <c r="F307" s="11">
        <f t="shared" si="145"/>
        <v>42942</v>
      </c>
      <c r="G307" s="73">
        <f t="shared" si="135"/>
        <v>2.4005281161854075E-3</v>
      </c>
      <c r="H307" s="11">
        <f t="shared" si="146"/>
        <v>42972</v>
      </c>
      <c r="I307" s="11">
        <f t="shared" si="136"/>
        <v>42972</v>
      </c>
      <c r="J307" s="1">
        <f t="shared" si="147"/>
        <v>23</v>
      </c>
      <c r="K307" s="1">
        <f t="shared" si="148"/>
        <v>18</v>
      </c>
      <c r="L307" s="66">
        <f t="shared" si="137"/>
        <v>1.0018781800000001</v>
      </c>
      <c r="M307" s="70">
        <f t="shared" si="158"/>
        <v>0.99769996000000005</v>
      </c>
      <c r="N307" s="70">
        <f t="shared" si="152"/>
        <v>1.0193522293154758</v>
      </c>
      <c r="O307" s="66">
        <f t="shared" si="154"/>
        <v>1.0212667499999999</v>
      </c>
      <c r="P307" s="66">
        <f t="shared" si="138"/>
        <v>114269.07969517</v>
      </c>
      <c r="Q307" s="74">
        <f t="shared" si="139"/>
        <v>0</v>
      </c>
      <c r="R307" s="75">
        <f t="shared" si="155"/>
        <v>0</v>
      </c>
      <c r="S307" s="66">
        <f t="shared" si="156"/>
        <v>0</v>
      </c>
      <c r="T307" s="10">
        <f t="shared" si="149"/>
        <v>0.06</v>
      </c>
      <c r="U307" s="74">
        <f t="shared" si="153"/>
        <v>18</v>
      </c>
      <c r="V307" s="74">
        <v>252</v>
      </c>
      <c r="W307" s="70">
        <f t="shared" si="140"/>
        <v>1.004170738</v>
      </c>
      <c r="X307" s="66">
        <f t="shared" si="141"/>
        <v>476.58639290000002</v>
      </c>
      <c r="Y307" s="66">
        <v>0</v>
      </c>
      <c r="Z307" s="67">
        <f t="shared" si="142"/>
        <v>0</v>
      </c>
      <c r="AA307" s="68" t="str">
        <f t="shared" si="150"/>
        <v>A+INCORP J=</v>
      </c>
      <c r="AB307" s="11">
        <f t="shared" si="151"/>
        <v>42972</v>
      </c>
      <c r="AC307" s="3"/>
      <c r="AD307" s="54"/>
      <c r="AE307" s="61">
        <v>45245</v>
      </c>
      <c r="AF307" s="23" t="s">
        <v>136</v>
      </c>
      <c r="AJ307" s="22"/>
      <c r="AK307" s="22"/>
      <c r="AL307" s="22"/>
      <c r="AM307" s="22"/>
      <c r="AN307" s="22"/>
      <c r="AO307" s="22"/>
      <c r="GG307" s="1"/>
      <c r="GH307" s="5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5"/>
      <c r="HA307" s="5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40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7"/>
      <c r="JP307" s="1"/>
      <c r="JQ307" s="1"/>
      <c r="JR307" s="1"/>
      <c r="JS307" s="1"/>
      <c r="JT307" s="1"/>
      <c r="JU307" s="1"/>
      <c r="JV307" s="1"/>
      <c r="JW307" s="1"/>
      <c r="JX307" s="1"/>
      <c r="JY307" s="3"/>
      <c r="JZ307" s="1"/>
      <c r="KA307" s="1"/>
      <c r="KB307" s="1"/>
      <c r="KC307" s="1"/>
      <c r="KD307" s="1"/>
      <c r="KE307" s="1"/>
    </row>
    <row r="308" spans="1:291" x14ac:dyDescent="0.2">
      <c r="A308" s="196">
        <f t="shared" si="143"/>
        <v>42966</v>
      </c>
      <c r="B308" s="66">
        <f t="shared" si="134"/>
        <v>114784.16679405</v>
      </c>
      <c r="C308" s="66">
        <f t="shared" si="157"/>
        <v>114054.86413046</v>
      </c>
      <c r="D308" s="77">
        <f t="shared" si="144"/>
        <v>4832.2700000000004</v>
      </c>
      <c r="E308" s="67">
        <f>VLOOKUP(A307,[1]Plan1!$DQ$117:$DS$314,3)</f>
        <v>4843.87</v>
      </c>
      <c r="F308" s="11">
        <f t="shared" si="145"/>
        <v>42942</v>
      </c>
      <c r="G308" s="73">
        <f t="shared" si="135"/>
        <v>2.4005281161854075E-3</v>
      </c>
      <c r="H308" s="11">
        <f t="shared" si="146"/>
        <v>42972</v>
      </c>
      <c r="I308" s="11">
        <f t="shared" si="136"/>
        <v>42972</v>
      </c>
      <c r="J308" s="1">
        <f t="shared" si="147"/>
        <v>23</v>
      </c>
      <c r="K308" s="1">
        <f t="shared" si="148"/>
        <v>19</v>
      </c>
      <c r="L308" s="66">
        <f t="shared" si="137"/>
        <v>1.0019826300000001</v>
      </c>
      <c r="M308" s="70">
        <f t="shared" si="158"/>
        <v>0.99769996000000005</v>
      </c>
      <c r="N308" s="70">
        <f t="shared" si="152"/>
        <v>1.0193522293154758</v>
      </c>
      <c r="O308" s="66">
        <f t="shared" si="154"/>
        <v>1.0213732200000001</v>
      </c>
      <c r="P308" s="66">
        <f t="shared" si="138"/>
        <v>114280.99272573</v>
      </c>
      <c r="Q308" s="74">
        <f t="shared" si="139"/>
        <v>0</v>
      </c>
      <c r="R308" s="75">
        <f t="shared" si="155"/>
        <v>0</v>
      </c>
      <c r="S308" s="66">
        <f t="shared" si="156"/>
        <v>0</v>
      </c>
      <c r="T308" s="10">
        <f t="shared" si="149"/>
        <v>0.06</v>
      </c>
      <c r="U308" s="74">
        <f t="shared" si="153"/>
        <v>19</v>
      </c>
      <c r="V308" s="74">
        <v>252</v>
      </c>
      <c r="W308" s="70">
        <f t="shared" si="140"/>
        <v>1.004402955</v>
      </c>
      <c r="X308" s="66">
        <f t="shared" si="141"/>
        <v>503.17406832</v>
      </c>
      <c r="Y308" s="66">
        <v>0</v>
      </c>
      <c r="Z308" s="67">
        <f t="shared" si="142"/>
        <v>0</v>
      </c>
      <c r="AA308" s="68" t="str">
        <f t="shared" si="150"/>
        <v>A+INCORP J=</v>
      </c>
      <c r="AB308" s="11">
        <f t="shared" si="151"/>
        <v>42972</v>
      </c>
      <c r="AC308" s="3"/>
      <c r="AD308" s="54"/>
      <c r="AE308" s="61">
        <v>45285</v>
      </c>
      <c r="AF308" s="23" t="s">
        <v>137</v>
      </c>
      <c r="AJ308" s="22"/>
      <c r="AK308" s="22"/>
      <c r="AL308" s="22"/>
      <c r="AM308" s="22"/>
      <c r="AN308" s="22"/>
      <c r="AO308" s="22"/>
      <c r="GG308" s="1"/>
      <c r="GH308" s="5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5"/>
      <c r="HA308" s="5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40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7"/>
      <c r="JP308" s="1"/>
      <c r="JQ308" s="1"/>
      <c r="JR308" s="1"/>
      <c r="JS308" s="1"/>
      <c r="JT308" s="1"/>
      <c r="JU308" s="1"/>
      <c r="JV308" s="1"/>
      <c r="JW308" s="1"/>
      <c r="JX308" s="1"/>
      <c r="JY308" s="3"/>
      <c r="JZ308" s="1"/>
      <c r="KA308" s="1"/>
      <c r="KB308" s="1"/>
      <c r="KC308" s="1"/>
      <c r="KD308" s="1"/>
      <c r="KE308" s="1"/>
    </row>
    <row r="309" spans="1:291" x14ac:dyDescent="0.2">
      <c r="A309" s="196">
        <f t="shared" si="143"/>
        <v>42967</v>
      </c>
      <c r="B309" s="66">
        <f t="shared" si="134"/>
        <v>114784.16679405</v>
      </c>
      <c r="C309" s="66">
        <f t="shared" si="157"/>
        <v>114054.86413046</v>
      </c>
      <c r="D309" s="77">
        <f t="shared" si="144"/>
        <v>4832.2700000000004</v>
      </c>
      <c r="E309" s="67">
        <f>VLOOKUP(A308,[1]Plan1!$DQ$117:$DS$314,3)</f>
        <v>4843.87</v>
      </c>
      <c r="F309" s="11">
        <f t="shared" si="145"/>
        <v>42942</v>
      </c>
      <c r="G309" s="73">
        <f t="shared" si="135"/>
        <v>2.4005281161854075E-3</v>
      </c>
      <c r="H309" s="11">
        <f t="shared" si="146"/>
        <v>42972</v>
      </c>
      <c r="I309" s="11">
        <f t="shared" si="136"/>
        <v>42972</v>
      </c>
      <c r="J309" s="1">
        <f t="shared" si="147"/>
        <v>23</v>
      </c>
      <c r="K309" s="1">
        <f t="shared" si="148"/>
        <v>19</v>
      </c>
      <c r="L309" s="66">
        <f t="shared" si="137"/>
        <v>1.0019826300000001</v>
      </c>
      <c r="M309" s="70">
        <f t="shared" si="158"/>
        <v>0.99769996000000005</v>
      </c>
      <c r="N309" s="70">
        <f t="shared" si="152"/>
        <v>1.0193522293154758</v>
      </c>
      <c r="O309" s="66">
        <f t="shared" si="154"/>
        <v>1.0213732200000001</v>
      </c>
      <c r="P309" s="66">
        <f t="shared" si="138"/>
        <v>114280.99272573</v>
      </c>
      <c r="Q309" s="74">
        <f t="shared" si="139"/>
        <v>0</v>
      </c>
      <c r="R309" s="75">
        <f t="shared" si="155"/>
        <v>0</v>
      </c>
      <c r="S309" s="66">
        <f t="shared" si="156"/>
        <v>0</v>
      </c>
      <c r="T309" s="10">
        <f t="shared" si="149"/>
        <v>0.06</v>
      </c>
      <c r="U309" s="74">
        <f t="shared" si="153"/>
        <v>19</v>
      </c>
      <c r="V309" s="74">
        <v>252</v>
      </c>
      <c r="W309" s="70">
        <f t="shared" si="140"/>
        <v>1.004402955</v>
      </c>
      <c r="X309" s="66">
        <f t="shared" si="141"/>
        <v>503.17406832</v>
      </c>
      <c r="Y309" s="66">
        <v>0</v>
      </c>
      <c r="Z309" s="67">
        <f t="shared" si="142"/>
        <v>0</v>
      </c>
      <c r="AA309" s="68" t="str">
        <f t="shared" si="150"/>
        <v>A+INCORP J=</v>
      </c>
      <c r="AB309" s="11">
        <f t="shared" si="151"/>
        <v>42972</v>
      </c>
      <c r="AC309" s="3"/>
      <c r="AD309" s="54"/>
      <c r="AE309" s="61">
        <v>41640</v>
      </c>
      <c r="AF309" s="23" t="s">
        <v>139</v>
      </c>
      <c r="AJ309" s="22"/>
      <c r="AK309" s="22"/>
      <c r="AL309" s="22"/>
      <c r="AM309" s="22"/>
      <c r="AN309" s="22"/>
      <c r="AO309" s="22"/>
      <c r="GG309" s="1"/>
      <c r="GH309" s="5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5"/>
      <c r="HA309" s="5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40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7"/>
      <c r="JP309" s="1"/>
      <c r="JQ309" s="1"/>
      <c r="JR309" s="1"/>
      <c r="JS309" s="1"/>
      <c r="JT309" s="1"/>
      <c r="JU309" s="1"/>
      <c r="JV309" s="1"/>
      <c r="JW309" s="1"/>
      <c r="JX309" s="1"/>
      <c r="JY309" s="3"/>
      <c r="JZ309" s="1"/>
      <c r="KA309" s="1"/>
      <c r="KB309" s="1"/>
      <c r="KC309" s="1"/>
      <c r="KD309" s="1"/>
      <c r="KE309" s="1"/>
    </row>
    <row r="310" spans="1:291" x14ac:dyDescent="0.2">
      <c r="A310" s="196">
        <f t="shared" si="143"/>
        <v>42968</v>
      </c>
      <c r="B310" s="66">
        <f t="shared" si="134"/>
        <v>114784.16679405</v>
      </c>
      <c r="C310" s="66">
        <f t="shared" si="157"/>
        <v>114054.86413046</v>
      </c>
      <c r="D310" s="77">
        <f t="shared" si="144"/>
        <v>4832.2700000000004</v>
      </c>
      <c r="E310" s="67">
        <f>VLOOKUP(A309,[1]Plan1!$DQ$117:$DS$314,3)</f>
        <v>4843.87</v>
      </c>
      <c r="F310" s="11">
        <f t="shared" si="145"/>
        <v>42942</v>
      </c>
      <c r="G310" s="73">
        <f t="shared" si="135"/>
        <v>2.4005281161854075E-3</v>
      </c>
      <c r="H310" s="11">
        <f t="shared" si="146"/>
        <v>42972</v>
      </c>
      <c r="I310" s="11">
        <f t="shared" si="136"/>
        <v>42972</v>
      </c>
      <c r="J310" s="1">
        <f t="shared" si="147"/>
        <v>23</v>
      </c>
      <c r="K310" s="1">
        <f t="shared" si="148"/>
        <v>19</v>
      </c>
      <c r="L310" s="66">
        <f t="shared" si="137"/>
        <v>1.0019826300000001</v>
      </c>
      <c r="M310" s="70">
        <f t="shared" si="158"/>
        <v>0.99769996000000005</v>
      </c>
      <c r="N310" s="70">
        <f t="shared" si="152"/>
        <v>1.0193522293154758</v>
      </c>
      <c r="O310" s="66">
        <f t="shared" si="154"/>
        <v>1.0213732200000001</v>
      </c>
      <c r="P310" s="66">
        <f t="shared" si="138"/>
        <v>114280.99272573</v>
      </c>
      <c r="Q310" s="74">
        <f t="shared" si="139"/>
        <v>0</v>
      </c>
      <c r="R310" s="75">
        <f t="shared" si="155"/>
        <v>0</v>
      </c>
      <c r="S310" s="66">
        <f t="shared" si="156"/>
        <v>0</v>
      </c>
      <c r="T310" s="10">
        <f t="shared" si="149"/>
        <v>0.06</v>
      </c>
      <c r="U310" s="74">
        <f t="shared" si="153"/>
        <v>19</v>
      </c>
      <c r="V310" s="74">
        <v>252</v>
      </c>
      <c r="W310" s="70">
        <f t="shared" si="140"/>
        <v>1.004402955</v>
      </c>
      <c r="X310" s="66">
        <f t="shared" si="141"/>
        <v>503.17406832</v>
      </c>
      <c r="Y310" s="66">
        <v>0</v>
      </c>
      <c r="Z310" s="67">
        <f t="shared" si="142"/>
        <v>0</v>
      </c>
      <c r="AA310" s="68" t="str">
        <f t="shared" si="150"/>
        <v>A+INCORP J=</v>
      </c>
      <c r="AB310" s="11">
        <f t="shared" si="151"/>
        <v>42972</v>
      </c>
      <c r="AC310" s="3"/>
      <c r="AD310" s="54"/>
      <c r="AE310" s="61">
        <v>41701</v>
      </c>
      <c r="AF310" s="23" t="s">
        <v>123</v>
      </c>
      <c r="AJ310" s="22"/>
      <c r="AK310" s="22"/>
      <c r="AL310" s="22"/>
      <c r="AM310" s="22"/>
      <c r="AN310" s="22"/>
      <c r="AO310" s="22"/>
      <c r="GG310" s="1"/>
      <c r="GH310" s="5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5"/>
      <c r="HA310" s="5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40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7"/>
      <c r="JP310" s="1"/>
      <c r="JQ310" s="1"/>
      <c r="JR310" s="1"/>
      <c r="JS310" s="1"/>
      <c r="JT310" s="1"/>
      <c r="JU310" s="1"/>
      <c r="JV310" s="1"/>
      <c r="JW310" s="1"/>
      <c r="JX310" s="1"/>
      <c r="JY310" s="3"/>
      <c r="JZ310" s="1"/>
      <c r="KA310" s="1"/>
      <c r="KB310" s="1"/>
      <c r="KC310" s="1"/>
      <c r="KD310" s="1"/>
      <c r="KE310" s="1"/>
    </row>
    <row r="311" spans="1:291" x14ac:dyDescent="0.2">
      <c r="A311" s="196">
        <f t="shared" si="143"/>
        <v>42969</v>
      </c>
      <c r="B311" s="66">
        <f t="shared" si="134"/>
        <v>114822.67920465</v>
      </c>
      <c r="C311" s="66">
        <f t="shared" si="157"/>
        <v>114054.86413046</v>
      </c>
      <c r="D311" s="77">
        <f t="shared" si="144"/>
        <v>4832.2700000000004</v>
      </c>
      <c r="E311" s="67">
        <f>VLOOKUP(A310,[1]Plan1!$DQ$117:$DS$314,3)</f>
        <v>4843.87</v>
      </c>
      <c r="F311" s="11">
        <f t="shared" si="145"/>
        <v>42942</v>
      </c>
      <c r="G311" s="73">
        <f t="shared" si="135"/>
        <v>2.4005281161854075E-3</v>
      </c>
      <c r="H311" s="11">
        <f t="shared" si="146"/>
        <v>42972</v>
      </c>
      <c r="I311" s="11">
        <f t="shared" si="136"/>
        <v>42972</v>
      </c>
      <c r="J311" s="1">
        <f t="shared" si="147"/>
        <v>23</v>
      </c>
      <c r="K311" s="1">
        <f t="shared" si="148"/>
        <v>20</v>
      </c>
      <c r="L311" s="66">
        <f t="shared" si="137"/>
        <v>1.0020870799999999</v>
      </c>
      <c r="M311" s="70">
        <f t="shared" si="158"/>
        <v>0.99769996000000005</v>
      </c>
      <c r="N311" s="70">
        <f t="shared" si="152"/>
        <v>1.0193522293154758</v>
      </c>
      <c r="O311" s="66">
        <f t="shared" si="154"/>
        <v>1.0214796900000001</v>
      </c>
      <c r="P311" s="66">
        <f t="shared" si="138"/>
        <v>114292.90575628</v>
      </c>
      <c r="Q311" s="74">
        <f t="shared" si="139"/>
        <v>0</v>
      </c>
      <c r="R311" s="75">
        <f t="shared" si="155"/>
        <v>0</v>
      </c>
      <c r="S311" s="66">
        <f t="shared" si="156"/>
        <v>0</v>
      </c>
      <c r="T311" s="10">
        <f t="shared" si="149"/>
        <v>0.06</v>
      </c>
      <c r="U311" s="74">
        <f t="shared" si="153"/>
        <v>20</v>
      </c>
      <c r="V311" s="74">
        <v>252</v>
      </c>
      <c r="W311" s="70">
        <f t="shared" si="140"/>
        <v>1.004635226</v>
      </c>
      <c r="X311" s="66">
        <f t="shared" si="141"/>
        <v>529.77344836999998</v>
      </c>
      <c r="Y311" s="66">
        <v>0</v>
      </c>
      <c r="Z311" s="67">
        <f t="shared" si="142"/>
        <v>0</v>
      </c>
      <c r="AA311" s="68" t="str">
        <f t="shared" si="150"/>
        <v>A+INCORP J=</v>
      </c>
      <c r="AB311" s="11">
        <f t="shared" si="151"/>
        <v>42972</v>
      </c>
      <c r="AC311" s="3"/>
      <c r="AD311" s="54"/>
      <c r="AE311" s="61">
        <v>41702</v>
      </c>
      <c r="AF311" s="23" t="s">
        <v>123</v>
      </c>
      <c r="AJ311" s="22"/>
      <c r="AK311" s="22"/>
      <c r="AL311" s="22"/>
      <c r="AM311" s="22"/>
      <c r="AN311" s="22"/>
      <c r="AO311" s="22"/>
      <c r="GG311" s="1"/>
      <c r="GH311" s="5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5"/>
      <c r="HA311" s="5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40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7"/>
      <c r="JP311" s="1"/>
      <c r="JQ311" s="1"/>
      <c r="JR311" s="1"/>
      <c r="JS311" s="1"/>
      <c r="JT311" s="1"/>
      <c r="JU311" s="1"/>
      <c r="JV311" s="1"/>
      <c r="JW311" s="1"/>
      <c r="JX311" s="1"/>
      <c r="JY311" s="3"/>
      <c r="JZ311" s="1"/>
      <c r="KA311" s="1"/>
      <c r="KB311" s="1"/>
      <c r="KC311" s="1"/>
      <c r="KD311" s="1"/>
      <c r="KE311" s="1"/>
    </row>
    <row r="312" spans="1:291" x14ac:dyDescent="0.2">
      <c r="A312" s="196">
        <f t="shared" si="143"/>
        <v>42970</v>
      </c>
      <c r="B312" s="66">
        <f t="shared" si="134"/>
        <v>114861.20561403001</v>
      </c>
      <c r="C312" s="66">
        <f t="shared" si="157"/>
        <v>114054.86413046</v>
      </c>
      <c r="D312" s="77">
        <f t="shared" si="144"/>
        <v>4832.2700000000004</v>
      </c>
      <c r="E312" s="67">
        <f>VLOOKUP(A311,[1]Plan1!$DQ$117:$DS$314,3)</f>
        <v>4843.87</v>
      </c>
      <c r="F312" s="11">
        <f t="shared" si="145"/>
        <v>42942</v>
      </c>
      <c r="G312" s="73">
        <f t="shared" si="135"/>
        <v>2.4005281161854075E-3</v>
      </c>
      <c r="H312" s="11">
        <f t="shared" si="146"/>
        <v>42972</v>
      </c>
      <c r="I312" s="11">
        <f t="shared" si="136"/>
        <v>42972</v>
      </c>
      <c r="J312" s="1">
        <f t="shared" si="147"/>
        <v>23</v>
      </c>
      <c r="K312" s="1">
        <f t="shared" si="148"/>
        <v>21</v>
      </c>
      <c r="L312" s="66">
        <f t="shared" si="137"/>
        <v>1.00219155</v>
      </c>
      <c r="M312" s="70">
        <f t="shared" si="158"/>
        <v>0.99769996000000005</v>
      </c>
      <c r="N312" s="70">
        <f t="shared" si="152"/>
        <v>1.0193522293154758</v>
      </c>
      <c r="O312" s="66">
        <f t="shared" si="154"/>
        <v>1.0215861900000001</v>
      </c>
      <c r="P312" s="66">
        <f t="shared" si="138"/>
        <v>114304.82106794001</v>
      </c>
      <c r="Q312" s="74">
        <f t="shared" si="139"/>
        <v>0</v>
      </c>
      <c r="R312" s="75">
        <f t="shared" si="155"/>
        <v>0</v>
      </c>
      <c r="S312" s="66">
        <f t="shared" si="156"/>
        <v>0</v>
      </c>
      <c r="T312" s="10">
        <f t="shared" si="149"/>
        <v>0.06</v>
      </c>
      <c r="U312" s="74">
        <f t="shared" si="153"/>
        <v>21</v>
      </c>
      <c r="V312" s="74">
        <v>252</v>
      </c>
      <c r="W312" s="70">
        <f t="shared" si="140"/>
        <v>1.004867551</v>
      </c>
      <c r="X312" s="66">
        <f t="shared" si="141"/>
        <v>556.38454608999996</v>
      </c>
      <c r="Y312" s="66">
        <v>0</v>
      </c>
      <c r="Z312" s="67">
        <f t="shared" si="142"/>
        <v>0</v>
      </c>
      <c r="AA312" s="68" t="str">
        <f t="shared" si="150"/>
        <v>A+INCORP J=</v>
      </c>
      <c r="AB312" s="11">
        <f t="shared" si="151"/>
        <v>42972</v>
      </c>
      <c r="AC312" s="3"/>
      <c r="AD312" s="54"/>
      <c r="AE312" s="61">
        <v>41747</v>
      </c>
      <c r="AF312" s="23" t="s">
        <v>140</v>
      </c>
      <c r="AJ312" s="22"/>
      <c r="AK312" s="22"/>
      <c r="AL312" s="22"/>
      <c r="AM312" s="22"/>
      <c r="AN312" s="22"/>
      <c r="AO312" s="22"/>
      <c r="GG312" s="1"/>
      <c r="GH312" s="5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5"/>
      <c r="HA312" s="5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40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7"/>
      <c r="JP312" s="1"/>
      <c r="JQ312" s="1"/>
      <c r="JR312" s="1"/>
      <c r="JS312" s="1"/>
      <c r="JT312" s="1"/>
      <c r="JU312" s="1"/>
      <c r="JV312" s="1"/>
      <c r="JW312" s="1"/>
      <c r="JX312" s="1"/>
      <c r="JY312" s="3"/>
      <c r="JZ312" s="1"/>
      <c r="KA312" s="1"/>
      <c r="KB312" s="1"/>
      <c r="KC312" s="1"/>
      <c r="KD312" s="1"/>
      <c r="KE312" s="1"/>
    </row>
    <row r="313" spans="1:291" x14ac:dyDescent="0.2">
      <c r="A313" s="196">
        <f t="shared" si="143"/>
        <v>42971</v>
      </c>
      <c r="B313" s="66">
        <f t="shared" si="134"/>
        <v>114899.744765</v>
      </c>
      <c r="C313" s="66">
        <f t="shared" si="157"/>
        <v>114054.86413046</v>
      </c>
      <c r="D313" s="77">
        <f t="shared" si="144"/>
        <v>4832.2700000000004</v>
      </c>
      <c r="E313" s="67">
        <f>VLOOKUP(A312,[1]Plan1!$DQ$117:$DS$314,3)</f>
        <v>4843.87</v>
      </c>
      <c r="F313" s="11">
        <f t="shared" si="145"/>
        <v>42942</v>
      </c>
      <c r="G313" s="73">
        <f t="shared" si="135"/>
        <v>2.4005281161854075E-3</v>
      </c>
      <c r="H313" s="11">
        <f t="shared" si="146"/>
        <v>42972</v>
      </c>
      <c r="I313" s="11">
        <f t="shared" si="136"/>
        <v>42972</v>
      </c>
      <c r="J313" s="1">
        <f t="shared" si="147"/>
        <v>23</v>
      </c>
      <c r="K313" s="1">
        <f t="shared" si="148"/>
        <v>22</v>
      </c>
      <c r="L313" s="66">
        <f t="shared" si="137"/>
        <v>1.0022960299999999</v>
      </c>
      <c r="M313" s="70">
        <f t="shared" si="158"/>
        <v>0.99769996000000005</v>
      </c>
      <c r="N313" s="70">
        <f t="shared" si="152"/>
        <v>1.0193522293154758</v>
      </c>
      <c r="O313" s="66">
        <f t="shared" si="154"/>
        <v>1.0216926900000001</v>
      </c>
      <c r="P313" s="66">
        <f t="shared" si="138"/>
        <v>114316.73752014</v>
      </c>
      <c r="Q313" s="74">
        <f t="shared" si="139"/>
        <v>0</v>
      </c>
      <c r="R313" s="75">
        <f t="shared" si="155"/>
        <v>0</v>
      </c>
      <c r="S313" s="66">
        <f t="shared" si="156"/>
        <v>0</v>
      </c>
      <c r="T313" s="10">
        <f t="shared" si="149"/>
        <v>0.06</v>
      </c>
      <c r="U313" s="74">
        <f t="shared" si="153"/>
        <v>22</v>
      </c>
      <c r="V313" s="74">
        <v>252</v>
      </c>
      <c r="W313" s="70">
        <f t="shared" si="140"/>
        <v>1.005099929</v>
      </c>
      <c r="X313" s="66">
        <f t="shared" si="141"/>
        <v>583.00724486000001</v>
      </c>
      <c r="Y313" s="66">
        <v>0</v>
      </c>
      <c r="Z313" s="67">
        <f t="shared" si="142"/>
        <v>0</v>
      </c>
      <c r="AA313" s="68" t="str">
        <f t="shared" si="150"/>
        <v>A+INCORP J=</v>
      </c>
      <c r="AB313" s="11">
        <f t="shared" si="151"/>
        <v>42972</v>
      </c>
      <c r="AC313" s="3"/>
      <c r="AD313" s="54"/>
      <c r="AE313" s="61">
        <v>41750</v>
      </c>
      <c r="AF313" s="23" t="s">
        <v>125</v>
      </c>
      <c r="AJ313" s="22"/>
      <c r="AK313" s="22"/>
      <c r="AL313" s="22"/>
      <c r="AM313" s="22"/>
      <c r="AN313" s="22"/>
      <c r="AO313" s="22"/>
      <c r="GG313" s="1"/>
      <c r="GH313" s="5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5"/>
      <c r="HA313" s="5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40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7"/>
      <c r="JP313" s="1"/>
      <c r="JQ313" s="1"/>
      <c r="JR313" s="1"/>
      <c r="JS313" s="1"/>
      <c r="JT313" s="1"/>
      <c r="JU313" s="1"/>
      <c r="JV313" s="1"/>
      <c r="JW313" s="1"/>
      <c r="JX313" s="1"/>
      <c r="JY313" s="3"/>
      <c r="JZ313" s="1"/>
      <c r="KA313" s="1"/>
      <c r="KB313" s="1"/>
      <c r="KC313" s="1"/>
      <c r="KD313" s="1"/>
      <c r="KE313" s="1"/>
    </row>
    <row r="314" spans="1:291" x14ac:dyDescent="0.2">
      <c r="A314" s="196">
        <f t="shared" si="143"/>
        <v>42972</v>
      </c>
      <c r="B314" s="66">
        <f t="shared" si="134"/>
        <v>114938.29677460001</v>
      </c>
      <c r="C314" s="66">
        <f t="shared" si="157"/>
        <v>114054.86413046</v>
      </c>
      <c r="D314" s="77">
        <f t="shared" si="144"/>
        <v>4832.2700000000004</v>
      </c>
      <c r="E314" s="67">
        <f>VLOOKUP(A313,[1]Plan1!$DQ$117:$DS$314,3)</f>
        <v>4843.87</v>
      </c>
      <c r="F314" s="11">
        <f t="shared" si="145"/>
        <v>42942</v>
      </c>
      <c r="G314" s="73">
        <f t="shared" si="135"/>
        <v>2.4005281161854075E-3</v>
      </c>
      <c r="H314" s="11">
        <f t="shared" si="146"/>
        <v>43003</v>
      </c>
      <c r="I314" s="11">
        <f t="shared" si="136"/>
        <v>42972</v>
      </c>
      <c r="J314" s="1">
        <f t="shared" si="147"/>
        <v>23</v>
      </c>
      <c r="K314" s="1">
        <f t="shared" si="148"/>
        <v>23</v>
      </c>
      <c r="L314" s="66">
        <f t="shared" si="137"/>
        <v>1.0024005199999999</v>
      </c>
      <c r="M314" s="70">
        <f t="shared" si="158"/>
        <v>0.99769996000000005</v>
      </c>
      <c r="N314" s="70">
        <f t="shared" si="152"/>
        <v>1.0193522293154758</v>
      </c>
      <c r="O314" s="66">
        <f t="shared" si="154"/>
        <v>1.0217992</v>
      </c>
      <c r="P314" s="66">
        <f t="shared" si="138"/>
        <v>114328.6551129</v>
      </c>
      <c r="Q314" s="74">
        <f t="shared" si="139"/>
        <v>10</v>
      </c>
      <c r="R314" s="75">
        <f t="shared" si="155"/>
        <v>2.7295723191945589E-2</v>
      </c>
      <c r="S314" s="66">
        <f t="shared" si="156"/>
        <v>3113.21</v>
      </c>
      <c r="T314" s="10">
        <f t="shared" si="149"/>
        <v>0.06</v>
      </c>
      <c r="U314" s="74">
        <f t="shared" si="153"/>
        <v>23</v>
      </c>
      <c r="V314" s="74">
        <v>252</v>
      </c>
      <c r="W314" s="70">
        <f t="shared" si="140"/>
        <v>1.005332361</v>
      </c>
      <c r="X314" s="66">
        <f t="shared" si="141"/>
        <v>609.64166169999999</v>
      </c>
      <c r="Y314" s="66">
        <v>0</v>
      </c>
      <c r="Z314" s="67">
        <f t="shared" si="142"/>
        <v>3722.8516617</v>
      </c>
      <c r="AA314" s="68" t="str">
        <f t="shared" si="150"/>
        <v>A+INCORP J=</v>
      </c>
      <c r="AB314" s="11">
        <f t="shared" si="151"/>
        <v>42972</v>
      </c>
      <c r="AC314" s="3"/>
      <c r="AD314" s="54"/>
      <c r="AE314" s="61">
        <v>41760</v>
      </c>
      <c r="AF314" s="23" t="s">
        <v>132</v>
      </c>
      <c r="AJ314" s="22"/>
      <c r="AK314" s="22"/>
      <c r="AL314" s="22"/>
      <c r="AM314" s="22"/>
      <c r="AN314" s="22"/>
      <c r="AO314" s="22"/>
      <c r="GG314" s="1"/>
      <c r="GH314" s="5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5"/>
      <c r="HA314" s="5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40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7"/>
      <c r="JP314" s="1"/>
      <c r="JQ314" s="1"/>
      <c r="JR314" s="1"/>
      <c r="JS314" s="1"/>
      <c r="JT314" s="1"/>
      <c r="JU314" s="1"/>
      <c r="JV314" s="1"/>
      <c r="JW314" s="1"/>
      <c r="JX314" s="1"/>
      <c r="JY314" s="3"/>
      <c r="JZ314" s="1"/>
      <c r="KA314" s="1"/>
      <c r="KB314" s="1"/>
      <c r="KC314" s="1"/>
      <c r="KD314" s="1"/>
      <c r="KE314" s="1"/>
    </row>
    <row r="315" spans="1:291" x14ac:dyDescent="0.2">
      <c r="A315" s="196">
        <f t="shared" si="143"/>
        <v>42973</v>
      </c>
      <c r="B315" s="66">
        <f t="shared" si="134"/>
        <v>111861.55796069</v>
      </c>
      <c r="C315" s="66">
        <f t="shared" si="157"/>
        <v>111825.0867746</v>
      </c>
      <c r="D315" s="77">
        <f t="shared" si="144"/>
        <v>4843.87</v>
      </c>
      <c r="E315" s="67">
        <f>VLOOKUP(A314,[1]Plan1!$DQ$117:$DS$314,3)</f>
        <v>4853.07</v>
      </c>
      <c r="F315" s="11">
        <f t="shared" si="145"/>
        <v>42973</v>
      </c>
      <c r="G315" s="73">
        <f t="shared" si="135"/>
        <v>1.8993077848910023E-3</v>
      </c>
      <c r="H315" s="11">
        <f t="shared" si="146"/>
        <v>43003</v>
      </c>
      <c r="I315" s="11">
        <f t="shared" si="136"/>
        <v>43003</v>
      </c>
      <c r="J315" s="1">
        <f t="shared" si="147"/>
        <v>20</v>
      </c>
      <c r="K315" s="1">
        <f t="shared" si="148"/>
        <v>1</v>
      </c>
      <c r="L315" s="66">
        <f t="shared" si="137"/>
        <v>1.0000948700000001</v>
      </c>
      <c r="M315" s="70">
        <f t="shared" si="158"/>
        <v>1.0024005199999999</v>
      </c>
      <c r="N315" s="70">
        <f t="shared" si="152"/>
        <v>1.0217992047289921</v>
      </c>
      <c r="O315" s="66">
        <f t="shared" si="154"/>
        <v>1.02189614</v>
      </c>
      <c r="P315" s="66">
        <f t="shared" si="138"/>
        <v>111835.69562057999</v>
      </c>
      <c r="Q315" s="74">
        <f t="shared" si="139"/>
        <v>0</v>
      </c>
      <c r="R315" s="75">
        <f t="shared" si="155"/>
        <v>0</v>
      </c>
      <c r="S315" s="66">
        <f t="shared" si="156"/>
        <v>0</v>
      </c>
      <c r="T315" s="10">
        <f t="shared" si="149"/>
        <v>0.06</v>
      </c>
      <c r="U315" s="74">
        <f t="shared" si="153"/>
        <v>1</v>
      </c>
      <c r="V315" s="74">
        <v>252</v>
      </c>
      <c r="W315" s="70">
        <f t="shared" si="140"/>
        <v>1.0002312529999999</v>
      </c>
      <c r="X315" s="66">
        <f t="shared" si="141"/>
        <v>25.862340110000002</v>
      </c>
      <c r="Y315" s="66">
        <v>0</v>
      </c>
      <c r="Z315" s="67">
        <f t="shared" si="142"/>
        <v>0</v>
      </c>
      <c r="AA315" s="68" t="str">
        <f t="shared" si="150"/>
        <v>A+INCORP J=</v>
      </c>
      <c r="AB315" s="11">
        <f t="shared" si="151"/>
        <v>43003</v>
      </c>
      <c r="AC315" s="3"/>
      <c r="AD315" s="54"/>
      <c r="AE315" s="61">
        <v>41809</v>
      </c>
      <c r="AF315" s="23" t="s">
        <v>141</v>
      </c>
      <c r="AJ315" s="22"/>
      <c r="AK315" s="22"/>
      <c r="AL315" s="22"/>
      <c r="AM315" s="22"/>
      <c r="AN315" s="22"/>
      <c r="AO315" s="22"/>
      <c r="GG315" s="1"/>
      <c r="GH315" s="5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5"/>
      <c r="HA315" s="5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40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7"/>
      <c r="JP315" s="1"/>
      <c r="JQ315" s="1"/>
      <c r="JR315" s="1"/>
      <c r="JS315" s="1"/>
      <c r="JT315" s="1"/>
      <c r="JU315" s="1"/>
      <c r="JV315" s="1"/>
      <c r="JW315" s="1"/>
      <c r="JX315" s="1"/>
      <c r="JY315" s="3"/>
      <c r="JZ315" s="1"/>
      <c r="KA315" s="1"/>
      <c r="KB315" s="1"/>
      <c r="KC315" s="1"/>
      <c r="KD315" s="1"/>
      <c r="KE315" s="1"/>
    </row>
    <row r="316" spans="1:291" x14ac:dyDescent="0.2">
      <c r="A316" s="196">
        <f t="shared" si="143"/>
        <v>42974</v>
      </c>
      <c r="B316" s="66">
        <f t="shared" si="134"/>
        <v>111861.55796069</v>
      </c>
      <c r="C316" s="66">
        <f t="shared" si="157"/>
        <v>111825.0867746</v>
      </c>
      <c r="D316" s="77">
        <f t="shared" si="144"/>
        <v>4843.87</v>
      </c>
      <c r="E316" s="67">
        <f>VLOOKUP(A315,[1]Plan1!$DQ$117:$DS$314,3)</f>
        <v>4853.07</v>
      </c>
      <c r="F316" s="11">
        <f t="shared" si="145"/>
        <v>42973</v>
      </c>
      <c r="G316" s="73">
        <f t="shared" si="135"/>
        <v>1.8993077848910023E-3</v>
      </c>
      <c r="H316" s="11">
        <f t="shared" si="146"/>
        <v>43003</v>
      </c>
      <c r="I316" s="11">
        <f t="shared" si="136"/>
        <v>43003</v>
      </c>
      <c r="J316" s="1">
        <f t="shared" si="147"/>
        <v>20</v>
      </c>
      <c r="K316" s="1">
        <f t="shared" si="148"/>
        <v>1</v>
      </c>
      <c r="L316" s="66">
        <f t="shared" si="137"/>
        <v>1.0000948700000001</v>
      </c>
      <c r="M316" s="70">
        <f t="shared" si="158"/>
        <v>1.0024005199999999</v>
      </c>
      <c r="N316" s="70">
        <f t="shared" si="152"/>
        <v>1.0217992047289921</v>
      </c>
      <c r="O316" s="66">
        <f t="shared" si="154"/>
        <v>1.02189614</v>
      </c>
      <c r="P316" s="66">
        <f t="shared" si="138"/>
        <v>111835.69562057999</v>
      </c>
      <c r="Q316" s="74">
        <f t="shared" si="139"/>
        <v>0</v>
      </c>
      <c r="R316" s="75">
        <f t="shared" si="155"/>
        <v>0</v>
      </c>
      <c r="S316" s="66">
        <f t="shared" si="156"/>
        <v>0</v>
      </c>
      <c r="T316" s="10">
        <f t="shared" si="149"/>
        <v>0.06</v>
      </c>
      <c r="U316" s="74">
        <f t="shared" si="153"/>
        <v>1</v>
      </c>
      <c r="V316" s="74">
        <v>252</v>
      </c>
      <c r="W316" s="70">
        <f t="shared" si="140"/>
        <v>1.0002312529999999</v>
      </c>
      <c r="X316" s="66">
        <f t="shared" si="141"/>
        <v>25.862340110000002</v>
      </c>
      <c r="Y316" s="66">
        <v>0</v>
      </c>
      <c r="Z316" s="67">
        <f t="shared" si="142"/>
        <v>0</v>
      </c>
      <c r="AA316" s="68" t="str">
        <f t="shared" si="150"/>
        <v>A+INCORP J=</v>
      </c>
      <c r="AB316" s="11">
        <f t="shared" si="151"/>
        <v>43003</v>
      </c>
      <c r="AC316" s="3"/>
      <c r="AD316" s="54"/>
      <c r="AE316" s="61">
        <v>41998</v>
      </c>
      <c r="AF316" s="23" t="s">
        <v>137</v>
      </c>
      <c r="AJ316" s="22"/>
      <c r="AK316" s="22"/>
      <c r="AL316" s="22"/>
      <c r="AM316" s="22"/>
      <c r="AN316" s="22"/>
      <c r="AO316" s="22"/>
      <c r="GG316" s="1"/>
      <c r="GH316" s="5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5"/>
      <c r="HA316" s="5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40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7"/>
      <c r="JP316" s="1"/>
      <c r="JQ316" s="1"/>
      <c r="JR316" s="1"/>
      <c r="JS316" s="1"/>
      <c r="JT316" s="1"/>
      <c r="JU316" s="1"/>
      <c r="JV316" s="1"/>
      <c r="JW316" s="1"/>
      <c r="JX316" s="1"/>
      <c r="JY316" s="3"/>
      <c r="JZ316" s="1"/>
      <c r="KA316" s="1"/>
      <c r="KB316" s="1"/>
      <c r="KC316" s="1"/>
      <c r="KD316" s="1"/>
      <c r="KE316" s="1"/>
    </row>
    <row r="317" spans="1:291" x14ac:dyDescent="0.2">
      <c r="A317" s="196">
        <f t="shared" si="143"/>
        <v>42975</v>
      </c>
      <c r="B317" s="66">
        <f t="shared" si="134"/>
        <v>111861.55796069</v>
      </c>
      <c r="C317" s="66">
        <f t="shared" si="157"/>
        <v>111825.0867746</v>
      </c>
      <c r="D317" s="77">
        <f t="shared" si="144"/>
        <v>4843.87</v>
      </c>
      <c r="E317" s="67">
        <f>VLOOKUP(A316,[1]Plan1!$DQ$117:$DS$314,3)</f>
        <v>4853.07</v>
      </c>
      <c r="F317" s="11">
        <f t="shared" si="145"/>
        <v>42973</v>
      </c>
      <c r="G317" s="73">
        <f t="shared" si="135"/>
        <v>1.8993077848910023E-3</v>
      </c>
      <c r="H317" s="11">
        <f t="shared" si="146"/>
        <v>43003</v>
      </c>
      <c r="I317" s="11">
        <f t="shared" si="136"/>
        <v>43003</v>
      </c>
      <c r="J317" s="1">
        <f t="shared" si="147"/>
        <v>20</v>
      </c>
      <c r="K317" s="1">
        <f t="shared" si="148"/>
        <v>1</v>
      </c>
      <c r="L317" s="66">
        <f t="shared" si="137"/>
        <v>1.0000948700000001</v>
      </c>
      <c r="M317" s="70">
        <f t="shared" si="158"/>
        <v>1.0024005199999999</v>
      </c>
      <c r="N317" s="70">
        <f t="shared" si="152"/>
        <v>1.0217992047289921</v>
      </c>
      <c r="O317" s="66">
        <f t="shared" si="154"/>
        <v>1.02189614</v>
      </c>
      <c r="P317" s="66">
        <f t="shared" si="138"/>
        <v>111835.69562057999</v>
      </c>
      <c r="Q317" s="74">
        <f t="shared" si="139"/>
        <v>0</v>
      </c>
      <c r="R317" s="75">
        <f t="shared" si="155"/>
        <v>0</v>
      </c>
      <c r="S317" s="66">
        <f t="shared" si="156"/>
        <v>0</v>
      </c>
      <c r="T317" s="10">
        <f t="shared" si="149"/>
        <v>0.06</v>
      </c>
      <c r="U317" s="74">
        <f t="shared" si="153"/>
        <v>1</v>
      </c>
      <c r="V317" s="74">
        <v>252</v>
      </c>
      <c r="W317" s="70">
        <f t="shared" si="140"/>
        <v>1.0002312529999999</v>
      </c>
      <c r="X317" s="66">
        <f t="shared" si="141"/>
        <v>25.862340110000002</v>
      </c>
      <c r="Y317" s="66">
        <v>0</v>
      </c>
      <c r="Z317" s="67">
        <f t="shared" si="142"/>
        <v>0</v>
      </c>
      <c r="AA317" s="68" t="str">
        <f t="shared" si="150"/>
        <v>A+INCORP J=</v>
      </c>
      <c r="AB317" s="11">
        <f t="shared" si="151"/>
        <v>43003</v>
      </c>
      <c r="AC317" s="3"/>
      <c r="AD317" s="54"/>
      <c r="AE317" s="61">
        <v>42005</v>
      </c>
      <c r="AF317" s="23" t="s">
        <v>139</v>
      </c>
      <c r="AJ317" s="22"/>
      <c r="AK317" s="22"/>
      <c r="AL317" s="22"/>
      <c r="AM317" s="22"/>
      <c r="AN317" s="22"/>
      <c r="AO317" s="22"/>
      <c r="GG317" s="1"/>
      <c r="GH317" s="5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5"/>
      <c r="HA317" s="5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40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7"/>
      <c r="JP317" s="1"/>
      <c r="JQ317" s="1"/>
      <c r="JR317" s="1"/>
      <c r="JS317" s="1"/>
      <c r="JT317" s="1"/>
      <c r="JU317" s="1"/>
      <c r="JV317" s="1"/>
      <c r="JW317" s="1"/>
      <c r="JX317" s="1"/>
      <c r="JY317" s="3"/>
      <c r="JZ317" s="1"/>
      <c r="KA317" s="1"/>
      <c r="KB317" s="1"/>
      <c r="KC317" s="1"/>
      <c r="KD317" s="1"/>
      <c r="KE317" s="1"/>
    </row>
    <row r="318" spans="1:291" x14ac:dyDescent="0.2">
      <c r="A318" s="196">
        <f t="shared" si="143"/>
        <v>42976</v>
      </c>
      <c r="B318" s="66">
        <f t="shared" si="134"/>
        <v>111898.04221884001</v>
      </c>
      <c r="C318" s="66">
        <f t="shared" si="157"/>
        <v>111825.0867746</v>
      </c>
      <c r="D318" s="77">
        <f t="shared" si="144"/>
        <v>4843.87</v>
      </c>
      <c r="E318" s="67">
        <f>VLOOKUP(A317,[1]Plan1!$DQ$117:$DS$314,3)</f>
        <v>4853.07</v>
      </c>
      <c r="F318" s="11">
        <f t="shared" si="145"/>
        <v>42973</v>
      </c>
      <c r="G318" s="73">
        <f t="shared" si="135"/>
        <v>1.8993077848910023E-3</v>
      </c>
      <c r="H318" s="11">
        <f t="shared" si="146"/>
        <v>43003</v>
      </c>
      <c r="I318" s="11">
        <f t="shared" si="136"/>
        <v>43003</v>
      </c>
      <c r="J318" s="1">
        <f t="shared" si="147"/>
        <v>20</v>
      </c>
      <c r="K318" s="1">
        <f t="shared" si="148"/>
        <v>2</v>
      </c>
      <c r="L318" s="66">
        <f t="shared" si="137"/>
        <v>1.00018976</v>
      </c>
      <c r="M318" s="70">
        <f t="shared" si="158"/>
        <v>1.0024005199999999</v>
      </c>
      <c r="N318" s="70">
        <f t="shared" si="152"/>
        <v>1.0217992047289921</v>
      </c>
      <c r="O318" s="66">
        <f t="shared" si="154"/>
        <v>1.0219931</v>
      </c>
      <c r="P318" s="66">
        <f t="shared" si="138"/>
        <v>111846.30670306001</v>
      </c>
      <c r="Q318" s="74">
        <f t="shared" si="139"/>
        <v>0</v>
      </c>
      <c r="R318" s="75">
        <f t="shared" si="155"/>
        <v>0</v>
      </c>
      <c r="S318" s="66">
        <f t="shared" si="156"/>
        <v>0</v>
      </c>
      <c r="T318" s="10">
        <f t="shared" si="149"/>
        <v>0.06</v>
      </c>
      <c r="U318" s="74">
        <f t="shared" si="153"/>
        <v>2</v>
      </c>
      <c r="V318" s="74">
        <v>252</v>
      </c>
      <c r="W318" s="70">
        <f t="shared" si="140"/>
        <v>1.000462559</v>
      </c>
      <c r="X318" s="66">
        <f t="shared" si="141"/>
        <v>51.73551578</v>
      </c>
      <c r="Y318" s="66">
        <v>0</v>
      </c>
      <c r="Z318" s="67">
        <f t="shared" si="142"/>
        <v>0</v>
      </c>
      <c r="AA318" s="68" t="str">
        <f t="shared" si="150"/>
        <v>A+INCORP J=</v>
      </c>
      <c r="AB318" s="11">
        <f t="shared" si="151"/>
        <v>43003</v>
      </c>
      <c r="AC318" s="3"/>
      <c r="AD318" s="54"/>
      <c r="AE318" s="61">
        <v>42051</v>
      </c>
      <c r="AF318" s="23" t="s">
        <v>123</v>
      </c>
      <c r="AJ318" s="22"/>
      <c r="AK318" s="22"/>
      <c r="AL318" s="22"/>
      <c r="AM318" s="22"/>
      <c r="AN318" s="22"/>
      <c r="AO318" s="22"/>
      <c r="GG318" s="1"/>
      <c r="GH318" s="5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5"/>
      <c r="HA318" s="5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40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7"/>
      <c r="JP318" s="1"/>
      <c r="JQ318" s="1"/>
      <c r="JR318" s="1"/>
      <c r="JS318" s="1"/>
      <c r="JT318" s="1"/>
      <c r="JU318" s="1"/>
      <c r="JV318" s="1"/>
      <c r="JW318" s="1"/>
      <c r="JX318" s="1"/>
      <c r="JY318" s="3"/>
      <c r="JZ318" s="1"/>
      <c r="KA318" s="1"/>
      <c r="KB318" s="1"/>
      <c r="KC318" s="1"/>
      <c r="KD318" s="1"/>
      <c r="KE318" s="1"/>
    </row>
    <row r="319" spans="1:291" x14ac:dyDescent="0.2">
      <c r="A319" s="196">
        <f t="shared" si="143"/>
        <v>42977</v>
      </c>
      <c r="B319" s="66">
        <f t="shared" si="134"/>
        <v>111934.53843325001</v>
      </c>
      <c r="C319" s="66">
        <f t="shared" si="157"/>
        <v>111825.0867746</v>
      </c>
      <c r="D319" s="77">
        <f t="shared" si="144"/>
        <v>4843.87</v>
      </c>
      <c r="E319" s="67">
        <f>VLOOKUP(A318,[1]Plan1!$DQ$117:$DS$314,3)</f>
        <v>4853.07</v>
      </c>
      <c r="F319" s="11">
        <f t="shared" si="145"/>
        <v>42973</v>
      </c>
      <c r="G319" s="73">
        <f t="shared" si="135"/>
        <v>1.8993077848910023E-3</v>
      </c>
      <c r="H319" s="11">
        <f t="shared" si="146"/>
        <v>43003</v>
      </c>
      <c r="I319" s="11">
        <f t="shared" si="136"/>
        <v>43003</v>
      </c>
      <c r="J319" s="1">
        <f t="shared" si="147"/>
        <v>20</v>
      </c>
      <c r="K319" s="1">
        <f t="shared" si="148"/>
        <v>3</v>
      </c>
      <c r="L319" s="66">
        <f t="shared" si="137"/>
        <v>1.0002846599999999</v>
      </c>
      <c r="M319" s="70">
        <f t="shared" si="158"/>
        <v>1.0024005199999999</v>
      </c>
      <c r="N319" s="70">
        <f t="shared" si="152"/>
        <v>1.0217992047289921</v>
      </c>
      <c r="O319" s="66">
        <f t="shared" si="154"/>
        <v>1.02209007</v>
      </c>
      <c r="P319" s="66">
        <f t="shared" si="138"/>
        <v>111856.9189038</v>
      </c>
      <c r="Q319" s="74">
        <f t="shared" si="139"/>
        <v>0</v>
      </c>
      <c r="R319" s="75">
        <f t="shared" si="155"/>
        <v>0</v>
      </c>
      <c r="S319" s="66">
        <f t="shared" si="156"/>
        <v>0</v>
      </c>
      <c r="T319" s="10">
        <f t="shared" si="149"/>
        <v>0.06</v>
      </c>
      <c r="U319" s="74">
        <f t="shared" si="153"/>
        <v>3</v>
      </c>
      <c r="V319" s="74">
        <v>252</v>
      </c>
      <c r="W319" s="70">
        <f t="shared" si="140"/>
        <v>1.0006939180000001</v>
      </c>
      <c r="X319" s="66">
        <f t="shared" si="141"/>
        <v>77.619529450000002</v>
      </c>
      <c r="Y319" s="66">
        <v>0</v>
      </c>
      <c r="Z319" s="67">
        <f t="shared" si="142"/>
        <v>0</v>
      </c>
      <c r="AA319" s="68" t="str">
        <f t="shared" si="150"/>
        <v>A+INCORP J=</v>
      </c>
      <c r="AB319" s="11">
        <f t="shared" si="151"/>
        <v>43003</v>
      </c>
      <c r="AC319" s="3"/>
      <c r="AD319" s="54"/>
      <c r="AE319" s="61">
        <v>42052</v>
      </c>
      <c r="AF319" s="23" t="s">
        <v>123</v>
      </c>
      <c r="AJ319" s="22"/>
      <c r="AK319" s="22"/>
      <c r="AL319" s="22"/>
      <c r="AM319" s="22"/>
      <c r="AN319" s="22"/>
      <c r="AO319" s="22"/>
      <c r="GG319" s="1"/>
      <c r="GH319" s="5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5"/>
      <c r="HA319" s="5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40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7"/>
      <c r="JP319" s="1"/>
      <c r="JQ319" s="1"/>
      <c r="JR319" s="1"/>
      <c r="JS319" s="1"/>
      <c r="JT319" s="1"/>
      <c r="JU319" s="1"/>
      <c r="JV319" s="1"/>
      <c r="JW319" s="1"/>
      <c r="JX319" s="1"/>
      <c r="JY319" s="3"/>
      <c r="JZ319" s="1"/>
      <c r="KA319" s="1"/>
      <c r="KB319" s="1"/>
      <c r="KC319" s="1"/>
      <c r="KD319" s="1"/>
      <c r="KE319" s="1"/>
    </row>
    <row r="320" spans="1:291" x14ac:dyDescent="0.2">
      <c r="A320" s="196">
        <f t="shared" si="143"/>
        <v>42978</v>
      </c>
      <c r="B320" s="66">
        <f t="shared" si="134"/>
        <v>111971.04671823001</v>
      </c>
      <c r="C320" s="66">
        <f t="shared" si="157"/>
        <v>111825.0867746</v>
      </c>
      <c r="D320" s="77">
        <f t="shared" si="144"/>
        <v>4843.87</v>
      </c>
      <c r="E320" s="67">
        <f>VLOOKUP(A319,[1]Plan1!$DQ$117:$DS$314,3)</f>
        <v>4853.07</v>
      </c>
      <c r="F320" s="11">
        <f t="shared" si="145"/>
        <v>42973</v>
      </c>
      <c r="G320" s="73">
        <f t="shared" si="135"/>
        <v>1.8993077848910023E-3</v>
      </c>
      <c r="H320" s="11">
        <f t="shared" si="146"/>
        <v>43003</v>
      </c>
      <c r="I320" s="11">
        <f t="shared" si="136"/>
        <v>43003</v>
      </c>
      <c r="J320" s="1">
        <f t="shared" si="147"/>
        <v>20</v>
      </c>
      <c r="K320" s="1">
        <f t="shared" si="148"/>
        <v>4</v>
      </c>
      <c r="L320" s="66">
        <f t="shared" si="137"/>
        <v>1.00037957</v>
      </c>
      <c r="M320" s="70">
        <f t="shared" si="158"/>
        <v>1.0024005199999999</v>
      </c>
      <c r="N320" s="70">
        <f t="shared" si="152"/>
        <v>1.0217992047289921</v>
      </c>
      <c r="O320" s="66">
        <f t="shared" si="154"/>
        <v>1.0221870399999999</v>
      </c>
      <c r="P320" s="66">
        <f t="shared" si="138"/>
        <v>111867.53222278001</v>
      </c>
      <c r="Q320" s="74">
        <f t="shared" si="139"/>
        <v>0</v>
      </c>
      <c r="R320" s="75">
        <f t="shared" si="155"/>
        <v>0</v>
      </c>
      <c r="S320" s="66">
        <f t="shared" si="156"/>
        <v>0</v>
      </c>
      <c r="T320" s="10">
        <f t="shared" si="149"/>
        <v>0.06</v>
      </c>
      <c r="U320" s="74">
        <f t="shared" si="153"/>
        <v>4</v>
      </c>
      <c r="V320" s="74">
        <v>252</v>
      </c>
      <c r="W320" s="70">
        <f t="shared" si="140"/>
        <v>1.0009253309999999</v>
      </c>
      <c r="X320" s="66">
        <f t="shared" si="141"/>
        <v>103.51449545</v>
      </c>
      <c r="Y320" s="66">
        <v>0</v>
      </c>
      <c r="Z320" s="67">
        <f t="shared" si="142"/>
        <v>0</v>
      </c>
      <c r="AA320" s="68" t="str">
        <f t="shared" si="150"/>
        <v>A+INCORP J=</v>
      </c>
      <c r="AB320" s="11">
        <f t="shared" si="151"/>
        <v>43003</v>
      </c>
      <c r="AC320" s="3"/>
      <c r="AD320" s="54"/>
      <c r="AE320" s="61">
        <v>42097</v>
      </c>
      <c r="AF320" s="23" t="s">
        <v>140</v>
      </c>
      <c r="AJ320" s="22"/>
      <c r="AK320" s="22"/>
      <c r="AL320" s="22"/>
      <c r="AM320" s="22"/>
      <c r="AN320" s="22"/>
      <c r="AO320" s="22"/>
      <c r="GG320" s="1"/>
      <c r="GH320" s="5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5"/>
      <c r="HA320" s="5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40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7"/>
      <c r="JP320" s="1"/>
      <c r="JQ320" s="1"/>
      <c r="JR320" s="1"/>
      <c r="JS320" s="1"/>
      <c r="JT320" s="1"/>
      <c r="JU320" s="1"/>
      <c r="JV320" s="1"/>
      <c r="JW320" s="1"/>
      <c r="JX320" s="1"/>
      <c r="JY320" s="3"/>
      <c r="JZ320" s="1"/>
      <c r="KA320" s="1"/>
      <c r="KB320" s="1"/>
      <c r="KC320" s="1"/>
      <c r="KD320" s="1"/>
      <c r="KE320" s="1"/>
    </row>
    <row r="321" spans="1:291" x14ac:dyDescent="0.2">
      <c r="A321" s="196">
        <f t="shared" si="143"/>
        <v>42979</v>
      </c>
      <c r="B321" s="66">
        <f t="shared" si="134"/>
        <v>112007.56595677001</v>
      </c>
      <c r="C321" s="66">
        <f t="shared" si="157"/>
        <v>111825.0867746</v>
      </c>
      <c r="D321" s="77">
        <f t="shared" si="144"/>
        <v>4843.87</v>
      </c>
      <c r="E321" s="67">
        <f>VLOOKUP(A320,[1]Plan1!$DQ$117:$DS$314,3)</f>
        <v>4853.07</v>
      </c>
      <c r="F321" s="11">
        <f t="shared" si="145"/>
        <v>42973</v>
      </c>
      <c r="G321" s="73">
        <f t="shared" si="135"/>
        <v>1.8993077848910023E-3</v>
      </c>
      <c r="H321" s="11">
        <f t="shared" si="146"/>
        <v>43003</v>
      </c>
      <c r="I321" s="11">
        <f t="shared" si="136"/>
        <v>43003</v>
      </c>
      <c r="J321" s="1">
        <f t="shared" si="147"/>
        <v>20</v>
      </c>
      <c r="K321" s="1">
        <f t="shared" si="148"/>
        <v>5</v>
      </c>
      <c r="L321" s="66">
        <f t="shared" si="137"/>
        <v>1.0004744800000001</v>
      </c>
      <c r="M321" s="70">
        <f t="shared" si="158"/>
        <v>1.0024005199999999</v>
      </c>
      <c r="N321" s="70">
        <f t="shared" si="152"/>
        <v>1.0217992047289921</v>
      </c>
      <c r="O321" s="66">
        <f t="shared" si="154"/>
        <v>1.0222840200000001</v>
      </c>
      <c r="P321" s="66">
        <f t="shared" si="138"/>
        <v>111878.14554177001</v>
      </c>
      <c r="Q321" s="74">
        <f t="shared" si="139"/>
        <v>0</v>
      </c>
      <c r="R321" s="75">
        <f t="shared" si="155"/>
        <v>0</v>
      </c>
      <c r="S321" s="66">
        <f t="shared" si="156"/>
        <v>0</v>
      </c>
      <c r="T321" s="10">
        <f t="shared" si="149"/>
        <v>0.06</v>
      </c>
      <c r="U321" s="74">
        <f t="shared" si="153"/>
        <v>5</v>
      </c>
      <c r="V321" s="74">
        <v>252</v>
      </c>
      <c r="W321" s="70">
        <f t="shared" si="140"/>
        <v>1.001156798</v>
      </c>
      <c r="X321" s="66">
        <f t="shared" si="141"/>
        <v>129.42041499999999</v>
      </c>
      <c r="Y321" s="66">
        <v>0</v>
      </c>
      <c r="Z321" s="67">
        <f t="shared" si="142"/>
        <v>0</v>
      </c>
      <c r="AA321" s="68" t="str">
        <f t="shared" si="150"/>
        <v>A+INCORP J=</v>
      </c>
      <c r="AB321" s="11">
        <f t="shared" si="151"/>
        <v>43003</v>
      </c>
      <c r="AC321" s="3"/>
      <c r="AD321" s="54"/>
      <c r="AE321" s="61">
        <v>42115</v>
      </c>
      <c r="AF321" s="23" t="s">
        <v>125</v>
      </c>
      <c r="AJ321" s="22"/>
      <c r="AK321" s="22"/>
      <c r="AL321" s="22"/>
      <c r="AM321" s="22"/>
      <c r="AN321" s="22"/>
      <c r="AO321" s="22"/>
      <c r="GG321" s="1"/>
      <c r="GH321" s="5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5"/>
      <c r="HA321" s="5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40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7"/>
      <c r="JP321" s="1"/>
      <c r="JQ321" s="1"/>
      <c r="JR321" s="1"/>
      <c r="JS321" s="1"/>
      <c r="JT321" s="1"/>
      <c r="JU321" s="1"/>
      <c r="JV321" s="1"/>
      <c r="JW321" s="1"/>
      <c r="JX321" s="1"/>
      <c r="JY321" s="3"/>
      <c r="JZ321" s="1"/>
      <c r="KA321" s="1"/>
      <c r="KB321" s="1"/>
      <c r="KC321" s="1"/>
      <c r="KD321" s="1"/>
      <c r="KE321" s="1"/>
    </row>
    <row r="322" spans="1:291" x14ac:dyDescent="0.2">
      <c r="A322" s="196">
        <f t="shared" si="143"/>
        <v>42980</v>
      </c>
      <c r="B322" s="66">
        <f t="shared" si="134"/>
        <v>112044.09827828</v>
      </c>
      <c r="C322" s="66">
        <f t="shared" si="157"/>
        <v>111825.0867746</v>
      </c>
      <c r="D322" s="77">
        <f t="shared" si="144"/>
        <v>4843.87</v>
      </c>
      <c r="E322" s="67">
        <f>VLOOKUP(A321,[1]Plan1!$DQ$117:$DS$314,3)</f>
        <v>4853.07</v>
      </c>
      <c r="F322" s="11">
        <f t="shared" si="145"/>
        <v>42973</v>
      </c>
      <c r="G322" s="73">
        <f t="shared" si="135"/>
        <v>1.8993077848910023E-3</v>
      </c>
      <c r="H322" s="11">
        <f t="shared" si="146"/>
        <v>43003</v>
      </c>
      <c r="I322" s="11">
        <f t="shared" si="136"/>
        <v>43003</v>
      </c>
      <c r="J322" s="1">
        <f t="shared" si="147"/>
        <v>20</v>
      </c>
      <c r="K322" s="1">
        <f t="shared" si="148"/>
        <v>6</v>
      </c>
      <c r="L322" s="66">
        <f t="shared" si="137"/>
        <v>1.00056941</v>
      </c>
      <c r="M322" s="70">
        <f t="shared" si="158"/>
        <v>1.0024005199999999</v>
      </c>
      <c r="N322" s="70">
        <f t="shared" si="152"/>
        <v>1.0217992047289921</v>
      </c>
      <c r="O322" s="66">
        <f t="shared" si="154"/>
        <v>1.0223810200000001</v>
      </c>
      <c r="P322" s="66">
        <f t="shared" si="138"/>
        <v>111888.76109725999</v>
      </c>
      <c r="Q322" s="74">
        <f t="shared" si="139"/>
        <v>0</v>
      </c>
      <c r="R322" s="75">
        <f t="shared" si="155"/>
        <v>0</v>
      </c>
      <c r="S322" s="66">
        <f t="shared" si="156"/>
        <v>0</v>
      </c>
      <c r="T322" s="10">
        <f t="shared" si="149"/>
        <v>0.06</v>
      </c>
      <c r="U322" s="74">
        <f t="shared" si="153"/>
        <v>6</v>
      </c>
      <c r="V322" s="74">
        <v>252</v>
      </c>
      <c r="W322" s="70">
        <f t="shared" si="140"/>
        <v>1.0013883180000001</v>
      </c>
      <c r="X322" s="66">
        <f t="shared" si="141"/>
        <v>155.33718102</v>
      </c>
      <c r="Y322" s="66">
        <v>0</v>
      </c>
      <c r="Z322" s="67">
        <f t="shared" si="142"/>
        <v>0</v>
      </c>
      <c r="AA322" s="68" t="str">
        <f t="shared" si="150"/>
        <v>A+INCORP J=</v>
      </c>
      <c r="AB322" s="11">
        <f t="shared" si="151"/>
        <v>43003</v>
      </c>
      <c r="AC322" s="3"/>
      <c r="AD322" s="54"/>
      <c r="AE322" s="61">
        <v>42125</v>
      </c>
      <c r="AF322" s="23" t="s">
        <v>142</v>
      </c>
      <c r="AJ322" s="22"/>
      <c r="AK322" s="22"/>
      <c r="AL322" s="22"/>
      <c r="AM322" s="22"/>
      <c r="AN322" s="22"/>
      <c r="AO322" s="22"/>
      <c r="GG322" s="1"/>
      <c r="GH322" s="5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5"/>
      <c r="HA322" s="5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40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7"/>
      <c r="JP322" s="1"/>
      <c r="JQ322" s="1"/>
      <c r="JR322" s="1"/>
      <c r="JS322" s="1"/>
      <c r="JT322" s="1"/>
      <c r="JU322" s="1"/>
      <c r="JV322" s="1"/>
      <c r="JW322" s="1"/>
      <c r="JX322" s="1"/>
      <c r="JY322" s="3"/>
      <c r="JZ322" s="1"/>
      <c r="KA322" s="1"/>
      <c r="KB322" s="1"/>
      <c r="KC322" s="1"/>
      <c r="KD322" s="1"/>
      <c r="KE322" s="1"/>
    </row>
    <row r="323" spans="1:291" x14ac:dyDescent="0.2">
      <c r="A323" s="196">
        <f t="shared" si="143"/>
        <v>42981</v>
      </c>
      <c r="B323" s="66">
        <f t="shared" si="134"/>
        <v>112044.09827828</v>
      </c>
      <c r="C323" s="66">
        <f t="shared" si="157"/>
        <v>111825.0867746</v>
      </c>
      <c r="D323" s="77">
        <f t="shared" si="144"/>
        <v>4843.87</v>
      </c>
      <c r="E323" s="67">
        <f>VLOOKUP(A322,[1]Plan1!$DQ$117:$DS$314,3)</f>
        <v>4853.07</v>
      </c>
      <c r="F323" s="11">
        <f t="shared" si="145"/>
        <v>42973</v>
      </c>
      <c r="G323" s="73">
        <f t="shared" si="135"/>
        <v>1.8993077848910023E-3</v>
      </c>
      <c r="H323" s="11">
        <f t="shared" si="146"/>
        <v>43003</v>
      </c>
      <c r="I323" s="11">
        <f t="shared" si="136"/>
        <v>43003</v>
      </c>
      <c r="J323" s="1">
        <f t="shared" si="147"/>
        <v>20</v>
      </c>
      <c r="K323" s="1">
        <f t="shared" si="148"/>
        <v>6</v>
      </c>
      <c r="L323" s="66">
        <f t="shared" si="137"/>
        <v>1.00056941</v>
      </c>
      <c r="M323" s="70">
        <f t="shared" si="158"/>
        <v>1.0024005199999999</v>
      </c>
      <c r="N323" s="70">
        <f t="shared" si="152"/>
        <v>1.0217992047289921</v>
      </c>
      <c r="O323" s="66">
        <f t="shared" si="154"/>
        <v>1.0223810200000001</v>
      </c>
      <c r="P323" s="66">
        <f t="shared" si="138"/>
        <v>111888.76109725999</v>
      </c>
      <c r="Q323" s="74">
        <f t="shared" si="139"/>
        <v>0</v>
      </c>
      <c r="R323" s="75">
        <f t="shared" si="155"/>
        <v>0</v>
      </c>
      <c r="S323" s="66">
        <f t="shared" si="156"/>
        <v>0</v>
      </c>
      <c r="T323" s="10">
        <f t="shared" si="149"/>
        <v>0.06</v>
      </c>
      <c r="U323" s="74">
        <f t="shared" si="153"/>
        <v>6</v>
      </c>
      <c r="V323" s="74">
        <v>252</v>
      </c>
      <c r="W323" s="70">
        <f t="shared" si="140"/>
        <v>1.0013883180000001</v>
      </c>
      <c r="X323" s="66">
        <f t="shared" si="141"/>
        <v>155.33718102</v>
      </c>
      <c r="Y323" s="66">
        <v>0</v>
      </c>
      <c r="Z323" s="67">
        <f t="shared" si="142"/>
        <v>0</v>
      </c>
      <c r="AA323" s="68" t="str">
        <f t="shared" si="150"/>
        <v>A+INCORP J=</v>
      </c>
      <c r="AB323" s="11">
        <f t="shared" si="151"/>
        <v>43003</v>
      </c>
      <c r="AC323" s="3"/>
      <c r="AD323" s="54"/>
      <c r="AE323" s="61">
        <v>42159</v>
      </c>
      <c r="AF323" s="23" t="s">
        <v>141</v>
      </c>
      <c r="AJ323" s="22"/>
      <c r="AK323" s="22"/>
      <c r="AL323" s="22"/>
      <c r="AM323" s="22"/>
      <c r="AN323" s="22"/>
      <c r="AO323" s="22"/>
      <c r="GG323" s="1"/>
      <c r="GH323" s="5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5"/>
      <c r="HA323" s="5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40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7"/>
      <c r="JP323" s="1"/>
      <c r="JQ323" s="1"/>
      <c r="JR323" s="1"/>
      <c r="JS323" s="1"/>
      <c r="JT323" s="1"/>
      <c r="JU323" s="1"/>
      <c r="JV323" s="1"/>
      <c r="JW323" s="1"/>
      <c r="JX323" s="1"/>
      <c r="JY323" s="3"/>
      <c r="JZ323" s="1"/>
      <c r="KA323" s="1"/>
      <c r="KB323" s="1"/>
      <c r="KC323" s="1"/>
      <c r="KD323" s="1"/>
      <c r="KE323" s="1"/>
    </row>
    <row r="324" spans="1:291" x14ac:dyDescent="0.2">
      <c r="A324" s="196">
        <f t="shared" si="143"/>
        <v>42982</v>
      </c>
      <c r="B324" s="66">
        <f t="shared" si="134"/>
        <v>112044.09827828</v>
      </c>
      <c r="C324" s="66">
        <f t="shared" si="157"/>
        <v>111825.0867746</v>
      </c>
      <c r="D324" s="77">
        <f t="shared" si="144"/>
        <v>4843.87</v>
      </c>
      <c r="E324" s="67">
        <f>VLOOKUP(A323,[1]Plan1!$DQ$117:$DS$314,3)</f>
        <v>4853.07</v>
      </c>
      <c r="F324" s="11">
        <f t="shared" si="145"/>
        <v>42973</v>
      </c>
      <c r="G324" s="73">
        <f t="shared" si="135"/>
        <v>1.8993077848910023E-3</v>
      </c>
      <c r="H324" s="11">
        <f t="shared" si="146"/>
        <v>43003</v>
      </c>
      <c r="I324" s="11">
        <f t="shared" si="136"/>
        <v>43003</v>
      </c>
      <c r="J324" s="1">
        <f t="shared" si="147"/>
        <v>20</v>
      </c>
      <c r="K324" s="1">
        <f t="shared" si="148"/>
        <v>6</v>
      </c>
      <c r="L324" s="66">
        <f t="shared" si="137"/>
        <v>1.00056941</v>
      </c>
      <c r="M324" s="70">
        <f t="shared" si="158"/>
        <v>1.0024005199999999</v>
      </c>
      <c r="N324" s="70">
        <f t="shared" si="152"/>
        <v>1.0217992047289921</v>
      </c>
      <c r="O324" s="66">
        <f t="shared" si="154"/>
        <v>1.0223810200000001</v>
      </c>
      <c r="P324" s="66">
        <f t="shared" si="138"/>
        <v>111888.76109725999</v>
      </c>
      <c r="Q324" s="74">
        <f t="shared" si="139"/>
        <v>0</v>
      </c>
      <c r="R324" s="75">
        <f t="shared" si="155"/>
        <v>0</v>
      </c>
      <c r="S324" s="66">
        <f t="shared" si="156"/>
        <v>0</v>
      </c>
      <c r="T324" s="10">
        <f t="shared" si="149"/>
        <v>0.06</v>
      </c>
      <c r="U324" s="74">
        <f t="shared" si="153"/>
        <v>6</v>
      </c>
      <c r="V324" s="74">
        <v>252</v>
      </c>
      <c r="W324" s="70">
        <f t="shared" si="140"/>
        <v>1.0013883180000001</v>
      </c>
      <c r="X324" s="66">
        <f t="shared" si="141"/>
        <v>155.33718102</v>
      </c>
      <c r="Y324" s="66">
        <v>0</v>
      </c>
      <c r="Z324" s="67">
        <f t="shared" si="142"/>
        <v>0</v>
      </c>
      <c r="AA324" s="68" t="str">
        <f t="shared" si="150"/>
        <v>A+INCORP J=</v>
      </c>
      <c r="AB324" s="11">
        <f t="shared" si="151"/>
        <v>43003</v>
      </c>
      <c r="AC324" s="3"/>
      <c r="AD324" s="54"/>
      <c r="AE324" s="61">
        <v>42254</v>
      </c>
      <c r="AF324" s="23" t="s">
        <v>143</v>
      </c>
      <c r="AI324" s="1"/>
      <c r="AJ324" s="22"/>
      <c r="AK324" s="22"/>
      <c r="AL324" s="22"/>
      <c r="AM324" s="22"/>
      <c r="AN324" s="22"/>
      <c r="AO324" s="22"/>
      <c r="GG324" s="1"/>
      <c r="GH324" s="5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5"/>
      <c r="HA324" s="5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40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7"/>
      <c r="JP324" s="1"/>
      <c r="JQ324" s="1"/>
      <c r="JR324" s="1"/>
      <c r="JS324" s="1"/>
      <c r="JT324" s="1"/>
      <c r="JU324" s="1"/>
      <c r="JV324" s="1"/>
      <c r="JW324" s="1"/>
      <c r="JX324" s="1"/>
      <c r="JY324" s="3"/>
      <c r="JZ324" s="1"/>
      <c r="KA324" s="1"/>
      <c r="KB324" s="1"/>
      <c r="KC324" s="1"/>
      <c r="KD324" s="1"/>
      <c r="KE324" s="1"/>
    </row>
    <row r="325" spans="1:291" x14ac:dyDescent="0.2">
      <c r="A325" s="196">
        <f t="shared" si="143"/>
        <v>42983</v>
      </c>
      <c r="B325" s="66">
        <f t="shared" si="134"/>
        <v>112080.64144588</v>
      </c>
      <c r="C325" s="66">
        <f t="shared" si="157"/>
        <v>111825.0867746</v>
      </c>
      <c r="D325" s="77">
        <f t="shared" si="144"/>
        <v>4843.87</v>
      </c>
      <c r="E325" s="67">
        <f>VLOOKUP(A324,[1]Plan1!$DQ$117:$DS$314,3)</f>
        <v>4853.07</v>
      </c>
      <c r="F325" s="11">
        <f t="shared" si="145"/>
        <v>42973</v>
      </c>
      <c r="G325" s="73">
        <f t="shared" si="135"/>
        <v>1.8993077848910023E-3</v>
      </c>
      <c r="H325" s="11">
        <f t="shared" si="146"/>
        <v>43003</v>
      </c>
      <c r="I325" s="11">
        <f t="shared" si="136"/>
        <v>43003</v>
      </c>
      <c r="J325" s="1">
        <f t="shared" si="147"/>
        <v>20</v>
      </c>
      <c r="K325" s="1">
        <f t="shared" si="148"/>
        <v>7</v>
      </c>
      <c r="L325" s="66">
        <f t="shared" si="137"/>
        <v>1.0006643399999999</v>
      </c>
      <c r="M325" s="70">
        <f t="shared" si="158"/>
        <v>1.0024005199999999</v>
      </c>
      <c r="N325" s="70">
        <f t="shared" si="152"/>
        <v>1.0217992047289921</v>
      </c>
      <c r="O325" s="66">
        <f t="shared" si="154"/>
        <v>1.0224780200000001</v>
      </c>
      <c r="P325" s="66">
        <f t="shared" si="138"/>
        <v>111899.37665274</v>
      </c>
      <c r="Q325" s="74">
        <f t="shared" si="139"/>
        <v>0</v>
      </c>
      <c r="R325" s="75">
        <f t="shared" si="155"/>
        <v>0</v>
      </c>
      <c r="S325" s="66">
        <f t="shared" si="156"/>
        <v>0</v>
      </c>
      <c r="T325" s="10">
        <f t="shared" si="149"/>
        <v>0.06</v>
      </c>
      <c r="U325" s="74">
        <f t="shared" si="153"/>
        <v>7</v>
      </c>
      <c r="V325" s="74">
        <v>252</v>
      </c>
      <c r="W325" s="70">
        <f t="shared" si="140"/>
        <v>1.001619891</v>
      </c>
      <c r="X325" s="66">
        <f t="shared" si="141"/>
        <v>181.26479313999999</v>
      </c>
      <c r="Y325" s="66">
        <v>0</v>
      </c>
      <c r="Z325" s="67">
        <f t="shared" si="142"/>
        <v>0</v>
      </c>
      <c r="AA325" s="68" t="str">
        <f t="shared" si="150"/>
        <v>A+INCORP J=</v>
      </c>
      <c r="AB325" s="11">
        <f t="shared" si="151"/>
        <v>43003</v>
      </c>
      <c r="AC325" s="3"/>
      <c r="AD325" s="54"/>
      <c r="AE325" s="61">
        <v>42289</v>
      </c>
      <c r="AF325" s="47" t="s">
        <v>129</v>
      </c>
      <c r="AI325" s="1"/>
      <c r="AJ325" s="22"/>
      <c r="AK325" s="22"/>
      <c r="AL325" s="22"/>
      <c r="AM325" s="22"/>
      <c r="AN325" s="22"/>
      <c r="AO325" s="22"/>
      <c r="GG325" s="1"/>
      <c r="GH325" s="5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5"/>
      <c r="HA325" s="5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40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7"/>
      <c r="JP325" s="1"/>
      <c r="JQ325" s="1"/>
      <c r="JR325" s="1"/>
      <c r="JS325" s="1"/>
      <c r="JT325" s="1"/>
      <c r="JU325" s="1"/>
      <c r="JV325" s="1"/>
      <c r="JW325" s="1"/>
      <c r="JX325" s="1"/>
      <c r="JY325" s="3"/>
      <c r="JZ325" s="1"/>
      <c r="KA325" s="1"/>
      <c r="KB325" s="1"/>
      <c r="KC325" s="1"/>
      <c r="KD325" s="1"/>
      <c r="KE325" s="1"/>
    </row>
    <row r="326" spans="1:291" x14ac:dyDescent="0.2">
      <c r="A326" s="196">
        <f t="shared" si="143"/>
        <v>42984</v>
      </c>
      <c r="B326" s="66">
        <f t="shared" si="134"/>
        <v>112117.19792573</v>
      </c>
      <c r="C326" s="66">
        <f t="shared" si="157"/>
        <v>111825.0867746</v>
      </c>
      <c r="D326" s="77">
        <f t="shared" si="144"/>
        <v>4843.87</v>
      </c>
      <c r="E326" s="67">
        <f>VLOOKUP(A325,[1]Plan1!$DQ$117:$DS$314,3)</f>
        <v>4853.07</v>
      </c>
      <c r="F326" s="11">
        <f t="shared" si="145"/>
        <v>42973</v>
      </c>
      <c r="G326" s="73">
        <f t="shared" si="135"/>
        <v>1.8993077848910023E-3</v>
      </c>
      <c r="H326" s="11">
        <f t="shared" si="146"/>
        <v>43003</v>
      </c>
      <c r="I326" s="11">
        <f t="shared" si="136"/>
        <v>43003</v>
      </c>
      <c r="J326" s="1">
        <f t="shared" si="147"/>
        <v>20</v>
      </c>
      <c r="K326" s="1">
        <f t="shared" si="148"/>
        <v>8</v>
      </c>
      <c r="L326" s="66">
        <f t="shared" si="137"/>
        <v>1.00075929</v>
      </c>
      <c r="M326" s="70">
        <f t="shared" si="158"/>
        <v>1.0024005199999999</v>
      </c>
      <c r="N326" s="70">
        <f t="shared" si="152"/>
        <v>1.0217992047289921</v>
      </c>
      <c r="O326" s="66">
        <f t="shared" si="154"/>
        <v>1.02257504</v>
      </c>
      <c r="P326" s="66">
        <f t="shared" si="138"/>
        <v>111909.99444472999</v>
      </c>
      <c r="Q326" s="74">
        <f t="shared" si="139"/>
        <v>0</v>
      </c>
      <c r="R326" s="75">
        <f t="shared" si="155"/>
        <v>0</v>
      </c>
      <c r="S326" s="66">
        <f t="shared" si="156"/>
        <v>0</v>
      </c>
      <c r="T326" s="10">
        <f t="shared" si="149"/>
        <v>0.06</v>
      </c>
      <c r="U326" s="74">
        <f t="shared" si="153"/>
        <v>8</v>
      </c>
      <c r="V326" s="74">
        <v>252</v>
      </c>
      <c r="W326" s="70">
        <f t="shared" si="140"/>
        <v>1.0018515189999999</v>
      </c>
      <c r="X326" s="66">
        <f t="shared" si="141"/>
        <v>207.20348100000001</v>
      </c>
      <c r="Y326" s="66">
        <v>0</v>
      </c>
      <c r="Z326" s="67">
        <f t="shared" si="142"/>
        <v>0</v>
      </c>
      <c r="AA326" s="68" t="str">
        <f t="shared" si="150"/>
        <v>A+INCORP J=</v>
      </c>
      <c r="AB326" s="11">
        <f t="shared" si="151"/>
        <v>43003</v>
      </c>
      <c r="AC326" s="3"/>
      <c r="AD326" s="54"/>
      <c r="AE326" s="61">
        <v>42310</v>
      </c>
      <c r="AF326" s="23" t="s">
        <v>135</v>
      </c>
      <c r="AI326" s="1"/>
      <c r="AJ326" s="22"/>
      <c r="AK326" s="22"/>
      <c r="AL326" s="22"/>
      <c r="AM326" s="22"/>
      <c r="AN326" s="22"/>
      <c r="AO326" s="22"/>
      <c r="GG326" s="1"/>
      <c r="GH326" s="5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5"/>
      <c r="HA326" s="5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40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7"/>
      <c r="JP326" s="1"/>
      <c r="JQ326" s="1"/>
      <c r="JR326" s="1"/>
      <c r="JS326" s="1"/>
      <c r="JT326" s="1"/>
      <c r="JU326" s="1"/>
      <c r="JV326" s="1"/>
      <c r="JW326" s="1"/>
      <c r="JX326" s="1"/>
      <c r="JY326" s="3"/>
      <c r="JZ326" s="1"/>
      <c r="KA326" s="1"/>
      <c r="KB326" s="1"/>
      <c r="KC326" s="1"/>
      <c r="KD326" s="1"/>
      <c r="KE326" s="1"/>
    </row>
    <row r="327" spans="1:291" x14ac:dyDescent="0.2">
      <c r="A327" s="196">
        <f t="shared" si="143"/>
        <v>42985</v>
      </c>
      <c r="B327" s="66">
        <f t="shared" si="134"/>
        <v>112153.76514421</v>
      </c>
      <c r="C327" s="66">
        <f t="shared" si="157"/>
        <v>111825.0867746</v>
      </c>
      <c r="D327" s="77">
        <f t="shared" si="144"/>
        <v>4843.87</v>
      </c>
      <c r="E327" s="67">
        <f>VLOOKUP(A326,[1]Plan1!$DQ$117:$DS$314,3)</f>
        <v>4853.07</v>
      </c>
      <c r="F327" s="11">
        <f t="shared" si="145"/>
        <v>42973</v>
      </c>
      <c r="G327" s="73">
        <f t="shared" si="135"/>
        <v>1.8993077848910023E-3</v>
      </c>
      <c r="H327" s="11">
        <f t="shared" si="146"/>
        <v>43003</v>
      </c>
      <c r="I327" s="11">
        <f t="shared" si="136"/>
        <v>43003</v>
      </c>
      <c r="J327" s="1">
        <f t="shared" si="147"/>
        <v>20</v>
      </c>
      <c r="K327" s="1">
        <f t="shared" si="148"/>
        <v>9</v>
      </c>
      <c r="L327" s="66">
        <f t="shared" si="137"/>
        <v>1.00085424</v>
      </c>
      <c r="M327" s="70">
        <f t="shared" si="158"/>
        <v>1.0024005199999999</v>
      </c>
      <c r="N327" s="70">
        <f t="shared" si="152"/>
        <v>1.0217992047289921</v>
      </c>
      <c r="O327" s="66">
        <f t="shared" si="154"/>
        <v>1.0226720600000001</v>
      </c>
      <c r="P327" s="66">
        <f t="shared" si="138"/>
        <v>111920.61223672</v>
      </c>
      <c r="Q327" s="74">
        <f t="shared" si="139"/>
        <v>0</v>
      </c>
      <c r="R327" s="75">
        <f t="shared" si="155"/>
        <v>0</v>
      </c>
      <c r="S327" s="66">
        <f t="shared" si="156"/>
        <v>0</v>
      </c>
      <c r="T327" s="10">
        <f t="shared" si="149"/>
        <v>0.06</v>
      </c>
      <c r="U327" s="74">
        <f t="shared" si="153"/>
        <v>9</v>
      </c>
      <c r="V327" s="74">
        <v>252</v>
      </c>
      <c r="W327" s="70">
        <f t="shared" si="140"/>
        <v>1.0020831990000001</v>
      </c>
      <c r="X327" s="66">
        <f t="shared" si="141"/>
        <v>233.15290748999999</v>
      </c>
      <c r="Y327" s="66">
        <v>0</v>
      </c>
      <c r="Z327" s="67">
        <f t="shared" si="142"/>
        <v>0</v>
      </c>
      <c r="AA327" s="68" t="str">
        <f t="shared" si="150"/>
        <v>A+INCORP J=</v>
      </c>
      <c r="AB327" s="11">
        <f t="shared" si="151"/>
        <v>43003</v>
      </c>
      <c r="AC327" s="3"/>
      <c r="AD327" s="54"/>
      <c r="AE327" s="61">
        <v>42363</v>
      </c>
      <c r="AF327" s="23" t="s">
        <v>137</v>
      </c>
      <c r="AI327" s="1"/>
      <c r="AJ327" s="22"/>
      <c r="AK327" s="22"/>
      <c r="AL327" s="22"/>
      <c r="AM327" s="22"/>
      <c r="AN327" s="22"/>
      <c r="AO327" s="22"/>
      <c r="GG327" s="1"/>
      <c r="GH327" s="5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5"/>
      <c r="HA327" s="5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40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7"/>
      <c r="JP327" s="1"/>
      <c r="JQ327" s="1"/>
      <c r="JR327" s="1"/>
      <c r="JS327" s="1"/>
      <c r="JT327" s="1"/>
      <c r="JU327" s="1"/>
      <c r="JV327" s="1"/>
      <c r="JW327" s="1"/>
      <c r="JX327" s="1"/>
      <c r="JY327" s="3"/>
      <c r="JZ327" s="1"/>
      <c r="KA327" s="1"/>
      <c r="KB327" s="1"/>
      <c r="KC327" s="1"/>
      <c r="KD327" s="1"/>
      <c r="KE327" s="1"/>
    </row>
    <row r="328" spans="1:291" x14ac:dyDescent="0.2">
      <c r="A328" s="196">
        <f t="shared" si="143"/>
        <v>42986</v>
      </c>
      <c r="B328" s="66">
        <f t="shared" si="134"/>
        <v>112153.76514421</v>
      </c>
      <c r="C328" s="66">
        <f t="shared" si="157"/>
        <v>111825.0867746</v>
      </c>
      <c r="D328" s="77">
        <f t="shared" si="144"/>
        <v>4843.87</v>
      </c>
      <c r="E328" s="67">
        <f>VLOOKUP(A327,[1]Plan1!$DQ$117:$DS$314,3)</f>
        <v>4853.07</v>
      </c>
      <c r="F328" s="11">
        <f t="shared" si="145"/>
        <v>42973</v>
      </c>
      <c r="G328" s="73">
        <f t="shared" si="135"/>
        <v>1.8993077848910023E-3</v>
      </c>
      <c r="H328" s="11">
        <f t="shared" si="146"/>
        <v>43003</v>
      </c>
      <c r="I328" s="11">
        <f t="shared" si="136"/>
        <v>43003</v>
      </c>
      <c r="J328" s="1">
        <f t="shared" si="147"/>
        <v>20</v>
      </c>
      <c r="K328" s="1">
        <f t="shared" si="148"/>
        <v>9</v>
      </c>
      <c r="L328" s="66">
        <f t="shared" si="137"/>
        <v>1.00085424</v>
      </c>
      <c r="M328" s="70">
        <f t="shared" si="158"/>
        <v>1.0024005199999999</v>
      </c>
      <c r="N328" s="70">
        <f t="shared" si="152"/>
        <v>1.0217992047289921</v>
      </c>
      <c r="O328" s="66">
        <f t="shared" si="154"/>
        <v>1.0226720600000001</v>
      </c>
      <c r="P328" s="66">
        <f t="shared" si="138"/>
        <v>111920.61223672</v>
      </c>
      <c r="Q328" s="74">
        <f t="shared" si="139"/>
        <v>0</v>
      </c>
      <c r="R328" s="75">
        <f t="shared" si="155"/>
        <v>0</v>
      </c>
      <c r="S328" s="66">
        <f t="shared" si="156"/>
        <v>0</v>
      </c>
      <c r="T328" s="10">
        <f t="shared" si="149"/>
        <v>0.06</v>
      </c>
      <c r="U328" s="74">
        <f t="shared" si="153"/>
        <v>9</v>
      </c>
      <c r="V328" s="74">
        <v>252</v>
      </c>
      <c r="W328" s="70">
        <f t="shared" si="140"/>
        <v>1.0020831990000001</v>
      </c>
      <c r="X328" s="66">
        <f t="shared" si="141"/>
        <v>233.15290748999999</v>
      </c>
      <c r="Y328" s="66">
        <v>0</v>
      </c>
      <c r="Z328" s="67">
        <f t="shared" si="142"/>
        <v>0</v>
      </c>
      <c r="AA328" s="68" t="str">
        <f t="shared" si="150"/>
        <v>A+INCORP J=</v>
      </c>
      <c r="AB328" s="11">
        <f t="shared" si="151"/>
        <v>43003</v>
      </c>
      <c r="AC328" s="3"/>
      <c r="AD328" s="54"/>
      <c r="AE328" s="61">
        <v>42370</v>
      </c>
      <c r="AF328" s="23" t="s">
        <v>139</v>
      </c>
      <c r="AI328" s="1"/>
      <c r="AJ328" s="22"/>
      <c r="AK328" s="22"/>
      <c r="AL328" s="22"/>
      <c r="AM328" s="22"/>
      <c r="AN328" s="22"/>
      <c r="AO328" s="22"/>
      <c r="GG328" s="1"/>
      <c r="GH328" s="5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5"/>
      <c r="HA328" s="5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40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7"/>
      <c r="JP328" s="1"/>
      <c r="JQ328" s="1"/>
      <c r="JR328" s="1"/>
      <c r="JS328" s="1"/>
      <c r="JT328" s="1"/>
      <c r="JU328" s="1"/>
      <c r="JV328" s="1"/>
      <c r="JW328" s="1"/>
      <c r="JX328" s="1"/>
      <c r="JY328" s="3"/>
      <c r="JZ328" s="1"/>
      <c r="KA328" s="1"/>
      <c r="KB328" s="1"/>
      <c r="KC328" s="1"/>
      <c r="KD328" s="1"/>
      <c r="KE328" s="1"/>
    </row>
    <row r="329" spans="1:291" x14ac:dyDescent="0.2">
      <c r="A329" s="196">
        <f t="shared" si="143"/>
        <v>42987</v>
      </c>
      <c r="B329" s="66">
        <f t="shared" si="134"/>
        <v>112190.34455959999</v>
      </c>
      <c r="C329" s="66">
        <f t="shared" si="157"/>
        <v>111825.0867746</v>
      </c>
      <c r="D329" s="77">
        <f t="shared" si="144"/>
        <v>4843.87</v>
      </c>
      <c r="E329" s="67">
        <f>VLOOKUP(A328,[1]Plan1!$DQ$117:$DS$314,3)</f>
        <v>4853.07</v>
      </c>
      <c r="F329" s="11">
        <f t="shared" si="145"/>
        <v>42973</v>
      </c>
      <c r="G329" s="73">
        <f t="shared" si="135"/>
        <v>1.8993077848910023E-3</v>
      </c>
      <c r="H329" s="11">
        <f t="shared" si="146"/>
        <v>43003</v>
      </c>
      <c r="I329" s="11">
        <f t="shared" si="136"/>
        <v>43003</v>
      </c>
      <c r="J329" s="1">
        <f t="shared" si="147"/>
        <v>20</v>
      </c>
      <c r="K329" s="1">
        <f t="shared" si="148"/>
        <v>10</v>
      </c>
      <c r="L329" s="66">
        <f t="shared" si="137"/>
        <v>1.0009492</v>
      </c>
      <c r="M329" s="70">
        <f t="shared" si="158"/>
        <v>1.0024005199999999</v>
      </c>
      <c r="N329" s="70">
        <f t="shared" si="152"/>
        <v>1.0217992047289921</v>
      </c>
      <c r="O329" s="66">
        <f t="shared" si="154"/>
        <v>1.0227690899999999</v>
      </c>
      <c r="P329" s="66">
        <f t="shared" si="138"/>
        <v>111931.23114696</v>
      </c>
      <c r="Q329" s="74">
        <f t="shared" si="139"/>
        <v>0</v>
      </c>
      <c r="R329" s="75">
        <f t="shared" si="155"/>
        <v>0</v>
      </c>
      <c r="S329" s="66">
        <f t="shared" si="156"/>
        <v>0</v>
      </c>
      <c r="T329" s="10">
        <f t="shared" si="149"/>
        <v>0.06</v>
      </c>
      <c r="U329" s="74">
        <f t="shared" si="153"/>
        <v>10</v>
      </c>
      <c r="V329" s="74">
        <v>252</v>
      </c>
      <c r="W329" s="70">
        <f t="shared" si="140"/>
        <v>1.0023149339999999</v>
      </c>
      <c r="X329" s="66">
        <f t="shared" si="141"/>
        <v>259.11341263999998</v>
      </c>
      <c r="Y329" s="66">
        <v>0</v>
      </c>
      <c r="Z329" s="67">
        <f t="shared" si="142"/>
        <v>0</v>
      </c>
      <c r="AA329" s="68" t="str">
        <f t="shared" si="150"/>
        <v>A+INCORP J=</v>
      </c>
      <c r="AB329" s="11">
        <f t="shared" si="151"/>
        <v>43003</v>
      </c>
      <c r="AC329" s="3"/>
      <c r="AD329" s="54"/>
      <c r="AE329" s="61">
        <v>42408</v>
      </c>
      <c r="AF329" s="23" t="s">
        <v>123</v>
      </c>
      <c r="AI329" s="1"/>
      <c r="AJ329" s="22"/>
      <c r="AK329" s="22"/>
      <c r="AL329" s="22"/>
      <c r="AM329" s="22"/>
      <c r="AN329" s="22"/>
      <c r="AO329" s="22"/>
      <c r="GG329" s="1"/>
      <c r="GH329" s="5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5"/>
      <c r="HA329" s="5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40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7"/>
      <c r="JP329" s="1"/>
      <c r="JQ329" s="1"/>
      <c r="JR329" s="1"/>
      <c r="JS329" s="1"/>
      <c r="JT329" s="1"/>
      <c r="JU329" s="1"/>
      <c r="JV329" s="1"/>
      <c r="JW329" s="1"/>
      <c r="JX329" s="1"/>
      <c r="JY329" s="3"/>
      <c r="JZ329" s="1"/>
      <c r="KA329" s="1"/>
      <c r="KB329" s="1"/>
      <c r="KC329" s="1"/>
      <c r="KD329" s="1"/>
      <c r="KE329" s="1"/>
    </row>
    <row r="330" spans="1:291" x14ac:dyDescent="0.2">
      <c r="A330" s="196">
        <f t="shared" si="143"/>
        <v>42988</v>
      </c>
      <c r="B330" s="66">
        <f t="shared" ref="B330:B393" si="159">(P330+X330)</f>
        <v>112190.34455959999</v>
      </c>
      <c r="C330" s="66">
        <f t="shared" si="157"/>
        <v>111825.0867746</v>
      </c>
      <c r="D330" s="77">
        <f t="shared" si="144"/>
        <v>4843.87</v>
      </c>
      <c r="E330" s="67">
        <f>VLOOKUP(A329,[1]Plan1!$DQ$117:$DS$314,3)</f>
        <v>4853.07</v>
      </c>
      <c r="F330" s="11">
        <f t="shared" si="145"/>
        <v>42973</v>
      </c>
      <c r="G330" s="73">
        <f t="shared" ref="G330:G393" si="160">(E330/D330)-1</f>
        <v>1.8993077848910023E-3</v>
      </c>
      <c r="H330" s="11">
        <f t="shared" si="146"/>
        <v>43003</v>
      </c>
      <c r="I330" s="11">
        <f t="shared" ref="I330:I393" si="161">IF(A330&gt;I329,H330,I329)</f>
        <v>43003</v>
      </c>
      <c r="J330" s="1">
        <f t="shared" si="147"/>
        <v>20</v>
      </c>
      <c r="K330" s="1">
        <f t="shared" si="148"/>
        <v>10</v>
      </c>
      <c r="L330" s="66">
        <f t="shared" ref="L330:L393" si="162">TRUNC((E330/D330)^TRUNC((K330/J330),9),8)</f>
        <v>1.0009492</v>
      </c>
      <c r="M330" s="70">
        <f t="shared" si="158"/>
        <v>1.0024005199999999</v>
      </c>
      <c r="N330" s="70">
        <f t="shared" si="152"/>
        <v>1.0217992047289921</v>
      </c>
      <c r="O330" s="66">
        <f t="shared" si="154"/>
        <v>1.0227690899999999</v>
      </c>
      <c r="P330" s="66">
        <f t="shared" ref="P330:P393" si="163">TRUNC(C330*L330,8)</f>
        <v>111931.23114696</v>
      </c>
      <c r="Q330" s="74">
        <f t="shared" ref="Q330:Q393" si="164">IF(VLOOKUP(A330,AE$10:AM$114,9)=VLOOKUP(A329,AE$10:AM$114,9),0,VLOOKUP(A330,AE$10:AM$114,9))</f>
        <v>0</v>
      </c>
      <c r="R330" s="75">
        <f t="shared" si="155"/>
        <v>0</v>
      </c>
      <c r="S330" s="66">
        <f t="shared" si="156"/>
        <v>0</v>
      </c>
      <c r="T330" s="10">
        <f t="shared" si="149"/>
        <v>0.06</v>
      </c>
      <c r="U330" s="74">
        <f t="shared" si="153"/>
        <v>10</v>
      </c>
      <c r="V330" s="74">
        <v>252</v>
      </c>
      <c r="W330" s="70">
        <f t="shared" ref="W330:W393" si="165">ROUND((1+T330)^TRUNC((U330/V330),9),9)</f>
        <v>1.0023149339999999</v>
      </c>
      <c r="X330" s="66">
        <f t="shared" ref="X330:X393" si="166">TRUNC((P330*(W330-1)),8)</f>
        <v>259.11341263999998</v>
      </c>
      <c r="Y330" s="66">
        <v>0</v>
      </c>
      <c r="Z330" s="67">
        <f t="shared" ref="Z330:Z393" si="167">IF(S330&gt;0,S330+X330,0)</f>
        <v>0</v>
      </c>
      <c r="AA330" s="68" t="str">
        <f t="shared" si="150"/>
        <v>A+INCORP J=</v>
      </c>
      <c r="AB330" s="11">
        <f t="shared" si="151"/>
        <v>43003</v>
      </c>
      <c r="AC330" s="3"/>
      <c r="AD330" s="54"/>
      <c r="AE330" s="61">
        <v>42409</v>
      </c>
      <c r="AF330" s="23" t="s">
        <v>123</v>
      </c>
      <c r="AI330" s="1"/>
      <c r="AJ330" s="22"/>
      <c r="AK330" s="22"/>
      <c r="AL330" s="22"/>
      <c r="AM330" s="22"/>
      <c r="AN330" s="22"/>
      <c r="AO330" s="22"/>
      <c r="GG330" s="1"/>
      <c r="GH330" s="5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5"/>
      <c r="HA330" s="5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40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7"/>
      <c r="JP330" s="1"/>
      <c r="JQ330" s="1"/>
      <c r="JR330" s="1"/>
      <c r="JS330" s="1"/>
      <c r="JT330" s="1"/>
      <c r="JU330" s="1"/>
      <c r="JV330" s="1"/>
      <c r="JW330" s="1"/>
      <c r="JX330" s="1"/>
      <c r="JY330" s="3"/>
      <c r="JZ330" s="1"/>
      <c r="KA330" s="1"/>
      <c r="KB330" s="1"/>
      <c r="KC330" s="1"/>
      <c r="KD330" s="1"/>
      <c r="KE330" s="1"/>
    </row>
    <row r="331" spans="1:291" x14ac:dyDescent="0.2">
      <c r="A331" s="196">
        <f t="shared" ref="A331:A394" si="168">(A330+1)</f>
        <v>42989</v>
      </c>
      <c r="B331" s="66">
        <f t="shared" si="159"/>
        <v>112190.34455959999</v>
      </c>
      <c r="C331" s="66">
        <f t="shared" si="157"/>
        <v>111825.0867746</v>
      </c>
      <c r="D331" s="77">
        <f t="shared" ref="D331:D394" si="169">IF(E331=E330,D330,E330)</f>
        <v>4843.87</v>
      </c>
      <c r="E331" s="67">
        <f>VLOOKUP(A330,[1]Plan1!$DQ$117:$DS$314,3)</f>
        <v>4853.07</v>
      </c>
      <c r="F331" s="11">
        <f t="shared" ref="F331:F394" si="170">IF(D331=D330,F330,A331)</f>
        <v>42973</v>
      </c>
      <c r="G331" s="73">
        <f t="shared" si="160"/>
        <v>1.8993077848910023E-3</v>
      </c>
      <c r="H331" s="11">
        <f t="shared" ref="H331:H394" si="171">IF(DAY(A331)=25,VLOOKUP(A331,AJ$118:AP$450,4),H330)</f>
        <v>43003</v>
      </c>
      <c r="I331" s="11">
        <f t="shared" si="161"/>
        <v>43003</v>
      </c>
      <c r="J331" s="1">
        <f t="shared" ref="J331:J394" si="172">IF(I331=I330,J330,NETWORKDAYS(I330,I331,$AE$118:$AE$502)-1)</f>
        <v>20</v>
      </c>
      <c r="K331" s="1">
        <f t="shared" ref="K331:K394" si="173">(J331-(NETWORKDAYS(A331,I331,AE$118:AE$502)-1))</f>
        <v>10</v>
      </c>
      <c r="L331" s="66">
        <f t="shared" si="162"/>
        <v>1.0009492</v>
      </c>
      <c r="M331" s="70">
        <f t="shared" si="158"/>
        <v>1.0024005199999999</v>
      </c>
      <c r="N331" s="70">
        <f t="shared" si="152"/>
        <v>1.0217992047289921</v>
      </c>
      <c r="O331" s="66">
        <f t="shared" si="154"/>
        <v>1.0227690899999999</v>
      </c>
      <c r="P331" s="66">
        <f t="shared" si="163"/>
        <v>111931.23114696</v>
      </c>
      <c r="Q331" s="74">
        <f t="shared" si="164"/>
        <v>0</v>
      </c>
      <c r="R331" s="75">
        <f t="shared" si="155"/>
        <v>0</v>
      </c>
      <c r="S331" s="66">
        <f t="shared" si="156"/>
        <v>0</v>
      </c>
      <c r="T331" s="10">
        <f t="shared" ref="T331:T394" si="174">IF(Q330&gt;0,VLOOKUP(A330,$AE$11:$AH$20,4),T330)</f>
        <v>0.06</v>
      </c>
      <c r="U331" s="74">
        <f t="shared" si="153"/>
        <v>10</v>
      </c>
      <c r="V331" s="74">
        <v>252</v>
      </c>
      <c r="W331" s="70">
        <f t="shared" si="165"/>
        <v>1.0023149339999999</v>
      </c>
      <c r="X331" s="66">
        <f t="shared" si="166"/>
        <v>259.11341263999998</v>
      </c>
      <c r="Y331" s="66">
        <v>0</v>
      </c>
      <c r="Z331" s="67">
        <f t="shared" si="167"/>
        <v>0</v>
      </c>
      <c r="AA331" s="68" t="str">
        <f t="shared" ref="AA331:AA394" si="175">IF($Q330&gt;0,VLOOKUP($A330,$AE$10:$AO$114,($AN$7)+1),AA330)</f>
        <v>A+INCORP J=</v>
      </c>
      <c r="AB331" s="11">
        <f t="shared" ref="AB331:AB394" si="176">IF($Q330&gt;0,VLOOKUP($A330,$AE$10:$AO$114,($AO$7)+1),AB330)</f>
        <v>43003</v>
      </c>
      <c r="AC331" s="3"/>
      <c r="AD331" s="54"/>
      <c r="AE331" s="61">
        <v>42454</v>
      </c>
      <c r="AF331" s="23" t="s">
        <v>140</v>
      </c>
      <c r="AI331" s="1"/>
      <c r="AJ331" s="22"/>
      <c r="AK331" s="22"/>
      <c r="AL331" s="22"/>
      <c r="AM331" s="22"/>
      <c r="AN331" s="22"/>
      <c r="AO331" s="22"/>
      <c r="GG331" s="1"/>
      <c r="GH331" s="5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5"/>
      <c r="HA331" s="5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40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7"/>
      <c r="JP331" s="1"/>
      <c r="JQ331" s="1"/>
      <c r="JR331" s="1"/>
      <c r="JS331" s="1"/>
      <c r="JT331" s="1"/>
      <c r="JU331" s="1"/>
      <c r="JV331" s="1"/>
      <c r="JW331" s="1"/>
      <c r="JX331" s="1"/>
      <c r="JY331" s="3"/>
      <c r="JZ331" s="1"/>
      <c r="KA331" s="1"/>
      <c r="KB331" s="1"/>
      <c r="KC331" s="1"/>
      <c r="KD331" s="1"/>
      <c r="KE331" s="1"/>
    </row>
    <row r="332" spans="1:291" x14ac:dyDescent="0.2">
      <c r="A332" s="196">
        <f t="shared" si="168"/>
        <v>42990</v>
      </c>
      <c r="B332" s="66">
        <f t="shared" si="159"/>
        <v>112226.93583861001</v>
      </c>
      <c r="C332" s="66">
        <f t="shared" si="157"/>
        <v>111825.0867746</v>
      </c>
      <c r="D332" s="77">
        <f t="shared" si="169"/>
        <v>4843.87</v>
      </c>
      <c r="E332" s="67">
        <f>VLOOKUP(A331,[1]Plan1!$DQ$117:$DS$314,3)</f>
        <v>4853.07</v>
      </c>
      <c r="F332" s="11">
        <f t="shared" si="170"/>
        <v>42973</v>
      </c>
      <c r="G332" s="73">
        <f t="shared" si="160"/>
        <v>1.8993077848910023E-3</v>
      </c>
      <c r="H332" s="11">
        <f t="shared" si="171"/>
        <v>43003</v>
      </c>
      <c r="I332" s="11">
        <f t="shared" si="161"/>
        <v>43003</v>
      </c>
      <c r="J332" s="1">
        <f t="shared" si="172"/>
        <v>20</v>
      </c>
      <c r="K332" s="1">
        <f t="shared" si="173"/>
        <v>11</v>
      </c>
      <c r="L332" s="66">
        <f t="shared" si="162"/>
        <v>1.0010441699999999</v>
      </c>
      <c r="M332" s="70">
        <f t="shared" si="158"/>
        <v>1.0024005199999999</v>
      </c>
      <c r="N332" s="70">
        <f t="shared" si="152"/>
        <v>1.0217992047289921</v>
      </c>
      <c r="O332" s="66">
        <f t="shared" si="154"/>
        <v>1.0228661299999999</v>
      </c>
      <c r="P332" s="66">
        <f t="shared" si="163"/>
        <v>111941.85117545001</v>
      </c>
      <c r="Q332" s="74">
        <f t="shared" si="164"/>
        <v>0</v>
      </c>
      <c r="R332" s="75">
        <f t="shared" si="155"/>
        <v>0</v>
      </c>
      <c r="S332" s="66">
        <f t="shared" si="156"/>
        <v>0</v>
      </c>
      <c r="T332" s="10">
        <f t="shared" si="174"/>
        <v>0.06</v>
      </c>
      <c r="U332" s="74">
        <f t="shared" si="153"/>
        <v>11</v>
      </c>
      <c r="V332" s="74">
        <v>252</v>
      </c>
      <c r="W332" s="70">
        <f t="shared" si="165"/>
        <v>1.0025467210000001</v>
      </c>
      <c r="X332" s="66">
        <f t="shared" si="166"/>
        <v>285.08466315999999</v>
      </c>
      <c r="Y332" s="66">
        <v>0</v>
      </c>
      <c r="Z332" s="67">
        <f t="shared" si="167"/>
        <v>0</v>
      </c>
      <c r="AA332" s="68" t="str">
        <f t="shared" si="175"/>
        <v>A+INCORP J=</v>
      </c>
      <c r="AB332" s="11">
        <f t="shared" si="176"/>
        <v>43003</v>
      </c>
      <c r="AC332" s="3"/>
      <c r="AD332" s="54"/>
      <c r="AE332" s="61">
        <v>42481</v>
      </c>
      <c r="AF332" s="23" t="s">
        <v>125</v>
      </c>
      <c r="AI332" s="1"/>
      <c r="AJ332" s="22"/>
      <c r="AK332" s="22"/>
      <c r="AL332" s="22"/>
      <c r="AM332" s="22"/>
      <c r="AN332" s="22"/>
      <c r="AO332" s="22"/>
      <c r="GG332" s="1"/>
      <c r="GH332" s="5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5"/>
      <c r="HA332" s="5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40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7"/>
      <c r="JP332" s="1"/>
      <c r="JQ332" s="1"/>
      <c r="JR332" s="1"/>
      <c r="JS332" s="1"/>
      <c r="JT332" s="1"/>
      <c r="JU332" s="1"/>
      <c r="JV332" s="1"/>
      <c r="JW332" s="1"/>
      <c r="JX332" s="1"/>
      <c r="JY332" s="3"/>
      <c r="JZ332" s="1"/>
      <c r="KA332" s="1"/>
      <c r="KB332" s="1"/>
      <c r="KC332" s="1"/>
      <c r="KD332" s="1"/>
      <c r="KE332" s="1"/>
    </row>
    <row r="333" spans="1:291" x14ac:dyDescent="0.2">
      <c r="A333" s="196">
        <f t="shared" si="168"/>
        <v>42991</v>
      </c>
      <c r="B333" s="66">
        <f t="shared" si="159"/>
        <v>112263.53931954001</v>
      </c>
      <c r="C333" s="66">
        <f t="shared" si="157"/>
        <v>111825.0867746</v>
      </c>
      <c r="D333" s="77">
        <f t="shared" si="169"/>
        <v>4843.87</v>
      </c>
      <c r="E333" s="67">
        <f>VLOOKUP(A332,[1]Plan1!$DQ$117:$DS$314,3)</f>
        <v>4853.07</v>
      </c>
      <c r="F333" s="11">
        <f t="shared" si="170"/>
        <v>42973</v>
      </c>
      <c r="G333" s="73">
        <f t="shared" si="160"/>
        <v>1.8993077848910023E-3</v>
      </c>
      <c r="H333" s="11">
        <f t="shared" si="171"/>
        <v>43003</v>
      </c>
      <c r="I333" s="11">
        <f t="shared" si="161"/>
        <v>43003</v>
      </c>
      <c r="J333" s="1">
        <f t="shared" si="172"/>
        <v>20</v>
      </c>
      <c r="K333" s="1">
        <f t="shared" si="173"/>
        <v>12</v>
      </c>
      <c r="L333" s="66">
        <f t="shared" si="162"/>
        <v>1.00113915</v>
      </c>
      <c r="M333" s="70">
        <f t="shared" si="158"/>
        <v>1.0024005199999999</v>
      </c>
      <c r="N333" s="70">
        <f t="shared" si="152"/>
        <v>1.0217992047289921</v>
      </c>
      <c r="O333" s="66">
        <f t="shared" si="154"/>
        <v>1.0229631800000001</v>
      </c>
      <c r="P333" s="66">
        <f t="shared" si="163"/>
        <v>111952.47232219001</v>
      </c>
      <c r="Q333" s="74">
        <f t="shared" si="164"/>
        <v>0</v>
      </c>
      <c r="R333" s="75">
        <f t="shared" si="155"/>
        <v>0</v>
      </c>
      <c r="S333" s="66">
        <f t="shared" si="156"/>
        <v>0</v>
      </c>
      <c r="T333" s="10">
        <f t="shared" si="174"/>
        <v>0.06</v>
      </c>
      <c r="U333" s="74">
        <f t="shared" si="153"/>
        <v>12</v>
      </c>
      <c r="V333" s="74">
        <v>252</v>
      </c>
      <c r="W333" s="70">
        <f t="shared" si="165"/>
        <v>1.0027785629999999</v>
      </c>
      <c r="X333" s="66">
        <f t="shared" si="166"/>
        <v>311.06699735000001</v>
      </c>
      <c r="Y333" s="66">
        <v>0</v>
      </c>
      <c r="Z333" s="67">
        <f t="shared" si="167"/>
        <v>0</v>
      </c>
      <c r="AA333" s="68" t="str">
        <f t="shared" si="175"/>
        <v>A+INCORP J=</v>
      </c>
      <c r="AB333" s="11">
        <f t="shared" si="176"/>
        <v>43003</v>
      </c>
      <c r="AC333" s="3"/>
      <c r="AD333" s="54"/>
      <c r="AE333" s="61">
        <v>42516</v>
      </c>
      <c r="AF333" s="23" t="s">
        <v>141</v>
      </c>
      <c r="AI333" s="1"/>
      <c r="AJ333" s="22"/>
      <c r="AK333" s="22"/>
      <c r="AL333" s="22"/>
      <c r="AM333" s="22"/>
      <c r="AN333" s="22"/>
      <c r="AO333" s="22"/>
      <c r="GG333" s="1"/>
      <c r="GH333" s="5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5"/>
      <c r="HA333" s="5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40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7"/>
      <c r="JP333" s="1"/>
      <c r="JQ333" s="1"/>
      <c r="JR333" s="1"/>
      <c r="JS333" s="1"/>
      <c r="JT333" s="1"/>
      <c r="JU333" s="1"/>
      <c r="JV333" s="1"/>
      <c r="JW333" s="1"/>
      <c r="JX333" s="1"/>
      <c r="JY333" s="3"/>
      <c r="JZ333" s="1"/>
      <c r="KA333" s="1"/>
      <c r="KB333" s="1"/>
      <c r="KC333" s="1"/>
      <c r="KD333" s="1"/>
      <c r="KE333" s="1"/>
    </row>
    <row r="334" spans="1:291" x14ac:dyDescent="0.2">
      <c r="A334" s="196">
        <f t="shared" si="168"/>
        <v>42992</v>
      </c>
      <c r="B334" s="66">
        <f t="shared" si="159"/>
        <v>112300.15478099001</v>
      </c>
      <c r="C334" s="66">
        <f t="shared" si="157"/>
        <v>111825.0867746</v>
      </c>
      <c r="D334" s="77">
        <f t="shared" si="169"/>
        <v>4843.87</v>
      </c>
      <c r="E334" s="67">
        <f>VLOOKUP(A333,[1]Plan1!$DQ$117:$DS$314,3)</f>
        <v>4853.07</v>
      </c>
      <c r="F334" s="11">
        <f t="shared" si="170"/>
        <v>42973</v>
      </c>
      <c r="G334" s="73">
        <f t="shared" si="160"/>
        <v>1.8993077848910023E-3</v>
      </c>
      <c r="H334" s="11">
        <f t="shared" si="171"/>
        <v>43003</v>
      </c>
      <c r="I334" s="11">
        <f t="shared" si="161"/>
        <v>43003</v>
      </c>
      <c r="J334" s="1">
        <f t="shared" si="172"/>
        <v>20</v>
      </c>
      <c r="K334" s="1">
        <f t="shared" si="173"/>
        <v>13</v>
      </c>
      <c r="L334" s="66">
        <f t="shared" si="162"/>
        <v>1.00123414</v>
      </c>
      <c r="M334" s="70">
        <f t="shared" si="158"/>
        <v>1.0024005199999999</v>
      </c>
      <c r="N334" s="70">
        <f t="shared" si="152"/>
        <v>1.0217992047289921</v>
      </c>
      <c r="O334" s="66">
        <f t="shared" si="154"/>
        <v>1.02306024</v>
      </c>
      <c r="P334" s="66">
        <f t="shared" si="163"/>
        <v>111963.09458719</v>
      </c>
      <c r="Q334" s="74">
        <f t="shared" si="164"/>
        <v>0</v>
      </c>
      <c r="R334" s="75">
        <f t="shared" si="155"/>
        <v>0</v>
      </c>
      <c r="S334" s="66">
        <f t="shared" si="156"/>
        <v>0</v>
      </c>
      <c r="T334" s="10">
        <f t="shared" si="174"/>
        <v>0.06</v>
      </c>
      <c r="U334" s="74">
        <f t="shared" si="153"/>
        <v>13</v>
      </c>
      <c r="V334" s="74">
        <v>252</v>
      </c>
      <c r="W334" s="70">
        <f t="shared" si="165"/>
        <v>1.0030104580000001</v>
      </c>
      <c r="X334" s="66">
        <f t="shared" si="166"/>
        <v>337.06019379999998</v>
      </c>
      <c r="Y334" s="66">
        <v>0</v>
      </c>
      <c r="Z334" s="67">
        <f t="shared" si="167"/>
        <v>0</v>
      </c>
      <c r="AA334" s="68" t="str">
        <f t="shared" si="175"/>
        <v>A+INCORP J=</v>
      </c>
      <c r="AB334" s="11">
        <f t="shared" si="176"/>
        <v>43003</v>
      </c>
      <c r="AC334" s="3"/>
      <c r="AD334" s="54"/>
      <c r="AE334" s="61">
        <v>42620</v>
      </c>
      <c r="AF334" s="23" t="s">
        <v>143</v>
      </c>
      <c r="AI334" s="1"/>
      <c r="AJ334" s="22"/>
      <c r="AK334" s="22"/>
      <c r="AL334" s="22"/>
      <c r="AM334" s="22"/>
      <c r="AN334" s="22"/>
      <c r="AO334" s="22"/>
      <c r="GG334" s="1"/>
      <c r="GH334" s="5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5"/>
      <c r="HA334" s="5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40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7"/>
      <c r="JP334" s="1"/>
      <c r="JQ334" s="1"/>
      <c r="JR334" s="1"/>
      <c r="JS334" s="1"/>
      <c r="JT334" s="1"/>
      <c r="JU334" s="1"/>
      <c r="JV334" s="1"/>
      <c r="JW334" s="1"/>
      <c r="JX334" s="1"/>
      <c r="JY334" s="3"/>
      <c r="JZ334" s="1"/>
      <c r="KA334" s="1"/>
      <c r="KB334" s="1"/>
      <c r="KC334" s="1"/>
      <c r="KD334" s="1"/>
      <c r="KE334" s="1"/>
    </row>
    <row r="335" spans="1:291" x14ac:dyDescent="0.2">
      <c r="A335" s="196">
        <f t="shared" si="168"/>
        <v>42993</v>
      </c>
      <c r="B335" s="66">
        <f t="shared" si="159"/>
        <v>112336.78121551001</v>
      </c>
      <c r="C335" s="66">
        <f t="shared" si="157"/>
        <v>111825.0867746</v>
      </c>
      <c r="D335" s="77">
        <f t="shared" si="169"/>
        <v>4843.87</v>
      </c>
      <c r="E335" s="67">
        <f>VLOOKUP(A334,[1]Plan1!$DQ$117:$DS$314,3)</f>
        <v>4853.07</v>
      </c>
      <c r="F335" s="11">
        <f t="shared" si="170"/>
        <v>42973</v>
      </c>
      <c r="G335" s="73">
        <f t="shared" si="160"/>
        <v>1.8993077848910023E-3</v>
      </c>
      <c r="H335" s="11">
        <f t="shared" si="171"/>
        <v>43003</v>
      </c>
      <c r="I335" s="11">
        <f t="shared" si="161"/>
        <v>43003</v>
      </c>
      <c r="J335" s="1">
        <f t="shared" si="172"/>
        <v>20</v>
      </c>
      <c r="K335" s="1">
        <f t="shared" si="173"/>
        <v>14</v>
      </c>
      <c r="L335" s="66">
        <f t="shared" si="162"/>
        <v>1.00132913</v>
      </c>
      <c r="M335" s="70">
        <f t="shared" si="158"/>
        <v>1.0024005199999999</v>
      </c>
      <c r="N335" s="70">
        <f t="shared" si="152"/>
        <v>1.0217992047289921</v>
      </c>
      <c r="O335" s="66">
        <f t="shared" si="154"/>
        <v>1.0231573</v>
      </c>
      <c r="P335" s="66">
        <f t="shared" si="163"/>
        <v>111973.71685218</v>
      </c>
      <c r="Q335" s="74">
        <f t="shared" si="164"/>
        <v>0</v>
      </c>
      <c r="R335" s="75">
        <f t="shared" si="155"/>
        <v>0</v>
      </c>
      <c r="S335" s="66">
        <f t="shared" si="156"/>
        <v>0</v>
      </c>
      <c r="T335" s="10">
        <f t="shared" si="174"/>
        <v>0.06</v>
      </c>
      <c r="U335" s="74">
        <f t="shared" si="153"/>
        <v>14</v>
      </c>
      <c r="V335" s="74">
        <v>252</v>
      </c>
      <c r="W335" s="70">
        <f t="shared" si="165"/>
        <v>1.0032424069999999</v>
      </c>
      <c r="X335" s="66">
        <f t="shared" si="166"/>
        <v>363.06436332999999</v>
      </c>
      <c r="Y335" s="66">
        <v>0</v>
      </c>
      <c r="Z335" s="67">
        <f t="shared" si="167"/>
        <v>0</v>
      </c>
      <c r="AA335" s="68" t="str">
        <f t="shared" si="175"/>
        <v>A+INCORP J=</v>
      </c>
      <c r="AB335" s="11">
        <f t="shared" si="176"/>
        <v>43003</v>
      </c>
      <c r="AC335" s="3"/>
      <c r="AD335" s="54"/>
      <c r="AE335" s="61">
        <v>42655</v>
      </c>
      <c r="AF335" s="47" t="s">
        <v>129</v>
      </c>
      <c r="AI335" s="1"/>
      <c r="AJ335" s="22"/>
      <c r="AK335" s="22"/>
      <c r="AL335" s="22"/>
      <c r="AM335" s="22"/>
      <c r="AN335" s="22"/>
      <c r="AO335" s="22"/>
      <c r="GG335" s="1"/>
      <c r="GH335" s="5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5"/>
      <c r="HA335" s="5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40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7"/>
      <c r="JP335" s="1"/>
      <c r="JQ335" s="1"/>
      <c r="JR335" s="1"/>
      <c r="JS335" s="1"/>
      <c r="JT335" s="1"/>
      <c r="JU335" s="1"/>
      <c r="JV335" s="1"/>
      <c r="JW335" s="1"/>
      <c r="JX335" s="1"/>
      <c r="JY335" s="3"/>
      <c r="JZ335" s="1"/>
      <c r="KA335" s="1"/>
      <c r="KB335" s="1"/>
      <c r="KC335" s="1"/>
      <c r="KD335" s="1"/>
      <c r="KE335" s="1"/>
    </row>
    <row r="336" spans="1:291" x14ac:dyDescent="0.2">
      <c r="A336" s="196">
        <f t="shared" si="168"/>
        <v>42994</v>
      </c>
      <c r="B336" s="66">
        <f t="shared" si="159"/>
        <v>112373.42075711999</v>
      </c>
      <c r="C336" s="66">
        <f t="shared" si="157"/>
        <v>111825.0867746</v>
      </c>
      <c r="D336" s="77">
        <f t="shared" si="169"/>
        <v>4843.87</v>
      </c>
      <c r="E336" s="67">
        <f>VLOOKUP(A335,[1]Plan1!$DQ$117:$DS$314,3)</f>
        <v>4853.07</v>
      </c>
      <c r="F336" s="11">
        <f t="shared" si="170"/>
        <v>42973</v>
      </c>
      <c r="G336" s="73">
        <f t="shared" si="160"/>
        <v>1.8993077848910023E-3</v>
      </c>
      <c r="H336" s="11">
        <f t="shared" si="171"/>
        <v>43003</v>
      </c>
      <c r="I336" s="11">
        <f t="shared" si="161"/>
        <v>43003</v>
      </c>
      <c r="J336" s="1">
        <f t="shared" si="172"/>
        <v>20</v>
      </c>
      <c r="K336" s="1">
        <f t="shared" si="173"/>
        <v>15</v>
      </c>
      <c r="L336" s="66">
        <f t="shared" si="162"/>
        <v>1.0014241399999999</v>
      </c>
      <c r="M336" s="70">
        <f t="shared" si="158"/>
        <v>1.0024005199999999</v>
      </c>
      <c r="N336" s="70">
        <f t="shared" si="152"/>
        <v>1.0217992047289921</v>
      </c>
      <c r="O336" s="66">
        <f t="shared" si="154"/>
        <v>1.02325438</v>
      </c>
      <c r="P336" s="66">
        <f t="shared" si="163"/>
        <v>111984.34135367</v>
      </c>
      <c r="Q336" s="74">
        <f t="shared" si="164"/>
        <v>0</v>
      </c>
      <c r="R336" s="75">
        <f t="shared" si="155"/>
        <v>0</v>
      </c>
      <c r="S336" s="66">
        <f t="shared" si="156"/>
        <v>0</v>
      </c>
      <c r="T336" s="10">
        <f t="shared" si="174"/>
        <v>0.06</v>
      </c>
      <c r="U336" s="74">
        <f t="shared" si="153"/>
        <v>15</v>
      </c>
      <c r="V336" s="74">
        <v>252</v>
      </c>
      <c r="W336" s="70">
        <f t="shared" si="165"/>
        <v>1.0034744090000001</v>
      </c>
      <c r="X336" s="66">
        <f t="shared" si="166"/>
        <v>389.07940344999997</v>
      </c>
      <c r="Y336" s="66">
        <v>0</v>
      </c>
      <c r="Z336" s="67">
        <f t="shared" si="167"/>
        <v>0</v>
      </c>
      <c r="AA336" s="68" t="str">
        <f t="shared" si="175"/>
        <v>A+INCORP J=</v>
      </c>
      <c r="AB336" s="11">
        <f t="shared" si="176"/>
        <v>43003</v>
      </c>
      <c r="AC336" s="3"/>
      <c r="AD336" s="54"/>
      <c r="AE336" s="61">
        <v>42676</v>
      </c>
      <c r="AF336" s="23" t="s">
        <v>135</v>
      </c>
      <c r="AI336" s="1"/>
      <c r="AJ336" s="22"/>
      <c r="AK336" s="22"/>
      <c r="AL336" s="22"/>
      <c r="AM336" s="22"/>
      <c r="AN336" s="22"/>
      <c r="AO336" s="22"/>
      <c r="GG336" s="1"/>
      <c r="GH336" s="5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5"/>
      <c r="HA336" s="5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40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7"/>
      <c r="JP336" s="1"/>
      <c r="JQ336" s="1"/>
      <c r="JR336" s="1"/>
      <c r="JS336" s="1"/>
      <c r="JT336" s="1"/>
      <c r="JU336" s="1"/>
      <c r="JV336" s="1"/>
      <c r="JW336" s="1"/>
      <c r="JX336" s="1"/>
      <c r="JY336" s="3"/>
      <c r="JZ336" s="1"/>
      <c r="KA336" s="1"/>
      <c r="KB336" s="1"/>
      <c r="KC336" s="1"/>
      <c r="KD336" s="1"/>
      <c r="KE336" s="1"/>
    </row>
    <row r="337" spans="1:291" x14ac:dyDescent="0.2">
      <c r="A337" s="196">
        <f t="shared" si="168"/>
        <v>42995</v>
      </c>
      <c r="B337" s="66">
        <f t="shared" si="159"/>
        <v>112373.42075711999</v>
      </c>
      <c r="C337" s="66">
        <f t="shared" si="157"/>
        <v>111825.0867746</v>
      </c>
      <c r="D337" s="77">
        <f t="shared" si="169"/>
        <v>4843.87</v>
      </c>
      <c r="E337" s="67">
        <f>VLOOKUP(A336,[1]Plan1!$DQ$117:$DS$314,3)</f>
        <v>4853.07</v>
      </c>
      <c r="F337" s="11">
        <f t="shared" si="170"/>
        <v>42973</v>
      </c>
      <c r="G337" s="73">
        <f t="shared" si="160"/>
        <v>1.8993077848910023E-3</v>
      </c>
      <c r="H337" s="11">
        <f t="shared" si="171"/>
        <v>43003</v>
      </c>
      <c r="I337" s="11">
        <f t="shared" si="161"/>
        <v>43003</v>
      </c>
      <c r="J337" s="1">
        <f t="shared" si="172"/>
        <v>20</v>
      </c>
      <c r="K337" s="1">
        <f t="shared" si="173"/>
        <v>15</v>
      </c>
      <c r="L337" s="66">
        <f t="shared" si="162"/>
        <v>1.0014241399999999</v>
      </c>
      <c r="M337" s="70">
        <f t="shared" si="158"/>
        <v>1.0024005199999999</v>
      </c>
      <c r="N337" s="70">
        <f t="shared" si="152"/>
        <v>1.0217992047289921</v>
      </c>
      <c r="O337" s="66">
        <f t="shared" si="154"/>
        <v>1.02325438</v>
      </c>
      <c r="P337" s="66">
        <f t="shared" si="163"/>
        <v>111984.34135367</v>
      </c>
      <c r="Q337" s="74">
        <f t="shared" si="164"/>
        <v>0</v>
      </c>
      <c r="R337" s="75">
        <f t="shared" si="155"/>
        <v>0</v>
      </c>
      <c r="S337" s="66">
        <f t="shared" si="156"/>
        <v>0</v>
      </c>
      <c r="T337" s="10">
        <f t="shared" si="174"/>
        <v>0.06</v>
      </c>
      <c r="U337" s="74">
        <f t="shared" si="153"/>
        <v>15</v>
      </c>
      <c r="V337" s="74">
        <v>252</v>
      </c>
      <c r="W337" s="70">
        <f t="shared" si="165"/>
        <v>1.0034744090000001</v>
      </c>
      <c r="X337" s="66">
        <f t="shared" si="166"/>
        <v>389.07940344999997</v>
      </c>
      <c r="Y337" s="66">
        <v>0</v>
      </c>
      <c r="Z337" s="67">
        <f t="shared" si="167"/>
        <v>0</v>
      </c>
      <c r="AA337" s="68" t="str">
        <f t="shared" si="175"/>
        <v>A+INCORP J=</v>
      </c>
      <c r="AB337" s="11">
        <f t="shared" si="176"/>
        <v>43003</v>
      </c>
      <c r="AC337" s="3"/>
      <c r="AD337" s="54"/>
      <c r="AE337" s="61">
        <v>42689</v>
      </c>
      <c r="AF337" s="23" t="s">
        <v>144</v>
      </c>
      <c r="AI337" s="1"/>
      <c r="AJ337" s="22"/>
      <c r="AK337" s="22"/>
      <c r="AL337" s="22"/>
      <c r="AM337" s="22"/>
      <c r="AN337" s="22"/>
      <c r="AO337" s="22"/>
      <c r="GG337" s="1"/>
      <c r="GH337" s="5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5"/>
      <c r="HA337" s="5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40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7"/>
      <c r="JP337" s="1"/>
      <c r="JQ337" s="1"/>
      <c r="JR337" s="1"/>
      <c r="JS337" s="1"/>
      <c r="JT337" s="1"/>
      <c r="JU337" s="1"/>
      <c r="JV337" s="1"/>
      <c r="JW337" s="1"/>
      <c r="JX337" s="1"/>
      <c r="JY337" s="3"/>
      <c r="JZ337" s="1"/>
      <c r="KA337" s="1"/>
      <c r="KB337" s="1"/>
      <c r="KC337" s="1"/>
      <c r="KD337" s="1"/>
      <c r="KE337" s="1"/>
    </row>
    <row r="338" spans="1:291" x14ac:dyDescent="0.2">
      <c r="A338" s="196">
        <f t="shared" si="168"/>
        <v>42996</v>
      </c>
      <c r="B338" s="66">
        <f t="shared" si="159"/>
        <v>112373.42075711999</v>
      </c>
      <c r="C338" s="66">
        <f t="shared" si="157"/>
        <v>111825.0867746</v>
      </c>
      <c r="D338" s="77">
        <f t="shared" si="169"/>
        <v>4843.87</v>
      </c>
      <c r="E338" s="67">
        <f>VLOOKUP(A337,[1]Plan1!$DQ$117:$DS$314,3)</f>
        <v>4853.07</v>
      </c>
      <c r="F338" s="11">
        <f t="shared" si="170"/>
        <v>42973</v>
      </c>
      <c r="G338" s="73">
        <f t="shared" si="160"/>
        <v>1.8993077848910023E-3</v>
      </c>
      <c r="H338" s="11">
        <f t="shared" si="171"/>
        <v>43003</v>
      </c>
      <c r="I338" s="11">
        <f t="shared" si="161"/>
        <v>43003</v>
      </c>
      <c r="J338" s="1">
        <f t="shared" si="172"/>
        <v>20</v>
      </c>
      <c r="K338" s="1">
        <f t="shared" si="173"/>
        <v>15</v>
      </c>
      <c r="L338" s="66">
        <f t="shared" si="162"/>
        <v>1.0014241399999999</v>
      </c>
      <c r="M338" s="70">
        <f t="shared" si="158"/>
        <v>1.0024005199999999</v>
      </c>
      <c r="N338" s="70">
        <f t="shared" si="152"/>
        <v>1.0217992047289921</v>
      </c>
      <c r="O338" s="66">
        <f t="shared" si="154"/>
        <v>1.02325438</v>
      </c>
      <c r="P338" s="66">
        <f t="shared" si="163"/>
        <v>111984.34135367</v>
      </c>
      <c r="Q338" s="74">
        <f t="shared" si="164"/>
        <v>0</v>
      </c>
      <c r="R338" s="75">
        <f t="shared" si="155"/>
        <v>0</v>
      </c>
      <c r="S338" s="66">
        <f t="shared" si="156"/>
        <v>0</v>
      </c>
      <c r="T338" s="10">
        <f t="shared" si="174"/>
        <v>0.06</v>
      </c>
      <c r="U338" s="74">
        <f t="shared" si="153"/>
        <v>15</v>
      </c>
      <c r="V338" s="74">
        <v>252</v>
      </c>
      <c r="W338" s="70">
        <f t="shared" si="165"/>
        <v>1.0034744090000001</v>
      </c>
      <c r="X338" s="66">
        <f t="shared" si="166"/>
        <v>389.07940344999997</v>
      </c>
      <c r="Y338" s="66">
        <v>0</v>
      </c>
      <c r="Z338" s="67">
        <f t="shared" si="167"/>
        <v>0</v>
      </c>
      <c r="AA338" s="68" t="str">
        <f t="shared" si="175"/>
        <v>A+INCORP J=</v>
      </c>
      <c r="AB338" s="11">
        <f t="shared" si="176"/>
        <v>43003</v>
      </c>
      <c r="AC338" s="3"/>
      <c r="AD338" s="54"/>
      <c r="AE338" s="61">
        <v>42793</v>
      </c>
      <c r="AF338" s="23" t="s">
        <v>123</v>
      </c>
      <c r="AI338" s="1"/>
      <c r="AJ338" s="22"/>
      <c r="AK338" s="22"/>
      <c r="AL338" s="22"/>
      <c r="AM338" s="22"/>
      <c r="AN338" s="22"/>
      <c r="AO338" s="22"/>
      <c r="GG338" s="1"/>
      <c r="GH338" s="5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5"/>
      <c r="HA338" s="5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40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7"/>
      <c r="JP338" s="1"/>
      <c r="JQ338" s="1"/>
      <c r="JR338" s="1"/>
      <c r="JS338" s="1"/>
      <c r="JT338" s="1"/>
      <c r="JU338" s="1"/>
      <c r="JV338" s="1"/>
      <c r="JW338" s="1"/>
      <c r="JX338" s="1"/>
      <c r="JY338" s="3"/>
      <c r="JZ338" s="1"/>
      <c r="KA338" s="1"/>
      <c r="KB338" s="1"/>
      <c r="KC338" s="1"/>
      <c r="KD338" s="1"/>
      <c r="KE338" s="1"/>
    </row>
    <row r="339" spans="1:291" x14ac:dyDescent="0.2">
      <c r="A339" s="196">
        <f t="shared" si="168"/>
        <v>42997</v>
      </c>
      <c r="B339" s="66">
        <f t="shared" si="159"/>
        <v>112410.07127628</v>
      </c>
      <c r="C339" s="66">
        <f t="shared" si="157"/>
        <v>111825.0867746</v>
      </c>
      <c r="D339" s="77">
        <f t="shared" si="169"/>
        <v>4843.87</v>
      </c>
      <c r="E339" s="67">
        <f>VLOOKUP(A338,[1]Plan1!$DQ$117:$DS$314,3)</f>
        <v>4853.07</v>
      </c>
      <c r="F339" s="11">
        <f t="shared" si="170"/>
        <v>42973</v>
      </c>
      <c r="G339" s="73">
        <f t="shared" si="160"/>
        <v>1.8993077848910023E-3</v>
      </c>
      <c r="H339" s="11">
        <f t="shared" si="171"/>
        <v>43003</v>
      </c>
      <c r="I339" s="11">
        <f t="shared" si="161"/>
        <v>43003</v>
      </c>
      <c r="J339" s="1">
        <f t="shared" si="172"/>
        <v>20</v>
      </c>
      <c r="K339" s="1">
        <f t="shared" si="173"/>
        <v>16</v>
      </c>
      <c r="L339" s="66">
        <f t="shared" si="162"/>
        <v>1.00151915</v>
      </c>
      <c r="M339" s="70">
        <f t="shared" si="158"/>
        <v>1.0024005199999999</v>
      </c>
      <c r="N339" s="70">
        <f t="shared" si="152"/>
        <v>1.0217992047289921</v>
      </c>
      <c r="O339" s="66">
        <f t="shared" si="154"/>
        <v>1.0233514699999999</v>
      </c>
      <c r="P339" s="66">
        <f t="shared" si="163"/>
        <v>111994.96585517</v>
      </c>
      <c r="Q339" s="74">
        <f t="shared" si="164"/>
        <v>0</v>
      </c>
      <c r="R339" s="75">
        <f t="shared" si="155"/>
        <v>0</v>
      </c>
      <c r="S339" s="66">
        <f t="shared" si="156"/>
        <v>0</v>
      </c>
      <c r="T339" s="10">
        <f t="shared" si="174"/>
        <v>0.06</v>
      </c>
      <c r="U339" s="74">
        <f t="shared" si="153"/>
        <v>16</v>
      </c>
      <c r="V339" s="74">
        <v>252</v>
      </c>
      <c r="W339" s="70">
        <f t="shared" si="165"/>
        <v>1.003706465</v>
      </c>
      <c r="X339" s="66">
        <f t="shared" si="166"/>
        <v>415.10542111000001</v>
      </c>
      <c r="Y339" s="66">
        <v>0</v>
      </c>
      <c r="Z339" s="67">
        <f t="shared" si="167"/>
        <v>0</v>
      </c>
      <c r="AA339" s="68" t="str">
        <f t="shared" si="175"/>
        <v>A+INCORP J=</v>
      </c>
      <c r="AB339" s="11">
        <f t="shared" si="176"/>
        <v>43003</v>
      </c>
      <c r="AC339" s="3"/>
      <c r="AD339" s="54"/>
      <c r="AE339" s="61">
        <v>42794</v>
      </c>
      <c r="AF339" s="23" t="s">
        <v>123</v>
      </c>
      <c r="AI339" s="1"/>
      <c r="AJ339" s="22"/>
      <c r="AK339" s="22"/>
      <c r="AL339" s="22"/>
      <c r="AM339" s="22"/>
      <c r="AN339" s="22"/>
      <c r="AO339" s="22"/>
      <c r="GG339" s="1"/>
      <c r="GH339" s="5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5"/>
      <c r="HA339" s="5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40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7"/>
      <c r="JP339" s="1"/>
      <c r="JQ339" s="1"/>
      <c r="JR339" s="1"/>
      <c r="JS339" s="1"/>
      <c r="JT339" s="1"/>
      <c r="JU339" s="1"/>
      <c r="JV339" s="1"/>
      <c r="JW339" s="1"/>
      <c r="JX339" s="1"/>
      <c r="JY339" s="3"/>
      <c r="JZ339" s="1"/>
      <c r="KA339" s="1"/>
      <c r="KB339" s="1"/>
      <c r="KC339" s="1"/>
      <c r="KD339" s="1"/>
      <c r="KE339" s="1"/>
    </row>
    <row r="340" spans="1:291" x14ac:dyDescent="0.2">
      <c r="A340" s="196">
        <f t="shared" si="168"/>
        <v>42998</v>
      </c>
      <c r="B340" s="66">
        <f t="shared" si="159"/>
        <v>112446.73502001</v>
      </c>
      <c r="C340" s="66">
        <f t="shared" si="157"/>
        <v>111825.0867746</v>
      </c>
      <c r="D340" s="77">
        <f t="shared" si="169"/>
        <v>4843.87</v>
      </c>
      <c r="E340" s="67">
        <f>VLOOKUP(A339,[1]Plan1!$DQ$117:$DS$314,3)</f>
        <v>4853.07</v>
      </c>
      <c r="F340" s="11">
        <f t="shared" si="170"/>
        <v>42973</v>
      </c>
      <c r="G340" s="73">
        <f t="shared" si="160"/>
        <v>1.8993077848910023E-3</v>
      </c>
      <c r="H340" s="11">
        <f t="shared" si="171"/>
        <v>43003</v>
      </c>
      <c r="I340" s="11">
        <f t="shared" si="161"/>
        <v>43003</v>
      </c>
      <c r="J340" s="1">
        <f t="shared" si="172"/>
        <v>20</v>
      </c>
      <c r="K340" s="1">
        <f t="shared" si="173"/>
        <v>17</v>
      </c>
      <c r="L340" s="66">
        <f t="shared" si="162"/>
        <v>1.00161418</v>
      </c>
      <c r="M340" s="70">
        <f t="shared" si="158"/>
        <v>1.0024005199999999</v>
      </c>
      <c r="N340" s="70">
        <f t="shared" si="152"/>
        <v>1.0217992047289921</v>
      </c>
      <c r="O340" s="66">
        <f t="shared" si="154"/>
        <v>1.02344857</v>
      </c>
      <c r="P340" s="66">
        <f t="shared" si="163"/>
        <v>112005.59259317</v>
      </c>
      <c r="Q340" s="74">
        <f t="shared" si="164"/>
        <v>0</v>
      </c>
      <c r="R340" s="75">
        <f t="shared" si="155"/>
        <v>0</v>
      </c>
      <c r="S340" s="66">
        <f t="shared" si="156"/>
        <v>0</v>
      </c>
      <c r="T340" s="10">
        <f t="shared" si="174"/>
        <v>0.06</v>
      </c>
      <c r="U340" s="74">
        <f t="shared" si="153"/>
        <v>17</v>
      </c>
      <c r="V340" s="74">
        <v>252</v>
      </c>
      <c r="W340" s="70">
        <f t="shared" si="165"/>
        <v>1.0039385750000001</v>
      </c>
      <c r="X340" s="66">
        <f t="shared" si="166"/>
        <v>441.14242683999998</v>
      </c>
      <c r="Y340" s="66">
        <v>0</v>
      </c>
      <c r="Z340" s="67">
        <f t="shared" si="167"/>
        <v>0</v>
      </c>
      <c r="AA340" s="68" t="str">
        <f t="shared" si="175"/>
        <v>A+INCORP J=</v>
      </c>
      <c r="AB340" s="11">
        <f t="shared" si="176"/>
        <v>43003</v>
      </c>
      <c r="AC340" s="3"/>
      <c r="AD340" s="54"/>
      <c r="AE340" s="61">
        <v>42839</v>
      </c>
      <c r="AF340" s="23" t="s">
        <v>140</v>
      </c>
      <c r="AI340" s="1"/>
      <c r="AJ340" s="22"/>
      <c r="AK340" s="22"/>
      <c r="AL340" s="22"/>
      <c r="AM340" s="22"/>
      <c r="AN340" s="22"/>
      <c r="AO340" s="22"/>
      <c r="GG340" s="1"/>
      <c r="GH340" s="5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5"/>
      <c r="HA340" s="5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40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7"/>
      <c r="JP340" s="1"/>
      <c r="JQ340" s="1"/>
      <c r="JR340" s="1"/>
      <c r="JS340" s="1"/>
      <c r="JT340" s="1"/>
      <c r="JU340" s="1"/>
      <c r="JV340" s="1"/>
      <c r="JW340" s="1"/>
      <c r="JX340" s="1"/>
      <c r="JY340" s="3"/>
      <c r="JZ340" s="1"/>
      <c r="KA340" s="1"/>
      <c r="KB340" s="1"/>
      <c r="KC340" s="1"/>
      <c r="KD340" s="1"/>
      <c r="KE340" s="1"/>
    </row>
    <row r="341" spans="1:291" x14ac:dyDescent="0.2">
      <c r="A341" s="196">
        <f t="shared" si="168"/>
        <v>42999</v>
      </c>
      <c r="B341" s="66">
        <f t="shared" si="159"/>
        <v>112483.40963374</v>
      </c>
      <c r="C341" s="66">
        <f t="shared" si="157"/>
        <v>111825.0867746</v>
      </c>
      <c r="D341" s="77">
        <f t="shared" si="169"/>
        <v>4843.87</v>
      </c>
      <c r="E341" s="67">
        <f>VLOOKUP(A340,[1]Plan1!$DQ$117:$DS$314,3)</f>
        <v>4853.07</v>
      </c>
      <c r="F341" s="11">
        <f t="shared" si="170"/>
        <v>42973</v>
      </c>
      <c r="G341" s="73">
        <f t="shared" si="160"/>
        <v>1.8993077848910023E-3</v>
      </c>
      <c r="H341" s="11">
        <f t="shared" si="171"/>
        <v>43003</v>
      </c>
      <c r="I341" s="11">
        <f t="shared" si="161"/>
        <v>43003</v>
      </c>
      <c r="J341" s="1">
        <f t="shared" si="172"/>
        <v>20</v>
      </c>
      <c r="K341" s="1">
        <f t="shared" si="173"/>
        <v>18</v>
      </c>
      <c r="L341" s="66">
        <f t="shared" si="162"/>
        <v>1.00170921</v>
      </c>
      <c r="M341" s="70">
        <f t="shared" si="158"/>
        <v>1.0024005199999999</v>
      </c>
      <c r="N341" s="70">
        <f t="shared" si="152"/>
        <v>1.0217992047289921</v>
      </c>
      <c r="O341" s="66">
        <f t="shared" si="154"/>
        <v>1.0235456700000001</v>
      </c>
      <c r="P341" s="66">
        <f t="shared" si="163"/>
        <v>112016.21933116</v>
      </c>
      <c r="Q341" s="74">
        <f t="shared" si="164"/>
        <v>0</v>
      </c>
      <c r="R341" s="75">
        <f t="shared" si="155"/>
        <v>0</v>
      </c>
      <c r="S341" s="66">
        <f t="shared" si="156"/>
        <v>0</v>
      </c>
      <c r="T341" s="10">
        <f t="shared" si="174"/>
        <v>0.06</v>
      </c>
      <c r="U341" s="74">
        <f t="shared" si="153"/>
        <v>18</v>
      </c>
      <c r="V341" s="74">
        <v>252</v>
      </c>
      <c r="W341" s="70">
        <f t="shared" si="165"/>
        <v>1.004170738</v>
      </c>
      <c r="X341" s="66">
        <f t="shared" si="166"/>
        <v>467.19030257999998</v>
      </c>
      <c r="Y341" s="66">
        <v>0</v>
      </c>
      <c r="Z341" s="67">
        <f t="shared" si="167"/>
        <v>0</v>
      </c>
      <c r="AA341" s="68" t="str">
        <f t="shared" si="175"/>
        <v>A+INCORP J=</v>
      </c>
      <c r="AB341" s="11">
        <f t="shared" si="176"/>
        <v>43003</v>
      </c>
      <c r="AC341" s="3"/>
      <c r="AD341" s="54"/>
      <c r="AE341" s="61">
        <v>42846</v>
      </c>
      <c r="AF341" s="23" t="s">
        <v>125</v>
      </c>
      <c r="AI341" s="1"/>
      <c r="AJ341" s="22"/>
      <c r="AK341" s="22"/>
      <c r="AL341" s="22"/>
      <c r="AM341" s="22"/>
      <c r="AN341" s="22"/>
      <c r="AO341" s="22"/>
      <c r="GG341" s="1"/>
      <c r="GH341" s="5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5"/>
      <c r="HA341" s="5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40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7"/>
      <c r="JP341" s="1"/>
      <c r="JQ341" s="1"/>
      <c r="JR341" s="1"/>
      <c r="JS341" s="1"/>
      <c r="JT341" s="1"/>
      <c r="JU341" s="1"/>
      <c r="JV341" s="1"/>
      <c r="JW341" s="1"/>
      <c r="JX341" s="1"/>
      <c r="JY341" s="3"/>
      <c r="JZ341" s="1"/>
      <c r="KA341" s="1"/>
      <c r="KB341" s="1"/>
      <c r="KC341" s="1"/>
      <c r="KD341" s="1"/>
      <c r="KE341" s="1"/>
    </row>
    <row r="342" spans="1:291" x14ac:dyDescent="0.2">
      <c r="A342" s="196">
        <f t="shared" si="168"/>
        <v>43000</v>
      </c>
      <c r="B342" s="66">
        <f t="shared" si="159"/>
        <v>112520.09635436001</v>
      </c>
      <c r="C342" s="66">
        <f t="shared" si="157"/>
        <v>111825.0867746</v>
      </c>
      <c r="D342" s="77">
        <f t="shared" si="169"/>
        <v>4843.87</v>
      </c>
      <c r="E342" s="67">
        <f>VLOOKUP(A341,[1]Plan1!$DQ$117:$DS$314,3)</f>
        <v>4853.07</v>
      </c>
      <c r="F342" s="11">
        <f t="shared" si="170"/>
        <v>42973</v>
      </c>
      <c r="G342" s="73">
        <f t="shared" si="160"/>
        <v>1.8993077848910023E-3</v>
      </c>
      <c r="H342" s="11">
        <f t="shared" si="171"/>
        <v>43003</v>
      </c>
      <c r="I342" s="11">
        <f t="shared" si="161"/>
        <v>43003</v>
      </c>
      <c r="J342" s="1">
        <f t="shared" si="172"/>
        <v>20</v>
      </c>
      <c r="K342" s="1">
        <f t="shared" si="173"/>
        <v>19</v>
      </c>
      <c r="L342" s="66">
        <f t="shared" si="162"/>
        <v>1.00180425</v>
      </c>
      <c r="M342" s="70">
        <f t="shared" si="158"/>
        <v>1.0024005199999999</v>
      </c>
      <c r="N342" s="70">
        <f t="shared" si="152"/>
        <v>1.0217992047289921</v>
      </c>
      <c r="O342" s="66">
        <f t="shared" si="154"/>
        <v>1.0236427800000001</v>
      </c>
      <c r="P342" s="66">
        <f t="shared" si="163"/>
        <v>112026.84718741001</v>
      </c>
      <c r="Q342" s="74">
        <f t="shared" si="164"/>
        <v>0</v>
      </c>
      <c r="R342" s="75">
        <f t="shared" si="155"/>
        <v>0</v>
      </c>
      <c r="S342" s="66">
        <f t="shared" si="156"/>
        <v>0</v>
      </c>
      <c r="T342" s="10">
        <f t="shared" si="174"/>
        <v>0.06</v>
      </c>
      <c r="U342" s="74">
        <f t="shared" si="153"/>
        <v>19</v>
      </c>
      <c r="V342" s="74">
        <v>252</v>
      </c>
      <c r="W342" s="70">
        <f t="shared" si="165"/>
        <v>1.004402955</v>
      </c>
      <c r="X342" s="66">
        <f t="shared" si="166"/>
        <v>493.24916695000002</v>
      </c>
      <c r="Y342" s="66">
        <v>0</v>
      </c>
      <c r="Z342" s="67">
        <f t="shared" si="167"/>
        <v>0</v>
      </c>
      <c r="AA342" s="68" t="str">
        <f t="shared" si="175"/>
        <v>A+INCORP J=</v>
      </c>
      <c r="AB342" s="11">
        <f t="shared" si="176"/>
        <v>43003</v>
      </c>
      <c r="AC342" s="3"/>
      <c r="AD342" s="54"/>
      <c r="AE342" s="61">
        <v>42856</v>
      </c>
      <c r="AF342" s="23" t="s">
        <v>142</v>
      </c>
      <c r="AI342" s="1"/>
      <c r="AJ342" s="22"/>
      <c r="AK342" s="22"/>
      <c r="AL342" s="22"/>
      <c r="AM342" s="22"/>
      <c r="AN342" s="22"/>
      <c r="AO342" s="22"/>
      <c r="GG342" s="1"/>
      <c r="GH342" s="5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5"/>
      <c r="HA342" s="5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40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7"/>
      <c r="JP342" s="1"/>
      <c r="JQ342" s="1"/>
      <c r="JR342" s="1"/>
      <c r="JS342" s="1"/>
      <c r="JT342" s="1"/>
      <c r="JU342" s="1"/>
      <c r="JV342" s="1"/>
      <c r="JW342" s="1"/>
      <c r="JX342" s="1"/>
      <c r="JY342" s="3"/>
      <c r="JZ342" s="1"/>
      <c r="KA342" s="1"/>
      <c r="KB342" s="1"/>
      <c r="KC342" s="1"/>
      <c r="KD342" s="1"/>
      <c r="KE342" s="1"/>
    </row>
    <row r="343" spans="1:291" x14ac:dyDescent="0.2">
      <c r="A343" s="196">
        <f t="shared" si="168"/>
        <v>43001</v>
      </c>
      <c r="B343" s="66">
        <f t="shared" si="159"/>
        <v>112556.79518439001</v>
      </c>
      <c r="C343" s="66">
        <f t="shared" si="157"/>
        <v>111825.0867746</v>
      </c>
      <c r="D343" s="77">
        <f t="shared" si="169"/>
        <v>4843.87</v>
      </c>
      <c r="E343" s="67">
        <f>VLOOKUP(A342,[1]Plan1!$DQ$117:$DS$314,3)</f>
        <v>4853.07</v>
      </c>
      <c r="F343" s="11">
        <f t="shared" si="170"/>
        <v>42973</v>
      </c>
      <c r="G343" s="73">
        <f t="shared" si="160"/>
        <v>1.8993077848910023E-3</v>
      </c>
      <c r="H343" s="11">
        <f t="shared" si="171"/>
        <v>43003</v>
      </c>
      <c r="I343" s="11">
        <f t="shared" si="161"/>
        <v>43003</v>
      </c>
      <c r="J343" s="1">
        <f t="shared" si="172"/>
        <v>20</v>
      </c>
      <c r="K343" s="1">
        <f t="shared" si="173"/>
        <v>20</v>
      </c>
      <c r="L343" s="66">
        <f t="shared" si="162"/>
        <v>1.0018993</v>
      </c>
      <c r="M343" s="70">
        <f t="shared" si="158"/>
        <v>1.0024005199999999</v>
      </c>
      <c r="N343" s="70">
        <f t="shared" si="152"/>
        <v>1.0217992047289921</v>
      </c>
      <c r="O343" s="66">
        <f t="shared" si="154"/>
        <v>1.0237399</v>
      </c>
      <c r="P343" s="66">
        <f t="shared" si="163"/>
        <v>112037.47616191</v>
      </c>
      <c r="Q343" s="74">
        <f t="shared" si="164"/>
        <v>0</v>
      </c>
      <c r="R343" s="75">
        <f t="shared" si="155"/>
        <v>0</v>
      </c>
      <c r="S343" s="66">
        <f t="shared" si="156"/>
        <v>0</v>
      </c>
      <c r="T343" s="10">
        <f t="shared" si="174"/>
        <v>0.06</v>
      </c>
      <c r="U343" s="74">
        <f t="shared" si="153"/>
        <v>20</v>
      </c>
      <c r="V343" s="74">
        <v>252</v>
      </c>
      <c r="W343" s="70">
        <f t="shared" si="165"/>
        <v>1.004635226</v>
      </c>
      <c r="X343" s="66">
        <f t="shared" si="166"/>
        <v>519.31902247999994</v>
      </c>
      <c r="Y343" s="66">
        <v>0</v>
      </c>
      <c r="Z343" s="67">
        <f t="shared" si="167"/>
        <v>0</v>
      </c>
      <c r="AA343" s="68" t="str">
        <f t="shared" si="175"/>
        <v>A+INCORP J=</v>
      </c>
      <c r="AB343" s="11">
        <f t="shared" si="176"/>
        <v>43003</v>
      </c>
      <c r="AC343" s="3"/>
      <c r="AD343" s="54"/>
      <c r="AE343" s="61">
        <v>42901</v>
      </c>
      <c r="AF343" s="23" t="s">
        <v>141</v>
      </c>
      <c r="AI343" s="1"/>
      <c r="AJ343" s="22"/>
      <c r="AK343" s="22"/>
      <c r="AL343" s="22"/>
      <c r="AM343" s="22"/>
      <c r="AN343" s="22"/>
      <c r="AO343" s="22"/>
      <c r="GG343" s="1"/>
      <c r="GH343" s="5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5"/>
      <c r="HA343" s="5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40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7"/>
      <c r="JP343" s="1"/>
      <c r="JQ343" s="1"/>
      <c r="JR343" s="1"/>
      <c r="JS343" s="1"/>
      <c r="JT343" s="1"/>
      <c r="JU343" s="1"/>
      <c r="JV343" s="1"/>
      <c r="JW343" s="1"/>
      <c r="JX343" s="1"/>
      <c r="JY343" s="3"/>
      <c r="JZ343" s="1"/>
      <c r="KA343" s="1"/>
      <c r="KB343" s="1"/>
      <c r="KC343" s="1"/>
      <c r="KD343" s="1"/>
      <c r="KE343" s="1"/>
    </row>
    <row r="344" spans="1:291" x14ac:dyDescent="0.2">
      <c r="A344" s="196">
        <f t="shared" si="168"/>
        <v>43002</v>
      </c>
      <c r="B344" s="66">
        <f t="shared" si="159"/>
        <v>112556.79518439001</v>
      </c>
      <c r="C344" s="66">
        <f t="shared" si="157"/>
        <v>111825.0867746</v>
      </c>
      <c r="D344" s="77">
        <f t="shared" si="169"/>
        <v>4843.87</v>
      </c>
      <c r="E344" s="67">
        <f>VLOOKUP(A343,[1]Plan1!$DQ$117:$DS$314,3)</f>
        <v>4853.07</v>
      </c>
      <c r="F344" s="11">
        <f t="shared" si="170"/>
        <v>42973</v>
      </c>
      <c r="G344" s="73">
        <f t="shared" si="160"/>
        <v>1.8993077848910023E-3</v>
      </c>
      <c r="H344" s="11">
        <f t="shared" si="171"/>
        <v>43003</v>
      </c>
      <c r="I344" s="11">
        <f t="shared" si="161"/>
        <v>43003</v>
      </c>
      <c r="J344" s="1">
        <f t="shared" si="172"/>
        <v>20</v>
      </c>
      <c r="K344" s="1">
        <f t="shared" si="173"/>
        <v>20</v>
      </c>
      <c r="L344" s="66">
        <f t="shared" si="162"/>
        <v>1.0018993</v>
      </c>
      <c r="M344" s="70">
        <f t="shared" si="158"/>
        <v>1.0024005199999999</v>
      </c>
      <c r="N344" s="70">
        <f t="shared" si="152"/>
        <v>1.0217992047289921</v>
      </c>
      <c r="O344" s="66">
        <f t="shared" si="154"/>
        <v>1.0237399</v>
      </c>
      <c r="P344" s="66">
        <f t="shared" si="163"/>
        <v>112037.47616191</v>
      </c>
      <c r="Q344" s="74">
        <f t="shared" si="164"/>
        <v>0</v>
      </c>
      <c r="R344" s="75">
        <f t="shared" si="155"/>
        <v>0</v>
      </c>
      <c r="S344" s="66">
        <f t="shared" si="156"/>
        <v>0</v>
      </c>
      <c r="T344" s="10">
        <f t="shared" si="174"/>
        <v>0.06</v>
      </c>
      <c r="U344" s="74">
        <f t="shared" si="153"/>
        <v>20</v>
      </c>
      <c r="V344" s="74">
        <v>252</v>
      </c>
      <c r="W344" s="70">
        <f t="shared" si="165"/>
        <v>1.004635226</v>
      </c>
      <c r="X344" s="66">
        <f t="shared" si="166"/>
        <v>519.31902247999994</v>
      </c>
      <c r="Y344" s="66">
        <v>0</v>
      </c>
      <c r="Z344" s="67">
        <f t="shared" si="167"/>
        <v>0</v>
      </c>
      <c r="AA344" s="68" t="str">
        <f t="shared" si="175"/>
        <v>A+INCORP J=</v>
      </c>
      <c r="AB344" s="11">
        <f t="shared" si="176"/>
        <v>43003</v>
      </c>
      <c r="AC344" s="3"/>
      <c r="AD344" s="54"/>
      <c r="AE344" s="61">
        <v>42985</v>
      </c>
      <c r="AF344" s="23" t="s">
        <v>143</v>
      </c>
      <c r="AI344" s="1"/>
      <c r="AJ344" s="22"/>
      <c r="AK344" s="22"/>
      <c r="AL344" s="22"/>
      <c r="AM344" s="22"/>
      <c r="AN344" s="22"/>
      <c r="AO344" s="22"/>
      <c r="GG344" s="1"/>
      <c r="GH344" s="5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5"/>
      <c r="HA344" s="5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40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7"/>
      <c r="JP344" s="1"/>
      <c r="JQ344" s="1"/>
      <c r="JR344" s="1"/>
      <c r="JS344" s="1"/>
      <c r="JT344" s="1"/>
      <c r="JU344" s="1"/>
      <c r="JV344" s="1"/>
      <c r="JW344" s="1"/>
      <c r="JX344" s="1"/>
      <c r="JY344" s="3"/>
      <c r="JZ344" s="1"/>
      <c r="KA344" s="1"/>
      <c r="KB344" s="1"/>
      <c r="KC344" s="1"/>
      <c r="KD344" s="1"/>
      <c r="KE344" s="1"/>
    </row>
    <row r="345" spans="1:291" x14ac:dyDescent="0.2">
      <c r="A345" s="196">
        <f t="shared" si="168"/>
        <v>43003</v>
      </c>
      <c r="B345" s="66">
        <f t="shared" si="159"/>
        <v>112556.79518439001</v>
      </c>
      <c r="C345" s="66">
        <f t="shared" si="157"/>
        <v>111825.0867746</v>
      </c>
      <c r="D345" s="77">
        <f t="shared" si="169"/>
        <v>4843.87</v>
      </c>
      <c r="E345" s="67">
        <f>VLOOKUP(A344,[1]Plan1!$DQ$117:$DS$314,3)</f>
        <v>4853.07</v>
      </c>
      <c r="F345" s="11">
        <f t="shared" si="170"/>
        <v>42973</v>
      </c>
      <c r="G345" s="73">
        <f t="shared" si="160"/>
        <v>1.8993077848910023E-3</v>
      </c>
      <c r="H345" s="11">
        <f t="shared" si="171"/>
        <v>43033</v>
      </c>
      <c r="I345" s="11">
        <f t="shared" si="161"/>
        <v>43003</v>
      </c>
      <c r="J345" s="1">
        <f t="shared" si="172"/>
        <v>20</v>
      </c>
      <c r="K345" s="1">
        <f t="shared" si="173"/>
        <v>20</v>
      </c>
      <c r="L345" s="66">
        <f t="shared" si="162"/>
        <v>1.0018993</v>
      </c>
      <c r="M345" s="70">
        <f t="shared" si="158"/>
        <v>1.0024005199999999</v>
      </c>
      <c r="N345" s="70">
        <f t="shared" si="152"/>
        <v>1.0217992047289921</v>
      </c>
      <c r="O345" s="66">
        <f t="shared" si="154"/>
        <v>1.0237399</v>
      </c>
      <c r="P345" s="66">
        <f t="shared" si="163"/>
        <v>112037.47616191</v>
      </c>
      <c r="Q345" s="74">
        <f t="shared" si="164"/>
        <v>11</v>
      </c>
      <c r="R345" s="75">
        <f t="shared" si="155"/>
        <v>2.7839996281649529E-2</v>
      </c>
      <c r="S345" s="66">
        <f t="shared" si="156"/>
        <v>3113.21</v>
      </c>
      <c r="T345" s="10">
        <f t="shared" si="174"/>
        <v>0.06</v>
      </c>
      <c r="U345" s="74">
        <f t="shared" si="153"/>
        <v>20</v>
      </c>
      <c r="V345" s="74">
        <v>252</v>
      </c>
      <c r="W345" s="70">
        <f t="shared" si="165"/>
        <v>1.004635226</v>
      </c>
      <c r="X345" s="66">
        <f t="shared" si="166"/>
        <v>519.31902247999994</v>
      </c>
      <c r="Y345" s="66">
        <v>0</v>
      </c>
      <c r="Z345" s="67">
        <f t="shared" si="167"/>
        <v>3632.5290224800001</v>
      </c>
      <c r="AA345" s="68" t="str">
        <f t="shared" si="175"/>
        <v>A+INCORP J=</v>
      </c>
      <c r="AB345" s="11">
        <f t="shared" si="176"/>
        <v>43003</v>
      </c>
      <c r="AC345" s="3"/>
      <c r="AD345" s="54"/>
      <c r="AE345" s="61">
        <v>43020</v>
      </c>
      <c r="AF345" s="47" t="s">
        <v>129</v>
      </c>
      <c r="AI345" s="1"/>
      <c r="AJ345" s="22"/>
      <c r="AK345" s="22"/>
      <c r="AL345" s="22"/>
      <c r="AM345" s="22"/>
      <c r="AN345" s="22"/>
      <c r="AO345" s="22"/>
      <c r="GG345" s="1"/>
      <c r="GH345" s="5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5"/>
      <c r="HA345" s="5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40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7"/>
      <c r="JP345" s="1"/>
      <c r="JQ345" s="1"/>
      <c r="JR345" s="1"/>
      <c r="JS345" s="1"/>
      <c r="JT345" s="1"/>
      <c r="JU345" s="1"/>
      <c r="JV345" s="1"/>
      <c r="JW345" s="1"/>
      <c r="JX345" s="1"/>
      <c r="JY345" s="3"/>
      <c r="JZ345" s="1"/>
      <c r="KA345" s="1"/>
      <c r="KB345" s="1"/>
      <c r="KC345" s="1"/>
      <c r="KD345" s="1"/>
      <c r="KE345" s="1"/>
    </row>
    <row r="346" spans="1:291" x14ac:dyDescent="0.2">
      <c r="A346" s="196">
        <f t="shared" si="168"/>
        <v>43004</v>
      </c>
      <c r="B346" s="66">
        <f t="shared" si="159"/>
        <v>109477.22273527</v>
      </c>
      <c r="C346" s="66">
        <f t="shared" si="157"/>
        <v>109443.58518439</v>
      </c>
      <c r="D346" s="77">
        <f t="shared" si="169"/>
        <v>4853.07</v>
      </c>
      <c r="E346" s="67">
        <f>VLOOKUP(A345,[1]Plan1!$DQ$117:$DS$314,3)</f>
        <v>4860.83</v>
      </c>
      <c r="F346" s="11">
        <f t="shared" si="170"/>
        <v>43004</v>
      </c>
      <c r="G346" s="73">
        <f t="shared" si="160"/>
        <v>1.5989878571709415E-3</v>
      </c>
      <c r="H346" s="11">
        <f t="shared" si="171"/>
        <v>43033</v>
      </c>
      <c r="I346" s="11">
        <f t="shared" si="161"/>
        <v>43033</v>
      </c>
      <c r="J346" s="1">
        <f t="shared" si="172"/>
        <v>21</v>
      </c>
      <c r="K346" s="1">
        <f t="shared" si="173"/>
        <v>1</v>
      </c>
      <c r="L346" s="66">
        <f t="shared" si="162"/>
        <v>1.0000760799999999</v>
      </c>
      <c r="M346" s="70">
        <f t="shared" si="158"/>
        <v>1.0018993</v>
      </c>
      <c r="N346" s="70">
        <f t="shared" si="152"/>
        <v>1.0237399079585339</v>
      </c>
      <c r="O346" s="66">
        <f t="shared" si="154"/>
        <v>1.0238177900000001</v>
      </c>
      <c r="P346" s="66">
        <f t="shared" si="163"/>
        <v>109451.91165235</v>
      </c>
      <c r="Q346" s="74">
        <f t="shared" si="164"/>
        <v>0</v>
      </c>
      <c r="R346" s="75">
        <f t="shared" si="155"/>
        <v>0</v>
      </c>
      <c r="S346" s="66">
        <f t="shared" si="156"/>
        <v>0</v>
      </c>
      <c r="T346" s="10">
        <f t="shared" si="174"/>
        <v>0.06</v>
      </c>
      <c r="U346" s="74">
        <f t="shared" si="153"/>
        <v>1</v>
      </c>
      <c r="V346" s="74">
        <v>252</v>
      </c>
      <c r="W346" s="70">
        <f t="shared" si="165"/>
        <v>1.0002312529999999</v>
      </c>
      <c r="X346" s="66">
        <f t="shared" si="166"/>
        <v>25.31108292</v>
      </c>
      <c r="Y346" s="66">
        <v>0</v>
      </c>
      <c r="Z346" s="67">
        <f t="shared" si="167"/>
        <v>0</v>
      </c>
      <c r="AA346" s="68" t="str">
        <f t="shared" si="175"/>
        <v>A+INCORP J=</v>
      </c>
      <c r="AB346" s="11">
        <f t="shared" si="176"/>
        <v>43033</v>
      </c>
      <c r="AC346" s="3"/>
      <c r="AD346" s="54"/>
      <c r="AE346" s="61">
        <v>43041</v>
      </c>
      <c r="AF346" s="23" t="s">
        <v>135</v>
      </c>
      <c r="AI346" s="1"/>
      <c r="AJ346" s="22"/>
      <c r="AK346" s="22"/>
      <c r="AL346" s="22"/>
      <c r="AM346" s="22"/>
      <c r="AN346" s="22"/>
      <c r="AO346" s="22"/>
      <c r="GG346" s="1"/>
      <c r="GH346" s="5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5"/>
      <c r="HA346" s="5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40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7"/>
      <c r="JP346" s="1"/>
      <c r="JQ346" s="1"/>
      <c r="JR346" s="1"/>
      <c r="JS346" s="1"/>
      <c r="JT346" s="1"/>
      <c r="JU346" s="1"/>
      <c r="JV346" s="1"/>
      <c r="JW346" s="1"/>
      <c r="JX346" s="1"/>
      <c r="JY346" s="3"/>
      <c r="JZ346" s="1"/>
      <c r="KA346" s="1"/>
      <c r="KB346" s="1"/>
      <c r="KC346" s="1"/>
      <c r="KD346" s="1"/>
      <c r="KE346" s="1"/>
    </row>
    <row r="347" spans="1:291" x14ac:dyDescent="0.2">
      <c r="A347" s="196">
        <f t="shared" si="168"/>
        <v>43005</v>
      </c>
      <c r="B347" s="66">
        <f t="shared" si="159"/>
        <v>109510.87103353</v>
      </c>
      <c r="C347" s="66">
        <f t="shared" si="157"/>
        <v>109443.58518439</v>
      </c>
      <c r="D347" s="77">
        <f t="shared" si="169"/>
        <v>4853.07</v>
      </c>
      <c r="E347" s="67">
        <f>VLOOKUP(A346,[1]Plan1!$DQ$117:$DS$314,3)</f>
        <v>4860.83</v>
      </c>
      <c r="F347" s="11">
        <f t="shared" si="170"/>
        <v>43004</v>
      </c>
      <c r="G347" s="73">
        <f t="shared" si="160"/>
        <v>1.5989878571709415E-3</v>
      </c>
      <c r="H347" s="11">
        <f t="shared" si="171"/>
        <v>43033</v>
      </c>
      <c r="I347" s="11">
        <f t="shared" si="161"/>
        <v>43033</v>
      </c>
      <c r="J347" s="1">
        <f t="shared" si="172"/>
        <v>21</v>
      </c>
      <c r="K347" s="1">
        <f t="shared" si="173"/>
        <v>2</v>
      </c>
      <c r="L347" s="66">
        <f t="shared" si="162"/>
        <v>1.00015217</v>
      </c>
      <c r="M347" s="70">
        <f t="shared" si="158"/>
        <v>1.0018993</v>
      </c>
      <c r="N347" s="70">
        <f t="shared" si="152"/>
        <v>1.0237399079585339</v>
      </c>
      <c r="O347" s="66">
        <f t="shared" si="154"/>
        <v>1.02389569</v>
      </c>
      <c r="P347" s="66">
        <f t="shared" si="163"/>
        <v>109460.23921474</v>
      </c>
      <c r="Q347" s="74">
        <f t="shared" si="164"/>
        <v>0</v>
      </c>
      <c r="R347" s="75">
        <f t="shared" si="155"/>
        <v>0</v>
      </c>
      <c r="S347" s="66">
        <f t="shared" si="156"/>
        <v>0</v>
      </c>
      <c r="T347" s="10">
        <f t="shared" si="174"/>
        <v>0.06</v>
      </c>
      <c r="U347" s="74">
        <f t="shared" si="153"/>
        <v>2</v>
      </c>
      <c r="V347" s="74">
        <v>252</v>
      </c>
      <c r="W347" s="70">
        <f t="shared" si="165"/>
        <v>1.000462559</v>
      </c>
      <c r="X347" s="66">
        <f t="shared" si="166"/>
        <v>50.631818789999997</v>
      </c>
      <c r="Y347" s="66">
        <v>0</v>
      </c>
      <c r="Z347" s="67">
        <f t="shared" si="167"/>
        <v>0</v>
      </c>
      <c r="AA347" s="68" t="str">
        <f t="shared" si="175"/>
        <v>A+INCORP J=</v>
      </c>
      <c r="AB347" s="11">
        <f t="shared" si="176"/>
        <v>43033</v>
      </c>
      <c r="AC347" s="3"/>
      <c r="AD347" s="54"/>
      <c r="AE347" s="61">
        <v>43054</v>
      </c>
      <c r="AF347" s="23" t="s">
        <v>144</v>
      </c>
      <c r="AI347" s="1"/>
      <c r="AJ347" s="22"/>
      <c r="AK347" s="22"/>
      <c r="AL347" s="22"/>
      <c r="AM347" s="22"/>
      <c r="AN347" s="22"/>
      <c r="AO347" s="22"/>
      <c r="GG347" s="1"/>
      <c r="GH347" s="5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5"/>
      <c r="HA347" s="5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40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7"/>
      <c r="JP347" s="1"/>
      <c r="JQ347" s="1"/>
      <c r="JR347" s="1"/>
      <c r="JS347" s="1"/>
      <c r="JT347" s="1"/>
      <c r="JU347" s="1"/>
      <c r="JV347" s="1"/>
      <c r="JW347" s="1"/>
      <c r="JX347" s="1"/>
      <c r="JY347" s="3"/>
      <c r="JZ347" s="1"/>
      <c r="KA347" s="1"/>
      <c r="KB347" s="1"/>
      <c r="KC347" s="1"/>
      <c r="KD347" s="1"/>
      <c r="KE347" s="1"/>
    </row>
    <row r="348" spans="1:291" x14ac:dyDescent="0.2">
      <c r="A348" s="196">
        <f t="shared" si="168"/>
        <v>43006</v>
      </c>
      <c r="B348" s="66">
        <f t="shared" si="159"/>
        <v>109544.53008126</v>
      </c>
      <c r="C348" s="66">
        <f t="shared" si="157"/>
        <v>109443.58518439</v>
      </c>
      <c r="D348" s="77">
        <f t="shared" si="169"/>
        <v>4853.07</v>
      </c>
      <c r="E348" s="67">
        <f>VLOOKUP(A347,[1]Plan1!$DQ$117:$DS$314,3)</f>
        <v>4860.83</v>
      </c>
      <c r="F348" s="11">
        <f t="shared" si="170"/>
        <v>43004</v>
      </c>
      <c r="G348" s="73">
        <f t="shared" si="160"/>
        <v>1.5989878571709415E-3</v>
      </c>
      <c r="H348" s="11">
        <f t="shared" si="171"/>
        <v>43033</v>
      </c>
      <c r="I348" s="11">
        <f t="shared" si="161"/>
        <v>43033</v>
      </c>
      <c r="J348" s="1">
        <f t="shared" si="172"/>
        <v>21</v>
      </c>
      <c r="K348" s="1">
        <f t="shared" si="173"/>
        <v>3</v>
      </c>
      <c r="L348" s="66">
        <f t="shared" si="162"/>
        <v>1.00022827</v>
      </c>
      <c r="M348" s="70">
        <f t="shared" si="158"/>
        <v>1.0018993</v>
      </c>
      <c r="N348" s="70">
        <f t="shared" si="152"/>
        <v>1.0237399079585339</v>
      </c>
      <c r="O348" s="66">
        <f t="shared" si="154"/>
        <v>1.02397359</v>
      </c>
      <c r="P348" s="66">
        <f t="shared" si="163"/>
        <v>109468.56787158</v>
      </c>
      <c r="Q348" s="74">
        <f t="shared" si="164"/>
        <v>0</v>
      </c>
      <c r="R348" s="75">
        <f t="shared" si="155"/>
        <v>0</v>
      </c>
      <c r="S348" s="66">
        <f t="shared" si="156"/>
        <v>0</v>
      </c>
      <c r="T348" s="10">
        <f t="shared" si="174"/>
        <v>0.06</v>
      </c>
      <c r="U348" s="74">
        <f t="shared" si="153"/>
        <v>3</v>
      </c>
      <c r="V348" s="74">
        <v>252</v>
      </c>
      <c r="W348" s="70">
        <f t="shared" si="165"/>
        <v>1.0006939180000001</v>
      </c>
      <c r="X348" s="66">
        <f t="shared" si="166"/>
        <v>75.962209680000001</v>
      </c>
      <c r="Y348" s="66">
        <v>0</v>
      </c>
      <c r="Z348" s="67">
        <f t="shared" si="167"/>
        <v>0</v>
      </c>
      <c r="AA348" s="68" t="str">
        <f t="shared" si="175"/>
        <v>A+INCORP J=</v>
      </c>
      <c r="AB348" s="11">
        <f t="shared" si="176"/>
        <v>43033</v>
      </c>
      <c r="AC348" s="3"/>
      <c r="AD348" s="54"/>
      <c r="AE348" s="61">
        <v>43094</v>
      </c>
      <c r="AF348" s="23" t="s">
        <v>137</v>
      </c>
      <c r="AI348" s="1"/>
      <c r="AJ348" s="22"/>
      <c r="AK348" s="22"/>
      <c r="AL348" s="22"/>
      <c r="AM348" s="22"/>
      <c r="AN348" s="22"/>
      <c r="AO348" s="22"/>
      <c r="GG348" s="1"/>
      <c r="GH348" s="5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5"/>
      <c r="HA348" s="5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40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7"/>
      <c r="JP348" s="1"/>
      <c r="JQ348" s="1"/>
      <c r="JR348" s="1"/>
      <c r="JS348" s="1"/>
      <c r="JT348" s="1"/>
      <c r="JU348" s="1"/>
      <c r="JV348" s="1"/>
      <c r="JW348" s="1"/>
      <c r="JX348" s="1"/>
      <c r="JY348" s="3"/>
      <c r="JZ348" s="1"/>
      <c r="KA348" s="1"/>
      <c r="KB348" s="1"/>
      <c r="KC348" s="1"/>
      <c r="KD348" s="1"/>
      <c r="KE348" s="1"/>
    </row>
    <row r="349" spans="1:291" x14ac:dyDescent="0.2">
      <c r="A349" s="196">
        <f t="shared" si="168"/>
        <v>43007</v>
      </c>
      <c r="B349" s="66">
        <f t="shared" si="159"/>
        <v>109578.19889454999</v>
      </c>
      <c r="C349" s="66">
        <f t="shared" si="157"/>
        <v>109443.58518439</v>
      </c>
      <c r="D349" s="77">
        <f t="shared" si="169"/>
        <v>4853.07</v>
      </c>
      <c r="E349" s="67">
        <f>VLOOKUP(A348,[1]Plan1!$DQ$117:$DS$314,3)</f>
        <v>4860.83</v>
      </c>
      <c r="F349" s="11">
        <f t="shared" si="170"/>
        <v>43004</v>
      </c>
      <c r="G349" s="73">
        <f t="shared" si="160"/>
        <v>1.5989878571709415E-3</v>
      </c>
      <c r="H349" s="11">
        <f t="shared" si="171"/>
        <v>43033</v>
      </c>
      <c r="I349" s="11">
        <f t="shared" si="161"/>
        <v>43033</v>
      </c>
      <c r="J349" s="1">
        <f t="shared" si="172"/>
        <v>21</v>
      </c>
      <c r="K349" s="1">
        <f t="shared" si="173"/>
        <v>4</v>
      </c>
      <c r="L349" s="66">
        <f t="shared" si="162"/>
        <v>1.0003043700000001</v>
      </c>
      <c r="M349" s="70">
        <f t="shared" si="158"/>
        <v>1.0018993</v>
      </c>
      <c r="N349" s="70">
        <f t="shared" si="152"/>
        <v>1.0237399079585339</v>
      </c>
      <c r="O349" s="66">
        <f t="shared" si="154"/>
        <v>1.0240514999999999</v>
      </c>
      <c r="P349" s="66">
        <f t="shared" si="163"/>
        <v>109476.89652841</v>
      </c>
      <c r="Q349" s="74">
        <f t="shared" si="164"/>
        <v>0</v>
      </c>
      <c r="R349" s="75">
        <f t="shared" si="155"/>
        <v>0</v>
      </c>
      <c r="S349" s="66">
        <f t="shared" si="156"/>
        <v>0</v>
      </c>
      <c r="T349" s="10">
        <f t="shared" si="174"/>
        <v>0.06</v>
      </c>
      <c r="U349" s="74">
        <f t="shared" si="153"/>
        <v>4</v>
      </c>
      <c r="V349" s="74">
        <v>252</v>
      </c>
      <c r="W349" s="70">
        <f t="shared" si="165"/>
        <v>1.0009253309999999</v>
      </c>
      <c r="X349" s="66">
        <f t="shared" si="166"/>
        <v>101.30236614</v>
      </c>
      <c r="Y349" s="66">
        <v>0</v>
      </c>
      <c r="Z349" s="67">
        <f t="shared" si="167"/>
        <v>0</v>
      </c>
      <c r="AA349" s="68" t="str">
        <f t="shared" si="175"/>
        <v>A+INCORP J=</v>
      </c>
      <c r="AB349" s="11">
        <f t="shared" si="176"/>
        <v>43033</v>
      </c>
      <c r="AC349" s="3"/>
      <c r="AD349" s="54"/>
      <c r="AE349" s="61">
        <v>43101</v>
      </c>
      <c r="AF349" s="23" t="s">
        <v>139</v>
      </c>
      <c r="AI349" s="1"/>
      <c r="AJ349" s="22"/>
      <c r="AK349" s="22"/>
      <c r="AL349" s="22"/>
      <c r="AM349" s="22"/>
      <c r="AN349" s="22"/>
      <c r="AO349" s="22"/>
      <c r="GG349" s="1"/>
      <c r="GH349" s="5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5"/>
      <c r="HA349" s="5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40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7"/>
      <c r="JP349" s="1"/>
      <c r="JQ349" s="1"/>
      <c r="JR349" s="1"/>
      <c r="JS349" s="1"/>
      <c r="JT349" s="1"/>
      <c r="JU349" s="1"/>
      <c r="JV349" s="1"/>
      <c r="JW349" s="1"/>
      <c r="JX349" s="1"/>
      <c r="JY349" s="3"/>
      <c r="JZ349" s="1"/>
      <c r="KA349" s="1"/>
      <c r="KB349" s="1"/>
      <c r="KC349" s="1"/>
      <c r="KD349" s="1"/>
      <c r="KE349" s="1"/>
    </row>
    <row r="350" spans="1:291" x14ac:dyDescent="0.2">
      <c r="A350" s="196">
        <f t="shared" si="168"/>
        <v>43008</v>
      </c>
      <c r="B350" s="66">
        <f t="shared" si="159"/>
        <v>109611.87747476</v>
      </c>
      <c r="C350" s="66">
        <f t="shared" si="157"/>
        <v>109443.58518439</v>
      </c>
      <c r="D350" s="77">
        <f t="shared" si="169"/>
        <v>4853.07</v>
      </c>
      <c r="E350" s="67">
        <f>VLOOKUP(A349,[1]Plan1!$DQ$117:$DS$314,3)</f>
        <v>4860.83</v>
      </c>
      <c r="F350" s="11">
        <f t="shared" si="170"/>
        <v>43004</v>
      </c>
      <c r="G350" s="73">
        <f t="shared" si="160"/>
        <v>1.5989878571709415E-3</v>
      </c>
      <c r="H350" s="11">
        <f t="shared" si="171"/>
        <v>43033</v>
      </c>
      <c r="I350" s="11">
        <f t="shared" si="161"/>
        <v>43033</v>
      </c>
      <c r="J350" s="1">
        <f t="shared" si="172"/>
        <v>21</v>
      </c>
      <c r="K350" s="1">
        <f t="shared" si="173"/>
        <v>5</v>
      </c>
      <c r="L350" s="66">
        <f t="shared" si="162"/>
        <v>1.0003804700000001</v>
      </c>
      <c r="M350" s="70">
        <f t="shared" si="158"/>
        <v>1.0018993</v>
      </c>
      <c r="N350" s="70">
        <f t="shared" si="152"/>
        <v>1.0237399079585339</v>
      </c>
      <c r="O350" s="66">
        <f t="shared" si="154"/>
        <v>1.02412941</v>
      </c>
      <c r="P350" s="66">
        <f t="shared" si="163"/>
        <v>109485.22518523999</v>
      </c>
      <c r="Q350" s="74">
        <f t="shared" si="164"/>
        <v>0</v>
      </c>
      <c r="R350" s="75">
        <f t="shared" si="155"/>
        <v>0</v>
      </c>
      <c r="S350" s="66">
        <f t="shared" si="156"/>
        <v>0</v>
      </c>
      <c r="T350" s="10">
        <f t="shared" si="174"/>
        <v>0.06</v>
      </c>
      <c r="U350" s="74">
        <f t="shared" si="153"/>
        <v>5</v>
      </c>
      <c r="V350" s="74">
        <v>252</v>
      </c>
      <c r="W350" s="70">
        <f t="shared" si="165"/>
        <v>1.001156798</v>
      </c>
      <c r="X350" s="66">
        <f t="shared" si="166"/>
        <v>126.65228952</v>
      </c>
      <c r="Y350" s="66">
        <v>0</v>
      </c>
      <c r="Z350" s="67">
        <f t="shared" si="167"/>
        <v>0</v>
      </c>
      <c r="AA350" s="68" t="str">
        <f t="shared" si="175"/>
        <v>A+INCORP J=</v>
      </c>
      <c r="AB350" s="11">
        <f t="shared" si="176"/>
        <v>43033</v>
      </c>
      <c r="AC350" s="3"/>
      <c r="AD350" s="54"/>
      <c r="AE350" s="61">
        <v>43143</v>
      </c>
      <c r="AF350" s="23" t="s">
        <v>123</v>
      </c>
      <c r="AI350" s="1"/>
      <c r="AJ350" s="22"/>
      <c r="AK350" s="22"/>
      <c r="AL350" s="22"/>
      <c r="AM350" s="22"/>
      <c r="AN350" s="22"/>
      <c r="AO350" s="22"/>
      <c r="GG350" s="1"/>
      <c r="GH350" s="5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5"/>
      <c r="HA350" s="5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40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7"/>
      <c r="JP350" s="1"/>
      <c r="JQ350" s="1"/>
      <c r="JR350" s="1"/>
      <c r="JS350" s="1"/>
      <c r="JT350" s="1"/>
      <c r="JU350" s="1"/>
      <c r="JV350" s="1"/>
      <c r="JW350" s="1"/>
      <c r="JX350" s="1"/>
      <c r="JY350" s="3"/>
      <c r="JZ350" s="1"/>
      <c r="KA350" s="1"/>
      <c r="KB350" s="1"/>
      <c r="KC350" s="1"/>
      <c r="KD350" s="1"/>
      <c r="KE350" s="1"/>
    </row>
    <row r="351" spans="1:291" x14ac:dyDescent="0.2">
      <c r="A351" s="196">
        <f t="shared" si="168"/>
        <v>43009</v>
      </c>
      <c r="B351" s="66">
        <f t="shared" si="159"/>
        <v>109611.87747476</v>
      </c>
      <c r="C351" s="66">
        <f t="shared" si="157"/>
        <v>109443.58518439</v>
      </c>
      <c r="D351" s="77">
        <f t="shared" si="169"/>
        <v>4853.07</v>
      </c>
      <c r="E351" s="67">
        <f>VLOOKUP(A350,[1]Plan1!$DQ$117:$DS$314,3)</f>
        <v>4860.83</v>
      </c>
      <c r="F351" s="11">
        <f t="shared" si="170"/>
        <v>43004</v>
      </c>
      <c r="G351" s="73">
        <f t="shared" si="160"/>
        <v>1.5989878571709415E-3</v>
      </c>
      <c r="H351" s="11">
        <f t="shared" si="171"/>
        <v>43033</v>
      </c>
      <c r="I351" s="11">
        <f t="shared" si="161"/>
        <v>43033</v>
      </c>
      <c r="J351" s="1">
        <f t="shared" si="172"/>
        <v>21</v>
      </c>
      <c r="K351" s="1">
        <f t="shared" si="173"/>
        <v>5</v>
      </c>
      <c r="L351" s="66">
        <f t="shared" si="162"/>
        <v>1.0003804700000001</v>
      </c>
      <c r="M351" s="70">
        <f t="shared" si="158"/>
        <v>1.0018993</v>
      </c>
      <c r="N351" s="70">
        <f t="shared" ref="N351:N414" si="177">IF(I351&gt;I350,N350*M351,N350)</f>
        <v>1.0237399079585339</v>
      </c>
      <c r="O351" s="66">
        <f t="shared" si="154"/>
        <v>1.02412941</v>
      </c>
      <c r="P351" s="66">
        <f t="shared" si="163"/>
        <v>109485.22518523999</v>
      </c>
      <c r="Q351" s="74">
        <f t="shared" si="164"/>
        <v>0</v>
      </c>
      <c r="R351" s="75">
        <f t="shared" si="155"/>
        <v>0</v>
      </c>
      <c r="S351" s="66">
        <f t="shared" si="156"/>
        <v>0</v>
      </c>
      <c r="T351" s="10">
        <f t="shared" si="174"/>
        <v>0.06</v>
      </c>
      <c r="U351" s="74">
        <f t="shared" si="153"/>
        <v>5</v>
      </c>
      <c r="V351" s="74">
        <v>252</v>
      </c>
      <c r="W351" s="70">
        <f t="shared" si="165"/>
        <v>1.001156798</v>
      </c>
      <c r="X351" s="66">
        <f t="shared" si="166"/>
        <v>126.65228952</v>
      </c>
      <c r="Y351" s="66">
        <v>0</v>
      </c>
      <c r="Z351" s="67">
        <f t="shared" si="167"/>
        <v>0</v>
      </c>
      <c r="AA351" s="68" t="str">
        <f t="shared" si="175"/>
        <v>A+INCORP J=</v>
      </c>
      <c r="AB351" s="11">
        <f t="shared" si="176"/>
        <v>43033</v>
      </c>
      <c r="AC351" s="3"/>
      <c r="AD351" s="54"/>
      <c r="AE351" s="61">
        <v>43144</v>
      </c>
      <c r="AF351" s="23" t="s">
        <v>123</v>
      </c>
      <c r="AI351" s="1"/>
      <c r="AJ351" s="22"/>
      <c r="AK351" s="22"/>
      <c r="AL351" s="22"/>
      <c r="AM351" s="22"/>
      <c r="AN351" s="22"/>
      <c r="AO351" s="22"/>
      <c r="GG351" s="1"/>
      <c r="GH351" s="5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5"/>
      <c r="HA351" s="5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40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7"/>
      <c r="JP351" s="1"/>
      <c r="JQ351" s="1"/>
      <c r="JR351" s="1"/>
      <c r="JS351" s="1"/>
      <c r="JT351" s="1"/>
      <c r="JU351" s="1"/>
      <c r="JV351" s="1"/>
      <c r="JW351" s="1"/>
      <c r="JX351" s="1"/>
      <c r="JY351" s="3"/>
      <c r="JZ351" s="1"/>
      <c r="KA351" s="1"/>
      <c r="KB351" s="1"/>
      <c r="KC351" s="1"/>
      <c r="KD351" s="1"/>
      <c r="KE351" s="1"/>
    </row>
    <row r="352" spans="1:291" x14ac:dyDescent="0.2">
      <c r="A352" s="196">
        <f t="shared" si="168"/>
        <v>43010</v>
      </c>
      <c r="B352" s="66">
        <f t="shared" si="159"/>
        <v>109611.87747476</v>
      </c>
      <c r="C352" s="66">
        <f t="shared" si="157"/>
        <v>109443.58518439</v>
      </c>
      <c r="D352" s="77">
        <f t="shared" si="169"/>
        <v>4853.07</v>
      </c>
      <c r="E352" s="67">
        <f>VLOOKUP(A351,[1]Plan1!$DQ$117:$DS$314,3)</f>
        <v>4860.83</v>
      </c>
      <c r="F352" s="11">
        <f t="shared" si="170"/>
        <v>43004</v>
      </c>
      <c r="G352" s="73">
        <f t="shared" si="160"/>
        <v>1.5989878571709415E-3</v>
      </c>
      <c r="H352" s="11">
        <f t="shared" si="171"/>
        <v>43033</v>
      </c>
      <c r="I352" s="11">
        <f t="shared" si="161"/>
        <v>43033</v>
      </c>
      <c r="J352" s="1">
        <f t="shared" si="172"/>
        <v>21</v>
      </c>
      <c r="K352" s="1">
        <f t="shared" si="173"/>
        <v>5</v>
      </c>
      <c r="L352" s="66">
        <f t="shared" si="162"/>
        <v>1.0003804700000001</v>
      </c>
      <c r="M352" s="70">
        <f t="shared" si="158"/>
        <v>1.0018993</v>
      </c>
      <c r="N352" s="70">
        <f t="shared" si="177"/>
        <v>1.0237399079585339</v>
      </c>
      <c r="O352" s="66">
        <f t="shared" si="154"/>
        <v>1.02412941</v>
      </c>
      <c r="P352" s="66">
        <f t="shared" si="163"/>
        <v>109485.22518523999</v>
      </c>
      <c r="Q352" s="74">
        <f t="shared" si="164"/>
        <v>0</v>
      </c>
      <c r="R352" s="75">
        <f t="shared" si="155"/>
        <v>0</v>
      </c>
      <c r="S352" s="66">
        <f t="shared" si="156"/>
        <v>0</v>
      </c>
      <c r="T352" s="10">
        <f t="shared" si="174"/>
        <v>0.06</v>
      </c>
      <c r="U352" s="74">
        <f t="shared" si="153"/>
        <v>5</v>
      </c>
      <c r="V352" s="74">
        <v>252</v>
      </c>
      <c r="W352" s="70">
        <f t="shared" si="165"/>
        <v>1.001156798</v>
      </c>
      <c r="X352" s="66">
        <f t="shared" si="166"/>
        <v>126.65228952</v>
      </c>
      <c r="Y352" s="66">
        <v>0</v>
      </c>
      <c r="Z352" s="67">
        <f t="shared" si="167"/>
        <v>0</v>
      </c>
      <c r="AA352" s="68" t="str">
        <f t="shared" si="175"/>
        <v>A+INCORP J=</v>
      </c>
      <c r="AB352" s="11">
        <f t="shared" si="176"/>
        <v>43033</v>
      </c>
      <c r="AC352" s="3"/>
      <c r="AD352" s="54"/>
      <c r="AE352" s="61">
        <v>43189</v>
      </c>
      <c r="AF352" s="23" t="s">
        <v>140</v>
      </c>
      <c r="AI352" s="1"/>
      <c r="AJ352" s="22"/>
      <c r="AK352" s="22"/>
      <c r="AL352" s="22"/>
      <c r="AM352" s="22"/>
      <c r="AN352" s="22"/>
      <c r="AO352" s="22"/>
      <c r="GG352" s="1"/>
      <c r="GH352" s="5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5"/>
      <c r="HA352" s="5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40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7"/>
      <c r="JP352" s="1"/>
      <c r="JQ352" s="1"/>
      <c r="JR352" s="1"/>
      <c r="JS352" s="1"/>
      <c r="JT352" s="1"/>
      <c r="JU352" s="1"/>
      <c r="JV352" s="1"/>
      <c r="JW352" s="1"/>
      <c r="JX352" s="1"/>
      <c r="JY352" s="3"/>
      <c r="JZ352" s="1"/>
      <c r="KA352" s="1"/>
      <c r="KB352" s="1"/>
      <c r="KC352" s="1"/>
      <c r="KD352" s="1"/>
      <c r="KE352" s="1"/>
    </row>
    <row r="353" spans="1:291" x14ac:dyDescent="0.2">
      <c r="A353" s="196">
        <f t="shared" si="168"/>
        <v>43011</v>
      </c>
      <c r="B353" s="66">
        <f t="shared" si="159"/>
        <v>109645.56790566001</v>
      </c>
      <c r="C353" s="66">
        <f t="shared" si="157"/>
        <v>109443.58518439</v>
      </c>
      <c r="D353" s="77">
        <f t="shared" si="169"/>
        <v>4853.07</v>
      </c>
      <c r="E353" s="67">
        <f>VLOOKUP(A352,[1]Plan1!$DQ$117:$DS$314,3)</f>
        <v>4860.83</v>
      </c>
      <c r="F353" s="11">
        <f t="shared" si="170"/>
        <v>43004</v>
      </c>
      <c r="G353" s="73">
        <f t="shared" si="160"/>
        <v>1.5989878571709415E-3</v>
      </c>
      <c r="H353" s="11">
        <f t="shared" si="171"/>
        <v>43033</v>
      </c>
      <c r="I353" s="11">
        <f t="shared" si="161"/>
        <v>43033</v>
      </c>
      <c r="J353" s="1">
        <f t="shared" si="172"/>
        <v>21</v>
      </c>
      <c r="K353" s="1">
        <f t="shared" si="173"/>
        <v>6</v>
      </c>
      <c r="L353" s="66">
        <f t="shared" si="162"/>
        <v>1.00045659</v>
      </c>
      <c r="M353" s="70">
        <f t="shared" si="158"/>
        <v>1.0018993</v>
      </c>
      <c r="N353" s="70">
        <f t="shared" si="177"/>
        <v>1.0237399079585339</v>
      </c>
      <c r="O353" s="66">
        <f t="shared" si="154"/>
        <v>1.0242073300000001</v>
      </c>
      <c r="P353" s="66">
        <f t="shared" si="163"/>
        <v>109493.55603094</v>
      </c>
      <c r="Q353" s="74">
        <f t="shared" si="164"/>
        <v>0</v>
      </c>
      <c r="R353" s="75">
        <f t="shared" si="155"/>
        <v>0</v>
      </c>
      <c r="S353" s="66">
        <f t="shared" si="156"/>
        <v>0</v>
      </c>
      <c r="T353" s="10">
        <f t="shared" si="174"/>
        <v>0.06</v>
      </c>
      <c r="U353" s="74">
        <f t="shared" si="153"/>
        <v>6</v>
      </c>
      <c r="V353" s="74">
        <v>252</v>
      </c>
      <c r="W353" s="70">
        <f t="shared" si="165"/>
        <v>1.0013883180000001</v>
      </c>
      <c r="X353" s="66">
        <f t="shared" si="166"/>
        <v>152.01187472000001</v>
      </c>
      <c r="Y353" s="66">
        <v>0</v>
      </c>
      <c r="Z353" s="67">
        <f t="shared" si="167"/>
        <v>0</v>
      </c>
      <c r="AA353" s="68" t="str">
        <f t="shared" si="175"/>
        <v>A+INCORP J=</v>
      </c>
      <c r="AB353" s="11">
        <f t="shared" si="176"/>
        <v>43033</v>
      </c>
      <c r="AC353" s="3"/>
      <c r="AD353" s="54"/>
      <c r="AE353" s="61">
        <v>43221</v>
      </c>
      <c r="AF353" s="23" t="s">
        <v>142</v>
      </c>
      <c r="AI353" s="1"/>
      <c r="AJ353" s="22"/>
      <c r="AK353" s="22"/>
      <c r="AL353" s="22"/>
      <c r="AM353" s="22"/>
      <c r="AN353" s="22"/>
      <c r="AO353" s="22"/>
      <c r="GG353" s="1"/>
      <c r="GH353" s="5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5"/>
      <c r="HA353" s="5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40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7"/>
      <c r="JP353" s="1"/>
      <c r="JQ353" s="1"/>
      <c r="JR353" s="1"/>
      <c r="JS353" s="1"/>
      <c r="JT353" s="1"/>
      <c r="JU353" s="1"/>
      <c r="JV353" s="1"/>
      <c r="JW353" s="1"/>
      <c r="JX353" s="1"/>
      <c r="JY353" s="3"/>
      <c r="JZ353" s="1"/>
      <c r="KA353" s="1"/>
      <c r="KB353" s="1"/>
      <c r="KC353" s="1"/>
      <c r="KD353" s="1"/>
      <c r="KE353" s="1"/>
    </row>
    <row r="354" spans="1:291" x14ac:dyDescent="0.2">
      <c r="A354" s="196">
        <f t="shared" si="168"/>
        <v>43012</v>
      </c>
      <c r="B354" s="66">
        <f t="shared" si="159"/>
        <v>109679.26799768</v>
      </c>
      <c r="C354" s="66">
        <f t="shared" si="157"/>
        <v>109443.58518439</v>
      </c>
      <c r="D354" s="77">
        <f t="shared" si="169"/>
        <v>4853.07</v>
      </c>
      <c r="E354" s="67">
        <f>VLOOKUP(A353,[1]Plan1!$DQ$117:$DS$314,3)</f>
        <v>4860.83</v>
      </c>
      <c r="F354" s="11">
        <f t="shared" si="170"/>
        <v>43004</v>
      </c>
      <c r="G354" s="73">
        <f t="shared" si="160"/>
        <v>1.5989878571709415E-3</v>
      </c>
      <c r="H354" s="11">
        <f t="shared" si="171"/>
        <v>43033</v>
      </c>
      <c r="I354" s="11">
        <f t="shared" si="161"/>
        <v>43033</v>
      </c>
      <c r="J354" s="1">
        <f t="shared" si="172"/>
        <v>21</v>
      </c>
      <c r="K354" s="1">
        <f t="shared" si="173"/>
        <v>7</v>
      </c>
      <c r="L354" s="66">
        <f t="shared" si="162"/>
        <v>1.0005327100000001</v>
      </c>
      <c r="M354" s="70">
        <f t="shared" si="158"/>
        <v>1.0018993</v>
      </c>
      <c r="N354" s="70">
        <f t="shared" si="177"/>
        <v>1.0237399079585339</v>
      </c>
      <c r="O354" s="66">
        <f t="shared" si="154"/>
        <v>1.0242852600000001</v>
      </c>
      <c r="P354" s="66">
        <f t="shared" si="163"/>
        <v>109501.88687664999</v>
      </c>
      <c r="Q354" s="74">
        <f t="shared" si="164"/>
        <v>0</v>
      </c>
      <c r="R354" s="75">
        <f t="shared" si="155"/>
        <v>0</v>
      </c>
      <c r="S354" s="66">
        <f t="shared" si="156"/>
        <v>0</v>
      </c>
      <c r="T354" s="10">
        <f t="shared" si="174"/>
        <v>0.06</v>
      </c>
      <c r="U354" s="74">
        <f t="shared" si="153"/>
        <v>7</v>
      </c>
      <c r="V354" s="74">
        <v>252</v>
      </c>
      <c r="W354" s="70">
        <f t="shared" si="165"/>
        <v>1.001619891</v>
      </c>
      <c r="X354" s="66">
        <f t="shared" si="166"/>
        <v>177.38112103</v>
      </c>
      <c r="Y354" s="66">
        <v>0</v>
      </c>
      <c r="Z354" s="67">
        <f t="shared" si="167"/>
        <v>0</v>
      </c>
      <c r="AA354" s="68" t="str">
        <f t="shared" si="175"/>
        <v>A+INCORP J=</v>
      </c>
      <c r="AB354" s="11">
        <f t="shared" si="176"/>
        <v>43033</v>
      </c>
      <c r="AC354" s="3"/>
      <c r="AD354" s="54"/>
      <c r="AE354" s="61">
        <v>43251</v>
      </c>
      <c r="AF354" s="23" t="s">
        <v>141</v>
      </c>
      <c r="AI354" s="1"/>
      <c r="AJ354" s="22"/>
      <c r="AK354" s="22"/>
      <c r="AL354" s="22"/>
      <c r="AM354" s="22"/>
      <c r="AN354" s="22"/>
      <c r="AO354" s="22"/>
      <c r="GG354" s="1"/>
      <c r="GH354" s="5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5"/>
      <c r="HA354" s="5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40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7"/>
      <c r="JP354" s="1"/>
      <c r="JQ354" s="1"/>
      <c r="JR354" s="1"/>
      <c r="JS354" s="1"/>
      <c r="JT354" s="1"/>
      <c r="JU354" s="1"/>
      <c r="JV354" s="1"/>
      <c r="JW354" s="1"/>
      <c r="JX354" s="1"/>
      <c r="JY354" s="3"/>
      <c r="JZ354" s="1"/>
      <c r="KA354" s="1"/>
      <c r="KB354" s="1"/>
      <c r="KC354" s="1"/>
      <c r="KD354" s="1"/>
      <c r="KE354" s="1"/>
    </row>
    <row r="355" spans="1:291" x14ac:dyDescent="0.2">
      <c r="A355" s="196">
        <f t="shared" si="168"/>
        <v>43013</v>
      </c>
      <c r="B355" s="66">
        <f t="shared" si="159"/>
        <v>109712.97797115</v>
      </c>
      <c r="C355" s="66">
        <f t="shared" si="157"/>
        <v>109443.58518439</v>
      </c>
      <c r="D355" s="77">
        <f t="shared" si="169"/>
        <v>4853.07</v>
      </c>
      <c r="E355" s="67">
        <f>VLOOKUP(A354,[1]Plan1!$DQ$117:$DS$314,3)</f>
        <v>4860.83</v>
      </c>
      <c r="F355" s="11">
        <f t="shared" si="170"/>
        <v>43004</v>
      </c>
      <c r="G355" s="73">
        <f t="shared" si="160"/>
        <v>1.5989878571709415E-3</v>
      </c>
      <c r="H355" s="11">
        <f t="shared" si="171"/>
        <v>43033</v>
      </c>
      <c r="I355" s="11">
        <f t="shared" si="161"/>
        <v>43033</v>
      </c>
      <c r="J355" s="1">
        <f t="shared" si="172"/>
        <v>21</v>
      </c>
      <c r="K355" s="1">
        <f t="shared" si="173"/>
        <v>8</v>
      </c>
      <c r="L355" s="66">
        <f t="shared" si="162"/>
        <v>1.00060883</v>
      </c>
      <c r="M355" s="70">
        <f t="shared" si="158"/>
        <v>1.0018993</v>
      </c>
      <c r="N355" s="70">
        <f t="shared" si="177"/>
        <v>1.0237399079585339</v>
      </c>
      <c r="O355" s="66">
        <f t="shared" si="154"/>
        <v>1.0243631900000001</v>
      </c>
      <c r="P355" s="66">
        <f t="shared" si="163"/>
        <v>109510.21772235</v>
      </c>
      <c r="Q355" s="74">
        <f t="shared" si="164"/>
        <v>0</v>
      </c>
      <c r="R355" s="75">
        <f t="shared" si="155"/>
        <v>0</v>
      </c>
      <c r="S355" s="66">
        <f t="shared" si="156"/>
        <v>0</v>
      </c>
      <c r="T355" s="10">
        <f t="shared" si="174"/>
        <v>0.06</v>
      </c>
      <c r="U355" s="74">
        <f t="shared" si="153"/>
        <v>8</v>
      </c>
      <c r="V355" s="74">
        <v>252</v>
      </c>
      <c r="W355" s="70">
        <f t="shared" si="165"/>
        <v>1.0018515189999999</v>
      </c>
      <c r="X355" s="66">
        <f t="shared" si="166"/>
        <v>202.7602488</v>
      </c>
      <c r="Y355" s="66">
        <v>0</v>
      </c>
      <c r="Z355" s="67">
        <f t="shared" si="167"/>
        <v>0</v>
      </c>
      <c r="AA355" s="68" t="str">
        <f t="shared" si="175"/>
        <v>A+INCORP J=</v>
      </c>
      <c r="AB355" s="11">
        <f t="shared" si="176"/>
        <v>43033</v>
      </c>
      <c r="AC355" s="3"/>
      <c r="AD355" s="54"/>
      <c r="AE355" s="61">
        <v>43350</v>
      </c>
      <c r="AF355" s="23" t="s">
        <v>143</v>
      </c>
      <c r="AI355" s="1"/>
      <c r="AJ355" s="22"/>
      <c r="AK355" s="22"/>
      <c r="AL355" s="22"/>
      <c r="AM355" s="22"/>
      <c r="AN355" s="22"/>
      <c r="AO355" s="22"/>
      <c r="GG355" s="1"/>
      <c r="GH355" s="5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5"/>
      <c r="HA355" s="5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40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7"/>
      <c r="JP355" s="1"/>
      <c r="JQ355" s="1"/>
      <c r="JR355" s="1"/>
      <c r="JS355" s="1"/>
      <c r="JT355" s="1"/>
      <c r="JU355" s="1"/>
      <c r="JV355" s="1"/>
      <c r="JW355" s="1"/>
      <c r="JX355" s="1"/>
      <c r="JY355" s="3"/>
      <c r="JZ355" s="1"/>
      <c r="KA355" s="1"/>
      <c r="KB355" s="1"/>
      <c r="KC355" s="1"/>
      <c r="KD355" s="1"/>
      <c r="KE355" s="1"/>
    </row>
    <row r="356" spans="1:291" x14ac:dyDescent="0.2">
      <c r="A356" s="196">
        <f t="shared" si="168"/>
        <v>43014</v>
      </c>
      <c r="B356" s="66">
        <f t="shared" si="159"/>
        <v>109746.69859561999</v>
      </c>
      <c r="C356" s="66">
        <f t="shared" si="157"/>
        <v>109443.58518439</v>
      </c>
      <c r="D356" s="77">
        <f t="shared" si="169"/>
        <v>4853.07</v>
      </c>
      <c r="E356" s="67">
        <f>VLOOKUP(A355,[1]Plan1!$DQ$117:$DS$314,3)</f>
        <v>4860.83</v>
      </c>
      <c r="F356" s="11">
        <f t="shared" si="170"/>
        <v>43004</v>
      </c>
      <c r="G356" s="73">
        <f t="shared" si="160"/>
        <v>1.5989878571709415E-3</v>
      </c>
      <c r="H356" s="11">
        <f t="shared" si="171"/>
        <v>43033</v>
      </c>
      <c r="I356" s="11">
        <f t="shared" si="161"/>
        <v>43033</v>
      </c>
      <c r="J356" s="1">
        <f t="shared" si="172"/>
        <v>21</v>
      </c>
      <c r="K356" s="1">
        <f t="shared" si="173"/>
        <v>9</v>
      </c>
      <c r="L356" s="66">
        <f t="shared" si="162"/>
        <v>1.0006849600000001</v>
      </c>
      <c r="M356" s="70">
        <f t="shared" si="158"/>
        <v>1.0018993</v>
      </c>
      <c r="N356" s="70">
        <f t="shared" si="177"/>
        <v>1.0237399079585339</v>
      </c>
      <c r="O356" s="66">
        <f t="shared" si="154"/>
        <v>1.0244411200000001</v>
      </c>
      <c r="P356" s="66">
        <f t="shared" si="163"/>
        <v>109518.54966249</v>
      </c>
      <c r="Q356" s="74">
        <f t="shared" si="164"/>
        <v>0</v>
      </c>
      <c r="R356" s="75">
        <f t="shared" si="155"/>
        <v>0</v>
      </c>
      <c r="S356" s="66">
        <f t="shared" si="156"/>
        <v>0</v>
      </c>
      <c r="T356" s="10">
        <f t="shared" si="174"/>
        <v>0.06</v>
      </c>
      <c r="U356" s="74">
        <f t="shared" si="153"/>
        <v>9</v>
      </c>
      <c r="V356" s="74">
        <v>252</v>
      </c>
      <c r="W356" s="70">
        <f t="shared" si="165"/>
        <v>1.0020831990000001</v>
      </c>
      <c r="X356" s="66">
        <f t="shared" si="166"/>
        <v>228.14893312999999</v>
      </c>
      <c r="Y356" s="66">
        <v>0</v>
      </c>
      <c r="Z356" s="67">
        <f t="shared" si="167"/>
        <v>0</v>
      </c>
      <c r="AA356" s="68" t="str">
        <f t="shared" si="175"/>
        <v>A+INCORP J=</v>
      </c>
      <c r="AB356" s="11">
        <f t="shared" si="176"/>
        <v>43033</v>
      </c>
      <c r="AC356" s="3"/>
      <c r="AD356" s="54"/>
      <c r="AE356" s="61">
        <v>43385</v>
      </c>
      <c r="AF356" s="47" t="s">
        <v>129</v>
      </c>
      <c r="AI356" s="1"/>
      <c r="AJ356" s="22"/>
      <c r="AK356" s="22"/>
      <c r="AL356" s="22"/>
      <c r="AM356" s="22"/>
      <c r="AN356" s="22"/>
      <c r="AO356" s="22"/>
      <c r="GG356" s="1"/>
      <c r="GH356" s="5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5"/>
      <c r="HA356" s="5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40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7"/>
      <c r="JP356" s="1"/>
      <c r="JQ356" s="1"/>
      <c r="JR356" s="1"/>
      <c r="JS356" s="1"/>
      <c r="JT356" s="1"/>
      <c r="JU356" s="1"/>
      <c r="JV356" s="1"/>
      <c r="JW356" s="1"/>
      <c r="JX356" s="1"/>
      <c r="JY356" s="3"/>
      <c r="JZ356" s="1"/>
      <c r="KA356" s="1"/>
      <c r="KB356" s="1"/>
      <c r="KC356" s="1"/>
      <c r="KD356" s="1"/>
      <c r="KE356" s="1"/>
    </row>
    <row r="357" spans="1:291" x14ac:dyDescent="0.2">
      <c r="A357" s="196">
        <f t="shared" si="168"/>
        <v>43015</v>
      </c>
      <c r="B357" s="66">
        <f t="shared" si="159"/>
        <v>109780.43020173001</v>
      </c>
      <c r="C357" s="66">
        <f t="shared" si="157"/>
        <v>109443.58518439</v>
      </c>
      <c r="D357" s="77">
        <f t="shared" si="169"/>
        <v>4853.07</v>
      </c>
      <c r="E357" s="67">
        <f>VLOOKUP(A356,[1]Plan1!$DQ$117:$DS$314,3)</f>
        <v>4860.83</v>
      </c>
      <c r="F357" s="11">
        <f t="shared" si="170"/>
        <v>43004</v>
      </c>
      <c r="G357" s="73">
        <f t="shared" si="160"/>
        <v>1.5989878571709415E-3</v>
      </c>
      <c r="H357" s="11">
        <f t="shared" si="171"/>
        <v>43033</v>
      </c>
      <c r="I357" s="11">
        <f t="shared" si="161"/>
        <v>43033</v>
      </c>
      <c r="J357" s="1">
        <f t="shared" si="172"/>
        <v>21</v>
      </c>
      <c r="K357" s="1">
        <f t="shared" si="173"/>
        <v>10</v>
      </c>
      <c r="L357" s="66">
        <f t="shared" si="162"/>
        <v>1.0007611000000001</v>
      </c>
      <c r="M357" s="70">
        <f t="shared" si="158"/>
        <v>1.0018993</v>
      </c>
      <c r="N357" s="70">
        <f t="shared" si="177"/>
        <v>1.0237399079585339</v>
      </c>
      <c r="O357" s="66">
        <f t="shared" si="154"/>
        <v>1.02451907</v>
      </c>
      <c r="P357" s="66">
        <f t="shared" si="163"/>
        <v>109526.88269707</v>
      </c>
      <c r="Q357" s="74">
        <f t="shared" si="164"/>
        <v>0</v>
      </c>
      <c r="R357" s="75">
        <f t="shared" si="155"/>
        <v>0</v>
      </c>
      <c r="S357" s="66">
        <f t="shared" si="156"/>
        <v>0</v>
      </c>
      <c r="T357" s="10">
        <f t="shared" si="174"/>
        <v>0.06</v>
      </c>
      <c r="U357" s="74">
        <f t="shared" ref="U357:U420" si="178">IF(Q356&gt;0,1,IF(K357=K356,U356,U356+1))</f>
        <v>10</v>
      </c>
      <c r="V357" s="74">
        <v>252</v>
      </c>
      <c r="W357" s="70">
        <f t="shared" si="165"/>
        <v>1.0023149339999999</v>
      </c>
      <c r="X357" s="66">
        <f t="shared" si="166"/>
        <v>253.54750465999999</v>
      </c>
      <c r="Y357" s="66">
        <v>0</v>
      </c>
      <c r="Z357" s="67">
        <f t="shared" si="167"/>
        <v>0</v>
      </c>
      <c r="AA357" s="68" t="str">
        <f t="shared" si="175"/>
        <v>A+INCORP J=</v>
      </c>
      <c r="AB357" s="11">
        <f t="shared" si="176"/>
        <v>43033</v>
      </c>
      <c r="AC357" s="3"/>
      <c r="AD357" s="54"/>
      <c r="AE357" s="61">
        <v>43406</v>
      </c>
      <c r="AF357" s="23" t="s">
        <v>135</v>
      </c>
      <c r="AI357" s="1"/>
      <c r="AJ357" s="1"/>
      <c r="AK357" s="10"/>
      <c r="AL357" s="1"/>
      <c r="AM357" s="1"/>
      <c r="AN357" s="1"/>
      <c r="AO357" s="1"/>
      <c r="GG357" s="1"/>
      <c r="GH357" s="5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5"/>
      <c r="HA357" s="5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40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7"/>
      <c r="JP357" s="1"/>
      <c r="JQ357" s="1"/>
      <c r="JR357" s="1"/>
      <c r="JS357" s="1"/>
      <c r="JT357" s="1"/>
      <c r="JU357" s="1"/>
      <c r="JV357" s="1"/>
      <c r="JW357" s="1"/>
      <c r="JX357" s="1"/>
      <c r="JY357" s="3"/>
      <c r="JZ357" s="1"/>
      <c r="KA357" s="1"/>
      <c r="KB357" s="1"/>
      <c r="KC357" s="1"/>
      <c r="KD357" s="1"/>
      <c r="KE357" s="1"/>
    </row>
    <row r="358" spans="1:291" x14ac:dyDescent="0.2">
      <c r="A358" s="196">
        <f t="shared" si="168"/>
        <v>43016</v>
      </c>
      <c r="B358" s="66">
        <f t="shared" si="159"/>
        <v>109780.43020173001</v>
      </c>
      <c r="C358" s="66">
        <f t="shared" si="157"/>
        <v>109443.58518439</v>
      </c>
      <c r="D358" s="77">
        <f t="shared" si="169"/>
        <v>4853.07</v>
      </c>
      <c r="E358" s="67">
        <f>VLOOKUP(A357,[1]Plan1!$DQ$117:$DS$314,3)</f>
        <v>4860.83</v>
      </c>
      <c r="F358" s="11">
        <f t="shared" si="170"/>
        <v>43004</v>
      </c>
      <c r="G358" s="73">
        <f t="shared" si="160"/>
        <v>1.5989878571709415E-3</v>
      </c>
      <c r="H358" s="11">
        <f t="shared" si="171"/>
        <v>43033</v>
      </c>
      <c r="I358" s="11">
        <f t="shared" si="161"/>
        <v>43033</v>
      </c>
      <c r="J358" s="1">
        <f t="shared" si="172"/>
        <v>21</v>
      </c>
      <c r="K358" s="1">
        <f t="shared" si="173"/>
        <v>10</v>
      </c>
      <c r="L358" s="66">
        <f t="shared" si="162"/>
        <v>1.0007611000000001</v>
      </c>
      <c r="M358" s="70">
        <f t="shared" si="158"/>
        <v>1.0018993</v>
      </c>
      <c r="N358" s="70">
        <f t="shared" si="177"/>
        <v>1.0237399079585339</v>
      </c>
      <c r="O358" s="66">
        <f t="shared" si="154"/>
        <v>1.02451907</v>
      </c>
      <c r="P358" s="66">
        <f t="shared" si="163"/>
        <v>109526.88269707</v>
      </c>
      <c r="Q358" s="74">
        <f t="shared" si="164"/>
        <v>0</v>
      </c>
      <c r="R358" s="75">
        <f t="shared" si="155"/>
        <v>0</v>
      </c>
      <c r="S358" s="66">
        <f t="shared" si="156"/>
        <v>0</v>
      </c>
      <c r="T358" s="10">
        <f t="shared" si="174"/>
        <v>0.06</v>
      </c>
      <c r="U358" s="74">
        <f t="shared" si="178"/>
        <v>10</v>
      </c>
      <c r="V358" s="74">
        <v>252</v>
      </c>
      <c r="W358" s="70">
        <f t="shared" si="165"/>
        <v>1.0023149339999999</v>
      </c>
      <c r="X358" s="66">
        <f t="shared" si="166"/>
        <v>253.54750465999999</v>
      </c>
      <c r="Y358" s="66">
        <v>0</v>
      </c>
      <c r="Z358" s="67">
        <f t="shared" si="167"/>
        <v>0</v>
      </c>
      <c r="AA358" s="68" t="str">
        <f t="shared" si="175"/>
        <v>A+INCORP J=</v>
      </c>
      <c r="AB358" s="11">
        <f t="shared" si="176"/>
        <v>43033</v>
      </c>
      <c r="AC358" s="3"/>
      <c r="AD358" s="54"/>
      <c r="AE358" s="61">
        <v>43419</v>
      </c>
      <c r="AF358" s="23" t="s">
        <v>144</v>
      </c>
      <c r="AI358" s="1"/>
      <c r="AJ358" s="1"/>
      <c r="AK358" s="10"/>
      <c r="AL358" s="1"/>
      <c r="AM358" s="1"/>
      <c r="AN358" s="1"/>
      <c r="AO358" s="1"/>
      <c r="GG358" s="1"/>
      <c r="GH358" s="5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5"/>
      <c r="HA358" s="5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40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7"/>
      <c r="JP358" s="1"/>
      <c r="JQ358" s="1"/>
      <c r="JR358" s="1"/>
      <c r="JS358" s="1"/>
      <c r="JT358" s="1"/>
      <c r="JU358" s="1"/>
      <c r="JV358" s="1"/>
      <c r="JW358" s="1"/>
      <c r="JX358" s="1"/>
      <c r="JY358" s="3"/>
      <c r="JZ358" s="1"/>
      <c r="KA358" s="1"/>
      <c r="KB358" s="1"/>
      <c r="KC358" s="1"/>
      <c r="KD358" s="1"/>
      <c r="KE358" s="1"/>
    </row>
    <row r="359" spans="1:291" x14ac:dyDescent="0.2">
      <c r="A359" s="196">
        <f t="shared" si="168"/>
        <v>43017</v>
      </c>
      <c r="B359" s="66">
        <f t="shared" si="159"/>
        <v>109780.43020173001</v>
      </c>
      <c r="C359" s="66">
        <f t="shared" si="157"/>
        <v>109443.58518439</v>
      </c>
      <c r="D359" s="77">
        <f t="shared" si="169"/>
        <v>4853.07</v>
      </c>
      <c r="E359" s="67">
        <f>VLOOKUP(A358,[1]Plan1!$DQ$117:$DS$314,3)</f>
        <v>4860.83</v>
      </c>
      <c r="F359" s="11">
        <f t="shared" si="170"/>
        <v>43004</v>
      </c>
      <c r="G359" s="73">
        <f t="shared" si="160"/>
        <v>1.5989878571709415E-3</v>
      </c>
      <c r="H359" s="11">
        <f t="shared" si="171"/>
        <v>43033</v>
      </c>
      <c r="I359" s="11">
        <f t="shared" si="161"/>
        <v>43033</v>
      </c>
      <c r="J359" s="1">
        <f t="shared" si="172"/>
        <v>21</v>
      </c>
      <c r="K359" s="1">
        <f t="shared" si="173"/>
        <v>10</v>
      </c>
      <c r="L359" s="66">
        <f t="shared" si="162"/>
        <v>1.0007611000000001</v>
      </c>
      <c r="M359" s="70">
        <f t="shared" si="158"/>
        <v>1.0018993</v>
      </c>
      <c r="N359" s="70">
        <f t="shared" si="177"/>
        <v>1.0237399079585339</v>
      </c>
      <c r="O359" s="66">
        <f t="shared" si="154"/>
        <v>1.02451907</v>
      </c>
      <c r="P359" s="66">
        <f t="shared" si="163"/>
        <v>109526.88269707</v>
      </c>
      <c r="Q359" s="74">
        <f t="shared" si="164"/>
        <v>0</v>
      </c>
      <c r="R359" s="75">
        <f t="shared" si="155"/>
        <v>0</v>
      </c>
      <c r="S359" s="66">
        <f t="shared" si="156"/>
        <v>0</v>
      </c>
      <c r="T359" s="10">
        <f t="shared" si="174"/>
        <v>0.06</v>
      </c>
      <c r="U359" s="74">
        <f t="shared" si="178"/>
        <v>10</v>
      </c>
      <c r="V359" s="74">
        <v>252</v>
      </c>
      <c r="W359" s="70">
        <f t="shared" si="165"/>
        <v>1.0023149339999999</v>
      </c>
      <c r="X359" s="66">
        <f t="shared" si="166"/>
        <v>253.54750465999999</v>
      </c>
      <c r="Y359" s="66">
        <v>0</v>
      </c>
      <c r="Z359" s="67">
        <f t="shared" si="167"/>
        <v>0</v>
      </c>
      <c r="AA359" s="68" t="str">
        <f t="shared" si="175"/>
        <v>A+INCORP J=</v>
      </c>
      <c r="AB359" s="11">
        <f t="shared" si="176"/>
        <v>43033</v>
      </c>
      <c r="AC359" s="3"/>
      <c r="AD359" s="54"/>
      <c r="AE359" s="61">
        <v>43459</v>
      </c>
      <c r="AF359" s="23" t="s">
        <v>137</v>
      </c>
      <c r="AI359" s="1"/>
      <c r="AJ359" s="1"/>
      <c r="AK359" s="10"/>
      <c r="AL359" s="1"/>
      <c r="AM359" s="1"/>
      <c r="AN359" s="1"/>
      <c r="AO359" s="1"/>
      <c r="GG359" s="1"/>
      <c r="GH359" s="5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5"/>
      <c r="HA359" s="5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40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7"/>
      <c r="JP359" s="1"/>
      <c r="JQ359" s="1"/>
      <c r="JR359" s="1"/>
      <c r="JS359" s="1"/>
      <c r="JT359" s="1"/>
      <c r="JU359" s="1"/>
      <c r="JV359" s="1"/>
      <c r="JW359" s="1"/>
      <c r="JX359" s="1"/>
      <c r="JY359" s="3"/>
      <c r="JZ359" s="1"/>
      <c r="KA359" s="1"/>
      <c r="KB359" s="1"/>
      <c r="KC359" s="1"/>
      <c r="KD359" s="1"/>
      <c r="KE359" s="1"/>
    </row>
    <row r="360" spans="1:291" x14ac:dyDescent="0.2">
      <c r="A360" s="196">
        <f t="shared" si="168"/>
        <v>43018</v>
      </c>
      <c r="B360" s="66">
        <f t="shared" si="159"/>
        <v>109814.17136579</v>
      </c>
      <c r="C360" s="66">
        <f t="shared" si="157"/>
        <v>109443.58518439</v>
      </c>
      <c r="D360" s="77">
        <f t="shared" si="169"/>
        <v>4853.07</v>
      </c>
      <c r="E360" s="67">
        <f>VLOOKUP(A359,[1]Plan1!$DQ$117:$DS$314,3)</f>
        <v>4860.83</v>
      </c>
      <c r="F360" s="11">
        <f t="shared" si="170"/>
        <v>43004</v>
      </c>
      <c r="G360" s="73">
        <f t="shared" si="160"/>
        <v>1.5989878571709415E-3</v>
      </c>
      <c r="H360" s="11">
        <f t="shared" si="171"/>
        <v>43033</v>
      </c>
      <c r="I360" s="11">
        <f t="shared" si="161"/>
        <v>43033</v>
      </c>
      <c r="J360" s="1">
        <f t="shared" si="172"/>
        <v>21</v>
      </c>
      <c r="K360" s="1">
        <f t="shared" si="173"/>
        <v>11</v>
      </c>
      <c r="L360" s="66">
        <f t="shared" si="162"/>
        <v>1.0008372400000001</v>
      </c>
      <c r="M360" s="70">
        <f t="shared" si="158"/>
        <v>1.0018993</v>
      </c>
      <c r="N360" s="70">
        <f t="shared" si="177"/>
        <v>1.0237399079585339</v>
      </c>
      <c r="O360" s="66">
        <f t="shared" si="154"/>
        <v>1.0245970200000001</v>
      </c>
      <c r="P360" s="66">
        <f t="shared" si="163"/>
        <v>109535.21573164999</v>
      </c>
      <c r="Q360" s="74">
        <f t="shared" si="164"/>
        <v>0</v>
      </c>
      <c r="R360" s="75">
        <f t="shared" si="155"/>
        <v>0</v>
      </c>
      <c r="S360" s="66">
        <f t="shared" si="156"/>
        <v>0</v>
      </c>
      <c r="T360" s="10">
        <f t="shared" si="174"/>
        <v>0.06</v>
      </c>
      <c r="U360" s="74">
        <f t="shared" si="178"/>
        <v>11</v>
      </c>
      <c r="V360" s="74">
        <v>252</v>
      </c>
      <c r="W360" s="70">
        <f t="shared" si="165"/>
        <v>1.0025467210000001</v>
      </c>
      <c r="X360" s="66">
        <f t="shared" si="166"/>
        <v>278.95563413999997</v>
      </c>
      <c r="Y360" s="66">
        <v>0</v>
      </c>
      <c r="Z360" s="67">
        <f t="shared" si="167"/>
        <v>0</v>
      </c>
      <c r="AA360" s="68" t="str">
        <f t="shared" si="175"/>
        <v>A+INCORP J=</v>
      </c>
      <c r="AB360" s="11">
        <f t="shared" si="176"/>
        <v>43033</v>
      </c>
      <c r="AC360" s="3"/>
      <c r="AD360" s="54"/>
      <c r="AE360" s="61">
        <v>43466</v>
      </c>
      <c r="AF360" s="23" t="s">
        <v>139</v>
      </c>
      <c r="AI360" s="1"/>
      <c r="AJ360" s="1"/>
      <c r="AK360" s="10"/>
      <c r="AL360" s="1"/>
      <c r="AM360" s="1"/>
      <c r="AN360" s="1"/>
      <c r="AO360" s="1"/>
      <c r="GG360" s="1"/>
      <c r="GH360" s="5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5"/>
      <c r="HA360" s="5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40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7"/>
      <c r="JP360" s="1"/>
      <c r="JQ360" s="1"/>
      <c r="JR360" s="1"/>
      <c r="JS360" s="1"/>
      <c r="JT360" s="1"/>
      <c r="JU360" s="1"/>
      <c r="JV360" s="1"/>
      <c r="JW360" s="1"/>
      <c r="JX360" s="1"/>
      <c r="JY360" s="3"/>
      <c r="JZ360" s="1"/>
      <c r="KA360" s="1"/>
      <c r="KB360" s="1"/>
      <c r="KC360" s="1"/>
      <c r="KD360" s="1"/>
      <c r="KE360" s="1"/>
    </row>
    <row r="361" spans="1:291" x14ac:dyDescent="0.2">
      <c r="A361" s="196">
        <f t="shared" si="168"/>
        <v>43019</v>
      </c>
      <c r="B361" s="66">
        <f t="shared" si="159"/>
        <v>109847.92351519001</v>
      </c>
      <c r="C361" s="66">
        <f t="shared" si="157"/>
        <v>109443.58518439</v>
      </c>
      <c r="D361" s="77">
        <f t="shared" si="169"/>
        <v>4853.07</v>
      </c>
      <c r="E361" s="67">
        <f>VLOOKUP(A360,[1]Plan1!$DQ$117:$DS$314,3)</f>
        <v>4860.83</v>
      </c>
      <c r="F361" s="11">
        <f t="shared" si="170"/>
        <v>43004</v>
      </c>
      <c r="G361" s="73">
        <f t="shared" si="160"/>
        <v>1.5989878571709415E-3</v>
      </c>
      <c r="H361" s="11">
        <f t="shared" si="171"/>
        <v>43033</v>
      </c>
      <c r="I361" s="11">
        <f t="shared" si="161"/>
        <v>43033</v>
      </c>
      <c r="J361" s="1">
        <f t="shared" si="172"/>
        <v>21</v>
      </c>
      <c r="K361" s="1">
        <f t="shared" si="173"/>
        <v>12</v>
      </c>
      <c r="L361" s="66">
        <f t="shared" si="162"/>
        <v>1.00091339</v>
      </c>
      <c r="M361" s="70">
        <f t="shared" si="158"/>
        <v>1.0018993</v>
      </c>
      <c r="N361" s="70">
        <f t="shared" si="177"/>
        <v>1.0237399079585339</v>
      </c>
      <c r="O361" s="66">
        <f t="shared" ref="O361:O424" si="179">TRUNC(TRUNC((L361*N361),15),8)</f>
        <v>1.0246749799999999</v>
      </c>
      <c r="P361" s="66">
        <f t="shared" si="163"/>
        <v>109543.54986066</v>
      </c>
      <c r="Q361" s="74">
        <f t="shared" si="164"/>
        <v>0</v>
      </c>
      <c r="R361" s="75">
        <f t="shared" ref="R361:R424" si="180">IF(Q361&gt;0,(S361/C361),0)</f>
        <v>0</v>
      </c>
      <c r="S361" s="66">
        <f t="shared" ref="S361:S424" si="181">IF($Q361&gt;0,VLOOKUP($A361,$AE$10:$AK$114,6),0)</f>
        <v>0</v>
      </c>
      <c r="T361" s="10">
        <f t="shared" si="174"/>
        <v>0.06</v>
      </c>
      <c r="U361" s="74">
        <f t="shared" si="178"/>
        <v>12</v>
      </c>
      <c r="V361" s="74">
        <v>252</v>
      </c>
      <c r="W361" s="70">
        <f t="shared" si="165"/>
        <v>1.0027785629999999</v>
      </c>
      <c r="X361" s="66">
        <f t="shared" si="166"/>
        <v>304.37365453000001</v>
      </c>
      <c r="Y361" s="66">
        <v>0</v>
      </c>
      <c r="Z361" s="67">
        <f t="shared" si="167"/>
        <v>0</v>
      </c>
      <c r="AA361" s="68" t="str">
        <f t="shared" si="175"/>
        <v>A+INCORP J=</v>
      </c>
      <c r="AB361" s="11">
        <f t="shared" si="176"/>
        <v>43033</v>
      </c>
      <c r="AC361" s="3"/>
      <c r="AD361" s="54"/>
      <c r="AE361" s="61">
        <v>43528</v>
      </c>
      <c r="AF361" s="23" t="s">
        <v>123</v>
      </c>
      <c r="AI361" s="1"/>
      <c r="AJ361" s="1"/>
      <c r="AK361" s="10"/>
      <c r="AL361" s="1"/>
      <c r="AM361" s="1"/>
      <c r="AN361" s="1"/>
      <c r="AO361" s="1"/>
      <c r="GG361" s="1"/>
      <c r="GH361" s="5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5"/>
      <c r="HA361" s="5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40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7"/>
      <c r="JP361" s="1"/>
      <c r="JQ361" s="1"/>
      <c r="JR361" s="1"/>
      <c r="JS361" s="1"/>
      <c r="JT361" s="1"/>
      <c r="JU361" s="1"/>
      <c r="JV361" s="1"/>
      <c r="JW361" s="1"/>
      <c r="JX361" s="1"/>
      <c r="JY361" s="3"/>
      <c r="JZ361" s="1"/>
      <c r="KA361" s="1"/>
      <c r="KB361" s="1"/>
      <c r="KC361" s="1"/>
      <c r="KD361" s="1"/>
      <c r="KE361" s="1"/>
    </row>
    <row r="362" spans="1:291" x14ac:dyDescent="0.2">
      <c r="A362" s="196">
        <f t="shared" si="168"/>
        <v>43020</v>
      </c>
      <c r="B362" s="66">
        <f t="shared" si="159"/>
        <v>109881.68533523999</v>
      </c>
      <c r="C362" s="66">
        <f t="shared" ref="C362:C425" si="182">TRUNC(IF(Q361&gt;0,P361-S361+X361,C361),8)</f>
        <v>109443.58518439</v>
      </c>
      <c r="D362" s="77">
        <f t="shared" si="169"/>
        <v>4853.07</v>
      </c>
      <c r="E362" s="67">
        <f>VLOOKUP(A361,[1]Plan1!$DQ$117:$DS$314,3)</f>
        <v>4860.83</v>
      </c>
      <c r="F362" s="11">
        <f t="shared" si="170"/>
        <v>43004</v>
      </c>
      <c r="G362" s="73">
        <f t="shared" si="160"/>
        <v>1.5989878571709415E-3</v>
      </c>
      <c r="H362" s="11">
        <f t="shared" si="171"/>
        <v>43033</v>
      </c>
      <c r="I362" s="11">
        <f t="shared" si="161"/>
        <v>43033</v>
      </c>
      <c r="J362" s="1">
        <f t="shared" si="172"/>
        <v>21</v>
      </c>
      <c r="K362" s="1">
        <f t="shared" si="173"/>
        <v>13</v>
      </c>
      <c r="L362" s="66">
        <f t="shared" si="162"/>
        <v>1.00098954</v>
      </c>
      <c r="M362" s="70">
        <f t="shared" ref="M362:M425" si="183">IF(I362&gt;I361,L361,M361)</f>
        <v>1.0018993</v>
      </c>
      <c r="N362" s="70">
        <f t="shared" si="177"/>
        <v>1.0237399079585339</v>
      </c>
      <c r="O362" s="66">
        <f t="shared" si="179"/>
        <v>1.02475293</v>
      </c>
      <c r="P362" s="66">
        <f t="shared" si="163"/>
        <v>109551.88398966999</v>
      </c>
      <c r="Q362" s="74">
        <f t="shared" si="164"/>
        <v>0</v>
      </c>
      <c r="R362" s="75">
        <f t="shared" si="180"/>
        <v>0</v>
      </c>
      <c r="S362" s="66">
        <f t="shared" si="181"/>
        <v>0</v>
      </c>
      <c r="T362" s="10">
        <f t="shared" si="174"/>
        <v>0.06</v>
      </c>
      <c r="U362" s="74">
        <f t="shared" si="178"/>
        <v>13</v>
      </c>
      <c r="V362" s="74">
        <v>252</v>
      </c>
      <c r="W362" s="70">
        <f t="shared" si="165"/>
        <v>1.0030104580000001</v>
      </c>
      <c r="X362" s="66">
        <f t="shared" si="166"/>
        <v>329.80134557000002</v>
      </c>
      <c r="Y362" s="66">
        <v>0</v>
      </c>
      <c r="Z362" s="67">
        <f t="shared" si="167"/>
        <v>0</v>
      </c>
      <c r="AA362" s="68" t="str">
        <f t="shared" si="175"/>
        <v>A+INCORP J=</v>
      </c>
      <c r="AB362" s="11">
        <f t="shared" si="176"/>
        <v>43033</v>
      </c>
      <c r="AC362" s="3"/>
      <c r="AD362" s="54"/>
      <c r="AE362" s="61">
        <v>43529</v>
      </c>
      <c r="AF362" s="23" t="s">
        <v>123</v>
      </c>
      <c r="AI362" s="1"/>
      <c r="AJ362" s="1"/>
      <c r="AK362" s="10"/>
      <c r="AL362" s="1"/>
      <c r="AM362" s="1"/>
      <c r="AN362" s="1"/>
      <c r="AO362" s="1"/>
      <c r="GG362" s="1"/>
      <c r="GH362" s="5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5"/>
      <c r="HA362" s="5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40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7"/>
      <c r="JP362" s="1"/>
      <c r="JQ362" s="1"/>
      <c r="JR362" s="1"/>
      <c r="JS362" s="1"/>
      <c r="JT362" s="1"/>
      <c r="JU362" s="1"/>
      <c r="JV362" s="1"/>
      <c r="JW362" s="1"/>
      <c r="JX362" s="1"/>
      <c r="JY362" s="3"/>
      <c r="JZ362" s="1"/>
      <c r="KA362" s="1"/>
      <c r="KB362" s="1"/>
      <c r="KC362" s="1"/>
      <c r="KD362" s="1"/>
      <c r="KE362" s="1"/>
    </row>
    <row r="363" spans="1:291" x14ac:dyDescent="0.2">
      <c r="A363" s="196">
        <f t="shared" si="168"/>
        <v>43021</v>
      </c>
      <c r="B363" s="66">
        <f t="shared" si="159"/>
        <v>109881.68533523999</v>
      </c>
      <c r="C363" s="66">
        <f t="shared" si="182"/>
        <v>109443.58518439</v>
      </c>
      <c r="D363" s="77">
        <f t="shared" si="169"/>
        <v>4853.07</v>
      </c>
      <c r="E363" s="67">
        <f>VLOOKUP(A362,[1]Plan1!$DQ$117:$DS$314,3)</f>
        <v>4860.83</v>
      </c>
      <c r="F363" s="11">
        <f t="shared" si="170"/>
        <v>43004</v>
      </c>
      <c r="G363" s="73">
        <f t="shared" si="160"/>
        <v>1.5989878571709415E-3</v>
      </c>
      <c r="H363" s="11">
        <f t="shared" si="171"/>
        <v>43033</v>
      </c>
      <c r="I363" s="11">
        <f t="shared" si="161"/>
        <v>43033</v>
      </c>
      <c r="J363" s="1">
        <f t="shared" si="172"/>
        <v>21</v>
      </c>
      <c r="K363" s="1">
        <f t="shared" si="173"/>
        <v>13</v>
      </c>
      <c r="L363" s="66">
        <f t="shared" si="162"/>
        <v>1.00098954</v>
      </c>
      <c r="M363" s="70">
        <f t="shared" si="183"/>
        <v>1.0018993</v>
      </c>
      <c r="N363" s="70">
        <f t="shared" si="177"/>
        <v>1.0237399079585339</v>
      </c>
      <c r="O363" s="66">
        <f t="shared" si="179"/>
        <v>1.02475293</v>
      </c>
      <c r="P363" s="66">
        <f t="shared" si="163"/>
        <v>109551.88398966999</v>
      </c>
      <c r="Q363" s="74">
        <f t="shared" si="164"/>
        <v>0</v>
      </c>
      <c r="R363" s="75">
        <f t="shared" si="180"/>
        <v>0</v>
      </c>
      <c r="S363" s="66">
        <f t="shared" si="181"/>
        <v>0</v>
      </c>
      <c r="T363" s="10">
        <f t="shared" si="174"/>
        <v>0.06</v>
      </c>
      <c r="U363" s="74">
        <f t="shared" si="178"/>
        <v>13</v>
      </c>
      <c r="V363" s="74">
        <v>252</v>
      </c>
      <c r="W363" s="70">
        <f t="shared" si="165"/>
        <v>1.0030104580000001</v>
      </c>
      <c r="X363" s="66">
        <f t="shared" si="166"/>
        <v>329.80134557000002</v>
      </c>
      <c r="Y363" s="66">
        <v>0</v>
      </c>
      <c r="Z363" s="67">
        <f t="shared" si="167"/>
        <v>0</v>
      </c>
      <c r="AA363" s="68" t="str">
        <f t="shared" si="175"/>
        <v>A+INCORP J=</v>
      </c>
      <c r="AB363" s="11">
        <f t="shared" si="176"/>
        <v>43033</v>
      </c>
      <c r="AC363" s="3"/>
      <c r="AD363" s="54"/>
      <c r="AE363" s="61">
        <v>43574</v>
      </c>
      <c r="AF363" s="23" t="s">
        <v>140</v>
      </c>
      <c r="AI363" s="1"/>
      <c r="AJ363" s="1"/>
      <c r="AK363" s="10"/>
      <c r="AL363" s="1"/>
      <c r="AM363" s="1"/>
      <c r="AN363" s="1"/>
      <c r="AO363" s="1"/>
      <c r="GG363" s="1"/>
      <c r="GH363" s="5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5"/>
      <c r="HA363" s="5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40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7"/>
      <c r="JP363" s="1"/>
      <c r="JQ363" s="1"/>
      <c r="JR363" s="1"/>
      <c r="JS363" s="1"/>
      <c r="JT363" s="1"/>
      <c r="JU363" s="1"/>
      <c r="JV363" s="1"/>
      <c r="JW363" s="1"/>
      <c r="JX363" s="1"/>
      <c r="JY363" s="3"/>
      <c r="JZ363" s="1"/>
      <c r="KA363" s="1"/>
      <c r="KB363" s="1"/>
      <c r="KC363" s="1"/>
      <c r="KD363" s="1"/>
      <c r="KE363" s="1"/>
    </row>
    <row r="364" spans="1:291" x14ac:dyDescent="0.2">
      <c r="A364" s="196">
        <f t="shared" si="168"/>
        <v>43022</v>
      </c>
      <c r="B364" s="66">
        <f t="shared" si="159"/>
        <v>109915.45803481</v>
      </c>
      <c r="C364" s="66">
        <f t="shared" si="182"/>
        <v>109443.58518439</v>
      </c>
      <c r="D364" s="77">
        <f t="shared" si="169"/>
        <v>4853.07</v>
      </c>
      <c r="E364" s="67">
        <f>VLOOKUP(A363,[1]Plan1!$DQ$117:$DS$314,3)</f>
        <v>4860.83</v>
      </c>
      <c r="F364" s="11">
        <f t="shared" si="170"/>
        <v>43004</v>
      </c>
      <c r="G364" s="73">
        <f t="shared" si="160"/>
        <v>1.5989878571709415E-3</v>
      </c>
      <c r="H364" s="11">
        <f t="shared" si="171"/>
        <v>43033</v>
      </c>
      <c r="I364" s="11">
        <f t="shared" si="161"/>
        <v>43033</v>
      </c>
      <c r="J364" s="1">
        <f t="shared" si="172"/>
        <v>21</v>
      </c>
      <c r="K364" s="1">
        <f t="shared" si="173"/>
        <v>14</v>
      </c>
      <c r="L364" s="66">
        <f t="shared" si="162"/>
        <v>1.0010657000000001</v>
      </c>
      <c r="M364" s="70">
        <f t="shared" si="183"/>
        <v>1.0018993</v>
      </c>
      <c r="N364" s="70">
        <f t="shared" si="177"/>
        <v>1.0237399079585339</v>
      </c>
      <c r="O364" s="66">
        <f t="shared" si="179"/>
        <v>1.0248309</v>
      </c>
      <c r="P364" s="66">
        <f t="shared" si="163"/>
        <v>109560.21921312</v>
      </c>
      <c r="Q364" s="74">
        <f t="shared" si="164"/>
        <v>0</v>
      </c>
      <c r="R364" s="75">
        <f t="shared" si="180"/>
        <v>0</v>
      </c>
      <c r="S364" s="66">
        <f t="shared" si="181"/>
        <v>0</v>
      </c>
      <c r="T364" s="10">
        <f t="shared" si="174"/>
        <v>0.06</v>
      </c>
      <c r="U364" s="74">
        <f t="shared" si="178"/>
        <v>14</v>
      </c>
      <c r="V364" s="74">
        <v>252</v>
      </c>
      <c r="W364" s="70">
        <f t="shared" si="165"/>
        <v>1.0032424069999999</v>
      </c>
      <c r="X364" s="66">
        <f t="shared" si="166"/>
        <v>355.23882169000001</v>
      </c>
      <c r="Y364" s="66">
        <v>0</v>
      </c>
      <c r="Z364" s="67">
        <f t="shared" si="167"/>
        <v>0</v>
      </c>
      <c r="AA364" s="68" t="str">
        <f t="shared" si="175"/>
        <v>A+INCORP J=</v>
      </c>
      <c r="AB364" s="11">
        <f t="shared" si="176"/>
        <v>43033</v>
      </c>
      <c r="AC364" s="3"/>
      <c r="AD364" s="54"/>
      <c r="AE364" s="61">
        <v>43586</v>
      </c>
      <c r="AF364" s="23" t="s">
        <v>142</v>
      </c>
      <c r="AI364" s="1"/>
      <c r="AJ364" s="1"/>
      <c r="AK364" s="10"/>
      <c r="AL364" s="1"/>
      <c r="AM364" s="1"/>
      <c r="AN364" s="1"/>
      <c r="AO364" s="1"/>
      <c r="GG364" s="1"/>
      <c r="GH364" s="5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5"/>
      <c r="HA364" s="5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40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7"/>
      <c r="JP364" s="1"/>
      <c r="JQ364" s="1"/>
      <c r="JR364" s="1"/>
      <c r="JS364" s="1"/>
      <c r="JT364" s="1"/>
      <c r="JU364" s="1"/>
      <c r="JV364" s="1"/>
      <c r="JW364" s="1"/>
      <c r="JX364" s="1"/>
      <c r="JY364" s="3"/>
      <c r="JZ364" s="1"/>
      <c r="KA364" s="1"/>
      <c r="KB364" s="1"/>
      <c r="KC364" s="1"/>
      <c r="KD364" s="1"/>
      <c r="KE364" s="1"/>
    </row>
    <row r="365" spans="1:291" x14ac:dyDescent="0.2">
      <c r="A365" s="196">
        <f t="shared" si="168"/>
        <v>43023</v>
      </c>
      <c r="B365" s="66">
        <f t="shared" si="159"/>
        <v>109915.45803481</v>
      </c>
      <c r="C365" s="66">
        <f t="shared" si="182"/>
        <v>109443.58518439</v>
      </c>
      <c r="D365" s="77">
        <f t="shared" si="169"/>
        <v>4853.07</v>
      </c>
      <c r="E365" s="67">
        <f>VLOOKUP(A364,[1]Plan1!$DQ$117:$DS$314,3)</f>
        <v>4860.83</v>
      </c>
      <c r="F365" s="11">
        <f t="shared" si="170"/>
        <v>43004</v>
      </c>
      <c r="G365" s="73">
        <f t="shared" si="160"/>
        <v>1.5989878571709415E-3</v>
      </c>
      <c r="H365" s="11">
        <f t="shared" si="171"/>
        <v>43033</v>
      </c>
      <c r="I365" s="11">
        <f t="shared" si="161"/>
        <v>43033</v>
      </c>
      <c r="J365" s="1">
        <f t="shared" si="172"/>
        <v>21</v>
      </c>
      <c r="K365" s="1">
        <f t="shared" si="173"/>
        <v>14</v>
      </c>
      <c r="L365" s="66">
        <f t="shared" si="162"/>
        <v>1.0010657000000001</v>
      </c>
      <c r="M365" s="70">
        <f t="shared" si="183"/>
        <v>1.0018993</v>
      </c>
      <c r="N365" s="70">
        <f t="shared" si="177"/>
        <v>1.0237399079585339</v>
      </c>
      <c r="O365" s="66">
        <f t="shared" si="179"/>
        <v>1.0248309</v>
      </c>
      <c r="P365" s="66">
        <f t="shared" si="163"/>
        <v>109560.21921312</v>
      </c>
      <c r="Q365" s="74">
        <f t="shared" si="164"/>
        <v>0</v>
      </c>
      <c r="R365" s="75">
        <f t="shared" si="180"/>
        <v>0</v>
      </c>
      <c r="S365" s="66">
        <f t="shared" si="181"/>
        <v>0</v>
      </c>
      <c r="T365" s="10">
        <f t="shared" si="174"/>
        <v>0.06</v>
      </c>
      <c r="U365" s="74">
        <f t="shared" si="178"/>
        <v>14</v>
      </c>
      <c r="V365" s="74">
        <v>252</v>
      </c>
      <c r="W365" s="70">
        <f t="shared" si="165"/>
        <v>1.0032424069999999</v>
      </c>
      <c r="X365" s="66">
        <f t="shared" si="166"/>
        <v>355.23882169000001</v>
      </c>
      <c r="Y365" s="66">
        <v>0</v>
      </c>
      <c r="Z365" s="67">
        <f t="shared" si="167"/>
        <v>0</v>
      </c>
      <c r="AA365" s="68" t="str">
        <f t="shared" si="175"/>
        <v>A+INCORP J=</v>
      </c>
      <c r="AB365" s="11">
        <f t="shared" si="176"/>
        <v>43033</v>
      </c>
      <c r="AC365" s="3"/>
      <c r="AD365" s="54"/>
      <c r="AE365" s="61">
        <v>43636</v>
      </c>
      <c r="AF365" s="23" t="s">
        <v>141</v>
      </c>
      <c r="AI365" s="1"/>
      <c r="AJ365" s="1"/>
      <c r="AK365" s="10"/>
      <c r="AL365" s="1"/>
      <c r="AM365" s="1"/>
      <c r="AN365" s="1"/>
      <c r="AO365" s="1"/>
      <c r="GG365" s="1"/>
      <c r="GH365" s="5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5"/>
      <c r="HA365" s="5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40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7"/>
      <c r="JP365" s="1"/>
      <c r="JQ365" s="1"/>
      <c r="JR365" s="1"/>
      <c r="JS365" s="1"/>
      <c r="JT365" s="1"/>
      <c r="JU365" s="1"/>
      <c r="JV365" s="1"/>
      <c r="JW365" s="1"/>
      <c r="JX365" s="1"/>
      <c r="JY365" s="3"/>
      <c r="JZ365" s="1"/>
      <c r="KA365" s="1"/>
      <c r="KB365" s="1"/>
      <c r="KC365" s="1"/>
      <c r="KD365" s="1"/>
      <c r="KE365" s="1"/>
    </row>
    <row r="366" spans="1:291" x14ac:dyDescent="0.2">
      <c r="A366" s="196">
        <f t="shared" si="168"/>
        <v>43024</v>
      </c>
      <c r="B366" s="66">
        <f t="shared" si="159"/>
        <v>109915.45803481</v>
      </c>
      <c r="C366" s="66">
        <f t="shared" si="182"/>
        <v>109443.58518439</v>
      </c>
      <c r="D366" s="77">
        <f t="shared" si="169"/>
        <v>4853.07</v>
      </c>
      <c r="E366" s="67">
        <f>VLOOKUP(A365,[1]Plan1!$DQ$117:$DS$314,3)</f>
        <v>4860.83</v>
      </c>
      <c r="F366" s="11">
        <f t="shared" si="170"/>
        <v>43004</v>
      </c>
      <c r="G366" s="73">
        <f t="shared" si="160"/>
        <v>1.5989878571709415E-3</v>
      </c>
      <c r="H366" s="11">
        <f t="shared" si="171"/>
        <v>43033</v>
      </c>
      <c r="I366" s="11">
        <f t="shared" si="161"/>
        <v>43033</v>
      </c>
      <c r="J366" s="1">
        <f t="shared" si="172"/>
        <v>21</v>
      </c>
      <c r="K366" s="1">
        <f t="shared" si="173"/>
        <v>14</v>
      </c>
      <c r="L366" s="66">
        <f t="shared" si="162"/>
        <v>1.0010657000000001</v>
      </c>
      <c r="M366" s="70">
        <f t="shared" si="183"/>
        <v>1.0018993</v>
      </c>
      <c r="N366" s="70">
        <f t="shared" si="177"/>
        <v>1.0237399079585339</v>
      </c>
      <c r="O366" s="66">
        <f t="shared" si="179"/>
        <v>1.0248309</v>
      </c>
      <c r="P366" s="66">
        <f t="shared" si="163"/>
        <v>109560.21921312</v>
      </c>
      <c r="Q366" s="74">
        <f t="shared" si="164"/>
        <v>0</v>
      </c>
      <c r="R366" s="75">
        <f t="shared" si="180"/>
        <v>0</v>
      </c>
      <c r="S366" s="66">
        <f t="shared" si="181"/>
        <v>0</v>
      </c>
      <c r="T366" s="10">
        <f t="shared" si="174"/>
        <v>0.06</v>
      </c>
      <c r="U366" s="74">
        <f t="shared" si="178"/>
        <v>14</v>
      </c>
      <c r="V366" s="74">
        <v>252</v>
      </c>
      <c r="W366" s="70">
        <f t="shared" si="165"/>
        <v>1.0032424069999999</v>
      </c>
      <c r="X366" s="66">
        <f t="shared" si="166"/>
        <v>355.23882169000001</v>
      </c>
      <c r="Y366" s="66">
        <v>0</v>
      </c>
      <c r="Z366" s="67">
        <f t="shared" si="167"/>
        <v>0</v>
      </c>
      <c r="AA366" s="68" t="str">
        <f t="shared" si="175"/>
        <v>A+INCORP J=</v>
      </c>
      <c r="AB366" s="11">
        <f t="shared" si="176"/>
        <v>43033</v>
      </c>
      <c r="AC366" s="3"/>
      <c r="AD366" s="54"/>
      <c r="AE366" s="61">
        <v>43784</v>
      </c>
      <c r="AF366" s="23" t="s">
        <v>144</v>
      </c>
      <c r="AI366" s="1"/>
      <c r="AJ366" s="1"/>
      <c r="AK366" s="10"/>
      <c r="AL366" s="1"/>
      <c r="AM366" s="1"/>
      <c r="AN366" s="1"/>
      <c r="AO366" s="1"/>
      <c r="GG366" s="1"/>
      <c r="GH366" s="5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5"/>
      <c r="HA366" s="5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40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7"/>
      <c r="JP366" s="1"/>
      <c r="JQ366" s="1"/>
      <c r="JR366" s="1"/>
      <c r="JS366" s="1"/>
      <c r="JT366" s="1"/>
      <c r="JU366" s="1"/>
      <c r="JV366" s="1"/>
      <c r="JW366" s="1"/>
      <c r="JX366" s="1"/>
      <c r="JY366" s="3"/>
      <c r="JZ366" s="1"/>
      <c r="KA366" s="1"/>
      <c r="KB366" s="1"/>
      <c r="KC366" s="1"/>
      <c r="KD366" s="1"/>
      <c r="KE366" s="1"/>
    </row>
    <row r="367" spans="1:291" x14ac:dyDescent="0.2">
      <c r="A367" s="196">
        <f t="shared" si="168"/>
        <v>43025</v>
      </c>
      <c r="B367" s="66">
        <f t="shared" si="159"/>
        <v>109949.24150645001</v>
      </c>
      <c r="C367" s="66">
        <f t="shared" si="182"/>
        <v>109443.58518439</v>
      </c>
      <c r="D367" s="77">
        <f t="shared" si="169"/>
        <v>4853.07</v>
      </c>
      <c r="E367" s="67">
        <f>VLOOKUP(A366,[1]Plan1!$DQ$117:$DS$314,3)</f>
        <v>4860.83</v>
      </c>
      <c r="F367" s="11">
        <f t="shared" si="170"/>
        <v>43004</v>
      </c>
      <c r="G367" s="73">
        <f t="shared" si="160"/>
        <v>1.5989878571709415E-3</v>
      </c>
      <c r="H367" s="11">
        <f t="shared" si="171"/>
        <v>43033</v>
      </c>
      <c r="I367" s="11">
        <f t="shared" si="161"/>
        <v>43033</v>
      </c>
      <c r="J367" s="1">
        <f t="shared" si="172"/>
        <v>21</v>
      </c>
      <c r="K367" s="1">
        <f t="shared" si="173"/>
        <v>15</v>
      </c>
      <c r="L367" s="66">
        <f t="shared" si="162"/>
        <v>1.0011418700000001</v>
      </c>
      <c r="M367" s="70">
        <f t="shared" si="183"/>
        <v>1.0018993</v>
      </c>
      <c r="N367" s="70">
        <f t="shared" si="177"/>
        <v>1.0237399079585339</v>
      </c>
      <c r="O367" s="66">
        <f t="shared" si="179"/>
        <v>1.0249088799999999</v>
      </c>
      <c r="P367" s="66">
        <f t="shared" si="163"/>
        <v>109568.55553100001</v>
      </c>
      <c r="Q367" s="74">
        <f t="shared" si="164"/>
        <v>0</v>
      </c>
      <c r="R367" s="75">
        <f t="shared" si="180"/>
        <v>0</v>
      </c>
      <c r="S367" s="66">
        <f t="shared" si="181"/>
        <v>0</v>
      </c>
      <c r="T367" s="10">
        <f t="shared" si="174"/>
        <v>0.06</v>
      </c>
      <c r="U367" s="74">
        <f t="shared" si="178"/>
        <v>15</v>
      </c>
      <c r="V367" s="74">
        <v>252</v>
      </c>
      <c r="W367" s="70">
        <f t="shared" si="165"/>
        <v>1.0034744090000001</v>
      </c>
      <c r="X367" s="66">
        <f t="shared" si="166"/>
        <v>380.68597545</v>
      </c>
      <c r="Y367" s="66">
        <v>0</v>
      </c>
      <c r="Z367" s="67">
        <f t="shared" si="167"/>
        <v>0</v>
      </c>
      <c r="AA367" s="68" t="str">
        <f t="shared" si="175"/>
        <v>A+INCORP J=</v>
      </c>
      <c r="AB367" s="11">
        <f t="shared" si="176"/>
        <v>43033</v>
      </c>
      <c r="AC367" s="3"/>
      <c r="AD367" s="54"/>
      <c r="AE367" s="61">
        <v>43824</v>
      </c>
      <c r="AF367" s="23" t="s">
        <v>137</v>
      </c>
      <c r="AI367" s="1"/>
      <c r="AJ367" s="1"/>
      <c r="AK367" s="10"/>
      <c r="AL367" s="1"/>
      <c r="AM367" s="1"/>
      <c r="AN367" s="1"/>
      <c r="AO367" s="1"/>
      <c r="GG367" s="1"/>
      <c r="GH367" s="5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5"/>
      <c r="HA367" s="5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40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7"/>
      <c r="JP367" s="1"/>
      <c r="JQ367" s="1"/>
      <c r="JR367" s="1"/>
      <c r="JS367" s="1"/>
      <c r="JT367" s="1"/>
      <c r="JU367" s="1"/>
      <c r="JV367" s="1"/>
      <c r="JW367" s="1"/>
      <c r="JX367" s="1"/>
      <c r="JY367" s="3"/>
      <c r="JZ367" s="1"/>
      <c r="KA367" s="1"/>
      <c r="KB367" s="1"/>
      <c r="KC367" s="1"/>
      <c r="KD367" s="1"/>
      <c r="KE367" s="1"/>
    </row>
    <row r="368" spans="1:291" x14ac:dyDescent="0.2">
      <c r="A368" s="196">
        <f t="shared" si="168"/>
        <v>43026</v>
      </c>
      <c r="B368" s="66">
        <f t="shared" si="159"/>
        <v>109983.03476332</v>
      </c>
      <c r="C368" s="66">
        <f t="shared" si="182"/>
        <v>109443.58518439</v>
      </c>
      <c r="D368" s="77">
        <f t="shared" si="169"/>
        <v>4853.07</v>
      </c>
      <c r="E368" s="67">
        <f>VLOOKUP(A367,[1]Plan1!$DQ$117:$DS$314,3)</f>
        <v>4860.83</v>
      </c>
      <c r="F368" s="11">
        <f t="shared" si="170"/>
        <v>43004</v>
      </c>
      <c r="G368" s="73">
        <f t="shared" si="160"/>
        <v>1.5989878571709415E-3</v>
      </c>
      <c r="H368" s="11">
        <f t="shared" si="171"/>
        <v>43033</v>
      </c>
      <c r="I368" s="11">
        <f t="shared" si="161"/>
        <v>43033</v>
      </c>
      <c r="J368" s="1">
        <f t="shared" si="172"/>
        <v>21</v>
      </c>
      <c r="K368" s="1">
        <f t="shared" si="173"/>
        <v>16</v>
      </c>
      <c r="L368" s="66">
        <f t="shared" si="162"/>
        <v>1.0012180399999999</v>
      </c>
      <c r="M368" s="70">
        <f t="shared" si="183"/>
        <v>1.0018993</v>
      </c>
      <c r="N368" s="70">
        <f t="shared" si="177"/>
        <v>1.0237399079585339</v>
      </c>
      <c r="O368" s="66">
        <f t="shared" si="179"/>
        <v>1.0249868600000001</v>
      </c>
      <c r="P368" s="66">
        <f t="shared" si="163"/>
        <v>109576.89184888</v>
      </c>
      <c r="Q368" s="74">
        <f t="shared" si="164"/>
        <v>0</v>
      </c>
      <c r="R368" s="75">
        <f t="shared" si="180"/>
        <v>0</v>
      </c>
      <c r="S368" s="66">
        <f t="shared" si="181"/>
        <v>0</v>
      </c>
      <c r="T368" s="10">
        <f t="shared" si="174"/>
        <v>0.06</v>
      </c>
      <c r="U368" s="74">
        <f t="shared" si="178"/>
        <v>16</v>
      </c>
      <c r="V368" s="74">
        <v>252</v>
      </c>
      <c r="W368" s="70">
        <f t="shared" si="165"/>
        <v>1.003706465</v>
      </c>
      <c r="X368" s="66">
        <f t="shared" si="166"/>
        <v>406.14291444000003</v>
      </c>
      <c r="Y368" s="66">
        <v>0</v>
      </c>
      <c r="Z368" s="67">
        <f t="shared" si="167"/>
        <v>0</v>
      </c>
      <c r="AA368" s="68" t="str">
        <f t="shared" si="175"/>
        <v>A+INCORP J=</v>
      </c>
      <c r="AB368" s="11">
        <f t="shared" si="176"/>
        <v>43033</v>
      </c>
      <c r="AC368" s="3"/>
      <c r="AD368" s="54"/>
      <c r="AE368" s="61">
        <v>43831</v>
      </c>
      <c r="AF368" s="23" t="s">
        <v>139</v>
      </c>
      <c r="AI368" s="1"/>
      <c r="AJ368" s="1"/>
      <c r="AK368" s="10"/>
      <c r="AL368" s="1"/>
      <c r="AM368" s="1"/>
      <c r="AN368" s="1"/>
      <c r="AO368" s="1"/>
      <c r="GG368" s="1"/>
      <c r="GH368" s="5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5"/>
      <c r="HA368" s="5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40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7"/>
      <c r="JP368" s="1"/>
      <c r="JQ368" s="1"/>
      <c r="JR368" s="1"/>
      <c r="JS368" s="1"/>
      <c r="JT368" s="1"/>
      <c r="JU368" s="1"/>
      <c r="JV368" s="1"/>
      <c r="JW368" s="1"/>
      <c r="JX368" s="1"/>
      <c r="JY368" s="3"/>
      <c r="JZ368" s="1"/>
      <c r="KA368" s="1"/>
      <c r="KB368" s="1"/>
      <c r="KC368" s="1"/>
      <c r="KD368" s="1"/>
      <c r="KE368" s="1"/>
    </row>
    <row r="369" spans="1:291" x14ac:dyDescent="0.2">
      <c r="A369" s="196">
        <f t="shared" si="168"/>
        <v>43027</v>
      </c>
      <c r="B369" s="66">
        <f t="shared" si="159"/>
        <v>110016.83890553001</v>
      </c>
      <c r="C369" s="66">
        <f t="shared" si="182"/>
        <v>109443.58518439</v>
      </c>
      <c r="D369" s="77">
        <f t="shared" si="169"/>
        <v>4853.07</v>
      </c>
      <c r="E369" s="67">
        <f>VLOOKUP(A368,[1]Plan1!$DQ$117:$DS$314,3)</f>
        <v>4860.83</v>
      </c>
      <c r="F369" s="11">
        <f t="shared" si="170"/>
        <v>43004</v>
      </c>
      <c r="G369" s="73">
        <f t="shared" si="160"/>
        <v>1.5989878571709415E-3</v>
      </c>
      <c r="H369" s="11">
        <f t="shared" si="171"/>
        <v>43033</v>
      </c>
      <c r="I369" s="11">
        <f t="shared" si="161"/>
        <v>43033</v>
      </c>
      <c r="J369" s="1">
        <f t="shared" si="172"/>
        <v>21</v>
      </c>
      <c r="K369" s="1">
        <f t="shared" si="173"/>
        <v>17</v>
      </c>
      <c r="L369" s="66">
        <f t="shared" si="162"/>
        <v>1.0012942199999999</v>
      </c>
      <c r="M369" s="70">
        <f t="shared" si="183"/>
        <v>1.0018993</v>
      </c>
      <c r="N369" s="70">
        <f t="shared" si="177"/>
        <v>1.0237399079585339</v>
      </c>
      <c r="O369" s="66">
        <f t="shared" si="179"/>
        <v>1.0250648499999999</v>
      </c>
      <c r="P369" s="66">
        <f t="shared" si="163"/>
        <v>109585.2292612</v>
      </c>
      <c r="Q369" s="74">
        <f t="shared" si="164"/>
        <v>0</v>
      </c>
      <c r="R369" s="75">
        <f t="shared" si="180"/>
        <v>0</v>
      </c>
      <c r="S369" s="66">
        <f t="shared" si="181"/>
        <v>0</v>
      </c>
      <c r="T369" s="10">
        <f t="shared" si="174"/>
        <v>0.06</v>
      </c>
      <c r="U369" s="74">
        <f t="shared" si="178"/>
        <v>17</v>
      </c>
      <c r="V369" s="74">
        <v>252</v>
      </c>
      <c r="W369" s="70">
        <f t="shared" si="165"/>
        <v>1.0039385750000001</v>
      </c>
      <c r="X369" s="66">
        <f t="shared" si="166"/>
        <v>431.60964432999998</v>
      </c>
      <c r="Y369" s="66">
        <v>0</v>
      </c>
      <c r="Z369" s="67">
        <f t="shared" si="167"/>
        <v>0</v>
      </c>
      <c r="AA369" s="68" t="str">
        <f t="shared" si="175"/>
        <v>A+INCORP J=</v>
      </c>
      <c r="AB369" s="11">
        <f t="shared" si="176"/>
        <v>43033</v>
      </c>
      <c r="AC369" s="3"/>
      <c r="AD369" s="54"/>
      <c r="AE369" s="61">
        <v>43885</v>
      </c>
      <c r="AF369" s="23" t="s">
        <v>123</v>
      </c>
      <c r="AI369" s="1"/>
      <c r="AJ369" s="1"/>
      <c r="AK369" s="10"/>
      <c r="AL369" s="1"/>
      <c r="AM369" s="1"/>
      <c r="AN369" s="1"/>
      <c r="AO369" s="1"/>
      <c r="GG369" s="1"/>
      <c r="GH369" s="5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5"/>
      <c r="HA369" s="5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40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7"/>
      <c r="JP369" s="1"/>
      <c r="JQ369" s="1"/>
      <c r="JR369" s="1"/>
      <c r="JS369" s="1"/>
      <c r="JT369" s="1"/>
      <c r="JU369" s="1"/>
      <c r="JV369" s="1"/>
      <c r="JW369" s="1"/>
      <c r="JX369" s="1"/>
      <c r="JY369" s="3"/>
      <c r="JZ369" s="1"/>
      <c r="KA369" s="1"/>
      <c r="KB369" s="1"/>
      <c r="KC369" s="1"/>
      <c r="KD369" s="1"/>
      <c r="KE369" s="1"/>
    </row>
    <row r="370" spans="1:291" x14ac:dyDescent="0.2">
      <c r="A370" s="196">
        <f t="shared" si="168"/>
        <v>43028</v>
      </c>
      <c r="B370" s="66">
        <f t="shared" si="159"/>
        <v>110050.6527266</v>
      </c>
      <c r="C370" s="66">
        <f t="shared" si="182"/>
        <v>109443.58518439</v>
      </c>
      <c r="D370" s="77">
        <f t="shared" si="169"/>
        <v>4853.07</v>
      </c>
      <c r="E370" s="67">
        <f>VLOOKUP(A369,[1]Plan1!$DQ$117:$DS$314,3)</f>
        <v>4860.83</v>
      </c>
      <c r="F370" s="11">
        <f t="shared" si="170"/>
        <v>43004</v>
      </c>
      <c r="G370" s="73">
        <f t="shared" si="160"/>
        <v>1.5989878571709415E-3</v>
      </c>
      <c r="H370" s="11">
        <f t="shared" si="171"/>
        <v>43033</v>
      </c>
      <c r="I370" s="11">
        <f t="shared" si="161"/>
        <v>43033</v>
      </c>
      <c r="J370" s="1">
        <f t="shared" si="172"/>
        <v>21</v>
      </c>
      <c r="K370" s="1">
        <f t="shared" si="173"/>
        <v>18</v>
      </c>
      <c r="L370" s="66">
        <f t="shared" si="162"/>
        <v>1.0013704000000001</v>
      </c>
      <c r="M370" s="70">
        <f t="shared" si="183"/>
        <v>1.0018993</v>
      </c>
      <c r="N370" s="70">
        <f t="shared" si="177"/>
        <v>1.0237399079585339</v>
      </c>
      <c r="O370" s="66">
        <f t="shared" si="179"/>
        <v>1.02514284</v>
      </c>
      <c r="P370" s="66">
        <f t="shared" si="163"/>
        <v>109593.56667352001</v>
      </c>
      <c r="Q370" s="74">
        <f t="shared" si="164"/>
        <v>0</v>
      </c>
      <c r="R370" s="75">
        <f t="shared" si="180"/>
        <v>0</v>
      </c>
      <c r="S370" s="66">
        <f t="shared" si="181"/>
        <v>0</v>
      </c>
      <c r="T370" s="10">
        <f t="shared" si="174"/>
        <v>0.06</v>
      </c>
      <c r="U370" s="74">
        <f t="shared" si="178"/>
        <v>18</v>
      </c>
      <c r="V370" s="74">
        <v>252</v>
      </c>
      <c r="W370" s="70">
        <f t="shared" si="165"/>
        <v>1.004170738</v>
      </c>
      <c r="X370" s="66">
        <f t="shared" si="166"/>
        <v>457.08605308</v>
      </c>
      <c r="Y370" s="66">
        <v>0</v>
      </c>
      <c r="Z370" s="67">
        <f t="shared" si="167"/>
        <v>0</v>
      </c>
      <c r="AA370" s="68" t="str">
        <f t="shared" si="175"/>
        <v>A+INCORP J=</v>
      </c>
      <c r="AB370" s="11">
        <f t="shared" si="176"/>
        <v>43033</v>
      </c>
      <c r="AC370" s="3"/>
      <c r="AD370" s="54"/>
      <c r="AE370" s="61">
        <v>43886</v>
      </c>
      <c r="AF370" s="23" t="s">
        <v>123</v>
      </c>
      <c r="AI370" s="1"/>
      <c r="AJ370" s="1"/>
      <c r="AK370" s="10"/>
      <c r="AL370" s="1"/>
      <c r="AM370" s="1"/>
      <c r="AN370" s="1"/>
      <c r="AO370" s="1"/>
      <c r="GG370" s="1"/>
      <c r="GH370" s="5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5"/>
      <c r="HA370" s="5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40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7"/>
      <c r="JP370" s="1"/>
      <c r="JQ370" s="1"/>
      <c r="JR370" s="1"/>
      <c r="JS370" s="1"/>
      <c r="JT370" s="1"/>
      <c r="JU370" s="1"/>
      <c r="JV370" s="1"/>
      <c r="JW370" s="1"/>
      <c r="JX370" s="1"/>
      <c r="JY370" s="3"/>
      <c r="JZ370" s="1"/>
      <c r="KA370" s="1"/>
      <c r="KB370" s="1"/>
      <c r="KC370" s="1"/>
      <c r="KD370" s="1"/>
      <c r="KE370" s="1"/>
    </row>
    <row r="371" spans="1:291" x14ac:dyDescent="0.2">
      <c r="A371" s="196">
        <f t="shared" si="168"/>
        <v>43029</v>
      </c>
      <c r="B371" s="66">
        <f t="shared" si="159"/>
        <v>110084.47743669999</v>
      </c>
      <c r="C371" s="66">
        <f t="shared" si="182"/>
        <v>109443.58518439</v>
      </c>
      <c r="D371" s="77">
        <f t="shared" si="169"/>
        <v>4853.07</v>
      </c>
      <c r="E371" s="67">
        <f>VLOOKUP(A370,[1]Plan1!$DQ$117:$DS$314,3)</f>
        <v>4860.83</v>
      </c>
      <c r="F371" s="11">
        <f t="shared" si="170"/>
        <v>43004</v>
      </c>
      <c r="G371" s="73">
        <f t="shared" si="160"/>
        <v>1.5989878571709415E-3</v>
      </c>
      <c r="H371" s="11">
        <f t="shared" si="171"/>
        <v>43033</v>
      </c>
      <c r="I371" s="11">
        <f t="shared" si="161"/>
        <v>43033</v>
      </c>
      <c r="J371" s="1">
        <f t="shared" si="172"/>
        <v>21</v>
      </c>
      <c r="K371" s="1">
        <f t="shared" si="173"/>
        <v>19</v>
      </c>
      <c r="L371" s="66">
        <f t="shared" si="162"/>
        <v>1.00144659</v>
      </c>
      <c r="M371" s="70">
        <f t="shared" si="183"/>
        <v>1.0018993</v>
      </c>
      <c r="N371" s="70">
        <f t="shared" si="177"/>
        <v>1.0237399079585339</v>
      </c>
      <c r="O371" s="66">
        <f t="shared" si="179"/>
        <v>1.0252208300000001</v>
      </c>
      <c r="P371" s="66">
        <f t="shared" si="163"/>
        <v>109601.90518027999</v>
      </c>
      <c r="Q371" s="74">
        <f t="shared" si="164"/>
        <v>0</v>
      </c>
      <c r="R371" s="75">
        <f t="shared" si="180"/>
        <v>0</v>
      </c>
      <c r="S371" s="66">
        <f t="shared" si="181"/>
        <v>0</v>
      </c>
      <c r="T371" s="10">
        <f t="shared" si="174"/>
        <v>0.06</v>
      </c>
      <c r="U371" s="74">
        <f t="shared" si="178"/>
        <v>19</v>
      </c>
      <c r="V371" s="74">
        <v>252</v>
      </c>
      <c r="W371" s="70">
        <f t="shared" si="165"/>
        <v>1.004402955</v>
      </c>
      <c r="X371" s="66">
        <f t="shared" si="166"/>
        <v>482.57225641999997</v>
      </c>
      <c r="Y371" s="66">
        <v>0</v>
      </c>
      <c r="Z371" s="67">
        <f t="shared" si="167"/>
        <v>0</v>
      </c>
      <c r="AA371" s="68" t="str">
        <f t="shared" si="175"/>
        <v>A+INCORP J=</v>
      </c>
      <c r="AB371" s="11">
        <f t="shared" si="176"/>
        <v>43033</v>
      </c>
      <c r="AC371" s="3"/>
      <c r="AD371" s="54"/>
      <c r="AE371" s="61">
        <v>43931</v>
      </c>
      <c r="AF371" s="23" t="s">
        <v>140</v>
      </c>
      <c r="AI371" s="1"/>
      <c r="AJ371" s="1"/>
      <c r="AK371" s="10"/>
      <c r="AL371" s="1"/>
      <c r="AM371" s="1"/>
      <c r="AN371" s="1"/>
      <c r="AO371" s="1"/>
      <c r="GG371" s="1"/>
      <c r="GH371" s="5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5"/>
      <c r="HA371" s="5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40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7"/>
      <c r="JP371" s="1"/>
      <c r="JQ371" s="1"/>
      <c r="JR371" s="1"/>
      <c r="JS371" s="1"/>
      <c r="JT371" s="1"/>
      <c r="JU371" s="1"/>
      <c r="JV371" s="1"/>
      <c r="JW371" s="1"/>
      <c r="JX371" s="1"/>
      <c r="JY371" s="3"/>
      <c r="JZ371" s="1"/>
      <c r="KA371" s="1"/>
      <c r="KB371" s="1"/>
      <c r="KC371" s="1"/>
      <c r="KD371" s="1"/>
      <c r="KE371" s="1"/>
    </row>
    <row r="372" spans="1:291" x14ac:dyDescent="0.2">
      <c r="A372" s="196">
        <f t="shared" si="168"/>
        <v>43030</v>
      </c>
      <c r="B372" s="66">
        <f t="shared" si="159"/>
        <v>110084.47743669999</v>
      </c>
      <c r="C372" s="66">
        <f t="shared" si="182"/>
        <v>109443.58518439</v>
      </c>
      <c r="D372" s="77">
        <f t="shared" si="169"/>
        <v>4853.07</v>
      </c>
      <c r="E372" s="67">
        <f>VLOOKUP(A371,[1]Plan1!$DQ$117:$DS$314,3)</f>
        <v>4860.83</v>
      </c>
      <c r="F372" s="11">
        <f t="shared" si="170"/>
        <v>43004</v>
      </c>
      <c r="G372" s="73">
        <f t="shared" si="160"/>
        <v>1.5989878571709415E-3</v>
      </c>
      <c r="H372" s="11">
        <f t="shared" si="171"/>
        <v>43033</v>
      </c>
      <c r="I372" s="11">
        <f t="shared" si="161"/>
        <v>43033</v>
      </c>
      <c r="J372" s="1">
        <f t="shared" si="172"/>
        <v>21</v>
      </c>
      <c r="K372" s="1">
        <f t="shared" si="173"/>
        <v>19</v>
      </c>
      <c r="L372" s="66">
        <f t="shared" si="162"/>
        <v>1.00144659</v>
      </c>
      <c r="M372" s="70">
        <f t="shared" si="183"/>
        <v>1.0018993</v>
      </c>
      <c r="N372" s="70">
        <f t="shared" si="177"/>
        <v>1.0237399079585339</v>
      </c>
      <c r="O372" s="66">
        <f t="shared" si="179"/>
        <v>1.0252208300000001</v>
      </c>
      <c r="P372" s="66">
        <f t="shared" si="163"/>
        <v>109601.90518027999</v>
      </c>
      <c r="Q372" s="74">
        <f t="shared" si="164"/>
        <v>0</v>
      </c>
      <c r="R372" s="75">
        <f t="shared" si="180"/>
        <v>0</v>
      </c>
      <c r="S372" s="66">
        <f t="shared" si="181"/>
        <v>0</v>
      </c>
      <c r="T372" s="10">
        <f t="shared" si="174"/>
        <v>0.06</v>
      </c>
      <c r="U372" s="74">
        <f t="shared" si="178"/>
        <v>19</v>
      </c>
      <c r="V372" s="74">
        <v>252</v>
      </c>
      <c r="W372" s="70">
        <f t="shared" si="165"/>
        <v>1.004402955</v>
      </c>
      <c r="X372" s="66">
        <f t="shared" si="166"/>
        <v>482.57225641999997</v>
      </c>
      <c r="Y372" s="66">
        <v>0</v>
      </c>
      <c r="Z372" s="67">
        <f t="shared" si="167"/>
        <v>0</v>
      </c>
      <c r="AA372" s="68" t="str">
        <f t="shared" si="175"/>
        <v>A+INCORP J=</v>
      </c>
      <c r="AB372" s="11">
        <f t="shared" si="176"/>
        <v>43033</v>
      </c>
      <c r="AC372" s="3"/>
      <c r="AD372" s="54"/>
      <c r="AE372" s="61">
        <v>43942</v>
      </c>
      <c r="AF372" s="23" t="s">
        <v>125</v>
      </c>
      <c r="AI372" s="1"/>
      <c r="AJ372" s="1"/>
      <c r="AK372" s="10"/>
      <c r="AL372" s="1"/>
      <c r="AM372" s="1"/>
      <c r="AN372" s="1"/>
      <c r="AO372" s="1"/>
      <c r="GG372" s="1"/>
      <c r="GH372" s="5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5"/>
      <c r="HA372" s="5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40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7"/>
      <c r="JP372" s="1"/>
      <c r="JQ372" s="1"/>
      <c r="JR372" s="1"/>
      <c r="JS372" s="1"/>
      <c r="JT372" s="1"/>
      <c r="JU372" s="1"/>
      <c r="JV372" s="1"/>
      <c r="JW372" s="1"/>
      <c r="JX372" s="1"/>
      <c r="JY372" s="3"/>
      <c r="JZ372" s="1"/>
      <c r="KA372" s="1"/>
      <c r="KB372" s="1"/>
      <c r="KC372" s="1"/>
      <c r="KD372" s="1"/>
      <c r="KE372" s="1"/>
    </row>
    <row r="373" spans="1:291" x14ac:dyDescent="0.2">
      <c r="A373" s="196">
        <f t="shared" si="168"/>
        <v>43031</v>
      </c>
      <c r="B373" s="66">
        <f t="shared" si="159"/>
        <v>110084.47743669999</v>
      </c>
      <c r="C373" s="66">
        <f t="shared" si="182"/>
        <v>109443.58518439</v>
      </c>
      <c r="D373" s="77">
        <f t="shared" si="169"/>
        <v>4853.07</v>
      </c>
      <c r="E373" s="67">
        <f>VLOOKUP(A372,[1]Plan1!$DQ$117:$DS$314,3)</f>
        <v>4860.83</v>
      </c>
      <c r="F373" s="11">
        <f t="shared" si="170"/>
        <v>43004</v>
      </c>
      <c r="G373" s="73">
        <f t="shared" si="160"/>
        <v>1.5989878571709415E-3</v>
      </c>
      <c r="H373" s="11">
        <f t="shared" si="171"/>
        <v>43033</v>
      </c>
      <c r="I373" s="11">
        <f t="shared" si="161"/>
        <v>43033</v>
      </c>
      <c r="J373" s="1">
        <f t="shared" si="172"/>
        <v>21</v>
      </c>
      <c r="K373" s="1">
        <f t="shared" si="173"/>
        <v>19</v>
      </c>
      <c r="L373" s="66">
        <f t="shared" si="162"/>
        <v>1.00144659</v>
      </c>
      <c r="M373" s="70">
        <f t="shared" si="183"/>
        <v>1.0018993</v>
      </c>
      <c r="N373" s="70">
        <f t="shared" si="177"/>
        <v>1.0237399079585339</v>
      </c>
      <c r="O373" s="66">
        <f t="shared" si="179"/>
        <v>1.0252208300000001</v>
      </c>
      <c r="P373" s="66">
        <f t="shared" si="163"/>
        <v>109601.90518027999</v>
      </c>
      <c r="Q373" s="74">
        <f t="shared" si="164"/>
        <v>0</v>
      </c>
      <c r="R373" s="75">
        <f t="shared" si="180"/>
        <v>0</v>
      </c>
      <c r="S373" s="66">
        <f t="shared" si="181"/>
        <v>0</v>
      </c>
      <c r="T373" s="10">
        <f t="shared" si="174"/>
        <v>0.06</v>
      </c>
      <c r="U373" s="74">
        <f t="shared" si="178"/>
        <v>19</v>
      </c>
      <c r="V373" s="74">
        <v>252</v>
      </c>
      <c r="W373" s="70">
        <f t="shared" si="165"/>
        <v>1.004402955</v>
      </c>
      <c r="X373" s="66">
        <f t="shared" si="166"/>
        <v>482.57225641999997</v>
      </c>
      <c r="Y373" s="66">
        <v>0</v>
      </c>
      <c r="Z373" s="67">
        <f t="shared" si="167"/>
        <v>0</v>
      </c>
      <c r="AA373" s="68" t="str">
        <f t="shared" si="175"/>
        <v>A+INCORP J=</v>
      </c>
      <c r="AB373" s="11">
        <f t="shared" si="176"/>
        <v>43033</v>
      </c>
      <c r="AC373" s="3"/>
      <c r="AD373" s="54"/>
      <c r="AE373" s="61">
        <v>43952</v>
      </c>
      <c r="AF373" s="23" t="s">
        <v>142</v>
      </c>
      <c r="AI373" s="1"/>
      <c r="AJ373" s="1"/>
      <c r="AK373" s="10"/>
      <c r="AL373" s="1"/>
      <c r="AM373" s="1"/>
      <c r="AN373" s="1"/>
      <c r="AO373" s="1"/>
      <c r="GG373" s="1"/>
      <c r="GH373" s="5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5"/>
      <c r="HA373" s="5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40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7"/>
      <c r="JP373" s="1"/>
      <c r="JQ373" s="1"/>
      <c r="JR373" s="1"/>
      <c r="JS373" s="1"/>
      <c r="JT373" s="1"/>
      <c r="JU373" s="1"/>
      <c r="JV373" s="1"/>
      <c r="JW373" s="1"/>
      <c r="JX373" s="1"/>
      <c r="JY373" s="3"/>
      <c r="JZ373" s="1"/>
      <c r="KA373" s="1"/>
      <c r="KB373" s="1"/>
      <c r="KC373" s="1"/>
      <c r="KD373" s="1"/>
      <c r="KE373" s="1"/>
    </row>
    <row r="374" spans="1:291" x14ac:dyDescent="0.2">
      <c r="A374" s="196">
        <f t="shared" si="168"/>
        <v>43032</v>
      </c>
      <c r="B374" s="66">
        <f t="shared" si="159"/>
        <v>110118.31193843001</v>
      </c>
      <c r="C374" s="66">
        <f t="shared" si="182"/>
        <v>109443.58518439</v>
      </c>
      <c r="D374" s="77">
        <f t="shared" si="169"/>
        <v>4853.07</v>
      </c>
      <c r="E374" s="67">
        <f>VLOOKUP(A373,[1]Plan1!$DQ$117:$DS$314,3)</f>
        <v>4860.83</v>
      </c>
      <c r="F374" s="11">
        <f t="shared" si="170"/>
        <v>43004</v>
      </c>
      <c r="G374" s="73">
        <f t="shared" si="160"/>
        <v>1.5989878571709415E-3</v>
      </c>
      <c r="H374" s="11">
        <f t="shared" si="171"/>
        <v>43033</v>
      </c>
      <c r="I374" s="11">
        <f t="shared" si="161"/>
        <v>43033</v>
      </c>
      <c r="J374" s="1">
        <f t="shared" si="172"/>
        <v>21</v>
      </c>
      <c r="K374" s="1">
        <f t="shared" si="173"/>
        <v>20</v>
      </c>
      <c r="L374" s="66">
        <f t="shared" si="162"/>
        <v>1.0015227799999999</v>
      </c>
      <c r="M374" s="70">
        <f t="shared" si="183"/>
        <v>1.0018993</v>
      </c>
      <c r="N374" s="70">
        <f t="shared" si="177"/>
        <v>1.0237399079585339</v>
      </c>
      <c r="O374" s="66">
        <f t="shared" si="179"/>
        <v>1.0252988300000001</v>
      </c>
      <c r="P374" s="66">
        <f t="shared" si="163"/>
        <v>109610.24368703</v>
      </c>
      <c r="Q374" s="74">
        <f t="shared" si="164"/>
        <v>0</v>
      </c>
      <c r="R374" s="75">
        <f t="shared" si="180"/>
        <v>0</v>
      </c>
      <c r="S374" s="66">
        <f t="shared" si="181"/>
        <v>0</v>
      </c>
      <c r="T374" s="10">
        <f t="shared" si="174"/>
        <v>0.06</v>
      </c>
      <c r="U374" s="74">
        <f t="shared" si="178"/>
        <v>20</v>
      </c>
      <c r="V374" s="74">
        <v>252</v>
      </c>
      <c r="W374" s="70">
        <f t="shared" si="165"/>
        <v>1.004635226</v>
      </c>
      <c r="X374" s="66">
        <f t="shared" si="166"/>
        <v>508.06825140000001</v>
      </c>
      <c r="Y374" s="66">
        <v>0</v>
      </c>
      <c r="Z374" s="67">
        <f t="shared" si="167"/>
        <v>0</v>
      </c>
      <c r="AA374" s="68" t="str">
        <f t="shared" si="175"/>
        <v>A+INCORP J=</v>
      </c>
      <c r="AB374" s="11">
        <f t="shared" si="176"/>
        <v>43033</v>
      </c>
      <c r="AC374" s="3"/>
      <c r="AD374" s="54"/>
      <c r="AE374" s="61">
        <v>43993</v>
      </c>
      <c r="AF374" s="23" t="s">
        <v>133</v>
      </c>
      <c r="AI374" s="1"/>
      <c r="AJ374" s="1"/>
      <c r="AK374" s="10"/>
      <c r="AL374" s="1"/>
      <c r="AM374" s="1"/>
      <c r="AN374" s="1"/>
      <c r="AO374" s="1"/>
      <c r="GG374" s="1"/>
      <c r="GH374" s="5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5"/>
      <c r="HA374" s="5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40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7"/>
      <c r="JP374" s="1"/>
      <c r="JQ374" s="1"/>
      <c r="JR374" s="1"/>
      <c r="JS374" s="1"/>
      <c r="JT374" s="1"/>
      <c r="JU374" s="1"/>
      <c r="JV374" s="1"/>
      <c r="JW374" s="1"/>
      <c r="JX374" s="1"/>
      <c r="JY374" s="3"/>
      <c r="JZ374" s="1"/>
      <c r="KA374" s="1"/>
      <c r="KB374" s="1"/>
      <c r="KC374" s="1"/>
      <c r="KD374" s="1"/>
      <c r="KE374" s="1"/>
    </row>
    <row r="375" spans="1:291" x14ac:dyDescent="0.2">
      <c r="A375" s="196">
        <f t="shared" si="168"/>
        <v>43033</v>
      </c>
      <c r="B375" s="66">
        <f t="shared" si="159"/>
        <v>110152.15733292</v>
      </c>
      <c r="C375" s="66">
        <f t="shared" si="182"/>
        <v>109443.58518439</v>
      </c>
      <c r="D375" s="77">
        <f t="shared" si="169"/>
        <v>4853.07</v>
      </c>
      <c r="E375" s="67">
        <f>VLOOKUP(A374,[1]Plan1!$DQ$117:$DS$314,3)</f>
        <v>4860.83</v>
      </c>
      <c r="F375" s="11">
        <f t="shared" si="170"/>
        <v>43004</v>
      </c>
      <c r="G375" s="73">
        <f t="shared" si="160"/>
        <v>1.5989878571709415E-3</v>
      </c>
      <c r="H375" s="11">
        <f t="shared" si="171"/>
        <v>43066</v>
      </c>
      <c r="I375" s="11">
        <f t="shared" si="161"/>
        <v>43033</v>
      </c>
      <c r="J375" s="1">
        <f t="shared" si="172"/>
        <v>21</v>
      </c>
      <c r="K375" s="1">
        <f t="shared" si="173"/>
        <v>21</v>
      </c>
      <c r="L375" s="66">
        <f t="shared" si="162"/>
        <v>1.00159898</v>
      </c>
      <c r="M375" s="70">
        <f t="shared" si="183"/>
        <v>1.0018993</v>
      </c>
      <c r="N375" s="70">
        <f t="shared" si="177"/>
        <v>1.0237399079585339</v>
      </c>
      <c r="O375" s="66">
        <f t="shared" si="179"/>
        <v>1.0253768400000001</v>
      </c>
      <c r="P375" s="66">
        <f t="shared" si="163"/>
        <v>109618.58328822</v>
      </c>
      <c r="Q375" s="74">
        <f t="shared" si="164"/>
        <v>12</v>
      </c>
      <c r="R375" s="75">
        <f t="shared" si="180"/>
        <v>2.8445796935059095E-2</v>
      </c>
      <c r="S375" s="66">
        <f t="shared" si="181"/>
        <v>3113.21</v>
      </c>
      <c r="T375" s="10">
        <f t="shared" si="174"/>
        <v>0.06</v>
      </c>
      <c r="U375" s="74">
        <f t="shared" si="178"/>
        <v>21</v>
      </c>
      <c r="V375" s="74">
        <v>252</v>
      </c>
      <c r="W375" s="70">
        <f t="shared" si="165"/>
        <v>1.004867551</v>
      </c>
      <c r="X375" s="66">
        <f t="shared" si="166"/>
        <v>533.57404469999994</v>
      </c>
      <c r="Y375" s="66">
        <v>0</v>
      </c>
      <c r="Z375" s="67">
        <f t="shared" si="167"/>
        <v>3646.7840446999999</v>
      </c>
      <c r="AA375" s="68" t="str">
        <f t="shared" si="175"/>
        <v>A+INCORP J=</v>
      </c>
      <c r="AB375" s="11">
        <f t="shared" si="176"/>
        <v>43033</v>
      </c>
      <c r="AC375" s="45"/>
      <c r="AD375" s="54"/>
      <c r="AE375" s="61">
        <v>44081</v>
      </c>
      <c r="AF375" s="23" t="s">
        <v>143</v>
      </c>
      <c r="AI375" s="1"/>
      <c r="AJ375" s="1"/>
      <c r="AK375" s="10"/>
      <c r="AL375" s="1"/>
      <c r="AM375" s="1"/>
      <c r="AN375" s="1"/>
      <c r="AO375" s="1"/>
      <c r="GG375" s="7"/>
      <c r="GH375" s="51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51"/>
      <c r="HA375" s="51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1"/>
      <c r="IZ375" s="44"/>
      <c r="JA375" s="1"/>
      <c r="JB375" s="7"/>
      <c r="JC375" s="7"/>
      <c r="JD375" s="7"/>
      <c r="JE375" s="7"/>
      <c r="JF375" s="1"/>
      <c r="JG375" s="7"/>
      <c r="JH375" s="1"/>
      <c r="JI375" s="7"/>
      <c r="JJ375" s="7"/>
      <c r="JK375" s="7"/>
      <c r="JL375" s="7"/>
      <c r="JM375" s="7"/>
      <c r="JN375" s="1"/>
      <c r="JO375" s="7"/>
      <c r="JP375" s="7"/>
      <c r="JQ375" s="7"/>
      <c r="JR375" s="7"/>
      <c r="JS375" s="1"/>
      <c r="JT375" s="7"/>
      <c r="JU375" s="7"/>
      <c r="JV375" s="7"/>
      <c r="JW375" s="7"/>
      <c r="JX375" s="7"/>
      <c r="JY375" s="45"/>
      <c r="JZ375" s="7"/>
      <c r="KA375" s="7"/>
      <c r="KB375" s="7"/>
      <c r="KC375" s="7"/>
      <c r="KD375" s="7"/>
      <c r="KE375" s="7"/>
    </row>
    <row r="376" spans="1:291" x14ac:dyDescent="0.2">
      <c r="A376" s="196">
        <f t="shared" si="168"/>
        <v>43034</v>
      </c>
      <c r="B376" s="66">
        <f t="shared" si="159"/>
        <v>107085.07460775001</v>
      </c>
      <c r="C376" s="66">
        <f t="shared" si="182"/>
        <v>107038.94733292</v>
      </c>
      <c r="D376" s="77">
        <f t="shared" si="169"/>
        <v>4860.83</v>
      </c>
      <c r="E376" s="67">
        <f>VLOOKUP(A375,[1]Plan1!$DQ$117:$DS$314,3)</f>
        <v>4881.25</v>
      </c>
      <c r="F376" s="11">
        <f t="shared" si="170"/>
        <v>43034</v>
      </c>
      <c r="G376" s="73">
        <f t="shared" si="160"/>
        <v>4.2009286479880448E-3</v>
      </c>
      <c r="H376" s="11">
        <f t="shared" si="171"/>
        <v>43066</v>
      </c>
      <c r="I376" s="11">
        <f t="shared" si="161"/>
        <v>43066</v>
      </c>
      <c r="J376" s="1">
        <f t="shared" si="172"/>
        <v>21</v>
      </c>
      <c r="K376" s="1">
        <f t="shared" si="173"/>
        <v>1</v>
      </c>
      <c r="L376" s="66">
        <f t="shared" si="162"/>
        <v>1.0001996399999999</v>
      </c>
      <c r="M376" s="70">
        <f t="shared" si="183"/>
        <v>1.00159898</v>
      </c>
      <c r="N376" s="70">
        <f t="shared" si="177"/>
        <v>1.0253768475965614</v>
      </c>
      <c r="O376" s="66">
        <f t="shared" si="179"/>
        <v>1.0255815500000001</v>
      </c>
      <c r="P376" s="66">
        <f t="shared" si="163"/>
        <v>107060.31658836</v>
      </c>
      <c r="Q376" s="74">
        <f t="shared" si="164"/>
        <v>0</v>
      </c>
      <c r="R376" s="75">
        <f t="shared" si="180"/>
        <v>0</v>
      </c>
      <c r="S376" s="66">
        <f t="shared" si="181"/>
        <v>0</v>
      </c>
      <c r="T376" s="10">
        <f t="shared" si="174"/>
        <v>0.06</v>
      </c>
      <c r="U376" s="74">
        <f t="shared" si="178"/>
        <v>1</v>
      </c>
      <c r="V376" s="74">
        <v>252</v>
      </c>
      <c r="W376" s="70">
        <f t="shared" si="165"/>
        <v>1.0002312529999999</v>
      </c>
      <c r="X376" s="66">
        <f t="shared" si="166"/>
        <v>24.758019390000001</v>
      </c>
      <c r="Y376" s="66">
        <v>0</v>
      </c>
      <c r="Z376" s="67">
        <f t="shared" si="167"/>
        <v>0</v>
      </c>
      <c r="AA376" s="68" t="str">
        <f t="shared" si="175"/>
        <v>A+INCORP J=</v>
      </c>
      <c r="AB376" s="11">
        <f t="shared" si="176"/>
        <v>43066</v>
      </c>
      <c r="AC376" s="45"/>
      <c r="AD376" s="54"/>
      <c r="AE376" s="61">
        <v>44116</v>
      </c>
      <c r="AF376" s="47" t="s">
        <v>129</v>
      </c>
      <c r="AI376" s="1"/>
      <c r="AJ376" s="1"/>
      <c r="AK376" s="10"/>
      <c r="AL376" s="1"/>
      <c r="AM376" s="1"/>
      <c r="AN376" s="1"/>
      <c r="AO376" s="1"/>
      <c r="GG376" s="7"/>
      <c r="GH376" s="51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51"/>
      <c r="HA376" s="51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1"/>
      <c r="IY376" s="1"/>
      <c r="IZ376" s="40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7"/>
      <c r="JP376" s="1"/>
      <c r="JQ376" s="1"/>
      <c r="JR376" s="1"/>
      <c r="JS376" s="1"/>
      <c r="JT376" s="1"/>
      <c r="JU376" s="1"/>
      <c r="JV376" s="1"/>
      <c r="JW376" s="1"/>
      <c r="JX376" s="1"/>
      <c r="JY376" s="45"/>
      <c r="JZ376" s="7"/>
      <c r="KA376" s="7"/>
      <c r="KB376" s="7"/>
      <c r="KC376" s="7"/>
      <c r="KD376" s="7"/>
      <c r="KE376" s="7"/>
    </row>
    <row r="377" spans="1:291" x14ac:dyDescent="0.2">
      <c r="A377" s="196">
        <f t="shared" si="168"/>
        <v>43035</v>
      </c>
      <c r="B377" s="66">
        <f t="shared" si="159"/>
        <v>107131.22279574</v>
      </c>
      <c r="C377" s="66">
        <f t="shared" si="182"/>
        <v>107038.94733292</v>
      </c>
      <c r="D377" s="77">
        <f t="shared" si="169"/>
        <v>4860.83</v>
      </c>
      <c r="E377" s="67">
        <f>VLOOKUP(A376,[1]Plan1!$DQ$117:$DS$314,3)</f>
        <v>4881.25</v>
      </c>
      <c r="F377" s="11">
        <f t="shared" si="170"/>
        <v>43034</v>
      </c>
      <c r="G377" s="73">
        <f t="shared" si="160"/>
        <v>4.2009286479880448E-3</v>
      </c>
      <c r="H377" s="11">
        <f t="shared" si="171"/>
        <v>43066</v>
      </c>
      <c r="I377" s="11">
        <f t="shared" si="161"/>
        <v>43066</v>
      </c>
      <c r="J377" s="1">
        <f t="shared" si="172"/>
        <v>21</v>
      </c>
      <c r="K377" s="1">
        <f t="shared" si="173"/>
        <v>2</v>
      </c>
      <c r="L377" s="66">
        <f t="shared" si="162"/>
        <v>1.00039933</v>
      </c>
      <c r="M377" s="70">
        <f t="shared" si="183"/>
        <v>1.00159898</v>
      </c>
      <c r="N377" s="70">
        <f t="shared" si="177"/>
        <v>1.0253768475965614</v>
      </c>
      <c r="O377" s="66">
        <f t="shared" si="179"/>
        <v>1.02578631</v>
      </c>
      <c r="P377" s="66">
        <f t="shared" si="163"/>
        <v>107081.69119575</v>
      </c>
      <c r="Q377" s="74">
        <f t="shared" si="164"/>
        <v>0</v>
      </c>
      <c r="R377" s="75">
        <f t="shared" si="180"/>
        <v>0</v>
      </c>
      <c r="S377" s="66">
        <f t="shared" si="181"/>
        <v>0</v>
      </c>
      <c r="T377" s="10">
        <f t="shared" si="174"/>
        <v>0.06</v>
      </c>
      <c r="U377" s="74">
        <f t="shared" si="178"/>
        <v>2</v>
      </c>
      <c r="V377" s="74">
        <v>252</v>
      </c>
      <c r="W377" s="70">
        <f t="shared" si="165"/>
        <v>1.000462559</v>
      </c>
      <c r="X377" s="66">
        <f t="shared" si="166"/>
        <v>49.531599989999997</v>
      </c>
      <c r="Y377" s="66">
        <v>0</v>
      </c>
      <c r="Z377" s="67">
        <f t="shared" si="167"/>
        <v>0</v>
      </c>
      <c r="AA377" s="68" t="str">
        <f t="shared" si="175"/>
        <v>A+INCORP J=</v>
      </c>
      <c r="AB377" s="11">
        <f t="shared" si="176"/>
        <v>43066</v>
      </c>
      <c r="AC377" s="3"/>
      <c r="AD377" s="54"/>
      <c r="AE377" s="61">
        <v>44137</v>
      </c>
      <c r="AF377" s="23" t="s">
        <v>135</v>
      </c>
      <c r="AI377" s="1"/>
      <c r="AJ377" s="1"/>
      <c r="AK377" s="10"/>
      <c r="AL377" s="1"/>
      <c r="AM377" s="1"/>
      <c r="AN377" s="1"/>
      <c r="AO377" s="1"/>
      <c r="GG377" s="1"/>
      <c r="GH377" s="5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5"/>
      <c r="HA377" s="5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40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7"/>
      <c r="JP377" s="1"/>
      <c r="JQ377" s="1"/>
      <c r="JR377" s="1"/>
      <c r="JS377" s="1"/>
      <c r="JT377" s="1"/>
      <c r="JU377" s="1"/>
      <c r="JV377" s="1"/>
      <c r="JW377" s="1"/>
      <c r="JX377" s="1"/>
      <c r="JY377" s="3"/>
      <c r="JZ377" s="1"/>
      <c r="KA377" s="1"/>
      <c r="KB377" s="1"/>
      <c r="KC377" s="1"/>
      <c r="KD377" s="1"/>
      <c r="KE377" s="1"/>
    </row>
    <row r="378" spans="1:291" x14ac:dyDescent="0.2">
      <c r="A378" s="196">
        <f t="shared" si="168"/>
        <v>43036</v>
      </c>
      <c r="B378" s="66">
        <f t="shared" si="159"/>
        <v>107177.38976176</v>
      </c>
      <c r="C378" s="66">
        <f t="shared" si="182"/>
        <v>107038.94733292</v>
      </c>
      <c r="D378" s="77">
        <f t="shared" si="169"/>
        <v>4860.83</v>
      </c>
      <c r="E378" s="67">
        <f>VLOOKUP(A377,[1]Plan1!$DQ$117:$DS$314,3)</f>
        <v>4881.25</v>
      </c>
      <c r="F378" s="11">
        <f t="shared" si="170"/>
        <v>43034</v>
      </c>
      <c r="G378" s="73">
        <f t="shared" si="160"/>
        <v>4.2009286479880448E-3</v>
      </c>
      <c r="H378" s="11">
        <f t="shared" si="171"/>
        <v>43066</v>
      </c>
      <c r="I378" s="11">
        <f t="shared" si="161"/>
        <v>43066</v>
      </c>
      <c r="J378" s="1">
        <f t="shared" si="172"/>
        <v>21</v>
      </c>
      <c r="K378" s="1">
        <f t="shared" si="173"/>
        <v>3</v>
      </c>
      <c r="L378" s="66">
        <f t="shared" si="162"/>
        <v>1.0005990499999999</v>
      </c>
      <c r="M378" s="70">
        <f t="shared" si="183"/>
        <v>1.00159898</v>
      </c>
      <c r="N378" s="70">
        <f t="shared" si="177"/>
        <v>1.0253768475965614</v>
      </c>
      <c r="O378" s="66">
        <f t="shared" si="179"/>
        <v>1.02599109</v>
      </c>
      <c r="P378" s="66">
        <f t="shared" si="163"/>
        <v>107103.06901432</v>
      </c>
      <c r="Q378" s="74">
        <f t="shared" si="164"/>
        <v>0</v>
      </c>
      <c r="R378" s="75">
        <f t="shared" si="180"/>
        <v>0</v>
      </c>
      <c r="S378" s="66">
        <f t="shared" si="181"/>
        <v>0</v>
      </c>
      <c r="T378" s="10">
        <f t="shared" si="174"/>
        <v>0.06</v>
      </c>
      <c r="U378" s="74">
        <f t="shared" si="178"/>
        <v>3</v>
      </c>
      <c r="V378" s="74">
        <v>252</v>
      </c>
      <c r="W378" s="70">
        <f t="shared" si="165"/>
        <v>1.0006939180000001</v>
      </c>
      <c r="X378" s="66">
        <f t="shared" si="166"/>
        <v>74.320747440000005</v>
      </c>
      <c r="Y378" s="66">
        <v>0</v>
      </c>
      <c r="Z378" s="67">
        <f t="shared" si="167"/>
        <v>0</v>
      </c>
      <c r="AA378" s="68" t="str">
        <f t="shared" si="175"/>
        <v>A+INCORP J=</v>
      </c>
      <c r="AB378" s="11">
        <f t="shared" si="176"/>
        <v>43066</v>
      </c>
      <c r="AC378" s="87"/>
      <c r="AD378" s="54"/>
      <c r="AE378" s="61">
        <v>44190</v>
      </c>
      <c r="AF378" s="23" t="s">
        <v>137</v>
      </c>
      <c r="AI378" s="1"/>
      <c r="AJ378" s="1"/>
      <c r="AK378" s="10"/>
      <c r="AL378" s="1"/>
      <c r="AM378" s="1"/>
      <c r="AN378" s="1"/>
      <c r="AO378" s="1"/>
      <c r="GG378" s="1"/>
      <c r="GH378" s="5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5"/>
      <c r="HA378" s="5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40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7"/>
      <c r="JP378" s="1"/>
      <c r="JQ378" s="1"/>
      <c r="JR378" s="1"/>
      <c r="JS378" s="1"/>
      <c r="JT378" s="1"/>
      <c r="JU378" s="1"/>
      <c r="JV378" s="1"/>
      <c r="JW378" s="1"/>
      <c r="JX378" s="1"/>
      <c r="JY378" s="3"/>
      <c r="JZ378" s="1"/>
      <c r="KA378" s="1"/>
      <c r="KB378" s="1"/>
      <c r="KC378" s="1"/>
      <c r="KD378" s="1"/>
      <c r="KE378" s="1"/>
    </row>
    <row r="379" spans="1:291" x14ac:dyDescent="0.2">
      <c r="A379" s="196">
        <f t="shared" si="168"/>
        <v>43037</v>
      </c>
      <c r="B379" s="66">
        <f t="shared" si="159"/>
        <v>107177.38976176</v>
      </c>
      <c r="C379" s="66">
        <f t="shared" si="182"/>
        <v>107038.94733292</v>
      </c>
      <c r="D379" s="77">
        <f t="shared" si="169"/>
        <v>4860.83</v>
      </c>
      <c r="E379" s="67">
        <f>VLOOKUP(A378,[1]Plan1!$DQ$117:$DS$314,3)</f>
        <v>4881.25</v>
      </c>
      <c r="F379" s="11">
        <f t="shared" si="170"/>
        <v>43034</v>
      </c>
      <c r="G379" s="73">
        <f t="shared" si="160"/>
        <v>4.2009286479880448E-3</v>
      </c>
      <c r="H379" s="11">
        <f t="shared" si="171"/>
        <v>43066</v>
      </c>
      <c r="I379" s="11">
        <f t="shared" si="161"/>
        <v>43066</v>
      </c>
      <c r="J379" s="1">
        <f t="shared" si="172"/>
        <v>21</v>
      </c>
      <c r="K379" s="1">
        <f t="shared" si="173"/>
        <v>3</v>
      </c>
      <c r="L379" s="66">
        <f t="shared" si="162"/>
        <v>1.0005990499999999</v>
      </c>
      <c r="M379" s="70">
        <f t="shared" si="183"/>
        <v>1.00159898</v>
      </c>
      <c r="N379" s="70">
        <f t="shared" si="177"/>
        <v>1.0253768475965614</v>
      </c>
      <c r="O379" s="66">
        <f t="shared" si="179"/>
        <v>1.02599109</v>
      </c>
      <c r="P379" s="66">
        <f t="shared" si="163"/>
        <v>107103.06901432</v>
      </c>
      <c r="Q379" s="74">
        <f t="shared" si="164"/>
        <v>0</v>
      </c>
      <c r="R379" s="75">
        <f t="shared" si="180"/>
        <v>0</v>
      </c>
      <c r="S379" s="66">
        <f t="shared" si="181"/>
        <v>0</v>
      </c>
      <c r="T379" s="10">
        <f t="shared" si="174"/>
        <v>0.06</v>
      </c>
      <c r="U379" s="74">
        <f t="shared" si="178"/>
        <v>3</v>
      </c>
      <c r="V379" s="74">
        <v>252</v>
      </c>
      <c r="W379" s="70">
        <f t="shared" si="165"/>
        <v>1.0006939180000001</v>
      </c>
      <c r="X379" s="66">
        <f t="shared" si="166"/>
        <v>74.320747440000005</v>
      </c>
      <c r="Y379" s="66">
        <v>0</v>
      </c>
      <c r="Z379" s="67">
        <f t="shared" si="167"/>
        <v>0</v>
      </c>
      <c r="AA379" s="68" t="str">
        <f t="shared" si="175"/>
        <v>A+INCORP J=</v>
      </c>
      <c r="AB379" s="11">
        <f t="shared" si="176"/>
        <v>43066</v>
      </c>
      <c r="AC379" s="3"/>
      <c r="AD379" s="54"/>
      <c r="AE379" s="61">
        <v>44197</v>
      </c>
      <c r="AF379" s="23" t="s">
        <v>139</v>
      </c>
      <c r="AI379" s="1"/>
      <c r="AJ379" s="1"/>
      <c r="AK379" s="10"/>
      <c r="AL379" s="1"/>
      <c r="AM379" s="1"/>
      <c r="AN379" s="1"/>
      <c r="AO379" s="1"/>
      <c r="GG379" s="1"/>
      <c r="GH379" s="5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5"/>
      <c r="HA379" s="5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40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7"/>
      <c r="JP379" s="1"/>
      <c r="JQ379" s="1"/>
      <c r="JR379" s="1"/>
      <c r="JS379" s="1"/>
      <c r="JT379" s="1"/>
      <c r="JU379" s="1"/>
      <c r="JV379" s="1"/>
      <c r="JW379" s="1"/>
      <c r="JX379" s="1"/>
      <c r="JY379" s="3"/>
      <c r="JZ379" s="1"/>
      <c r="KA379" s="1"/>
      <c r="KB379" s="1"/>
      <c r="KC379" s="1"/>
      <c r="KD379" s="1"/>
      <c r="KE379" s="1"/>
    </row>
    <row r="380" spans="1:291" x14ac:dyDescent="0.2">
      <c r="A380" s="196">
        <f t="shared" si="168"/>
        <v>43038</v>
      </c>
      <c r="B380" s="66">
        <f t="shared" si="159"/>
        <v>107177.38976176</v>
      </c>
      <c r="C380" s="66">
        <f t="shared" si="182"/>
        <v>107038.94733292</v>
      </c>
      <c r="D380" s="77">
        <f t="shared" si="169"/>
        <v>4860.83</v>
      </c>
      <c r="E380" s="67">
        <f>VLOOKUP(A379,[1]Plan1!$DQ$117:$DS$314,3)</f>
        <v>4881.25</v>
      </c>
      <c r="F380" s="11">
        <f t="shared" si="170"/>
        <v>43034</v>
      </c>
      <c r="G380" s="73">
        <f t="shared" si="160"/>
        <v>4.2009286479880448E-3</v>
      </c>
      <c r="H380" s="11">
        <f t="shared" si="171"/>
        <v>43066</v>
      </c>
      <c r="I380" s="11">
        <f t="shared" si="161"/>
        <v>43066</v>
      </c>
      <c r="J380" s="1">
        <f t="shared" si="172"/>
        <v>21</v>
      </c>
      <c r="K380" s="1">
        <f t="shared" si="173"/>
        <v>3</v>
      </c>
      <c r="L380" s="66">
        <f t="shared" si="162"/>
        <v>1.0005990499999999</v>
      </c>
      <c r="M380" s="70">
        <f t="shared" si="183"/>
        <v>1.00159898</v>
      </c>
      <c r="N380" s="70">
        <f t="shared" si="177"/>
        <v>1.0253768475965614</v>
      </c>
      <c r="O380" s="66">
        <f t="shared" si="179"/>
        <v>1.02599109</v>
      </c>
      <c r="P380" s="66">
        <f t="shared" si="163"/>
        <v>107103.06901432</v>
      </c>
      <c r="Q380" s="74">
        <f t="shared" si="164"/>
        <v>0</v>
      </c>
      <c r="R380" s="75">
        <f t="shared" si="180"/>
        <v>0</v>
      </c>
      <c r="S380" s="66">
        <f t="shared" si="181"/>
        <v>0</v>
      </c>
      <c r="T380" s="10">
        <f t="shared" si="174"/>
        <v>0.06</v>
      </c>
      <c r="U380" s="74">
        <f t="shared" si="178"/>
        <v>3</v>
      </c>
      <c r="V380" s="74">
        <v>252</v>
      </c>
      <c r="W380" s="70">
        <f t="shared" si="165"/>
        <v>1.0006939180000001</v>
      </c>
      <c r="X380" s="66">
        <f t="shared" si="166"/>
        <v>74.320747440000005</v>
      </c>
      <c r="Y380" s="66">
        <v>0</v>
      </c>
      <c r="Z380" s="67">
        <f t="shared" si="167"/>
        <v>0</v>
      </c>
      <c r="AA380" s="68" t="str">
        <f t="shared" si="175"/>
        <v>A+INCORP J=</v>
      </c>
      <c r="AB380" s="11">
        <f t="shared" si="176"/>
        <v>43066</v>
      </c>
      <c r="AC380" s="3"/>
      <c r="AD380" s="54"/>
      <c r="AE380" s="61">
        <v>44242</v>
      </c>
      <c r="AF380" s="23" t="s">
        <v>123</v>
      </c>
      <c r="AI380" s="1"/>
      <c r="AJ380" s="1"/>
      <c r="AK380" s="10"/>
      <c r="AL380" s="1"/>
      <c r="AM380" s="1"/>
      <c r="AN380" s="1"/>
      <c r="AO380" s="1"/>
      <c r="GG380" s="1"/>
      <c r="GH380" s="5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5"/>
      <c r="HA380" s="5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40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7"/>
      <c r="JP380" s="1"/>
      <c r="JQ380" s="1"/>
      <c r="JR380" s="1"/>
      <c r="JS380" s="1"/>
      <c r="JT380" s="1"/>
      <c r="JU380" s="1"/>
      <c r="JV380" s="1"/>
      <c r="JW380" s="1"/>
      <c r="JX380" s="1"/>
      <c r="JY380" s="3"/>
      <c r="JZ380" s="1"/>
      <c r="KA380" s="1"/>
      <c r="KB380" s="1"/>
      <c r="KC380" s="1"/>
      <c r="KD380" s="1"/>
      <c r="KE380" s="1"/>
    </row>
    <row r="381" spans="1:291" x14ac:dyDescent="0.2">
      <c r="A381" s="196">
        <f t="shared" si="168"/>
        <v>43039</v>
      </c>
      <c r="B381" s="66">
        <f t="shared" si="159"/>
        <v>107223.5766899</v>
      </c>
      <c r="C381" s="66">
        <f t="shared" si="182"/>
        <v>107038.94733292</v>
      </c>
      <c r="D381" s="77">
        <f t="shared" si="169"/>
        <v>4860.83</v>
      </c>
      <c r="E381" s="67">
        <f>VLOOKUP(A380,[1]Plan1!$DQ$117:$DS$314,3)</f>
        <v>4881.25</v>
      </c>
      <c r="F381" s="11">
        <f t="shared" si="170"/>
        <v>43034</v>
      </c>
      <c r="G381" s="73">
        <f t="shared" si="160"/>
        <v>4.2009286479880448E-3</v>
      </c>
      <c r="H381" s="11">
        <f t="shared" si="171"/>
        <v>43066</v>
      </c>
      <c r="I381" s="11">
        <f t="shared" si="161"/>
        <v>43066</v>
      </c>
      <c r="J381" s="1">
        <f t="shared" si="172"/>
        <v>21</v>
      </c>
      <c r="K381" s="1">
        <f t="shared" si="173"/>
        <v>4</v>
      </c>
      <c r="L381" s="66">
        <f t="shared" si="162"/>
        <v>1.00079881</v>
      </c>
      <c r="M381" s="70">
        <f t="shared" si="183"/>
        <v>1.00159898</v>
      </c>
      <c r="N381" s="70">
        <f t="shared" si="177"/>
        <v>1.0253768475965614</v>
      </c>
      <c r="O381" s="66">
        <f t="shared" si="179"/>
        <v>1.0261959199999999</v>
      </c>
      <c r="P381" s="66">
        <f t="shared" si="163"/>
        <v>107124.45111443</v>
      </c>
      <c r="Q381" s="74">
        <f t="shared" si="164"/>
        <v>0</v>
      </c>
      <c r="R381" s="75">
        <f t="shared" si="180"/>
        <v>0</v>
      </c>
      <c r="S381" s="66">
        <f t="shared" si="181"/>
        <v>0</v>
      </c>
      <c r="T381" s="10">
        <f t="shared" si="174"/>
        <v>0.06</v>
      </c>
      <c r="U381" s="74">
        <f t="shared" si="178"/>
        <v>4</v>
      </c>
      <c r="V381" s="74">
        <v>252</v>
      </c>
      <c r="W381" s="70">
        <f t="shared" si="165"/>
        <v>1.0009253309999999</v>
      </c>
      <c r="X381" s="66">
        <f t="shared" si="166"/>
        <v>99.125575470000001</v>
      </c>
      <c r="Y381" s="66">
        <v>0</v>
      </c>
      <c r="Z381" s="67">
        <f t="shared" si="167"/>
        <v>0</v>
      </c>
      <c r="AA381" s="68" t="str">
        <f t="shared" si="175"/>
        <v>A+INCORP J=</v>
      </c>
      <c r="AB381" s="11">
        <f t="shared" si="176"/>
        <v>43066</v>
      </c>
      <c r="AC381" s="3"/>
      <c r="AD381" s="54"/>
      <c r="AE381" s="61">
        <v>44243</v>
      </c>
      <c r="AF381" s="23" t="s">
        <v>123</v>
      </c>
      <c r="AI381" s="1"/>
      <c r="AJ381" s="1"/>
      <c r="AK381" s="10"/>
      <c r="AL381" s="1"/>
      <c r="AM381" s="1"/>
      <c r="AN381" s="1"/>
      <c r="AO381" s="1"/>
      <c r="GG381" s="1"/>
      <c r="GH381" s="5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5"/>
      <c r="HA381" s="5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40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7"/>
      <c r="JP381" s="1"/>
      <c r="JQ381" s="1"/>
      <c r="JR381" s="1"/>
      <c r="JS381" s="1"/>
      <c r="JT381" s="1"/>
      <c r="JU381" s="1"/>
      <c r="JV381" s="1"/>
      <c r="JW381" s="1"/>
      <c r="JX381" s="1"/>
      <c r="JY381" s="3"/>
      <c r="JZ381" s="1"/>
      <c r="KA381" s="1"/>
      <c r="KB381" s="1"/>
      <c r="KC381" s="1"/>
      <c r="KD381" s="1"/>
      <c r="KE381" s="1"/>
    </row>
    <row r="382" spans="1:291" x14ac:dyDescent="0.2">
      <c r="A382" s="196">
        <f t="shared" si="168"/>
        <v>43040</v>
      </c>
      <c r="B382" s="66">
        <f t="shared" si="159"/>
        <v>107269.78465825999</v>
      </c>
      <c r="C382" s="66">
        <f t="shared" si="182"/>
        <v>107038.94733292</v>
      </c>
      <c r="D382" s="77">
        <f t="shared" si="169"/>
        <v>4860.83</v>
      </c>
      <c r="E382" s="67">
        <f>VLOOKUP(A381,[1]Plan1!$DQ$117:$DS$314,3)</f>
        <v>4881.25</v>
      </c>
      <c r="F382" s="11">
        <f t="shared" si="170"/>
        <v>43034</v>
      </c>
      <c r="G382" s="73">
        <f t="shared" si="160"/>
        <v>4.2009286479880448E-3</v>
      </c>
      <c r="H382" s="11">
        <f t="shared" si="171"/>
        <v>43066</v>
      </c>
      <c r="I382" s="11">
        <f t="shared" si="161"/>
        <v>43066</v>
      </c>
      <c r="J382" s="1">
        <f t="shared" si="172"/>
        <v>21</v>
      </c>
      <c r="K382" s="1">
        <f t="shared" si="173"/>
        <v>5</v>
      </c>
      <c r="L382" s="66">
        <f t="shared" si="162"/>
        <v>1.0009986200000001</v>
      </c>
      <c r="M382" s="70">
        <f t="shared" si="183"/>
        <v>1.00159898</v>
      </c>
      <c r="N382" s="70">
        <f t="shared" si="177"/>
        <v>1.0253768475965614</v>
      </c>
      <c r="O382" s="66">
        <f t="shared" si="179"/>
        <v>1.0264008</v>
      </c>
      <c r="P382" s="66">
        <f t="shared" si="163"/>
        <v>107145.8385665</v>
      </c>
      <c r="Q382" s="74">
        <f t="shared" si="164"/>
        <v>0</v>
      </c>
      <c r="R382" s="75">
        <f t="shared" si="180"/>
        <v>0</v>
      </c>
      <c r="S382" s="66">
        <f t="shared" si="181"/>
        <v>0</v>
      </c>
      <c r="T382" s="10">
        <f t="shared" si="174"/>
        <v>0.06</v>
      </c>
      <c r="U382" s="74">
        <f t="shared" si="178"/>
        <v>5</v>
      </c>
      <c r="V382" s="74">
        <v>252</v>
      </c>
      <c r="W382" s="70">
        <f t="shared" si="165"/>
        <v>1.001156798</v>
      </c>
      <c r="X382" s="66">
        <f t="shared" si="166"/>
        <v>123.94609176</v>
      </c>
      <c r="Y382" s="66">
        <v>0</v>
      </c>
      <c r="Z382" s="67">
        <f t="shared" si="167"/>
        <v>0</v>
      </c>
      <c r="AA382" s="68" t="str">
        <f t="shared" si="175"/>
        <v>A+INCORP J=</v>
      </c>
      <c r="AB382" s="11">
        <f t="shared" si="176"/>
        <v>43066</v>
      </c>
      <c r="AC382" s="3"/>
      <c r="AD382" s="54"/>
      <c r="AE382" s="61">
        <v>44288</v>
      </c>
      <c r="AF382" s="23" t="s">
        <v>140</v>
      </c>
      <c r="AI382" s="1"/>
      <c r="AJ382" s="1"/>
      <c r="AK382" s="10"/>
      <c r="AL382" s="1"/>
      <c r="AM382" s="1"/>
      <c r="AN382" s="1"/>
      <c r="AO382" s="1"/>
      <c r="GG382" s="1"/>
      <c r="GH382" s="5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5"/>
      <c r="HA382" s="5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40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7"/>
      <c r="JP382" s="1"/>
      <c r="JQ382" s="1"/>
      <c r="JR382" s="1"/>
      <c r="JS382" s="1"/>
      <c r="JT382" s="1"/>
      <c r="JU382" s="1"/>
      <c r="JV382" s="1"/>
      <c r="JW382" s="1"/>
      <c r="JX382" s="1"/>
      <c r="JY382" s="3"/>
      <c r="JZ382" s="1"/>
      <c r="KA382" s="1"/>
      <c r="KB382" s="1"/>
      <c r="KC382" s="1"/>
      <c r="KD382" s="1"/>
      <c r="KE382" s="1"/>
    </row>
    <row r="383" spans="1:291" x14ac:dyDescent="0.2">
      <c r="A383" s="196">
        <f t="shared" si="168"/>
        <v>43041</v>
      </c>
      <c r="B383" s="66">
        <f t="shared" si="159"/>
        <v>107316.01142308</v>
      </c>
      <c r="C383" s="66">
        <f t="shared" si="182"/>
        <v>107038.94733292</v>
      </c>
      <c r="D383" s="77">
        <f t="shared" si="169"/>
        <v>4860.83</v>
      </c>
      <c r="E383" s="67">
        <f>VLOOKUP(A382,[1]Plan1!$DQ$117:$DS$314,3)</f>
        <v>4881.25</v>
      </c>
      <c r="F383" s="11">
        <f t="shared" si="170"/>
        <v>43034</v>
      </c>
      <c r="G383" s="73">
        <f t="shared" si="160"/>
        <v>4.2009286479880448E-3</v>
      </c>
      <c r="H383" s="11">
        <f t="shared" si="171"/>
        <v>43066</v>
      </c>
      <c r="I383" s="11">
        <f t="shared" si="161"/>
        <v>43066</v>
      </c>
      <c r="J383" s="1">
        <f t="shared" si="172"/>
        <v>21</v>
      </c>
      <c r="K383" s="1">
        <f t="shared" si="173"/>
        <v>6</v>
      </c>
      <c r="L383" s="66">
        <f t="shared" si="162"/>
        <v>1.0011984599999999</v>
      </c>
      <c r="M383" s="70">
        <f t="shared" si="183"/>
        <v>1.00159898</v>
      </c>
      <c r="N383" s="70">
        <f t="shared" si="177"/>
        <v>1.0253768475965614</v>
      </c>
      <c r="O383" s="66">
        <f t="shared" si="179"/>
        <v>1.0266057200000001</v>
      </c>
      <c r="P383" s="66">
        <f t="shared" si="163"/>
        <v>107167.22922974</v>
      </c>
      <c r="Q383" s="74">
        <f t="shared" si="164"/>
        <v>0</v>
      </c>
      <c r="R383" s="75">
        <f t="shared" si="180"/>
        <v>0</v>
      </c>
      <c r="S383" s="66">
        <f t="shared" si="181"/>
        <v>0</v>
      </c>
      <c r="T383" s="10">
        <f t="shared" si="174"/>
        <v>0.06</v>
      </c>
      <c r="U383" s="74">
        <f t="shared" si="178"/>
        <v>6</v>
      </c>
      <c r="V383" s="74">
        <v>252</v>
      </c>
      <c r="W383" s="70">
        <f t="shared" si="165"/>
        <v>1.0013883180000001</v>
      </c>
      <c r="X383" s="66">
        <f t="shared" si="166"/>
        <v>148.78219333999999</v>
      </c>
      <c r="Y383" s="66">
        <v>0</v>
      </c>
      <c r="Z383" s="67">
        <f t="shared" si="167"/>
        <v>0</v>
      </c>
      <c r="AA383" s="68" t="str">
        <f t="shared" si="175"/>
        <v>A+INCORP J=</v>
      </c>
      <c r="AB383" s="11">
        <f t="shared" si="176"/>
        <v>43066</v>
      </c>
      <c r="AC383" s="3"/>
      <c r="AD383" s="54"/>
      <c r="AE383" s="61">
        <v>44307</v>
      </c>
      <c r="AF383" s="23" t="s">
        <v>125</v>
      </c>
      <c r="AI383" s="1"/>
      <c r="AJ383" s="1"/>
      <c r="AK383" s="10"/>
      <c r="AL383" s="1"/>
      <c r="AM383" s="1"/>
      <c r="AN383" s="1"/>
      <c r="AO383" s="1"/>
      <c r="GG383" s="1"/>
      <c r="GH383" s="5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5"/>
      <c r="HA383" s="5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40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7"/>
      <c r="JP383" s="1"/>
      <c r="JQ383" s="1"/>
      <c r="JR383" s="1"/>
      <c r="JS383" s="1"/>
      <c r="JT383" s="1"/>
      <c r="JU383" s="1"/>
      <c r="JV383" s="1"/>
      <c r="JW383" s="1"/>
      <c r="JX383" s="1"/>
      <c r="JY383" s="3"/>
      <c r="JZ383" s="1"/>
      <c r="KA383" s="1"/>
      <c r="KB383" s="1"/>
      <c r="KC383" s="1"/>
      <c r="KD383" s="1"/>
      <c r="KE383" s="1"/>
    </row>
    <row r="384" spans="1:291" x14ac:dyDescent="0.2">
      <c r="A384" s="196">
        <f t="shared" si="168"/>
        <v>43042</v>
      </c>
      <c r="B384" s="66">
        <f t="shared" si="159"/>
        <v>107316.01142308</v>
      </c>
      <c r="C384" s="66">
        <f t="shared" si="182"/>
        <v>107038.94733292</v>
      </c>
      <c r="D384" s="77">
        <f t="shared" si="169"/>
        <v>4860.83</v>
      </c>
      <c r="E384" s="67">
        <f>VLOOKUP(A383,[1]Plan1!$DQ$117:$DS$314,3)</f>
        <v>4881.25</v>
      </c>
      <c r="F384" s="11">
        <f t="shared" si="170"/>
        <v>43034</v>
      </c>
      <c r="G384" s="73">
        <f t="shared" si="160"/>
        <v>4.2009286479880448E-3</v>
      </c>
      <c r="H384" s="11">
        <f t="shared" si="171"/>
        <v>43066</v>
      </c>
      <c r="I384" s="11">
        <f t="shared" si="161"/>
        <v>43066</v>
      </c>
      <c r="J384" s="1">
        <f t="shared" si="172"/>
        <v>21</v>
      </c>
      <c r="K384" s="1">
        <f t="shared" si="173"/>
        <v>6</v>
      </c>
      <c r="L384" s="66">
        <f t="shared" si="162"/>
        <v>1.0011984599999999</v>
      </c>
      <c r="M384" s="70">
        <f t="shared" si="183"/>
        <v>1.00159898</v>
      </c>
      <c r="N384" s="70">
        <f t="shared" si="177"/>
        <v>1.0253768475965614</v>
      </c>
      <c r="O384" s="66">
        <f t="shared" si="179"/>
        <v>1.0266057200000001</v>
      </c>
      <c r="P384" s="66">
        <f t="shared" si="163"/>
        <v>107167.22922974</v>
      </c>
      <c r="Q384" s="74">
        <f t="shared" si="164"/>
        <v>0</v>
      </c>
      <c r="R384" s="75">
        <f t="shared" si="180"/>
        <v>0</v>
      </c>
      <c r="S384" s="66">
        <f t="shared" si="181"/>
        <v>0</v>
      </c>
      <c r="T384" s="10">
        <f t="shared" si="174"/>
        <v>0.06</v>
      </c>
      <c r="U384" s="74">
        <f t="shared" si="178"/>
        <v>6</v>
      </c>
      <c r="V384" s="74">
        <v>252</v>
      </c>
      <c r="W384" s="70">
        <f t="shared" si="165"/>
        <v>1.0013883180000001</v>
      </c>
      <c r="X384" s="66">
        <f t="shared" si="166"/>
        <v>148.78219333999999</v>
      </c>
      <c r="Y384" s="66">
        <v>0</v>
      </c>
      <c r="Z384" s="67">
        <f t="shared" si="167"/>
        <v>0</v>
      </c>
      <c r="AA384" s="68" t="str">
        <f t="shared" si="175"/>
        <v>A+INCORP J=</v>
      </c>
      <c r="AB384" s="11">
        <f t="shared" si="176"/>
        <v>43066</v>
      </c>
      <c r="AC384" s="3"/>
      <c r="AD384" s="54"/>
      <c r="AE384" s="61">
        <v>44350</v>
      </c>
      <c r="AF384" s="23" t="s">
        <v>141</v>
      </c>
      <c r="AI384" s="1"/>
      <c r="AJ384" s="1"/>
      <c r="AK384" s="10"/>
      <c r="AL384" s="1"/>
      <c r="AM384" s="1"/>
      <c r="AN384" s="1"/>
      <c r="AO384" s="1"/>
      <c r="GG384" s="1"/>
      <c r="GH384" s="5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5"/>
      <c r="HA384" s="5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40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7"/>
      <c r="JP384" s="1"/>
      <c r="JQ384" s="1"/>
      <c r="JR384" s="1"/>
      <c r="JS384" s="1"/>
      <c r="JT384" s="1"/>
      <c r="JU384" s="1"/>
      <c r="JV384" s="1"/>
      <c r="JW384" s="1"/>
      <c r="JX384" s="1"/>
      <c r="JY384" s="3"/>
      <c r="JZ384" s="1"/>
      <c r="KA384" s="1"/>
      <c r="KB384" s="1"/>
      <c r="KC384" s="1"/>
      <c r="KD384" s="1"/>
      <c r="KE384" s="1"/>
    </row>
    <row r="385" spans="1:291" x14ac:dyDescent="0.2">
      <c r="A385" s="196">
        <f t="shared" si="168"/>
        <v>43043</v>
      </c>
      <c r="B385" s="66">
        <f t="shared" si="159"/>
        <v>107362.25913424999</v>
      </c>
      <c r="C385" s="66">
        <f t="shared" si="182"/>
        <v>107038.94733292</v>
      </c>
      <c r="D385" s="77">
        <f t="shared" si="169"/>
        <v>4860.83</v>
      </c>
      <c r="E385" s="67">
        <f>VLOOKUP(A384,[1]Plan1!$DQ$117:$DS$314,3)</f>
        <v>4881.25</v>
      </c>
      <c r="F385" s="11">
        <f t="shared" si="170"/>
        <v>43034</v>
      </c>
      <c r="G385" s="73">
        <f t="shared" si="160"/>
        <v>4.2009286479880448E-3</v>
      </c>
      <c r="H385" s="11">
        <f t="shared" si="171"/>
        <v>43066</v>
      </c>
      <c r="I385" s="11">
        <f t="shared" si="161"/>
        <v>43066</v>
      </c>
      <c r="J385" s="1">
        <f t="shared" si="172"/>
        <v>21</v>
      </c>
      <c r="K385" s="1">
        <f t="shared" si="173"/>
        <v>7</v>
      </c>
      <c r="L385" s="66">
        <f t="shared" si="162"/>
        <v>1.0013983500000001</v>
      </c>
      <c r="M385" s="70">
        <f t="shared" si="183"/>
        <v>1.00159898</v>
      </c>
      <c r="N385" s="70">
        <f t="shared" si="177"/>
        <v>1.0253768475965614</v>
      </c>
      <c r="O385" s="66">
        <f t="shared" si="179"/>
        <v>1.0268106800000001</v>
      </c>
      <c r="P385" s="66">
        <f t="shared" si="163"/>
        <v>107188.62524492</v>
      </c>
      <c r="Q385" s="74">
        <f t="shared" si="164"/>
        <v>0</v>
      </c>
      <c r="R385" s="75">
        <f t="shared" si="180"/>
        <v>0</v>
      </c>
      <c r="S385" s="66">
        <f t="shared" si="181"/>
        <v>0</v>
      </c>
      <c r="T385" s="10">
        <f t="shared" si="174"/>
        <v>0.06</v>
      </c>
      <c r="U385" s="74">
        <f t="shared" si="178"/>
        <v>7</v>
      </c>
      <c r="V385" s="74">
        <v>252</v>
      </c>
      <c r="W385" s="70">
        <f t="shared" si="165"/>
        <v>1.001619891</v>
      </c>
      <c r="X385" s="66">
        <f t="shared" si="166"/>
        <v>173.63388932999999</v>
      </c>
      <c r="Y385" s="66">
        <v>0</v>
      </c>
      <c r="Z385" s="67">
        <f t="shared" si="167"/>
        <v>0</v>
      </c>
      <c r="AA385" s="68" t="str">
        <f t="shared" si="175"/>
        <v>A+INCORP J=</v>
      </c>
      <c r="AB385" s="11">
        <f t="shared" si="176"/>
        <v>43066</v>
      </c>
      <c r="AC385" s="3"/>
      <c r="AD385" s="54"/>
      <c r="AE385" s="61">
        <v>44446</v>
      </c>
      <c r="AF385" s="23" t="s">
        <v>143</v>
      </c>
      <c r="AI385" s="1"/>
      <c r="AJ385" s="1"/>
      <c r="AK385" s="10"/>
      <c r="AL385" s="1"/>
      <c r="AM385" s="1"/>
      <c r="AN385" s="1"/>
      <c r="AO385" s="1"/>
      <c r="GG385" s="1"/>
      <c r="GH385" s="5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5"/>
      <c r="HA385" s="5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40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7"/>
      <c r="JP385" s="1"/>
      <c r="JQ385" s="1"/>
      <c r="JR385" s="1"/>
      <c r="JS385" s="1"/>
      <c r="JT385" s="1"/>
      <c r="JU385" s="1"/>
      <c r="JV385" s="1"/>
      <c r="JW385" s="1"/>
      <c r="JX385" s="1"/>
      <c r="JY385" s="3"/>
      <c r="JZ385" s="1"/>
      <c r="KA385" s="1"/>
      <c r="KB385" s="1"/>
      <c r="KC385" s="1"/>
      <c r="KD385" s="1"/>
      <c r="KE385" s="1"/>
    </row>
    <row r="386" spans="1:291" x14ac:dyDescent="0.2">
      <c r="A386" s="196">
        <f t="shared" si="168"/>
        <v>43044</v>
      </c>
      <c r="B386" s="66">
        <f t="shared" si="159"/>
        <v>107362.25913424999</v>
      </c>
      <c r="C386" s="66">
        <f t="shared" si="182"/>
        <v>107038.94733292</v>
      </c>
      <c r="D386" s="77">
        <f t="shared" si="169"/>
        <v>4860.83</v>
      </c>
      <c r="E386" s="67">
        <f>VLOOKUP(A385,[1]Plan1!$DQ$117:$DS$314,3)</f>
        <v>4881.25</v>
      </c>
      <c r="F386" s="11">
        <f t="shared" si="170"/>
        <v>43034</v>
      </c>
      <c r="G386" s="73">
        <f t="shared" si="160"/>
        <v>4.2009286479880448E-3</v>
      </c>
      <c r="H386" s="11">
        <f t="shared" si="171"/>
        <v>43066</v>
      </c>
      <c r="I386" s="11">
        <f t="shared" si="161"/>
        <v>43066</v>
      </c>
      <c r="J386" s="1">
        <f t="shared" si="172"/>
        <v>21</v>
      </c>
      <c r="K386" s="1">
        <f t="shared" si="173"/>
        <v>7</v>
      </c>
      <c r="L386" s="66">
        <f t="shared" si="162"/>
        <v>1.0013983500000001</v>
      </c>
      <c r="M386" s="70">
        <f t="shared" si="183"/>
        <v>1.00159898</v>
      </c>
      <c r="N386" s="70">
        <f t="shared" si="177"/>
        <v>1.0253768475965614</v>
      </c>
      <c r="O386" s="66">
        <f t="shared" si="179"/>
        <v>1.0268106800000001</v>
      </c>
      <c r="P386" s="66">
        <f t="shared" si="163"/>
        <v>107188.62524492</v>
      </c>
      <c r="Q386" s="74">
        <f t="shared" si="164"/>
        <v>0</v>
      </c>
      <c r="R386" s="75">
        <f t="shared" si="180"/>
        <v>0</v>
      </c>
      <c r="S386" s="66">
        <f t="shared" si="181"/>
        <v>0</v>
      </c>
      <c r="T386" s="10">
        <f t="shared" si="174"/>
        <v>0.06</v>
      </c>
      <c r="U386" s="74">
        <f t="shared" si="178"/>
        <v>7</v>
      </c>
      <c r="V386" s="74">
        <v>252</v>
      </c>
      <c r="W386" s="70">
        <f t="shared" si="165"/>
        <v>1.001619891</v>
      </c>
      <c r="X386" s="66">
        <f t="shared" si="166"/>
        <v>173.63388932999999</v>
      </c>
      <c r="Y386" s="66">
        <v>0</v>
      </c>
      <c r="Z386" s="67">
        <f t="shared" si="167"/>
        <v>0</v>
      </c>
      <c r="AA386" s="68" t="str">
        <f t="shared" si="175"/>
        <v>A+INCORP J=</v>
      </c>
      <c r="AB386" s="11">
        <f t="shared" si="176"/>
        <v>43066</v>
      </c>
      <c r="AC386" s="3"/>
      <c r="AD386" s="54"/>
      <c r="AE386" s="61">
        <v>44481</v>
      </c>
      <c r="AF386" s="47" t="s">
        <v>129</v>
      </c>
      <c r="AI386" s="1"/>
      <c r="AJ386" s="1"/>
      <c r="AK386" s="10"/>
      <c r="AL386" s="1"/>
      <c r="AM386" s="1"/>
      <c r="AN386" s="1"/>
      <c r="AO386" s="1"/>
      <c r="GG386" s="1"/>
      <c r="GH386" s="5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5"/>
      <c r="HA386" s="5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40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7"/>
      <c r="JP386" s="1"/>
      <c r="JQ386" s="1"/>
      <c r="JR386" s="1"/>
      <c r="JS386" s="1"/>
      <c r="JT386" s="1"/>
      <c r="JU386" s="1"/>
      <c r="JV386" s="1"/>
      <c r="JW386" s="1"/>
      <c r="JX386" s="1"/>
      <c r="JY386" s="3"/>
      <c r="JZ386" s="1"/>
      <c r="KA386" s="1"/>
      <c r="KB386" s="1"/>
      <c r="KC386" s="1"/>
      <c r="KD386" s="1"/>
      <c r="KE386" s="1"/>
    </row>
    <row r="387" spans="1:291" x14ac:dyDescent="0.2">
      <c r="A387" s="196">
        <f t="shared" si="168"/>
        <v>43045</v>
      </c>
      <c r="B387" s="66">
        <f t="shared" si="159"/>
        <v>107362.25913424999</v>
      </c>
      <c r="C387" s="66">
        <f t="shared" si="182"/>
        <v>107038.94733292</v>
      </c>
      <c r="D387" s="77">
        <f t="shared" si="169"/>
        <v>4860.83</v>
      </c>
      <c r="E387" s="67">
        <f>VLOOKUP(A386,[1]Plan1!$DQ$117:$DS$314,3)</f>
        <v>4881.25</v>
      </c>
      <c r="F387" s="11">
        <f t="shared" si="170"/>
        <v>43034</v>
      </c>
      <c r="G387" s="73">
        <f t="shared" si="160"/>
        <v>4.2009286479880448E-3</v>
      </c>
      <c r="H387" s="11">
        <f t="shared" si="171"/>
        <v>43066</v>
      </c>
      <c r="I387" s="11">
        <f t="shared" si="161"/>
        <v>43066</v>
      </c>
      <c r="J387" s="1">
        <f t="shared" si="172"/>
        <v>21</v>
      </c>
      <c r="K387" s="1">
        <f t="shared" si="173"/>
        <v>7</v>
      </c>
      <c r="L387" s="66">
        <f t="shared" si="162"/>
        <v>1.0013983500000001</v>
      </c>
      <c r="M387" s="70">
        <f t="shared" si="183"/>
        <v>1.00159898</v>
      </c>
      <c r="N387" s="70">
        <f t="shared" si="177"/>
        <v>1.0253768475965614</v>
      </c>
      <c r="O387" s="66">
        <f t="shared" si="179"/>
        <v>1.0268106800000001</v>
      </c>
      <c r="P387" s="66">
        <f t="shared" si="163"/>
        <v>107188.62524492</v>
      </c>
      <c r="Q387" s="74">
        <f t="shared" si="164"/>
        <v>0</v>
      </c>
      <c r="R387" s="75">
        <f t="shared" si="180"/>
        <v>0</v>
      </c>
      <c r="S387" s="66">
        <f t="shared" si="181"/>
        <v>0</v>
      </c>
      <c r="T387" s="10">
        <f t="shared" si="174"/>
        <v>0.06</v>
      </c>
      <c r="U387" s="74">
        <f t="shared" si="178"/>
        <v>7</v>
      </c>
      <c r="V387" s="74">
        <v>252</v>
      </c>
      <c r="W387" s="70">
        <f t="shared" si="165"/>
        <v>1.001619891</v>
      </c>
      <c r="X387" s="66">
        <f t="shared" si="166"/>
        <v>173.63388932999999</v>
      </c>
      <c r="Y387" s="66">
        <v>0</v>
      </c>
      <c r="Z387" s="67">
        <f t="shared" si="167"/>
        <v>0</v>
      </c>
      <c r="AA387" s="68" t="str">
        <f t="shared" si="175"/>
        <v>A+INCORP J=</v>
      </c>
      <c r="AB387" s="11">
        <f t="shared" si="176"/>
        <v>43066</v>
      </c>
      <c r="AC387" s="3"/>
      <c r="AD387" s="54"/>
      <c r="AE387" s="61">
        <v>44502</v>
      </c>
      <c r="AF387" s="23" t="s">
        <v>135</v>
      </c>
      <c r="AI387" s="1"/>
      <c r="AJ387" s="1"/>
      <c r="AK387" s="10"/>
      <c r="AL387" s="1"/>
      <c r="AM387" s="1"/>
      <c r="AN387" s="1"/>
      <c r="AO387" s="1"/>
      <c r="GG387" s="1"/>
      <c r="GH387" s="5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5"/>
      <c r="HA387" s="5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40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7"/>
      <c r="JP387" s="1"/>
      <c r="JQ387" s="1"/>
      <c r="JR387" s="1"/>
      <c r="JS387" s="1"/>
      <c r="JT387" s="1"/>
      <c r="JU387" s="1"/>
      <c r="JV387" s="1"/>
      <c r="JW387" s="1"/>
      <c r="JX387" s="1"/>
      <c r="JY387" s="3"/>
      <c r="JZ387" s="1"/>
      <c r="KA387" s="1"/>
      <c r="KB387" s="1"/>
      <c r="KC387" s="1"/>
      <c r="KD387" s="1"/>
      <c r="KE387" s="1"/>
    </row>
    <row r="388" spans="1:291" x14ac:dyDescent="0.2">
      <c r="A388" s="196">
        <f t="shared" si="168"/>
        <v>43046</v>
      </c>
      <c r="B388" s="66">
        <f t="shared" si="159"/>
        <v>107408.52586856</v>
      </c>
      <c r="C388" s="66">
        <f t="shared" si="182"/>
        <v>107038.94733292</v>
      </c>
      <c r="D388" s="77">
        <f t="shared" si="169"/>
        <v>4860.83</v>
      </c>
      <c r="E388" s="67">
        <f>VLOOKUP(A387,[1]Plan1!$DQ$117:$DS$314,3)</f>
        <v>4881.25</v>
      </c>
      <c r="F388" s="11">
        <f t="shared" si="170"/>
        <v>43034</v>
      </c>
      <c r="G388" s="73">
        <f t="shared" si="160"/>
        <v>4.2009286479880448E-3</v>
      </c>
      <c r="H388" s="11">
        <f t="shared" si="171"/>
        <v>43066</v>
      </c>
      <c r="I388" s="11">
        <f t="shared" si="161"/>
        <v>43066</v>
      </c>
      <c r="J388" s="1">
        <f t="shared" si="172"/>
        <v>21</v>
      </c>
      <c r="K388" s="1">
        <f t="shared" si="173"/>
        <v>8</v>
      </c>
      <c r="L388" s="66">
        <f t="shared" si="162"/>
        <v>1.0015982699999999</v>
      </c>
      <c r="M388" s="70">
        <f t="shared" si="183"/>
        <v>1.00159898</v>
      </c>
      <c r="N388" s="70">
        <f t="shared" si="177"/>
        <v>1.0253768475965614</v>
      </c>
      <c r="O388" s="66">
        <f t="shared" si="179"/>
        <v>1.0270156699999999</v>
      </c>
      <c r="P388" s="66">
        <f t="shared" si="163"/>
        <v>107210.02447126999</v>
      </c>
      <c r="Q388" s="74">
        <f t="shared" si="164"/>
        <v>0</v>
      </c>
      <c r="R388" s="75">
        <f t="shared" si="180"/>
        <v>0</v>
      </c>
      <c r="S388" s="66">
        <f t="shared" si="181"/>
        <v>0</v>
      </c>
      <c r="T388" s="10">
        <f t="shared" si="174"/>
        <v>0.06</v>
      </c>
      <c r="U388" s="74">
        <f t="shared" si="178"/>
        <v>8</v>
      </c>
      <c r="V388" s="74">
        <v>252</v>
      </c>
      <c r="W388" s="70">
        <f t="shared" si="165"/>
        <v>1.0018515189999999</v>
      </c>
      <c r="X388" s="66">
        <f t="shared" si="166"/>
        <v>198.50139729</v>
      </c>
      <c r="Y388" s="66">
        <v>0</v>
      </c>
      <c r="Z388" s="67">
        <f t="shared" si="167"/>
        <v>0</v>
      </c>
      <c r="AA388" s="68" t="str">
        <f t="shared" si="175"/>
        <v>A+INCORP J=</v>
      </c>
      <c r="AB388" s="11">
        <f t="shared" si="176"/>
        <v>43066</v>
      </c>
      <c r="AC388" s="3"/>
      <c r="AD388" s="54"/>
      <c r="AE388" s="61">
        <v>44515</v>
      </c>
      <c r="AF388" s="23" t="s">
        <v>144</v>
      </c>
      <c r="AI388" s="1"/>
      <c r="AJ388" s="1"/>
      <c r="AK388" s="10"/>
      <c r="AL388" s="1"/>
      <c r="AM388" s="1"/>
      <c r="AN388" s="1"/>
      <c r="AO388" s="1"/>
      <c r="GG388" s="1"/>
      <c r="GH388" s="5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5"/>
      <c r="HA388" s="5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40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7"/>
      <c r="JP388" s="1"/>
      <c r="JQ388" s="1"/>
      <c r="JR388" s="1"/>
      <c r="JS388" s="1"/>
      <c r="JT388" s="1"/>
      <c r="JU388" s="1"/>
      <c r="JV388" s="1"/>
      <c r="JW388" s="1"/>
      <c r="JX388" s="1"/>
      <c r="JY388" s="3"/>
      <c r="JZ388" s="1"/>
      <c r="KA388" s="1"/>
      <c r="KB388" s="1"/>
      <c r="KC388" s="1"/>
      <c r="KD388" s="1"/>
      <c r="KE388" s="1"/>
    </row>
    <row r="389" spans="1:291" x14ac:dyDescent="0.2">
      <c r="A389" s="196">
        <f t="shared" si="168"/>
        <v>43047</v>
      </c>
      <c r="B389" s="66">
        <f t="shared" si="159"/>
        <v>107454.81345533</v>
      </c>
      <c r="C389" s="66">
        <f t="shared" si="182"/>
        <v>107038.94733292</v>
      </c>
      <c r="D389" s="77">
        <f t="shared" si="169"/>
        <v>4860.83</v>
      </c>
      <c r="E389" s="67">
        <f>VLOOKUP(A388,[1]Plan1!$DQ$117:$DS$314,3)</f>
        <v>4881.25</v>
      </c>
      <c r="F389" s="11">
        <f t="shared" si="170"/>
        <v>43034</v>
      </c>
      <c r="G389" s="73">
        <f t="shared" si="160"/>
        <v>4.2009286479880448E-3</v>
      </c>
      <c r="H389" s="11">
        <f t="shared" si="171"/>
        <v>43066</v>
      </c>
      <c r="I389" s="11">
        <f t="shared" si="161"/>
        <v>43066</v>
      </c>
      <c r="J389" s="1">
        <f t="shared" si="172"/>
        <v>21</v>
      </c>
      <c r="K389" s="1">
        <f t="shared" si="173"/>
        <v>9</v>
      </c>
      <c r="L389" s="66">
        <f t="shared" si="162"/>
        <v>1.0017982400000001</v>
      </c>
      <c r="M389" s="70">
        <f t="shared" si="183"/>
        <v>1.00159898</v>
      </c>
      <c r="N389" s="70">
        <f t="shared" si="177"/>
        <v>1.0253768475965614</v>
      </c>
      <c r="O389" s="66">
        <f t="shared" si="179"/>
        <v>1.0272207200000001</v>
      </c>
      <c r="P389" s="66">
        <f t="shared" si="163"/>
        <v>107231.42904957</v>
      </c>
      <c r="Q389" s="74">
        <f t="shared" si="164"/>
        <v>0</v>
      </c>
      <c r="R389" s="75">
        <f t="shared" si="180"/>
        <v>0</v>
      </c>
      <c r="S389" s="66">
        <f t="shared" si="181"/>
        <v>0</v>
      </c>
      <c r="T389" s="10">
        <f t="shared" si="174"/>
        <v>0.06</v>
      </c>
      <c r="U389" s="74">
        <f t="shared" si="178"/>
        <v>9</v>
      </c>
      <c r="V389" s="74">
        <v>252</v>
      </c>
      <c r="W389" s="70">
        <f t="shared" si="165"/>
        <v>1.0020831990000001</v>
      </c>
      <c r="X389" s="66">
        <f t="shared" si="166"/>
        <v>223.38440575999999</v>
      </c>
      <c r="Y389" s="66">
        <v>0</v>
      </c>
      <c r="Z389" s="67">
        <f t="shared" si="167"/>
        <v>0</v>
      </c>
      <c r="AA389" s="68" t="str">
        <f t="shared" si="175"/>
        <v>A+INCORP J=</v>
      </c>
      <c r="AB389" s="11">
        <f t="shared" si="176"/>
        <v>43066</v>
      </c>
      <c r="AC389" s="3"/>
      <c r="AD389" s="54"/>
      <c r="AE389" s="61">
        <v>44620</v>
      </c>
      <c r="AF389" s="23" t="s">
        <v>123</v>
      </c>
      <c r="AI389" s="1"/>
      <c r="AJ389" s="1"/>
      <c r="AK389" s="10"/>
      <c r="AL389" s="1"/>
      <c r="AM389" s="1"/>
      <c r="AN389" s="1"/>
      <c r="AO389" s="1"/>
      <c r="GG389" s="1"/>
      <c r="GH389" s="5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5"/>
      <c r="HA389" s="5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40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7"/>
      <c r="JP389" s="1"/>
      <c r="JQ389" s="1"/>
      <c r="JR389" s="1"/>
      <c r="JS389" s="1"/>
      <c r="JT389" s="1"/>
      <c r="JU389" s="1"/>
      <c r="JV389" s="1"/>
      <c r="JW389" s="1"/>
      <c r="JX389" s="1"/>
      <c r="JY389" s="3"/>
      <c r="JZ389" s="1"/>
      <c r="KA389" s="1"/>
      <c r="KB389" s="1"/>
      <c r="KC389" s="1"/>
      <c r="KD389" s="1"/>
      <c r="KE389" s="1"/>
    </row>
    <row r="390" spans="1:291" x14ac:dyDescent="0.2">
      <c r="A390" s="196">
        <f t="shared" si="168"/>
        <v>43048</v>
      </c>
      <c r="B390" s="66">
        <f t="shared" si="159"/>
        <v>107501.12007762</v>
      </c>
      <c r="C390" s="66">
        <f t="shared" si="182"/>
        <v>107038.94733292</v>
      </c>
      <c r="D390" s="77">
        <f t="shared" si="169"/>
        <v>4860.83</v>
      </c>
      <c r="E390" s="67">
        <f>VLOOKUP(A389,[1]Plan1!$DQ$117:$DS$314,3)</f>
        <v>4881.25</v>
      </c>
      <c r="F390" s="11">
        <f t="shared" si="170"/>
        <v>43034</v>
      </c>
      <c r="G390" s="73">
        <f t="shared" si="160"/>
        <v>4.2009286479880448E-3</v>
      </c>
      <c r="H390" s="11">
        <f t="shared" si="171"/>
        <v>43066</v>
      </c>
      <c r="I390" s="11">
        <f t="shared" si="161"/>
        <v>43066</v>
      </c>
      <c r="J390" s="1">
        <f t="shared" si="172"/>
        <v>21</v>
      </c>
      <c r="K390" s="1">
        <f t="shared" si="173"/>
        <v>10</v>
      </c>
      <c r="L390" s="66">
        <f t="shared" si="162"/>
        <v>1.00199824</v>
      </c>
      <c r="M390" s="70">
        <f t="shared" si="183"/>
        <v>1.00159898</v>
      </c>
      <c r="N390" s="70">
        <f t="shared" si="177"/>
        <v>1.0253768475965614</v>
      </c>
      <c r="O390" s="66">
        <f t="shared" si="179"/>
        <v>1.0274257899999999</v>
      </c>
      <c r="P390" s="66">
        <f t="shared" si="163"/>
        <v>107252.83683903</v>
      </c>
      <c r="Q390" s="74">
        <f t="shared" si="164"/>
        <v>0</v>
      </c>
      <c r="R390" s="75">
        <f t="shared" si="180"/>
        <v>0</v>
      </c>
      <c r="S390" s="66">
        <f t="shared" si="181"/>
        <v>0</v>
      </c>
      <c r="T390" s="10">
        <f t="shared" si="174"/>
        <v>0.06</v>
      </c>
      <c r="U390" s="74">
        <f t="shared" si="178"/>
        <v>10</v>
      </c>
      <c r="V390" s="74">
        <v>252</v>
      </c>
      <c r="W390" s="70">
        <f t="shared" si="165"/>
        <v>1.0023149339999999</v>
      </c>
      <c r="X390" s="66">
        <f t="shared" si="166"/>
        <v>248.28323859</v>
      </c>
      <c r="Y390" s="66">
        <v>0</v>
      </c>
      <c r="Z390" s="67">
        <f t="shared" si="167"/>
        <v>0</v>
      </c>
      <c r="AA390" s="68" t="str">
        <f t="shared" si="175"/>
        <v>A+INCORP J=</v>
      </c>
      <c r="AB390" s="11">
        <f t="shared" si="176"/>
        <v>43066</v>
      </c>
      <c r="AC390" s="3"/>
      <c r="AD390" s="54"/>
      <c r="AE390" s="61">
        <v>44621</v>
      </c>
      <c r="AF390" s="23" t="s">
        <v>123</v>
      </c>
      <c r="AI390" s="1"/>
      <c r="AJ390" s="1"/>
      <c r="AK390" s="10"/>
      <c r="AL390" s="1"/>
      <c r="AM390" s="1"/>
      <c r="AN390" s="1"/>
      <c r="AO390" s="1"/>
      <c r="GG390" s="1"/>
      <c r="GH390" s="5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5"/>
      <c r="HA390" s="5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40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7"/>
      <c r="JP390" s="1"/>
      <c r="JQ390" s="1"/>
      <c r="JR390" s="1"/>
      <c r="JS390" s="1"/>
      <c r="JT390" s="1"/>
      <c r="JU390" s="1"/>
      <c r="JV390" s="1"/>
      <c r="JW390" s="1"/>
      <c r="JX390" s="1"/>
      <c r="JY390" s="3"/>
      <c r="JZ390" s="1"/>
      <c r="KA390" s="1"/>
      <c r="KB390" s="1"/>
      <c r="KC390" s="1"/>
      <c r="KD390" s="1"/>
      <c r="KE390" s="1"/>
    </row>
    <row r="391" spans="1:291" x14ac:dyDescent="0.2">
      <c r="A391" s="196">
        <f t="shared" si="168"/>
        <v>43049</v>
      </c>
      <c r="B391" s="66">
        <f t="shared" si="159"/>
        <v>107547.44649251</v>
      </c>
      <c r="C391" s="66">
        <f t="shared" si="182"/>
        <v>107038.94733292</v>
      </c>
      <c r="D391" s="77">
        <f t="shared" si="169"/>
        <v>4860.83</v>
      </c>
      <c r="E391" s="67">
        <f>VLOOKUP(A390,[1]Plan1!$DQ$117:$DS$314,3)</f>
        <v>4881.25</v>
      </c>
      <c r="F391" s="11">
        <f t="shared" si="170"/>
        <v>43034</v>
      </c>
      <c r="G391" s="73">
        <f t="shared" si="160"/>
        <v>4.2009286479880448E-3</v>
      </c>
      <c r="H391" s="11">
        <f t="shared" si="171"/>
        <v>43066</v>
      </c>
      <c r="I391" s="11">
        <f t="shared" si="161"/>
        <v>43066</v>
      </c>
      <c r="J391" s="1">
        <f t="shared" si="172"/>
        <v>21</v>
      </c>
      <c r="K391" s="1">
        <f t="shared" si="173"/>
        <v>11</v>
      </c>
      <c r="L391" s="66">
        <f t="shared" si="162"/>
        <v>1.00219828</v>
      </c>
      <c r="M391" s="70">
        <f t="shared" si="183"/>
        <v>1.00159898</v>
      </c>
      <c r="N391" s="70">
        <f t="shared" si="177"/>
        <v>1.0253768475965614</v>
      </c>
      <c r="O391" s="66">
        <f t="shared" si="179"/>
        <v>1.0276309100000001</v>
      </c>
      <c r="P391" s="66">
        <f t="shared" si="163"/>
        <v>107274.24891006001</v>
      </c>
      <c r="Q391" s="74">
        <f t="shared" si="164"/>
        <v>0</v>
      </c>
      <c r="R391" s="75">
        <f t="shared" si="180"/>
        <v>0</v>
      </c>
      <c r="S391" s="66">
        <f t="shared" si="181"/>
        <v>0</v>
      </c>
      <c r="T391" s="10">
        <f t="shared" si="174"/>
        <v>0.06</v>
      </c>
      <c r="U391" s="74">
        <f t="shared" si="178"/>
        <v>11</v>
      </c>
      <c r="V391" s="74">
        <v>252</v>
      </c>
      <c r="W391" s="70">
        <f t="shared" si="165"/>
        <v>1.0025467210000001</v>
      </c>
      <c r="X391" s="66">
        <f t="shared" si="166"/>
        <v>273.19758245000003</v>
      </c>
      <c r="Y391" s="66">
        <v>0</v>
      </c>
      <c r="Z391" s="67">
        <f t="shared" si="167"/>
        <v>0</v>
      </c>
      <c r="AA391" s="68" t="str">
        <f t="shared" si="175"/>
        <v>A+INCORP J=</v>
      </c>
      <c r="AB391" s="11">
        <f t="shared" si="176"/>
        <v>43066</v>
      </c>
      <c r="AC391" s="3"/>
      <c r="AD391" s="54"/>
      <c r="AE391" s="61">
        <v>44666</v>
      </c>
      <c r="AF391" s="23" t="s">
        <v>140</v>
      </c>
      <c r="AI391" s="1"/>
      <c r="AJ391" s="1"/>
      <c r="AK391" s="10"/>
      <c r="AL391" s="1"/>
      <c r="AM391" s="1"/>
      <c r="AN391" s="1"/>
      <c r="AO391" s="1"/>
      <c r="GG391" s="1"/>
      <c r="GH391" s="5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5"/>
      <c r="HA391" s="5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40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7"/>
      <c r="JP391" s="1"/>
      <c r="JQ391" s="1"/>
      <c r="JR391" s="1"/>
      <c r="JS391" s="1"/>
      <c r="JT391" s="1"/>
      <c r="JU391" s="1"/>
      <c r="JV391" s="1"/>
      <c r="JW391" s="1"/>
      <c r="JX391" s="1"/>
      <c r="JY391" s="3"/>
      <c r="JZ391" s="1"/>
      <c r="KA391" s="1"/>
      <c r="KB391" s="1"/>
      <c r="KC391" s="1"/>
      <c r="KD391" s="1"/>
      <c r="KE391" s="1"/>
    </row>
    <row r="392" spans="1:291" x14ac:dyDescent="0.2">
      <c r="A392" s="196">
        <f t="shared" si="168"/>
        <v>43050</v>
      </c>
      <c r="B392" s="66">
        <f t="shared" si="159"/>
        <v>107593.79410156001</v>
      </c>
      <c r="C392" s="66">
        <f t="shared" si="182"/>
        <v>107038.94733292</v>
      </c>
      <c r="D392" s="77">
        <f t="shared" si="169"/>
        <v>4860.83</v>
      </c>
      <c r="E392" s="67">
        <f>VLOOKUP(A391,[1]Plan1!$DQ$117:$DS$314,3)</f>
        <v>4881.25</v>
      </c>
      <c r="F392" s="11">
        <f t="shared" si="170"/>
        <v>43034</v>
      </c>
      <c r="G392" s="73">
        <f t="shared" si="160"/>
        <v>4.2009286479880448E-3</v>
      </c>
      <c r="H392" s="11">
        <f t="shared" si="171"/>
        <v>43066</v>
      </c>
      <c r="I392" s="11">
        <f t="shared" si="161"/>
        <v>43066</v>
      </c>
      <c r="J392" s="1">
        <f t="shared" si="172"/>
        <v>21</v>
      </c>
      <c r="K392" s="1">
        <f t="shared" si="173"/>
        <v>12</v>
      </c>
      <c r="L392" s="66">
        <f t="shared" si="162"/>
        <v>1.0023983700000001</v>
      </c>
      <c r="M392" s="70">
        <f t="shared" si="183"/>
        <v>1.00159898</v>
      </c>
      <c r="N392" s="70">
        <f t="shared" si="177"/>
        <v>1.0253768475965614</v>
      </c>
      <c r="O392" s="66">
        <f t="shared" si="179"/>
        <v>1.0278360799999999</v>
      </c>
      <c r="P392" s="66">
        <f t="shared" si="163"/>
        <v>107295.66633303001</v>
      </c>
      <c r="Q392" s="74">
        <f t="shared" si="164"/>
        <v>0</v>
      </c>
      <c r="R392" s="75">
        <f t="shared" si="180"/>
        <v>0</v>
      </c>
      <c r="S392" s="66">
        <f t="shared" si="181"/>
        <v>0</v>
      </c>
      <c r="T392" s="10">
        <f t="shared" si="174"/>
        <v>0.06</v>
      </c>
      <c r="U392" s="74">
        <f t="shared" si="178"/>
        <v>12</v>
      </c>
      <c r="V392" s="74">
        <v>252</v>
      </c>
      <c r="W392" s="70">
        <f t="shared" si="165"/>
        <v>1.0027785629999999</v>
      </c>
      <c r="X392" s="66">
        <f t="shared" si="166"/>
        <v>298.12776853000003</v>
      </c>
      <c r="Y392" s="66">
        <v>0</v>
      </c>
      <c r="Z392" s="67">
        <f t="shared" si="167"/>
        <v>0</v>
      </c>
      <c r="AA392" s="68" t="str">
        <f t="shared" si="175"/>
        <v>A+INCORP J=</v>
      </c>
      <c r="AB392" s="11">
        <f t="shared" si="176"/>
        <v>43066</v>
      </c>
      <c r="AC392" s="3"/>
      <c r="AD392" s="54"/>
      <c r="AE392" s="61">
        <v>44672</v>
      </c>
      <c r="AF392" s="23" t="s">
        <v>125</v>
      </c>
      <c r="AI392" s="1"/>
      <c r="AJ392" s="1"/>
      <c r="AK392" s="10"/>
      <c r="AL392" s="1"/>
      <c r="AM392" s="1"/>
      <c r="AN392" s="1"/>
      <c r="AO392" s="1"/>
      <c r="GG392" s="1"/>
      <c r="GH392" s="5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5"/>
      <c r="HA392" s="5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40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7"/>
      <c r="JP392" s="1"/>
      <c r="JQ392" s="1"/>
      <c r="JR392" s="1"/>
      <c r="JS392" s="1"/>
      <c r="JT392" s="1"/>
      <c r="JU392" s="1"/>
      <c r="JV392" s="1"/>
      <c r="JW392" s="1"/>
      <c r="JX392" s="1"/>
      <c r="JY392" s="3"/>
      <c r="JZ392" s="1"/>
      <c r="KA392" s="1"/>
      <c r="KB392" s="1"/>
      <c r="KC392" s="1"/>
      <c r="KD392" s="1"/>
      <c r="KE392" s="1"/>
    </row>
    <row r="393" spans="1:291" x14ac:dyDescent="0.2">
      <c r="A393" s="196">
        <f t="shared" si="168"/>
        <v>43051</v>
      </c>
      <c r="B393" s="66">
        <f t="shared" si="159"/>
        <v>107593.79410156001</v>
      </c>
      <c r="C393" s="66">
        <f t="shared" si="182"/>
        <v>107038.94733292</v>
      </c>
      <c r="D393" s="77">
        <f t="shared" si="169"/>
        <v>4860.83</v>
      </c>
      <c r="E393" s="67">
        <f>VLOOKUP(A392,[1]Plan1!$DQ$117:$DS$314,3)</f>
        <v>4881.25</v>
      </c>
      <c r="F393" s="11">
        <f t="shared" si="170"/>
        <v>43034</v>
      </c>
      <c r="G393" s="73">
        <f t="shared" si="160"/>
        <v>4.2009286479880448E-3</v>
      </c>
      <c r="H393" s="11">
        <f t="shared" si="171"/>
        <v>43066</v>
      </c>
      <c r="I393" s="11">
        <f t="shared" si="161"/>
        <v>43066</v>
      </c>
      <c r="J393" s="1">
        <f t="shared" si="172"/>
        <v>21</v>
      </c>
      <c r="K393" s="1">
        <f t="shared" si="173"/>
        <v>12</v>
      </c>
      <c r="L393" s="66">
        <f t="shared" si="162"/>
        <v>1.0023983700000001</v>
      </c>
      <c r="M393" s="70">
        <f t="shared" si="183"/>
        <v>1.00159898</v>
      </c>
      <c r="N393" s="70">
        <f t="shared" si="177"/>
        <v>1.0253768475965614</v>
      </c>
      <c r="O393" s="66">
        <f t="shared" si="179"/>
        <v>1.0278360799999999</v>
      </c>
      <c r="P393" s="66">
        <f t="shared" si="163"/>
        <v>107295.66633303001</v>
      </c>
      <c r="Q393" s="74">
        <f t="shared" si="164"/>
        <v>0</v>
      </c>
      <c r="R393" s="75">
        <f t="shared" si="180"/>
        <v>0</v>
      </c>
      <c r="S393" s="66">
        <f t="shared" si="181"/>
        <v>0</v>
      </c>
      <c r="T393" s="10">
        <f t="shared" si="174"/>
        <v>0.06</v>
      </c>
      <c r="U393" s="74">
        <f t="shared" si="178"/>
        <v>12</v>
      </c>
      <c r="V393" s="74">
        <v>252</v>
      </c>
      <c r="W393" s="70">
        <f t="shared" si="165"/>
        <v>1.0027785629999999</v>
      </c>
      <c r="X393" s="66">
        <f t="shared" si="166"/>
        <v>298.12776853000003</v>
      </c>
      <c r="Y393" s="66">
        <v>0</v>
      </c>
      <c r="Z393" s="67">
        <f t="shared" si="167"/>
        <v>0</v>
      </c>
      <c r="AA393" s="68" t="str">
        <f t="shared" si="175"/>
        <v>A+INCORP J=</v>
      </c>
      <c r="AB393" s="11">
        <f t="shared" si="176"/>
        <v>43066</v>
      </c>
      <c r="AC393" s="3"/>
      <c r="AD393" s="54"/>
      <c r="AE393" s="61">
        <v>44728</v>
      </c>
      <c r="AF393" s="23" t="s">
        <v>141</v>
      </c>
      <c r="AI393" s="1"/>
      <c r="AJ393" s="1"/>
      <c r="AK393" s="10"/>
      <c r="AL393" s="1"/>
      <c r="AM393" s="1"/>
      <c r="AN393" s="1"/>
      <c r="AO393" s="1"/>
      <c r="GG393" s="1"/>
      <c r="GH393" s="5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5"/>
      <c r="HA393" s="5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40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7"/>
      <c r="JP393" s="1"/>
      <c r="JQ393" s="1"/>
      <c r="JR393" s="1"/>
      <c r="JS393" s="1"/>
      <c r="JT393" s="1"/>
      <c r="JU393" s="1"/>
      <c r="JV393" s="1"/>
      <c r="JW393" s="1"/>
      <c r="JX393" s="1"/>
      <c r="JY393" s="3"/>
      <c r="JZ393" s="1"/>
      <c r="KA393" s="1"/>
      <c r="KB393" s="1"/>
      <c r="KC393" s="1"/>
      <c r="KD393" s="1"/>
      <c r="KE393" s="1"/>
    </row>
    <row r="394" spans="1:291" x14ac:dyDescent="0.2">
      <c r="A394" s="196">
        <f t="shared" si="168"/>
        <v>43052</v>
      </c>
      <c r="B394" s="66">
        <f t="shared" ref="B394:B457" si="184">(P394+X394)</f>
        <v>107593.79410156001</v>
      </c>
      <c r="C394" s="66">
        <f t="shared" si="182"/>
        <v>107038.94733292</v>
      </c>
      <c r="D394" s="77">
        <f t="shared" si="169"/>
        <v>4860.83</v>
      </c>
      <c r="E394" s="67">
        <f>VLOOKUP(A393,[1]Plan1!$DQ$117:$DS$314,3)</f>
        <v>4881.25</v>
      </c>
      <c r="F394" s="11">
        <f t="shared" si="170"/>
        <v>43034</v>
      </c>
      <c r="G394" s="73">
        <f t="shared" ref="G394:G457" si="185">(E394/D394)-1</f>
        <v>4.2009286479880448E-3</v>
      </c>
      <c r="H394" s="11">
        <f t="shared" si="171"/>
        <v>43066</v>
      </c>
      <c r="I394" s="11">
        <f t="shared" ref="I394:I457" si="186">IF(A394&gt;I393,H394,I393)</f>
        <v>43066</v>
      </c>
      <c r="J394" s="1">
        <f t="shared" si="172"/>
        <v>21</v>
      </c>
      <c r="K394" s="1">
        <f t="shared" si="173"/>
        <v>12</v>
      </c>
      <c r="L394" s="66">
        <f t="shared" ref="L394:L457" si="187">TRUNC((E394/D394)^TRUNC((K394/J394),9),8)</f>
        <v>1.0023983700000001</v>
      </c>
      <c r="M394" s="70">
        <f t="shared" si="183"/>
        <v>1.00159898</v>
      </c>
      <c r="N394" s="70">
        <f t="shared" si="177"/>
        <v>1.0253768475965614</v>
      </c>
      <c r="O394" s="66">
        <f t="shared" si="179"/>
        <v>1.0278360799999999</v>
      </c>
      <c r="P394" s="66">
        <f t="shared" ref="P394:P457" si="188">TRUNC(C394*L394,8)</f>
        <v>107295.66633303001</v>
      </c>
      <c r="Q394" s="74">
        <f t="shared" ref="Q394:Q457" si="189">IF(VLOOKUP(A394,AE$10:AM$114,9)=VLOOKUP(A393,AE$10:AM$114,9),0,VLOOKUP(A394,AE$10:AM$114,9))</f>
        <v>0</v>
      </c>
      <c r="R394" s="75">
        <f t="shared" si="180"/>
        <v>0</v>
      </c>
      <c r="S394" s="66">
        <f t="shared" si="181"/>
        <v>0</v>
      </c>
      <c r="T394" s="10">
        <f t="shared" si="174"/>
        <v>0.06</v>
      </c>
      <c r="U394" s="74">
        <f t="shared" si="178"/>
        <v>12</v>
      </c>
      <c r="V394" s="74">
        <v>252</v>
      </c>
      <c r="W394" s="70">
        <f t="shared" ref="W394:W457" si="190">ROUND((1+T394)^TRUNC((U394/V394),9),9)</f>
        <v>1.0027785629999999</v>
      </c>
      <c r="X394" s="66">
        <f t="shared" ref="X394:X457" si="191">TRUNC((P394*(W394-1)),8)</f>
        <v>298.12776853000003</v>
      </c>
      <c r="Y394" s="66">
        <v>0</v>
      </c>
      <c r="Z394" s="67">
        <f t="shared" ref="Z394:Z457" si="192">IF(S394&gt;0,S394+X394,0)</f>
        <v>0</v>
      </c>
      <c r="AA394" s="68" t="str">
        <f t="shared" si="175"/>
        <v>A+INCORP J=</v>
      </c>
      <c r="AB394" s="11">
        <f t="shared" si="176"/>
        <v>43066</v>
      </c>
      <c r="AC394" s="3"/>
      <c r="AD394" s="54"/>
      <c r="AE394" s="61">
        <v>44811</v>
      </c>
      <c r="AF394" s="23" t="s">
        <v>143</v>
      </c>
      <c r="AI394" s="1"/>
      <c r="AJ394" s="1"/>
      <c r="AK394" s="10"/>
      <c r="AL394" s="1"/>
      <c r="AM394" s="1"/>
      <c r="AN394" s="1"/>
      <c r="AO394" s="1"/>
      <c r="GG394" s="1"/>
      <c r="GH394" s="5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5"/>
      <c r="HA394" s="5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40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7"/>
      <c r="JP394" s="1"/>
      <c r="JQ394" s="1"/>
      <c r="JR394" s="1"/>
      <c r="JS394" s="1"/>
      <c r="JT394" s="1"/>
      <c r="JU394" s="1"/>
      <c r="JV394" s="1"/>
      <c r="JW394" s="1"/>
      <c r="JX394" s="1"/>
      <c r="JY394" s="3"/>
      <c r="JZ394" s="1"/>
      <c r="KA394" s="1"/>
      <c r="KB394" s="1"/>
      <c r="KC394" s="1"/>
      <c r="KD394" s="1"/>
      <c r="KE394" s="1"/>
    </row>
    <row r="395" spans="1:291" x14ac:dyDescent="0.2">
      <c r="A395" s="196">
        <f t="shared" ref="A395:A458" si="193">(A394+1)</f>
        <v>43053</v>
      </c>
      <c r="B395" s="66">
        <f t="shared" si="184"/>
        <v>107640.16055016</v>
      </c>
      <c r="C395" s="66">
        <f t="shared" si="182"/>
        <v>107038.94733292</v>
      </c>
      <c r="D395" s="77">
        <f t="shared" ref="D395:D458" si="194">IF(E395=E394,D394,E394)</f>
        <v>4860.83</v>
      </c>
      <c r="E395" s="67">
        <f>VLOOKUP(A394,[1]Plan1!$DQ$117:$DS$314,3)</f>
        <v>4881.25</v>
      </c>
      <c r="F395" s="11">
        <f t="shared" ref="F395:F458" si="195">IF(D395=D394,F394,A395)</f>
        <v>43034</v>
      </c>
      <c r="G395" s="73">
        <f t="shared" si="185"/>
        <v>4.2009286479880448E-3</v>
      </c>
      <c r="H395" s="11">
        <f t="shared" ref="H395:H458" si="196">IF(DAY(A395)=25,VLOOKUP(A395,AJ$118:AP$450,4),H394)</f>
        <v>43066</v>
      </c>
      <c r="I395" s="11">
        <f t="shared" si="186"/>
        <v>43066</v>
      </c>
      <c r="J395" s="1">
        <f t="shared" ref="J395:J458" si="197">IF(I395=I394,J394,NETWORKDAYS(I394,I395,$AE$118:$AE$502)-1)</f>
        <v>21</v>
      </c>
      <c r="K395" s="1">
        <f t="shared" ref="K395:K458" si="198">(J395-(NETWORKDAYS(A395,I395,AE$118:AE$502)-1))</f>
        <v>13</v>
      </c>
      <c r="L395" s="66">
        <f t="shared" si="187"/>
        <v>1.00259849</v>
      </c>
      <c r="M395" s="70">
        <f t="shared" si="183"/>
        <v>1.00159898</v>
      </c>
      <c r="N395" s="70">
        <f t="shared" si="177"/>
        <v>1.0253768475965614</v>
      </c>
      <c r="O395" s="66">
        <f t="shared" si="179"/>
        <v>1.0280412699999999</v>
      </c>
      <c r="P395" s="66">
        <f t="shared" si="188"/>
        <v>107317.08696717001</v>
      </c>
      <c r="Q395" s="74">
        <f t="shared" si="189"/>
        <v>0</v>
      </c>
      <c r="R395" s="75">
        <f t="shared" si="180"/>
        <v>0</v>
      </c>
      <c r="S395" s="66">
        <f t="shared" si="181"/>
        <v>0</v>
      </c>
      <c r="T395" s="10">
        <f t="shared" ref="T395:T458" si="199">IF(Q394&gt;0,VLOOKUP(A394,$AE$11:$AH$20,4),T394)</f>
        <v>0.06</v>
      </c>
      <c r="U395" s="74">
        <f t="shared" si="178"/>
        <v>13</v>
      </c>
      <c r="V395" s="74">
        <v>252</v>
      </c>
      <c r="W395" s="70">
        <f t="shared" si="190"/>
        <v>1.0030104580000001</v>
      </c>
      <c r="X395" s="66">
        <f t="shared" si="191"/>
        <v>323.07358298999998</v>
      </c>
      <c r="Y395" s="66">
        <v>0</v>
      </c>
      <c r="Z395" s="67">
        <f t="shared" si="192"/>
        <v>0</v>
      </c>
      <c r="AA395" s="68" t="str">
        <f t="shared" ref="AA395:AA458" si="200">IF($Q394&gt;0,VLOOKUP($A394,$AE$10:$AO$114,($AN$7)+1),AA394)</f>
        <v>A+INCORP J=</v>
      </c>
      <c r="AB395" s="11">
        <f t="shared" ref="AB395:AB458" si="201">IF($Q394&gt;0,VLOOKUP($A394,$AE$10:$AO$114,($AO$7)+1),AB394)</f>
        <v>43066</v>
      </c>
      <c r="AC395" s="3"/>
      <c r="AD395" s="54"/>
      <c r="AE395" s="61">
        <v>44846</v>
      </c>
      <c r="AF395" s="47" t="s">
        <v>129</v>
      </c>
      <c r="AI395" s="1"/>
      <c r="AJ395" s="1"/>
      <c r="AK395" s="10"/>
      <c r="AL395" s="1"/>
      <c r="AM395" s="1"/>
      <c r="AN395" s="1"/>
      <c r="AO395" s="1"/>
      <c r="GG395" s="1"/>
      <c r="GH395" s="5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5"/>
      <c r="HA395" s="5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40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7"/>
      <c r="JP395" s="1"/>
      <c r="JQ395" s="1"/>
      <c r="JR395" s="1"/>
      <c r="JS395" s="1"/>
      <c r="JT395" s="1"/>
      <c r="JU395" s="1"/>
      <c r="JV395" s="1"/>
      <c r="JW395" s="1"/>
      <c r="JX395" s="1"/>
      <c r="JY395" s="3"/>
      <c r="JZ395" s="1"/>
      <c r="KA395" s="1"/>
      <c r="KB395" s="1"/>
      <c r="KC395" s="1"/>
      <c r="KD395" s="1"/>
      <c r="KE395" s="1"/>
    </row>
    <row r="396" spans="1:291" x14ac:dyDescent="0.2">
      <c r="A396" s="196">
        <f t="shared" si="193"/>
        <v>43054</v>
      </c>
      <c r="B396" s="66">
        <f t="shared" si="184"/>
        <v>107686.54809902</v>
      </c>
      <c r="C396" s="66">
        <f t="shared" si="182"/>
        <v>107038.94733292</v>
      </c>
      <c r="D396" s="77">
        <f t="shared" si="194"/>
        <v>4860.83</v>
      </c>
      <c r="E396" s="67">
        <f>VLOOKUP(A395,[1]Plan1!$DQ$117:$DS$314,3)</f>
        <v>4881.25</v>
      </c>
      <c r="F396" s="11">
        <f t="shared" si="195"/>
        <v>43034</v>
      </c>
      <c r="G396" s="73">
        <f t="shared" si="185"/>
        <v>4.2009286479880448E-3</v>
      </c>
      <c r="H396" s="11">
        <f t="shared" si="196"/>
        <v>43066</v>
      </c>
      <c r="I396" s="11">
        <f t="shared" si="186"/>
        <v>43066</v>
      </c>
      <c r="J396" s="1">
        <f t="shared" si="197"/>
        <v>21</v>
      </c>
      <c r="K396" s="1">
        <f t="shared" si="198"/>
        <v>14</v>
      </c>
      <c r="L396" s="66">
        <f t="shared" si="187"/>
        <v>1.0027986600000001</v>
      </c>
      <c r="M396" s="70">
        <f t="shared" si="183"/>
        <v>1.00159898</v>
      </c>
      <c r="N396" s="70">
        <f t="shared" si="177"/>
        <v>1.0253768475965614</v>
      </c>
      <c r="O396" s="66">
        <f t="shared" si="179"/>
        <v>1.0282465199999999</v>
      </c>
      <c r="P396" s="66">
        <f t="shared" si="188"/>
        <v>107338.51295326</v>
      </c>
      <c r="Q396" s="74">
        <f t="shared" si="189"/>
        <v>0</v>
      </c>
      <c r="R396" s="75">
        <f t="shared" si="180"/>
        <v>0</v>
      </c>
      <c r="S396" s="66">
        <f t="shared" si="181"/>
        <v>0</v>
      </c>
      <c r="T396" s="10">
        <f t="shared" si="199"/>
        <v>0.06</v>
      </c>
      <c r="U396" s="74">
        <f t="shared" si="178"/>
        <v>14</v>
      </c>
      <c r="V396" s="74">
        <v>252</v>
      </c>
      <c r="W396" s="70">
        <f t="shared" si="190"/>
        <v>1.0032424069999999</v>
      </c>
      <c r="X396" s="66">
        <f t="shared" si="191"/>
        <v>348.03514575999998</v>
      </c>
      <c r="Y396" s="66">
        <v>0</v>
      </c>
      <c r="Z396" s="67">
        <f t="shared" si="192"/>
        <v>0</v>
      </c>
      <c r="AA396" s="68" t="str">
        <f t="shared" si="200"/>
        <v>A+INCORP J=</v>
      </c>
      <c r="AB396" s="11">
        <f t="shared" si="201"/>
        <v>43066</v>
      </c>
      <c r="AC396" s="3"/>
      <c r="AD396" s="54"/>
      <c r="AE396" s="61">
        <v>44867</v>
      </c>
      <c r="AF396" s="23" t="s">
        <v>135</v>
      </c>
      <c r="AI396" s="1"/>
      <c r="AJ396" s="1"/>
      <c r="AK396" s="10"/>
      <c r="AL396" s="1"/>
      <c r="AM396" s="1"/>
      <c r="AN396" s="1"/>
      <c r="AO396" s="1"/>
      <c r="GG396" s="1"/>
      <c r="GH396" s="5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5"/>
      <c r="HA396" s="5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40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7"/>
      <c r="JP396" s="1"/>
      <c r="JQ396" s="1"/>
      <c r="JR396" s="1"/>
      <c r="JS396" s="1"/>
      <c r="JT396" s="1"/>
      <c r="JU396" s="1"/>
      <c r="JV396" s="1"/>
      <c r="JW396" s="1"/>
      <c r="JX396" s="1"/>
      <c r="JY396" s="3"/>
      <c r="JZ396" s="1"/>
      <c r="KA396" s="1"/>
      <c r="KB396" s="1"/>
      <c r="KC396" s="1"/>
      <c r="KD396" s="1"/>
      <c r="KE396" s="1"/>
    </row>
    <row r="397" spans="1:291" x14ac:dyDescent="0.2">
      <c r="A397" s="196">
        <f t="shared" si="193"/>
        <v>43055</v>
      </c>
      <c r="B397" s="66">
        <f t="shared" si="184"/>
        <v>107686.54809902</v>
      </c>
      <c r="C397" s="66">
        <f t="shared" si="182"/>
        <v>107038.94733292</v>
      </c>
      <c r="D397" s="77">
        <f t="shared" si="194"/>
        <v>4860.83</v>
      </c>
      <c r="E397" s="67">
        <f>VLOOKUP(A396,[1]Plan1!$DQ$117:$DS$314,3)</f>
        <v>4881.25</v>
      </c>
      <c r="F397" s="11">
        <f t="shared" si="195"/>
        <v>43034</v>
      </c>
      <c r="G397" s="73">
        <f t="shared" si="185"/>
        <v>4.2009286479880448E-3</v>
      </c>
      <c r="H397" s="11">
        <f t="shared" si="196"/>
        <v>43066</v>
      </c>
      <c r="I397" s="11">
        <f t="shared" si="186"/>
        <v>43066</v>
      </c>
      <c r="J397" s="1">
        <f t="shared" si="197"/>
        <v>21</v>
      </c>
      <c r="K397" s="1">
        <f t="shared" si="198"/>
        <v>14</v>
      </c>
      <c r="L397" s="66">
        <f t="shared" si="187"/>
        <v>1.0027986600000001</v>
      </c>
      <c r="M397" s="70">
        <f t="shared" si="183"/>
        <v>1.00159898</v>
      </c>
      <c r="N397" s="70">
        <f t="shared" si="177"/>
        <v>1.0253768475965614</v>
      </c>
      <c r="O397" s="66">
        <f t="shared" si="179"/>
        <v>1.0282465199999999</v>
      </c>
      <c r="P397" s="66">
        <f t="shared" si="188"/>
        <v>107338.51295326</v>
      </c>
      <c r="Q397" s="74">
        <f t="shared" si="189"/>
        <v>0</v>
      </c>
      <c r="R397" s="75">
        <f t="shared" si="180"/>
        <v>0</v>
      </c>
      <c r="S397" s="66">
        <f t="shared" si="181"/>
        <v>0</v>
      </c>
      <c r="T397" s="10">
        <f t="shared" si="199"/>
        <v>0.06</v>
      </c>
      <c r="U397" s="74">
        <f t="shared" si="178"/>
        <v>14</v>
      </c>
      <c r="V397" s="74">
        <v>252</v>
      </c>
      <c r="W397" s="70">
        <f t="shared" si="190"/>
        <v>1.0032424069999999</v>
      </c>
      <c r="X397" s="66">
        <f t="shared" si="191"/>
        <v>348.03514575999998</v>
      </c>
      <c r="Y397" s="66">
        <v>0</v>
      </c>
      <c r="Z397" s="67">
        <f t="shared" si="192"/>
        <v>0</v>
      </c>
      <c r="AA397" s="68" t="str">
        <f t="shared" si="200"/>
        <v>A+INCORP J=</v>
      </c>
      <c r="AB397" s="11">
        <f t="shared" si="201"/>
        <v>43066</v>
      </c>
      <c r="AC397" s="3"/>
      <c r="AD397" s="54"/>
      <c r="AE397" s="61">
        <v>44880</v>
      </c>
      <c r="AF397" s="23" t="s">
        <v>144</v>
      </c>
      <c r="AI397" s="1"/>
      <c r="AJ397" s="1"/>
      <c r="AK397" s="10"/>
      <c r="AL397" s="1"/>
      <c r="AM397" s="1"/>
      <c r="AN397" s="1"/>
      <c r="AO397" s="1"/>
      <c r="GG397" s="1"/>
      <c r="GH397" s="5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5"/>
      <c r="HA397" s="5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40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7"/>
      <c r="JP397" s="1"/>
      <c r="JQ397" s="1"/>
      <c r="JR397" s="1"/>
      <c r="JS397" s="1"/>
      <c r="JT397" s="1"/>
      <c r="JU397" s="1"/>
      <c r="JV397" s="1"/>
      <c r="JW397" s="1"/>
      <c r="JX397" s="1"/>
      <c r="JY397" s="3"/>
      <c r="JZ397" s="1"/>
      <c r="KA397" s="1"/>
      <c r="KB397" s="1"/>
      <c r="KC397" s="1"/>
      <c r="KD397" s="1"/>
      <c r="KE397" s="1"/>
    </row>
    <row r="398" spans="1:291" x14ac:dyDescent="0.2">
      <c r="A398" s="196">
        <f t="shared" si="193"/>
        <v>43056</v>
      </c>
      <c r="B398" s="66">
        <f t="shared" si="184"/>
        <v>107732.95449975001</v>
      </c>
      <c r="C398" s="66">
        <f t="shared" si="182"/>
        <v>107038.94733292</v>
      </c>
      <c r="D398" s="77">
        <f t="shared" si="194"/>
        <v>4860.83</v>
      </c>
      <c r="E398" s="67">
        <f>VLOOKUP(A397,[1]Plan1!$DQ$117:$DS$314,3)</f>
        <v>4881.25</v>
      </c>
      <c r="F398" s="11">
        <f t="shared" si="195"/>
        <v>43034</v>
      </c>
      <c r="G398" s="73">
        <f t="shared" si="185"/>
        <v>4.2009286479880448E-3</v>
      </c>
      <c r="H398" s="11">
        <f t="shared" si="196"/>
        <v>43066</v>
      </c>
      <c r="I398" s="11">
        <f t="shared" si="186"/>
        <v>43066</v>
      </c>
      <c r="J398" s="1">
        <f t="shared" si="197"/>
        <v>21</v>
      </c>
      <c r="K398" s="1">
        <f t="shared" si="198"/>
        <v>15</v>
      </c>
      <c r="L398" s="66">
        <f t="shared" si="187"/>
        <v>1.0029988599999999</v>
      </c>
      <c r="M398" s="70">
        <f t="shared" si="183"/>
        <v>1.00159898</v>
      </c>
      <c r="N398" s="70">
        <f t="shared" si="177"/>
        <v>1.0253768475965614</v>
      </c>
      <c r="O398" s="66">
        <f t="shared" si="179"/>
        <v>1.0284518</v>
      </c>
      <c r="P398" s="66">
        <f t="shared" si="188"/>
        <v>107359.94215051</v>
      </c>
      <c r="Q398" s="74">
        <f t="shared" si="189"/>
        <v>0</v>
      </c>
      <c r="R398" s="75">
        <f t="shared" si="180"/>
        <v>0</v>
      </c>
      <c r="S398" s="66">
        <f t="shared" si="181"/>
        <v>0</v>
      </c>
      <c r="T398" s="10">
        <f t="shared" si="199"/>
        <v>0.06</v>
      </c>
      <c r="U398" s="74">
        <f t="shared" si="178"/>
        <v>15</v>
      </c>
      <c r="V398" s="74">
        <v>252</v>
      </c>
      <c r="W398" s="70">
        <f t="shared" si="190"/>
        <v>1.0034744090000001</v>
      </c>
      <c r="X398" s="66">
        <f t="shared" si="191"/>
        <v>373.01234923999999</v>
      </c>
      <c r="Y398" s="66">
        <v>0</v>
      </c>
      <c r="Z398" s="67">
        <f t="shared" si="192"/>
        <v>0</v>
      </c>
      <c r="AA398" s="68" t="str">
        <f t="shared" si="200"/>
        <v>A+INCORP J=</v>
      </c>
      <c r="AB398" s="11">
        <f t="shared" si="201"/>
        <v>43066</v>
      </c>
      <c r="AC398" s="3"/>
      <c r="AD398" s="54"/>
      <c r="AE398" s="61">
        <v>44977</v>
      </c>
      <c r="AF398" s="23" t="s">
        <v>123</v>
      </c>
      <c r="AI398" s="1"/>
      <c r="AJ398" s="1"/>
      <c r="AK398" s="10"/>
      <c r="AL398" s="1"/>
      <c r="AM398" s="1"/>
      <c r="AN398" s="1"/>
      <c r="AO398" s="1"/>
      <c r="GG398" s="1"/>
      <c r="GH398" s="5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5"/>
      <c r="HA398" s="5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40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7"/>
      <c r="JP398" s="1"/>
      <c r="JQ398" s="1"/>
      <c r="JR398" s="1"/>
      <c r="JS398" s="1"/>
      <c r="JT398" s="1"/>
      <c r="JU398" s="1"/>
      <c r="JV398" s="1"/>
      <c r="JW398" s="1"/>
      <c r="JX398" s="1"/>
      <c r="JY398" s="3"/>
      <c r="JZ398" s="1"/>
      <c r="KA398" s="1"/>
      <c r="KB398" s="1"/>
      <c r="KC398" s="1"/>
      <c r="KD398" s="1"/>
      <c r="KE398" s="1"/>
    </row>
    <row r="399" spans="1:291" x14ac:dyDescent="0.2">
      <c r="A399" s="196">
        <f t="shared" si="193"/>
        <v>43057</v>
      </c>
      <c r="B399" s="66">
        <f t="shared" si="184"/>
        <v>107779.38093975</v>
      </c>
      <c r="C399" s="66">
        <f t="shared" si="182"/>
        <v>107038.94733292</v>
      </c>
      <c r="D399" s="77">
        <f t="shared" si="194"/>
        <v>4860.83</v>
      </c>
      <c r="E399" s="67">
        <f>VLOOKUP(A398,[1]Plan1!$DQ$117:$DS$314,3)</f>
        <v>4881.25</v>
      </c>
      <c r="F399" s="11">
        <f t="shared" si="195"/>
        <v>43034</v>
      </c>
      <c r="G399" s="73">
        <f t="shared" si="185"/>
        <v>4.2009286479880448E-3</v>
      </c>
      <c r="H399" s="11">
        <f t="shared" si="196"/>
        <v>43066</v>
      </c>
      <c r="I399" s="11">
        <f t="shared" si="186"/>
        <v>43066</v>
      </c>
      <c r="J399" s="1">
        <f t="shared" si="197"/>
        <v>21</v>
      </c>
      <c r="K399" s="1">
        <f t="shared" si="198"/>
        <v>16</v>
      </c>
      <c r="L399" s="66">
        <f t="shared" si="187"/>
        <v>1.0031991</v>
      </c>
      <c r="M399" s="70">
        <f t="shared" si="183"/>
        <v>1.00159898</v>
      </c>
      <c r="N399" s="70">
        <f t="shared" si="177"/>
        <v>1.0253768475965614</v>
      </c>
      <c r="O399" s="66">
        <f t="shared" si="179"/>
        <v>1.02865713</v>
      </c>
      <c r="P399" s="66">
        <f t="shared" si="188"/>
        <v>107381.37562933</v>
      </c>
      <c r="Q399" s="74">
        <f t="shared" si="189"/>
        <v>0</v>
      </c>
      <c r="R399" s="75">
        <f t="shared" si="180"/>
        <v>0</v>
      </c>
      <c r="S399" s="66">
        <f t="shared" si="181"/>
        <v>0</v>
      </c>
      <c r="T399" s="10">
        <f t="shared" si="199"/>
        <v>0.06</v>
      </c>
      <c r="U399" s="74">
        <f t="shared" si="178"/>
        <v>16</v>
      </c>
      <c r="V399" s="74">
        <v>252</v>
      </c>
      <c r="W399" s="70">
        <f t="shared" si="190"/>
        <v>1.003706465</v>
      </c>
      <c r="X399" s="66">
        <f t="shared" si="191"/>
        <v>398.00531042</v>
      </c>
      <c r="Y399" s="66">
        <v>0</v>
      </c>
      <c r="Z399" s="67">
        <f t="shared" si="192"/>
        <v>0</v>
      </c>
      <c r="AA399" s="68" t="str">
        <f t="shared" si="200"/>
        <v>A+INCORP J=</v>
      </c>
      <c r="AB399" s="11">
        <f t="shared" si="201"/>
        <v>43066</v>
      </c>
      <c r="AC399" s="3"/>
      <c r="AD399" s="54"/>
      <c r="AE399" s="61">
        <v>44978</v>
      </c>
      <c r="AF399" s="23" t="s">
        <v>123</v>
      </c>
      <c r="AI399" s="1"/>
      <c r="AJ399" s="1"/>
      <c r="AK399" s="10"/>
      <c r="AL399" s="1"/>
      <c r="AM399" s="1"/>
      <c r="AN399" s="1"/>
      <c r="AO399" s="1"/>
      <c r="GG399" s="1"/>
      <c r="GH399" s="5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5"/>
      <c r="HA399" s="5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40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7"/>
      <c r="JP399" s="1"/>
      <c r="JQ399" s="1"/>
      <c r="JR399" s="1"/>
      <c r="JS399" s="1"/>
      <c r="JT399" s="1"/>
      <c r="JU399" s="1"/>
      <c r="JV399" s="1"/>
      <c r="JW399" s="1"/>
      <c r="JX399" s="1"/>
      <c r="JY399" s="3"/>
      <c r="JZ399" s="1"/>
      <c r="KA399" s="1"/>
      <c r="KB399" s="1"/>
      <c r="KC399" s="1"/>
      <c r="KD399" s="1"/>
      <c r="KE399" s="1"/>
    </row>
    <row r="400" spans="1:291" x14ac:dyDescent="0.2">
      <c r="A400" s="196">
        <f t="shared" si="193"/>
        <v>43058</v>
      </c>
      <c r="B400" s="66">
        <f t="shared" si="184"/>
        <v>107779.38093975</v>
      </c>
      <c r="C400" s="66">
        <f t="shared" si="182"/>
        <v>107038.94733292</v>
      </c>
      <c r="D400" s="77">
        <f t="shared" si="194"/>
        <v>4860.83</v>
      </c>
      <c r="E400" s="67">
        <f>VLOOKUP(A399,[1]Plan1!$DQ$117:$DS$314,3)</f>
        <v>4881.25</v>
      </c>
      <c r="F400" s="11">
        <f t="shared" si="195"/>
        <v>43034</v>
      </c>
      <c r="G400" s="73">
        <f t="shared" si="185"/>
        <v>4.2009286479880448E-3</v>
      </c>
      <c r="H400" s="11">
        <f t="shared" si="196"/>
        <v>43066</v>
      </c>
      <c r="I400" s="11">
        <f t="shared" si="186"/>
        <v>43066</v>
      </c>
      <c r="J400" s="1">
        <f t="shared" si="197"/>
        <v>21</v>
      </c>
      <c r="K400" s="1">
        <f t="shared" si="198"/>
        <v>16</v>
      </c>
      <c r="L400" s="66">
        <f t="shared" si="187"/>
        <v>1.0031991</v>
      </c>
      <c r="M400" s="70">
        <f t="shared" si="183"/>
        <v>1.00159898</v>
      </c>
      <c r="N400" s="70">
        <f t="shared" si="177"/>
        <v>1.0253768475965614</v>
      </c>
      <c r="O400" s="66">
        <f t="shared" si="179"/>
        <v>1.02865713</v>
      </c>
      <c r="P400" s="66">
        <f t="shared" si="188"/>
        <v>107381.37562933</v>
      </c>
      <c r="Q400" s="74">
        <f t="shared" si="189"/>
        <v>0</v>
      </c>
      <c r="R400" s="75">
        <f t="shared" si="180"/>
        <v>0</v>
      </c>
      <c r="S400" s="66">
        <f t="shared" si="181"/>
        <v>0</v>
      </c>
      <c r="T400" s="10">
        <f t="shared" si="199"/>
        <v>0.06</v>
      </c>
      <c r="U400" s="74">
        <f t="shared" si="178"/>
        <v>16</v>
      </c>
      <c r="V400" s="74">
        <v>252</v>
      </c>
      <c r="W400" s="70">
        <f t="shared" si="190"/>
        <v>1.003706465</v>
      </c>
      <c r="X400" s="66">
        <f t="shared" si="191"/>
        <v>398.00531042</v>
      </c>
      <c r="Y400" s="66">
        <v>0</v>
      </c>
      <c r="Z400" s="67">
        <f t="shared" si="192"/>
        <v>0</v>
      </c>
      <c r="AA400" s="68" t="str">
        <f t="shared" si="200"/>
        <v>A+INCORP J=</v>
      </c>
      <c r="AB400" s="11">
        <f t="shared" si="201"/>
        <v>43066</v>
      </c>
      <c r="AC400" s="3"/>
      <c r="AD400" s="54"/>
      <c r="AE400" s="61">
        <v>45023</v>
      </c>
      <c r="AF400" s="23" t="s">
        <v>140</v>
      </c>
      <c r="AI400" s="1"/>
      <c r="AJ400" s="1"/>
      <c r="AK400" s="10"/>
      <c r="AL400" s="1"/>
      <c r="AM400" s="1"/>
      <c r="AN400" s="1"/>
      <c r="AO400" s="1"/>
      <c r="GG400" s="1"/>
      <c r="GH400" s="5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5"/>
      <c r="HA400" s="5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40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7"/>
      <c r="JP400" s="1"/>
      <c r="JQ400" s="1"/>
      <c r="JR400" s="1"/>
      <c r="JS400" s="1"/>
      <c r="JT400" s="1"/>
      <c r="JU400" s="1"/>
      <c r="JV400" s="1"/>
      <c r="JW400" s="1"/>
      <c r="JX400" s="1"/>
      <c r="JY400" s="3"/>
      <c r="JZ400" s="1"/>
      <c r="KA400" s="1"/>
      <c r="KB400" s="1"/>
      <c r="KC400" s="1"/>
      <c r="KD400" s="1"/>
      <c r="KE400" s="1"/>
    </row>
    <row r="401" spans="1:291" x14ac:dyDescent="0.2">
      <c r="A401" s="196">
        <f t="shared" si="193"/>
        <v>43059</v>
      </c>
      <c r="B401" s="66">
        <f t="shared" si="184"/>
        <v>107779.38093975</v>
      </c>
      <c r="C401" s="66">
        <f t="shared" si="182"/>
        <v>107038.94733292</v>
      </c>
      <c r="D401" s="77">
        <f t="shared" si="194"/>
        <v>4860.83</v>
      </c>
      <c r="E401" s="67">
        <f>VLOOKUP(A400,[1]Plan1!$DQ$117:$DS$314,3)</f>
        <v>4881.25</v>
      </c>
      <c r="F401" s="11">
        <f t="shared" si="195"/>
        <v>43034</v>
      </c>
      <c r="G401" s="73">
        <f t="shared" si="185"/>
        <v>4.2009286479880448E-3</v>
      </c>
      <c r="H401" s="11">
        <f t="shared" si="196"/>
        <v>43066</v>
      </c>
      <c r="I401" s="11">
        <f t="shared" si="186"/>
        <v>43066</v>
      </c>
      <c r="J401" s="1">
        <f t="shared" si="197"/>
        <v>21</v>
      </c>
      <c r="K401" s="1">
        <f t="shared" si="198"/>
        <v>16</v>
      </c>
      <c r="L401" s="66">
        <f t="shared" si="187"/>
        <v>1.0031991</v>
      </c>
      <c r="M401" s="70">
        <f t="shared" si="183"/>
        <v>1.00159898</v>
      </c>
      <c r="N401" s="70">
        <f t="shared" si="177"/>
        <v>1.0253768475965614</v>
      </c>
      <c r="O401" s="66">
        <f t="shared" si="179"/>
        <v>1.02865713</v>
      </c>
      <c r="P401" s="66">
        <f t="shared" si="188"/>
        <v>107381.37562933</v>
      </c>
      <c r="Q401" s="74">
        <f t="shared" si="189"/>
        <v>0</v>
      </c>
      <c r="R401" s="75">
        <f t="shared" si="180"/>
        <v>0</v>
      </c>
      <c r="S401" s="66">
        <f t="shared" si="181"/>
        <v>0</v>
      </c>
      <c r="T401" s="10">
        <f t="shared" si="199"/>
        <v>0.06</v>
      </c>
      <c r="U401" s="74">
        <f t="shared" si="178"/>
        <v>16</v>
      </c>
      <c r="V401" s="74">
        <v>252</v>
      </c>
      <c r="W401" s="70">
        <f t="shared" si="190"/>
        <v>1.003706465</v>
      </c>
      <c r="X401" s="66">
        <f t="shared" si="191"/>
        <v>398.00531042</v>
      </c>
      <c r="Y401" s="66">
        <v>0</v>
      </c>
      <c r="Z401" s="67">
        <f t="shared" si="192"/>
        <v>0</v>
      </c>
      <c r="AA401" s="68" t="str">
        <f t="shared" si="200"/>
        <v>A+INCORP J=</v>
      </c>
      <c r="AB401" s="11">
        <f t="shared" si="201"/>
        <v>43066</v>
      </c>
      <c r="AC401" s="3"/>
      <c r="AD401" s="54"/>
      <c r="AE401" s="61">
        <v>45037</v>
      </c>
      <c r="AF401" s="23" t="s">
        <v>125</v>
      </c>
      <c r="AI401" s="1"/>
      <c r="AJ401" s="1"/>
      <c r="AK401" s="10"/>
      <c r="AL401" s="1"/>
      <c r="AM401" s="1"/>
      <c r="AN401" s="1"/>
      <c r="AO401" s="1"/>
      <c r="GG401" s="1"/>
      <c r="GH401" s="5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5"/>
      <c r="HA401" s="5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40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7"/>
      <c r="JP401" s="1"/>
      <c r="JQ401" s="1"/>
      <c r="JR401" s="1"/>
      <c r="JS401" s="1"/>
      <c r="JT401" s="1"/>
      <c r="JU401" s="1"/>
      <c r="JV401" s="1"/>
      <c r="JW401" s="1"/>
      <c r="JX401" s="1"/>
      <c r="JY401" s="3"/>
      <c r="JZ401" s="1"/>
      <c r="KA401" s="1"/>
      <c r="KB401" s="1"/>
      <c r="KC401" s="1"/>
      <c r="KD401" s="1"/>
      <c r="KE401" s="1"/>
    </row>
    <row r="402" spans="1:291" x14ac:dyDescent="0.2">
      <c r="A402" s="196">
        <f t="shared" si="193"/>
        <v>43060</v>
      </c>
      <c r="B402" s="66">
        <f t="shared" si="184"/>
        <v>107825.82850005</v>
      </c>
      <c r="C402" s="66">
        <f t="shared" si="182"/>
        <v>107038.94733292</v>
      </c>
      <c r="D402" s="77">
        <f t="shared" si="194"/>
        <v>4860.83</v>
      </c>
      <c r="E402" s="67">
        <f>VLOOKUP(A401,[1]Plan1!$DQ$117:$DS$314,3)</f>
        <v>4881.25</v>
      </c>
      <c r="F402" s="11">
        <f t="shared" si="195"/>
        <v>43034</v>
      </c>
      <c r="G402" s="73">
        <f t="shared" si="185"/>
        <v>4.2009286479880448E-3</v>
      </c>
      <c r="H402" s="11">
        <f t="shared" si="196"/>
        <v>43066</v>
      </c>
      <c r="I402" s="11">
        <f t="shared" si="186"/>
        <v>43066</v>
      </c>
      <c r="J402" s="1">
        <f t="shared" si="197"/>
        <v>21</v>
      </c>
      <c r="K402" s="1">
        <f t="shared" si="198"/>
        <v>17</v>
      </c>
      <c r="L402" s="66">
        <f t="shared" si="187"/>
        <v>1.00339939</v>
      </c>
      <c r="M402" s="70">
        <f t="shared" si="183"/>
        <v>1.00159898</v>
      </c>
      <c r="N402" s="70">
        <f t="shared" si="177"/>
        <v>1.0253768475965614</v>
      </c>
      <c r="O402" s="66">
        <f t="shared" si="179"/>
        <v>1.0288625</v>
      </c>
      <c r="P402" s="66">
        <f t="shared" si="188"/>
        <v>107402.81446009</v>
      </c>
      <c r="Q402" s="74">
        <f t="shared" si="189"/>
        <v>0</v>
      </c>
      <c r="R402" s="75">
        <f t="shared" si="180"/>
        <v>0</v>
      </c>
      <c r="S402" s="66">
        <f t="shared" si="181"/>
        <v>0</v>
      </c>
      <c r="T402" s="10">
        <f t="shared" si="199"/>
        <v>0.06</v>
      </c>
      <c r="U402" s="74">
        <f t="shared" si="178"/>
        <v>17</v>
      </c>
      <c r="V402" s="74">
        <v>252</v>
      </c>
      <c r="W402" s="70">
        <f t="shared" si="190"/>
        <v>1.0039385750000001</v>
      </c>
      <c r="X402" s="66">
        <f t="shared" si="191"/>
        <v>423.01403995999999</v>
      </c>
      <c r="Y402" s="66">
        <v>0</v>
      </c>
      <c r="Z402" s="67">
        <f t="shared" si="192"/>
        <v>0</v>
      </c>
      <c r="AA402" s="68" t="str">
        <f t="shared" si="200"/>
        <v>A+INCORP J=</v>
      </c>
      <c r="AB402" s="11">
        <f t="shared" si="201"/>
        <v>43066</v>
      </c>
      <c r="AC402" s="3"/>
      <c r="AD402" s="54"/>
      <c r="AE402" s="61">
        <v>45047</v>
      </c>
      <c r="AF402" s="23" t="s">
        <v>142</v>
      </c>
      <c r="AI402" s="1"/>
      <c r="AJ402" s="1"/>
      <c r="AK402" s="10"/>
      <c r="AL402" s="1"/>
      <c r="AM402" s="1"/>
      <c r="AN402" s="1"/>
      <c r="AO402" s="1"/>
      <c r="GG402" s="1"/>
      <c r="GH402" s="5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5"/>
      <c r="HA402" s="5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40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7"/>
      <c r="JP402" s="1"/>
      <c r="JQ402" s="1"/>
      <c r="JR402" s="1"/>
      <c r="JS402" s="1"/>
      <c r="JT402" s="1"/>
      <c r="JU402" s="1"/>
      <c r="JV402" s="1"/>
      <c r="JW402" s="1"/>
      <c r="JX402" s="1"/>
      <c r="JY402" s="3"/>
      <c r="JZ402" s="1"/>
      <c r="KA402" s="1"/>
      <c r="KB402" s="1"/>
      <c r="KC402" s="1"/>
      <c r="KD402" s="1"/>
      <c r="KE402" s="1"/>
    </row>
    <row r="403" spans="1:291" x14ac:dyDescent="0.2">
      <c r="A403" s="196">
        <f t="shared" si="193"/>
        <v>43061</v>
      </c>
      <c r="B403" s="66">
        <f t="shared" si="184"/>
        <v>107872.29493073</v>
      </c>
      <c r="C403" s="66">
        <f t="shared" si="182"/>
        <v>107038.94733292</v>
      </c>
      <c r="D403" s="77">
        <f t="shared" si="194"/>
        <v>4860.83</v>
      </c>
      <c r="E403" s="67">
        <f>VLOOKUP(A402,[1]Plan1!$DQ$117:$DS$314,3)</f>
        <v>4881.25</v>
      </c>
      <c r="F403" s="11">
        <f t="shared" si="195"/>
        <v>43034</v>
      </c>
      <c r="G403" s="73">
        <f t="shared" si="185"/>
        <v>4.2009286479880448E-3</v>
      </c>
      <c r="H403" s="11">
        <f t="shared" si="196"/>
        <v>43066</v>
      </c>
      <c r="I403" s="11">
        <f t="shared" si="186"/>
        <v>43066</v>
      </c>
      <c r="J403" s="1">
        <f t="shared" si="197"/>
        <v>21</v>
      </c>
      <c r="K403" s="1">
        <f t="shared" si="198"/>
        <v>18</v>
      </c>
      <c r="L403" s="66">
        <f t="shared" si="187"/>
        <v>1.00359971</v>
      </c>
      <c r="M403" s="70">
        <f t="shared" si="183"/>
        <v>1.00159898</v>
      </c>
      <c r="N403" s="70">
        <f t="shared" si="177"/>
        <v>1.0253768475965614</v>
      </c>
      <c r="O403" s="66">
        <f t="shared" si="179"/>
        <v>1.0290679</v>
      </c>
      <c r="P403" s="66">
        <f t="shared" si="188"/>
        <v>107424.25650202</v>
      </c>
      <c r="Q403" s="74">
        <f t="shared" si="189"/>
        <v>0</v>
      </c>
      <c r="R403" s="75">
        <f t="shared" si="180"/>
        <v>0</v>
      </c>
      <c r="S403" s="66">
        <f t="shared" si="181"/>
        <v>0</v>
      </c>
      <c r="T403" s="10">
        <f t="shared" si="199"/>
        <v>0.06</v>
      </c>
      <c r="U403" s="74">
        <f t="shared" si="178"/>
        <v>18</v>
      </c>
      <c r="V403" s="74">
        <v>252</v>
      </c>
      <c r="W403" s="70">
        <f t="shared" si="190"/>
        <v>1.004170738</v>
      </c>
      <c r="X403" s="66">
        <f t="shared" si="191"/>
        <v>448.03842871000001</v>
      </c>
      <c r="Y403" s="66">
        <v>0</v>
      </c>
      <c r="Z403" s="67">
        <f t="shared" si="192"/>
        <v>0</v>
      </c>
      <c r="AA403" s="68" t="str">
        <f t="shared" si="200"/>
        <v>A+INCORP J=</v>
      </c>
      <c r="AB403" s="11">
        <f t="shared" si="201"/>
        <v>43066</v>
      </c>
      <c r="AC403" s="3"/>
      <c r="AD403" s="54"/>
      <c r="AE403" s="61">
        <v>45085</v>
      </c>
      <c r="AF403" s="23" t="s">
        <v>141</v>
      </c>
      <c r="AI403" s="1"/>
      <c r="AJ403" s="1"/>
      <c r="AK403" s="10"/>
      <c r="AL403" s="1"/>
      <c r="AM403" s="1"/>
      <c r="AN403" s="1"/>
      <c r="AO403" s="1"/>
      <c r="GG403" s="1"/>
      <c r="GH403" s="5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5"/>
      <c r="HA403" s="5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40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7"/>
      <c r="JP403" s="1"/>
      <c r="JQ403" s="1"/>
      <c r="JR403" s="1"/>
      <c r="JS403" s="1"/>
      <c r="JT403" s="1"/>
      <c r="JU403" s="1"/>
      <c r="JV403" s="1"/>
      <c r="JW403" s="1"/>
      <c r="JX403" s="1"/>
      <c r="JY403" s="3"/>
      <c r="JZ403" s="1"/>
      <c r="KA403" s="1"/>
      <c r="KB403" s="1"/>
      <c r="KC403" s="1"/>
      <c r="KD403" s="1"/>
      <c r="KE403" s="1"/>
    </row>
    <row r="404" spans="1:291" x14ac:dyDescent="0.2">
      <c r="A404" s="196">
        <f t="shared" si="193"/>
        <v>43062</v>
      </c>
      <c r="B404" s="66">
        <f t="shared" si="184"/>
        <v>107918.78249509001</v>
      </c>
      <c r="C404" s="66">
        <f t="shared" si="182"/>
        <v>107038.94733292</v>
      </c>
      <c r="D404" s="77">
        <f t="shared" si="194"/>
        <v>4860.83</v>
      </c>
      <c r="E404" s="67">
        <f>VLOOKUP(A403,[1]Plan1!$DQ$117:$DS$314,3)</f>
        <v>4881.25</v>
      </c>
      <c r="F404" s="11">
        <f t="shared" si="195"/>
        <v>43034</v>
      </c>
      <c r="G404" s="73">
        <f t="shared" si="185"/>
        <v>4.2009286479880448E-3</v>
      </c>
      <c r="H404" s="11">
        <f t="shared" si="196"/>
        <v>43066</v>
      </c>
      <c r="I404" s="11">
        <f t="shared" si="186"/>
        <v>43066</v>
      </c>
      <c r="J404" s="1">
        <f t="shared" si="197"/>
        <v>21</v>
      </c>
      <c r="K404" s="1">
        <f t="shared" si="198"/>
        <v>19</v>
      </c>
      <c r="L404" s="66">
        <f t="shared" si="187"/>
        <v>1.00380008</v>
      </c>
      <c r="M404" s="70">
        <f t="shared" si="183"/>
        <v>1.00159898</v>
      </c>
      <c r="N404" s="70">
        <f t="shared" si="177"/>
        <v>1.0253768475965614</v>
      </c>
      <c r="O404" s="66">
        <f t="shared" si="179"/>
        <v>1.0292733599999999</v>
      </c>
      <c r="P404" s="66">
        <f t="shared" si="188"/>
        <v>107445.70389590001</v>
      </c>
      <c r="Q404" s="74">
        <f t="shared" si="189"/>
        <v>0</v>
      </c>
      <c r="R404" s="75">
        <f t="shared" si="180"/>
        <v>0</v>
      </c>
      <c r="S404" s="66">
        <f t="shared" si="181"/>
        <v>0</v>
      </c>
      <c r="T404" s="10">
        <f t="shared" si="199"/>
        <v>0.06</v>
      </c>
      <c r="U404" s="74">
        <f t="shared" si="178"/>
        <v>19</v>
      </c>
      <c r="V404" s="74">
        <v>252</v>
      </c>
      <c r="W404" s="70">
        <f t="shared" si="190"/>
        <v>1.004402955</v>
      </c>
      <c r="X404" s="66">
        <f t="shared" si="191"/>
        <v>473.07859918999998</v>
      </c>
      <c r="Y404" s="66">
        <v>0</v>
      </c>
      <c r="Z404" s="67">
        <f t="shared" si="192"/>
        <v>0</v>
      </c>
      <c r="AA404" s="68" t="str">
        <f t="shared" si="200"/>
        <v>A+INCORP J=</v>
      </c>
      <c r="AB404" s="11">
        <f t="shared" si="201"/>
        <v>43066</v>
      </c>
      <c r="AC404" s="3"/>
      <c r="AD404" s="54"/>
      <c r="AE404" s="61">
        <v>45176</v>
      </c>
      <c r="AF404" s="23" t="s">
        <v>143</v>
      </c>
      <c r="AI404" s="1"/>
      <c r="AJ404" s="1"/>
      <c r="AK404" s="10"/>
      <c r="AL404" s="1"/>
      <c r="AM404" s="1"/>
      <c r="AN404" s="1"/>
      <c r="AO404" s="1"/>
      <c r="GG404" s="1"/>
      <c r="GH404" s="5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5"/>
      <c r="HA404" s="5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40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7"/>
      <c r="JP404" s="1"/>
      <c r="JQ404" s="1"/>
      <c r="JR404" s="1"/>
      <c r="JS404" s="1"/>
      <c r="JT404" s="1"/>
      <c r="JU404" s="1"/>
      <c r="JV404" s="1"/>
      <c r="JW404" s="1"/>
      <c r="JX404" s="1"/>
      <c r="JY404" s="3"/>
      <c r="JZ404" s="1"/>
      <c r="KA404" s="1"/>
      <c r="KB404" s="1"/>
      <c r="KC404" s="1"/>
      <c r="KD404" s="1"/>
      <c r="KE404" s="1"/>
    </row>
    <row r="405" spans="1:291" x14ac:dyDescent="0.2">
      <c r="A405" s="196">
        <f t="shared" si="193"/>
        <v>43063</v>
      </c>
      <c r="B405" s="66">
        <f t="shared" si="184"/>
        <v>107965.28904962</v>
      </c>
      <c r="C405" s="66">
        <f t="shared" si="182"/>
        <v>107038.94733292</v>
      </c>
      <c r="D405" s="77">
        <f t="shared" si="194"/>
        <v>4860.83</v>
      </c>
      <c r="E405" s="67">
        <f>VLOOKUP(A404,[1]Plan1!$DQ$117:$DS$314,3)</f>
        <v>4881.25</v>
      </c>
      <c r="F405" s="11">
        <f t="shared" si="195"/>
        <v>43034</v>
      </c>
      <c r="G405" s="73">
        <f t="shared" si="185"/>
        <v>4.2009286479880448E-3</v>
      </c>
      <c r="H405" s="11">
        <f t="shared" si="196"/>
        <v>43066</v>
      </c>
      <c r="I405" s="11">
        <f t="shared" si="186"/>
        <v>43066</v>
      </c>
      <c r="J405" s="1">
        <f t="shared" si="197"/>
        <v>21</v>
      </c>
      <c r="K405" s="1">
        <f t="shared" si="198"/>
        <v>20</v>
      </c>
      <c r="L405" s="66">
        <f t="shared" si="187"/>
        <v>1.00400048</v>
      </c>
      <c r="M405" s="70">
        <f t="shared" si="183"/>
        <v>1.00159898</v>
      </c>
      <c r="N405" s="70">
        <f t="shared" si="177"/>
        <v>1.0253768475965614</v>
      </c>
      <c r="O405" s="66">
        <f t="shared" si="179"/>
        <v>1.0294788399999999</v>
      </c>
      <c r="P405" s="66">
        <f t="shared" si="188"/>
        <v>107467.15450094</v>
      </c>
      <c r="Q405" s="74">
        <f t="shared" si="189"/>
        <v>0</v>
      </c>
      <c r="R405" s="75">
        <f t="shared" si="180"/>
        <v>0</v>
      </c>
      <c r="S405" s="66">
        <f t="shared" si="181"/>
        <v>0</v>
      </c>
      <c r="T405" s="10">
        <f t="shared" si="199"/>
        <v>0.06</v>
      </c>
      <c r="U405" s="74">
        <f t="shared" si="178"/>
        <v>20</v>
      </c>
      <c r="V405" s="74">
        <v>252</v>
      </c>
      <c r="W405" s="70">
        <f t="shared" si="190"/>
        <v>1.004635226</v>
      </c>
      <c r="X405" s="66">
        <f t="shared" si="191"/>
        <v>498.13454868000002</v>
      </c>
      <c r="Y405" s="66">
        <v>0</v>
      </c>
      <c r="Z405" s="67">
        <f t="shared" si="192"/>
        <v>0</v>
      </c>
      <c r="AA405" s="68" t="str">
        <f t="shared" si="200"/>
        <v>A+INCORP J=</v>
      </c>
      <c r="AB405" s="11">
        <f t="shared" si="201"/>
        <v>43066</v>
      </c>
      <c r="AC405" s="3"/>
      <c r="AD405" s="54"/>
      <c r="AE405" s="61">
        <v>45211</v>
      </c>
      <c r="AF405" s="47" t="s">
        <v>129</v>
      </c>
      <c r="AI405" s="1"/>
      <c r="AJ405" s="1"/>
      <c r="AK405" s="10"/>
      <c r="AL405" s="1"/>
      <c r="AM405" s="1"/>
      <c r="AN405" s="1"/>
      <c r="AO405" s="1"/>
      <c r="GG405" s="1"/>
      <c r="GH405" s="5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5"/>
      <c r="HA405" s="5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40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7"/>
      <c r="JP405" s="1"/>
      <c r="JQ405" s="1"/>
      <c r="JR405" s="1"/>
      <c r="JS405" s="1"/>
      <c r="JT405" s="1"/>
      <c r="JU405" s="1"/>
      <c r="JV405" s="1"/>
      <c r="JW405" s="1"/>
      <c r="JX405" s="1"/>
      <c r="JY405" s="3"/>
      <c r="JZ405" s="1"/>
      <c r="KA405" s="1"/>
      <c r="KB405" s="1"/>
      <c r="KC405" s="1"/>
      <c r="KD405" s="1"/>
      <c r="KE405" s="1"/>
    </row>
    <row r="406" spans="1:291" x14ac:dyDescent="0.2">
      <c r="A406" s="196">
        <f t="shared" si="193"/>
        <v>43064</v>
      </c>
      <c r="B406" s="66">
        <f t="shared" si="184"/>
        <v>108011.81567565999</v>
      </c>
      <c r="C406" s="66">
        <f t="shared" si="182"/>
        <v>107038.94733292</v>
      </c>
      <c r="D406" s="77">
        <f t="shared" si="194"/>
        <v>4860.83</v>
      </c>
      <c r="E406" s="67">
        <f>VLOOKUP(A405,[1]Plan1!$DQ$117:$DS$314,3)</f>
        <v>4881.25</v>
      </c>
      <c r="F406" s="11">
        <f t="shared" si="195"/>
        <v>43034</v>
      </c>
      <c r="G406" s="73">
        <f t="shared" si="185"/>
        <v>4.2009286479880448E-3</v>
      </c>
      <c r="H406" s="11">
        <f t="shared" si="196"/>
        <v>43095</v>
      </c>
      <c r="I406" s="11">
        <f t="shared" si="186"/>
        <v>43066</v>
      </c>
      <c r="J406" s="1">
        <f t="shared" si="197"/>
        <v>21</v>
      </c>
      <c r="K406" s="1">
        <f t="shared" si="198"/>
        <v>21</v>
      </c>
      <c r="L406" s="66">
        <f t="shared" si="187"/>
        <v>1.0042009199999999</v>
      </c>
      <c r="M406" s="70">
        <f t="shared" si="183"/>
        <v>1.00159898</v>
      </c>
      <c r="N406" s="70">
        <f t="shared" si="177"/>
        <v>1.0253768475965614</v>
      </c>
      <c r="O406" s="66">
        <f t="shared" si="179"/>
        <v>1.02968437</v>
      </c>
      <c r="P406" s="66">
        <f t="shared" si="188"/>
        <v>107488.60938754999</v>
      </c>
      <c r="Q406" s="74">
        <f t="shared" si="189"/>
        <v>0</v>
      </c>
      <c r="R406" s="75">
        <f t="shared" si="180"/>
        <v>0</v>
      </c>
      <c r="S406" s="66">
        <f t="shared" si="181"/>
        <v>0</v>
      </c>
      <c r="T406" s="10">
        <f t="shared" si="199"/>
        <v>0.06</v>
      </c>
      <c r="U406" s="74">
        <f t="shared" si="178"/>
        <v>21</v>
      </c>
      <c r="V406" s="74">
        <v>252</v>
      </c>
      <c r="W406" s="70">
        <f t="shared" si="190"/>
        <v>1.004867551</v>
      </c>
      <c r="X406" s="66">
        <f t="shared" si="191"/>
        <v>523.20628810999995</v>
      </c>
      <c r="Y406" s="66">
        <v>0</v>
      </c>
      <c r="Z406" s="67">
        <f t="shared" si="192"/>
        <v>0</v>
      </c>
      <c r="AA406" s="68" t="str">
        <f t="shared" si="200"/>
        <v>A+INCORP J=</v>
      </c>
      <c r="AB406" s="11">
        <f t="shared" si="201"/>
        <v>43066</v>
      </c>
      <c r="AC406" s="3"/>
      <c r="AD406" s="54"/>
      <c r="AE406" s="61">
        <v>45232</v>
      </c>
      <c r="AF406" s="23" t="s">
        <v>135</v>
      </c>
      <c r="AI406" s="1"/>
      <c r="AJ406" s="1"/>
      <c r="AK406" s="10"/>
      <c r="AL406" s="1"/>
      <c r="AM406" s="1"/>
      <c r="AN406" s="1"/>
      <c r="AO406" s="1"/>
      <c r="GG406" s="1"/>
      <c r="GH406" s="5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5"/>
      <c r="HA406" s="5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40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7"/>
      <c r="JP406" s="1"/>
      <c r="JQ406" s="1"/>
      <c r="JR406" s="1"/>
      <c r="JS406" s="1"/>
      <c r="JT406" s="1"/>
      <c r="JU406" s="1"/>
      <c r="JV406" s="1"/>
      <c r="JW406" s="1"/>
      <c r="JX406" s="1"/>
      <c r="JY406" s="3"/>
      <c r="JZ406" s="1"/>
      <c r="KA406" s="1"/>
      <c r="KB406" s="1"/>
      <c r="KC406" s="1"/>
      <c r="KD406" s="1"/>
      <c r="KE406" s="1"/>
    </row>
    <row r="407" spans="1:291" x14ac:dyDescent="0.2">
      <c r="A407" s="196">
        <f t="shared" si="193"/>
        <v>43065</v>
      </c>
      <c r="B407" s="66">
        <f t="shared" si="184"/>
        <v>108011.81567565999</v>
      </c>
      <c r="C407" s="66">
        <f t="shared" si="182"/>
        <v>107038.94733292</v>
      </c>
      <c r="D407" s="77">
        <f t="shared" si="194"/>
        <v>4860.83</v>
      </c>
      <c r="E407" s="67">
        <f>VLOOKUP(A406,[1]Plan1!$DQ$117:$DS$314,3)</f>
        <v>4881.25</v>
      </c>
      <c r="F407" s="11">
        <f t="shared" si="195"/>
        <v>43034</v>
      </c>
      <c r="G407" s="73">
        <f t="shared" si="185"/>
        <v>4.2009286479880448E-3</v>
      </c>
      <c r="H407" s="11">
        <f t="shared" si="196"/>
        <v>43095</v>
      </c>
      <c r="I407" s="11">
        <f t="shared" si="186"/>
        <v>43066</v>
      </c>
      <c r="J407" s="1">
        <f t="shared" si="197"/>
        <v>21</v>
      </c>
      <c r="K407" s="1">
        <f t="shared" si="198"/>
        <v>21</v>
      </c>
      <c r="L407" s="66">
        <f t="shared" si="187"/>
        <v>1.0042009199999999</v>
      </c>
      <c r="M407" s="70">
        <f t="shared" si="183"/>
        <v>1.00159898</v>
      </c>
      <c r="N407" s="70">
        <f t="shared" si="177"/>
        <v>1.0253768475965614</v>
      </c>
      <c r="O407" s="66">
        <f t="shared" si="179"/>
        <v>1.02968437</v>
      </c>
      <c r="P407" s="66">
        <f t="shared" si="188"/>
        <v>107488.60938754999</v>
      </c>
      <c r="Q407" s="74">
        <f t="shared" si="189"/>
        <v>0</v>
      </c>
      <c r="R407" s="75">
        <f t="shared" si="180"/>
        <v>0</v>
      </c>
      <c r="S407" s="66">
        <f t="shared" si="181"/>
        <v>0</v>
      </c>
      <c r="T407" s="10">
        <f t="shared" si="199"/>
        <v>0.06</v>
      </c>
      <c r="U407" s="74">
        <f t="shared" si="178"/>
        <v>21</v>
      </c>
      <c r="V407" s="74">
        <v>252</v>
      </c>
      <c r="W407" s="70">
        <f t="shared" si="190"/>
        <v>1.004867551</v>
      </c>
      <c r="X407" s="66">
        <f t="shared" si="191"/>
        <v>523.20628810999995</v>
      </c>
      <c r="Y407" s="66">
        <v>0</v>
      </c>
      <c r="Z407" s="67">
        <f t="shared" si="192"/>
        <v>0</v>
      </c>
      <c r="AA407" s="68" t="str">
        <f t="shared" si="200"/>
        <v>A+INCORP J=</v>
      </c>
      <c r="AB407" s="11">
        <f t="shared" si="201"/>
        <v>43066</v>
      </c>
      <c r="AC407" s="3"/>
      <c r="AD407" s="54"/>
      <c r="AE407" s="61">
        <v>45245</v>
      </c>
      <c r="AF407" s="23" t="s">
        <v>144</v>
      </c>
      <c r="AI407" s="1"/>
      <c r="AJ407" s="1"/>
      <c r="AK407" s="10"/>
      <c r="AL407" s="1"/>
      <c r="AM407" s="1"/>
      <c r="AN407" s="1"/>
      <c r="AO407" s="1"/>
      <c r="GG407" s="1"/>
      <c r="GH407" s="5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5"/>
      <c r="HA407" s="5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40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7"/>
      <c r="JP407" s="1"/>
      <c r="JQ407" s="1"/>
      <c r="JR407" s="1"/>
      <c r="JS407" s="1"/>
      <c r="JT407" s="1"/>
      <c r="JU407" s="1"/>
      <c r="JV407" s="1"/>
      <c r="JW407" s="1"/>
      <c r="JX407" s="1"/>
      <c r="JY407" s="3"/>
      <c r="JZ407" s="1"/>
      <c r="KA407" s="1"/>
      <c r="KB407" s="1"/>
      <c r="KC407" s="1"/>
      <c r="KD407" s="1"/>
      <c r="KE407" s="1"/>
    </row>
    <row r="408" spans="1:291" x14ac:dyDescent="0.2">
      <c r="A408" s="196">
        <f t="shared" si="193"/>
        <v>43066</v>
      </c>
      <c r="B408" s="66">
        <f t="shared" si="184"/>
        <v>108011.81567565999</v>
      </c>
      <c r="C408" s="66">
        <f t="shared" si="182"/>
        <v>107038.94733292</v>
      </c>
      <c r="D408" s="77">
        <f t="shared" si="194"/>
        <v>4860.83</v>
      </c>
      <c r="E408" s="67">
        <f>VLOOKUP(A407,[1]Plan1!$DQ$117:$DS$314,3)</f>
        <v>4881.25</v>
      </c>
      <c r="F408" s="11">
        <f t="shared" si="195"/>
        <v>43034</v>
      </c>
      <c r="G408" s="73">
        <f t="shared" si="185"/>
        <v>4.2009286479880448E-3</v>
      </c>
      <c r="H408" s="11">
        <f t="shared" si="196"/>
        <v>43095</v>
      </c>
      <c r="I408" s="11">
        <f t="shared" si="186"/>
        <v>43066</v>
      </c>
      <c r="J408" s="1">
        <f t="shared" si="197"/>
        <v>21</v>
      </c>
      <c r="K408" s="1">
        <f t="shared" si="198"/>
        <v>21</v>
      </c>
      <c r="L408" s="66">
        <f t="shared" si="187"/>
        <v>1.0042009199999999</v>
      </c>
      <c r="M408" s="70">
        <f t="shared" si="183"/>
        <v>1.00159898</v>
      </c>
      <c r="N408" s="70">
        <f t="shared" si="177"/>
        <v>1.0253768475965614</v>
      </c>
      <c r="O408" s="66">
        <f t="shared" si="179"/>
        <v>1.02968437</v>
      </c>
      <c r="P408" s="66">
        <f t="shared" si="188"/>
        <v>107488.60938754999</v>
      </c>
      <c r="Q408" s="74">
        <f t="shared" si="189"/>
        <v>13</v>
      </c>
      <c r="R408" s="75">
        <f t="shared" si="180"/>
        <v>2.9084833862547968E-2</v>
      </c>
      <c r="S408" s="66">
        <f t="shared" si="181"/>
        <v>3113.21</v>
      </c>
      <c r="T408" s="10">
        <f t="shared" si="199"/>
        <v>0.06</v>
      </c>
      <c r="U408" s="74">
        <f t="shared" si="178"/>
        <v>21</v>
      </c>
      <c r="V408" s="74">
        <v>252</v>
      </c>
      <c r="W408" s="70">
        <f t="shared" si="190"/>
        <v>1.004867551</v>
      </c>
      <c r="X408" s="66">
        <f t="shared" si="191"/>
        <v>523.20628810999995</v>
      </c>
      <c r="Y408" s="66">
        <v>0</v>
      </c>
      <c r="Z408" s="67">
        <f t="shared" si="192"/>
        <v>3636.4162881100001</v>
      </c>
      <c r="AA408" s="68" t="str">
        <f t="shared" si="200"/>
        <v>A+INCORP J=</v>
      </c>
      <c r="AB408" s="11">
        <f t="shared" si="201"/>
        <v>43066</v>
      </c>
      <c r="AC408" s="3"/>
      <c r="AD408" s="54"/>
      <c r="AE408" s="61">
        <v>45285</v>
      </c>
      <c r="AF408" s="23" t="s">
        <v>137</v>
      </c>
      <c r="AI408" s="1"/>
      <c r="AJ408" s="1"/>
      <c r="AK408" s="10"/>
      <c r="AL408" s="1"/>
      <c r="AM408" s="1"/>
      <c r="AN408" s="1"/>
      <c r="AO408" s="1"/>
      <c r="GG408" s="1"/>
      <c r="GH408" s="5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5"/>
      <c r="HA408" s="5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40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7"/>
      <c r="JP408" s="1"/>
      <c r="JQ408" s="1"/>
      <c r="JR408" s="1"/>
      <c r="JS408" s="1"/>
      <c r="JT408" s="1"/>
      <c r="JU408" s="1"/>
      <c r="JV408" s="1"/>
      <c r="JW408" s="1"/>
      <c r="JX408" s="1"/>
      <c r="JY408" s="3"/>
      <c r="JZ408" s="1"/>
      <c r="KA408" s="1"/>
      <c r="KB408" s="1"/>
      <c r="KC408" s="1"/>
      <c r="KD408" s="1"/>
      <c r="KE408" s="1"/>
    </row>
    <row r="409" spans="1:291" x14ac:dyDescent="0.2">
      <c r="A409" s="196">
        <f t="shared" si="193"/>
        <v>43067</v>
      </c>
      <c r="B409" s="66">
        <f t="shared" si="184"/>
        <v>104937.53515696</v>
      </c>
      <c r="C409" s="66">
        <f t="shared" si="182"/>
        <v>104898.60567566</v>
      </c>
      <c r="D409" s="77">
        <f t="shared" si="194"/>
        <v>4881.25</v>
      </c>
      <c r="E409" s="67">
        <f>VLOOKUP(A408,[1]Plan1!$DQ$117:$DS$314,3)</f>
        <v>4894.92</v>
      </c>
      <c r="F409" s="11">
        <f t="shared" si="195"/>
        <v>43067</v>
      </c>
      <c r="G409" s="73">
        <f t="shared" si="185"/>
        <v>2.8005121638925434E-3</v>
      </c>
      <c r="H409" s="11">
        <f t="shared" si="196"/>
        <v>43095</v>
      </c>
      <c r="I409" s="11">
        <f t="shared" si="186"/>
        <v>43095</v>
      </c>
      <c r="J409" s="1">
        <f t="shared" si="197"/>
        <v>20</v>
      </c>
      <c r="K409" s="1">
        <f t="shared" si="198"/>
        <v>1</v>
      </c>
      <c r="L409" s="66">
        <f t="shared" si="187"/>
        <v>1.00013983</v>
      </c>
      <c r="M409" s="70">
        <f t="shared" si="183"/>
        <v>1.0042009199999999</v>
      </c>
      <c r="N409" s="70">
        <f t="shared" si="177"/>
        <v>1.0296843737031667</v>
      </c>
      <c r="O409" s="66">
        <f t="shared" si="179"/>
        <v>1.0298283500000001</v>
      </c>
      <c r="P409" s="66">
        <f t="shared" si="188"/>
        <v>104913.27364769</v>
      </c>
      <c r="Q409" s="74">
        <f t="shared" si="189"/>
        <v>0</v>
      </c>
      <c r="R409" s="75">
        <f t="shared" si="180"/>
        <v>0</v>
      </c>
      <c r="S409" s="66">
        <f t="shared" si="181"/>
        <v>0</v>
      </c>
      <c r="T409" s="10">
        <f t="shared" si="199"/>
        <v>0.06</v>
      </c>
      <c r="U409" s="74">
        <f t="shared" si="178"/>
        <v>1</v>
      </c>
      <c r="V409" s="74">
        <v>252</v>
      </c>
      <c r="W409" s="70">
        <f t="shared" si="190"/>
        <v>1.0002312529999999</v>
      </c>
      <c r="X409" s="66">
        <f t="shared" si="191"/>
        <v>24.261509270000001</v>
      </c>
      <c r="Y409" s="66">
        <v>0</v>
      </c>
      <c r="Z409" s="67">
        <f t="shared" si="192"/>
        <v>0</v>
      </c>
      <c r="AA409" s="68" t="str">
        <f t="shared" si="200"/>
        <v>A+INCORP J=</v>
      </c>
      <c r="AB409" s="11">
        <f t="shared" si="201"/>
        <v>43095</v>
      </c>
      <c r="AC409" s="3"/>
      <c r="AD409" s="54"/>
      <c r="AE409" s="61">
        <v>45292</v>
      </c>
      <c r="AF409" s="23" t="s">
        <v>139</v>
      </c>
      <c r="AI409" s="1"/>
      <c r="AJ409" s="1"/>
      <c r="AK409" s="10"/>
      <c r="AL409" s="1"/>
      <c r="AM409" s="1"/>
      <c r="AN409" s="1"/>
      <c r="AO409" s="1"/>
      <c r="GG409" s="1"/>
      <c r="GH409" s="5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5"/>
      <c r="HA409" s="5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40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7"/>
      <c r="JP409" s="1"/>
      <c r="JQ409" s="1"/>
      <c r="JR409" s="1"/>
      <c r="JS409" s="1"/>
      <c r="JT409" s="1"/>
      <c r="JU409" s="1"/>
      <c r="JV409" s="1"/>
      <c r="JW409" s="1"/>
      <c r="JX409" s="1"/>
      <c r="JY409" s="3"/>
      <c r="JZ409" s="1"/>
      <c r="KA409" s="1"/>
      <c r="KB409" s="1"/>
      <c r="KC409" s="1"/>
      <c r="KD409" s="1"/>
      <c r="KE409" s="1"/>
    </row>
    <row r="410" spans="1:291" x14ac:dyDescent="0.2">
      <c r="A410" s="196">
        <f t="shared" si="193"/>
        <v>43068</v>
      </c>
      <c r="B410" s="66">
        <f t="shared" si="184"/>
        <v>104976.48013188</v>
      </c>
      <c r="C410" s="66">
        <f t="shared" si="182"/>
        <v>104898.60567566</v>
      </c>
      <c r="D410" s="77">
        <f t="shared" si="194"/>
        <v>4881.25</v>
      </c>
      <c r="E410" s="67">
        <f>VLOOKUP(A409,[1]Plan1!$DQ$117:$DS$314,3)</f>
        <v>4894.92</v>
      </c>
      <c r="F410" s="11">
        <f t="shared" si="195"/>
        <v>43067</v>
      </c>
      <c r="G410" s="73">
        <f t="shared" si="185"/>
        <v>2.8005121638925434E-3</v>
      </c>
      <c r="H410" s="11">
        <f t="shared" si="196"/>
        <v>43095</v>
      </c>
      <c r="I410" s="11">
        <f t="shared" si="186"/>
        <v>43095</v>
      </c>
      <c r="J410" s="1">
        <f t="shared" si="197"/>
        <v>20</v>
      </c>
      <c r="K410" s="1">
        <f t="shared" si="198"/>
        <v>2</v>
      </c>
      <c r="L410" s="66">
        <f t="shared" si="187"/>
        <v>1.0002796899999999</v>
      </c>
      <c r="M410" s="70">
        <f t="shared" si="183"/>
        <v>1.0042009199999999</v>
      </c>
      <c r="N410" s="70">
        <f t="shared" si="177"/>
        <v>1.0296843737031667</v>
      </c>
      <c r="O410" s="66">
        <f t="shared" si="179"/>
        <v>1.0299723599999999</v>
      </c>
      <c r="P410" s="66">
        <f t="shared" si="188"/>
        <v>104927.94476668</v>
      </c>
      <c r="Q410" s="74">
        <f t="shared" si="189"/>
        <v>0</v>
      </c>
      <c r="R410" s="75">
        <f t="shared" si="180"/>
        <v>0</v>
      </c>
      <c r="S410" s="66">
        <f t="shared" si="181"/>
        <v>0</v>
      </c>
      <c r="T410" s="10">
        <f t="shared" si="199"/>
        <v>0.06</v>
      </c>
      <c r="U410" s="74">
        <f t="shared" si="178"/>
        <v>2</v>
      </c>
      <c r="V410" s="74">
        <v>252</v>
      </c>
      <c r="W410" s="70">
        <f t="shared" si="190"/>
        <v>1.000462559</v>
      </c>
      <c r="X410" s="66">
        <f t="shared" si="191"/>
        <v>48.535365200000001</v>
      </c>
      <c r="Y410" s="66">
        <v>0</v>
      </c>
      <c r="Z410" s="67">
        <f t="shared" si="192"/>
        <v>0</v>
      </c>
      <c r="AA410" s="68" t="str">
        <f t="shared" si="200"/>
        <v>A+INCORP J=</v>
      </c>
      <c r="AB410" s="11">
        <f t="shared" si="201"/>
        <v>43095</v>
      </c>
      <c r="AC410" s="3"/>
      <c r="AD410" s="54"/>
      <c r="AE410" s="61">
        <v>45334</v>
      </c>
      <c r="AF410" s="23" t="s">
        <v>123</v>
      </c>
      <c r="AI410" s="1"/>
      <c r="AJ410" s="1"/>
      <c r="AK410" s="10"/>
      <c r="AL410" s="1"/>
      <c r="AM410" s="1"/>
      <c r="AN410" s="1"/>
      <c r="AO410" s="1"/>
      <c r="GG410" s="1"/>
      <c r="GH410" s="5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5"/>
      <c r="HA410" s="5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40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7"/>
      <c r="JP410" s="1"/>
      <c r="JQ410" s="1"/>
      <c r="JR410" s="1"/>
      <c r="JS410" s="1"/>
      <c r="JT410" s="1"/>
      <c r="JU410" s="1"/>
      <c r="JV410" s="1"/>
      <c r="JW410" s="1"/>
      <c r="JX410" s="1"/>
      <c r="JY410" s="3"/>
      <c r="JZ410" s="1"/>
      <c r="KA410" s="1"/>
      <c r="KB410" s="1"/>
      <c r="KC410" s="1"/>
      <c r="KD410" s="1"/>
      <c r="KE410" s="1"/>
    </row>
    <row r="411" spans="1:291" x14ac:dyDescent="0.2">
      <c r="A411" s="196">
        <f t="shared" si="193"/>
        <v>43069</v>
      </c>
      <c r="B411" s="66">
        <f t="shared" si="184"/>
        <v>105015.43955522</v>
      </c>
      <c r="C411" s="66">
        <f t="shared" si="182"/>
        <v>104898.60567566</v>
      </c>
      <c r="D411" s="77">
        <f t="shared" si="194"/>
        <v>4881.25</v>
      </c>
      <c r="E411" s="67">
        <f>VLOOKUP(A410,[1]Plan1!$DQ$117:$DS$314,3)</f>
        <v>4894.92</v>
      </c>
      <c r="F411" s="11">
        <f t="shared" si="195"/>
        <v>43067</v>
      </c>
      <c r="G411" s="73">
        <f t="shared" si="185"/>
        <v>2.8005121638925434E-3</v>
      </c>
      <c r="H411" s="11">
        <f t="shared" si="196"/>
        <v>43095</v>
      </c>
      <c r="I411" s="11">
        <f t="shared" si="186"/>
        <v>43095</v>
      </c>
      <c r="J411" s="1">
        <f t="shared" si="197"/>
        <v>20</v>
      </c>
      <c r="K411" s="1">
        <f t="shared" si="198"/>
        <v>3</v>
      </c>
      <c r="L411" s="66">
        <f t="shared" si="187"/>
        <v>1.00041957</v>
      </c>
      <c r="M411" s="70">
        <f t="shared" si="183"/>
        <v>1.0042009199999999</v>
      </c>
      <c r="N411" s="70">
        <f t="shared" si="177"/>
        <v>1.0296843737031667</v>
      </c>
      <c r="O411" s="66">
        <f t="shared" si="179"/>
        <v>1.0301163900000001</v>
      </c>
      <c r="P411" s="66">
        <f t="shared" si="188"/>
        <v>104942.61798364</v>
      </c>
      <c r="Q411" s="74">
        <f t="shared" si="189"/>
        <v>0</v>
      </c>
      <c r="R411" s="75">
        <f t="shared" si="180"/>
        <v>0</v>
      </c>
      <c r="S411" s="66">
        <f t="shared" si="181"/>
        <v>0</v>
      </c>
      <c r="T411" s="10">
        <f t="shared" si="199"/>
        <v>0.06</v>
      </c>
      <c r="U411" s="74">
        <f t="shared" si="178"/>
        <v>3</v>
      </c>
      <c r="V411" s="74">
        <v>252</v>
      </c>
      <c r="W411" s="70">
        <f t="shared" si="190"/>
        <v>1.0006939180000001</v>
      </c>
      <c r="X411" s="66">
        <f t="shared" si="191"/>
        <v>72.821571579999997</v>
      </c>
      <c r="Y411" s="66">
        <v>0</v>
      </c>
      <c r="Z411" s="67">
        <f t="shared" si="192"/>
        <v>0</v>
      </c>
      <c r="AA411" s="68" t="str">
        <f t="shared" si="200"/>
        <v>A+INCORP J=</v>
      </c>
      <c r="AB411" s="11">
        <f t="shared" si="201"/>
        <v>43095</v>
      </c>
      <c r="AC411" s="3"/>
      <c r="AD411" s="54"/>
      <c r="AE411" s="61">
        <v>45335</v>
      </c>
      <c r="AF411" s="23" t="s">
        <v>123</v>
      </c>
      <c r="AI411" s="1"/>
      <c r="AJ411" s="1"/>
      <c r="AK411" s="10"/>
      <c r="AL411" s="1"/>
      <c r="AM411" s="1"/>
      <c r="AN411" s="1"/>
      <c r="AO411" s="1"/>
      <c r="GG411" s="1"/>
      <c r="GH411" s="5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5"/>
      <c r="HA411" s="5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40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7"/>
      <c r="JP411" s="1"/>
      <c r="JQ411" s="1"/>
      <c r="JR411" s="1"/>
      <c r="JS411" s="1"/>
      <c r="JT411" s="1"/>
      <c r="JU411" s="1"/>
      <c r="JV411" s="1"/>
      <c r="JW411" s="1"/>
      <c r="JX411" s="1"/>
      <c r="JY411" s="3"/>
      <c r="JZ411" s="1"/>
      <c r="KA411" s="1"/>
      <c r="KB411" s="1"/>
      <c r="KC411" s="1"/>
      <c r="KD411" s="1"/>
      <c r="KE411" s="1"/>
    </row>
    <row r="412" spans="1:291" x14ac:dyDescent="0.2">
      <c r="A412" s="196">
        <f t="shared" si="193"/>
        <v>43070</v>
      </c>
      <c r="B412" s="66">
        <f t="shared" si="184"/>
        <v>105054.41353573</v>
      </c>
      <c r="C412" s="66">
        <f t="shared" si="182"/>
        <v>104898.60567566</v>
      </c>
      <c r="D412" s="77">
        <f t="shared" si="194"/>
        <v>4881.25</v>
      </c>
      <c r="E412" s="67">
        <f>VLOOKUP(A411,[1]Plan1!$DQ$117:$DS$314,3)</f>
        <v>4894.92</v>
      </c>
      <c r="F412" s="11">
        <f t="shared" si="195"/>
        <v>43067</v>
      </c>
      <c r="G412" s="73">
        <f t="shared" si="185"/>
        <v>2.8005121638925434E-3</v>
      </c>
      <c r="H412" s="11">
        <f t="shared" si="196"/>
        <v>43095</v>
      </c>
      <c r="I412" s="11">
        <f t="shared" si="186"/>
        <v>43095</v>
      </c>
      <c r="J412" s="1">
        <f t="shared" si="197"/>
        <v>20</v>
      </c>
      <c r="K412" s="1">
        <f t="shared" si="198"/>
        <v>4</v>
      </c>
      <c r="L412" s="66">
        <f t="shared" si="187"/>
        <v>1.00055947</v>
      </c>
      <c r="M412" s="70">
        <f t="shared" si="183"/>
        <v>1.0042009199999999</v>
      </c>
      <c r="N412" s="70">
        <f t="shared" si="177"/>
        <v>1.0296843737031667</v>
      </c>
      <c r="O412" s="66">
        <f t="shared" si="179"/>
        <v>1.0302604500000001</v>
      </c>
      <c r="P412" s="66">
        <f t="shared" si="188"/>
        <v>104957.29329857</v>
      </c>
      <c r="Q412" s="74">
        <f t="shared" si="189"/>
        <v>0</v>
      </c>
      <c r="R412" s="75">
        <f t="shared" si="180"/>
        <v>0</v>
      </c>
      <c r="S412" s="66">
        <f t="shared" si="181"/>
        <v>0</v>
      </c>
      <c r="T412" s="10">
        <f t="shared" si="199"/>
        <v>0.06</v>
      </c>
      <c r="U412" s="74">
        <f t="shared" si="178"/>
        <v>4</v>
      </c>
      <c r="V412" s="74">
        <v>252</v>
      </c>
      <c r="W412" s="70">
        <f t="shared" si="190"/>
        <v>1.0009253309999999</v>
      </c>
      <c r="X412" s="66">
        <f t="shared" si="191"/>
        <v>97.120237160000002</v>
      </c>
      <c r="Y412" s="66">
        <v>0</v>
      </c>
      <c r="Z412" s="67">
        <f t="shared" si="192"/>
        <v>0</v>
      </c>
      <c r="AA412" s="68" t="str">
        <f t="shared" si="200"/>
        <v>A+INCORP J=</v>
      </c>
      <c r="AB412" s="11">
        <f t="shared" si="201"/>
        <v>43095</v>
      </c>
      <c r="AC412" s="3"/>
      <c r="AD412" s="54"/>
      <c r="AE412" s="61">
        <v>45380</v>
      </c>
      <c r="AF412" s="23" t="s">
        <v>140</v>
      </c>
      <c r="AI412" s="1"/>
      <c r="AJ412" s="1"/>
      <c r="AK412" s="10"/>
      <c r="AL412" s="1"/>
      <c r="AM412" s="1"/>
      <c r="AN412" s="1"/>
      <c r="AO412" s="1"/>
      <c r="GG412" s="1"/>
      <c r="GH412" s="5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5"/>
      <c r="HA412" s="5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40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7"/>
      <c r="JP412" s="1"/>
      <c r="JQ412" s="1"/>
      <c r="JR412" s="1"/>
      <c r="JS412" s="1"/>
      <c r="JT412" s="1"/>
      <c r="JU412" s="1"/>
      <c r="JV412" s="1"/>
      <c r="JW412" s="1"/>
      <c r="JX412" s="1"/>
      <c r="JY412" s="3"/>
      <c r="JZ412" s="1"/>
      <c r="KA412" s="1"/>
      <c r="KB412" s="1"/>
      <c r="KC412" s="1"/>
      <c r="KD412" s="1"/>
      <c r="KE412" s="1"/>
    </row>
    <row r="413" spans="1:291" x14ac:dyDescent="0.2">
      <c r="A413" s="196">
        <f t="shared" si="193"/>
        <v>43071</v>
      </c>
      <c r="B413" s="66">
        <f t="shared" si="184"/>
        <v>105093.40207724999</v>
      </c>
      <c r="C413" s="66">
        <f t="shared" si="182"/>
        <v>104898.60567566</v>
      </c>
      <c r="D413" s="77">
        <f t="shared" si="194"/>
        <v>4881.25</v>
      </c>
      <c r="E413" s="67">
        <f>VLOOKUP(A412,[1]Plan1!$DQ$117:$DS$314,3)</f>
        <v>4894.92</v>
      </c>
      <c r="F413" s="11">
        <f t="shared" si="195"/>
        <v>43067</v>
      </c>
      <c r="G413" s="73">
        <f t="shared" si="185"/>
        <v>2.8005121638925434E-3</v>
      </c>
      <c r="H413" s="11">
        <f t="shared" si="196"/>
        <v>43095</v>
      </c>
      <c r="I413" s="11">
        <f t="shared" si="186"/>
        <v>43095</v>
      </c>
      <c r="J413" s="1">
        <f t="shared" si="197"/>
        <v>20</v>
      </c>
      <c r="K413" s="1">
        <f t="shared" si="198"/>
        <v>5</v>
      </c>
      <c r="L413" s="66">
        <f t="shared" si="187"/>
        <v>1.0006993900000001</v>
      </c>
      <c r="M413" s="70">
        <f t="shared" si="183"/>
        <v>1.0042009199999999</v>
      </c>
      <c r="N413" s="70">
        <f t="shared" si="177"/>
        <v>1.0296843737031667</v>
      </c>
      <c r="O413" s="66">
        <f t="shared" si="179"/>
        <v>1.03040452</v>
      </c>
      <c r="P413" s="66">
        <f t="shared" si="188"/>
        <v>104971.97071148</v>
      </c>
      <c r="Q413" s="74">
        <f t="shared" si="189"/>
        <v>0</v>
      </c>
      <c r="R413" s="75">
        <f t="shared" si="180"/>
        <v>0</v>
      </c>
      <c r="S413" s="66">
        <f t="shared" si="181"/>
        <v>0</v>
      </c>
      <c r="T413" s="10">
        <f t="shared" si="199"/>
        <v>0.06</v>
      </c>
      <c r="U413" s="74">
        <f t="shared" si="178"/>
        <v>5</v>
      </c>
      <c r="V413" s="74">
        <v>252</v>
      </c>
      <c r="W413" s="70">
        <f t="shared" si="190"/>
        <v>1.001156798</v>
      </c>
      <c r="X413" s="66">
        <f t="shared" si="191"/>
        <v>121.43136577</v>
      </c>
      <c r="Y413" s="66">
        <v>0</v>
      </c>
      <c r="Z413" s="67">
        <f t="shared" si="192"/>
        <v>0</v>
      </c>
      <c r="AA413" s="68" t="str">
        <f t="shared" si="200"/>
        <v>A+INCORP J=</v>
      </c>
      <c r="AB413" s="11">
        <f t="shared" si="201"/>
        <v>43095</v>
      </c>
      <c r="AC413" s="3"/>
      <c r="AD413" s="54"/>
      <c r="AE413" s="61">
        <v>45413</v>
      </c>
      <c r="AF413" s="23" t="s">
        <v>142</v>
      </c>
      <c r="AI413" s="1"/>
      <c r="AJ413" s="1"/>
      <c r="AK413" s="10"/>
      <c r="AL413" s="1"/>
      <c r="AM413" s="1"/>
      <c r="AN413" s="1"/>
      <c r="AO413" s="1"/>
      <c r="GG413" s="1"/>
      <c r="GH413" s="5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5"/>
      <c r="HA413" s="5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40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7"/>
      <c r="JP413" s="1"/>
      <c r="JQ413" s="1"/>
      <c r="JR413" s="1"/>
      <c r="JS413" s="1"/>
      <c r="JT413" s="1"/>
      <c r="JU413" s="1"/>
      <c r="JV413" s="1"/>
      <c r="JW413" s="1"/>
      <c r="JX413" s="1"/>
      <c r="JY413" s="3"/>
      <c r="JZ413" s="1"/>
      <c r="KA413" s="1"/>
      <c r="KB413" s="1"/>
      <c r="KC413" s="1"/>
      <c r="KD413" s="1"/>
      <c r="KE413" s="1"/>
    </row>
    <row r="414" spans="1:291" x14ac:dyDescent="0.2">
      <c r="A414" s="196">
        <f t="shared" si="193"/>
        <v>43072</v>
      </c>
      <c r="B414" s="66">
        <f t="shared" si="184"/>
        <v>105093.40207724999</v>
      </c>
      <c r="C414" s="66">
        <f t="shared" si="182"/>
        <v>104898.60567566</v>
      </c>
      <c r="D414" s="77">
        <f t="shared" si="194"/>
        <v>4881.25</v>
      </c>
      <c r="E414" s="67">
        <f>VLOOKUP(A413,[1]Plan1!$DQ$117:$DS$314,3)</f>
        <v>4894.92</v>
      </c>
      <c r="F414" s="11">
        <f t="shared" si="195"/>
        <v>43067</v>
      </c>
      <c r="G414" s="73">
        <f t="shared" si="185"/>
        <v>2.8005121638925434E-3</v>
      </c>
      <c r="H414" s="11">
        <f t="shared" si="196"/>
        <v>43095</v>
      </c>
      <c r="I414" s="11">
        <f t="shared" si="186"/>
        <v>43095</v>
      </c>
      <c r="J414" s="1">
        <f t="shared" si="197"/>
        <v>20</v>
      </c>
      <c r="K414" s="1">
        <f t="shared" si="198"/>
        <v>5</v>
      </c>
      <c r="L414" s="66">
        <f t="shared" si="187"/>
        <v>1.0006993900000001</v>
      </c>
      <c r="M414" s="70">
        <f t="shared" si="183"/>
        <v>1.0042009199999999</v>
      </c>
      <c r="N414" s="70">
        <f t="shared" si="177"/>
        <v>1.0296843737031667</v>
      </c>
      <c r="O414" s="66">
        <f t="shared" si="179"/>
        <v>1.03040452</v>
      </c>
      <c r="P414" s="66">
        <f t="shared" si="188"/>
        <v>104971.97071148</v>
      </c>
      <c r="Q414" s="74">
        <f t="shared" si="189"/>
        <v>0</v>
      </c>
      <c r="R414" s="75">
        <f t="shared" si="180"/>
        <v>0</v>
      </c>
      <c r="S414" s="66">
        <f t="shared" si="181"/>
        <v>0</v>
      </c>
      <c r="T414" s="10">
        <f t="shared" si="199"/>
        <v>0.06</v>
      </c>
      <c r="U414" s="74">
        <f t="shared" si="178"/>
        <v>5</v>
      </c>
      <c r="V414" s="74">
        <v>252</v>
      </c>
      <c r="W414" s="70">
        <f t="shared" si="190"/>
        <v>1.001156798</v>
      </c>
      <c r="X414" s="66">
        <f t="shared" si="191"/>
        <v>121.43136577</v>
      </c>
      <c r="Y414" s="66">
        <v>0</v>
      </c>
      <c r="Z414" s="67">
        <f t="shared" si="192"/>
        <v>0</v>
      </c>
      <c r="AA414" s="68" t="str">
        <f t="shared" si="200"/>
        <v>A+INCORP J=</v>
      </c>
      <c r="AB414" s="11">
        <f t="shared" si="201"/>
        <v>43095</v>
      </c>
      <c r="AC414" s="3"/>
      <c r="AD414" s="54"/>
      <c r="AE414" s="61">
        <v>45442</v>
      </c>
      <c r="AF414" s="23" t="s">
        <v>141</v>
      </c>
      <c r="AI414" s="1"/>
      <c r="AJ414" s="1"/>
      <c r="AK414" s="10"/>
      <c r="AL414" s="1"/>
      <c r="AM414" s="1"/>
      <c r="AN414" s="1"/>
      <c r="AO414" s="1"/>
      <c r="GG414" s="1"/>
      <c r="GH414" s="5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5"/>
      <c r="HA414" s="5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40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7"/>
      <c r="JP414" s="1"/>
      <c r="JQ414" s="1"/>
      <c r="JR414" s="1"/>
      <c r="JS414" s="1"/>
      <c r="JT414" s="1"/>
      <c r="JU414" s="1"/>
      <c r="JV414" s="1"/>
      <c r="JW414" s="1"/>
      <c r="JX414" s="1"/>
      <c r="JY414" s="3"/>
      <c r="JZ414" s="1"/>
      <c r="KA414" s="1"/>
      <c r="KB414" s="1"/>
      <c r="KC414" s="1"/>
      <c r="KD414" s="1"/>
      <c r="KE414" s="1"/>
    </row>
    <row r="415" spans="1:291" x14ac:dyDescent="0.2">
      <c r="A415" s="196">
        <f t="shared" si="193"/>
        <v>43073</v>
      </c>
      <c r="B415" s="66">
        <f t="shared" si="184"/>
        <v>105093.40207724999</v>
      </c>
      <c r="C415" s="66">
        <f t="shared" si="182"/>
        <v>104898.60567566</v>
      </c>
      <c r="D415" s="77">
        <f t="shared" si="194"/>
        <v>4881.25</v>
      </c>
      <c r="E415" s="67">
        <f>VLOOKUP(A414,[1]Plan1!$DQ$117:$DS$314,3)</f>
        <v>4894.92</v>
      </c>
      <c r="F415" s="11">
        <f t="shared" si="195"/>
        <v>43067</v>
      </c>
      <c r="G415" s="73">
        <f t="shared" si="185"/>
        <v>2.8005121638925434E-3</v>
      </c>
      <c r="H415" s="11">
        <f t="shared" si="196"/>
        <v>43095</v>
      </c>
      <c r="I415" s="11">
        <f t="shared" si="186"/>
        <v>43095</v>
      </c>
      <c r="J415" s="1">
        <f t="shared" si="197"/>
        <v>20</v>
      </c>
      <c r="K415" s="1">
        <f t="shared" si="198"/>
        <v>5</v>
      </c>
      <c r="L415" s="66">
        <f t="shared" si="187"/>
        <v>1.0006993900000001</v>
      </c>
      <c r="M415" s="70">
        <f t="shared" si="183"/>
        <v>1.0042009199999999</v>
      </c>
      <c r="N415" s="70">
        <f t="shared" ref="N415:N478" si="202">IF(I415&gt;I414,N414*M415,N414)</f>
        <v>1.0296843737031667</v>
      </c>
      <c r="O415" s="66">
        <f t="shared" si="179"/>
        <v>1.03040452</v>
      </c>
      <c r="P415" s="66">
        <f t="shared" si="188"/>
        <v>104971.97071148</v>
      </c>
      <c r="Q415" s="74">
        <f t="shared" si="189"/>
        <v>0</v>
      </c>
      <c r="R415" s="75">
        <f t="shared" si="180"/>
        <v>0</v>
      </c>
      <c r="S415" s="66">
        <f t="shared" si="181"/>
        <v>0</v>
      </c>
      <c r="T415" s="10">
        <f t="shared" si="199"/>
        <v>0.06</v>
      </c>
      <c r="U415" s="74">
        <f t="shared" si="178"/>
        <v>5</v>
      </c>
      <c r="V415" s="74">
        <v>252</v>
      </c>
      <c r="W415" s="70">
        <f t="shared" si="190"/>
        <v>1.001156798</v>
      </c>
      <c r="X415" s="66">
        <f t="shared" si="191"/>
        <v>121.43136577</v>
      </c>
      <c r="Y415" s="66">
        <v>0</v>
      </c>
      <c r="Z415" s="67">
        <f t="shared" si="192"/>
        <v>0</v>
      </c>
      <c r="AA415" s="68" t="str">
        <f t="shared" si="200"/>
        <v>A+INCORP J=</v>
      </c>
      <c r="AB415" s="11">
        <f t="shared" si="201"/>
        <v>43095</v>
      </c>
      <c r="AC415" s="3"/>
      <c r="AD415" s="54"/>
      <c r="AE415" s="61">
        <v>45611</v>
      </c>
      <c r="AF415" s="23" t="s">
        <v>144</v>
      </c>
      <c r="AI415" s="1"/>
      <c r="AJ415" s="1"/>
      <c r="AK415" s="10"/>
      <c r="AL415" s="1"/>
      <c r="AM415" s="1"/>
      <c r="AN415" s="1"/>
      <c r="AO415" s="1"/>
      <c r="GG415" s="1"/>
      <c r="GH415" s="5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5"/>
      <c r="HA415" s="5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40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7"/>
      <c r="JP415" s="1"/>
      <c r="JQ415" s="1"/>
      <c r="JR415" s="1"/>
      <c r="JS415" s="1"/>
      <c r="JT415" s="1"/>
      <c r="JU415" s="1"/>
      <c r="JV415" s="1"/>
      <c r="JW415" s="1"/>
      <c r="JX415" s="1"/>
      <c r="JY415" s="3"/>
      <c r="JZ415" s="1"/>
      <c r="KA415" s="1"/>
      <c r="KB415" s="1"/>
      <c r="KC415" s="1"/>
      <c r="KD415" s="1"/>
      <c r="KE415" s="1"/>
    </row>
    <row r="416" spans="1:291" x14ac:dyDescent="0.2">
      <c r="A416" s="196">
        <f t="shared" si="193"/>
        <v>43074</v>
      </c>
      <c r="B416" s="66">
        <f t="shared" si="184"/>
        <v>105132.40507862</v>
      </c>
      <c r="C416" s="66">
        <f t="shared" si="182"/>
        <v>104898.60567566</v>
      </c>
      <c r="D416" s="77">
        <f t="shared" si="194"/>
        <v>4881.25</v>
      </c>
      <c r="E416" s="67">
        <f>VLOOKUP(A415,[1]Plan1!$DQ$117:$DS$314,3)</f>
        <v>4894.92</v>
      </c>
      <c r="F416" s="11">
        <f t="shared" si="195"/>
        <v>43067</v>
      </c>
      <c r="G416" s="73">
        <f t="shared" si="185"/>
        <v>2.8005121638925434E-3</v>
      </c>
      <c r="H416" s="11">
        <f t="shared" si="196"/>
        <v>43095</v>
      </c>
      <c r="I416" s="11">
        <f t="shared" si="186"/>
        <v>43095</v>
      </c>
      <c r="J416" s="1">
        <f t="shared" si="197"/>
        <v>20</v>
      </c>
      <c r="K416" s="1">
        <f t="shared" si="198"/>
        <v>6</v>
      </c>
      <c r="L416" s="66">
        <f t="shared" si="187"/>
        <v>1.00083933</v>
      </c>
      <c r="M416" s="70">
        <f t="shared" si="183"/>
        <v>1.0042009199999999</v>
      </c>
      <c r="N416" s="70">
        <f t="shared" si="202"/>
        <v>1.0296843737031667</v>
      </c>
      <c r="O416" s="66">
        <f t="shared" si="179"/>
        <v>1.0305486100000001</v>
      </c>
      <c r="P416" s="66">
        <f t="shared" si="188"/>
        <v>104986.65022236</v>
      </c>
      <c r="Q416" s="74">
        <f t="shared" si="189"/>
        <v>0</v>
      </c>
      <c r="R416" s="75">
        <f t="shared" si="180"/>
        <v>0</v>
      </c>
      <c r="S416" s="66">
        <f t="shared" si="181"/>
        <v>0</v>
      </c>
      <c r="T416" s="10">
        <f t="shared" si="199"/>
        <v>0.06</v>
      </c>
      <c r="U416" s="74">
        <f t="shared" si="178"/>
        <v>6</v>
      </c>
      <c r="V416" s="74">
        <v>252</v>
      </c>
      <c r="W416" s="70">
        <f t="shared" si="190"/>
        <v>1.0013883180000001</v>
      </c>
      <c r="X416" s="66">
        <f t="shared" si="191"/>
        <v>145.75485626</v>
      </c>
      <c r="Y416" s="66">
        <v>0</v>
      </c>
      <c r="Z416" s="67">
        <f t="shared" si="192"/>
        <v>0</v>
      </c>
      <c r="AA416" s="68" t="str">
        <f t="shared" si="200"/>
        <v>A+INCORP J=</v>
      </c>
      <c r="AB416" s="11">
        <f t="shared" si="201"/>
        <v>43095</v>
      </c>
      <c r="AC416" s="3"/>
      <c r="AD416" s="54"/>
      <c r="AE416" s="61">
        <v>45651</v>
      </c>
      <c r="AF416" s="23" t="s">
        <v>137</v>
      </c>
      <c r="AI416" s="1"/>
      <c r="AJ416" s="1"/>
      <c r="AK416" s="10"/>
      <c r="AL416" s="1"/>
      <c r="AM416" s="1"/>
      <c r="AN416" s="1"/>
      <c r="AO416" s="1"/>
      <c r="GG416" s="1"/>
      <c r="GH416" s="5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5"/>
      <c r="HA416" s="5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40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7"/>
      <c r="JP416" s="1"/>
      <c r="JQ416" s="1"/>
      <c r="JR416" s="1"/>
      <c r="JS416" s="1"/>
      <c r="JT416" s="1"/>
      <c r="JU416" s="1"/>
      <c r="JV416" s="1"/>
      <c r="JW416" s="1"/>
      <c r="JX416" s="1"/>
      <c r="JY416" s="3"/>
      <c r="JZ416" s="1"/>
      <c r="KA416" s="1"/>
      <c r="KB416" s="1"/>
      <c r="KC416" s="1"/>
      <c r="KD416" s="1"/>
      <c r="KE416" s="1"/>
    </row>
    <row r="417" spans="1:291" x14ac:dyDescent="0.2">
      <c r="A417" s="196">
        <f t="shared" si="193"/>
        <v>43075</v>
      </c>
      <c r="B417" s="66">
        <f t="shared" si="184"/>
        <v>105171.42149294</v>
      </c>
      <c r="C417" s="66">
        <f t="shared" si="182"/>
        <v>104898.60567566</v>
      </c>
      <c r="D417" s="77">
        <f t="shared" si="194"/>
        <v>4881.25</v>
      </c>
      <c r="E417" s="67">
        <f>VLOOKUP(A416,[1]Plan1!$DQ$117:$DS$314,3)</f>
        <v>4894.92</v>
      </c>
      <c r="F417" s="11">
        <f t="shared" si="195"/>
        <v>43067</v>
      </c>
      <c r="G417" s="73">
        <f t="shared" si="185"/>
        <v>2.8005121638925434E-3</v>
      </c>
      <c r="H417" s="11">
        <f t="shared" si="196"/>
        <v>43095</v>
      </c>
      <c r="I417" s="11">
        <f t="shared" si="186"/>
        <v>43095</v>
      </c>
      <c r="J417" s="1">
        <f t="shared" si="197"/>
        <v>20</v>
      </c>
      <c r="K417" s="1">
        <f t="shared" si="198"/>
        <v>7</v>
      </c>
      <c r="L417" s="66">
        <f t="shared" si="187"/>
        <v>1.0009792799999999</v>
      </c>
      <c r="M417" s="70">
        <f t="shared" si="183"/>
        <v>1.0042009199999999</v>
      </c>
      <c r="N417" s="70">
        <f t="shared" si="202"/>
        <v>1.0296843737031667</v>
      </c>
      <c r="O417" s="66">
        <f t="shared" si="179"/>
        <v>1.03069272</v>
      </c>
      <c r="P417" s="66">
        <f t="shared" si="188"/>
        <v>105001.33078222</v>
      </c>
      <c r="Q417" s="74">
        <f t="shared" si="189"/>
        <v>0</v>
      </c>
      <c r="R417" s="75">
        <f t="shared" si="180"/>
        <v>0</v>
      </c>
      <c r="S417" s="66">
        <f t="shared" si="181"/>
        <v>0</v>
      </c>
      <c r="T417" s="10">
        <f t="shared" si="199"/>
        <v>0.06</v>
      </c>
      <c r="U417" s="74">
        <f t="shared" si="178"/>
        <v>7</v>
      </c>
      <c r="V417" s="74">
        <v>252</v>
      </c>
      <c r="W417" s="70">
        <f t="shared" si="190"/>
        <v>1.001619891</v>
      </c>
      <c r="X417" s="66">
        <f t="shared" si="191"/>
        <v>170.09071072</v>
      </c>
      <c r="Y417" s="66">
        <v>0</v>
      </c>
      <c r="Z417" s="67">
        <f t="shared" si="192"/>
        <v>0</v>
      </c>
      <c r="AA417" s="68" t="str">
        <f t="shared" si="200"/>
        <v>A+INCORP J=</v>
      </c>
      <c r="AB417" s="11">
        <f t="shared" si="201"/>
        <v>43095</v>
      </c>
      <c r="AC417" s="3"/>
      <c r="AD417" s="54"/>
      <c r="AE417" s="61">
        <v>45658</v>
      </c>
      <c r="AF417" s="23" t="s">
        <v>139</v>
      </c>
      <c r="AI417" s="1"/>
      <c r="AJ417" s="1"/>
      <c r="AK417" s="10"/>
      <c r="AL417" s="1"/>
      <c r="AM417" s="1"/>
      <c r="AN417" s="1"/>
      <c r="AO417" s="1"/>
      <c r="GG417" s="1"/>
      <c r="GH417" s="5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5"/>
      <c r="HA417" s="5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40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7"/>
      <c r="JP417" s="1"/>
      <c r="JQ417" s="1"/>
      <c r="JR417" s="1"/>
      <c r="JS417" s="1"/>
      <c r="JT417" s="1"/>
      <c r="JU417" s="1"/>
      <c r="JV417" s="1"/>
      <c r="JW417" s="1"/>
      <c r="JX417" s="1"/>
      <c r="JY417" s="3"/>
      <c r="JZ417" s="1"/>
      <c r="KA417" s="1"/>
      <c r="KB417" s="1"/>
      <c r="KC417" s="1"/>
      <c r="KD417" s="1"/>
      <c r="KE417" s="1"/>
    </row>
    <row r="418" spans="1:291" x14ac:dyDescent="0.2">
      <c r="A418" s="196">
        <f t="shared" si="193"/>
        <v>43076</v>
      </c>
      <c r="B418" s="66">
        <f t="shared" si="184"/>
        <v>105210.45363516999</v>
      </c>
      <c r="C418" s="66">
        <f t="shared" si="182"/>
        <v>104898.60567566</v>
      </c>
      <c r="D418" s="77">
        <f t="shared" si="194"/>
        <v>4881.25</v>
      </c>
      <c r="E418" s="67">
        <f>VLOOKUP(A417,[1]Plan1!$DQ$117:$DS$314,3)</f>
        <v>4894.92</v>
      </c>
      <c r="F418" s="11">
        <f t="shared" si="195"/>
        <v>43067</v>
      </c>
      <c r="G418" s="73">
        <f t="shared" si="185"/>
        <v>2.8005121638925434E-3</v>
      </c>
      <c r="H418" s="11">
        <f t="shared" si="196"/>
        <v>43095</v>
      </c>
      <c r="I418" s="11">
        <f t="shared" si="186"/>
        <v>43095</v>
      </c>
      <c r="J418" s="1">
        <f t="shared" si="197"/>
        <v>20</v>
      </c>
      <c r="K418" s="1">
        <f t="shared" si="198"/>
        <v>8</v>
      </c>
      <c r="L418" s="66">
        <f t="shared" si="187"/>
        <v>1.0011192600000001</v>
      </c>
      <c r="M418" s="70">
        <f t="shared" si="183"/>
        <v>1.0042009199999999</v>
      </c>
      <c r="N418" s="70">
        <f t="shared" si="202"/>
        <v>1.0296843737031667</v>
      </c>
      <c r="O418" s="66">
        <f t="shared" si="179"/>
        <v>1.03083685</v>
      </c>
      <c r="P418" s="66">
        <f t="shared" si="188"/>
        <v>105016.01448904</v>
      </c>
      <c r="Q418" s="74">
        <f t="shared" si="189"/>
        <v>0</v>
      </c>
      <c r="R418" s="75">
        <f t="shared" si="180"/>
        <v>0</v>
      </c>
      <c r="S418" s="66">
        <f t="shared" si="181"/>
        <v>0</v>
      </c>
      <c r="T418" s="10">
        <f t="shared" si="199"/>
        <v>0.06</v>
      </c>
      <c r="U418" s="74">
        <f t="shared" si="178"/>
        <v>8</v>
      </c>
      <c r="V418" s="74">
        <v>252</v>
      </c>
      <c r="W418" s="70">
        <f t="shared" si="190"/>
        <v>1.0018515189999999</v>
      </c>
      <c r="X418" s="66">
        <f t="shared" si="191"/>
        <v>194.43914613000001</v>
      </c>
      <c r="Y418" s="66">
        <v>0</v>
      </c>
      <c r="Z418" s="67">
        <f t="shared" si="192"/>
        <v>0</v>
      </c>
      <c r="AA418" s="68" t="str">
        <f t="shared" si="200"/>
        <v>A+INCORP J=</v>
      </c>
      <c r="AB418" s="11">
        <f t="shared" si="201"/>
        <v>43095</v>
      </c>
      <c r="AC418" s="3"/>
      <c r="AD418" s="54"/>
      <c r="AE418" s="61">
        <v>45719</v>
      </c>
      <c r="AF418" s="23" t="s">
        <v>123</v>
      </c>
      <c r="AI418" s="1"/>
      <c r="AJ418" s="1"/>
      <c r="AK418" s="10"/>
      <c r="AL418" s="1"/>
      <c r="AM418" s="1"/>
      <c r="AN418" s="1"/>
      <c r="AO418" s="1"/>
      <c r="GG418" s="1"/>
      <c r="GH418" s="5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5"/>
      <c r="HA418" s="5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40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7"/>
      <c r="JP418" s="1"/>
      <c r="JQ418" s="1"/>
      <c r="JR418" s="1"/>
      <c r="JS418" s="1"/>
      <c r="JT418" s="1"/>
      <c r="JU418" s="1"/>
      <c r="JV418" s="1"/>
      <c r="JW418" s="1"/>
      <c r="JX418" s="1"/>
      <c r="JY418" s="3"/>
      <c r="JZ418" s="1"/>
      <c r="KA418" s="1"/>
      <c r="KB418" s="1"/>
      <c r="KC418" s="1"/>
      <c r="KD418" s="1"/>
      <c r="KE418" s="1"/>
    </row>
    <row r="419" spans="1:291" x14ac:dyDescent="0.2">
      <c r="A419" s="196">
        <f t="shared" si="193"/>
        <v>43077</v>
      </c>
      <c r="B419" s="66">
        <f t="shared" si="184"/>
        <v>105249.50014366</v>
      </c>
      <c r="C419" s="66">
        <f t="shared" si="182"/>
        <v>104898.60567566</v>
      </c>
      <c r="D419" s="77">
        <f t="shared" si="194"/>
        <v>4881.25</v>
      </c>
      <c r="E419" s="67">
        <f>VLOOKUP(A418,[1]Plan1!$DQ$117:$DS$314,3)</f>
        <v>4894.92</v>
      </c>
      <c r="F419" s="11">
        <f t="shared" si="195"/>
        <v>43067</v>
      </c>
      <c r="G419" s="73">
        <f t="shared" si="185"/>
        <v>2.8005121638925434E-3</v>
      </c>
      <c r="H419" s="11">
        <f t="shared" si="196"/>
        <v>43095</v>
      </c>
      <c r="I419" s="11">
        <f t="shared" si="186"/>
        <v>43095</v>
      </c>
      <c r="J419" s="1">
        <f t="shared" si="197"/>
        <v>20</v>
      </c>
      <c r="K419" s="1">
        <f t="shared" si="198"/>
        <v>9</v>
      </c>
      <c r="L419" s="66">
        <f t="shared" si="187"/>
        <v>1.0012592600000001</v>
      </c>
      <c r="M419" s="70">
        <f t="shared" si="183"/>
        <v>1.0042009199999999</v>
      </c>
      <c r="N419" s="70">
        <f t="shared" si="202"/>
        <v>1.0296843737031667</v>
      </c>
      <c r="O419" s="66">
        <f t="shared" si="179"/>
        <v>1.0309810100000001</v>
      </c>
      <c r="P419" s="66">
        <f t="shared" si="188"/>
        <v>105030.70029384</v>
      </c>
      <c r="Q419" s="74">
        <f t="shared" si="189"/>
        <v>0</v>
      </c>
      <c r="R419" s="75">
        <f t="shared" si="180"/>
        <v>0</v>
      </c>
      <c r="S419" s="66">
        <f t="shared" si="181"/>
        <v>0</v>
      </c>
      <c r="T419" s="10">
        <f t="shared" si="199"/>
        <v>0.06</v>
      </c>
      <c r="U419" s="74">
        <f t="shared" si="178"/>
        <v>9</v>
      </c>
      <c r="V419" s="74">
        <v>252</v>
      </c>
      <c r="W419" s="70">
        <f t="shared" si="190"/>
        <v>1.0020831990000001</v>
      </c>
      <c r="X419" s="66">
        <f t="shared" si="191"/>
        <v>218.79984981999999</v>
      </c>
      <c r="Y419" s="66">
        <v>0</v>
      </c>
      <c r="Z419" s="67">
        <f t="shared" si="192"/>
        <v>0</v>
      </c>
      <c r="AA419" s="68" t="str">
        <f t="shared" si="200"/>
        <v>A+INCORP J=</v>
      </c>
      <c r="AB419" s="11">
        <f t="shared" si="201"/>
        <v>43095</v>
      </c>
      <c r="AC419" s="3"/>
      <c r="AD419" s="54"/>
      <c r="AE419" s="61">
        <v>45720</v>
      </c>
      <c r="AF419" s="23" t="s">
        <v>123</v>
      </c>
      <c r="AI419" s="1"/>
      <c r="AJ419" s="1"/>
      <c r="AK419" s="10"/>
      <c r="AL419" s="1"/>
      <c r="AM419" s="1"/>
      <c r="AN419" s="1"/>
      <c r="AO419" s="1"/>
      <c r="GG419" s="1"/>
      <c r="GH419" s="5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5"/>
      <c r="HA419" s="5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40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7"/>
      <c r="JP419" s="1"/>
      <c r="JQ419" s="1"/>
      <c r="JR419" s="1"/>
      <c r="JS419" s="1"/>
      <c r="JT419" s="1"/>
      <c r="JU419" s="1"/>
      <c r="JV419" s="1"/>
      <c r="JW419" s="1"/>
      <c r="JX419" s="1"/>
      <c r="JY419" s="3"/>
      <c r="JZ419" s="1"/>
      <c r="KA419" s="1"/>
      <c r="KB419" s="1"/>
      <c r="KC419" s="1"/>
      <c r="KD419" s="1"/>
      <c r="KE419" s="1"/>
    </row>
    <row r="420" spans="1:291" x14ac:dyDescent="0.2">
      <c r="A420" s="196">
        <f t="shared" si="193"/>
        <v>43078</v>
      </c>
      <c r="B420" s="66">
        <f t="shared" si="184"/>
        <v>105288.56028587</v>
      </c>
      <c r="C420" s="66">
        <f t="shared" si="182"/>
        <v>104898.60567566</v>
      </c>
      <c r="D420" s="77">
        <f t="shared" si="194"/>
        <v>4881.25</v>
      </c>
      <c r="E420" s="67">
        <f>VLOOKUP(A419,[1]Plan1!$DQ$117:$DS$314,3)</f>
        <v>4894.92</v>
      </c>
      <c r="F420" s="11">
        <f t="shared" si="195"/>
        <v>43067</v>
      </c>
      <c r="G420" s="73">
        <f t="shared" si="185"/>
        <v>2.8005121638925434E-3</v>
      </c>
      <c r="H420" s="11">
        <f t="shared" si="196"/>
        <v>43095</v>
      </c>
      <c r="I420" s="11">
        <f t="shared" si="186"/>
        <v>43095</v>
      </c>
      <c r="J420" s="1">
        <f t="shared" si="197"/>
        <v>20</v>
      </c>
      <c r="K420" s="1">
        <f t="shared" si="198"/>
        <v>10</v>
      </c>
      <c r="L420" s="66">
        <f t="shared" si="187"/>
        <v>1.0013992700000001</v>
      </c>
      <c r="M420" s="70">
        <f t="shared" si="183"/>
        <v>1.0042009199999999</v>
      </c>
      <c r="N420" s="70">
        <f t="shared" si="202"/>
        <v>1.0296843737031667</v>
      </c>
      <c r="O420" s="66">
        <f t="shared" si="179"/>
        <v>1.0311251800000001</v>
      </c>
      <c r="P420" s="66">
        <f t="shared" si="188"/>
        <v>105045.38714762</v>
      </c>
      <c r="Q420" s="74">
        <f t="shared" si="189"/>
        <v>0</v>
      </c>
      <c r="R420" s="75">
        <f t="shared" si="180"/>
        <v>0</v>
      </c>
      <c r="S420" s="66">
        <f t="shared" si="181"/>
        <v>0</v>
      </c>
      <c r="T420" s="10">
        <f t="shared" si="199"/>
        <v>0.06</v>
      </c>
      <c r="U420" s="74">
        <f t="shared" si="178"/>
        <v>10</v>
      </c>
      <c r="V420" s="74">
        <v>252</v>
      </c>
      <c r="W420" s="70">
        <f t="shared" si="190"/>
        <v>1.0023149339999999</v>
      </c>
      <c r="X420" s="66">
        <f t="shared" si="191"/>
        <v>243.17313824999999</v>
      </c>
      <c r="Y420" s="66">
        <v>0</v>
      </c>
      <c r="Z420" s="67">
        <f t="shared" si="192"/>
        <v>0</v>
      </c>
      <c r="AA420" s="68" t="str">
        <f t="shared" si="200"/>
        <v>A+INCORP J=</v>
      </c>
      <c r="AB420" s="11">
        <f t="shared" si="201"/>
        <v>43095</v>
      </c>
      <c r="AC420" s="3"/>
      <c r="AD420" s="54"/>
      <c r="AE420" s="61">
        <v>45765</v>
      </c>
      <c r="AF420" s="23" t="s">
        <v>140</v>
      </c>
      <c r="AI420" s="1"/>
      <c r="AJ420" s="1"/>
      <c r="AK420" s="10"/>
      <c r="AL420" s="1"/>
      <c r="AM420" s="1"/>
      <c r="AN420" s="1"/>
      <c r="AO420" s="1"/>
      <c r="GG420" s="1"/>
      <c r="GH420" s="5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5"/>
      <c r="HA420" s="5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40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7"/>
      <c r="JP420" s="1"/>
      <c r="JQ420" s="1"/>
      <c r="JR420" s="1"/>
      <c r="JS420" s="1"/>
      <c r="JT420" s="1"/>
      <c r="JU420" s="1"/>
      <c r="JV420" s="1"/>
      <c r="JW420" s="1"/>
      <c r="JX420" s="1"/>
      <c r="JY420" s="3"/>
      <c r="JZ420" s="1"/>
      <c r="KA420" s="1"/>
      <c r="KB420" s="1"/>
      <c r="KC420" s="1"/>
      <c r="KD420" s="1"/>
      <c r="KE420" s="1"/>
    </row>
    <row r="421" spans="1:291" x14ac:dyDescent="0.2">
      <c r="A421" s="196">
        <f t="shared" si="193"/>
        <v>43079</v>
      </c>
      <c r="B421" s="66">
        <f t="shared" si="184"/>
        <v>105288.56028587</v>
      </c>
      <c r="C421" s="66">
        <f t="shared" si="182"/>
        <v>104898.60567566</v>
      </c>
      <c r="D421" s="77">
        <f t="shared" si="194"/>
        <v>4881.25</v>
      </c>
      <c r="E421" s="67">
        <f>VLOOKUP(A420,[1]Plan1!$DQ$117:$DS$314,3)</f>
        <v>4894.92</v>
      </c>
      <c r="F421" s="11">
        <f t="shared" si="195"/>
        <v>43067</v>
      </c>
      <c r="G421" s="73">
        <f t="shared" si="185"/>
        <v>2.8005121638925434E-3</v>
      </c>
      <c r="H421" s="11">
        <f t="shared" si="196"/>
        <v>43095</v>
      </c>
      <c r="I421" s="11">
        <f t="shared" si="186"/>
        <v>43095</v>
      </c>
      <c r="J421" s="1">
        <f t="shared" si="197"/>
        <v>20</v>
      </c>
      <c r="K421" s="1">
        <f t="shared" si="198"/>
        <v>10</v>
      </c>
      <c r="L421" s="66">
        <f t="shared" si="187"/>
        <v>1.0013992700000001</v>
      </c>
      <c r="M421" s="70">
        <f t="shared" si="183"/>
        <v>1.0042009199999999</v>
      </c>
      <c r="N421" s="70">
        <f t="shared" si="202"/>
        <v>1.0296843737031667</v>
      </c>
      <c r="O421" s="66">
        <f t="shared" si="179"/>
        <v>1.0311251800000001</v>
      </c>
      <c r="P421" s="66">
        <f t="shared" si="188"/>
        <v>105045.38714762</v>
      </c>
      <c r="Q421" s="74">
        <f t="shared" si="189"/>
        <v>0</v>
      </c>
      <c r="R421" s="75">
        <f t="shared" si="180"/>
        <v>0</v>
      </c>
      <c r="S421" s="66">
        <f t="shared" si="181"/>
        <v>0</v>
      </c>
      <c r="T421" s="10">
        <f t="shared" si="199"/>
        <v>0.06</v>
      </c>
      <c r="U421" s="74">
        <f t="shared" ref="U421:U484" si="203">IF(Q420&gt;0,1,IF(K421=K420,U420,U420+1))</f>
        <v>10</v>
      </c>
      <c r="V421" s="74">
        <v>252</v>
      </c>
      <c r="W421" s="70">
        <f t="shared" si="190"/>
        <v>1.0023149339999999</v>
      </c>
      <c r="X421" s="66">
        <f t="shared" si="191"/>
        <v>243.17313824999999</v>
      </c>
      <c r="Y421" s="66">
        <v>0</v>
      </c>
      <c r="Z421" s="67">
        <f t="shared" si="192"/>
        <v>0</v>
      </c>
      <c r="AA421" s="68" t="str">
        <f t="shared" si="200"/>
        <v>A+INCORP J=</v>
      </c>
      <c r="AB421" s="11">
        <f t="shared" si="201"/>
        <v>43095</v>
      </c>
      <c r="AC421" s="3"/>
      <c r="AD421" s="54"/>
      <c r="AE421" s="61">
        <v>45768</v>
      </c>
      <c r="AF421" s="23" t="s">
        <v>125</v>
      </c>
      <c r="AI421" s="1"/>
      <c r="AJ421" s="1"/>
      <c r="AK421" s="10"/>
      <c r="AL421" s="1"/>
      <c r="AM421" s="1"/>
      <c r="AN421" s="1"/>
      <c r="AO421" s="1"/>
      <c r="GG421" s="1"/>
      <c r="GH421" s="5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5"/>
      <c r="HA421" s="5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40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7"/>
      <c r="JP421" s="1"/>
      <c r="JQ421" s="1"/>
      <c r="JR421" s="1"/>
      <c r="JS421" s="1"/>
      <c r="JT421" s="1"/>
      <c r="JU421" s="1"/>
      <c r="JV421" s="1"/>
      <c r="JW421" s="1"/>
      <c r="JX421" s="1"/>
      <c r="JY421" s="3"/>
      <c r="JZ421" s="1"/>
      <c r="KA421" s="1"/>
      <c r="KB421" s="1"/>
      <c r="KC421" s="1"/>
      <c r="KD421" s="1"/>
      <c r="KE421" s="1"/>
    </row>
    <row r="422" spans="1:291" x14ac:dyDescent="0.2">
      <c r="A422" s="196">
        <f t="shared" si="193"/>
        <v>43080</v>
      </c>
      <c r="B422" s="66">
        <f t="shared" si="184"/>
        <v>105288.56028587</v>
      </c>
      <c r="C422" s="66">
        <f t="shared" si="182"/>
        <v>104898.60567566</v>
      </c>
      <c r="D422" s="77">
        <f t="shared" si="194"/>
        <v>4881.25</v>
      </c>
      <c r="E422" s="67">
        <f>VLOOKUP(A421,[1]Plan1!$DQ$117:$DS$314,3)</f>
        <v>4894.92</v>
      </c>
      <c r="F422" s="11">
        <f t="shared" si="195"/>
        <v>43067</v>
      </c>
      <c r="G422" s="73">
        <f t="shared" si="185"/>
        <v>2.8005121638925434E-3</v>
      </c>
      <c r="H422" s="11">
        <f t="shared" si="196"/>
        <v>43095</v>
      </c>
      <c r="I422" s="11">
        <f t="shared" si="186"/>
        <v>43095</v>
      </c>
      <c r="J422" s="1">
        <f t="shared" si="197"/>
        <v>20</v>
      </c>
      <c r="K422" s="1">
        <f t="shared" si="198"/>
        <v>10</v>
      </c>
      <c r="L422" s="66">
        <f t="shared" si="187"/>
        <v>1.0013992700000001</v>
      </c>
      <c r="M422" s="70">
        <f t="shared" si="183"/>
        <v>1.0042009199999999</v>
      </c>
      <c r="N422" s="70">
        <f t="shared" si="202"/>
        <v>1.0296843737031667</v>
      </c>
      <c r="O422" s="66">
        <f t="shared" si="179"/>
        <v>1.0311251800000001</v>
      </c>
      <c r="P422" s="66">
        <f t="shared" si="188"/>
        <v>105045.38714762</v>
      </c>
      <c r="Q422" s="74">
        <f t="shared" si="189"/>
        <v>0</v>
      </c>
      <c r="R422" s="75">
        <f t="shared" si="180"/>
        <v>0</v>
      </c>
      <c r="S422" s="66">
        <f t="shared" si="181"/>
        <v>0</v>
      </c>
      <c r="T422" s="10">
        <f t="shared" si="199"/>
        <v>0.06</v>
      </c>
      <c r="U422" s="74">
        <f t="shared" si="203"/>
        <v>10</v>
      </c>
      <c r="V422" s="74">
        <v>252</v>
      </c>
      <c r="W422" s="70">
        <f t="shared" si="190"/>
        <v>1.0023149339999999</v>
      </c>
      <c r="X422" s="66">
        <f t="shared" si="191"/>
        <v>243.17313824999999</v>
      </c>
      <c r="Y422" s="66">
        <v>0</v>
      </c>
      <c r="Z422" s="67">
        <f t="shared" si="192"/>
        <v>0</v>
      </c>
      <c r="AA422" s="68" t="str">
        <f t="shared" si="200"/>
        <v>A+INCORP J=</v>
      </c>
      <c r="AB422" s="11">
        <f t="shared" si="201"/>
        <v>43095</v>
      </c>
      <c r="AC422" s="3"/>
      <c r="AD422" s="54"/>
      <c r="AE422" s="61">
        <v>45778</v>
      </c>
      <c r="AF422" s="23" t="s">
        <v>132</v>
      </c>
      <c r="AI422" s="1"/>
      <c r="AJ422" s="1"/>
      <c r="AK422" s="10"/>
      <c r="AL422" s="1"/>
      <c r="AM422" s="1"/>
      <c r="AN422" s="1"/>
      <c r="AO422" s="1"/>
      <c r="GG422" s="1"/>
      <c r="GH422" s="5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5"/>
      <c r="HA422" s="5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40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7"/>
      <c r="JP422" s="1"/>
      <c r="JQ422" s="1"/>
      <c r="JR422" s="1"/>
      <c r="JS422" s="1"/>
      <c r="JT422" s="1"/>
      <c r="JU422" s="1"/>
      <c r="JV422" s="1"/>
      <c r="JW422" s="1"/>
      <c r="JX422" s="1"/>
      <c r="JY422" s="3"/>
      <c r="JZ422" s="1"/>
      <c r="KA422" s="1"/>
      <c r="KB422" s="1"/>
      <c r="KC422" s="1"/>
      <c r="KD422" s="1"/>
      <c r="KE422" s="1"/>
    </row>
    <row r="423" spans="1:291" x14ac:dyDescent="0.2">
      <c r="A423" s="196">
        <f t="shared" si="193"/>
        <v>43081</v>
      </c>
      <c r="B423" s="66">
        <f t="shared" si="184"/>
        <v>105327.63585309</v>
      </c>
      <c r="C423" s="66">
        <f t="shared" si="182"/>
        <v>104898.60567566</v>
      </c>
      <c r="D423" s="77">
        <f t="shared" si="194"/>
        <v>4881.25</v>
      </c>
      <c r="E423" s="67">
        <f>VLOOKUP(A422,[1]Plan1!$DQ$117:$DS$314,3)</f>
        <v>4894.92</v>
      </c>
      <c r="F423" s="11">
        <f t="shared" si="195"/>
        <v>43067</v>
      </c>
      <c r="G423" s="73">
        <f t="shared" si="185"/>
        <v>2.8005121638925434E-3</v>
      </c>
      <c r="H423" s="11">
        <f t="shared" si="196"/>
        <v>43095</v>
      </c>
      <c r="I423" s="11">
        <f t="shared" si="186"/>
        <v>43095</v>
      </c>
      <c r="J423" s="1">
        <f t="shared" si="197"/>
        <v>20</v>
      </c>
      <c r="K423" s="1">
        <f t="shared" si="198"/>
        <v>11</v>
      </c>
      <c r="L423" s="66">
        <f t="shared" si="187"/>
        <v>1.0015393100000001</v>
      </c>
      <c r="M423" s="70">
        <f t="shared" si="183"/>
        <v>1.0042009199999999</v>
      </c>
      <c r="N423" s="70">
        <f t="shared" si="202"/>
        <v>1.0296843737031667</v>
      </c>
      <c r="O423" s="66">
        <f t="shared" si="179"/>
        <v>1.03126937</v>
      </c>
      <c r="P423" s="66">
        <f t="shared" si="188"/>
        <v>105060.07714836</v>
      </c>
      <c r="Q423" s="74">
        <f t="shared" si="189"/>
        <v>0</v>
      </c>
      <c r="R423" s="75">
        <f t="shared" si="180"/>
        <v>0</v>
      </c>
      <c r="S423" s="66">
        <f t="shared" si="181"/>
        <v>0</v>
      </c>
      <c r="T423" s="10">
        <f t="shared" si="199"/>
        <v>0.06</v>
      </c>
      <c r="U423" s="74">
        <f t="shared" si="203"/>
        <v>11</v>
      </c>
      <c r="V423" s="74">
        <v>252</v>
      </c>
      <c r="W423" s="70">
        <f t="shared" si="190"/>
        <v>1.0025467210000001</v>
      </c>
      <c r="X423" s="66">
        <f t="shared" si="191"/>
        <v>267.55870472999999</v>
      </c>
      <c r="Y423" s="66">
        <v>0</v>
      </c>
      <c r="Z423" s="67">
        <f t="shared" si="192"/>
        <v>0</v>
      </c>
      <c r="AA423" s="68" t="str">
        <f t="shared" si="200"/>
        <v>A+INCORP J=</v>
      </c>
      <c r="AB423" s="11">
        <f t="shared" si="201"/>
        <v>43095</v>
      </c>
      <c r="AC423" s="3"/>
      <c r="AD423" s="54"/>
      <c r="AE423" s="61">
        <v>45827</v>
      </c>
      <c r="AF423" s="23" t="s">
        <v>141</v>
      </c>
      <c r="AI423" s="1"/>
      <c r="AJ423" s="1"/>
      <c r="AK423" s="10"/>
      <c r="AL423" s="1"/>
      <c r="AM423" s="1"/>
      <c r="AN423" s="1"/>
      <c r="AO423" s="1"/>
      <c r="GG423" s="1"/>
      <c r="GH423" s="5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5"/>
      <c r="HA423" s="5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40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7"/>
      <c r="JP423" s="1"/>
      <c r="JQ423" s="1"/>
      <c r="JR423" s="1"/>
      <c r="JS423" s="1"/>
      <c r="JT423" s="1"/>
      <c r="JU423" s="1"/>
      <c r="JV423" s="1"/>
      <c r="JW423" s="1"/>
      <c r="JX423" s="1"/>
      <c r="JY423" s="3"/>
      <c r="JZ423" s="1"/>
      <c r="KA423" s="1"/>
      <c r="KB423" s="1"/>
      <c r="KC423" s="1"/>
      <c r="KD423" s="1"/>
      <c r="KE423" s="1"/>
    </row>
    <row r="424" spans="1:291" x14ac:dyDescent="0.2">
      <c r="A424" s="196">
        <f t="shared" si="193"/>
        <v>43082</v>
      </c>
      <c r="B424" s="66">
        <f t="shared" si="184"/>
        <v>105366.72506122</v>
      </c>
      <c r="C424" s="66">
        <f t="shared" si="182"/>
        <v>104898.60567566</v>
      </c>
      <c r="D424" s="77">
        <f t="shared" si="194"/>
        <v>4881.25</v>
      </c>
      <c r="E424" s="67">
        <f>VLOOKUP(A423,[1]Plan1!$DQ$117:$DS$314,3)</f>
        <v>4894.92</v>
      </c>
      <c r="F424" s="11">
        <f t="shared" si="195"/>
        <v>43067</v>
      </c>
      <c r="G424" s="73">
        <f t="shared" si="185"/>
        <v>2.8005121638925434E-3</v>
      </c>
      <c r="H424" s="11">
        <f t="shared" si="196"/>
        <v>43095</v>
      </c>
      <c r="I424" s="11">
        <f t="shared" si="186"/>
        <v>43095</v>
      </c>
      <c r="J424" s="1">
        <f t="shared" si="197"/>
        <v>20</v>
      </c>
      <c r="K424" s="1">
        <f t="shared" si="198"/>
        <v>12</v>
      </c>
      <c r="L424" s="66">
        <f t="shared" si="187"/>
        <v>1.00167936</v>
      </c>
      <c r="M424" s="70">
        <f t="shared" si="183"/>
        <v>1.0042009199999999</v>
      </c>
      <c r="N424" s="70">
        <f t="shared" si="202"/>
        <v>1.0296843737031667</v>
      </c>
      <c r="O424" s="66">
        <f t="shared" si="179"/>
        <v>1.0314135799999999</v>
      </c>
      <c r="P424" s="66">
        <f t="shared" si="188"/>
        <v>105074.76819808</v>
      </c>
      <c r="Q424" s="74">
        <f t="shared" si="189"/>
        <v>0</v>
      </c>
      <c r="R424" s="75">
        <f t="shared" si="180"/>
        <v>0</v>
      </c>
      <c r="S424" s="66">
        <f t="shared" si="181"/>
        <v>0</v>
      </c>
      <c r="T424" s="10">
        <f t="shared" si="199"/>
        <v>0.06</v>
      </c>
      <c r="U424" s="74">
        <f t="shared" si="203"/>
        <v>12</v>
      </c>
      <c r="V424" s="74">
        <v>252</v>
      </c>
      <c r="W424" s="70">
        <f t="shared" si="190"/>
        <v>1.0027785629999999</v>
      </c>
      <c r="X424" s="66">
        <f t="shared" si="191"/>
        <v>291.95686314</v>
      </c>
      <c r="Y424" s="66">
        <v>0</v>
      </c>
      <c r="Z424" s="67">
        <f t="shared" si="192"/>
        <v>0</v>
      </c>
      <c r="AA424" s="68" t="str">
        <f t="shared" si="200"/>
        <v>A+INCORP J=</v>
      </c>
      <c r="AB424" s="11">
        <f t="shared" si="201"/>
        <v>43095</v>
      </c>
      <c r="AC424" s="3"/>
      <c r="AD424" s="54"/>
      <c r="AE424" s="61">
        <v>46016</v>
      </c>
      <c r="AF424" s="23" t="s">
        <v>137</v>
      </c>
      <c r="AI424" s="1"/>
      <c r="AJ424" s="1"/>
      <c r="AK424" s="10"/>
      <c r="AL424" s="1"/>
      <c r="AM424" s="1"/>
      <c r="AN424" s="1"/>
      <c r="AO424" s="1"/>
      <c r="GG424" s="1"/>
      <c r="GH424" s="5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5"/>
      <c r="HA424" s="5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40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7"/>
      <c r="JP424" s="1"/>
      <c r="JQ424" s="1"/>
      <c r="JR424" s="1"/>
      <c r="JS424" s="1"/>
      <c r="JT424" s="1"/>
      <c r="JU424" s="1"/>
      <c r="JV424" s="1"/>
      <c r="JW424" s="1"/>
      <c r="JX424" s="1"/>
      <c r="JY424" s="3"/>
      <c r="JZ424" s="1"/>
      <c r="KA424" s="1"/>
      <c r="KB424" s="1"/>
      <c r="KC424" s="1"/>
      <c r="KD424" s="1"/>
      <c r="KE424" s="1"/>
    </row>
    <row r="425" spans="1:291" x14ac:dyDescent="0.2">
      <c r="A425" s="196">
        <f t="shared" si="193"/>
        <v>43083</v>
      </c>
      <c r="B425" s="66">
        <f t="shared" si="184"/>
        <v>105405.82980755001</v>
      </c>
      <c r="C425" s="66">
        <f t="shared" si="182"/>
        <v>104898.60567566</v>
      </c>
      <c r="D425" s="77">
        <f t="shared" si="194"/>
        <v>4881.25</v>
      </c>
      <c r="E425" s="67">
        <f>VLOOKUP(A424,[1]Plan1!$DQ$117:$DS$314,3)</f>
        <v>4894.92</v>
      </c>
      <c r="F425" s="11">
        <f t="shared" si="195"/>
        <v>43067</v>
      </c>
      <c r="G425" s="73">
        <f t="shared" si="185"/>
        <v>2.8005121638925434E-3</v>
      </c>
      <c r="H425" s="11">
        <f t="shared" si="196"/>
        <v>43095</v>
      </c>
      <c r="I425" s="11">
        <f t="shared" si="186"/>
        <v>43095</v>
      </c>
      <c r="J425" s="1">
        <f t="shared" si="197"/>
        <v>20</v>
      </c>
      <c r="K425" s="1">
        <f t="shared" si="198"/>
        <v>13</v>
      </c>
      <c r="L425" s="66">
        <f t="shared" si="187"/>
        <v>1.00181944</v>
      </c>
      <c r="M425" s="70">
        <f t="shared" si="183"/>
        <v>1.0042009199999999</v>
      </c>
      <c r="N425" s="70">
        <f t="shared" si="202"/>
        <v>1.0296843737031667</v>
      </c>
      <c r="O425" s="66">
        <f t="shared" ref="O425:O488" si="204">TRUNC(TRUNC((L425*N425),15),8)</f>
        <v>1.03155782</v>
      </c>
      <c r="P425" s="66">
        <f t="shared" si="188"/>
        <v>105089.46239477</v>
      </c>
      <c r="Q425" s="74">
        <f t="shared" si="189"/>
        <v>0</v>
      </c>
      <c r="R425" s="75">
        <f t="shared" ref="R425:R488" si="205">IF(Q425&gt;0,(S425/C425),0)</f>
        <v>0</v>
      </c>
      <c r="S425" s="66">
        <f t="shared" ref="S425:S488" si="206">IF($Q425&gt;0,VLOOKUP($A425,$AE$10:$AK$114,6),0)</f>
        <v>0</v>
      </c>
      <c r="T425" s="10">
        <f t="shared" si="199"/>
        <v>0.06</v>
      </c>
      <c r="U425" s="74">
        <f t="shared" si="203"/>
        <v>13</v>
      </c>
      <c r="V425" s="74">
        <v>252</v>
      </c>
      <c r="W425" s="70">
        <f t="shared" si="190"/>
        <v>1.0030104580000001</v>
      </c>
      <c r="X425" s="66">
        <f t="shared" si="191"/>
        <v>316.36741278</v>
      </c>
      <c r="Y425" s="66">
        <v>0</v>
      </c>
      <c r="Z425" s="67">
        <f t="shared" si="192"/>
        <v>0</v>
      </c>
      <c r="AA425" s="68" t="str">
        <f t="shared" si="200"/>
        <v>A+INCORP J=</v>
      </c>
      <c r="AB425" s="11">
        <f t="shared" si="201"/>
        <v>43095</v>
      </c>
      <c r="AC425" s="3"/>
      <c r="AD425" s="54"/>
      <c r="AE425" s="61">
        <v>46023</v>
      </c>
      <c r="AF425" s="23" t="s">
        <v>139</v>
      </c>
      <c r="AI425" s="1"/>
      <c r="AJ425" s="1"/>
      <c r="AK425" s="10"/>
      <c r="AL425" s="1"/>
      <c r="AM425" s="1"/>
      <c r="AN425" s="1"/>
      <c r="AO425" s="1"/>
      <c r="GG425" s="1"/>
      <c r="GH425" s="5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5"/>
      <c r="HA425" s="5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40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7"/>
      <c r="JP425" s="1"/>
      <c r="JQ425" s="1"/>
      <c r="JR425" s="1"/>
      <c r="JS425" s="1"/>
      <c r="JT425" s="1"/>
      <c r="JU425" s="1"/>
      <c r="JV425" s="1"/>
      <c r="JW425" s="1"/>
      <c r="JX425" s="1"/>
      <c r="JY425" s="3"/>
      <c r="JZ425" s="1"/>
      <c r="KA425" s="1"/>
      <c r="KB425" s="1"/>
      <c r="KC425" s="1"/>
      <c r="KD425" s="1"/>
      <c r="KE425" s="1"/>
    </row>
    <row r="426" spans="1:291" x14ac:dyDescent="0.2">
      <c r="A426" s="196">
        <f t="shared" si="193"/>
        <v>43084</v>
      </c>
      <c r="B426" s="66">
        <f t="shared" si="184"/>
        <v>105444.9480969</v>
      </c>
      <c r="C426" s="66">
        <f t="shared" ref="C426:C489" si="207">TRUNC(IF(Q425&gt;0,P425-S425+X425,C425),8)</f>
        <v>104898.60567566</v>
      </c>
      <c r="D426" s="77">
        <f t="shared" si="194"/>
        <v>4881.25</v>
      </c>
      <c r="E426" s="67">
        <f>VLOOKUP(A425,[1]Plan1!$DQ$117:$DS$314,3)</f>
        <v>4894.92</v>
      </c>
      <c r="F426" s="11">
        <f t="shared" si="195"/>
        <v>43067</v>
      </c>
      <c r="G426" s="73">
        <f t="shared" si="185"/>
        <v>2.8005121638925434E-3</v>
      </c>
      <c r="H426" s="11">
        <f t="shared" si="196"/>
        <v>43095</v>
      </c>
      <c r="I426" s="11">
        <f t="shared" si="186"/>
        <v>43095</v>
      </c>
      <c r="J426" s="1">
        <f t="shared" si="197"/>
        <v>20</v>
      </c>
      <c r="K426" s="1">
        <f t="shared" si="198"/>
        <v>14</v>
      </c>
      <c r="L426" s="66">
        <f t="shared" si="187"/>
        <v>1.0019595299999999</v>
      </c>
      <c r="M426" s="70">
        <f t="shared" ref="M426:M489" si="208">IF(I426&gt;I425,L425,M425)</f>
        <v>1.0042009199999999</v>
      </c>
      <c r="N426" s="70">
        <f t="shared" si="202"/>
        <v>1.0296843737031667</v>
      </c>
      <c r="O426" s="66">
        <f t="shared" si="204"/>
        <v>1.0317020699999999</v>
      </c>
      <c r="P426" s="66">
        <f t="shared" si="188"/>
        <v>105104.15764044</v>
      </c>
      <c r="Q426" s="74">
        <f t="shared" si="189"/>
        <v>0</v>
      </c>
      <c r="R426" s="75">
        <f t="shared" si="205"/>
        <v>0</v>
      </c>
      <c r="S426" s="66">
        <f t="shared" si="206"/>
        <v>0</v>
      </c>
      <c r="T426" s="10">
        <f t="shared" si="199"/>
        <v>0.06</v>
      </c>
      <c r="U426" s="74">
        <f t="shared" si="203"/>
        <v>14</v>
      </c>
      <c r="V426" s="74">
        <v>252</v>
      </c>
      <c r="W426" s="70">
        <f t="shared" si="190"/>
        <v>1.0032424069999999</v>
      </c>
      <c r="X426" s="66">
        <f t="shared" si="191"/>
        <v>340.79045645999997</v>
      </c>
      <c r="Y426" s="66">
        <v>0</v>
      </c>
      <c r="Z426" s="67">
        <f t="shared" si="192"/>
        <v>0</v>
      </c>
      <c r="AA426" s="68" t="str">
        <f t="shared" si="200"/>
        <v>A+INCORP J=</v>
      </c>
      <c r="AB426" s="11">
        <f t="shared" si="201"/>
        <v>43095</v>
      </c>
      <c r="AC426" s="3"/>
      <c r="AD426" s="54"/>
      <c r="AE426" s="61">
        <v>46069</v>
      </c>
      <c r="AF426" s="23" t="s">
        <v>123</v>
      </c>
      <c r="AI426" s="1"/>
      <c r="AJ426" s="1"/>
      <c r="AK426" s="10"/>
      <c r="AL426" s="1"/>
      <c r="AM426" s="1"/>
      <c r="AN426" s="1"/>
      <c r="AO426" s="1"/>
      <c r="GG426" s="1"/>
      <c r="GH426" s="5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5"/>
      <c r="HA426" s="5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40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7"/>
      <c r="JP426" s="1"/>
      <c r="JQ426" s="1"/>
      <c r="JR426" s="1"/>
      <c r="JS426" s="1"/>
      <c r="JT426" s="1"/>
      <c r="JU426" s="1"/>
      <c r="JV426" s="1"/>
      <c r="JW426" s="1"/>
      <c r="JX426" s="1"/>
      <c r="JY426" s="3"/>
      <c r="JZ426" s="1"/>
      <c r="KA426" s="1"/>
      <c r="KB426" s="1"/>
      <c r="KC426" s="1"/>
      <c r="KD426" s="1"/>
      <c r="KE426" s="1"/>
    </row>
    <row r="427" spans="1:291" x14ac:dyDescent="0.2">
      <c r="A427" s="196">
        <f t="shared" si="193"/>
        <v>43085</v>
      </c>
      <c r="B427" s="66">
        <f t="shared" si="184"/>
        <v>105484.08087989999</v>
      </c>
      <c r="C427" s="66">
        <f t="shared" si="207"/>
        <v>104898.60567566</v>
      </c>
      <c r="D427" s="77">
        <f t="shared" si="194"/>
        <v>4881.25</v>
      </c>
      <c r="E427" s="67">
        <f>VLOOKUP(A426,[1]Plan1!$DQ$117:$DS$314,3)</f>
        <v>4894.92</v>
      </c>
      <c r="F427" s="11">
        <f t="shared" si="195"/>
        <v>43067</v>
      </c>
      <c r="G427" s="73">
        <f t="shared" si="185"/>
        <v>2.8005121638925434E-3</v>
      </c>
      <c r="H427" s="11">
        <f t="shared" si="196"/>
        <v>43095</v>
      </c>
      <c r="I427" s="11">
        <f t="shared" si="186"/>
        <v>43095</v>
      </c>
      <c r="J427" s="1">
        <f t="shared" si="197"/>
        <v>20</v>
      </c>
      <c r="K427" s="1">
        <f t="shared" si="198"/>
        <v>15</v>
      </c>
      <c r="L427" s="66">
        <f t="shared" si="187"/>
        <v>1.00209964</v>
      </c>
      <c r="M427" s="70">
        <f t="shared" si="208"/>
        <v>1.0042009199999999</v>
      </c>
      <c r="N427" s="70">
        <f t="shared" si="202"/>
        <v>1.0296843737031667</v>
      </c>
      <c r="O427" s="66">
        <f t="shared" si="204"/>
        <v>1.03184634</v>
      </c>
      <c r="P427" s="66">
        <f t="shared" si="188"/>
        <v>105118.85498408</v>
      </c>
      <c r="Q427" s="74">
        <f t="shared" si="189"/>
        <v>0</v>
      </c>
      <c r="R427" s="75">
        <f t="shared" si="205"/>
        <v>0</v>
      </c>
      <c r="S427" s="66">
        <f t="shared" si="206"/>
        <v>0</v>
      </c>
      <c r="T427" s="10">
        <f t="shared" si="199"/>
        <v>0.06</v>
      </c>
      <c r="U427" s="74">
        <f t="shared" si="203"/>
        <v>15</v>
      </c>
      <c r="V427" s="74">
        <v>252</v>
      </c>
      <c r="W427" s="70">
        <f t="shared" si="190"/>
        <v>1.0034744090000001</v>
      </c>
      <c r="X427" s="66">
        <f t="shared" si="191"/>
        <v>365.22589582000001</v>
      </c>
      <c r="Y427" s="66">
        <v>0</v>
      </c>
      <c r="Z427" s="67">
        <f t="shared" si="192"/>
        <v>0</v>
      </c>
      <c r="AA427" s="68" t="str">
        <f t="shared" si="200"/>
        <v>A+INCORP J=</v>
      </c>
      <c r="AB427" s="11">
        <f t="shared" si="201"/>
        <v>43095</v>
      </c>
      <c r="AC427" s="3"/>
      <c r="AD427" s="54"/>
      <c r="AE427" s="61">
        <v>46070</v>
      </c>
      <c r="AF427" s="23" t="s">
        <v>123</v>
      </c>
      <c r="AI427" s="1"/>
      <c r="AJ427" s="1"/>
      <c r="AK427" s="10"/>
      <c r="AL427" s="1"/>
      <c r="AM427" s="1"/>
      <c r="AN427" s="1"/>
      <c r="AO427" s="1"/>
      <c r="GG427" s="1"/>
      <c r="GH427" s="5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5"/>
      <c r="HA427" s="5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40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7"/>
      <c r="JP427" s="1"/>
      <c r="JQ427" s="1"/>
      <c r="JR427" s="1"/>
      <c r="JS427" s="1"/>
      <c r="JT427" s="1"/>
      <c r="JU427" s="1"/>
      <c r="JV427" s="1"/>
      <c r="JW427" s="1"/>
      <c r="JX427" s="1"/>
      <c r="JY427" s="3"/>
      <c r="JZ427" s="1"/>
      <c r="KA427" s="1"/>
      <c r="KB427" s="1"/>
      <c r="KC427" s="1"/>
      <c r="KD427" s="1"/>
      <c r="KE427" s="1"/>
    </row>
    <row r="428" spans="1:291" x14ac:dyDescent="0.2">
      <c r="A428" s="196">
        <f t="shared" si="193"/>
        <v>43086</v>
      </c>
      <c r="B428" s="66">
        <f t="shared" si="184"/>
        <v>105484.08087989999</v>
      </c>
      <c r="C428" s="66">
        <f t="shared" si="207"/>
        <v>104898.60567566</v>
      </c>
      <c r="D428" s="77">
        <f t="shared" si="194"/>
        <v>4881.25</v>
      </c>
      <c r="E428" s="67">
        <f>VLOOKUP(A427,[1]Plan1!$DQ$117:$DS$314,3)</f>
        <v>4894.92</v>
      </c>
      <c r="F428" s="11">
        <f t="shared" si="195"/>
        <v>43067</v>
      </c>
      <c r="G428" s="73">
        <f t="shared" si="185"/>
        <v>2.8005121638925434E-3</v>
      </c>
      <c r="H428" s="11">
        <f t="shared" si="196"/>
        <v>43095</v>
      </c>
      <c r="I428" s="11">
        <f t="shared" si="186"/>
        <v>43095</v>
      </c>
      <c r="J428" s="1">
        <f t="shared" si="197"/>
        <v>20</v>
      </c>
      <c r="K428" s="1">
        <f t="shared" si="198"/>
        <v>15</v>
      </c>
      <c r="L428" s="66">
        <f t="shared" si="187"/>
        <v>1.00209964</v>
      </c>
      <c r="M428" s="70">
        <f t="shared" si="208"/>
        <v>1.0042009199999999</v>
      </c>
      <c r="N428" s="70">
        <f t="shared" si="202"/>
        <v>1.0296843737031667</v>
      </c>
      <c r="O428" s="66">
        <f t="shared" si="204"/>
        <v>1.03184634</v>
      </c>
      <c r="P428" s="66">
        <f t="shared" si="188"/>
        <v>105118.85498408</v>
      </c>
      <c r="Q428" s="74">
        <f t="shared" si="189"/>
        <v>0</v>
      </c>
      <c r="R428" s="75">
        <f t="shared" si="205"/>
        <v>0</v>
      </c>
      <c r="S428" s="66">
        <f t="shared" si="206"/>
        <v>0</v>
      </c>
      <c r="T428" s="10">
        <f t="shared" si="199"/>
        <v>0.06</v>
      </c>
      <c r="U428" s="74">
        <f t="shared" si="203"/>
        <v>15</v>
      </c>
      <c r="V428" s="74">
        <v>252</v>
      </c>
      <c r="W428" s="70">
        <f t="shared" si="190"/>
        <v>1.0034744090000001</v>
      </c>
      <c r="X428" s="66">
        <f t="shared" si="191"/>
        <v>365.22589582000001</v>
      </c>
      <c r="Y428" s="66">
        <v>0</v>
      </c>
      <c r="Z428" s="67">
        <f t="shared" si="192"/>
        <v>0</v>
      </c>
      <c r="AA428" s="68" t="str">
        <f t="shared" si="200"/>
        <v>A+INCORP J=</v>
      </c>
      <c r="AB428" s="11">
        <f t="shared" si="201"/>
        <v>43095</v>
      </c>
      <c r="AC428" s="3"/>
      <c r="AD428" s="54"/>
      <c r="AE428" s="61">
        <v>46115</v>
      </c>
      <c r="AF428" s="23" t="s">
        <v>140</v>
      </c>
      <c r="AI428" s="1"/>
      <c r="AJ428" s="1"/>
      <c r="AK428" s="10"/>
      <c r="AL428" s="1"/>
      <c r="AM428" s="1"/>
      <c r="AN428" s="1"/>
      <c r="AO428" s="1"/>
      <c r="GG428" s="1"/>
      <c r="GH428" s="5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5"/>
      <c r="HA428" s="5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40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7"/>
      <c r="JP428" s="1"/>
      <c r="JQ428" s="1"/>
      <c r="JR428" s="1"/>
      <c r="JS428" s="1"/>
      <c r="JT428" s="1"/>
      <c r="JU428" s="1"/>
      <c r="JV428" s="1"/>
      <c r="JW428" s="1"/>
      <c r="JX428" s="1"/>
      <c r="JY428" s="3"/>
      <c r="JZ428" s="1"/>
      <c r="KA428" s="1"/>
      <c r="KB428" s="1"/>
      <c r="KC428" s="1"/>
      <c r="KD428" s="1"/>
      <c r="KE428" s="1"/>
    </row>
    <row r="429" spans="1:291" x14ac:dyDescent="0.2">
      <c r="A429" s="196">
        <f t="shared" si="193"/>
        <v>43087</v>
      </c>
      <c r="B429" s="66">
        <f t="shared" si="184"/>
        <v>105484.08087989999</v>
      </c>
      <c r="C429" s="66">
        <f t="shared" si="207"/>
        <v>104898.60567566</v>
      </c>
      <c r="D429" s="77">
        <f t="shared" si="194"/>
        <v>4881.25</v>
      </c>
      <c r="E429" s="67">
        <f>VLOOKUP(A428,[1]Plan1!$DQ$117:$DS$314,3)</f>
        <v>4894.92</v>
      </c>
      <c r="F429" s="11">
        <f t="shared" si="195"/>
        <v>43067</v>
      </c>
      <c r="G429" s="73">
        <f t="shared" si="185"/>
        <v>2.8005121638925434E-3</v>
      </c>
      <c r="H429" s="11">
        <f t="shared" si="196"/>
        <v>43095</v>
      </c>
      <c r="I429" s="11">
        <f t="shared" si="186"/>
        <v>43095</v>
      </c>
      <c r="J429" s="1">
        <f t="shared" si="197"/>
        <v>20</v>
      </c>
      <c r="K429" s="1">
        <f t="shared" si="198"/>
        <v>15</v>
      </c>
      <c r="L429" s="66">
        <f t="shared" si="187"/>
        <v>1.00209964</v>
      </c>
      <c r="M429" s="70">
        <f t="shared" si="208"/>
        <v>1.0042009199999999</v>
      </c>
      <c r="N429" s="70">
        <f t="shared" si="202"/>
        <v>1.0296843737031667</v>
      </c>
      <c r="O429" s="66">
        <f t="shared" si="204"/>
        <v>1.03184634</v>
      </c>
      <c r="P429" s="66">
        <f t="shared" si="188"/>
        <v>105118.85498408</v>
      </c>
      <c r="Q429" s="74">
        <f t="shared" si="189"/>
        <v>0</v>
      </c>
      <c r="R429" s="75">
        <f t="shared" si="205"/>
        <v>0</v>
      </c>
      <c r="S429" s="66">
        <f t="shared" si="206"/>
        <v>0</v>
      </c>
      <c r="T429" s="10">
        <f t="shared" si="199"/>
        <v>0.06</v>
      </c>
      <c r="U429" s="74">
        <f t="shared" si="203"/>
        <v>15</v>
      </c>
      <c r="V429" s="74">
        <v>252</v>
      </c>
      <c r="W429" s="70">
        <f t="shared" si="190"/>
        <v>1.0034744090000001</v>
      </c>
      <c r="X429" s="66">
        <f t="shared" si="191"/>
        <v>365.22589582000001</v>
      </c>
      <c r="Y429" s="66">
        <v>0</v>
      </c>
      <c r="Z429" s="67">
        <f t="shared" si="192"/>
        <v>0</v>
      </c>
      <c r="AA429" s="68" t="str">
        <f t="shared" si="200"/>
        <v>A+INCORP J=</v>
      </c>
      <c r="AB429" s="11">
        <f t="shared" si="201"/>
        <v>43095</v>
      </c>
      <c r="AC429" s="3"/>
      <c r="AD429" s="54"/>
      <c r="AE429" s="61">
        <v>46133</v>
      </c>
      <c r="AF429" s="23" t="s">
        <v>125</v>
      </c>
      <c r="AI429" s="1"/>
      <c r="AJ429" s="1"/>
      <c r="AK429" s="10"/>
      <c r="AL429" s="1"/>
      <c r="AM429" s="1"/>
      <c r="AN429" s="1"/>
      <c r="AO429" s="1"/>
      <c r="GG429" s="1"/>
      <c r="GH429" s="5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5"/>
      <c r="HA429" s="5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40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7"/>
      <c r="JP429" s="1"/>
      <c r="JQ429" s="1"/>
      <c r="JR429" s="1"/>
      <c r="JS429" s="1"/>
      <c r="JT429" s="1"/>
      <c r="JU429" s="1"/>
      <c r="JV429" s="1"/>
      <c r="JW429" s="1"/>
      <c r="JX429" s="1"/>
      <c r="JY429" s="3"/>
      <c r="JZ429" s="1"/>
      <c r="KA429" s="1"/>
      <c r="KB429" s="1"/>
      <c r="KC429" s="1"/>
      <c r="KD429" s="1"/>
      <c r="KE429" s="1"/>
    </row>
    <row r="430" spans="1:291" x14ac:dyDescent="0.2">
      <c r="A430" s="196">
        <f t="shared" si="193"/>
        <v>43088</v>
      </c>
      <c r="B430" s="66">
        <f t="shared" si="184"/>
        <v>105523.22931837001</v>
      </c>
      <c r="C430" s="66">
        <f t="shared" si="207"/>
        <v>104898.60567566</v>
      </c>
      <c r="D430" s="77">
        <f t="shared" si="194"/>
        <v>4881.25</v>
      </c>
      <c r="E430" s="67">
        <f>VLOOKUP(A429,[1]Plan1!$DQ$117:$DS$314,3)</f>
        <v>4894.92</v>
      </c>
      <c r="F430" s="11">
        <f t="shared" si="195"/>
        <v>43067</v>
      </c>
      <c r="G430" s="73">
        <f t="shared" si="185"/>
        <v>2.8005121638925434E-3</v>
      </c>
      <c r="H430" s="11">
        <f t="shared" si="196"/>
        <v>43095</v>
      </c>
      <c r="I430" s="11">
        <f t="shared" si="186"/>
        <v>43095</v>
      </c>
      <c r="J430" s="1">
        <f t="shared" si="197"/>
        <v>20</v>
      </c>
      <c r="K430" s="1">
        <f t="shared" si="198"/>
        <v>16</v>
      </c>
      <c r="L430" s="66">
        <f t="shared" si="187"/>
        <v>1.00223978</v>
      </c>
      <c r="M430" s="70">
        <f t="shared" si="208"/>
        <v>1.0042009199999999</v>
      </c>
      <c r="N430" s="70">
        <f t="shared" si="202"/>
        <v>1.0296843737031667</v>
      </c>
      <c r="O430" s="66">
        <f t="shared" si="204"/>
        <v>1.0319906400000001</v>
      </c>
      <c r="P430" s="66">
        <f t="shared" si="188"/>
        <v>105133.55547468</v>
      </c>
      <c r="Q430" s="74">
        <f t="shared" si="189"/>
        <v>0</v>
      </c>
      <c r="R430" s="75">
        <f t="shared" si="205"/>
        <v>0</v>
      </c>
      <c r="S430" s="66">
        <f t="shared" si="206"/>
        <v>0</v>
      </c>
      <c r="T430" s="10">
        <f t="shared" si="199"/>
        <v>0.06</v>
      </c>
      <c r="U430" s="74">
        <f t="shared" si="203"/>
        <v>16</v>
      </c>
      <c r="V430" s="74">
        <v>252</v>
      </c>
      <c r="W430" s="70">
        <f t="shared" si="190"/>
        <v>1.003706465</v>
      </c>
      <c r="X430" s="66">
        <f t="shared" si="191"/>
        <v>389.67384369000001</v>
      </c>
      <c r="Y430" s="66">
        <v>0</v>
      </c>
      <c r="Z430" s="67">
        <f t="shared" si="192"/>
        <v>0</v>
      </c>
      <c r="AA430" s="68" t="str">
        <f t="shared" si="200"/>
        <v>A+INCORP J=</v>
      </c>
      <c r="AB430" s="11">
        <f t="shared" si="201"/>
        <v>43095</v>
      </c>
      <c r="AC430" s="3"/>
      <c r="AD430" s="54"/>
      <c r="AE430" s="61">
        <v>46143</v>
      </c>
      <c r="AF430" s="23" t="s">
        <v>142</v>
      </c>
      <c r="AI430" s="1"/>
      <c r="AJ430" s="1"/>
      <c r="AK430" s="10"/>
      <c r="AL430" s="1"/>
      <c r="AM430" s="1"/>
      <c r="AN430" s="1"/>
      <c r="AO430" s="1"/>
      <c r="GG430" s="1"/>
      <c r="GH430" s="5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5"/>
      <c r="HA430" s="5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40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7"/>
      <c r="JP430" s="1"/>
      <c r="JQ430" s="1"/>
      <c r="JR430" s="1"/>
      <c r="JS430" s="1"/>
      <c r="JT430" s="1"/>
      <c r="JU430" s="1"/>
      <c r="JV430" s="1"/>
      <c r="JW430" s="1"/>
      <c r="JX430" s="1"/>
      <c r="JY430" s="3"/>
      <c r="JZ430" s="1"/>
      <c r="KA430" s="1"/>
      <c r="KB430" s="1"/>
      <c r="KC430" s="1"/>
      <c r="KD430" s="1"/>
      <c r="KE430" s="1"/>
    </row>
    <row r="431" spans="1:291" x14ac:dyDescent="0.2">
      <c r="A431" s="196">
        <f t="shared" si="193"/>
        <v>43089</v>
      </c>
      <c r="B431" s="66">
        <f t="shared" si="184"/>
        <v>105562.39131062001</v>
      </c>
      <c r="C431" s="66">
        <f t="shared" si="207"/>
        <v>104898.60567566</v>
      </c>
      <c r="D431" s="77">
        <f t="shared" si="194"/>
        <v>4881.25</v>
      </c>
      <c r="E431" s="67">
        <f>VLOOKUP(A430,[1]Plan1!$DQ$117:$DS$314,3)</f>
        <v>4894.92</v>
      </c>
      <c r="F431" s="11">
        <f t="shared" si="195"/>
        <v>43067</v>
      </c>
      <c r="G431" s="73">
        <f t="shared" si="185"/>
        <v>2.8005121638925434E-3</v>
      </c>
      <c r="H431" s="11">
        <f t="shared" si="196"/>
        <v>43095</v>
      </c>
      <c r="I431" s="11">
        <f t="shared" si="186"/>
        <v>43095</v>
      </c>
      <c r="J431" s="1">
        <f t="shared" si="197"/>
        <v>20</v>
      </c>
      <c r="K431" s="1">
        <f t="shared" si="198"/>
        <v>17</v>
      </c>
      <c r="L431" s="66">
        <f t="shared" si="187"/>
        <v>1.00237993</v>
      </c>
      <c r="M431" s="70">
        <f t="shared" si="208"/>
        <v>1.0042009199999999</v>
      </c>
      <c r="N431" s="70">
        <f t="shared" si="202"/>
        <v>1.0296843737031667</v>
      </c>
      <c r="O431" s="66">
        <f t="shared" si="204"/>
        <v>1.0321349500000001</v>
      </c>
      <c r="P431" s="66">
        <f t="shared" si="188"/>
        <v>105148.25701426</v>
      </c>
      <c r="Q431" s="74">
        <f t="shared" si="189"/>
        <v>0</v>
      </c>
      <c r="R431" s="75">
        <f t="shared" si="205"/>
        <v>0</v>
      </c>
      <c r="S431" s="66">
        <f t="shared" si="206"/>
        <v>0</v>
      </c>
      <c r="T431" s="10">
        <f t="shared" si="199"/>
        <v>0.06</v>
      </c>
      <c r="U431" s="74">
        <f t="shared" si="203"/>
        <v>17</v>
      </c>
      <c r="V431" s="74">
        <v>252</v>
      </c>
      <c r="W431" s="70">
        <f t="shared" si="190"/>
        <v>1.0039385750000001</v>
      </c>
      <c r="X431" s="66">
        <f t="shared" si="191"/>
        <v>414.13429636000001</v>
      </c>
      <c r="Y431" s="66">
        <v>0</v>
      </c>
      <c r="Z431" s="67">
        <f t="shared" si="192"/>
        <v>0</v>
      </c>
      <c r="AA431" s="68" t="str">
        <f t="shared" si="200"/>
        <v>A+INCORP J=</v>
      </c>
      <c r="AB431" s="11">
        <f t="shared" si="201"/>
        <v>43095</v>
      </c>
      <c r="AC431" s="3"/>
      <c r="AD431" s="54"/>
      <c r="AE431" s="61">
        <v>46177</v>
      </c>
      <c r="AF431" s="23" t="s">
        <v>141</v>
      </c>
      <c r="AI431" s="1"/>
      <c r="AJ431" s="1"/>
      <c r="AK431" s="10"/>
      <c r="AL431" s="1"/>
      <c r="AM431" s="1"/>
      <c r="AN431" s="1"/>
      <c r="AO431" s="1"/>
      <c r="GG431" s="1"/>
      <c r="GH431" s="5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5"/>
      <c r="HA431" s="5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40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7"/>
      <c r="JP431" s="1"/>
      <c r="JQ431" s="1"/>
      <c r="JR431" s="1"/>
      <c r="JS431" s="1"/>
      <c r="JT431" s="1"/>
      <c r="JU431" s="1"/>
      <c r="JV431" s="1"/>
      <c r="JW431" s="1"/>
      <c r="JX431" s="1"/>
      <c r="JY431" s="3"/>
      <c r="JZ431" s="1"/>
      <c r="KA431" s="1"/>
      <c r="KB431" s="1"/>
      <c r="KC431" s="1"/>
      <c r="KD431" s="1"/>
      <c r="KE431" s="1"/>
    </row>
    <row r="432" spans="1:291" x14ac:dyDescent="0.2">
      <c r="A432" s="196">
        <f t="shared" si="193"/>
        <v>43090</v>
      </c>
      <c r="B432" s="66">
        <f t="shared" si="184"/>
        <v>105601.56780800001</v>
      </c>
      <c r="C432" s="66">
        <f t="shared" si="207"/>
        <v>104898.60567566</v>
      </c>
      <c r="D432" s="77">
        <f t="shared" si="194"/>
        <v>4881.25</v>
      </c>
      <c r="E432" s="67">
        <f>VLOOKUP(A431,[1]Plan1!$DQ$117:$DS$314,3)</f>
        <v>4894.92</v>
      </c>
      <c r="F432" s="11">
        <f t="shared" si="195"/>
        <v>43067</v>
      </c>
      <c r="G432" s="73">
        <f t="shared" si="185"/>
        <v>2.8005121638925434E-3</v>
      </c>
      <c r="H432" s="11">
        <f t="shared" si="196"/>
        <v>43095</v>
      </c>
      <c r="I432" s="11">
        <f t="shared" si="186"/>
        <v>43095</v>
      </c>
      <c r="J432" s="1">
        <f t="shared" si="197"/>
        <v>20</v>
      </c>
      <c r="K432" s="1">
        <f t="shared" si="198"/>
        <v>18</v>
      </c>
      <c r="L432" s="66">
        <f t="shared" si="187"/>
        <v>1.0025200999999999</v>
      </c>
      <c r="M432" s="70">
        <f t="shared" si="208"/>
        <v>1.0042009199999999</v>
      </c>
      <c r="N432" s="70">
        <f t="shared" si="202"/>
        <v>1.0296843737031667</v>
      </c>
      <c r="O432" s="66">
        <f t="shared" si="204"/>
        <v>1.03227928</v>
      </c>
      <c r="P432" s="66">
        <f t="shared" si="188"/>
        <v>105162.96065182</v>
      </c>
      <c r="Q432" s="74">
        <f t="shared" si="189"/>
        <v>0</v>
      </c>
      <c r="R432" s="75">
        <f t="shared" si="205"/>
        <v>0</v>
      </c>
      <c r="S432" s="66">
        <f t="shared" si="206"/>
        <v>0</v>
      </c>
      <c r="T432" s="10">
        <f t="shared" si="199"/>
        <v>0.06</v>
      </c>
      <c r="U432" s="74">
        <f t="shared" si="203"/>
        <v>18</v>
      </c>
      <c r="V432" s="74">
        <v>252</v>
      </c>
      <c r="W432" s="70">
        <f t="shared" si="190"/>
        <v>1.004170738</v>
      </c>
      <c r="X432" s="66">
        <f t="shared" si="191"/>
        <v>438.60715618</v>
      </c>
      <c r="Y432" s="66">
        <v>0</v>
      </c>
      <c r="Z432" s="67">
        <f t="shared" si="192"/>
        <v>0</v>
      </c>
      <c r="AA432" s="68" t="str">
        <f t="shared" si="200"/>
        <v>A+INCORP J=</v>
      </c>
      <c r="AB432" s="11">
        <f t="shared" si="201"/>
        <v>43095</v>
      </c>
      <c r="AC432" s="3"/>
      <c r="AD432" s="54"/>
      <c r="AE432" s="61">
        <v>46272</v>
      </c>
      <c r="AF432" s="23" t="s">
        <v>143</v>
      </c>
      <c r="AI432" s="1"/>
      <c r="AJ432" s="1"/>
      <c r="AK432" s="10"/>
      <c r="AL432" s="1"/>
      <c r="AM432" s="1"/>
      <c r="AN432" s="1"/>
      <c r="AO432" s="1"/>
      <c r="GG432" s="1"/>
      <c r="GH432" s="5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5"/>
      <c r="HA432" s="5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40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7"/>
      <c r="JP432" s="1"/>
      <c r="JQ432" s="1"/>
      <c r="JR432" s="1"/>
      <c r="JS432" s="1"/>
      <c r="JT432" s="1"/>
      <c r="JU432" s="1"/>
      <c r="JV432" s="1"/>
      <c r="JW432" s="1"/>
      <c r="JX432" s="1"/>
      <c r="JY432" s="3"/>
      <c r="JZ432" s="1"/>
      <c r="KA432" s="1"/>
      <c r="KB432" s="1"/>
      <c r="KC432" s="1"/>
      <c r="KD432" s="1"/>
      <c r="KE432" s="1"/>
    </row>
    <row r="433" spans="1:291" x14ac:dyDescent="0.2">
      <c r="A433" s="196">
        <f t="shared" si="193"/>
        <v>43091</v>
      </c>
      <c r="B433" s="66">
        <f t="shared" si="184"/>
        <v>105640.75997304999</v>
      </c>
      <c r="C433" s="66">
        <f t="shared" si="207"/>
        <v>104898.60567566</v>
      </c>
      <c r="D433" s="77">
        <f t="shared" si="194"/>
        <v>4881.25</v>
      </c>
      <c r="E433" s="67">
        <f>VLOOKUP(A432,[1]Plan1!$DQ$117:$DS$314,3)</f>
        <v>4894.92</v>
      </c>
      <c r="F433" s="11">
        <f t="shared" si="195"/>
        <v>43067</v>
      </c>
      <c r="G433" s="73">
        <f t="shared" si="185"/>
        <v>2.8005121638925434E-3</v>
      </c>
      <c r="H433" s="11">
        <f t="shared" si="196"/>
        <v>43095</v>
      </c>
      <c r="I433" s="11">
        <f t="shared" si="186"/>
        <v>43095</v>
      </c>
      <c r="J433" s="1">
        <f t="shared" si="197"/>
        <v>20</v>
      </c>
      <c r="K433" s="1">
        <f t="shared" si="198"/>
        <v>19</v>
      </c>
      <c r="L433" s="66">
        <f t="shared" si="187"/>
        <v>1.0026603000000001</v>
      </c>
      <c r="M433" s="70">
        <f t="shared" si="208"/>
        <v>1.0042009199999999</v>
      </c>
      <c r="N433" s="70">
        <f t="shared" si="202"/>
        <v>1.0296843737031667</v>
      </c>
      <c r="O433" s="66">
        <f t="shared" si="204"/>
        <v>1.03242364</v>
      </c>
      <c r="P433" s="66">
        <f t="shared" si="188"/>
        <v>105177.66743633</v>
      </c>
      <c r="Q433" s="74">
        <f t="shared" si="189"/>
        <v>0</v>
      </c>
      <c r="R433" s="75">
        <f t="shared" si="205"/>
        <v>0</v>
      </c>
      <c r="S433" s="66">
        <f t="shared" si="206"/>
        <v>0</v>
      </c>
      <c r="T433" s="10">
        <f t="shared" si="199"/>
        <v>0.06</v>
      </c>
      <c r="U433" s="74">
        <f t="shared" si="203"/>
        <v>19</v>
      </c>
      <c r="V433" s="74">
        <v>252</v>
      </c>
      <c r="W433" s="70">
        <f t="shared" si="190"/>
        <v>1.004402955</v>
      </c>
      <c r="X433" s="66">
        <f t="shared" si="191"/>
        <v>463.09253672</v>
      </c>
      <c r="Y433" s="66">
        <v>0</v>
      </c>
      <c r="Z433" s="67">
        <f t="shared" si="192"/>
        <v>0</v>
      </c>
      <c r="AA433" s="68" t="str">
        <f t="shared" si="200"/>
        <v>A+INCORP J=</v>
      </c>
      <c r="AB433" s="11">
        <f t="shared" si="201"/>
        <v>43095</v>
      </c>
      <c r="AC433" s="3"/>
      <c r="AD433" s="54"/>
      <c r="AE433" s="61">
        <v>46307</v>
      </c>
      <c r="AF433" s="47" t="s">
        <v>129</v>
      </c>
      <c r="AI433" s="1"/>
      <c r="AJ433" s="1"/>
      <c r="AK433" s="10"/>
      <c r="AL433" s="1"/>
      <c r="AM433" s="1"/>
      <c r="AN433" s="1"/>
      <c r="AO433" s="1"/>
      <c r="GG433" s="1"/>
      <c r="GH433" s="5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5"/>
      <c r="HA433" s="5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40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7"/>
      <c r="JP433" s="1"/>
      <c r="JQ433" s="1"/>
      <c r="JR433" s="1"/>
      <c r="JS433" s="1"/>
      <c r="JT433" s="1"/>
      <c r="JU433" s="1"/>
      <c r="JV433" s="1"/>
      <c r="JW433" s="1"/>
      <c r="JX433" s="1"/>
      <c r="JY433" s="3"/>
      <c r="JZ433" s="1"/>
      <c r="KA433" s="1"/>
      <c r="KB433" s="1"/>
      <c r="KC433" s="1"/>
      <c r="KD433" s="1"/>
      <c r="KE433" s="1"/>
    </row>
    <row r="434" spans="1:291" x14ac:dyDescent="0.2">
      <c r="A434" s="196">
        <f t="shared" si="193"/>
        <v>43092</v>
      </c>
      <c r="B434" s="66">
        <f t="shared" si="184"/>
        <v>105679.96570269001</v>
      </c>
      <c r="C434" s="66">
        <f t="shared" si="207"/>
        <v>104898.60567566</v>
      </c>
      <c r="D434" s="77">
        <f t="shared" si="194"/>
        <v>4881.25</v>
      </c>
      <c r="E434" s="67">
        <f>VLOOKUP(A433,[1]Plan1!$DQ$117:$DS$314,3)</f>
        <v>4894.92</v>
      </c>
      <c r="F434" s="11">
        <f t="shared" si="195"/>
        <v>43067</v>
      </c>
      <c r="G434" s="73">
        <f t="shared" si="185"/>
        <v>2.8005121638925434E-3</v>
      </c>
      <c r="H434" s="11">
        <f t="shared" si="196"/>
        <v>43095</v>
      </c>
      <c r="I434" s="11">
        <f t="shared" si="186"/>
        <v>43095</v>
      </c>
      <c r="J434" s="1">
        <f t="shared" si="197"/>
        <v>20</v>
      </c>
      <c r="K434" s="1">
        <f t="shared" si="198"/>
        <v>20</v>
      </c>
      <c r="L434" s="66">
        <f t="shared" si="187"/>
        <v>1.0028005099999999</v>
      </c>
      <c r="M434" s="70">
        <f t="shared" si="208"/>
        <v>1.0042009199999999</v>
      </c>
      <c r="N434" s="70">
        <f t="shared" si="202"/>
        <v>1.0296843737031667</v>
      </c>
      <c r="O434" s="66">
        <f t="shared" si="204"/>
        <v>1.0325680100000001</v>
      </c>
      <c r="P434" s="66">
        <f t="shared" si="188"/>
        <v>105192.37526984001</v>
      </c>
      <c r="Q434" s="74">
        <f t="shared" si="189"/>
        <v>0</v>
      </c>
      <c r="R434" s="75">
        <f t="shared" si="205"/>
        <v>0</v>
      </c>
      <c r="S434" s="66">
        <f t="shared" si="206"/>
        <v>0</v>
      </c>
      <c r="T434" s="10">
        <f t="shared" si="199"/>
        <v>0.06</v>
      </c>
      <c r="U434" s="74">
        <f t="shared" si="203"/>
        <v>20</v>
      </c>
      <c r="V434" s="74">
        <v>252</v>
      </c>
      <c r="W434" s="70">
        <f t="shared" si="190"/>
        <v>1.004635226</v>
      </c>
      <c r="X434" s="66">
        <f t="shared" si="191"/>
        <v>487.59043285000001</v>
      </c>
      <c r="Y434" s="66">
        <v>0</v>
      </c>
      <c r="Z434" s="67">
        <f t="shared" si="192"/>
        <v>0</v>
      </c>
      <c r="AA434" s="68" t="str">
        <f t="shared" si="200"/>
        <v>A+INCORP J=</v>
      </c>
      <c r="AB434" s="11">
        <f t="shared" si="201"/>
        <v>43095</v>
      </c>
      <c r="AC434" s="3"/>
      <c r="AD434" s="54"/>
      <c r="AE434" s="61">
        <v>46328</v>
      </c>
      <c r="AF434" s="23" t="s">
        <v>135</v>
      </c>
      <c r="AI434" s="1"/>
      <c r="AJ434" s="1"/>
      <c r="AK434" s="10"/>
      <c r="AL434" s="1"/>
      <c r="AM434" s="1"/>
      <c r="AN434" s="1"/>
      <c r="AO434" s="1"/>
      <c r="GG434" s="1"/>
      <c r="GH434" s="5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5"/>
      <c r="HA434" s="5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40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7"/>
      <c r="JP434" s="1"/>
      <c r="JQ434" s="1"/>
      <c r="JR434" s="1"/>
      <c r="JS434" s="1"/>
      <c r="JT434" s="1"/>
      <c r="JU434" s="1"/>
      <c r="JV434" s="1"/>
      <c r="JW434" s="1"/>
      <c r="JX434" s="1"/>
      <c r="JY434" s="3"/>
      <c r="JZ434" s="1"/>
      <c r="KA434" s="1"/>
      <c r="KB434" s="1"/>
      <c r="KC434" s="1"/>
      <c r="KD434" s="1"/>
      <c r="KE434" s="1"/>
    </row>
    <row r="435" spans="1:291" x14ac:dyDescent="0.2">
      <c r="A435" s="196">
        <f t="shared" si="193"/>
        <v>43093</v>
      </c>
      <c r="B435" s="66">
        <f t="shared" si="184"/>
        <v>105679.96570269001</v>
      </c>
      <c r="C435" s="66">
        <f t="shared" si="207"/>
        <v>104898.60567566</v>
      </c>
      <c r="D435" s="77">
        <f t="shared" si="194"/>
        <v>4881.25</v>
      </c>
      <c r="E435" s="67">
        <f>VLOOKUP(A434,[1]Plan1!$DQ$117:$DS$314,3)</f>
        <v>4894.92</v>
      </c>
      <c r="F435" s="11">
        <f t="shared" si="195"/>
        <v>43067</v>
      </c>
      <c r="G435" s="73">
        <f t="shared" si="185"/>
        <v>2.8005121638925434E-3</v>
      </c>
      <c r="H435" s="11">
        <f t="shared" si="196"/>
        <v>43095</v>
      </c>
      <c r="I435" s="11">
        <f t="shared" si="186"/>
        <v>43095</v>
      </c>
      <c r="J435" s="1">
        <f t="shared" si="197"/>
        <v>20</v>
      </c>
      <c r="K435" s="1">
        <f t="shared" si="198"/>
        <v>20</v>
      </c>
      <c r="L435" s="66">
        <f t="shared" si="187"/>
        <v>1.0028005099999999</v>
      </c>
      <c r="M435" s="70">
        <f t="shared" si="208"/>
        <v>1.0042009199999999</v>
      </c>
      <c r="N435" s="70">
        <f t="shared" si="202"/>
        <v>1.0296843737031667</v>
      </c>
      <c r="O435" s="66">
        <f t="shared" si="204"/>
        <v>1.0325680100000001</v>
      </c>
      <c r="P435" s="66">
        <f t="shared" si="188"/>
        <v>105192.37526984001</v>
      </c>
      <c r="Q435" s="74">
        <f t="shared" si="189"/>
        <v>0</v>
      </c>
      <c r="R435" s="75">
        <f t="shared" si="205"/>
        <v>0</v>
      </c>
      <c r="S435" s="66">
        <f t="shared" si="206"/>
        <v>0</v>
      </c>
      <c r="T435" s="10">
        <f t="shared" si="199"/>
        <v>0.06</v>
      </c>
      <c r="U435" s="74">
        <f t="shared" si="203"/>
        <v>20</v>
      </c>
      <c r="V435" s="74">
        <v>252</v>
      </c>
      <c r="W435" s="70">
        <f t="shared" si="190"/>
        <v>1.004635226</v>
      </c>
      <c r="X435" s="66">
        <f t="shared" si="191"/>
        <v>487.59043285000001</v>
      </c>
      <c r="Y435" s="66">
        <v>0</v>
      </c>
      <c r="Z435" s="67">
        <f t="shared" si="192"/>
        <v>0</v>
      </c>
      <c r="AA435" s="68" t="str">
        <f t="shared" si="200"/>
        <v>A+INCORP J=</v>
      </c>
      <c r="AB435" s="11">
        <f t="shared" si="201"/>
        <v>43095</v>
      </c>
      <c r="AC435" s="3"/>
      <c r="AD435" s="54"/>
      <c r="AE435" s="61">
        <v>46381</v>
      </c>
      <c r="AF435" s="23" t="s">
        <v>137</v>
      </c>
      <c r="AI435" s="1"/>
      <c r="AJ435" s="1"/>
      <c r="AK435" s="10"/>
      <c r="AL435" s="1"/>
      <c r="AM435" s="1"/>
      <c r="AN435" s="1"/>
      <c r="AO435" s="1"/>
      <c r="GG435" s="1"/>
      <c r="GH435" s="5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5"/>
      <c r="HA435" s="5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40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7"/>
      <c r="JP435" s="1"/>
      <c r="JQ435" s="1"/>
      <c r="JR435" s="1"/>
      <c r="JS435" s="1"/>
      <c r="JT435" s="1"/>
      <c r="JU435" s="1"/>
      <c r="JV435" s="1"/>
      <c r="JW435" s="1"/>
      <c r="JX435" s="1"/>
      <c r="JY435" s="3"/>
      <c r="JZ435" s="1"/>
      <c r="KA435" s="1"/>
      <c r="KB435" s="1"/>
      <c r="KC435" s="1"/>
      <c r="KD435" s="1"/>
      <c r="KE435" s="1"/>
    </row>
    <row r="436" spans="1:291" x14ac:dyDescent="0.2">
      <c r="A436" s="196">
        <f t="shared" si="193"/>
        <v>43094</v>
      </c>
      <c r="B436" s="66">
        <f t="shared" si="184"/>
        <v>105679.96570269001</v>
      </c>
      <c r="C436" s="66">
        <f t="shared" si="207"/>
        <v>104898.60567566</v>
      </c>
      <c r="D436" s="77">
        <f t="shared" si="194"/>
        <v>4881.25</v>
      </c>
      <c r="E436" s="67">
        <f>VLOOKUP(A435,[1]Plan1!$DQ$117:$DS$314,3)</f>
        <v>4894.92</v>
      </c>
      <c r="F436" s="11">
        <f t="shared" si="195"/>
        <v>43067</v>
      </c>
      <c r="G436" s="73">
        <f t="shared" si="185"/>
        <v>2.8005121638925434E-3</v>
      </c>
      <c r="H436" s="11">
        <f t="shared" si="196"/>
        <v>43125</v>
      </c>
      <c r="I436" s="11">
        <f t="shared" si="186"/>
        <v>43095</v>
      </c>
      <c r="J436" s="1">
        <f t="shared" si="197"/>
        <v>20</v>
      </c>
      <c r="K436" s="1">
        <f t="shared" si="198"/>
        <v>20</v>
      </c>
      <c r="L436" s="66">
        <f t="shared" si="187"/>
        <v>1.0028005099999999</v>
      </c>
      <c r="M436" s="70">
        <f t="shared" si="208"/>
        <v>1.0042009199999999</v>
      </c>
      <c r="N436" s="70">
        <f t="shared" si="202"/>
        <v>1.0296843737031667</v>
      </c>
      <c r="O436" s="66">
        <f t="shared" si="204"/>
        <v>1.0325680100000001</v>
      </c>
      <c r="P436" s="66">
        <f t="shared" si="188"/>
        <v>105192.37526984001</v>
      </c>
      <c r="Q436" s="74">
        <f t="shared" si="189"/>
        <v>0</v>
      </c>
      <c r="R436" s="75">
        <f t="shared" si="205"/>
        <v>0</v>
      </c>
      <c r="S436" s="66">
        <f t="shared" si="206"/>
        <v>0</v>
      </c>
      <c r="T436" s="10">
        <f t="shared" si="199"/>
        <v>0.06</v>
      </c>
      <c r="U436" s="74">
        <f t="shared" si="203"/>
        <v>20</v>
      </c>
      <c r="V436" s="74">
        <v>252</v>
      </c>
      <c r="W436" s="70">
        <f t="shared" si="190"/>
        <v>1.004635226</v>
      </c>
      <c r="X436" s="66">
        <f t="shared" si="191"/>
        <v>487.59043285000001</v>
      </c>
      <c r="Y436" s="66">
        <v>0</v>
      </c>
      <c r="Z436" s="67">
        <f t="shared" si="192"/>
        <v>0</v>
      </c>
      <c r="AA436" s="68" t="str">
        <f t="shared" si="200"/>
        <v>A+INCORP J=</v>
      </c>
      <c r="AB436" s="11">
        <f t="shared" si="201"/>
        <v>43095</v>
      </c>
      <c r="AC436" s="3"/>
      <c r="AD436" s="54"/>
      <c r="AE436" s="61">
        <v>46388</v>
      </c>
      <c r="AF436" s="23" t="s">
        <v>139</v>
      </c>
      <c r="AI436" s="1"/>
      <c r="AJ436" s="1"/>
      <c r="AK436" s="10"/>
      <c r="AL436" s="1"/>
      <c r="AM436" s="1"/>
      <c r="AN436" s="1"/>
      <c r="AO436" s="1"/>
      <c r="GG436" s="1"/>
      <c r="GH436" s="5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5"/>
      <c r="HA436" s="5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40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7"/>
      <c r="JP436" s="1"/>
      <c r="JQ436" s="1"/>
      <c r="JR436" s="1"/>
      <c r="JS436" s="1"/>
      <c r="JT436" s="1"/>
      <c r="JU436" s="1"/>
      <c r="JV436" s="1"/>
      <c r="JW436" s="1"/>
      <c r="JX436" s="1"/>
      <c r="JY436" s="3"/>
      <c r="JZ436" s="1"/>
      <c r="KA436" s="1"/>
      <c r="KB436" s="1"/>
      <c r="KC436" s="1"/>
      <c r="KD436" s="1"/>
      <c r="KE436" s="1"/>
    </row>
    <row r="437" spans="1:291" x14ac:dyDescent="0.2">
      <c r="A437" s="196">
        <f t="shared" si="193"/>
        <v>43095</v>
      </c>
      <c r="B437" s="66">
        <f t="shared" si="184"/>
        <v>105679.96570269001</v>
      </c>
      <c r="C437" s="66">
        <f t="shared" si="207"/>
        <v>104898.60567566</v>
      </c>
      <c r="D437" s="77">
        <f t="shared" si="194"/>
        <v>4881.25</v>
      </c>
      <c r="E437" s="67">
        <f>VLOOKUP(A436,[1]Plan1!$DQ$117:$DS$314,3)</f>
        <v>4894.92</v>
      </c>
      <c r="F437" s="11">
        <f t="shared" si="195"/>
        <v>43067</v>
      </c>
      <c r="G437" s="73">
        <f t="shared" si="185"/>
        <v>2.8005121638925434E-3</v>
      </c>
      <c r="H437" s="11">
        <f t="shared" si="196"/>
        <v>43125</v>
      </c>
      <c r="I437" s="11">
        <f t="shared" si="186"/>
        <v>43095</v>
      </c>
      <c r="J437" s="1">
        <f t="shared" si="197"/>
        <v>20</v>
      </c>
      <c r="K437" s="1">
        <f t="shared" si="198"/>
        <v>20</v>
      </c>
      <c r="L437" s="66">
        <f t="shared" si="187"/>
        <v>1.0028005099999999</v>
      </c>
      <c r="M437" s="70">
        <f t="shared" si="208"/>
        <v>1.0042009199999999</v>
      </c>
      <c r="N437" s="70">
        <f t="shared" si="202"/>
        <v>1.0296843737031667</v>
      </c>
      <c r="O437" s="66">
        <f t="shared" si="204"/>
        <v>1.0325680100000001</v>
      </c>
      <c r="P437" s="66">
        <f t="shared" si="188"/>
        <v>105192.37526984001</v>
      </c>
      <c r="Q437" s="74">
        <f t="shared" si="189"/>
        <v>14</v>
      </c>
      <c r="R437" s="75">
        <f t="shared" si="205"/>
        <v>2.967827818060664E-2</v>
      </c>
      <c r="S437" s="66">
        <f t="shared" si="206"/>
        <v>3113.21</v>
      </c>
      <c r="T437" s="10">
        <f t="shared" si="199"/>
        <v>0.06</v>
      </c>
      <c r="U437" s="74">
        <f t="shared" si="203"/>
        <v>20</v>
      </c>
      <c r="V437" s="74">
        <v>252</v>
      </c>
      <c r="W437" s="70">
        <f t="shared" si="190"/>
        <v>1.004635226</v>
      </c>
      <c r="X437" s="66">
        <f t="shared" si="191"/>
        <v>487.59043285000001</v>
      </c>
      <c r="Y437" s="66">
        <v>0</v>
      </c>
      <c r="Z437" s="67">
        <f t="shared" si="192"/>
        <v>3600.8004328500001</v>
      </c>
      <c r="AA437" s="68" t="str">
        <f t="shared" si="200"/>
        <v>A+INCORP J=</v>
      </c>
      <c r="AB437" s="11">
        <f t="shared" si="201"/>
        <v>43095</v>
      </c>
      <c r="AC437" s="3"/>
      <c r="AD437" s="54"/>
      <c r="AE437" s="61">
        <v>46426</v>
      </c>
      <c r="AF437" s="23" t="s">
        <v>123</v>
      </c>
      <c r="AI437" s="1"/>
      <c r="AJ437" s="1"/>
      <c r="AK437" s="10"/>
      <c r="AL437" s="1"/>
      <c r="AM437" s="1"/>
      <c r="AN437" s="1"/>
      <c r="AO437" s="1"/>
      <c r="GG437" s="1"/>
      <c r="GH437" s="5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5"/>
      <c r="HA437" s="5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40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7"/>
      <c r="JP437" s="1"/>
      <c r="JQ437" s="1"/>
      <c r="JR437" s="1"/>
      <c r="JS437" s="1"/>
      <c r="JT437" s="1"/>
      <c r="JU437" s="1"/>
      <c r="JV437" s="1"/>
      <c r="JW437" s="1"/>
      <c r="JX437" s="1"/>
      <c r="JY437" s="3"/>
      <c r="JZ437" s="1"/>
      <c r="KA437" s="1"/>
      <c r="KB437" s="1"/>
      <c r="KC437" s="1"/>
      <c r="KD437" s="1"/>
      <c r="KE437" s="1"/>
    </row>
    <row r="438" spans="1:291" x14ac:dyDescent="0.2">
      <c r="A438" s="196">
        <f t="shared" si="193"/>
        <v>43096</v>
      </c>
      <c r="B438" s="66">
        <f t="shared" si="184"/>
        <v>102611.92624086999</v>
      </c>
      <c r="C438" s="66">
        <f t="shared" si="207"/>
        <v>102566.75570269</v>
      </c>
      <c r="D438" s="77">
        <f t="shared" si="194"/>
        <v>4894.92</v>
      </c>
      <c r="E438" s="67">
        <f>VLOOKUP(A437,[1]Plan1!$DQ$117:$DS$314,3)</f>
        <v>4916.46</v>
      </c>
      <c r="F438" s="11">
        <f t="shared" si="195"/>
        <v>43096</v>
      </c>
      <c r="G438" s="73">
        <f t="shared" si="185"/>
        <v>4.4004804981490064E-3</v>
      </c>
      <c r="H438" s="11">
        <f t="shared" si="196"/>
        <v>43125</v>
      </c>
      <c r="I438" s="11">
        <f t="shared" si="186"/>
        <v>43125</v>
      </c>
      <c r="J438" s="1">
        <f t="shared" si="197"/>
        <v>21</v>
      </c>
      <c r="K438" s="1">
        <f t="shared" si="198"/>
        <v>1</v>
      </c>
      <c r="L438" s="66">
        <f t="shared" si="187"/>
        <v>1.0002091</v>
      </c>
      <c r="M438" s="70">
        <f t="shared" si="208"/>
        <v>1.0028005099999999</v>
      </c>
      <c r="N438" s="70">
        <f t="shared" si="202"/>
        <v>1.0325680150885661</v>
      </c>
      <c r="O438" s="66">
        <f t="shared" si="204"/>
        <v>1.03278392</v>
      </c>
      <c r="P438" s="66">
        <f t="shared" si="188"/>
        <v>102588.20241129999</v>
      </c>
      <c r="Q438" s="74">
        <f t="shared" si="189"/>
        <v>0</v>
      </c>
      <c r="R438" s="75">
        <f t="shared" si="205"/>
        <v>0</v>
      </c>
      <c r="S438" s="66">
        <f t="shared" si="206"/>
        <v>0</v>
      </c>
      <c r="T438" s="10">
        <f t="shared" si="199"/>
        <v>0.06</v>
      </c>
      <c r="U438" s="74">
        <f t="shared" si="203"/>
        <v>1</v>
      </c>
      <c r="V438" s="74">
        <v>252</v>
      </c>
      <c r="W438" s="70">
        <f t="shared" si="190"/>
        <v>1.0002312529999999</v>
      </c>
      <c r="X438" s="66">
        <f t="shared" si="191"/>
        <v>23.723829569999999</v>
      </c>
      <c r="Y438" s="66">
        <v>0</v>
      </c>
      <c r="Z438" s="67">
        <f t="shared" si="192"/>
        <v>0</v>
      </c>
      <c r="AA438" s="68" t="str">
        <f t="shared" si="200"/>
        <v>A+INCORP J=</v>
      </c>
      <c r="AB438" s="11">
        <f t="shared" si="201"/>
        <v>43125</v>
      </c>
      <c r="AC438" s="3"/>
      <c r="AD438" s="54"/>
      <c r="AE438" s="61">
        <v>46427</v>
      </c>
      <c r="AF438" s="23" t="s">
        <v>123</v>
      </c>
      <c r="AI438" s="1"/>
      <c r="AJ438" s="1"/>
      <c r="AK438" s="10"/>
      <c r="AL438" s="1"/>
      <c r="AM438" s="1"/>
      <c r="AN438" s="1"/>
      <c r="AO438" s="1"/>
      <c r="GG438" s="1"/>
      <c r="GH438" s="5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5"/>
      <c r="HA438" s="5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40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7"/>
      <c r="JP438" s="1"/>
      <c r="JQ438" s="1"/>
      <c r="JR438" s="1"/>
      <c r="JS438" s="1"/>
      <c r="JT438" s="1"/>
      <c r="JU438" s="1"/>
      <c r="JV438" s="1"/>
      <c r="JW438" s="1"/>
      <c r="JX438" s="1"/>
      <c r="JY438" s="3"/>
      <c r="JZ438" s="1"/>
      <c r="KA438" s="1"/>
      <c r="KB438" s="1"/>
      <c r="KC438" s="1"/>
      <c r="KD438" s="1"/>
      <c r="KE438" s="1"/>
    </row>
    <row r="439" spans="1:291" x14ac:dyDescent="0.2">
      <c r="A439" s="196">
        <f t="shared" si="193"/>
        <v>43097</v>
      </c>
      <c r="B439" s="66">
        <f t="shared" si="184"/>
        <v>102657.11829345999</v>
      </c>
      <c r="C439" s="66">
        <f t="shared" si="207"/>
        <v>102566.75570269</v>
      </c>
      <c r="D439" s="77">
        <f t="shared" si="194"/>
        <v>4894.92</v>
      </c>
      <c r="E439" s="67">
        <f>VLOOKUP(A438,[1]Plan1!$DQ$117:$DS$314,3)</f>
        <v>4916.46</v>
      </c>
      <c r="F439" s="11">
        <f t="shared" si="195"/>
        <v>43096</v>
      </c>
      <c r="G439" s="73">
        <f t="shared" si="185"/>
        <v>4.4004804981490064E-3</v>
      </c>
      <c r="H439" s="11">
        <f t="shared" si="196"/>
        <v>43125</v>
      </c>
      <c r="I439" s="11">
        <f t="shared" si="186"/>
        <v>43125</v>
      </c>
      <c r="J439" s="1">
        <f t="shared" si="197"/>
        <v>21</v>
      </c>
      <c r="K439" s="1">
        <f t="shared" si="198"/>
        <v>2</v>
      </c>
      <c r="L439" s="66">
        <f t="shared" si="187"/>
        <v>1.00041826</v>
      </c>
      <c r="M439" s="70">
        <f t="shared" si="208"/>
        <v>1.0028005099999999</v>
      </c>
      <c r="N439" s="70">
        <f t="shared" si="202"/>
        <v>1.0325680150885661</v>
      </c>
      <c r="O439" s="66">
        <f t="shared" si="204"/>
        <v>1.0329998899999999</v>
      </c>
      <c r="P439" s="66">
        <f t="shared" si="188"/>
        <v>102609.65527393</v>
      </c>
      <c r="Q439" s="74">
        <f t="shared" si="189"/>
        <v>0</v>
      </c>
      <c r="R439" s="75">
        <f t="shared" si="205"/>
        <v>0</v>
      </c>
      <c r="S439" s="66">
        <f t="shared" si="206"/>
        <v>0</v>
      </c>
      <c r="T439" s="10">
        <f t="shared" si="199"/>
        <v>0.06</v>
      </c>
      <c r="U439" s="74">
        <f t="shared" si="203"/>
        <v>2</v>
      </c>
      <c r="V439" s="74">
        <v>252</v>
      </c>
      <c r="W439" s="70">
        <f t="shared" si="190"/>
        <v>1.000462559</v>
      </c>
      <c r="X439" s="66">
        <f t="shared" si="191"/>
        <v>47.463019529999997</v>
      </c>
      <c r="Y439" s="66">
        <v>0</v>
      </c>
      <c r="Z439" s="67">
        <f t="shared" si="192"/>
        <v>0</v>
      </c>
      <c r="AA439" s="68" t="str">
        <f t="shared" si="200"/>
        <v>A+INCORP J=</v>
      </c>
      <c r="AB439" s="11">
        <f t="shared" si="201"/>
        <v>43125</v>
      </c>
      <c r="AC439" s="3"/>
      <c r="AD439" s="54"/>
      <c r="AE439" s="61">
        <v>46472</v>
      </c>
      <c r="AF439" s="23" t="s">
        <v>140</v>
      </c>
      <c r="AG439" s="1"/>
      <c r="AH439" s="1"/>
      <c r="AI439" s="1"/>
      <c r="AJ439" s="1"/>
      <c r="AK439" s="10"/>
      <c r="AL439" s="1"/>
      <c r="AM439" s="1"/>
      <c r="AN439" s="1"/>
      <c r="AO439" s="1"/>
      <c r="GG439" s="1"/>
      <c r="GH439" s="5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5"/>
      <c r="HA439" s="5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40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7"/>
      <c r="JP439" s="1"/>
      <c r="JQ439" s="1"/>
      <c r="JR439" s="1"/>
      <c r="JS439" s="1"/>
      <c r="JT439" s="1"/>
      <c r="JU439" s="1"/>
      <c r="JV439" s="1"/>
      <c r="JW439" s="1"/>
      <c r="JX439" s="1"/>
      <c r="JY439" s="3"/>
      <c r="JZ439" s="1"/>
      <c r="KA439" s="1"/>
      <c r="KB439" s="1"/>
      <c r="KC439" s="1"/>
      <c r="KD439" s="1"/>
      <c r="KE439" s="1"/>
    </row>
    <row r="440" spans="1:291" x14ac:dyDescent="0.2">
      <c r="A440" s="196">
        <f t="shared" si="193"/>
        <v>43098</v>
      </c>
      <c r="B440" s="66">
        <f t="shared" si="184"/>
        <v>102702.32878898</v>
      </c>
      <c r="C440" s="66">
        <f t="shared" si="207"/>
        <v>102566.75570269</v>
      </c>
      <c r="D440" s="77">
        <f t="shared" si="194"/>
        <v>4894.92</v>
      </c>
      <c r="E440" s="67">
        <f>VLOOKUP(A439,[1]Plan1!$DQ$117:$DS$314,3)</f>
        <v>4916.46</v>
      </c>
      <c r="F440" s="11">
        <f t="shared" si="195"/>
        <v>43096</v>
      </c>
      <c r="G440" s="73">
        <f t="shared" si="185"/>
        <v>4.4004804981490064E-3</v>
      </c>
      <c r="H440" s="11">
        <f t="shared" si="196"/>
        <v>43125</v>
      </c>
      <c r="I440" s="11">
        <f t="shared" si="186"/>
        <v>43125</v>
      </c>
      <c r="J440" s="1">
        <f t="shared" si="197"/>
        <v>21</v>
      </c>
      <c r="K440" s="1">
        <f t="shared" si="198"/>
        <v>3</v>
      </c>
      <c r="L440" s="66">
        <f t="shared" si="187"/>
        <v>1.0006274500000001</v>
      </c>
      <c r="M440" s="70">
        <f t="shared" si="208"/>
        <v>1.0028005099999999</v>
      </c>
      <c r="N440" s="70">
        <f t="shared" si="202"/>
        <v>1.0325680150885661</v>
      </c>
      <c r="O440" s="66">
        <f t="shared" si="204"/>
        <v>1.0332158899999999</v>
      </c>
      <c r="P440" s="66">
        <f t="shared" si="188"/>
        <v>102631.11121355</v>
      </c>
      <c r="Q440" s="74">
        <f t="shared" si="189"/>
        <v>0</v>
      </c>
      <c r="R440" s="75">
        <f t="shared" si="205"/>
        <v>0</v>
      </c>
      <c r="S440" s="66">
        <f t="shared" si="206"/>
        <v>0</v>
      </c>
      <c r="T440" s="10">
        <f t="shared" si="199"/>
        <v>0.06</v>
      </c>
      <c r="U440" s="74">
        <f t="shared" si="203"/>
        <v>3</v>
      </c>
      <c r="V440" s="74">
        <v>252</v>
      </c>
      <c r="W440" s="70">
        <f t="shared" si="190"/>
        <v>1.0006939180000001</v>
      </c>
      <c r="X440" s="66">
        <f t="shared" si="191"/>
        <v>71.217575429999997</v>
      </c>
      <c r="Y440" s="66">
        <v>0</v>
      </c>
      <c r="Z440" s="67">
        <f t="shared" si="192"/>
        <v>0</v>
      </c>
      <c r="AA440" s="68" t="str">
        <f t="shared" si="200"/>
        <v>A+INCORP J=</v>
      </c>
      <c r="AB440" s="11">
        <f t="shared" si="201"/>
        <v>43125</v>
      </c>
      <c r="AC440" s="3"/>
      <c r="AD440" s="54"/>
      <c r="AE440" s="61">
        <v>46498</v>
      </c>
      <c r="AF440" s="23" t="s">
        <v>125</v>
      </c>
      <c r="AG440" s="7"/>
      <c r="AH440" s="7"/>
      <c r="AI440" s="7"/>
      <c r="AJ440" s="7"/>
      <c r="AK440" s="50"/>
      <c r="AL440" s="7"/>
      <c r="AM440" s="7"/>
      <c r="AN440" s="7"/>
      <c r="AO440" s="7"/>
      <c r="GG440" s="1"/>
      <c r="GH440" s="5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5"/>
      <c r="HA440" s="5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40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7"/>
      <c r="JP440" s="1"/>
      <c r="JQ440" s="1"/>
      <c r="JR440" s="1"/>
      <c r="JS440" s="1"/>
      <c r="JT440" s="1"/>
      <c r="JU440" s="1"/>
      <c r="JV440" s="1"/>
      <c r="JW440" s="1"/>
      <c r="JX440" s="1"/>
      <c r="JY440" s="3"/>
      <c r="JZ440" s="1"/>
      <c r="KA440" s="1"/>
      <c r="KB440" s="1"/>
      <c r="KC440" s="1"/>
      <c r="KD440" s="1"/>
      <c r="KE440" s="1"/>
    </row>
    <row r="441" spans="1:291" x14ac:dyDescent="0.2">
      <c r="A441" s="196">
        <f t="shared" si="193"/>
        <v>43099</v>
      </c>
      <c r="B441" s="66">
        <f t="shared" si="184"/>
        <v>102747.55988887</v>
      </c>
      <c r="C441" s="66">
        <f t="shared" si="207"/>
        <v>102566.75570269</v>
      </c>
      <c r="D441" s="77">
        <f t="shared" si="194"/>
        <v>4894.92</v>
      </c>
      <c r="E441" s="67">
        <f>VLOOKUP(A440,[1]Plan1!$DQ$117:$DS$314,3)</f>
        <v>4916.46</v>
      </c>
      <c r="F441" s="11">
        <f t="shared" si="195"/>
        <v>43096</v>
      </c>
      <c r="G441" s="73">
        <f t="shared" si="185"/>
        <v>4.4004804981490064E-3</v>
      </c>
      <c r="H441" s="11">
        <f t="shared" si="196"/>
        <v>43125</v>
      </c>
      <c r="I441" s="11">
        <f t="shared" si="186"/>
        <v>43125</v>
      </c>
      <c r="J441" s="1">
        <f t="shared" si="197"/>
        <v>21</v>
      </c>
      <c r="K441" s="1">
        <f t="shared" si="198"/>
        <v>4</v>
      </c>
      <c r="L441" s="66">
        <f t="shared" si="187"/>
        <v>1.0008366900000001</v>
      </c>
      <c r="M441" s="70">
        <f t="shared" si="208"/>
        <v>1.0028005099999999</v>
      </c>
      <c r="N441" s="70">
        <f t="shared" si="202"/>
        <v>1.0325680150885661</v>
      </c>
      <c r="O441" s="66">
        <f t="shared" si="204"/>
        <v>1.03343195</v>
      </c>
      <c r="P441" s="66">
        <f t="shared" si="188"/>
        <v>102652.57228151</v>
      </c>
      <c r="Q441" s="74">
        <f t="shared" si="189"/>
        <v>0</v>
      </c>
      <c r="R441" s="75">
        <f t="shared" si="205"/>
        <v>0</v>
      </c>
      <c r="S441" s="66">
        <f t="shared" si="206"/>
        <v>0</v>
      </c>
      <c r="T441" s="10">
        <f t="shared" si="199"/>
        <v>0.06</v>
      </c>
      <c r="U441" s="74">
        <f t="shared" si="203"/>
        <v>4</v>
      </c>
      <c r="V441" s="74">
        <v>252</v>
      </c>
      <c r="W441" s="70">
        <f t="shared" si="190"/>
        <v>1.0009253309999999</v>
      </c>
      <c r="X441" s="66">
        <f t="shared" si="191"/>
        <v>94.987607359999998</v>
      </c>
      <c r="Y441" s="66">
        <v>0</v>
      </c>
      <c r="Z441" s="67">
        <f t="shared" si="192"/>
        <v>0</v>
      </c>
      <c r="AA441" s="68" t="str">
        <f t="shared" si="200"/>
        <v>A+INCORP J=</v>
      </c>
      <c r="AB441" s="11">
        <f t="shared" si="201"/>
        <v>43125</v>
      </c>
      <c r="AC441" s="3"/>
      <c r="AD441" s="54"/>
      <c r="AE441" s="61">
        <v>46534</v>
      </c>
      <c r="AF441" s="23" t="s">
        <v>141</v>
      </c>
      <c r="AG441" s="7"/>
      <c r="AH441" s="7"/>
      <c r="AI441" s="7"/>
      <c r="AJ441" s="7"/>
      <c r="AK441" s="50"/>
      <c r="AL441" s="7"/>
      <c r="AM441" s="7"/>
      <c r="AN441" s="7"/>
      <c r="AO441" s="7"/>
      <c r="GG441" s="1"/>
      <c r="GH441" s="5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5"/>
      <c r="HA441" s="5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40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7"/>
      <c r="JP441" s="1"/>
      <c r="JQ441" s="1"/>
      <c r="JR441" s="1"/>
      <c r="JS441" s="1"/>
      <c r="JT441" s="1"/>
      <c r="JU441" s="1"/>
      <c r="JV441" s="1"/>
      <c r="JW441" s="1"/>
      <c r="JX441" s="1"/>
      <c r="JY441" s="3"/>
      <c r="JZ441" s="1"/>
      <c r="KA441" s="1"/>
      <c r="KB441" s="1"/>
      <c r="KC441" s="1"/>
      <c r="KD441" s="1"/>
      <c r="KE441" s="1"/>
    </row>
    <row r="442" spans="1:291" x14ac:dyDescent="0.2">
      <c r="A442" s="196">
        <f t="shared" si="193"/>
        <v>43100</v>
      </c>
      <c r="B442" s="66">
        <f t="shared" si="184"/>
        <v>102747.55988887</v>
      </c>
      <c r="C442" s="66">
        <f t="shared" si="207"/>
        <v>102566.75570269</v>
      </c>
      <c r="D442" s="77">
        <f t="shared" si="194"/>
        <v>4894.92</v>
      </c>
      <c r="E442" s="67">
        <f>VLOOKUP(A441,[1]Plan1!$DQ$117:$DS$314,3)</f>
        <v>4916.46</v>
      </c>
      <c r="F442" s="11">
        <f t="shared" si="195"/>
        <v>43096</v>
      </c>
      <c r="G442" s="73">
        <f t="shared" si="185"/>
        <v>4.4004804981490064E-3</v>
      </c>
      <c r="H442" s="11">
        <f t="shared" si="196"/>
        <v>43125</v>
      </c>
      <c r="I442" s="11">
        <f t="shared" si="186"/>
        <v>43125</v>
      </c>
      <c r="J442" s="1">
        <f t="shared" si="197"/>
        <v>21</v>
      </c>
      <c r="K442" s="1">
        <f t="shared" si="198"/>
        <v>4</v>
      </c>
      <c r="L442" s="66">
        <f t="shared" si="187"/>
        <v>1.0008366900000001</v>
      </c>
      <c r="M442" s="70">
        <f t="shared" si="208"/>
        <v>1.0028005099999999</v>
      </c>
      <c r="N442" s="70">
        <f t="shared" si="202"/>
        <v>1.0325680150885661</v>
      </c>
      <c r="O442" s="66">
        <f t="shared" si="204"/>
        <v>1.03343195</v>
      </c>
      <c r="P442" s="66">
        <f t="shared" si="188"/>
        <v>102652.57228151</v>
      </c>
      <c r="Q442" s="74">
        <f t="shared" si="189"/>
        <v>0</v>
      </c>
      <c r="R442" s="75">
        <f t="shared" si="205"/>
        <v>0</v>
      </c>
      <c r="S442" s="66">
        <f t="shared" si="206"/>
        <v>0</v>
      </c>
      <c r="T442" s="10">
        <f t="shared" si="199"/>
        <v>0.06</v>
      </c>
      <c r="U442" s="74">
        <f t="shared" si="203"/>
        <v>4</v>
      </c>
      <c r="V442" s="74">
        <v>252</v>
      </c>
      <c r="W442" s="70">
        <f t="shared" si="190"/>
        <v>1.0009253309999999</v>
      </c>
      <c r="X442" s="66">
        <f t="shared" si="191"/>
        <v>94.987607359999998</v>
      </c>
      <c r="Y442" s="66">
        <v>0</v>
      </c>
      <c r="Z442" s="67">
        <f t="shared" si="192"/>
        <v>0</v>
      </c>
      <c r="AA442" s="68" t="str">
        <f t="shared" si="200"/>
        <v>A+INCORP J=</v>
      </c>
      <c r="AB442" s="11">
        <f t="shared" si="201"/>
        <v>43125</v>
      </c>
      <c r="AC442" s="3"/>
      <c r="AD442" s="54"/>
      <c r="AE442" s="61">
        <v>46637</v>
      </c>
      <c r="AF442" s="23" t="s">
        <v>134</v>
      </c>
      <c r="AG442" s="1"/>
      <c r="AH442" s="1"/>
      <c r="AI442" s="1"/>
      <c r="AJ442" s="1"/>
      <c r="AK442" s="10"/>
      <c r="AL442" s="1"/>
      <c r="AM442" s="1"/>
      <c r="AN442" s="1"/>
      <c r="AO442" s="1"/>
      <c r="GG442" s="1"/>
      <c r="GH442" s="5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5"/>
      <c r="HA442" s="5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40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7"/>
      <c r="JP442" s="1"/>
      <c r="JQ442" s="1"/>
      <c r="JR442" s="1"/>
      <c r="JS442" s="1"/>
      <c r="JT442" s="1"/>
      <c r="JU442" s="1"/>
      <c r="JV442" s="1"/>
      <c r="JW442" s="1"/>
      <c r="JX442" s="1"/>
      <c r="JY442" s="3"/>
      <c r="JZ442" s="1"/>
      <c r="KA442" s="1"/>
      <c r="KB442" s="1"/>
      <c r="KC442" s="1"/>
      <c r="KD442" s="1"/>
      <c r="KE442" s="1"/>
    </row>
    <row r="443" spans="1:291" x14ac:dyDescent="0.2">
      <c r="A443" s="196">
        <f t="shared" si="193"/>
        <v>43101</v>
      </c>
      <c r="B443" s="66">
        <f t="shared" si="184"/>
        <v>102747.55988887</v>
      </c>
      <c r="C443" s="66">
        <f t="shared" si="207"/>
        <v>102566.75570269</v>
      </c>
      <c r="D443" s="77">
        <f t="shared" si="194"/>
        <v>4894.92</v>
      </c>
      <c r="E443" s="67">
        <f>VLOOKUP(A442,[1]Plan1!$DQ$117:$DS$314,3)</f>
        <v>4916.46</v>
      </c>
      <c r="F443" s="11">
        <f t="shared" si="195"/>
        <v>43096</v>
      </c>
      <c r="G443" s="73">
        <f t="shared" si="185"/>
        <v>4.4004804981490064E-3</v>
      </c>
      <c r="H443" s="11">
        <f t="shared" si="196"/>
        <v>43125</v>
      </c>
      <c r="I443" s="11">
        <f t="shared" si="186"/>
        <v>43125</v>
      </c>
      <c r="J443" s="1">
        <f t="shared" si="197"/>
        <v>21</v>
      </c>
      <c r="K443" s="1">
        <f t="shared" si="198"/>
        <v>4</v>
      </c>
      <c r="L443" s="66">
        <f t="shared" si="187"/>
        <v>1.0008366900000001</v>
      </c>
      <c r="M443" s="70">
        <f t="shared" si="208"/>
        <v>1.0028005099999999</v>
      </c>
      <c r="N443" s="70">
        <f t="shared" si="202"/>
        <v>1.0325680150885661</v>
      </c>
      <c r="O443" s="66">
        <f t="shared" si="204"/>
        <v>1.03343195</v>
      </c>
      <c r="P443" s="66">
        <f t="shared" si="188"/>
        <v>102652.57228151</v>
      </c>
      <c r="Q443" s="74">
        <f t="shared" si="189"/>
        <v>0</v>
      </c>
      <c r="R443" s="75">
        <f t="shared" si="205"/>
        <v>0</v>
      </c>
      <c r="S443" s="66">
        <f t="shared" si="206"/>
        <v>0</v>
      </c>
      <c r="T443" s="10">
        <f t="shared" si="199"/>
        <v>0.06</v>
      </c>
      <c r="U443" s="74">
        <f t="shared" si="203"/>
        <v>4</v>
      </c>
      <c r="V443" s="74">
        <v>252</v>
      </c>
      <c r="W443" s="70">
        <f t="shared" si="190"/>
        <v>1.0009253309999999</v>
      </c>
      <c r="X443" s="66">
        <f t="shared" si="191"/>
        <v>94.987607359999998</v>
      </c>
      <c r="Y443" s="66">
        <v>0</v>
      </c>
      <c r="Z443" s="67">
        <f t="shared" si="192"/>
        <v>0</v>
      </c>
      <c r="AA443" s="68" t="str">
        <f t="shared" si="200"/>
        <v>A+INCORP J=</v>
      </c>
      <c r="AB443" s="11">
        <f t="shared" si="201"/>
        <v>43125</v>
      </c>
      <c r="AC443" s="3"/>
      <c r="AD443" s="54"/>
      <c r="AE443" s="61">
        <v>46672</v>
      </c>
      <c r="AF443" s="47" t="s">
        <v>129</v>
      </c>
      <c r="AG443" s="1"/>
      <c r="AH443" s="1"/>
      <c r="AI443" s="1"/>
      <c r="AJ443" s="1"/>
      <c r="AK443" s="10"/>
      <c r="AL443" s="1"/>
      <c r="AM443" s="1"/>
      <c r="AN443" s="1"/>
      <c r="AO443" s="1"/>
      <c r="GG443" s="1"/>
      <c r="GH443" s="5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5"/>
      <c r="HA443" s="5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40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7"/>
      <c r="JP443" s="1"/>
      <c r="JQ443" s="1"/>
      <c r="JR443" s="1"/>
      <c r="JS443" s="1"/>
      <c r="JT443" s="1"/>
      <c r="JU443" s="1"/>
      <c r="JV443" s="1"/>
      <c r="JW443" s="1"/>
      <c r="JX443" s="1"/>
      <c r="JY443" s="3"/>
      <c r="JZ443" s="1"/>
      <c r="KA443" s="1"/>
      <c r="KB443" s="1"/>
      <c r="KC443" s="1"/>
      <c r="KD443" s="1"/>
      <c r="KE443" s="1"/>
    </row>
    <row r="444" spans="1:291" x14ac:dyDescent="0.2">
      <c r="A444" s="196">
        <f t="shared" si="193"/>
        <v>43102</v>
      </c>
      <c r="B444" s="66">
        <f t="shared" si="184"/>
        <v>102747.55988887</v>
      </c>
      <c r="C444" s="66">
        <f t="shared" si="207"/>
        <v>102566.75570269</v>
      </c>
      <c r="D444" s="77">
        <f t="shared" si="194"/>
        <v>4894.92</v>
      </c>
      <c r="E444" s="67">
        <f>VLOOKUP(A443,[1]Plan1!$DQ$117:$DS$314,3)</f>
        <v>4916.46</v>
      </c>
      <c r="F444" s="11">
        <f t="shared" si="195"/>
        <v>43096</v>
      </c>
      <c r="G444" s="73">
        <f t="shared" si="185"/>
        <v>4.4004804981490064E-3</v>
      </c>
      <c r="H444" s="11">
        <f t="shared" si="196"/>
        <v>43125</v>
      </c>
      <c r="I444" s="11">
        <f t="shared" si="186"/>
        <v>43125</v>
      </c>
      <c r="J444" s="1">
        <f t="shared" si="197"/>
        <v>21</v>
      </c>
      <c r="K444" s="1">
        <f t="shared" si="198"/>
        <v>4</v>
      </c>
      <c r="L444" s="66">
        <f t="shared" si="187"/>
        <v>1.0008366900000001</v>
      </c>
      <c r="M444" s="70">
        <f t="shared" si="208"/>
        <v>1.0028005099999999</v>
      </c>
      <c r="N444" s="70">
        <f t="shared" si="202"/>
        <v>1.0325680150885661</v>
      </c>
      <c r="O444" s="66">
        <f t="shared" si="204"/>
        <v>1.03343195</v>
      </c>
      <c r="P444" s="66">
        <f t="shared" si="188"/>
        <v>102652.57228151</v>
      </c>
      <c r="Q444" s="74">
        <f t="shared" si="189"/>
        <v>0</v>
      </c>
      <c r="R444" s="75">
        <f t="shared" si="205"/>
        <v>0</v>
      </c>
      <c r="S444" s="66">
        <f t="shared" si="206"/>
        <v>0</v>
      </c>
      <c r="T444" s="10">
        <f t="shared" si="199"/>
        <v>0.06</v>
      </c>
      <c r="U444" s="74">
        <f t="shared" si="203"/>
        <v>4</v>
      </c>
      <c r="V444" s="74">
        <v>252</v>
      </c>
      <c r="W444" s="70">
        <f t="shared" si="190"/>
        <v>1.0009253309999999</v>
      </c>
      <c r="X444" s="66">
        <f t="shared" si="191"/>
        <v>94.987607359999998</v>
      </c>
      <c r="Y444" s="66">
        <v>0</v>
      </c>
      <c r="Z444" s="67">
        <f t="shared" si="192"/>
        <v>0</v>
      </c>
      <c r="AA444" s="68" t="str">
        <f t="shared" si="200"/>
        <v>A+INCORP J=</v>
      </c>
      <c r="AB444" s="11">
        <f t="shared" si="201"/>
        <v>43125</v>
      </c>
      <c r="AC444" s="3"/>
      <c r="AD444" s="54"/>
      <c r="AE444" s="61">
        <v>46693</v>
      </c>
      <c r="AF444" s="23" t="s">
        <v>135</v>
      </c>
      <c r="AG444" s="1"/>
      <c r="AH444" s="1"/>
      <c r="AI444" s="1"/>
      <c r="AJ444" s="1"/>
      <c r="AK444" s="10"/>
      <c r="AL444" s="1"/>
      <c r="AM444" s="1"/>
      <c r="AN444" s="1"/>
      <c r="AO444" s="1"/>
      <c r="GG444" s="1"/>
      <c r="GH444" s="5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5"/>
      <c r="HA444" s="5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40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7"/>
      <c r="JP444" s="1"/>
      <c r="JQ444" s="1"/>
      <c r="JR444" s="1"/>
      <c r="JS444" s="1"/>
      <c r="JT444" s="1"/>
      <c r="JU444" s="1"/>
      <c r="JV444" s="1"/>
      <c r="JW444" s="1"/>
      <c r="JX444" s="1"/>
      <c r="JY444" s="3"/>
      <c r="JZ444" s="1"/>
      <c r="KA444" s="1"/>
      <c r="KB444" s="1"/>
      <c r="KC444" s="1"/>
      <c r="KD444" s="1"/>
      <c r="KE444" s="1"/>
    </row>
    <row r="445" spans="1:291" x14ac:dyDescent="0.2">
      <c r="A445" s="196">
        <f t="shared" si="193"/>
        <v>43103</v>
      </c>
      <c r="B445" s="66">
        <f t="shared" si="184"/>
        <v>102792.81160017999</v>
      </c>
      <c r="C445" s="66">
        <f t="shared" si="207"/>
        <v>102566.75570269</v>
      </c>
      <c r="D445" s="77">
        <f t="shared" si="194"/>
        <v>4894.92</v>
      </c>
      <c r="E445" s="67">
        <f>VLOOKUP(A444,[1]Plan1!$DQ$117:$DS$314,3)</f>
        <v>4916.46</v>
      </c>
      <c r="F445" s="11">
        <f t="shared" si="195"/>
        <v>43096</v>
      </c>
      <c r="G445" s="73">
        <f t="shared" si="185"/>
        <v>4.4004804981490064E-3</v>
      </c>
      <c r="H445" s="11">
        <f t="shared" si="196"/>
        <v>43125</v>
      </c>
      <c r="I445" s="11">
        <f t="shared" si="186"/>
        <v>43125</v>
      </c>
      <c r="J445" s="1">
        <f t="shared" si="197"/>
        <v>21</v>
      </c>
      <c r="K445" s="1">
        <f t="shared" si="198"/>
        <v>5</v>
      </c>
      <c r="L445" s="66">
        <f t="shared" si="187"/>
        <v>1.00104598</v>
      </c>
      <c r="M445" s="70">
        <f t="shared" si="208"/>
        <v>1.0028005099999999</v>
      </c>
      <c r="N445" s="70">
        <f t="shared" si="202"/>
        <v>1.0325680150885661</v>
      </c>
      <c r="O445" s="66">
        <f t="shared" si="204"/>
        <v>1.03364806</v>
      </c>
      <c r="P445" s="66">
        <f t="shared" si="188"/>
        <v>102674.03847782</v>
      </c>
      <c r="Q445" s="74">
        <f t="shared" si="189"/>
        <v>0</v>
      </c>
      <c r="R445" s="75">
        <f t="shared" si="205"/>
        <v>0</v>
      </c>
      <c r="S445" s="66">
        <f t="shared" si="206"/>
        <v>0</v>
      </c>
      <c r="T445" s="10">
        <f t="shared" si="199"/>
        <v>0.06</v>
      </c>
      <c r="U445" s="74">
        <f t="shared" si="203"/>
        <v>5</v>
      </c>
      <c r="V445" s="74">
        <v>252</v>
      </c>
      <c r="W445" s="70">
        <f t="shared" si="190"/>
        <v>1.001156798</v>
      </c>
      <c r="X445" s="66">
        <f t="shared" si="191"/>
        <v>118.77312236</v>
      </c>
      <c r="Y445" s="66">
        <v>0</v>
      </c>
      <c r="Z445" s="67">
        <f t="shared" si="192"/>
        <v>0</v>
      </c>
      <c r="AA445" s="68" t="str">
        <f t="shared" si="200"/>
        <v>A+INCORP J=</v>
      </c>
      <c r="AB445" s="11">
        <f t="shared" si="201"/>
        <v>43125</v>
      </c>
      <c r="AC445" s="3"/>
      <c r="AD445" s="54"/>
      <c r="AE445" s="61">
        <v>46706</v>
      </c>
      <c r="AF445" s="23" t="s">
        <v>144</v>
      </c>
      <c r="AG445" s="1"/>
      <c r="AH445" s="1"/>
      <c r="AI445" s="1"/>
      <c r="AJ445" s="1"/>
      <c r="AK445" s="10"/>
      <c r="AL445" s="1"/>
      <c r="AM445" s="1"/>
      <c r="AN445" s="1"/>
      <c r="AO445" s="1"/>
      <c r="GG445" s="1"/>
      <c r="GH445" s="5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5"/>
      <c r="HA445" s="5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40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7"/>
      <c r="JP445" s="1"/>
      <c r="JQ445" s="1"/>
      <c r="JR445" s="1"/>
      <c r="JS445" s="1"/>
      <c r="JT445" s="1"/>
      <c r="JU445" s="1"/>
      <c r="JV445" s="1"/>
      <c r="JW445" s="1"/>
      <c r="JX445" s="1"/>
      <c r="JY445" s="3"/>
      <c r="JZ445" s="1"/>
      <c r="KA445" s="1"/>
      <c r="KB445" s="1"/>
      <c r="KC445" s="1"/>
      <c r="KD445" s="1"/>
      <c r="KE445" s="1"/>
    </row>
    <row r="446" spans="1:291" x14ac:dyDescent="0.2">
      <c r="A446" s="196">
        <f t="shared" si="193"/>
        <v>43104</v>
      </c>
      <c r="B446" s="66">
        <f t="shared" si="184"/>
        <v>102838.08177305001</v>
      </c>
      <c r="C446" s="66">
        <f t="shared" si="207"/>
        <v>102566.75570269</v>
      </c>
      <c r="D446" s="77">
        <f t="shared" si="194"/>
        <v>4894.92</v>
      </c>
      <c r="E446" s="67">
        <f>VLOOKUP(A445,[1]Plan1!$DQ$117:$DS$314,3)</f>
        <v>4916.46</v>
      </c>
      <c r="F446" s="11">
        <f t="shared" si="195"/>
        <v>43096</v>
      </c>
      <c r="G446" s="73">
        <f t="shared" si="185"/>
        <v>4.4004804981490064E-3</v>
      </c>
      <c r="H446" s="11">
        <f t="shared" si="196"/>
        <v>43125</v>
      </c>
      <c r="I446" s="11">
        <f t="shared" si="186"/>
        <v>43125</v>
      </c>
      <c r="J446" s="1">
        <f t="shared" si="197"/>
        <v>21</v>
      </c>
      <c r="K446" s="1">
        <f t="shared" si="198"/>
        <v>6</v>
      </c>
      <c r="L446" s="66">
        <f t="shared" si="187"/>
        <v>1.0012553</v>
      </c>
      <c r="M446" s="70">
        <f t="shared" si="208"/>
        <v>1.0028005099999999</v>
      </c>
      <c r="N446" s="70">
        <f t="shared" si="202"/>
        <v>1.0325680150885661</v>
      </c>
      <c r="O446" s="66">
        <f t="shared" si="204"/>
        <v>1.0338641900000001</v>
      </c>
      <c r="P446" s="66">
        <f t="shared" si="188"/>
        <v>102695.50775112001</v>
      </c>
      <c r="Q446" s="74">
        <f t="shared" si="189"/>
        <v>0</v>
      </c>
      <c r="R446" s="75">
        <f t="shared" si="205"/>
        <v>0</v>
      </c>
      <c r="S446" s="66">
        <f t="shared" si="206"/>
        <v>0</v>
      </c>
      <c r="T446" s="10">
        <f t="shared" si="199"/>
        <v>0.06</v>
      </c>
      <c r="U446" s="74">
        <f t="shared" si="203"/>
        <v>6</v>
      </c>
      <c r="V446" s="74">
        <v>252</v>
      </c>
      <c r="W446" s="70">
        <f t="shared" si="190"/>
        <v>1.0013883180000001</v>
      </c>
      <c r="X446" s="66">
        <f t="shared" si="191"/>
        <v>142.57402192999999</v>
      </c>
      <c r="Y446" s="66">
        <v>0</v>
      </c>
      <c r="Z446" s="67">
        <f t="shared" si="192"/>
        <v>0</v>
      </c>
      <c r="AA446" s="68" t="str">
        <f t="shared" si="200"/>
        <v>A+INCORP J=</v>
      </c>
      <c r="AB446" s="11">
        <f t="shared" si="201"/>
        <v>43125</v>
      </c>
      <c r="AC446" s="3"/>
      <c r="AD446" s="54"/>
      <c r="AE446" s="61">
        <v>46811</v>
      </c>
      <c r="AF446" s="23" t="s">
        <v>123</v>
      </c>
      <c r="AG446" s="1"/>
      <c r="AH446" s="1"/>
      <c r="AI446" s="1"/>
      <c r="AJ446" s="1"/>
      <c r="AK446" s="10"/>
      <c r="AL446" s="1"/>
      <c r="AM446" s="1"/>
      <c r="AN446" s="1"/>
      <c r="AO446" s="1"/>
      <c r="GG446" s="1"/>
      <c r="GH446" s="5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5"/>
      <c r="HA446" s="5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40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7"/>
      <c r="JP446" s="1"/>
      <c r="JQ446" s="1"/>
      <c r="JR446" s="1"/>
      <c r="JS446" s="1"/>
      <c r="JT446" s="1"/>
      <c r="JU446" s="1"/>
      <c r="JV446" s="1"/>
      <c r="JW446" s="1"/>
      <c r="JX446" s="1"/>
      <c r="JY446" s="3"/>
      <c r="JZ446" s="1"/>
      <c r="KA446" s="1"/>
      <c r="KB446" s="1"/>
      <c r="KC446" s="1"/>
      <c r="KD446" s="1"/>
      <c r="KE446" s="1"/>
    </row>
    <row r="447" spans="1:291" x14ac:dyDescent="0.2">
      <c r="A447" s="196">
        <f t="shared" si="193"/>
        <v>43105</v>
      </c>
      <c r="B447" s="66">
        <f t="shared" si="184"/>
        <v>102883.37349502</v>
      </c>
      <c r="C447" s="66">
        <f t="shared" si="207"/>
        <v>102566.75570269</v>
      </c>
      <c r="D447" s="77">
        <f t="shared" si="194"/>
        <v>4894.92</v>
      </c>
      <c r="E447" s="67">
        <f>VLOOKUP(A446,[1]Plan1!$DQ$117:$DS$314,3)</f>
        <v>4916.46</v>
      </c>
      <c r="F447" s="11">
        <f t="shared" si="195"/>
        <v>43096</v>
      </c>
      <c r="G447" s="73">
        <f t="shared" si="185"/>
        <v>4.4004804981490064E-3</v>
      </c>
      <c r="H447" s="11">
        <f t="shared" si="196"/>
        <v>43125</v>
      </c>
      <c r="I447" s="11">
        <f t="shared" si="186"/>
        <v>43125</v>
      </c>
      <c r="J447" s="1">
        <f t="shared" si="197"/>
        <v>21</v>
      </c>
      <c r="K447" s="1">
        <f t="shared" si="198"/>
        <v>7</v>
      </c>
      <c r="L447" s="66">
        <f t="shared" si="187"/>
        <v>1.00146468</v>
      </c>
      <c r="M447" s="70">
        <f t="shared" si="208"/>
        <v>1.0028005099999999</v>
      </c>
      <c r="N447" s="70">
        <f t="shared" si="202"/>
        <v>1.0325680150885661</v>
      </c>
      <c r="O447" s="66">
        <f t="shared" si="204"/>
        <v>1.03408039</v>
      </c>
      <c r="P447" s="66">
        <f t="shared" si="188"/>
        <v>102716.98317843</v>
      </c>
      <c r="Q447" s="74">
        <f t="shared" si="189"/>
        <v>0</v>
      </c>
      <c r="R447" s="75">
        <f t="shared" si="205"/>
        <v>0</v>
      </c>
      <c r="S447" s="66">
        <f t="shared" si="206"/>
        <v>0</v>
      </c>
      <c r="T447" s="10">
        <f t="shared" si="199"/>
        <v>0.06</v>
      </c>
      <c r="U447" s="74">
        <f t="shared" si="203"/>
        <v>7</v>
      </c>
      <c r="V447" s="74">
        <v>252</v>
      </c>
      <c r="W447" s="70">
        <f t="shared" si="190"/>
        <v>1.001619891</v>
      </c>
      <c r="X447" s="66">
        <f t="shared" si="191"/>
        <v>166.39031659</v>
      </c>
      <c r="Y447" s="66">
        <v>0</v>
      </c>
      <c r="Z447" s="67">
        <f t="shared" si="192"/>
        <v>0</v>
      </c>
      <c r="AA447" s="68" t="str">
        <f t="shared" si="200"/>
        <v>A+INCORP J=</v>
      </c>
      <c r="AB447" s="11">
        <f t="shared" si="201"/>
        <v>43125</v>
      </c>
      <c r="AC447" s="3"/>
      <c r="AD447" s="54"/>
      <c r="AE447" s="61">
        <v>46812</v>
      </c>
      <c r="AF447" s="23" t="s">
        <v>123</v>
      </c>
      <c r="AG447" s="1"/>
      <c r="AH447" s="1"/>
      <c r="AI447" s="1"/>
      <c r="AJ447" s="1"/>
      <c r="AK447" s="10"/>
      <c r="AL447" s="1"/>
      <c r="AM447" s="1"/>
      <c r="AN447" s="1"/>
      <c r="AO447" s="1"/>
      <c r="GG447" s="1"/>
      <c r="GH447" s="5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5"/>
      <c r="HA447" s="5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40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7"/>
      <c r="JP447" s="1"/>
      <c r="JQ447" s="1"/>
      <c r="JR447" s="1"/>
      <c r="JS447" s="1"/>
      <c r="JT447" s="1"/>
      <c r="JU447" s="1"/>
      <c r="JV447" s="1"/>
      <c r="JW447" s="1"/>
      <c r="JX447" s="1"/>
      <c r="JY447" s="3"/>
      <c r="JZ447" s="1"/>
      <c r="KA447" s="1"/>
      <c r="KB447" s="1"/>
      <c r="KC447" s="1"/>
      <c r="KD447" s="1"/>
      <c r="KE447" s="1"/>
    </row>
    <row r="448" spans="1:291" x14ac:dyDescent="0.2">
      <c r="A448" s="196">
        <f t="shared" si="193"/>
        <v>43106</v>
      </c>
      <c r="B448" s="66">
        <f t="shared" si="184"/>
        <v>102928.68389657</v>
      </c>
      <c r="C448" s="66">
        <f t="shared" si="207"/>
        <v>102566.75570269</v>
      </c>
      <c r="D448" s="77">
        <f t="shared" si="194"/>
        <v>4894.92</v>
      </c>
      <c r="E448" s="67">
        <f>VLOOKUP(A447,[1]Plan1!$DQ$117:$DS$314,3)</f>
        <v>4916.46</v>
      </c>
      <c r="F448" s="11">
        <f t="shared" si="195"/>
        <v>43096</v>
      </c>
      <c r="G448" s="73">
        <f t="shared" si="185"/>
        <v>4.4004804981490064E-3</v>
      </c>
      <c r="H448" s="11">
        <f t="shared" si="196"/>
        <v>43125</v>
      </c>
      <c r="I448" s="11">
        <f t="shared" si="186"/>
        <v>43125</v>
      </c>
      <c r="J448" s="1">
        <f t="shared" si="197"/>
        <v>21</v>
      </c>
      <c r="K448" s="1">
        <f t="shared" si="198"/>
        <v>8</v>
      </c>
      <c r="L448" s="66">
        <f t="shared" si="187"/>
        <v>1.0016740900000001</v>
      </c>
      <c r="M448" s="70">
        <f t="shared" si="208"/>
        <v>1.0028005099999999</v>
      </c>
      <c r="N448" s="70">
        <f t="shared" si="202"/>
        <v>1.0325680150885661</v>
      </c>
      <c r="O448" s="66">
        <f t="shared" si="204"/>
        <v>1.0342966200000001</v>
      </c>
      <c r="P448" s="66">
        <f t="shared" si="188"/>
        <v>102738.46168274</v>
      </c>
      <c r="Q448" s="74">
        <f t="shared" si="189"/>
        <v>0</v>
      </c>
      <c r="R448" s="75">
        <f t="shared" si="205"/>
        <v>0</v>
      </c>
      <c r="S448" s="66">
        <f t="shared" si="206"/>
        <v>0</v>
      </c>
      <c r="T448" s="10">
        <f t="shared" si="199"/>
        <v>0.06</v>
      </c>
      <c r="U448" s="74">
        <f t="shared" si="203"/>
        <v>8</v>
      </c>
      <c r="V448" s="74">
        <v>252</v>
      </c>
      <c r="W448" s="70">
        <f t="shared" si="190"/>
        <v>1.0018515189999999</v>
      </c>
      <c r="X448" s="66">
        <f t="shared" si="191"/>
        <v>190.22221382999999</v>
      </c>
      <c r="Y448" s="66">
        <v>0</v>
      </c>
      <c r="Z448" s="67">
        <f t="shared" si="192"/>
        <v>0</v>
      </c>
      <c r="AA448" s="68" t="str">
        <f t="shared" si="200"/>
        <v>A+INCORP J=</v>
      </c>
      <c r="AB448" s="11">
        <f t="shared" si="201"/>
        <v>43125</v>
      </c>
      <c r="AC448" s="3"/>
      <c r="AD448" s="54"/>
      <c r="AE448" s="61">
        <v>46857</v>
      </c>
      <c r="AF448" s="23" t="s">
        <v>140</v>
      </c>
      <c r="AG448" s="1"/>
      <c r="AH448" s="1"/>
      <c r="AI448" s="1"/>
      <c r="AJ448" s="1"/>
      <c r="AK448" s="10"/>
      <c r="AL448" s="1"/>
      <c r="AM448" s="1"/>
      <c r="AN448" s="1"/>
      <c r="AO448" s="1"/>
      <c r="GG448" s="1"/>
      <c r="GH448" s="5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5"/>
      <c r="HA448" s="5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40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7"/>
      <c r="JP448" s="1"/>
      <c r="JQ448" s="1"/>
      <c r="JR448" s="1"/>
      <c r="JS448" s="1"/>
      <c r="JT448" s="1"/>
      <c r="JU448" s="1"/>
      <c r="JV448" s="1"/>
      <c r="JW448" s="1"/>
      <c r="JX448" s="1"/>
      <c r="JY448" s="3"/>
      <c r="JZ448" s="1"/>
      <c r="KA448" s="1"/>
      <c r="KB448" s="1"/>
      <c r="KC448" s="1"/>
      <c r="KD448" s="1"/>
      <c r="KE448" s="1"/>
    </row>
    <row r="449" spans="1:291" x14ac:dyDescent="0.2">
      <c r="A449" s="196">
        <f t="shared" si="193"/>
        <v>43107</v>
      </c>
      <c r="B449" s="66">
        <f t="shared" si="184"/>
        <v>102928.68389657</v>
      </c>
      <c r="C449" s="66">
        <f t="shared" si="207"/>
        <v>102566.75570269</v>
      </c>
      <c r="D449" s="77">
        <f t="shared" si="194"/>
        <v>4894.92</v>
      </c>
      <c r="E449" s="67">
        <f>VLOOKUP(A448,[1]Plan1!$DQ$117:$DS$314,3)</f>
        <v>4916.46</v>
      </c>
      <c r="F449" s="11">
        <f t="shared" si="195"/>
        <v>43096</v>
      </c>
      <c r="G449" s="73">
        <f t="shared" si="185"/>
        <v>4.4004804981490064E-3</v>
      </c>
      <c r="H449" s="11">
        <f t="shared" si="196"/>
        <v>43125</v>
      </c>
      <c r="I449" s="11">
        <f t="shared" si="186"/>
        <v>43125</v>
      </c>
      <c r="J449" s="1">
        <f t="shared" si="197"/>
        <v>21</v>
      </c>
      <c r="K449" s="1">
        <f t="shared" si="198"/>
        <v>8</v>
      </c>
      <c r="L449" s="66">
        <f t="shared" si="187"/>
        <v>1.0016740900000001</v>
      </c>
      <c r="M449" s="70">
        <f t="shared" si="208"/>
        <v>1.0028005099999999</v>
      </c>
      <c r="N449" s="70">
        <f t="shared" si="202"/>
        <v>1.0325680150885661</v>
      </c>
      <c r="O449" s="66">
        <f t="shared" si="204"/>
        <v>1.0342966200000001</v>
      </c>
      <c r="P449" s="66">
        <f t="shared" si="188"/>
        <v>102738.46168274</v>
      </c>
      <c r="Q449" s="74">
        <f t="shared" si="189"/>
        <v>0</v>
      </c>
      <c r="R449" s="75">
        <f t="shared" si="205"/>
        <v>0</v>
      </c>
      <c r="S449" s="66">
        <f t="shared" si="206"/>
        <v>0</v>
      </c>
      <c r="T449" s="10">
        <f t="shared" si="199"/>
        <v>0.06</v>
      </c>
      <c r="U449" s="74">
        <f t="shared" si="203"/>
        <v>8</v>
      </c>
      <c r="V449" s="74">
        <v>252</v>
      </c>
      <c r="W449" s="70">
        <f t="shared" si="190"/>
        <v>1.0018515189999999</v>
      </c>
      <c r="X449" s="66">
        <f t="shared" si="191"/>
        <v>190.22221382999999</v>
      </c>
      <c r="Y449" s="66">
        <v>0</v>
      </c>
      <c r="Z449" s="67">
        <f t="shared" si="192"/>
        <v>0</v>
      </c>
      <c r="AA449" s="68" t="str">
        <f t="shared" si="200"/>
        <v>A+INCORP J=</v>
      </c>
      <c r="AB449" s="11">
        <f t="shared" si="201"/>
        <v>43125</v>
      </c>
      <c r="AC449" s="3"/>
      <c r="AD449" s="54"/>
      <c r="AE449" s="61">
        <v>46864</v>
      </c>
      <c r="AF449" s="23" t="s">
        <v>125</v>
      </c>
      <c r="AG449" s="1"/>
      <c r="AH449" s="1"/>
      <c r="AI449" s="1"/>
      <c r="AJ449" s="1"/>
      <c r="AK449" s="10"/>
      <c r="AL449" s="1"/>
      <c r="AM449" s="1"/>
      <c r="AN449" s="1"/>
      <c r="AO449" s="1"/>
      <c r="GG449" s="1"/>
      <c r="GH449" s="5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5"/>
      <c r="HA449" s="5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40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7"/>
      <c r="JP449" s="1"/>
      <c r="JQ449" s="1"/>
      <c r="JR449" s="1"/>
      <c r="JS449" s="1"/>
      <c r="JT449" s="1"/>
      <c r="JU449" s="1"/>
      <c r="JV449" s="1"/>
      <c r="JW449" s="1"/>
      <c r="JX449" s="1"/>
      <c r="JY449" s="3"/>
      <c r="JZ449" s="1"/>
      <c r="KA449" s="1"/>
      <c r="KB449" s="1"/>
      <c r="KC449" s="1"/>
      <c r="KD449" s="1"/>
      <c r="KE449" s="1"/>
    </row>
    <row r="450" spans="1:291" x14ac:dyDescent="0.2">
      <c r="A450" s="196">
        <f t="shared" si="193"/>
        <v>43108</v>
      </c>
      <c r="B450" s="66">
        <f t="shared" si="184"/>
        <v>102928.68389657</v>
      </c>
      <c r="C450" s="66">
        <f t="shared" si="207"/>
        <v>102566.75570269</v>
      </c>
      <c r="D450" s="77">
        <f t="shared" si="194"/>
        <v>4894.92</v>
      </c>
      <c r="E450" s="67">
        <f>VLOOKUP(A449,[1]Plan1!$DQ$117:$DS$314,3)</f>
        <v>4916.46</v>
      </c>
      <c r="F450" s="11">
        <f t="shared" si="195"/>
        <v>43096</v>
      </c>
      <c r="G450" s="73">
        <f t="shared" si="185"/>
        <v>4.4004804981490064E-3</v>
      </c>
      <c r="H450" s="11">
        <f t="shared" si="196"/>
        <v>43125</v>
      </c>
      <c r="I450" s="11">
        <f t="shared" si="186"/>
        <v>43125</v>
      </c>
      <c r="J450" s="1">
        <f t="shared" si="197"/>
        <v>21</v>
      </c>
      <c r="K450" s="1">
        <f t="shared" si="198"/>
        <v>8</v>
      </c>
      <c r="L450" s="66">
        <f t="shared" si="187"/>
        <v>1.0016740900000001</v>
      </c>
      <c r="M450" s="70">
        <f t="shared" si="208"/>
        <v>1.0028005099999999</v>
      </c>
      <c r="N450" s="70">
        <f t="shared" si="202"/>
        <v>1.0325680150885661</v>
      </c>
      <c r="O450" s="66">
        <f t="shared" si="204"/>
        <v>1.0342966200000001</v>
      </c>
      <c r="P450" s="66">
        <f t="shared" si="188"/>
        <v>102738.46168274</v>
      </c>
      <c r="Q450" s="74">
        <f t="shared" si="189"/>
        <v>0</v>
      </c>
      <c r="R450" s="75">
        <f t="shared" si="205"/>
        <v>0</v>
      </c>
      <c r="S450" s="66">
        <f t="shared" si="206"/>
        <v>0</v>
      </c>
      <c r="T450" s="10">
        <f t="shared" si="199"/>
        <v>0.06</v>
      </c>
      <c r="U450" s="74">
        <f t="shared" si="203"/>
        <v>8</v>
      </c>
      <c r="V450" s="74">
        <v>252</v>
      </c>
      <c r="W450" s="70">
        <f t="shared" si="190"/>
        <v>1.0018515189999999</v>
      </c>
      <c r="X450" s="66">
        <f t="shared" si="191"/>
        <v>190.22221382999999</v>
      </c>
      <c r="Y450" s="66">
        <v>0</v>
      </c>
      <c r="Z450" s="67">
        <f t="shared" si="192"/>
        <v>0</v>
      </c>
      <c r="AA450" s="68" t="str">
        <f t="shared" si="200"/>
        <v>A+INCORP J=</v>
      </c>
      <c r="AB450" s="11">
        <f t="shared" si="201"/>
        <v>43125</v>
      </c>
      <c r="AC450" s="3"/>
      <c r="AD450" s="54"/>
      <c r="AE450" s="61">
        <v>46874</v>
      </c>
      <c r="AF450" s="23" t="s">
        <v>142</v>
      </c>
      <c r="AG450" s="1"/>
      <c r="AH450" s="1"/>
      <c r="AI450" s="1"/>
      <c r="AJ450" s="1"/>
      <c r="AK450" s="10"/>
      <c r="AL450" s="1"/>
      <c r="AM450" s="1"/>
      <c r="AN450" s="1"/>
      <c r="AO450" s="1"/>
      <c r="GG450" s="1"/>
      <c r="GH450" s="5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5"/>
      <c r="HA450" s="5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40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7"/>
      <c r="JP450" s="1"/>
      <c r="JQ450" s="1"/>
      <c r="JR450" s="1"/>
      <c r="JS450" s="1"/>
      <c r="JT450" s="1"/>
      <c r="JU450" s="1"/>
      <c r="JV450" s="1"/>
      <c r="JW450" s="1"/>
      <c r="JX450" s="1"/>
      <c r="JY450" s="3"/>
      <c r="JZ450" s="1"/>
      <c r="KA450" s="1"/>
      <c r="KB450" s="1"/>
      <c r="KC450" s="1"/>
      <c r="KD450" s="1"/>
      <c r="KE450" s="1"/>
    </row>
    <row r="451" spans="1:291" x14ac:dyDescent="0.2">
      <c r="A451" s="196">
        <f t="shared" si="193"/>
        <v>43109</v>
      </c>
      <c r="B451" s="66">
        <f t="shared" si="184"/>
        <v>102974.01473071</v>
      </c>
      <c r="C451" s="66">
        <f t="shared" si="207"/>
        <v>102566.75570269</v>
      </c>
      <c r="D451" s="77">
        <f t="shared" si="194"/>
        <v>4894.92</v>
      </c>
      <c r="E451" s="67">
        <f>VLOOKUP(A450,[1]Plan1!$DQ$117:$DS$314,3)</f>
        <v>4916.46</v>
      </c>
      <c r="F451" s="11">
        <f t="shared" si="195"/>
        <v>43096</v>
      </c>
      <c r="G451" s="73">
        <f t="shared" si="185"/>
        <v>4.4004804981490064E-3</v>
      </c>
      <c r="H451" s="11">
        <f t="shared" si="196"/>
        <v>43125</v>
      </c>
      <c r="I451" s="11">
        <f t="shared" si="186"/>
        <v>43125</v>
      </c>
      <c r="J451" s="1">
        <f t="shared" si="197"/>
        <v>21</v>
      </c>
      <c r="K451" s="1">
        <f t="shared" si="198"/>
        <v>9</v>
      </c>
      <c r="L451" s="66">
        <f t="shared" si="187"/>
        <v>1.0018835500000001</v>
      </c>
      <c r="M451" s="70">
        <f t="shared" si="208"/>
        <v>1.0028005099999999</v>
      </c>
      <c r="N451" s="70">
        <f t="shared" si="202"/>
        <v>1.0325680150885661</v>
      </c>
      <c r="O451" s="66">
        <f t="shared" si="204"/>
        <v>1.0345129</v>
      </c>
      <c r="P451" s="66">
        <f t="shared" si="188"/>
        <v>102759.94531539</v>
      </c>
      <c r="Q451" s="74">
        <f t="shared" si="189"/>
        <v>0</v>
      </c>
      <c r="R451" s="75">
        <f t="shared" si="205"/>
        <v>0</v>
      </c>
      <c r="S451" s="66">
        <f t="shared" si="206"/>
        <v>0</v>
      </c>
      <c r="T451" s="10">
        <f t="shared" si="199"/>
        <v>0.06</v>
      </c>
      <c r="U451" s="74">
        <f t="shared" si="203"/>
        <v>9</v>
      </c>
      <c r="V451" s="74">
        <v>252</v>
      </c>
      <c r="W451" s="70">
        <f t="shared" si="190"/>
        <v>1.0020831990000001</v>
      </c>
      <c r="X451" s="66">
        <f t="shared" si="191"/>
        <v>214.06941531999999</v>
      </c>
      <c r="Y451" s="66">
        <v>0</v>
      </c>
      <c r="Z451" s="67">
        <f t="shared" si="192"/>
        <v>0</v>
      </c>
      <c r="AA451" s="68" t="str">
        <f t="shared" si="200"/>
        <v>A+INCORP J=</v>
      </c>
      <c r="AB451" s="11">
        <f t="shared" si="201"/>
        <v>43125</v>
      </c>
      <c r="AC451" s="3"/>
      <c r="AD451" s="54"/>
      <c r="AE451" s="61">
        <v>46919</v>
      </c>
      <c r="AF451" s="23" t="s">
        <v>141</v>
      </c>
      <c r="AG451" s="1"/>
      <c r="AH451" s="1"/>
      <c r="AI451" s="1"/>
      <c r="AJ451" s="1"/>
      <c r="AK451" s="10"/>
      <c r="AL451" s="1"/>
      <c r="AM451" s="1"/>
      <c r="AN451" s="1"/>
      <c r="AO451" s="1"/>
      <c r="GG451" s="1"/>
      <c r="GH451" s="5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5"/>
      <c r="HA451" s="5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40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7"/>
      <c r="JP451" s="1"/>
      <c r="JQ451" s="1"/>
      <c r="JR451" s="1"/>
      <c r="JS451" s="1"/>
      <c r="JT451" s="1"/>
      <c r="JU451" s="1"/>
      <c r="JV451" s="1"/>
      <c r="JW451" s="1"/>
      <c r="JX451" s="1"/>
      <c r="JY451" s="3"/>
      <c r="JZ451" s="1"/>
      <c r="KA451" s="1"/>
      <c r="KB451" s="1"/>
      <c r="KC451" s="1"/>
      <c r="KD451" s="1"/>
      <c r="KE451" s="1"/>
    </row>
    <row r="452" spans="1:291" x14ac:dyDescent="0.2">
      <c r="A452" s="196">
        <f t="shared" si="193"/>
        <v>43110</v>
      </c>
      <c r="B452" s="66">
        <f t="shared" si="184"/>
        <v>103019.36528463999</v>
      </c>
      <c r="C452" s="66">
        <f t="shared" si="207"/>
        <v>102566.75570269</v>
      </c>
      <c r="D452" s="77">
        <f t="shared" si="194"/>
        <v>4894.92</v>
      </c>
      <c r="E452" s="67">
        <f>VLOOKUP(A451,[1]Plan1!$DQ$117:$DS$314,3)</f>
        <v>4916.46</v>
      </c>
      <c r="F452" s="11">
        <f t="shared" si="195"/>
        <v>43096</v>
      </c>
      <c r="G452" s="73">
        <f t="shared" si="185"/>
        <v>4.4004804981490064E-3</v>
      </c>
      <c r="H452" s="11">
        <f t="shared" si="196"/>
        <v>43125</v>
      </c>
      <c r="I452" s="11">
        <f t="shared" si="186"/>
        <v>43125</v>
      </c>
      <c r="J452" s="1">
        <f t="shared" si="197"/>
        <v>21</v>
      </c>
      <c r="K452" s="1">
        <f t="shared" si="198"/>
        <v>10</v>
      </c>
      <c r="L452" s="66">
        <f t="shared" si="187"/>
        <v>1.00209305</v>
      </c>
      <c r="M452" s="70">
        <f t="shared" si="208"/>
        <v>1.0028005099999999</v>
      </c>
      <c r="N452" s="70">
        <f t="shared" si="202"/>
        <v>1.0325680150885661</v>
      </c>
      <c r="O452" s="66">
        <f t="shared" si="204"/>
        <v>1.0347292299999999</v>
      </c>
      <c r="P452" s="66">
        <f t="shared" si="188"/>
        <v>102781.43305070999</v>
      </c>
      <c r="Q452" s="74">
        <f t="shared" si="189"/>
        <v>0</v>
      </c>
      <c r="R452" s="75">
        <f t="shared" si="205"/>
        <v>0</v>
      </c>
      <c r="S452" s="66">
        <f t="shared" si="206"/>
        <v>0</v>
      </c>
      <c r="T452" s="10">
        <f t="shared" si="199"/>
        <v>0.06</v>
      </c>
      <c r="U452" s="74">
        <f t="shared" si="203"/>
        <v>10</v>
      </c>
      <c r="V452" s="74">
        <v>252</v>
      </c>
      <c r="W452" s="70">
        <f t="shared" si="190"/>
        <v>1.0023149339999999</v>
      </c>
      <c r="X452" s="66">
        <f t="shared" si="191"/>
        <v>237.93223393</v>
      </c>
      <c r="Y452" s="66">
        <v>0</v>
      </c>
      <c r="Z452" s="67">
        <f t="shared" si="192"/>
        <v>0</v>
      </c>
      <c r="AA452" s="68" t="str">
        <f t="shared" si="200"/>
        <v>A+INCORP J=</v>
      </c>
      <c r="AB452" s="11">
        <f t="shared" si="201"/>
        <v>43125</v>
      </c>
      <c r="AC452" s="3"/>
      <c r="AD452" s="54"/>
      <c r="AE452" s="61">
        <v>47003</v>
      </c>
      <c r="AF452" s="23" t="s">
        <v>143</v>
      </c>
      <c r="AG452" s="1"/>
      <c r="AH452" s="1"/>
      <c r="AI452" s="1"/>
      <c r="AJ452" s="1"/>
      <c r="AK452" s="10"/>
      <c r="AL452" s="1"/>
      <c r="AM452" s="1"/>
      <c r="AN452" s="1"/>
      <c r="AO452" s="1"/>
      <c r="GG452" s="1"/>
      <c r="GH452" s="5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5"/>
      <c r="HA452" s="5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40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7"/>
      <c r="JP452" s="1"/>
      <c r="JQ452" s="1"/>
      <c r="JR452" s="1"/>
      <c r="JS452" s="1"/>
      <c r="JT452" s="1"/>
      <c r="JU452" s="1"/>
      <c r="JV452" s="1"/>
      <c r="JW452" s="1"/>
      <c r="JX452" s="1"/>
      <c r="JY452" s="3"/>
      <c r="JZ452" s="1"/>
      <c r="KA452" s="1"/>
      <c r="KB452" s="1"/>
      <c r="KC452" s="1"/>
      <c r="KD452" s="1"/>
      <c r="KE452" s="1"/>
    </row>
    <row r="453" spans="1:291" x14ac:dyDescent="0.2">
      <c r="A453" s="196">
        <f t="shared" si="193"/>
        <v>43111</v>
      </c>
      <c r="B453" s="66">
        <f t="shared" si="184"/>
        <v>103064.73628465</v>
      </c>
      <c r="C453" s="66">
        <f t="shared" si="207"/>
        <v>102566.75570269</v>
      </c>
      <c r="D453" s="77">
        <f t="shared" si="194"/>
        <v>4894.92</v>
      </c>
      <c r="E453" s="67">
        <f>VLOOKUP(A452,[1]Plan1!$DQ$117:$DS$314,3)</f>
        <v>4916.46</v>
      </c>
      <c r="F453" s="11">
        <f t="shared" si="195"/>
        <v>43096</v>
      </c>
      <c r="G453" s="73">
        <f t="shared" si="185"/>
        <v>4.4004804981490064E-3</v>
      </c>
      <c r="H453" s="11">
        <f t="shared" si="196"/>
        <v>43125</v>
      </c>
      <c r="I453" s="11">
        <f t="shared" si="186"/>
        <v>43125</v>
      </c>
      <c r="J453" s="1">
        <f t="shared" si="197"/>
        <v>21</v>
      </c>
      <c r="K453" s="1">
        <f t="shared" si="198"/>
        <v>11</v>
      </c>
      <c r="L453" s="66">
        <f t="shared" si="187"/>
        <v>1.0023025999999999</v>
      </c>
      <c r="M453" s="70">
        <f t="shared" si="208"/>
        <v>1.0028005099999999</v>
      </c>
      <c r="N453" s="70">
        <f t="shared" si="202"/>
        <v>1.0325680150885661</v>
      </c>
      <c r="O453" s="66">
        <f t="shared" si="204"/>
        <v>1.0349455999999999</v>
      </c>
      <c r="P453" s="66">
        <f t="shared" si="188"/>
        <v>102802.92591437</v>
      </c>
      <c r="Q453" s="74">
        <f t="shared" si="189"/>
        <v>0</v>
      </c>
      <c r="R453" s="75">
        <f t="shared" si="205"/>
        <v>0</v>
      </c>
      <c r="S453" s="66">
        <f t="shared" si="206"/>
        <v>0</v>
      </c>
      <c r="T453" s="10">
        <f t="shared" si="199"/>
        <v>0.06</v>
      </c>
      <c r="U453" s="74">
        <f t="shared" si="203"/>
        <v>11</v>
      </c>
      <c r="V453" s="74">
        <v>252</v>
      </c>
      <c r="W453" s="70">
        <f t="shared" si="190"/>
        <v>1.0025467210000001</v>
      </c>
      <c r="X453" s="66">
        <f t="shared" si="191"/>
        <v>261.81037027999997</v>
      </c>
      <c r="Y453" s="66">
        <v>0</v>
      </c>
      <c r="Z453" s="67">
        <f t="shared" si="192"/>
        <v>0</v>
      </c>
      <c r="AA453" s="68" t="str">
        <f t="shared" si="200"/>
        <v>A+INCORP J=</v>
      </c>
      <c r="AB453" s="11">
        <f t="shared" si="201"/>
        <v>43125</v>
      </c>
      <c r="AC453" s="3"/>
      <c r="AD453" s="54"/>
      <c r="AE453" s="61">
        <v>47038</v>
      </c>
      <c r="AF453" s="47" t="s">
        <v>129</v>
      </c>
      <c r="AG453" s="1"/>
      <c r="AH453" s="1"/>
      <c r="AI453" s="1"/>
      <c r="AJ453" s="1"/>
      <c r="AK453" s="10"/>
      <c r="AL453" s="1"/>
      <c r="AM453" s="1"/>
      <c r="AN453" s="1"/>
      <c r="AO453" s="1"/>
      <c r="GG453" s="1"/>
      <c r="GH453" s="5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5"/>
      <c r="HA453" s="5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40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7"/>
      <c r="JP453" s="1"/>
      <c r="JQ453" s="1"/>
      <c r="JR453" s="1"/>
      <c r="JS453" s="1"/>
      <c r="JT453" s="1"/>
      <c r="JU453" s="1"/>
      <c r="JV453" s="1"/>
      <c r="JW453" s="1"/>
      <c r="JX453" s="1"/>
      <c r="JY453" s="3"/>
      <c r="JZ453" s="1"/>
      <c r="KA453" s="1"/>
      <c r="KB453" s="1"/>
      <c r="KC453" s="1"/>
      <c r="KD453" s="1"/>
      <c r="KE453" s="1"/>
    </row>
    <row r="454" spans="1:291" x14ac:dyDescent="0.2">
      <c r="A454" s="196">
        <f t="shared" si="193"/>
        <v>43112</v>
      </c>
      <c r="B454" s="66">
        <f t="shared" si="184"/>
        <v>103110.12701760001</v>
      </c>
      <c r="C454" s="66">
        <f t="shared" si="207"/>
        <v>102566.75570269</v>
      </c>
      <c r="D454" s="77">
        <f t="shared" si="194"/>
        <v>4894.92</v>
      </c>
      <c r="E454" s="67">
        <f>VLOOKUP(A453,[1]Plan1!$DQ$117:$DS$314,3)</f>
        <v>4916.46</v>
      </c>
      <c r="F454" s="11">
        <f t="shared" si="195"/>
        <v>43096</v>
      </c>
      <c r="G454" s="73">
        <f t="shared" si="185"/>
        <v>4.4004804981490064E-3</v>
      </c>
      <c r="H454" s="11">
        <f t="shared" si="196"/>
        <v>43125</v>
      </c>
      <c r="I454" s="11">
        <f t="shared" si="186"/>
        <v>43125</v>
      </c>
      <c r="J454" s="1">
        <f t="shared" si="197"/>
        <v>21</v>
      </c>
      <c r="K454" s="1">
        <f t="shared" si="198"/>
        <v>12</v>
      </c>
      <c r="L454" s="66">
        <f t="shared" si="187"/>
        <v>1.00251219</v>
      </c>
      <c r="M454" s="70">
        <f t="shared" si="208"/>
        <v>1.0028005099999999</v>
      </c>
      <c r="N454" s="70">
        <f t="shared" si="202"/>
        <v>1.0325680150885661</v>
      </c>
      <c r="O454" s="66">
        <f t="shared" si="204"/>
        <v>1.03516202</v>
      </c>
      <c r="P454" s="66">
        <f t="shared" si="188"/>
        <v>102824.42288069001</v>
      </c>
      <c r="Q454" s="74">
        <f t="shared" si="189"/>
        <v>0</v>
      </c>
      <c r="R454" s="75">
        <f t="shared" si="205"/>
        <v>0</v>
      </c>
      <c r="S454" s="66">
        <f t="shared" si="206"/>
        <v>0</v>
      </c>
      <c r="T454" s="10">
        <f t="shared" si="199"/>
        <v>0.06</v>
      </c>
      <c r="U454" s="74">
        <f t="shared" si="203"/>
        <v>12</v>
      </c>
      <c r="V454" s="74">
        <v>252</v>
      </c>
      <c r="W454" s="70">
        <f t="shared" si="190"/>
        <v>1.0027785629999999</v>
      </c>
      <c r="X454" s="66">
        <f t="shared" si="191"/>
        <v>285.70413690999999</v>
      </c>
      <c r="Y454" s="66">
        <v>0</v>
      </c>
      <c r="Z454" s="67">
        <f t="shared" si="192"/>
        <v>0</v>
      </c>
      <c r="AA454" s="68" t="str">
        <f t="shared" si="200"/>
        <v>A+INCORP J=</v>
      </c>
      <c r="AB454" s="11">
        <f t="shared" si="201"/>
        <v>43125</v>
      </c>
      <c r="AC454" s="3"/>
      <c r="AD454" s="54"/>
      <c r="AE454" s="61">
        <v>47059</v>
      </c>
      <c r="AF454" s="23" t="s">
        <v>135</v>
      </c>
      <c r="AG454" s="1"/>
      <c r="AH454" s="1"/>
      <c r="AI454" s="1"/>
      <c r="AJ454" s="1"/>
      <c r="AK454" s="10"/>
      <c r="AL454" s="1"/>
      <c r="AM454" s="1"/>
      <c r="AN454" s="1"/>
      <c r="AO454" s="1"/>
      <c r="GG454" s="1"/>
      <c r="GH454" s="5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5"/>
      <c r="HA454" s="5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40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7"/>
      <c r="JP454" s="1"/>
      <c r="JQ454" s="1"/>
      <c r="JR454" s="1"/>
      <c r="JS454" s="1"/>
      <c r="JT454" s="1"/>
      <c r="JU454" s="1"/>
      <c r="JV454" s="1"/>
      <c r="JW454" s="1"/>
      <c r="JX454" s="1"/>
      <c r="JY454" s="3"/>
      <c r="JZ454" s="1"/>
      <c r="KA454" s="1"/>
      <c r="KB454" s="1"/>
      <c r="KC454" s="1"/>
      <c r="KD454" s="1"/>
      <c r="KE454" s="1"/>
    </row>
    <row r="455" spans="1:291" x14ac:dyDescent="0.2">
      <c r="A455" s="196">
        <f t="shared" si="193"/>
        <v>43113</v>
      </c>
      <c r="B455" s="66">
        <f t="shared" si="184"/>
        <v>103155.53728421</v>
      </c>
      <c r="C455" s="66">
        <f t="shared" si="207"/>
        <v>102566.75570269</v>
      </c>
      <c r="D455" s="77">
        <f t="shared" si="194"/>
        <v>4894.92</v>
      </c>
      <c r="E455" s="67">
        <f>VLOOKUP(A454,[1]Plan1!$DQ$117:$DS$314,3)</f>
        <v>4916.46</v>
      </c>
      <c r="F455" s="11">
        <f t="shared" si="195"/>
        <v>43096</v>
      </c>
      <c r="G455" s="73">
        <f t="shared" si="185"/>
        <v>4.4004804981490064E-3</v>
      </c>
      <c r="H455" s="11">
        <f t="shared" si="196"/>
        <v>43125</v>
      </c>
      <c r="I455" s="11">
        <f t="shared" si="186"/>
        <v>43125</v>
      </c>
      <c r="J455" s="1">
        <f t="shared" si="197"/>
        <v>21</v>
      </c>
      <c r="K455" s="1">
        <f t="shared" si="198"/>
        <v>13</v>
      </c>
      <c r="L455" s="66">
        <f t="shared" si="187"/>
        <v>1.0027218200000001</v>
      </c>
      <c r="M455" s="70">
        <f t="shared" si="208"/>
        <v>1.0028005099999999</v>
      </c>
      <c r="N455" s="70">
        <f t="shared" si="202"/>
        <v>1.0325680150885661</v>
      </c>
      <c r="O455" s="66">
        <f t="shared" si="204"/>
        <v>1.0353784699999999</v>
      </c>
      <c r="P455" s="66">
        <f t="shared" si="188"/>
        <v>102845.92394969</v>
      </c>
      <c r="Q455" s="74">
        <f t="shared" si="189"/>
        <v>0</v>
      </c>
      <c r="R455" s="75">
        <f t="shared" si="205"/>
        <v>0</v>
      </c>
      <c r="S455" s="66">
        <f t="shared" si="206"/>
        <v>0</v>
      </c>
      <c r="T455" s="10">
        <f t="shared" si="199"/>
        <v>0.06</v>
      </c>
      <c r="U455" s="74">
        <f t="shared" si="203"/>
        <v>13</v>
      </c>
      <c r="V455" s="74">
        <v>252</v>
      </c>
      <c r="W455" s="70">
        <f t="shared" si="190"/>
        <v>1.0030104580000001</v>
      </c>
      <c r="X455" s="66">
        <f t="shared" si="191"/>
        <v>309.61333452000002</v>
      </c>
      <c r="Y455" s="66">
        <v>0</v>
      </c>
      <c r="Z455" s="67">
        <f t="shared" si="192"/>
        <v>0</v>
      </c>
      <c r="AA455" s="68" t="str">
        <f t="shared" si="200"/>
        <v>A+INCORP J=</v>
      </c>
      <c r="AB455" s="11">
        <f t="shared" si="201"/>
        <v>43125</v>
      </c>
      <c r="AC455" s="3"/>
      <c r="AD455" s="54"/>
      <c r="AE455" s="61">
        <v>47072</v>
      </c>
      <c r="AF455" s="23" t="s">
        <v>144</v>
      </c>
      <c r="AG455" s="1"/>
      <c r="AH455" s="1"/>
      <c r="AI455" s="1"/>
      <c r="AJ455" s="1"/>
      <c r="AK455" s="10"/>
      <c r="AL455" s="1"/>
      <c r="AM455" s="1"/>
      <c r="AN455" s="1"/>
      <c r="AO455" s="1"/>
      <c r="GG455" s="1"/>
      <c r="GH455" s="5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5"/>
      <c r="HA455" s="5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40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7"/>
      <c r="JP455" s="1"/>
      <c r="JQ455" s="1"/>
      <c r="JR455" s="1"/>
      <c r="JS455" s="1"/>
      <c r="JT455" s="1"/>
      <c r="JU455" s="1"/>
      <c r="JV455" s="1"/>
      <c r="JW455" s="1"/>
      <c r="JX455" s="1"/>
      <c r="JY455" s="3"/>
      <c r="JZ455" s="1"/>
      <c r="KA455" s="1"/>
      <c r="KB455" s="1"/>
      <c r="KC455" s="1"/>
      <c r="KD455" s="1"/>
      <c r="KE455" s="1"/>
    </row>
    <row r="456" spans="1:291" x14ac:dyDescent="0.2">
      <c r="A456" s="196">
        <f t="shared" si="193"/>
        <v>43114</v>
      </c>
      <c r="B456" s="66">
        <f t="shared" si="184"/>
        <v>103155.53728421</v>
      </c>
      <c r="C456" s="66">
        <f t="shared" si="207"/>
        <v>102566.75570269</v>
      </c>
      <c r="D456" s="77">
        <f t="shared" si="194"/>
        <v>4894.92</v>
      </c>
      <c r="E456" s="67">
        <f>VLOOKUP(A455,[1]Plan1!$DQ$117:$DS$314,3)</f>
        <v>4916.46</v>
      </c>
      <c r="F456" s="11">
        <f t="shared" si="195"/>
        <v>43096</v>
      </c>
      <c r="G456" s="73">
        <f t="shared" si="185"/>
        <v>4.4004804981490064E-3</v>
      </c>
      <c r="H456" s="11">
        <f t="shared" si="196"/>
        <v>43125</v>
      </c>
      <c r="I456" s="11">
        <f t="shared" si="186"/>
        <v>43125</v>
      </c>
      <c r="J456" s="1">
        <f t="shared" si="197"/>
        <v>21</v>
      </c>
      <c r="K456" s="1">
        <f t="shared" si="198"/>
        <v>13</v>
      </c>
      <c r="L456" s="66">
        <f t="shared" si="187"/>
        <v>1.0027218200000001</v>
      </c>
      <c r="M456" s="70">
        <f t="shared" si="208"/>
        <v>1.0028005099999999</v>
      </c>
      <c r="N456" s="70">
        <f t="shared" si="202"/>
        <v>1.0325680150885661</v>
      </c>
      <c r="O456" s="66">
        <f t="shared" si="204"/>
        <v>1.0353784699999999</v>
      </c>
      <c r="P456" s="66">
        <f t="shared" si="188"/>
        <v>102845.92394969</v>
      </c>
      <c r="Q456" s="74">
        <f t="shared" si="189"/>
        <v>0</v>
      </c>
      <c r="R456" s="75">
        <f t="shared" si="205"/>
        <v>0</v>
      </c>
      <c r="S456" s="66">
        <f t="shared" si="206"/>
        <v>0</v>
      </c>
      <c r="T456" s="10">
        <f t="shared" si="199"/>
        <v>0.06</v>
      </c>
      <c r="U456" s="74">
        <f t="shared" si="203"/>
        <v>13</v>
      </c>
      <c r="V456" s="74">
        <v>252</v>
      </c>
      <c r="W456" s="70">
        <f t="shared" si="190"/>
        <v>1.0030104580000001</v>
      </c>
      <c r="X456" s="66">
        <f t="shared" si="191"/>
        <v>309.61333452000002</v>
      </c>
      <c r="Y456" s="66">
        <v>0</v>
      </c>
      <c r="Z456" s="67">
        <f t="shared" si="192"/>
        <v>0</v>
      </c>
      <c r="AA456" s="68" t="str">
        <f t="shared" si="200"/>
        <v>A+INCORP J=</v>
      </c>
      <c r="AB456" s="11">
        <f t="shared" si="201"/>
        <v>43125</v>
      </c>
      <c r="AC456" s="3"/>
      <c r="AD456" s="54"/>
      <c r="AE456" s="61">
        <v>47112</v>
      </c>
      <c r="AF456" s="23" t="s">
        <v>137</v>
      </c>
      <c r="AG456" s="1"/>
      <c r="AH456" s="1"/>
      <c r="AI456" s="1"/>
      <c r="AJ456" s="1"/>
      <c r="AK456" s="10"/>
      <c r="AL456" s="1"/>
      <c r="AM456" s="1"/>
      <c r="AN456" s="1"/>
      <c r="AO456" s="1"/>
      <c r="GG456" s="1"/>
      <c r="GH456" s="5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5"/>
      <c r="HA456" s="5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40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7"/>
      <c r="JP456" s="1"/>
      <c r="JQ456" s="1"/>
      <c r="JR456" s="1"/>
      <c r="JS456" s="1"/>
      <c r="JT456" s="1"/>
      <c r="JU456" s="1"/>
      <c r="JV456" s="1"/>
      <c r="JW456" s="1"/>
      <c r="JX456" s="1"/>
      <c r="JY456" s="3"/>
      <c r="JZ456" s="1"/>
      <c r="KA456" s="1"/>
      <c r="KB456" s="1"/>
      <c r="KC456" s="1"/>
      <c r="KD456" s="1"/>
      <c r="KE456" s="1"/>
    </row>
    <row r="457" spans="1:291" x14ac:dyDescent="0.2">
      <c r="A457" s="196">
        <f t="shared" si="193"/>
        <v>43115</v>
      </c>
      <c r="B457" s="66">
        <f t="shared" si="184"/>
        <v>103155.53728421</v>
      </c>
      <c r="C457" s="66">
        <f t="shared" si="207"/>
        <v>102566.75570269</v>
      </c>
      <c r="D457" s="77">
        <f t="shared" si="194"/>
        <v>4894.92</v>
      </c>
      <c r="E457" s="67">
        <f>VLOOKUP(A456,[1]Plan1!$DQ$117:$DS$314,3)</f>
        <v>4916.46</v>
      </c>
      <c r="F457" s="11">
        <f t="shared" si="195"/>
        <v>43096</v>
      </c>
      <c r="G457" s="73">
        <f t="shared" si="185"/>
        <v>4.4004804981490064E-3</v>
      </c>
      <c r="H457" s="11">
        <f t="shared" si="196"/>
        <v>43125</v>
      </c>
      <c r="I457" s="11">
        <f t="shared" si="186"/>
        <v>43125</v>
      </c>
      <c r="J457" s="1">
        <f t="shared" si="197"/>
        <v>21</v>
      </c>
      <c r="K457" s="1">
        <f t="shared" si="198"/>
        <v>13</v>
      </c>
      <c r="L457" s="66">
        <f t="shared" si="187"/>
        <v>1.0027218200000001</v>
      </c>
      <c r="M457" s="70">
        <f t="shared" si="208"/>
        <v>1.0028005099999999</v>
      </c>
      <c r="N457" s="70">
        <f t="shared" si="202"/>
        <v>1.0325680150885661</v>
      </c>
      <c r="O457" s="66">
        <f t="shared" si="204"/>
        <v>1.0353784699999999</v>
      </c>
      <c r="P457" s="66">
        <f t="shared" si="188"/>
        <v>102845.92394969</v>
      </c>
      <c r="Q457" s="74">
        <f t="shared" si="189"/>
        <v>0</v>
      </c>
      <c r="R457" s="75">
        <f t="shared" si="205"/>
        <v>0</v>
      </c>
      <c r="S457" s="66">
        <f t="shared" si="206"/>
        <v>0</v>
      </c>
      <c r="T457" s="10">
        <f t="shared" si="199"/>
        <v>0.06</v>
      </c>
      <c r="U457" s="74">
        <f t="shared" si="203"/>
        <v>13</v>
      </c>
      <c r="V457" s="74">
        <v>252</v>
      </c>
      <c r="W457" s="70">
        <f t="shared" si="190"/>
        <v>1.0030104580000001</v>
      </c>
      <c r="X457" s="66">
        <f t="shared" si="191"/>
        <v>309.61333452000002</v>
      </c>
      <c r="Y457" s="66">
        <v>0</v>
      </c>
      <c r="Z457" s="67">
        <f t="shared" si="192"/>
        <v>0</v>
      </c>
      <c r="AA457" s="68" t="str">
        <f t="shared" si="200"/>
        <v>A+INCORP J=</v>
      </c>
      <c r="AB457" s="11">
        <f t="shared" si="201"/>
        <v>43125</v>
      </c>
      <c r="AC457" s="3"/>
      <c r="AD457" s="54"/>
      <c r="AE457" s="61">
        <v>47119</v>
      </c>
      <c r="AF457" s="23" t="s">
        <v>139</v>
      </c>
      <c r="AG457" s="1"/>
      <c r="AH457" s="1"/>
      <c r="AI457" s="1"/>
      <c r="AJ457" s="1"/>
      <c r="AK457" s="10"/>
      <c r="AL457" s="1"/>
      <c r="AM457" s="1"/>
      <c r="AN457" s="1"/>
      <c r="AO457" s="1"/>
      <c r="GG457" s="1"/>
      <c r="GH457" s="5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5"/>
      <c r="HA457" s="5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40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7"/>
      <c r="JP457" s="1"/>
      <c r="JQ457" s="1"/>
      <c r="JR457" s="1"/>
      <c r="JS457" s="1"/>
      <c r="JT457" s="1"/>
      <c r="JU457" s="1"/>
      <c r="JV457" s="1"/>
      <c r="JW457" s="1"/>
      <c r="JX457" s="1"/>
      <c r="JY457" s="3"/>
      <c r="JZ457" s="1"/>
      <c r="KA457" s="1"/>
      <c r="KB457" s="1"/>
      <c r="KC457" s="1"/>
      <c r="KD457" s="1"/>
      <c r="KE457" s="1"/>
    </row>
    <row r="458" spans="1:291" x14ac:dyDescent="0.2">
      <c r="A458" s="196">
        <f t="shared" si="193"/>
        <v>43116</v>
      </c>
      <c r="B458" s="66">
        <f t="shared" ref="B458:B521" si="209">(P458+X458)</f>
        <v>103200.96822261</v>
      </c>
      <c r="C458" s="66">
        <f t="shared" si="207"/>
        <v>102566.75570269</v>
      </c>
      <c r="D458" s="77">
        <f t="shared" si="194"/>
        <v>4894.92</v>
      </c>
      <c r="E458" s="67">
        <f>VLOOKUP(A457,[1]Plan1!$DQ$117:$DS$314,3)</f>
        <v>4916.46</v>
      </c>
      <c r="F458" s="11">
        <f t="shared" si="195"/>
        <v>43096</v>
      </c>
      <c r="G458" s="73">
        <f t="shared" ref="G458:G521" si="210">(E458/D458)-1</f>
        <v>4.4004804981490064E-3</v>
      </c>
      <c r="H458" s="11">
        <f t="shared" si="196"/>
        <v>43125</v>
      </c>
      <c r="I458" s="11">
        <f t="shared" ref="I458:I521" si="211">IF(A458&gt;I457,H458,I457)</f>
        <v>43125</v>
      </c>
      <c r="J458" s="1">
        <f t="shared" si="197"/>
        <v>21</v>
      </c>
      <c r="K458" s="1">
        <f t="shared" si="198"/>
        <v>14</v>
      </c>
      <c r="L458" s="66">
        <f t="shared" ref="L458:L521" si="212">TRUNC((E458/D458)^TRUNC((K458/J458),9),8)</f>
        <v>1.0029315000000001</v>
      </c>
      <c r="M458" s="70">
        <f t="shared" si="208"/>
        <v>1.0028005099999999</v>
      </c>
      <c r="N458" s="70">
        <f t="shared" si="202"/>
        <v>1.0325680150885661</v>
      </c>
      <c r="O458" s="66">
        <f t="shared" si="204"/>
        <v>1.0355949799999999</v>
      </c>
      <c r="P458" s="66">
        <f t="shared" ref="P458:P521" si="213">TRUNC(C458*L458,8)</f>
        <v>102867.43014703</v>
      </c>
      <c r="Q458" s="74">
        <f t="shared" ref="Q458:Q521" si="214">IF(VLOOKUP(A458,AE$10:AM$114,9)=VLOOKUP(A457,AE$10:AM$114,9),0,VLOOKUP(A458,AE$10:AM$114,9))</f>
        <v>0</v>
      </c>
      <c r="R458" s="75">
        <f t="shared" si="205"/>
        <v>0</v>
      </c>
      <c r="S458" s="66">
        <f t="shared" si="206"/>
        <v>0</v>
      </c>
      <c r="T458" s="10">
        <f t="shared" si="199"/>
        <v>0.06</v>
      </c>
      <c r="U458" s="74">
        <f t="shared" si="203"/>
        <v>14</v>
      </c>
      <c r="V458" s="74">
        <v>252</v>
      </c>
      <c r="W458" s="70">
        <f t="shared" ref="W458:W521" si="215">ROUND((1+T458)^TRUNC((U458/V458),9),9)</f>
        <v>1.0032424069999999</v>
      </c>
      <c r="X458" s="66">
        <f t="shared" ref="X458:X521" si="216">TRUNC((P458*(W458-1)),8)</f>
        <v>333.53807558</v>
      </c>
      <c r="Y458" s="66">
        <v>0</v>
      </c>
      <c r="Z458" s="67">
        <f t="shared" ref="Z458:Z521" si="217">IF(S458&gt;0,S458+X458,0)</f>
        <v>0</v>
      </c>
      <c r="AA458" s="68" t="str">
        <f t="shared" si="200"/>
        <v>A+INCORP J=</v>
      </c>
      <c r="AB458" s="11">
        <f t="shared" si="201"/>
        <v>43125</v>
      </c>
      <c r="AC458" s="3"/>
      <c r="AD458" s="54"/>
      <c r="AE458" s="61">
        <v>47161</v>
      </c>
      <c r="AF458" s="23" t="s">
        <v>123</v>
      </c>
      <c r="AG458" s="1"/>
      <c r="AH458" s="1"/>
      <c r="AI458" s="1"/>
      <c r="AJ458" s="1"/>
      <c r="AK458" s="10"/>
      <c r="AL458" s="1"/>
      <c r="AM458" s="1"/>
      <c r="AN458" s="1"/>
      <c r="AO458" s="1"/>
      <c r="GG458" s="1"/>
      <c r="GH458" s="5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5"/>
      <c r="HA458" s="5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40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7"/>
      <c r="JP458" s="1"/>
      <c r="JQ458" s="1"/>
      <c r="JR458" s="1"/>
      <c r="JS458" s="1"/>
      <c r="JT458" s="1"/>
      <c r="JU458" s="1"/>
      <c r="JV458" s="1"/>
      <c r="JW458" s="1"/>
      <c r="JX458" s="1"/>
      <c r="JY458" s="3"/>
      <c r="JZ458" s="1"/>
      <c r="KA458" s="1"/>
      <c r="KB458" s="1"/>
      <c r="KC458" s="1"/>
      <c r="KD458" s="1"/>
      <c r="KE458" s="1"/>
    </row>
    <row r="459" spans="1:291" x14ac:dyDescent="0.2">
      <c r="A459" s="196">
        <f t="shared" ref="A459:A522" si="218">(A458+1)</f>
        <v>43117</v>
      </c>
      <c r="B459" s="66">
        <f t="shared" si="209"/>
        <v>103246.41870771001</v>
      </c>
      <c r="C459" s="66">
        <f t="shared" si="207"/>
        <v>102566.75570269</v>
      </c>
      <c r="D459" s="77">
        <f t="shared" ref="D459:D522" si="219">IF(E459=E458,D458,E458)</f>
        <v>4894.92</v>
      </c>
      <c r="E459" s="67">
        <f>VLOOKUP(A458,[1]Plan1!$DQ$117:$DS$314,3)</f>
        <v>4916.46</v>
      </c>
      <c r="F459" s="11">
        <f t="shared" ref="F459:F522" si="220">IF(D459=D458,F458,A459)</f>
        <v>43096</v>
      </c>
      <c r="G459" s="73">
        <f t="shared" si="210"/>
        <v>4.4004804981490064E-3</v>
      </c>
      <c r="H459" s="11">
        <f t="shared" ref="H459:H522" si="221">IF(DAY(A459)=25,VLOOKUP(A459,AJ$118:AP$450,4),H458)</f>
        <v>43125</v>
      </c>
      <c r="I459" s="11">
        <f t="shared" si="211"/>
        <v>43125</v>
      </c>
      <c r="J459" s="1">
        <f t="shared" ref="J459:J522" si="222">IF(I459=I458,J458,NETWORKDAYS(I458,I459,$AE$118:$AE$502)-1)</f>
        <v>21</v>
      </c>
      <c r="K459" s="1">
        <f t="shared" ref="K459:K522" si="223">(J459-(NETWORKDAYS(A459,I459,AE$118:AE$502)-1))</f>
        <v>15</v>
      </c>
      <c r="L459" s="66">
        <f t="shared" si="212"/>
        <v>1.0031412200000001</v>
      </c>
      <c r="M459" s="70">
        <f t="shared" si="208"/>
        <v>1.0028005099999999</v>
      </c>
      <c r="N459" s="70">
        <f t="shared" si="202"/>
        <v>1.0325680150885661</v>
      </c>
      <c r="O459" s="66">
        <f t="shared" si="204"/>
        <v>1.0358115299999999</v>
      </c>
      <c r="P459" s="66">
        <f t="shared" si="213"/>
        <v>102888.94044703001</v>
      </c>
      <c r="Q459" s="74">
        <f t="shared" si="214"/>
        <v>0</v>
      </c>
      <c r="R459" s="75">
        <f t="shared" si="205"/>
        <v>0</v>
      </c>
      <c r="S459" s="66">
        <f t="shared" si="206"/>
        <v>0</v>
      </c>
      <c r="T459" s="10">
        <f t="shared" ref="T459:T522" si="224">IF(Q458&gt;0,VLOOKUP(A458,$AE$11:$AH$20,4),T458)</f>
        <v>0.06</v>
      </c>
      <c r="U459" s="74">
        <f t="shared" si="203"/>
        <v>15</v>
      </c>
      <c r="V459" s="74">
        <v>252</v>
      </c>
      <c r="W459" s="70">
        <f t="shared" si="215"/>
        <v>1.0034744090000001</v>
      </c>
      <c r="X459" s="66">
        <f t="shared" si="216"/>
        <v>357.47826068000001</v>
      </c>
      <c r="Y459" s="66">
        <v>0</v>
      </c>
      <c r="Z459" s="67">
        <f t="shared" si="217"/>
        <v>0</v>
      </c>
      <c r="AA459" s="68" t="str">
        <f t="shared" ref="AA459:AA522" si="225">IF($Q458&gt;0,VLOOKUP($A458,$AE$10:$AO$114,($AN$7)+1),AA458)</f>
        <v>A+INCORP J=</v>
      </c>
      <c r="AB459" s="11">
        <f t="shared" ref="AB459:AB522" si="226">IF($Q458&gt;0,VLOOKUP($A458,$AE$10:$AO$114,($AO$7)+1),AB458)</f>
        <v>43125</v>
      </c>
      <c r="AC459" s="3"/>
      <c r="AD459" s="54"/>
      <c r="AE459" s="61">
        <v>47162</v>
      </c>
      <c r="AF459" s="23" t="s">
        <v>123</v>
      </c>
      <c r="AG459" s="1"/>
      <c r="AH459" s="1"/>
      <c r="AI459" s="1"/>
      <c r="AJ459" s="1"/>
      <c r="AK459" s="10"/>
      <c r="AL459" s="1"/>
      <c r="AM459" s="1"/>
      <c r="AN459" s="1"/>
      <c r="AO459" s="1"/>
      <c r="GG459" s="1"/>
      <c r="GH459" s="5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5"/>
      <c r="HA459" s="5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40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7"/>
      <c r="JP459" s="1"/>
      <c r="JQ459" s="1"/>
      <c r="JR459" s="1"/>
      <c r="JS459" s="1"/>
      <c r="JT459" s="1"/>
      <c r="JU459" s="1"/>
      <c r="JV459" s="1"/>
      <c r="JW459" s="1"/>
      <c r="JX459" s="1"/>
      <c r="JY459" s="3"/>
      <c r="JZ459" s="1"/>
      <c r="KA459" s="1"/>
      <c r="KB459" s="1"/>
      <c r="KC459" s="1"/>
      <c r="KD459" s="1"/>
      <c r="KE459" s="1"/>
    </row>
    <row r="460" spans="1:291" x14ac:dyDescent="0.2">
      <c r="A460" s="196">
        <f t="shared" si="218"/>
        <v>43118</v>
      </c>
      <c r="B460" s="66">
        <f t="shared" si="209"/>
        <v>103291.88987821</v>
      </c>
      <c r="C460" s="66">
        <f t="shared" si="207"/>
        <v>102566.75570269</v>
      </c>
      <c r="D460" s="77">
        <f t="shared" si="219"/>
        <v>4894.92</v>
      </c>
      <c r="E460" s="67">
        <f>VLOOKUP(A459,[1]Plan1!$DQ$117:$DS$314,3)</f>
        <v>4916.46</v>
      </c>
      <c r="F460" s="11">
        <f t="shared" si="220"/>
        <v>43096</v>
      </c>
      <c r="G460" s="73">
        <f t="shared" si="210"/>
        <v>4.4004804981490064E-3</v>
      </c>
      <c r="H460" s="11">
        <f t="shared" si="221"/>
        <v>43125</v>
      </c>
      <c r="I460" s="11">
        <f t="shared" si="211"/>
        <v>43125</v>
      </c>
      <c r="J460" s="1">
        <f t="shared" si="222"/>
        <v>21</v>
      </c>
      <c r="K460" s="1">
        <f t="shared" si="223"/>
        <v>16</v>
      </c>
      <c r="L460" s="66">
        <f t="shared" si="212"/>
        <v>1.0033509899999999</v>
      </c>
      <c r="M460" s="70">
        <f t="shared" si="208"/>
        <v>1.0028005099999999</v>
      </c>
      <c r="N460" s="70">
        <f t="shared" si="202"/>
        <v>1.0325680150885661</v>
      </c>
      <c r="O460" s="66">
        <f t="shared" si="204"/>
        <v>1.03602814</v>
      </c>
      <c r="P460" s="66">
        <f t="shared" si="213"/>
        <v>102910.45587537999</v>
      </c>
      <c r="Q460" s="74">
        <f t="shared" si="214"/>
        <v>0</v>
      </c>
      <c r="R460" s="75">
        <f t="shared" si="205"/>
        <v>0</v>
      </c>
      <c r="S460" s="66">
        <f t="shared" si="206"/>
        <v>0</v>
      </c>
      <c r="T460" s="10">
        <f t="shared" si="224"/>
        <v>0.06</v>
      </c>
      <c r="U460" s="74">
        <f t="shared" si="203"/>
        <v>16</v>
      </c>
      <c r="V460" s="74">
        <v>252</v>
      </c>
      <c r="W460" s="70">
        <f t="shared" si="215"/>
        <v>1.003706465</v>
      </c>
      <c r="X460" s="66">
        <f t="shared" si="216"/>
        <v>381.43400283</v>
      </c>
      <c r="Y460" s="66">
        <v>0</v>
      </c>
      <c r="Z460" s="67">
        <f t="shared" si="217"/>
        <v>0</v>
      </c>
      <c r="AA460" s="68" t="str">
        <f t="shared" si="225"/>
        <v>A+INCORP J=</v>
      </c>
      <c r="AB460" s="11">
        <f t="shared" si="226"/>
        <v>43125</v>
      </c>
      <c r="AC460" s="3"/>
      <c r="AD460" s="54"/>
      <c r="AE460" s="61">
        <v>47207</v>
      </c>
      <c r="AF460" s="23" t="s">
        <v>140</v>
      </c>
      <c r="AG460" s="1"/>
      <c r="AH460" s="1"/>
      <c r="AI460" s="1"/>
      <c r="AJ460" s="1"/>
      <c r="AK460" s="10"/>
      <c r="AL460" s="1"/>
      <c r="AM460" s="1"/>
      <c r="AN460" s="1"/>
      <c r="AO460" s="1"/>
      <c r="GG460" s="1"/>
      <c r="GH460" s="5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5"/>
      <c r="HA460" s="5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40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7"/>
      <c r="JP460" s="1"/>
      <c r="JQ460" s="1"/>
      <c r="JR460" s="1"/>
      <c r="JS460" s="1"/>
      <c r="JT460" s="1"/>
      <c r="JU460" s="1"/>
      <c r="JV460" s="1"/>
      <c r="JW460" s="1"/>
      <c r="JX460" s="1"/>
      <c r="JY460" s="3"/>
      <c r="JZ460" s="1"/>
      <c r="KA460" s="1"/>
      <c r="KB460" s="1"/>
      <c r="KC460" s="1"/>
      <c r="KD460" s="1"/>
      <c r="KE460" s="1"/>
    </row>
    <row r="461" spans="1:291" x14ac:dyDescent="0.2">
      <c r="A461" s="196">
        <f t="shared" si="218"/>
        <v>43119</v>
      </c>
      <c r="B461" s="66">
        <f t="shared" si="209"/>
        <v>103337.38071142</v>
      </c>
      <c r="C461" s="66">
        <f t="shared" si="207"/>
        <v>102566.75570269</v>
      </c>
      <c r="D461" s="77">
        <f t="shared" si="219"/>
        <v>4894.92</v>
      </c>
      <c r="E461" s="67">
        <f>VLOOKUP(A460,[1]Plan1!$DQ$117:$DS$314,3)</f>
        <v>4916.46</v>
      </c>
      <c r="F461" s="11">
        <f t="shared" si="220"/>
        <v>43096</v>
      </c>
      <c r="G461" s="73">
        <f t="shared" si="210"/>
        <v>4.4004804981490064E-3</v>
      </c>
      <c r="H461" s="11">
        <f t="shared" si="221"/>
        <v>43125</v>
      </c>
      <c r="I461" s="11">
        <f t="shared" si="211"/>
        <v>43125</v>
      </c>
      <c r="J461" s="1">
        <f t="shared" si="222"/>
        <v>21</v>
      </c>
      <c r="K461" s="1">
        <f t="shared" si="223"/>
        <v>17</v>
      </c>
      <c r="L461" s="66">
        <f t="shared" si="212"/>
        <v>1.0035608</v>
      </c>
      <c r="M461" s="70">
        <f t="shared" si="208"/>
        <v>1.0028005099999999</v>
      </c>
      <c r="N461" s="70">
        <f t="shared" si="202"/>
        <v>1.0325680150885661</v>
      </c>
      <c r="O461" s="66">
        <f t="shared" si="204"/>
        <v>1.0362447800000001</v>
      </c>
      <c r="P461" s="66">
        <f t="shared" si="213"/>
        <v>102931.97540639</v>
      </c>
      <c r="Q461" s="74">
        <f t="shared" si="214"/>
        <v>0</v>
      </c>
      <c r="R461" s="75">
        <f t="shared" si="205"/>
        <v>0</v>
      </c>
      <c r="S461" s="66">
        <f t="shared" si="206"/>
        <v>0</v>
      </c>
      <c r="T461" s="10">
        <f t="shared" si="224"/>
        <v>0.06</v>
      </c>
      <c r="U461" s="74">
        <f t="shared" si="203"/>
        <v>17</v>
      </c>
      <c r="V461" s="74">
        <v>252</v>
      </c>
      <c r="W461" s="70">
        <f t="shared" si="215"/>
        <v>1.0039385750000001</v>
      </c>
      <c r="X461" s="66">
        <f t="shared" si="216"/>
        <v>405.40530503000002</v>
      </c>
      <c r="Y461" s="66">
        <v>0</v>
      </c>
      <c r="Z461" s="67">
        <f t="shared" si="217"/>
        <v>0</v>
      </c>
      <c r="AA461" s="68" t="str">
        <f t="shared" si="225"/>
        <v>A+INCORP J=</v>
      </c>
      <c r="AB461" s="11">
        <f t="shared" si="226"/>
        <v>43125</v>
      </c>
      <c r="AC461" s="3"/>
      <c r="AD461" s="54"/>
      <c r="AE461" s="61">
        <v>47239</v>
      </c>
      <c r="AF461" s="23" t="s">
        <v>142</v>
      </c>
      <c r="AG461" s="1"/>
      <c r="AH461" s="1"/>
      <c r="AI461" s="1"/>
      <c r="AJ461" s="1"/>
      <c r="AK461" s="10"/>
      <c r="AL461" s="1"/>
      <c r="AM461" s="1"/>
      <c r="AN461" s="1"/>
      <c r="AO461" s="1"/>
      <c r="GG461" s="1"/>
      <c r="GH461" s="5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5"/>
      <c r="HA461" s="5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40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7"/>
      <c r="JP461" s="1"/>
      <c r="JQ461" s="1"/>
      <c r="JR461" s="1"/>
      <c r="JS461" s="1"/>
      <c r="JT461" s="1"/>
      <c r="JU461" s="1"/>
      <c r="JV461" s="1"/>
      <c r="JW461" s="1"/>
      <c r="JX461" s="1"/>
      <c r="JY461" s="3"/>
      <c r="JZ461" s="1"/>
      <c r="KA461" s="1"/>
      <c r="KB461" s="1"/>
      <c r="KC461" s="1"/>
      <c r="KD461" s="1"/>
      <c r="KE461" s="1"/>
    </row>
    <row r="462" spans="1:291" x14ac:dyDescent="0.2">
      <c r="A462" s="196">
        <f t="shared" si="218"/>
        <v>43120</v>
      </c>
      <c r="B462" s="66">
        <f t="shared" si="209"/>
        <v>103382.89111075</v>
      </c>
      <c r="C462" s="66">
        <f t="shared" si="207"/>
        <v>102566.75570269</v>
      </c>
      <c r="D462" s="77">
        <f t="shared" si="219"/>
        <v>4894.92</v>
      </c>
      <c r="E462" s="67">
        <f>VLOOKUP(A461,[1]Plan1!$DQ$117:$DS$314,3)</f>
        <v>4916.46</v>
      </c>
      <c r="F462" s="11">
        <f t="shared" si="220"/>
        <v>43096</v>
      </c>
      <c r="G462" s="73">
        <f t="shared" si="210"/>
        <v>4.4004804981490064E-3</v>
      </c>
      <c r="H462" s="11">
        <f t="shared" si="221"/>
        <v>43125</v>
      </c>
      <c r="I462" s="11">
        <f t="shared" si="211"/>
        <v>43125</v>
      </c>
      <c r="J462" s="1">
        <f t="shared" si="222"/>
        <v>21</v>
      </c>
      <c r="K462" s="1">
        <f t="shared" si="223"/>
        <v>18</v>
      </c>
      <c r="L462" s="66">
        <f t="shared" si="212"/>
        <v>1.0037706500000001</v>
      </c>
      <c r="M462" s="70">
        <f t="shared" si="208"/>
        <v>1.0028005099999999</v>
      </c>
      <c r="N462" s="70">
        <f t="shared" si="202"/>
        <v>1.0325680150885661</v>
      </c>
      <c r="O462" s="66">
        <f t="shared" si="204"/>
        <v>1.0364614599999999</v>
      </c>
      <c r="P462" s="66">
        <f t="shared" si="213"/>
        <v>102953.49904008</v>
      </c>
      <c r="Q462" s="74">
        <f t="shared" si="214"/>
        <v>0</v>
      </c>
      <c r="R462" s="75">
        <f t="shared" si="205"/>
        <v>0</v>
      </c>
      <c r="S462" s="66">
        <f t="shared" si="206"/>
        <v>0</v>
      </c>
      <c r="T462" s="10">
        <f t="shared" si="224"/>
        <v>0.06</v>
      </c>
      <c r="U462" s="74">
        <f t="shared" si="203"/>
        <v>18</v>
      </c>
      <c r="V462" s="74">
        <v>252</v>
      </c>
      <c r="W462" s="70">
        <f t="shared" si="215"/>
        <v>1.004170738</v>
      </c>
      <c r="X462" s="66">
        <f t="shared" si="216"/>
        <v>429.39207067000001</v>
      </c>
      <c r="Y462" s="66">
        <v>0</v>
      </c>
      <c r="Z462" s="67">
        <f t="shared" si="217"/>
        <v>0</v>
      </c>
      <c r="AA462" s="68" t="str">
        <f t="shared" si="225"/>
        <v>A+INCORP J=</v>
      </c>
      <c r="AB462" s="11">
        <f t="shared" si="226"/>
        <v>43125</v>
      </c>
      <c r="AC462" s="3"/>
      <c r="AD462" s="54"/>
      <c r="AE462" s="61">
        <v>47269</v>
      </c>
      <c r="AF462" s="23" t="s">
        <v>141</v>
      </c>
      <c r="AG462" s="1"/>
      <c r="AH462" s="1"/>
      <c r="AI462" s="1"/>
      <c r="AJ462" s="1"/>
      <c r="AK462" s="10"/>
      <c r="AL462" s="1"/>
      <c r="AM462" s="1"/>
      <c r="AN462" s="1"/>
      <c r="AO462" s="1"/>
      <c r="GG462" s="1"/>
      <c r="GH462" s="5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5"/>
      <c r="HA462" s="5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40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7"/>
      <c r="JP462" s="1"/>
      <c r="JQ462" s="1"/>
      <c r="JR462" s="1"/>
      <c r="JS462" s="1"/>
      <c r="JT462" s="1"/>
      <c r="JU462" s="1"/>
      <c r="JV462" s="1"/>
      <c r="JW462" s="1"/>
      <c r="JX462" s="1"/>
      <c r="JY462" s="3"/>
      <c r="JZ462" s="1"/>
      <c r="KA462" s="1"/>
      <c r="KB462" s="1"/>
      <c r="KC462" s="1"/>
      <c r="KD462" s="1"/>
      <c r="KE462" s="1"/>
    </row>
    <row r="463" spans="1:291" x14ac:dyDescent="0.2">
      <c r="A463" s="196">
        <f t="shared" si="218"/>
        <v>43121</v>
      </c>
      <c r="B463" s="66">
        <f t="shared" si="209"/>
        <v>103382.89111075</v>
      </c>
      <c r="C463" s="66">
        <f t="shared" si="207"/>
        <v>102566.75570269</v>
      </c>
      <c r="D463" s="77">
        <f t="shared" si="219"/>
        <v>4894.92</v>
      </c>
      <c r="E463" s="67">
        <f>VLOOKUP(A462,[1]Plan1!$DQ$117:$DS$314,3)</f>
        <v>4916.46</v>
      </c>
      <c r="F463" s="11">
        <f t="shared" si="220"/>
        <v>43096</v>
      </c>
      <c r="G463" s="73">
        <f t="shared" si="210"/>
        <v>4.4004804981490064E-3</v>
      </c>
      <c r="H463" s="11">
        <f t="shared" si="221"/>
        <v>43125</v>
      </c>
      <c r="I463" s="11">
        <f t="shared" si="211"/>
        <v>43125</v>
      </c>
      <c r="J463" s="1">
        <f t="shared" si="222"/>
        <v>21</v>
      </c>
      <c r="K463" s="1">
        <f t="shared" si="223"/>
        <v>18</v>
      </c>
      <c r="L463" s="66">
        <f t="shared" si="212"/>
        <v>1.0037706500000001</v>
      </c>
      <c r="M463" s="70">
        <f t="shared" si="208"/>
        <v>1.0028005099999999</v>
      </c>
      <c r="N463" s="70">
        <f t="shared" si="202"/>
        <v>1.0325680150885661</v>
      </c>
      <c r="O463" s="66">
        <f t="shared" si="204"/>
        <v>1.0364614599999999</v>
      </c>
      <c r="P463" s="66">
        <f t="shared" si="213"/>
        <v>102953.49904008</v>
      </c>
      <c r="Q463" s="74">
        <f t="shared" si="214"/>
        <v>0</v>
      </c>
      <c r="R463" s="75">
        <f t="shared" si="205"/>
        <v>0</v>
      </c>
      <c r="S463" s="66">
        <f t="shared" si="206"/>
        <v>0</v>
      </c>
      <c r="T463" s="10">
        <f t="shared" si="224"/>
        <v>0.06</v>
      </c>
      <c r="U463" s="74">
        <f t="shared" si="203"/>
        <v>18</v>
      </c>
      <c r="V463" s="74">
        <v>252</v>
      </c>
      <c r="W463" s="70">
        <f t="shared" si="215"/>
        <v>1.004170738</v>
      </c>
      <c r="X463" s="66">
        <f t="shared" si="216"/>
        <v>429.39207067000001</v>
      </c>
      <c r="Y463" s="66">
        <v>0</v>
      </c>
      <c r="Z463" s="67">
        <f t="shared" si="217"/>
        <v>0</v>
      </c>
      <c r="AA463" s="68" t="str">
        <f t="shared" si="225"/>
        <v>A+INCORP J=</v>
      </c>
      <c r="AB463" s="11">
        <f t="shared" si="226"/>
        <v>43125</v>
      </c>
      <c r="AC463" s="3"/>
      <c r="AD463" s="54"/>
      <c r="AE463" s="61">
        <v>47368</v>
      </c>
      <c r="AF463" s="23" t="s">
        <v>143</v>
      </c>
      <c r="AG463" s="1"/>
      <c r="AH463" s="1"/>
      <c r="AI463" s="1"/>
      <c r="AJ463" s="1"/>
      <c r="AK463" s="10"/>
      <c r="AL463" s="1"/>
      <c r="AM463" s="1"/>
      <c r="AN463" s="1"/>
      <c r="AO463" s="1"/>
      <c r="GG463" s="1"/>
      <c r="GH463" s="5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5"/>
      <c r="HA463" s="5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40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7"/>
      <c r="JP463" s="1"/>
      <c r="JQ463" s="1"/>
      <c r="JR463" s="1"/>
      <c r="JS463" s="1"/>
      <c r="JT463" s="1"/>
      <c r="JU463" s="1"/>
      <c r="JV463" s="1"/>
      <c r="JW463" s="1"/>
      <c r="JX463" s="1"/>
      <c r="JY463" s="3"/>
      <c r="JZ463" s="1"/>
      <c r="KA463" s="1"/>
      <c r="KB463" s="1"/>
      <c r="KC463" s="1"/>
      <c r="KD463" s="1"/>
      <c r="KE463" s="1"/>
    </row>
    <row r="464" spans="1:291" x14ac:dyDescent="0.2">
      <c r="A464" s="196">
        <f t="shared" si="218"/>
        <v>43122</v>
      </c>
      <c r="B464" s="66">
        <f t="shared" si="209"/>
        <v>103382.89111075</v>
      </c>
      <c r="C464" s="66">
        <f t="shared" si="207"/>
        <v>102566.75570269</v>
      </c>
      <c r="D464" s="77">
        <f t="shared" si="219"/>
        <v>4894.92</v>
      </c>
      <c r="E464" s="67">
        <f>VLOOKUP(A463,[1]Plan1!$DQ$117:$DS$314,3)</f>
        <v>4916.46</v>
      </c>
      <c r="F464" s="11">
        <f t="shared" si="220"/>
        <v>43096</v>
      </c>
      <c r="G464" s="73">
        <f t="shared" si="210"/>
        <v>4.4004804981490064E-3</v>
      </c>
      <c r="H464" s="11">
        <f t="shared" si="221"/>
        <v>43125</v>
      </c>
      <c r="I464" s="11">
        <f t="shared" si="211"/>
        <v>43125</v>
      </c>
      <c r="J464" s="1">
        <f t="shared" si="222"/>
        <v>21</v>
      </c>
      <c r="K464" s="1">
        <f t="shared" si="223"/>
        <v>18</v>
      </c>
      <c r="L464" s="66">
        <f t="shared" si="212"/>
        <v>1.0037706500000001</v>
      </c>
      <c r="M464" s="70">
        <f t="shared" si="208"/>
        <v>1.0028005099999999</v>
      </c>
      <c r="N464" s="70">
        <f t="shared" si="202"/>
        <v>1.0325680150885661</v>
      </c>
      <c r="O464" s="66">
        <f t="shared" si="204"/>
        <v>1.0364614599999999</v>
      </c>
      <c r="P464" s="66">
        <f t="shared" si="213"/>
        <v>102953.49904008</v>
      </c>
      <c r="Q464" s="74">
        <f t="shared" si="214"/>
        <v>0</v>
      </c>
      <c r="R464" s="75">
        <f t="shared" si="205"/>
        <v>0</v>
      </c>
      <c r="S464" s="66">
        <f t="shared" si="206"/>
        <v>0</v>
      </c>
      <c r="T464" s="10">
        <f t="shared" si="224"/>
        <v>0.06</v>
      </c>
      <c r="U464" s="74">
        <f t="shared" si="203"/>
        <v>18</v>
      </c>
      <c r="V464" s="74">
        <v>252</v>
      </c>
      <c r="W464" s="70">
        <f t="shared" si="215"/>
        <v>1.004170738</v>
      </c>
      <c r="X464" s="66">
        <f t="shared" si="216"/>
        <v>429.39207067000001</v>
      </c>
      <c r="Y464" s="66">
        <v>0</v>
      </c>
      <c r="Z464" s="67">
        <f t="shared" si="217"/>
        <v>0</v>
      </c>
      <c r="AA464" s="68" t="str">
        <f t="shared" si="225"/>
        <v>A+INCORP J=</v>
      </c>
      <c r="AB464" s="11">
        <f t="shared" si="226"/>
        <v>43125</v>
      </c>
      <c r="AC464" s="3"/>
      <c r="AD464" s="54"/>
      <c r="AE464" s="61">
        <v>47403</v>
      </c>
      <c r="AF464" s="47" t="s">
        <v>129</v>
      </c>
      <c r="AG464" s="1"/>
      <c r="AH464" s="1"/>
      <c r="AI464" s="1"/>
      <c r="AJ464" s="1"/>
      <c r="AK464" s="10"/>
      <c r="AL464" s="1"/>
      <c r="AM464" s="1"/>
      <c r="AN464" s="1"/>
      <c r="AO464" s="1"/>
      <c r="GG464" s="1"/>
      <c r="GH464" s="5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5"/>
      <c r="HA464" s="5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40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7"/>
      <c r="JP464" s="1"/>
      <c r="JQ464" s="1"/>
      <c r="JR464" s="1"/>
      <c r="JS464" s="1"/>
      <c r="JT464" s="1"/>
      <c r="JU464" s="1"/>
      <c r="JV464" s="1"/>
      <c r="JW464" s="1"/>
      <c r="JX464" s="1"/>
      <c r="JY464" s="3"/>
      <c r="JZ464" s="1"/>
      <c r="KA464" s="1"/>
      <c r="KB464" s="1"/>
      <c r="KC464" s="1"/>
      <c r="KD464" s="1"/>
      <c r="KE464" s="1"/>
    </row>
    <row r="465" spans="1:291" x14ac:dyDescent="0.2">
      <c r="A465" s="196">
        <f t="shared" si="218"/>
        <v>43123</v>
      </c>
      <c r="B465" s="66">
        <f t="shared" si="209"/>
        <v>103428.42221562999</v>
      </c>
      <c r="C465" s="66">
        <f t="shared" si="207"/>
        <v>102566.75570269</v>
      </c>
      <c r="D465" s="77">
        <f t="shared" si="219"/>
        <v>4894.92</v>
      </c>
      <c r="E465" s="67">
        <f>VLOOKUP(A464,[1]Plan1!$DQ$117:$DS$314,3)</f>
        <v>4916.46</v>
      </c>
      <c r="F465" s="11">
        <f t="shared" si="220"/>
        <v>43096</v>
      </c>
      <c r="G465" s="73">
        <f t="shared" si="210"/>
        <v>4.4004804981490064E-3</v>
      </c>
      <c r="H465" s="11">
        <f t="shared" si="221"/>
        <v>43125</v>
      </c>
      <c r="I465" s="11">
        <f t="shared" si="211"/>
        <v>43125</v>
      </c>
      <c r="J465" s="1">
        <f t="shared" si="222"/>
        <v>21</v>
      </c>
      <c r="K465" s="1">
        <f t="shared" si="223"/>
        <v>19</v>
      </c>
      <c r="L465" s="66">
        <f t="shared" si="212"/>
        <v>1.0039805500000001</v>
      </c>
      <c r="M465" s="70">
        <f t="shared" si="208"/>
        <v>1.0028005099999999</v>
      </c>
      <c r="N465" s="70">
        <f t="shared" si="202"/>
        <v>1.0325680150885661</v>
      </c>
      <c r="O465" s="66">
        <f t="shared" si="204"/>
        <v>1.0366782000000001</v>
      </c>
      <c r="P465" s="66">
        <f t="shared" si="213"/>
        <v>102975.0278021</v>
      </c>
      <c r="Q465" s="74">
        <f t="shared" si="214"/>
        <v>0</v>
      </c>
      <c r="R465" s="75">
        <f t="shared" si="205"/>
        <v>0</v>
      </c>
      <c r="S465" s="66">
        <f t="shared" si="206"/>
        <v>0</v>
      </c>
      <c r="T465" s="10">
        <f t="shared" si="224"/>
        <v>0.06</v>
      </c>
      <c r="U465" s="74">
        <f t="shared" si="203"/>
        <v>19</v>
      </c>
      <c r="V465" s="74">
        <v>252</v>
      </c>
      <c r="W465" s="70">
        <f t="shared" si="215"/>
        <v>1.004402955</v>
      </c>
      <c r="X465" s="66">
        <f t="shared" si="216"/>
        <v>453.39441353000001</v>
      </c>
      <c r="Y465" s="66">
        <v>0</v>
      </c>
      <c r="Z465" s="67">
        <f t="shared" si="217"/>
        <v>0</v>
      </c>
      <c r="AA465" s="68" t="str">
        <f t="shared" si="225"/>
        <v>A+INCORP J=</v>
      </c>
      <c r="AB465" s="11">
        <f t="shared" si="226"/>
        <v>43125</v>
      </c>
      <c r="AC465" s="3"/>
      <c r="AD465" s="54"/>
      <c r="AE465" s="61">
        <v>47424</v>
      </c>
      <c r="AF465" s="23" t="s">
        <v>135</v>
      </c>
      <c r="AG465" s="1"/>
      <c r="AH465" s="1"/>
      <c r="AI465" s="1"/>
      <c r="AJ465" s="1"/>
      <c r="AK465" s="10"/>
      <c r="AL465" s="1"/>
      <c r="AM465" s="1"/>
      <c r="AN465" s="1"/>
      <c r="AO465" s="1"/>
      <c r="GG465" s="1"/>
      <c r="GH465" s="5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5"/>
      <c r="HA465" s="5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40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7"/>
      <c r="JP465" s="1"/>
      <c r="JQ465" s="1"/>
      <c r="JR465" s="1"/>
      <c r="JS465" s="1"/>
      <c r="JT465" s="1"/>
      <c r="JU465" s="1"/>
      <c r="JV465" s="1"/>
      <c r="JW465" s="1"/>
      <c r="JX465" s="1"/>
      <c r="JY465" s="3"/>
      <c r="JZ465" s="1"/>
      <c r="KA465" s="1"/>
      <c r="KB465" s="1"/>
      <c r="KC465" s="1"/>
      <c r="KD465" s="1"/>
      <c r="KE465" s="1"/>
    </row>
    <row r="466" spans="1:291" x14ac:dyDescent="0.2">
      <c r="A466" s="196">
        <f t="shared" si="218"/>
        <v>43124</v>
      </c>
      <c r="B466" s="66">
        <f t="shared" si="209"/>
        <v>103473.9730027</v>
      </c>
      <c r="C466" s="66">
        <f t="shared" si="207"/>
        <v>102566.75570269</v>
      </c>
      <c r="D466" s="77">
        <f t="shared" si="219"/>
        <v>4894.92</v>
      </c>
      <c r="E466" s="67">
        <f>VLOOKUP(A465,[1]Plan1!$DQ$117:$DS$314,3)</f>
        <v>4916.46</v>
      </c>
      <c r="F466" s="11">
        <f t="shared" si="220"/>
        <v>43096</v>
      </c>
      <c r="G466" s="73">
        <f t="shared" si="210"/>
        <v>4.4004804981490064E-3</v>
      </c>
      <c r="H466" s="11">
        <f t="shared" si="221"/>
        <v>43125</v>
      </c>
      <c r="I466" s="11">
        <f t="shared" si="211"/>
        <v>43125</v>
      </c>
      <c r="J466" s="1">
        <f t="shared" si="222"/>
        <v>21</v>
      </c>
      <c r="K466" s="1">
        <f t="shared" si="223"/>
        <v>20</v>
      </c>
      <c r="L466" s="66">
        <f t="shared" si="212"/>
        <v>1.00419049</v>
      </c>
      <c r="M466" s="70">
        <f t="shared" si="208"/>
        <v>1.0028005099999999</v>
      </c>
      <c r="N466" s="70">
        <f t="shared" si="202"/>
        <v>1.0325680150885661</v>
      </c>
      <c r="O466" s="66">
        <f t="shared" si="204"/>
        <v>1.03689498</v>
      </c>
      <c r="P466" s="66">
        <f t="shared" si="213"/>
        <v>102996.56066679</v>
      </c>
      <c r="Q466" s="74">
        <f t="shared" si="214"/>
        <v>0</v>
      </c>
      <c r="R466" s="75">
        <f t="shared" si="205"/>
        <v>0</v>
      </c>
      <c r="S466" s="66">
        <f t="shared" si="206"/>
        <v>0</v>
      </c>
      <c r="T466" s="10">
        <f t="shared" si="224"/>
        <v>0.06</v>
      </c>
      <c r="U466" s="74">
        <f t="shared" si="203"/>
        <v>20</v>
      </c>
      <c r="V466" s="74">
        <v>252</v>
      </c>
      <c r="W466" s="70">
        <f t="shared" si="215"/>
        <v>1.004635226</v>
      </c>
      <c r="X466" s="66">
        <f t="shared" si="216"/>
        <v>477.41233591000002</v>
      </c>
      <c r="Y466" s="66">
        <v>0</v>
      </c>
      <c r="Z466" s="67">
        <f t="shared" si="217"/>
        <v>0</v>
      </c>
      <c r="AA466" s="68" t="str">
        <f t="shared" si="225"/>
        <v>A+INCORP J=</v>
      </c>
      <c r="AB466" s="11">
        <f t="shared" si="226"/>
        <v>43125</v>
      </c>
      <c r="AC466" s="3"/>
      <c r="AD466" s="54"/>
      <c r="AE466" s="61">
        <v>47437</v>
      </c>
      <c r="AF466" s="23" t="s">
        <v>136</v>
      </c>
      <c r="AG466" s="1"/>
      <c r="AH466" s="1"/>
      <c r="AI466" s="1"/>
      <c r="AJ466" s="1"/>
      <c r="AK466" s="10"/>
      <c r="AL466" s="1"/>
      <c r="AM466" s="1"/>
      <c r="AN466" s="1"/>
      <c r="AO466" s="1"/>
      <c r="GG466" s="1"/>
      <c r="GH466" s="5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5"/>
      <c r="HA466" s="5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40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7"/>
      <c r="JP466" s="1"/>
      <c r="JQ466" s="1"/>
      <c r="JR466" s="1"/>
      <c r="JS466" s="1"/>
      <c r="JT466" s="1"/>
      <c r="JU466" s="1"/>
      <c r="JV466" s="1"/>
      <c r="JW466" s="1"/>
      <c r="JX466" s="1"/>
      <c r="JY466" s="3"/>
      <c r="JZ466" s="1"/>
      <c r="KA466" s="1"/>
      <c r="KB466" s="1"/>
      <c r="KC466" s="1"/>
      <c r="KD466" s="1"/>
      <c r="KE466" s="1"/>
    </row>
    <row r="467" spans="1:291" x14ac:dyDescent="0.2">
      <c r="A467" s="196">
        <f t="shared" si="218"/>
        <v>43125</v>
      </c>
      <c r="B467" s="66">
        <f t="shared" si="209"/>
        <v>103519.54450896</v>
      </c>
      <c r="C467" s="66">
        <f t="shared" si="207"/>
        <v>102566.75570269</v>
      </c>
      <c r="D467" s="77">
        <f t="shared" si="219"/>
        <v>4894.92</v>
      </c>
      <c r="E467" s="67">
        <f>VLOOKUP(A466,[1]Plan1!$DQ$117:$DS$314,3)</f>
        <v>4916.46</v>
      </c>
      <c r="F467" s="11">
        <f t="shared" si="220"/>
        <v>43096</v>
      </c>
      <c r="G467" s="73">
        <f t="shared" si="210"/>
        <v>4.4004804981490064E-3</v>
      </c>
      <c r="H467" s="11">
        <f t="shared" si="221"/>
        <v>43157</v>
      </c>
      <c r="I467" s="11">
        <f t="shared" si="211"/>
        <v>43125</v>
      </c>
      <c r="J467" s="1">
        <f t="shared" si="222"/>
        <v>21</v>
      </c>
      <c r="K467" s="1">
        <f t="shared" si="223"/>
        <v>21</v>
      </c>
      <c r="L467" s="66">
        <f t="shared" si="212"/>
        <v>1.0044004799999999</v>
      </c>
      <c r="M467" s="70">
        <f t="shared" si="208"/>
        <v>1.0028005099999999</v>
      </c>
      <c r="N467" s="70">
        <f t="shared" si="202"/>
        <v>1.0325680150885661</v>
      </c>
      <c r="O467" s="66">
        <f t="shared" si="204"/>
        <v>1.0371117999999999</v>
      </c>
      <c r="P467" s="66">
        <f t="shared" si="213"/>
        <v>103018.09865982</v>
      </c>
      <c r="Q467" s="74">
        <f t="shared" si="214"/>
        <v>15</v>
      </c>
      <c r="R467" s="75">
        <f t="shared" si="205"/>
        <v>3.0353012325204612E-2</v>
      </c>
      <c r="S467" s="66">
        <f t="shared" si="206"/>
        <v>3113.21</v>
      </c>
      <c r="T467" s="10">
        <f t="shared" si="224"/>
        <v>0.06</v>
      </c>
      <c r="U467" s="74">
        <f t="shared" si="203"/>
        <v>21</v>
      </c>
      <c r="V467" s="74">
        <v>252</v>
      </c>
      <c r="W467" s="70">
        <f t="shared" si="215"/>
        <v>1.004867551</v>
      </c>
      <c r="X467" s="66">
        <f t="shared" si="216"/>
        <v>501.44584914000001</v>
      </c>
      <c r="Y467" s="66">
        <v>0</v>
      </c>
      <c r="Z467" s="67">
        <f t="shared" si="217"/>
        <v>3614.6558491400001</v>
      </c>
      <c r="AA467" s="68" t="str">
        <f t="shared" si="225"/>
        <v>A+INCORP J=</v>
      </c>
      <c r="AB467" s="11">
        <f t="shared" si="226"/>
        <v>43125</v>
      </c>
      <c r="AC467" s="3"/>
      <c r="AD467" s="54"/>
      <c r="AE467" s="61">
        <v>47477</v>
      </c>
      <c r="AF467" s="23" t="s">
        <v>137</v>
      </c>
      <c r="AG467" s="1"/>
      <c r="AH467" s="1"/>
      <c r="AI467" s="1"/>
      <c r="AJ467" s="1"/>
      <c r="AK467" s="10"/>
      <c r="AL467" s="1"/>
      <c r="AM467" s="1"/>
      <c r="AN467" s="1"/>
      <c r="AO467" s="1"/>
      <c r="GG467" s="1"/>
      <c r="GH467" s="5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5"/>
      <c r="HA467" s="5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40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7"/>
      <c r="JP467" s="1"/>
      <c r="JQ467" s="1"/>
      <c r="JR467" s="1"/>
      <c r="JS467" s="1"/>
      <c r="JT467" s="1"/>
      <c r="JU467" s="1"/>
      <c r="JV467" s="1"/>
      <c r="JW467" s="1"/>
      <c r="JX467" s="1"/>
      <c r="JY467" s="3"/>
      <c r="JZ467" s="1"/>
      <c r="KA467" s="1"/>
      <c r="KB467" s="1"/>
      <c r="KC467" s="1"/>
      <c r="KD467" s="1"/>
      <c r="KE467" s="1"/>
    </row>
    <row r="468" spans="1:291" x14ac:dyDescent="0.2">
      <c r="A468" s="196">
        <f t="shared" si="218"/>
        <v>43126</v>
      </c>
      <c r="B468" s="66">
        <f t="shared" si="209"/>
        <v>100444.097983</v>
      </c>
      <c r="C468" s="66">
        <f t="shared" si="207"/>
        <v>100406.33450896</v>
      </c>
      <c r="D468" s="77">
        <f t="shared" si="219"/>
        <v>4916.46</v>
      </c>
      <c r="E468" s="67">
        <f>VLOOKUP(A467,[1]Plan1!$DQ$117:$DS$314,3)</f>
        <v>4930.72</v>
      </c>
      <c r="F468" s="11">
        <f t="shared" si="220"/>
        <v>43126</v>
      </c>
      <c r="G468" s="73">
        <f t="shared" si="210"/>
        <v>2.9004609007294846E-3</v>
      </c>
      <c r="H468" s="11">
        <f t="shared" si="221"/>
        <v>43157</v>
      </c>
      <c r="I468" s="11">
        <f t="shared" si="211"/>
        <v>43157</v>
      </c>
      <c r="J468" s="1">
        <f t="shared" si="222"/>
        <v>20</v>
      </c>
      <c r="K468" s="1">
        <f t="shared" si="223"/>
        <v>1</v>
      </c>
      <c r="L468" s="66">
        <f t="shared" si="212"/>
        <v>1.00014482</v>
      </c>
      <c r="M468" s="70">
        <f t="shared" si="208"/>
        <v>1.0044004799999999</v>
      </c>
      <c r="N468" s="70">
        <f t="shared" si="202"/>
        <v>1.0371118099876029</v>
      </c>
      <c r="O468" s="66">
        <f t="shared" si="204"/>
        <v>1.0372619999999999</v>
      </c>
      <c r="P468" s="66">
        <f t="shared" si="213"/>
        <v>100420.87535432</v>
      </c>
      <c r="Q468" s="74">
        <f t="shared" si="214"/>
        <v>0</v>
      </c>
      <c r="R468" s="75">
        <f t="shared" si="205"/>
        <v>0</v>
      </c>
      <c r="S468" s="66">
        <f t="shared" si="206"/>
        <v>0</v>
      </c>
      <c r="T468" s="10">
        <f t="shared" si="224"/>
        <v>0.06</v>
      </c>
      <c r="U468" s="74">
        <f t="shared" si="203"/>
        <v>1</v>
      </c>
      <c r="V468" s="74">
        <v>252</v>
      </c>
      <c r="W468" s="70">
        <f t="shared" si="215"/>
        <v>1.0002312529999999</v>
      </c>
      <c r="X468" s="66">
        <f t="shared" si="216"/>
        <v>23.22262868</v>
      </c>
      <c r="Y468" s="66">
        <v>0</v>
      </c>
      <c r="Z468" s="67">
        <f t="shared" si="217"/>
        <v>0</v>
      </c>
      <c r="AA468" s="68" t="str">
        <f t="shared" si="225"/>
        <v>A+INCORP J=</v>
      </c>
      <c r="AB468" s="11">
        <f t="shared" si="226"/>
        <v>43157</v>
      </c>
      <c r="AC468" s="3"/>
      <c r="AD468" s="54"/>
      <c r="AE468" s="61">
        <v>47484</v>
      </c>
      <c r="AF468" s="23" t="s">
        <v>139</v>
      </c>
      <c r="AG468" s="1"/>
      <c r="AH468" s="1"/>
      <c r="AI468" s="1"/>
      <c r="AJ468" s="1"/>
      <c r="AK468" s="10"/>
      <c r="AL468" s="1"/>
      <c r="AM468" s="1"/>
      <c r="AN468" s="1"/>
      <c r="AO468" s="1"/>
      <c r="GG468" s="1"/>
      <c r="GH468" s="5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5"/>
      <c r="HA468" s="5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40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7"/>
      <c r="JP468" s="1"/>
      <c r="JQ468" s="1"/>
      <c r="JR468" s="1"/>
      <c r="JS468" s="1"/>
      <c r="JT468" s="1"/>
      <c r="JU468" s="1"/>
      <c r="JV468" s="1"/>
      <c r="JW468" s="1"/>
      <c r="JX468" s="1"/>
      <c r="JY468" s="3"/>
      <c r="JZ468" s="1"/>
      <c r="KA468" s="1"/>
      <c r="KB468" s="1"/>
      <c r="KC468" s="1"/>
      <c r="KD468" s="1"/>
      <c r="KE468" s="1"/>
    </row>
    <row r="469" spans="1:291" x14ac:dyDescent="0.2">
      <c r="A469" s="196">
        <f t="shared" si="218"/>
        <v>43127</v>
      </c>
      <c r="B469" s="66">
        <f t="shared" si="209"/>
        <v>100481.87551442</v>
      </c>
      <c r="C469" s="66">
        <f t="shared" si="207"/>
        <v>100406.33450896</v>
      </c>
      <c r="D469" s="77">
        <f t="shared" si="219"/>
        <v>4916.46</v>
      </c>
      <c r="E469" s="67">
        <f>VLOOKUP(A468,[1]Plan1!$DQ$117:$DS$314,3)</f>
        <v>4930.72</v>
      </c>
      <c r="F469" s="11">
        <f t="shared" si="220"/>
        <v>43126</v>
      </c>
      <c r="G469" s="73">
        <f t="shared" si="210"/>
        <v>2.9004609007294846E-3</v>
      </c>
      <c r="H469" s="11">
        <f t="shared" si="221"/>
        <v>43157</v>
      </c>
      <c r="I469" s="11">
        <f t="shared" si="211"/>
        <v>43157</v>
      </c>
      <c r="J469" s="1">
        <f t="shared" si="222"/>
        <v>20</v>
      </c>
      <c r="K469" s="1">
        <f t="shared" si="223"/>
        <v>2</v>
      </c>
      <c r="L469" s="66">
        <f t="shared" si="212"/>
        <v>1.00028966</v>
      </c>
      <c r="M469" s="70">
        <f t="shared" si="208"/>
        <v>1.0044004799999999</v>
      </c>
      <c r="N469" s="70">
        <f t="shared" si="202"/>
        <v>1.0371118099876029</v>
      </c>
      <c r="O469" s="66">
        <f t="shared" si="204"/>
        <v>1.0374122100000001</v>
      </c>
      <c r="P469" s="66">
        <f t="shared" si="213"/>
        <v>100435.41820781</v>
      </c>
      <c r="Q469" s="74">
        <f t="shared" si="214"/>
        <v>0</v>
      </c>
      <c r="R469" s="75">
        <f t="shared" si="205"/>
        <v>0</v>
      </c>
      <c r="S469" s="66">
        <f t="shared" si="206"/>
        <v>0</v>
      </c>
      <c r="T469" s="10">
        <f t="shared" si="224"/>
        <v>0.06</v>
      </c>
      <c r="U469" s="74">
        <f t="shared" si="203"/>
        <v>2</v>
      </c>
      <c r="V469" s="74">
        <v>252</v>
      </c>
      <c r="W469" s="70">
        <f t="shared" si="215"/>
        <v>1.000462559</v>
      </c>
      <c r="X469" s="66">
        <f t="shared" si="216"/>
        <v>46.457306610000003</v>
      </c>
      <c r="Y469" s="66">
        <v>0</v>
      </c>
      <c r="Z469" s="67">
        <f t="shared" si="217"/>
        <v>0</v>
      </c>
      <c r="AA469" s="68" t="str">
        <f t="shared" si="225"/>
        <v>A+INCORP J=</v>
      </c>
      <c r="AB469" s="11">
        <f t="shared" si="226"/>
        <v>43157</v>
      </c>
      <c r="AC469" s="3"/>
      <c r="AD469" s="54"/>
      <c r="AE469" s="61">
        <v>47546</v>
      </c>
      <c r="AF469" s="23" t="s">
        <v>123</v>
      </c>
      <c r="AG469" s="1"/>
      <c r="AH469" s="1"/>
      <c r="AI469" s="1"/>
      <c r="AJ469" s="1"/>
      <c r="AK469" s="10"/>
      <c r="AL469" s="1"/>
      <c r="AM469" s="1"/>
      <c r="AN469" s="1"/>
      <c r="AO469" s="1"/>
      <c r="GG469" s="1"/>
      <c r="GH469" s="5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5"/>
      <c r="HA469" s="5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40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7"/>
      <c r="JP469" s="1"/>
      <c r="JQ469" s="1"/>
      <c r="JR469" s="1"/>
      <c r="JS469" s="1"/>
      <c r="JT469" s="1"/>
      <c r="JU469" s="1"/>
      <c r="JV469" s="1"/>
      <c r="JW469" s="1"/>
      <c r="JX469" s="1"/>
      <c r="JY469" s="3"/>
      <c r="JZ469" s="1"/>
      <c r="KA469" s="1"/>
      <c r="KB469" s="1"/>
      <c r="KC469" s="1"/>
      <c r="KD469" s="1"/>
      <c r="KE469" s="1"/>
    </row>
    <row r="470" spans="1:291" x14ac:dyDescent="0.2">
      <c r="A470" s="196">
        <f t="shared" si="218"/>
        <v>43128</v>
      </c>
      <c r="B470" s="66">
        <f t="shared" si="209"/>
        <v>100481.87551442</v>
      </c>
      <c r="C470" s="66">
        <f t="shared" si="207"/>
        <v>100406.33450896</v>
      </c>
      <c r="D470" s="77">
        <f t="shared" si="219"/>
        <v>4916.46</v>
      </c>
      <c r="E470" s="67">
        <f>VLOOKUP(A469,[1]Plan1!$DQ$117:$DS$314,3)</f>
        <v>4930.72</v>
      </c>
      <c r="F470" s="11">
        <f t="shared" si="220"/>
        <v>43126</v>
      </c>
      <c r="G470" s="73">
        <f t="shared" si="210"/>
        <v>2.9004609007294846E-3</v>
      </c>
      <c r="H470" s="11">
        <f t="shared" si="221"/>
        <v>43157</v>
      </c>
      <c r="I470" s="11">
        <f t="shared" si="211"/>
        <v>43157</v>
      </c>
      <c r="J470" s="1">
        <f t="shared" si="222"/>
        <v>20</v>
      </c>
      <c r="K470" s="1">
        <f t="shared" si="223"/>
        <v>2</v>
      </c>
      <c r="L470" s="66">
        <f t="shared" si="212"/>
        <v>1.00028966</v>
      </c>
      <c r="M470" s="70">
        <f t="shared" si="208"/>
        <v>1.0044004799999999</v>
      </c>
      <c r="N470" s="70">
        <f t="shared" si="202"/>
        <v>1.0371118099876029</v>
      </c>
      <c r="O470" s="66">
        <f t="shared" si="204"/>
        <v>1.0374122100000001</v>
      </c>
      <c r="P470" s="66">
        <f t="shared" si="213"/>
        <v>100435.41820781</v>
      </c>
      <c r="Q470" s="74">
        <f t="shared" si="214"/>
        <v>0</v>
      </c>
      <c r="R470" s="75">
        <f t="shared" si="205"/>
        <v>0</v>
      </c>
      <c r="S470" s="66">
        <f t="shared" si="206"/>
        <v>0</v>
      </c>
      <c r="T470" s="10">
        <f t="shared" si="224"/>
        <v>0.06</v>
      </c>
      <c r="U470" s="74">
        <f t="shared" si="203"/>
        <v>2</v>
      </c>
      <c r="V470" s="74">
        <v>252</v>
      </c>
      <c r="W470" s="70">
        <f t="shared" si="215"/>
        <v>1.000462559</v>
      </c>
      <c r="X470" s="66">
        <f t="shared" si="216"/>
        <v>46.457306610000003</v>
      </c>
      <c r="Y470" s="66">
        <v>0</v>
      </c>
      <c r="Z470" s="67">
        <f t="shared" si="217"/>
        <v>0</v>
      </c>
      <c r="AA470" s="68" t="str">
        <f t="shared" si="225"/>
        <v>A+INCORP J=</v>
      </c>
      <c r="AB470" s="11">
        <f t="shared" si="226"/>
        <v>43157</v>
      </c>
      <c r="AC470" s="3"/>
      <c r="AD470" s="54"/>
      <c r="AE470" s="61">
        <v>47547</v>
      </c>
      <c r="AF470" s="23" t="s">
        <v>123</v>
      </c>
      <c r="AG470" s="1"/>
      <c r="AH470" s="1"/>
      <c r="AI470" s="1"/>
      <c r="AJ470" s="1"/>
      <c r="AK470" s="10"/>
      <c r="AL470" s="1"/>
      <c r="AM470" s="1"/>
      <c r="AN470" s="1"/>
      <c r="AO470" s="1"/>
      <c r="GG470" s="1"/>
      <c r="GH470" s="5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5"/>
      <c r="HA470" s="5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40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7"/>
      <c r="JP470" s="1"/>
      <c r="JQ470" s="1"/>
      <c r="JR470" s="1"/>
      <c r="JS470" s="1"/>
      <c r="JT470" s="1"/>
      <c r="JU470" s="1"/>
      <c r="JV470" s="1"/>
      <c r="JW470" s="1"/>
      <c r="JX470" s="1"/>
      <c r="JY470" s="3"/>
      <c r="JZ470" s="1"/>
      <c r="KA470" s="1"/>
      <c r="KB470" s="1"/>
      <c r="KC470" s="1"/>
      <c r="KD470" s="1"/>
      <c r="KE470" s="1"/>
    </row>
    <row r="471" spans="1:291" x14ac:dyDescent="0.2">
      <c r="A471" s="196">
        <f t="shared" si="218"/>
        <v>43129</v>
      </c>
      <c r="B471" s="66">
        <f t="shared" si="209"/>
        <v>100481.87551442</v>
      </c>
      <c r="C471" s="66">
        <f t="shared" si="207"/>
        <v>100406.33450896</v>
      </c>
      <c r="D471" s="77">
        <f t="shared" si="219"/>
        <v>4916.46</v>
      </c>
      <c r="E471" s="67">
        <f>VLOOKUP(A470,[1]Plan1!$DQ$117:$DS$314,3)</f>
        <v>4930.72</v>
      </c>
      <c r="F471" s="11">
        <f t="shared" si="220"/>
        <v>43126</v>
      </c>
      <c r="G471" s="73">
        <f t="shared" si="210"/>
        <v>2.9004609007294846E-3</v>
      </c>
      <c r="H471" s="11">
        <f t="shared" si="221"/>
        <v>43157</v>
      </c>
      <c r="I471" s="11">
        <f t="shared" si="211"/>
        <v>43157</v>
      </c>
      <c r="J471" s="1">
        <f t="shared" si="222"/>
        <v>20</v>
      </c>
      <c r="K471" s="1">
        <f t="shared" si="223"/>
        <v>2</v>
      </c>
      <c r="L471" s="66">
        <f t="shared" si="212"/>
        <v>1.00028966</v>
      </c>
      <c r="M471" s="70">
        <f t="shared" si="208"/>
        <v>1.0044004799999999</v>
      </c>
      <c r="N471" s="70">
        <f t="shared" si="202"/>
        <v>1.0371118099876029</v>
      </c>
      <c r="O471" s="66">
        <f t="shared" si="204"/>
        <v>1.0374122100000001</v>
      </c>
      <c r="P471" s="66">
        <f t="shared" si="213"/>
        <v>100435.41820781</v>
      </c>
      <c r="Q471" s="74">
        <f t="shared" si="214"/>
        <v>0</v>
      </c>
      <c r="R471" s="75">
        <f t="shared" si="205"/>
        <v>0</v>
      </c>
      <c r="S471" s="66">
        <f t="shared" si="206"/>
        <v>0</v>
      </c>
      <c r="T471" s="10">
        <f t="shared" si="224"/>
        <v>0.06</v>
      </c>
      <c r="U471" s="74">
        <f t="shared" si="203"/>
        <v>2</v>
      </c>
      <c r="V471" s="74">
        <v>252</v>
      </c>
      <c r="W471" s="70">
        <f t="shared" si="215"/>
        <v>1.000462559</v>
      </c>
      <c r="X471" s="66">
        <f t="shared" si="216"/>
        <v>46.457306610000003</v>
      </c>
      <c r="Y471" s="66">
        <v>0</v>
      </c>
      <c r="Z471" s="67">
        <f t="shared" si="217"/>
        <v>0</v>
      </c>
      <c r="AA471" s="68" t="str">
        <f t="shared" si="225"/>
        <v>A+INCORP J=</v>
      </c>
      <c r="AB471" s="11">
        <f t="shared" si="226"/>
        <v>43157</v>
      </c>
      <c r="AC471" s="3"/>
      <c r="AD471" s="1"/>
      <c r="AE471" s="61">
        <v>47592</v>
      </c>
      <c r="AF471" s="23" t="s">
        <v>140</v>
      </c>
      <c r="AG471" s="1"/>
      <c r="AH471" s="1"/>
      <c r="AI471" s="1"/>
      <c r="AJ471" s="1"/>
      <c r="AK471" s="10"/>
      <c r="AL471" s="1"/>
      <c r="AM471" s="1"/>
      <c r="AN471" s="1"/>
      <c r="AO471" s="1"/>
      <c r="GG471" s="1"/>
      <c r="GH471" s="5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5"/>
      <c r="HA471" s="5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40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7"/>
      <c r="JP471" s="1"/>
      <c r="JQ471" s="1"/>
      <c r="JR471" s="1"/>
      <c r="JS471" s="1"/>
      <c r="JT471" s="1"/>
      <c r="JU471" s="1"/>
      <c r="JV471" s="1"/>
      <c r="JW471" s="1"/>
      <c r="JX471" s="1"/>
      <c r="JY471" s="3"/>
      <c r="JZ471" s="1"/>
      <c r="KA471" s="1"/>
      <c r="KB471" s="1"/>
      <c r="KC471" s="1"/>
      <c r="KD471" s="1"/>
      <c r="KE471" s="1"/>
    </row>
    <row r="472" spans="1:291" x14ac:dyDescent="0.2">
      <c r="A472" s="196">
        <f t="shared" si="218"/>
        <v>43130</v>
      </c>
      <c r="B472" s="66">
        <f t="shared" si="209"/>
        <v>100519.66811165</v>
      </c>
      <c r="C472" s="66">
        <f t="shared" si="207"/>
        <v>100406.33450896</v>
      </c>
      <c r="D472" s="77">
        <f t="shared" si="219"/>
        <v>4916.46</v>
      </c>
      <c r="E472" s="67">
        <f>VLOOKUP(A471,[1]Plan1!$DQ$117:$DS$314,3)</f>
        <v>4930.72</v>
      </c>
      <c r="F472" s="11">
        <f t="shared" si="220"/>
        <v>43126</v>
      </c>
      <c r="G472" s="73">
        <f t="shared" si="210"/>
        <v>2.9004609007294846E-3</v>
      </c>
      <c r="H472" s="11">
        <f t="shared" si="221"/>
        <v>43157</v>
      </c>
      <c r="I472" s="11">
        <f t="shared" si="211"/>
        <v>43157</v>
      </c>
      <c r="J472" s="1">
        <f t="shared" si="222"/>
        <v>20</v>
      </c>
      <c r="K472" s="1">
        <f t="shared" si="223"/>
        <v>3</v>
      </c>
      <c r="L472" s="66">
        <f t="shared" si="212"/>
        <v>1.0004345299999999</v>
      </c>
      <c r="M472" s="70">
        <f t="shared" si="208"/>
        <v>1.0044004799999999</v>
      </c>
      <c r="N472" s="70">
        <f t="shared" si="202"/>
        <v>1.0371118099876029</v>
      </c>
      <c r="O472" s="66">
        <f t="shared" si="204"/>
        <v>1.03756246</v>
      </c>
      <c r="P472" s="66">
        <f t="shared" si="213"/>
        <v>100449.96407349</v>
      </c>
      <c r="Q472" s="74">
        <f t="shared" si="214"/>
        <v>0</v>
      </c>
      <c r="R472" s="75">
        <f t="shared" si="205"/>
        <v>0</v>
      </c>
      <c r="S472" s="66">
        <f t="shared" si="206"/>
        <v>0</v>
      </c>
      <c r="T472" s="10">
        <f t="shared" si="224"/>
        <v>0.06</v>
      </c>
      <c r="U472" s="74">
        <f t="shared" si="203"/>
        <v>3</v>
      </c>
      <c r="V472" s="74">
        <v>252</v>
      </c>
      <c r="W472" s="70">
        <f t="shared" si="215"/>
        <v>1.0006939180000001</v>
      </c>
      <c r="X472" s="66">
        <f t="shared" si="216"/>
        <v>69.704038159999996</v>
      </c>
      <c r="Y472" s="66">
        <v>0</v>
      </c>
      <c r="Z472" s="67">
        <f t="shared" si="217"/>
        <v>0</v>
      </c>
      <c r="AA472" s="68" t="str">
        <f t="shared" si="225"/>
        <v>A+INCORP J=</v>
      </c>
      <c r="AB472" s="11">
        <f t="shared" si="226"/>
        <v>43157</v>
      </c>
      <c r="AC472" s="3"/>
      <c r="AD472" s="1"/>
      <c r="AE472" s="61">
        <v>47604</v>
      </c>
      <c r="AF472" s="23" t="s">
        <v>142</v>
      </c>
      <c r="AG472" s="1"/>
      <c r="AH472" s="1"/>
      <c r="AI472" s="1"/>
      <c r="AJ472" s="1"/>
      <c r="AK472" s="10"/>
      <c r="AL472" s="1"/>
      <c r="AM472" s="1"/>
      <c r="AN472" s="1"/>
      <c r="AO472" s="1"/>
      <c r="GG472" s="1"/>
      <c r="GH472" s="5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5"/>
      <c r="HA472" s="5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40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7"/>
      <c r="JP472" s="1"/>
      <c r="JQ472" s="1"/>
      <c r="JR472" s="1"/>
      <c r="JS472" s="1"/>
      <c r="JT472" s="1"/>
      <c r="JU472" s="1"/>
      <c r="JV472" s="1"/>
      <c r="JW472" s="1"/>
      <c r="JX472" s="1"/>
      <c r="JY472" s="3"/>
      <c r="JZ472" s="1"/>
      <c r="KA472" s="1"/>
      <c r="KB472" s="1"/>
      <c r="KC472" s="1"/>
      <c r="KD472" s="1"/>
      <c r="KE472" s="1"/>
    </row>
    <row r="473" spans="1:291" x14ac:dyDescent="0.2">
      <c r="A473" s="196">
        <f t="shared" si="218"/>
        <v>43131</v>
      </c>
      <c r="B473" s="66">
        <f t="shared" si="209"/>
        <v>100557.4748746</v>
      </c>
      <c r="C473" s="66">
        <f t="shared" si="207"/>
        <v>100406.33450896</v>
      </c>
      <c r="D473" s="77">
        <f t="shared" si="219"/>
        <v>4916.46</v>
      </c>
      <c r="E473" s="67">
        <f>VLOOKUP(A472,[1]Plan1!$DQ$117:$DS$314,3)</f>
        <v>4930.72</v>
      </c>
      <c r="F473" s="11">
        <f t="shared" si="220"/>
        <v>43126</v>
      </c>
      <c r="G473" s="73">
        <f t="shared" si="210"/>
        <v>2.9004609007294846E-3</v>
      </c>
      <c r="H473" s="11">
        <f t="shared" si="221"/>
        <v>43157</v>
      </c>
      <c r="I473" s="11">
        <f t="shared" si="211"/>
        <v>43157</v>
      </c>
      <c r="J473" s="1">
        <f t="shared" si="222"/>
        <v>20</v>
      </c>
      <c r="K473" s="1">
        <f t="shared" si="223"/>
        <v>4</v>
      </c>
      <c r="L473" s="66">
        <f t="shared" si="212"/>
        <v>1.00057942</v>
      </c>
      <c r="M473" s="70">
        <f t="shared" si="208"/>
        <v>1.0044004799999999</v>
      </c>
      <c r="N473" s="70">
        <f t="shared" si="202"/>
        <v>1.0371118099876029</v>
      </c>
      <c r="O473" s="66">
        <f t="shared" si="204"/>
        <v>1.03771273</v>
      </c>
      <c r="P473" s="66">
        <f t="shared" si="213"/>
        <v>100464.51194729999</v>
      </c>
      <c r="Q473" s="74">
        <f t="shared" si="214"/>
        <v>0</v>
      </c>
      <c r="R473" s="75">
        <f t="shared" si="205"/>
        <v>0</v>
      </c>
      <c r="S473" s="66">
        <f t="shared" si="206"/>
        <v>0</v>
      </c>
      <c r="T473" s="10">
        <f t="shared" si="224"/>
        <v>0.06</v>
      </c>
      <c r="U473" s="74">
        <f t="shared" si="203"/>
        <v>4</v>
      </c>
      <c r="V473" s="74">
        <v>252</v>
      </c>
      <c r="W473" s="70">
        <f t="shared" si="215"/>
        <v>1.0009253309999999</v>
      </c>
      <c r="X473" s="66">
        <f t="shared" si="216"/>
        <v>92.962927300000004</v>
      </c>
      <c r="Y473" s="66">
        <v>0</v>
      </c>
      <c r="Z473" s="67">
        <f t="shared" si="217"/>
        <v>0</v>
      </c>
      <c r="AA473" s="68" t="str">
        <f t="shared" si="225"/>
        <v>A+INCORP J=</v>
      </c>
      <c r="AB473" s="11">
        <f t="shared" si="226"/>
        <v>43157</v>
      </c>
      <c r="AC473" s="3"/>
      <c r="AD473" s="1"/>
      <c r="AE473" s="61">
        <v>47654</v>
      </c>
      <c r="AF473" s="23" t="s">
        <v>141</v>
      </c>
      <c r="AG473" s="1"/>
      <c r="AH473" s="1"/>
      <c r="AI473" s="1"/>
      <c r="AJ473" s="1"/>
      <c r="AK473" s="10"/>
      <c r="AL473" s="1"/>
      <c r="AM473" s="1"/>
      <c r="AN473" s="1"/>
      <c r="AO473" s="1"/>
      <c r="GG473" s="1"/>
      <c r="GH473" s="5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5"/>
      <c r="HA473" s="5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40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7"/>
      <c r="JP473" s="1"/>
      <c r="JQ473" s="1"/>
      <c r="JR473" s="1"/>
      <c r="JS473" s="1"/>
      <c r="JT473" s="1"/>
      <c r="JU473" s="1"/>
      <c r="JV473" s="1"/>
      <c r="JW473" s="1"/>
      <c r="JX473" s="1"/>
      <c r="JY473" s="3"/>
      <c r="JZ473" s="1"/>
      <c r="KA473" s="1"/>
      <c r="KB473" s="1"/>
      <c r="KC473" s="1"/>
      <c r="KD473" s="1"/>
      <c r="KE473" s="1"/>
    </row>
    <row r="474" spans="1:291" x14ac:dyDescent="0.2">
      <c r="A474" s="196">
        <f t="shared" si="218"/>
        <v>43132</v>
      </c>
      <c r="B474" s="66">
        <f t="shared" si="209"/>
        <v>100595.29480177</v>
      </c>
      <c r="C474" s="66">
        <f t="shared" si="207"/>
        <v>100406.33450896</v>
      </c>
      <c r="D474" s="77">
        <f t="shared" si="219"/>
        <v>4916.46</v>
      </c>
      <c r="E474" s="67">
        <f>VLOOKUP(A473,[1]Plan1!$DQ$117:$DS$314,3)</f>
        <v>4930.72</v>
      </c>
      <c r="F474" s="11">
        <f t="shared" si="220"/>
        <v>43126</v>
      </c>
      <c r="G474" s="73">
        <f t="shared" si="210"/>
        <v>2.9004609007294846E-3</v>
      </c>
      <c r="H474" s="11">
        <f t="shared" si="221"/>
        <v>43157</v>
      </c>
      <c r="I474" s="11">
        <f t="shared" si="211"/>
        <v>43157</v>
      </c>
      <c r="J474" s="1">
        <f t="shared" si="222"/>
        <v>20</v>
      </c>
      <c r="K474" s="1">
        <f t="shared" si="223"/>
        <v>5</v>
      </c>
      <c r="L474" s="66">
        <f t="shared" si="212"/>
        <v>1.00072432</v>
      </c>
      <c r="M474" s="70">
        <f t="shared" si="208"/>
        <v>1.0044004799999999</v>
      </c>
      <c r="N474" s="70">
        <f t="shared" si="202"/>
        <v>1.0371118099876029</v>
      </c>
      <c r="O474" s="66">
        <f t="shared" si="204"/>
        <v>1.0378630099999999</v>
      </c>
      <c r="P474" s="66">
        <f t="shared" si="213"/>
        <v>100479.06082517</v>
      </c>
      <c r="Q474" s="74">
        <f t="shared" si="214"/>
        <v>0</v>
      </c>
      <c r="R474" s="75">
        <f t="shared" si="205"/>
        <v>0</v>
      </c>
      <c r="S474" s="66">
        <f t="shared" si="206"/>
        <v>0</v>
      </c>
      <c r="T474" s="10">
        <f t="shared" si="224"/>
        <v>0.06</v>
      </c>
      <c r="U474" s="74">
        <f t="shared" si="203"/>
        <v>5</v>
      </c>
      <c r="V474" s="74">
        <v>252</v>
      </c>
      <c r="W474" s="70">
        <f t="shared" si="215"/>
        <v>1.001156798</v>
      </c>
      <c r="X474" s="66">
        <f t="shared" si="216"/>
        <v>116.23397660000001</v>
      </c>
      <c r="Y474" s="66">
        <v>0</v>
      </c>
      <c r="Z474" s="67">
        <f t="shared" si="217"/>
        <v>0</v>
      </c>
      <c r="AA474" s="68" t="str">
        <f t="shared" si="225"/>
        <v>A+INCORP J=</v>
      </c>
      <c r="AB474" s="11">
        <f t="shared" si="226"/>
        <v>43157</v>
      </c>
      <c r="AC474" s="3"/>
      <c r="AD474" s="1"/>
      <c r="AE474" s="61">
        <v>47802</v>
      </c>
      <c r="AF474" s="23" t="s">
        <v>144</v>
      </c>
      <c r="AG474" s="1"/>
      <c r="AH474" s="1"/>
      <c r="AI474" s="1"/>
      <c r="AJ474" s="1"/>
      <c r="AK474" s="10"/>
      <c r="AL474" s="1"/>
      <c r="AM474" s="1"/>
      <c r="AN474" s="1"/>
      <c r="AO474" s="1"/>
      <c r="GG474" s="1"/>
      <c r="GH474" s="5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5"/>
      <c r="HA474" s="5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40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7"/>
      <c r="JP474" s="1"/>
      <c r="JQ474" s="1"/>
      <c r="JR474" s="1"/>
      <c r="JS474" s="1"/>
      <c r="JT474" s="1"/>
      <c r="JU474" s="1"/>
      <c r="JV474" s="1"/>
      <c r="JW474" s="1"/>
      <c r="JX474" s="1"/>
      <c r="JY474" s="3"/>
      <c r="JZ474" s="1"/>
      <c r="KA474" s="1"/>
      <c r="KB474" s="1"/>
      <c r="KC474" s="1"/>
      <c r="KD474" s="1"/>
      <c r="KE474" s="1"/>
    </row>
    <row r="475" spans="1:291" x14ac:dyDescent="0.2">
      <c r="A475" s="196">
        <f t="shared" si="218"/>
        <v>43133</v>
      </c>
      <c r="B475" s="66">
        <f t="shared" si="209"/>
        <v>100633.12980664</v>
      </c>
      <c r="C475" s="66">
        <f t="shared" si="207"/>
        <v>100406.33450896</v>
      </c>
      <c r="D475" s="77">
        <f t="shared" si="219"/>
        <v>4916.46</v>
      </c>
      <c r="E475" s="67">
        <f>VLOOKUP(A474,[1]Plan1!$DQ$117:$DS$314,3)</f>
        <v>4930.72</v>
      </c>
      <c r="F475" s="11">
        <f t="shared" si="220"/>
        <v>43126</v>
      </c>
      <c r="G475" s="73">
        <f t="shared" si="210"/>
        <v>2.9004609007294846E-3</v>
      </c>
      <c r="H475" s="11">
        <f t="shared" si="221"/>
        <v>43157</v>
      </c>
      <c r="I475" s="11">
        <f t="shared" si="211"/>
        <v>43157</v>
      </c>
      <c r="J475" s="1">
        <f t="shared" si="222"/>
        <v>20</v>
      </c>
      <c r="K475" s="1">
        <f t="shared" si="223"/>
        <v>6</v>
      </c>
      <c r="L475" s="66">
        <f t="shared" si="212"/>
        <v>1.00086925</v>
      </c>
      <c r="M475" s="70">
        <f t="shared" si="208"/>
        <v>1.0044004799999999</v>
      </c>
      <c r="N475" s="70">
        <f t="shared" si="202"/>
        <v>1.0371118099876029</v>
      </c>
      <c r="O475" s="66">
        <f t="shared" si="204"/>
        <v>1.03801331</v>
      </c>
      <c r="P475" s="66">
        <f t="shared" si="213"/>
        <v>100493.61271523</v>
      </c>
      <c r="Q475" s="74">
        <f t="shared" si="214"/>
        <v>0</v>
      </c>
      <c r="R475" s="75">
        <f t="shared" si="205"/>
        <v>0</v>
      </c>
      <c r="S475" s="66">
        <f t="shared" si="206"/>
        <v>0</v>
      </c>
      <c r="T475" s="10">
        <f t="shared" si="224"/>
        <v>0.06</v>
      </c>
      <c r="U475" s="74">
        <f t="shared" si="203"/>
        <v>6</v>
      </c>
      <c r="V475" s="74">
        <v>252</v>
      </c>
      <c r="W475" s="70">
        <f t="shared" si="215"/>
        <v>1.0013883180000001</v>
      </c>
      <c r="X475" s="66">
        <f t="shared" si="216"/>
        <v>139.51709141000001</v>
      </c>
      <c r="Y475" s="66">
        <v>0</v>
      </c>
      <c r="Z475" s="67">
        <f t="shared" si="217"/>
        <v>0</v>
      </c>
      <c r="AA475" s="68" t="str">
        <f t="shared" si="225"/>
        <v>A+INCORP J=</v>
      </c>
      <c r="AB475" s="11">
        <f t="shared" si="226"/>
        <v>43157</v>
      </c>
      <c r="AC475" s="3"/>
      <c r="AD475" s="1"/>
      <c r="AE475" s="61">
        <v>47842</v>
      </c>
      <c r="AF475" s="23" t="s">
        <v>137</v>
      </c>
      <c r="AG475" s="1"/>
      <c r="AH475" s="1"/>
      <c r="AI475" s="1"/>
      <c r="AJ475" s="1"/>
      <c r="AK475" s="10"/>
      <c r="AL475" s="1"/>
      <c r="AM475" s="1"/>
      <c r="AN475" s="1"/>
      <c r="AO475" s="1"/>
      <c r="GG475" s="1"/>
      <c r="GH475" s="5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5"/>
      <c r="HA475" s="5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40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7"/>
      <c r="JP475" s="1"/>
      <c r="JQ475" s="1"/>
      <c r="JR475" s="1"/>
      <c r="JS475" s="1"/>
      <c r="JT475" s="1"/>
      <c r="JU475" s="1"/>
      <c r="JV475" s="1"/>
      <c r="JW475" s="1"/>
      <c r="JX475" s="1"/>
      <c r="JY475" s="3"/>
      <c r="JZ475" s="1"/>
      <c r="KA475" s="1"/>
      <c r="KB475" s="1"/>
      <c r="KC475" s="1"/>
      <c r="KD475" s="1"/>
      <c r="KE475" s="1"/>
    </row>
    <row r="476" spans="1:291" x14ac:dyDescent="0.2">
      <c r="A476" s="196">
        <f t="shared" si="218"/>
        <v>43134</v>
      </c>
      <c r="B476" s="66">
        <f t="shared" si="209"/>
        <v>100670.97888792999</v>
      </c>
      <c r="C476" s="66">
        <f t="shared" si="207"/>
        <v>100406.33450896</v>
      </c>
      <c r="D476" s="77">
        <f t="shared" si="219"/>
        <v>4916.46</v>
      </c>
      <c r="E476" s="67">
        <f>VLOOKUP(A475,[1]Plan1!$DQ$117:$DS$314,3)</f>
        <v>4930.72</v>
      </c>
      <c r="F476" s="11">
        <f t="shared" si="220"/>
        <v>43126</v>
      </c>
      <c r="G476" s="73">
        <f t="shared" si="210"/>
        <v>2.9004609007294846E-3</v>
      </c>
      <c r="H476" s="11">
        <f t="shared" si="221"/>
        <v>43157</v>
      </c>
      <c r="I476" s="11">
        <f t="shared" si="211"/>
        <v>43157</v>
      </c>
      <c r="J476" s="1">
        <f t="shared" si="222"/>
        <v>20</v>
      </c>
      <c r="K476" s="1">
        <f t="shared" si="223"/>
        <v>7</v>
      </c>
      <c r="L476" s="66">
        <f t="shared" si="212"/>
        <v>1.0010142</v>
      </c>
      <c r="M476" s="70">
        <f t="shared" si="208"/>
        <v>1.0044004799999999</v>
      </c>
      <c r="N476" s="70">
        <f t="shared" si="202"/>
        <v>1.0371118099876029</v>
      </c>
      <c r="O476" s="66">
        <f t="shared" si="204"/>
        <v>1.0381636400000001</v>
      </c>
      <c r="P476" s="66">
        <f t="shared" si="213"/>
        <v>100508.16661340999</v>
      </c>
      <c r="Q476" s="74">
        <f t="shared" si="214"/>
        <v>0</v>
      </c>
      <c r="R476" s="75">
        <f t="shared" si="205"/>
        <v>0</v>
      </c>
      <c r="S476" s="66">
        <f t="shared" si="206"/>
        <v>0</v>
      </c>
      <c r="T476" s="10">
        <f t="shared" si="224"/>
        <v>0.06</v>
      </c>
      <c r="U476" s="74">
        <f t="shared" si="203"/>
        <v>7</v>
      </c>
      <c r="V476" s="74">
        <v>252</v>
      </c>
      <c r="W476" s="70">
        <f t="shared" si="215"/>
        <v>1.001619891</v>
      </c>
      <c r="X476" s="66">
        <f t="shared" si="216"/>
        <v>162.81227451999999</v>
      </c>
      <c r="Y476" s="66">
        <v>0</v>
      </c>
      <c r="Z476" s="67">
        <f t="shared" si="217"/>
        <v>0</v>
      </c>
      <c r="AA476" s="68" t="str">
        <f t="shared" si="225"/>
        <v>A+INCORP J=</v>
      </c>
      <c r="AB476" s="11">
        <f t="shared" si="226"/>
        <v>43157</v>
      </c>
      <c r="AC476" s="3"/>
      <c r="AD476" s="1"/>
      <c r="AE476" s="61">
        <v>47849</v>
      </c>
      <c r="AF476" s="23" t="s">
        <v>139</v>
      </c>
      <c r="AG476" s="1"/>
      <c r="AH476" s="1"/>
      <c r="AI476" s="1"/>
      <c r="AJ476" s="1"/>
      <c r="AK476" s="10"/>
      <c r="AL476" s="1"/>
      <c r="AM476" s="1"/>
      <c r="AN476" s="1"/>
      <c r="AO476" s="1"/>
      <c r="GG476" s="1"/>
      <c r="GH476" s="5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5"/>
      <c r="HA476" s="5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40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7"/>
      <c r="JP476" s="1"/>
      <c r="JQ476" s="1"/>
      <c r="JR476" s="1"/>
      <c r="JS476" s="1"/>
      <c r="JT476" s="1"/>
      <c r="JU476" s="1"/>
      <c r="JV476" s="1"/>
      <c r="JW476" s="1"/>
      <c r="JX476" s="1"/>
      <c r="JY476" s="3"/>
      <c r="JZ476" s="1"/>
      <c r="KA476" s="1"/>
      <c r="KB476" s="1"/>
      <c r="KC476" s="1"/>
      <c r="KD476" s="1"/>
      <c r="KE476" s="1"/>
    </row>
    <row r="477" spans="1:291" x14ac:dyDescent="0.2">
      <c r="A477" s="196">
        <f t="shared" si="218"/>
        <v>43135</v>
      </c>
      <c r="B477" s="66">
        <f t="shared" si="209"/>
        <v>100670.97888792999</v>
      </c>
      <c r="C477" s="66">
        <f t="shared" si="207"/>
        <v>100406.33450896</v>
      </c>
      <c r="D477" s="77">
        <f t="shared" si="219"/>
        <v>4916.46</v>
      </c>
      <c r="E477" s="67">
        <f>VLOOKUP(A476,[1]Plan1!$DQ$117:$DS$314,3)</f>
        <v>4930.72</v>
      </c>
      <c r="F477" s="11">
        <f t="shared" si="220"/>
        <v>43126</v>
      </c>
      <c r="G477" s="73">
        <f t="shared" si="210"/>
        <v>2.9004609007294846E-3</v>
      </c>
      <c r="H477" s="11">
        <f t="shared" si="221"/>
        <v>43157</v>
      </c>
      <c r="I477" s="11">
        <f t="shared" si="211"/>
        <v>43157</v>
      </c>
      <c r="J477" s="1">
        <f t="shared" si="222"/>
        <v>20</v>
      </c>
      <c r="K477" s="1">
        <f t="shared" si="223"/>
        <v>7</v>
      </c>
      <c r="L477" s="66">
        <f t="shared" si="212"/>
        <v>1.0010142</v>
      </c>
      <c r="M477" s="70">
        <f t="shared" si="208"/>
        <v>1.0044004799999999</v>
      </c>
      <c r="N477" s="70">
        <f t="shared" si="202"/>
        <v>1.0371118099876029</v>
      </c>
      <c r="O477" s="66">
        <f t="shared" si="204"/>
        <v>1.0381636400000001</v>
      </c>
      <c r="P477" s="66">
        <f t="shared" si="213"/>
        <v>100508.16661340999</v>
      </c>
      <c r="Q477" s="74">
        <f t="shared" si="214"/>
        <v>0</v>
      </c>
      <c r="R477" s="75">
        <f t="shared" si="205"/>
        <v>0</v>
      </c>
      <c r="S477" s="66">
        <f t="shared" si="206"/>
        <v>0</v>
      </c>
      <c r="T477" s="10">
        <f t="shared" si="224"/>
        <v>0.06</v>
      </c>
      <c r="U477" s="74">
        <f t="shared" si="203"/>
        <v>7</v>
      </c>
      <c r="V477" s="74">
        <v>252</v>
      </c>
      <c r="W477" s="70">
        <f t="shared" si="215"/>
        <v>1.001619891</v>
      </c>
      <c r="X477" s="66">
        <f t="shared" si="216"/>
        <v>162.81227451999999</v>
      </c>
      <c r="Y477" s="66">
        <v>0</v>
      </c>
      <c r="Z477" s="67">
        <f t="shared" si="217"/>
        <v>0</v>
      </c>
      <c r="AA477" s="68" t="str">
        <f t="shared" si="225"/>
        <v>A+INCORP J=</v>
      </c>
      <c r="AB477" s="11">
        <f t="shared" si="226"/>
        <v>43157</v>
      </c>
      <c r="AC477" s="3"/>
      <c r="AD477" s="1"/>
      <c r="AE477" s="61">
        <v>47903</v>
      </c>
      <c r="AF477" s="23" t="s">
        <v>123</v>
      </c>
      <c r="AG477" s="1"/>
      <c r="AH477" s="1"/>
      <c r="AI477" s="1"/>
      <c r="AJ477" s="1"/>
      <c r="AK477" s="10"/>
      <c r="AL477" s="1"/>
      <c r="AM477" s="1"/>
      <c r="AN477" s="1"/>
      <c r="AO477" s="1"/>
      <c r="GG477" s="1"/>
      <c r="GH477" s="5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5"/>
      <c r="HA477" s="5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40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7"/>
      <c r="JP477" s="1"/>
      <c r="JQ477" s="1"/>
      <c r="JR477" s="1"/>
      <c r="JS477" s="1"/>
      <c r="JT477" s="1"/>
      <c r="JU477" s="1"/>
      <c r="JV477" s="1"/>
      <c r="JW477" s="1"/>
      <c r="JX477" s="1"/>
      <c r="JY477" s="3"/>
      <c r="JZ477" s="1"/>
      <c r="KA477" s="1"/>
      <c r="KB477" s="1"/>
      <c r="KC477" s="1"/>
      <c r="KD477" s="1"/>
      <c r="KE477" s="1"/>
    </row>
    <row r="478" spans="1:291" x14ac:dyDescent="0.2">
      <c r="A478" s="196">
        <f t="shared" si="218"/>
        <v>43136</v>
      </c>
      <c r="B478" s="66">
        <f t="shared" si="209"/>
        <v>100670.97888792999</v>
      </c>
      <c r="C478" s="66">
        <f t="shared" si="207"/>
        <v>100406.33450896</v>
      </c>
      <c r="D478" s="77">
        <f t="shared" si="219"/>
        <v>4916.46</v>
      </c>
      <c r="E478" s="67">
        <f>VLOOKUP(A477,[1]Plan1!$DQ$117:$DS$314,3)</f>
        <v>4930.72</v>
      </c>
      <c r="F478" s="11">
        <f t="shared" si="220"/>
        <v>43126</v>
      </c>
      <c r="G478" s="73">
        <f t="shared" si="210"/>
        <v>2.9004609007294846E-3</v>
      </c>
      <c r="H478" s="11">
        <f t="shared" si="221"/>
        <v>43157</v>
      </c>
      <c r="I478" s="11">
        <f t="shared" si="211"/>
        <v>43157</v>
      </c>
      <c r="J478" s="1">
        <f t="shared" si="222"/>
        <v>20</v>
      </c>
      <c r="K478" s="1">
        <f t="shared" si="223"/>
        <v>7</v>
      </c>
      <c r="L478" s="66">
        <f t="shared" si="212"/>
        <v>1.0010142</v>
      </c>
      <c r="M478" s="70">
        <f t="shared" si="208"/>
        <v>1.0044004799999999</v>
      </c>
      <c r="N478" s="70">
        <f t="shared" si="202"/>
        <v>1.0371118099876029</v>
      </c>
      <c r="O478" s="66">
        <f t="shared" si="204"/>
        <v>1.0381636400000001</v>
      </c>
      <c r="P478" s="66">
        <f t="shared" si="213"/>
        <v>100508.16661340999</v>
      </c>
      <c r="Q478" s="74">
        <f t="shared" si="214"/>
        <v>0</v>
      </c>
      <c r="R478" s="75">
        <f t="shared" si="205"/>
        <v>0</v>
      </c>
      <c r="S478" s="66">
        <f t="shared" si="206"/>
        <v>0</v>
      </c>
      <c r="T478" s="10">
        <f t="shared" si="224"/>
        <v>0.06</v>
      </c>
      <c r="U478" s="74">
        <f t="shared" si="203"/>
        <v>7</v>
      </c>
      <c r="V478" s="74">
        <v>252</v>
      </c>
      <c r="W478" s="70">
        <f t="shared" si="215"/>
        <v>1.001619891</v>
      </c>
      <c r="X478" s="66">
        <f t="shared" si="216"/>
        <v>162.81227451999999</v>
      </c>
      <c r="Y478" s="66">
        <v>0</v>
      </c>
      <c r="Z478" s="67">
        <f t="shared" si="217"/>
        <v>0</v>
      </c>
      <c r="AA478" s="68" t="str">
        <f t="shared" si="225"/>
        <v>A+INCORP J=</v>
      </c>
      <c r="AB478" s="11">
        <f t="shared" si="226"/>
        <v>43157</v>
      </c>
      <c r="AC478" s="3"/>
      <c r="AD478" s="1"/>
      <c r="AE478" s="61">
        <v>47904</v>
      </c>
      <c r="AF478" s="23" t="s">
        <v>123</v>
      </c>
      <c r="AG478" s="1"/>
      <c r="AH478" s="1"/>
      <c r="AI478" s="1"/>
      <c r="AJ478" s="1"/>
      <c r="AK478" s="10"/>
      <c r="AL478" s="1"/>
      <c r="AM478" s="1"/>
      <c r="AN478" s="1"/>
      <c r="AO478" s="1"/>
      <c r="GG478" s="1"/>
      <c r="GH478" s="5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5"/>
      <c r="HA478" s="5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40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7"/>
      <c r="JP478" s="1"/>
      <c r="JQ478" s="1"/>
      <c r="JR478" s="1"/>
      <c r="JS478" s="1"/>
      <c r="JT478" s="1"/>
      <c r="JU478" s="1"/>
      <c r="JV478" s="1"/>
      <c r="JW478" s="1"/>
      <c r="JX478" s="1"/>
      <c r="JY478" s="3"/>
      <c r="JZ478" s="1"/>
      <c r="KA478" s="1"/>
      <c r="KB478" s="1"/>
      <c r="KC478" s="1"/>
      <c r="KD478" s="1"/>
      <c r="KE478" s="1"/>
    </row>
    <row r="479" spans="1:291" x14ac:dyDescent="0.2">
      <c r="A479" s="196">
        <f t="shared" si="218"/>
        <v>43137</v>
      </c>
      <c r="B479" s="66">
        <f t="shared" si="209"/>
        <v>100708.8422504</v>
      </c>
      <c r="C479" s="66">
        <f t="shared" si="207"/>
        <v>100406.33450896</v>
      </c>
      <c r="D479" s="77">
        <f t="shared" si="219"/>
        <v>4916.46</v>
      </c>
      <c r="E479" s="67">
        <f>VLOOKUP(A478,[1]Plan1!$DQ$117:$DS$314,3)</f>
        <v>4930.72</v>
      </c>
      <c r="F479" s="11">
        <f t="shared" si="220"/>
        <v>43126</v>
      </c>
      <c r="G479" s="73">
        <f t="shared" si="210"/>
        <v>2.9004609007294846E-3</v>
      </c>
      <c r="H479" s="11">
        <f t="shared" si="221"/>
        <v>43157</v>
      </c>
      <c r="I479" s="11">
        <f t="shared" si="211"/>
        <v>43157</v>
      </c>
      <c r="J479" s="1">
        <f t="shared" si="222"/>
        <v>20</v>
      </c>
      <c r="K479" s="1">
        <f t="shared" si="223"/>
        <v>8</v>
      </c>
      <c r="L479" s="66">
        <f t="shared" si="212"/>
        <v>1.00115917</v>
      </c>
      <c r="M479" s="70">
        <f t="shared" si="208"/>
        <v>1.0044004799999999</v>
      </c>
      <c r="N479" s="70">
        <f t="shared" ref="N479:N542" si="227">IF(I479&gt;I478,N478*M479,N478)</f>
        <v>1.0371118099876029</v>
      </c>
      <c r="O479" s="66">
        <f t="shared" si="204"/>
        <v>1.03831399</v>
      </c>
      <c r="P479" s="66">
        <f t="shared" si="213"/>
        <v>100522.72251973</v>
      </c>
      <c r="Q479" s="74">
        <f t="shared" si="214"/>
        <v>0</v>
      </c>
      <c r="R479" s="75">
        <f t="shared" si="205"/>
        <v>0</v>
      </c>
      <c r="S479" s="66">
        <f t="shared" si="206"/>
        <v>0</v>
      </c>
      <c r="T479" s="10">
        <f t="shared" si="224"/>
        <v>0.06</v>
      </c>
      <c r="U479" s="74">
        <f t="shared" si="203"/>
        <v>8</v>
      </c>
      <c r="V479" s="74">
        <v>252</v>
      </c>
      <c r="W479" s="70">
        <f t="shared" si="215"/>
        <v>1.0018515189999999</v>
      </c>
      <c r="X479" s="66">
        <f t="shared" si="216"/>
        <v>186.11973067</v>
      </c>
      <c r="Y479" s="66">
        <v>0</v>
      </c>
      <c r="Z479" s="67">
        <f t="shared" si="217"/>
        <v>0</v>
      </c>
      <c r="AA479" s="68" t="str">
        <f t="shared" si="225"/>
        <v>A+INCORP J=</v>
      </c>
      <c r="AB479" s="11">
        <f t="shared" si="226"/>
        <v>43157</v>
      </c>
      <c r="AC479" s="3"/>
      <c r="AD479" s="1"/>
      <c r="AE479" s="61">
        <v>47949</v>
      </c>
      <c r="AF479" s="23" t="s">
        <v>140</v>
      </c>
      <c r="AG479" s="1"/>
      <c r="AH479" s="1"/>
      <c r="AI479" s="1"/>
      <c r="AJ479" s="1"/>
      <c r="AK479" s="10"/>
      <c r="AL479" s="1"/>
      <c r="AM479" s="1"/>
      <c r="AN479" s="1"/>
      <c r="AO479" s="1"/>
      <c r="GG479" s="1"/>
      <c r="GH479" s="5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5"/>
      <c r="HA479" s="5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40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7"/>
      <c r="JP479" s="1"/>
      <c r="JQ479" s="1"/>
      <c r="JR479" s="1"/>
      <c r="JS479" s="1"/>
      <c r="JT479" s="1"/>
      <c r="JU479" s="1"/>
      <c r="JV479" s="1"/>
      <c r="JW479" s="1"/>
      <c r="JX479" s="1"/>
      <c r="JY479" s="3"/>
      <c r="JZ479" s="1"/>
      <c r="KA479" s="1"/>
      <c r="KB479" s="1"/>
      <c r="KC479" s="1"/>
      <c r="KD479" s="1"/>
      <c r="KE479" s="1"/>
    </row>
    <row r="480" spans="1:291" x14ac:dyDescent="0.2">
      <c r="A480" s="196">
        <f t="shared" si="218"/>
        <v>43138</v>
      </c>
      <c r="B480" s="66">
        <f t="shared" si="209"/>
        <v>100746.71959623</v>
      </c>
      <c r="C480" s="66">
        <f t="shared" si="207"/>
        <v>100406.33450896</v>
      </c>
      <c r="D480" s="77">
        <f t="shared" si="219"/>
        <v>4916.46</v>
      </c>
      <c r="E480" s="67">
        <f>VLOOKUP(A479,[1]Plan1!$DQ$117:$DS$314,3)</f>
        <v>4930.72</v>
      </c>
      <c r="F480" s="11">
        <f t="shared" si="220"/>
        <v>43126</v>
      </c>
      <c r="G480" s="73">
        <f t="shared" si="210"/>
        <v>2.9004609007294846E-3</v>
      </c>
      <c r="H480" s="11">
        <f t="shared" si="221"/>
        <v>43157</v>
      </c>
      <c r="I480" s="11">
        <f t="shared" si="211"/>
        <v>43157</v>
      </c>
      <c r="J480" s="1">
        <f t="shared" si="222"/>
        <v>20</v>
      </c>
      <c r="K480" s="1">
        <f t="shared" si="223"/>
        <v>9</v>
      </c>
      <c r="L480" s="66">
        <f t="shared" si="212"/>
        <v>1.0013041600000001</v>
      </c>
      <c r="M480" s="70">
        <f t="shared" si="208"/>
        <v>1.0044004799999999</v>
      </c>
      <c r="N480" s="70">
        <f t="shared" si="227"/>
        <v>1.0371118099876029</v>
      </c>
      <c r="O480" s="66">
        <f t="shared" si="204"/>
        <v>1.0384643600000001</v>
      </c>
      <c r="P480" s="66">
        <f t="shared" si="213"/>
        <v>100537.28043417</v>
      </c>
      <c r="Q480" s="74">
        <f t="shared" si="214"/>
        <v>0</v>
      </c>
      <c r="R480" s="75">
        <f t="shared" si="205"/>
        <v>0</v>
      </c>
      <c r="S480" s="66">
        <f t="shared" si="206"/>
        <v>0</v>
      </c>
      <c r="T480" s="10">
        <f t="shared" si="224"/>
        <v>0.06</v>
      </c>
      <c r="U480" s="74">
        <f t="shared" si="203"/>
        <v>9</v>
      </c>
      <c r="V480" s="74">
        <v>252</v>
      </c>
      <c r="W480" s="70">
        <f t="shared" si="215"/>
        <v>1.0020831990000001</v>
      </c>
      <c r="X480" s="66">
        <f t="shared" si="216"/>
        <v>209.43916206</v>
      </c>
      <c r="Y480" s="66">
        <v>0</v>
      </c>
      <c r="Z480" s="67">
        <f t="shared" si="217"/>
        <v>0</v>
      </c>
      <c r="AA480" s="68" t="str">
        <f t="shared" si="225"/>
        <v>A+INCORP J=</v>
      </c>
      <c r="AB480" s="11">
        <f t="shared" si="226"/>
        <v>43157</v>
      </c>
      <c r="AC480" s="3"/>
      <c r="AD480" s="1"/>
      <c r="AE480" s="61">
        <v>47959</v>
      </c>
      <c r="AF480" s="23" t="s">
        <v>125</v>
      </c>
      <c r="AG480" s="1"/>
      <c r="AH480" s="1"/>
      <c r="AI480" s="1"/>
      <c r="AJ480" s="1"/>
      <c r="AK480" s="10"/>
      <c r="AL480" s="1"/>
      <c r="AM480" s="1"/>
      <c r="AN480" s="1"/>
      <c r="AO480" s="1"/>
      <c r="GG480" s="1"/>
      <c r="GH480" s="5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5"/>
      <c r="HA480" s="5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40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7"/>
      <c r="JP480" s="1"/>
      <c r="JQ480" s="1"/>
      <c r="JR480" s="1"/>
      <c r="JS480" s="1"/>
      <c r="JT480" s="1"/>
      <c r="JU480" s="1"/>
      <c r="JV480" s="1"/>
      <c r="JW480" s="1"/>
      <c r="JX480" s="1"/>
      <c r="JY480" s="3"/>
      <c r="JZ480" s="1"/>
      <c r="KA480" s="1"/>
      <c r="KB480" s="1"/>
      <c r="KC480" s="1"/>
      <c r="KD480" s="1"/>
      <c r="KE480" s="1"/>
    </row>
    <row r="481" spans="1:291" x14ac:dyDescent="0.2">
      <c r="A481" s="196">
        <f t="shared" si="218"/>
        <v>43139</v>
      </c>
      <c r="B481" s="66">
        <f t="shared" si="209"/>
        <v>100784.61223712</v>
      </c>
      <c r="C481" s="66">
        <f t="shared" si="207"/>
        <v>100406.33450896</v>
      </c>
      <c r="D481" s="77">
        <f t="shared" si="219"/>
        <v>4916.46</v>
      </c>
      <c r="E481" s="67">
        <f>VLOOKUP(A480,[1]Plan1!$DQ$117:$DS$314,3)</f>
        <v>4930.72</v>
      </c>
      <c r="F481" s="11">
        <f t="shared" si="220"/>
        <v>43126</v>
      </c>
      <c r="G481" s="73">
        <f t="shared" si="210"/>
        <v>2.9004609007294846E-3</v>
      </c>
      <c r="H481" s="11">
        <f t="shared" si="221"/>
        <v>43157</v>
      </c>
      <c r="I481" s="11">
        <f t="shared" si="211"/>
        <v>43157</v>
      </c>
      <c r="J481" s="1">
        <f t="shared" si="222"/>
        <v>20</v>
      </c>
      <c r="K481" s="1">
        <f t="shared" si="223"/>
        <v>10</v>
      </c>
      <c r="L481" s="66">
        <f t="shared" si="212"/>
        <v>1.00144918</v>
      </c>
      <c r="M481" s="70">
        <f t="shared" si="208"/>
        <v>1.0044004799999999</v>
      </c>
      <c r="N481" s="70">
        <f t="shared" si="227"/>
        <v>1.0371118099876029</v>
      </c>
      <c r="O481" s="66">
        <f t="shared" si="204"/>
        <v>1.0386147699999999</v>
      </c>
      <c r="P481" s="66">
        <f t="shared" si="213"/>
        <v>100551.8413608</v>
      </c>
      <c r="Q481" s="74">
        <f t="shared" si="214"/>
        <v>0</v>
      </c>
      <c r="R481" s="75">
        <f t="shared" si="205"/>
        <v>0</v>
      </c>
      <c r="S481" s="66">
        <f t="shared" si="206"/>
        <v>0</v>
      </c>
      <c r="T481" s="10">
        <f t="shared" si="224"/>
        <v>0.06</v>
      </c>
      <c r="U481" s="74">
        <f t="shared" si="203"/>
        <v>10</v>
      </c>
      <c r="V481" s="74">
        <v>252</v>
      </c>
      <c r="W481" s="70">
        <f t="shared" si="215"/>
        <v>1.0023149339999999</v>
      </c>
      <c r="X481" s="66">
        <f t="shared" si="216"/>
        <v>232.77087632000001</v>
      </c>
      <c r="Y481" s="66">
        <v>0</v>
      </c>
      <c r="Z481" s="67">
        <f t="shared" si="217"/>
        <v>0</v>
      </c>
      <c r="AA481" s="68" t="str">
        <f t="shared" si="225"/>
        <v>A+INCORP J=</v>
      </c>
      <c r="AB481" s="11">
        <f t="shared" si="226"/>
        <v>43157</v>
      </c>
      <c r="AC481" s="3"/>
      <c r="AD481" s="1"/>
      <c r="AE481" s="61">
        <v>47969</v>
      </c>
      <c r="AF481" s="23" t="s">
        <v>142</v>
      </c>
      <c r="AG481" s="1"/>
      <c r="AH481" s="1"/>
      <c r="AI481" s="1"/>
      <c r="AJ481" s="1"/>
      <c r="AK481" s="10"/>
      <c r="AL481" s="1"/>
      <c r="AM481" s="1"/>
      <c r="AN481" s="1"/>
      <c r="AO481" s="1"/>
      <c r="GG481" s="1"/>
      <c r="GH481" s="5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5"/>
      <c r="HA481" s="5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40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7"/>
      <c r="JP481" s="1"/>
      <c r="JQ481" s="1"/>
      <c r="JR481" s="1"/>
      <c r="JS481" s="1"/>
      <c r="JT481" s="1"/>
      <c r="JU481" s="1"/>
      <c r="JV481" s="1"/>
      <c r="JW481" s="1"/>
      <c r="JX481" s="1"/>
      <c r="JY481" s="3"/>
      <c r="JZ481" s="1"/>
      <c r="KA481" s="1"/>
      <c r="KB481" s="1"/>
      <c r="KC481" s="1"/>
      <c r="KD481" s="1"/>
      <c r="KE481" s="1"/>
    </row>
    <row r="482" spans="1:291" x14ac:dyDescent="0.2">
      <c r="A482" s="196">
        <f t="shared" si="218"/>
        <v>43140</v>
      </c>
      <c r="B482" s="66">
        <f t="shared" si="209"/>
        <v>100822.51786264</v>
      </c>
      <c r="C482" s="66">
        <f t="shared" si="207"/>
        <v>100406.33450896</v>
      </c>
      <c r="D482" s="77">
        <f t="shared" si="219"/>
        <v>4916.46</v>
      </c>
      <c r="E482" s="67">
        <f>VLOOKUP(A481,[1]Plan1!$DQ$117:$DS$314,3)</f>
        <v>4930.72</v>
      </c>
      <c r="F482" s="11">
        <f t="shared" si="220"/>
        <v>43126</v>
      </c>
      <c r="G482" s="73">
        <f t="shared" si="210"/>
        <v>2.9004609007294846E-3</v>
      </c>
      <c r="H482" s="11">
        <f t="shared" si="221"/>
        <v>43157</v>
      </c>
      <c r="I482" s="11">
        <f t="shared" si="211"/>
        <v>43157</v>
      </c>
      <c r="J482" s="1">
        <f t="shared" si="222"/>
        <v>20</v>
      </c>
      <c r="K482" s="1">
        <f t="shared" si="223"/>
        <v>11</v>
      </c>
      <c r="L482" s="66">
        <f t="shared" si="212"/>
        <v>1.0015942099999999</v>
      </c>
      <c r="M482" s="70">
        <f t="shared" si="208"/>
        <v>1.0044004799999999</v>
      </c>
      <c r="N482" s="70">
        <f t="shared" si="227"/>
        <v>1.0371118099876029</v>
      </c>
      <c r="O482" s="66">
        <f t="shared" si="204"/>
        <v>1.03876518</v>
      </c>
      <c r="P482" s="66">
        <f t="shared" si="213"/>
        <v>100566.40329149</v>
      </c>
      <c r="Q482" s="74">
        <f t="shared" si="214"/>
        <v>0</v>
      </c>
      <c r="R482" s="75">
        <f t="shared" si="205"/>
        <v>0</v>
      </c>
      <c r="S482" s="66">
        <f t="shared" si="206"/>
        <v>0</v>
      </c>
      <c r="T482" s="10">
        <f t="shared" si="224"/>
        <v>0.06</v>
      </c>
      <c r="U482" s="74">
        <f t="shared" si="203"/>
        <v>11</v>
      </c>
      <c r="V482" s="74">
        <v>252</v>
      </c>
      <c r="W482" s="70">
        <f t="shared" si="215"/>
        <v>1.0025467210000001</v>
      </c>
      <c r="X482" s="66">
        <f t="shared" si="216"/>
        <v>256.11457115000002</v>
      </c>
      <c r="Y482" s="66">
        <v>0</v>
      </c>
      <c r="Z482" s="67">
        <f t="shared" si="217"/>
        <v>0</v>
      </c>
      <c r="AA482" s="68" t="str">
        <f t="shared" si="225"/>
        <v>A+INCORP J=</v>
      </c>
      <c r="AB482" s="11">
        <f t="shared" si="226"/>
        <v>43157</v>
      </c>
      <c r="AC482" s="3"/>
      <c r="AD482" s="1"/>
      <c r="AE482" s="61">
        <v>48011</v>
      </c>
      <c r="AF482" s="23" t="s">
        <v>141</v>
      </c>
      <c r="AG482" s="1"/>
      <c r="AH482" s="1"/>
      <c r="AI482" s="1"/>
      <c r="AJ482" s="1"/>
      <c r="AK482" s="10"/>
      <c r="AL482" s="1"/>
      <c r="AM482" s="1"/>
      <c r="AN482" s="1"/>
      <c r="AO482" s="1"/>
      <c r="GG482" s="1"/>
      <c r="GH482" s="5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5"/>
      <c r="HA482" s="5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40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7"/>
      <c r="JP482" s="1"/>
      <c r="JQ482" s="1"/>
      <c r="JR482" s="1"/>
      <c r="JS482" s="1"/>
      <c r="JT482" s="1"/>
      <c r="JU482" s="1"/>
      <c r="JV482" s="1"/>
      <c r="JW482" s="1"/>
      <c r="JX482" s="1"/>
      <c r="JY482" s="3"/>
      <c r="JZ482" s="1"/>
      <c r="KA482" s="1"/>
      <c r="KB482" s="1"/>
      <c r="KC482" s="1"/>
      <c r="KD482" s="1"/>
      <c r="KE482" s="1"/>
    </row>
    <row r="483" spans="1:291" x14ac:dyDescent="0.2">
      <c r="A483" s="196">
        <f t="shared" si="218"/>
        <v>43141</v>
      </c>
      <c r="B483" s="66">
        <f t="shared" si="209"/>
        <v>100860.43778435999</v>
      </c>
      <c r="C483" s="66">
        <f t="shared" si="207"/>
        <v>100406.33450896</v>
      </c>
      <c r="D483" s="77">
        <f t="shared" si="219"/>
        <v>4916.46</v>
      </c>
      <c r="E483" s="67">
        <f>VLOOKUP(A482,[1]Plan1!$DQ$117:$DS$314,3)</f>
        <v>4930.72</v>
      </c>
      <c r="F483" s="11">
        <f t="shared" si="220"/>
        <v>43126</v>
      </c>
      <c r="G483" s="73">
        <f t="shared" si="210"/>
        <v>2.9004609007294846E-3</v>
      </c>
      <c r="H483" s="11">
        <f t="shared" si="221"/>
        <v>43157</v>
      </c>
      <c r="I483" s="11">
        <f t="shared" si="211"/>
        <v>43157</v>
      </c>
      <c r="J483" s="1">
        <f t="shared" si="222"/>
        <v>20</v>
      </c>
      <c r="K483" s="1">
        <f t="shared" si="223"/>
        <v>12</v>
      </c>
      <c r="L483" s="66">
        <f t="shared" si="212"/>
        <v>1.0017392599999999</v>
      </c>
      <c r="M483" s="70">
        <f t="shared" si="208"/>
        <v>1.0044004799999999</v>
      </c>
      <c r="N483" s="70">
        <f t="shared" si="227"/>
        <v>1.0371118099876029</v>
      </c>
      <c r="O483" s="66">
        <f t="shared" si="204"/>
        <v>1.0389156100000001</v>
      </c>
      <c r="P483" s="66">
        <f t="shared" si="213"/>
        <v>100580.96723030999</v>
      </c>
      <c r="Q483" s="74">
        <f t="shared" si="214"/>
        <v>0</v>
      </c>
      <c r="R483" s="75">
        <f t="shared" si="205"/>
        <v>0</v>
      </c>
      <c r="S483" s="66">
        <f t="shared" si="206"/>
        <v>0</v>
      </c>
      <c r="T483" s="10">
        <f t="shared" si="224"/>
        <v>0.06</v>
      </c>
      <c r="U483" s="74">
        <f t="shared" si="203"/>
        <v>12</v>
      </c>
      <c r="V483" s="74">
        <v>252</v>
      </c>
      <c r="W483" s="70">
        <f t="shared" si="215"/>
        <v>1.0027785629999999</v>
      </c>
      <c r="X483" s="66">
        <f t="shared" si="216"/>
        <v>279.47055404999998</v>
      </c>
      <c r="Y483" s="66">
        <v>0</v>
      </c>
      <c r="Z483" s="67">
        <f t="shared" si="217"/>
        <v>0</v>
      </c>
      <c r="AA483" s="68" t="str">
        <f t="shared" si="225"/>
        <v>A+INCORP J=</v>
      </c>
      <c r="AB483" s="11">
        <f t="shared" si="226"/>
        <v>43157</v>
      </c>
      <c r="AC483" s="3"/>
      <c r="AD483" s="1"/>
      <c r="AE483" s="61">
        <v>48207</v>
      </c>
      <c r="AF483" s="23" t="s">
        <v>137</v>
      </c>
      <c r="AG483" s="1"/>
      <c r="AH483" s="1"/>
      <c r="AI483" s="1"/>
      <c r="AJ483" s="1"/>
      <c r="AK483" s="10"/>
      <c r="AL483" s="1"/>
      <c r="AM483" s="1"/>
      <c r="AN483" s="1"/>
      <c r="AO483" s="1"/>
      <c r="GG483" s="1"/>
      <c r="GH483" s="5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5"/>
      <c r="HA483" s="5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40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7"/>
      <c r="JP483" s="1"/>
      <c r="JQ483" s="1"/>
      <c r="JR483" s="1"/>
      <c r="JS483" s="1"/>
      <c r="JT483" s="1"/>
      <c r="JU483" s="1"/>
      <c r="JV483" s="1"/>
      <c r="JW483" s="1"/>
      <c r="JX483" s="1"/>
      <c r="JY483" s="3"/>
      <c r="JZ483" s="1"/>
      <c r="KA483" s="1"/>
      <c r="KB483" s="1"/>
      <c r="KC483" s="1"/>
      <c r="KD483" s="1"/>
      <c r="KE483" s="1"/>
    </row>
    <row r="484" spans="1:291" x14ac:dyDescent="0.2">
      <c r="A484" s="196">
        <f t="shared" si="218"/>
        <v>43142</v>
      </c>
      <c r="B484" s="66">
        <f t="shared" si="209"/>
        <v>100860.43778435999</v>
      </c>
      <c r="C484" s="66">
        <f t="shared" si="207"/>
        <v>100406.33450896</v>
      </c>
      <c r="D484" s="77">
        <f t="shared" si="219"/>
        <v>4916.46</v>
      </c>
      <c r="E484" s="67">
        <f>VLOOKUP(A483,[1]Plan1!$DQ$117:$DS$314,3)</f>
        <v>4930.72</v>
      </c>
      <c r="F484" s="11">
        <f t="shared" si="220"/>
        <v>43126</v>
      </c>
      <c r="G484" s="73">
        <f t="shared" si="210"/>
        <v>2.9004609007294846E-3</v>
      </c>
      <c r="H484" s="11">
        <f t="shared" si="221"/>
        <v>43157</v>
      </c>
      <c r="I484" s="11">
        <f t="shared" si="211"/>
        <v>43157</v>
      </c>
      <c r="J484" s="1">
        <f t="shared" si="222"/>
        <v>20</v>
      </c>
      <c r="K484" s="1">
        <f t="shared" si="223"/>
        <v>12</v>
      </c>
      <c r="L484" s="66">
        <f t="shared" si="212"/>
        <v>1.0017392599999999</v>
      </c>
      <c r="M484" s="70">
        <f t="shared" si="208"/>
        <v>1.0044004799999999</v>
      </c>
      <c r="N484" s="70">
        <f t="shared" si="227"/>
        <v>1.0371118099876029</v>
      </c>
      <c r="O484" s="66">
        <f t="shared" si="204"/>
        <v>1.0389156100000001</v>
      </c>
      <c r="P484" s="66">
        <f t="shared" si="213"/>
        <v>100580.96723030999</v>
      </c>
      <c r="Q484" s="74">
        <f t="shared" si="214"/>
        <v>0</v>
      </c>
      <c r="R484" s="75">
        <f t="shared" si="205"/>
        <v>0</v>
      </c>
      <c r="S484" s="66">
        <f t="shared" si="206"/>
        <v>0</v>
      </c>
      <c r="T484" s="10">
        <f t="shared" si="224"/>
        <v>0.06</v>
      </c>
      <c r="U484" s="74">
        <f t="shared" si="203"/>
        <v>12</v>
      </c>
      <c r="V484" s="74">
        <v>252</v>
      </c>
      <c r="W484" s="70">
        <f t="shared" si="215"/>
        <v>1.0027785629999999</v>
      </c>
      <c r="X484" s="66">
        <f t="shared" si="216"/>
        <v>279.47055404999998</v>
      </c>
      <c r="Y484" s="66">
        <v>0</v>
      </c>
      <c r="Z484" s="67">
        <f t="shared" si="217"/>
        <v>0</v>
      </c>
      <c r="AA484" s="68" t="str">
        <f t="shared" si="225"/>
        <v>A+INCORP J=</v>
      </c>
      <c r="AB484" s="11">
        <f t="shared" si="226"/>
        <v>43157</v>
      </c>
      <c r="AC484" s="3"/>
      <c r="AD484" s="1"/>
      <c r="AE484" s="61">
        <v>48214</v>
      </c>
      <c r="AF484" s="23" t="s">
        <v>139</v>
      </c>
      <c r="AG484" s="1"/>
      <c r="AH484" s="1"/>
      <c r="AI484" s="1"/>
      <c r="AJ484" s="1"/>
      <c r="AK484" s="10"/>
      <c r="AL484" s="1"/>
      <c r="AM484" s="1"/>
      <c r="AN484" s="1"/>
      <c r="AO484" s="1"/>
      <c r="GG484" s="1"/>
      <c r="GH484" s="5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5"/>
      <c r="HA484" s="5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40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7"/>
      <c r="JP484" s="1"/>
      <c r="JQ484" s="1"/>
      <c r="JR484" s="1"/>
      <c r="JS484" s="1"/>
      <c r="JT484" s="1"/>
      <c r="JU484" s="1"/>
      <c r="JV484" s="1"/>
      <c r="JW484" s="1"/>
      <c r="JX484" s="1"/>
      <c r="JY484" s="3"/>
      <c r="JZ484" s="1"/>
      <c r="KA484" s="1"/>
      <c r="KB484" s="1"/>
      <c r="KC484" s="1"/>
      <c r="KD484" s="1"/>
      <c r="KE484" s="1"/>
    </row>
    <row r="485" spans="1:291" x14ac:dyDescent="0.2">
      <c r="A485" s="196">
        <f t="shared" si="218"/>
        <v>43143</v>
      </c>
      <c r="B485" s="66">
        <f t="shared" si="209"/>
        <v>100860.43778435999</v>
      </c>
      <c r="C485" s="66">
        <f t="shared" si="207"/>
        <v>100406.33450896</v>
      </c>
      <c r="D485" s="77">
        <f t="shared" si="219"/>
        <v>4916.46</v>
      </c>
      <c r="E485" s="67">
        <f>VLOOKUP(A484,[1]Plan1!$DQ$117:$DS$314,3)</f>
        <v>4930.72</v>
      </c>
      <c r="F485" s="11">
        <f t="shared" si="220"/>
        <v>43126</v>
      </c>
      <c r="G485" s="73">
        <f t="shared" si="210"/>
        <v>2.9004609007294846E-3</v>
      </c>
      <c r="H485" s="11">
        <f t="shared" si="221"/>
        <v>43157</v>
      </c>
      <c r="I485" s="11">
        <f t="shared" si="211"/>
        <v>43157</v>
      </c>
      <c r="J485" s="1">
        <f t="shared" si="222"/>
        <v>20</v>
      </c>
      <c r="K485" s="1">
        <f t="shared" si="223"/>
        <v>12</v>
      </c>
      <c r="L485" s="66">
        <f t="shared" si="212"/>
        <v>1.0017392599999999</v>
      </c>
      <c r="M485" s="70">
        <f t="shared" si="208"/>
        <v>1.0044004799999999</v>
      </c>
      <c r="N485" s="70">
        <f t="shared" si="227"/>
        <v>1.0371118099876029</v>
      </c>
      <c r="O485" s="66">
        <f t="shared" si="204"/>
        <v>1.0389156100000001</v>
      </c>
      <c r="P485" s="66">
        <f t="shared" si="213"/>
        <v>100580.96723030999</v>
      </c>
      <c r="Q485" s="74">
        <f t="shared" si="214"/>
        <v>0</v>
      </c>
      <c r="R485" s="75">
        <f t="shared" si="205"/>
        <v>0</v>
      </c>
      <c r="S485" s="66">
        <f t="shared" si="206"/>
        <v>0</v>
      </c>
      <c r="T485" s="10">
        <f t="shared" si="224"/>
        <v>0.06</v>
      </c>
      <c r="U485" s="74">
        <f t="shared" ref="U485:U548" si="228">IF(Q484&gt;0,1,IF(K485=K484,U484,U484+1))</f>
        <v>12</v>
      </c>
      <c r="V485" s="74">
        <v>252</v>
      </c>
      <c r="W485" s="70">
        <f t="shared" si="215"/>
        <v>1.0027785629999999</v>
      </c>
      <c r="X485" s="66">
        <f t="shared" si="216"/>
        <v>279.47055404999998</v>
      </c>
      <c r="Y485" s="66">
        <v>0</v>
      </c>
      <c r="Z485" s="67">
        <f t="shared" si="217"/>
        <v>0</v>
      </c>
      <c r="AA485" s="68" t="str">
        <f t="shared" si="225"/>
        <v>A+INCORP J=</v>
      </c>
      <c r="AB485" s="11">
        <f t="shared" si="226"/>
        <v>43157</v>
      </c>
      <c r="AC485" s="3"/>
      <c r="AD485" s="1"/>
      <c r="AE485" s="61">
        <v>48253</v>
      </c>
      <c r="AF485" s="23" t="s">
        <v>123</v>
      </c>
      <c r="AG485" s="1"/>
      <c r="AH485" s="1"/>
      <c r="AI485" s="1"/>
      <c r="AJ485" s="1"/>
      <c r="AK485" s="10"/>
      <c r="AL485" s="1"/>
      <c r="AM485" s="1"/>
      <c r="AN485" s="1"/>
      <c r="AO485" s="1"/>
      <c r="GG485" s="1"/>
      <c r="GH485" s="5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5"/>
      <c r="HA485" s="5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40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7"/>
      <c r="JP485" s="1"/>
      <c r="JQ485" s="1"/>
      <c r="JR485" s="1"/>
      <c r="JS485" s="1"/>
      <c r="JT485" s="1"/>
      <c r="JU485" s="1"/>
      <c r="JV485" s="1"/>
      <c r="JW485" s="1"/>
      <c r="JX485" s="1"/>
      <c r="JY485" s="3"/>
      <c r="JZ485" s="1"/>
      <c r="KA485" s="1"/>
      <c r="KB485" s="1"/>
      <c r="KC485" s="1"/>
      <c r="KD485" s="1"/>
      <c r="KE485" s="1"/>
    </row>
    <row r="486" spans="1:291" x14ac:dyDescent="0.2">
      <c r="A486" s="196">
        <f t="shared" si="218"/>
        <v>43144</v>
      </c>
      <c r="B486" s="66">
        <f t="shared" si="209"/>
        <v>100860.43778435999</v>
      </c>
      <c r="C486" s="66">
        <f t="shared" si="207"/>
        <v>100406.33450896</v>
      </c>
      <c r="D486" s="77">
        <f t="shared" si="219"/>
        <v>4916.46</v>
      </c>
      <c r="E486" s="67">
        <f>VLOOKUP(A485,[1]Plan1!$DQ$117:$DS$314,3)</f>
        <v>4930.72</v>
      </c>
      <c r="F486" s="11">
        <f t="shared" si="220"/>
        <v>43126</v>
      </c>
      <c r="G486" s="73">
        <f t="shared" si="210"/>
        <v>2.9004609007294846E-3</v>
      </c>
      <c r="H486" s="11">
        <f t="shared" si="221"/>
        <v>43157</v>
      </c>
      <c r="I486" s="11">
        <f t="shared" si="211"/>
        <v>43157</v>
      </c>
      <c r="J486" s="1">
        <f t="shared" si="222"/>
        <v>20</v>
      </c>
      <c r="K486" s="1">
        <f t="shared" si="223"/>
        <v>12</v>
      </c>
      <c r="L486" s="66">
        <f t="shared" si="212"/>
        <v>1.0017392599999999</v>
      </c>
      <c r="M486" s="70">
        <f t="shared" si="208"/>
        <v>1.0044004799999999</v>
      </c>
      <c r="N486" s="70">
        <f t="shared" si="227"/>
        <v>1.0371118099876029</v>
      </c>
      <c r="O486" s="66">
        <f t="shared" si="204"/>
        <v>1.0389156100000001</v>
      </c>
      <c r="P486" s="66">
        <f t="shared" si="213"/>
        <v>100580.96723030999</v>
      </c>
      <c r="Q486" s="74">
        <f t="shared" si="214"/>
        <v>0</v>
      </c>
      <c r="R486" s="75">
        <f t="shared" si="205"/>
        <v>0</v>
      </c>
      <c r="S486" s="66">
        <f t="shared" si="206"/>
        <v>0</v>
      </c>
      <c r="T486" s="10">
        <f t="shared" si="224"/>
        <v>0.06</v>
      </c>
      <c r="U486" s="74">
        <f t="shared" si="228"/>
        <v>12</v>
      </c>
      <c r="V486" s="74">
        <v>252</v>
      </c>
      <c r="W486" s="70">
        <f t="shared" si="215"/>
        <v>1.0027785629999999</v>
      </c>
      <c r="X486" s="66">
        <f t="shared" si="216"/>
        <v>279.47055404999998</v>
      </c>
      <c r="Y486" s="66">
        <v>0</v>
      </c>
      <c r="Z486" s="67">
        <f t="shared" si="217"/>
        <v>0</v>
      </c>
      <c r="AA486" s="68" t="str">
        <f t="shared" si="225"/>
        <v>A+INCORP J=</v>
      </c>
      <c r="AB486" s="11">
        <f t="shared" si="226"/>
        <v>43157</v>
      </c>
      <c r="AC486" s="3"/>
      <c r="AD486" s="1"/>
      <c r="AE486" s="61">
        <v>48254</v>
      </c>
      <c r="AF486" s="23" t="s">
        <v>123</v>
      </c>
      <c r="AG486" s="1"/>
      <c r="AH486" s="1"/>
      <c r="AI486" s="1"/>
      <c r="AJ486" s="1"/>
      <c r="AK486" s="10"/>
      <c r="AL486" s="1"/>
      <c r="AM486" s="1"/>
      <c r="AN486" s="1"/>
      <c r="AO486" s="1"/>
      <c r="GG486" s="1"/>
      <c r="GH486" s="5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5"/>
      <c r="HA486" s="5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40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7"/>
      <c r="JP486" s="1"/>
      <c r="JQ486" s="1"/>
      <c r="JR486" s="1"/>
      <c r="JS486" s="1"/>
      <c r="JT486" s="1"/>
      <c r="JU486" s="1"/>
      <c r="JV486" s="1"/>
      <c r="JW486" s="1"/>
      <c r="JX486" s="1"/>
      <c r="JY486" s="3"/>
      <c r="JZ486" s="1"/>
      <c r="KA486" s="1"/>
      <c r="KB486" s="1"/>
      <c r="KC486" s="1"/>
      <c r="KD486" s="1"/>
      <c r="KE486" s="1"/>
    </row>
    <row r="487" spans="1:291" x14ac:dyDescent="0.2">
      <c r="A487" s="196">
        <f t="shared" si="218"/>
        <v>43145</v>
      </c>
      <c r="B487" s="66">
        <f t="shared" si="209"/>
        <v>100860.43778435999</v>
      </c>
      <c r="C487" s="66">
        <f t="shared" si="207"/>
        <v>100406.33450896</v>
      </c>
      <c r="D487" s="77">
        <f t="shared" si="219"/>
        <v>4916.46</v>
      </c>
      <c r="E487" s="67">
        <f>VLOOKUP(A486,[1]Plan1!$DQ$117:$DS$314,3)</f>
        <v>4930.72</v>
      </c>
      <c r="F487" s="11">
        <f t="shared" si="220"/>
        <v>43126</v>
      </c>
      <c r="G487" s="73">
        <f t="shared" si="210"/>
        <v>2.9004609007294846E-3</v>
      </c>
      <c r="H487" s="11">
        <f t="shared" si="221"/>
        <v>43157</v>
      </c>
      <c r="I487" s="11">
        <f t="shared" si="211"/>
        <v>43157</v>
      </c>
      <c r="J487" s="1">
        <f t="shared" si="222"/>
        <v>20</v>
      </c>
      <c r="K487" s="1">
        <f t="shared" si="223"/>
        <v>12</v>
      </c>
      <c r="L487" s="66">
        <f t="shared" si="212"/>
        <v>1.0017392599999999</v>
      </c>
      <c r="M487" s="70">
        <f t="shared" si="208"/>
        <v>1.0044004799999999</v>
      </c>
      <c r="N487" s="70">
        <f t="shared" si="227"/>
        <v>1.0371118099876029</v>
      </c>
      <c r="O487" s="66">
        <f t="shared" si="204"/>
        <v>1.0389156100000001</v>
      </c>
      <c r="P487" s="66">
        <f t="shared" si="213"/>
        <v>100580.96723030999</v>
      </c>
      <c r="Q487" s="74">
        <f t="shared" si="214"/>
        <v>0</v>
      </c>
      <c r="R487" s="75">
        <f t="shared" si="205"/>
        <v>0</v>
      </c>
      <c r="S487" s="66">
        <f t="shared" si="206"/>
        <v>0</v>
      </c>
      <c r="T487" s="10">
        <f t="shared" si="224"/>
        <v>0.06</v>
      </c>
      <c r="U487" s="74">
        <f t="shared" si="228"/>
        <v>12</v>
      </c>
      <c r="V487" s="74">
        <v>252</v>
      </c>
      <c r="W487" s="70">
        <f t="shared" si="215"/>
        <v>1.0027785629999999</v>
      </c>
      <c r="X487" s="66">
        <f t="shared" si="216"/>
        <v>279.47055404999998</v>
      </c>
      <c r="Y487" s="66">
        <v>0</v>
      </c>
      <c r="Z487" s="67">
        <f t="shared" si="217"/>
        <v>0</v>
      </c>
      <c r="AA487" s="68" t="str">
        <f t="shared" si="225"/>
        <v>A+INCORP J=</v>
      </c>
      <c r="AB487" s="11">
        <f t="shared" si="226"/>
        <v>43157</v>
      </c>
      <c r="AC487" s="3"/>
      <c r="AD487" s="1"/>
      <c r="AE487" s="61">
        <v>48299</v>
      </c>
      <c r="AF487" s="23" t="s">
        <v>140</v>
      </c>
      <c r="AG487" s="1"/>
      <c r="AH487" s="1"/>
      <c r="AI487" s="1"/>
      <c r="AJ487" s="1"/>
      <c r="AK487" s="10"/>
      <c r="AL487" s="1"/>
      <c r="AM487" s="1"/>
      <c r="AN487" s="1"/>
      <c r="AO487" s="1"/>
      <c r="GG487" s="1"/>
      <c r="GH487" s="5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5"/>
      <c r="HA487" s="5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40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7"/>
      <c r="JP487" s="1"/>
      <c r="JQ487" s="1"/>
      <c r="JR487" s="1"/>
      <c r="JS487" s="1"/>
      <c r="JT487" s="1"/>
      <c r="JU487" s="1"/>
      <c r="JV487" s="1"/>
      <c r="JW487" s="1"/>
      <c r="JX487" s="1"/>
      <c r="JY487" s="3"/>
      <c r="JZ487" s="1"/>
      <c r="KA487" s="1"/>
      <c r="KB487" s="1"/>
      <c r="KC487" s="1"/>
      <c r="KD487" s="1"/>
      <c r="KE487" s="1"/>
    </row>
    <row r="488" spans="1:291" x14ac:dyDescent="0.2">
      <c r="A488" s="196">
        <f t="shared" si="218"/>
        <v>43146</v>
      </c>
      <c r="B488" s="66">
        <f t="shared" si="209"/>
        <v>100898.37281196001</v>
      </c>
      <c r="C488" s="66">
        <f t="shared" si="207"/>
        <v>100406.33450896</v>
      </c>
      <c r="D488" s="77">
        <f t="shared" si="219"/>
        <v>4916.46</v>
      </c>
      <c r="E488" s="67">
        <f>VLOOKUP(A487,[1]Plan1!$DQ$117:$DS$314,3)</f>
        <v>4930.72</v>
      </c>
      <c r="F488" s="11">
        <f t="shared" si="220"/>
        <v>43126</v>
      </c>
      <c r="G488" s="73">
        <f t="shared" si="210"/>
        <v>2.9004609007294846E-3</v>
      </c>
      <c r="H488" s="11">
        <f t="shared" si="221"/>
        <v>43157</v>
      </c>
      <c r="I488" s="11">
        <f t="shared" si="211"/>
        <v>43157</v>
      </c>
      <c r="J488" s="1">
        <f t="shared" si="222"/>
        <v>20</v>
      </c>
      <c r="K488" s="1">
        <f t="shared" si="223"/>
        <v>13</v>
      </c>
      <c r="L488" s="66">
        <f t="shared" si="212"/>
        <v>1.0018843399999999</v>
      </c>
      <c r="M488" s="70">
        <f t="shared" si="208"/>
        <v>1.0044004799999999</v>
      </c>
      <c r="N488" s="70">
        <f t="shared" si="227"/>
        <v>1.0371118099876029</v>
      </c>
      <c r="O488" s="66">
        <f t="shared" si="204"/>
        <v>1.03906608</v>
      </c>
      <c r="P488" s="66">
        <f t="shared" si="213"/>
        <v>100595.53418132001</v>
      </c>
      <c r="Q488" s="74">
        <f t="shared" si="214"/>
        <v>0</v>
      </c>
      <c r="R488" s="75">
        <f t="shared" si="205"/>
        <v>0</v>
      </c>
      <c r="S488" s="66">
        <f t="shared" si="206"/>
        <v>0</v>
      </c>
      <c r="T488" s="10">
        <f t="shared" si="224"/>
        <v>0.06</v>
      </c>
      <c r="U488" s="74">
        <f t="shared" si="228"/>
        <v>13</v>
      </c>
      <c r="V488" s="74">
        <v>252</v>
      </c>
      <c r="W488" s="70">
        <f t="shared" si="215"/>
        <v>1.0030104580000001</v>
      </c>
      <c r="X488" s="66">
        <f t="shared" si="216"/>
        <v>302.83863064000002</v>
      </c>
      <c r="Y488" s="66">
        <v>0</v>
      </c>
      <c r="Z488" s="67">
        <f t="shared" si="217"/>
        <v>0</v>
      </c>
      <c r="AA488" s="68" t="str">
        <f t="shared" si="225"/>
        <v>A+INCORP J=</v>
      </c>
      <c r="AB488" s="11">
        <f t="shared" si="226"/>
        <v>43157</v>
      </c>
      <c r="AC488" s="3"/>
      <c r="AD488" s="1"/>
      <c r="AE488" s="61">
        <v>48325</v>
      </c>
      <c r="AF488" s="23" t="s">
        <v>125</v>
      </c>
      <c r="AG488" s="1"/>
      <c r="AH488" s="1"/>
      <c r="AI488" s="1"/>
      <c r="AJ488" s="1"/>
      <c r="AK488" s="10"/>
      <c r="AL488" s="1"/>
      <c r="AM488" s="1"/>
      <c r="AN488" s="1"/>
      <c r="AO488" s="1"/>
      <c r="GG488" s="1"/>
      <c r="GH488" s="5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5"/>
      <c r="HA488" s="5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40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7"/>
      <c r="JP488" s="1"/>
      <c r="JQ488" s="1"/>
      <c r="JR488" s="1"/>
      <c r="JS488" s="1"/>
      <c r="JT488" s="1"/>
      <c r="JU488" s="1"/>
      <c r="JV488" s="1"/>
      <c r="JW488" s="1"/>
      <c r="JX488" s="1"/>
      <c r="JY488" s="3"/>
      <c r="JZ488" s="1"/>
      <c r="KA488" s="1"/>
      <c r="KB488" s="1"/>
      <c r="KC488" s="1"/>
      <c r="KD488" s="1"/>
      <c r="KE488" s="1"/>
    </row>
    <row r="489" spans="1:291" x14ac:dyDescent="0.2">
      <c r="A489" s="196">
        <f t="shared" si="218"/>
        <v>43147</v>
      </c>
      <c r="B489" s="66">
        <f t="shared" si="209"/>
        <v>100936.32204315001</v>
      </c>
      <c r="C489" s="66">
        <f t="shared" si="207"/>
        <v>100406.33450896</v>
      </c>
      <c r="D489" s="77">
        <f t="shared" si="219"/>
        <v>4916.46</v>
      </c>
      <c r="E489" s="67">
        <f>VLOOKUP(A488,[1]Plan1!$DQ$117:$DS$314,3)</f>
        <v>4930.72</v>
      </c>
      <c r="F489" s="11">
        <f t="shared" si="220"/>
        <v>43126</v>
      </c>
      <c r="G489" s="73">
        <f t="shared" si="210"/>
        <v>2.9004609007294846E-3</v>
      </c>
      <c r="H489" s="11">
        <f t="shared" si="221"/>
        <v>43157</v>
      </c>
      <c r="I489" s="11">
        <f t="shared" si="211"/>
        <v>43157</v>
      </c>
      <c r="J489" s="1">
        <f t="shared" si="222"/>
        <v>20</v>
      </c>
      <c r="K489" s="1">
        <f t="shared" si="223"/>
        <v>14</v>
      </c>
      <c r="L489" s="66">
        <f t="shared" si="212"/>
        <v>1.00202944</v>
      </c>
      <c r="M489" s="70">
        <f t="shared" si="208"/>
        <v>1.0044004799999999</v>
      </c>
      <c r="N489" s="70">
        <f t="shared" si="227"/>
        <v>1.0371118099876029</v>
      </c>
      <c r="O489" s="66">
        <f t="shared" ref="O489:O552" si="229">TRUNC(TRUNC((L489*N489),15),8)</f>
        <v>1.0392165600000001</v>
      </c>
      <c r="P489" s="66">
        <f t="shared" si="213"/>
        <v>100610.10314046001</v>
      </c>
      <c r="Q489" s="74">
        <f t="shared" si="214"/>
        <v>0</v>
      </c>
      <c r="R489" s="75">
        <f t="shared" ref="R489:R552" si="230">IF(Q489&gt;0,(S489/C489),0)</f>
        <v>0</v>
      </c>
      <c r="S489" s="66">
        <f t="shared" ref="S489:S552" si="231">IF($Q489&gt;0,VLOOKUP($A489,$AE$10:$AK$114,6),0)</f>
        <v>0</v>
      </c>
      <c r="T489" s="10">
        <f t="shared" si="224"/>
        <v>0.06</v>
      </c>
      <c r="U489" s="74">
        <f t="shared" si="228"/>
        <v>14</v>
      </c>
      <c r="V489" s="74">
        <v>252</v>
      </c>
      <c r="W489" s="70">
        <f t="shared" si="215"/>
        <v>1.0032424069999999</v>
      </c>
      <c r="X489" s="66">
        <f t="shared" si="216"/>
        <v>326.21890268999999</v>
      </c>
      <c r="Y489" s="66">
        <v>0</v>
      </c>
      <c r="Z489" s="67">
        <f t="shared" si="217"/>
        <v>0</v>
      </c>
      <c r="AA489" s="68" t="str">
        <f t="shared" si="225"/>
        <v>A+INCORP J=</v>
      </c>
      <c r="AB489" s="11">
        <f t="shared" si="226"/>
        <v>43157</v>
      </c>
      <c r="AC489" s="3"/>
      <c r="AD489" s="1"/>
      <c r="AE489" s="61">
        <v>48361</v>
      </c>
      <c r="AF489" s="23" t="s">
        <v>141</v>
      </c>
      <c r="AG489" s="1"/>
      <c r="AH489" s="1"/>
      <c r="AI489" s="1"/>
      <c r="AJ489" s="1"/>
      <c r="AK489" s="10"/>
      <c r="AL489" s="1"/>
      <c r="AM489" s="1"/>
      <c r="AN489" s="1"/>
      <c r="AO489" s="1"/>
      <c r="GG489" s="1"/>
      <c r="GH489" s="5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5"/>
      <c r="HA489" s="5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40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7"/>
      <c r="JP489" s="1"/>
      <c r="JQ489" s="1"/>
      <c r="JR489" s="1"/>
      <c r="JS489" s="1"/>
      <c r="JT489" s="1"/>
      <c r="JU489" s="1"/>
      <c r="JV489" s="1"/>
      <c r="JW489" s="1"/>
      <c r="JX489" s="1"/>
      <c r="JY489" s="3"/>
      <c r="JZ489" s="1"/>
      <c r="KA489" s="1"/>
      <c r="KB489" s="1"/>
      <c r="KC489" s="1"/>
      <c r="KD489" s="1"/>
      <c r="KE489" s="1"/>
    </row>
    <row r="490" spans="1:291" x14ac:dyDescent="0.2">
      <c r="A490" s="196">
        <f t="shared" si="218"/>
        <v>43148</v>
      </c>
      <c r="B490" s="66">
        <f t="shared" si="209"/>
        <v>100974.28437350999</v>
      </c>
      <c r="C490" s="66">
        <f t="shared" ref="C490:C553" si="232">TRUNC(IF(Q489&gt;0,P489-S489+X489,C489),8)</f>
        <v>100406.33450896</v>
      </c>
      <c r="D490" s="77">
        <f t="shared" si="219"/>
        <v>4916.46</v>
      </c>
      <c r="E490" s="67">
        <f>VLOOKUP(A489,[1]Plan1!$DQ$117:$DS$314,3)</f>
        <v>4930.72</v>
      </c>
      <c r="F490" s="11">
        <f t="shared" si="220"/>
        <v>43126</v>
      </c>
      <c r="G490" s="73">
        <f t="shared" si="210"/>
        <v>2.9004609007294846E-3</v>
      </c>
      <c r="H490" s="11">
        <f t="shared" si="221"/>
        <v>43157</v>
      </c>
      <c r="I490" s="11">
        <f t="shared" si="211"/>
        <v>43157</v>
      </c>
      <c r="J490" s="1">
        <f t="shared" si="222"/>
        <v>20</v>
      </c>
      <c r="K490" s="1">
        <f t="shared" si="223"/>
        <v>15</v>
      </c>
      <c r="L490" s="66">
        <f t="shared" si="212"/>
        <v>1.0021745500000001</v>
      </c>
      <c r="M490" s="70">
        <f t="shared" ref="M490:M553" si="233">IF(I490&gt;I489,L489,M489)</f>
        <v>1.0044004799999999</v>
      </c>
      <c r="N490" s="70">
        <f t="shared" si="227"/>
        <v>1.0371118099876029</v>
      </c>
      <c r="O490" s="66">
        <f t="shared" si="229"/>
        <v>1.03936706</v>
      </c>
      <c r="P490" s="66">
        <f t="shared" si="213"/>
        <v>100624.67310366</v>
      </c>
      <c r="Q490" s="74">
        <f t="shared" si="214"/>
        <v>0</v>
      </c>
      <c r="R490" s="75">
        <f t="shared" si="230"/>
        <v>0</v>
      </c>
      <c r="S490" s="66">
        <f t="shared" si="231"/>
        <v>0</v>
      </c>
      <c r="T490" s="10">
        <f t="shared" si="224"/>
        <v>0.06</v>
      </c>
      <c r="U490" s="74">
        <f t="shared" si="228"/>
        <v>15</v>
      </c>
      <c r="V490" s="74">
        <v>252</v>
      </c>
      <c r="W490" s="70">
        <f t="shared" si="215"/>
        <v>1.0034744090000001</v>
      </c>
      <c r="X490" s="66">
        <f t="shared" si="216"/>
        <v>349.61126984999999</v>
      </c>
      <c r="Y490" s="66">
        <v>0</v>
      </c>
      <c r="Z490" s="67">
        <f t="shared" si="217"/>
        <v>0</v>
      </c>
      <c r="AA490" s="68" t="str">
        <f t="shared" si="225"/>
        <v>A+INCORP J=</v>
      </c>
      <c r="AB490" s="11">
        <f t="shared" si="226"/>
        <v>43157</v>
      </c>
      <c r="AC490" s="3"/>
      <c r="AD490" s="1"/>
      <c r="AE490" s="61">
        <v>48464</v>
      </c>
      <c r="AF490" s="23" t="s">
        <v>134</v>
      </c>
      <c r="AG490" s="1"/>
      <c r="AH490" s="1"/>
      <c r="AI490" s="1"/>
      <c r="AJ490" s="1"/>
      <c r="AK490" s="10"/>
      <c r="AL490" s="1"/>
      <c r="AM490" s="1"/>
      <c r="AN490" s="1"/>
      <c r="AO490" s="1"/>
      <c r="GG490" s="1"/>
      <c r="GH490" s="5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5"/>
      <c r="HA490" s="5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40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7"/>
      <c r="JP490" s="1"/>
      <c r="JQ490" s="1"/>
      <c r="JR490" s="1"/>
      <c r="JS490" s="1"/>
      <c r="JT490" s="1"/>
      <c r="JU490" s="1"/>
      <c r="JV490" s="1"/>
      <c r="JW490" s="1"/>
      <c r="JX490" s="1"/>
      <c r="JY490" s="3"/>
      <c r="JZ490" s="1"/>
      <c r="KA490" s="1"/>
      <c r="KB490" s="1"/>
      <c r="KC490" s="1"/>
      <c r="KD490" s="1"/>
      <c r="KE490" s="1"/>
    </row>
    <row r="491" spans="1:291" x14ac:dyDescent="0.2">
      <c r="A491" s="196">
        <f t="shared" si="218"/>
        <v>43149</v>
      </c>
      <c r="B491" s="66">
        <f t="shared" si="209"/>
        <v>100974.28437350999</v>
      </c>
      <c r="C491" s="66">
        <f t="shared" si="232"/>
        <v>100406.33450896</v>
      </c>
      <c r="D491" s="77">
        <f t="shared" si="219"/>
        <v>4916.46</v>
      </c>
      <c r="E491" s="67">
        <f>VLOOKUP(A490,[1]Plan1!$DQ$117:$DS$314,3)</f>
        <v>4930.72</v>
      </c>
      <c r="F491" s="11">
        <f t="shared" si="220"/>
        <v>43126</v>
      </c>
      <c r="G491" s="73">
        <f t="shared" si="210"/>
        <v>2.9004609007294846E-3</v>
      </c>
      <c r="H491" s="11">
        <f t="shared" si="221"/>
        <v>43157</v>
      </c>
      <c r="I491" s="11">
        <f t="shared" si="211"/>
        <v>43157</v>
      </c>
      <c r="J491" s="1">
        <f t="shared" si="222"/>
        <v>20</v>
      </c>
      <c r="K491" s="1">
        <f t="shared" si="223"/>
        <v>15</v>
      </c>
      <c r="L491" s="66">
        <f t="shared" si="212"/>
        <v>1.0021745500000001</v>
      </c>
      <c r="M491" s="70">
        <f t="shared" si="233"/>
        <v>1.0044004799999999</v>
      </c>
      <c r="N491" s="70">
        <f t="shared" si="227"/>
        <v>1.0371118099876029</v>
      </c>
      <c r="O491" s="66">
        <f t="shared" si="229"/>
        <v>1.03936706</v>
      </c>
      <c r="P491" s="66">
        <f t="shared" si="213"/>
        <v>100624.67310366</v>
      </c>
      <c r="Q491" s="74">
        <f t="shared" si="214"/>
        <v>0</v>
      </c>
      <c r="R491" s="75">
        <f t="shared" si="230"/>
        <v>0</v>
      </c>
      <c r="S491" s="66">
        <f t="shared" si="231"/>
        <v>0</v>
      </c>
      <c r="T491" s="10">
        <f t="shared" si="224"/>
        <v>0.06</v>
      </c>
      <c r="U491" s="74">
        <f t="shared" si="228"/>
        <v>15</v>
      </c>
      <c r="V491" s="74">
        <v>252</v>
      </c>
      <c r="W491" s="70">
        <f t="shared" si="215"/>
        <v>1.0034744090000001</v>
      </c>
      <c r="X491" s="66">
        <f t="shared" si="216"/>
        <v>349.61126984999999</v>
      </c>
      <c r="Y491" s="66">
        <v>0</v>
      </c>
      <c r="Z491" s="67">
        <f t="shared" si="217"/>
        <v>0</v>
      </c>
      <c r="AA491" s="68" t="str">
        <f t="shared" si="225"/>
        <v>A+INCORP J=</v>
      </c>
      <c r="AB491" s="11">
        <f t="shared" si="226"/>
        <v>43157</v>
      </c>
      <c r="AC491" s="3"/>
      <c r="AD491" s="1"/>
      <c r="AE491" s="61">
        <v>48499</v>
      </c>
      <c r="AF491" s="47" t="s">
        <v>129</v>
      </c>
      <c r="AG491" s="1"/>
      <c r="AH491" s="1"/>
      <c r="AI491" s="1"/>
      <c r="AJ491" s="1"/>
      <c r="AK491" s="10"/>
      <c r="AL491" s="1"/>
      <c r="AM491" s="1"/>
      <c r="AN491" s="1"/>
      <c r="AO491" s="1"/>
      <c r="GG491" s="1"/>
      <c r="GH491" s="5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5"/>
      <c r="HA491" s="5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40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7"/>
      <c r="JP491" s="1"/>
      <c r="JQ491" s="1"/>
      <c r="JR491" s="1"/>
      <c r="JS491" s="1"/>
      <c r="JT491" s="1"/>
      <c r="JU491" s="1"/>
      <c r="JV491" s="1"/>
      <c r="JW491" s="1"/>
      <c r="JX491" s="1"/>
      <c r="JY491" s="3"/>
      <c r="JZ491" s="1"/>
      <c r="KA491" s="1"/>
      <c r="KB491" s="1"/>
      <c r="KC491" s="1"/>
      <c r="KD491" s="1"/>
      <c r="KE491" s="1"/>
    </row>
    <row r="492" spans="1:291" x14ac:dyDescent="0.2">
      <c r="A492" s="196">
        <f t="shared" si="218"/>
        <v>43150</v>
      </c>
      <c r="B492" s="66">
        <f t="shared" si="209"/>
        <v>100974.28437350999</v>
      </c>
      <c r="C492" s="66">
        <f t="shared" si="232"/>
        <v>100406.33450896</v>
      </c>
      <c r="D492" s="77">
        <f t="shared" si="219"/>
        <v>4916.46</v>
      </c>
      <c r="E492" s="67">
        <f>VLOOKUP(A491,[1]Plan1!$DQ$117:$DS$314,3)</f>
        <v>4930.72</v>
      </c>
      <c r="F492" s="11">
        <f t="shared" si="220"/>
        <v>43126</v>
      </c>
      <c r="G492" s="73">
        <f t="shared" si="210"/>
        <v>2.9004609007294846E-3</v>
      </c>
      <c r="H492" s="11">
        <f t="shared" si="221"/>
        <v>43157</v>
      </c>
      <c r="I492" s="11">
        <f t="shared" si="211"/>
        <v>43157</v>
      </c>
      <c r="J492" s="1">
        <f t="shared" si="222"/>
        <v>20</v>
      </c>
      <c r="K492" s="1">
        <f t="shared" si="223"/>
        <v>15</v>
      </c>
      <c r="L492" s="66">
        <f t="shared" si="212"/>
        <v>1.0021745500000001</v>
      </c>
      <c r="M492" s="70">
        <f t="shared" si="233"/>
        <v>1.0044004799999999</v>
      </c>
      <c r="N492" s="70">
        <f t="shared" si="227"/>
        <v>1.0371118099876029</v>
      </c>
      <c r="O492" s="66">
        <f t="shared" si="229"/>
        <v>1.03936706</v>
      </c>
      <c r="P492" s="66">
        <f t="shared" si="213"/>
        <v>100624.67310366</v>
      </c>
      <c r="Q492" s="74">
        <f t="shared" si="214"/>
        <v>0</v>
      </c>
      <c r="R492" s="75">
        <f t="shared" si="230"/>
        <v>0</v>
      </c>
      <c r="S492" s="66">
        <f t="shared" si="231"/>
        <v>0</v>
      </c>
      <c r="T492" s="10">
        <f t="shared" si="224"/>
        <v>0.06</v>
      </c>
      <c r="U492" s="74">
        <f t="shared" si="228"/>
        <v>15</v>
      </c>
      <c r="V492" s="74">
        <v>252</v>
      </c>
      <c r="W492" s="70">
        <f t="shared" si="215"/>
        <v>1.0034744090000001</v>
      </c>
      <c r="X492" s="66">
        <f t="shared" si="216"/>
        <v>349.61126984999999</v>
      </c>
      <c r="Y492" s="66">
        <v>0</v>
      </c>
      <c r="Z492" s="67">
        <f t="shared" si="217"/>
        <v>0</v>
      </c>
      <c r="AA492" s="68" t="str">
        <f t="shared" si="225"/>
        <v>A+INCORP J=</v>
      </c>
      <c r="AB492" s="11">
        <f t="shared" si="226"/>
        <v>43157</v>
      </c>
      <c r="AC492" s="3"/>
      <c r="AD492" s="1"/>
      <c r="AE492" s="61">
        <v>48520</v>
      </c>
      <c r="AF492" s="23" t="s">
        <v>135</v>
      </c>
      <c r="AG492" s="1"/>
      <c r="AH492" s="1"/>
      <c r="AI492" s="1"/>
      <c r="AJ492" s="1"/>
      <c r="AK492" s="10"/>
      <c r="AL492" s="1"/>
      <c r="AM492" s="1"/>
      <c r="AN492" s="1"/>
      <c r="AO492" s="1"/>
      <c r="GG492" s="1"/>
      <c r="GH492" s="5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5"/>
      <c r="HA492" s="5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40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7"/>
      <c r="JP492" s="1"/>
      <c r="JQ492" s="1"/>
      <c r="JR492" s="1"/>
      <c r="JS492" s="1"/>
      <c r="JT492" s="1"/>
      <c r="JU492" s="1"/>
      <c r="JV492" s="1"/>
      <c r="JW492" s="1"/>
      <c r="JX492" s="1"/>
      <c r="JY492" s="3"/>
      <c r="JZ492" s="1"/>
      <c r="KA492" s="1"/>
      <c r="KB492" s="1"/>
      <c r="KC492" s="1"/>
      <c r="KD492" s="1"/>
      <c r="KE492" s="1"/>
    </row>
    <row r="493" spans="1:291" x14ac:dyDescent="0.2">
      <c r="A493" s="196">
        <f t="shared" si="218"/>
        <v>43151</v>
      </c>
      <c r="B493" s="66">
        <f t="shared" si="209"/>
        <v>101012.26192226</v>
      </c>
      <c r="C493" s="66">
        <f t="shared" si="232"/>
        <v>100406.33450896</v>
      </c>
      <c r="D493" s="77">
        <f t="shared" si="219"/>
        <v>4916.46</v>
      </c>
      <c r="E493" s="67">
        <f>VLOOKUP(A492,[1]Plan1!$DQ$117:$DS$314,3)</f>
        <v>4930.72</v>
      </c>
      <c r="F493" s="11">
        <f t="shared" si="220"/>
        <v>43126</v>
      </c>
      <c r="G493" s="73">
        <f t="shared" si="210"/>
        <v>2.9004609007294846E-3</v>
      </c>
      <c r="H493" s="11">
        <f t="shared" si="221"/>
        <v>43157</v>
      </c>
      <c r="I493" s="11">
        <f t="shared" si="211"/>
        <v>43157</v>
      </c>
      <c r="J493" s="1">
        <f t="shared" si="222"/>
        <v>20</v>
      </c>
      <c r="K493" s="1">
        <f t="shared" si="223"/>
        <v>16</v>
      </c>
      <c r="L493" s="66">
        <f t="shared" si="212"/>
        <v>1.00231969</v>
      </c>
      <c r="M493" s="70">
        <f t="shared" si="233"/>
        <v>1.0044004799999999</v>
      </c>
      <c r="N493" s="70">
        <f t="shared" si="227"/>
        <v>1.0371118099876029</v>
      </c>
      <c r="O493" s="66">
        <f t="shared" si="229"/>
        <v>1.0395175800000001</v>
      </c>
      <c r="P493" s="66">
        <f t="shared" si="213"/>
        <v>100639.24607905</v>
      </c>
      <c r="Q493" s="74">
        <f t="shared" si="214"/>
        <v>0</v>
      </c>
      <c r="R493" s="75">
        <f t="shared" si="230"/>
        <v>0</v>
      </c>
      <c r="S493" s="66">
        <f t="shared" si="231"/>
        <v>0</v>
      </c>
      <c r="T493" s="10">
        <f t="shared" si="224"/>
        <v>0.06</v>
      </c>
      <c r="U493" s="74">
        <f t="shared" si="228"/>
        <v>16</v>
      </c>
      <c r="V493" s="74">
        <v>252</v>
      </c>
      <c r="W493" s="70">
        <f t="shared" si="215"/>
        <v>1.003706465</v>
      </c>
      <c r="X493" s="66">
        <f t="shared" si="216"/>
        <v>373.01584321000001</v>
      </c>
      <c r="Y493" s="66">
        <v>0</v>
      </c>
      <c r="Z493" s="67">
        <f t="shared" si="217"/>
        <v>0</v>
      </c>
      <c r="AA493" s="68" t="str">
        <f t="shared" si="225"/>
        <v>A+INCORP J=</v>
      </c>
      <c r="AB493" s="11">
        <f t="shared" si="226"/>
        <v>43157</v>
      </c>
      <c r="AC493" s="3"/>
      <c r="AD493" s="1"/>
      <c r="AE493" s="61">
        <v>48533</v>
      </c>
      <c r="AF493" s="23" t="s">
        <v>144</v>
      </c>
      <c r="AG493" s="1"/>
      <c r="AH493" s="1"/>
      <c r="AI493" s="1"/>
      <c r="AJ493" s="1"/>
      <c r="AK493" s="10"/>
      <c r="AL493" s="1"/>
      <c r="AM493" s="1"/>
      <c r="AN493" s="1"/>
      <c r="AO493" s="1"/>
      <c r="GG493" s="1"/>
      <c r="GH493" s="5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5"/>
      <c r="HA493" s="5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40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7"/>
      <c r="JP493" s="1"/>
      <c r="JQ493" s="1"/>
      <c r="JR493" s="1"/>
      <c r="JS493" s="1"/>
      <c r="JT493" s="1"/>
      <c r="JU493" s="1"/>
      <c r="JV493" s="1"/>
      <c r="JW493" s="1"/>
      <c r="JX493" s="1"/>
      <c r="JY493" s="3"/>
      <c r="JZ493" s="1"/>
      <c r="KA493" s="1"/>
      <c r="KB493" s="1"/>
      <c r="KC493" s="1"/>
      <c r="KD493" s="1"/>
      <c r="KE493" s="1"/>
    </row>
    <row r="494" spans="1:291" x14ac:dyDescent="0.2">
      <c r="A494" s="196">
        <f t="shared" si="218"/>
        <v>43152</v>
      </c>
      <c r="B494" s="66">
        <f t="shared" si="209"/>
        <v>101050.25368586001</v>
      </c>
      <c r="C494" s="66">
        <f t="shared" si="232"/>
        <v>100406.33450896</v>
      </c>
      <c r="D494" s="77">
        <f t="shared" si="219"/>
        <v>4916.46</v>
      </c>
      <c r="E494" s="67">
        <f>VLOOKUP(A493,[1]Plan1!$DQ$117:$DS$314,3)</f>
        <v>4930.72</v>
      </c>
      <c r="F494" s="11">
        <f t="shared" si="220"/>
        <v>43126</v>
      </c>
      <c r="G494" s="73">
        <f t="shared" si="210"/>
        <v>2.9004609007294846E-3</v>
      </c>
      <c r="H494" s="11">
        <f t="shared" si="221"/>
        <v>43157</v>
      </c>
      <c r="I494" s="11">
        <f t="shared" si="211"/>
        <v>43157</v>
      </c>
      <c r="J494" s="1">
        <f t="shared" si="222"/>
        <v>20</v>
      </c>
      <c r="K494" s="1">
        <f t="shared" si="223"/>
        <v>17</v>
      </c>
      <c r="L494" s="66">
        <f t="shared" si="212"/>
        <v>1.00246485</v>
      </c>
      <c r="M494" s="70">
        <f t="shared" si="233"/>
        <v>1.0044004799999999</v>
      </c>
      <c r="N494" s="70">
        <f t="shared" si="227"/>
        <v>1.0371118099876029</v>
      </c>
      <c r="O494" s="66">
        <f t="shared" si="229"/>
        <v>1.0396681299999999</v>
      </c>
      <c r="P494" s="66">
        <f t="shared" si="213"/>
        <v>100653.82106257</v>
      </c>
      <c r="Q494" s="74">
        <f t="shared" si="214"/>
        <v>0</v>
      </c>
      <c r="R494" s="75">
        <f t="shared" si="230"/>
        <v>0</v>
      </c>
      <c r="S494" s="66">
        <f t="shared" si="231"/>
        <v>0</v>
      </c>
      <c r="T494" s="10">
        <f t="shared" si="224"/>
        <v>0.06</v>
      </c>
      <c r="U494" s="74">
        <f t="shared" si="228"/>
        <v>17</v>
      </c>
      <c r="V494" s="74">
        <v>252</v>
      </c>
      <c r="W494" s="70">
        <f t="shared" si="215"/>
        <v>1.0039385750000001</v>
      </c>
      <c r="X494" s="66">
        <f t="shared" si="216"/>
        <v>396.43262328999998</v>
      </c>
      <c r="Y494" s="66">
        <v>0</v>
      </c>
      <c r="Z494" s="67">
        <f t="shared" si="217"/>
        <v>0</v>
      </c>
      <c r="AA494" s="68" t="str">
        <f t="shared" si="225"/>
        <v>A+INCORP J=</v>
      </c>
      <c r="AB494" s="11">
        <f t="shared" si="226"/>
        <v>43157</v>
      </c>
      <c r="AC494" s="3"/>
      <c r="AD494" s="1"/>
      <c r="AE494" s="61">
        <v>48638</v>
      </c>
      <c r="AF494" s="23" t="s">
        <v>123</v>
      </c>
      <c r="AG494" s="1"/>
      <c r="AH494" s="1"/>
      <c r="AI494" s="1"/>
      <c r="AJ494" s="1"/>
      <c r="AK494" s="10"/>
      <c r="AL494" s="1"/>
      <c r="AM494" s="1"/>
      <c r="AN494" s="1"/>
      <c r="AO494" s="1"/>
      <c r="GG494" s="1"/>
      <c r="GH494" s="5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5"/>
      <c r="HA494" s="5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40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7"/>
      <c r="JP494" s="1"/>
      <c r="JQ494" s="1"/>
      <c r="JR494" s="1"/>
      <c r="JS494" s="1"/>
      <c r="JT494" s="1"/>
      <c r="JU494" s="1"/>
      <c r="JV494" s="1"/>
      <c r="JW494" s="1"/>
      <c r="JX494" s="1"/>
      <c r="JY494" s="3"/>
      <c r="JZ494" s="1"/>
      <c r="KA494" s="1"/>
      <c r="KB494" s="1"/>
      <c r="KC494" s="1"/>
      <c r="KD494" s="1"/>
      <c r="KE494" s="1"/>
    </row>
    <row r="495" spans="1:291" x14ac:dyDescent="0.2">
      <c r="A495" s="196">
        <f t="shared" si="218"/>
        <v>43153</v>
      </c>
      <c r="B495" s="66">
        <f t="shared" si="209"/>
        <v>101088.25956737</v>
      </c>
      <c r="C495" s="66">
        <f t="shared" si="232"/>
        <v>100406.33450896</v>
      </c>
      <c r="D495" s="77">
        <f t="shared" si="219"/>
        <v>4916.46</v>
      </c>
      <c r="E495" s="67">
        <f>VLOOKUP(A494,[1]Plan1!$DQ$117:$DS$314,3)</f>
        <v>4930.72</v>
      </c>
      <c r="F495" s="11">
        <f t="shared" si="220"/>
        <v>43126</v>
      </c>
      <c r="G495" s="73">
        <f t="shared" si="210"/>
        <v>2.9004609007294846E-3</v>
      </c>
      <c r="H495" s="11">
        <f t="shared" si="221"/>
        <v>43157</v>
      </c>
      <c r="I495" s="11">
        <f t="shared" si="211"/>
        <v>43157</v>
      </c>
      <c r="J495" s="1">
        <f t="shared" si="222"/>
        <v>20</v>
      </c>
      <c r="K495" s="1">
        <f t="shared" si="223"/>
        <v>18</v>
      </c>
      <c r="L495" s="66">
        <f t="shared" si="212"/>
        <v>1.00261003</v>
      </c>
      <c r="M495" s="70">
        <f t="shared" si="233"/>
        <v>1.0044004799999999</v>
      </c>
      <c r="N495" s="70">
        <f t="shared" si="227"/>
        <v>1.0371118099876029</v>
      </c>
      <c r="O495" s="66">
        <f t="shared" si="229"/>
        <v>1.0398187000000001</v>
      </c>
      <c r="P495" s="66">
        <f t="shared" si="213"/>
        <v>100668.39805421</v>
      </c>
      <c r="Q495" s="74">
        <f t="shared" si="214"/>
        <v>0</v>
      </c>
      <c r="R495" s="75">
        <f t="shared" si="230"/>
        <v>0</v>
      </c>
      <c r="S495" s="66">
        <f t="shared" si="231"/>
        <v>0</v>
      </c>
      <c r="T495" s="10">
        <f t="shared" si="224"/>
        <v>0.06</v>
      </c>
      <c r="U495" s="74">
        <f t="shared" si="228"/>
        <v>18</v>
      </c>
      <c r="V495" s="74">
        <v>252</v>
      </c>
      <c r="W495" s="70">
        <f t="shared" si="215"/>
        <v>1.004170738</v>
      </c>
      <c r="X495" s="66">
        <f t="shared" si="216"/>
        <v>419.86151316000002</v>
      </c>
      <c r="Y495" s="66">
        <v>0</v>
      </c>
      <c r="Z495" s="67">
        <f t="shared" si="217"/>
        <v>0</v>
      </c>
      <c r="AA495" s="68" t="str">
        <f t="shared" si="225"/>
        <v>A+INCORP J=</v>
      </c>
      <c r="AB495" s="11">
        <f t="shared" si="226"/>
        <v>43157</v>
      </c>
      <c r="AC495" s="3"/>
      <c r="AD495" s="1"/>
      <c r="AE495" s="61">
        <v>48639</v>
      </c>
      <c r="AF495" s="23" t="s">
        <v>123</v>
      </c>
      <c r="AG495" s="1"/>
      <c r="AH495" s="1"/>
      <c r="AI495" s="1"/>
      <c r="AJ495" s="1"/>
      <c r="AK495" s="10"/>
      <c r="AL495" s="1"/>
      <c r="AM495" s="1"/>
      <c r="AN495" s="1"/>
      <c r="AO495" s="1"/>
      <c r="GG495" s="1"/>
      <c r="GH495" s="5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5"/>
      <c r="HA495" s="5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40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7"/>
      <c r="JP495" s="1"/>
      <c r="JQ495" s="1"/>
      <c r="JR495" s="1"/>
      <c r="JS495" s="1"/>
      <c r="JT495" s="1"/>
      <c r="JU495" s="1"/>
      <c r="JV495" s="1"/>
      <c r="JW495" s="1"/>
      <c r="JX495" s="1"/>
      <c r="JY495" s="3"/>
      <c r="JZ495" s="1"/>
      <c r="KA495" s="1"/>
      <c r="KB495" s="1"/>
      <c r="KC495" s="1"/>
      <c r="KD495" s="1"/>
      <c r="KE495" s="1"/>
    </row>
    <row r="496" spans="1:291" x14ac:dyDescent="0.2">
      <c r="A496" s="196">
        <f t="shared" si="218"/>
        <v>43154</v>
      </c>
      <c r="B496" s="66">
        <f t="shared" si="209"/>
        <v>101126.27967121</v>
      </c>
      <c r="C496" s="66">
        <f t="shared" si="232"/>
        <v>100406.33450896</v>
      </c>
      <c r="D496" s="77">
        <f t="shared" si="219"/>
        <v>4916.46</v>
      </c>
      <c r="E496" s="67">
        <f>VLOOKUP(A495,[1]Plan1!$DQ$117:$DS$314,3)</f>
        <v>4930.72</v>
      </c>
      <c r="F496" s="11">
        <f t="shared" si="220"/>
        <v>43126</v>
      </c>
      <c r="G496" s="73">
        <f t="shared" si="210"/>
        <v>2.9004609007294846E-3</v>
      </c>
      <c r="H496" s="11">
        <f t="shared" si="221"/>
        <v>43157</v>
      </c>
      <c r="I496" s="11">
        <f t="shared" si="211"/>
        <v>43157</v>
      </c>
      <c r="J496" s="1">
        <f t="shared" si="222"/>
        <v>20</v>
      </c>
      <c r="K496" s="1">
        <f t="shared" si="223"/>
        <v>19</v>
      </c>
      <c r="L496" s="66">
        <f t="shared" si="212"/>
        <v>1.00275523</v>
      </c>
      <c r="M496" s="70">
        <f t="shared" si="233"/>
        <v>1.0044004799999999</v>
      </c>
      <c r="N496" s="70">
        <f t="shared" si="227"/>
        <v>1.0371118099876029</v>
      </c>
      <c r="O496" s="66">
        <f t="shared" si="229"/>
        <v>1.0399692899999999</v>
      </c>
      <c r="P496" s="66">
        <f t="shared" si="213"/>
        <v>100682.97705397999</v>
      </c>
      <c r="Q496" s="74">
        <f t="shared" si="214"/>
        <v>0</v>
      </c>
      <c r="R496" s="75">
        <f t="shared" si="230"/>
        <v>0</v>
      </c>
      <c r="S496" s="66">
        <f t="shared" si="231"/>
        <v>0</v>
      </c>
      <c r="T496" s="10">
        <f t="shared" si="224"/>
        <v>0.06</v>
      </c>
      <c r="U496" s="74">
        <f t="shared" si="228"/>
        <v>19</v>
      </c>
      <c r="V496" s="74">
        <v>252</v>
      </c>
      <c r="W496" s="70">
        <f t="shared" si="215"/>
        <v>1.004402955</v>
      </c>
      <c r="X496" s="66">
        <f t="shared" si="216"/>
        <v>443.30261723000001</v>
      </c>
      <c r="Y496" s="66">
        <v>0</v>
      </c>
      <c r="Z496" s="67">
        <f t="shared" si="217"/>
        <v>0</v>
      </c>
      <c r="AA496" s="68" t="str">
        <f t="shared" si="225"/>
        <v>A+INCORP J=</v>
      </c>
      <c r="AB496" s="11">
        <f t="shared" si="226"/>
        <v>43157</v>
      </c>
      <c r="AC496" s="3"/>
      <c r="AD496" s="1"/>
      <c r="AE496" s="61">
        <v>48684</v>
      </c>
      <c r="AF496" s="23" t="s">
        <v>140</v>
      </c>
      <c r="AG496" s="1"/>
      <c r="AH496" s="1"/>
      <c r="AI496" s="1"/>
      <c r="AJ496" s="1"/>
      <c r="AK496" s="10"/>
      <c r="AL496" s="1"/>
      <c r="AM496" s="1"/>
      <c r="AN496" s="1"/>
      <c r="AO496" s="1"/>
      <c r="GG496" s="1"/>
      <c r="GH496" s="5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5"/>
      <c r="HA496" s="5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40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7"/>
      <c r="JP496" s="1"/>
      <c r="JQ496" s="1"/>
      <c r="JR496" s="1"/>
      <c r="JS496" s="1"/>
      <c r="JT496" s="1"/>
      <c r="JU496" s="1"/>
      <c r="JV496" s="1"/>
      <c r="JW496" s="1"/>
      <c r="JX496" s="1"/>
      <c r="JY496" s="3"/>
      <c r="JZ496" s="1"/>
      <c r="KA496" s="1"/>
      <c r="KB496" s="1"/>
      <c r="KC496" s="1"/>
      <c r="KD496" s="1"/>
      <c r="KE496" s="1"/>
    </row>
    <row r="497" spans="1:291" x14ac:dyDescent="0.2">
      <c r="A497" s="196">
        <f t="shared" si="218"/>
        <v>43155</v>
      </c>
      <c r="B497" s="66">
        <f t="shared" si="209"/>
        <v>101164.31500986</v>
      </c>
      <c r="C497" s="66">
        <f t="shared" si="232"/>
        <v>100406.33450896</v>
      </c>
      <c r="D497" s="77">
        <f t="shared" si="219"/>
        <v>4916.46</v>
      </c>
      <c r="E497" s="67">
        <f>VLOOKUP(A496,[1]Plan1!$DQ$117:$DS$314,3)</f>
        <v>4930.72</v>
      </c>
      <c r="F497" s="11">
        <f t="shared" si="220"/>
        <v>43126</v>
      </c>
      <c r="G497" s="73">
        <f t="shared" si="210"/>
        <v>2.9004609007294846E-3</v>
      </c>
      <c r="H497" s="11">
        <f t="shared" si="221"/>
        <v>43157</v>
      </c>
      <c r="I497" s="11">
        <f t="shared" si="211"/>
        <v>43157</v>
      </c>
      <c r="J497" s="1">
        <f t="shared" si="222"/>
        <v>20</v>
      </c>
      <c r="K497" s="1">
        <f t="shared" si="223"/>
        <v>20</v>
      </c>
      <c r="L497" s="66">
        <f t="shared" si="212"/>
        <v>1.00290046</v>
      </c>
      <c r="M497" s="70">
        <f t="shared" si="233"/>
        <v>1.0044004799999999</v>
      </c>
      <c r="N497" s="70">
        <f t="shared" si="227"/>
        <v>1.0371118099876029</v>
      </c>
      <c r="O497" s="66">
        <f t="shared" si="229"/>
        <v>1.04011991</v>
      </c>
      <c r="P497" s="66">
        <f t="shared" si="213"/>
        <v>100697.55906595</v>
      </c>
      <c r="Q497" s="74">
        <f t="shared" si="214"/>
        <v>0</v>
      </c>
      <c r="R497" s="75">
        <f t="shared" si="230"/>
        <v>0</v>
      </c>
      <c r="S497" s="66">
        <f t="shared" si="231"/>
        <v>0</v>
      </c>
      <c r="T497" s="10">
        <f t="shared" si="224"/>
        <v>0.06</v>
      </c>
      <c r="U497" s="74">
        <f t="shared" si="228"/>
        <v>20</v>
      </c>
      <c r="V497" s="74">
        <v>252</v>
      </c>
      <c r="W497" s="70">
        <f t="shared" si="215"/>
        <v>1.004635226</v>
      </c>
      <c r="X497" s="66">
        <f t="shared" si="216"/>
        <v>466.75594390999998</v>
      </c>
      <c r="Y497" s="66">
        <v>0</v>
      </c>
      <c r="Z497" s="67">
        <f t="shared" si="217"/>
        <v>0</v>
      </c>
      <c r="AA497" s="68" t="str">
        <f t="shared" si="225"/>
        <v>A+INCORP J=</v>
      </c>
      <c r="AB497" s="11">
        <f t="shared" si="226"/>
        <v>43157</v>
      </c>
      <c r="AC497" s="3"/>
      <c r="AD497" s="1"/>
      <c r="AE497" s="61">
        <v>48690</v>
      </c>
      <c r="AF497" s="23" t="s">
        <v>125</v>
      </c>
      <c r="AG497" s="1"/>
      <c r="AH497" s="1"/>
      <c r="AI497" s="1"/>
      <c r="AJ497" s="1"/>
      <c r="AK497" s="10"/>
      <c r="AL497" s="1"/>
      <c r="AM497" s="1"/>
      <c r="AN497" s="1"/>
      <c r="AO497" s="1"/>
      <c r="GG497" s="1"/>
      <c r="GH497" s="5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5"/>
      <c r="HA497" s="5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40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7"/>
      <c r="JP497" s="1"/>
      <c r="JQ497" s="1"/>
      <c r="JR497" s="1"/>
      <c r="JS497" s="1"/>
      <c r="JT497" s="1"/>
      <c r="JU497" s="1"/>
      <c r="JV497" s="1"/>
      <c r="JW497" s="1"/>
      <c r="JX497" s="1"/>
      <c r="JY497" s="3"/>
      <c r="JZ497" s="1"/>
      <c r="KA497" s="1"/>
      <c r="KB497" s="1"/>
      <c r="KC497" s="1"/>
      <c r="KD497" s="1"/>
      <c r="KE497" s="1"/>
    </row>
    <row r="498" spans="1:291" x14ac:dyDescent="0.2">
      <c r="A498" s="196">
        <f t="shared" si="218"/>
        <v>43156</v>
      </c>
      <c r="B498" s="66">
        <f t="shared" si="209"/>
        <v>101164.31500986</v>
      </c>
      <c r="C498" s="66">
        <f t="shared" si="232"/>
        <v>100406.33450896</v>
      </c>
      <c r="D498" s="77">
        <f t="shared" si="219"/>
        <v>4916.46</v>
      </c>
      <c r="E498" s="67">
        <f>VLOOKUP(A497,[1]Plan1!$DQ$117:$DS$314,3)</f>
        <v>4930.72</v>
      </c>
      <c r="F498" s="11">
        <f t="shared" si="220"/>
        <v>43126</v>
      </c>
      <c r="G498" s="73">
        <f t="shared" si="210"/>
        <v>2.9004609007294846E-3</v>
      </c>
      <c r="H498" s="11">
        <f t="shared" si="221"/>
        <v>43185</v>
      </c>
      <c r="I498" s="11">
        <f t="shared" si="211"/>
        <v>43157</v>
      </c>
      <c r="J498" s="1">
        <f t="shared" si="222"/>
        <v>20</v>
      </c>
      <c r="K498" s="1">
        <f t="shared" si="223"/>
        <v>20</v>
      </c>
      <c r="L498" s="66">
        <f t="shared" si="212"/>
        <v>1.00290046</v>
      </c>
      <c r="M498" s="70">
        <f t="shared" si="233"/>
        <v>1.0044004799999999</v>
      </c>
      <c r="N498" s="70">
        <f t="shared" si="227"/>
        <v>1.0371118099876029</v>
      </c>
      <c r="O498" s="66">
        <f t="shared" si="229"/>
        <v>1.04011991</v>
      </c>
      <c r="P498" s="66">
        <f t="shared" si="213"/>
        <v>100697.55906595</v>
      </c>
      <c r="Q498" s="74">
        <f t="shared" si="214"/>
        <v>0</v>
      </c>
      <c r="R498" s="75">
        <f t="shared" si="230"/>
        <v>0</v>
      </c>
      <c r="S498" s="66">
        <f t="shared" si="231"/>
        <v>0</v>
      </c>
      <c r="T498" s="10">
        <f t="shared" si="224"/>
        <v>0.06</v>
      </c>
      <c r="U498" s="74">
        <f t="shared" si="228"/>
        <v>20</v>
      </c>
      <c r="V498" s="74">
        <v>252</v>
      </c>
      <c r="W498" s="70">
        <f t="shared" si="215"/>
        <v>1.004635226</v>
      </c>
      <c r="X498" s="66">
        <f t="shared" si="216"/>
        <v>466.75594390999998</v>
      </c>
      <c r="Y498" s="66">
        <v>0</v>
      </c>
      <c r="Z498" s="67">
        <f t="shared" si="217"/>
        <v>0</v>
      </c>
      <c r="AA498" s="68" t="str">
        <f t="shared" si="225"/>
        <v>A+INCORP J=</v>
      </c>
      <c r="AB498" s="11">
        <f t="shared" si="226"/>
        <v>43157</v>
      </c>
      <c r="AC498" s="3"/>
      <c r="AD498" s="1"/>
      <c r="AE498" s="61">
        <v>48746</v>
      </c>
      <c r="AF498" s="23" t="s">
        <v>141</v>
      </c>
      <c r="AG498" s="1"/>
      <c r="AH498" s="1"/>
      <c r="AI498" s="1"/>
      <c r="AJ498" s="1"/>
      <c r="AK498" s="10"/>
      <c r="AL498" s="1"/>
      <c r="AM498" s="1"/>
      <c r="AN498" s="1"/>
      <c r="AO498" s="1"/>
      <c r="GG498" s="1"/>
      <c r="GH498" s="5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5"/>
      <c r="HA498" s="5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40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7"/>
      <c r="JP498" s="1"/>
      <c r="JQ498" s="1"/>
      <c r="JR498" s="1"/>
      <c r="JS498" s="1"/>
      <c r="JT498" s="1"/>
      <c r="JU498" s="1"/>
      <c r="JV498" s="1"/>
      <c r="JW498" s="1"/>
      <c r="JX498" s="1"/>
      <c r="JY498" s="3"/>
      <c r="JZ498" s="1"/>
      <c r="KA498" s="1"/>
      <c r="KB498" s="1"/>
      <c r="KC498" s="1"/>
      <c r="KD498" s="1"/>
      <c r="KE498" s="1"/>
    </row>
    <row r="499" spans="1:291" x14ac:dyDescent="0.2">
      <c r="A499" s="196">
        <f t="shared" si="218"/>
        <v>43157</v>
      </c>
      <c r="B499" s="66">
        <f t="shared" si="209"/>
        <v>101164.31500986</v>
      </c>
      <c r="C499" s="66">
        <f t="shared" si="232"/>
        <v>100406.33450896</v>
      </c>
      <c r="D499" s="77">
        <f t="shared" si="219"/>
        <v>4916.46</v>
      </c>
      <c r="E499" s="67">
        <f>VLOOKUP(A498,[1]Plan1!$DQ$117:$DS$314,3)</f>
        <v>4930.72</v>
      </c>
      <c r="F499" s="11">
        <f t="shared" si="220"/>
        <v>43126</v>
      </c>
      <c r="G499" s="73">
        <f t="shared" si="210"/>
        <v>2.9004609007294846E-3</v>
      </c>
      <c r="H499" s="11">
        <f t="shared" si="221"/>
        <v>43185</v>
      </c>
      <c r="I499" s="11">
        <f t="shared" si="211"/>
        <v>43157</v>
      </c>
      <c r="J499" s="1">
        <f t="shared" si="222"/>
        <v>20</v>
      </c>
      <c r="K499" s="1">
        <f t="shared" si="223"/>
        <v>20</v>
      </c>
      <c r="L499" s="66">
        <f t="shared" si="212"/>
        <v>1.00290046</v>
      </c>
      <c r="M499" s="70">
        <f t="shared" si="233"/>
        <v>1.0044004799999999</v>
      </c>
      <c r="N499" s="70">
        <f t="shared" si="227"/>
        <v>1.0371118099876029</v>
      </c>
      <c r="O499" s="66">
        <f t="shared" si="229"/>
        <v>1.04011991</v>
      </c>
      <c r="P499" s="66">
        <f t="shared" si="213"/>
        <v>100697.55906595</v>
      </c>
      <c r="Q499" s="74">
        <f t="shared" si="214"/>
        <v>16</v>
      </c>
      <c r="R499" s="75">
        <f t="shared" si="230"/>
        <v>3.100611146921398E-2</v>
      </c>
      <c r="S499" s="66">
        <f t="shared" si="231"/>
        <v>3113.21</v>
      </c>
      <c r="T499" s="10">
        <f t="shared" si="224"/>
        <v>0.06</v>
      </c>
      <c r="U499" s="74">
        <f t="shared" si="228"/>
        <v>20</v>
      </c>
      <c r="V499" s="74">
        <v>252</v>
      </c>
      <c r="W499" s="70">
        <f t="shared" si="215"/>
        <v>1.004635226</v>
      </c>
      <c r="X499" s="66">
        <f t="shared" si="216"/>
        <v>466.75594390999998</v>
      </c>
      <c r="Y499" s="66">
        <v>0</v>
      </c>
      <c r="Z499" s="67">
        <f t="shared" si="217"/>
        <v>3579.9659439100001</v>
      </c>
      <c r="AA499" s="68" t="str">
        <f t="shared" si="225"/>
        <v>A+INCORP J=</v>
      </c>
      <c r="AB499" s="11">
        <f t="shared" si="226"/>
        <v>43157</v>
      </c>
      <c r="AC499" s="3"/>
      <c r="AD499" s="1"/>
      <c r="AE499" s="61">
        <v>48829</v>
      </c>
      <c r="AF499" s="23" t="s">
        <v>143</v>
      </c>
      <c r="AG499" s="1"/>
      <c r="AH499" s="1"/>
      <c r="AI499" s="1"/>
      <c r="AJ499" s="1"/>
      <c r="AK499" s="10"/>
      <c r="AL499" s="1"/>
      <c r="AM499" s="1"/>
      <c r="AN499" s="1"/>
      <c r="AO499" s="1"/>
      <c r="GG499" s="1"/>
      <c r="GH499" s="5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5"/>
      <c r="HA499" s="5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40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7"/>
      <c r="JP499" s="1"/>
      <c r="JQ499" s="1"/>
      <c r="JR499" s="1"/>
      <c r="JS499" s="1"/>
      <c r="JT499" s="1"/>
      <c r="JU499" s="1"/>
      <c r="JV499" s="1"/>
      <c r="JW499" s="1"/>
      <c r="JX499" s="1"/>
      <c r="JY499" s="3"/>
      <c r="JZ499" s="1"/>
      <c r="KA499" s="1"/>
      <c r="KB499" s="1"/>
      <c r="KC499" s="1"/>
      <c r="KD499" s="1"/>
      <c r="KE499" s="1"/>
    </row>
    <row r="500" spans="1:291" x14ac:dyDescent="0.2">
      <c r="A500" s="196">
        <f t="shared" si="218"/>
        <v>43158</v>
      </c>
      <c r="B500" s="66">
        <f t="shared" si="209"/>
        <v>98089.448869799991</v>
      </c>
      <c r="C500" s="66">
        <f t="shared" si="232"/>
        <v>98051.105009859995</v>
      </c>
      <c r="D500" s="77">
        <f t="shared" si="219"/>
        <v>4930.72</v>
      </c>
      <c r="E500" s="67">
        <f>VLOOKUP(A499,[1]Plan1!$DQ$117:$DS$314,3)</f>
        <v>4946.5</v>
      </c>
      <c r="F500" s="11">
        <f t="shared" si="220"/>
        <v>43158</v>
      </c>
      <c r="G500" s="73">
        <f t="shared" si="210"/>
        <v>3.2003439659926691E-3</v>
      </c>
      <c r="H500" s="11">
        <f t="shared" si="221"/>
        <v>43185</v>
      </c>
      <c r="I500" s="11">
        <f t="shared" si="211"/>
        <v>43185</v>
      </c>
      <c r="J500" s="1">
        <f t="shared" si="222"/>
        <v>20</v>
      </c>
      <c r="K500" s="1">
        <f t="shared" si="223"/>
        <v>1</v>
      </c>
      <c r="L500" s="66">
        <f t="shared" si="212"/>
        <v>1.00015977</v>
      </c>
      <c r="M500" s="70">
        <f t="shared" si="233"/>
        <v>1.00290046</v>
      </c>
      <c r="N500" s="70">
        <f t="shared" si="227"/>
        <v>1.0401199113079995</v>
      </c>
      <c r="O500" s="66">
        <f t="shared" si="229"/>
        <v>1.0402860899999999</v>
      </c>
      <c r="P500" s="66">
        <f t="shared" si="213"/>
        <v>98066.770634899993</v>
      </c>
      <c r="Q500" s="74">
        <f t="shared" si="214"/>
        <v>0</v>
      </c>
      <c r="R500" s="75">
        <f t="shared" si="230"/>
        <v>0</v>
      </c>
      <c r="S500" s="66">
        <f t="shared" si="231"/>
        <v>0</v>
      </c>
      <c r="T500" s="10">
        <f t="shared" si="224"/>
        <v>0.06</v>
      </c>
      <c r="U500" s="74">
        <f t="shared" si="228"/>
        <v>1</v>
      </c>
      <c r="V500" s="74">
        <v>252</v>
      </c>
      <c r="W500" s="70">
        <f t="shared" si="215"/>
        <v>1.0002312529999999</v>
      </c>
      <c r="X500" s="66">
        <f t="shared" si="216"/>
        <v>22.6782349</v>
      </c>
      <c r="Y500" s="66">
        <v>0</v>
      </c>
      <c r="Z500" s="67">
        <f t="shared" si="217"/>
        <v>0</v>
      </c>
      <c r="AA500" s="68" t="str">
        <f t="shared" si="225"/>
        <v>A+INCORP J=</v>
      </c>
      <c r="AB500" s="11">
        <f t="shared" si="226"/>
        <v>43185</v>
      </c>
      <c r="AC500" s="3"/>
      <c r="AD500" s="1"/>
      <c r="AE500" s="61">
        <v>48864</v>
      </c>
      <c r="AF500" s="47" t="s">
        <v>129</v>
      </c>
      <c r="AG500" s="1"/>
      <c r="AH500" s="1"/>
      <c r="AI500" s="1"/>
      <c r="AJ500" s="1"/>
      <c r="AK500" s="10"/>
      <c r="AL500" s="1"/>
      <c r="AM500" s="1"/>
      <c r="AN500" s="1"/>
      <c r="AO500" s="1"/>
      <c r="GG500" s="1"/>
      <c r="GH500" s="5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5"/>
      <c r="HA500" s="5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40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7"/>
      <c r="JP500" s="1"/>
      <c r="JQ500" s="1"/>
      <c r="JR500" s="1"/>
      <c r="JS500" s="1"/>
      <c r="JT500" s="1"/>
      <c r="JU500" s="1"/>
      <c r="JV500" s="1"/>
      <c r="JW500" s="1"/>
      <c r="JX500" s="1"/>
      <c r="JY500" s="3"/>
      <c r="JZ500" s="1"/>
      <c r="KA500" s="1"/>
      <c r="KB500" s="1"/>
      <c r="KC500" s="1"/>
      <c r="KD500" s="1"/>
      <c r="KE500" s="1"/>
    </row>
    <row r="501" spans="1:291" x14ac:dyDescent="0.2">
      <c r="A501" s="196">
        <f t="shared" si="218"/>
        <v>43159</v>
      </c>
      <c r="B501" s="66">
        <f t="shared" si="209"/>
        <v>98127.808116469998</v>
      </c>
      <c r="C501" s="66">
        <f t="shared" si="232"/>
        <v>98051.105009859995</v>
      </c>
      <c r="D501" s="77">
        <f t="shared" si="219"/>
        <v>4930.72</v>
      </c>
      <c r="E501" s="67">
        <f>VLOOKUP(A500,[1]Plan1!$DQ$117:$DS$314,3)</f>
        <v>4946.5</v>
      </c>
      <c r="F501" s="11">
        <f t="shared" si="220"/>
        <v>43158</v>
      </c>
      <c r="G501" s="73">
        <f t="shared" si="210"/>
        <v>3.2003439659926691E-3</v>
      </c>
      <c r="H501" s="11">
        <f t="shared" si="221"/>
        <v>43185</v>
      </c>
      <c r="I501" s="11">
        <f t="shared" si="211"/>
        <v>43185</v>
      </c>
      <c r="J501" s="1">
        <f t="shared" si="222"/>
        <v>20</v>
      </c>
      <c r="K501" s="1">
        <f t="shared" si="223"/>
        <v>2</v>
      </c>
      <c r="L501" s="66">
        <f t="shared" si="212"/>
        <v>1.00031957</v>
      </c>
      <c r="M501" s="70">
        <f t="shared" si="233"/>
        <v>1.00290046</v>
      </c>
      <c r="N501" s="70">
        <f t="shared" si="227"/>
        <v>1.0401199113079995</v>
      </c>
      <c r="O501" s="66">
        <f t="shared" si="229"/>
        <v>1.0404523000000001</v>
      </c>
      <c r="P501" s="66">
        <f t="shared" si="213"/>
        <v>98082.439201479996</v>
      </c>
      <c r="Q501" s="74">
        <f t="shared" si="214"/>
        <v>0</v>
      </c>
      <c r="R501" s="75">
        <f t="shared" si="230"/>
        <v>0</v>
      </c>
      <c r="S501" s="66">
        <f t="shared" si="231"/>
        <v>0</v>
      </c>
      <c r="T501" s="10">
        <f t="shared" si="224"/>
        <v>0.06</v>
      </c>
      <c r="U501" s="74">
        <f t="shared" si="228"/>
        <v>2</v>
      </c>
      <c r="V501" s="74">
        <v>252</v>
      </c>
      <c r="W501" s="70">
        <f t="shared" si="215"/>
        <v>1.000462559</v>
      </c>
      <c r="X501" s="66">
        <f t="shared" si="216"/>
        <v>45.36891499</v>
      </c>
      <c r="Y501" s="66">
        <v>0</v>
      </c>
      <c r="Z501" s="67">
        <f t="shared" si="217"/>
        <v>0</v>
      </c>
      <c r="AA501" s="68" t="str">
        <f t="shared" si="225"/>
        <v>A+INCORP J=</v>
      </c>
      <c r="AB501" s="11">
        <f t="shared" si="226"/>
        <v>43185</v>
      </c>
      <c r="AC501" s="3"/>
      <c r="AD501" s="1"/>
      <c r="AE501" s="61">
        <v>48885</v>
      </c>
      <c r="AF501" s="23" t="s">
        <v>135</v>
      </c>
      <c r="AG501" s="1"/>
      <c r="AH501" s="1"/>
      <c r="AI501" s="1"/>
      <c r="AJ501" s="1"/>
      <c r="AK501" s="10"/>
      <c r="AL501" s="1"/>
      <c r="AM501" s="1"/>
      <c r="AN501" s="1"/>
      <c r="AO501" s="1"/>
      <c r="GG501" s="1"/>
      <c r="GH501" s="5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5"/>
      <c r="HA501" s="5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40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7"/>
      <c r="JP501" s="1"/>
      <c r="JQ501" s="1"/>
      <c r="JR501" s="1"/>
      <c r="JS501" s="1"/>
      <c r="JT501" s="1"/>
      <c r="JU501" s="1"/>
      <c r="JV501" s="1"/>
      <c r="JW501" s="1"/>
      <c r="JX501" s="1"/>
      <c r="JY501" s="3"/>
      <c r="JZ501" s="1"/>
      <c r="KA501" s="1"/>
      <c r="KB501" s="1"/>
      <c r="KC501" s="1"/>
      <c r="KD501" s="1"/>
      <c r="KE501" s="1"/>
    </row>
    <row r="502" spans="1:291" x14ac:dyDescent="0.2">
      <c r="A502" s="196">
        <f t="shared" si="218"/>
        <v>43160</v>
      </c>
      <c r="B502" s="66">
        <f t="shared" si="209"/>
        <v>98166.181773190008</v>
      </c>
      <c r="C502" s="66">
        <f t="shared" si="232"/>
        <v>98051.105009859995</v>
      </c>
      <c r="D502" s="77">
        <f t="shared" si="219"/>
        <v>4930.72</v>
      </c>
      <c r="E502" s="67">
        <f>VLOOKUP(A501,[1]Plan1!$DQ$117:$DS$314,3)</f>
        <v>4946.5</v>
      </c>
      <c r="F502" s="11">
        <f t="shared" si="220"/>
        <v>43158</v>
      </c>
      <c r="G502" s="73">
        <f t="shared" si="210"/>
        <v>3.2003439659926691E-3</v>
      </c>
      <c r="H502" s="11">
        <f t="shared" si="221"/>
        <v>43185</v>
      </c>
      <c r="I502" s="11">
        <f t="shared" si="211"/>
        <v>43185</v>
      </c>
      <c r="J502" s="1">
        <f t="shared" si="222"/>
        <v>20</v>
      </c>
      <c r="K502" s="1">
        <f t="shared" si="223"/>
        <v>3</v>
      </c>
      <c r="L502" s="66">
        <f t="shared" si="212"/>
        <v>1.00047939</v>
      </c>
      <c r="M502" s="70">
        <f t="shared" si="233"/>
        <v>1.00290046</v>
      </c>
      <c r="N502" s="70">
        <f t="shared" si="227"/>
        <v>1.0401199113079995</v>
      </c>
      <c r="O502" s="66">
        <f t="shared" si="229"/>
        <v>1.0406185299999999</v>
      </c>
      <c r="P502" s="66">
        <f t="shared" si="213"/>
        <v>98098.109729090007</v>
      </c>
      <c r="Q502" s="74">
        <f t="shared" si="214"/>
        <v>0</v>
      </c>
      <c r="R502" s="75">
        <f t="shared" si="230"/>
        <v>0</v>
      </c>
      <c r="S502" s="66">
        <f t="shared" si="231"/>
        <v>0</v>
      </c>
      <c r="T502" s="10">
        <f t="shared" si="224"/>
        <v>0.06</v>
      </c>
      <c r="U502" s="74">
        <f t="shared" si="228"/>
        <v>3</v>
      </c>
      <c r="V502" s="74">
        <v>252</v>
      </c>
      <c r="W502" s="70">
        <f t="shared" si="215"/>
        <v>1.0006939180000001</v>
      </c>
      <c r="X502" s="66">
        <f t="shared" si="216"/>
        <v>68.072044099999999</v>
      </c>
      <c r="Y502" s="66">
        <v>0</v>
      </c>
      <c r="Z502" s="67">
        <f t="shared" si="217"/>
        <v>0</v>
      </c>
      <c r="AA502" s="68" t="str">
        <f t="shared" si="225"/>
        <v>A+INCORP J=</v>
      </c>
      <c r="AB502" s="11">
        <f t="shared" si="226"/>
        <v>43185</v>
      </c>
      <c r="AC502" s="3"/>
      <c r="AD502" s="1"/>
      <c r="AE502" s="61">
        <v>48898</v>
      </c>
      <c r="AF502" s="23" t="s">
        <v>136</v>
      </c>
      <c r="AG502" s="1"/>
      <c r="AH502" s="1"/>
      <c r="AI502" s="1"/>
      <c r="AJ502" s="1"/>
      <c r="AK502" s="10"/>
      <c r="AL502" s="1"/>
      <c r="AM502" s="1"/>
      <c r="AN502" s="1"/>
      <c r="AO502" s="1"/>
      <c r="GG502" s="1"/>
      <c r="GH502" s="5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5"/>
      <c r="HA502" s="5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40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7"/>
      <c r="JP502" s="1"/>
      <c r="JQ502" s="1"/>
      <c r="JR502" s="1"/>
      <c r="JS502" s="1"/>
      <c r="JT502" s="1"/>
      <c r="JU502" s="1"/>
      <c r="JV502" s="1"/>
      <c r="JW502" s="1"/>
      <c r="JX502" s="1"/>
      <c r="JY502" s="3"/>
      <c r="JZ502" s="1"/>
      <c r="KA502" s="1"/>
      <c r="KB502" s="1"/>
      <c r="KC502" s="1"/>
      <c r="KD502" s="1"/>
      <c r="KE502" s="1"/>
    </row>
    <row r="503" spans="1:291" x14ac:dyDescent="0.2">
      <c r="A503" s="196">
        <f t="shared" si="218"/>
        <v>43161</v>
      </c>
      <c r="B503" s="66">
        <f t="shared" si="209"/>
        <v>98204.571904750002</v>
      </c>
      <c r="C503" s="66">
        <f t="shared" si="232"/>
        <v>98051.105009859995</v>
      </c>
      <c r="D503" s="77">
        <f t="shared" si="219"/>
        <v>4930.72</v>
      </c>
      <c r="E503" s="67">
        <f>VLOOKUP(A502,[1]Plan1!$DQ$117:$DS$314,3)</f>
        <v>4946.5</v>
      </c>
      <c r="F503" s="11">
        <f t="shared" si="220"/>
        <v>43158</v>
      </c>
      <c r="G503" s="73">
        <f t="shared" si="210"/>
        <v>3.2003439659926691E-3</v>
      </c>
      <c r="H503" s="11">
        <f t="shared" si="221"/>
        <v>43185</v>
      </c>
      <c r="I503" s="11">
        <f t="shared" si="211"/>
        <v>43185</v>
      </c>
      <c r="J503" s="1">
        <f t="shared" si="222"/>
        <v>20</v>
      </c>
      <c r="K503" s="1">
        <f t="shared" si="223"/>
        <v>4</v>
      </c>
      <c r="L503" s="66">
        <f t="shared" si="212"/>
        <v>1.0006392500000001</v>
      </c>
      <c r="M503" s="70">
        <f t="shared" si="233"/>
        <v>1.00290046</v>
      </c>
      <c r="N503" s="70">
        <f t="shared" si="227"/>
        <v>1.0401199113079995</v>
      </c>
      <c r="O503" s="66">
        <f t="shared" si="229"/>
        <v>1.0407848</v>
      </c>
      <c r="P503" s="66">
        <f t="shared" si="213"/>
        <v>98113.784178729999</v>
      </c>
      <c r="Q503" s="74">
        <f t="shared" si="214"/>
        <v>0</v>
      </c>
      <c r="R503" s="75">
        <f t="shared" si="230"/>
        <v>0</v>
      </c>
      <c r="S503" s="66">
        <f t="shared" si="231"/>
        <v>0</v>
      </c>
      <c r="T503" s="10">
        <f t="shared" si="224"/>
        <v>0.06</v>
      </c>
      <c r="U503" s="74">
        <f t="shared" si="228"/>
        <v>4</v>
      </c>
      <c r="V503" s="74">
        <v>252</v>
      </c>
      <c r="W503" s="70">
        <f t="shared" si="215"/>
        <v>1.0009253309999999</v>
      </c>
      <c r="X503" s="66">
        <f t="shared" si="216"/>
        <v>90.787726019999994</v>
      </c>
      <c r="Y503" s="66">
        <v>0</v>
      </c>
      <c r="Z503" s="67">
        <f t="shared" si="217"/>
        <v>0</v>
      </c>
      <c r="AA503" s="68" t="str">
        <f t="shared" si="225"/>
        <v>A+INCORP J=</v>
      </c>
      <c r="AB503" s="11">
        <f t="shared" si="226"/>
        <v>43185</v>
      </c>
      <c r="AC503" s="3"/>
      <c r="AD503" s="1"/>
      <c r="GG503" s="1"/>
      <c r="GH503" s="5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5"/>
      <c r="HA503" s="5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40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7"/>
      <c r="JP503" s="1"/>
      <c r="JQ503" s="1"/>
      <c r="JR503" s="1"/>
      <c r="JS503" s="1"/>
      <c r="JT503" s="1"/>
      <c r="JU503" s="1"/>
      <c r="JV503" s="1"/>
      <c r="JW503" s="1"/>
      <c r="JX503" s="1"/>
      <c r="JY503" s="3"/>
      <c r="JZ503" s="1"/>
      <c r="KA503" s="1"/>
      <c r="KB503" s="1"/>
      <c r="KC503" s="1"/>
      <c r="KD503" s="1"/>
      <c r="KE503" s="1"/>
    </row>
    <row r="504" spans="1:291" x14ac:dyDescent="0.2">
      <c r="A504" s="196">
        <f t="shared" si="218"/>
        <v>43162</v>
      </c>
      <c r="B504" s="66">
        <f t="shared" si="209"/>
        <v>98242.975571500006</v>
      </c>
      <c r="C504" s="66">
        <f t="shared" si="232"/>
        <v>98051.105009859995</v>
      </c>
      <c r="D504" s="77">
        <f t="shared" si="219"/>
        <v>4930.72</v>
      </c>
      <c r="E504" s="67">
        <f>VLOOKUP(A503,[1]Plan1!$DQ$117:$DS$314,3)</f>
        <v>4946.5</v>
      </c>
      <c r="F504" s="11">
        <f t="shared" si="220"/>
        <v>43158</v>
      </c>
      <c r="G504" s="73">
        <f t="shared" si="210"/>
        <v>3.2003439659926691E-3</v>
      </c>
      <c r="H504" s="11">
        <f t="shared" si="221"/>
        <v>43185</v>
      </c>
      <c r="I504" s="11">
        <f t="shared" si="211"/>
        <v>43185</v>
      </c>
      <c r="J504" s="1">
        <f t="shared" si="222"/>
        <v>20</v>
      </c>
      <c r="K504" s="1">
        <f t="shared" si="223"/>
        <v>5</v>
      </c>
      <c r="L504" s="66">
        <f t="shared" si="212"/>
        <v>1.0007991199999999</v>
      </c>
      <c r="M504" s="70">
        <f t="shared" si="233"/>
        <v>1.00290046</v>
      </c>
      <c r="N504" s="70">
        <f t="shared" si="227"/>
        <v>1.0401199113079995</v>
      </c>
      <c r="O504" s="66">
        <f t="shared" si="229"/>
        <v>1.0409510900000001</v>
      </c>
      <c r="P504" s="66">
        <f t="shared" si="213"/>
        <v>98129.45960889</v>
      </c>
      <c r="Q504" s="74">
        <f t="shared" si="214"/>
        <v>0</v>
      </c>
      <c r="R504" s="75">
        <f t="shared" si="230"/>
        <v>0</v>
      </c>
      <c r="S504" s="66">
        <f t="shared" si="231"/>
        <v>0</v>
      </c>
      <c r="T504" s="10">
        <f t="shared" si="224"/>
        <v>0.06</v>
      </c>
      <c r="U504" s="74">
        <f t="shared" si="228"/>
        <v>5</v>
      </c>
      <c r="V504" s="74">
        <v>252</v>
      </c>
      <c r="W504" s="70">
        <f t="shared" si="215"/>
        <v>1.001156798</v>
      </c>
      <c r="X504" s="66">
        <f t="shared" si="216"/>
        <v>113.51596261</v>
      </c>
      <c r="Y504" s="66">
        <v>0</v>
      </c>
      <c r="Z504" s="67">
        <f t="shared" si="217"/>
        <v>0</v>
      </c>
      <c r="AA504" s="68" t="str">
        <f t="shared" si="225"/>
        <v>A+INCORP J=</v>
      </c>
      <c r="AB504" s="11">
        <f t="shared" si="226"/>
        <v>43185</v>
      </c>
      <c r="AC504" s="3"/>
      <c r="AD504" s="1"/>
      <c r="GG504" s="1"/>
      <c r="GH504" s="5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5"/>
      <c r="HA504" s="5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40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7"/>
      <c r="JP504" s="1"/>
      <c r="JQ504" s="1"/>
      <c r="JR504" s="1"/>
      <c r="JS504" s="1"/>
      <c r="JT504" s="1"/>
      <c r="JU504" s="1"/>
      <c r="JV504" s="1"/>
      <c r="JW504" s="1"/>
      <c r="JX504" s="1"/>
      <c r="JY504" s="3"/>
      <c r="JZ504" s="1"/>
      <c r="KA504" s="1"/>
      <c r="KB504" s="1"/>
      <c r="KC504" s="1"/>
      <c r="KD504" s="1"/>
      <c r="KE504" s="1"/>
    </row>
    <row r="505" spans="1:291" x14ac:dyDescent="0.2">
      <c r="A505" s="196">
        <f t="shared" si="218"/>
        <v>43163</v>
      </c>
      <c r="B505" s="66">
        <f t="shared" si="209"/>
        <v>98242.975571500006</v>
      </c>
      <c r="C505" s="66">
        <f t="shared" si="232"/>
        <v>98051.105009859995</v>
      </c>
      <c r="D505" s="77">
        <f t="shared" si="219"/>
        <v>4930.72</v>
      </c>
      <c r="E505" s="67">
        <f>VLOOKUP(A504,[1]Plan1!$DQ$117:$DS$314,3)</f>
        <v>4946.5</v>
      </c>
      <c r="F505" s="11">
        <f t="shared" si="220"/>
        <v>43158</v>
      </c>
      <c r="G505" s="73">
        <f t="shared" si="210"/>
        <v>3.2003439659926691E-3</v>
      </c>
      <c r="H505" s="11">
        <f t="shared" si="221"/>
        <v>43185</v>
      </c>
      <c r="I505" s="11">
        <f t="shared" si="211"/>
        <v>43185</v>
      </c>
      <c r="J505" s="1">
        <f t="shared" si="222"/>
        <v>20</v>
      </c>
      <c r="K505" s="1">
        <f t="shared" si="223"/>
        <v>5</v>
      </c>
      <c r="L505" s="66">
        <f t="shared" si="212"/>
        <v>1.0007991199999999</v>
      </c>
      <c r="M505" s="70">
        <f t="shared" si="233"/>
        <v>1.00290046</v>
      </c>
      <c r="N505" s="70">
        <f t="shared" si="227"/>
        <v>1.0401199113079995</v>
      </c>
      <c r="O505" s="66">
        <f t="shared" si="229"/>
        <v>1.0409510900000001</v>
      </c>
      <c r="P505" s="66">
        <f t="shared" si="213"/>
        <v>98129.45960889</v>
      </c>
      <c r="Q505" s="74">
        <f t="shared" si="214"/>
        <v>0</v>
      </c>
      <c r="R505" s="75">
        <f t="shared" si="230"/>
        <v>0</v>
      </c>
      <c r="S505" s="66">
        <f t="shared" si="231"/>
        <v>0</v>
      </c>
      <c r="T505" s="10">
        <f t="shared" si="224"/>
        <v>0.06</v>
      </c>
      <c r="U505" s="74">
        <f t="shared" si="228"/>
        <v>5</v>
      </c>
      <c r="V505" s="74">
        <v>252</v>
      </c>
      <c r="W505" s="70">
        <f t="shared" si="215"/>
        <v>1.001156798</v>
      </c>
      <c r="X505" s="66">
        <f t="shared" si="216"/>
        <v>113.51596261</v>
      </c>
      <c r="Y505" s="66">
        <v>0</v>
      </c>
      <c r="Z505" s="67">
        <f t="shared" si="217"/>
        <v>0</v>
      </c>
      <c r="AA505" s="68" t="str">
        <f t="shared" si="225"/>
        <v>A+INCORP J=</v>
      </c>
      <c r="AB505" s="11">
        <f t="shared" si="226"/>
        <v>43185</v>
      </c>
      <c r="AC505" s="3"/>
      <c r="AD505" s="1"/>
      <c r="GG505" s="1"/>
      <c r="GH505" s="5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5"/>
      <c r="HA505" s="5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40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7"/>
      <c r="JP505" s="1"/>
      <c r="JQ505" s="1"/>
      <c r="JR505" s="1"/>
      <c r="JS505" s="1"/>
      <c r="JT505" s="1"/>
      <c r="JU505" s="1"/>
      <c r="JV505" s="1"/>
      <c r="JW505" s="1"/>
      <c r="JX505" s="1"/>
      <c r="JY505" s="3"/>
      <c r="JZ505" s="1"/>
      <c r="KA505" s="1"/>
      <c r="KB505" s="1"/>
      <c r="KC505" s="1"/>
      <c r="KD505" s="1"/>
      <c r="KE505" s="1"/>
    </row>
    <row r="506" spans="1:291" x14ac:dyDescent="0.2">
      <c r="A506" s="196">
        <f t="shared" si="218"/>
        <v>43164</v>
      </c>
      <c r="B506" s="66">
        <f t="shared" si="209"/>
        <v>98242.975571500006</v>
      </c>
      <c r="C506" s="66">
        <f t="shared" si="232"/>
        <v>98051.105009859995</v>
      </c>
      <c r="D506" s="77">
        <f t="shared" si="219"/>
        <v>4930.72</v>
      </c>
      <c r="E506" s="67">
        <f>VLOOKUP(A505,[1]Plan1!$DQ$117:$DS$314,3)</f>
        <v>4946.5</v>
      </c>
      <c r="F506" s="11">
        <f t="shared" si="220"/>
        <v>43158</v>
      </c>
      <c r="G506" s="73">
        <f t="shared" si="210"/>
        <v>3.2003439659926691E-3</v>
      </c>
      <c r="H506" s="11">
        <f t="shared" si="221"/>
        <v>43185</v>
      </c>
      <c r="I506" s="11">
        <f t="shared" si="211"/>
        <v>43185</v>
      </c>
      <c r="J506" s="1">
        <f t="shared" si="222"/>
        <v>20</v>
      </c>
      <c r="K506" s="1">
        <f t="shared" si="223"/>
        <v>5</v>
      </c>
      <c r="L506" s="66">
        <f t="shared" si="212"/>
        <v>1.0007991199999999</v>
      </c>
      <c r="M506" s="70">
        <f t="shared" si="233"/>
        <v>1.00290046</v>
      </c>
      <c r="N506" s="70">
        <f t="shared" si="227"/>
        <v>1.0401199113079995</v>
      </c>
      <c r="O506" s="66">
        <f t="shared" si="229"/>
        <v>1.0409510900000001</v>
      </c>
      <c r="P506" s="66">
        <f t="shared" si="213"/>
        <v>98129.45960889</v>
      </c>
      <c r="Q506" s="74">
        <f t="shared" si="214"/>
        <v>0</v>
      </c>
      <c r="R506" s="75">
        <f t="shared" si="230"/>
        <v>0</v>
      </c>
      <c r="S506" s="66">
        <f t="shared" si="231"/>
        <v>0</v>
      </c>
      <c r="T506" s="10">
        <f t="shared" si="224"/>
        <v>0.06</v>
      </c>
      <c r="U506" s="74">
        <f t="shared" si="228"/>
        <v>5</v>
      </c>
      <c r="V506" s="74">
        <v>252</v>
      </c>
      <c r="W506" s="70">
        <f t="shared" si="215"/>
        <v>1.001156798</v>
      </c>
      <c r="X506" s="66">
        <f t="shared" si="216"/>
        <v>113.51596261</v>
      </c>
      <c r="Y506" s="66">
        <v>0</v>
      </c>
      <c r="Z506" s="67">
        <f t="shared" si="217"/>
        <v>0</v>
      </c>
      <c r="AA506" s="68" t="str">
        <f t="shared" si="225"/>
        <v>A+INCORP J=</v>
      </c>
      <c r="AB506" s="11">
        <f t="shared" si="226"/>
        <v>43185</v>
      </c>
      <c r="AC506" s="3"/>
      <c r="AD506" s="1"/>
      <c r="GG506" s="1"/>
      <c r="GH506" s="5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5"/>
      <c r="HA506" s="5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40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7"/>
      <c r="JP506" s="1"/>
      <c r="JQ506" s="1"/>
      <c r="JR506" s="1"/>
      <c r="JS506" s="1"/>
      <c r="JT506" s="1"/>
      <c r="JU506" s="1"/>
      <c r="JV506" s="1"/>
      <c r="JW506" s="1"/>
      <c r="JX506" s="1"/>
      <c r="JY506" s="3"/>
      <c r="JZ506" s="1"/>
      <c r="KA506" s="1"/>
      <c r="KB506" s="1"/>
      <c r="KC506" s="1"/>
      <c r="KD506" s="1"/>
      <c r="KE506" s="1"/>
    </row>
    <row r="507" spans="1:291" x14ac:dyDescent="0.2">
      <c r="A507" s="196">
        <f t="shared" si="218"/>
        <v>43165</v>
      </c>
      <c r="B507" s="66">
        <f t="shared" si="209"/>
        <v>98281.394642250001</v>
      </c>
      <c r="C507" s="66">
        <f t="shared" si="232"/>
        <v>98051.105009859995</v>
      </c>
      <c r="D507" s="77">
        <f t="shared" si="219"/>
        <v>4930.72</v>
      </c>
      <c r="E507" s="67">
        <f>VLOOKUP(A506,[1]Plan1!$DQ$117:$DS$314,3)</f>
        <v>4946.5</v>
      </c>
      <c r="F507" s="11">
        <f t="shared" si="220"/>
        <v>43158</v>
      </c>
      <c r="G507" s="73">
        <f t="shared" si="210"/>
        <v>3.2003439659926691E-3</v>
      </c>
      <c r="H507" s="11">
        <f t="shared" si="221"/>
        <v>43185</v>
      </c>
      <c r="I507" s="11">
        <f t="shared" si="211"/>
        <v>43185</v>
      </c>
      <c r="J507" s="1">
        <f t="shared" si="222"/>
        <v>20</v>
      </c>
      <c r="K507" s="1">
        <f t="shared" si="223"/>
        <v>6</v>
      </c>
      <c r="L507" s="66">
        <f t="shared" si="212"/>
        <v>1.00095902</v>
      </c>
      <c r="M507" s="70">
        <f t="shared" si="233"/>
        <v>1.00290046</v>
      </c>
      <c r="N507" s="70">
        <f t="shared" si="227"/>
        <v>1.0401199113079995</v>
      </c>
      <c r="O507" s="66">
        <f t="shared" si="229"/>
        <v>1.0411174000000001</v>
      </c>
      <c r="P507" s="66">
        <f t="shared" si="213"/>
        <v>98145.137980579995</v>
      </c>
      <c r="Q507" s="74">
        <f t="shared" si="214"/>
        <v>0</v>
      </c>
      <c r="R507" s="75">
        <f t="shared" si="230"/>
        <v>0</v>
      </c>
      <c r="S507" s="66">
        <f t="shared" si="231"/>
        <v>0</v>
      </c>
      <c r="T507" s="10">
        <f t="shared" si="224"/>
        <v>0.06</v>
      </c>
      <c r="U507" s="74">
        <f t="shared" si="228"/>
        <v>6</v>
      </c>
      <c r="V507" s="74">
        <v>252</v>
      </c>
      <c r="W507" s="70">
        <f t="shared" si="215"/>
        <v>1.0013883180000001</v>
      </c>
      <c r="X507" s="66">
        <f t="shared" si="216"/>
        <v>136.25666167</v>
      </c>
      <c r="Y507" s="66">
        <v>0</v>
      </c>
      <c r="Z507" s="67">
        <f t="shared" si="217"/>
        <v>0</v>
      </c>
      <c r="AA507" s="68" t="str">
        <f t="shared" si="225"/>
        <v>A+INCORP J=</v>
      </c>
      <c r="AB507" s="11">
        <f t="shared" si="226"/>
        <v>43185</v>
      </c>
      <c r="AC507" s="3"/>
      <c r="AD507" s="1"/>
      <c r="GG507" s="1"/>
      <c r="GH507" s="5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5"/>
      <c r="HA507" s="5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40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7"/>
      <c r="JP507" s="1"/>
      <c r="JQ507" s="1"/>
      <c r="JR507" s="1"/>
      <c r="JS507" s="1"/>
      <c r="JT507" s="1"/>
      <c r="JU507" s="1"/>
      <c r="JV507" s="1"/>
      <c r="JW507" s="1"/>
      <c r="JX507" s="1"/>
      <c r="JY507" s="3"/>
      <c r="JZ507" s="1"/>
      <c r="KA507" s="1"/>
      <c r="KB507" s="1"/>
      <c r="KC507" s="1"/>
      <c r="KD507" s="1"/>
      <c r="KE507" s="1"/>
    </row>
    <row r="508" spans="1:291" x14ac:dyDescent="0.2">
      <c r="A508" s="196">
        <f t="shared" si="218"/>
        <v>43166</v>
      </c>
      <c r="B508" s="66">
        <f t="shared" si="209"/>
        <v>98319.829121529998</v>
      </c>
      <c r="C508" s="66">
        <f t="shared" si="232"/>
        <v>98051.105009859995</v>
      </c>
      <c r="D508" s="77">
        <f t="shared" si="219"/>
        <v>4930.72</v>
      </c>
      <c r="E508" s="67">
        <f>VLOOKUP(A507,[1]Plan1!$DQ$117:$DS$314,3)</f>
        <v>4946.5</v>
      </c>
      <c r="F508" s="11">
        <f t="shared" si="220"/>
        <v>43158</v>
      </c>
      <c r="G508" s="73">
        <f t="shared" si="210"/>
        <v>3.2003439659926691E-3</v>
      </c>
      <c r="H508" s="11">
        <f t="shared" si="221"/>
        <v>43185</v>
      </c>
      <c r="I508" s="11">
        <f t="shared" si="211"/>
        <v>43185</v>
      </c>
      <c r="J508" s="1">
        <f t="shared" si="222"/>
        <v>20</v>
      </c>
      <c r="K508" s="1">
        <f t="shared" si="223"/>
        <v>7</v>
      </c>
      <c r="L508" s="66">
        <f t="shared" si="212"/>
        <v>1.00111895</v>
      </c>
      <c r="M508" s="70">
        <f t="shared" si="233"/>
        <v>1.00290046</v>
      </c>
      <c r="N508" s="70">
        <f t="shared" si="227"/>
        <v>1.0401199113079995</v>
      </c>
      <c r="O508" s="66">
        <f t="shared" si="229"/>
        <v>1.0412837500000001</v>
      </c>
      <c r="P508" s="66">
        <f t="shared" si="213"/>
        <v>98160.819293809996</v>
      </c>
      <c r="Q508" s="74">
        <f t="shared" si="214"/>
        <v>0</v>
      </c>
      <c r="R508" s="75">
        <f t="shared" si="230"/>
        <v>0</v>
      </c>
      <c r="S508" s="66">
        <f t="shared" si="231"/>
        <v>0</v>
      </c>
      <c r="T508" s="10">
        <f t="shared" si="224"/>
        <v>0.06</v>
      </c>
      <c r="U508" s="74">
        <f t="shared" si="228"/>
        <v>7</v>
      </c>
      <c r="V508" s="74">
        <v>252</v>
      </c>
      <c r="W508" s="70">
        <f t="shared" si="215"/>
        <v>1.001619891</v>
      </c>
      <c r="X508" s="66">
        <f t="shared" si="216"/>
        <v>159.00982772</v>
      </c>
      <c r="Y508" s="66">
        <v>0</v>
      </c>
      <c r="Z508" s="67">
        <f t="shared" si="217"/>
        <v>0</v>
      </c>
      <c r="AA508" s="68" t="str">
        <f t="shared" si="225"/>
        <v>A+INCORP J=</v>
      </c>
      <c r="AB508" s="11">
        <f t="shared" si="226"/>
        <v>43185</v>
      </c>
      <c r="AC508" s="3"/>
      <c r="AD508" s="1"/>
      <c r="GG508" s="1"/>
      <c r="GH508" s="5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5"/>
      <c r="HA508" s="5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40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7"/>
      <c r="JP508" s="1"/>
      <c r="JQ508" s="1"/>
      <c r="JR508" s="1"/>
      <c r="JS508" s="1"/>
      <c r="JT508" s="1"/>
      <c r="JU508" s="1"/>
      <c r="JV508" s="1"/>
      <c r="JW508" s="1"/>
      <c r="JX508" s="1"/>
      <c r="JY508" s="3"/>
      <c r="JZ508" s="1"/>
      <c r="KA508" s="1"/>
      <c r="KB508" s="1"/>
      <c r="KC508" s="1"/>
      <c r="KD508" s="1"/>
      <c r="KE508" s="1"/>
    </row>
    <row r="509" spans="1:291" x14ac:dyDescent="0.2">
      <c r="A509" s="196">
        <f t="shared" si="218"/>
        <v>43167</v>
      </c>
      <c r="B509" s="66">
        <f t="shared" si="209"/>
        <v>98358.279210230001</v>
      </c>
      <c r="C509" s="66">
        <f t="shared" si="232"/>
        <v>98051.105009859995</v>
      </c>
      <c r="D509" s="77">
        <f t="shared" si="219"/>
        <v>4930.72</v>
      </c>
      <c r="E509" s="67">
        <f>VLOOKUP(A508,[1]Plan1!$DQ$117:$DS$314,3)</f>
        <v>4946.5</v>
      </c>
      <c r="F509" s="11">
        <f t="shared" si="220"/>
        <v>43158</v>
      </c>
      <c r="G509" s="73">
        <f t="shared" si="210"/>
        <v>3.2003439659926691E-3</v>
      </c>
      <c r="H509" s="11">
        <f t="shared" si="221"/>
        <v>43185</v>
      </c>
      <c r="I509" s="11">
        <f t="shared" si="211"/>
        <v>43185</v>
      </c>
      <c r="J509" s="1">
        <f t="shared" si="222"/>
        <v>20</v>
      </c>
      <c r="K509" s="1">
        <f t="shared" si="223"/>
        <v>8</v>
      </c>
      <c r="L509" s="66">
        <f t="shared" si="212"/>
        <v>1.0012789099999999</v>
      </c>
      <c r="M509" s="70">
        <f t="shared" si="233"/>
        <v>1.00290046</v>
      </c>
      <c r="N509" s="70">
        <f t="shared" si="227"/>
        <v>1.0401199113079995</v>
      </c>
      <c r="O509" s="66">
        <f t="shared" si="229"/>
        <v>1.0414501300000001</v>
      </c>
      <c r="P509" s="66">
        <f t="shared" si="213"/>
        <v>98176.503548559995</v>
      </c>
      <c r="Q509" s="74">
        <f t="shared" si="214"/>
        <v>0</v>
      </c>
      <c r="R509" s="75">
        <f t="shared" si="230"/>
        <v>0</v>
      </c>
      <c r="S509" s="66">
        <f t="shared" si="231"/>
        <v>0</v>
      </c>
      <c r="T509" s="10">
        <f t="shared" si="224"/>
        <v>0.06</v>
      </c>
      <c r="U509" s="74">
        <f t="shared" si="228"/>
        <v>8</v>
      </c>
      <c r="V509" s="74">
        <v>252</v>
      </c>
      <c r="W509" s="70">
        <f t="shared" si="215"/>
        <v>1.0018515189999999</v>
      </c>
      <c r="X509" s="66">
        <f t="shared" si="216"/>
        <v>181.77566167000001</v>
      </c>
      <c r="Y509" s="66">
        <v>0</v>
      </c>
      <c r="Z509" s="67">
        <f t="shared" si="217"/>
        <v>0</v>
      </c>
      <c r="AA509" s="68" t="str">
        <f t="shared" si="225"/>
        <v>A+INCORP J=</v>
      </c>
      <c r="AB509" s="11">
        <f t="shared" si="226"/>
        <v>43185</v>
      </c>
      <c r="AC509" s="3"/>
      <c r="AD509" s="1"/>
      <c r="GG509" s="1"/>
      <c r="GH509" s="5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5"/>
      <c r="HA509" s="5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40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7"/>
      <c r="JP509" s="1"/>
      <c r="JQ509" s="1"/>
      <c r="JR509" s="1"/>
      <c r="JS509" s="1"/>
      <c r="JT509" s="1"/>
      <c r="JU509" s="1"/>
      <c r="JV509" s="1"/>
      <c r="JW509" s="1"/>
      <c r="JX509" s="1"/>
      <c r="JY509" s="3"/>
      <c r="JZ509" s="1"/>
      <c r="KA509" s="1"/>
      <c r="KB509" s="1"/>
      <c r="KC509" s="1"/>
      <c r="KD509" s="1"/>
      <c r="KE509" s="1"/>
    </row>
    <row r="510" spans="1:291" x14ac:dyDescent="0.2">
      <c r="A510" s="196">
        <f t="shared" si="218"/>
        <v>43168</v>
      </c>
      <c r="B510" s="66">
        <f t="shared" si="209"/>
        <v>98396.742653310008</v>
      </c>
      <c r="C510" s="66">
        <f t="shared" si="232"/>
        <v>98051.105009859995</v>
      </c>
      <c r="D510" s="77">
        <f t="shared" si="219"/>
        <v>4930.72</v>
      </c>
      <c r="E510" s="67">
        <f>VLOOKUP(A509,[1]Plan1!$DQ$117:$DS$314,3)</f>
        <v>4946.5</v>
      </c>
      <c r="F510" s="11">
        <f t="shared" si="220"/>
        <v>43158</v>
      </c>
      <c r="G510" s="73">
        <f t="shared" si="210"/>
        <v>3.2003439659926691E-3</v>
      </c>
      <c r="H510" s="11">
        <f t="shared" si="221"/>
        <v>43185</v>
      </c>
      <c r="I510" s="11">
        <f t="shared" si="211"/>
        <v>43185</v>
      </c>
      <c r="J510" s="1">
        <f t="shared" si="222"/>
        <v>20</v>
      </c>
      <c r="K510" s="1">
        <f t="shared" si="223"/>
        <v>9</v>
      </c>
      <c r="L510" s="66">
        <f t="shared" si="212"/>
        <v>1.00143888</v>
      </c>
      <c r="M510" s="70">
        <f t="shared" si="233"/>
        <v>1.00290046</v>
      </c>
      <c r="N510" s="70">
        <f t="shared" si="227"/>
        <v>1.0401199113079995</v>
      </c>
      <c r="O510" s="66">
        <f t="shared" si="229"/>
        <v>1.0416165100000001</v>
      </c>
      <c r="P510" s="66">
        <f t="shared" si="213"/>
        <v>98192.188783830003</v>
      </c>
      <c r="Q510" s="74">
        <f t="shared" si="214"/>
        <v>0</v>
      </c>
      <c r="R510" s="75">
        <f t="shared" si="230"/>
        <v>0</v>
      </c>
      <c r="S510" s="66">
        <f t="shared" si="231"/>
        <v>0</v>
      </c>
      <c r="T510" s="10">
        <f t="shared" si="224"/>
        <v>0.06</v>
      </c>
      <c r="U510" s="74">
        <f t="shared" si="228"/>
        <v>9</v>
      </c>
      <c r="V510" s="74">
        <v>252</v>
      </c>
      <c r="W510" s="70">
        <f t="shared" si="215"/>
        <v>1.0020831990000001</v>
      </c>
      <c r="X510" s="66">
        <f t="shared" si="216"/>
        <v>204.55386948</v>
      </c>
      <c r="Y510" s="66">
        <v>0</v>
      </c>
      <c r="Z510" s="67">
        <f t="shared" si="217"/>
        <v>0</v>
      </c>
      <c r="AA510" s="68" t="str">
        <f t="shared" si="225"/>
        <v>A+INCORP J=</v>
      </c>
      <c r="AB510" s="11">
        <f t="shared" si="226"/>
        <v>43185</v>
      </c>
      <c r="AC510" s="3"/>
      <c r="AD510" s="1"/>
      <c r="GG510" s="1"/>
      <c r="GH510" s="5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5"/>
      <c r="HA510" s="5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40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7"/>
      <c r="JP510" s="1"/>
      <c r="JQ510" s="1"/>
      <c r="JR510" s="1"/>
      <c r="JS510" s="1"/>
      <c r="JT510" s="1"/>
      <c r="JU510" s="1"/>
      <c r="JV510" s="1"/>
      <c r="JW510" s="1"/>
      <c r="JX510" s="1"/>
      <c r="JY510" s="3"/>
      <c r="JZ510" s="1"/>
      <c r="KA510" s="1"/>
      <c r="KB510" s="1"/>
      <c r="KC510" s="1"/>
      <c r="KD510" s="1"/>
      <c r="KE510" s="1"/>
    </row>
    <row r="511" spans="1:291" x14ac:dyDescent="0.2">
      <c r="A511" s="196">
        <f t="shared" si="218"/>
        <v>43169</v>
      </c>
      <c r="B511" s="66">
        <f t="shared" si="209"/>
        <v>98435.222696850004</v>
      </c>
      <c r="C511" s="66">
        <f t="shared" si="232"/>
        <v>98051.105009859995</v>
      </c>
      <c r="D511" s="77">
        <f t="shared" si="219"/>
        <v>4930.72</v>
      </c>
      <c r="E511" s="67">
        <f>VLOOKUP(A510,[1]Plan1!$DQ$117:$DS$314,3)</f>
        <v>4946.5</v>
      </c>
      <c r="F511" s="11">
        <f t="shared" si="220"/>
        <v>43158</v>
      </c>
      <c r="G511" s="73">
        <f t="shared" si="210"/>
        <v>3.2003439659926691E-3</v>
      </c>
      <c r="H511" s="11">
        <f t="shared" si="221"/>
        <v>43185</v>
      </c>
      <c r="I511" s="11">
        <f t="shared" si="211"/>
        <v>43185</v>
      </c>
      <c r="J511" s="1">
        <f t="shared" si="222"/>
        <v>20</v>
      </c>
      <c r="K511" s="1">
        <f t="shared" si="223"/>
        <v>10</v>
      </c>
      <c r="L511" s="66">
        <f t="shared" si="212"/>
        <v>1.0015988899999999</v>
      </c>
      <c r="M511" s="70">
        <f t="shared" si="233"/>
        <v>1.00290046</v>
      </c>
      <c r="N511" s="70">
        <f t="shared" si="227"/>
        <v>1.0401199113079995</v>
      </c>
      <c r="O511" s="66">
        <f t="shared" si="229"/>
        <v>1.04178294</v>
      </c>
      <c r="P511" s="66">
        <f t="shared" si="213"/>
        <v>98207.877941140003</v>
      </c>
      <c r="Q511" s="74">
        <f t="shared" si="214"/>
        <v>0</v>
      </c>
      <c r="R511" s="75">
        <f t="shared" si="230"/>
        <v>0</v>
      </c>
      <c r="S511" s="66">
        <f t="shared" si="231"/>
        <v>0</v>
      </c>
      <c r="T511" s="10">
        <f t="shared" si="224"/>
        <v>0.06</v>
      </c>
      <c r="U511" s="74">
        <f t="shared" si="228"/>
        <v>10</v>
      </c>
      <c r="V511" s="74">
        <v>252</v>
      </c>
      <c r="W511" s="70">
        <f t="shared" si="215"/>
        <v>1.0023149339999999</v>
      </c>
      <c r="X511" s="66">
        <f t="shared" si="216"/>
        <v>227.34475570999999</v>
      </c>
      <c r="Y511" s="66">
        <v>0</v>
      </c>
      <c r="Z511" s="67">
        <f t="shared" si="217"/>
        <v>0</v>
      </c>
      <c r="AA511" s="68" t="str">
        <f t="shared" si="225"/>
        <v>A+INCORP J=</v>
      </c>
      <c r="AB511" s="11">
        <f t="shared" si="226"/>
        <v>43185</v>
      </c>
      <c r="AC511" s="3"/>
      <c r="AD511" s="1"/>
      <c r="GG511" s="1"/>
      <c r="GH511" s="5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5"/>
      <c r="HA511" s="5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40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7"/>
      <c r="JP511" s="1"/>
      <c r="JQ511" s="1"/>
      <c r="JR511" s="1"/>
      <c r="JS511" s="1"/>
      <c r="JT511" s="1"/>
      <c r="JU511" s="1"/>
      <c r="JV511" s="1"/>
      <c r="JW511" s="1"/>
      <c r="JX511" s="1"/>
      <c r="JY511" s="3"/>
      <c r="JZ511" s="1"/>
      <c r="KA511" s="1"/>
      <c r="KB511" s="1"/>
      <c r="KC511" s="1"/>
      <c r="KD511" s="1"/>
      <c r="KE511" s="1"/>
    </row>
    <row r="512" spans="1:291" x14ac:dyDescent="0.2">
      <c r="A512" s="196">
        <f t="shared" si="218"/>
        <v>43170</v>
      </c>
      <c r="B512" s="66">
        <f t="shared" si="209"/>
        <v>98435.222696850004</v>
      </c>
      <c r="C512" s="66">
        <f t="shared" si="232"/>
        <v>98051.105009859995</v>
      </c>
      <c r="D512" s="77">
        <f t="shared" si="219"/>
        <v>4930.72</v>
      </c>
      <c r="E512" s="67">
        <f>VLOOKUP(A511,[1]Plan1!$DQ$117:$DS$314,3)</f>
        <v>4946.5</v>
      </c>
      <c r="F512" s="11">
        <f t="shared" si="220"/>
        <v>43158</v>
      </c>
      <c r="G512" s="73">
        <f t="shared" si="210"/>
        <v>3.2003439659926691E-3</v>
      </c>
      <c r="H512" s="11">
        <f t="shared" si="221"/>
        <v>43185</v>
      </c>
      <c r="I512" s="11">
        <f t="shared" si="211"/>
        <v>43185</v>
      </c>
      <c r="J512" s="1">
        <f t="shared" si="222"/>
        <v>20</v>
      </c>
      <c r="K512" s="1">
        <f t="shared" si="223"/>
        <v>10</v>
      </c>
      <c r="L512" s="66">
        <f t="shared" si="212"/>
        <v>1.0015988899999999</v>
      </c>
      <c r="M512" s="70">
        <f t="shared" si="233"/>
        <v>1.00290046</v>
      </c>
      <c r="N512" s="70">
        <f t="shared" si="227"/>
        <v>1.0401199113079995</v>
      </c>
      <c r="O512" s="66">
        <f t="shared" si="229"/>
        <v>1.04178294</v>
      </c>
      <c r="P512" s="66">
        <f t="shared" si="213"/>
        <v>98207.877941140003</v>
      </c>
      <c r="Q512" s="74">
        <f t="shared" si="214"/>
        <v>0</v>
      </c>
      <c r="R512" s="75">
        <f t="shared" si="230"/>
        <v>0</v>
      </c>
      <c r="S512" s="66">
        <f t="shared" si="231"/>
        <v>0</v>
      </c>
      <c r="T512" s="10">
        <f t="shared" si="224"/>
        <v>0.06</v>
      </c>
      <c r="U512" s="74">
        <f t="shared" si="228"/>
        <v>10</v>
      </c>
      <c r="V512" s="74">
        <v>252</v>
      </c>
      <c r="W512" s="70">
        <f t="shared" si="215"/>
        <v>1.0023149339999999</v>
      </c>
      <c r="X512" s="66">
        <f t="shared" si="216"/>
        <v>227.34475570999999</v>
      </c>
      <c r="Y512" s="66">
        <v>0</v>
      </c>
      <c r="Z512" s="67">
        <f t="shared" si="217"/>
        <v>0</v>
      </c>
      <c r="AA512" s="68" t="str">
        <f t="shared" si="225"/>
        <v>A+INCORP J=</v>
      </c>
      <c r="AB512" s="11">
        <f t="shared" si="226"/>
        <v>43185</v>
      </c>
      <c r="AC512" s="3"/>
      <c r="AD512" s="1"/>
      <c r="GG512" s="1"/>
      <c r="GH512" s="5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5"/>
      <c r="HA512" s="5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40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7"/>
      <c r="JP512" s="1"/>
      <c r="JQ512" s="1"/>
      <c r="JR512" s="1"/>
      <c r="JS512" s="1"/>
      <c r="JT512" s="1"/>
      <c r="JU512" s="1"/>
      <c r="JV512" s="1"/>
      <c r="JW512" s="1"/>
      <c r="JX512" s="1"/>
      <c r="JY512" s="3"/>
      <c r="JZ512" s="1"/>
      <c r="KA512" s="1"/>
      <c r="KB512" s="1"/>
      <c r="KC512" s="1"/>
      <c r="KD512" s="1"/>
      <c r="KE512" s="1"/>
    </row>
    <row r="513" spans="1:291" x14ac:dyDescent="0.2">
      <c r="A513" s="196">
        <f t="shared" si="218"/>
        <v>43171</v>
      </c>
      <c r="B513" s="66">
        <f t="shared" si="209"/>
        <v>98435.222696850004</v>
      </c>
      <c r="C513" s="66">
        <f t="shared" si="232"/>
        <v>98051.105009859995</v>
      </c>
      <c r="D513" s="77">
        <f t="shared" si="219"/>
        <v>4930.72</v>
      </c>
      <c r="E513" s="67">
        <f>VLOOKUP(A512,[1]Plan1!$DQ$117:$DS$314,3)</f>
        <v>4946.5</v>
      </c>
      <c r="F513" s="11">
        <f t="shared" si="220"/>
        <v>43158</v>
      </c>
      <c r="G513" s="73">
        <f t="shared" si="210"/>
        <v>3.2003439659926691E-3</v>
      </c>
      <c r="H513" s="11">
        <f t="shared" si="221"/>
        <v>43185</v>
      </c>
      <c r="I513" s="11">
        <f t="shared" si="211"/>
        <v>43185</v>
      </c>
      <c r="J513" s="1">
        <f t="shared" si="222"/>
        <v>20</v>
      </c>
      <c r="K513" s="1">
        <f t="shared" si="223"/>
        <v>10</v>
      </c>
      <c r="L513" s="66">
        <f t="shared" si="212"/>
        <v>1.0015988899999999</v>
      </c>
      <c r="M513" s="70">
        <f t="shared" si="233"/>
        <v>1.00290046</v>
      </c>
      <c r="N513" s="70">
        <f t="shared" si="227"/>
        <v>1.0401199113079995</v>
      </c>
      <c r="O513" s="66">
        <f t="shared" si="229"/>
        <v>1.04178294</v>
      </c>
      <c r="P513" s="66">
        <f t="shared" si="213"/>
        <v>98207.877941140003</v>
      </c>
      <c r="Q513" s="74">
        <f t="shared" si="214"/>
        <v>0</v>
      </c>
      <c r="R513" s="75">
        <f t="shared" si="230"/>
        <v>0</v>
      </c>
      <c r="S513" s="66">
        <f t="shared" si="231"/>
        <v>0</v>
      </c>
      <c r="T513" s="10">
        <f t="shared" si="224"/>
        <v>0.06</v>
      </c>
      <c r="U513" s="74">
        <f t="shared" si="228"/>
        <v>10</v>
      </c>
      <c r="V513" s="74">
        <v>252</v>
      </c>
      <c r="W513" s="70">
        <f t="shared" si="215"/>
        <v>1.0023149339999999</v>
      </c>
      <c r="X513" s="66">
        <f t="shared" si="216"/>
        <v>227.34475570999999</v>
      </c>
      <c r="Y513" s="66">
        <v>0</v>
      </c>
      <c r="Z513" s="67">
        <f t="shared" si="217"/>
        <v>0</v>
      </c>
      <c r="AA513" s="68" t="str">
        <f t="shared" si="225"/>
        <v>A+INCORP J=</v>
      </c>
      <c r="AB513" s="11">
        <f t="shared" si="226"/>
        <v>43185</v>
      </c>
      <c r="AC513" s="3"/>
      <c r="AD513" s="1"/>
      <c r="GG513" s="1"/>
      <c r="GH513" s="5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5"/>
      <c r="HA513" s="5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40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7"/>
      <c r="JP513" s="1"/>
      <c r="JQ513" s="1"/>
      <c r="JR513" s="1"/>
      <c r="JS513" s="1"/>
      <c r="JT513" s="1"/>
      <c r="JU513" s="1"/>
      <c r="JV513" s="1"/>
      <c r="JW513" s="1"/>
      <c r="JX513" s="1"/>
      <c r="JY513" s="3"/>
      <c r="JZ513" s="1"/>
      <c r="KA513" s="1"/>
      <c r="KB513" s="1"/>
      <c r="KC513" s="1"/>
      <c r="KD513" s="1"/>
      <c r="KE513" s="1"/>
    </row>
    <row r="514" spans="1:291" x14ac:dyDescent="0.2">
      <c r="A514" s="196">
        <f t="shared" si="218"/>
        <v>43172</v>
      </c>
      <c r="B514" s="66">
        <f t="shared" si="209"/>
        <v>98473.717085490003</v>
      </c>
      <c r="C514" s="66">
        <f t="shared" si="232"/>
        <v>98051.105009859995</v>
      </c>
      <c r="D514" s="77">
        <f t="shared" si="219"/>
        <v>4930.72</v>
      </c>
      <c r="E514" s="67">
        <f>VLOOKUP(A513,[1]Plan1!$DQ$117:$DS$314,3)</f>
        <v>4946.5</v>
      </c>
      <c r="F514" s="11">
        <f t="shared" si="220"/>
        <v>43158</v>
      </c>
      <c r="G514" s="73">
        <f t="shared" si="210"/>
        <v>3.2003439659926691E-3</v>
      </c>
      <c r="H514" s="11">
        <f t="shared" si="221"/>
        <v>43185</v>
      </c>
      <c r="I514" s="11">
        <f t="shared" si="211"/>
        <v>43185</v>
      </c>
      <c r="J514" s="1">
        <f t="shared" si="222"/>
        <v>20</v>
      </c>
      <c r="K514" s="1">
        <f t="shared" si="223"/>
        <v>11</v>
      </c>
      <c r="L514" s="66">
        <f t="shared" si="212"/>
        <v>1.0017589200000001</v>
      </c>
      <c r="M514" s="70">
        <f t="shared" si="233"/>
        <v>1.00290046</v>
      </c>
      <c r="N514" s="70">
        <f t="shared" si="227"/>
        <v>1.0401199113079995</v>
      </c>
      <c r="O514" s="66">
        <f t="shared" si="229"/>
        <v>1.0419493900000001</v>
      </c>
      <c r="P514" s="66">
        <f t="shared" si="213"/>
        <v>98223.569059479996</v>
      </c>
      <c r="Q514" s="74">
        <f t="shared" si="214"/>
        <v>0</v>
      </c>
      <c r="R514" s="75">
        <f t="shared" si="230"/>
        <v>0</v>
      </c>
      <c r="S514" s="66">
        <f t="shared" si="231"/>
        <v>0</v>
      </c>
      <c r="T514" s="10">
        <f t="shared" si="224"/>
        <v>0.06</v>
      </c>
      <c r="U514" s="74">
        <f t="shared" si="228"/>
        <v>11</v>
      </c>
      <c r="V514" s="74">
        <v>252</v>
      </c>
      <c r="W514" s="70">
        <f t="shared" si="215"/>
        <v>1.0025467210000001</v>
      </c>
      <c r="X514" s="66">
        <f t="shared" si="216"/>
        <v>250.14802601</v>
      </c>
      <c r="Y514" s="66">
        <v>0</v>
      </c>
      <c r="Z514" s="67">
        <f t="shared" si="217"/>
        <v>0</v>
      </c>
      <c r="AA514" s="68" t="str">
        <f t="shared" si="225"/>
        <v>A+INCORP J=</v>
      </c>
      <c r="AB514" s="11">
        <f t="shared" si="226"/>
        <v>43185</v>
      </c>
      <c r="AC514" s="3"/>
      <c r="AD514" s="1"/>
      <c r="GG514" s="1"/>
      <c r="GH514" s="5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5"/>
      <c r="HA514" s="5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40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7"/>
      <c r="JP514" s="1"/>
      <c r="JQ514" s="1"/>
      <c r="JR514" s="1"/>
      <c r="JS514" s="1"/>
      <c r="JT514" s="1"/>
      <c r="JU514" s="1"/>
      <c r="JV514" s="1"/>
      <c r="JW514" s="1"/>
      <c r="JX514" s="1"/>
      <c r="JY514" s="3"/>
      <c r="JZ514" s="1"/>
      <c r="KA514" s="1"/>
      <c r="KB514" s="1"/>
      <c r="KC514" s="1"/>
      <c r="KD514" s="1"/>
      <c r="KE514" s="1"/>
    </row>
    <row r="515" spans="1:291" x14ac:dyDescent="0.2">
      <c r="A515" s="196">
        <f t="shared" si="218"/>
        <v>43173</v>
      </c>
      <c r="B515" s="66">
        <f t="shared" si="209"/>
        <v>98512.226117760001</v>
      </c>
      <c r="C515" s="66">
        <f t="shared" si="232"/>
        <v>98051.105009859995</v>
      </c>
      <c r="D515" s="77">
        <f t="shared" si="219"/>
        <v>4930.72</v>
      </c>
      <c r="E515" s="67">
        <f>VLOOKUP(A514,[1]Plan1!$DQ$117:$DS$314,3)</f>
        <v>4946.5</v>
      </c>
      <c r="F515" s="11">
        <f t="shared" si="220"/>
        <v>43158</v>
      </c>
      <c r="G515" s="73">
        <f t="shared" si="210"/>
        <v>3.2003439659926691E-3</v>
      </c>
      <c r="H515" s="11">
        <f t="shared" si="221"/>
        <v>43185</v>
      </c>
      <c r="I515" s="11">
        <f t="shared" si="211"/>
        <v>43185</v>
      </c>
      <c r="J515" s="1">
        <f t="shared" si="222"/>
        <v>20</v>
      </c>
      <c r="K515" s="1">
        <f t="shared" si="223"/>
        <v>12</v>
      </c>
      <c r="L515" s="66">
        <f t="shared" si="212"/>
        <v>1.00191897</v>
      </c>
      <c r="M515" s="70">
        <f t="shared" si="233"/>
        <v>1.00290046</v>
      </c>
      <c r="N515" s="70">
        <f t="shared" si="227"/>
        <v>1.0401199113079995</v>
      </c>
      <c r="O515" s="66">
        <f t="shared" si="229"/>
        <v>1.0421158699999999</v>
      </c>
      <c r="P515" s="66">
        <f t="shared" si="213"/>
        <v>98239.26213884</v>
      </c>
      <c r="Q515" s="74">
        <f t="shared" si="214"/>
        <v>0</v>
      </c>
      <c r="R515" s="75">
        <f t="shared" si="230"/>
        <v>0</v>
      </c>
      <c r="S515" s="66">
        <f t="shared" si="231"/>
        <v>0</v>
      </c>
      <c r="T515" s="10">
        <f t="shared" si="224"/>
        <v>0.06</v>
      </c>
      <c r="U515" s="74">
        <f t="shared" si="228"/>
        <v>12</v>
      </c>
      <c r="V515" s="74">
        <v>252</v>
      </c>
      <c r="W515" s="70">
        <f t="shared" si="215"/>
        <v>1.0027785629999999</v>
      </c>
      <c r="X515" s="66">
        <f t="shared" si="216"/>
        <v>272.96397891999999</v>
      </c>
      <c r="Y515" s="66">
        <v>0</v>
      </c>
      <c r="Z515" s="67">
        <f t="shared" si="217"/>
        <v>0</v>
      </c>
      <c r="AA515" s="68" t="str">
        <f t="shared" si="225"/>
        <v>A+INCORP J=</v>
      </c>
      <c r="AB515" s="11">
        <f t="shared" si="226"/>
        <v>43185</v>
      </c>
      <c r="AC515" s="3"/>
      <c r="AD515" s="1"/>
      <c r="GG515" s="1"/>
      <c r="GH515" s="5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5"/>
      <c r="HA515" s="5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40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7"/>
      <c r="JP515" s="1"/>
      <c r="JQ515" s="1"/>
      <c r="JR515" s="1"/>
      <c r="JS515" s="1"/>
      <c r="JT515" s="1"/>
      <c r="JU515" s="1"/>
      <c r="JV515" s="1"/>
      <c r="JW515" s="1"/>
      <c r="JX515" s="1"/>
      <c r="JY515" s="3"/>
      <c r="JZ515" s="1"/>
      <c r="KA515" s="1"/>
      <c r="KB515" s="1"/>
      <c r="KC515" s="1"/>
      <c r="KD515" s="1"/>
      <c r="KE515" s="1"/>
    </row>
    <row r="516" spans="1:291" x14ac:dyDescent="0.2">
      <c r="A516" s="196">
        <f t="shared" si="218"/>
        <v>43174</v>
      </c>
      <c r="B516" s="66">
        <f t="shared" si="209"/>
        <v>98550.751568020001</v>
      </c>
      <c r="C516" s="66">
        <f t="shared" si="232"/>
        <v>98051.105009859995</v>
      </c>
      <c r="D516" s="77">
        <f t="shared" si="219"/>
        <v>4930.72</v>
      </c>
      <c r="E516" s="67">
        <f>VLOOKUP(A515,[1]Plan1!$DQ$117:$DS$314,3)</f>
        <v>4946.5</v>
      </c>
      <c r="F516" s="11">
        <f t="shared" si="220"/>
        <v>43158</v>
      </c>
      <c r="G516" s="73">
        <f t="shared" si="210"/>
        <v>3.2003439659926691E-3</v>
      </c>
      <c r="H516" s="11">
        <f t="shared" si="221"/>
        <v>43185</v>
      </c>
      <c r="I516" s="11">
        <f t="shared" si="211"/>
        <v>43185</v>
      </c>
      <c r="J516" s="1">
        <f t="shared" si="222"/>
        <v>20</v>
      </c>
      <c r="K516" s="1">
        <f t="shared" si="223"/>
        <v>13</v>
      </c>
      <c r="L516" s="66">
        <f t="shared" si="212"/>
        <v>1.00207906</v>
      </c>
      <c r="M516" s="70">
        <f t="shared" si="233"/>
        <v>1.00290046</v>
      </c>
      <c r="N516" s="70">
        <f t="shared" si="227"/>
        <v>1.0401199113079995</v>
      </c>
      <c r="O516" s="66">
        <f t="shared" si="229"/>
        <v>1.0422823800000001</v>
      </c>
      <c r="P516" s="66">
        <f t="shared" si="213"/>
        <v>98254.959140239996</v>
      </c>
      <c r="Q516" s="74">
        <f t="shared" si="214"/>
        <v>0</v>
      </c>
      <c r="R516" s="75">
        <f t="shared" si="230"/>
        <v>0</v>
      </c>
      <c r="S516" s="66">
        <f t="shared" si="231"/>
        <v>0</v>
      </c>
      <c r="T516" s="10">
        <f t="shared" si="224"/>
        <v>0.06</v>
      </c>
      <c r="U516" s="74">
        <f t="shared" si="228"/>
        <v>13</v>
      </c>
      <c r="V516" s="74">
        <v>252</v>
      </c>
      <c r="W516" s="70">
        <f t="shared" si="215"/>
        <v>1.0030104580000001</v>
      </c>
      <c r="X516" s="66">
        <f t="shared" si="216"/>
        <v>295.79242778000003</v>
      </c>
      <c r="Y516" s="66">
        <v>0</v>
      </c>
      <c r="Z516" s="67">
        <f t="shared" si="217"/>
        <v>0</v>
      </c>
      <c r="AA516" s="68" t="str">
        <f t="shared" si="225"/>
        <v>A+INCORP J=</v>
      </c>
      <c r="AB516" s="11">
        <f t="shared" si="226"/>
        <v>43185</v>
      </c>
      <c r="AC516" s="3"/>
      <c r="AD516" s="1"/>
      <c r="GG516" s="1"/>
      <c r="GH516" s="5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5"/>
      <c r="HA516" s="5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40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7"/>
      <c r="JP516" s="1"/>
      <c r="JQ516" s="1"/>
      <c r="JR516" s="1"/>
      <c r="JS516" s="1"/>
      <c r="JT516" s="1"/>
      <c r="JU516" s="1"/>
      <c r="JV516" s="1"/>
      <c r="JW516" s="1"/>
      <c r="JX516" s="1"/>
      <c r="JY516" s="3"/>
      <c r="JZ516" s="1"/>
      <c r="KA516" s="1"/>
      <c r="KB516" s="1"/>
      <c r="KC516" s="1"/>
      <c r="KD516" s="1"/>
      <c r="KE516" s="1"/>
    </row>
    <row r="517" spans="1:291" x14ac:dyDescent="0.2">
      <c r="A517" s="196">
        <f t="shared" si="218"/>
        <v>43175</v>
      </c>
      <c r="B517" s="66">
        <f t="shared" si="209"/>
        <v>98589.290588690012</v>
      </c>
      <c r="C517" s="66">
        <f t="shared" si="232"/>
        <v>98051.105009859995</v>
      </c>
      <c r="D517" s="77">
        <f t="shared" si="219"/>
        <v>4930.72</v>
      </c>
      <c r="E517" s="67">
        <f>VLOOKUP(A516,[1]Plan1!$DQ$117:$DS$314,3)</f>
        <v>4946.5</v>
      </c>
      <c r="F517" s="11">
        <f t="shared" si="220"/>
        <v>43158</v>
      </c>
      <c r="G517" s="73">
        <f t="shared" si="210"/>
        <v>3.2003439659926691E-3</v>
      </c>
      <c r="H517" s="11">
        <f t="shared" si="221"/>
        <v>43185</v>
      </c>
      <c r="I517" s="11">
        <f t="shared" si="211"/>
        <v>43185</v>
      </c>
      <c r="J517" s="1">
        <f t="shared" si="222"/>
        <v>20</v>
      </c>
      <c r="K517" s="1">
        <f t="shared" si="223"/>
        <v>14</v>
      </c>
      <c r="L517" s="66">
        <f t="shared" si="212"/>
        <v>1.00223916</v>
      </c>
      <c r="M517" s="70">
        <f t="shared" si="233"/>
        <v>1.00290046</v>
      </c>
      <c r="N517" s="70">
        <f t="shared" si="227"/>
        <v>1.0401199113079995</v>
      </c>
      <c r="O517" s="66">
        <f t="shared" si="229"/>
        <v>1.0424488999999999</v>
      </c>
      <c r="P517" s="66">
        <f t="shared" si="213"/>
        <v>98270.657122150005</v>
      </c>
      <c r="Q517" s="74">
        <f t="shared" si="214"/>
        <v>0</v>
      </c>
      <c r="R517" s="75">
        <f t="shared" si="230"/>
        <v>0</v>
      </c>
      <c r="S517" s="66">
        <f t="shared" si="231"/>
        <v>0</v>
      </c>
      <c r="T517" s="10">
        <f t="shared" si="224"/>
        <v>0.06</v>
      </c>
      <c r="U517" s="74">
        <f t="shared" si="228"/>
        <v>14</v>
      </c>
      <c r="V517" s="74">
        <v>252</v>
      </c>
      <c r="W517" s="70">
        <f t="shared" si="215"/>
        <v>1.0032424069999999</v>
      </c>
      <c r="X517" s="66">
        <f t="shared" si="216"/>
        <v>318.63346653999997</v>
      </c>
      <c r="Y517" s="66">
        <v>0</v>
      </c>
      <c r="Z517" s="67">
        <f t="shared" si="217"/>
        <v>0</v>
      </c>
      <c r="AA517" s="68" t="str">
        <f t="shared" si="225"/>
        <v>A+INCORP J=</v>
      </c>
      <c r="AB517" s="11">
        <f t="shared" si="226"/>
        <v>43185</v>
      </c>
      <c r="AC517" s="3"/>
      <c r="AD517" s="1"/>
      <c r="GG517" s="1"/>
      <c r="GH517" s="5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5"/>
      <c r="HA517" s="5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40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7"/>
      <c r="JP517" s="1"/>
      <c r="JQ517" s="1"/>
      <c r="JR517" s="1"/>
      <c r="JS517" s="1"/>
      <c r="JT517" s="1"/>
      <c r="JU517" s="1"/>
      <c r="JV517" s="1"/>
      <c r="JW517" s="1"/>
      <c r="JX517" s="1"/>
      <c r="JY517" s="3"/>
      <c r="JZ517" s="1"/>
      <c r="KA517" s="1"/>
      <c r="KB517" s="1"/>
      <c r="KC517" s="1"/>
      <c r="KD517" s="1"/>
      <c r="KE517" s="1"/>
    </row>
    <row r="518" spans="1:291" x14ac:dyDescent="0.2">
      <c r="A518" s="196">
        <f t="shared" si="218"/>
        <v>43176</v>
      </c>
      <c r="B518" s="66">
        <f t="shared" si="209"/>
        <v>98627.845052559991</v>
      </c>
      <c r="C518" s="66">
        <f t="shared" si="232"/>
        <v>98051.105009859995</v>
      </c>
      <c r="D518" s="77">
        <f t="shared" si="219"/>
        <v>4930.72</v>
      </c>
      <c r="E518" s="67">
        <f>VLOOKUP(A517,[1]Plan1!$DQ$117:$DS$314,3)</f>
        <v>4946.5</v>
      </c>
      <c r="F518" s="11">
        <f t="shared" si="220"/>
        <v>43158</v>
      </c>
      <c r="G518" s="73">
        <f t="shared" si="210"/>
        <v>3.2003439659926691E-3</v>
      </c>
      <c r="H518" s="11">
        <f t="shared" si="221"/>
        <v>43185</v>
      </c>
      <c r="I518" s="11">
        <f t="shared" si="211"/>
        <v>43185</v>
      </c>
      <c r="J518" s="1">
        <f t="shared" si="222"/>
        <v>20</v>
      </c>
      <c r="K518" s="1">
        <f t="shared" si="223"/>
        <v>15</v>
      </c>
      <c r="L518" s="66">
        <f t="shared" si="212"/>
        <v>1.0023992900000001</v>
      </c>
      <c r="M518" s="70">
        <f t="shared" si="233"/>
        <v>1.00290046</v>
      </c>
      <c r="N518" s="70">
        <f t="shared" si="227"/>
        <v>1.0401199113079995</v>
      </c>
      <c r="O518" s="66">
        <f t="shared" si="229"/>
        <v>1.0426154599999999</v>
      </c>
      <c r="P518" s="66">
        <f t="shared" si="213"/>
        <v>98286.358045589994</v>
      </c>
      <c r="Q518" s="74">
        <f t="shared" si="214"/>
        <v>0</v>
      </c>
      <c r="R518" s="75">
        <f t="shared" si="230"/>
        <v>0</v>
      </c>
      <c r="S518" s="66">
        <f t="shared" si="231"/>
        <v>0</v>
      </c>
      <c r="T518" s="10">
        <f t="shared" si="224"/>
        <v>0.06</v>
      </c>
      <c r="U518" s="74">
        <f t="shared" si="228"/>
        <v>15</v>
      </c>
      <c r="V518" s="74">
        <v>252</v>
      </c>
      <c r="W518" s="70">
        <f t="shared" si="215"/>
        <v>1.0034744090000001</v>
      </c>
      <c r="X518" s="66">
        <f t="shared" si="216"/>
        <v>341.48700696999998</v>
      </c>
      <c r="Y518" s="66">
        <v>0</v>
      </c>
      <c r="Z518" s="67">
        <f t="shared" si="217"/>
        <v>0</v>
      </c>
      <c r="AA518" s="68" t="str">
        <f t="shared" si="225"/>
        <v>A+INCORP J=</v>
      </c>
      <c r="AB518" s="11">
        <f t="shared" si="226"/>
        <v>43185</v>
      </c>
      <c r="AC518" s="3"/>
      <c r="AD518" s="1"/>
      <c r="GG518" s="1"/>
      <c r="GH518" s="5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5"/>
      <c r="HA518" s="5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40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7"/>
      <c r="JP518" s="1"/>
      <c r="JQ518" s="1"/>
      <c r="JR518" s="1"/>
      <c r="JS518" s="1"/>
      <c r="JT518" s="1"/>
      <c r="JU518" s="1"/>
      <c r="JV518" s="1"/>
      <c r="JW518" s="1"/>
      <c r="JX518" s="1"/>
      <c r="JY518" s="3"/>
      <c r="JZ518" s="1"/>
      <c r="KA518" s="1"/>
      <c r="KB518" s="1"/>
      <c r="KC518" s="1"/>
      <c r="KD518" s="1"/>
      <c r="KE518" s="1"/>
    </row>
    <row r="519" spans="1:291" x14ac:dyDescent="0.2">
      <c r="A519" s="196">
        <f t="shared" si="218"/>
        <v>43177</v>
      </c>
      <c r="B519" s="66">
        <f t="shared" si="209"/>
        <v>98627.845052559991</v>
      </c>
      <c r="C519" s="66">
        <f t="shared" si="232"/>
        <v>98051.105009859995</v>
      </c>
      <c r="D519" s="77">
        <f t="shared" si="219"/>
        <v>4930.72</v>
      </c>
      <c r="E519" s="67">
        <f>VLOOKUP(A518,[1]Plan1!$DQ$117:$DS$314,3)</f>
        <v>4946.5</v>
      </c>
      <c r="F519" s="11">
        <f t="shared" si="220"/>
        <v>43158</v>
      </c>
      <c r="G519" s="73">
        <f t="shared" si="210"/>
        <v>3.2003439659926691E-3</v>
      </c>
      <c r="H519" s="11">
        <f t="shared" si="221"/>
        <v>43185</v>
      </c>
      <c r="I519" s="11">
        <f t="shared" si="211"/>
        <v>43185</v>
      </c>
      <c r="J519" s="1">
        <f t="shared" si="222"/>
        <v>20</v>
      </c>
      <c r="K519" s="1">
        <f t="shared" si="223"/>
        <v>15</v>
      </c>
      <c r="L519" s="66">
        <f t="shared" si="212"/>
        <v>1.0023992900000001</v>
      </c>
      <c r="M519" s="70">
        <f t="shared" si="233"/>
        <v>1.00290046</v>
      </c>
      <c r="N519" s="70">
        <f t="shared" si="227"/>
        <v>1.0401199113079995</v>
      </c>
      <c r="O519" s="66">
        <f t="shared" si="229"/>
        <v>1.0426154599999999</v>
      </c>
      <c r="P519" s="66">
        <f t="shared" si="213"/>
        <v>98286.358045589994</v>
      </c>
      <c r="Q519" s="74">
        <f t="shared" si="214"/>
        <v>0</v>
      </c>
      <c r="R519" s="75">
        <f t="shared" si="230"/>
        <v>0</v>
      </c>
      <c r="S519" s="66">
        <f t="shared" si="231"/>
        <v>0</v>
      </c>
      <c r="T519" s="10">
        <f t="shared" si="224"/>
        <v>0.06</v>
      </c>
      <c r="U519" s="74">
        <f t="shared" si="228"/>
        <v>15</v>
      </c>
      <c r="V519" s="74">
        <v>252</v>
      </c>
      <c r="W519" s="70">
        <f t="shared" si="215"/>
        <v>1.0034744090000001</v>
      </c>
      <c r="X519" s="66">
        <f t="shared" si="216"/>
        <v>341.48700696999998</v>
      </c>
      <c r="Y519" s="66">
        <v>0</v>
      </c>
      <c r="Z519" s="67">
        <f t="shared" si="217"/>
        <v>0</v>
      </c>
      <c r="AA519" s="68" t="str">
        <f t="shared" si="225"/>
        <v>A+INCORP J=</v>
      </c>
      <c r="AB519" s="11">
        <f t="shared" si="226"/>
        <v>43185</v>
      </c>
      <c r="AC519" s="3"/>
      <c r="AD519" s="1"/>
      <c r="GG519" s="1"/>
      <c r="GH519" s="5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5"/>
      <c r="HA519" s="5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40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7"/>
      <c r="JP519" s="1"/>
      <c r="JQ519" s="1"/>
      <c r="JR519" s="1"/>
      <c r="JS519" s="1"/>
      <c r="JT519" s="1"/>
      <c r="JU519" s="1"/>
      <c r="JV519" s="1"/>
      <c r="JW519" s="1"/>
      <c r="JX519" s="1"/>
      <c r="JY519" s="3"/>
      <c r="JZ519" s="1"/>
      <c r="KA519" s="1"/>
      <c r="KB519" s="1"/>
      <c r="KC519" s="1"/>
      <c r="KD519" s="1"/>
      <c r="KE519" s="1"/>
    </row>
    <row r="520" spans="1:291" x14ac:dyDescent="0.2">
      <c r="A520" s="196">
        <f t="shared" si="218"/>
        <v>43178</v>
      </c>
      <c r="B520" s="66">
        <f t="shared" si="209"/>
        <v>98627.845052559991</v>
      </c>
      <c r="C520" s="66">
        <f t="shared" si="232"/>
        <v>98051.105009859995</v>
      </c>
      <c r="D520" s="77">
        <f t="shared" si="219"/>
        <v>4930.72</v>
      </c>
      <c r="E520" s="67">
        <f>VLOOKUP(A519,[1]Plan1!$DQ$117:$DS$314,3)</f>
        <v>4946.5</v>
      </c>
      <c r="F520" s="11">
        <f t="shared" si="220"/>
        <v>43158</v>
      </c>
      <c r="G520" s="73">
        <f t="shared" si="210"/>
        <v>3.2003439659926691E-3</v>
      </c>
      <c r="H520" s="11">
        <f t="shared" si="221"/>
        <v>43185</v>
      </c>
      <c r="I520" s="11">
        <f t="shared" si="211"/>
        <v>43185</v>
      </c>
      <c r="J520" s="1">
        <f t="shared" si="222"/>
        <v>20</v>
      </c>
      <c r="K520" s="1">
        <f t="shared" si="223"/>
        <v>15</v>
      </c>
      <c r="L520" s="66">
        <f t="shared" si="212"/>
        <v>1.0023992900000001</v>
      </c>
      <c r="M520" s="70">
        <f t="shared" si="233"/>
        <v>1.00290046</v>
      </c>
      <c r="N520" s="70">
        <f t="shared" si="227"/>
        <v>1.0401199113079995</v>
      </c>
      <c r="O520" s="66">
        <f t="shared" si="229"/>
        <v>1.0426154599999999</v>
      </c>
      <c r="P520" s="66">
        <f t="shared" si="213"/>
        <v>98286.358045589994</v>
      </c>
      <c r="Q520" s="74">
        <f t="shared" si="214"/>
        <v>0</v>
      </c>
      <c r="R520" s="75">
        <f t="shared" si="230"/>
        <v>0</v>
      </c>
      <c r="S520" s="66">
        <f t="shared" si="231"/>
        <v>0</v>
      </c>
      <c r="T520" s="10">
        <f t="shared" si="224"/>
        <v>0.06</v>
      </c>
      <c r="U520" s="74">
        <f t="shared" si="228"/>
        <v>15</v>
      </c>
      <c r="V520" s="74">
        <v>252</v>
      </c>
      <c r="W520" s="70">
        <f t="shared" si="215"/>
        <v>1.0034744090000001</v>
      </c>
      <c r="X520" s="66">
        <f t="shared" si="216"/>
        <v>341.48700696999998</v>
      </c>
      <c r="Y520" s="66">
        <v>0</v>
      </c>
      <c r="Z520" s="67">
        <f t="shared" si="217"/>
        <v>0</v>
      </c>
      <c r="AA520" s="68" t="str">
        <f t="shared" si="225"/>
        <v>A+INCORP J=</v>
      </c>
      <c r="AB520" s="11">
        <f t="shared" si="226"/>
        <v>43185</v>
      </c>
      <c r="AC520" s="3"/>
      <c r="AD520" s="1"/>
      <c r="GG520" s="1"/>
      <c r="GH520" s="5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5"/>
      <c r="HA520" s="5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40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7"/>
      <c r="JP520" s="1"/>
      <c r="JQ520" s="1"/>
      <c r="JR520" s="1"/>
      <c r="JS520" s="1"/>
      <c r="JT520" s="1"/>
      <c r="JU520" s="1"/>
      <c r="JV520" s="1"/>
      <c r="JW520" s="1"/>
      <c r="JX520" s="1"/>
      <c r="JY520" s="3"/>
      <c r="JZ520" s="1"/>
      <c r="KA520" s="1"/>
      <c r="KB520" s="1"/>
      <c r="KC520" s="1"/>
      <c r="KD520" s="1"/>
      <c r="KE520" s="1"/>
    </row>
    <row r="521" spans="1:291" x14ac:dyDescent="0.2">
      <c r="A521" s="196">
        <f t="shared" si="218"/>
        <v>43179</v>
      </c>
      <c r="B521" s="66">
        <f t="shared" si="209"/>
        <v>98666.415062460001</v>
      </c>
      <c r="C521" s="66">
        <f t="shared" si="232"/>
        <v>98051.105009859995</v>
      </c>
      <c r="D521" s="77">
        <f t="shared" si="219"/>
        <v>4930.72</v>
      </c>
      <c r="E521" s="67">
        <f>VLOOKUP(A520,[1]Plan1!$DQ$117:$DS$314,3)</f>
        <v>4946.5</v>
      </c>
      <c r="F521" s="11">
        <f t="shared" si="220"/>
        <v>43158</v>
      </c>
      <c r="G521" s="73">
        <f t="shared" si="210"/>
        <v>3.2003439659926691E-3</v>
      </c>
      <c r="H521" s="11">
        <f t="shared" si="221"/>
        <v>43185</v>
      </c>
      <c r="I521" s="11">
        <f t="shared" si="211"/>
        <v>43185</v>
      </c>
      <c r="J521" s="1">
        <f t="shared" si="222"/>
        <v>20</v>
      </c>
      <c r="K521" s="1">
        <f t="shared" si="223"/>
        <v>16</v>
      </c>
      <c r="L521" s="66">
        <f t="shared" si="212"/>
        <v>1.0025594499999999</v>
      </c>
      <c r="M521" s="70">
        <f t="shared" si="233"/>
        <v>1.00290046</v>
      </c>
      <c r="N521" s="70">
        <f t="shared" si="227"/>
        <v>1.0401199113079995</v>
      </c>
      <c r="O521" s="66">
        <f t="shared" si="229"/>
        <v>1.0427820400000001</v>
      </c>
      <c r="P521" s="66">
        <f t="shared" si="213"/>
        <v>98302.061910570003</v>
      </c>
      <c r="Q521" s="74">
        <f t="shared" si="214"/>
        <v>0</v>
      </c>
      <c r="R521" s="75">
        <f t="shared" si="230"/>
        <v>0</v>
      </c>
      <c r="S521" s="66">
        <f t="shared" si="231"/>
        <v>0</v>
      </c>
      <c r="T521" s="10">
        <f t="shared" si="224"/>
        <v>0.06</v>
      </c>
      <c r="U521" s="74">
        <f t="shared" si="228"/>
        <v>16</v>
      </c>
      <c r="V521" s="74">
        <v>252</v>
      </c>
      <c r="W521" s="70">
        <f t="shared" si="215"/>
        <v>1.003706465</v>
      </c>
      <c r="X521" s="66">
        <f t="shared" si="216"/>
        <v>364.35315188999999</v>
      </c>
      <c r="Y521" s="66">
        <v>0</v>
      </c>
      <c r="Z521" s="67">
        <f t="shared" si="217"/>
        <v>0</v>
      </c>
      <c r="AA521" s="68" t="str">
        <f t="shared" si="225"/>
        <v>A+INCORP J=</v>
      </c>
      <c r="AB521" s="11">
        <f t="shared" si="226"/>
        <v>43185</v>
      </c>
      <c r="AC521" s="3"/>
      <c r="AD521" s="1"/>
      <c r="GG521" s="1"/>
      <c r="GH521" s="5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5"/>
      <c r="HA521" s="5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40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7"/>
      <c r="JP521" s="1"/>
      <c r="JQ521" s="1"/>
      <c r="JR521" s="1"/>
      <c r="JS521" s="1"/>
      <c r="JT521" s="1"/>
      <c r="JU521" s="1"/>
      <c r="JV521" s="1"/>
      <c r="JW521" s="1"/>
      <c r="JX521" s="1"/>
      <c r="JY521" s="3"/>
      <c r="JZ521" s="1"/>
      <c r="KA521" s="1"/>
      <c r="KB521" s="1"/>
      <c r="KC521" s="1"/>
      <c r="KD521" s="1"/>
      <c r="KE521" s="1"/>
    </row>
    <row r="522" spans="1:291" ht="13.5" thickBot="1" x14ac:dyDescent="0.25">
      <c r="A522" s="196">
        <f t="shared" si="218"/>
        <v>43180</v>
      </c>
      <c r="B522" s="66">
        <f t="shared" ref="B522:B527" si="234">(P522+X522)</f>
        <v>98705.000623</v>
      </c>
      <c r="C522" s="66">
        <f t="shared" si="232"/>
        <v>98051.105009859995</v>
      </c>
      <c r="D522" s="77">
        <f t="shared" si="219"/>
        <v>4930.72</v>
      </c>
      <c r="E522" s="67">
        <f>VLOOKUP(A521,[1]Plan1!$DQ$117:$DS$314,3)</f>
        <v>4946.5</v>
      </c>
      <c r="F522" s="11">
        <f t="shared" si="220"/>
        <v>43158</v>
      </c>
      <c r="G522" s="73">
        <f t="shared" ref="G522:G585" si="235">(E522/D522)-1</f>
        <v>3.2003439659926691E-3</v>
      </c>
      <c r="H522" s="11">
        <f t="shared" si="221"/>
        <v>43185</v>
      </c>
      <c r="I522" s="11">
        <f t="shared" ref="I522:I585" si="236">IF(A522&gt;I521,H522,I521)</f>
        <v>43185</v>
      </c>
      <c r="J522" s="1">
        <f t="shared" si="222"/>
        <v>20</v>
      </c>
      <c r="K522" s="1">
        <f t="shared" si="223"/>
        <v>17</v>
      </c>
      <c r="L522" s="66">
        <f t="shared" ref="L522:L585" si="237">TRUNC((E522/D522)^TRUNC((K522/J522),9),8)</f>
        <v>1.00271964</v>
      </c>
      <c r="M522" s="70">
        <f t="shared" si="233"/>
        <v>1.00290046</v>
      </c>
      <c r="N522" s="70">
        <f t="shared" si="227"/>
        <v>1.0401199113079995</v>
      </c>
      <c r="O522" s="66">
        <f t="shared" si="229"/>
        <v>1.04294866</v>
      </c>
      <c r="P522" s="66">
        <f t="shared" ref="P522:P585" si="238">TRUNC(C522*L522,8)</f>
        <v>98317.768717080005</v>
      </c>
      <c r="Q522" s="74">
        <f t="shared" ref="Q522:Q585" si="239">IF(VLOOKUP(A522,AE$10:AM$114,9)=VLOOKUP(A521,AE$10:AM$114,9),0,VLOOKUP(A522,AE$10:AM$114,9))</f>
        <v>0</v>
      </c>
      <c r="R522" s="75">
        <f t="shared" si="230"/>
        <v>0</v>
      </c>
      <c r="S522" s="66">
        <f t="shared" si="231"/>
        <v>0</v>
      </c>
      <c r="T522" s="10">
        <f t="shared" si="224"/>
        <v>0.06</v>
      </c>
      <c r="U522" s="74">
        <f t="shared" si="228"/>
        <v>17</v>
      </c>
      <c r="V522" s="74">
        <v>252</v>
      </c>
      <c r="W522" s="70">
        <f t="shared" ref="W522:W585" si="240">ROUND((1+T522)^TRUNC((U522/V522),9),9)</f>
        <v>1.0039385750000001</v>
      </c>
      <c r="X522" s="66">
        <f t="shared" ref="X522:X585" si="241">TRUNC((P522*(W522-1)),8)</f>
        <v>387.23190591999997</v>
      </c>
      <c r="Y522" s="66">
        <v>0</v>
      </c>
      <c r="Z522" s="67">
        <f t="shared" ref="Z522:Z585" si="242">IF(S522&gt;0,S522+X522,0)</f>
        <v>0</v>
      </c>
      <c r="AA522" s="68" t="str">
        <f t="shared" si="225"/>
        <v>A+INCORP J=</v>
      </c>
      <c r="AB522" s="11">
        <f t="shared" si="226"/>
        <v>43185</v>
      </c>
      <c r="AC522" s="3"/>
      <c r="AD522" s="1"/>
      <c r="GG522" s="1"/>
      <c r="GH522" s="5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5"/>
      <c r="HA522" s="5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40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7"/>
      <c r="JP522" s="1"/>
      <c r="JQ522" s="1"/>
      <c r="JR522" s="1"/>
      <c r="JS522" s="1"/>
      <c r="JT522" s="1"/>
      <c r="JU522" s="1"/>
      <c r="JV522" s="1"/>
      <c r="JW522" s="1"/>
      <c r="JX522" s="1"/>
      <c r="JY522" s="3"/>
      <c r="JZ522" s="1"/>
      <c r="KA522" s="1"/>
      <c r="KB522" s="1"/>
      <c r="KC522" s="1"/>
      <c r="KD522" s="1"/>
      <c r="KE522" s="1"/>
    </row>
    <row r="523" spans="1:291" x14ac:dyDescent="0.2">
      <c r="A523" s="196">
        <f t="shared" ref="A523:A586" si="243">(A522+1)</f>
        <v>43181</v>
      </c>
      <c r="B523" s="66">
        <f t="shared" si="234"/>
        <v>98743.599671229997</v>
      </c>
      <c r="C523" s="66">
        <f t="shared" si="232"/>
        <v>98051.105009859995</v>
      </c>
      <c r="D523" s="77">
        <f t="shared" ref="D523:D586" si="244">IF(E523=E522,D522,E522)</f>
        <v>4930.72</v>
      </c>
      <c r="E523" s="67">
        <f>VLOOKUP(A522,[1]Plan1!$DQ$117:$DS$314,3)</f>
        <v>4946.5</v>
      </c>
      <c r="F523" s="11">
        <f t="shared" ref="F523:F586" si="245">IF(D523=D522,F522,A523)</f>
        <v>43158</v>
      </c>
      <c r="G523" s="73">
        <f t="shared" si="235"/>
        <v>3.2003439659926691E-3</v>
      </c>
      <c r="H523" s="11">
        <f t="shared" ref="H523:H586" si="246">IF(DAY(A523)=25,VLOOKUP(A523,AJ$118:AP$450,4),H522)</f>
        <v>43185</v>
      </c>
      <c r="I523" s="11">
        <f t="shared" si="236"/>
        <v>43185</v>
      </c>
      <c r="J523" s="1">
        <f t="shared" ref="J523:J586" si="247">IF(I523=I522,J522,NETWORKDAYS(I522,I523,$AE$118:$AE$502)-1)</f>
        <v>20</v>
      </c>
      <c r="K523" s="1">
        <f t="shared" ref="K523:K586" si="248">(J523-(NETWORKDAYS(A523,I523,AE$118:AE$502)-1))</f>
        <v>18</v>
      </c>
      <c r="L523" s="66">
        <f t="shared" si="237"/>
        <v>1.0028798400000001</v>
      </c>
      <c r="M523" s="70">
        <f t="shared" si="233"/>
        <v>1.00290046</v>
      </c>
      <c r="N523" s="70">
        <f t="shared" si="227"/>
        <v>1.0401199113079995</v>
      </c>
      <c r="O523" s="66">
        <f t="shared" si="229"/>
        <v>1.04311529</v>
      </c>
      <c r="P523" s="66">
        <f t="shared" si="238"/>
        <v>98333.476504110004</v>
      </c>
      <c r="Q523" s="74">
        <f t="shared" si="239"/>
        <v>0</v>
      </c>
      <c r="R523" s="75">
        <f t="shared" si="230"/>
        <v>0</v>
      </c>
      <c r="S523" s="66">
        <f t="shared" si="231"/>
        <v>0</v>
      </c>
      <c r="T523" s="10">
        <f t="shared" ref="T523:T586" si="249">IF(Q522&gt;0,VLOOKUP(A522,$AE$11:$AH$20,4),T522)</f>
        <v>0.06</v>
      </c>
      <c r="U523" s="74">
        <f t="shared" si="228"/>
        <v>18</v>
      </c>
      <c r="V523" s="74">
        <v>252</v>
      </c>
      <c r="W523" s="70">
        <f t="shared" si="240"/>
        <v>1.004170738</v>
      </c>
      <c r="X523" s="66">
        <f t="shared" si="241"/>
        <v>410.12316712000001</v>
      </c>
      <c r="Y523" s="66">
        <v>0</v>
      </c>
      <c r="Z523" s="67">
        <f t="shared" si="242"/>
        <v>0</v>
      </c>
      <c r="AA523" s="68" t="str">
        <f t="shared" ref="AA523:AA586" si="250">IF($Q522&gt;0,VLOOKUP($A522,$AE$10:$AO$114,($AN$7)+1),AA522)</f>
        <v>A+INCORP J=</v>
      </c>
      <c r="AB523" s="11">
        <f t="shared" ref="AB523:AB586" si="251">IF($Q522&gt;0,VLOOKUP($A522,$AE$10:$AO$114,($AO$7)+1),AB522)</f>
        <v>43185</v>
      </c>
      <c r="AC523" s="3"/>
      <c r="AD523" s="232" t="s">
        <v>154</v>
      </c>
      <c r="AE523" s="232" t="s">
        <v>154</v>
      </c>
      <c r="AH523" s="233"/>
      <c r="AJ523" s="238" t="s">
        <v>155</v>
      </c>
      <c r="GG523" s="1"/>
      <c r="GH523" s="5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5"/>
      <c r="HA523" s="5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40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7"/>
      <c r="JP523" s="1"/>
      <c r="JQ523" s="1"/>
      <c r="JR523" s="1"/>
      <c r="JS523" s="1"/>
      <c r="JT523" s="1"/>
      <c r="JU523" s="1"/>
      <c r="JV523" s="1"/>
      <c r="JW523" s="1"/>
      <c r="JX523" s="1"/>
      <c r="JY523" s="3"/>
      <c r="JZ523" s="1"/>
      <c r="KA523" s="1"/>
      <c r="KB523" s="1"/>
      <c r="KC523" s="1"/>
      <c r="KD523" s="1"/>
      <c r="KE523" s="1"/>
    </row>
    <row r="524" spans="1:291" ht="13.5" thickBot="1" x14ac:dyDescent="0.25">
      <c r="A524" s="196">
        <f t="shared" si="243"/>
        <v>43182</v>
      </c>
      <c r="B524" s="66">
        <f t="shared" si="234"/>
        <v>98782.215263149992</v>
      </c>
      <c r="C524" s="66">
        <f t="shared" si="232"/>
        <v>98051.105009859995</v>
      </c>
      <c r="D524" s="77">
        <f t="shared" si="244"/>
        <v>4930.72</v>
      </c>
      <c r="E524" s="67">
        <f>VLOOKUP(A523,[1]Plan1!$DQ$117:$DS$314,3)</f>
        <v>4946.5</v>
      </c>
      <c r="F524" s="11">
        <f t="shared" si="245"/>
        <v>43158</v>
      </c>
      <c r="G524" s="73">
        <f t="shared" si="235"/>
        <v>3.2003439659926691E-3</v>
      </c>
      <c r="H524" s="11">
        <f t="shared" si="246"/>
        <v>43185</v>
      </c>
      <c r="I524" s="11">
        <f t="shared" si="236"/>
        <v>43185</v>
      </c>
      <c r="J524" s="1">
        <f t="shared" si="247"/>
        <v>20</v>
      </c>
      <c r="K524" s="1">
        <f t="shared" si="248"/>
        <v>19</v>
      </c>
      <c r="L524" s="66">
        <f t="shared" si="237"/>
        <v>1.0030400799999999</v>
      </c>
      <c r="M524" s="70">
        <f t="shared" si="233"/>
        <v>1.00290046</v>
      </c>
      <c r="N524" s="70">
        <f t="shared" si="227"/>
        <v>1.0401199113079995</v>
      </c>
      <c r="O524" s="66">
        <f t="shared" si="229"/>
        <v>1.0432819499999999</v>
      </c>
      <c r="P524" s="66">
        <f t="shared" si="238"/>
        <v>98349.188213169997</v>
      </c>
      <c r="Q524" s="74">
        <f t="shared" si="239"/>
        <v>0</v>
      </c>
      <c r="R524" s="75">
        <f t="shared" si="230"/>
        <v>0</v>
      </c>
      <c r="S524" s="66">
        <f t="shared" si="231"/>
        <v>0</v>
      </c>
      <c r="T524" s="10">
        <f t="shared" si="249"/>
        <v>0.06</v>
      </c>
      <c r="U524" s="74">
        <f t="shared" si="228"/>
        <v>19</v>
      </c>
      <c r="V524" s="74">
        <v>252</v>
      </c>
      <c r="W524" s="70">
        <f t="shared" si="240"/>
        <v>1.004402955</v>
      </c>
      <c r="X524" s="66">
        <f t="shared" si="241"/>
        <v>433.02704998000002</v>
      </c>
      <c r="Y524" s="66">
        <v>0</v>
      </c>
      <c r="Z524" s="67">
        <f t="shared" si="242"/>
        <v>0</v>
      </c>
      <c r="AA524" s="68" t="str">
        <f t="shared" si="250"/>
        <v>A+INCORP J=</v>
      </c>
      <c r="AB524" s="11">
        <f t="shared" si="251"/>
        <v>43185</v>
      </c>
      <c r="AC524" s="3"/>
      <c r="AD524" s="235">
        <v>0.02</v>
      </c>
      <c r="AE524" s="235">
        <v>0.01</v>
      </c>
      <c r="AH524" s="232" t="s">
        <v>153</v>
      </c>
      <c r="AJ524" s="237" t="s">
        <v>156</v>
      </c>
      <c r="GG524" s="1"/>
      <c r="GH524" s="5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5"/>
      <c r="HA524" s="5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40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7"/>
      <c r="JP524" s="1"/>
      <c r="JQ524" s="1"/>
      <c r="JR524" s="1"/>
      <c r="JS524" s="1"/>
      <c r="JT524" s="1"/>
      <c r="JU524" s="1"/>
      <c r="JV524" s="1"/>
      <c r="JW524" s="1"/>
      <c r="JX524" s="1"/>
      <c r="JY524" s="3"/>
      <c r="JZ524" s="1"/>
      <c r="KA524" s="1"/>
      <c r="KB524" s="1"/>
      <c r="KC524" s="1"/>
      <c r="KD524" s="1"/>
      <c r="KE524" s="1"/>
    </row>
    <row r="525" spans="1:291" x14ac:dyDescent="0.2">
      <c r="A525" s="196">
        <f t="shared" si="243"/>
        <v>43183</v>
      </c>
      <c r="B525" s="66">
        <f t="shared" si="234"/>
        <v>98820.845433950002</v>
      </c>
      <c r="C525" s="66">
        <f t="shared" si="232"/>
        <v>98051.105009859995</v>
      </c>
      <c r="D525" s="77">
        <f t="shared" si="244"/>
        <v>4930.72</v>
      </c>
      <c r="E525" s="67">
        <f>VLOOKUP(A524,[1]Plan1!$DQ$117:$DS$314,3)</f>
        <v>4946.5</v>
      </c>
      <c r="F525" s="11">
        <f t="shared" si="245"/>
        <v>43158</v>
      </c>
      <c r="G525" s="73">
        <f t="shared" si="235"/>
        <v>3.2003439659926691E-3</v>
      </c>
      <c r="H525" s="11">
        <f t="shared" si="246"/>
        <v>43185</v>
      </c>
      <c r="I525" s="11">
        <f t="shared" si="236"/>
        <v>43185</v>
      </c>
      <c r="J525" s="1">
        <f t="shared" si="247"/>
        <v>20</v>
      </c>
      <c r="K525" s="1">
        <f t="shared" si="248"/>
        <v>20</v>
      </c>
      <c r="L525" s="66">
        <f t="shared" si="237"/>
        <v>1.00320034</v>
      </c>
      <c r="M525" s="70">
        <f t="shared" si="233"/>
        <v>1.00290046</v>
      </c>
      <c r="N525" s="70">
        <f t="shared" si="227"/>
        <v>1.0401199113079995</v>
      </c>
      <c r="O525" s="66">
        <f t="shared" si="229"/>
        <v>1.04344864</v>
      </c>
      <c r="P525" s="66">
        <f t="shared" si="238"/>
        <v>98364.901883259998</v>
      </c>
      <c r="Q525" s="74">
        <f t="shared" si="239"/>
        <v>0</v>
      </c>
      <c r="R525" s="75">
        <f t="shared" si="230"/>
        <v>0</v>
      </c>
      <c r="S525" s="66">
        <f t="shared" si="231"/>
        <v>0</v>
      </c>
      <c r="T525" s="10">
        <f t="shared" si="249"/>
        <v>0.06</v>
      </c>
      <c r="U525" s="74">
        <f t="shared" si="228"/>
        <v>20</v>
      </c>
      <c r="V525" s="74">
        <v>252</v>
      </c>
      <c r="W525" s="70">
        <f t="shared" si="240"/>
        <v>1.004635226</v>
      </c>
      <c r="X525" s="66">
        <f t="shared" si="241"/>
        <v>455.94355069</v>
      </c>
      <c r="Y525" s="66">
        <v>0</v>
      </c>
      <c r="Z525" s="67">
        <f t="shared" si="242"/>
        <v>0</v>
      </c>
      <c r="AA525" s="68" t="str">
        <f t="shared" si="250"/>
        <v>A+INCORP J=</v>
      </c>
      <c r="AB525" s="11">
        <f t="shared" si="251"/>
        <v>43185</v>
      </c>
      <c r="AC525" s="224">
        <v>43185</v>
      </c>
      <c r="AD525" s="224">
        <v>43185</v>
      </c>
      <c r="AE525" s="224">
        <v>43185</v>
      </c>
      <c r="AF525" s="234">
        <f>$O$527</f>
        <v>1.04344864</v>
      </c>
      <c r="AG525" s="224">
        <v>43185</v>
      </c>
      <c r="AH525" s="224">
        <v>43185</v>
      </c>
      <c r="AI525" s="224">
        <v>43185</v>
      </c>
      <c r="AJ525" s="224">
        <v>43185</v>
      </c>
      <c r="GG525" s="1"/>
      <c r="GH525" s="5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5"/>
      <c r="HA525" s="5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40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7"/>
      <c r="JP525" s="1"/>
      <c r="JQ525" s="1"/>
      <c r="JR525" s="1"/>
      <c r="JS525" s="1"/>
      <c r="JT525" s="1"/>
      <c r="JU525" s="1"/>
      <c r="JV525" s="1"/>
      <c r="JW525" s="1"/>
      <c r="JX525" s="1"/>
      <c r="JY525" s="3"/>
      <c r="JZ525" s="1"/>
      <c r="KA525" s="1"/>
      <c r="KB525" s="1"/>
      <c r="KC525" s="1"/>
      <c r="KD525" s="1"/>
      <c r="KE525" s="1"/>
    </row>
    <row r="526" spans="1:291" x14ac:dyDescent="0.2">
      <c r="A526" s="196">
        <f t="shared" si="243"/>
        <v>43184</v>
      </c>
      <c r="B526" s="66">
        <f t="shared" si="234"/>
        <v>98820.845433950002</v>
      </c>
      <c r="C526" s="66">
        <f t="shared" si="232"/>
        <v>98051.105009859995</v>
      </c>
      <c r="D526" s="77">
        <f t="shared" si="244"/>
        <v>4930.72</v>
      </c>
      <c r="E526" s="67">
        <f>VLOOKUP(A525,[1]Plan1!$DQ$117:$DS$314,3)</f>
        <v>4946.5</v>
      </c>
      <c r="F526" s="11">
        <f t="shared" si="245"/>
        <v>43158</v>
      </c>
      <c r="G526" s="73">
        <f t="shared" si="235"/>
        <v>3.2003439659926691E-3</v>
      </c>
      <c r="H526" s="11">
        <f t="shared" si="246"/>
        <v>43215</v>
      </c>
      <c r="I526" s="11">
        <f t="shared" si="236"/>
        <v>43185</v>
      </c>
      <c r="J526" s="1">
        <f t="shared" si="247"/>
        <v>20</v>
      </c>
      <c r="K526" s="1">
        <f t="shared" si="248"/>
        <v>20</v>
      </c>
      <c r="L526" s="66">
        <f t="shared" si="237"/>
        <v>1.00320034</v>
      </c>
      <c r="M526" s="70">
        <f t="shared" si="233"/>
        <v>1.00290046</v>
      </c>
      <c r="N526" s="70">
        <f t="shared" si="227"/>
        <v>1.0401199113079995</v>
      </c>
      <c r="O526" s="66">
        <f t="shared" si="229"/>
        <v>1.04344864</v>
      </c>
      <c r="P526" s="66">
        <f t="shared" si="238"/>
        <v>98364.901883259998</v>
      </c>
      <c r="Q526" s="74">
        <f t="shared" si="239"/>
        <v>0</v>
      </c>
      <c r="R526" s="75">
        <f t="shared" si="230"/>
        <v>0</v>
      </c>
      <c r="S526" s="66">
        <f t="shared" si="231"/>
        <v>0</v>
      </c>
      <c r="T526" s="10">
        <f t="shared" si="249"/>
        <v>0.06</v>
      </c>
      <c r="U526" s="74">
        <f t="shared" si="228"/>
        <v>20</v>
      </c>
      <c r="V526" s="74">
        <v>252</v>
      </c>
      <c r="W526" s="70">
        <f t="shared" si="240"/>
        <v>1.004635226</v>
      </c>
      <c r="X526" s="66">
        <f t="shared" si="241"/>
        <v>455.94355069</v>
      </c>
      <c r="Y526" s="66">
        <v>0</v>
      </c>
      <c r="Z526" s="67">
        <f t="shared" si="242"/>
        <v>0</v>
      </c>
      <c r="AA526" s="68" t="str">
        <f t="shared" si="250"/>
        <v>A+INCORP J=</v>
      </c>
      <c r="AB526" s="11">
        <f t="shared" si="251"/>
        <v>43185</v>
      </c>
      <c r="AC526" s="225" t="s">
        <v>146</v>
      </c>
      <c r="AD526" s="225" t="s">
        <v>147</v>
      </c>
      <c r="AE526" s="226" t="s">
        <v>148</v>
      </c>
      <c r="AF526" s="225" t="s">
        <v>149</v>
      </c>
      <c r="AG526" s="225" t="s">
        <v>27</v>
      </c>
      <c r="AH526" s="225" t="s">
        <v>150</v>
      </c>
      <c r="AI526" s="225" t="s">
        <v>151</v>
      </c>
      <c r="AJ526" s="229" t="s">
        <v>152</v>
      </c>
      <c r="GG526" s="1"/>
      <c r="GH526" s="5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5"/>
      <c r="HA526" s="5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40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7"/>
      <c r="JP526" s="1"/>
      <c r="JQ526" s="1"/>
      <c r="JR526" s="1"/>
      <c r="JS526" s="1"/>
      <c r="JT526" s="1"/>
      <c r="JU526" s="1"/>
      <c r="JV526" s="1"/>
      <c r="JW526" s="1"/>
      <c r="JX526" s="1"/>
      <c r="JY526" s="3"/>
      <c r="JZ526" s="1"/>
      <c r="KA526" s="1"/>
      <c r="KB526" s="1"/>
      <c r="KC526" s="1"/>
      <c r="KD526" s="1"/>
      <c r="KE526" s="1"/>
    </row>
    <row r="527" spans="1:291" x14ac:dyDescent="0.2">
      <c r="A527" s="196">
        <f t="shared" si="243"/>
        <v>43185</v>
      </c>
      <c r="B527" s="66">
        <f t="shared" si="234"/>
        <v>98820.845433950002</v>
      </c>
      <c r="C527" s="66">
        <f t="shared" si="232"/>
        <v>98051.105009859995</v>
      </c>
      <c r="D527" s="77">
        <f t="shared" si="244"/>
        <v>4930.72</v>
      </c>
      <c r="E527" s="67">
        <f>VLOOKUP(A526,[1]Plan1!$DQ$117:$DS$314,3)</f>
        <v>4946.5</v>
      </c>
      <c r="F527" s="11">
        <f t="shared" si="245"/>
        <v>43158</v>
      </c>
      <c r="G527" s="73">
        <f t="shared" si="235"/>
        <v>3.2003439659926691E-3</v>
      </c>
      <c r="H527" s="11">
        <f t="shared" si="246"/>
        <v>43215</v>
      </c>
      <c r="I527" s="11">
        <f t="shared" si="236"/>
        <v>43185</v>
      </c>
      <c r="J527" s="1">
        <f t="shared" si="247"/>
        <v>20</v>
      </c>
      <c r="K527" s="1">
        <f t="shared" si="248"/>
        <v>20</v>
      </c>
      <c r="L527" s="66">
        <f t="shared" si="237"/>
        <v>1.00320034</v>
      </c>
      <c r="M527" s="70">
        <f t="shared" si="233"/>
        <v>1.00290046</v>
      </c>
      <c r="N527" s="70">
        <f t="shared" si="227"/>
        <v>1.0401199113079995</v>
      </c>
      <c r="O527" s="66">
        <f t="shared" si="229"/>
        <v>1.04344864</v>
      </c>
      <c r="P527" s="66">
        <f t="shared" si="238"/>
        <v>98364.901883259998</v>
      </c>
      <c r="Q527" s="74">
        <f t="shared" si="239"/>
        <v>17</v>
      </c>
      <c r="R527" s="75">
        <f t="shared" si="230"/>
        <v>3.1750891534439475E-2</v>
      </c>
      <c r="S527" s="66">
        <f t="shared" si="231"/>
        <v>3113.21</v>
      </c>
      <c r="T527" s="10">
        <f t="shared" si="249"/>
        <v>0.06</v>
      </c>
      <c r="U527" s="74">
        <f t="shared" si="228"/>
        <v>20</v>
      </c>
      <c r="V527" s="74">
        <v>252</v>
      </c>
      <c r="W527" s="70">
        <f t="shared" si="240"/>
        <v>1.004635226</v>
      </c>
      <c r="X527" s="66">
        <f t="shared" si="241"/>
        <v>455.94355069</v>
      </c>
      <c r="Y527" s="66">
        <v>0</v>
      </c>
      <c r="Z527" s="67">
        <f t="shared" si="242"/>
        <v>3569.15355069</v>
      </c>
      <c r="AA527" s="68" t="str">
        <f t="shared" si="250"/>
        <v>A+INCORP J=</v>
      </c>
      <c r="AB527" s="11">
        <f t="shared" si="251"/>
        <v>43185</v>
      </c>
      <c r="AC527" s="227">
        <f>($S527)</f>
        <v>3113.21</v>
      </c>
      <c r="AD527" s="227">
        <v>0</v>
      </c>
      <c r="AE527" s="227">
        <f t="shared" ref="AE527:AE533" si="252">((A527-AE$525)/30)*0.01*AC527</f>
        <v>0</v>
      </c>
      <c r="AF527" s="228">
        <f>($O527/AF$525)</f>
        <v>1</v>
      </c>
      <c r="AG527" s="230">
        <f>NETWORKDAYS(AG$525,$A527,$AE$118:$AE$502)-1</f>
        <v>0</v>
      </c>
      <c r="AH527" s="231">
        <f>ROUND((1+0.06)^TRUNC((AG527/252),9),9)</f>
        <v>1</v>
      </c>
      <c r="AI527" s="227">
        <f>TRUNC(AC527*(AF527*AH527),8)</f>
        <v>3113.21</v>
      </c>
      <c r="AJ527" s="227">
        <f>IF($AJ$524="SIM",0,AD527+AE527+AI527)</f>
        <v>3113.21</v>
      </c>
      <c r="GG527" s="1"/>
      <c r="GH527" s="5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5"/>
      <c r="HA527" s="5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40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7"/>
      <c r="JP527" s="1"/>
      <c r="JQ527" s="1"/>
      <c r="JR527" s="1"/>
      <c r="JS527" s="1"/>
      <c r="JT527" s="1"/>
      <c r="JU527" s="1"/>
      <c r="JV527" s="1"/>
      <c r="JW527" s="1"/>
      <c r="JX527" s="1"/>
      <c r="JY527" s="3"/>
      <c r="JZ527" s="1"/>
      <c r="KA527" s="1"/>
      <c r="KB527" s="1"/>
      <c r="KC527" s="1"/>
      <c r="KD527" s="1"/>
      <c r="KE527" s="1"/>
    </row>
    <row r="528" spans="1:291" x14ac:dyDescent="0.2">
      <c r="A528" s="196">
        <f t="shared" si="243"/>
        <v>43186</v>
      </c>
      <c r="B528" s="236">
        <f>(P528+X528+AJ528)</f>
        <v>98911.232473306663</v>
      </c>
      <c r="C528" s="66">
        <f t="shared" si="232"/>
        <v>95707.635433949996</v>
      </c>
      <c r="D528" s="77">
        <f t="shared" si="244"/>
        <v>4946.5</v>
      </c>
      <c r="E528" s="67">
        <f>VLOOKUP(A527,[1]Plan1!$DQ$117:$DS$314,3)</f>
        <v>4950.95</v>
      </c>
      <c r="F528" s="11">
        <f t="shared" si="245"/>
        <v>43186</v>
      </c>
      <c r="G528" s="73">
        <f t="shared" si="235"/>
        <v>8.9962599818038669E-4</v>
      </c>
      <c r="H528" s="11">
        <f t="shared" si="246"/>
        <v>43215</v>
      </c>
      <c r="I528" s="11">
        <f t="shared" si="236"/>
        <v>43215</v>
      </c>
      <c r="J528" s="1">
        <f t="shared" si="247"/>
        <v>21</v>
      </c>
      <c r="K528" s="1">
        <f t="shared" si="248"/>
        <v>1</v>
      </c>
      <c r="L528" s="66">
        <f t="shared" si="237"/>
        <v>1.00004282</v>
      </c>
      <c r="M528" s="70">
        <f t="shared" si="233"/>
        <v>1.00320034</v>
      </c>
      <c r="N528" s="70">
        <f t="shared" si="227"/>
        <v>1.043448648664955</v>
      </c>
      <c r="O528" s="66">
        <f t="shared" si="229"/>
        <v>1.0434933200000001</v>
      </c>
      <c r="P528" s="66">
        <f t="shared" si="238"/>
        <v>95711.733634889999</v>
      </c>
      <c r="Q528" s="74">
        <f t="shared" si="239"/>
        <v>0</v>
      </c>
      <c r="R528" s="75">
        <f t="shared" si="230"/>
        <v>0</v>
      </c>
      <c r="S528" s="66">
        <f t="shared" si="231"/>
        <v>0</v>
      </c>
      <c r="T528" s="10">
        <f t="shared" si="249"/>
        <v>0.06</v>
      </c>
      <c r="U528" s="74">
        <f t="shared" si="228"/>
        <v>1</v>
      </c>
      <c r="V528" s="74">
        <v>252</v>
      </c>
      <c r="W528" s="70">
        <f t="shared" si="240"/>
        <v>1.0002312529999999</v>
      </c>
      <c r="X528" s="66">
        <f t="shared" si="241"/>
        <v>22.13362553</v>
      </c>
      <c r="Y528" s="66">
        <v>0</v>
      </c>
      <c r="Z528" s="67">
        <f t="shared" si="242"/>
        <v>0</v>
      </c>
      <c r="AA528" s="68" t="str">
        <f t="shared" si="250"/>
        <v>A+INCORP J=</v>
      </c>
      <c r="AB528" s="11">
        <f t="shared" si="251"/>
        <v>43215</v>
      </c>
      <c r="AC528" s="227">
        <f t="shared" ref="AC528:AC591" si="253">AC527</f>
        <v>3113.21</v>
      </c>
      <c r="AD528" s="227">
        <f>0.02*AC528</f>
        <v>62.264200000000002</v>
      </c>
      <c r="AE528" s="227">
        <f>((A528-AE$525)/30)*0.01*AC528</f>
        <v>1.0377366666666668</v>
      </c>
      <c r="AF528" s="228">
        <f>($O528/AF$525)</f>
        <v>1.0000428195488376</v>
      </c>
      <c r="AG528" s="230">
        <f>NETWORKDAYS(AG$525,$A528,$AE$118:$AE$502)-1</f>
        <v>1</v>
      </c>
      <c r="AH528" s="231">
        <f>ROUND((1+0.06)^TRUNC((AG528/252),9),9)</f>
        <v>1.0002312529999999</v>
      </c>
      <c r="AI528" s="227">
        <f>TRUNC(AC528*(AF528*AH528),8)</f>
        <v>3114.0632762199998</v>
      </c>
      <c r="AJ528" s="227">
        <f t="shared" ref="AJ528:AJ591" si="254">IF($AJ$524="SIM",0,AD528+AE528+AI528)</f>
        <v>3177.3652128866665</v>
      </c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5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5"/>
      <c r="HA528" s="5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40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7"/>
      <c r="JP528" s="1"/>
      <c r="JQ528" s="1"/>
      <c r="JR528" s="1"/>
      <c r="JS528" s="1"/>
      <c r="JT528" s="1"/>
      <c r="JU528" s="1"/>
      <c r="JV528" s="1"/>
      <c r="JW528" s="1"/>
      <c r="JX528" s="1"/>
      <c r="JY528" s="3"/>
      <c r="JZ528" s="1"/>
      <c r="KA528" s="1"/>
      <c r="KB528" s="1"/>
      <c r="KC528" s="1"/>
      <c r="KD528" s="1"/>
      <c r="KE528" s="1"/>
    </row>
    <row r="529" spans="1:291" x14ac:dyDescent="0.2">
      <c r="A529" s="196">
        <f t="shared" si="243"/>
        <v>43187</v>
      </c>
      <c r="B529" s="236">
        <f t="shared" ref="B529:B557" si="255">(P529+X529+AJ529)</f>
        <v>98939.362507743339</v>
      </c>
      <c r="C529" s="66">
        <f t="shared" si="232"/>
        <v>95707.635433949996</v>
      </c>
      <c r="D529" s="77">
        <f t="shared" si="244"/>
        <v>4946.5</v>
      </c>
      <c r="E529" s="67">
        <f>VLOOKUP(A528,[1]Plan1!$DQ$117:$DS$314,3)</f>
        <v>4950.95</v>
      </c>
      <c r="F529" s="11">
        <f t="shared" si="245"/>
        <v>43186</v>
      </c>
      <c r="G529" s="73">
        <f t="shared" si="235"/>
        <v>8.9962599818038669E-4</v>
      </c>
      <c r="H529" s="11">
        <f t="shared" si="246"/>
        <v>43215</v>
      </c>
      <c r="I529" s="11">
        <f t="shared" si="236"/>
        <v>43215</v>
      </c>
      <c r="J529" s="1">
        <f t="shared" si="247"/>
        <v>21</v>
      </c>
      <c r="K529" s="1">
        <f t="shared" si="248"/>
        <v>2</v>
      </c>
      <c r="L529" s="66">
        <f t="shared" si="237"/>
        <v>1.00008564</v>
      </c>
      <c r="M529" s="70">
        <f t="shared" si="233"/>
        <v>1.00320034</v>
      </c>
      <c r="N529" s="70">
        <f t="shared" si="227"/>
        <v>1.043448648664955</v>
      </c>
      <c r="O529" s="66">
        <f t="shared" si="229"/>
        <v>1.0435380000000001</v>
      </c>
      <c r="P529" s="66">
        <f t="shared" si="238"/>
        <v>95715.831835839999</v>
      </c>
      <c r="Q529" s="74">
        <f t="shared" si="239"/>
        <v>0</v>
      </c>
      <c r="R529" s="75">
        <f t="shared" si="230"/>
        <v>0</v>
      </c>
      <c r="S529" s="66">
        <f t="shared" si="231"/>
        <v>0</v>
      </c>
      <c r="T529" s="10">
        <f t="shared" si="249"/>
        <v>0.06</v>
      </c>
      <c r="U529" s="74">
        <f t="shared" si="228"/>
        <v>2</v>
      </c>
      <c r="V529" s="74">
        <v>252</v>
      </c>
      <c r="W529" s="70">
        <f t="shared" si="240"/>
        <v>1.000462559</v>
      </c>
      <c r="X529" s="66">
        <f t="shared" si="241"/>
        <v>44.274219449999997</v>
      </c>
      <c r="Y529" s="66">
        <v>0</v>
      </c>
      <c r="Z529" s="67">
        <f t="shared" si="242"/>
        <v>0</v>
      </c>
      <c r="AA529" s="68" t="str">
        <f t="shared" si="250"/>
        <v>A+INCORP J=</v>
      </c>
      <c r="AB529" s="11">
        <f t="shared" si="251"/>
        <v>43215</v>
      </c>
      <c r="AC529" s="227">
        <f t="shared" si="253"/>
        <v>3113.21</v>
      </c>
      <c r="AD529" s="227">
        <f t="shared" ref="AD529:AD592" si="256">0.02*AC529</f>
        <v>62.264200000000002</v>
      </c>
      <c r="AE529" s="227">
        <f t="shared" si="252"/>
        <v>2.0754733333333335</v>
      </c>
      <c r="AF529" s="228">
        <f t="shared" ref="AF529:AF592" si="257">($O529/AF$525)</f>
        <v>1.0000856390976751</v>
      </c>
      <c r="AG529" s="230">
        <f t="shared" ref="AG529:AG592" si="258">NETWORKDAYS(AG$525,$A529,$AE$118:$AE$502)-1</f>
        <v>2</v>
      </c>
      <c r="AH529" s="231">
        <f>ROUND((1+0.06)^TRUNC((AG529/252),9),9)</f>
        <v>1.000462559</v>
      </c>
      <c r="AI529" s="227">
        <f>TRUNC(AC529*(AF529*AH529),8)</f>
        <v>3114.9167791199998</v>
      </c>
      <c r="AJ529" s="227">
        <f t="shared" si="254"/>
        <v>3179.2564524533332</v>
      </c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5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5"/>
      <c r="HA529" s="5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40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7"/>
      <c r="JP529" s="1"/>
      <c r="JQ529" s="1"/>
      <c r="JR529" s="1"/>
      <c r="JS529" s="1"/>
      <c r="JT529" s="1"/>
      <c r="JU529" s="1"/>
      <c r="JV529" s="1"/>
      <c r="JW529" s="1"/>
      <c r="JX529" s="1"/>
      <c r="JY529" s="3"/>
      <c r="JZ529" s="1"/>
      <c r="KA529" s="1"/>
      <c r="KB529" s="1"/>
      <c r="KC529" s="1"/>
      <c r="KD529" s="1"/>
      <c r="KE529" s="1"/>
    </row>
    <row r="530" spans="1:291" x14ac:dyDescent="0.2">
      <c r="A530" s="196">
        <f t="shared" si="243"/>
        <v>43188</v>
      </c>
      <c r="B530" s="236">
        <f t="shared" si="255"/>
        <v>98967.499767760004</v>
      </c>
      <c r="C530" s="66">
        <f t="shared" si="232"/>
        <v>95707.635433949996</v>
      </c>
      <c r="D530" s="77">
        <f t="shared" si="244"/>
        <v>4946.5</v>
      </c>
      <c r="E530" s="67">
        <f>VLOOKUP(A529,[1]Plan1!$DQ$117:$DS$314,3)</f>
        <v>4950.95</v>
      </c>
      <c r="F530" s="11">
        <f t="shared" si="245"/>
        <v>43186</v>
      </c>
      <c r="G530" s="73">
        <f t="shared" si="235"/>
        <v>8.9962599818038669E-4</v>
      </c>
      <c r="H530" s="11">
        <f t="shared" si="246"/>
        <v>43215</v>
      </c>
      <c r="I530" s="11">
        <f t="shared" si="236"/>
        <v>43215</v>
      </c>
      <c r="J530" s="1">
        <f t="shared" si="247"/>
        <v>21</v>
      </c>
      <c r="K530" s="1">
        <f t="shared" si="248"/>
        <v>3</v>
      </c>
      <c r="L530" s="66">
        <f t="shared" si="237"/>
        <v>1.00012846</v>
      </c>
      <c r="M530" s="70">
        <f t="shared" si="233"/>
        <v>1.00320034</v>
      </c>
      <c r="N530" s="70">
        <f t="shared" si="227"/>
        <v>1.043448648664955</v>
      </c>
      <c r="O530" s="66">
        <f t="shared" si="229"/>
        <v>1.04358269</v>
      </c>
      <c r="P530" s="66">
        <f t="shared" si="238"/>
        <v>95719.93003679</v>
      </c>
      <c r="Q530" s="74">
        <f t="shared" si="239"/>
        <v>0</v>
      </c>
      <c r="R530" s="75">
        <f t="shared" si="230"/>
        <v>0</v>
      </c>
      <c r="S530" s="66">
        <f t="shared" si="231"/>
        <v>0</v>
      </c>
      <c r="T530" s="10">
        <f t="shared" si="249"/>
        <v>0.06</v>
      </c>
      <c r="U530" s="74">
        <f t="shared" si="228"/>
        <v>3</v>
      </c>
      <c r="V530" s="74">
        <v>252</v>
      </c>
      <c r="W530" s="70">
        <f t="shared" si="240"/>
        <v>1.0006939180000001</v>
      </c>
      <c r="X530" s="66">
        <f t="shared" si="241"/>
        <v>66.421782410000006</v>
      </c>
      <c r="Y530" s="66">
        <v>0</v>
      </c>
      <c r="Z530" s="67">
        <f t="shared" si="242"/>
        <v>0</v>
      </c>
      <c r="AA530" s="68" t="str">
        <f t="shared" si="250"/>
        <v>A+INCORP J=</v>
      </c>
      <c r="AB530" s="11">
        <f t="shared" si="251"/>
        <v>43215</v>
      </c>
      <c r="AC530" s="227">
        <f t="shared" si="253"/>
        <v>3113.21</v>
      </c>
      <c r="AD530" s="227">
        <f t="shared" si="256"/>
        <v>62.264200000000002</v>
      </c>
      <c r="AE530" s="227">
        <f t="shared" si="252"/>
        <v>3.11321</v>
      </c>
      <c r="AF530" s="228">
        <f t="shared" si="257"/>
        <v>1.0001284682301181</v>
      </c>
      <c r="AG530" s="230">
        <f t="shared" si="258"/>
        <v>3</v>
      </c>
      <c r="AH530" s="231">
        <f t="shared" ref="AH530:AH556" si="259">ROUND((1+0.06)^TRUNC((AG530/252),9),9)</f>
        <v>1.0006939180000001</v>
      </c>
      <c r="AI530" s="227">
        <f t="shared" ref="AI530:AI556" si="260">TRUNC(AC530*(AF530*AH530),8)</f>
        <v>3115.7705385600002</v>
      </c>
      <c r="AJ530" s="227">
        <f t="shared" si="254"/>
        <v>3181.1479485600003</v>
      </c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5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5"/>
      <c r="HA530" s="5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40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7"/>
      <c r="JP530" s="1"/>
      <c r="JQ530" s="1"/>
      <c r="JR530" s="1"/>
      <c r="JS530" s="1"/>
      <c r="JT530" s="1"/>
      <c r="JU530" s="1"/>
      <c r="JV530" s="1"/>
      <c r="JW530" s="1"/>
      <c r="JX530" s="1"/>
      <c r="JY530" s="3"/>
      <c r="JZ530" s="1"/>
      <c r="KA530" s="1"/>
      <c r="KB530" s="1"/>
      <c r="KC530" s="1"/>
      <c r="KD530" s="1"/>
      <c r="KE530" s="1"/>
    </row>
    <row r="531" spans="1:291" x14ac:dyDescent="0.2">
      <c r="A531" s="196">
        <f t="shared" si="243"/>
        <v>43189</v>
      </c>
      <c r="B531" s="236">
        <f t="shared" si="255"/>
        <v>98994.924720306677</v>
      </c>
      <c r="C531" s="66">
        <f t="shared" si="232"/>
        <v>95707.635433949996</v>
      </c>
      <c r="D531" s="77">
        <f t="shared" si="244"/>
        <v>4946.5</v>
      </c>
      <c r="E531" s="67">
        <f>VLOOKUP(A530,[1]Plan1!$DQ$117:$DS$314,3)</f>
        <v>4950.95</v>
      </c>
      <c r="F531" s="11">
        <f t="shared" si="245"/>
        <v>43186</v>
      </c>
      <c r="G531" s="73">
        <f t="shared" si="235"/>
        <v>8.9962599818038669E-4</v>
      </c>
      <c r="H531" s="11">
        <f t="shared" si="246"/>
        <v>43215</v>
      </c>
      <c r="I531" s="11">
        <f t="shared" si="236"/>
        <v>43215</v>
      </c>
      <c r="J531" s="1">
        <f t="shared" si="247"/>
        <v>21</v>
      </c>
      <c r="K531" s="1">
        <f t="shared" si="248"/>
        <v>4</v>
      </c>
      <c r="L531" s="66">
        <f t="shared" si="237"/>
        <v>1.0001712899999999</v>
      </c>
      <c r="M531" s="70">
        <f t="shared" si="233"/>
        <v>1.00320034</v>
      </c>
      <c r="N531" s="70">
        <f t="shared" si="227"/>
        <v>1.043448648664955</v>
      </c>
      <c r="O531" s="66">
        <f t="shared" si="229"/>
        <v>1.04362738</v>
      </c>
      <c r="P531" s="66">
        <f t="shared" si="238"/>
        <v>95724.029194820003</v>
      </c>
      <c r="Q531" s="74">
        <f t="shared" si="239"/>
        <v>0</v>
      </c>
      <c r="R531" s="75">
        <f t="shared" si="230"/>
        <v>0</v>
      </c>
      <c r="S531" s="66">
        <f t="shared" si="231"/>
        <v>0</v>
      </c>
      <c r="T531" s="10">
        <f t="shared" si="249"/>
        <v>0.06</v>
      </c>
      <c r="U531" s="74">
        <f t="shared" si="228"/>
        <v>4</v>
      </c>
      <c r="V531" s="74">
        <v>252</v>
      </c>
      <c r="W531" s="70">
        <f t="shared" si="240"/>
        <v>1.0009253309999999</v>
      </c>
      <c r="X531" s="66">
        <f t="shared" si="241"/>
        <v>88.576411649999997</v>
      </c>
      <c r="Y531" s="66">
        <v>0</v>
      </c>
      <c r="Z531" s="67">
        <f t="shared" si="242"/>
        <v>0</v>
      </c>
      <c r="AA531" s="68" t="str">
        <f t="shared" si="250"/>
        <v>A+INCORP J=</v>
      </c>
      <c r="AB531" s="11">
        <f t="shared" si="251"/>
        <v>43215</v>
      </c>
      <c r="AC531" s="227">
        <f t="shared" si="253"/>
        <v>3113.21</v>
      </c>
      <c r="AD531" s="227">
        <f t="shared" si="256"/>
        <v>62.264200000000002</v>
      </c>
      <c r="AE531" s="227">
        <f t="shared" si="252"/>
        <v>4.150946666666667</v>
      </c>
      <c r="AF531" s="228">
        <f t="shared" si="257"/>
        <v>1.0001712973625612</v>
      </c>
      <c r="AG531" s="230">
        <f t="shared" si="258"/>
        <v>3</v>
      </c>
      <c r="AH531" s="231">
        <f t="shared" si="259"/>
        <v>1.0006939180000001</v>
      </c>
      <c r="AI531" s="227">
        <f t="shared" si="260"/>
        <v>3115.9039671700002</v>
      </c>
      <c r="AJ531" s="227">
        <f t="shared" si="254"/>
        <v>3182.3191138366669</v>
      </c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5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5"/>
      <c r="HA531" s="5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40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7"/>
      <c r="JP531" s="1"/>
      <c r="JQ531" s="1"/>
      <c r="JR531" s="1"/>
      <c r="JS531" s="1"/>
      <c r="JT531" s="1"/>
      <c r="JU531" s="1"/>
      <c r="JV531" s="1"/>
      <c r="JW531" s="1"/>
      <c r="JX531" s="1"/>
      <c r="JY531" s="3"/>
      <c r="JZ531" s="1"/>
      <c r="KA531" s="1"/>
      <c r="KB531" s="1"/>
      <c r="KC531" s="1"/>
      <c r="KD531" s="1"/>
      <c r="KE531" s="1"/>
    </row>
    <row r="532" spans="1:291" x14ac:dyDescent="0.2">
      <c r="A532" s="196">
        <f t="shared" si="243"/>
        <v>43190</v>
      </c>
      <c r="B532" s="236">
        <f t="shared" si="255"/>
        <v>98995.962456973342</v>
      </c>
      <c r="C532" s="66">
        <f t="shared" si="232"/>
        <v>95707.635433949996</v>
      </c>
      <c r="D532" s="77">
        <f t="shared" si="244"/>
        <v>4946.5</v>
      </c>
      <c r="E532" s="67">
        <f>VLOOKUP(A531,[1]Plan1!$DQ$117:$DS$314,3)</f>
        <v>4950.95</v>
      </c>
      <c r="F532" s="11">
        <f t="shared" si="245"/>
        <v>43186</v>
      </c>
      <c r="G532" s="73">
        <f t="shared" si="235"/>
        <v>8.9962599818038669E-4</v>
      </c>
      <c r="H532" s="11">
        <f t="shared" si="246"/>
        <v>43215</v>
      </c>
      <c r="I532" s="11">
        <f t="shared" si="236"/>
        <v>43215</v>
      </c>
      <c r="J532" s="1">
        <f t="shared" si="247"/>
        <v>21</v>
      </c>
      <c r="K532" s="1">
        <f t="shared" si="248"/>
        <v>4</v>
      </c>
      <c r="L532" s="66">
        <f t="shared" si="237"/>
        <v>1.0001712899999999</v>
      </c>
      <c r="M532" s="70">
        <f t="shared" si="233"/>
        <v>1.00320034</v>
      </c>
      <c r="N532" s="70">
        <f t="shared" si="227"/>
        <v>1.043448648664955</v>
      </c>
      <c r="O532" s="66">
        <f t="shared" si="229"/>
        <v>1.04362738</v>
      </c>
      <c r="P532" s="66">
        <f t="shared" si="238"/>
        <v>95724.029194820003</v>
      </c>
      <c r="Q532" s="74">
        <f t="shared" si="239"/>
        <v>0</v>
      </c>
      <c r="R532" s="75">
        <f t="shared" si="230"/>
        <v>0</v>
      </c>
      <c r="S532" s="66">
        <f t="shared" si="231"/>
        <v>0</v>
      </c>
      <c r="T532" s="10">
        <f t="shared" si="249"/>
        <v>0.06</v>
      </c>
      <c r="U532" s="74">
        <f t="shared" si="228"/>
        <v>4</v>
      </c>
      <c r="V532" s="74">
        <v>252</v>
      </c>
      <c r="W532" s="70">
        <f t="shared" si="240"/>
        <v>1.0009253309999999</v>
      </c>
      <c r="X532" s="66">
        <f t="shared" si="241"/>
        <v>88.576411649999997</v>
      </c>
      <c r="Y532" s="66">
        <v>0</v>
      </c>
      <c r="Z532" s="67">
        <f t="shared" si="242"/>
        <v>0</v>
      </c>
      <c r="AA532" s="68" t="str">
        <f t="shared" si="250"/>
        <v>A+INCORP J=</v>
      </c>
      <c r="AB532" s="11">
        <f t="shared" si="251"/>
        <v>43215</v>
      </c>
      <c r="AC532" s="227">
        <f t="shared" si="253"/>
        <v>3113.21</v>
      </c>
      <c r="AD532" s="227">
        <f t="shared" si="256"/>
        <v>62.264200000000002</v>
      </c>
      <c r="AE532" s="227">
        <f t="shared" si="252"/>
        <v>5.1886833333333326</v>
      </c>
      <c r="AF532" s="228">
        <f t="shared" si="257"/>
        <v>1.0001712973625612</v>
      </c>
      <c r="AG532" s="230">
        <f t="shared" si="258"/>
        <v>3</v>
      </c>
      <c r="AH532" s="231">
        <f t="shared" si="259"/>
        <v>1.0006939180000001</v>
      </c>
      <c r="AI532" s="227">
        <f t="shared" si="260"/>
        <v>3115.9039671700002</v>
      </c>
      <c r="AJ532" s="227">
        <f t="shared" si="254"/>
        <v>3183.3568505033336</v>
      </c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5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5"/>
      <c r="HA532" s="5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40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7"/>
      <c r="JP532" s="1"/>
      <c r="JQ532" s="1"/>
      <c r="JR532" s="1"/>
      <c r="JS532" s="1"/>
      <c r="JT532" s="1"/>
      <c r="JU532" s="1"/>
      <c r="JV532" s="1"/>
      <c r="JW532" s="1"/>
      <c r="JX532" s="1"/>
      <c r="JY532" s="3"/>
      <c r="JZ532" s="1"/>
      <c r="KA532" s="1"/>
      <c r="KB532" s="1"/>
      <c r="KC532" s="1"/>
      <c r="KD532" s="1"/>
      <c r="KE532" s="1"/>
    </row>
    <row r="533" spans="1:291" x14ac:dyDescent="0.2">
      <c r="A533" s="196">
        <f t="shared" si="243"/>
        <v>43191</v>
      </c>
      <c r="B533" s="236">
        <f t="shared" si="255"/>
        <v>98997.000193640008</v>
      </c>
      <c r="C533" s="66">
        <f t="shared" si="232"/>
        <v>95707.635433949996</v>
      </c>
      <c r="D533" s="77">
        <f t="shared" si="244"/>
        <v>4946.5</v>
      </c>
      <c r="E533" s="67">
        <f>VLOOKUP(A532,[1]Plan1!$DQ$117:$DS$314,3)</f>
        <v>4950.95</v>
      </c>
      <c r="F533" s="11">
        <f t="shared" si="245"/>
        <v>43186</v>
      </c>
      <c r="G533" s="73">
        <f t="shared" si="235"/>
        <v>8.9962599818038669E-4</v>
      </c>
      <c r="H533" s="11">
        <f t="shared" si="246"/>
        <v>43215</v>
      </c>
      <c r="I533" s="11">
        <f t="shared" si="236"/>
        <v>43215</v>
      </c>
      <c r="J533" s="1">
        <f t="shared" si="247"/>
        <v>21</v>
      </c>
      <c r="K533" s="1">
        <f t="shared" si="248"/>
        <v>4</v>
      </c>
      <c r="L533" s="66">
        <f t="shared" si="237"/>
        <v>1.0001712899999999</v>
      </c>
      <c r="M533" s="70">
        <f t="shared" si="233"/>
        <v>1.00320034</v>
      </c>
      <c r="N533" s="70">
        <f t="shared" si="227"/>
        <v>1.043448648664955</v>
      </c>
      <c r="O533" s="66">
        <f t="shared" si="229"/>
        <v>1.04362738</v>
      </c>
      <c r="P533" s="66">
        <f t="shared" si="238"/>
        <v>95724.029194820003</v>
      </c>
      <c r="Q533" s="74">
        <f t="shared" si="239"/>
        <v>0</v>
      </c>
      <c r="R533" s="75">
        <f t="shared" si="230"/>
        <v>0</v>
      </c>
      <c r="S533" s="66">
        <f t="shared" si="231"/>
        <v>0</v>
      </c>
      <c r="T533" s="10">
        <f t="shared" si="249"/>
        <v>0.06</v>
      </c>
      <c r="U533" s="74">
        <f t="shared" si="228"/>
        <v>4</v>
      </c>
      <c r="V533" s="74">
        <v>252</v>
      </c>
      <c r="W533" s="70">
        <f t="shared" si="240"/>
        <v>1.0009253309999999</v>
      </c>
      <c r="X533" s="66">
        <f t="shared" si="241"/>
        <v>88.576411649999997</v>
      </c>
      <c r="Y533" s="66">
        <v>0</v>
      </c>
      <c r="Z533" s="67">
        <f t="shared" si="242"/>
        <v>0</v>
      </c>
      <c r="AA533" s="68" t="str">
        <f t="shared" si="250"/>
        <v>A+INCORP J=</v>
      </c>
      <c r="AB533" s="11">
        <f t="shared" si="251"/>
        <v>43215</v>
      </c>
      <c r="AC533" s="227">
        <f t="shared" si="253"/>
        <v>3113.21</v>
      </c>
      <c r="AD533" s="227">
        <f t="shared" si="256"/>
        <v>62.264200000000002</v>
      </c>
      <c r="AE533" s="227">
        <f t="shared" si="252"/>
        <v>6.2264200000000001</v>
      </c>
      <c r="AF533" s="228">
        <f>($O533/AF$525)</f>
        <v>1.0001712973625612</v>
      </c>
      <c r="AG533" s="230">
        <f t="shared" si="258"/>
        <v>3</v>
      </c>
      <c r="AH533" s="231">
        <f t="shared" si="259"/>
        <v>1.0006939180000001</v>
      </c>
      <c r="AI533" s="227">
        <f t="shared" si="260"/>
        <v>3115.9039671700002</v>
      </c>
      <c r="AJ533" s="227">
        <f t="shared" si="254"/>
        <v>3184.3945871700002</v>
      </c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5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5"/>
      <c r="HA533" s="5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40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7"/>
      <c r="JP533" s="1"/>
      <c r="JQ533" s="1"/>
      <c r="JR533" s="1"/>
      <c r="JS533" s="1"/>
      <c r="JT533" s="1"/>
      <c r="JU533" s="1"/>
      <c r="JV533" s="1"/>
      <c r="JW533" s="1"/>
      <c r="JX533" s="1"/>
      <c r="JY533" s="3"/>
      <c r="JZ533" s="1"/>
      <c r="KA533" s="1"/>
      <c r="KB533" s="1"/>
      <c r="KC533" s="1"/>
      <c r="KD533" s="1"/>
      <c r="KE533" s="1"/>
    </row>
    <row r="534" spans="1:291" x14ac:dyDescent="0.2">
      <c r="A534" s="196">
        <f t="shared" si="243"/>
        <v>43192</v>
      </c>
      <c r="B534" s="236">
        <f t="shared" si="255"/>
        <v>98998.758490976674</v>
      </c>
      <c r="C534" s="66">
        <f t="shared" si="232"/>
        <v>95707.635433949996</v>
      </c>
      <c r="D534" s="77">
        <f t="shared" si="244"/>
        <v>4946.5</v>
      </c>
      <c r="E534" s="67">
        <f>VLOOKUP(A533,[1]Plan1!$DQ$117:$DS$314,3)</f>
        <v>4950.95</v>
      </c>
      <c r="F534" s="11">
        <f t="shared" si="245"/>
        <v>43186</v>
      </c>
      <c r="G534" s="73">
        <f t="shared" si="235"/>
        <v>8.9962599818038669E-4</v>
      </c>
      <c r="H534" s="11">
        <f t="shared" si="246"/>
        <v>43215</v>
      </c>
      <c r="I534" s="11">
        <f t="shared" si="236"/>
        <v>43215</v>
      </c>
      <c r="J534" s="1">
        <f t="shared" si="247"/>
        <v>21</v>
      </c>
      <c r="K534" s="1">
        <f t="shared" si="248"/>
        <v>4</v>
      </c>
      <c r="L534" s="66">
        <f t="shared" si="237"/>
        <v>1.0001712899999999</v>
      </c>
      <c r="M534" s="70">
        <f t="shared" si="233"/>
        <v>1.00320034</v>
      </c>
      <c r="N534" s="70">
        <f t="shared" si="227"/>
        <v>1.043448648664955</v>
      </c>
      <c r="O534" s="66">
        <f t="shared" si="229"/>
        <v>1.04362738</v>
      </c>
      <c r="P534" s="66">
        <f t="shared" si="238"/>
        <v>95724.029194820003</v>
      </c>
      <c r="Q534" s="74">
        <f t="shared" si="239"/>
        <v>0</v>
      </c>
      <c r="R534" s="75">
        <f t="shared" si="230"/>
        <v>0</v>
      </c>
      <c r="S534" s="66">
        <f t="shared" si="231"/>
        <v>0</v>
      </c>
      <c r="T534" s="10">
        <f t="shared" si="249"/>
        <v>0.06</v>
      </c>
      <c r="U534" s="74">
        <f t="shared" si="228"/>
        <v>4</v>
      </c>
      <c r="V534" s="74">
        <v>252</v>
      </c>
      <c r="W534" s="70">
        <f t="shared" si="240"/>
        <v>1.0009253309999999</v>
      </c>
      <c r="X534" s="66">
        <f t="shared" si="241"/>
        <v>88.576411649999997</v>
      </c>
      <c r="Y534" s="66">
        <v>0</v>
      </c>
      <c r="Z534" s="67">
        <f t="shared" si="242"/>
        <v>0</v>
      </c>
      <c r="AA534" s="68" t="str">
        <f t="shared" si="250"/>
        <v>A+INCORP J=</v>
      </c>
      <c r="AB534" s="11">
        <f t="shared" si="251"/>
        <v>43215</v>
      </c>
      <c r="AC534" s="227">
        <f t="shared" si="253"/>
        <v>3113.21</v>
      </c>
      <c r="AD534" s="227">
        <f t="shared" si="256"/>
        <v>62.264200000000002</v>
      </c>
      <c r="AE534" s="227">
        <f t="shared" ref="AE534:AE556" si="261">((A534-AE$525)/30)*0.01*AC534</f>
        <v>7.2641566666666675</v>
      </c>
      <c r="AF534" s="228">
        <f>($O534/AF$525)</f>
        <v>1.0001712973625612</v>
      </c>
      <c r="AG534" s="230">
        <f t="shared" si="258"/>
        <v>4</v>
      </c>
      <c r="AH534" s="231">
        <f t="shared" si="259"/>
        <v>1.0009253309999999</v>
      </c>
      <c r="AI534" s="227">
        <f t="shared" si="260"/>
        <v>3116.6245278400002</v>
      </c>
      <c r="AJ534" s="227">
        <f t="shared" si="254"/>
        <v>3186.1528845066669</v>
      </c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5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5"/>
      <c r="HA534" s="5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40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7"/>
      <c r="JP534" s="1"/>
      <c r="JQ534" s="1"/>
      <c r="JR534" s="1"/>
      <c r="JS534" s="1"/>
      <c r="JT534" s="1"/>
      <c r="JU534" s="1"/>
      <c r="JV534" s="1"/>
      <c r="JW534" s="1"/>
      <c r="JX534" s="1"/>
      <c r="JY534" s="3"/>
      <c r="JZ534" s="1"/>
      <c r="KA534" s="1"/>
      <c r="KB534" s="1"/>
      <c r="KC534" s="1"/>
      <c r="KD534" s="1"/>
      <c r="KE534" s="1"/>
    </row>
    <row r="535" spans="1:291" x14ac:dyDescent="0.2">
      <c r="A535" s="196">
        <f t="shared" si="243"/>
        <v>43193</v>
      </c>
      <c r="B535" s="236">
        <f t="shared" si="255"/>
        <v>99026.911300583321</v>
      </c>
      <c r="C535" s="66">
        <f t="shared" si="232"/>
        <v>95707.635433949996</v>
      </c>
      <c r="D535" s="77">
        <f t="shared" si="244"/>
        <v>4946.5</v>
      </c>
      <c r="E535" s="67">
        <f>VLOOKUP(A534,[1]Plan1!$DQ$117:$DS$314,3)</f>
        <v>4950.95</v>
      </c>
      <c r="F535" s="11">
        <f t="shared" si="245"/>
        <v>43186</v>
      </c>
      <c r="G535" s="73">
        <f t="shared" si="235"/>
        <v>8.9962599818038669E-4</v>
      </c>
      <c r="H535" s="11">
        <f t="shared" si="246"/>
        <v>43215</v>
      </c>
      <c r="I535" s="11">
        <f t="shared" si="236"/>
        <v>43215</v>
      </c>
      <c r="J535" s="1">
        <f t="shared" si="247"/>
        <v>21</v>
      </c>
      <c r="K535" s="1">
        <f t="shared" si="248"/>
        <v>5</v>
      </c>
      <c r="L535" s="66">
        <f t="shared" si="237"/>
        <v>1.0002141200000001</v>
      </c>
      <c r="M535" s="70">
        <f t="shared" si="233"/>
        <v>1.00320034</v>
      </c>
      <c r="N535" s="70">
        <f t="shared" si="227"/>
        <v>1.043448648664955</v>
      </c>
      <c r="O535" s="66">
        <f t="shared" si="229"/>
        <v>1.04367207</v>
      </c>
      <c r="P535" s="66">
        <f t="shared" si="238"/>
        <v>95728.128352839994</v>
      </c>
      <c r="Q535" s="74">
        <f t="shared" si="239"/>
        <v>0</v>
      </c>
      <c r="R535" s="75">
        <f t="shared" si="230"/>
        <v>0</v>
      </c>
      <c r="S535" s="66">
        <f t="shared" si="231"/>
        <v>0</v>
      </c>
      <c r="T535" s="10">
        <f t="shared" si="249"/>
        <v>0.06</v>
      </c>
      <c r="U535" s="74">
        <f t="shared" si="228"/>
        <v>5</v>
      </c>
      <c r="V535" s="74">
        <v>252</v>
      </c>
      <c r="W535" s="70">
        <f t="shared" si="240"/>
        <v>1.001156798</v>
      </c>
      <c r="X535" s="66">
        <f t="shared" si="241"/>
        <v>110.73810742000001</v>
      </c>
      <c r="Y535" s="66">
        <v>0</v>
      </c>
      <c r="Z535" s="67">
        <f t="shared" si="242"/>
        <v>0</v>
      </c>
      <c r="AA535" s="68" t="str">
        <f t="shared" si="250"/>
        <v>A+INCORP J=</v>
      </c>
      <c r="AB535" s="11">
        <f t="shared" si="251"/>
        <v>43215</v>
      </c>
      <c r="AC535" s="227">
        <f t="shared" si="253"/>
        <v>3113.21</v>
      </c>
      <c r="AD535" s="227">
        <f t="shared" si="256"/>
        <v>62.264200000000002</v>
      </c>
      <c r="AE535" s="227">
        <f t="shared" si="261"/>
        <v>8.301893333333334</v>
      </c>
      <c r="AF535" s="228">
        <f>($O535/AF$525)</f>
        <v>1.000214126495004</v>
      </c>
      <c r="AG535" s="230">
        <f t="shared" si="258"/>
        <v>5</v>
      </c>
      <c r="AH535" s="231">
        <f t="shared" si="259"/>
        <v>1.001156798</v>
      </c>
      <c r="AI535" s="227">
        <f t="shared" si="260"/>
        <v>3117.4787469900002</v>
      </c>
      <c r="AJ535" s="227">
        <f t="shared" si="254"/>
        <v>3188.0448403233336</v>
      </c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1"/>
      <c r="GH535" s="5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5"/>
      <c r="HA535" s="5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40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7"/>
      <c r="JP535" s="1"/>
      <c r="JQ535" s="1"/>
      <c r="JR535" s="1"/>
      <c r="JS535" s="1"/>
      <c r="JT535" s="1"/>
      <c r="JU535" s="1"/>
      <c r="JV535" s="1"/>
      <c r="JW535" s="1"/>
      <c r="JX535" s="1"/>
      <c r="JY535" s="3"/>
      <c r="JZ535" s="1"/>
      <c r="KA535" s="1"/>
      <c r="KB535" s="1"/>
      <c r="KC535" s="1"/>
      <c r="KD535" s="1"/>
      <c r="KE535" s="1"/>
    </row>
    <row r="536" spans="1:291" x14ac:dyDescent="0.2">
      <c r="A536" s="196">
        <f t="shared" si="243"/>
        <v>43194</v>
      </c>
      <c r="B536" s="236">
        <f t="shared" si="255"/>
        <v>99055.071308400002</v>
      </c>
      <c r="C536" s="66">
        <f t="shared" si="232"/>
        <v>95707.635433949996</v>
      </c>
      <c r="D536" s="77">
        <f t="shared" si="244"/>
        <v>4946.5</v>
      </c>
      <c r="E536" s="67">
        <f>VLOOKUP(A535,[1]Plan1!$DQ$117:$DS$314,3)</f>
        <v>4950.95</v>
      </c>
      <c r="F536" s="11">
        <f t="shared" si="245"/>
        <v>43186</v>
      </c>
      <c r="G536" s="73">
        <f t="shared" si="235"/>
        <v>8.9962599818038669E-4</v>
      </c>
      <c r="H536" s="11">
        <f t="shared" si="246"/>
        <v>43215</v>
      </c>
      <c r="I536" s="11">
        <f t="shared" si="236"/>
        <v>43215</v>
      </c>
      <c r="J536" s="1">
        <f t="shared" si="247"/>
        <v>21</v>
      </c>
      <c r="K536" s="1">
        <f t="shared" si="248"/>
        <v>6</v>
      </c>
      <c r="L536" s="66">
        <f t="shared" si="237"/>
        <v>1.00025695</v>
      </c>
      <c r="M536" s="70">
        <f t="shared" si="233"/>
        <v>1.00320034</v>
      </c>
      <c r="N536" s="70">
        <f t="shared" si="227"/>
        <v>1.043448648664955</v>
      </c>
      <c r="O536" s="66">
        <f t="shared" si="229"/>
        <v>1.0437167599999999</v>
      </c>
      <c r="P536" s="66">
        <f t="shared" si="238"/>
        <v>95732.227510869998</v>
      </c>
      <c r="Q536" s="74">
        <f t="shared" si="239"/>
        <v>0</v>
      </c>
      <c r="R536" s="75">
        <f t="shared" si="230"/>
        <v>0</v>
      </c>
      <c r="S536" s="66">
        <f t="shared" si="231"/>
        <v>0</v>
      </c>
      <c r="T536" s="10">
        <f t="shared" si="249"/>
        <v>0.06</v>
      </c>
      <c r="U536" s="74">
        <f t="shared" si="228"/>
        <v>6</v>
      </c>
      <c r="V536" s="74">
        <v>252</v>
      </c>
      <c r="W536" s="70">
        <f t="shared" si="240"/>
        <v>1.0013883180000001</v>
      </c>
      <c r="X536" s="66">
        <f t="shared" si="241"/>
        <v>132.90677463</v>
      </c>
      <c r="Y536" s="66">
        <v>0</v>
      </c>
      <c r="Z536" s="67">
        <f t="shared" si="242"/>
        <v>0</v>
      </c>
      <c r="AA536" s="68" t="str">
        <f t="shared" si="250"/>
        <v>A+INCORP J=</v>
      </c>
      <c r="AB536" s="11">
        <f t="shared" si="251"/>
        <v>43215</v>
      </c>
      <c r="AC536" s="227">
        <f t="shared" si="253"/>
        <v>3113.21</v>
      </c>
      <c r="AD536" s="227">
        <f t="shared" si="256"/>
        <v>62.264200000000002</v>
      </c>
      <c r="AE536" s="227">
        <f t="shared" si="261"/>
        <v>9.3396299999999997</v>
      </c>
      <c r="AF536" s="228">
        <f>($O536/AF$525)</f>
        <v>1.000256955627447</v>
      </c>
      <c r="AG536" s="230">
        <f t="shared" si="258"/>
        <v>6</v>
      </c>
      <c r="AH536" s="231">
        <f t="shared" si="259"/>
        <v>1.0013883180000001</v>
      </c>
      <c r="AI536" s="227">
        <f t="shared" si="260"/>
        <v>3118.3331929000001</v>
      </c>
      <c r="AJ536" s="227">
        <f t="shared" si="254"/>
        <v>3189.9370229000001</v>
      </c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1"/>
      <c r="GH536" s="5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5"/>
      <c r="HA536" s="5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40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7"/>
      <c r="JP536" s="1"/>
      <c r="JQ536" s="1"/>
      <c r="JR536" s="1"/>
      <c r="JS536" s="1"/>
      <c r="JT536" s="1"/>
      <c r="JU536" s="1"/>
      <c r="JV536" s="1"/>
      <c r="JW536" s="1"/>
      <c r="JX536" s="1"/>
      <c r="JY536" s="3"/>
      <c r="JZ536" s="1"/>
      <c r="KA536" s="1"/>
      <c r="KB536" s="1"/>
      <c r="KC536" s="1"/>
      <c r="KD536" s="1"/>
      <c r="KE536" s="1"/>
    </row>
    <row r="537" spans="1:291" x14ac:dyDescent="0.2">
      <c r="A537" s="196">
        <f t="shared" si="243"/>
        <v>43195</v>
      </c>
      <c r="B537" s="236">
        <f t="shared" si="255"/>
        <v>99083.23851510667</v>
      </c>
      <c r="C537" s="66">
        <f t="shared" si="232"/>
        <v>95707.635433949996</v>
      </c>
      <c r="D537" s="77">
        <f t="shared" si="244"/>
        <v>4946.5</v>
      </c>
      <c r="E537" s="67">
        <f>VLOOKUP(A536,[1]Plan1!$DQ$117:$DS$314,3)</f>
        <v>4950.95</v>
      </c>
      <c r="F537" s="11">
        <f t="shared" si="245"/>
        <v>43186</v>
      </c>
      <c r="G537" s="73">
        <f t="shared" si="235"/>
        <v>8.9962599818038669E-4</v>
      </c>
      <c r="H537" s="11">
        <f t="shared" si="246"/>
        <v>43215</v>
      </c>
      <c r="I537" s="11">
        <f t="shared" si="236"/>
        <v>43215</v>
      </c>
      <c r="J537" s="1">
        <f t="shared" si="247"/>
        <v>21</v>
      </c>
      <c r="K537" s="1">
        <f t="shared" si="248"/>
        <v>7</v>
      </c>
      <c r="L537" s="66">
        <f t="shared" si="237"/>
        <v>1.00029978</v>
      </c>
      <c r="M537" s="70">
        <f t="shared" si="233"/>
        <v>1.00320034</v>
      </c>
      <c r="N537" s="70">
        <f t="shared" si="227"/>
        <v>1.043448648664955</v>
      </c>
      <c r="O537" s="66">
        <f t="shared" si="229"/>
        <v>1.0437614500000001</v>
      </c>
      <c r="P537" s="66">
        <f t="shared" si="238"/>
        <v>95736.326668900001</v>
      </c>
      <c r="Q537" s="74">
        <f t="shared" si="239"/>
        <v>0</v>
      </c>
      <c r="R537" s="75">
        <f t="shared" si="230"/>
        <v>0</v>
      </c>
      <c r="S537" s="66">
        <f t="shared" si="231"/>
        <v>0</v>
      </c>
      <c r="T537" s="10">
        <f t="shared" si="249"/>
        <v>0.06</v>
      </c>
      <c r="U537" s="74">
        <f t="shared" si="228"/>
        <v>7</v>
      </c>
      <c r="V537" s="74">
        <v>252</v>
      </c>
      <c r="W537" s="70">
        <f t="shared" si="240"/>
        <v>1.001619891</v>
      </c>
      <c r="X537" s="66">
        <f t="shared" si="241"/>
        <v>155.08241394000001</v>
      </c>
      <c r="Y537" s="66">
        <v>0</v>
      </c>
      <c r="Z537" s="67">
        <f t="shared" si="242"/>
        <v>0</v>
      </c>
      <c r="AA537" s="68" t="str">
        <f t="shared" si="250"/>
        <v>A+INCORP J=</v>
      </c>
      <c r="AB537" s="11">
        <f t="shared" si="251"/>
        <v>43215</v>
      </c>
      <c r="AC537" s="227">
        <f t="shared" si="253"/>
        <v>3113.21</v>
      </c>
      <c r="AD537" s="227">
        <f t="shared" si="256"/>
        <v>62.264200000000002</v>
      </c>
      <c r="AE537" s="227">
        <f t="shared" si="261"/>
        <v>10.377366666666665</v>
      </c>
      <c r="AF537" s="228">
        <f t="shared" si="257"/>
        <v>1.00029978475989</v>
      </c>
      <c r="AG537" s="230">
        <f t="shared" si="258"/>
        <v>7</v>
      </c>
      <c r="AH537" s="231">
        <f t="shared" si="259"/>
        <v>1.001619891</v>
      </c>
      <c r="AI537" s="227">
        <f t="shared" si="260"/>
        <v>3119.1878655999999</v>
      </c>
      <c r="AJ537" s="227">
        <f t="shared" si="254"/>
        <v>3191.8294322666666</v>
      </c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5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5"/>
      <c r="HA537" s="5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40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7"/>
      <c r="JP537" s="1"/>
      <c r="JQ537" s="1"/>
      <c r="JR537" s="1"/>
      <c r="JS537" s="1"/>
      <c r="JT537" s="1"/>
      <c r="JU537" s="1"/>
      <c r="JV537" s="1"/>
      <c r="JW537" s="1"/>
      <c r="JX537" s="1"/>
      <c r="JY537" s="3"/>
      <c r="JZ537" s="1"/>
      <c r="KA537" s="1"/>
      <c r="KB537" s="1"/>
      <c r="KC537" s="1"/>
      <c r="KD537" s="1"/>
      <c r="KE537" s="1"/>
    </row>
    <row r="538" spans="1:291" x14ac:dyDescent="0.2">
      <c r="A538" s="196">
        <f t="shared" si="243"/>
        <v>43196</v>
      </c>
      <c r="B538" s="236">
        <f t="shared" si="255"/>
        <v>99111.413119073346</v>
      </c>
      <c r="C538" s="66">
        <f t="shared" si="232"/>
        <v>95707.635433949996</v>
      </c>
      <c r="D538" s="77">
        <f t="shared" si="244"/>
        <v>4946.5</v>
      </c>
      <c r="E538" s="67">
        <f>VLOOKUP(A537,[1]Plan1!$DQ$117:$DS$314,3)</f>
        <v>4950.95</v>
      </c>
      <c r="F538" s="11">
        <f t="shared" si="245"/>
        <v>43186</v>
      </c>
      <c r="G538" s="73">
        <f t="shared" si="235"/>
        <v>8.9962599818038669E-4</v>
      </c>
      <c r="H538" s="11">
        <f t="shared" si="246"/>
        <v>43215</v>
      </c>
      <c r="I538" s="11">
        <f t="shared" si="236"/>
        <v>43215</v>
      </c>
      <c r="J538" s="1">
        <f t="shared" si="247"/>
        <v>21</v>
      </c>
      <c r="K538" s="1">
        <f t="shared" si="248"/>
        <v>8</v>
      </c>
      <c r="L538" s="66">
        <f t="shared" si="237"/>
        <v>1.0003426099999999</v>
      </c>
      <c r="M538" s="70">
        <f t="shared" si="233"/>
        <v>1.00320034</v>
      </c>
      <c r="N538" s="70">
        <f t="shared" si="227"/>
        <v>1.043448648664955</v>
      </c>
      <c r="O538" s="66">
        <f t="shared" si="229"/>
        <v>1.04380614</v>
      </c>
      <c r="P538" s="66">
        <f t="shared" si="238"/>
        <v>95740.425826920007</v>
      </c>
      <c r="Q538" s="74">
        <f t="shared" si="239"/>
        <v>0</v>
      </c>
      <c r="R538" s="75">
        <f t="shared" si="230"/>
        <v>0</v>
      </c>
      <c r="S538" s="66">
        <f t="shared" si="231"/>
        <v>0</v>
      </c>
      <c r="T538" s="10">
        <f t="shared" si="249"/>
        <v>0.06</v>
      </c>
      <c r="U538" s="74">
        <f t="shared" si="228"/>
        <v>8</v>
      </c>
      <c r="V538" s="74">
        <v>252</v>
      </c>
      <c r="W538" s="70">
        <f t="shared" si="240"/>
        <v>1.0018515189999999</v>
      </c>
      <c r="X538" s="66">
        <f t="shared" si="241"/>
        <v>177.26521747999999</v>
      </c>
      <c r="Y538" s="66">
        <v>0</v>
      </c>
      <c r="Z538" s="67">
        <f t="shared" si="242"/>
        <v>0</v>
      </c>
      <c r="AA538" s="68" t="str">
        <f t="shared" si="250"/>
        <v>A+INCORP J=</v>
      </c>
      <c r="AB538" s="11">
        <f t="shared" si="251"/>
        <v>43215</v>
      </c>
      <c r="AC538" s="227">
        <f t="shared" si="253"/>
        <v>3113.21</v>
      </c>
      <c r="AD538" s="227">
        <f t="shared" si="256"/>
        <v>62.264200000000002</v>
      </c>
      <c r="AE538" s="227">
        <f t="shared" si="261"/>
        <v>11.415103333333333</v>
      </c>
      <c r="AF538" s="228">
        <f t="shared" si="257"/>
        <v>1.000342613892333</v>
      </c>
      <c r="AG538" s="230">
        <f t="shared" si="258"/>
        <v>8</v>
      </c>
      <c r="AH538" s="231">
        <f t="shared" si="259"/>
        <v>1.0018515189999999</v>
      </c>
      <c r="AI538" s="227">
        <f t="shared" si="260"/>
        <v>3120.0427713399999</v>
      </c>
      <c r="AJ538" s="227">
        <f t="shared" si="254"/>
        <v>3193.7220746733333</v>
      </c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5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5"/>
      <c r="HA538" s="5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40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7"/>
      <c r="JP538" s="1"/>
      <c r="JQ538" s="1"/>
      <c r="JR538" s="1"/>
      <c r="JS538" s="1"/>
      <c r="JT538" s="1"/>
      <c r="JU538" s="1"/>
      <c r="JV538" s="1"/>
      <c r="JW538" s="1"/>
      <c r="JX538" s="1"/>
      <c r="JY538" s="3"/>
      <c r="JZ538" s="1"/>
      <c r="KA538" s="1"/>
      <c r="KB538" s="1"/>
      <c r="KC538" s="1"/>
      <c r="KD538" s="1"/>
      <c r="KE538" s="1"/>
    </row>
    <row r="539" spans="1:291" x14ac:dyDescent="0.2">
      <c r="A539" s="196">
        <f t="shared" si="243"/>
        <v>43197</v>
      </c>
      <c r="B539" s="236">
        <f t="shared" si="255"/>
        <v>99138.874266900006</v>
      </c>
      <c r="C539" s="66">
        <f t="shared" si="232"/>
        <v>95707.635433949996</v>
      </c>
      <c r="D539" s="77">
        <f t="shared" si="244"/>
        <v>4946.5</v>
      </c>
      <c r="E539" s="67">
        <f>VLOOKUP(A538,[1]Plan1!$DQ$117:$DS$314,3)</f>
        <v>4950.95</v>
      </c>
      <c r="F539" s="11">
        <f t="shared" si="245"/>
        <v>43186</v>
      </c>
      <c r="G539" s="73">
        <f t="shared" si="235"/>
        <v>8.9962599818038669E-4</v>
      </c>
      <c r="H539" s="11">
        <f t="shared" si="246"/>
        <v>43215</v>
      </c>
      <c r="I539" s="11">
        <f t="shared" si="236"/>
        <v>43215</v>
      </c>
      <c r="J539" s="1">
        <f t="shared" si="247"/>
        <v>21</v>
      </c>
      <c r="K539" s="1">
        <f t="shared" si="248"/>
        <v>9</v>
      </c>
      <c r="L539" s="66">
        <f t="shared" si="237"/>
        <v>1.00038545</v>
      </c>
      <c r="M539" s="70">
        <f t="shared" si="233"/>
        <v>1.00320034</v>
      </c>
      <c r="N539" s="70">
        <f t="shared" si="227"/>
        <v>1.043448648664955</v>
      </c>
      <c r="O539" s="66">
        <f t="shared" si="229"/>
        <v>1.0438508399999999</v>
      </c>
      <c r="P539" s="66">
        <f t="shared" si="238"/>
        <v>95744.525942020002</v>
      </c>
      <c r="Q539" s="74">
        <f t="shared" si="239"/>
        <v>0</v>
      </c>
      <c r="R539" s="75">
        <f t="shared" si="230"/>
        <v>0</v>
      </c>
      <c r="S539" s="66">
        <f t="shared" si="231"/>
        <v>0</v>
      </c>
      <c r="T539" s="10">
        <f t="shared" si="249"/>
        <v>0.06</v>
      </c>
      <c r="U539" s="74">
        <f t="shared" si="228"/>
        <v>9</v>
      </c>
      <c r="V539" s="74">
        <v>252</v>
      </c>
      <c r="W539" s="70">
        <f t="shared" si="240"/>
        <v>1.0020831990000001</v>
      </c>
      <c r="X539" s="66">
        <f t="shared" si="241"/>
        <v>199.45490068999999</v>
      </c>
      <c r="Y539" s="66">
        <v>0</v>
      </c>
      <c r="Z539" s="67">
        <f t="shared" si="242"/>
        <v>0</v>
      </c>
      <c r="AA539" s="68" t="str">
        <f t="shared" si="250"/>
        <v>A+INCORP J=</v>
      </c>
      <c r="AB539" s="11">
        <f t="shared" si="251"/>
        <v>43215</v>
      </c>
      <c r="AC539" s="227">
        <f t="shared" si="253"/>
        <v>3113.21</v>
      </c>
      <c r="AD539" s="227">
        <f t="shared" si="256"/>
        <v>62.264200000000002</v>
      </c>
      <c r="AE539" s="227">
        <f t="shared" si="261"/>
        <v>12.45284</v>
      </c>
      <c r="AF539" s="228">
        <f t="shared" si="257"/>
        <v>1.0003854526083813</v>
      </c>
      <c r="AG539" s="230">
        <f t="shared" si="258"/>
        <v>8</v>
      </c>
      <c r="AH539" s="231">
        <f t="shared" si="259"/>
        <v>1.0018515189999999</v>
      </c>
      <c r="AI539" s="227">
        <f t="shared" si="260"/>
        <v>3120.1763841900001</v>
      </c>
      <c r="AJ539" s="227">
        <f t="shared" si="254"/>
        <v>3194.8934241900001</v>
      </c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5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5"/>
      <c r="HA539" s="5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40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7"/>
      <c r="JP539" s="1"/>
      <c r="JQ539" s="1"/>
      <c r="JR539" s="1"/>
      <c r="JS539" s="1"/>
      <c r="JT539" s="1"/>
      <c r="JU539" s="1"/>
      <c r="JV539" s="1"/>
      <c r="JW539" s="1"/>
      <c r="JX539" s="1"/>
      <c r="JY539" s="3"/>
      <c r="JZ539" s="1"/>
      <c r="KA539" s="1"/>
      <c r="KB539" s="1"/>
      <c r="KC539" s="1"/>
      <c r="KD539" s="1"/>
      <c r="KE539" s="1"/>
    </row>
    <row r="540" spans="1:291" x14ac:dyDescent="0.2">
      <c r="A540" s="196">
        <f t="shared" si="243"/>
        <v>43198</v>
      </c>
      <c r="B540" s="236">
        <f t="shared" si="255"/>
        <v>99139.912003566671</v>
      </c>
      <c r="C540" s="66">
        <f t="shared" si="232"/>
        <v>95707.635433949996</v>
      </c>
      <c r="D540" s="77">
        <f t="shared" si="244"/>
        <v>4946.5</v>
      </c>
      <c r="E540" s="67">
        <f>VLOOKUP(A539,[1]Plan1!$DQ$117:$DS$314,3)</f>
        <v>4950.95</v>
      </c>
      <c r="F540" s="11">
        <f t="shared" si="245"/>
        <v>43186</v>
      </c>
      <c r="G540" s="73">
        <f t="shared" si="235"/>
        <v>8.9962599818038669E-4</v>
      </c>
      <c r="H540" s="11">
        <f t="shared" si="246"/>
        <v>43215</v>
      </c>
      <c r="I540" s="11">
        <f t="shared" si="236"/>
        <v>43215</v>
      </c>
      <c r="J540" s="1">
        <f t="shared" si="247"/>
        <v>21</v>
      </c>
      <c r="K540" s="1">
        <f t="shared" si="248"/>
        <v>9</v>
      </c>
      <c r="L540" s="66">
        <f t="shared" si="237"/>
        <v>1.00038545</v>
      </c>
      <c r="M540" s="70">
        <f t="shared" si="233"/>
        <v>1.00320034</v>
      </c>
      <c r="N540" s="70">
        <f t="shared" si="227"/>
        <v>1.043448648664955</v>
      </c>
      <c r="O540" s="66">
        <f t="shared" si="229"/>
        <v>1.0438508399999999</v>
      </c>
      <c r="P540" s="66">
        <f t="shared" si="238"/>
        <v>95744.525942020002</v>
      </c>
      <c r="Q540" s="74">
        <f t="shared" si="239"/>
        <v>0</v>
      </c>
      <c r="R540" s="75">
        <f t="shared" si="230"/>
        <v>0</v>
      </c>
      <c r="S540" s="66">
        <f t="shared" si="231"/>
        <v>0</v>
      </c>
      <c r="T540" s="10">
        <f t="shared" si="249"/>
        <v>0.06</v>
      </c>
      <c r="U540" s="74">
        <f t="shared" si="228"/>
        <v>9</v>
      </c>
      <c r="V540" s="74">
        <v>252</v>
      </c>
      <c r="W540" s="70">
        <f t="shared" si="240"/>
        <v>1.0020831990000001</v>
      </c>
      <c r="X540" s="66">
        <f t="shared" si="241"/>
        <v>199.45490068999999</v>
      </c>
      <c r="Y540" s="66">
        <v>0</v>
      </c>
      <c r="Z540" s="67">
        <f t="shared" si="242"/>
        <v>0</v>
      </c>
      <c r="AA540" s="68" t="str">
        <f t="shared" si="250"/>
        <v>A+INCORP J=</v>
      </c>
      <c r="AB540" s="11">
        <f t="shared" si="251"/>
        <v>43215</v>
      </c>
      <c r="AC540" s="227">
        <f t="shared" si="253"/>
        <v>3113.21</v>
      </c>
      <c r="AD540" s="227">
        <f t="shared" si="256"/>
        <v>62.264200000000002</v>
      </c>
      <c r="AE540" s="227">
        <f t="shared" si="261"/>
        <v>13.490576666666669</v>
      </c>
      <c r="AF540" s="228">
        <f t="shared" si="257"/>
        <v>1.0003854526083813</v>
      </c>
      <c r="AG540" s="230">
        <f t="shared" si="258"/>
        <v>8</v>
      </c>
      <c r="AH540" s="231">
        <f t="shared" si="259"/>
        <v>1.0018515189999999</v>
      </c>
      <c r="AI540" s="227">
        <f t="shared" si="260"/>
        <v>3120.1763841900001</v>
      </c>
      <c r="AJ540" s="227">
        <f t="shared" si="254"/>
        <v>3195.9311608566668</v>
      </c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5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5"/>
      <c r="HA540" s="5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40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7"/>
      <c r="JP540" s="1"/>
      <c r="JQ540" s="1"/>
      <c r="JR540" s="1"/>
      <c r="JS540" s="1"/>
      <c r="JT540" s="1"/>
      <c r="JU540" s="1"/>
      <c r="JV540" s="1"/>
      <c r="JW540" s="1"/>
      <c r="JX540" s="1"/>
      <c r="JY540" s="3"/>
      <c r="JZ540" s="1"/>
      <c r="KA540" s="1"/>
      <c r="KB540" s="1"/>
      <c r="KC540" s="1"/>
      <c r="KD540" s="1"/>
      <c r="KE540" s="1"/>
    </row>
    <row r="541" spans="1:291" x14ac:dyDescent="0.2">
      <c r="A541" s="196">
        <f t="shared" si="243"/>
        <v>43199</v>
      </c>
      <c r="B541" s="236">
        <f t="shared" si="255"/>
        <v>99141.671286743338</v>
      </c>
      <c r="C541" s="66">
        <f t="shared" si="232"/>
        <v>95707.635433949996</v>
      </c>
      <c r="D541" s="77">
        <f t="shared" si="244"/>
        <v>4946.5</v>
      </c>
      <c r="E541" s="67">
        <f>VLOOKUP(A540,[1]Plan1!$DQ$117:$DS$314,3)</f>
        <v>4950.95</v>
      </c>
      <c r="F541" s="11">
        <f t="shared" si="245"/>
        <v>43186</v>
      </c>
      <c r="G541" s="73">
        <f t="shared" si="235"/>
        <v>8.9962599818038669E-4</v>
      </c>
      <c r="H541" s="11">
        <f t="shared" si="246"/>
        <v>43215</v>
      </c>
      <c r="I541" s="11">
        <f t="shared" si="236"/>
        <v>43215</v>
      </c>
      <c r="J541" s="1">
        <f t="shared" si="247"/>
        <v>21</v>
      </c>
      <c r="K541" s="1">
        <f t="shared" si="248"/>
        <v>9</v>
      </c>
      <c r="L541" s="66">
        <f t="shared" si="237"/>
        <v>1.00038545</v>
      </c>
      <c r="M541" s="70">
        <f t="shared" si="233"/>
        <v>1.00320034</v>
      </c>
      <c r="N541" s="70">
        <f t="shared" si="227"/>
        <v>1.043448648664955</v>
      </c>
      <c r="O541" s="66">
        <f t="shared" si="229"/>
        <v>1.0438508399999999</v>
      </c>
      <c r="P541" s="66">
        <f t="shared" si="238"/>
        <v>95744.525942020002</v>
      </c>
      <c r="Q541" s="74">
        <f t="shared" si="239"/>
        <v>0</v>
      </c>
      <c r="R541" s="75">
        <f t="shared" si="230"/>
        <v>0</v>
      </c>
      <c r="S541" s="66">
        <f t="shared" si="231"/>
        <v>0</v>
      </c>
      <c r="T541" s="10">
        <f t="shared" si="249"/>
        <v>0.06</v>
      </c>
      <c r="U541" s="74">
        <f t="shared" si="228"/>
        <v>9</v>
      </c>
      <c r="V541" s="74">
        <v>252</v>
      </c>
      <c r="W541" s="70">
        <f t="shared" si="240"/>
        <v>1.0020831990000001</v>
      </c>
      <c r="X541" s="66">
        <f t="shared" si="241"/>
        <v>199.45490068999999</v>
      </c>
      <c r="Y541" s="66">
        <v>0</v>
      </c>
      <c r="Z541" s="67">
        <f t="shared" si="242"/>
        <v>0</v>
      </c>
      <c r="AA541" s="68" t="str">
        <f t="shared" si="250"/>
        <v>A+INCORP J=</v>
      </c>
      <c r="AB541" s="11">
        <f t="shared" si="251"/>
        <v>43215</v>
      </c>
      <c r="AC541" s="227">
        <f t="shared" si="253"/>
        <v>3113.21</v>
      </c>
      <c r="AD541" s="227">
        <f t="shared" si="256"/>
        <v>62.264200000000002</v>
      </c>
      <c r="AE541" s="227">
        <f t="shared" si="261"/>
        <v>14.528313333333335</v>
      </c>
      <c r="AF541" s="228">
        <f t="shared" si="257"/>
        <v>1.0003854526083813</v>
      </c>
      <c r="AG541" s="230">
        <f t="shared" si="258"/>
        <v>9</v>
      </c>
      <c r="AH541" s="231">
        <f t="shared" si="259"/>
        <v>1.0020831990000001</v>
      </c>
      <c r="AI541" s="227">
        <f t="shared" si="260"/>
        <v>3120.8979307</v>
      </c>
      <c r="AJ541" s="227">
        <f t="shared" si="254"/>
        <v>3197.6904440333333</v>
      </c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5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5"/>
      <c r="HA541" s="5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40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7"/>
      <c r="JP541" s="1"/>
      <c r="JQ541" s="1"/>
      <c r="JR541" s="1"/>
      <c r="JS541" s="1"/>
      <c r="JT541" s="1"/>
      <c r="JU541" s="1"/>
      <c r="JV541" s="1"/>
      <c r="JW541" s="1"/>
      <c r="JX541" s="1"/>
      <c r="JY541" s="3"/>
      <c r="JZ541" s="1"/>
      <c r="KA541" s="1"/>
      <c r="KB541" s="1"/>
      <c r="KC541" s="1"/>
      <c r="KD541" s="1"/>
      <c r="KE541" s="1"/>
    </row>
    <row r="542" spans="1:291" x14ac:dyDescent="0.2">
      <c r="A542" s="196">
        <f t="shared" si="243"/>
        <v>43200</v>
      </c>
      <c r="B542" s="236">
        <f t="shared" si="255"/>
        <v>99169.861380189992</v>
      </c>
      <c r="C542" s="66">
        <f t="shared" si="232"/>
        <v>95707.635433949996</v>
      </c>
      <c r="D542" s="77">
        <f t="shared" si="244"/>
        <v>4946.5</v>
      </c>
      <c r="E542" s="67">
        <f>VLOOKUP(A541,[1]Plan1!$DQ$117:$DS$314,3)</f>
        <v>4950.95</v>
      </c>
      <c r="F542" s="11">
        <f t="shared" si="245"/>
        <v>43186</v>
      </c>
      <c r="G542" s="73">
        <f t="shared" si="235"/>
        <v>8.9962599818038669E-4</v>
      </c>
      <c r="H542" s="11">
        <f t="shared" si="246"/>
        <v>43215</v>
      </c>
      <c r="I542" s="11">
        <f t="shared" si="236"/>
        <v>43215</v>
      </c>
      <c r="J542" s="1">
        <f t="shared" si="247"/>
        <v>21</v>
      </c>
      <c r="K542" s="1">
        <f t="shared" si="248"/>
        <v>10</v>
      </c>
      <c r="L542" s="66">
        <f t="shared" si="237"/>
        <v>1.0004282900000001</v>
      </c>
      <c r="M542" s="70">
        <f t="shared" si="233"/>
        <v>1.00320034</v>
      </c>
      <c r="N542" s="70">
        <f t="shared" si="227"/>
        <v>1.043448648664955</v>
      </c>
      <c r="O542" s="66">
        <f t="shared" si="229"/>
        <v>1.0438955400000001</v>
      </c>
      <c r="P542" s="66">
        <f t="shared" si="238"/>
        <v>95748.626057129994</v>
      </c>
      <c r="Q542" s="74">
        <f t="shared" si="239"/>
        <v>0</v>
      </c>
      <c r="R542" s="75">
        <f t="shared" si="230"/>
        <v>0</v>
      </c>
      <c r="S542" s="66">
        <f t="shared" si="231"/>
        <v>0</v>
      </c>
      <c r="T542" s="10">
        <f t="shared" si="249"/>
        <v>0.06</v>
      </c>
      <c r="U542" s="74">
        <f t="shared" si="228"/>
        <v>10</v>
      </c>
      <c r="V542" s="74">
        <v>252</v>
      </c>
      <c r="W542" s="70">
        <f t="shared" si="240"/>
        <v>1.0023149339999999</v>
      </c>
      <c r="X542" s="66">
        <f t="shared" si="241"/>
        <v>221.65174991000001</v>
      </c>
      <c r="Y542" s="66">
        <v>0</v>
      </c>
      <c r="Z542" s="67">
        <f t="shared" si="242"/>
        <v>0</v>
      </c>
      <c r="AA542" s="68" t="str">
        <f t="shared" si="250"/>
        <v>A+INCORP J=</v>
      </c>
      <c r="AB542" s="11">
        <f t="shared" si="251"/>
        <v>43215</v>
      </c>
      <c r="AC542" s="227">
        <f t="shared" si="253"/>
        <v>3113.21</v>
      </c>
      <c r="AD542" s="227">
        <f t="shared" si="256"/>
        <v>62.264200000000002</v>
      </c>
      <c r="AE542" s="227">
        <f t="shared" si="261"/>
        <v>15.566050000000001</v>
      </c>
      <c r="AF542" s="228">
        <f t="shared" si="257"/>
        <v>1.0004282913244298</v>
      </c>
      <c r="AG542" s="230">
        <f t="shared" si="258"/>
        <v>10</v>
      </c>
      <c r="AH542" s="231">
        <f t="shared" si="259"/>
        <v>1.0023149339999999</v>
      </c>
      <c r="AI542" s="227">
        <f t="shared" si="260"/>
        <v>3121.7533231500001</v>
      </c>
      <c r="AJ542" s="227">
        <f t="shared" si="254"/>
        <v>3199.5835731500001</v>
      </c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5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5"/>
      <c r="HA542" s="5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40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7"/>
      <c r="JP542" s="1"/>
      <c r="JQ542" s="1"/>
      <c r="JR542" s="1"/>
      <c r="JS542" s="1"/>
      <c r="JT542" s="1"/>
      <c r="JU542" s="1"/>
      <c r="JV542" s="1"/>
      <c r="JW542" s="1"/>
      <c r="JX542" s="1"/>
      <c r="JY542" s="3"/>
      <c r="JZ542" s="1"/>
      <c r="KA542" s="1"/>
      <c r="KB542" s="1"/>
      <c r="KC542" s="1"/>
      <c r="KD542" s="1"/>
      <c r="KE542" s="1"/>
    </row>
    <row r="543" spans="1:291" x14ac:dyDescent="0.2">
      <c r="A543" s="196">
        <f t="shared" si="243"/>
        <v>43201</v>
      </c>
      <c r="B543" s="236">
        <f t="shared" si="255"/>
        <v>99198.058576826676</v>
      </c>
      <c r="C543" s="66">
        <f t="shared" si="232"/>
        <v>95707.635433949996</v>
      </c>
      <c r="D543" s="77">
        <f t="shared" si="244"/>
        <v>4946.5</v>
      </c>
      <c r="E543" s="67">
        <f>VLOOKUP(A542,[1]Plan1!$DQ$117:$DS$314,3)</f>
        <v>4950.95</v>
      </c>
      <c r="F543" s="11">
        <f t="shared" si="245"/>
        <v>43186</v>
      </c>
      <c r="G543" s="73">
        <f t="shared" si="235"/>
        <v>8.9962599818038669E-4</v>
      </c>
      <c r="H543" s="11">
        <f t="shared" si="246"/>
        <v>43215</v>
      </c>
      <c r="I543" s="11">
        <f t="shared" si="236"/>
        <v>43215</v>
      </c>
      <c r="J543" s="1">
        <f t="shared" si="247"/>
        <v>21</v>
      </c>
      <c r="K543" s="1">
        <f t="shared" si="248"/>
        <v>11</v>
      </c>
      <c r="L543" s="66">
        <f t="shared" si="237"/>
        <v>1.00047113</v>
      </c>
      <c r="M543" s="70">
        <f t="shared" si="233"/>
        <v>1.00320034</v>
      </c>
      <c r="N543" s="70">
        <f t="shared" ref="N543:N606" si="262">IF(I543&gt;I542,N542*M543,N542)</f>
        <v>1.043448648664955</v>
      </c>
      <c r="O543" s="66">
        <f t="shared" si="229"/>
        <v>1.04394024</v>
      </c>
      <c r="P543" s="66">
        <f t="shared" si="238"/>
        <v>95752.726172230003</v>
      </c>
      <c r="Q543" s="74">
        <f t="shared" si="239"/>
        <v>0</v>
      </c>
      <c r="R543" s="75">
        <f t="shared" si="230"/>
        <v>0</v>
      </c>
      <c r="S543" s="66">
        <f t="shared" si="231"/>
        <v>0</v>
      </c>
      <c r="T543" s="10">
        <f t="shared" si="249"/>
        <v>0.06</v>
      </c>
      <c r="U543" s="74">
        <f t="shared" si="228"/>
        <v>11</v>
      </c>
      <c r="V543" s="74">
        <v>252</v>
      </c>
      <c r="W543" s="70">
        <f t="shared" si="240"/>
        <v>1.0025467210000001</v>
      </c>
      <c r="X543" s="66">
        <f t="shared" si="241"/>
        <v>243.85547854999999</v>
      </c>
      <c r="Y543" s="66">
        <v>0</v>
      </c>
      <c r="Z543" s="67">
        <f t="shared" si="242"/>
        <v>0</v>
      </c>
      <c r="AA543" s="68" t="str">
        <f t="shared" si="250"/>
        <v>A+INCORP J=</v>
      </c>
      <c r="AB543" s="11">
        <f t="shared" si="251"/>
        <v>43215</v>
      </c>
      <c r="AC543" s="227">
        <f t="shared" si="253"/>
        <v>3113.21</v>
      </c>
      <c r="AD543" s="227">
        <f t="shared" si="256"/>
        <v>62.264200000000002</v>
      </c>
      <c r="AE543" s="227">
        <f t="shared" si="261"/>
        <v>16.603786666666668</v>
      </c>
      <c r="AF543" s="228">
        <f t="shared" si="257"/>
        <v>1.0004711300404781</v>
      </c>
      <c r="AG543" s="230">
        <f t="shared" si="258"/>
        <v>11</v>
      </c>
      <c r="AH543" s="231">
        <f t="shared" si="259"/>
        <v>1.0025467210000001</v>
      </c>
      <c r="AI543" s="227">
        <f t="shared" si="260"/>
        <v>3122.6089393799998</v>
      </c>
      <c r="AJ543" s="227">
        <f t="shared" si="254"/>
        <v>3201.4769260466664</v>
      </c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5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5"/>
      <c r="HA543" s="5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40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7"/>
      <c r="JP543" s="1"/>
      <c r="JQ543" s="1"/>
      <c r="JR543" s="1"/>
      <c r="JS543" s="1"/>
      <c r="JT543" s="1"/>
      <c r="JU543" s="1"/>
      <c r="JV543" s="1"/>
      <c r="JW543" s="1"/>
      <c r="JX543" s="1"/>
      <c r="JY543" s="3"/>
      <c r="JZ543" s="1"/>
      <c r="KA543" s="1"/>
      <c r="KB543" s="1"/>
      <c r="KC543" s="1"/>
      <c r="KD543" s="1"/>
      <c r="KE543" s="1"/>
    </row>
    <row r="544" spans="1:291" x14ac:dyDescent="0.2">
      <c r="A544" s="196">
        <f t="shared" si="243"/>
        <v>43202</v>
      </c>
      <c r="B544" s="236">
        <f t="shared" si="255"/>
        <v>99226.263173913336</v>
      </c>
      <c r="C544" s="66">
        <f t="shared" si="232"/>
        <v>95707.635433949996</v>
      </c>
      <c r="D544" s="77">
        <f t="shared" si="244"/>
        <v>4946.5</v>
      </c>
      <c r="E544" s="67">
        <f>VLOOKUP(A543,[1]Plan1!$DQ$117:$DS$314,3)</f>
        <v>4950.95</v>
      </c>
      <c r="F544" s="11">
        <f t="shared" si="245"/>
        <v>43186</v>
      </c>
      <c r="G544" s="73">
        <f t="shared" si="235"/>
        <v>8.9962599818038669E-4</v>
      </c>
      <c r="H544" s="11">
        <f t="shared" si="246"/>
        <v>43215</v>
      </c>
      <c r="I544" s="11">
        <f t="shared" si="236"/>
        <v>43215</v>
      </c>
      <c r="J544" s="1">
        <f t="shared" si="247"/>
        <v>21</v>
      </c>
      <c r="K544" s="1">
        <f t="shared" si="248"/>
        <v>12</v>
      </c>
      <c r="L544" s="66">
        <f t="shared" si="237"/>
        <v>1.0005139700000001</v>
      </c>
      <c r="M544" s="70">
        <f t="shared" si="233"/>
        <v>1.00320034</v>
      </c>
      <c r="N544" s="70">
        <f t="shared" si="262"/>
        <v>1.043448648664955</v>
      </c>
      <c r="O544" s="66">
        <f t="shared" si="229"/>
        <v>1.0439849400000001</v>
      </c>
      <c r="P544" s="66">
        <f t="shared" si="238"/>
        <v>95756.826287329997</v>
      </c>
      <c r="Q544" s="74">
        <f t="shared" si="239"/>
        <v>0</v>
      </c>
      <c r="R544" s="75">
        <f t="shared" si="230"/>
        <v>0</v>
      </c>
      <c r="S544" s="66">
        <f t="shared" si="231"/>
        <v>0</v>
      </c>
      <c r="T544" s="10">
        <f t="shared" si="249"/>
        <v>0.06</v>
      </c>
      <c r="U544" s="74">
        <f t="shared" si="228"/>
        <v>12</v>
      </c>
      <c r="V544" s="74">
        <v>252</v>
      </c>
      <c r="W544" s="70">
        <f t="shared" si="240"/>
        <v>1.0027785629999999</v>
      </c>
      <c r="X544" s="66">
        <f t="shared" si="241"/>
        <v>266.06637451</v>
      </c>
      <c r="Y544" s="66">
        <v>0</v>
      </c>
      <c r="Z544" s="67">
        <f t="shared" si="242"/>
        <v>0</v>
      </c>
      <c r="AA544" s="68" t="str">
        <f t="shared" si="250"/>
        <v>A+INCORP J=</v>
      </c>
      <c r="AB544" s="11">
        <f t="shared" si="251"/>
        <v>43215</v>
      </c>
      <c r="AC544" s="227">
        <f t="shared" si="253"/>
        <v>3113.21</v>
      </c>
      <c r="AD544" s="227">
        <f t="shared" si="256"/>
        <v>62.264200000000002</v>
      </c>
      <c r="AE544" s="227">
        <f t="shared" si="261"/>
        <v>17.641523333333332</v>
      </c>
      <c r="AF544" s="228">
        <f t="shared" si="257"/>
        <v>1.0005139687565265</v>
      </c>
      <c r="AG544" s="230">
        <f t="shared" si="258"/>
        <v>12</v>
      </c>
      <c r="AH544" s="231">
        <f t="shared" si="259"/>
        <v>1.0027785629999999</v>
      </c>
      <c r="AI544" s="227">
        <f t="shared" si="260"/>
        <v>3123.4647887400001</v>
      </c>
      <c r="AJ544" s="227">
        <f t="shared" si="254"/>
        <v>3203.3705120733334</v>
      </c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5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5"/>
      <c r="HA544" s="5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40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7"/>
      <c r="JP544" s="1"/>
      <c r="JQ544" s="1"/>
      <c r="JR544" s="1"/>
      <c r="JS544" s="1"/>
      <c r="JT544" s="1"/>
      <c r="JU544" s="1"/>
      <c r="JV544" s="1"/>
      <c r="JW544" s="1"/>
      <c r="JX544" s="1"/>
      <c r="JY544" s="3"/>
      <c r="JZ544" s="1"/>
      <c r="KA544" s="1"/>
      <c r="KB544" s="1"/>
      <c r="KC544" s="1"/>
      <c r="KD544" s="1"/>
      <c r="KE544" s="1"/>
    </row>
    <row r="545" spans="1:291" x14ac:dyDescent="0.2">
      <c r="A545" s="196">
        <f t="shared" si="243"/>
        <v>43203</v>
      </c>
      <c r="B545" s="236">
        <f t="shared" si="255"/>
        <v>99254.475004370004</v>
      </c>
      <c r="C545" s="66">
        <f t="shared" si="232"/>
        <v>95707.635433949996</v>
      </c>
      <c r="D545" s="77">
        <f t="shared" si="244"/>
        <v>4946.5</v>
      </c>
      <c r="E545" s="67">
        <f>VLOOKUP(A544,[1]Plan1!$DQ$117:$DS$314,3)</f>
        <v>4950.95</v>
      </c>
      <c r="F545" s="11">
        <f t="shared" si="245"/>
        <v>43186</v>
      </c>
      <c r="G545" s="73">
        <f t="shared" si="235"/>
        <v>8.9962599818038669E-4</v>
      </c>
      <c r="H545" s="11">
        <f t="shared" si="246"/>
        <v>43215</v>
      </c>
      <c r="I545" s="11">
        <f t="shared" si="236"/>
        <v>43215</v>
      </c>
      <c r="J545" s="1">
        <f t="shared" si="247"/>
        <v>21</v>
      </c>
      <c r="K545" s="1">
        <f t="shared" si="248"/>
        <v>13</v>
      </c>
      <c r="L545" s="66">
        <f t="shared" si="237"/>
        <v>1.00055681</v>
      </c>
      <c r="M545" s="70">
        <f t="shared" si="233"/>
        <v>1.00320034</v>
      </c>
      <c r="N545" s="70">
        <f t="shared" si="262"/>
        <v>1.043448648664955</v>
      </c>
      <c r="O545" s="66">
        <f t="shared" si="229"/>
        <v>1.0440296499999999</v>
      </c>
      <c r="P545" s="66">
        <f t="shared" si="238"/>
        <v>95760.926402430006</v>
      </c>
      <c r="Q545" s="74">
        <f t="shared" si="239"/>
        <v>0</v>
      </c>
      <c r="R545" s="75">
        <f t="shared" si="230"/>
        <v>0</v>
      </c>
      <c r="S545" s="66">
        <f t="shared" si="231"/>
        <v>0</v>
      </c>
      <c r="T545" s="10">
        <f t="shared" si="249"/>
        <v>0.06</v>
      </c>
      <c r="U545" s="74">
        <f t="shared" si="228"/>
        <v>13</v>
      </c>
      <c r="V545" s="74">
        <v>252</v>
      </c>
      <c r="W545" s="70">
        <f t="shared" si="240"/>
        <v>1.0030104580000001</v>
      </c>
      <c r="X545" s="66">
        <f t="shared" si="241"/>
        <v>288.28424697000003</v>
      </c>
      <c r="Y545" s="66">
        <v>0</v>
      </c>
      <c r="Z545" s="67">
        <f t="shared" si="242"/>
        <v>0</v>
      </c>
      <c r="AA545" s="68" t="str">
        <f t="shared" si="250"/>
        <v>A+INCORP J=</v>
      </c>
      <c r="AB545" s="11">
        <f t="shared" si="251"/>
        <v>43215</v>
      </c>
      <c r="AC545" s="227">
        <f t="shared" si="253"/>
        <v>3113.21</v>
      </c>
      <c r="AD545" s="227">
        <f t="shared" si="256"/>
        <v>62.264200000000002</v>
      </c>
      <c r="AE545" s="227">
        <f t="shared" si="261"/>
        <v>18.679259999999999</v>
      </c>
      <c r="AF545" s="228">
        <f t="shared" si="257"/>
        <v>1.00055681705618</v>
      </c>
      <c r="AG545" s="230">
        <f t="shared" si="258"/>
        <v>13</v>
      </c>
      <c r="AH545" s="231">
        <f t="shared" si="259"/>
        <v>1.0030104580000001</v>
      </c>
      <c r="AI545" s="227">
        <f t="shared" si="260"/>
        <v>3124.3208949700002</v>
      </c>
      <c r="AJ545" s="227">
        <f t="shared" si="254"/>
        <v>3205.2643549700001</v>
      </c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5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5"/>
      <c r="HA545" s="5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40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7"/>
      <c r="JP545" s="1"/>
      <c r="JQ545" s="1"/>
      <c r="JR545" s="1"/>
      <c r="JS545" s="1"/>
      <c r="JT545" s="1"/>
      <c r="JU545" s="1"/>
      <c r="JV545" s="1"/>
      <c r="JW545" s="1"/>
      <c r="JX545" s="1"/>
      <c r="JY545" s="3"/>
      <c r="JZ545" s="1"/>
      <c r="KA545" s="1"/>
      <c r="KB545" s="1"/>
      <c r="KC545" s="1"/>
      <c r="KD545" s="1"/>
      <c r="KE545" s="1"/>
    </row>
    <row r="546" spans="1:291" x14ac:dyDescent="0.2">
      <c r="A546" s="196">
        <f t="shared" si="243"/>
        <v>43204</v>
      </c>
      <c r="B546" s="236">
        <f t="shared" si="255"/>
        <v>99281.972559006666</v>
      </c>
      <c r="C546" s="66">
        <f t="shared" si="232"/>
        <v>95707.635433949996</v>
      </c>
      <c r="D546" s="77">
        <f t="shared" si="244"/>
        <v>4946.5</v>
      </c>
      <c r="E546" s="67">
        <f>VLOOKUP(A545,[1]Plan1!$DQ$117:$DS$314,3)</f>
        <v>4950.95</v>
      </c>
      <c r="F546" s="11">
        <f t="shared" si="245"/>
        <v>43186</v>
      </c>
      <c r="G546" s="73">
        <f t="shared" si="235"/>
        <v>8.9962599818038669E-4</v>
      </c>
      <c r="H546" s="11">
        <f t="shared" si="246"/>
        <v>43215</v>
      </c>
      <c r="I546" s="11">
        <f t="shared" si="236"/>
        <v>43215</v>
      </c>
      <c r="J546" s="1">
        <f t="shared" si="247"/>
        <v>21</v>
      </c>
      <c r="K546" s="1">
        <f t="shared" si="248"/>
        <v>14</v>
      </c>
      <c r="L546" s="66">
        <f t="shared" si="237"/>
        <v>1.00059966</v>
      </c>
      <c r="M546" s="70">
        <f t="shared" si="233"/>
        <v>1.00320034</v>
      </c>
      <c r="N546" s="70">
        <f t="shared" si="262"/>
        <v>1.043448648664955</v>
      </c>
      <c r="O546" s="66">
        <f t="shared" si="229"/>
        <v>1.04407436</v>
      </c>
      <c r="P546" s="66">
        <f t="shared" si="238"/>
        <v>95765.027474610004</v>
      </c>
      <c r="Q546" s="74">
        <f t="shared" si="239"/>
        <v>0</v>
      </c>
      <c r="R546" s="75">
        <f t="shared" si="230"/>
        <v>0</v>
      </c>
      <c r="S546" s="66">
        <f t="shared" si="231"/>
        <v>0</v>
      </c>
      <c r="T546" s="10">
        <f t="shared" si="249"/>
        <v>0.06</v>
      </c>
      <c r="U546" s="74">
        <f t="shared" si="228"/>
        <v>14</v>
      </c>
      <c r="V546" s="74">
        <v>252</v>
      </c>
      <c r="W546" s="70">
        <f t="shared" si="240"/>
        <v>1.0032424069999999</v>
      </c>
      <c r="X546" s="66">
        <f t="shared" si="241"/>
        <v>310.50919542999998</v>
      </c>
      <c r="Y546" s="66">
        <v>0</v>
      </c>
      <c r="Z546" s="67">
        <f t="shared" si="242"/>
        <v>0</v>
      </c>
      <c r="AA546" s="68" t="str">
        <f t="shared" si="250"/>
        <v>A+INCORP J=</v>
      </c>
      <c r="AB546" s="11">
        <f t="shared" si="251"/>
        <v>43215</v>
      </c>
      <c r="AC546" s="227">
        <f t="shared" si="253"/>
        <v>3113.21</v>
      </c>
      <c r="AD546" s="227">
        <f t="shared" si="256"/>
        <v>62.264200000000002</v>
      </c>
      <c r="AE546" s="227">
        <f t="shared" si="261"/>
        <v>19.716996666666667</v>
      </c>
      <c r="AF546" s="228">
        <f t="shared" si="257"/>
        <v>1.0005996653558338</v>
      </c>
      <c r="AG546" s="230">
        <f t="shared" si="258"/>
        <v>13</v>
      </c>
      <c r="AH546" s="231">
        <f t="shared" si="259"/>
        <v>1.0030104580000001</v>
      </c>
      <c r="AI546" s="227">
        <f t="shared" si="260"/>
        <v>3124.4546922999998</v>
      </c>
      <c r="AJ546" s="227">
        <f t="shared" si="254"/>
        <v>3206.4358889666664</v>
      </c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5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5"/>
      <c r="HA546" s="5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40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7"/>
      <c r="JP546" s="1"/>
      <c r="JQ546" s="1"/>
      <c r="JR546" s="1"/>
      <c r="JS546" s="1"/>
      <c r="JT546" s="1"/>
      <c r="JU546" s="1"/>
      <c r="JV546" s="1"/>
      <c r="JW546" s="1"/>
      <c r="JX546" s="1"/>
      <c r="JY546" s="3"/>
      <c r="JZ546" s="1"/>
      <c r="KA546" s="1"/>
      <c r="KB546" s="1"/>
      <c r="KC546" s="1"/>
      <c r="KD546" s="1"/>
      <c r="KE546" s="1"/>
    </row>
    <row r="547" spans="1:291" x14ac:dyDescent="0.2">
      <c r="A547" s="196">
        <f t="shared" si="243"/>
        <v>43205</v>
      </c>
      <c r="B547" s="236">
        <f t="shared" si="255"/>
        <v>99283.010295673332</v>
      </c>
      <c r="C547" s="66">
        <f t="shared" si="232"/>
        <v>95707.635433949996</v>
      </c>
      <c r="D547" s="77">
        <f t="shared" si="244"/>
        <v>4946.5</v>
      </c>
      <c r="E547" s="67">
        <f>VLOOKUP(A546,[1]Plan1!$DQ$117:$DS$314,3)</f>
        <v>4950.95</v>
      </c>
      <c r="F547" s="11">
        <f t="shared" si="245"/>
        <v>43186</v>
      </c>
      <c r="G547" s="73">
        <f t="shared" si="235"/>
        <v>8.9962599818038669E-4</v>
      </c>
      <c r="H547" s="11">
        <f t="shared" si="246"/>
        <v>43215</v>
      </c>
      <c r="I547" s="11">
        <f t="shared" si="236"/>
        <v>43215</v>
      </c>
      <c r="J547" s="1">
        <f t="shared" si="247"/>
        <v>21</v>
      </c>
      <c r="K547" s="1">
        <f t="shared" si="248"/>
        <v>14</v>
      </c>
      <c r="L547" s="66">
        <f t="shared" si="237"/>
        <v>1.00059966</v>
      </c>
      <c r="M547" s="70">
        <f t="shared" si="233"/>
        <v>1.00320034</v>
      </c>
      <c r="N547" s="70">
        <f t="shared" si="262"/>
        <v>1.043448648664955</v>
      </c>
      <c r="O547" s="66">
        <f t="shared" si="229"/>
        <v>1.04407436</v>
      </c>
      <c r="P547" s="66">
        <f t="shared" si="238"/>
        <v>95765.027474610004</v>
      </c>
      <c r="Q547" s="74">
        <f t="shared" si="239"/>
        <v>0</v>
      </c>
      <c r="R547" s="75">
        <f t="shared" si="230"/>
        <v>0</v>
      </c>
      <c r="S547" s="66">
        <f t="shared" si="231"/>
        <v>0</v>
      </c>
      <c r="T547" s="10">
        <f t="shared" si="249"/>
        <v>0.06</v>
      </c>
      <c r="U547" s="74">
        <f t="shared" si="228"/>
        <v>14</v>
      </c>
      <c r="V547" s="74">
        <v>252</v>
      </c>
      <c r="W547" s="70">
        <f t="shared" si="240"/>
        <v>1.0032424069999999</v>
      </c>
      <c r="X547" s="66">
        <f t="shared" si="241"/>
        <v>310.50919542999998</v>
      </c>
      <c r="Y547" s="66">
        <v>0</v>
      </c>
      <c r="Z547" s="67">
        <f t="shared" si="242"/>
        <v>0</v>
      </c>
      <c r="AA547" s="68" t="str">
        <f t="shared" si="250"/>
        <v>A+INCORP J=</v>
      </c>
      <c r="AB547" s="11">
        <f t="shared" si="251"/>
        <v>43215</v>
      </c>
      <c r="AC547" s="227">
        <f t="shared" si="253"/>
        <v>3113.21</v>
      </c>
      <c r="AD547" s="227">
        <f t="shared" si="256"/>
        <v>62.264200000000002</v>
      </c>
      <c r="AE547" s="227">
        <f t="shared" si="261"/>
        <v>20.754733333333331</v>
      </c>
      <c r="AF547" s="228">
        <f t="shared" si="257"/>
        <v>1.0005996653558338</v>
      </c>
      <c r="AG547" s="230">
        <f t="shared" si="258"/>
        <v>13</v>
      </c>
      <c r="AH547" s="231">
        <f t="shared" si="259"/>
        <v>1.0030104580000001</v>
      </c>
      <c r="AI547" s="227">
        <f t="shared" si="260"/>
        <v>3124.4546922999998</v>
      </c>
      <c r="AJ547" s="227">
        <f t="shared" si="254"/>
        <v>3207.4736256333331</v>
      </c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5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5"/>
      <c r="HA547" s="5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40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7"/>
      <c r="JP547" s="1"/>
      <c r="JQ547" s="1"/>
      <c r="JR547" s="1"/>
      <c r="JS547" s="1"/>
      <c r="JT547" s="1"/>
      <c r="JU547" s="1"/>
      <c r="JV547" s="1"/>
      <c r="JW547" s="1"/>
      <c r="JX547" s="1"/>
      <c r="JY547" s="3"/>
      <c r="JZ547" s="1"/>
      <c r="KA547" s="1"/>
      <c r="KB547" s="1"/>
      <c r="KC547" s="1"/>
      <c r="KD547" s="1"/>
      <c r="KE547" s="1"/>
    </row>
    <row r="548" spans="1:291" x14ac:dyDescent="0.2">
      <c r="A548" s="196">
        <f t="shared" si="243"/>
        <v>43206</v>
      </c>
      <c r="B548" s="236">
        <f t="shared" si="255"/>
        <v>99284.77057131</v>
      </c>
      <c r="C548" s="66">
        <f t="shared" si="232"/>
        <v>95707.635433949996</v>
      </c>
      <c r="D548" s="77">
        <f t="shared" si="244"/>
        <v>4946.5</v>
      </c>
      <c r="E548" s="67">
        <f>VLOOKUP(A547,[1]Plan1!$DQ$117:$DS$314,3)</f>
        <v>4950.95</v>
      </c>
      <c r="F548" s="11">
        <f t="shared" si="245"/>
        <v>43186</v>
      </c>
      <c r="G548" s="73">
        <f t="shared" si="235"/>
        <v>8.9962599818038669E-4</v>
      </c>
      <c r="H548" s="11">
        <f t="shared" si="246"/>
        <v>43215</v>
      </c>
      <c r="I548" s="11">
        <f t="shared" si="236"/>
        <v>43215</v>
      </c>
      <c r="J548" s="1">
        <f t="shared" si="247"/>
        <v>21</v>
      </c>
      <c r="K548" s="1">
        <f t="shared" si="248"/>
        <v>14</v>
      </c>
      <c r="L548" s="66">
        <f t="shared" si="237"/>
        <v>1.00059966</v>
      </c>
      <c r="M548" s="70">
        <f t="shared" si="233"/>
        <v>1.00320034</v>
      </c>
      <c r="N548" s="70">
        <f t="shared" si="262"/>
        <v>1.043448648664955</v>
      </c>
      <c r="O548" s="66">
        <f t="shared" si="229"/>
        <v>1.04407436</v>
      </c>
      <c r="P548" s="66">
        <f t="shared" si="238"/>
        <v>95765.027474610004</v>
      </c>
      <c r="Q548" s="74">
        <f t="shared" si="239"/>
        <v>0</v>
      </c>
      <c r="R548" s="75">
        <f t="shared" si="230"/>
        <v>0</v>
      </c>
      <c r="S548" s="66">
        <f t="shared" si="231"/>
        <v>0</v>
      </c>
      <c r="T548" s="10">
        <f t="shared" si="249"/>
        <v>0.06</v>
      </c>
      <c r="U548" s="74">
        <f t="shared" si="228"/>
        <v>14</v>
      </c>
      <c r="V548" s="74">
        <v>252</v>
      </c>
      <c r="W548" s="70">
        <f t="shared" si="240"/>
        <v>1.0032424069999999</v>
      </c>
      <c r="X548" s="66">
        <f t="shared" si="241"/>
        <v>310.50919542999998</v>
      </c>
      <c r="Y548" s="66">
        <v>0</v>
      </c>
      <c r="Z548" s="67">
        <f t="shared" si="242"/>
        <v>0</v>
      </c>
      <c r="AA548" s="68" t="str">
        <f t="shared" si="250"/>
        <v>A+INCORP J=</v>
      </c>
      <c r="AB548" s="11">
        <f t="shared" si="251"/>
        <v>43215</v>
      </c>
      <c r="AC548" s="227">
        <f t="shared" si="253"/>
        <v>3113.21</v>
      </c>
      <c r="AD548" s="227">
        <f t="shared" si="256"/>
        <v>62.264200000000002</v>
      </c>
      <c r="AE548" s="227">
        <f t="shared" si="261"/>
        <v>21.792469999999998</v>
      </c>
      <c r="AF548" s="228">
        <f t="shared" si="257"/>
        <v>1.0005996653558338</v>
      </c>
      <c r="AG548" s="230">
        <f t="shared" si="258"/>
        <v>14</v>
      </c>
      <c r="AH548" s="231">
        <f t="shared" si="259"/>
        <v>1.0032424069999999</v>
      </c>
      <c r="AI548" s="227">
        <f t="shared" si="260"/>
        <v>3125.17723127</v>
      </c>
      <c r="AJ548" s="227">
        <f t="shared" si="254"/>
        <v>3209.2339012699999</v>
      </c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5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5"/>
      <c r="HA548" s="5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40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7"/>
      <c r="JP548" s="1"/>
      <c r="JQ548" s="1"/>
      <c r="JR548" s="1"/>
      <c r="JS548" s="1"/>
      <c r="JT548" s="1"/>
      <c r="JU548" s="1"/>
      <c r="JV548" s="1"/>
      <c r="JW548" s="1"/>
      <c r="JX548" s="1"/>
      <c r="JY548" s="3"/>
      <c r="JZ548" s="1"/>
      <c r="KA548" s="1"/>
      <c r="KB548" s="1"/>
      <c r="KC548" s="1"/>
      <c r="KD548" s="1"/>
      <c r="KE548" s="1"/>
    </row>
    <row r="549" spans="1:291" x14ac:dyDescent="0.2">
      <c r="A549" s="196">
        <f t="shared" si="243"/>
        <v>43207</v>
      </c>
      <c r="B549" s="236">
        <f t="shared" si="255"/>
        <v>99312.996879816666</v>
      </c>
      <c r="C549" s="66">
        <f t="shared" si="232"/>
        <v>95707.635433949996</v>
      </c>
      <c r="D549" s="77">
        <f t="shared" si="244"/>
        <v>4946.5</v>
      </c>
      <c r="E549" s="67">
        <f>VLOOKUP(A548,[1]Plan1!$DQ$117:$DS$314,3)</f>
        <v>4950.95</v>
      </c>
      <c r="F549" s="11">
        <f t="shared" si="245"/>
        <v>43186</v>
      </c>
      <c r="G549" s="73">
        <f t="shared" si="235"/>
        <v>8.9962599818038669E-4</v>
      </c>
      <c r="H549" s="11">
        <f t="shared" si="246"/>
        <v>43215</v>
      </c>
      <c r="I549" s="11">
        <f t="shared" si="236"/>
        <v>43215</v>
      </c>
      <c r="J549" s="1">
        <f t="shared" si="247"/>
        <v>21</v>
      </c>
      <c r="K549" s="1">
        <f t="shared" si="248"/>
        <v>15</v>
      </c>
      <c r="L549" s="66">
        <f t="shared" si="237"/>
        <v>1.0006425000000001</v>
      </c>
      <c r="M549" s="70">
        <f t="shared" si="233"/>
        <v>1.00320034</v>
      </c>
      <c r="N549" s="70">
        <f t="shared" si="262"/>
        <v>1.043448648664955</v>
      </c>
      <c r="O549" s="66">
        <f t="shared" si="229"/>
        <v>1.0441190600000001</v>
      </c>
      <c r="P549" s="66">
        <f t="shared" si="238"/>
        <v>95769.127589709999</v>
      </c>
      <c r="Q549" s="74">
        <f t="shared" si="239"/>
        <v>0</v>
      </c>
      <c r="R549" s="75">
        <f t="shared" si="230"/>
        <v>0</v>
      </c>
      <c r="S549" s="66">
        <f t="shared" si="231"/>
        <v>0</v>
      </c>
      <c r="T549" s="10">
        <f t="shared" si="249"/>
        <v>0.06</v>
      </c>
      <c r="U549" s="74">
        <f t="shared" ref="U549:U612" si="263">IF(Q548&gt;0,1,IF(K549=K548,U548,U548+1))</f>
        <v>15</v>
      </c>
      <c r="V549" s="74">
        <v>252</v>
      </c>
      <c r="W549" s="70">
        <f t="shared" si="240"/>
        <v>1.0034744090000001</v>
      </c>
      <c r="X549" s="66">
        <f t="shared" si="241"/>
        <v>332.74111880999999</v>
      </c>
      <c r="Y549" s="66">
        <v>0</v>
      </c>
      <c r="Z549" s="67">
        <f t="shared" si="242"/>
        <v>0</v>
      </c>
      <c r="AA549" s="68" t="str">
        <f t="shared" si="250"/>
        <v>A+INCORP J=</v>
      </c>
      <c r="AB549" s="11">
        <f t="shared" si="251"/>
        <v>43215</v>
      </c>
      <c r="AC549" s="227">
        <f t="shared" si="253"/>
        <v>3113.21</v>
      </c>
      <c r="AD549" s="227">
        <f t="shared" si="256"/>
        <v>62.264200000000002</v>
      </c>
      <c r="AE549" s="227">
        <f t="shared" si="261"/>
        <v>22.830206666666665</v>
      </c>
      <c r="AF549" s="228">
        <f t="shared" si="257"/>
        <v>1.0006425040718823</v>
      </c>
      <c r="AG549" s="230">
        <f t="shared" si="258"/>
        <v>15</v>
      </c>
      <c r="AH549" s="231">
        <f t="shared" si="259"/>
        <v>1.0034744090000001</v>
      </c>
      <c r="AI549" s="227">
        <f t="shared" si="260"/>
        <v>3126.03376463</v>
      </c>
      <c r="AJ549" s="227">
        <f t="shared" si="254"/>
        <v>3211.1281712966666</v>
      </c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5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5"/>
      <c r="HA549" s="5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40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7"/>
      <c r="JP549" s="1"/>
      <c r="JQ549" s="1"/>
      <c r="JR549" s="1"/>
      <c r="JS549" s="1"/>
      <c r="JT549" s="1"/>
      <c r="JU549" s="1"/>
      <c r="JV549" s="1"/>
      <c r="JW549" s="1"/>
      <c r="JX549" s="1"/>
      <c r="JY549" s="3"/>
      <c r="JZ549" s="1"/>
      <c r="KA549" s="1"/>
      <c r="KB549" s="1"/>
      <c r="KC549" s="1"/>
      <c r="KD549" s="1"/>
      <c r="KE549" s="1"/>
    </row>
    <row r="550" spans="1:291" x14ac:dyDescent="0.2">
      <c r="A550" s="196">
        <f t="shared" si="243"/>
        <v>43208</v>
      </c>
      <c r="B550" s="236">
        <f t="shared" si="255"/>
        <v>99341.231483233336</v>
      </c>
      <c r="C550" s="66">
        <f t="shared" si="232"/>
        <v>95707.635433949996</v>
      </c>
      <c r="D550" s="77">
        <f t="shared" si="244"/>
        <v>4946.5</v>
      </c>
      <c r="E550" s="67">
        <f>VLOOKUP(A549,[1]Plan1!$DQ$117:$DS$314,3)</f>
        <v>4950.95</v>
      </c>
      <c r="F550" s="11">
        <f t="shared" si="245"/>
        <v>43186</v>
      </c>
      <c r="G550" s="73">
        <f t="shared" si="235"/>
        <v>8.9962599818038669E-4</v>
      </c>
      <c r="H550" s="11">
        <f t="shared" si="246"/>
        <v>43215</v>
      </c>
      <c r="I550" s="11">
        <f t="shared" si="236"/>
        <v>43215</v>
      </c>
      <c r="J550" s="1">
        <f t="shared" si="247"/>
        <v>21</v>
      </c>
      <c r="K550" s="1">
        <f t="shared" si="248"/>
        <v>16</v>
      </c>
      <c r="L550" s="66">
        <f t="shared" si="237"/>
        <v>1.0006853499999999</v>
      </c>
      <c r="M550" s="70">
        <f t="shared" si="233"/>
        <v>1.00320034</v>
      </c>
      <c r="N550" s="70">
        <f t="shared" si="262"/>
        <v>1.043448648664955</v>
      </c>
      <c r="O550" s="66">
        <f t="shared" si="229"/>
        <v>1.0441637699999999</v>
      </c>
      <c r="P550" s="66">
        <f t="shared" si="238"/>
        <v>95773.228661889996</v>
      </c>
      <c r="Q550" s="74">
        <f t="shared" si="239"/>
        <v>0</v>
      </c>
      <c r="R550" s="75">
        <f t="shared" si="230"/>
        <v>0</v>
      </c>
      <c r="S550" s="66">
        <f t="shared" si="231"/>
        <v>0</v>
      </c>
      <c r="T550" s="10">
        <f t="shared" si="249"/>
        <v>0.06</v>
      </c>
      <c r="U550" s="74">
        <f t="shared" si="263"/>
        <v>16</v>
      </c>
      <c r="V550" s="74">
        <v>252</v>
      </c>
      <c r="W550" s="70">
        <f t="shared" si="240"/>
        <v>1.003706465</v>
      </c>
      <c r="X550" s="66">
        <f t="shared" si="241"/>
        <v>354.98011996999998</v>
      </c>
      <c r="Y550" s="66">
        <v>0</v>
      </c>
      <c r="Z550" s="67">
        <f t="shared" si="242"/>
        <v>0</v>
      </c>
      <c r="AA550" s="68" t="str">
        <f t="shared" si="250"/>
        <v>A+INCORP J=</v>
      </c>
      <c r="AB550" s="11">
        <f t="shared" si="251"/>
        <v>43215</v>
      </c>
      <c r="AC550" s="227">
        <f t="shared" si="253"/>
        <v>3113.21</v>
      </c>
      <c r="AD550" s="227">
        <f t="shared" si="256"/>
        <v>62.264200000000002</v>
      </c>
      <c r="AE550" s="227">
        <f t="shared" si="261"/>
        <v>23.867943333333336</v>
      </c>
      <c r="AF550" s="228">
        <f t="shared" si="257"/>
        <v>1.000685352371536</v>
      </c>
      <c r="AG550" s="230">
        <f t="shared" si="258"/>
        <v>16</v>
      </c>
      <c r="AH550" s="231">
        <f t="shared" si="259"/>
        <v>1.003706465</v>
      </c>
      <c r="AI550" s="227">
        <f t="shared" si="260"/>
        <v>3126.8905580400001</v>
      </c>
      <c r="AJ550" s="227">
        <f t="shared" si="254"/>
        <v>3213.0227013733333</v>
      </c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5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5"/>
      <c r="HA550" s="5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40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7"/>
      <c r="JP550" s="1"/>
      <c r="JQ550" s="1"/>
      <c r="JR550" s="1"/>
      <c r="JS550" s="1"/>
      <c r="JT550" s="1"/>
      <c r="JU550" s="1"/>
      <c r="JV550" s="1"/>
      <c r="JW550" s="1"/>
      <c r="JX550" s="1"/>
      <c r="JY550" s="3"/>
      <c r="JZ550" s="1"/>
      <c r="KA550" s="1"/>
      <c r="KB550" s="1"/>
      <c r="KC550" s="1"/>
      <c r="KD550" s="1"/>
      <c r="KE550" s="1"/>
    </row>
    <row r="551" spans="1:291" x14ac:dyDescent="0.2">
      <c r="A551" s="196">
        <f t="shared" si="243"/>
        <v>43209</v>
      </c>
      <c r="B551" s="236">
        <f t="shared" si="255"/>
        <v>99369.473392119995</v>
      </c>
      <c r="C551" s="66">
        <f t="shared" si="232"/>
        <v>95707.635433949996</v>
      </c>
      <c r="D551" s="77">
        <f t="shared" si="244"/>
        <v>4946.5</v>
      </c>
      <c r="E551" s="67">
        <f>VLOOKUP(A550,[1]Plan1!$DQ$117:$DS$314,3)</f>
        <v>4950.95</v>
      </c>
      <c r="F551" s="11">
        <f t="shared" si="245"/>
        <v>43186</v>
      </c>
      <c r="G551" s="73">
        <f t="shared" si="235"/>
        <v>8.9962599818038669E-4</v>
      </c>
      <c r="H551" s="11">
        <f t="shared" si="246"/>
        <v>43215</v>
      </c>
      <c r="I551" s="11">
        <f t="shared" si="236"/>
        <v>43215</v>
      </c>
      <c r="J551" s="1">
        <f t="shared" si="247"/>
        <v>21</v>
      </c>
      <c r="K551" s="1">
        <f t="shared" si="248"/>
        <v>17</v>
      </c>
      <c r="L551" s="66">
        <f t="shared" si="237"/>
        <v>1.0007282</v>
      </c>
      <c r="M551" s="70">
        <f t="shared" si="233"/>
        <v>1.00320034</v>
      </c>
      <c r="N551" s="70">
        <f t="shared" si="262"/>
        <v>1.043448648664955</v>
      </c>
      <c r="O551" s="66">
        <f t="shared" si="229"/>
        <v>1.04420848</v>
      </c>
      <c r="P551" s="66">
        <f t="shared" si="238"/>
        <v>95777.329734069994</v>
      </c>
      <c r="Q551" s="74">
        <f t="shared" si="239"/>
        <v>0</v>
      </c>
      <c r="R551" s="75">
        <f t="shared" si="230"/>
        <v>0</v>
      </c>
      <c r="S551" s="66">
        <f t="shared" si="231"/>
        <v>0</v>
      </c>
      <c r="T551" s="10">
        <f t="shared" si="249"/>
        <v>0.06</v>
      </c>
      <c r="U551" s="74">
        <f t="shared" si="263"/>
        <v>17</v>
      </c>
      <c r="V551" s="74">
        <v>252</v>
      </c>
      <c r="W551" s="70">
        <f t="shared" si="240"/>
        <v>1.0039385750000001</v>
      </c>
      <c r="X551" s="66">
        <f t="shared" si="241"/>
        <v>377.22619644999997</v>
      </c>
      <c r="Y551" s="66">
        <v>0</v>
      </c>
      <c r="Z551" s="67">
        <f t="shared" si="242"/>
        <v>0</v>
      </c>
      <c r="AA551" s="68" t="str">
        <f t="shared" si="250"/>
        <v>A+INCORP J=</v>
      </c>
      <c r="AB551" s="11">
        <f t="shared" si="251"/>
        <v>43215</v>
      </c>
      <c r="AC551" s="227">
        <f t="shared" si="253"/>
        <v>3113.21</v>
      </c>
      <c r="AD551" s="227">
        <f t="shared" si="256"/>
        <v>62.264200000000002</v>
      </c>
      <c r="AE551" s="227">
        <f t="shared" si="261"/>
        <v>24.90568</v>
      </c>
      <c r="AF551" s="228">
        <f t="shared" si="257"/>
        <v>1.0007282006711897</v>
      </c>
      <c r="AG551" s="230">
        <f t="shared" si="258"/>
        <v>17</v>
      </c>
      <c r="AH551" s="231">
        <f t="shared" si="259"/>
        <v>1.0039385750000001</v>
      </c>
      <c r="AI551" s="227">
        <f t="shared" si="260"/>
        <v>3127.7475816000001</v>
      </c>
      <c r="AJ551" s="227">
        <f t="shared" si="254"/>
        <v>3214.9174616</v>
      </c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5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5"/>
      <c r="HA551" s="5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40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7"/>
      <c r="JP551" s="1"/>
      <c r="JQ551" s="1"/>
      <c r="JR551" s="1"/>
      <c r="JS551" s="1"/>
      <c r="JT551" s="1"/>
      <c r="JU551" s="1"/>
      <c r="JV551" s="1"/>
      <c r="JW551" s="1"/>
      <c r="JX551" s="1"/>
      <c r="JY551" s="3"/>
      <c r="JZ551" s="1"/>
      <c r="KA551" s="1"/>
      <c r="KB551" s="1"/>
      <c r="KC551" s="1"/>
      <c r="KD551" s="1"/>
      <c r="KE551" s="1"/>
    </row>
    <row r="552" spans="1:291" ht="13.5" thickBot="1" x14ac:dyDescent="0.25">
      <c r="A552" s="196">
        <f t="shared" si="243"/>
        <v>43210</v>
      </c>
      <c r="B552" s="236">
        <f t="shared" si="255"/>
        <v>99397.722508276667</v>
      </c>
      <c r="C552" s="66">
        <f t="shared" si="232"/>
        <v>95707.635433949996</v>
      </c>
      <c r="D552" s="77">
        <f t="shared" si="244"/>
        <v>4946.5</v>
      </c>
      <c r="E552" s="67">
        <f>VLOOKUP(A551,[1]Plan1!$DQ$117:$DS$314,3)</f>
        <v>4950.95</v>
      </c>
      <c r="F552" s="11">
        <f t="shared" si="245"/>
        <v>43186</v>
      </c>
      <c r="G552" s="73">
        <f t="shared" si="235"/>
        <v>8.9962599818038669E-4</v>
      </c>
      <c r="H552" s="11">
        <f t="shared" si="246"/>
        <v>43215</v>
      </c>
      <c r="I552" s="11">
        <f t="shared" si="236"/>
        <v>43215</v>
      </c>
      <c r="J552" s="1">
        <f t="shared" si="247"/>
        <v>21</v>
      </c>
      <c r="K552" s="1">
        <f t="shared" si="248"/>
        <v>18</v>
      </c>
      <c r="L552" s="66">
        <f t="shared" si="237"/>
        <v>1.00077105</v>
      </c>
      <c r="M552" s="70">
        <f t="shared" si="233"/>
        <v>1.00320034</v>
      </c>
      <c r="N552" s="70">
        <f t="shared" si="262"/>
        <v>1.043448648664955</v>
      </c>
      <c r="O552" s="66">
        <f t="shared" si="229"/>
        <v>1.0442531900000001</v>
      </c>
      <c r="P552" s="66">
        <f t="shared" si="238"/>
        <v>95781.430806250006</v>
      </c>
      <c r="Q552" s="74">
        <f t="shared" si="239"/>
        <v>0</v>
      </c>
      <c r="R552" s="75">
        <f t="shared" si="230"/>
        <v>0</v>
      </c>
      <c r="S552" s="66">
        <f t="shared" si="231"/>
        <v>0</v>
      </c>
      <c r="T552" s="10">
        <f t="shared" si="249"/>
        <v>0.06</v>
      </c>
      <c r="U552" s="74">
        <f t="shared" si="263"/>
        <v>18</v>
      </c>
      <c r="V552" s="74">
        <v>252</v>
      </c>
      <c r="W552" s="70">
        <f t="shared" si="240"/>
        <v>1.004170738</v>
      </c>
      <c r="X552" s="66">
        <f t="shared" si="241"/>
        <v>399.47925314999998</v>
      </c>
      <c r="Y552" s="66">
        <v>0</v>
      </c>
      <c r="Z552" s="67">
        <f t="shared" si="242"/>
        <v>0</v>
      </c>
      <c r="AA552" s="68" t="str">
        <f t="shared" si="250"/>
        <v>A+INCORP J=</v>
      </c>
      <c r="AB552" s="11">
        <f t="shared" si="251"/>
        <v>43215</v>
      </c>
      <c r="AC552" s="227">
        <f t="shared" si="253"/>
        <v>3113.21</v>
      </c>
      <c r="AD552" s="227">
        <f t="shared" si="256"/>
        <v>62.264200000000002</v>
      </c>
      <c r="AE552" s="227">
        <f t="shared" si="261"/>
        <v>25.943416666666668</v>
      </c>
      <c r="AF552" s="228">
        <f t="shared" si="257"/>
        <v>1.0007710489708435</v>
      </c>
      <c r="AG552" s="230">
        <f t="shared" si="258"/>
        <v>18</v>
      </c>
      <c r="AH552" s="231">
        <f t="shared" si="259"/>
        <v>1.004170738</v>
      </c>
      <c r="AI552" s="227">
        <f t="shared" si="260"/>
        <v>3128.60483221</v>
      </c>
      <c r="AJ552" s="227">
        <f t="shared" si="254"/>
        <v>3216.8124488766666</v>
      </c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5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5"/>
      <c r="HA552" s="5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40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7"/>
      <c r="JP552" s="1"/>
      <c r="JQ552" s="1"/>
      <c r="JR552" s="1"/>
      <c r="JS552" s="1"/>
      <c r="JT552" s="1"/>
      <c r="JU552" s="1"/>
      <c r="JV552" s="1"/>
      <c r="JW552" s="1"/>
      <c r="JX552" s="1"/>
      <c r="JY552" s="3"/>
      <c r="JZ552" s="1"/>
      <c r="KA552" s="1"/>
      <c r="KB552" s="1"/>
      <c r="KC552" s="1"/>
      <c r="KD552" s="1"/>
      <c r="KE552" s="1"/>
    </row>
    <row r="553" spans="1:291" x14ac:dyDescent="0.2">
      <c r="A553" s="196">
        <f t="shared" si="243"/>
        <v>43211</v>
      </c>
      <c r="B553" s="236">
        <f t="shared" si="255"/>
        <v>99425.256423793326</v>
      </c>
      <c r="C553" s="66">
        <f t="shared" si="232"/>
        <v>95707.635433949996</v>
      </c>
      <c r="D553" s="77">
        <f t="shared" si="244"/>
        <v>4946.5</v>
      </c>
      <c r="E553" s="67">
        <f>VLOOKUP(A552,[1]Plan1!$DQ$117:$DS$314,3)</f>
        <v>4950.95</v>
      </c>
      <c r="F553" s="11">
        <f t="shared" si="245"/>
        <v>43186</v>
      </c>
      <c r="G553" s="73">
        <f t="shared" si="235"/>
        <v>8.9962599818038669E-4</v>
      </c>
      <c r="H553" s="11">
        <f t="shared" si="246"/>
        <v>43215</v>
      </c>
      <c r="I553" s="11">
        <f t="shared" si="236"/>
        <v>43215</v>
      </c>
      <c r="J553" s="1">
        <f t="shared" si="247"/>
        <v>21</v>
      </c>
      <c r="K553" s="1">
        <f t="shared" si="248"/>
        <v>19</v>
      </c>
      <c r="L553" s="66">
        <f t="shared" si="237"/>
        <v>1.00081391</v>
      </c>
      <c r="M553" s="70">
        <f t="shared" si="233"/>
        <v>1.00320034</v>
      </c>
      <c r="N553" s="70">
        <f t="shared" si="262"/>
        <v>1.043448648664955</v>
      </c>
      <c r="O553" s="66">
        <f t="shared" ref="O553:O616" si="264">TRUNC(TRUNC((L553*N553),15),8)</f>
        <v>1.04429792</v>
      </c>
      <c r="P553" s="66">
        <f t="shared" si="238"/>
        <v>95785.532835499995</v>
      </c>
      <c r="Q553" s="74">
        <f t="shared" si="239"/>
        <v>0</v>
      </c>
      <c r="R553" s="75">
        <f t="shared" ref="R553:R616" si="265">IF(Q553&gt;0,(S553/C553),0)</f>
        <v>0</v>
      </c>
      <c r="S553" s="66">
        <f t="shared" ref="S553:S616" si="266">IF($Q553&gt;0,VLOOKUP($A553,$AE$10:$AK$114,6),0)</f>
        <v>0</v>
      </c>
      <c r="T553" s="10">
        <f t="shared" si="249"/>
        <v>0.06</v>
      </c>
      <c r="U553" s="74">
        <f t="shared" si="263"/>
        <v>19</v>
      </c>
      <c r="V553" s="74">
        <v>252</v>
      </c>
      <c r="W553" s="70">
        <f t="shared" si="240"/>
        <v>1.004402955</v>
      </c>
      <c r="X553" s="66">
        <f t="shared" si="241"/>
        <v>421.73939072000002</v>
      </c>
      <c r="Y553" s="66">
        <v>0</v>
      </c>
      <c r="Z553" s="67">
        <f t="shared" si="242"/>
        <v>0</v>
      </c>
      <c r="AA553" s="68" t="str">
        <f t="shared" si="250"/>
        <v>A+INCORP J=</v>
      </c>
      <c r="AB553" s="11">
        <f t="shared" si="251"/>
        <v>43215</v>
      </c>
      <c r="AC553" s="227">
        <f t="shared" si="253"/>
        <v>3113.21</v>
      </c>
      <c r="AD553" s="227">
        <f t="shared" si="256"/>
        <v>62.264200000000002</v>
      </c>
      <c r="AE553" s="227">
        <f t="shared" si="261"/>
        <v>26.981153333333339</v>
      </c>
      <c r="AF553" s="228">
        <f t="shared" si="257"/>
        <v>1.0008139164377079</v>
      </c>
      <c r="AG553" s="230">
        <f t="shared" si="258"/>
        <v>18</v>
      </c>
      <c r="AH553" s="231">
        <f t="shared" si="259"/>
        <v>1.004170738</v>
      </c>
      <c r="AI553" s="227">
        <f t="shared" si="260"/>
        <v>3128.7388442400002</v>
      </c>
      <c r="AJ553" s="227">
        <f t="shared" si="254"/>
        <v>3217.9841975733334</v>
      </c>
      <c r="AK553" s="3"/>
      <c r="AL553" s="232" t="s">
        <v>154</v>
      </c>
      <c r="AM553" s="232" t="s">
        <v>154</v>
      </c>
      <c r="AP553" s="233"/>
      <c r="AR553" s="238" t="s">
        <v>155</v>
      </c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5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5"/>
      <c r="HA553" s="5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40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7"/>
      <c r="JP553" s="1"/>
      <c r="JQ553" s="1"/>
      <c r="JR553" s="1"/>
      <c r="JS553" s="1"/>
      <c r="JT553" s="1"/>
      <c r="JU553" s="1"/>
      <c r="JV553" s="1"/>
      <c r="JW553" s="1"/>
      <c r="JX553" s="1"/>
      <c r="JY553" s="3"/>
      <c r="JZ553" s="1"/>
      <c r="KA553" s="1"/>
      <c r="KB553" s="1"/>
      <c r="KC553" s="1"/>
      <c r="KD553" s="1"/>
      <c r="KE553" s="1"/>
    </row>
    <row r="554" spans="1:291" ht="13.5" thickBot="1" x14ac:dyDescent="0.25">
      <c r="A554" s="196">
        <f t="shared" si="243"/>
        <v>43212</v>
      </c>
      <c r="B554" s="236">
        <f t="shared" si="255"/>
        <v>99426.294160459991</v>
      </c>
      <c r="C554" s="66">
        <f t="shared" ref="C554:C617" si="267">TRUNC(IF(Q553&gt;0,P553-S553+X553,C553),8)</f>
        <v>95707.635433949996</v>
      </c>
      <c r="D554" s="77">
        <f t="shared" si="244"/>
        <v>4946.5</v>
      </c>
      <c r="E554" s="67">
        <f>VLOOKUP(A553,[1]Plan1!$DQ$117:$DS$314,3)</f>
        <v>4950.95</v>
      </c>
      <c r="F554" s="11">
        <f t="shared" si="245"/>
        <v>43186</v>
      </c>
      <c r="G554" s="73">
        <f t="shared" si="235"/>
        <v>8.9962599818038669E-4</v>
      </c>
      <c r="H554" s="11">
        <f t="shared" si="246"/>
        <v>43215</v>
      </c>
      <c r="I554" s="11">
        <f t="shared" si="236"/>
        <v>43215</v>
      </c>
      <c r="J554" s="1">
        <f t="shared" si="247"/>
        <v>21</v>
      </c>
      <c r="K554" s="1">
        <f t="shared" si="248"/>
        <v>19</v>
      </c>
      <c r="L554" s="66">
        <f t="shared" si="237"/>
        <v>1.00081391</v>
      </c>
      <c r="M554" s="70">
        <f t="shared" ref="M554:M617" si="268">IF(I554&gt;I553,L553,M553)</f>
        <v>1.00320034</v>
      </c>
      <c r="N554" s="70">
        <f t="shared" si="262"/>
        <v>1.043448648664955</v>
      </c>
      <c r="O554" s="66">
        <f t="shared" si="264"/>
        <v>1.04429792</v>
      </c>
      <c r="P554" s="66">
        <f t="shared" si="238"/>
        <v>95785.532835499995</v>
      </c>
      <c r="Q554" s="74">
        <f t="shared" si="239"/>
        <v>0</v>
      </c>
      <c r="R554" s="75">
        <f t="shared" si="265"/>
        <v>0</v>
      </c>
      <c r="S554" s="66">
        <f t="shared" si="266"/>
        <v>0</v>
      </c>
      <c r="T554" s="10">
        <f t="shared" si="249"/>
        <v>0.06</v>
      </c>
      <c r="U554" s="74">
        <f t="shared" si="263"/>
        <v>19</v>
      </c>
      <c r="V554" s="74">
        <v>252</v>
      </c>
      <c r="W554" s="70">
        <f t="shared" si="240"/>
        <v>1.004402955</v>
      </c>
      <c r="X554" s="66">
        <f t="shared" si="241"/>
        <v>421.73939072000002</v>
      </c>
      <c r="Y554" s="66">
        <v>0</v>
      </c>
      <c r="Z554" s="67">
        <f t="shared" si="242"/>
        <v>0</v>
      </c>
      <c r="AA554" s="68" t="str">
        <f t="shared" si="250"/>
        <v>A+INCORP J=</v>
      </c>
      <c r="AB554" s="11">
        <f t="shared" si="251"/>
        <v>43215</v>
      </c>
      <c r="AC554" s="227">
        <f t="shared" si="253"/>
        <v>3113.21</v>
      </c>
      <c r="AD554" s="227">
        <f t="shared" si="256"/>
        <v>62.264200000000002</v>
      </c>
      <c r="AE554" s="227">
        <f t="shared" si="261"/>
        <v>28.018890000000003</v>
      </c>
      <c r="AF554" s="228">
        <f t="shared" si="257"/>
        <v>1.0008139164377079</v>
      </c>
      <c r="AG554" s="230">
        <f t="shared" si="258"/>
        <v>18</v>
      </c>
      <c r="AH554" s="231">
        <f t="shared" si="259"/>
        <v>1.004170738</v>
      </c>
      <c r="AI554" s="227">
        <f t="shared" si="260"/>
        <v>3128.7388442400002</v>
      </c>
      <c r="AJ554" s="227">
        <f t="shared" si="254"/>
        <v>3219.0219342400001</v>
      </c>
      <c r="AK554" s="3"/>
      <c r="AL554" s="235">
        <v>0.02</v>
      </c>
      <c r="AM554" s="235">
        <v>0.01</v>
      </c>
      <c r="AP554" s="232" t="s">
        <v>153</v>
      </c>
      <c r="AR554" s="237" t="s">
        <v>156</v>
      </c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5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5"/>
      <c r="HA554" s="5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40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7"/>
      <c r="JP554" s="1"/>
      <c r="JQ554" s="1"/>
      <c r="JR554" s="1"/>
      <c r="JS554" s="1"/>
      <c r="JT554" s="1"/>
      <c r="JU554" s="1"/>
      <c r="JV554" s="1"/>
      <c r="JW554" s="1"/>
      <c r="JX554" s="1"/>
      <c r="JY554" s="3"/>
      <c r="JZ554" s="1"/>
      <c r="KA554" s="1"/>
      <c r="KB554" s="1"/>
      <c r="KC554" s="1"/>
      <c r="KD554" s="1"/>
      <c r="KE554" s="1"/>
    </row>
    <row r="555" spans="1:291" x14ac:dyDescent="0.2">
      <c r="A555" s="196">
        <f t="shared" si="243"/>
        <v>43213</v>
      </c>
      <c r="B555" s="236">
        <f t="shared" si="255"/>
        <v>99428.055425826664</v>
      </c>
      <c r="C555" s="66">
        <f t="shared" si="267"/>
        <v>95707.635433949996</v>
      </c>
      <c r="D555" s="77">
        <f t="shared" si="244"/>
        <v>4946.5</v>
      </c>
      <c r="E555" s="67">
        <f>VLOOKUP(A554,[1]Plan1!$DQ$117:$DS$314,3)</f>
        <v>4950.95</v>
      </c>
      <c r="F555" s="11">
        <f t="shared" si="245"/>
        <v>43186</v>
      </c>
      <c r="G555" s="73">
        <f t="shared" si="235"/>
        <v>8.9962599818038669E-4</v>
      </c>
      <c r="H555" s="11">
        <f t="shared" si="246"/>
        <v>43215</v>
      </c>
      <c r="I555" s="11">
        <f t="shared" si="236"/>
        <v>43215</v>
      </c>
      <c r="J555" s="1">
        <f t="shared" si="247"/>
        <v>21</v>
      </c>
      <c r="K555" s="1">
        <f t="shared" si="248"/>
        <v>19</v>
      </c>
      <c r="L555" s="66">
        <f t="shared" si="237"/>
        <v>1.00081391</v>
      </c>
      <c r="M555" s="70">
        <f t="shared" si="268"/>
        <v>1.00320034</v>
      </c>
      <c r="N555" s="70">
        <f t="shared" si="262"/>
        <v>1.043448648664955</v>
      </c>
      <c r="O555" s="66">
        <f t="shared" si="264"/>
        <v>1.04429792</v>
      </c>
      <c r="P555" s="66">
        <f t="shared" si="238"/>
        <v>95785.532835499995</v>
      </c>
      <c r="Q555" s="74">
        <f t="shared" si="239"/>
        <v>0</v>
      </c>
      <c r="R555" s="75">
        <f t="shared" si="265"/>
        <v>0</v>
      </c>
      <c r="S555" s="66">
        <f t="shared" si="266"/>
        <v>0</v>
      </c>
      <c r="T555" s="10">
        <f t="shared" si="249"/>
        <v>0.06</v>
      </c>
      <c r="U555" s="74">
        <f t="shared" si="263"/>
        <v>19</v>
      </c>
      <c r="V555" s="74">
        <v>252</v>
      </c>
      <c r="W555" s="70">
        <f t="shared" si="240"/>
        <v>1.004402955</v>
      </c>
      <c r="X555" s="66">
        <f t="shared" si="241"/>
        <v>421.73939072000002</v>
      </c>
      <c r="Y555" s="66">
        <v>0</v>
      </c>
      <c r="Z555" s="67">
        <f t="shared" si="242"/>
        <v>0</v>
      </c>
      <c r="AA555" s="68" t="str">
        <f t="shared" si="250"/>
        <v>A+INCORP J=</v>
      </c>
      <c r="AB555" s="11">
        <f t="shared" si="251"/>
        <v>43215</v>
      </c>
      <c r="AC555" s="227">
        <f t="shared" si="253"/>
        <v>3113.21</v>
      </c>
      <c r="AD555" s="227">
        <f t="shared" si="256"/>
        <v>62.264200000000002</v>
      </c>
      <c r="AE555" s="227">
        <f t="shared" si="261"/>
        <v>29.05662666666667</v>
      </c>
      <c r="AF555" s="228">
        <f t="shared" si="257"/>
        <v>1.0008139164377079</v>
      </c>
      <c r="AG555" s="230">
        <f t="shared" si="258"/>
        <v>19</v>
      </c>
      <c r="AH555" s="231">
        <f t="shared" si="259"/>
        <v>1.004402955</v>
      </c>
      <c r="AI555" s="227">
        <f t="shared" si="260"/>
        <v>3129.46237294</v>
      </c>
      <c r="AJ555" s="227">
        <f t="shared" si="254"/>
        <v>3220.7831996066666</v>
      </c>
      <c r="AK555" s="224">
        <v>43215</v>
      </c>
      <c r="AL555" s="224">
        <v>43215</v>
      </c>
      <c r="AM555" s="224">
        <v>43215</v>
      </c>
      <c r="AN555" s="234">
        <f>$O557</f>
        <v>1.04438735</v>
      </c>
      <c r="AO555" s="224">
        <v>43215</v>
      </c>
      <c r="AP555" s="224">
        <v>43215</v>
      </c>
      <c r="AQ555" s="224">
        <v>43215</v>
      </c>
      <c r="AR555" s="224">
        <v>43215</v>
      </c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5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5"/>
      <c r="HA555" s="5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40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7"/>
      <c r="JP555" s="1"/>
      <c r="JQ555" s="1"/>
      <c r="JR555" s="1"/>
      <c r="JS555" s="1"/>
      <c r="JT555" s="1"/>
      <c r="JU555" s="1"/>
      <c r="JV555" s="1"/>
      <c r="JW555" s="1"/>
      <c r="JX555" s="1"/>
      <c r="JY555" s="3"/>
      <c r="JZ555" s="1"/>
      <c r="KA555" s="1"/>
      <c r="KB555" s="1"/>
      <c r="KC555" s="1"/>
      <c r="KD555" s="1"/>
      <c r="KE555" s="1"/>
    </row>
    <row r="556" spans="1:291" x14ac:dyDescent="0.2">
      <c r="A556" s="196">
        <f t="shared" si="243"/>
        <v>43214</v>
      </c>
      <c r="B556" s="236">
        <f t="shared" si="255"/>
        <v>99456.31915658334</v>
      </c>
      <c r="C556" s="66">
        <f t="shared" si="267"/>
        <v>95707.635433949996</v>
      </c>
      <c r="D556" s="77">
        <f t="shared" si="244"/>
        <v>4946.5</v>
      </c>
      <c r="E556" s="67">
        <f>VLOOKUP(A555,[1]Plan1!$DQ$117:$DS$314,3)</f>
        <v>4950.95</v>
      </c>
      <c r="F556" s="11">
        <f t="shared" si="245"/>
        <v>43186</v>
      </c>
      <c r="G556" s="73">
        <f t="shared" si="235"/>
        <v>8.9962599818038669E-4</v>
      </c>
      <c r="H556" s="11">
        <f t="shared" si="246"/>
        <v>43215</v>
      </c>
      <c r="I556" s="11">
        <f t="shared" si="236"/>
        <v>43215</v>
      </c>
      <c r="J556" s="1">
        <f t="shared" si="247"/>
        <v>21</v>
      </c>
      <c r="K556" s="1">
        <f t="shared" si="248"/>
        <v>20</v>
      </c>
      <c r="L556" s="66">
        <f t="shared" si="237"/>
        <v>1.00085676</v>
      </c>
      <c r="M556" s="70">
        <f t="shared" si="268"/>
        <v>1.00320034</v>
      </c>
      <c r="N556" s="70">
        <f t="shared" si="262"/>
        <v>1.043448648664955</v>
      </c>
      <c r="O556" s="66">
        <f t="shared" si="264"/>
        <v>1.04434263</v>
      </c>
      <c r="P556" s="66">
        <f t="shared" si="238"/>
        <v>95789.633907680007</v>
      </c>
      <c r="Q556" s="74">
        <f t="shared" si="239"/>
        <v>0</v>
      </c>
      <c r="R556" s="75">
        <f t="shared" si="265"/>
        <v>0</v>
      </c>
      <c r="S556" s="66">
        <f t="shared" si="266"/>
        <v>0</v>
      </c>
      <c r="T556" s="10">
        <f t="shared" si="249"/>
        <v>0.06</v>
      </c>
      <c r="U556" s="74">
        <f t="shared" si="263"/>
        <v>20</v>
      </c>
      <c r="V556" s="74">
        <v>252</v>
      </c>
      <c r="W556" s="70">
        <f t="shared" si="240"/>
        <v>1.004635226</v>
      </c>
      <c r="X556" s="66">
        <f t="shared" si="241"/>
        <v>444.00660161000002</v>
      </c>
      <c r="Y556" s="66">
        <v>0</v>
      </c>
      <c r="Z556" s="67">
        <f t="shared" si="242"/>
        <v>0</v>
      </c>
      <c r="AA556" s="68" t="str">
        <f t="shared" si="250"/>
        <v>A+INCORP J=</v>
      </c>
      <c r="AB556" s="11">
        <f t="shared" si="251"/>
        <v>43215</v>
      </c>
      <c r="AC556" s="227">
        <f t="shared" si="253"/>
        <v>3113.21</v>
      </c>
      <c r="AD556" s="227">
        <f t="shared" si="256"/>
        <v>62.264200000000002</v>
      </c>
      <c r="AE556" s="227">
        <f t="shared" si="261"/>
        <v>30.094363333333334</v>
      </c>
      <c r="AF556" s="228">
        <f t="shared" si="257"/>
        <v>1.0008567647373616</v>
      </c>
      <c r="AG556" s="230">
        <f t="shared" si="258"/>
        <v>20</v>
      </c>
      <c r="AH556" s="231">
        <f t="shared" si="259"/>
        <v>1.004635226</v>
      </c>
      <c r="AI556" s="227">
        <f t="shared" si="260"/>
        <v>3130.3200839599999</v>
      </c>
      <c r="AJ556" s="227">
        <f t="shared" si="254"/>
        <v>3222.6786472933331</v>
      </c>
      <c r="AK556" s="225" t="s">
        <v>146</v>
      </c>
      <c r="AL556" s="225" t="s">
        <v>147</v>
      </c>
      <c r="AM556" s="226" t="s">
        <v>148</v>
      </c>
      <c r="AN556" s="225" t="s">
        <v>149</v>
      </c>
      <c r="AO556" s="225" t="s">
        <v>27</v>
      </c>
      <c r="AP556" s="225" t="s">
        <v>150</v>
      </c>
      <c r="AQ556" s="225" t="s">
        <v>151</v>
      </c>
      <c r="AR556" s="229" t="s">
        <v>152</v>
      </c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5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5"/>
      <c r="HA556" s="5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40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7"/>
      <c r="JP556" s="1"/>
      <c r="JQ556" s="1"/>
      <c r="JR556" s="1"/>
      <c r="JS556" s="1"/>
      <c r="JT556" s="1"/>
      <c r="JU556" s="1"/>
      <c r="JV556" s="1"/>
      <c r="JW556" s="1"/>
      <c r="JX556" s="1"/>
      <c r="JY556" s="3"/>
      <c r="JZ556" s="1"/>
      <c r="KA556" s="1"/>
      <c r="KB556" s="1"/>
      <c r="KC556" s="1"/>
      <c r="KD556" s="1"/>
      <c r="KE556" s="1"/>
    </row>
    <row r="557" spans="1:291" x14ac:dyDescent="0.2">
      <c r="A557" s="196">
        <f t="shared" si="243"/>
        <v>43215</v>
      </c>
      <c r="B557" s="236">
        <f t="shared" si="255"/>
        <v>99484.591187280006</v>
      </c>
      <c r="C557" s="66">
        <f t="shared" si="267"/>
        <v>95707.635433949996</v>
      </c>
      <c r="D557" s="77">
        <f t="shared" si="244"/>
        <v>4946.5</v>
      </c>
      <c r="E557" s="67">
        <f>VLOOKUP(A556,[1]Plan1!$DQ$117:$DS$314,3)</f>
        <v>4950.95</v>
      </c>
      <c r="F557" s="11">
        <f t="shared" si="245"/>
        <v>43186</v>
      </c>
      <c r="G557" s="73">
        <f t="shared" si="235"/>
        <v>8.9962599818038669E-4</v>
      </c>
      <c r="H557" s="11">
        <f t="shared" si="246"/>
        <v>43245</v>
      </c>
      <c r="I557" s="11">
        <f t="shared" si="236"/>
        <v>43215</v>
      </c>
      <c r="J557" s="1">
        <f t="shared" si="247"/>
        <v>21</v>
      </c>
      <c r="K557" s="1">
        <f t="shared" si="248"/>
        <v>21</v>
      </c>
      <c r="L557" s="66">
        <f t="shared" si="237"/>
        <v>1.00089962</v>
      </c>
      <c r="M557" s="70">
        <f t="shared" si="268"/>
        <v>1.00320034</v>
      </c>
      <c r="N557" s="70">
        <f t="shared" si="262"/>
        <v>1.043448648664955</v>
      </c>
      <c r="O557" s="66">
        <f t="shared" si="264"/>
        <v>1.04438735</v>
      </c>
      <c r="P557" s="66">
        <f t="shared" si="238"/>
        <v>95793.735936929996</v>
      </c>
      <c r="Q557" s="74">
        <f t="shared" si="239"/>
        <v>18</v>
      </c>
      <c r="R557" s="75">
        <f t="shared" si="265"/>
        <v>3.2528334713153549E-2</v>
      </c>
      <c r="S557" s="66">
        <f t="shared" si="266"/>
        <v>3113.21</v>
      </c>
      <c r="T557" s="10">
        <f t="shared" si="249"/>
        <v>0.06</v>
      </c>
      <c r="U557" s="74">
        <f t="shared" si="263"/>
        <v>21</v>
      </c>
      <c r="V557" s="74">
        <v>252</v>
      </c>
      <c r="W557" s="70">
        <f t="shared" si="240"/>
        <v>1.004867551</v>
      </c>
      <c r="X557" s="66">
        <f t="shared" si="241"/>
        <v>466.28089514999999</v>
      </c>
      <c r="Y557" s="66">
        <v>0</v>
      </c>
      <c r="Z557" s="67">
        <f t="shared" si="242"/>
        <v>3579.4908951500001</v>
      </c>
      <c r="AA557" s="68" t="str">
        <f t="shared" si="250"/>
        <v>A+INCORP J=</v>
      </c>
      <c r="AB557" s="11">
        <f t="shared" si="251"/>
        <v>43215</v>
      </c>
      <c r="AC557" s="227">
        <f t="shared" si="253"/>
        <v>3113.21</v>
      </c>
      <c r="AD557" s="227">
        <f t="shared" si="256"/>
        <v>62.264200000000002</v>
      </c>
      <c r="AE557" s="227">
        <f t="shared" ref="AE557:AE586" si="269">((A557-AE$525)/30)*0.01*AC557</f>
        <v>31.132100000000001</v>
      </c>
      <c r="AF557" s="228">
        <f t="shared" si="257"/>
        <v>1.0008996226206208</v>
      </c>
      <c r="AG557" s="230">
        <f t="shared" si="258"/>
        <v>21</v>
      </c>
      <c r="AH557" s="231">
        <f t="shared" ref="AH557:AH586" si="270">ROUND((1+0.06)^TRUNC((AG557/252),9),9)</f>
        <v>1.004867551</v>
      </c>
      <c r="AI557" s="227">
        <f t="shared" ref="AI557:AI586" si="271">TRUNC(AC557*(AF557*AH557),8)</f>
        <v>3131.1780552</v>
      </c>
      <c r="AJ557" s="227">
        <f t="shared" si="254"/>
        <v>3224.5743551999999</v>
      </c>
      <c r="AK557" s="227">
        <f>($S557)</f>
        <v>3113.21</v>
      </c>
      <c r="AL557" s="227">
        <v>0</v>
      </c>
      <c r="AM557" s="227">
        <f>((A557-AM$555)/30)*0.01*AK557</f>
        <v>0</v>
      </c>
      <c r="AN557" s="228">
        <f>($O557/AN$555)</f>
        <v>1</v>
      </c>
      <c r="AO557" s="230">
        <f>NETWORKDAYS(AO$555,$A557,$AE$118:$AE$502)-1</f>
        <v>0</v>
      </c>
      <c r="AP557" s="231">
        <f>ROUND((1+0.06)^TRUNC((AO557/252),9),9)</f>
        <v>1</v>
      </c>
      <c r="AQ557" s="227">
        <f>TRUNC(AK557*(AN557*AP557),8)</f>
        <v>3113.21</v>
      </c>
      <c r="AR557" s="227">
        <f>IF($AR$554="SIM",0,AL557+AM557+AQ557)</f>
        <v>3113.21</v>
      </c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5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5"/>
      <c r="HA557" s="5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40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7"/>
      <c r="JP557" s="1"/>
      <c r="JQ557" s="1"/>
      <c r="JR557" s="1"/>
      <c r="JS557" s="1"/>
      <c r="JT557" s="1"/>
      <c r="JU557" s="1"/>
      <c r="JV557" s="1"/>
      <c r="JW557" s="1"/>
      <c r="JX557" s="1"/>
      <c r="JY557" s="3"/>
      <c r="JZ557" s="1"/>
      <c r="KA557" s="1"/>
      <c r="KB557" s="1"/>
      <c r="KC557" s="1"/>
      <c r="KD557" s="1"/>
      <c r="KE557" s="1"/>
    </row>
    <row r="558" spans="1:291" x14ac:dyDescent="0.2">
      <c r="A558" s="196">
        <f t="shared" si="243"/>
        <v>43216</v>
      </c>
      <c r="B558" s="236">
        <f>(P558+X558+AJ558+AR558)</f>
        <v>99582.317110603341</v>
      </c>
      <c r="C558" s="66">
        <f t="shared" si="267"/>
        <v>93146.806832079994</v>
      </c>
      <c r="D558" s="77">
        <f t="shared" si="244"/>
        <v>4950.95</v>
      </c>
      <c r="E558" s="67">
        <f>VLOOKUP(A557,[1]Plan1!$DQ$117:$DS$314,3)</f>
        <v>4961.84</v>
      </c>
      <c r="F558" s="11">
        <f t="shared" si="245"/>
        <v>43216</v>
      </c>
      <c r="G558" s="73">
        <f t="shared" si="235"/>
        <v>2.1995778587948767E-3</v>
      </c>
      <c r="H558" s="11">
        <f t="shared" si="246"/>
        <v>43245</v>
      </c>
      <c r="I558" s="11">
        <f t="shared" si="236"/>
        <v>43245</v>
      </c>
      <c r="J558" s="1">
        <f t="shared" si="247"/>
        <v>21</v>
      </c>
      <c r="K558" s="1">
        <f t="shared" si="248"/>
        <v>1</v>
      </c>
      <c r="L558" s="66">
        <f t="shared" si="237"/>
        <v>1.00010463</v>
      </c>
      <c r="M558" s="70">
        <f t="shared" si="268"/>
        <v>1.00089962</v>
      </c>
      <c r="N558" s="70">
        <f t="shared" si="262"/>
        <v>1.044387355938267</v>
      </c>
      <c r="O558" s="66">
        <f t="shared" si="264"/>
        <v>1.04449663</v>
      </c>
      <c r="P558" s="66">
        <f t="shared" si="238"/>
        <v>93156.552782469997</v>
      </c>
      <c r="Q558" s="74">
        <f t="shared" si="239"/>
        <v>0</v>
      </c>
      <c r="R558" s="75">
        <f t="shared" si="265"/>
        <v>0</v>
      </c>
      <c r="S558" s="66">
        <f t="shared" si="266"/>
        <v>0</v>
      </c>
      <c r="T558" s="10">
        <f t="shared" si="249"/>
        <v>0.06</v>
      </c>
      <c r="U558" s="74">
        <f t="shared" si="263"/>
        <v>1</v>
      </c>
      <c r="V558" s="74">
        <v>252</v>
      </c>
      <c r="W558" s="70">
        <f t="shared" si="240"/>
        <v>1.0002312529999999</v>
      </c>
      <c r="X558" s="66">
        <f t="shared" si="241"/>
        <v>21.542732300000001</v>
      </c>
      <c r="Y558" s="66">
        <v>0</v>
      </c>
      <c r="Z558" s="67">
        <f t="shared" si="242"/>
        <v>0</v>
      </c>
      <c r="AA558" s="68" t="str">
        <f t="shared" si="250"/>
        <v>A+INCORP J=</v>
      </c>
      <c r="AB558" s="11">
        <f t="shared" si="251"/>
        <v>43245</v>
      </c>
      <c r="AC558" s="227">
        <f t="shared" si="253"/>
        <v>3113.21</v>
      </c>
      <c r="AD558" s="227">
        <f t="shared" si="256"/>
        <v>62.264200000000002</v>
      </c>
      <c r="AE558" s="227">
        <f t="shared" si="269"/>
        <v>32.169836666666676</v>
      </c>
      <c r="AF558" s="228">
        <f t="shared" si="257"/>
        <v>1.0010043522602128</v>
      </c>
      <c r="AG558" s="230">
        <f t="shared" si="258"/>
        <v>22</v>
      </c>
      <c r="AH558" s="231">
        <f t="shared" si="270"/>
        <v>1.005099929</v>
      </c>
      <c r="AI558" s="227">
        <f t="shared" si="271"/>
        <v>3132.2298557099998</v>
      </c>
      <c r="AJ558" s="227">
        <f t="shared" si="254"/>
        <v>3226.6638923766664</v>
      </c>
      <c r="AK558" s="227">
        <f t="shared" ref="AK558:AK621" si="272">AK557</f>
        <v>3113.21</v>
      </c>
      <c r="AL558" s="227">
        <f>0.02*AK558</f>
        <v>62.264200000000002</v>
      </c>
      <c r="AM558" s="227">
        <f t="shared" ref="AM558:AM586" si="273">((A558-AM$555)/30)*0.01*AK558</f>
        <v>1.0377366666666668</v>
      </c>
      <c r="AN558" s="228">
        <f t="shared" ref="AN558:AN621" si="274">($O558/AN$555)</f>
        <v>1.0001046355071228</v>
      </c>
      <c r="AO558" s="230">
        <f t="shared" ref="AO558:AO621" si="275">NETWORKDAYS(AO$555,$A558,$AE$118:$AE$502)-1</f>
        <v>1</v>
      </c>
      <c r="AP558" s="231">
        <f>ROUND((1+0.06)^TRUNC((AO558/252),9),9)</f>
        <v>1.0002312529999999</v>
      </c>
      <c r="AQ558" s="227">
        <f>TRUNC(AK558*(AN558*AP558),8)</f>
        <v>3114.2557667900001</v>
      </c>
      <c r="AR558" s="227">
        <f t="shared" ref="AR558:AR621" si="276">IF($AR$554="SIM",0,AL558+AM558+AQ558)</f>
        <v>3177.5577034566668</v>
      </c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5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5"/>
      <c r="HA558" s="5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40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7"/>
      <c r="JP558" s="1"/>
      <c r="JQ558" s="1"/>
      <c r="JR558" s="1"/>
      <c r="JS558" s="1"/>
      <c r="JT558" s="1"/>
      <c r="JU558" s="1"/>
      <c r="JV558" s="1"/>
      <c r="JW558" s="1"/>
      <c r="JX558" s="1"/>
      <c r="JY558" s="3"/>
      <c r="JZ558" s="1"/>
      <c r="KA558" s="1"/>
      <c r="KB558" s="1"/>
      <c r="KC558" s="1"/>
      <c r="KD558" s="1"/>
      <c r="KE558" s="1"/>
    </row>
    <row r="559" spans="1:291" x14ac:dyDescent="0.2">
      <c r="A559" s="196">
        <f t="shared" si="243"/>
        <v>43217</v>
      </c>
      <c r="B559" s="236">
        <f t="shared" ref="B559:B587" si="277">(P559+X559+AJ559+AR559)</f>
        <v>99617.789846726664</v>
      </c>
      <c r="C559" s="66">
        <f t="shared" si="267"/>
        <v>93146.806832079994</v>
      </c>
      <c r="D559" s="77">
        <f t="shared" si="244"/>
        <v>4950.95</v>
      </c>
      <c r="E559" s="67">
        <f>VLOOKUP(A558,[1]Plan1!$DQ$117:$DS$314,3)</f>
        <v>4961.84</v>
      </c>
      <c r="F559" s="11">
        <f t="shared" si="245"/>
        <v>43216</v>
      </c>
      <c r="G559" s="73">
        <f t="shared" si="235"/>
        <v>2.1995778587948767E-3</v>
      </c>
      <c r="H559" s="11">
        <f t="shared" si="246"/>
        <v>43245</v>
      </c>
      <c r="I559" s="11">
        <f t="shared" si="236"/>
        <v>43245</v>
      </c>
      <c r="J559" s="1">
        <f t="shared" si="247"/>
        <v>21</v>
      </c>
      <c r="K559" s="1">
        <f t="shared" si="248"/>
        <v>2</v>
      </c>
      <c r="L559" s="66">
        <f t="shared" si="237"/>
        <v>1.00020927</v>
      </c>
      <c r="M559" s="70">
        <f t="shared" si="268"/>
        <v>1.00089962</v>
      </c>
      <c r="N559" s="70">
        <f t="shared" si="262"/>
        <v>1.044387355938267</v>
      </c>
      <c r="O559" s="66">
        <f t="shared" si="264"/>
        <v>1.04460591</v>
      </c>
      <c r="P559" s="66">
        <f t="shared" si="238"/>
        <v>93166.299664339997</v>
      </c>
      <c r="Q559" s="74">
        <f t="shared" si="239"/>
        <v>0</v>
      </c>
      <c r="R559" s="75">
        <f t="shared" si="265"/>
        <v>0</v>
      </c>
      <c r="S559" s="66">
        <f t="shared" si="266"/>
        <v>0</v>
      </c>
      <c r="T559" s="10">
        <f t="shared" si="249"/>
        <v>0.06</v>
      </c>
      <c r="U559" s="74">
        <f t="shared" si="263"/>
        <v>2</v>
      </c>
      <c r="V559" s="74">
        <v>252</v>
      </c>
      <c r="W559" s="70">
        <f t="shared" si="240"/>
        <v>1.000462559</v>
      </c>
      <c r="X559" s="66">
        <f t="shared" si="241"/>
        <v>43.094910400000003</v>
      </c>
      <c r="Y559" s="66">
        <v>0</v>
      </c>
      <c r="Z559" s="67">
        <f t="shared" si="242"/>
        <v>0</v>
      </c>
      <c r="AA559" s="68" t="str">
        <f t="shared" si="250"/>
        <v>A+INCORP J=</v>
      </c>
      <c r="AB559" s="11">
        <f t="shared" si="251"/>
        <v>43245</v>
      </c>
      <c r="AC559" s="227">
        <f t="shared" si="253"/>
        <v>3113.21</v>
      </c>
      <c r="AD559" s="227">
        <f t="shared" si="256"/>
        <v>62.264200000000002</v>
      </c>
      <c r="AE559" s="227">
        <f t="shared" si="269"/>
        <v>33.207573333333336</v>
      </c>
      <c r="AF559" s="228">
        <f t="shared" si="257"/>
        <v>1.0011090818998047</v>
      </c>
      <c r="AG559" s="230">
        <f t="shared" si="258"/>
        <v>23</v>
      </c>
      <c r="AH559" s="231">
        <f t="shared" si="270"/>
        <v>1.005332361</v>
      </c>
      <c r="AI559" s="227">
        <f t="shared" si="271"/>
        <v>3133.2819760500001</v>
      </c>
      <c r="AJ559" s="227">
        <f t="shared" si="254"/>
        <v>3228.7537493833333</v>
      </c>
      <c r="AK559" s="227">
        <f t="shared" si="272"/>
        <v>3113.21</v>
      </c>
      <c r="AL559" s="227">
        <f t="shared" ref="AL559:AL622" si="278">0.02*AK559</f>
        <v>62.264200000000002</v>
      </c>
      <c r="AM559" s="227">
        <f t="shared" si="273"/>
        <v>2.0754733333333335</v>
      </c>
      <c r="AN559" s="228">
        <f t="shared" si="274"/>
        <v>1.0002092710142458</v>
      </c>
      <c r="AO559" s="230">
        <f t="shared" si="275"/>
        <v>2</v>
      </c>
      <c r="AP559" s="231">
        <f>ROUND((1+0.06)^TRUNC((AO559/252),9),9)</f>
        <v>1.000462559</v>
      </c>
      <c r="AQ559" s="227">
        <f>TRUNC(AK559*(AN559*AP559),8)</f>
        <v>3115.3018492699998</v>
      </c>
      <c r="AR559" s="227">
        <f t="shared" si="276"/>
        <v>3179.6415226033332</v>
      </c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5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5"/>
      <c r="HA559" s="5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40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7"/>
      <c r="JP559" s="1"/>
      <c r="JQ559" s="1"/>
      <c r="JR559" s="1"/>
      <c r="JS559" s="1"/>
      <c r="JT559" s="1"/>
      <c r="JU559" s="1"/>
      <c r="JV559" s="1"/>
      <c r="JW559" s="1"/>
      <c r="JX559" s="1"/>
      <c r="JY559" s="3"/>
      <c r="JZ559" s="1"/>
      <c r="KA559" s="1"/>
      <c r="KB559" s="1"/>
      <c r="KC559" s="1"/>
      <c r="KD559" s="1"/>
      <c r="KE559" s="1"/>
    </row>
    <row r="560" spans="1:291" x14ac:dyDescent="0.2">
      <c r="A560" s="196">
        <f t="shared" si="243"/>
        <v>43218</v>
      </c>
      <c r="B560" s="236">
        <f t="shared" si="277"/>
        <v>99651.82856609</v>
      </c>
      <c r="C560" s="66">
        <f t="shared" si="267"/>
        <v>93146.806832079994</v>
      </c>
      <c r="D560" s="77">
        <f t="shared" si="244"/>
        <v>4950.95</v>
      </c>
      <c r="E560" s="67">
        <f>VLOOKUP(A559,[1]Plan1!$DQ$117:$DS$314,3)</f>
        <v>4961.84</v>
      </c>
      <c r="F560" s="11">
        <f t="shared" si="245"/>
        <v>43216</v>
      </c>
      <c r="G560" s="73">
        <f t="shared" si="235"/>
        <v>2.1995778587948767E-3</v>
      </c>
      <c r="H560" s="11">
        <f t="shared" si="246"/>
        <v>43245</v>
      </c>
      <c r="I560" s="11">
        <f t="shared" si="236"/>
        <v>43245</v>
      </c>
      <c r="J560" s="1">
        <f t="shared" si="247"/>
        <v>21</v>
      </c>
      <c r="K560" s="1">
        <f t="shared" si="248"/>
        <v>3</v>
      </c>
      <c r="L560" s="66">
        <f t="shared" si="237"/>
        <v>1.00031392</v>
      </c>
      <c r="M560" s="70">
        <f t="shared" si="268"/>
        <v>1.00089962</v>
      </c>
      <c r="N560" s="70">
        <f t="shared" si="262"/>
        <v>1.044387355938267</v>
      </c>
      <c r="O560" s="66">
        <f t="shared" si="264"/>
        <v>1.0447152099999999</v>
      </c>
      <c r="P560" s="66">
        <f t="shared" si="238"/>
        <v>93176.047477679997</v>
      </c>
      <c r="Q560" s="74">
        <f t="shared" si="239"/>
        <v>0</v>
      </c>
      <c r="R560" s="75">
        <f t="shared" si="265"/>
        <v>0</v>
      </c>
      <c r="S560" s="66">
        <f t="shared" si="266"/>
        <v>0</v>
      </c>
      <c r="T560" s="10">
        <f t="shared" si="249"/>
        <v>0.06</v>
      </c>
      <c r="U560" s="74">
        <f t="shared" si="263"/>
        <v>3</v>
      </c>
      <c r="V560" s="74">
        <v>252</v>
      </c>
      <c r="W560" s="70">
        <f t="shared" si="240"/>
        <v>1.0006939180000001</v>
      </c>
      <c r="X560" s="66">
        <f t="shared" si="241"/>
        <v>64.656536509999995</v>
      </c>
      <c r="Y560" s="66">
        <v>0</v>
      </c>
      <c r="Z560" s="67">
        <f t="shared" si="242"/>
        <v>0</v>
      </c>
      <c r="AA560" s="68" t="str">
        <f t="shared" si="250"/>
        <v>A+INCORP J=</v>
      </c>
      <c r="AB560" s="11">
        <f t="shared" si="251"/>
        <v>43245</v>
      </c>
      <c r="AC560" s="227">
        <f t="shared" si="253"/>
        <v>3113.21</v>
      </c>
      <c r="AD560" s="227">
        <f t="shared" si="256"/>
        <v>62.264200000000002</v>
      </c>
      <c r="AE560" s="227">
        <f t="shared" si="269"/>
        <v>34.245310000000003</v>
      </c>
      <c r="AF560" s="228">
        <f t="shared" si="257"/>
        <v>1.0012138307066074</v>
      </c>
      <c r="AG560" s="230">
        <f t="shared" si="258"/>
        <v>23</v>
      </c>
      <c r="AH560" s="231">
        <f t="shared" si="270"/>
        <v>1.005332361</v>
      </c>
      <c r="AI560" s="227">
        <f t="shared" si="271"/>
        <v>3133.6098199899998</v>
      </c>
      <c r="AJ560" s="227">
        <f t="shared" si="254"/>
        <v>3230.1193299899996</v>
      </c>
      <c r="AK560" s="227">
        <f t="shared" si="272"/>
        <v>3113.21</v>
      </c>
      <c r="AL560" s="227">
        <f t="shared" si="278"/>
        <v>62.264200000000002</v>
      </c>
      <c r="AM560" s="227">
        <f t="shared" si="273"/>
        <v>3.11321</v>
      </c>
      <c r="AN560" s="228">
        <f t="shared" si="274"/>
        <v>1.0003139256713516</v>
      </c>
      <c r="AO560" s="230">
        <f t="shared" si="275"/>
        <v>2</v>
      </c>
      <c r="AP560" s="231">
        <f t="shared" ref="AP560:AP586" si="279">ROUND((1+0.06)^TRUNC((AO560/252),9),9)</f>
        <v>1.000462559</v>
      </c>
      <c r="AQ560" s="227">
        <f t="shared" ref="AQ560:AQ586" si="280">TRUNC(AK560*(AN560*AP560),8)</f>
        <v>3115.6278119100002</v>
      </c>
      <c r="AR560" s="227">
        <f t="shared" si="276"/>
        <v>3181.0052219100003</v>
      </c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5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5"/>
      <c r="HA560" s="5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40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7"/>
      <c r="JP560" s="1"/>
      <c r="JQ560" s="1"/>
      <c r="JR560" s="1"/>
      <c r="JS560" s="1"/>
      <c r="JT560" s="1"/>
      <c r="JU560" s="1"/>
      <c r="JV560" s="1"/>
      <c r="JW560" s="1"/>
      <c r="JX560" s="1"/>
      <c r="JY560" s="3"/>
      <c r="JZ560" s="1"/>
      <c r="KA560" s="1"/>
      <c r="KB560" s="1"/>
      <c r="KC560" s="1"/>
      <c r="KD560" s="1"/>
      <c r="KE560" s="1"/>
    </row>
    <row r="561" spans="1:291" x14ac:dyDescent="0.2">
      <c r="A561" s="196">
        <f t="shared" si="243"/>
        <v>43219</v>
      </c>
      <c r="B561" s="236">
        <f t="shared" si="277"/>
        <v>99653.904039423331</v>
      </c>
      <c r="C561" s="66">
        <f t="shared" si="267"/>
        <v>93146.806832079994</v>
      </c>
      <c r="D561" s="77">
        <f t="shared" si="244"/>
        <v>4950.95</v>
      </c>
      <c r="E561" s="67">
        <f>VLOOKUP(A560,[1]Plan1!$DQ$117:$DS$314,3)</f>
        <v>4961.84</v>
      </c>
      <c r="F561" s="11">
        <f t="shared" si="245"/>
        <v>43216</v>
      </c>
      <c r="G561" s="73">
        <f t="shared" si="235"/>
        <v>2.1995778587948767E-3</v>
      </c>
      <c r="H561" s="11">
        <f t="shared" si="246"/>
        <v>43245</v>
      </c>
      <c r="I561" s="11">
        <f t="shared" si="236"/>
        <v>43245</v>
      </c>
      <c r="J561" s="1">
        <f t="shared" si="247"/>
        <v>21</v>
      </c>
      <c r="K561" s="1">
        <f t="shared" si="248"/>
        <v>3</v>
      </c>
      <c r="L561" s="66">
        <f t="shared" si="237"/>
        <v>1.00031392</v>
      </c>
      <c r="M561" s="70">
        <f t="shared" si="268"/>
        <v>1.00089962</v>
      </c>
      <c r="N561" s="70">
        <f t="shared" si="262"/>
        <v>1.044387355938267</v>
      </c>
      <c r="O561" s="66">
        <f t="shared" si="264"/>
        <v>1.0447152099999999</v>
      </c>
      <c r="P561" s="66">
        <f t="shared" si="238"/>
        <v>93176.047477679997</v>
      </c>
      <c r="Q561" s="74">
        <f t="shared" si="239"/>
        <v>0</v>
      </c>
      <c r="R561" s="75">
        <f t="shared" si="265"/>
        <v>0</v>
      </c>
      <c r="S561" s="66">
        <f t="shared" si="266"/>
        <v>0</v>
      </c>
      <c r="T561" s="10">
        <f t="shared" si="249"/>
        <v>0.06</v>
      </c>
      <c r="U561" s="74">
        <f t="shared" si="263"/>
        <v>3</v>
      </c>
      <c r="V561" s="74">
        <v>252</v>
      </c>
      <c r="W561" s="70">
        <f t="shared" si="240"/>
        <v>1.0006939180000001</v>
      </c>
      <c r="X561" s="66">
        <f t="shared" si="241"/>
        <v>64.656536509999995</v>
      </c>
      <c r="Y561" s="66">
        <v>0</v>
      </c>
      <c r="Z561" s="67">
        <f t="shared" si="242"/>
        <v>0</v>
      </c>
      <c r="AA561" s="68" t="str">
        <f t="shared" si="250"/>
        <v>A+INCORP J=</v>
      </c>
      <c r="AB561" s="11">
        <f t="shared" si="251"/>
        <v>43245</v>
      </c>
      <c r="AC561" s="227">
        <f t="shared" si="253"/>
        <v>3113.21</v>
      </c>
      <c r="AD561" s="227">
        <f t="shared" si="256"/>
        <v>62.264200000000002</v>
      </c>
      <c r="AE561" s="227">
        <f t="shared" si="269"/>
        <v>35.283046666666664</v>
      </c>
      <c r="AF561" s="228">
        <f t="shared" si="257"/>
        <v>1.0012138307066074</v>
      </c>
      <c r="AG561" s="230">
        <f t="shared" si="258"/>
        <v>23</v>
      </c>
      <c r="AH561" s="231">
        <f t="shared" si="270"/>
        <v>1.005332361</v>
      </c>
      <c r="AI561" s="227">
        <f t="shared" si="271"/>
        <v>3133.6098199899998</v>
      </c>
      <c r="AJ561" s="227">
        <f t="shared" si="254"/>
        <v>3231.1570666566663</v>
      </c>
      <c r="AK561" s="227">
        <f t="shared" si="272"/>
        <v>3113.21</v>
      </c>
      <c r="AL561" s="227">
        <f t="shared" si="278"/>
        <v>62.264200000000002</v>
      </c>
      <c r="AM561" s="227">
        <f t="shared" si="273"/>
        <v>4.150946666666667</v>
      </c>
      <c r="AN561" s="228">
        <f>($O561/AN$555)</f>
        <v>1.0003139256713516</v>
      </c>
      <c r="AO561" s="230">
        <f t="shared" si="275"/>
        <v>2</v>
      </c>
      <c r="AP561" s="231">
        <f t="shared" si="279"/>
        <v>1.000462559</v>
      </c>
      <c r="AQ561" s="227">
        <f t="shared" si="280"/>
        <v>3115.6278119100002</v>
      </c>
      <c r="AR561" s="227">
        <f t="shared" si="276"/>
        <v>3182.0429585766669</v>
      </c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5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5"/>
      <c r="HA561" s="5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40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7"/>
      <c r="JP561" s="1"/>
      <c r="JQ561" s="1"/>
      <c r="JR561" s="1"/>
      <c r="JS561" s="1"/>
      <c r="JT561" s="1"/>
      <c r="JU561" s="1"/>
      <c r="JV561" s="1"/>
      <c r="JW561" s="1"/>
      <c r="JX561" s="1"/>
      <c r="JY561" s="3"/>
      <c r="JZ561" s="1"/>
      <c r="KA561" s="1"/>
      <c r="KB561" s="1"/>
      <c r="KC561" s="1"/>
      <c r="KD561" s="1"/>
      <c r="KE561" s="1"/>
    </row>
    <row r="562" spans="1:291" x14ac:dyDescent="0.2">
      <c r="A562" s="196">
        <f t="shared" si="243"/>
        <v>43220</v>
      </c>
      <c r="B562" s="236">
        <f t="shared" si="277"/>
        <v>99657.424661186655</v>
      </c>
      <c r="C562" s="66">
        <f t="shared" si="267"/>
        <v>93146.806832079994</v>
      </c>
      <c r="D562" s="77">
        <f t="shared" si="244"/>
        <v>4950.95</v>
      </c>
      <c r="E562" s="67">
        <f>VLOOKUP(A561,[1]Plan1!$DQ$117:$DS$314,3)</f>
        <v>4961.84</v>
      </c>
      <c r="F562" s="11">
        <f t="shared" si="245"/>
        <v>43216</v>
      </c>
      <c r="G562" s="73">
        <f t="shared" si="235"/>
        <v>2.1995778587948767E-3</v>
      </c>
      <c r="H562" s="11">
        <f t="shared" si="246"/>
        <v>43245</v>
      </c>
      <c r="I562" s="11">
        <f t="shared" si="236"/>
        <v>43245</v>
      </c>
      <c r="J562" s="1">
        <f t="shared" si="247"/>
        <v>21</v>
      </c>
      <c r="K562" s="1">
        <f t="shared" si="248"/>
        <v>3</v>
      </c>
      <c r="L562" s="66">
        <f t="shared" si="237"/>
        <v>1.00031392</v>
      </c>
      <c r="M562" s="70">
        <f t="shared" si="268"/>
        <v>1.00089962</v>
      </c>
      <c r="N562" s="70">
        <f t="shared" si="262"/>
        <v>1.044387355938267</v>
      </c>
      <c r="O562" s="66">
        <f t="shared" si="264"/>
        <v>1.0447152099999999</v>
      </c>
      <c r="P562" s="66">
        <f t="shared" si="238"/>
        <v>93176.047477679997</v>
      </c>
      <c r="Q562" s="74">
        <f t="shared" si="239"/>
        <v>0</v>
      </c>
      <c r="R562" s="75">
        <f t="shared" si="265"/>
        <v>0</v>
      </c>
      <c r="S562" s="66">
        <f t="shared" si="266"/>
        <v>0</v>
      </c>
      <c r="T562" s="10">
        <f t="shared" si="249"/>
        <v>0.06</v>
      </c>
      <c r="U562" s="74">
        <f t="shared" si="263"/>
        <v>3</v>
      </c>
      <c r="V562" s="74">
        <v>252</v>
      </c>
      <c r="W562" s="70">
        <f t="shared" si="240"/>
        <v>1.0006939180000001</v>
      </c>
      <c r="X562" s="66">
        <f t="shared" si="241"/>
        <v>64.656536509999995</v>
      </c>
      <c r="Y562" s="66">
        <v>0</v>
      </c>
      <c r="Z562" s="67">
        <f t="shared" si="242"/>
        <v>0</v>
      </c>
      <c r="AA562" s="68" t="str">
        <f t="shared" si="250"/>
        <v>A+INCORP J=</v>
      </c>
      <c r="AB562" s="11">
        <f t="shared" si="251"/>
        <v>43245</v>
      </c>
      <c r="AC562" s="227">
        <f t="shared" si="253"/>
        <v>3113.21</v>
      </c>
      <c r="AD562" s="227">
        <f t="shared" si="256"/>
        <v>62.264200000000002</v>
      </c>
      <c r="AE562" s="227">
        <f t="shared" si="269"/>
        <v>36.320783333333338</v>
      </c>
      <c r="AF562" s="228">
        <f t="shared" si="257"/>
        <v>1.0012138307066074</v>
      </c>
      <c r="AG562" s="230">
        <f t="shared" si="258"/>
        <v>24</v>
      </c>
      <c r="AH562" s="231">
        <f t="shared" si="270"/>
        <v>1.005564846</v>
      </c>
      <c r="AI562" s="227">
        <f t="shared" si="271"/>
        <v>3134.33447316</v>
      </c>
      <c r="AJ562" s="227">
        <f t="shared" si="254"/>
        <v>3232.9194564933332</v>
      </c>
      <c r="AK562" s="227">
        <f t="shared" si="272"/>
        <v>3113.21</v>
      </c>
      <c r="AL562" s="227">
        <f t="shared" si="278"/>
        <v>62.264200000000002</v>
      </c>
      <c r="AM562" s="227">
        <f t="shared" si="273"/>
        <v>5.1886833333333326</v>
      </c>
      <c r="AN562" s="228">
        <f>($O562/AN$555)</f>
        <v>1.0003139256713516</v>
      </c>
      <c r="AO562" s="230">
        <f t="shared" si="275"/>
        <v>3</v>
      </c>
      <c r="AP562" s="231">
        <f t="shared" si="279"/>
        <v>1.0006939180000001</v>
      </c>
      <c r="AQ562" s="227">
        <f t="shared" si="280"/>
        <v>3116.3483071700002</v>
      </c>
      <c r="AR562" s="227">
        <f t="shared" si="276"/>
        <v>3183.8011905033336</v>
      </c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5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5"/>
      <c r="HA562" s="5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40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7"/>
      <c r="JP562" s="1"/>
      <c r="JQ562" s="1"/>
      <c r="JR562" s="1"/>
      <c r="JS562" s="1"/>
      <c r="JT562" s="1"/>
      <c r="JU562" s="1"/>
      <c r="JV562" s="1"/>
      <c r="JW562" s="1"/>
      <c r="JX562" s="1"/>
      <c r="JY562" s="3"/>
      <c r="JZ562" s="1"/>
      <c r="KA562" s="1"/>
      <c r="KB562" s="1"/>
      <c r="KC562" s="1"/>
      <c r="KD562" s="1"/>
      <c r="KE562" s="1"/>
    </row>
    <row r="563" spans="1:291" x14ac:dyDescent="0.2">
      <c r="A563" s="196">
        <f t="shared" si="243"/>
        <v>43221</v>
      </c>
      <c r="B563" s="236">
        <f t="shared" si="277"/>
        <v>99691.474998739985</v>
      </c>
      <c r="C563" s="66">
        <f t="shared" si="267"/>
        <v>93146.806832079994</v>
      </c>
      <c r="D563" s="77">
        <f t="shared" si="244"/>
        <v>4950.95</v>
      </c>
      <c r="E563" s="67">
        <f>VLOOKUP(A562,[1]Plan1!$DQ$117:$DS$314,3)</f>
        <v>4961.84</v>
      </c>
      <c r="F563" s="11">
        <f t="shared" si="245"/>
        <v>43216</v>
      </c>
      <c r="G563" s="73">
        <f t="shared" si="235"/>
        <v>2.1995778587948767E-3</v>
      </c>
      <c r="H563" s="11">
        <f t="shared" si="246"/>
        <v>43245</v>
      </c>
      <c r="I563" s="11">
        <f t="shared" si="236"/>
        <v>43245</v>
      </c>
      <c r="J563" s="1">
        <f t="shared" si="247"/>
        <v>21</v>
      </c>
      <c r="K563" s="1">
        <f t="shared" si="248"/>
        <v>4</v>
      </c>
      <c r="L563" s="66">
        <f t="shared" si="237"/>
        <v>1.00041859</v>
      </c>
      <c r="M563" s="70">
        <f t="shared" si="268"/>
        <v>1.00089962</v>
      </c>
      <c r="N563" s="70">
        <f t="shared" si="262"/>
        <v>1.044387355938267</v>
      </c>
      <c r="O563" s="66">
        <f t="shared" si="264"/>
        <v>1.0448245199999999</v>
      </c>
      <c r="P563" s="66">
        <f t="shared" si="238"/>
        <v>93185.797153949999</v>
      </c>
      <c r="Q563" s="74">
        <f t="shared" si="239"/>
        <v>0</v>
      </c>
      <c r="R563" s="75">
        <f t="shared" si="265"/>
        <v>0</v>
      </c>
      <c r="S563" s="66">
        <f t="shared" si="266"/>
        <v>0</v>
      </c>
      <c r="T563" s="10">
        <f t="shared" si="249"/>
        <v>0.06</v>
      </c>
      <c r="U563" s="74">
        <f t="shared" si="263"/>
        <v>4</v>
      </c>
      <c r="V563" s="74">
        <v>252</v>
      </c>
      <c r="W563" s="70">
        <f t="shared" si="240"/>
        <v>1.0009253309999999</v>
      </c>
      <c r="X563" s="66">
        <f t="shared" si="241"/>
        <v>86.227706859999998</v>
      </c>
      <c r="Y563" s="66">
        <v>0</v>
      </c>
      <c r="Z563" s="67">
        <f t="shared" si="242"/>
        <v>0</v>
      </c>
      <c r="AA563" s="68" t="str">
        <f t="shared" si="250"/>
        <v>A+INCORP J=</v>
      </c>
      <c r="AB563" s="11">
        <f t="shared" si="251"/>
        <v>43245</v>
      </c>
      <c r="AC563" s="227">
        <f t="shared" si="253"/>
        <v>3113.21</v>
      </c>
      <c r="AD563" s="227">
        <f t="shared" si="256"/>
        <v>62.264200000000002</v>
      </c>
      <c r="AE563" s="227">
        <f t="shared" si="269"/>
        <v>37.358519999999999</v>
      </c>
      <c r="AF563" s="228">
        <f t="shared" si="257"/>
        <v>1.0013185890970158</v>
      </c>
      <c r="AG563" s="230">
        <f t="shared" si="258"/>
        <v>24</v>
      </c>
      <c r="AH563" s="231">
        <f t="shared" si="270"/>
        <v>1.005564846</v>
      </c>
      <c r="AI563" s="227">
        <f t="shared" si="271"/>
        <v>3134.6624229200002</v>
      </c>
      <c r="AJ563" s="227">
        <f t="shared" si="254"/>
        <v>3234.28514292</v>
      </c>
      <c r="AK563" s="227">
        <f t="shared" si="272"/>
        <v>3113.21</v>
      </c>
      <c r="AL563" s="227">
        <f t="shared" si="278"/>
        <v>62.264200000000002</v>
      </c>
      <c r="AM563" s="227">
        <f t="shared" si="273"/>
        <v>6.2264200000000001</v>
      </c>
      <c r="AN563" s="228">
        <f t="shared" si="274"/>
        <v>1.000418589903449</v>
      </c>
      <c r="AO563" s="230">
        <f t="shared" si="275"/>
        <v>3</v>
      </c>
      <c r="AP563" s="231">
        <f t="shared" si="279"/>
        <v>1.0006939180000001</v>
      </c>
      <c r="AQ563" s="227">
        <f t="shared" si="280"/>
        <v>3116.6743750099999</v>
      </c>
      <c r="AR563" s="227">
        <f t="shared" si="276"/>
        <v>3185.16499501</v>
      </c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5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5"/>
      <c r="HA563" s="5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40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7"/>
      <c r="JP563" s="1"/>
      <c r="JQ563" s="1"/>
      <c r="JR563" s="1"/>
      <c r="JS563" s="1"/>
      <c r="JT563" s="1"/>
      <c r="JU563" s="1"/>
      <c r="JV563" s="1"/>
      <c r="JW563" s="1"/>
      <c r="JX563" s="1"/>
      <c r="JY563" s="3"/>
      <c r="JZ563" s="1"/>
      <c r="KA563" s="1"/>
      <c r="KB563" s="1"/>
      <c r="KC563" s="1"/>
      <c r="KD563" s="1"/>
      <c r="KE563" s="1"/>
    </row>
    <row r="564" spans="1:291" x14ac:dyDescent="0.2">
      <c r="A564" s="196">
        <f t="shared" si="243"/>
        <v>43222</v>
      </c>
      <c r="B564" s="236">
        <f t="shared" si="277"/>
        <v>99694.996111343324</v>
      </c>
      <c r="C564" s="66">
        <f t="shared" si="267"/>
        <v>93146.806832079994</v>
      </c>
      <c r="D564" s="77">
        <f t="shared" si="244"/>
        <v>4950.95</v>
      </c>
      <c r="E564" s="67">
        <f>VLOOKUP(A563,[1]Plan1!$DQ$117:$DS$314,3)</f>
        <v>4961.84</v>
      </c>
      <c r="F564" s="11">
        <f t="shared" si="245"/>
        <v>43216</v>
      </c>
      <c r="G564" s="73">
        <f t="shared" si="235"/>
        <v>2.1995778587948767E-3</v>
      </c>
      <c r="H564" s="11">
        <f t="shared" si="246"/>
        <v>43245</v>
      </c>
      <c r="I564" s="11">
        <f t="shared" si="236"/>
        <v>43245</v>
      </c>
      <c r="J564" s="1">
        <f t="shared" si="247"/>
        <v>21</v>
      </c>
      <c r="K564" s="1">
        <f t="shared" si="248"/>
        <v>4</v>
      </c>
      <c r="L564" s="66">
        <f t="shared" si="237"/>
        <v>1.00041859</v>
      </c>
      <c r="M564" s="70">
        <f t="shared" si="268"/>
        <v>1.00089962</v>
      </c>
      <c r="N564" s="70">
        <f t="shared" si="262"/>
        <v>1.044387355938267</v>
      </c>
      <c r="O564" s="66">
        <f t="shared" si="264"/>
        <v>1.0448245199999999</v>
      </c>
      <c r="P564" s="66">
        <f t="shared" si="238"/>
        <v>93185.797153949999</v>
      </c>
      <c r="Q564" s="74">
        <f t="shared" si="239"/>
        <v>0</v>
      </c>
      <c r="R564" s="75">
        <f t="shared" si="265"/>
        <v>0</v>
      </c>
      <c r="S564" s="66">
        <f t="shared" si="266"/>
        <v>0</v>
      </c>
      <c r="T564" s="10">
        <f t="shared" si="249"/>
        <v>0.06</v>
      </c>
      <c r="U564" s="74">
        <f t="shared" si="263"/>
        <v>4</v>
      </c>
      <c r="V564" s="74">
        <v>252</v>
      </c>
      <c r="W564" s="70">
        <f t="shared" si="240"/>
        <v>1.0009253309999999</v>
      </c>
      <c r="X564" s="66">
        <f t="shared" si="241"/>
        <v>86.227706859999998</v>
      </c>
      <c r="Y564" s="66">
        <v>0</v>
      </c>
      <c r="Z564" s="67">
        <f t="shared" si="242"/>
        <v>0</v>
      </c>
      <c r="AA564" s="68" t="str">
        <f t="shared" si="250"/>
        <v>A+INCORP J=</v>
      </c>
      <c r="AB564" s="11">
        <f t="shared" si="251"/>
        <v>43245</v>
      </c>
      <c r="AC564" s="227">
        <f t="shared" si="253"/>
        <v>3113.21</v>
      </c>
      <c r="AD564" s="227">
        <f t="shared" si="256"/>
        <v>62.264200000000002</v>
      </c>
      <c r="AE564" s="227">
        <f t="shared" si="269"/>
        <v>38.396256666666673</v>
      </c>
      <c r="AF564" s="228">
        <f t="shared" si="257"/>
        <v>1.0013185890970158</v>
      </c>
      <c r="AG564" s="230">
        <f t="shared" si="258"/>
        <v>25</v>
      </c>
      <c r="AH564" s="231">
        <f t="shared" si="270"/>
        <v>1.005797386</v>
      </c>
      <c r="AI564" s="227">
        <f t="shared" si="271"/>
        <v>3135.3873233600002</v>
      </c>
      <c r="AJ564" s="227">
        <f t="shared" si="254"/>
        <v>3236.0477800266667</v>
      </c>
      <c r="AK564" s="227">
        <f t="shared" si="272"/>
        <v>3113.21</v>
      </c>
      <c r="AL564" s="227">
        <f t="shared" si="278"/>
        <v>62.264200000000002</v>
      </c>
      <c r="AM564" s="227">
        <f t="shared" si="273"/>
        <v>7.2641566666666675</v>
      </c>
      <c r="AN564" s="228">
        <f t="shared" si="274"/>
        <v>1.000418589903449</v>
      </c>
      <c r="AO564" s="230">
        <f t="shared" si="275"/>
        <v>4</v>
      </c>
      <c r="AP564" s="231">
        <f t="shared" si="279"/>
        <v>1.0009253309999999</v>
      </c>
      <c r="AQ564" s="227">
        <f t="shared" si="280"/>
        <v>3117.3951138399998</v>
      </c>
      <c r="AR564" s="227">
        <f t="shared" si="276"/>
        <v>3186.9234705066665</v>
      </c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5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5"/>
      <c r="HA564" s="5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40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7"/>
      <c r="JP564" s="1"/>
      <c r="JQ564" s="1"/>
      <c r="JR564" s="1"/>
      <c r="JS564" s="1"/>
      <c r="JT564" s="1"/>
      <c r="JU564" s="1"/>
      <c r="JV564" s="1"/>
      <c r="JW564" s="1"/>
      <c r="JX564" s="1"/>
      <c r="JY564" s="3"/>
      <c r="JZ564" s="1"/>
      <c r="KA564" s="1"/>
      <c r="KB564" s="1"/>
      <c r="KC564" s="1"/>
      <c r="KD564" s="1"/>
      <c r="KE564" s="1"/>
    </row>
    <row r="565" spans="1:291" x14ac:dyDescent="0.2">
      <c r="A565" s="196">
        <f t="shared" si="243"/>
        <v>43223</v>
      </c>
      <c r="B565" s="236">
        <f t="shared" si="277"/>
        <v>99730.503321316661</v>
      </c>
      <c r="C565" s="66">
        <f t="shared" si="267"/>
        <v>93146.806832079994</v>
      </c>
      <c r="D565" s="77">
        <f t="shared" si="244"/>
        <v>4950.95</v>
      </c>
      <c r="E565" s="67">
        <f>VLOOKUP(A564,[1]Plan1!$DQ$117:$DS$314,3)</f>
        <v>4961.84</v>
      </c>
      <c r="F565" s="11">
        <f t="shared" si="245"/>
        <v>43216</v>
      </c>
      <c r="G565" s="73">
        <f t="shared" si="235"/>
        <v>2.1995778587948767E-3</v>
      </c>
      <c r="H565" s="11">
        <f t="shared" si="246"/>
        <v>43245</v>
      </c>
      <c r="I565" s="11">
        <f t="shared" si="236"/>
        <v>43245</v>
      </c>
      <c r="J565" s="1">
        <f t="shared" si="247"/>
        <v>21</v>
      </c>
      <c r="K565" s="1">
        <f t="shared" si="248"/>
        <v>5</v>
      </c>
      <c r="L565" s="66">
        <f t="shared" si="237"/>
        <v>1.00052327</v>
      </c>
      <c r="M565" s="70">
        <f t="shared" si="268"/>
        <v>1.00089962</v>
      </c>
      <c r="N565" s="70">
        <f t="shared" si="262"/>
        <v>1.044387355938267</v>
      </c>
      <c r="O565" s="66">
        <f t="shared" si="264"/>
        <v>1.0449338500000001</v>
      </c>
      <c r="P565" s="66">
        <f t="shared" si="238"/>
        <v>93195.547761690003</v>
      </c>
      <c r="Q565" s="74">
        <f t="shared" si="239"/>
        <v>0</v>
      </c>
      <c r="R565" s="75">
        <f t="shared" si="265"/>
        <v>0</v>
      </c>
      <c r="S565" s="66">
        <f t="shared" si="266"/>
        <v>0</v>
      </c>
      <c r="T565" s="10">
        <f t="shared" si="249"/>
        <v>0.06</v>
      </c>
      <c r="U565" s="74">
        <f t="shared" si="263"/>
        <v>5</v>
      </c>
      <c r="V565" s="74">
        <v>252</v>
      </c>
      <c r="W565" s="70">
        <f t="shared" si="240"/>
        <v>1.001156798</v>
      </c>
      <c r="X565" s="66">
        <f t="shared" si="241"/>
        <v>107.80842325</v>
      </c>
      <c r="Y565" s="66">
        <v>0</v>
      </c>
      <c r="Z565" s="67">
        <f t="shared" si="242"/>
        <v>0</v>
      </c>
      <c r="AA565" s="68" t="str">
        <f t="shared" si="250"/>
        <v>A+INCORP J=</v>
      </c>
      <c r="AB565" s="11">
        <f t="shared" si="251"/>
        <v>43245</v>
      </c>
      <c r="AC565" s="227">
        <f t="shared" si="253"/>
        <v>3113.21</v>
      </c>
      <c r="AD565" s="227">
        <f t="shared" si="256"/>
        <v>62.264200000000002</v>
      </c>
      <c r="AE565" s="227">
        <f t="shared" si="269"/>
        <v>39.433993333333333</v>
      </c>
      <c r="AF565" s="228">
        <f t="shared" si="257"/>
        <v>1.0014233666546348</v>
      </c>
      <c r="AG565" s="230">
        <f t="shared" si="258"/>
        <v>26</v>
      </c>
      <c r="AH565" s="231">
        <f t="shared" si="270"/>
        <v>1.006029979</v>
      </c>
      <c r="AI565" s="227">
        <f t="shared" si="271"/>
        <v>3136.4405505</v>
      </c>
      <c r="AJ565" s="227">
        <f t="shared" si="254"/>
        <v>3238.1387438333331</v>
      </c>
      <c r="AK565" s="227">
        <f t="shared" si="272"/>
        <v>3113.21</v>
      </c>
      <c r="AL565" s="227">
        <f t="shared" si="278"/>
        <v>62.264200000000002</v>
      </c>
      <c r="AM565" s="227">
        <f t="shared" si="273"/>
        <v>8.301893333333334</v>
      </c>
      <c r="AN565" s="228">
        <f t="shared" si="274"/>
        <v>1.0005232732855296</v>
      </c>
      <c r="AO565" s="230">
        <f t="shared" si="275"/>
        <v>5</v>
      </c>
      <c r="AP565" s="231">
        <f t="shared" si="279"/>
        <v>1.001156798</v>
      </c>
      <c r="AQ565" s="227">
        <f t="shared" si="280"/>
        <v>3118.4422992099999</v>
      </c>
      <c r="AR565" s="227">
        <f t="shared" si="276"/>
        <v>3189.0083925433332</v>
      </c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5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5"/>
      <c r="HA565" s="5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40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7"/>
      <c r="JP565" s="1"/>
      <c r="JQ565" s="1"/>
      <c r="JR565" s="1"/>
      <c r="JS565" s="1"/>
      <c r="JT565" s="1"/>
      <c r="JU565" s="1"/>
      <c r="JV565" s="1"/>
      <c r="JW565" s="1"/>
      <c r="JX565" s="1"/>
      <c r="JY565" s="3"/>
      <c r="JZ565" s="1"/>
      <c r="KA565" s="1"/>
      <c r="KB565" s="1"/>
      <c r="KC565" s="1"/>
      <c r="KD565" s="1"/>
      <c r="KE565" s="1"/>
    </row>
    <row r="566" spans="1:291" x14ac:dyDescent="0.2">
      <c r="A566" s="196">
        <f t="shared" si="243"/>
        <v>43224</v>
      </c>
      <c r="B566" s="236">
        <f t="shared" si="277"/>
        <v>99766.020561290003</v>
      </c>
      <c r="C566" s="66">
        <f t="shared" si="267"/>
        <v>93146.806832079994</v>
      </c>
      <c r="D566" s="77">
        <f t="shared" si="244"/>
        <v>4950.95</v>
      </c>
      <c r="E566" s="67">
        <f>VLOOKUP(A565,[1]Plan1!$DQ$117:$DS$314,3)</f>
        <v>4961.84</v>
      </c>
      <c r="F566" s="11">
        <f t="shared" si="245"/>
        <v>43216</v>
      </c>
      <c r="G566" s="73">
        <f t="shared" si="235"/>
        <v>2.1995778587948767E-3</v>
      </c>
      <c r="H566" s="11">
        <f t="shared" si="246"/>
        <v>43245</v>
      </c>
      <c r="I566" s="11">
        <f t="shared" si="236"/>
        <v>43245</v>
      </c>
      <c r="J566" s="1">
        <f t="shared" si="247"/>
        <v>21</v>
      </c>
      <c r="K566" s="1">
        <f t="shared" si="248"/>
        <v>6</v>
      </c>
      <c r="L566" s="66">
        <f t="shared" si="237"/>
        <v>1.0006279499999999</v>
      </c>
      <c r="M566" s="70">
        <f t="shared" si="268"/>
        <v>1.00089962</v>
      </c>
      <c r="N566" s="70">
        <f t="shared" si="262"/>
        <v>1.044387355938267</v>
      </c>
      <c r="O566" s="66">
        <f t="shared" si="264"/>
        <v>1.04504317</v>
      </c>
      <c r="P566" s="66">
        <f t="shared" si="238"/>
        <v>93205.298369430006</v>
      </c>
      <c r="Q566" s="74">
        <f t="shared" si="239"/>
        <v>0</v>
      </c>
      <c r="R566" s="75">
        <f t="shared" si="265"/>
        <v>0</v>
      </c>
      <c r="S566" s="66">
        <f t="shared" si="266"/>
        <v>0</v>
      </c>
      <c r="T566" s="10">
        <f t="shared" si="249"/>
        <v>0.06</v>
      </c>
      <c r="U566" s="74">
        <f t="shared" si="263"/>
        <v>6</v>
      </c>
      <c r="V566" s="74">
        <v>252</v>
      </c>
      <c r="W566" s="70">
        <f t="shared" si="240"/>
        <v>1.0013883180000001</v>
      </c>
      <c r="X566" s="66">
        <f t="shared" si="241"/>
        <v>129.39859342</v>
      </c>
      <c r="Y566" s="66">
        <v>0</v>
      </c>
      <c r="Z566" s="67">
        <f t="shared" si="242"/>
        <v>0</v>
      </c>
      <c r="AA566" s="68" t="str">
        <f t="shared" si="250"/>
        <v>A+INCORP J=</v>
      </c>
      <c r="AB566" s="11">
        <f t="shared" si="251"/>
        <v>43245</v>
      </c>
      <c r="AC566" s="227">
        <f t="shared" si="253"/>
        <v>3113.21</v>
      </c>
      <c r="AD566" s="227">
        <f t="shared" si="256"/>
        <v>62.264200000000002</v>
      </c>
      <c r="AE566" s="227">
        <f t="shared" si="269"/>
        <v>40.471730000000001</v>
      </c>
      <c r="AF566" s="228">
        <f t="shared" si="257"/>
        <v>1.0015281346286482</v>
      </c>
      <c r="AG566" s="230">
        <f t="shared" si="258"/>
        <v>27</v>
      </c>
      <c r="AH566" s="231">
        <f t="shared" si="270"/>
        <v>1.006262626</v>
      </c>
      <c r="AI566" s="227">
        <f t="shared" si="271"/>
        <v>3137.4940677300001</v>
      </c>
      <c r="AJ566" s="227">
        <f t="shared" si="254"/>
        <v>3240.2299977299999</v>
      </c>
      <c r="AK566" s="227">
        <f t="shared" si="272"/>
        <v>3113.21</v>
      </c>
      <c r="AL566" s="227">
        <f t="shared" si="278"/>
        <v>62.264200000000002</v>
      </c>
      <c r="AM566" s="227">
        <f t="shared" si="273"/>
        <v>9.3396299999999997</v>
      </c>
      <c r="AN566" s="228">
        <f t="shared" si="274"/>
        <v>1.0006279470926185</v>
      </c>
      <c r="AO566" s="230">
        <f t="shared" si="275"/>
        <v>6</v>
      </c>
      <c r="AP566" s="231">
        <f t="shared" si="279"/>
        <v>1.0013883180000001</v>
      </c>
      <c r="AQ566" s="227">
        <f t="shared" si="280"/>
        <v>3119.4897707099999</v>
      </c>
      <c r="AR566" s="227">
        <f t="shared" si="276"/>
        <v>3191.0936007099999</v>
      </c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5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5"/>
      <c r="HA566" s="5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40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7"/>
      <c r="JP566" s="1"/>
      <c r="JQ566" s="1"/>
      <c r="JR566" s="1"/>
      <c r="JS566" s="1"/>
      <c r="JT566" s="1"/>
      <c r="JU566" s="1"/>
      <c r="JV566" s="1"/>
      <c r="JW566" s="1"/>
      <c r="JX566" s="1"/>
      <c r="JY566" s="3"/>
      <c r="JZ566" s="1"/>
      <c r="KA566" s="1"/>
      <c r="KB566" s="1"/>
      <c r="KC566" s="1"/>
      <c r="KD566" s="1"/>
      <c r="KE566" s="1"/>
    </row>
    <row r="567" spans="1:291" x14ac:dyDescent="0.2">
      <c r="A567" s="196">
        <f t="shared" si="243"/>
        <v>43225</v>
      </c>
      <c r="B567" s="236">
        <f t="shared" si="277"/>
        <v>99800.102844723326</v>
      </c>
      <c r="C567" s="66">
        <f t="shared" si="267"/>
        <v>93146.806832079994</v>
      </c>
      <c r="D567" s="77">
        <f t="shared" si="244"/>
        <v>4950.95</v>
      </c>
      <c r="E567" s="67">
        <f>VLOOKUP(A566,[1]Plan1!$DQ$117:$DS$314,3)</f>
        <v>4961.84</v>
      </c>
      <c r="F567" s="11">
        <f t="shared" si="245"/>
        <v>43216</v>
      </c>
      <c r="G567" s="73">
        <f t="shared" si="235"/>
        <v>2.1995778587948767E-3</v>
      </c>
      <c r="H567" s="11">
        <f t="shared" si="246"/>
        <v>43245</v>
      </c>
      <c r="I567" s="11">
        <f t="shared" si="236"/>
        <v>43245</v>
      </c>
      <c r="J567" s="1">
        <f t="shared" si="247"/>
        <v>21</v>
      </c>
      <c r="K567" s="1">
        <f t="shared" si="248"/>
        <v>7</v>
      </c>
      <c r="L567" s="66">
        <f t="shared" si="237"/>
        <v>1.00073265</v>
      </c>
      <c r="M567" s="70">
        <f t="shared" si="268"/>
        <v>1.00089962</v>
      </c>
      <c r="N567" s="70">
        <f t="shared" si="262"/>
        <v>1.044387355938267</v>
      </c>
      <c r="O567" s="66">
        <f t="shared" si="264"/>
        <v>1.04515252</v>
      </c>
      <c r="P567" s="66">
        <f t="shared" si="238"/>
        <v>93215.050840099997</v>
      </c>
      <c r="Q567" s="74">
        <f t="shared" si="239"/>
        <v>0</v>
      </c>
      <c r="R567" s="75">
        <f t="shared" si="265"/>
        <v>0</v>
      </c>
      <c r="S567" s="66">
        <f t="shared" si="266"/>
        <v>0</v>
      </c>
      <c r="T567" s="10">
        <f t="shared" si="249"/>
        <v>0.06</v>
      </c>
      <c r="U567" s="74">
        <f t="shared" si="263"/>
        <v>7</v>
      </c>
      <c r="V567" s="74">
        <v>252</v>
      </c>
      <c r="W567" s="70">
        <f t="shared" si="240"/>
        <v>1.001619891</v>
      </c>
      <c r="X567" s="66">
        <f t="shared" si="241"/>
        <v>150.99822191999999</v>
      </c>
      <c r="Y567" s="66">
        <v>0</v>
      </c>
      <c r="Z567" s="67">
        <f t="shared" si="242"/>
        <v>0</v>
      </c>
      <c r="AA567" s="68" t="str">
        <f t="shared" si="250"/>
        <v>A+INCORP J=</v>
      </c>
      <c r="AB567" s="11">
        <f t="shared" si="251"/>
        <v>43245</v>
      </c>
      <c r="AC567" s="227">
        <f t="shared" si="253"/>
        <v>3113.21</v>
      </c>
      <c r="AD567" s="227">
        <f t="shared" si="256"/>
        <v>62.264200000000002</v>
      </c>
      <c r="AE567" s="227">
        <f t="shared" si="269"/>
        <v>41.509466666666661</v>
      </c>
      <c r="AF567" s="228">
        <f t="shared" si="257"/>
        <v>1.001632931353478</v>
      </c>
      <c r="AG567" s="230">
        <f t="shared" si="258"/>
        <v>27</v>
      </c>
      <c r="AH567" s="231">
        <f t="shared" si="270"/>
        <v>1.006262626</v>
      </c>
      <c r="AI567" s="227">
        <f t="shared" si="271"/>
        <v>3137.8223651500002</v>
      </c>
      <c r="AJ567" s="227">
        <f t="shared" si="254"/>
        <v>3241.5960318166667</v>
      </c>
      <c r="AK567" s="227">
        <f t="shared" si="272"/>
        <v>3113.21</v>
      </c>
      <c r="AL567" s="227">
        <f t="shared" si="278"/>
        <v>62.264200000000002</v>
      </c>
      <c r="AM567" s="227">
        <f t="shared" si="273"/>
        <v>10.377366666666665</v>
      </c>
      <c r="AN567" s="228">
        <f t="shared" si="274"/>
        <v>1.0007326496246818</v>
      </c>
      <c r="AO567" s="230">
        <f t="shared" si="275"/>
        <v>6</v>
      </c>
      <c r="AP567" s="231">
        <f t="shared" si="279"/>
        <v>1.0013883180000001</v>
      </c>
      <c r="AQ567" s="227">
        <f t="shared" si="280"/>
        <v>3119.8161842200002</v>
      </c>
      <c r="AR567" s="227">
        <f t="shared" si="276"/>
        <v>3192.4577508866669</v>
      </c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5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5"/>
      <c r="HA567" s="5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40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7"/>
      <c r="JP567" s="1"/>
      <c r="JQ567" s="1"/>
      <c r="JR567" s="1"/>
      <c r="JS567" s="1"/>
      <c r="JT567" s="1"/>
      <c r="JU567" s="1"/>
      <c r="JV567" s="1"/>
      <c r="JW567" s="1"/>
      <c r="JX567" s="1"/>
      <c r="JY567" s="3"/>
      <c r="JZ567" s="1"/>
      <c r="KA567" s="1"/>
      <c r="KB567" s="1"/>
      <c r="KC567" s="1"/>
      <c r="KD567" s="1"/>
      <c r="KE567" s="1"/>
    </row>
    <row r="568" spans="1:291" x14ac:dyDescent="0.2">
      <c r="A568" s="196">
        <f t="shared" si="243"/>
        <v>43226</v>
      </c>
      <c r="B568" s="236">
        <f t="shared" si="277"/>
        <v>99802.178318056656</v>
      </c>
      <c r="C568" s="66">
        <f t="shared" si="267"/>
        <v>93146.806832079994</v>
      </c>
      <c r="D568" s="77">
        <f t="shared" si="244"/>
        <v>4950.95</v>
      </c>
      <c r="E568" s="67">
        <f>VLOOKUP(A567,[1]Plan1!$DQ$117:$DS$314,3)</f>
        <v>4961.84</v>
      </c>
      <c r="F568" s="11">
        <f t="shared" si="245"/>
        <v>43216</v>
      </c>
      <c r="G568" s="73">
        <f t="shared" si="235"/>
        <v>2.1995778587948767E-3</v>
      </c>
      <c r="H568" s="11">
        <f t="shared" si="246"/>
        <v>43245</v>
      </c>
      <c r="I568" s="11">
        <f t="shared" si="236"/>
        <v>43245</v>
      </c>
      <c r="J568" s="1">
        <f t="shared" si="247"/>
        <v>21</v>
      </c>
      <c r="K568" s="1">
        <f t="shared" si="248"/>
        <v>7</v>
      </c>
      <c r="L568" s="66">
        <f t="shared" si="237"/>
        <v>1.00073265</v>
      </c>
      <c r="M568" s="70">
        <f t="shared" si="268"/>
        <v>1.00089962</v>
      </c>
      <c r="N568" s="70">
        <f t="shared" si="262"/>
        <v>1.044387355938267</v>
      </c>
      <c r="O568" s="66">
        <f t="shared" si="264"/>
        <v>1.04515252</v>
      </c>
      <c r="P568" s="66">
        <f t="shared" si="238"/>
        <v>93215.050840099997</v>
      </c>
      <c r="Q568" s="74">
        <f t="shared" si="239"/>
        <v>0</v>
      </c>
      <c r="R568" s="75">
        <f t="shared" si="265"/>
        <v>0</v>
      </c>
      <c r="S568" s="66">
        <f t="shared" si="266"/>
        <v>0</v>
      </c>
      <c r="T568" s="10">
        <f t="shared" si="249"/>
        <v>0.06</v>
      </c>
      <c r="U568" s="74">
        <f t="shared" si="263"/>
        <v>7</v>
      </c>
      <c r="V568" s="74">
        <v>252</v>
      </c>
      <c r="W568" s="70">
        <f t="shared" si="240"/>
        <v>1.001619891</v>
      </c>
      <c r="X568" s="66">
        <f t="shared" si="241"/>
        <v>150.99822191999999</v>
      </c>
      <c r="Y568" s="66">
        <v>0</v>
      </c>
      <c r="Z568" s="67">
        <f t="shared" si="242"/>
        <v>0</v>
      </c>
      <c r="AA568" s="68" t="str">
        <f t="shared" si="250"/>
        <v>A+INCORP J=</v>
      </c>
      <c r="AB568" s="11">
        <f t="shared" si="251"/>
        <v>43245</v>
      </c>
      <c r="AC568" s="227">
        <f t="shared" si="253"/>
        <v>3113.21</v>
      </c>
      <c r="AD568" s="227">
        <f t="shared" si="256"/>
        <v>62.264200000000002</v>
      </c>
      <c r="AE568" s="227">
        <f t="shared" si="269"/>
        <v>42.547203333333336</v>
      </c>
      <c r="AF568" s="228">
        <f t="shared" si="257"/>
        <v>1.001632931353478</v>
      </c>
      <c r="AG568" s="230">
        <f t="shared" si="258"/>
        <v>27</v>
      </c>
      <c r="AH568" s="231">
        <f t="shared" si="270"/>
        <v>1.006262626</v>
      </c>
      <c r="AI568" s="227">
        <f t="shared" si="271"/>
        <v>3137.8223651500002</v>
      </c>
      <c r="AJ568" s="227">
        <f t="shared" si="254"/>
        <v>3242.6337684833334</v>
      </c>
      <c r="AK568" s="227">
        <f t="shared" si="272"/>
        <v>3113.21</v>
      </c>
      <c r="AL568" s="227">
        <f t="shared" si="278"/>
        <v>62.264200000000002</v>
      </c>
      <c r="AM568" s="227">
        <f t="shared" si="273"/>
        <v>11.415103333333333</v>
      </c>
      <c r="AN568" s="228">
        <f t="shared" si="274"/>
        <v>1.0007326496246818</v>
      </c>
      <c r="AO568" s="230">
        <f t="shared" si="275"/>
        <v>6</v>
      </c>
      <c r="AP568" s="231">
        <f t="shared" si="279"/>
        <v>1.0013883180000001</v>
      </c>
      <c r="AQ568" s="227">
        <f t="shared" si="280"/>
        <v>3119.8161842200002</v>
      </c>
      <c r="AR568" s="227">
        <f t="shared" si="276"/>
        <v>3193.4954875533335</v>
      </c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5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5"/>
      <c r="HA568" s="5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40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7"/>
      <c r="JP568" s="1"/>
      <c r="JQ568" s="1"/>
      <c r="JR568" s="1"/>
      <c r="JS568" s="1"/>
      <c r="JT568" s="1"/>
      <c r="JU568" s="1"/>
      <c r="JV568" s="1"/>
      <c r="JW568" s="1"/>
      <c r="JX568" s="1"/>
      <c r="JY568" s="3"/>
      <c r="JZ568" s="1"/>
      <c r="KA568" s="1"/>
      <c r="KB568" s="1"/>
      <c r="KC568" s="1"/>
      <c r="KD568" s="1"/>
      <c r="KE568" s="1"/>
    </row>
    <row r="569" spans="1:291" x14ac:dyDescent="0.2">
      <c r="A569" s="196">
        <f t="shared" si="243"/>
        <v>43227</v>
      </c>
      <c r="B569" s="236">
        <f t="shared" si="277"/>
        <v>99805.700885020007</v>
      </c>
      <c r="C569" s="66">
        <f t="shared" si="267"/>
        <v>93146.806832079994</v>
      </c>
      <c r="D569" s="77">
        <f t="shared" si="244"/>
        <v>4950.95</v>
      </c>
      <c r="E569" s="67">
        <f>VLOOKUP(A568,[1]Plan1!$DQ$117:$DS$314,3)</f>
        <v>4961.84</v>
      </c>
      <c r="F569" s="11">
        <f t="shared" si="245"/>
        <v>43216</v>
      </c>
      <c r="G569" s="73">
        <f t="shared" si="235"/>
        <v>2.1995778587948767E-3</v>
      </c>
      <c r="H569" s="11">
        <f t="shared" si="246"/>
        <v>43245</v>
      </c>
      <c r="I569" s="11">
        <f t="shared" si="236"/>
        <v>43245</v>
      </c>
      <c r="J569" s="1">
        <f t="shared" si="247"/>
        <v>21</v>
      </c>
      <c r="K569" s="1">
        <f t="shared" si="248"/>
        <v>7</v>
      </c>
      <c r="L569" s="66">
        <f t="shared" si="237"/>
        <v>1.00073265</v>
      </c>
      <c r="M569" s="70">
        <f t="shared" si="268"/>
        <v>1.00089962</v>
      </c>
      <c r="N569" s="70">
        <f t="shared" si="262"/>
        <v>1.044387355938267</v>
      </c>
      <c r="O569" s="66">
        <f t="shared" si="264"/>
        <v>1.04515252</v>
      </c>
      <c r="P569" s="66">
        <f t="shared" si="238"/>
        <v>93215.050840099997</v>
      </c>
      <c r="Q569" s="74">
        <f t="shared" si="239"/>
        <v>0</v>
      </c>
      <c r="R569" s="75">
        <f t="shared" si="265"/>
        <v>0</v>
      </c>
      <c r="S569" s="66">
        <f t="shared" si="266"/>
        <v>0</v>
      </c>
      <c r="T569" s="10">
        <f t="shared" si="249"/>
        <v>0.06</v>
      </c>
      <c r="U569" s="74">
        <f t="shared" si="263"/>
        <v>7</v>
      </c>
      <c r="V569" s="74">
        <v>252</v>
      </c>
      <c r="W569" s="70">
        <f t="shared" si="240"/>
        <v>1.001619891</v>
      </c>
      <c r="X569" s="66">
        <f t="shared" si="241"/>
        <v>150.99822191999999</v>
      </c>
      <c r="Y569" s="66">
        <v>0</v>
      </c>
      <c r="Z569" s="67">
        <f t="shared" si="242"/>
        <v>0</v>
      </c>
      <c r="AA569" s="68" t="str">
        <f t="shared" si="250"/>
        <v>A+INCORP J=</v>
      </c>
      <c r="AB569" s="11">
        <f t="shared" si="251"/>
        <v>43245</v>
      </c>
      <c r="AC569" s="227">
        <f t="shared" si="253"/>
        <v>3113.21</v>
      </c>
      <c r="AD569" s="227">
        <f t="shared" si="256"/>
        <v>62.264200000000002</v>
      </c>
      <c r="AE569" s="227">
        <f t="shared" si="269"/>
        <v>43.584939999999996</v>
      </c>
      <c r="AF569" s="228">
        <f t="shared" si="257"/>
        <v>1.001632931353478</v>
      </c>
      <c r="AG569" s="230">
        <f t="shared" si="258"/>
        <v>28</v>
      </c>
      <c r="AH569" s="231">
        <f t="shared" si="270"/>
        <v>1.0064953270000001</v>
      </c>
      <c r="AI569" s="227">
        <f t="shared" si="271"/>
        <v>3138.54799521</v>
      </c>
      <c r="AJ569" s="227">
        <f t="shared" si="254"/>
        <v>3244.3971352099998</v>
      </c>
      <c r="AK569" s="227">
        <f t="shared" si="272"/>
        <v>3113.21</v>
      </c>
      <c r="AL569" s="227">
        <f t="shared" si="278"/>
        <v>62.264200000000002</v>
      </c>
      <c r="AM569" s="227">
        <f t="shared" si="273"/>
        <v>12.45284</v>
      </c>
      <c r="AN569" s="228">
        <f t="shared" si="274"/>
        <v>1.0007326496246818</v>
      </c>
      <c r="AO569" s="230">
        <f t="shared" si="275"/>
        <v>7</v>
      </c>
      <c r="AP569" s="231">
        <f t="shared" si="279"/>
        <v>1.001619891</v>
      </c>
      <c r="AQ569" s="227">
        <f t="shared" si="280"/>
        <v>3120.5376477899999</v>
      </c>
      <c r="AR569" s="227">
        <f t="shared" si="276"/>
        <v>3195.2546877899999</v>
      </c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5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5"/>
      <c r="HA569" s="5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40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7"/>
      <c r="JP569" s="1"/>
      <c r="JQ569" s="1"/>
      <c r="JR569" s="1"/>
      <c r="JS569" s="1"/>
      <c r="JT569" s="1"/>
      <c r="JU569" s="1"/>
      <c r="JV569" s="1"/>
      <c r="JW569" s="1"/>
      <c r="JX569" s="1"/>
      <c r="JY569" s="3"/>
      <c r="JZ569" s="1"/>
      <c r="KA569" s="1"/>
      <c r="KB569" s="1"/>
      <c r="KC569" s="1"/>
      <c r="KD569" s="1"/>
      <c r="KE569" s="1"/>
    </row>
    <row r="570" spans="1:291" x14ac:dyDescent="0.2">
      <c r="A570" s="196">
        <f t="shared" si="243"/>
        <v>43228</v>
      </c>
      <c r="B570" s="236">
        <f t="shared" si="277"/>
        <v>99841.241538803326</v>
      </c>
      <c r="C570" s="66">
        <f t="shared" si="267"/>
        <v>93146.806832079994</v>
      </c>
      <c r="D570" s="77">
        <f t="shared" si="244"/>
        <v>4950.95</v>
      </c>
      <c r="E570" s="67">
        <f>VLOOKUP(A569,[1]Plan1!$DQ$117:$DS$314,3)</f>
        <v>4961.84</v>
      </c>
      <c r="F570" s="11">
        <f t="shared" si="245"/>
        <v>43216</v>
      </c>
      <c r="G570" s="73">
        <f t="shared" si="235"/>
        <v>2.1995778587948767E-3</v>
      </c>
      <c r="H570" s="11">
        <f t="shared" si="246"/>
        <v>43245</v>
      </c>
      <c r="I570" s="11">
        <f t="shared" si="236"/>
        <v>43245</v>
      </c>
      <c r="J570" s="1">
        <f t="shared" si="247"/>
        <v>21</v>
      </c>
      <c r="K570" s="1">
        <f t="shared" si="248"/>
        <v>8</v>
      </c>
      <c r="L570" s="66">
        <f t="shared" si="237"/>
        <v>1.00083736</v>
      </c>
      <c r="M570" s="70">
        <f t="shared" si="268"/>
        <v>1.00089962</v>
      </c>
      <c r="N570" s="70">
        <f t="shared" si="262"/>
        <v>1.044387355938267</v>
      </c>
      <c r="O570" s="66">
        <f t="shared" si="264"/>
        <v>1.04526188</v>
      </c>
      <c r="P570" s="66">
        <f t="shared" si="238"/>
        <v>93224.804242240003</v>
      </c>
      <c r="Q570" s="74">
        <f t="shared" si="239"/>
        <v>0</v>
      </c>
      <c r="R570" s="75">
        <f t="shared" si="265"/>
        <v>0</v>
      </c>
      <c r="S570" s="66">
        <f t="shared" si="266"/>
        <v>0</v>
      </c>
      <c r="T570" s="10">
        <f t="shared" si="249"/>
        <v>0.06</v>
      </c>
      <c r="U570" s="74">
        <f t="shared" si="263"/>
        <v>8</v>
      </c>
      <c r="V570" s="74">
        <v>252</v>
      </c>
      <c r="W570" s="70">
        <f t="shared" si="240"/>
        <v>1.0018515189999999</v>
      </c>
      <c r="X570" s="66">
        <f t="shared" si="241"/>
        <v>172.60749632</v>
      </c>
      <c r="Y570" s="66">
        <v>0</v>
      </c>
      <c r="Z570" s="67">
        <f t="shared" si="242"/>
        <v>0</v>
      </c>
      <c r="AA570" s="68" t="str">
        <f t="shared" si="250"/>
        <v>A+INCORP J=</v>
      </c>
      <c r="AB570" s="11">
        <f t="shared" si="251"/>
        <v>43245</v>
      </c>
      <c r="AC570" s="227">
        <f t="shared" si="253"/>
        <v>3113.21</v>
      </c>
      <c r="AD570" s="227">
        <f t="shared" si="256"/>
        <v>62.264200000000002</v>
      </c>
      <c r="AE570" s="227">
        <f t="shared" si="269"/>
        <v>44.622676666666671</v>
      </c>
      <c r="AF570" s="228">
        <f t="shared" si="257"/>
        <v>1.001737737661913</v>
      </c>
      <c r="AG570" s="230">
        <f t="shared" si="258"/>
        <v>29</v>
      </c>
      <c r="AH570" s="231">
        <f t="shared" si="270"/>
        <v>1.0067280810000001</v>
      </c>
      <c r="AI570" s="227">
        <f t="shared" si="271"/>
        <v>3139.6022698400002</v>
      </c>
      <c r="AJ570" s="227">
        <f t="shared" si="254"/>
        <v>3246.4891465066667</v>
      </c>
      <c r="AK570" s="227">
        <f t="shared" si="272"/>
        <v>3113.21</v>
      </c>
      <c r="AL570" s="227">
        <f t="shared" si="278"/>
        <v>62.264200000000002</v>
      </c>
      <c r="AM570" s="227">
        <f t="shared" si="273"/>
        <v>13.490576666666669</v>
      </c>
      <c r="AN570" s="228">
        <f t="shared" si="274"/>
        <v>1.0008373617317368</v>
      </c>
      <c r="AO570" s="230">
        <f t="shared" si="275"/>
        <v>8</v>
      </c>
      <c r="AP570" s="231">
        <f t="shared" si="279"/>
        <v>1.0018515189999999</v>
      </c>
      <c r="AQ570" s="227">
        <f t="shared" si="280"/>
        <v>3121.5858770700002</v>
      </c>
      <c r="AR570" s="227">
        <f t="shared" si="276"/>
        <v>3197.3406537366668</v>
      </c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5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5"/>
      <c r="HA570" s="5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40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7"/>
      <c r="JP570" s="1"/>
      <c r="JQ570" s="1"/>
      <c r="JR570" s="1"/>
      <c r="JS570" s="1"/>
      <c r="JT570" s="1"/>
      <c r="JU570" s="1"/>
      <c r="JV570" s="1"/>
      <c r="JW570" s="1"/>
      <c r="JX570" s="1"/>
      <c r="JY570" s="3"/>
      <c r="JZ570" s="1"/>
      <c r="KA570" s="1"/>
      <c r="KB570" s="1"/>
      <c r="KC570" s="1"/>
      <c r="KD570" s="1"/>
      <c r="KE570" s="1"/>
    </row>
    <row r="571" spans="1:291" x14ac:dyDescent="0.2">
      <c r="A571" s="196">
        <f t="shared" si="243"/>
        <v>43229</v>
      </c>
      <c r="B571" s="236">
        <f t="shared" si="277"/>
        <v>99876.793188946671</v>
      </c>
      <c r="C571" s="66">
        <f t="shared" si="267"/>
        <v>93146.806832079994</v>
      </c>
      <c r="D571" s="77">
        <f t="shared" si="244"/>
        <v>4950.95</v>
      </c>
      <c r="E571" s="67">
        <f>VLOOKUP(A570,[1]Plan1!$DQ$117:$DS$314,3)</f>
        <v>4961.84</v>
      </c>
      <c r="F571" s="11">
        <f t="shared" si="245"/>
        <v>43216</v>
      </c>
      <c r="G571" s="73">
        <f t="shared" si="235"/>
        <v>2.1995778587948767E-3</v>
      </c>
      <c r="H571" s="11">
        <f t="shared" si="246"/>
        <v>43245</v>
      </c>
      <c r="I571" s="11">
        <f t="shared" si="236"/>
        <v>43245</v>
      </c>
      <c r="J571" s="1">
        <f t="shared" si="247"/>
        <v>21</v>
      </c>
      <c r="K571" s="1">
        <f t="shared" si="248"/>
        <v>9</v>
      </c>
      <c r="L571" s="66">
        <f t="shared" si="237"/>
        <v>1.00094208</v>
      </c>
      <c r="M571" s="70">
        <f t="shared" si="268"/>
        <v>1.00089962</v>
      </c>
      <c r="N571" s="70">
        <f t="shared" si="262"/>
        <v>1.044387355938267</v>
      </c>
      <c r="O571" s="66">
        <f t="shared" si="264"/>
        <v>1.0453712500000001</v>
      </c>
      <c r="P571" s="66">
        <f t="shared" si="238"/>
        <v>93234.558575860006</v>
      </c>
      <c r="Q571" s="74">
        <f t="shared" si="239"/>
        <v>0</v>
      </c>
      <c r="R571" s="75">
        <f t="shared" si="265"/>
        <v>0</v>
      </c>
      <c r="S571" s="66">
        <f t="shared" si="266"/>
        <v>0</v>
      </c>
      <c r="T571" s="10">
        <f t="shared" si="249"/>
        <v>0.06</v>
      </c>
      <c r="U571" s="74">
        <f t="shared" si="263"/>
        <v>9</v>
      </c>
      <c r="V571" s="74">
        <v>252</v>
      </c>
      <c r="W571" s="70">
        <f t="shared" si="240"/>
        <v>1.0020831990000001</v>
      </c>
      <c r="X571" s="66">
        <f t="shared" si="241"/>
        <v>194.22613919</v>
      </c>
      <c r="Y571" s="66">
        <v>0</v>
      </c>
      <c r="Z571" s="67">
        <f t="shared" si="242"/>
        <v>0</v>
      </c>
      <c r="AA571" s="68" t="str">
        <f t="shared" si="250"/>
        <v>A+INCORP J=</v>
      </c>
      <c r="AB571" s="11">
        <f t="shared" si="251"/>
        <v>43245</v>
      </c>
      <c r="AC571" s="227">
        <f t="shared" si="253"/>
        <v>3113.21</v>
      </c>
      <c r="AD571" s="227">
        <f t="shared" si="256"/>
        <v>62.264200000000002</v>
      </c>
      <c r="AE571" s="227">
        <f t="shared" si="269"/>
        <v>45.660413333333331</v>
      </c>
      <c r="AF571" s="228">
        <f t="shared" si="257"/>
        <v>1.0018425535539537</v>
      </c>
      <c r="AG571" s="230">
        <f t="shared" si="258"/>
        <v>30</v>
      </c>
      <c r="AH571" s="231">
        <f t="shared" si="270"/>
        <v>1.00696089</v>
      </c>
      <c r="AI571" s="227">
        <f t="shared" si="271"/>
        <v>3140.6568979499998</v>
      </c>
      <c r="AJ571" s="227">
        <f t="shared" si="254"/>
        <v>3248.5815112833329</v>
      </c>
      <c r="AK571" s="227">
        <f t="shared" si="272"/>
        <v>3113.21</v>
      </c>
      <c r="AL571" s="227">
        <f t="shared" si="278"/>
        <v>62.264200000000002</v>
      </c>
      <c r="AM571" s="227">
        <f t="shared" si="273"/>
        <v>14.528313333333335</v>
      </c>
      <c r="AN571" s="228">
        <f t="shared" si="274"/>
        <v>1.0009420834137832</v>
      </c>
      <c r="AO571" s="230">
        <f t="shared" si="275"/>
        <v>9</v>
      </c>
      <c r="AP571" s="231">
        <f t="shared" si="279"/>
        <v>1.0020831990000001</v>
      </c>
      <c r="AQ571" s="227">
        <f t="shared" si="280"/>
        <v>3122.6344492799999</v>
      </c>
      <c r="AR571" s="227">
        <f t="shared" si="276"/>
        <v>3199.4269626133332</v>
      </c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5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5"/>
      <c r="HA571" s="5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40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7"/>
      <c r="JP571" s="1"/>
      <c r="JQ571" s="1"/>
      <c r="JR571" s="1"/>
      <c r="JS571" s="1"/>
      <c r="JT571" s="1"/>
      <c r="JU571" s="1"/>
      <c r="JV571" s="1"/>
      <c r="JW571" s="1"/>
      <c r="JX571" s="1"/>
      <c r="JY571" s="3"/>
      <c r="JZ571" s="1"/>
      <c r="KA571" s="1"/>
      <c r="KB571" s="1"/>
      <c r="KC571" s="1"/>
      <c r="KD571" s="1"/>
      <c r="KE571" s="1"/>
    </row>
    <row r="572" spans="1:291" x14ac:dyDescent="0.2">
      <c r="A572" s="196">
        <f t="shared" si="243"/>
        <v>43230</v>
      </c>
      <c r="B572" s="236">
        <f t="shared" si="277"/>
        <v>99912.356120550001</v>
      </c>
      <c r="C572" s="66">
        <f t="shared" si="267"/>
        <v>93146.806832079994</v>
      </c>
      <c r="D572" s="77">
        <f t="shared" si="244"/>
        <v>4950.95</v>
      </c>
      <c r="E572" s="67">
        <f>VLOOKUP(A571,[1]Plan1!$DQ$117:$DS$314,3)</f>
        <v>4961.84</v>
      </c>
      <c r="F572" s="11">
        <f t="shared" si="245"/>
        <v>43216</v>
      </c>
      <c r="G572" s="73">
        <f t="shared" si="235"/>
        <v>2.1995778587948767E-3</v>
      </c>
      <c r="H572" s="11">
        <f t="shared" si="246"/>
        <v>43245</v>
      </c>
      <c r="I572" s="11">
        <f t="shared" si="236"/>
        <v>43245</v>
      </c>
      <c r="J572" s="1">
        <f t="shared" si="247"/>
        <v>21</v>
      </c>
      <c r="K572" s="1">
        <f t="shared" si="248"/>
        <v>10</v>
      </c>
      <c r="L572" s="66">
        <f t="shared" si="237"/>
        <v>1.0010468100000001</v>
      </c>
      <c r="M572" s="70">
        <f t="shared" si="268"/>
        <v>1.00089962</v>
      </c>
      <c r="N572" s="70">
        <f t="shared" si="262"/>
        <v>1.044387355938267</v>
      </c>
      <c r="O572" s="66">
        <f t="shared" si="264"/>
        <v>1.0454806299999999</v>
      </c>
      <c r="P572" s="66">
        <f t="shared" si="238"/>
        <v>93244.313840930001</v>
      </c>
      <c r="Q572" s="74">
        <f t="shared" si="239"/>
        <v>0</v>
      </c>
      <c r="R572" s="75">
        <f t="shared" si="265"/>
        <v>0</v>
      </c>
      <c r="S572" s="66">
        <f t="shared" si="266"/>
        <v>0</v>
      </c>
      <c r="T572" s="10">
        <f t="shared" si="249"/>
        <v>0.06</v>
      </c>
      <c r="U572" s="74">
        <f t="shared" si="263"/>
        <v>10</v>
      </c>
      <c r="V572" s="74">
        <v>252</v>
      </c>
      <c r="W572" s="70">
        <f t="shared" si="240"/>
        <v>1.0023149339999999</v>
      </c>
      <c r="X572" s="66">
        <f t="shared" si="241"/>
        <v>215.85443240999999</v>
      </c>
      <c r="Y572" s="66">
        <v>0</v>
      </c>
      <c r="Z572" s="67">
        <f t="shared" si="242"/>
        <v>0</v>
      </c>
      <c r="AA572" s="68" t="str">
        <f t="shared" si="250"/>
        <v>A+INCORP J=</v>
      </c>
      <c r="AB572" s="11">
        <f t="shared" si="251"/>
        <v>43245</v>
      </c>
      <c r="AC572" s="227">
        <f t="shared" si="253"/>
        <v>3113.21</v>
      </c>
      <c r="AD572" s="227">
        <f t="shared" si="256"/>
        <v>62.264200000000002</v>
      </c>
      <c r="AE572" s="227">
        <f t="shared" si="269"/>
        <v>46.698149999999998</v>
      </c>
      <c r="AF572" s="228">
        <f t="shared" si="257"/>
        <v>1.0019473790295992</v>
      </c>
      <c r="AG572" s="230">
        <f t="shared" si="258"/>
        <v>31</v>
      </c>
      <c r="AH572" s="231">
        <f t="shared" si="270"/>
        <v>1.0071937520000001</v>
      </c>
      <c r="AI572" s="227">
        <f t="shared" si="271"/>
        <v>3141.7118733699999</v>
      </c>
      <c r="AJ572" s="227">
        <f t="shared" si="254"/>
        <v>3250.6742233699997</v>
      </c>
      <c r="AK572" s="227">
        <f t="shared" si="272"/>
        <v>3113.21</v>
      </c>
      <c r="AL572" s="227">
        <f t="shared" si="278"/>
        <v>62.264200000000002</v>
      </c>
      <c r="AM572" s="227">
        <f t="shared" si="273"/>
        <v>15.566050000000001</v>
      </c>
      <c r="AN572" s="228">
        <f t="shared" si="274"/>
        <v>1.0010468146708209</v>
      </c>
      <c r="AO572" s="230">
        <f t="shared" si="275"/>
        <v>10</v>
      </c>
      <c r="AP572" s="231">
        <f t="shared" si="279"/>
        <v>1.0023149339999999</v>
      </c>
      <c r="AQ572" s="227">
        <f t="shared" si="280"/>
        <v>3123.6833738400001</v>
      </c>
      <c r="AR572" s="227">
        <f t="shared" si="276"/>
        <v>3201.51362384</v>
      </c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5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5"/>
      <c r="HA572" s="5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40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7"/>
      <c r="JP572" s="1"/>
      <c r="JQ572" s="1"/>
      <c r="JR572" s="1"/>
      <c r="JS572" s="1"/>
      <c r="JT572" s="1"/>
      <c r="JU572" s="1"/>
      <c r="JV572" s="1"/>
      <c r="JW572" s="1"/>
      <c r="JX572" s="1"/>
      <c r="JY572" s="3"/>
      <c r="JZ572" s="1"/>
      <c r="KA572" s="1"/>
      <c r="KB572" s="1"/>
      <c r="KC572" s="1"/>
      <c r="KD572" s="1"/>
      <c r="KE572" s="1"/>
    </row>
    <row r="573" spans="1:291" x14ac:dyDescent="0.2">
      <c r="A573" s="196">
        <f t="shared" si="243"/>
        <v>43231</v>
      </c>
      <c r="B573" s="236">
        <f t="shared" si="277"/>
        <v>99947.93005006334</v>
      </c>
      <c r="C573" s="66">
        <f t="shared" si="267"/>
        <v>93146.806832079994</v>
      </c>
      <c r="D573" s="77">
        <f t="shared" si="244"/>
        <v>4950.95</v>
      </c>
      <c r="E573" s="67">
        <f>VLOOKUP(A572,[1]Plan1!$DQ$117:$DS$314,3)</f>
        <v>4961.84</v>
      </c>
      <c r="F573" s="11">
        <f t="shared" si="245"/>
        <v>43216</v>
      </c>
      <c r="G573" s="73">
        <f t="shared" si="235"/>
        <v>2.1995778587948767E-3</v>
      </c>
      <c r="H573" s="11">
        <f t="shared" si="246"/>
        <v>43245</v>
      </c>
      <c r="I573" s="11">
        <f t="shared" si="236"/>
        <v>43245</v>
      </c>
      <c r="J573" s="1">
        <f t="shared" si="247"/>
        <v>21</v>
      </c>
      <c r="K573" s="1">
        <f t="shared" si="248"/>
        <v>11</v>
      </c>
      <c r="L573" s="66">
        <f t="shared" si="237"/>
        <v>1.0011515499999999</v>
      </c>
      <c r="M573" s="70">
        <f t="shared" si="268"/>
        <v>1.00089962</v>
      </c>
      <c r="N573" s="70">
        <f t="shared" si="262"/>
        <v>1.044387355938267</v>
      </c>
      <c r="O573" s="66">
        <f t="shared" si="264"/>
        <v>1.0455900199999999</v>
      </c>
      <c r="P573" s="66">
        <f t="shared" si="238"/>
        <v>93254.070037480007</v>
      </c>
      <c r="Q573" s="74">
        <f t="shared" si="239"/>
        <v>0</v>
      </c>
      <c r="R573" s="75">
        <f t="shared" si="265"/>
        <v>0</v>
      </c>
      <c r="S573" s="66">
        <f t="shared" si="266"/>
        <v>0</v>
      </c>
      <c r="T573" s="10">
        <f t="shared" si="249"/>
        <v>0.06</v>
      </c>
      <c r="U573" s="74">
        <f t="shared" si="263"/>
        <v>11</v>
      </c>
      <c r="V573" s="74">
        <v>252</v>
      </c>
      <c r="W573" s="70">
        <f t="shared" si="240"/>
        <v>1.0025467210000001</v>
      </c>
      <c r="X573" s="66">
        <f t="shared" si="241"/>
        <v>237.49209848999999</v>
      </c>
      <c r="Y573" s="66">
        <v>0</v>
      </c>
      <c r="Z573" s="67">
        <f t="shared" si="242"/>
        <v>0</v>
      </c>
      <c r="AA573" s="68" t="str">
        <f t="shared" si="250"/>
        <v>A+INCORP J=</v>
      </c>
      <c r="AB573" s="11">
        <f t="shared" si="251"/>
        <v>43245</v>
      </c>
      <c r="AC573" s="227">
        <f t="shared" si="253"/>
        <v>3113.21</v>
      </c>
      <c r="AD573" s="227">
        <f t="shared" si="256"/>
        <v>62.264200000000002</v>
      </c>
      <c r="AE573" s="227">
        <f t="shared" si="269"/>
        <v>47.735886666666673</v>
      </c>
      <c r="AF573" s="228">
        <f t="shared" si="257"/>
        <v>1.0020522140888504</v>
      </c>
      <c r="AG573" s="230">
        <f t="shared" si="258"/>
        <v>32</v>
      </c>
      <c r="AH573" s="231">
        <f t="shared" si="270"/>
        <v>1.0074266679999999</v>
      </c>
      <c r="AI573" s="227">
        <f t="shared" si="271"/>
        <v>3142.76719929</v>
      </c>
      <c r="AJ573" s="227">
        <f t="shared" si="254"/>
        <v>3252.7672859566665</v>
      </c>
      <c r="AK573" s="227">
        <f t="shared" si="272"/>
        <v>3113.21</v>
      </c>
      <c r="AL573" s="227">
        <f t="shared" si="278"/>
        <v>62.264200000000002</v>
      </c>
      <c r="AM573" s="227">
        <f t="shared" si="273"/>
        <v>16.603786666666668</v>
      </c>
      <c r="AN573" s="228">
        <f t="shared" si="274"/>
        <v>1.0011515555028505</v>
      </c>
      <c r="AO573" s="230">
        <f t="shared" si="275"/>
        <v>11</v>
      </c>
      <c r="AP573" s="231">
        <f t="shared" si="279"/>
        <v>1.0025467210000001</v>
      </c>
      <c r="AQ573" s="227">
        <f t="shared" si="280"/>
        <v>3124.7326414700001</v>
      </c>
      <c r="AR573" s="227">
        <f t="shared" si="276"/>
        <v>3203.6006281366667</v>
      </c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5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5"/>
      <c r="HA573" s="5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40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7"/>
      <c r="JP573" s="1"/>
      <c r="JQ573" s="1"/>
      <c r="JR573" s="1"/>
      <c r="JS573" s="1"/>
      <c r="JT573" s="1"/>
      <c r="JU573" s="1"/>
      <c r="JV573" s="1"/>
      <c r="JW573" s="1"/>
      <c r="JX573" s="1"/>
      <c r="JY573" s="3"/>
      <c r="JZ573" s="1"/>
      <c r="KA573" s="1"/>
      <c r="KB573" s="1"/>
      <c r="KC573" s="1"/>
      <c r="KD573" s="1"/>
      <c r="KE573" s="1"/>
    </row>
    <row r="574" spans="1:291" x14ac:dyDescent="0.2">
      <c r="A574" s="196">
        <f t="shared" si="243"/>
        <v>43232</v>
      </c>
      <c r="B574" s="236">
        <f t="shared" si="277"/>
        <v>99982.065680386673</v>
      </c>
      <c r="C574" s="66">
        <f t="shared" si="267"/>
        <v>93146.806832079994</v>
      </c>
      <c r="D574" s="77">
        <f t="shared" si="244"/>
        <v>4950.95</v>
      </c>
      <c r="E574" s="67">
        <f>VLOOKUP(A573,[1]Plan1!$DQ$117:$DS$314,3)</f>
        <v>4961.84</v>
      </c>
      <c r="F574" s="11">
        <f t="shared" si="245"/>
        <v>43216</v>
      </c>
      <c r="G574" s="73">
        <f t="shared" si="235"/>
        <v>2.1995778587948767E-3</v>
      </c>
      <c r="H574" s="11">
        <f t="shared" si="246"/>
        <v>43245</v>
      </c>
      <c r="I574" s="11">
        <f t="shared" si="236"/>
        <v>43245</v>
      </c>
      <c r="J574" s="1">
        <f t="shared" si="247"/>
        <v>21</v>
      </c>
      <c r="K574" s="1">
        <f t="shared" si="248"/>
        <v>12</v>
      </c>
      <c r="L574" s="66">
        <f t="shared" si="237"/>
        <v>1.0012563000000001</v>
      </c>
      <c r="M574" s="70">
        <f t="shared" si="268"/>
        <v>1.00089962</v>
      </c>
      <c r="N574" s="70">
        <f t="shared" si="262"/>
        <v>1.044387355938267</v>
      </c>
      <c r="O574" s="66">
        <f t="shared" si="264"/>
        <v>1.0456994100000001</v>
      </c>
      <c r="P574" s="66">
        <f t="shared" si="238"/>
        <v>93263.827165499999</v>
      </c>
      <c r="Q574" s="74">
        <f t="shared" si="239"/>
        <v>0</v>
      </c>
      <c r="R574" s="75">
        <f t="shared" si="265"/>
        <v>0</v>
      </c>
      <c r="S574" s="66">
        <f t="shared" si="266"/>
        <v>0</v>
      </c>
      <c r="T574" s="10">
        <f t="shared" si="249"/>
        <v>0.06</v>
      </c>
      <c r="U574" s="74">
        <f t="shared" si="263"/>
        <v>12</v>
      </c>
      <c r="V574" s="74">
        <v>252</v>
      </c>
      <c r="W574" s="70">
        <f t="shared" si="240"/>
        <v>1.0027785629999999</v>
      </c>
      <c r="X574" s="66">
        <f t="shared" si="241"/>
        <v>259.13941940000001</v>
      </c>
      <c r="Y574" s="66">
        <v>0</v>
      </c>
      <c r="Z574" s="67">
        <f t="shared" si="242"/>
        <v>0</v>
      </c>
      <c r="AA574" s="68" t="str">
        <f t="shared" si="250"/>
        <v>A+INCORP J=</v>
      </c>
      <c r="AB574" s="11">
        <f t="shared" si="251"/>
        <v>43245</v>
      </c>
      <c r="AC574" s="227">
        <f t="shared" si="253"/>
        <v>3113.21</v>
      </c>
      <c r="AD574" s="227">
        <f t="shared" si="256"/>
        <v>62.264200000000002</v>
      </c>
      <c r="AE574" s="227">
        <f t="shared" si="269"/>
        <v>48.773623333333333</v>
      </c>
      <c r="AF574" s="228">
        <f t="shared" si="257"/>
        <v>1.0021570491481018</v>
      </c>
      <c r="AG574" s="230">
        <f t="shared" si="258"/>
        <v>32</v>
      </c>
      <c r="AH574" s="231">
        <f t="shared" si="270"/>
        <v>1.0074266679999999</v>
      </c>
      <c r="AI574" s="227">
        <f t="shared" si="271"/>
        <v>3143.0959967099998</v>
      </c>
      <c r="AJ574" s="227">
        <f t="shared" si="254"/>
        <v>3254.1338200433329</v>
      </c>
      <c r="AK574" s="227">
        <f t="shared" si="272"/>
        <v>3113.21</v>
      </c>
      <c r="AL574" s="227">
        <f t="shared" si="278"/>
        <v>62.264200000000002</v>
      </c>
      <c r="AM574" s="227">
        <f t="shared" si="273"/>
        <v>17.641523333333332</v>
      </c>
      <c r="AN574" s="228">
        <f t="shared" si="274"/>
        <v>1.0012562963348801</v>
      </c>
      <c r="AO574" s="230">
        <f t="shared" si="275"/>
        <v>11</v>
      </c>
      <c r="AP574" s="231">
        <f t="shared" si="279"/>
        <v>1.0025467210000001</v>
      </c>
      <c r="AQ574" s="227">
        <f t="shared" si="280"/>
        <v>3125.0595521099999</v>
      </c>
      <c r="AR574" s="227">
        <f t="shared" si="276"/>
        <v>3204.9652754433332</v>
      </c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5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5"/>
      <c r="HA574" s="5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40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7"/>
      <c r="JP574" s="1"/>
      <c r="JQ574" s="1"/>
      <c r="JR574" s="1"/>
      <c r="JS574" s="1"/>
      <c r="JT574" s="1"/>
      <c r="JU574" s="1"/>
      <c r="JV574" s="1"/>
      <c r="JW574" s="1"/>
      <c r="JX574" s="1"/>
      <c r="JY574" s="3"/>
      <c r="JZ574" s="1"/>
      <c r="KA574" s="1"/>
      <c r="KB574" s="1"/>
      <c r="KC574" s="1"/>
      <c r="KD574" s="1"/>
      <c r="KE574" s="1"/>
    </row>
    <row r="575" spans="1:291" x14ac:dyDescent="0.2">
      <c r="A575" s="196">
        <f t="shared" si="243"/>
        <v>43233</v>
      </c>
      <c r="B575" s="236">
        <f t="shared" si="277"/>
        <v>99984.141153720004</v>
      </c>
      <c r="C575" s="66">
        <f t="shared" si="267"/>
        <v>93146.806832079994</v>
      </c>
      <c r="D575" s="77">
        <f t="shared" si="244"/>
        <v>4950.95</v>
      </c>
      <c r="E575" s="67">
        <f>VLOOKUP(A574,[1]Plan1!$DQ$117:$DS$314,3)</f>
        <v>4961.84</v>
      </c>
      <c r="F575" s="11">
        <f t="shared" si="245"/>
        <v>43216</v>
      </c>
      <c r="G575" s="73">
        <f t="shared" si="235"/>
        <v>2.1995778587948767E-3</v>
      </c>
      <c r="H575" s="11">
        <f t="shared" si="246"/>
        <v>43245</v>
      </c>
      <c r="I575" s="11">
        <f t="shared" si="236"/>
        <v>43245</v>
      </c>
      <c r="J575" s="1">
        <f t="shared" si="247"/>
        <v>21</v>
      </c>
      <c r="K575" s="1">
        <f t="shared" si="248"/>
        <v>12</v>
      </c>
      <c r="L575" s="66">
        <f t="shared" si="237"/>
        <v>1.0012563000000001</v>
      </c>
      <c r="M575" s="70">
        <f t="shared" si="268"/>
        <v>1.00089962</v>
      </c>
      <c r="N575" s="70">
        <f t="shared" si="262"/>
        <v>1.044387355938267</v>
      </c>
      <c r="O575" s="66">
        <f t="shared" si="264"/>
        <v>1.0456994100000001</v>
      </c>
      <c r="P575" s="66">
        <f t="shared" si="238"/>
        <v>93263.827165499999</v>
      </c>
      <c r="Q575" s="74">
        <f t="shared" si="239"/>
        <v>0</v>
      </c>
      <c r="R575" s="75">
        <f t="shared" si="265"/>
        <v>0</v>
      </c>
      <c r="S575" s="66">
        <f t="shared" si="266"/>
        <v>0</v>
      </c>
      <c r="T575" s="10">
        <f t="shared" si="249"/>
        <v>0.06</v>
      </c>
      <c r="U575" s="74">
        <f t="shared" si="263"/>
        <v>12</v>
      </c>
      <c r="V575" s="74">
        <v>252</v>
      </c>
      <c r="W575" s="70">
        <f t="shared" si="240"/>
        <v>1.0027785629999999</v>
      </c>
      <c r="X575" s="66">
        <f t="shared" si="241"/>
        <v>259.13941940000001</v>
      </c>
      <c r="Y575" s="66">
        <v>0</v>
      </c>
      <c r="Z575" s="67">
        <f t="shared" si="242"/>
        <v>0</v>
      </c>
      <c r="AA575" s="68" t="str">
        <f t="shared" si="250"/>
        <v>A+INCORP J=</v>
      </c>
      <c r="AB575" s="11">
        <f t="shared" si="251"/>
        <v>43245</v>
      </c>
      <c r="AC575" s="227">
        <f t="shared" si="253"/>
        <v>3113.21</v>
      </c>
      <c r="AD575" s="227">
        <f t="shared" si="256"/>
        <v>62.264200000000002</v>
      </c>
      <c r="AE575" s="227">
        <f t="shared" si="269"/>
        <v>49.811360000000001</v>
      </c>
      <c r="AF575" s="228">
        <f t="shared" si="257"/>
        <v>1.0021570491481018</v>
      </c>
      <c r="AG575" s="230">
        <f t="shared" si="258"/>
        <v>32</v>
      </c>
      <c r="AH575" s="231">
        <f t="shared" si="270"/>
        <v>1.0074266679999999</v>
      </c>
      <c r="AI575" s="227">
        <f t="shared" si="271"/>
        <v>3143.0959967099998</v>
      </c>
      <c r="AJ575" s="227">
        <f t="shared" si="254"/>
        <v>3255.17155671</v>
      </c>
      <c r="AK575" s="227">
        <f t="shared" si="272"/>
        <v>3113.21</v>
      </c>
      <c r="AL575" s="227">
        <f t="shared" si="278"/>
        <v>62.264200000000002</v>
      </c>
      <c r="AM575" s="227">
        <f t="shared" si="273"/>
        <v>18.679259999999999</v>
      </c>
      <c r="AN575" s="228">
        <f t="shared" si="274"/>
        <v>1.0012562963348801</v>
      </c>
      <c r="AO575" s="230">
        <f t="shared" si="275"/>
        <v>11</v>
      </c>
      <c r="AP575" s="231">
        <f t="shared" si="279"/>
        <v>1.0025467210000001</v>
      </c>
      <c r="AQ575" s="227">
        <f t="shared" si="280"/>
        <v>3125.0595521099999</v>
      </c>
      <c r="AR575" s="227">
        <f t="shared" si="276"/>
        <v>3206.0030121099999</v>
      </c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5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5"/>
      <c r="HA575" s="5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40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7"/>
      <c r="JP575" s="1"/>
      <c r="JQ575" s="1"/>
      <c r="JR575" s="1"/>
      <c r="JS575" s="1"/>
      <c r="JT575" s="1"/>
      <c r="JU575" s="1"/>
      <c r="JV575" s="1"/>
      <c r="JW575" s="1"/>
      <c r="JX575" s="1"/>
      <c r="JY575" s="3"/>
      <c r="JZ575" s="1"/>
      <c r="KA575" s="1"/>
      <c r="KB575" s="1"/>
      <c r="KC575" s="1"/>
      <c r="KD575" s="1"/>
      <c r="KE575" s="1"/>
    </row>
    <row r="576" spans="1:291" x14ac:dyDescent="0.2">
      <c r="A576" s="196">
        <f t="shared" si="243"/>
        <v>43234</v>
      </c>
      <c r="B576" s="236">
        <f t="shared" si="277"/>
        <v>99987.666155653336</v>
      </c>
      <c r="C576" s="66">
        <f t="shared" si="267"/>
        <v>93146.806832079994</v>
      </c>
      <c r="D576" s="77">
        <f t="shared" si="244"/>
        <v>4950.95</v>
      </c>
      <c r="E576" s="67">
        <f>VLOOKUP(A575,[1]Plan1!$DQ$117:$DS$314,3)</f>
        <v>4961.84</v>
      </c>
      <c r="F576" s="11">
        <f t="shared" si="245"/>
        <v>43216</v>
      </c>
      <c r="G576" s="73">
        <f t="shared" si="235"/>
        <v>2.1995778587948767E-3</v>
      </c>
      <c r="H576" s="11">
        <f t="shared" si="246"/>
        <v>43245</v>
      </c>
      <c r="I576" s="11">
        <f t="shared" si="236"/>
        <v>43245</v>
      </c>
      <c r="J576" s="1">
        <f t="shared" si="247"/>
        <v>21</v>
      </c>
      <c r="K576" s="1">
        <f t="shared" si="248"/>
        <v>12</v>
      </c>
      <c r="L576" s="66">
        <f t="shared" si="237"/>
        <v>1.0012563000000001</v>
      </c>
      <c r="M576" s="70">
        <f t="shared" si="268"/>
        <v>1.00089962</v>
      </c>
      <c r="N576" s="70">
        <f t="shared" si="262"/>
        <v>1.044387355938267</v>
      </c>
      <c r="O576" s="66">
        <f t="shared" si="264"/>
        <v>1.0456994100000001</v>
      </c>
      <c r="P576" s="66">
        <f t="shared" si="238"/>
        <v>93263.827165499999</v>
      </c>
      <c r="Q576" s="74">
        <f t="shared" si="239"/>
        <v>0</v>
      </c>
      <c r="R576" s="75">
        <f t="shared" si="265"/>
        <v>0</v>
      </c>
      <c r="S576" s="66">
        <f t="shared" si="266"/>
        <v>0</v>
      </c>
      <c r="T576" s="10">
        <f t="shared" si="249"/>
        <v>0.06</v>
      </c>
      <c r="U576" s="74">
        <f t="shared" si="263"/>
        <v>12</v>
      </c>
      <c r="V576" s="74">
        <v>252</v>
      </c>
      <c r="W576" s="70">
        <f t="shared" si="240"/>
        <v>1.0027785629999999</v>
      </c>
      <c r="X576" s="66">
        <f t="shared" si="241"/>
        <v>259.13941940000001</v>
      </c>
      <c r="Y576" s="66">
        <v>0</v>
      </c>
      <c r="Z576" s="67">
        <f t="shared" si="242"/>
        <v>0</v>
      </c>
      <c r="AA576" s="68" t="str">
        <f t="shared" si="250"/>
        <v>A+INCORP J=</v>
      </c>
      <c r="AB576" s="11">
        <f t="shared" si="251"/>
        <v>43245</v>
      </c>
      <c r="AC576" s="227">
        <f t="shared" si="253"/>
        <v>3113.21</v>
      </c>
      <c r="AD576" s="227">
        <f t="shared" si="256"/>
        <v>62.264200000000002</v>
      </c>
      <c r="AE576" s="227">
        <f t="shared" si="269"/>
        <v>50.849096666666661</v>
      </c>
      <c r="AF576" s="228">
        <f t="shared" si="257"/>
        <v>1.0021570491481018</v>
      </c>
      <c r="AG576" s="230">
        <f t="shared" si="258"/>
        <v>33</v>
      </c>
      <c r="AH576" s="231">
        <f t="shared" si="270"/>
        <v>1.007659638</v>
      </c>
      <c r="AI576" s="227">
        <f t="shared" si="271"/>
        <v>3143.8228457199998</v>
      </c>
      <c r="AJ576" s="227">
        <f t="shared" si="254"/>
        <v>3256.9361423866667</v>
      </c>
      <c r="AK576" s="227">
        <f t="shared" si="272"/>
        <v>3113.21</v>
      </c>
      <c r="AL576" s="227">
        <f t="shared" si="278"/>
        <v>62.264200000000002</v>
      </c>
      <c r="AM576" s="227">
        <f t="shared" si="273"/>
        <v>19.716996666666667</v>
      </c>
      <c r="AN576" s="228">
        <f t="shared" si="274"/>
        <v>1.0012562963348801</v>
      </c>
      <c r="AO576" s="230">
        <f t="shared" si="275"/>
        <v>12</v>
      </c>
      <c r="AP576" s="231">
        <f t="shared" si="279"/>
        <v>1.0027785629999999</v>
      </c>
      <c r="AQ576" s="227">
        <f t="shared" si="280"/>
        <v>3125.7822317</v>
      </c>
      <c r="AR576" s="227">
        <f t="shared" si="276"/>
        <v>3207.7634283666666</v>
      </c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5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5"/>
      <c r="HA576" s="5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40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7"/>
      <c r="JP576" s="1"/>
      <c r="JQ576" s="1"/>
      <c r="JR576" s="1"/>
      <c r="JS576" s="1"/>
      <c r="JT576" s="1"/>
      <c r="JU576" s="1"/>
      <c r="JV576" s="1"/>
      <c r="JW576" s="1"/>
      <c r="JX576" s="1"/>
      <c r="JY576" s="3"/>
      <c r="JZ576" s="1"/>
      <c r="KA576" s="1"/>
      <c r="KB576" s="1"/>
      <c r="KC576" s="1"/>
      <c r="KD576" s="1"/>
      <c r="KE576" s="1"/>
    </row>
    <row r="577" spans="1:291" x14ac:dyDescent="0.2">
      <c r="A577" s="196">
        <f t="shared" si="243"/>
        <v>43235</v>
      </c>
      <c r="B577" s="236">
        <f t="shared" si="277"/>
        <v>100023.26352769666</v>
      </c>
      <c r="C577" s="66">
        <f t="shared" si="267"/>
        <v>93146.806832079994</v>
      </c>
      <c r="D577" s="77">
        <f t="shared" si="244"/>
        <v>4950.95</v>
      </c>
      <c r="E577" s="67">
        <f>VLOOKUP(A576,[1]Plan1!$DQ$117:$DS$314,3)</f>
        <v>4961.84</v>
      </c>
      <c r="F577" s="11">
        <f t="shared" si="245"/>
        <v>43216</v>
      </c>
      <c r="G577" s="73">
        <f t="shared" si="235"/>
        <v>2.1995778587948767E-3</v>
      </c>
      <c r="H577" s="11">
        <f t="shared" si="246"/>
        <v>43245</v>
      </c>
      <c r="I577" s="11">
        <f t="shared" si="236"/>
        <v>43245</v>
      </c>
      <c r="J577" s="1">
        <f t="shared" si="247"/>
        <v>21</v>
      </c>
      <c r="K577" s="1">
        <f t="shared" si="248"/>
        <v>13</v>
      </c>
      <c r="L577" s="66">
        <f t="shared" si="237"/>
        <v>1.00136107</v>
      </c>
      <c r="M577" s="70">
        <f t="shared" si="268"/>
        <v>1.00089962</v>
      </c>
      <c r="N577" s="70">
        <f t="shared" si="262"/>
        <v>1.044387355938267</v>
      </c>
      <c r="O577" s="66">
        <f t="shared" si="264"/>
        <v>1.0458088400000001</v>
      </c>
      <c r="P577" s="66">
        <f t="shared" si="238"/>
        <v>93273.586156449994</v>
      </c>
      <c r="Q577" s="74">
        <f t="shared" si="239"/>
        <v>0</v>
      </c>
      <c r="R577" s="75">
        <f t="shared" si="265"/>
        <v>0</v>
      </c>
      <c r="S577" s="66">
        <f t="shared" si="266"/>
        <v>0</v>
      </c>
      <c r="T577" s="10">
        <f t="shared" si="249"/>
        <v>0.06</v>
      </c>
      <c r="U577" s="74">
        <f t="shared" si="263"/>
        <v>13</v>
      </c>
      <c r="V577" s="74">
        <v>252</v>
      </c>
      <c r="W577" s="70">
        <f t="shared" si="240"/>
        <v>1.0030104580000001</v>
      </c>
      <c r="X577" s="66">
        <f t="shared" si="241"/>
        <v>280.79621363000001</v>
      </c>
      <c r="Y577" s="66">
        <v>0</v>
      </c>
      <c r="Z577" s="67">
        <f t="shared" si="242"/>
        <v>0</v>
      </c>
      <c r="AA577" s="68" t="str">
        <f t="shared" si="250"/>
        <v>A+INCORP J=</v>
      </c>
      <c r="AB577" s="11">
        <f t="shared" si="251"/>
        <v>43245</v>
      </c>
      <c r="AC577" s="227">
        <f t="shared" si="253"/>
        <v>3113.21</v>
      </c>
      <c r="AD577" s="227">
        <f t="shared" si="256"/>
        <v>62.264200000000002</v>
      </c>
      <c r="AE577" s="227">
        <f t="shared" si="269"/>
        <v>51.886833333333335</v>
      </c>
      <c r="AF577" s="228">
        <f t="shared" si="257"/>
        <v>1.0022619225417746</v>
      </c>
      <c r="AG577" s="230">
        <f t="shared" si="258"/>
        <v>34</v>
      </c>
      <c r="AH577" s="231">
        <f t="shared" si="270"/>
        <v>1.0078926619999999</v>
      </c>
      <c r="AI577" s="227">
        <f t="shared" si="271"/>
        <v>3144.878933</v>
      </c>
      <c r="AJ577" s="227">
        <f t="shared" si="254"/>
        <v>3259.0299663333335</v>
      </c>
      <c r="AK577" s="227">
        <f t="shared" si="272"/>
        <v>3113.21</v>
      </c>
      <c r="AL577" s="227">
        <f t="shared" si="278"/>
        <v>62.264200000000002</v>
      </c>
      <c r="AM577" s="227">
        <f t="shared" si="273"/>
        <v>20.754733333333331</v>
      </c>
      <c r="AN577" s="228">
        <f t="shared" si="274"/>
        <v>1.0013610754668754</v>
      </c>
      <c r="AO577" s="230">
        <f t="shared" si="275"/>
        <v>13</v>
      </c>
      <c r="AP577" s="231">
        <f t="shared" si="279"/>
        <v>1.0030104580000001</v>
      </c>
      <c r="AQ577" s="227">
        <f t="shared" si="280"/>
        <v>3126.83225795</v>
      </c>
      <c r="AR577" s="227">
        <f t="shared" si="276"/>
        <v>3209.8511912833333</v>
      </c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5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5"/>
      <c r="HA577" s="5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40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7"/>
      <c r="JP577" s="1"/>
      <c r="JQ577" s="1"/>
      <c r="JR577" s="1"/>
      <c r="JS577" s="1"/>
      <c r="JT577" s="1"/>
      <c r="JU577" s="1"/>
      <c r="JV577" s="1"/>
      <c r="JW577" s="1"/>
      <c r="JX577" s="1"/>
      <c r="JY577" s="3"/>
      <c r="JZ577" s="1"/>
      <c r="KA577" s="1"/>
      <c r="KB577" s="1"/>
      <c r="KC577" s="1"/>
      <c r="KD577" s="1"/>
      <c r="KE577" s="1"/>
    </row>
    <row r="578" spans="1:291" x14ac:dyDescent="0.2">
      <c r="A578" s="196">
        <f t="shared" si="243"/>
        <v>43236</v>
      </c>
      <c r="B578" s="236">
        <f t="shared" si="277"/>
        <v>100058.8710435</v>
      </c>
      <c r="C578" s="66">
        <f t="shared" si="267"/>
        <v>93146.806832079994</v>
      </c>
      <c r="D578" s="77">
        <f t="shared" si="244"/>
        <v>4950.95</v>
      </c>
      <c r="E578" s="67">
        <f>VLOOKUP(A577,[1]Plan1!$DQ$117:$DS$314,3)</f>
        <v>4961.84</v>
      </c>
      <c r="F578" s="11">
        <f t="shared" si="245"/>
        <v>43216</v>
      </c>
      <c r="G578" s="73">
        <f t="shared" si="235"/>
        <v>2.1995778587948767E-3</v>
      </c>
      <c r="H578" s="11">
        <f t="shared" si="246"/>
        <v>43245</v>
      </c>
      <c r="I578" s="11">
        <f t="shared" si="236"/>
        <v>43245</v>
      </c>
      <c r="J578" s="1">
        <f t="shared" si="247"/>
        <v>21</v>
      </c>
      <c r="K578" s="1">
        <f t="shared" si="248"/>
        <v>14</v>
      </c>
      <c r="L578" s="66">
        <f t="shared" si="237"/>
        <v>1.0014658400000001</v>
      </c>
      <c r="M578" s="70">
        <f t="shared" si="268"/>
        <v>1.00089962</v>
      </c>
      <c r="N578" s="70">
        <f t="shared" si="262"/>
        <v>1.044387355938267</v>
      </c>
      <c r="O578" s="66">
        <f t="shared" si="264"/>
        <v>1.0459182600000001</v>
      </c>
      <c r="P578" s="66">
        <f t="shared" si="238"/>
        <v>93283.345147400003</v>
      </c>
      <c r="Q578" s="74">
        <f t="shared" si="239"/>
        <v>0</v>
      </c>
      <c r="R578" s="75">
        <f t="shared" si="265"/>
        <v>0</v>
      </c>
      <c r="S578" s="66">
        <f t="shared" si="266"/>
        <v>0</v>
      </c>
      <c r="T578" s="10">
        <f t="shared" si="249"/>
        <v>0.06</v>
      </c>
      <c r="U578" s="74">
        <f t="shared" si="263"/>
        <v>14</v>
      </c>
      <c r="V578" s="74">
        <v>252</v>
      </c>
      <c r="W578" s="70">
        <f t="shared" si="240"/>
        <v>1.0032424069999999</v>
      </c>
      <c r="X578" s="66">
        <f t="shared" si="241"/>
        <v>302.46257128000002</v>
      </c>
      <c r="Y578" s="66">
        <v>0</v>
      </c>
      <c r="Z578" s="67">
        <f t="shared" si="242"/>
        <v>0</v>
      </c>
      <c r="AA578" s="68" t="str">
        <f t="shared" si="250"/>
        <v>A+INCORP J=</v>
      </c>
      <c r="AB578" s="11">
        <f t="shared" si="251"/>
        <v>43245</v>
      </c>
      <c r="AC578" s="227">
        <f t="shared" si="253"/>
        <v>3113.21</v>
      </c>
      <c r="AD578" s="227">
        <f t="shared" si="256"/>
        <v>62.264200000000002</v>
      </c>
      <c r="AE578" s="227">
        <f t="shared" si="269"/>
        <v>52.924570000000003</v>
      </c>
      <c r="AF578" s="228">
        <f t="shared" si="257"/>
        <v>1.002366786351842</v>
      </c>
      <c r="AG578" s="230">
        <f t="shared" si="258"/>
        <v>35</v>
      </c>
      <c r="AH578" s="231">
        <f t="shared" si="270"/>
        <v>1.0081257400000001</v>
      </c>
      <c r="AI578" s="227">
        <f t="shared" si="271"/>
        <v>3145.9353108700002</v>
      </c>
      <c r="AJ578" s="227">
        <f t="shared" si="254"/>
        <v>3261.1240808700004</v>
      </c>
      <c r="AK578" s="227">
        <f t="shared" si="272"/>
        <v>3113.21</v>
      </c>
      <c r="AL578" s="227">
        <f t="shared" si="278"/>
        <v>62.264200000000002</v>
      </c>
      <c r="AM578" s="227">
        <f t="shared" si="273"/>
        <v>21.792469999999998</v>
      </c>
      <c r="AN578" s="228">
        <f t="shared" si="274"/>
        <v>1.0014658450238794</v>
      </c>
      <c r="AO578" s="230">
        <f t="shared" si="275"/>
        <v>14</v>
      </c>
      <c r="AP578" s="231">
        <f t="shared" si="279"/>
        <v>1.0032424069999999</v>
      </c>
      <c r="AQ578" s="227">
        <f t="shared" si="280"/>
        <v>3127.8825739499998</v>
      </c>
      <c r="AR578" s="227">
        <f t="shared" si="276"/>
        <v>3211.9392439499998</v>
      </c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5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5"/>
      <c r="HA578" s="5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40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7"/>
      <c r="JP578" s="1"/>
      <c r="JQ578" s="1"/>
      <c r="JR578" s="1"/>
      <c r="JS578" s="1"/>
      <c r="JT578" s="1"/>
      <c r="JU578" s="1"/>
      <c r="JV578" s="1"/>
      <c r="JW578" s="1"/>
      <c r="JX578" s="1"/>
      <c r="JY578" s="3"/>
      <c r="JZ578" s="1"/>
      <c r="KA578" s="1"/>
      <c r="KB578" s="1"/>
      <c r="KC578" s="1"/>
      <c r="KD578" s="1"/>
      <c r="KE578" s="1"/>
    </row>
    <row r="579" spans="1:291" x14ac:dyDescent="0.2">
      <c r="A579" s="196">
        <f t="shared" si="243"/>
        <v>43237</v>
      </c>
      <c r="B579" s="236">
        <f t="shared" si="277"/>
        <v>100094.49065771334</v>
      </c>
      <c r="C579" s="66">
        <f t="shared" si="267"/>
        <v>93146.806832079994</v>
      </c>
      <c r="D579" s="77">
        <f t="shared" si="244"/>
        <v>4950.95</v>
      </c>
      <c r="E579" s="67">
        <f>VLOOKUP(A578,[1]Plan1!$DQ$117:$DS$314,3)</f>
        <v>4961.84</v>
      </c>
      <c r="F579" s="11">
        <f t="shared" si="245"/>
        <v>43216</v>
      </c>
      <c r="G579" s="73">
        <f t="shared" si="235"/>
        <v>2.1995778587948767E-3</v>
      </c>
      <c r="H579" s="11">
        <f t="shared" si="246"/>
        <v>43245</v>
      </c>
      <c r="I579" s="11">
        <f t="shared" si="236"/>
        <v>43245</v>
      </c>
      <c r="J579" s="1">
        <f t="shared" si="247"/>
        <v>21</v>
      </c>
      <c r="K579" s="1">
        <f t="shared" si="248"/>
        <v>15</v>
      </c>
      <c r="L579" s="66">
        <f t="shared" si="237"/>
        <v>1.00157063</v>
      </c>
      <c r="M579" s="70">
        <f t="shared" si="268"/>
        <v>1.00089962</v>
      </c>
      <c r="N579" s="70">
        <f t="shared" si="262"/>
        <v>1.044387355938267</v>
      </c>
      <c r="O579" s="66">
        <f t="shared" si="264"/>
        <v>1.0460277</v>
      </c>
      <c r="P579" s="66">
        <f t="shared" si="238"/>
        <v>93293.106001289998</v>
      </c>
      <c r="Q579" s="74">
        <f t="shared" si="239"/>
        <v>0</v>
      </c>
      <c r="R579" s="75">
        <f t="shared" si="265"/>
        <v>0</v>
      </c>
      <c r="S579" s="66">
        <f t="shared" si="266"/>
        <v>0</v>
      </c>
      <c r="T579" s="10">
        <f t="shared" si="249"/>
        <v>0.06</v>
      </c>
      <c r="U579" s="74">
        <f t="shared" si="263"/>
        <v>15</v>
      </c>
      <c r="V579" s="74">
        <v>252</v>
      </c>
      <c r="W579" s="70">
        <f t="shared" si="240"/>
        <v>1.0034744090000001</v>
      </c>
      <c r="X579" s="66">
        <f t="shared" si="241"/>
        <v>324.13840712000001</v>
      </c>
      <c r="Y579" s="66">
        <v>0</v>
      </c>
      <c r="Z579" s="67">
        <f t="shared" si="242"/>
        <v>0</v>
      </c>
      <c r="AA579" s="68" t="str">
        <f t="shared" si="250"/>
        <v>A+INCORP J=</v>
      </c>
      <c r="AB579" s="11">
        <f t="shared" si="251"/>
        <v>43245</v>
      </c>
      <c r="AC579" s="227">
        <f t="shared" si="253"/>
        <v>3113.21</v>
      </c>
      <c r="AD579" s="227">
        <f t="shared" si="256"/>
        <v>62.264200000000002</v>
      </c>
      <c r="AE579" s="227">
        <f t="shared" si="269"/>
        <v>53.962306666666677</v>
      </c>
      <c r="AF579" s="228">
        <f t="shared" si="257"/>
        <v>1.00247166932912</v>
      </c>
      <c r="AG579" s="230">
        <f t="shared" si="258"/>
        <v>36</v>
      </c>
      <c r="AH579" s="231">
        <f t="shared" si="270"/>
        <v>1.0083588720000001</v>
      </c>
      <c r="AI579" s="227">
        <f t="shared" si="271"/>
        <v>3146.9920696300001</v>
      </c>
      <c r="AJ579" s="227">
        <f t="shared" si="254"/>
        <v>3263.2185762966669</v>
      </c>
      <c r="AK579" s="227">
        <f t="shared" si="272"/>
        <v>3113.21</v>
      </c>
      <c r="AL579" s="227">
        <f t="shared" si="278"/>
        <v>62.264200000000002</v>
      </c>
      <c r="AM579" s="227">
        <f t="shared" si="273"/>
        <v>22.830206666666665</v>
      </c>
      <c r="AN579" s="228">
        <f t="shared" si="274"/>
        <v>1.0015706337308663</v>
      </c>
      <c r="AO579" s="230">
        <f t="shared" si="275"/>
        <v>15</v>
      </c>
      <c r="AP579" s="231">
        <f t="shared" si="279"/>
        <v>1.0034744090000001</v>
      </c>
      <c r="AQ579" s="227">
        <f t="shared" si="280"/>
        <v>3128.93326634</v>
      </c>
      <c r="AR579" s="227">
        <f t="shared" si="276"/>
        <v>3214.0276730066666</v>
      </c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5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5"/>
      <c r="HA579" s="5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40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7"/>
      <c r="JP579" s="1"/>
      <c r="JQ579" s="1"/>
      <c r="JR579" s="1"/>
      <c r="JS579" s="1"/>
      <c r="JT579" s="1"/>
      <c r="JU579" s="1"/>
      <c r="JV579" s="1"/>
      <c r="JW579" s="1"/>
      <c r="JX579" s="1"/>
      <c r="JY579" s="3"/>
      <c r="JZ579" s="1"/>
      <c r="KA579" s="1"/>
      <c r="KB579" s="1"/>
      <c r="KC579" s="1"/>
      <c r="KD579" s="1"/>
      <c r="KE579" s="1"/>
    </row>
    <row r="580" spans="1:291" x14ac:dyDescent="0.2">
      <c r="A580" s="196">
        <f t="shared" si="243"/>
        <v>43238</v>
      </c>
      <c r="B580" s="236">
        <f t="shared" si="277"/>
        <v>100130.12147172667</v>
      </c>
      <c r="C580" s="66">
        <f t="shared" si="267"/>
        <v>93146.806832079994</v>
      </c>
      <c r="D580" s="77">
        <f t="shared" si="244"/>
        <v>4950.95</v>
      </c>
      <c r="E580" s="67">
        <f>VLOOKUP(A579,[1]Plan1!$DQ$117:$DS$314,3)</f>
        <v>4961.84</v>
      </c>
      <c r="F580" s="11">
        <f t="shared" si="245"/>
        <v>43216</v>
      </c>
      <c r="G580" s="73">
        <f t="shared" si="235"/>
        <v>2.1995778587948767E-3</v>
      </c>
      <c r="H580" s="11">
        <f t="shared" si="246"/>
        <v>43245</v>
      </c>
      <c r="I580" s="11">
        <f t="shared" si="236"/>
        <v>43245</v>
      </c>
      <c r="J580" s="1">
        <f t="shared" si="247"/>
        <v>21</v>
      </c>
      <c r="K580" s="1">
        <f t="shared" si="248"/>
        <v>16</v>
      </c>
      <c r="L580" s="66">
        <f t="shared" si="237"/>
        <v>1.0016754299999999</v>
      </c>
      <c r="M580" s="70">
        <f t="shared" si="268"/>
        <v>1.00089962</v>
      </c>
      <c r="N580" s="70">
        <f t="shared" si="262"/>
        <v>1.044387355938267</v>
      </c>
      <c r="O580" s="66">
        <f t="shared" si="264"/>
        <v>1.0461371500000001</v>
      </c>
      <c r="P580" s="66">
        <f t="shared" si="238"/>
        <v>93302.867786649993</v>
      </c>
      <c r="Q580" s="74">
        <f t="shared" si="239"/>
        <v>0</v>
      </c>
      <c r="R580" s="75">
        <f t="shared" si="265"/>
        <v>0</v>
      </c>
      <c r="S580" s="66">
        <f t="shared" si="266"/>
        <v>0</v>
      </c>
      <c r="T580" s="10">
        <f t="shared" si="249"/>
        <v>0.06</v>
      </c>
      <c r="U580" s="74">
        <f t="shared" si="263"/>
        <v>16</v>
      </c>
      <c r="V580" s="74">
        <v>252</v>
      </c>
      <c r="W580" s="70">
        <f t="shared" si="240"/>
        <v>1.003706465</v>
      </c>
      <c r="X580" s="66">
        <f t="shared" si="241"/>
        <v>345.82381385000002</v>
      </c>
      <c r="Y580" s="66">
        <v>0</v>
      </c>
      <c r="Z580" s="67">
        <f t="shared" si="242"/>
        <v>0</v>
      </c>
      <c r="AA580" s="68" t="str">
        <f t="shared" si="250"/>
        <v>A+INCORP J=</v>
      </c>
      <c r="AB580" s="11">
        <f t="shared" si="251"/>
        <v>43245</v>
      </c>
      <c r="AC580" s="227">
        <f t="shared" si="253"/>
        <v>3113.21</v>
      </c>
      <c r="AD580" s="227">
        <f t="shared" si="256"/>
        <v>62.264200000000002</v>
      </c>
      <c r="AE580" s="227">
        <f t="shared" si="269"/>
        <v>55.000043333333338</v>
      </c>
      <c r="AF580" s="228">
        <f t="shared" si="257"/>
        <v>1.0025765618900035</v>
      </c>
      <c r="AG580" s="230">
        <f t="shared" si="258"/>
        <v>37</v>
      </c>
      <c r="AH580" s="231">
        <f t="shared" si="270"/>
        <v>1.008592057</v>
      </c>
      <c r="AI580" s="227">
        <f t="shared" si="271"/>
        <v>3148.0491761500002</v>
      </c>
      <c r="AJ580" s="227">
        <f t="shared" si="254"/>
        <v>3265.3134194833337</v>
      </c>
      <c r="AK580" s="227">
        <f t="shared" si="272"/>
        <v>3113.21</v>
      </c>
      <c r="AL580" s="227">
        <f t="shared" si="278"/>
        <v>62.264200000000002</v>
      </c>
      <c r="AM580" s="227">
        <f t="shared" si="273"/>
        <v>23.867943333333336</v>
      </c>
      <c r="AN580" s="228">
        <f t="shared" si="274"/>
        <v>1.0016754320128447</v>
      </c>
      <c r="AO580" s="230">
        <f t="shared" si="275"/>
        <v>16</v>
      </c>
      <c r="AP580" s="231">
        <f t="shared" si="279"/>
        <v>1.003706465</v>
      </c>
      <c r="AQ580" s="227">
        <f t="shared" si="280"/>
        <v>3129.9843084099998</v>
      </c>
      <c r="AR580" s="227">
        <f t="shared" si="276"/>
        <v>3216.1164517433331</v>
      </c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5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5"/>
      <c r="HA580" s="5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40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7"/>
      <c r="JP580" s="1"/>
      <c r="JQ580" s="1"/>
      <c r="JR580" s="1"/>
      <c r="JS580" s="1"/>
      <c r="JT580" s="1"/>
      <c r="JU580" s="1"/>
      <c r="JV580" s="1"/>
      <c r="JW580" s="1"/>
      <c r="JX580" s="1"/>
      <c r="JY580" s="3"/>
      <c r="JZ580" s="1"/>
      <c r="KA580" s="1"/>
      <c r="KB580" s="1"/>
      <c r="KC580" s="1"/>
      <c r="KD580" s="1"/>
      <c r="KE580" s="1"/>
    </row>
    <row r="581" spans="1:291" x14ac:dyDescent="0.2">
      <c r="A581" s="196">
        <f t="shared" si="243"/>
        <v>43239</v>
      </c>
      <c r="B581" s="236">
        <f t="shared" si="277"/>
        <v>100164.31053323</v>
      </c>
      <c r="C581" s="66">
        <f t="shared" si="267"/>
        <v>93146.806832079994</v>
      </c>
      <c r="D581" s="77">
        <f t="shared" si="244"/>
        <v>4950.95</v>
      </c>
      <c r="E581" s="67">
        <f>VLOOKUP(A580,[1]Plan1!$DQ$117:$DS$314,3)</f>
        <v>4961.84</v>
      </c>
      <c r="F581" s="11">
        <f t="shared" si="245"/>
        <v>43216</v>
      </c>
      <c r="G581" s="73">
        <f t="shared" si="235"/>
        <v>2.1995778587948767E-3</v>
      </c>
      <c r="H581" s="11">
        <f t="shared" si="246"/>
        <v>43245</v>
      </c>
      <c r="I581" s="11">
        <f t="shared" si="236"/>
        <v>43245</v>
      </c>
      <c r="J581" s="1">
        <f t="shared" si="247"/>
        <v>21</v>
      </c>
      <c r="K581" s="1">
        <f t="shared" si="248"/>
        <v>17</v>
      </c>
      <c r="L581" s="66">
        <f t="shared" si="237"/>
        <v>1.00178023</v>
      </c>
      <c r="M581" s="70">
        <f t="shared" si="268"/>
        <v>1.00089962</v>
      </c>
      <c r="N581" s="70">
        <f t="shared" si="262"/>
        <v>1.044387355938267</v>
      </c>
      <c r="O581" s="66">
        <f t="shared" si="264"/>
        <v>1.0462465999999999</v>
      </c>
      <c r="P581" s="66">
        <f t="shared" si="238"/>
        <v>93312.629572000005</v>
      </c>
      <c r="Q581" s="74">
        <f t="shared" si="239"/>
        <v>0</v>
      </c>
      <c r="R581" s="75">
        <f t="shared" si="265"/>
        <v>0</v>
      </c>
      <c r="S581" s="66">
        <f t="shared" si="266"/>
        <v>0</v>
      </c>
      <c r="T581" s="10">
        <f t="shared" si="249"/>
        <v>0.06</v>
      </c>
      <c r="U581" s="74">
        <f t="shared" si="263"/>
        <v>17</v>
      </c>
      <c r="V581" s="74">
        <v>252</v>
      </c>
      <c r="W581" s="70">
        <f t="shared" si="240"/>
        <v>1.0039385750000001</v>
      </c>
      <c r="X581" s="66">
        <f t="shared" si="241"/>
        <v>367.51879000999998</v>
      </c>
      <c r="Y581" s="66">
        <v>0</v>
      </c>
      <c r="Z581" s="67">
        <f t="shared" si="242"/>
        <v>0</v>
      </c>
      <c r="AA581" s="68" t="str">
        <f t="shared" si="250"/>
        <v>A+INCORP J=</v>
      </c>
      <c r="AB581" s="11">
        <f t="shared" si="251"/>
        <v>43245</v>
      </c>
      <c r="AC581" s="227">
        <f t="shared" si="253"/>
        <v>3113.21</v>
      </c>
      <c r="AD581" s="227">
        <f t="shared" si="256"/>
        <v>62.264200000000002</v>
      </c>
      <c r="AE581" s="227">
        <f t="shared" si="269"/>
        <v>56.037780000000005</v>
      </c>
      <c r="AF581" s="228">
        <f t="shared" si="257"/>
        <v>1.0026814544508869</v>
      </c>
      <c r="AG581" s="230">
        <f t="shared" si="258"/>
        <v>37</v>
      </c>
      <c r="AH581" s="231">
        <f t="shared" si="270"/>
        <v>1.008592057</v>
      </c>
      <c r="AI581" s="227">
        <f t="shared" si="271"/>
        <v>3148.3785344799999</v>
      </c>
      <c r="AJ581" s="227">
        <f t="shared" si="254"/>
        <v>3266.6805144800001</v>
      </c>
      <c r="AK581" s="227">
        <f t="shared" si="272"/>
        <v>3113.21</v>
      </c>
      <c r="AL581" s="227">
        <f t="shared" si="278"/>
        <v>62.264200000000002</v>
      </c>
      <c r="AM581" s="227">
        <f t="shared" si="273"/>
        <v>24.90568</v>
      </c>
      <c r="AN581" s="228">
        <f t="shared" si="274"/>
        <v>1.0017802302948229</v>
      </c>
      <c r="AO581" s="230">
        <f t="shared" si="275"/>
        <v>16</v>
      </c>
      <c r="AP581" s="231">
        <f t="shared" si="279"/>
        <v>1.003706465</v>
      </c>
      <c r="AQ581" s="227">
        <f t="shared" si="280"/>
        <v>3130.3117767399999</v>
      </c>
      <c r="AR581" s="227">
        <f t="shared" si="276"/>
        <v>3217.4816567399998</v>
      </c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5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5"/>
      <c r="HA581" s="5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40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7"/>
      <c r="JP581" s="1"/>
      <c r="JQ581" s="1"/>
      <c r="JR581" s="1"/>
      <c r="JS581" s="1"/>
      <c r="JT581" s="1"/>
      <c r="JU581" s="1"/>
      <c r="JV581" s="1"/>
      <c r="JW581" s="1"/>
      <c r="JX581" s="1"/>
      <c r="JY581" s="3"/>
      <c r="JZ581" s="1"/>
      <c r="KA581" s="1"/>
      <c r="KB581" s="1"/>
      <c r="KC581" s="1"/>
      <c r="KD581" s="1"/>
      <c r="KE581" s="1"/>
    </row>
    <row r="582" spans="1:291" ht="13.5" thickBot="1" x14ac:dyDescent="0.25">
      <c r="A582" s="196">
        <f t="shared" si="243"/>
        <v>43240</v>
      </c>
      <c r="B582" s="236">
        <f t="shared" si="277"/>
        <v>100166.38600656333</v>
      </c>
      <c r="C582" s="66">
        <f t="shared" si="267"/>
        <v>93146.806832079994</v>
      </c>
      <c r="D582" s="77">
        <f t="shared" si="244"/>
        <v>4950.95</v>
      </c>
      <c r="E582" s="67">
        <f>VLOOKUP(A581,[1]Plan1!$DQ$117:$DS$314,3)</f>
        <v>4961.84</v>
      </c>
      <c r="F582" s="11">
        <f t="shared" si="245"/>
        <v>43216</v>
      </c>
      <c r="G582" s="73">
        <f t="shared" si="235"/>
        <v>2.1995778587948767E-3</v>
      </c>
      <c r="H582" s="11">
        <f t="shared" si="246"/>
        <v>43245</v>
      </c>
      <c r="I582" s="11">
        <f t="shared" si="236"/>
        <v>43245</v>
      </c>
      <c r="J582" s="1">
        <f t="shared" si="247"/>
        <v>21</v>
      </c>
      <c r="K582" s="1">
        <f t="shared" si="248"/>
        <v>17</v>
      </c>
      <c r="L582" s="66">
        <f t="shared" si="237"/>
        <v>1.00178023</v>
      </c>
      <c r="M582" s="70">
        <f t="shared" si="268"/>
        <v>1.00089962</v>
      </c>
      <c r="N582" s="70">
        <f t="shared" si="262"/>
        <v>1.044387355938267</v>
      </c>
      <c r="O582" s="66">
        <f t="shared" si="264"/>
        <v>1.0462465999999999</v>
      </c>
      <c r="P582" s="66">
        <f t="shared" si="238"/>
        <v>93312.629572000005</v>
      </c>
      <c r="Q582" s="74">
        <f t="shared" si="239"/>
        <v>0</v>
      </c>
      <c r="R582" s="75">
        <f t="shared" si="265"/>
        <v>0</v>
      </c>
      <c r="S582" s="66">
        <f t="shared" si="266"/>
        <v>0</v>
      </c>
      <c r="T582" s="10">
        <f t="shared" si="249"/>
        <v>0.06</v>
      </c>
      <c r="U582" s="74">
        <f t="shared" si="263"/>
        <v>17</v>
      </c>
      <c r="V582" s="74">
        <v>252</v>
      </c>
      <c r="W582" s="70">
        <f t="shared" si="240"/>
        <v>1.0039385750000001</v>
      </c>
      <c r="X582" s="66">
        <f t="shared" si="241"/>
        <v>367.51879000999998</v>
      </c>
      <c r="Y582" s="66">
        <v>0</v>
      </c>
      <c r="Z582" s="67">
        <f t="shared" si="242"/>
        <v>0</v>
      </c>
      <c r="AA582" s="68" t="str">
        <f t="shared" si="250"/>
        <v>A+INCORP J=</v>
      </c>
      <c r="AB582" s="11">
        <f t="shared" si="251"/>
        <v>43245</v>
      </c>
      <c r="AC582" s="227">
        <f t="shared" si="253"/>
        <v>3113.21</v>
      </c>
      <c r="AD582" s="227">
        <f t="shared" si="256"/>
        <v>62.264200000000002</v>
      </c>
      <c r="AE582" s="227">
        <f t="shared" si="269"/>
        <v>57.075516666666665</v>
      </c>
      <c r="AF582" s="228">
        <f t="shared" si="257"/>
        <v>1.0026814544508869</v>
      </c>
      <c r="AG582" s="230">
        <f t="shared" si="258"/>
        <v>37</v>
      </c>
      <c r="AH582" s="231">
        <f t="shared" si="270"/>
        <v>1.008592057</v>
      </c>
      <c r="AI582" s="227">
        <f t="shared" si="271"/>
        <v>3148.3785344799999</v>
      </c>
      <c r="AJ582" s="227">
        <f t="shared" si="254"/>
        <v>3267.7182511466667</v>
      </c>
      <c r="AK582" s="227">
        <f t="shared" si="272"/>
        <v>3113.21</v>
      </c>
      <c r="AL582" s="227">
        <f t="shared" si="278"/>
        <v>62.264200000000002</v>
      </c>
      <c r="AM582" s="227">
        <f t="shared" si="273"/>
        <v>25.943416666666668</v>
      </c>
      <c r="AN582" s="228">
        <f t="shared" si="274"/>
        <v>1.0017802302948229</v>
      </c>
      <c r="AO582" s="230">
        <f t="shared" si="275"/>
        <v>16</v>
      </c>
      <c r="AP582" s="231">
        <f t="shared" si="279"/>
        <v>1.003706465</v>
      </c>
      <c r="AQ582" s="227">
        <f t="shared" si="280"/>
        <v>3130.3117767399999</v>
      </c>
      <c r="AR582" s="227">
        <f t="shared" si="276"/>
        <v>3218.5193934066665</v>
      </c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5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5"/>
      <c r="HA582" s="5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40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7"/>
      <c r="JP582" s="1"/>
      <c r="JQ582" s="1"/>
      <c r="JR582" s="1"/>
      <c r="JS582" s="1"/>
      <c r="JT582" s="1"/>
      <c r="JU582" s="1"/>
      <c r="JV582" s="1"/>
      <c r="JW582" s="1"/>
      <c r="JX582" s="1"/>
      <c r="JY582" s="3"/>
      <c r="JZ582" s="1"/>
      <c r="KA582" s="1"/>
      <c r="KB582" s="1"/>
      <c r="KC582" s="1"/>
      <c r="KD582" s="1"/>
      <c r="KE582" s="1"/>
    </row>
    <row r="583" spans="1:291" x14ac:dyDescent="0.2">
      <c r="A583" s="196">
        <f t="shared" si="243"/>
        <v>43241</v>
      </c>
      <c r="B583" s="236">
        <f t="shared" si="277"/>
        <v>100169.91344564667</v>
      </c>
      <c r="C583" s="66">
        <f t="shared" si="267"/>
        <v>93146.806832079994</v>
      </c>
      <c r="D583" s="77">
        <f t="shared" si="244"/>
        <v>4950.95</v>
      </c>
      <c r="E583" s="67">
        <f>VLOOKUP(A582,[1]Plan1!$DQ$117:$DS$314,3)</f>
        <v>4961.84</v>
      </c>
      <c r="F583" s="11">
        <f t="shared" si="245"/>
        <v>43216</v>
      </c>
      <c r="G583" s="73">
        <f t="shared" si="235"/>
        <v>2.1995778587948767E-3</v>
      </c>
      <c r="H583" s="11">
        <f t="shared" si="246"/>
        <v>43245</v>
      </c>
      <c r="I583" s="11">
        <f t="shared" si="236"/>
        <v>43245</v>
      </c>
      <c r="J583" s="1">
        <f t="shared" si="247"/>
        <v>21</v>
      </c>
      <c r="K583" s="1">
        <f t="shared" si="248"/>
        <v>17</v>
      </c>
      <c r="L583" s="66">
        <f t="shared" si="237"/>
        <v>1.00178023</v>
      </c>
      <c r="M583" s="70">
        <f t="shared" si="268"/>
        <v>1.00089962</v>
      </c>
      <c r="N583" s="70">
        <f t="shared" si="262"/>
        <v>1.044387355938267</v>
      </c>
      <c r="O583" s="66">
        <f t="shared" si="264"/>
        <v>1.0462465999999999</v>
      </c>
      <c r="P583" s="66">
        <f t="shared" si="238"/>
        <v>93312.629572000005</v>
      </c>
      <c r="Q583" s="74">
        <f t="shared" si="239"/>
        <v>0</v>
      </c>
      <c r="R583" s="75">
        <f t="shared" si="265"/>
        <v>0</v>
      </c>
      <c r="S583" s="66">
        <f t="shared" si="266"/>
        <v>0</v>
      </c>
      <c r="T583" s="10">
        <f t="shared" si="249"/>
        <v>0.06</v>
      </c>
      <c r="U583" s="74">
        <f t="shared" si="263"/>
        <v>17</v>
      </c>
      <c r="V583" s="74">
        <v>252</v>
      </c>
      <c r="W583" s="70">
        <f t="shared" si="240"/>
        <v>1.0039385750000001</v>
      </c>
      <c r="X583" s="66">
        <f t="shared" si="241"/>
        <v>367.51879000999998</v>
      </c>
      <c r="Y583" s="66">
        <v>0</v>
      </c>
      <c r="Z583" s="67">
        <f t="shared" si="242"/>
        <v>0</v>
      </c>
      <c r="AA583" s="68" t="str">
        <f t="shared" si="250"/>
        <v>A+INCORP J=</v>
      </c>
      <c r="AB583" s="11">
        <f t="shared" si="251"/>
        <v>43245</v>
      </c>
      <c r="AC583" s="227">
        <f t="shared" si="253"/>
        <v>3113.21</v>
      </c>
      <c r="AD583" s="227">
        <f t="shared" si="256"/>
        <v>62.264200000000002</v>
      </c>
      <c r="AE583" s="227">
        <f t="shared" si="269"/>
        <v>58.11325333333334</v>
      </c>
      <c r="AF583" s="228">
        <f t="shared" si="257"/>
        <v>1.0026814544508869</v>
      </c>
      <c r="AG583" s="230">
        <f t="shared" si="258"/>
        <v>38</v>
      </c>
      <c r="AH583" s="231">
        <f t="shared" si="270"/>
        <v>1.008825297</v>
      </c>
      <c r="AI583" s="227">
        <f t="shared" si="271"/>
        <v>3149.1066066499998</v>
      </c>
      <c r="AJ583" s="227">
        <f t="shared" si="254"/>
        <v>3269.4840599833333</v>
      </c>
      <c r="AK583" s="227">
        <f t="shared" si="272"/>
        <v>3113.21</v>
      </c>
      <c r="AL583" s="227">
        <f t="shared" si="278"/>
        <v>62.264200000000002</v>
      </c>
      <c r="AM583" s="227">
        <f t="shared" si="273"/>
        <v>26.981153333333339</v>
      </c>
      <c r="AN583" s="228">
        <f t="shared" si="274"/>
        <v>1.0017802302948229</v>
      </c>
      <c r="AO583" s="230">
        <f t="shared" si="275"/>
        <v>17</v>
      </c>
      <c r="AP583" s="231">
        <f t="shared" si="279"/>
        <v>1.0039385750000001</v>
      </c>
      <c r="AQ583" s="227">
        <f t="shared" si="280"/>
        <v>3131.03567032</v>
      </c>
      <c r="AR583" s="227">
        <f t="shared" si="276"/>
        <v>3220.2810236533332</v>
      </c>
      <c r="AS583" s="3"/>
      <c r="AT583" s="232" t="s">
        <v>154</v>
      </c>
      <c r="AU583" s="232" t="s">
        <v>154</v>
      </c>
      <c r="AX583" s="233"/>
      <c r="AZ583" s="238" t="s">
        <v>155</v>
      </c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5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5"/>
      <c r="HA583" s="5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40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7"/>
      <c r="JP583" s="1"/>
      <c r="JQ583" s="1"/>
      <c r="JR583" s="1"/>
      <c r="JS583" s="1"/>
      <c r="JT583" s="1"/>
      <c r="JU583" s="1"/>
      <c r="JV583" s="1"/>
      <c r="JW583" s="1"/>
      <c r="JX583" s="1"/>
      <c r="JY583" s="3"/>
      <c r="JZ583" s="1"/>
      <c r="KA583" s="1"/>
      <c r="KB583" s="1"/>
      <c r="KC583" s="1"/>
      <c r="KD583" s="1"/>
      <c r="KE583" s="1"/>
    </row>
    <row r="584" spans="1:291" ht="13.5" thickBot="1" x14ac:dyDescent="0.25">
      <c r="A584" s="196">
        <f t="shared" si="243"/>
        <v>43242</v>
      </c>
      <c r="B584" s="236">
        <f t="shared" si="277"/>
        <v>100205.56657594998</v>
      </c>
      <c r="C584" s="66">
        <f t="shared" si="267"/>
        <v>93146.806832079994</v>
      </c>
      <c r="D584" s="77">
        <f t="shared" si="244"/>
        <v>4950.95</v>
      </c>
      <c r="E584" s="67">
        <f>VLOOKUP(A583,[1]Plan1!$DQ$117:$DS$314,3)</f>
        <v>4961.84</v>
      </c>
      <c r="F584" s="11">
        <f t="shared" si="245"/>
        <v>43216</v>
      </c>
      <c r="G584" s="73">
        <f t="shared" si="235"/>
        <v>2.1995778587948767E-3</v>
      </c>
      <c r="H584" s="11">
        <f t="shared" si="246"/>
        <v>43245</v>
      </c>
      <c r="I584" s="11">
        <f t="shared" si="236"/>
        <v>43245</v>
      </c>
      <c r="J584" s="1">
        <f t="shared" si="247"/>
        <v>21</v>
      </c>
      <c r="K584" s="1">
        <f t="shared" si="248"/>
        <v>18</v>
      </c>
      <c r="L584" s="66">
        <f t="shared" si="237"/>
        <v>1.0018850500000001</v>
      </c>
      <c r="M584" s="70">
        <f t="shared" si="268"/>
        <v>1.00089962</v>
      </c>
      <c r="N584" s="70">
        <f t="shared" si="262"/>
        <v>1.044387355938267</v>
      </c>
      <c r="O584" s="66">
        <f t="shared" si="264"/>
        <v>1.0463560700000001</v>
      </c>
      <c r="P584" s="66">
        <f t="shared" si="238"/>
        <v>93322.393220290003</v>
      </c>
      <c r="Q584" s="74">
        <f t="shared" si="239"/>
        <v>0</v>
      </c>
      <c r="R584" s="75">
        <f t="shared" si="265"/>
        <v>0</v>
      </c>
      <c r="S584" s="66">
        <f t="shared" si="266"/>
        <v>0</v>
      </c>
      <c r="T584" s="10">
        <f t="shared" si="249"/>
        <v>0.06</v>
      </c>
      <c r="U584" s="74">
        <f t="shared" si="263"/>
        <v>18</v>
      </c>
      <c r="V584" s="74">
        <v>252</v>
      </c>
      <c r="W584" s="70">
        <f t="shared" si="240"/>
        <v>1.004170738</v>
      </c>
      <c r="X584" s="66">
        <f t="shared" si="241"/>
        <v>389.22325165000001</v>
      </c>
      <c r="Y584" s="66">
        <v>0</v>
      </c>
      <c r="Z584" s="67">
        <f t="shared" si="242"/>
        <v>0</v>
      </c>
      <c r="AA584" s="68" t="str">
        <f t="shared" si="250"/>
        <v>A+INCORP J=</v>
      </c>
      <c r="AB584" s="11">
        <f t="shared" si="251"/>
        <v>43245</v>
      </c>
      <c r="AC584" s="227">
        <f t="shared" si="253"/>
        <v>3113.21</v>
      </c>
      <c r="AD584" s="227">
        <f t="shared" si="256"/>
        <v>62.264200000000002</v>
      </c>
      <c r="AE584" s="227">
        <f t="shared" si="269"/>
        <v>59.15099</v>
      </c>
      <c r="AF584" s="228">
        <f t="shared" si="257"/>
        <v>1.0027863661789813</v>
      </c>
      <c r="AG584" s="230">
        <f t="shared" si="258"/>
        <v>39</v>
      </c>
      <c r="AH584" s="231">
        <f t="shared" si="270"/>
        <v>1.00905859</v>
      </c>
      <c r="AI584" s="227">
        <f t="shared" si="271"/>
        <v>3150.16441515</v>
      </c>
      <c r="AJ584" s="227">
        <f t="shared" si="254"/>
        <v>3271.5796051500001</v>
      </c>
      <c r="AK584" s="227">
        <f t="shared" si="272"/>
        <v>3113.21</v>
      </c>
      <c r="AL584" s="227">
        <f t="shared" si="278"/>
        <v>62.264200000000002</v>
      </c>
      <c r="AM584" s="227">
        <f t="shared" si="273"/>
        <v>28.018890000000003</v>
      </c>
      <c r="AN584" s="228">
        <f t="shared" si="274"/>
        <v>1.0018850477267844</v>
      </c>
      <c r="AO584" s="230">
        <f t="shared" si="275"/>
        <v>18</v>
      </c>
      <c r="AP584" s="231">
        <f t="shared" si="279"/>
        <v>1.004170738</v>
      </c>
      <c r="AQ584" s="227">
        <f t="shared" si="280"/>
        <v>3132.0874088599999</v>
      </c>
      <c r="AR584" s="227">
        <f t="shared" si="276"/>
        <v>3222.3704988599998</v>
      </c>
      <c r="AS584" s="3"/>
      <c r="AT584" s="235">
        <v>0.02</v>
      </c>
      <c r="AU584" s="235">
        <v>0.01</v>
      </c>
      <c r="AX584" s="232" t="s">
        <v>153</v>
      </c>
      <c r="AZ584" s="237" t="s">
        <v>156</v>
      </c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5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5"/>
      <c r="HA584" s="5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40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7"/>
      <c r="JP584" s="1"/>
      <c r="JQ584" s="1"/>
      <c r="JR584" s="1"/>
      <c r="JS584" s="1"/>
      <c r="JT584" s="1"/>
      <c r="JU584" s="1"/>
      <c r="JV584" s="1"/>
      <c r="JW584" s="1"/>
      <c r="JX584" s="1"/>
      <c r="JY584" s="3"/>
      <c r="JZ584" s="1"/>
      <c r="KA584" s="1"/>
      <c r="KB584" s="1"/>
      <c r="KC584" s="1"/>
      <c r="KD584" s="1"/>
      <c r="KE584" s="1"/>
    </row>
    <row r="585" spans="1:291" x14ac:dyDescent="0.2">
      <c r="A585" s="196">
        <f t="shared" si="243"/>
        <v>43243</v>
      </c>
      <c r="B585" s="236">
        <f t="shared" si="277"/>
        <v>100241.23097634333</v>
      </c>
      <c r="C585" s="66">
        <f t="shared" si="267"/>
        <v>93146.806832079994</v>
      </c>
      <c r="D585" s="77">
        <f t="shared" si="244"/>
        <v>4950.95</v>
      </c>
      <c r="E585" s="67">
        <f>VLOOKUP(A584,[1]Plan1!$DQ$117:$DS$314,3)</f>
        <v>4961.84</v>
      </c>
      <c r="F585" s="11">
        <f t="shared" si="245"/>
        <v>43216</v>
      </c>
      <c r="G585" s="73">
        <f t="shared" si="235"/>
        <v>2.1995778587948767E-3</v>
      </c>
      <c r="H585" s="11">
        <f t="shared" si="246"/>
        <v>43245</v>
      </c>
      <c r="I585" s="11">
        <f t="shared" si="236"/>
        <v>43245</v>
      </c>
      <c r="J585" s="1">
        <f t="shared" si="247"/>
        <v>21</v>
      </c>
      <c r="K585" s="1">
        <f t="shared" si="248"/>
        <v>19</v>
      </c>
      <c r="L585" s="66">
        <f t="shared" si="237"/>
        <v>1.00198988</v>
      </c>
      <c r="M585" s="70">
        <f t="shared" si="268"/>
        <v>1.00089962</v>
      </c>
      <c r="N585" s="70">
        <f t="shared" si="262"/>
        <v>1.044387355938267</v>
      </c>
      <c r="O585" s="66">
        <f t="shared" si="264"/>
        <v>1.0464655599999999</v>
      </c>
      <c r="P585" s="66">
        <f t="shared" si="238"/>
        <v>93332.157800050001</v>
      </c>
      <c r="Q585" s="74">
        <f t="shared" si="239"/>
        <v>0</v>
      </c>
      <c r="R585" s="75">
        <f t="shared" si="265"/>
        <v>0</v>
      </c>
      <c r="S585" s="66">
        <f t="shared" si="266"/>
        <v>0</v>
      </c>
      <c r="T585" s="10">
        <f t="shared" si="249"/>
        <v>0.06</v>
      </c>
      <c r="U585" s="74">
        <f t="shared" si="263"/>
        <v>19</v>
      </c>
      <c r="V585" s="74">
        <v>252</v>
      </c>
      <c r="W585" s="70">
        <f t="shared" si="240"/>
        <v>1.004402955</v>
      </c>
      <c r="X585" s="66">
        <f t="shared" si="241"/>
        <v>410.93729084</v>
      </c>
      <c r="Y585" s="66">
        <v>0</v>
      </c>
      <c r="Z585" s="67">
        <f t="shared" si="242"/>
        <v>0</v>
      </c>
      <c r="AA585" s="68" t="str">
        <f t="shared" si="250"/>
        <v>A+INCORP J=</v>
      </c>
      <c r="AB585" s="11">
        <f t="shared" si="251"/>
        <v>43245</v>
      </c>
      <c r="AC585" s="227">
        <f t="shared" si="253"/>
        <v>3113.21</v>
      </c>
      <c r="AD585" s="227">
        <f t="shared" si="256"/>
        <v>62.264200000000002</v>
      </c>
      <c r="AE585" s="227">
        <f t="shared" si="269"/>
        <v>60.188726666666668</v>
      </c>
      <c r="AF585" s="228">
        <f t="shared" si="257"/>
        <v>1.0028912970742863</v>
      </c>
      <c r="AG585" s="230">
        <f t="shared" si="258"/>
        <v>40</v>
      </c>
      <c r="AH585" s="231">
        <f t="shared" si="270"/>
        <v>1.009291937</v>
      </c>
      <c r="AI585" s="227">
        <f t="shared" si="271"/>
        <v>3151.2226048699999</v>
      </c>
      <c r="AJ585" s="227">
        <f t="shared" si="254"/>
        <v>3273.6755315366668</v>
      </c>
      <c r="AK585" s="227">
        <f t="shared" si="272"/>
        <v>3113.21</v>
      </c>
      <c r="AL585" s="227">
        <f t="shared" si="278"/>
        <v>62.264200000000002</v>
      </c>
      <c r="AM585" s="227">
        <f t="shared" si="273"/>
        <v>29.05662666666667</v>
      </c>
      <c r="AN585" s="228">
        <f t="shared" si="274"/>
        <v>1.0019898843087287</v>
      </c>
      <c r="AO585" s="230">
        <f t="shared" si="275"/>
        <v>19</v>
      </c>
      <c r="AP585" s="231">
        <f t="shared" si="279"/>
        <v>1.004402955</v>
      </c>
      <c r="AQ585" s="227">
        <f t="shared" si="280"/>
        <v>3133.1395272499999</v>
      </c>
      <c r="AR585" s="227">
        <f t="shared" si="276"/>
        <v>3224.4603539166665</v>
      </c>
      <c r="AS585" s="224">
        <v>43245</v>
      </c>
      <c r="AT585" s="224">
        <v>43245</v>
      </c>
      <c r="AU585" s="224">
        <v>43245</v>
      </c>
      <c r="AV585" s="234">
        <f>$O587</f>
        <v>1.0466845499999999</v>
      </c>
      <c r="AW585" s="224">
        <v>43245</v>
      </c>
      <c r="AX585" s="224">
        <v>43245</v>
      </c>
      <c r="AY585" s="224">
        <v>43245</v>
      </c>
      <c r="AZ585" s="224">
        <v>43245</v>
      </c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5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5"/>
      <c r="HA585" s="5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40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7"/>
      <c r="JP585" s="1"/>
      <c r="JQ585" s="1"/>
      <c r="JR585" s="1"/>
      <c r="JS585" s="1"/>
      <c r="JT585" s="1"/>
      <c r="JU585" s="1"/>
      <c r="JV585" s="1"/>
      <c r="JW585" s="1"/>
      <c r="JX585" s="1"/>
      <c r="JY585" s="3"/>
      <c r="JZ585" s="1"/>
      <c r="KA585" s="1"/>
      <c r="KB585" s="1"/>
      <c r="KC585" s="1"/>
      <c r="KD585" s="1"/>
      <c r="KE585" s="1"/>
    </row>
    <row r="586" spans="1:291" x14ac:dyDescent="0.2">
      <c r="A586" s="196">
        <f t="shared" si="243"/>
        <v>43244</v>
      </c>
      <c r="B586" s="236">
        <f t="shared" si="277"/>
        <v>100276.90653223667</v>
      </c>
      <c r="C586" s="66">
        <f t="shared" si="267"/>
        <v>93146.806832079994</v>
      </c>
      <c r="D586" s="77">
        <f t="shared" si="244"/>
        <v>4950.95</v>
      </c>
      <c r="E586" s="67">
        <f>VLOOKUP(A585,[1]Plan1!$DQ$117:$DS$314,3)</f>
        <v>4961.84</v>
      </c>
      <c r="F586" s="11">
        <f t="shared" si="245"/>
        <v>43216</v>
      </c>
      <c r="G586" s="73">
        <f t="shared" ref="G586:G649" si="281">(E586/D586)-1</f>
        <v>2.1995778587948767E-3</v>
      </c>
      <c r="H586" s="11">
        <f t="shared" si="246"/>
        <v>43245</v>
      </c>
      <c r="I586" s="11">
        <f t="shared" ref="I586:I649" si="282">IF(A586&gt;I585,H586,I585)</f>
        <v>43245</v>
      </c>
      <c r="J586" s="1">
        <f t="shared" si="247"/>
        <v>21</v>
      </c>
      <c r="K586" s="1">
        <f t="shared" si="248"/>
        <v>20</v>
      </c>
      <c r="L586" s="66">
        <f t="shared" ref="L586:L649" si="283">TRUNC((E586/D586)^TRUNC((K586/J586),9),8)</f>
        <v>1.0020947200000001</v>
      </c>
      <c r="M586" s="70">
        <f t="shared" si="268"/>
        <v>1.00089962</v>
      </c>
      <c r="N586" s="70">
        <f t="shared" si="262"/>
        <v>1.044387355938267</v>
      </c>
      <c r="O586" s="66">
        <f t="shared" si="264"/>
        <v>1.04657505</v>
      </c>
      <c r="P586" s="66">
        <f t="shared" ref="P586:P649" si="284">TRUNC(C586*L586,8)</f>
        <v>93341.923311279999</v>
      </c>
      <c r="Q586" s="74">
        <f t="shared" ref="Q586:Q649" si="285">IF(VLOOKUP(A586,AE$10:AM$114,9)=VLOOKUP(A585,AE$10:AM$114,9),0,VLOOKUP(A586,AE$10:AM$114,9))</f>
        <v>0</v>
      </c>
      <c r="R586" s="75">
        <f t="shared" si="265"/>
        <v>0</v>
      </c>
      <c r="S586" s="66">
        <f t="shared" si="266"/>
        <v>0</v>
      </c>
      <c r="T586" s="10">
        <f t="shared" si="249"/>
        <v>0.06</v>
      </c>
      <c r="U586" s="74">
        <f t="shared" si="263"/>
        <v>20</v>
      </c>
      <c r="V586" s="74">
        <v>252</v>
      </c>
      <c r="W586" s="70">
        <f t="shared" ref="W586:W649" si="286">ROUND((1+T586)^TRUNC((U586/V586),9),9)</f>
        <v>1.004635226</v>
      </c>
      <c r="X586" s="66">
        <f t="shared" ref="X586:X649" si="287">TRUNC((P586*(W586-1)),8)</f>
        <v>432.66090981999997</v>
      </c>
      <c r="Y586" s="66">
        <v>0</v>
      </c>
      <c r="Z586" s="67">
        <f t="shared" ref="Z586:Z649" si="288">IF(S586&gt;0,S586+X586,0)</f>
        <v>0</v>
      </c>
      <c r="AA586" s="68" t="str">
        <f t="shared" si="250"/>
        <v>A+INCORP J=</v>
      </c>
      <c r="AB586" s="11">
        <f t="shared" si="251"/>
        <v>43245</v>
      </c>
      <c r="AC586" s="227">
        <f t="shared" si="253"/>
        <v>3113.21</v>
      </c>
      <c r="AD586" s="227">
        <f t="shared" si="256"/>
        <v>62.264200000000002</v>
      </c>
      <c r="AE586" s="227">
        <f t="shared" si="269"/>
        <v>61.226463333333328</v>
      </c>
      <c r="AF586" s="228">
        <f t="shared" si="257"/>
        <v>1.0029962279695912</v>
      </c>
      <c r="AG586" s="230">
        <f t="shared" si="258"/>
        <v>41</v>
      </c>
      <c r="AH586" s="231">
        <f t="shared" si="270"/>
        <v>1.0095253390000001</v>
      </c>
      <c r="AI586" s="227">
        <f t="shared" si="271"/>
        <v>3152.2811187900002</v>
      </c>
      <c r="AJ586" s="227">
        <f t="shared" si="254"/>
        <v>3275.7717821233337</v>
      </c>
      <c r="AK586" s="227">
        <f t="shared" si="272"/>
        <v>3113.21</v>
      </c>
      <c r="AL586" s="227">
        <f t="shared" si="278"/>
        <v>62.264200000000002</v>
      </c>
      <c r="AM586" s="227">
        <f t="shared" si="273"/>
        <v>30.094363333333334</v>
      </c>
      <c r="AN586" s="228">
        <f t="shared" si="274"/>
        <v>1.0020947208906732</v>
      </c>
      <c r="AO586" s="230">
        <f t="shared" si="275"/>
        <v>20</v>
      </c>
      <c r="AP586" s="231">
        <f t="shared" si="279"/>
        <v>1.004635226</v>
      </c>
      <c r="AQ586" s="227">
        <f t="shared" si="280"/>
        <v>3134.1919656800001</v>
      </c>
      <c r="AR586" s="227">
        <f t="shared" si="276"/>
        <v>3226.5505290133333</v>
      </c>
      <c r="AS586" s="225" t="s">
        <v>146</v>
      </c>
      <c r="AT586" s="225" t="s">
        <v>147</v>
      </c>
      <c r="AU586" s="226" t="s">
        <v>148</v>
      </c>
      <c r="AV586" s="225" t="s">
        <v>149</v>
      </c>
      <c r="AW586" s="225" t="s">
        <v>27</v>
      </c>
      <c r="AX586" s="225" t="s">
        <v>150</v>
      </c>
      <c r="AY586" s="225" t="s">
        <v>151</v>
      </c>
      <c r="AZ586" s="229" t="s">
        <v>152</v>
      </c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5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5"/>
      <c r="HA586" s="5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40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7"/>
      <c r="JP586" s="1"/>
      <c r="JQ586" s="1"/>
      <c r="JR586" s="1"/>
      <c r="JS586" s="1"/>
      <c r="JT586" s="1"/>
      <c r="JU586" s="1"/>
      <c r="JV586" s="1"/>
      <c r="JW586" s="1"/>
      <c r="JX586" s="1"/>
      <c r="JY586" s="3"/>
      <c r="JZ586" s="1"/>
      <c r="KA586" s="1"/>
      <c r="KB586" s="1"/>
      <c r="KC586" s="1"/>
      <c r="KD586" s="1"/>
      <c r="KE586" s="1"/>
    </row>
    <row r="587" spans="1:291" x14ac:dyDescent="0.2">
      <c r="A587" s="196">
        <f t="shared" ref="A587:A650" si="289">(A586+1)</f>
        <v>43245</v>
      </c>
      <c r="B587" s="236">
        <f t="shared" si="277"/>
        <v>100312.59329978999</v>
      </c>
      <c r="C587" s="66">
        <f t="shared" si="267"/>
        <v>93146.806832079994</v>
      </c>
      <c r="D587" s="77">
        <f t="shared" ref="D587:D650" si="290">IF(E587=E586,D586,E586)</f>
        <v>4950.95</v>
      </c>
      <c r="E587" s="67">
        <f>VLOOKUP(A586,[1]Plan1!$DQ$117:$DS$314,3)</f>
        <v>4961.84</v>
      </c>
      <c r="F587" s="11">
        <f t="shared" ref="F587:F650" si="291">IF(D587=D586,F586,A587)</f>
        <v>43216</v>
      </c>
      <c r="G587" s="73">
        <f t="shared" si="281"/>
        <v>2.1995778587948767E-3</v>
      </c>
      <c r="H587" s="11">
        <f t="shared" ref="H587:H650" si="292">IF(DAY(A587)=25,VLOOKUP(A587,AJ$118:AP$450,4),H586)</f>
        <v>43276</v>
      </c>
      <c r="I587" s="11">
        <f t="shared" si="282"/>
        <v>43245</v>
      </c>
      <c r="J587" s="1">
        <f t="shared" ref="J587:J650" si="293">IF(I587=I586,J586,NETWORKDAYS(I586,I587,$AE$118:$AE$502)-1)</f>
        <v>21</v>
      </c>
      <c r="K587" s="1">
        <f t="shared" ref="K587:K650" si="294">(J587-(NETWORKDAYS(A587,I587,AE$118:AE$502)-1))</f>
        <v>21</v>
      </c>
      <c r="L587" s="66">
        <f t="shared" si="283"/>
        <v>1.0021995699999999</v>
      </c>
      <c r="M587" s="70">
        <f t="shared" si="268"/>
        <v>1.00089962</v>
      </c>
      <c r="N587" s="70">
        <f t="shared" si="262"/>
        <v>1.044387355938267</v>
      </c>
      <c r="O587" s="66">
        <f t="shared" si="264"/>
        <v>1.0466845499999999</v>
      </c>
      <c r="P587" s="66">
        <f t="shared" si="284"/>
        <v>93351.689753979997</v>
      </c>
      <c r="Q587" s="74">
        <f t="shared" si="285"/>
        <v>19</v>
      </c>
      <c r="R587" s="75">
        <f t="shared" si="265"/>
        <v>3.3422616468349001E-2</v>
      </c>
      <c r="S587" s="66">
        <f t="shared" si="266"/>
        <v>3113.21</v>
      </c>
      <c r="T587" s="10">
        <f t="shared" ref="T587:T650" si="295">IF(Q586&gt;0,VLOOKUP(A586,$AE$11:$AH$20,4),T586)</f>
        <v>0.06</v>
      </c>
      <c r="U587" s="74">
        <f t="shared" si="263"/>
        <v>21</v>
      </c>
      <c r="V587" s="74">
        <v>252</v>
      </c>
      <c r="W587" s="70">
        <f t="shared" si="286"/>
        <v>1.004867551</v>
      </c>
      <c r="X587" s="66">
        <f t="shared" si="287"/>
        <v>454.39411080999997</v>
      </c>
      <c r="Y587" s="66">
        <v>0</v>
      </c>
      <c r="Z587" s="67">
        <f t="shared" si="288"/>
        <v>3567.6041108099998</v>
      </c>
      <c r="AA587" s="68" t="str">
        <f t="shared" ref="AA587:AA650" si="296">IF($Q586&gt;0,VLOOKUP($A586,$AE$10:$AO$114,($AN$7)+1),AA586)</f>
        <v>A+INCORP J=</v>
      </c>
      <c r="AB587" s="11">
        <f t="shared" ref="AB587:AB650" si="297">IF($Q586&gt;0,VLOOKUP($A586,$AE$10:$AO$114,($AO$7)+1),AB586)</f>
        <v>43245</v>
      </c>
      <c r="AC587" s="227">
        <f t="shared" si="253"/>
        <v>3113.21</v>
      </c>
      <c r="AD587" s="227">
        <f t="shared" si="256"/>
        <v>62.264200000000002</v>
      </c>
      <c r="AE587" s="227">
        <f t="shared" ref="AE587:AE617" si="298">((A587-AE$525)/30)*0.01*AC587</f>
        <v>62.264200000000002</v>
      </c>
      <c r="AF587" s="228">
        <f t="shared" si="257"/>
        <v>1.0031011684485016</v>
      </c>
      <c r="AG587" s="230">
        <f t="shared" si="258"/>
        <v>42</v>
      </c>
      <c r="AH587" s="231">
        <f t="shared" ref="AH587:AH617" si="299">ROUND((1+0.06)^TRUNC((AG587/252),9),9)</f>
        <v>1.0097587939999999</v>
      </c>
      <c r="AI587" s="227">
        <f t="shared" ref="AI587:AI617" si="300">TRUNC(AC587*(AF587*AH587),8)</f>
        <v>3153.3399808300001</v>
      </c>
      <c r="AJ587" s="227">
        <f t="shared" si="254"/>
        <v>3277.8683808300002</v>
      </c>
      <c r="AK587" s="227">
        <f t="shared" si="272"/>
        <v>3113.21</v>
      </c>
      <c r="AL587" s="227">
        <f t="shared" si="278"/>
        <v>62.264200000000002</v>
      </c>
      <c r="AM587" s="227">
        <f t="shared" ref="AM587:AM617" si="301">((A587-AM$555)/30)*0.01*AK587</f>
        <v>31.132100000000001</v>
      </c>
      <c r="AN587" s="228">
        <f t="shared" si="274"/>
        <v>1.0021995670476092</v>
      </c>
      <c r="AO587" s="230">
        <f t="shared" si="275"/>
        <v>21</v>
      </c>
      <c r="AP587" s="231">
        <f t="shared" ref="AP587:AP617" si="302">ROUND((1+0.06)^TRUNC((AO587/252),9),9)</f>
        <v>1.004867551</v>
      </c>
      <c r="AQ587" s="227">
        <f t="shared" ref="AQ587:AQ617" si="303">TRUNC(AK587*(AN587*AP587),8)</f>
        <v>3135.2447541699999</v>
      </c>
      <c r="AR587" s="227">
        <f t="shared" si="276"/>
        <v>3228.6410541699997</v>
      </c>
      <c r="AS587" s="227">
        <f>($S587)</f>
        <v>3113.21</v>
      </c>
      <c r="AT587" s="227">
        <v>0</v>
      </c>
      <c r="AU587" s="227">
        <f>(($A587-AU$585)/30)*0.01*AS587</f>
        <v>0</v>
      </c>
      <c r="AV587" s="228">
        <f>($O587/AV$585)</f>
        <v>1</v>
      </c>
      <c r="AW587" s="230">
        <f>NETWORKDAYS(AW$585,$A587,$AE$118:$AE$502)-1</f>
        <v>0</v>
      </c>
      <c r="AX587" s="231">
        <f>ROUND((1+0.06)^TRUNC((AW587/252),9),9)</f>
        <v>1</v>
      </c>
      <c r="AY587" s="227">
        <f>TRUNC(AS587*(AV587*AX587),8)</f>
        <v>3113.21</v>
      </c>
      <c r="AZ587" s="227">
        <f>IF($AZ$584="SIM",0,AT587+AU587+AY587)</f>
        <v>3113.21</v>
      </c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5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5"/>
      <c r="HA587" s="5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40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7"/>
      <c r="JP587" s="1"/>
      <c r="JQ587" s="1"/>
      <c r="JR587" s="1"/>
      <c r="JS587" s="1"/>
      <c r="JT587" s="1"/>
      <c r="JU587" s="1"/>
      <c r="JV587" s="1"/>
      <c r="JW587" s="1"/>
      <c r="JX587" s="1"/>
      <c r="JY587" s="3"/>
      <c r="JZ587" s="1"/>
      <c r="KA587" s="1"/>
      <c r="KB587" s="1"/>
      <c r="KC587" s="1"/>
      <c r="KD587" s="1"/>
      <c r="KE587" s="1"/>
    </row>
    <row r="588" spans="1:291" x14ac:dyDescent="0.2">
      <c r="A588" s="196">
        <f t="shared" si="289"/>
        <v>43246</v>
      </c>
      <c r="B588" s="236">
        <f>(P588+X588+AJ588+AR588+AZ588)</f>
        <v>100418.93079468001</v>
      </c>
      <c r="C588" s="66">
        <f t="shared" si="267"/>
        <v>90692.873864790003</v>
      </c>
      <c r="D588" s="77">
        <f t="shared" si="290"/>
        <v>4961.84</v>
      </c>
      <c r="E588" s="67">
        <f>VLOOKUP(A587,[1]Plan1!$DQ$117:$DS$314,3)</f>
        <v>4981.6899999999996</v>
      </c>
      <c r="F588" s="11">
        <f t="shared" si="291"/>
        <v>43246</v>
      </c>
      <c r="G588" s="73">
        <f t="shared" si="281"/>
        <v>4.0005320606870676E-3</v>
      </c>
      <c r="H588" s="11">
        <f t="shared" si="292"/>
        <v>43276</v>
      </c>
      <c r="I588" s="11">
        <f t="shared" si="282"/>
        <v>43276</v>
      </c>
      <c r="J588" s="1">
        <f t="shared" si="293"/>
        <v>20</v>
      </c>
      <c r="K588" s="1">
        <f t="shared" si="294"/>
        <v>1</v>
      </c>
      <c r="L588" s="66">
        <f t="shared" si="283"/>
        <v>1.0001996399999999</v>
      </c>
      <c r="M588" s="70">
        <f t="shared" si="268"/>
        <v>1.0021995699999999</v>
      </c>
      <c r="N588" s="70">
        <f t="shared" si="262"/>
        <v>1.0466845590347682</v>
      </c>
      <c r="O588" s="66">
        <f t="shared" si="264"/>
        <v>1.0468935100000001</v>
      </c>
      <c r="P588" s="66">
        <f t="shared" si="284"/>
        <v>90710.979790120007</v>
      </c>
      <c r="Q588" s="74">
        <f t="shared" si="285"/>
        <v>0</v>
      </c>
      <c r="R588" s="75">
        <f t="shared" si="265"/>
        <v>0</v>
      </c>
      <c r="S588" s="66">
        <f t="shared" si="266"/>
        <v>0</v>
      </c>
      <c r="T588" s="10">
        <f t="shared" si="295"/>
        <v>0.06</v>
      </c>
      <c r="U588" s="74">
        <f t="shared" si="263"/>
        <v>1</v>
      </c>
      <c r="V588" s="74">
        <v>252</v>
      </c>
      <c r="W588" s="70">
        <f t="shared" si="286"/>
        <v>1.0002312529999999</v>
      </c>
      <c r="X588" s="66">
        <f t="shared" si="287"/>
        <v>20.977186199999998</v>
      </c>
      <c r="Y588" s="66">
        <v>0</v>
      </c>
      <c r="Z588" s="67">
        <f t="shared" si="288"/>
        <v>0</v>
      </c>
      <c r="AA588" s="68" t="str">
        <f t="shared" si="296"/>
        <v>A+INCORP J=</v>
      </c>
      <c r="AB588" s="11">
        <f t="shared" si="297"/>
        <v>43276</v>
      </c>
      <c r="AC588" s="227">
        <f t="shared" si="253"/>
        <v>3113.21</v>
      </c>
      <c r="AD588" s="227">
        <f t="shared" si="256"/>
        <v>62.264200000000002</v>
      </c>
      <c r="AE588" s="227">
        <f t="shared" si="298"/>
        <v>63.301936666666663</v>
      </c>
      <c r="AF588" s="228">
        <f t="shared" si="257"/>
        <v>1.0033014274665211</v>
      </c>
      <c r="AG588" s="230">
        <f t="shared" si="258"/>
        <v>42</v>
      </c>
      <c r="AH588" s="231">
        <f t="shared" si="299"/>
        <v>1.0097587939999999</v>
      </c>
      <c r="AI588" s="227">
        <f t="shared" si="300"/>
        <v>3153.9695133099999</v>
      </c>
      <c r="AJ588" s="227">
        <f t="shared" si="254"/>
        <v>3279.5356499766667</v>
      </c>
      <c r="AK588" s="227">
        <f t="shared" si="272"/>
        <v>3113.21</v>
      </c>
      <c r="AL588" s="227">
        <f t="shared" si="278"/>
        <v>62.264200000000002</v>
      </c>
      <c r="AM588" s="227">
        <f t="shared" si="301"/>
        <v>32.169836666666676</v>
      </c>
      <c r="AN588" s="228">
        <f t="shared" si="274"/>
        <v>1.0023996460700142</v>
      </c>
      <c r="AO588" s="230">
        <f t="shared" si="275"/>
        <v>21</v>
      </c>
      <c r="AP588" s="231">
        <f t="shared" si="302"/>
        <v>1.004867551</v>
      </c>
      <c r="AQ588" s="227">
        <f t="shared" si="303"/>
        <v>3135.8706741199999</v>
      </c>
      <c r="AR588" s="227">
        <f t="shared" si="276"/>
        <v>3230.3047107866664</v>
      </c>
      <c r="AS588" s="227">
        <f t="shared" ref="AS588:AS651" si="304">AS587</f>
        <v>3113.21</v>
      </c>
      <c r="AT588" s="227">
        <f>0.02*AS588</f>
        <v>62.264200000000002</v>
      </c>
      <c r="AU588" s="227">
        <f t="shared" ref="AU588:AU651" si="305">(($A588-AU$585)/30)*0.01*AS588</f>
        <v>1.0377366666666668</v>
      </c>
      <c r="AV588" s="228">
        <f t="shared" ref="AV588:AV651" si="306">($O588/AV$585)</f>
        <v>1.0001996399010573</v>
      </c>
      <c r="AW588" s="230">
        <f t="shared" ref="AW588:AW651" si="307">NETWORKDAYS(AW$585,$A588,$AE$118:$AE$502)-1</f>
        <v>0</v>
      </c>
      <c r="AX588" s="231">
        <f>ROUND((1+0.06)^TRUNC((AW588/252),9),9)</f>
        <v>1</v>
      </c>
      <c r="AY588" s="227">
        <f>TRUNC(AS588*(AV588*AX588),8)</f>
        <v>3113.8315209299999</v>
      </c>
      <c r="AZ588" s="227">
        <f t="shared" ref="AZ588:AZ648" si="308">IF($AZ$584="SIM",0,AT588+AU588+AY588)</f>
        <v>3177.1334575966666</v>
      </c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5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5"/>
      <c r="HA588" s="5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40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7"/>
      <c r="JP588" s="1"/>
      <c r="JQ588" s="1"/>
      <c r="JR588" s="1"/>
      <c r="JS588" s="1"/>
      <c r="JT588" s="1"/>
      <c r="JU588" s="1"/>
      <c r="JV588" s="1"/>
      <c r="JW588" s="1"/>
      <c r="JX588" s="1"/>
      <c r="JY588" s="3"/>
      <c r="JZ588" s="1"/>
      <c r="KA588" s="1"/>
      <c r="KB588" s="1"/>
      <c r="KC588" s="1"/>
      <c r="KD588" s="1"/>
      <c r="KE588" s="1"/>
    </row>
    <row r="589" spans="1:291" x14ac:dyDescent="0.2">
      <c r="A589" s="196">
        <f t="shared" si="289"/>
        <v>43247</v>
      </c>
      <c r="B589" s="236">
        <f t="shared" ref="B589:B618" si="309">(P589+X589+AJ589+AR589+AZ589)</f>
        <v>100422.04400468001</v>
      </c>
      <c r="C589" s="66">
        <f t="shared" si="267"/>
        <v>90692.873864790003</v>
      </c>
      <c r="D589" s="77">
        <f t="shared" si="290"/>
        <v>4961.84</v>
      </c>
      <c r="E589" s="67">
        <f>VLOOKUP(A588,[1]Plan1!$DQ$117:$DS$314,3)</f>
        <v>4981.6899999999996</v>
      </c>
      <c r="F589" s="11">
        <f t="shared" si="291"/>
        <v>43246</v>
      </c>
      <c r="G589" s="73">
        <f t="shared" si="281"/>
        <v>4.0005320606870676E-3</v>
      </c>
      <c r="H589" s="11">
        <f t="shared" si="292"/>
        <v>43276</v>
      </c>
      <c r="I589" s="11">
        <f t="shared" si="282"/>
        <v>43276</v>
      </c>
      <c r="J589" s="1">
        <f t="shared" si="293"/>
        <v>20</v>
      </c>
      <c r="K589" s="1">
        <f t="shared" si="294"/>
        <v>1</v>
      </c>
      <c r="L589" s="66">
        <f t="shared" si="283"/>
        <v>1.0001996399999999</v>
      </c>
      <c r="M589" s="70">
        <f t="shared" si="268"/>
        <v>1.0021995699999999</v>
      </c>
      <c r="N589" s="70">
        <f t="shared" si="262"/>
        <v>1.0466845590347682</v>
      </c>
      <c r="O589" s="66">
        <f t="shared" si="264"/>
        <v>1.0468935100000001</v>
      </c>
      <c r="P589" s="66">
        <f t="shared" si="284"/>
        <v>90710.979790120007</v>
      </c>
      <c r="Q589" s="74">
        <f t="shared" si="285"/>
        <v>0</v>
      </c>
      <c r="R589" s="75">
        <f t="shared" si="265"/>
        <v>0</v>
      </c>
      <c r="S589" s="66">
        <f t="shared" si="266"/>
        <v>0</v>
      </c>
      <c r="T589" s="10">
        <f t="shared" si="295"/>
        <v>0.06</v>
      </c>
      <c r="U589" s="74">
        <f t="shared" si="263"/>
        <v>1</v>
      </c>
      <c r="V589" s="74">
        <v>252</v>
      </c>
      <c r="W589" s="70">
        <f t="shared" si="286"/>
        <v>1.0002312529999999</v>
      </c>
      <c r="X589" s="66">
        <f t="shared" si="287"/>
        <v>20.977186199999998</v>
      </c>
      <c r="Y589" s="66">
        <v>0</v>
      </c>
      <c r="Z589" s="67">
        <f t="shared" si="288"/>
        <v>0</v>
      </c>
      <c r="AA589" s="68" t="str">
        <f t="shared" si="296"/>
        <v>A+INCORP J=</v>
      </c>
      <c r="AB589" s="11">
        <f t="shared" si="297"/>
        <v>43276</v>
      </c>
      <c r="AC589" s="227">
        <f t="shared" si="253"/>
        <v>3113.21</v>
      </c>
      <c r="AD589" s="227">
        <f t="shared" si="256"/>
        <v>62.264200000000002</v>
      </c>
      <c r="AE589" s="227">
        <f t="shared" si="298"/>
        <v>64.339673333333351</v>
      </c>
      <c r="AF589" s="228">
        <f t="shared" si="257"/>
        <v>1.0033014274665211</v>
      </c>
      <c r="AG589" s="230">
        <f t="shared" si="258"/>
        <v>42</v>
      </c>
      <c r="AH589" s="231">
        <f t="shared" si="299"/>
        <v>1.0097587939999999</v>
      </c>
      <c r="AI589" s="227">
        <f t="shared" si="300"/>
        <v>3153.9695133099999</v>
      </c>
      <c r="AJ589" s="227">
        <f t="shared" si="254"/>
        <v>3280.5733866433334</v>
      </c>
      <c r="AK589" s="227">
        <f t="shared" si="272"/>
        <v>3113.21</v>
      </c>
      <c r="AL589" s="227">
        <f t="shared" si="278"/>
        <v>62.264200000000002</v>
      </c>
      <c r="AM589" s="227">
        <f t="shared" si="301"/>
        <v>33.207573333333336</v>
      </c>
      <c r="AN589" s="228">
        <f t="shared" si="274"/>
        <v>1.0023996460700142</v>
      </c>
      <c r="AO589" s="230">
        <f t="shared" si="275"/>
        <v>21</v>
      </c>
      <c r="AP589" s="231">
        <f t="shared" si="302"/>
        <v>1.004867551</v>
      </c>
      <c r="AQ589" s="227">
        <f t="shared" si="303"/>
        <v>3135.8706741199999</v>
      </c>
      <c r="AR589" s="227">
        <f t="shared" si="276"/>
        <v>3231.3424474533331</v>
      </c>
      <c r="AS589" s="227">
        <f t="shared" si="304"/>
        <v>3113.21</v>
      </c>
      <c r="AT589" s="227">
        <f t="shared" ref="AT589:AT648" si="310">0.02*AS589</f>
        <v>62.264200000000002</v>
      </c>
      <c r="AU589" s="227">
        <f t="shared" si="305"/>
        <v>2.0754733333333335</v>
      </c>
      <c r="AV589" s="228">
        <f t="shared" si="306"/>
        <v>1.0001996399010573</v>
      </c>
      <c r="AW589" s="230">
        <f t="shared" si="307"/>
        <v>0</v>
      </c>
      <c r="AX589" s="231">
        <f>ROUND((1+0.06)^TRUNC((AW589/252),9),9)</f>
        <v>1</v>
      </c>
      <c r="AY589" s="227">
        <f>TRUNC(AS589*(AV589*AX589),8)</f>
        <v>3113.8315209299999</v>
      </c>
      <c r="AZ589" s="227">
        <f t="shared" si="308"/>
        <v>3178.1711942633333</v>
      </c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5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5"/>
      <c r="HA589" s="5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40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7"/>
      <c r="JP589" s="1"/>
      <c r="JQ589" s="1"/>
      <c r="JR589" s="1"/>
      <c r="JS589" s="1"/>
      <c r="JT589" s="1"/>
      <c r="JU589" s="1"/>
      <c r="JV589" s="1"/>
      <c r="JW589" s="1"/>
      <c r="JX589" s="1"/>
      <c r="JY589" s="3"/>
      <c r="JZ589" s="1"/>
      <c r="KA589" s="1"/>
      <c r="KB589" s="1"/>
      <c r="KC589" s="1"/>
      <c r="KD589" s="1"/>
      <c r="KE589" s="1"/>
    </row>
    <row r="590" spans="1:291" x14ac:dyDescent="0.2">
      <c r="A590" s="196">
        <f t="shared" si="289"/>
        <v>43248</v>
      </c>
      <c r="B590" s="236">
        <f t="shared" si="309"/>
        <v>100427.33183765002</v>
      </c>
      <c r="C590" s="66">
        <f t="shared" si="267"/>
        <v>90692.873864790003</v>
      </c>
      <c r="D590" s="77">
        <f t="shared" si="290"/>
        <v>4961.84</v>
      </c>
      <c r="E590" s="67">
        <f>VLOOKUP(A589,[1]Plan1!$DQ$117:$DS$314,3)</f>
        <v>4981.6899999999996</v>
      </c>
      <c r="F590" s="11">
        <f t="shared" si="291"/>
        <v>43246</v>
      </c>
      <c r="G590" s="73">
        <f t="shared" si="281"/>
        <v>4.0005320606870676E-3</v>
      </c>
      <c r="H590" s="11">
        <f t="shared" si="292"/>
        <v>43276</v>
      </c>
      <c r="I590" s="11">
        <f t="shared" si="282"/>
        <v>43276</v>
      </c>
      <c r="J590" s="1">
        <f t="shared" si="293"/>
        <v>20</v>
      </c>
      <c r="K590" s="1">
        <f t="shared" si="294"/>
        <v>1</v>
      </c>
      <c r="L590" s="66">
        <f t="shared" si="283"/>
        <v>1.0001996399999999</v>
      </c>
      <c r="M590" s="70">
        <f t="shared" si="268"/>
        <v>1.0021995699999999</v>
      </c>
      <c r="N590" s="70">
        <f t="shared" si="262"/>
        <v>1.0466845590347682</v>
      </c>
      <c r="O590" s="66">
        <f t="shared" si="264"/>
        <v>1.0468935100000001</v>
      </c>
      <c r="P590" s="66">
        <f t="shared" si="284"/>
        <v>90710.979790120007</v>
      </c>
      <c r="Q590" s="74">
        <f t="shared" si="285"/>
        <v>0</v>
      </c>
      <c r="R590" s="75">
        <f t="shared" si="265"/>
        <v>0</v>
      </c>
      <c r="S590" s="66">
        <f t="shared" si="266"/>
        <v>0</v>
      </c>
      <c r="T590" s="10">
        <f t="shared" si="295"/>
        <v>0.06</v>
      </c>
      <c r="U590" s="74">
        <f t="shared" si="263"/>
        <v>1</v>
      </c>
      <c r="V590" s="74">
        <v>252</v>
      </c>
      <c r="W590" s="70">
        <f t="shared" si="286"/>
        <v>1.0002312529999999</v>
      </c>
      <c r="X590" s="66">
        <f t="shared" si="287"/>
        <v>20.977186199999998</v>
      </c>
      <c r="Y590" s="66">
        <v>0</v>
      </c>
      <c r="Z590" s="67">
        <f t="shared" si="288"/>
        <v>0</v>
      </c>
      <c r="AA590" s="68" t="str">
        <f t="shared" si="296"/>
        <v>A+INCORP J=</v>
      </c>
      <c r="AB590" s="11">
        <f t="shared" si="297"/>
        <v>43276</v>
      </c>
      <c r="AC590" s="227">
        <f t="shared" si="253"/>
        <v>3113.21</v>
      </c>
      <c r="AD590" s="227">
        <f t="shared" si="256"/>
        <v>62.264200000000002</v>
      </c>
      <c r="AE590" s="227">
        <f t="shared" si="298"/>
        <v>65.377410000000012</v>
      </c>
      <c r="AF590" s="228">
        <f t="shared" si="257"/>
        <v>1.0033014274665211</v>
      </c>
      <c r="AG590" s="230">
        <f t="shared" si="258"/>
        <v>43</v>
      </c>
      <c r="AH590" s="231">
        <f t="shared" si="299"/>
        <v>1.009992303</v>
      </c>
      <c r="AI590" s="227">
        <f t="shared" si="300"/>
        <v>3154.6988758799998</v>
      </c>
      <c r="AJ590" s="227">
        <f t="shared" si="254"/>
        <v>3282.34048588</v>
      </c>
      <c r="AK590" s="227">
        <f t="shared" si="272"/>
        <v>3113.21</v>
      </c>
      <c r="AL590" s="227">
        <f t="shared" si="278"/>
        <v>62.264200000000002</v>
      </c>
      <c r="AM590" s="227">
        <f t="shared" si="301"/>
        <v>34.245310000000003</v>
      </c>
      <c r="AN590" s="228">
        <f t="shared" si="274"/>
        <v>1.0023996460700142</v>
      </c>
      <c r="AO590" s="230">
        <f t="shared" si="275"/>
        <v>22</v>
      </c>
      <c r="AP590" s="231">
        <f t="shared" si="302"/>
        <v>1.005099929</v>
      </c>
      <c r="AQ590" s="227">
        <f t="shared" si="303"/>
        <v>3136.5958516400001</v>
      </c>
      <c r="AR590" s="227">
        <f t="shared" si="276"/>
        <v>3233.10536164</v>
      </c>
      <c r="AS590" s="227">
        <f t="shared" si="304"/>
        <v>3113.21</v>
      </c>
      <c r="AT590" s="227">
        <f t="shared" si="310"/>
        <v>62.264200000000002</v>
      </c>
      <c r="AU590" s="227">
        <f t="shared" si="305"/>
        <v>3.11321</v>
      </c>
      <c r="AV590" s="228">
        <f t="shared" si="306"/>
        <v>1.0001996399010573</v>
      </c>
      <c r="AW590" s="230">
        <f t="shared" si="307"/>
        <v>1</v>
      </c>
      <c r="AX590" s="231">
        <f t="shared" ref="AX590:AX616" si="311">ROUND((1+0.06)^TRUNC((AW590/252),9),9)</f>
        <v>1.0002312529999999</v>
      </c>
      <c r="AY590" s="227">
        <f t="shared" ref="AY590:AY616" si="312">TRUNC(AS590*(AV590*AX590),8)</f>
        <v>3114.55160381</v>
      </c>
      <c r="AZ590" s="227">
        <f t="shared" si="308"/>
        <v>3179.92901381</v>
      </c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5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5"/>
      <c r="HA590" s="5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40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7"/>
      <c r="JP590" s="1"/>
      <c r="JQ590" s="1"/>
      <c r="JR590" s="1"/>
      <c r="JS590" s="1"/>
      <c r="JT590" s="1"/>
      <c r="JU590" s="1"/>
      <c r="JV590" s="1"/>
      <c r="JW590" s="1"/>
      <c r="JX590" s="1"/>
      <c r="JY590" s="3"/>
      <c r="JZ590" s="1"/>
      <c r="KA590" s="1"/>
      <c r="KB590" s="1"/>
      <c r="KC590" s="1"/>
      <c r="KD590" s="1"/>
      <c r="KE590" s="1"/>
    </row>
    <row r="591" spans="1:291" x14ac:dyDescent="0.2">
      <c r="A591" s="196">
        <f t="shared" si="289"/>
        <v>43249</v>
      </c>
      <c r="B591" s="236">
        <f t="shared" si="309"/>
        <v>100473.59938778001</v>
      </c>
      <c r="C591" s="66">
        <f t="shared" si="267"/>
        <v>90692.873864790003</v>
      </c>
      <c r="D591" s="77">
        <f t="shared" si="290"/>
        <v>4961.84</v>
      </c>
      <c r="E591" s="67">
        <f>VLOOKUP(A590,[1]Plan1!$DQ$117:$DS$314,3)</f>
        <v>4981.6899999999996</v>
      </c>
      <c r="F591" s="11">
        <f t="shared" si="291"/>
        <v>43246</v>
      </c>
      <c r="G591" s="73">
        <f t="shared" si="281"/>
        <v>4.0005320606870676E-3</v>
      </c>
      <c r="H591" s="11">
        <f t="shared" si="292"/>
        <v>43276</v>
      </c>
      <c r="I591" s="11">
        <f t="shared" si="282"/>
        <v>43276</v>
      </c>
      <c r="J591" s="1">
        <f t="shared" si="293"/>
        <v>20</v>
      </c>
      <c r="K591" s="1">
        <f t="shared" si="294"/>
        <v>2</v>
      </c>
      <c r="L591" s="66">
        <f t="shared" si="283"/>
        <v>1.00039933</v>
      </c>
      <c r="M591" s="70">
        <f t="shared" si="268"/>
        <v>1.0021995699999999</v>
      </c>
      <c r="N591" s="70">
        <f t="shared" si="262"/>
        <v>1.0466845590347682</v>
      </c>
      <c r="O591" s="66">
        <f t="shared" si="264"/>
        <v>1.0471025300000001</v>
      </c>
      <c r="P591" s="66">
        <f t="shared" si="284"/>
        <v>90729.090250110006</v>
      </c>
      <c r="Q591" s="74">
        <f t="shared" si="285"/>
        <v>0</v>
      </c>
      <c r="R591" s="75">
        <f t="shared" si="265"/>
        <v>0</v>
      </c>
      <c r="S591" s="66">
        <f t="shared" si="266"/>
        <v>0</v>
      </c>
      <c r="T591" s="10">
        <f t="shared" si="295"/>
        <v>0.06</v>
      </c>
      <c r="U591" s="74">
        <f t="shared" si="263"/>
        <v>2</v>
      </c>
      <c r="V591" s="74">
        <v>252</v>
      </c>
      <c r="W591" s="70">
        <f t="shared" si="286"/>
        <v>1.000462559</v>
      </c>
      <c r="X591" s="66">
        <f t="shared" si="287"/>
        <v>41.967557249999999</v>
      </c>
      <c r="Y591" s="66">
        <v>0</v>
      </c>
      <c r="Z591" s="67">
        <f t="shared" si="288"/>
        <v>0</v>
      </c>
      <c r="AA591" s="68" t="str">
        <f t="shared" si="296"/>
        <v>A+INCORP J=</v>
      </c>
      <c r="AB591" s="11">
        <f t="shared" si="297"/>
        <v>43276</v>
      </c>
      <c r="AC591" s="227">
        <f t="shared" si="253"/>
        <v>3113.21</v>
      </c>
      <c r="AD591" s="227">
        <f t="shared" si="256"/>
        <v>62.264200000000002</v>
      </c>
      <c r="AE591" s="227">
        <f t="shared" si="298"/>
        <v>66.415146666666672</v>
      </c>
      <c r="AF591" s="228">
        <f t="shared" si="257"/>
        <v>1.0035017439861726</v>
      </c>
      <c r="AG591" s="230">
        <f t="shared" si="258"/>
        <v>44</v>
      </c>
      <c r="AH591" s="231">
        <f t="shared" si="299"/>
        <v>1.0102258669999999</v>
      </c>
      <c r="AI591" s="227">
        <f t="shared" si="300"/>
        <v>3156.0584147599998</v>
      </c>
      <c r="AJ591" s="227">
        <f t="shared" si="254"/>
        <v>3284.7377614266666</v>
      </c>
      <c r="AK591" s="227">
        <f t="shared" si="272"/>
        <v>3113.21</v>
      </c>
      <c r="AL591" s="227">
        <f t="shared" si="278"/>
        <v>62.264200000000002</v>
      </c>
      <c r="AM591" s="227">
        <f t="shared" si="301"/>
        <v>35.283046666666664</v>
      </c>
      <c r="AN591" s="228">
        <f t="shared" si="274"/>
        <v>1.002599782542368</v>
      </c>
      <c r="AO591" s="230">
        <f t="shared" si="275"/>
        <v>23</v>
      </c>
      <c r="AP591" s="231">
        <f t="shared" si="302"/>
        <v>1.005332361</v>
      </c>
      <c r="AQ591" s="227">
        <f t="shared" si="303"/>
        <v>3137.9475869600001</v>
      </c>
      <c r="AR591" s="227">
        <f t="shared" si="276"/>
        <v>3235.4948336266666</v>
      </c>
      <c r="AS591" s="227">
        <f t="shared" si="304"/>
        <v>3113.21</v>
      </c>
      <c r="AT591" s="227">
        <f t="shared" si="310"/>
        <v>62.264200000000002</v>
      </c>
      <c r="AU591" s="227">
        <f t="shared" si="305"/>
        <v>4.150946666666667</v>
      </c>
      <c r="AV591" s="228">
        <f t="shared" si="306"/>
        <v>1.0003993371259756</v>
      </c>
      <c r="AW591" s="230">
        <f t="shared" si="307"/>
        <v>2</v>
      </c>
      <c r="AX591" s="231">
        <f t="shared" si="311"/>
        <v>1.000462559</v>
      </c>
      <c r="AY591" s="227">
        <f t="shared" si="312"/>
        <v>3115.8938386999998</v>
      </c>
      <c r="AZ591" s="227">
        <f t="shared" si="308"/>
        <v>3182.3089853666665</v>
      </c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5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5"/>
      <c r="HA591" s="5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40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7"/>
      <c r="JP591" s="1"/>
      <c r="JQ591" s="1"/>
      <c r="JR591" s="1"/>
      <c r="JS591" s="1"/>
      <c r="JT591" s="1"/>
      <c r="JU591" s="1"/>
      <c r="JV591" s="1"/>
      <c r="JW591" s="1"/>
      <c r="JX591" s="1"/>
      <c r="JY591" s="3"/>
      <c r="JZ591" s="1"/>
      <c r="KA591" s="1"/>
      <c r="KB591" s="1"/>
      <c r="KC591" s="1"/>
      <c r="KD591" s="1"/>
      <c r="KE591" s="1"/>
    </row>
    <row r="592" spans="1:291" x14ac:dyDescent="0.2">
      <c r="A592" s="196">
        <f t="shared" si="289"/>
        <v>43250</v>
      </c>
      <c r="B592" s="236">
        <f t="shared" si="309"/>
        <v>100519.88539021998</v>
      </c>
      <c r="C592" s="66">
        <f t="shared" si="267"/>
        <v>90692.873864790003</v>
      </c>
      <c r="D592" s="77">
        <f t="shared" si="290"/>
        <v>4961.84</v>
      </c>
      <c r="E592" s="67">
        <f>VLOOKUP(A591,[1]Plan1!$DQ$117:$DS$314,3)</f>
        <v>4981.6899999999996</v>
      </c>
      <c r="F592" s="11">
        <f t="shared" si="291"/>
        <v>43246</v>
      </c>
      <c r="G592" s="73">
        <f t="shared" si="281"/>
        <v>4.0005320606870676E-3</v>
      </c>
      <c r="H592" s="11">
        <f t="shared" si="292"/>
        <v>43276</v>
      </c>
      <c r="I592" s="11">
        <f t="shared" si="282"/>
        <v>43276</v>
      </c>
      <c r="J592" s="1">
        <f t="shared" si="293"/>
        <v>20</v>
      </c>
      <c r="K592" s="1">
        <f t="shared" si="294"/>
        <v>3</v>
      </c>
      <c r="L592" s="66">
        <f t="shared" si="283"/>
        <v>1.0005990600000001</v>
      </c>
      <c r="M592" s="70">
        <f t="shared" si="268"/>
        <v>1.0021995699999999</v>
      </c>
      <c r="N592" s="70">
        <f t="shared" si="262"/>
        <v>1.0466845590347682</v>
      </c>
      <c r="O592" s="66">
        <f t="shared" si="264"/>
        <v>1.0473115799999999</v>
      </c>
      <c r="P592" s="66">
        <f t="shared" si="284"/>
        <v>90747.204337799994</v>
      </c>
      <c r="Q592" s="74">
        <f t="shared" si="285"/>
        <v>0</v>
      </c>
      <c r="R592" s="75">
        <f t="shared" si="265"/>
        <v>0</v>
      </c>
      <c r="S592" s="66">
        <f t="shared" si="266"/>
        <v>0</v>
      </c>
      <c r="T592" s="10">
        <f t="shared" si="295"/>
        <v>0.06</v>
      </c>
      <c r="U592" s="74">
        <f t="shared" si="263"/>
        <v>3</v>
      </c>
      <c r="V592" s="74">
        <v>252</v>
      </c>
      <c r="W592" s="70">
        <f t="shared" si="286"/>
        <v>1.0006939180000001</v>
      </c>
      <c r="X592" s="66">
        <f t="shared" si="287"/>
        <v>62.971118529999998</v>
      </c>
      <c r="Y592" s="66">
        <v>0</v>
      </c>
      <c r="Z592" s="67">
        <f t="shared" si="288"/>
        <v>0</v>
      </c>
      <c r="AA592" s="68" t="str">
        <f t="shared" si="296"/>
        <v>A+INCORP J=</v>
      </c>
      <c r="AB592" s="11">
        <f t="shared" si="297"/>
        <v>43276</v>
      </c>
      <c r="AC592" s="227">
        <f t="shared" ref="AC592:AC655" si="313">AC591</f>
        <v>3113.21</v>
      </c>
      <c r="AD592" s="227">
        <f t="shared" si="256"/>
        <v>62.264200000000002</v>
      </c>
      <c r="AE592" s="227">
        <f t="shared" si="298"/>
        <v>67.452883333333332</v>
      </c>
      <c r="AF592" s="228">
        <f t="shared" si="257"/>
        <v>1.0037020892566402</v>
      </c>
      <c r="AG592" s="230">
        <f t="shared" si="258"/>
        <v>45</v>
      </c>
      <c r="AH592" s="231">
        <f t="shared" si="299"/>
        <v>1.0104594840000001</v>
      </c>
      <c r="AI592" s="227">
        <f t="shared" si="300"/>
        <v>3157.41850101</v>
      </c>
      <c r="AJ592" s="227">
        <f t="shared" ref="AJ592:AJ648" si="314">IF($AJ$524="SIM",0,AD592+AE592+AI592)</f>
        <v>3287.1355843433334</v>
      </c>
      <c r="AK592" s="227">
        <f t="shared" si="272"/>
        <v>3113.21</v>
      </c>
      <c r="AL592" s="227">
        <f t="shared" si="278"/>
        <v>62.264200000000002</v>
      </c>
      <c r="AM592" s="227">
        <f t="shared" si="301"/>
        <v>36.320783333333338</v>
      </c>
      <c r="AN592" s="228">
        <f t="shared" si="274"/>
        <v>1.0027999477396963</v>
      </c>
      <c r="AO592" s="230">
        <f t="shared" si="275"/>
        <v>24</v>
      </c>
      <c r="AP592" s="231">
        <f t="shared" si="302"/>
        <v>1.005564846</v>
      </c>
      <c r="AQ592" s="227">
        <f t="shared" si="303"/>
        <v>3139.2998673000002</v>
      </c>
      <c r="AR592" s="227">
        <f t="shared" si="276"/>
        <v>3237.8848506333334</v>
      </c>
      <c r="AS592" s="227">
        <f t="shared" si="304"/>
        <v>3113.21</v>
      </c>
      <c r="AT592" s="227">
        <f t="shared" si="310"/>
        <v>62.264200000000002</v>
      </c>
      <c r="AU592" s="227">
        <f t="shared" si="305"/>
        <v>5.1886833333333326</v>
      </c>
      <c r="AV592" s="228">
        <f t="shared" si="306"/>
        <v>1.0005990630128245</v>
      </c>
      <c r="AW592" s="230">
        <f t="shared" si="307"/>
        <v>3</v>
      </c>
      <c r="AX592" s="231">
        <f t="shared" si="311"/>
        <v>1.0006939180000001</v>
      </c>
      <c r="AY592" s="227">
        <f t="shared" si="312"/>
        <v>3117.23661558</v>
      </c>
      <c r="AZ592" s="227">
        <f t="shared" si="308"/>
        <v>3184.6894989133334</v>
      </c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5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5"/>
      <c r="HA592" s="5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40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7"/>
      <c r="JP592" s="1"/>
      <c r="JQ592" s="1"/>
      <c r="JR592" s="1"/>
      <c r="JS592" s="1"/>
      <c r="JT592" s="1"/>
      <c r="JU592" s="1"/>
      <c r="JV592" s="1"/>
      <c r="JW592" s="1"/>
      <c r="JX592" s="1"/>
      <c r="JY592" s="3"/>
      <c r="JZ592" s="1"/>
      <c r="KA592" s="1"/>
      <c r="KB592" s="1"/>
      <c r="KC592" s="1"/>
      <c r="KD592" s="1"/>
      <c r="KE592" s="1"/>
    </row>
    <row r="593" spans="1:291" x14ac:dyDescent="0.2">
      <c r="A593" s="196">
        <f t="shared" si="289"/>
        <v>43251</v>
      </c>
      <c r="B593" s="236">
        <f t="shared" si="309"/>
        <v>100564.01169993001</v>
      </c>
      <c r="C593" s="66">
        <f t="shared" si="267"/>
        <v>90692.873864790003</v>
      </c>
      <c r="D593" s="77">
        <f t="shared" si="290"/>
        <v>4961.84</v>
      </c>
      <c r="E593" s="67">
        <f>VLOOKUP(A592,[1]Plan1!$DQ$117:$DS$314,3)</f>
        <v>4981.6899999999996</v>
      </c>
      <c r="F593" s="11">
        <f t="shared" si="291"/>
        <v>43246</v>
      </c>
      <c r="G593" s="73">
        <f t="shared" si="281"/>
        <v>4.0005320606870676E-3</v>
      </c>
      <c r="H593" s="11">
        <f t="shared" si="292"/>
        <v>43276</v>
      </c>
      <c r="I593" s="11">
        <f t="shared" si="282"/>
        <v>43276</v>
      </c>
      <c r="J593" s="1">
        <f t="shared" si="293"/>
        <v>20</v>
      </c>
      <c r="K593" s="1">
        <f t="shared" si="294"/>
        <v>4</v>
      </c>
      <c r="L593" s="66">
        <f t="shared" si="283"/>
        <v>1.00079882</v>
      </c>
      <c r="M593" s="70">
        <f t="shared" si="268"/>
        <v>1.0021995699999999</v>
      </c>
      <c r="N593" s="70">
        <f t="shared" si="262"/>
        <v>1.0466845590347682</v>
      </c>
      <c r="O593" s="66">
        <f t="shared" si="264"/>
        <v>1.0475206699999999</v>
      </c>
      <c r="P593" s="66">
        <f t="shared" si="284"/>
        <v>90765.321146290007</v>
      </c>
      <c r="Q593" s="74">
        <f t="shared" si="285"/>
        <v>0</v>
      </c>
      <c r="R593" s="75">
        <f t="shared" si="265"/>
        <v>0</v>
      </c>
      <c r="S593" s="66">
        <f t="shared" si="266"/>
        <v>0</v>
      </c>
      <c r="T593" s="10">
        <f t="shared" si="295"/>
        <v>0.06</v>
      </c>
      <c r="U593" s="74">
        <f t="shared" si="263"/>
        <v>4</v>
      </c>
      <c r="V593" s="74">
        <v>252</v>
      </c>
      <c r="W593" s="70">
        <f t="shared" si="286"/>
        <v>1.0009253309999999</v>
      </c>
      <c r="X593" s="66">
        <f t="shared" si="287"/>
        <v>83.987965380000006</v>
      </c>
      <c r="Y593" s="66">
        <v>0</v>
      </c>
      <c r="Z593" s="67">
        <f t="shared" si="288"/>
        <v>0</v>
      </c>
      <c r="AA593" s="68" t="str">
        <f t="shared" si="296"/>
        <v>A+INCORP J=</v>
      </c>
      <c r="AB593" s="11">
        <f t="shared" si="297"/>
        <v>43276</v>
      </c>
      <c r="AC593" s="227">
        <f t="shared" si="313"/>
        <v>3113.21</v>
      </c>
      <c r="AD593" s="227">
        <f t="shared" ref="AD593:AD648" si="315">0.02*AC593</f>
        <v>62.264200000000002</v>
      </c>
      <c r="AE593" s="227">
        <f t="shared" si="298"/>
        <v>68.490620000000007</v>
      </c>
      <c r="AF593" s="228">
        <f t="shared" ref="AF593:AF656" si="316">($O593/AF$525)</f>
        <v>1.0039024728615296</v>
      </c>
      <c r="AG593" s="230">
        <f t="shared" ref="AG593:AG656" si="317">NETWORKDAYS(AG$525,$A593,$AE$118:$AE$502)-1</f>
        <v>45</v>
      </c>
      <c r="AH593" s="231">
        <f t="shared" si="299"/>
        <v>1.0104594840000001</v>
      </c>
      <c r="AI593" s="227">
        <f t="shared" si="300"/>
        <v>3158.0488622600001</v>
      </c>
      <c r="AJ593" s="227">
        <f t="shared" si="314"/>
        <v>3288.8036822600002</v>
      </c>
      <c r="AK593" s="227">
        <f t="shared" si="272"/>
        <v>3113.21</v>
      </c>
      <c r="AL593" s="227">
        <f t="shared" si="278"/>
        <v>62.264200000000002</v>
      </c>
      <c r="AM593" s="227">
        <f t="shared" si="301"/>
        <v>37.358519999999999</v>
      </c>
      <c r="AN593" s="228">
        <f t="shared" si="274"/>
        <v>1.0030001512369906</v>
      </c>
      <c r="AO593" s="230">
        <f t="shared" si="275"/>
        <v>24</v>
      </c>
      <c r="AP593" s="231">
        <f t="shared" si="302"/>
        <v>1.005564846</v>
      </c>
      <c r="AQ593" s="227">
        <f t="shared" si="303"/>
        <v>3139.9266112700002</v>
      </c>
      <c r="AR593" s="227">
        <f t="shared" si="276"/>
        <v>3239.54933127</v>
      </c>
      <c r="AS593" s="227">
        <f t="shared" si="304"/>
        <v>3113.21</v>
      </c>
      <c r="AT593" s="227">
        <f t="shared" si="310"/>
        <v>62.264200000000002</v>
      </c>
      <c r="AU593" s="227">
        <f t="shared" si="305"/>
        <v>6.2264200000000001</v>
      </c>
      <c r="AV593" s="228">
        <f t="shared" si="306"/>
        <v>1.0007988271155812</v>
      </c>
      <c r="AW593" s="230">
        <f t="shared" si="307"/>
        <v>3</v>
      </c>
      <c r="AX593" s="231">
        <f t="shared" si="311"/>
        <v>1.0006939180000001</v>
      </c>
      <c r="AY593" s="227">
        <f t="shared" si="312"/>
        <v>3117.8589547299998</v>
      </c>
      <c r="AZ593" s="227">
        <f t="shared" si="308"/>
        <v>3186.3495747299999</v>
      </c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5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5"/>
      <c r="HA593" s="5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40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7"/>
      <c r="JP593" s="1"/>
      <c r="JQ593" s="1"/>
      <c r="JR593" s="1"/>
      <c r="JS593" s="1"/>
      <c r="JT593" s="1"/>
      <c r="JU593" s="1"/>
      <c r="JV593" s="1"/>
      <c r="JW593" s="1"/>
      <c r="JX593" s="1"/>
      <c r="JY593" s="3"/>
      <c r="JZ593" s="1"/>
      <c r="KA593" s="1"/>
      <c r="KB593" s="1"/>
      <c r="KC593" s="1"/>
      <c r="KD593" s="1"/>
      <c r="KE593" s="1"/>
    </row>
    <row r="594" spans="1:291" x14ac:dyDescent="0.2">
      <c r="A594" s="196">
        <f t="shared" si="289"/>
        <v>43252</v>
      </c>
      <c r="B594" s="236">
        <f t="shared" si="309"/>
        <v>100569.30234632001</v>
      </c>
      <c r="C594" s="66">
        <f t="shared" si="267"/>
        <v>90692.873864790003</v>
      </c>
      <c r="D594" s="77">
        <f t="shared" si="290"/>
        <v>4961.84</v>
      </c>
      <c r="E594" s="67">
        <f>VLOOKUP(A593,[1]Plan1!$DQ$117:$DS$314,3)</f>
        <v>4981.6899999999996</v>
      </c>
      <c r="F594" s="11">
        <f t="shared" si="291"/>
        <v>43246</v>
      </c>
      <c r="G594" s="73">
        <f t="shared" si="281"/>
        <v>4.0005320606870676E-3</v>
      </c>
      <c r="H594" s="11">
        <f t="shared" si="292"/>
        <v>43276</v>
      </c>
      <c r="I594" s="11">
        <f t="shared" si="282"/>
        <v>43276</v>
      </c>
      <c r="J594" s="1">
        <f t="shared" si="293"/>
        <v>20</v>
      </c>
      <c r="K594" s="1">
        <f t="shared" si="294"/>
        <v>4</v>
      </c>
      <c r="L594" s="66">
        <f t="shared" si="283"/>
        <v>1.00079882</v>
      </c>
      <c r="M594" s="70">
        <f t="shared" si="268"/>
        <v>1.0021995699999999</v>
      </c>
      <c r="N594" s="70">
        <f t="shared" si="262"/>
        <v>1.0466845590347682</v>
      </c>
      <c r="O594" s="66">
        <f t="shared" si="264"/>
        <v>1.0475206699999999</v>
      </c>
      <c r="P594" s="66">
        <f t="shared" si="284"/>
        <v>90765.321146290007</v>
      </c>
      <c r="Q594" s="74">
        <f t="shared" si="285"/>
        <v>0</v>
      </c>
      <c r="R594" s="75">
        <f t="shared" si="265"/>
        <v>0</v>
      </c>
      <c r="S594" s="66">
        <f t="shared" si="266"/>
        <v>0</v>
      </c>
      <c r="T594" s="10">
        <f t="shared" si="295"/>
        <v>0.06</v>
      </c>
      <c r="U594" s="74">
        <f t="shared" si="263"/>
        <v>4</v>
      </c>
      <c r="V594" s="74">
        <v>252</v>
      </c>
      <c r="W594" s="70">
        <f t="shared" si="286"/>
        <v>1.0009253309999999</v>
      </c>
      <c r="X594" s="66">
        <f t="shared" si="287"/>
        <v>83.987965380000006</v>
      </c>
      <c r="Y594" s="66">
        <v>0</v>
      </c>
      <c r="Z594" s="67">
        <f t="shared" si="288"/>
        <v>0</v>
      </c>
      <c r="AA594" s="68" t="str">
        <f t="shared" si="296"/>
        <v>A+INCORP J=</v>
      </c>
      <c r="AB594" s="11">
        <f t="shared" si="297"/>
        <v>43276</v>
      </c>
      <c r="AC594" s="227">
        <f t="shared" si="313"/>
        <v>3113.21</v>
      </c>
      <c r="AD594" s="227">
        <f t="shared" si="315"/>
        <v>62.264200000000002</v>
      </c>
      <c r="AE594" s="227">
        <f t="shared" si="298"/>
        <v>69.528356666666667</v>
      </c>
      <c r="AF594" s="228">
        <f t="shared" si="316"/>
        <v>1.0039024728615296</v>
      </c>
      <c r="AG594" s="230">
        <f t="shared" si="317"/>
        <v>46</v>
      </c>
      <c r="AH594" s="231">
        <f t="shared" si="299"/>
        <v>1.010693155</v>
      </c>
      <c r="AI594" s="227">
        <f t="shared" si="300"/>
        <v>3158.7791680800001</v>
      </c>
      <c r="AJ594" s="227">
        <f t="shared" si="314"/>
        <v>3290.5717247466669</v>
      </c>
      <c r="AK594" s="227">
        <f t="shared" si="272"/>
        <v>3113.21</v>
      </c>
      <c r="AL594" s="227">
        <f t="shared" si="278"/>
        <v>62.264200000000002</v>
      </c>
      <c r="AM594" s="227">
        <f t="shared" si="301"/>
        <v>38.396256666666673</v>
      </c>
      <c r="AN594" s="228">
        <f t="shared" si="274"/>
        <v>1.0030001512369906</v>
      </c>
      <c r="AO594" s="230">
        <f t="shared" si="275"/>
        <v>25</v>
      </c>
      <c r="AP594" s="231">
        <f t="shared" si="302"/>
        <v>1.005797386</v>
      </c>
      <c r="AQ594" s="227">
        <f t="shared" si="303"/>
        <v>3140.6527290700001</v>
      </c>
      <c r="AR594" s="227">
        <f t="shared" si="276"/>
        <v>3241.3131857366666</v>
      </c>
      <c r="AS594" s="227">
        <f t="shared" si="304"/>
        <v>3113.21</v>
      </c>
      <c r="AT594" s="227">
        <f t="shared" si="310"/>
        <v>62.264200000000002</v>
      </c>
      <c r="AU594" s="227">
        <f t="shared" si="305"/>
        <v>7.2641566666666675</v>
      </c>
      <c r="AV594" s="228">
        <f t="shared" si="306"/>
        <v>1.0007988271155812</v>
      </c>
      <c r="AW594" s="230">
        <f t="shared" si="307"/>
        <v>4</v>
      </c>
      <c r="AX594" s="231">
        <f t="shared" si="311"/>
        <v>1.0009253309999999</v>
      </c>
      <c r="AY594" s="227">
        <f t="shared" si="312"/>
        <v>3118.5799674999998</v>
      </c>
      <c r="AZ594" s="227">
        <f t="shared" si="308"/>
        <v>3188.1083241666665</v>
      </c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5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5"/>
      <c r="HA594" s="5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40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7"/>
      <c r="JP594" s="1"/>
      <c r="JQ594" s="1"/>
      <c r="JR594" s="1"/>
      <c r="JS594" s="1"/>
      <c r="JT594" s="1"/>
      <c r="JU594" s="1"/>
      <c r="JV594" s="1"/>
      <c r="JW594" s="1"/>
      <c r="JX594" s="1"/>
      <c r="JY594" s="3"/>
      <c r="JZ594" s="1"/>
      <c r="KA594" s="1"/>
      <c r="KB594" s="1"/>
      <c r="KC594" s="1"/>
      <c r="KD594" s="1"/>
      <c r="KE594" s="1"/>
    </row>
    <row r="595" spans="1:291" x14ac:dyDescent="0.2">
      <c r="A595" s="196">
        <f t="shared" si="289"/>
        <v>43253</v>
      </c>
      <c r="B595" s="236">
        <f t="shared" si="309"/>
        <v>100613.44727737998</v>
      </c>
      <c r="C595" s="66">
        <f t="shared" si="267"/>
        <v>90692.873864790003</v>
      </c>
      <c r="D595" s="77">
        <f t="shared" si="290"/>
        <v>4961.84</v>
      </c>
      <c r="E595" s="67">
        <f>VLOOKUP(A594,[1]Plan1!$DQ$117:$DS$314,3)</f>
        <v>4981.6899999999996</v>
      </c>
      <c r="F595" s="11">
        <f t="shared" si="291"/>
        <v>43246</v>
      </c>
      <c r="G595" s="73">
        <f t="shared" si="281"/>
        <v>4.0005320606870676E-3</v>
      </c>
      <c r="H595" s="11">
        <f t="shared" si="292"/>
        <v>43276</v>
      </c>
      <c r="I595" s="11">
        <f t="shared" si="282"/>
        <v>43276</v>
      </c>
      <c r="J595" s="1">
        <f t="shared" si="293"/>
        <v>20</v>
      </c>
      <c r="K595" s="1">
        <f t="shared" si="294"/>
        <v>5</v>
      </c>
      <c r="L595" s="66">
        <f t="shared" si="283"/>
        <v>1.00099863</v>
      </c>
      <c r="M595" s="70">
        <f t="shared" si="268"/>
        <v>1.0021995699999999</v>
      </c>
      <c r="N595" s="70">
        <f t="shared" si="262"/>
        <v>1.0466845590347682</v>
      </c>
      <c r="O595" s="66">
        <f t="shared" si="264"/>
        <v>1.0477297999999999</v>
      </c>
      <c r="P595" s="66">
        <f t="shared" si="284"/>
        <v>90783.442489409994</v>
      </c>
      <c r="Q595" s="74">
        <f t="shared" si="285"/>
        <v>0</v>
      </c>
      <c r="R595" s="75">
        <f t="shared" si="265"/>
        <v>0</v>
      </c>
      <c r="S595" s="66">
        <f t="shared" si="266"/>
        <v>0</v>
      </c>
      <c r="T595" s="10">
        <f t="shared" si="295"/>
        <v>0.06</v>
      </c>
      <c r="U595" s="74">
        <f t="shared" si="263"/>
        <v>5</v>
      </c>
      <c r="V595" s="74">
        <v>252</v>
      </c>
      <c r="W595" s="70">
        <f t="shared" si="286"/>
        <v>1.001156798</v>
      </c>
      <c r="X595" s="66">
        <f t="shared" si="287"/>
        <v>105.01810469999999</v>
      </c>
      <c r="Y595" s="66">
        <v>0</v>
      </c>
      <c r="Z595" s="67">
        <f t="shared" si="288"/>
        <v>0</v>
      </c>
      <c r="AA595" s="68" t="str">
        <f t="shared" si="296"/>
        <v>A+INCORP J=</v>
      </c>
      <c r="AB595" s="11">
        <f t="shared" si="297"/>
        <v>43276</v>
      </c>
      <c r="AC595" s="227">
        <f t="shared" si="313"/>
        <v>3113.21</v>
      </c>
      <c r="AD595" s="227">
        <f t="shared" si="315"/>
        <v>62.264200000000002</v>
      </c>
      <c r="AE595" s="227">
        <f t="shared" si="298"/>
        <v>70.566093333333328</v>
      </c>
      <c r="AF595" s="228">
        <f t="shared" si="316"/>
        <v>1.0041028948008404</v>
      </c>
      <c r="AG595" s="230">
        <f t="shared" si="317"/>
        <v>46</v>
      </c>
      <c r="AH595" s="231">
        <f t="shared" si="299"/>
        <v>1.010693155</v>
      </c>
      <c r="AI595" s="227">
        <f t="shared" si="300"/>
        <v>3159.4097957200001</v>
      </c>
      <c r="AJ595" s="227">
        <f t="shared" si="314"/>
        <v>3292.2400890533336</v>
      </c>
      <c r="AK595" s="227">
        <f t="shared" si="272"/>
        <v>3113.21</v>
      </c>
      <c r="AL595" s="227">
        <f t="shared" si="278"/>
        <v>62.264200000000002</v>
      </c>
      <c r="AM595" s="227">
        <f t="shared" si="301"/>
        <v>39.433993333333333</v>
      </c>
      <c r="AN595" s="228">
        <f t="shared" si="274"/>
        <v>1.003200393034251</v>
      </c>
      <c r="AO595" s="230">
        <f t="shared" si="275"/>
        <v>25</v>
      </c>
      <c r="AP595" s="231">
        <f t="shared" si="302"/>
        <v>1.005797386</v>
      </c>
      <c r="AQ595" s="227">
        <f t="shared" si="303"/>
        <v>3141.27973789</v>
      </c>
      <c r="AR595" s="227">
        <f t="shared" si="276"/>
        <v>3242.9779312233331</v>
      </c>
      <c r="AS595" s="227">
        <f t="shared" si="304"/>
        <v>3113.21</v>
      </c>
      <c r="AT595" s="227">
        <f t="shared" si="310"/>
        <v>62.264200000000002</v>
      </c>
      <c r="AU595" s="227">
        <f t="shared" si="305"/>
        <v>8.301893333333334</v>
      </c>
      <c r="AV595" s="228">
        <f t="shared" si="306"/>
        <v>1.0009986294342454</v>
      </c>
      <c r="AW595" s="230">
        <f t="shared" si="307"/>
        <v>4</v>
      </c>
      <c r="AX595" s="231">
        <f t="shared" si="311"/>
        <v>1.0009253309999999</v>
      </c>
      <c r="AY595" s="227">
        <f t="shared" si="312"/>
        <v>3119.2025696599999</v>
      </c>
      <c r="AZ595" s="227">
        <f t="shared" si="308"/>
        <v>3189.7686629933332</v>
      </c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5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5"/>
      <c r="HA595" s="5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40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7"/>
      <c r="JP595" s="1"/>
      <c r="JQ595" s="1"/>
      <c r="JR595" s="1"/>
      <c r="JS595" s="1"/>
      <c r="JT595" s="1"/>
      <c r="JU595" s="1"/>
      <c r="JV595" s="1"/>
      <c r="JW595" s="1"/>
      <c r="JX595" s="1"/>
      <c r="JY595" s="3"/>
      <c r="JZ595" s="1"/>
      <c r="KA595" s="1"/>
      <c r="KB595" s="1"/>
      <c r="KC595" s="1"/>
      <c r="KD595" s="1"/>
      <c r="KE595" s="1"/>
    </row>
    <row r="596" spans="1:291" x14ac:dyDescent="0.2">
      <c r="A596" s="196">
        <f t="shared" si="289"/>
        <v>43254</v>
      </c>
      <c r="B596" s="236">
        <f t="shared" si="309"/>
        <v>100616.56048737997</v>
      </c>
      <c r="C596" s="66">
        <f t="shared" si="267"/>
        <v>90692.873864790003</v>
      </c>
      <c r="D596" s="77">
        <f t="shared" si="290"/>
        <v>4961.84</v>
      </c>
      <c r="E596" s="67">
        <f>VLOOKUP(A595,[1]Plan1!$DQ$117:$DS$314,3)</f>
        <v>4981.6899999999996</v>
      </c>
      <c r="F596" s="11">
        <f t="shared" si="291"/>
        <v>43246</v>
      </c>
      <c r="G596" s="73">
        <f t="shared" si="281"/>
        <v>4.0005320606870676E-3</v>
      </c>
      <c r="H596" s="11">
        <f t="shared" si="292"/>
        <v>43276</v>
      </c>
      <c r="I596" s="11">
        <f t="shared" si="282"/>
        <v>43276</v>
      </c>
      <c r="J596" s="1">
        <f t="shared" si="293"/>
        <v>20</v>
      </c>
      <c r="K596" s="1">
        <f t="shared" si="294"/>
        <v>5</v>
      </c>
      <c r="L596" s="66">
        <f t="shared" si="283"/>
        <v>1.00099863</v>
      </c>
      <c r="M596" s="70">
        <f t="shared" si="268"/>
        <v>1.0021995699999999</v>
      </c>
      <c r="N596" s="70">
        <f t="shared" si="262"/>
        <v>1.0466845590347682</v>
      </c>
      <c r="O596" s="66">
        <f t="shared" si="264"/>
        <v>1.0477297999999999</v>
      </c>
      <c r="P596" s="66">
        <f t="shared" si="284"/>
        <v>90783.442489409994</v>
      </c>
      <c r="Q596" s="74">
        <f t="shared" si="285"/>
        <v>0</v>
      </c>
      <c r="R596" s="75">
        <f t="shared" si="265"/>
        <v>0</v>
      </c>
      <c r="S596" s="66">
        <f t="shared" si="266"/>
        <v>0</v>
      </c>
      <c r="T596" s="10">
        <f t="shared" si="295"/>
        <v>0.06</v>
      </c>
      <c r="U596" s="74">
        <f t="shared" si="263"/>
        <v>5</v>
      </c>
      <c r="V596" s="74">
        <v>252</v>
      </c>
      <c r="W596" s="70">
        <f t="shared" si="286"/>
        <v>1.001156798</v>
      </c>
      <c r="X596" s="66">
        <f t="shared" si="287"/>
        <v>105.01810469999999</v>
      </c>
      <c r="Y596" s="66">
        <v>0</v>
      </c>
      <c r="Z596" s="67">
        <f t="shared" si="288"/>
        <v>0</v>
      </c>
      <c r="AA596" s="68" t="str">
        <f t="shared" si="296"/>
        <v>A+INCORP J=</v>
      </c>
      <c r="AB596" s="11">
        <f t="shared" si="297"/>
        <v>43276</v>
      </c>
      <c r="AC596" s="227">
        <f t="shared" si="313"/>
        <v>3113.21</v>
      </c>
      <c r="AD596" s="227">
        <f t="shared" si="315"/>
        <v>62.264200000000002</v>
      </c>
      <c r="AE596" s="227">
        <f t="shared" si="298"/>
        <v>71.603830000000002</v>
      </c>
      <c r="AF596" s="228">
        <f t="shared" si="316"/>
        <v>1.0041028948008404</v>
      </c>
      <c r="AG596" s="230">
        <f t="shared" si="317"/>
        <v>46</v>
      </c>
      <c r="AH596" s="231">
        <f t="shared" si="299"/>
        <v>1.010693155</v>
      </c>
      <c r="AI596" s="227">
        <f t="shared" si="300"/>
        <v>3159.4097957200001</v>
      </c>
      <c r="AJ596" s="227">
        <f t="shared" si="314"/>
        <v>3293.2778257200002</v>
      </c>
      <c r="AK596" s="227">
        <f t="shared" si="272"/>
        <v>3113.21</v>
      </c>
      <c r="AL596" s="227">
        <f t="shared" si="278"/>
        <v>62.264200000000002</v>
      </c>
      <c r="AM596" s="227">
        <f t="shared" si="301"/>
        <v>40.471730000000001</v>
      </c>
      <c r="AN596" s="228">
        <f t="shared" si="274"/>
        <v>1.003200393034251</v>
      </c>
      <c r="AO596" s="230">
        <f t="shared" si="275"/>
        <v>25</v>
      </c>
      <c r="AP596" s="231">
        <f t="shared" si="302"/>
        <v>1.005797386</v>
      </c>
      <c r="AQ596" s="227">
        <f t="shared" si="303"/>
        <v>3141.27973789</v>
      </c>
      <c r="AR596" s="227">
        <f t="shared" si="276"/>
        <v>3244.0156678899998</v>
      </c>
      <c r="AS596" s="227">
        <f t="shared" si="304"/>
        <v>3113.21</v>
      </c>
      <c r="AT596" s="227">
        <f t="shared" si="310"/>
        <v>62.264200000000002</v>
      </c>
      <c r="AU596" s="227">
        <f t="shared" si="305"/>
        <v>9.3396299999999997</v>
      </c>
      <c r="AV596" s="228">
        <f t="shared" si="306"/>
        <v>1.0009986294342454</v>
      </c>
      <c r="AW596" s="230">
        <f t="shared" si="307"/>
        <v>4</v>
      </c>
      <c r="AX596" s="231">
        <f t="shared" si="311"/>
        <v>1.0009253309999999</v>
      </c>
      <c r="AY596" s="227">
        <f t="shared" si="312"/>
        <v>3119.2025696599999</v>
      </c>
      <c r="AZ596" s="227">
        <f t="shared" si="308"/>
        <v>3190.8063996599999</v>
      </c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5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5"/>
      <c r="HA596" s="5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40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7"/>
      <c r="JP596" s="1"/>
      <c r="JQ596" s="1"/>
      <c r="JR596" s="1"/>
      <c r="JS596" s="1"/>
      <c r="JT596" s="1"/>
      <c r="JU596" s="1"/>
      <c r="JV596" s="1"/>
      <c r="JW596" s="1"/>
      <c r="JX596" s="1"/>
      <c r="JY596" s="3"/>
      <c r="JZ596" s="1"/>
      <c r="KA596" s="1"/>
      <c r="KB596" s="1"/>
      <c r="KC596" s="1"/>
      <c r="KD596" s="1"/>
      <c r="KE596" s="1"/>
    </row>
    <row r="597" spans="1:291" x14ac:dyDescent="0.2">
      <c r="A597" s="196">
        <f t="shared" si="289"/>
        <v>43255</v>
      </c>
      <c r="B597" s="236">
        <f t="shared" si="309"/>
        <v>100621.85207420998</v>
      </c>
      <c r="C597" s="66">
        <f t="shared" si="267"/>
        <v>90692.873864790003</v>
      </c>
      <c r="D597" s="77">
        <f t="shared" si="290"/>
        <v>4961.84</v>
      </c>
      <c r="E597" s="67">
        <f>VLOOKUP(A596,[1]Plan1!$DQ$117:$DS$314,3)</f>
        <v>4981.6899999999996</v>
      </c>
      <c r="F597" s="11">
        <f t="shared" si="291"/>
        <v>43246</v>
      </c>
      <c r="G597" s="73">
        <f t="shared" si="281"/>
        <v>4.0005320606870676E-3</v>
      </c>
      <c r="H597" s="11">
        <f t="shared" si="292"/>
        <v>43276</v>
      </c>
      <c r="I597" s="11">
        <f t="shared" si="282"/>
        <v>43276</v>
      </c>
      <c r="J597" s="1">
        <f t="shared" si="293"/>
        <v>20</v>
      </c>
      <c r="K597" s="1">
        <f t="shared" si="294"/>
        <v>5</v>
      </c>
      <c r="L597" s="66">
        <f t="shared" si="283"/>
        <v>1.00099863</v>
      </c>
      <c r="M597" s="70">
        <f t="shared" si="268"/>
        <v>1.0021995699999999</v>
      </c>
      <c r="N597" s="70">
        <f t="shared" si="262"/>
        <v>1.0466845590347682</v>
      </c>
      <c r="O597" s="66">
        <f t="shared" si="264"/>
        <v>1.0477297999999999</v>
      </c>
      <c r="P597" s="66">
        <f t="shared" si="284"/>
        <v>90783.442489409994</v>
      </c>
      <c r="Q597" s="74">
        <f t="shared" si="285"/>
        <v>0</v>
      </c>
      <c r="R597" s="75">
        <f t="shared" si="265"/>
        <v>0</v>
      </c>
      <c r="S597" s="66">
        <f t="shared" si="266"/>
        <v>0</v>
      </c>
      <c r="T597" s="10">
        <f t="shared" si="295"/>
        <v>0.06</v>
      </c>
      <c r="U597" s="74">
        <f t="shared" si="263"/>
        <v>5</v>
      </c>
      <c r="V597" s="74">
        <v>252</v>
      </c>
      <c r="W597" s="70">
        <f t="shared" si="286"/>
        <v>1.001156798</v>
      </c>
      <c r="X597" s="66">
        <f t="shared" si="287"/>
        <v>105.01810469999999</v>
      </c>
      <c r="Y597" s="66">
        <v>0</v>
      </c>
      <c r="Z597" s="67">
        <f t="shared" si="288"/>
        <v>0</v>
      </c>
      <c r="AA597" s="68" t="str">
        <f t="shared" si="296"/>
        <v>A+INCORP J=</v>
      </c>
      <c r="AB597" s="11">
        <f t="shared" si="297"/>
        <v>43276</v>
      </c>
      <c r="AC597" s="227">
        <f t="shared" si="313"/>
        <v>3113.21</v>
      </c>
      <c r="AD597" s="227">
        <f t="shared" si="315"/>
        <v>62.264200000000002</v>
      </c>
      <c r="AE597" s="227">
        <f t="shared" si="298"/>
        <v>72.641566666666677</v>
      </c>
      <c r="AF597" s="228">
        <f t="shared" si="316"/>
        <v>1.0041028948008404</v>
      </c>
      <c r="AG597" s="230">
        <f t="shared" si="317"/>
        <v>47</v>
      </c>
      <c r="AH597" s="231">
        <f t="shared" si="299"/>
        <v>1.0109268810000001</v>
      </c>
      <c r="AI597" s="227">
        <f t="shared" si="300"/>
        <v>3160.1404192599998</v>
      </c>
      <c r="AJ597" s="227">
        <f t="shared" si="314"/>
        <v>3295.0461859266666</v>
      </c>
      <c r="AK597" s="227">
        <f t="shared" si="272"/>
        <v>3113.21</v>
      </c>
      <c r="AL597" s="227">
        <f t="shared" si="278"/>
        <v>62.264200000000002</v>
      </c>
      <c r="AM597" s="227">
        <f t="shared" si="301"/>
        <v>41.509466666666661</v>
      </c>
      <c r="AN597" s="228">
        <f t="shared" si="274"/>
        <v>1.003200393034251</v>
      </c>
      <c r="AO597" s="230">
        <f t="shared" si="275"/>
        <v>26</v>
      </c>
      <c r="AP597" s="231">
        <f t="shared" si="302"/>
        <v>1.006029979</v>
      </c>
      <c r="AQ597" s="227">
        <f t="shared" si="303"/>
        <v>3142.00616618</v>
      </c>
      <c r="AR597" s="227">
        <f t="shared" si="276"/>
        <v>3245.7798328466665</v>
      </c>
      <c r="AS597" s="227">
        <f t="shared" si="304"/>
        <v>3113.21</v>
      </c>
      <c r="AT597" s="227">
        <f t="shared" si="310"/>
        <v>62.264200000000002</v>
      </c>
      <c r="AU597" s="227">
        <f t="shared" si="305"/>
        <v>10.377366666666665</v>
      </c>
      <c r="AV597" s="228">
        <f t="shared" si="306"/>
        <v>1.0009986294342454</v>
      </c>
      <c r="AW597" s="230">
        <f t="shared" si="307"/>
        <v>5</v>
      </c>
      <c r="AX597" s="231">
        <f t="shared" si="311"/>
        <v>1.001156798</v>
      </c>
      <c r="AY597" s="227">
        <f t="shared" si="312"/>
        <v>3119.9238946599999</v>
      </c>
      <c r="AZ597" s="227">
        <f t="shared" si="308"/>
        <v>3192.5654613266665</v>
      </c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5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5"/>
      <c r="HA597" s="5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40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7"/>
      <c r="JP597" s="1"/>
      <c r="JQ597" s="1"/>
      <c r="JR597" s="1"/>
      <c r="JS597" s="1"/>
      <c r="JT597" s="1"/>
      <c r="JU597" s="1"/>
      <c r="JV597" s="1"/>
      <c r="JW597" s="1"/>
      <c r="JX597" s="1"/>
      <c r="JY597" s="3"/>
      <c r="JZ597" s="1"/>
      <c r="KA597" s="1"/>
      <c r="KB597" s="1"/>
      <c r="KC597" s="1"/>
      <c r="KD597" s="1"/>
      <c r="KE597" s="1"/>
    </row>
    <row r="598" spans="1:291" x14ac:dyDescent="0.2">
      <c r="A598" s="196">
        <f t="shared" si="289"/>
        <v>43256</v>
      </c>
      <c r="B598" s="236">
        <f t="shared" si="309"/>
        <v>100668.19403529</v>
      </c>
      <c r="C598" s="66">
        <f t="shared" si="267"/>
        <v>90692.873864790003</v>
      </c>
      <c r="D598" s="77">
        <f t="shared" si="290"/>
        <v>4961.84</v>
      </c>
      <c r="E598" s="67">
        <f>VLOOKUP(A597,[1]Plan1!$DQ$117:$DS$314,3)</f>
        <v>4981.6899999999996</v>
      </c>
      <c r="F598" s="11">
        <f t="shared" si="291"/>
        <v>43246</v>
      </c>
      <c r="G598" s="73">
        <f t="shared" si="281"/>
        <v>4.0005320606870676E-3</v>
      </c>
      <c r="H598" s="11">
        <f t="shared" si="292"/>
        <v>43276</v>
      </c>
      <c r="I598" s="11">
        <f t="shared" si="282"/>
        <v>43276</v>
      </c>
      <c r="J598" s="1">
        <f t="shared" si="293"/>
        <v>20</v>
      </c>
      <c r="K598" s="1">
        <f t="shared" si="294"/>
        <v>6</v>
      </c>
      <c r="L598" s="66">
        <f t="shared" si="283"/>
        <v>1.00119848</v>
      </c>
      <c r="M598" s="70">
        <f t="shared" si="268"/>
        <v>1.0021995699999999</v>
      </c>
      <c r="N598" s="70">
        <f t="shared" si="262"/>
        <v>1.0466845590347682</v>
      </c>
      <c r="O598" s="66">
        <f t="shared" si="264"/>
        <v>1.0479389800000001</v>
      </c>
      <c r="P598" s="66">
        <f t="shared" si="284"/>
        <v>90801.567460249993</v>
      </c>
      <c r="Q598" s="74">
        <f t="shared" si="285"/>
        <v>0</v>
      </c>
      <c r="R598" s="75">
        <f t="shared" si="265"/>
        <v>0</v>
      </c>
      <c r="S598" s="66">
        <f t="shared" si="266"/>
        <v>0</v>
      </c>
      <c r="T598" s="10">
        <f t="shared" si="295"/>
        <v>0.06</v>
      </c>
      <c r="U598" s="74">
        <f t="shared" si="263"/>
        <v>6</v>
      </c>
      <c r="V598" s="74">
        <v>252</v>
      </c>
      <c r="W598" s="70">
        <f t="shared" si="286"/>
        <v>1.0013883180000001</v>
      </c>
      <c r="X598" s="66">
        <f t="shared" si="287"/>
        <v>126.06145053</v>
      </c>
      <c r="Y598" s="66">
        <v>0</v>
      </c>
      <c r="Z598" s="67">
        <f t="shared" si="288"/>
        <v>0</v>
      </c>
      <c r="AA598" s="68" t="str">
        <f t="shared" si="296"/>
        <v>A+INCORP J=</v>
      </c>
      <c r="AB598" s="11">
        <f t="shared" si="297"/>
        <v>43276</v>
      </c>
      <c r="AC598" s="227">
        <f t="shared" si="313"/>
        <v>3113.21</v>
      </c>
      <c r="AD598" s="227">
        <f t="shared" si="315"/>
        <v>62.264200000000002</v>
      </c>
      <c r="AE598" s="227">
        <f t="shared" si="298"/>
        <v>73.679303333333337</v>
      </c>
      <c r="AF598" s="228">
        <f t="shared" si="316"/>
        <v>1.004303364658178</v>
      </c>
      <c r="AG598" s="230">
        <f t="shared" si="317"/>
        <v>48</v>
      </c>
      <c r="AH598" s="231">
        <f t="shared" si="299"/>
        <v>1.01116066</v>
      </c>
      <c r="AI598" s="227">
        <f t="shared" si="300"/>
        <v>3161.5022786599998</v>
      </c>
      <c r="AJ598" s="227">
        <f t="shared" si="314"/>
        <v>3297.4457819933332</v>
      </c>
      <c r="AK598" s="227">
        <f t="shared" si="272"/>
        <v>3113.21</v>
      </c>
      <c r="AL598" s="227">
        <f t="shared" si="278"/>
        <v>62.264200000000002</v>
      </c>
      <c r="AM598" s="227">
        <f t="shared" si="301"/>
        <v>42.547203333333336</v>
      </c>
      <c r="AN598" s="228">
        <f t="shared" si="274"/>
        <v>1.003400682706469</v>
      </c>
      <c r="AO598" s="230">
        <f t="shared" si="275"/>
        <v>27</v>
      </c>
      <c r="AP598" s="231">
        <f t="shared" si="302"/>
        <v>1.006262626</v>
      </c>
      <c r="AQ598" s="227">
        <f t="shared" si="303"/>
        <v>3143.36021196</v>
      </c>
      <c r="AR598" s="227">
        <f t="shared" si="276"/>
        <v>3248.1716152933332</v>
      </c>
      <c r="AS598" s="227">
        <f t="shared" si="304"/>
        <v>3113.21</v>
      </c>
      <c r="AT598" s="227">
        <f t="shared" si="310"/>
        <v>62.264200000000002</v>
      </c>
      <c r="AU598" s="227">
        <f t="shared" si="305"/>
        <v>11.415103333333333</v>
      </c>
      <c r="AV598" s="228">
        <f t="shared" si="306"/>
        <v>1.0011984795227942</v>
      </c>
      <c r="AW598" s="230">
        <f t="shared" si="307"/>
        <v>6</v>
      </c>
      <c r="AX598" s="231">
        <f t="shared" si="311"/>
        <v>1.0013883180000001</v>
      </c>
      <c r="AY598" s="227">
        <f t="shared" si="312"/>
        <v>3121.2684238900001</v>
      </c>
      <c r="AZ598" s="227">
        <f t="shared" si="308"/>
        <v>3194.9477272233335</v>
      </c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5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5"/>
      <c r="HA598" s="5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40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7"/>
      <c r="JP598" s="1"/>
      <c r="JQ598" s="1"/>
      <c r="JR598" s="1"/>
      <c r="JS598" s="1"/>
      <c r="JT598" s="1"/>
      <c r="JU598" s="1"/>
      <c r="JV598" s="1"/>
      <c r="JW598" s="1"/>
      <c r="JX598" s="1"/>
      <c r="JY598" s="3"/>
      <c r="JZ598" s="1"/>
      <c r="KA598" s="1"/>
      <c r="KB598" s="1"/>
      <c r="KC598" s="1"/>
      <c r="KD598" s="1"/>
      <c r="KE598" s="1"/>
    </row>
    <row r="599" spans="1:291" x14ac:dyDescent="0.2">
      <c r="A599" s="196">
        <f t="shared" si="289"/>
        <v>43257</v>
      </c>
      <c r="B599" s="236">
        <f t="shared" si="309"/>
        <v>100714.55366346</v>
      </c>
      <c r="C599" s="66">
        <f t="shared" si="267"/>
        <v>90692.873864790003</v>
      </c>
      <c r="D599" s="77">
        <f t="shared" si="290"/>
        <v>4961.84</v>
      </c>
      <c r="E599" s="67">
        <f>VLOOKUP(A598,[1]Plan1!$DQ$117:$DS$314,3)</f>
        <v>4981.6899999999996</v>
      </c>
      <c r="F599" s="11">
        <f t="shared" si="291"/>
        <v>43246</v>
      </c>
      <c r="G599" s="73">
        <f t="shared" si="281"/>
        <v>4.0005320606870676E-3</v>
      </c>
      <c r="H599" s="11">
        <f t="shared" si="292"/>
        <v>43276</v>
      </c>
      <c r="I599" s="11">
        <f t="shared" si="282"/>
        <v>43276</v>
      </c>
      <c r="J599" s="1">
        <f t="shared" si="293"/>
        <v>20</v>
      </c>
      <c r="K599" s="1">
        <f t="shared" si="294"/>
        <v>7</v>
      </c>
      <c r="L599" s="66">
        <f t="shared" si="283"/>
        <v>1.00139836</v>
      </c>
      <c r="M599" s="70">
        <f t="shared" si="268"/>
        <v>1.0021995699999999</v>
      </c>
      <c r="N599" s="70">
        <f t="shared" si="262"/>
        <v>1.0466845590347682</v>
      </c>
      <c r="O599" s="66">
        <f t="shared" si="264"/>
        <v>1.0481482</v>
      </c>
      <c r="P599" s="66">
        <f t="shared" si="284"/>
        <v>90819.695151880005</v>
      </c>
      <c r="Q599" s="74">
        <f t="shared" si="285"/>
        <v>0</v>
      </c>
      <c r="R599" s="75">
        <f t="shared" si="265"/>
        <v>0</v>
      </c>
      <c r="S599" s="66">
        <f t="shared" si="266"/>
        <v>0</v>
      </c>
      <c r="T599" s="10">
        <f t="shared" si="295"/>
        <v>0.06</v>
      </c>
      <c r="U599" s="74">
        <f t="shared" si="263"/>
        <v>7</v>
      </c>
      <c r="V599" s="74">
        <v>252</v>
      </c>
      <c r="W599" s="70">
        <f t="shared" si="286"/>
        <v>1.001619891</v>
      </c>
      <c r="X599" s="66">
        <f t="shared" si="287"/>
        <v>147.11800679000001</v>
      </c>
      <c r="Y599" s="66">
        <v>0</v>
      </c>
      <c r="Z599" s="67">
        <f t="shared" si="288"/>
        <v>0</v>
      </c>
      <c r="AA599" s="68" t="str">
        <f t="shared" si="296"/>
        <v>A+INCORP J=</v>
      </c>
      <c r="AB599" s="11">
        <f t="shared" si="297"/>
        <v>43276</v>
      </c>
      <c r="AC599" s="227">
        <f t="shared" si="313"/>
        <v>3113.21</v>
      </c>
      <c r="AD599" s="227">
        <f t="shared" si="315"/>
        <v>62.264200000000002</v>
      </c>
      <c r="AE599" s="227">
        <f t="shared" si="298"/>
        <v>74.717039999999997</v>
      </c>
      <c r="AF599" s="228">
        <f t="shared" si="316"/>
        <v>1.0045038728499371</v>
      </c>
      <c r="AG599" s="230">
        <f t="shared" si="317"/>
        <v>49</v>
      </c>
      <c r="AH599" s="231">
        <f t="shared" si="299"/>
        <v>1.0113944939999999</v>
      </c>
      <c r="AI599" s="227">
        <f t="shared" si="300"/>
        <v>3162.86472258</v>
      </c>
      <c r="AJ599" s="227">
        <f t="shared" si="314"/>
        <v>3299.8459625800001</v>
      </c>
      <c r="AK599" s="227">
        <f t="shared" si="272"/>
        <v>3113.21</v>
      </c>
      <c r="AL599" s="227">
        <f t="shared" si="278"/>
        <v>62.264200000000002</v>
      </c>
      <c r="AM599" s="227">
        <f t="shared" si="301"/>
        <v>43.584939999999996</v>
      </c>
      <c r="AN599" s="228">
        <f t="shared" si="274"/>
        <v>1.0036010106786528</v>
      </c>
      <c r="AO599" s="230">
        <f t="shared" si="275"/>
        <v>28</v>
      </c>
      <c r="AP599" s="231">
        <f t="shared" si="302"/>
        <v>1.0064953270000001</v>
      </c>
      <c r="AQ599" s="227">
        <f t="shared" si="303"/>
        <v>3144.7148366000001</v>
      </c>
      <c r="AR599" s="227">
        <f t="shared" si="276"/>
        <v>3250.5639765999999</v>
      </c>
      <c r="AS599" s="227">
        <f t="shared" si="304"/>
        <v>3113.21</v>
      </c>
      <c r="AT599" s="227">
        <f t="shared" si="310"/>
        <v>62.264200000000002</v>
      </c>
      <c r="AU599" s="227">
        <f t="shared" si="305"/>
        <v>12.45284</v>
      </c>
      <c r="AV599" s="228">
        <f t="shared" si="306"/>
        <v>1.0013983678272504</v>
      </c>
      <c r="AW599" s="230">
        <f t="shared" si="307"/>
        <v>7</v>
      </c>
      <c r="AX599" s="231">
        <f t="shared" si="311"/>
        <v>1.001619891</v>
      </c>
      <c r="AY599" s="227">
        <f t="shared" si="312"/>
        <v>3122.6135256100001</v>
      </c>
      <c r="AZ599" s="227">
        <f t="shared" si="308"/>
        <v>3197.3305656100001</v>
      </c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5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5"/>
      <c r="HA599" s="5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40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7"/>
      <c r="JP599" s="1"/>
      <c r="JQ599" s="1"/>
      <c r="JR599" s="1"/>
      <c r="JS599" s="1"/>
      <c r="JT599" s="1"/>
      <c r="JU599" s="1"/>
      <c r="JV599" s="1"/>
      <c r="JW599" s="1"/>
      <c r="JX599" s="1"/>
      <c r="JY599" s="3"/>
      <c r="JZ599" s="1"/>
      <c r="KA599" s="1"/>
      <c r="KB599" s="1"/>
      <c r="KC599" s="1"/>
      <c r="KD599" s="1"/>
      <c r="KE599" s="1"/>
    </row>
    <row r="600" spans="1:291" x14ac:dyDescent="0.2">
      <c r="A600" s="196">
        <f t="shared" si="289"/>
        <v>43258</v>
      </c>
      <c r="B600" s="236">
        <f t="shared" si="309"/>
        <v>100760.93295976002</v>
      </c>
      <c r="C600" s="66">
        <f t="shared" si="267"/>
        <v>90692.873864790003</v>
      </c>
      <c r="D600" s="77">
        <f t="shared" si="290"/>
        <v>4961.84</v>
      </c>
      <c r="E600" s="67">
        <f>VLOOKUP(A599,[1]Plan1!$DQ$117:$DS$314,3)</f>
        <v>4981.6899999999996</v>
      </c>
      <c r="F600" s="11">
        <f t="shared" si="291"/>
        <v>43246</v>
      </c>
      <c r="G600" s="73">
        <f t="shared" si="281"/>
        <v>4.0005320606870676E-3</v>
      </c>
      <c r="H600" s="11">
        <f t="shared" si="292"/>
        <v>43276</v>
      </c>
      <c r="I600" s="11">
        <f t="shared" si="282"/>
        <v>43276</v>
      </c>
      <c r="J600" s="1">
        <f t="shared" si="293"/>
        <v>20</v>
      </c>
      <c r="K600" s="1">
        <f t="shared" si="294"/>
        <v>8</v>
      </c>
      <c r="L600" s="66">
        <f t="shared" si="283"/>
        <v>1.00159829</v>
      </c>
      <c r="M600" s="70">
        <f t="shared" si="268"/>
        <v>1.0021995699999999</v>
      </c>
      <c r="N600" s="70">
        <f t="shared" si="262"/>
        <v>1.0466845590347682</v>
      </c>
      <c r="O600" s="66">
        <f t="shared" si="264"/>
        <v>1.0483574600000001</v>
      </c>
      <c r="P600" s="66">
        <f t="shared" si="284"/>
        <v>90837.827378150003</v>
      </c>
      <c r="Q600" s="74">
        <f t="shared" si="285"/>
        <v>0</v>
      </c>
      <c r="R600" s="75">
        <f t="shared" si="265"/>
        <v>0</v>
      </c>
      <c r="S600" s="66">
        <f t="shared" si="266"/>
        <v>0</v>
      </c>
      <c r="T600" s="10">
        <f t="shared" si="295"/>
        <v>0.06</v>
      </c>
      <c r="U600" s="74">
        <f t="shared" si="263"/>
        <v>8</v>
      </c>
      <c r="V600" s="74">
        <v>252</v>
      </c>
      <c r="W600" s="70">
        <f t="shared" si="286"/>
        <v>1.0018515189999999</v>
      </c>
      <c r="X600" s="66">
        <f t="shared" si="287"/>
        <v>168.18796330000001</v>
      </c>
      <c r="Y600" s="66">
        <v>0</v>
      </c>
      <c r="Z600" s="67">
        <f t="shared" si="288"/>
        <v>0</v>
      </c>
      <c r="AA600" s="68" t="str">
        <f t="shared" si="296"/>
        <v>A+INCORP J=</v>
      </c>
      <c r="AB600" s="11">
        <f t="shared" si="297"/>
        <v>43276</v>
      </c>
      <c r="AC600" s="227">
        <f t="shared" si="313"/>
        <v>3113.21</v>
      </c>
      <c r="AD600" s="227">
        <f t="shared" si="315"/>
        <v>62.264200000000002</v>
      </c>
      <c r="AE600" s="227">
        <f t="shared" si="298"/>
        <v>75.754776666666658</v>
      </c>
      <c r="AF600" s="228">
        <f t="shared" si="316"/>
        <v>1.0047044193761181</v>
      </c>
      <c r="AG600" s="230">
        <f t="shared" si="317"/>
        <v>50</v>
      </c>
      <c r="AH600" s="231">
        <f t="shared" si="299"/>
        <v>1.011628381</v>
      </c>
      <c r="AI600" s="227">
        <f t="shared" si="300"/>
        <v>3164.2277449200001</v>
      </c>
      <c r="AJ600" s="227">
        <f t="shared" si="314"/>
        <v>3302.2467215866668</v>
      </c>
      <c r="AK600" s="227">
        <f t="shared" si="272"/>
        <v>3113.21</v>
      </c>
      <c r="AL600" s="227">
        <f t="shared" si="278"/>
        <v>62.264200000000002</v>
      </c>
      <c r="AM600" s="227">
        <f t="shared" si="301"/>
        <v>44.622676666666671</v>
      </c>
      <c r="AN600" s="228">
        <f t="shared" si="274"/>
        <v>1.0038013769508027</v>
      </c>
      <c r="AO600" s="230">
        <f t="shared" si="275"/>
        <v>29</v>
      </c>
      <c r="AP600" s="231">
        <f t="shared" si="302"/>
        <v>1.0067280810000001</v>
      </c>
      <c r="AQ600" s="227">
        <f t="shared" si="303"/>
        <v>3146.0700371500002</v>
      </c>
      <c r="AR600" s="227">
        <f t="shared" si="276"/>
        <v>3252.9569138166667</v>
      </c>
      <c r="AS600" s="227">
        <f t="shared" si="304"/>
        <v>3113.21</v>
      </c>
      <c r="AT600" s="227">
        <f t="shared" si="310"/>
        <v>62.264200000000002</v>
      </c>
      <c r="AU600" s="227">
        <f t="shared" si="305"/>
        <v>13.490576666666669</v>
      </c>
      <c r="AV600" s="228">
        <f t="shared" si="306"/>
        <v>1.0015982943476143</v>
      </c>
      <c r="AW600" s="230">
        <f t="shared" si="307"/>
        <v>8</v>
      </c>
      <c r="AX600" s="231">
        <f t="shared" si="311"/>
        <v>1.0018515189999999</v>
      </c>
      <c r="AY600" s="227">
        <f t="shared" si="312"/>
        <v>3123.9592062400002</v>
      </c>
      <c r="AZ600" s="227">
        <f t="shared" si="308"/>
        <v>3199.7139829066668</v>
      </c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5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5"/>
      <c r="HA600" s="5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40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7"/>
      <c r="JP600" s="1"/>
      <c r="JQ600" s="1"/>
      <c r="JR600" s="1"/>
      <c r="JS600" s="1"/>
      <c r="JT600" s="1"/>
      <c r="JU600" s="1"/>
      <c r="JV600" s="1"/>
      <c r="JW600" s="1"/>
      <c r="JX600" s="1"/>
      <c r="JY600" s="3"/>
      <c r="JZ600" s="1"/>
      <c r="KA600" s="1"/>
      <c r="KB600" s="1"/>
      <c r="KC600" s="1"/>
      <c r="KD600" s="1"/>
      <c r="KE600" s="1"/>
    </row>
    <row r="601" spans="1:291" x14ac:dyDescent="0.2">
      <c r="A601" s="196">
        <f t="shared" si="289"/>
        <v>43259</v>
      </c>
      <c r="B601" s="236">
        <f t="shared" si="309"/>
        <v>100807.33084271998</v>
      </c>
      <c r="C601" s="66">
        <f t="shared" si="267"/>
        <v>90692.873864790003</v>
      </c>
      <c r="D601" s="77">
        <f t="shared" si="290"/>
        <v>4961.84</v>
      </c>
      <c r="E601" s="67">
        <f>VLOOKUP(A600,[1]Plan1!$DQ$117:$DS$314,3)</f>
        <v>4981.6899999999996</v>
      </c>
      <c r="F601" s="11">
        <f t="shared" si="291"/>
        <v>43246</v>
      </c>
      <c r="G601" s="73">
        <f t="shared" si="281"/>
        <v>4.0005320606870676E-3</v>
      </c>
      <c r="H601" s="11">
        <f t="shared" si="292"/>
        <v>43276</v>
      </c>
      <c r="I601" s="11">
        <f t="shared" si="282"/>
        <v>43276</v>
      </c>
      <c r="J601" s="1">
        <f t="shared" si="293"/>
        <v>20</v>
      </c>
      <c r="K601" s="1">
        <f t="shared" si="294"/>
        <v>9</v>
      </c>
      <c r="L601" s="66">
        <f t="shared" si="283"/>
        <v>1.0017982599999999</v>
      </c>
      <c r="M601" s="70">
        <f t="shared" si="268"/>
        <v>1.0021995699999999</v>
      </c>
      <c r="N601" s="70">
        <f t="shared" si="262"/>
        <v>1.0466845590347682</v>
      </c>
      <c r="O601" s="66">
        <f t="shared" si="264"/>
        <v>1.0485667700000001</v>
      </c>
      <c r="P601" s="66">
        <f t="shared" si="284"/>
        <v>90855.963232139999</v>
      </c>
      <c r="Q601" s="74">
        <f t="shared" si="285"/>
        <v>0</v>
      </c>
      <c r="R601" s="75">
        <f t="shared" si="265"/>
        <v>0</v>
      </c>
      <c r="S601" s="66">
        <f t="shared" si="266"/>
        <v>0</v>
      </c>
      <c r="T601" s="10">
        <f t="shared" si="295"/>
        <v>0.06</v>
      </c>
      <c r="U601" s="74">
        <f t="shared" si="263"/>
        <v>9</v>
      </c>
      <c r="V601" s="74">
        <v>252</v>
      </c>
      <c r="W601" s="70">
        <f t="shared" si="286"/>
        <v>1.0020831990000001</v>
      </c>
      <c r="X601" s="66">
        <f t="shared" si="287"/>
        <v>189.27105173999999</v>
      </c>
      <c r="Y601" s="66">
        <v>0</v>
      </c>
      <c r="Z601" s="67">
        <f t="shared" si="288"/>
        <v>0</v>
      </c>
      <c r="AA601" s="68" t="str">
        <f t="shared" si="296"/>
        <v>A+INCORP J=</v>
      </c>
      <c r="AB601" s="11">
        <f t="shared" si="297"/>
        <v>43276</v>
      </c>
      <c r="AC601" s="227">
        <f t="shared" si="313"/>
        <v>3113.21</v>
      </c>
      <c r="AD601" s="227">
        <f t="shared" si="315"/>
        <v>62.264200000000002</v>
      </c>
      <c r="AE601" s="227">
        <f t="shared" si="298"/>
        <v>76.792513333333346</v>
      </c>
      <c r="AF601" s="228">
        <f t="shared" si="316"/>
        <v>1.0049050138203257</v>
      </c>
      <c r="AG601" s="230">
        <f t="shared" si="317"/>
        <v>51</v>
      </c>
      <c r="AH601" s="231">
        <f t="shared" si="299"/>
        <v>1.0118623229999999</v>
      </c>
      <c r="AI601" s="227">
        <f t="shared" si="300"/>
        <v>3165.5913823400001</v>
      </c>
      <c r="AJ601" s="227">
        <f t="shared" si="314"/>
        <v>3304.6480956733335</v>
      </c>
      <c r="AK601" s="227">
        <f t="shared" si="272"/>
        <v>3113.21</v>
      </c>
      <c r="AL601" s="227">
        <f t="shared" si="278"/>
        <v>62.264200000000002</v>
      </c>
      <c r="AM601" s="227">
        <f t="shared" si="301"/>
        <v>45.660413333333331</v>
      </c>
      <c r="AN601" s="228">
        <f t="shared" si="274"/>
        <v>1.0040017910979102</v>
      </c>
      <c r="AO601" s="230">
        <f t="shared" si="275"/>
        <v>30</v>
      </c>
      <c r="AP601" s="231">
        <f t="shared" si="302"/>
        <v>1.00696089</v>
      </c>
      <c r="AQ601" s="227">
        <f t="shared" si="303"/>
        <v>3147.4258500800001</v>
      </c>
      <c r="AR601" s="227">
        <f t="shared" si="276"/>
        <v>3255.3504634133333</v>
      </c>
      <c r="AS601" s="227">
        <f t="shared" si="304"/>
        <v>3113.21</v>
      </c>
      <c r="AT601" s="227">
        <f t="shared" si="310"/>
        <v>62.264200000000002</v>
      </c>
      <c r="AU601" s="227">
        <f t="shared" si="305"/>
        <v>14.528313333333335</v>
      </c>
      <c r="AV601" s="228">
        <f t="shared" si="306"/>
        <v>1.0017982686378624</v>
      </c>
      <c r="AW601" s="230">
        <f t="shared" si="307"/>
        <v>9</v>
      </c>
      <c r="AX601" s="231">
        <f t="shared" si="311"/>
        <v>1.0020831990000001</v>
      </c>
      <c r="AY601" s="227">
        <f t="shared" si="312"/>
        <v>3125.3054864199999</v>
      </c>
      <c r="AZ601" s="227">
        <f t="shared" si="308"/>
        <v>3202.0979997533332</v>
      </c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5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5"/>
      <c r="HA601" s="5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40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7"/>
      <c r="JP601" s="1"/>
      <c r="JQ601" s="1"/>
      <c r="JR601" s="1"/>
      <c r="JS601" s="1"/>
      <c r="JT601" s="1"/>
      <c r="JU601" s="1"/>
      <c r="JV601" s="1"/>
      <c r="JW601" s="1"/>
      <c r="JX601" s="1"/>
      <c r="JY601" s="3"/>
      <c r="JZ601" s="1"/>
      <c r="KA601" s="1"/>
      <c r="KB601" s="1"/>
      <c r="KC601" s="1"/>
      <c r="KD601" s="1"/>
      <c r="KE601" s="1"/>
    </row>
    <row r="602" spans="1:291" x14ac:dyDescent="0.2">
      <c r="A602" s="196">
        <f t="shared" si="289"/>
        <v>43260</v>
      </c>
      <c r="B602" s="236">
        <f t="shared" si="309"/>
        <v>100851.56333764999</v>
      </c>
      <c r="C602" s="66">
        <f t="shared" si="267"/>
        <v>90692.873864790003</v>
      </c>
      <c r="D602" s="77">
        <f t="shared" si="290"/>
        <v>4961.84</v>
      </c>
      <c r="E602" s="67">
        <f>VLOOKUP(A601,[1]Plan1!$DQ$117:$DS$314,3)</f>
        <v>4981.6899999999996</v>
      </c>
      <c r="F602" s="11">
        <f t="shared" si="291"/>
        <v>43246</v>
      </c>
      <c r="G602" s="73">
        <f t="shared" si="281"/>
        <v>4.0005320606870676E-3</v>
      </c>
      <c r="H602" s="11">
        <f t="shared" si="292"/>
        <v>43276</v>
      </c>
      <c r="I602" s="11">
        <f t="shared" si="282"/>
        <v>43276</v>
      </c>
      <c r="J602" s="1">
        <f t="shared" si="293"/>
        <v>20</v>
      </c>
      <c r="K602" s="1">
        <f t="shared" si="294"/>
        <v>10</v>
      </c>
      <c r="L602" s="66">
        <f t="shared" si="283"/>
        <v>1.0019982599999999</v>
      </c>
      <c r="M602" s="70">
        <f t="shared" si="268"/>
        <v>1.0021995699999999</v>
      </c>
      <c r="N602" s="70">
        <f t="shared" si="262"/>
        <v>1.0466845590347682</v>
      </c>
      <c r="O602" s="66">
        <f t="shared" si="264"/>
        <v>1.0487761</v>
      </c>
      <c r="P602" s="66">
        <f t="shared" si="284"/>
        <v>90874.101806909996</v>
      </c>
      <c r="Q602" s="74">
        <f t="shared" si="285"/>
        <v>0</v>
      </c>
      <c r="R602" s="75">
        <f t="shared" si="265"/>
        <v>0</v>
      </c>
      <c r="S602" s="66">
        <f t="shared" si="266"/>
        <v>0</v>
      </c>
      <c r="T602" s="10">
        <f t="shared" si="295"/>
        <v>0.06</v>
      </c>
      <c r="U602" s="74">
        <f t="shared" si="263"/>
        <v>10</v>
      </c>
      <c r="V602" s="74">
        <v>252</v>
      </c>
      <c r="W602" s="70">
        <f t="shared" si="286"/>
        <v>1.0023149339999999</v>
      </c>
      <c r="X602" s="66">
        <f t="shared" si="287"/>
        <v>210.36754798999999</v>
      </c>
      <c r="Y602" s="66">
        <v>0</v>
      </c>
      <c r="Z602" s="67">
        <f t="shared" si="288"/>
        <v>0</v>
      </c>
      <c r="AA602" s="68" t="str">
        <f t="shared" si="296"/>
        <v>A+INCORP J=</v>
      </c>
      <c r="AB602" s="11">
        <f t="shared" si="297"/>
        <v>43276</v>
      </c>
      <c r="AC602" s="227">
        <f t="shared" si="313"/>
        <v>3113.21</v>
      </c>
      <c r="AD602" s="227">
        <f t="shared" si="315"/>
        <v>62.264200000000002</v>
      </c>
      <c r="AE602" s="227">
        <f t="shared" si="298"/>
        <v>77.830250000000007</v>
      </c>
      <c r="AF602" s="228">
        <f t="shared" si="316"/>
        <v>1.005105627431744</v>
      </c>
      <c r="AG602" s="230">
        <f t="shared" si="317"/>
        <v>51</v>
      </c>
      <c r="AH602" s="231">
        <f t="shared" si="299"/>
        <v>1.0118623229999999</v>
      </c>
      <c r="AI602" s="227">
        <f t="shared" si="300"/>
        <v>3166.2233432799999</v>
      </c>
      <c r="AJ602" s="227">
        <f t="shared" si="314"/>
        <v>3306.3177932799999</v>
      </c>
      <c r="AK602" s="227">
        <f t="shared" si="272"/>
        <v>3113.21</v>
      </c>
      <c r="AL602" s="227">
        <f t="shared" si="278"/>
        <v>62.264200000000002</v>
      </c>
      <c r="AM602" s="227">
        <f t="shared" si="301"/>
        <v>46.698149999999998</v>
      </c>
      <c r="AN602" s="228">
        <f t="shared" si="274"/>
        <v>1.0042022243950006</v>
      </c>
      <c r="AO602" s="230">
        <f t="shared" si="275"/>
        <v>30</v>
      </c>
      <c r="AP602" s="231">
        <f t="shared" si="302"/>
        <v>1.00696089</v>
      </c>
      <c r="AQ602" s="227">
        <f t="shared" si="303"/>
        <v>3148.0541845600001</v>
      </c>
      <c r="AR602" s="227">
        <f t="shared" si="276"/>
        <v>3257.0165345599999</v>
      </c>
      <c r="AS602" s="227">
        <f t="shared" si="304"/>
        <v>3113.21</v>
      </c>
      <c r="AT602" s="227">
        <f t="shared" si="310"/>
        <v>62.264200000000002</v>
      </c>
      <c r="AU602" s="227">
        <f t="shared" si="305"/>
        <v>15.566050000000001</v>
      </c>
      <c r="AV602" s="228">
        <f t="shared" si="306"/>
        <v>1.0019982620360643</v>
      </c>
      <c r="AW602" s="230">
        <f t="shared" si="307"/>
        <v>9</v>
      </c>
      <c r="AX602" s="231">
        <f t="shared" si="311"/>
        <v>1.0020831990000001</v>
      </c>
      <c r="AY602" s="227">
        <f t="shared" si="312"/>
        <v>3125.9294049099999</v>
      </c>
      <c r="AZ602" s="227">
        <f t="shared" si="308"/>
        <v>3203.7596549099999</v>
      </c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5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5"/>
      <c r="HA602" s="5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40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7"/>
      <c r="JP602" s="1"/>
      <c r="JQ602" s="1"/>
      <c r="JR602" s="1"/>
      <c r="JS602" s="1"/>
      <c r="JT602" s="1"/>
      <c r="JU602" s="1"/>
      <c r="JV602" s="1"/>
      <c r="JW602" s="1"/>
      <c r="JX602" s="1"/>
      <c r="JY602" s="3"/>
      <c r="JZ602" s="1"/>
      <c r="KA602" s="1"/>
      <c r="KB602" s="1"/>
      <c r="KC602" s="1"/>
      <c r="KD602" s="1"/>
      <c r="KE602" s="1"/>
    </row>
    <row r="603" spans="1:291" x14ac:dyDescent="0.2">
      <c r="A603" s="196">
        <f t="shared" si="289"/>
        <v>43261</v>
      </c>
      <c r="B603" s="236">
        <f t="shared" si="309"/>
        <v>100854.67654764999</v>
      </c>
      <c r="C603" s="66">
        <f t="shared" si="267"/>
        <v>90692.873864790003</v>
      </c>
      <c r="D603" s="77">
        <f t="shared" si="290"/>
        <v>4961.84</v>
      </c>
      <c r="E603" s="67">
        <f>VLOOKUP(A602,[1]Plan1!$DQ$117:$DS$314,3)</f>
        <v>4981.6899999999996</v>
      </c>
      <c r="F603" s="11">
        <f t="shared" si="291"/>
        <v>43246</v>
      </c>
      <c r="G603" s="73">
        <f t="shared" si="281"/>
        <v>4.0005320606870676E-3</v>
      </c>
      <c r="H603" s="11">
        <f t="shared" si="292"/>
        <v>43276</v>
      </c>
      <c r="I603" s="11">
        <f t="shared" si="282"/>
        <v>43276</v>
      </c>
      <c r="J603" s="1">
        <f t="shared" si="293"/>
        <v>20</v>
      </c>
      <c r="K603" s="1">
        <f t="shared" si="294"/>
        <v>10</v>
      </c>
      <c r="L603" s="66">
        <f t="shared" si="283"/>
        <v>1.0019982599999999</v>
      </c>
      <c r="M603" s="70">
        <f t="shared" si="268"/>
        <v>1.0021995699999999</v>
      </c>
      <c r="N603" s="70">
        <f t="shared" si="262"/>
        <v>1.0466845590347682</v>
      </c>
      <c r="O603" s="66">
        <f t="shared" si="264"/>
        <v>1.0487761</v>
      </c>
      <c r="P603" s="66">
        <f t="shared" si="284"/>
        <v>90874.101806909996</v>
      </c>
      <c r="Q603" s="74">
        <f t="shared" si="285"/>
        <v>0</v>
      </c>
      <c r="R603" s="75">
        <f t="shared" si="265"/>
        <v>0</v>
      </c>
      <c r="S603" s="66">
        <f t="shared" si="266"/>
        <v>0</v>
      </c>
      <c r="T603" s="10">
        <f t="shared" si="295"/>
        <v>0.06</v>
      </c>
      <c r="U603" s="74">
        <f t="shared" si="263"/>
        <v>10</v>
      </c>
      <c r="V603" s="74">
        <v>252</v>
      </c>
      <c r="W603" s="70">
        <f t="shared" si="286"/>
        <v>1.0023149339999999</v>
      </c>
      <c r="X603" s="66">
        <f t="shared" si="287"/>
        <v>210.36754798999999</v>
      </c>
      <c r="Y603" s="66">
        <v>0</v>
      </c>
      <c r="Z603" s="67">
        <f t="shared" si="288"/>
        <v>0</v>
      </c>
      <c r="AA603" s="68" t="str">
        <f t="shared" si="296"/>
        <v>A+INCORP J=</v>
      </c>
      <c r="AB603" s="11">
        <f t="shared" si="297"/>
        <v>43276</v>
      </c>
      <c r="AC603" s="227">
        <f t="shared" si="313"/>
        <v>3113.21</v>
      </c>
      <c r="AD603" s="227">
        <f t="shared" si="315"/>
        <v>62.264200000000002</v>
      </c>
      <c r="AE603" s="227">
        <f t="shared" si="298"/>
        <v>78.867986666666667</v>
      </c>
      <c r="AF603" s="228">
        <f t="shared" si="316"/>
        <v>1.005105627431744</v>
      </c>
      <c r="AG603" s="230">
        <f t="shared" si="317"/>
        <v>51</v>
      </c>
      <c r="AH603" s="231">
        <f t="shared" si="299"/>
        <v>1.0118623229999999</v>
      </c>
      <c r="AI603" s="227">
        <f t="shared" si="300"/>
        <v>3166.2233432799999</v>
      </c>
      <c r="AJ603" s="227">
        <f t="shared" si="314"/>
        <v>3307.3555299466666</v>
      </c>
      <c r="AK603" s="227">
        <f t="shared" si="272"/>
        <v>3113.21</v>
      </c>
      <c r="AL603" s="227">
        <f t="shared" si="278"/>
        <v>62.264200000000002</v>
      </c>
      <c r="AM603" s="227">
        <f t="shared" si="301"/>
        <v>47.735886666666673</v>
      </c>
      <c r="AN603" s="228">
        <f t="shared" si="274"/>
        <v>1.0042022243950006</v>
      </c>
      <c r="AO603" s="230">
        <f t="shared" si="275"/>
        <v>30</v>
      </c>
      <c r="AP603" s="231">
        <f t="shared" si="302"/>
        <v>1.00696089</v>
      </c>
      <c r="AQ603" s="227">
        <f t="shared" si="303"/>
        <v>3148.0541845600001</v>
      </c>
      <c r="AR603" s="227">
        <f t="shared" si="276"/>
        <v>3258.054271226667</v>
      </c>
      <c r="AS603" s="227">
        <f t="shared" si="304"/>
        <v>3113.21</v>
      </c>
      <c r="AT603" s="227">
        <f t="shared" si="310"/>
        <v>62.264200000000002</v>
      </c>
      <c r="AU603" s="227">
        <f t="shared" si="305"/>
        <v>16.603786666666668</v>
      </c>
      <c r="AV603" s="228">
        <f t="shared" si="306"/>
        <v>1.0019982620360643</v>
      </c>
      <c r="AW603" s="230">
        <f t="shared" si="307"/>
        <v>9</v>
      </c>
      <c r="AX603" s="231">
        <f t="shared" si="311"/>
        <v>1.0020831990000001</v>
      </c>
      <c r="AY603" s="227">
        <f t="shared" si="312"/>
        <v>3125.9294049099999</v>
      </c>
      <c r="AZ603" s="227">
        <f t="shared" si="308"/>
        <v>3204.7973915766665</v>
      </c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5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5"/>
      <c r="HA603" s="5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40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7"/>
      <c r="JP603" s="1"/>
      <c r="JQ603" s="1"/>
      <c r="JR603" s="1"/>
      <c r="JS603" s="1"/>
      <c r="JT603" s="1"/>
      <c r="JU603" s="1"/>
      <c r="JV603" s="1"/>
      <c r="JW603" s="1"/>
      <c r="JX603" s="1"/>
      <c r="JY603" s="3"/>
      <c r="JZ603" s="1"/>
      <c r="KA603" s="1"/>
      <c r="KB603" s="1"/>
      <c r="KC603" s="1"/>
      <c r="KD603" s="1"/>
      <c r="KE603" s="1"/>
    </row>
    <row r="604" spans="1:291" x14ac:dyDescent="0.2">
      <c r="A604" s="196">
        <f t="shared" si="289"/>
        <v>43262</v>
      </c>
      <c r="B604" s="236">
        <f t="shared" si="309"/>
        <v>100859.97283171999</v>
      </c>
      <c r="C604" s="66">
        <f t="shared" si="267"/>
        <v>90692.873864790003</v>
      </c>
      <c r="D604" s="77">
        <f t="shared" si="290"/>
        <v>4961.84</v>
      </c>
      <c r="E604" s="67">
        <f>VLOOKUP(A603,[1]Plan1!$DQ$117:$DS$314,3)</f>
        <v>4981.6899999999996</v>
      </c>
      <c r="F604" s="11">
        <f t="shared" si="291"/>
        <v>43246</v>
      </c>
      <c r="G604" s="73">
        <f t="shared" si="281"/>
        <v>4.0005320606870676E-3</v>
      </c>
      <c r="H604" s="11">
        <f t="shared" si="292"/>
        <v>43276</v>
      </c>
      <c r="I604" s="11">
        <f t="shared" si="282"/>
        <v>43276</v>
      </c>
      <c r="J604" s="1">
        <f t="shared" si="293"/>
        <v>20</v>
      </c>
      <c r="K604" s="1">
        <f t="shared" si="294"/>
        <v>10</v>
      </c>
      <c r="L604" s="66">
        <f t="shared" si="283"/>
        <v>1.0019982599999999</v>
      </c>
      <c r="M604" s="70">
        <f t="shared" si="268"/>
        <v>1.0021995699999999</v>
      </c>
      <c r="N604" s="70">
        <f t="shared" si="262"/>
        <v>1.0466845590347682</v>
      </c>
      <c r="O604" s="66">
        <f t="shared" si="264"/>
        <v>1.0487761</v>
      </c>
      <c r="P604" s="66">
        <f t="shared" si="284"/>
        <v>90874.101806909996</v>
      </c>
      <c r="Q604" s="74">
        <f t="shared" si="285"/>
        <v>0</v>
      </c>
      <c r="R604" s="75">
        <f t="shared" si="265"/>
        <v>0</v>
      </c>
      <c r="S604" s="66">
        <f t="shared" si="266"/>
        <v>0</v>
      </c>
      <c r="T604" s="10">
        <f t="shared" si="295"/>
        <v>0.06</v>
      </c>
      <c r="U604" s="74">
        <f t="shared" si="263"/>
        <v>10</v>
      </c>
      <c r="V604" s="74">
        <v>252</v>
      </c>
      <c r="W604" s="70">
        <f t="shared" si="286"/>
        <v>1.0023149339999999</v>
      </c>
      <c r="X604" s="66">
        <f t="shared" si="287"/>
        <v>210.36754798999999</v>
      </c>
      <c r="Y604" s="66">
        <v>0</v>
      </c>
      <c r="Z604" s="67">
        <f t="shared" si="288"/>
        <v>0</v>
      </c>
      <c r="AA604" s="68" t="str">
        <f t="shared" si="296"/>
        <v>A+INCORP J=</v>
      </c>
      <c r="AB604" s="11">
        <f t="shared" si="297"/>
        <v>43276</v>
      </c>
      <c r="AC604" s="227">
        <f t="shared" si="313"/>
        <v>3113.21</v>
      </c>
      <c r="AD604" s="227">
        <f t="shared" si="315"/>
        <v>62.264200000000002</v>
      </c>
      <c r="AE604" s="227">
        <f t="shared" si="298"/>
        <v>79.905723333333341</v>
      </c>
      <c r="AF604" s="228">
        <f t="shared" si="316"/>
        <v>1.005105627431744</v>
      </c>
      <c r="AG604" s="230">
        <f t="shared" si="317"/>
        <v>52</v>
      </c>
      <c r="AH604" s="231">
        <f t="shared" si="299"/>
        <v>1.0120963190000001</v>
      </c>
      <c r="AI604" s="227">
        <f t="shared" si="300"/>
        <v>3166.9555413100002</v>
      </c>
      <c r="AJ604" s="227">
        <f t="shared" si="314"/>
        <v>3309.1254646433335</v>
      </c>
      <c r="AK604" s="227">
        <f t="shared" si="272"/>
        <v>3113.21</v>
      </c>
      <c r="AL604" s="227">
        <f t="shared" si="278"/>
        <v>62.264200000000002</v>
      </c>
      <c r="AM604" s="227">
        <f t="shared" si="301"/>
        <v>48.773623333333333</v>
      </c>
      <c r="AN604" s="228">
        <f t="shared" si="274"/>
        <v>1.0042022243950006</v>
      </c>
      <c r="AO604" s="230">
        <f t="shared" si="275"/>
        <v>31</v>
      </c>
      <c r="AP604" s="231">
        <f t="shared" si="302"/>
        <v>1.0071937520000001</v>
      </c>
      <c r="AQ604" s="227">
        <f t="shared" si="303"/>
        <v>3148.7821792599998</v>
      </c>
      <c r="AR604" s="227">
        <f t="shared" si="276"/>
        <v>3259.8200025933329</v>
      </c>
      <c r="AS604" s="227">
        <f t="shared" si="304"/>
        <v>3113.21</v>
      </c>
      <c r="AT604" s="227">
        <f t="shared" si="310"/>
        <v>62.264200000000002</v>
      </c>
      <c r="AU604" s="227">
        <f t="shared" si="305"/>
        <v>17.641523333333332</v>
      </c>
      <c r="AV604" s="228">
        <f t="shared" si="306"/>
        <v>1.0019982620360643</v>
      </c>
      <c r="AW604" s="230">
        <f t="shared" si="307"/>
        <v>10</v>
      </c>
      <c r="AX604" s="231">
        <f t="shared" si="311"/>
        <v>1.0023149339999999</v>
      </c>
      <c r="AY604" s="227">
        <f t="shared" si="312"/>
        <v>3126.6522862500001</v>
      </c>
      <c r="AZ604" s="227">
        <f t="shared" si="308"/>
        <v>3206.5580095833334</v>
      </c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5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5"/>
      <c r="HA604" s="5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40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7"/>
      <c r="JP604" s="1"/>
      <c r="JQ604" s="1"/>
      <c r="JR604" s="1"/>
      <c r="JS604" s="1"/>
      <c r="JT604" s="1"/>
      <c r="JU604" s="1"/>
      <c r="JV604" s="1"/>
      <c r="JW604" s="1"/>
      <c r="JX604" s="1"/>
      <c r="JY604" s="3"/>
      <c r="JZ604" s="1"/>
      <c r="KA604" s="1"/>
      <c r="KB604" s="1"/>
      <c r="KC604" s="1"/>
      <c r="KD604" s="1"/>
      <c r="KE604" s="1"/>
    </row>
    <row r="605" spans="1:291" x14ac:dyDescent="0.2">
      <c r="A605" s="196">
        <f t="shared" si="289"/>
        <v>43263</v>
      </c>
      <c r="B605" s="236">
        <f t="shared" si="309"/>
        <v>100906.40799187</v>
      </c>
      <c r="C605" s="66">
        <f t="shared" si="267"/>
        <v>90692.873864790003</v>
      </c>
      <c r="D605" s="77">
        <f t="shared" si="290"/>
        <v>4961.84</v>
      </c>
      <c r="E605" s="67">
        <f>VLOOKUP(A604,[1]Plan1!$DQ$117:$DS$314,3)</f>
        <v>4981.6899999999996</v>
      </c>
      <c r="F605" s="11">
        <f t="shared" si="291"/>
        <v>43246</v>
      </c>
      <c r="G605" s="73">
        <f t="shared" si="281"/>
        <v>4.0005320606870676E-3</v>
      </c>
      <c r="H605" s="11">
        <f t="shared" si="292"/>
        <v>43276</v>
      </c>
      <c r="I605" s="11">
        <f t="shared" si="282"/>
        <v>43276</v>
      </c>
      <c r="J605" s="1">
        <f t="shared" si="293"/>
        <v>20</v>
      </c>
      <c r="K605" s="1">
        <f t="shared" si="294"/>
        <v>11</v>
      </c>
      <c r="L605" s="66">
        <f t="shared" si="283"/>
        <v>1.00219831</v>
      </c>
      <c r="M605" s="70">
        <f t="shared" si="268"/>
        <v>1.0021995699999999</v>
      </c>
      <c r="N605" s="70">
        <f t="shared" si="262"/>
        <v>1.0466845590347682</v>
      </c>
      <c r="O605" s="66">
        <f t="shared" si="264"/>
        <v>1.04898549</v>
      </c>
      <c r="P605" s="66">
        <f t="shared" si="284"/>
        <v>90892.244916330004</v>
      </c>
      <c r="Q605" s="74">
        <f t="shared" si="285"/>
        <v>0</v>
      </c>
      <c r="R605" s="75">
        <f t="shared" si="265"/>
        <v>0</v>
      </c>
      <c r="S605" s="66">
        <f t="shared" si="266"/>
        <v>0</v>
      </c>
      <c r="T605" s="10">
        <f t="shared" si="295"/>
        <v>0.06</v>
      </c>
      <c r="U605" s="74">
        <f t="shared" si="263"/>
        <v>11</v>
      </c>
      <c r="V605" s="74">
        <v>252</v>
      </c>
      <c r="W605" s="70">
        <f t="shared" si="286"/>
        <v>1.0025467210000001</v>
      </c>
      <c r="X605" s="66">
        <f t="shared" si="287"/>
        <v>231.47718886000001</v>
      </c>
      <c r="Y605" s="66">
        <v>0</v>
      </c>
      <c r="Z605" s="67">
        <f t="shared" si="288"/>
        <v>0</v>
      </c>
      <c r="AA605" s="68" t="str">
        <f t="shared" si="296"/>
        <v>A+INCORP J=</v>
      </c>
      <c r="AB605" s="11">
        <f t="shared" si="297"/>
        <v>43276</v>
      </c>
      <c r="AC605" s="227">
        <f t="shared" si="313"/>
        <v>3113.21</v>
      </c>
      <c r="AD605" s="227">
        <f t="shared" si="315"/>
        <v>62.264200000000002</v>
      </c>
      <c r="AE605" s="227">
        <f t="shared" si="298"/>
        <v>80.943460000000002</v>
      </c>
      <c r="AF605" s="228">
        <f t="shared" si="316"/>
        <v>1.0053062985447947</v>
      </c>
      <c r="AG605" s="230">
        <f t="shared" si="317"/>
        <v>53</v>
      </c>
      <c r="AH605" s="231">
        <f t="shared" si="299"/>
        <v>1.0123303690000001</v>
      </c>
      <c r="AI605" s="227">
        <f t="shared" si="300"/>
        <v>3168.3203427899998</v>
      </c>
      <c r="AJ605" s="227">
        <f t="shared" si="314"/>
        <v>3311.5280027899998</v>
      </c>
      <c r="AK605" s="227">
        <f t="shared" si="272"/>
        <v>3113.21</v>
      </c>
      <c r="AL605" s="227">
        <f t="shared" si="278"/>
        <v>62.264200000000002</v>
      </c>
      <c r="AM605" s="227">
        <f t="shared" si="301"/>
        <v>49.811360000000001</v>
      </c>
      <c r="AN605" s="228">
        <f t="shared" si="274"/>
        <v>1.0044027151420398</v>
      </c>
      <c r="AO605" s="230">
        <f t="shared" si="275"/>
        <v>32</v>
      </c>
      <c r="AP605" s="231">
        <f t="shared" si="302"/>
        <v>1.0074266679999999</v>
      </c>
      <c r="AQ605" s="227">
        <f t="shared" si="303"/>
        <v>3150.1391480799998</v>
      </c>
      <c r="AR605" s="227">
        <f t="shared" si="276"/>
        <v>3262.2147080799996</v>
      </c>
      <c r="AS605" s="227">
        <f t="shared" si="304"/>
        <v>3113.21</v>
      </c>
      <c r="AT605" s="227">
        <f t="shared" si="310"/>
        <v>62.264200000000002</v>
      </c>
      <c r="AU605" s="227">
        <f t="shared" si="305"/>
        <v>18.679259999999999</v>
      </c>
      <c r="AV605" s="228">
        <f t="shared" si="306"/>
        <v>1.0021983127581275</v>
      </c>
      <c r="AW605" s="230">
        <f t="shared" si="307"/>
        <v>11</v>
      </c>
      <c r="AX605" s="231">
        <f t="shared" si="311"/>
        <v>1.0025467210000001</v>
      </c>
      <c r="AY605" s="227">
        <f t="shared" si="312"/>
        <v>3127.99971581</v>
      </c>
      <c r="AZ605" s="227">
        <f t="shared" si="308"/>
        <v>3208.94317581</v>
      </c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5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5"/>
      <c r="HA605" s="5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40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7"/>
      <c r="JP605" s="1"/>
      <c r="JQ605" s="1"/>
      <c r="JR605" s="1"/>
      <c r="JS605" s="1"/>
      <c r="JT605" s="1"/>
      <c r="JU605" s="1"/>
      <c r="JV605" s="1"/>
      <c r="JW605" s="1"/>
      <c r="JX605" s="1"/>
      <c r="JY605" s="3"/>
      <c r="JZ605" s="1"/>
      <c r="KA605" s="1"/>
      <c r="KB605" s="1"/>
      <c r="KC605" s="1"/>
      <c r="KD605" s="1"/>
      <c r="KE605" s="1"/>
    </row>
    <row r="606" spans="1:291" x14ac:dyDescent="0.2">
      <c r="A606" s="196">
        <f t="shared" si="289"/>
        <v>43264</v>
      </c>
      <c r="B606" s="236">
        <f t="shared" si="309"/>
        <v>100952.86194234001</v>
      </c>
      <c r="C606" s="66">
        <f t="shared" si="267"/>
        <v>90692.873864790003</v>
      </c>
      <c r="D606" s="77">
        <f t="shared" si="290"/>
        <v>4961.84</v>
      </c>
      <c r="E606" s="67">
        <f>VLOOKUP(A605,[1]Plan1!$DQ$117:$DS$314,3)</f>
        <v>4981.6899999999996</v>
      </c>
      <c r="F606" s="11">
        <f t="shared" si="291"/>
        <v>43246</v>
      </c>
      <c r="G606" s="73">
        <f t="shared" si="281"/>
        <v>4.0005320606870676E-3</v>
      </c>
      <c r="H606" s="11">
        <f t="shared" si="292"/>
        <v>43276</v>
      </c>
      <c r="I606" s="11">
        <f t="shared" si="282"/>
        <v>43276</v>
      </c>
      <c r="J606" s="1">
        <f t="shared" si="293"/>
        <v>20</v>
      </c>
      <c r="K606" s="1">
        <f t="shared" si="294"/>
        <v>12</v>
      </c>
      <c r="L606" s="66">
        <f t="shared" si="283"/>
        <v>1.0023983999999999</v>
      </c>
      <c r="M606" s="70">
        <f t="shared" si="268"/>
        <v>1.0021995699999999</v>
      </c>
      <c r="N606" s="70">
        <f t="shared" si="262"/>
        <v>1.0466845590347682</v>
      </c>
      <c r="O606" s="66">
        <f t="shared" si="264"/>
        <v>1.0491949199999999</v>
      </c>
      <c r="P606" s="66">
        <f t="shared" si="284"/>
        <v>90910.391653459999</v>
      </c>
      <c r="Q606" s="74">
        <f t="shared" si="285"/>
        <v>0</v>
      </c>
      <c r="R606" s="75">
        <f t="shared" si="265"/>
        <v>0</v>
      </c>
      <c r="S606" s="66">
        <f t="shared" si="266"/>
        <v>0</v>
      </c>
      <c r="T606" s="10">
        <f t="shared" si="295"/>
        <v>0.06</v>
      </c>
      <c r="U606" s="74">
        <f t="shared" si="263"/>
        <v>12</v>
      </c>
      <c r="V606" s="74">
        <v>252</v>
      </c>
      <c r="W606" s="70">
        <f t="shared" si="286"/>
        <v>1.0027785629999999</v>
      </c>
      <c r="X606" s="66">
        <f t="shared" si="287"/>
        <v>252.60025056000001</v>
      </c>
      <c r="Y606" s="66">
        <v>0</v>
      </c>
      <c r="Z606" s="67">
        <f t="shared" si="288"/>
        <v>0</v>
      </c>
      <c r="AA606" s="68" t="str">
        <f t="shared" si="296"/>
        <v>A+INCORP J=</v>
      </c>
      <c r="AB606" s="11">
        <f t="shared" si="297"/>
        <v>43276</v>
      </c>
      <c r="AC606" s="227">
        <f t="shared" si="313"/>
        <v>3113.21</v>
      </c>
      <c r="AD606" s="227">
        <f t="shared" si="315"/>
        <v>62.264200000000002</v>
      </c>
      <c r="AE606" s="227">
        <f t="shared" si="298"/>
        <v>81.981196666666662</v>
      </c>
      <c r="AF606" s="228">
        <f t="shared" si="316"/>
        <v>1.0055070079922668</v>
      </c>
      <c r="AG606" s="230">
        <f t="shared" si="317"/>
        <v>54</v>
      </c>
      <c r="AH606" s="231">
        <f t="shared" si="299"/>
        <v>1.0125644730000001</v>
      </c>
      <c r="AI606" s="227">
        <f t="shared" si="300"/>
        <v>3169.6857265899998</v>
      </c>
      <c r="AJ606" s="227">
        <f t="shared" si="314"/>
        <v>3313.9311232566665</v>
      </c>
      <c r="AK606" s="227">
        <f t="shared" si="272"/>
        <v>3113.21</v>
      </c>
      <c r="AL606" s="227">
        <f t="shared" si="278"/>
        <v>62.264200000000002</v>
      </c>
      <c r="AM606" s="227">
        <f t="shared" si="301"/>
        <v>50.849096666666661</v>
      </c>
      <c r="AN606" s="228">
        <f t="shared" si="274"/>
        <v>1.0046032441890453</v>
      </c>
      <c r="AO606" s="230">
        <f t="shared" si="275"/>
        <v>33</v>
      </c>
      <c r="AP606" s="231">
        <f t="shared" si="302"/>
        <v>1.007659638</v>
      </c>
      <c r="AQ606" s="227">
        <f t="shared" si="303"/>
        <v>3151.4966967</v>
      </c>
      <c r="AR606" s="227">
        <f t="shared" si="276"/>
        <v>3264.6099933666665</v>
      </c>
      <c r="AS606" s="227">
        <f t="shared" si="304"/>
        <v>3113.21</v>
      </c>
      <c r="AT606" s="227">
        <f t="shared" si="310"/>
        <v>62.264200000000002</v>
      </c>
      <c r="AU606" s="227">
        <f t="shared" si="305"/>
        <v>19.716996666666667</v>
      </c>
      <c r="AV606" s="228">
        <f t="shared" si="306"/>
        <v>1.0023984016960983</v>
      </c>
      <c r="AW606" s="230">
        <f t="shared" si="307"/>
        <v>12</v>
      </c>
      <c r="AX606" s="231">
        <f t="shared" si="311"/>
        <v>1.0027785629999999</v>
      </c>
      <c r="AY606" s="227">
        <f t="shared" si="312"/>
        <v>3129.3477250300002</v>
      </c>
      <c r="AZ606" s="227">
        <f t="shared" si="308"/>
        <v>3211.3289216966668</v>
      </c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5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5"/>
      <c r="HA606" s="5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40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7"/>
      <c r="JP606" s="1"/>
      <c r="JQ606" s="1"/>
      <c r="JR606" s="1"/>
      <c r="JS606" s="1"/>
      <c r="JT606" s="1"/>
      <c r="JU606" s="1"/>
      <c r="JV606" s="1"/>
      <c r="JW606" s="1"/>
      <c r="JX606" s="1"/>
      <c r="JY606" s="3"/>
      <c r="JZ606" s="1"/>
      <c r="KA606" s="1"/>
      <c r="KB606" s="1"/>
      <c r="KC606" s="1"/>
      <c r="KD606" s="1"/>
      <c r="KE606" s="1"/>
    </row>
    <row r="607" spans="1:291" x14ac:dyDescent="0.2">
      <c r="A607" s="196">
        <f t="shared" si="289"/>
        <v>43265</v>
      </c>
      <c r="B607" s="236">
        <f t="shared" si="309"/>
        <v>100999.33350132999</v>
      </c>
      <c r="C607" s="66">
        <f t="shared" si="267"/>
        <v>90692.873864790003</v>
      </c>
      <c r="D607" s="77">
        <f t="shared" si="290"/>
        <v>4961.84</v>
      </c>
      <c r="E607" s="67">
        <f>VLOOKUP(A606,[1]Plan1!$DQ$117:$DS$314,3)</f>
        <v>4981.6899999999996</v>
      </c>
      <c r="F607" s="11">
        <f t="shared" si="291"/>
        <v>43246</v>
      </c>
      <c r="G607" s="73">
        <f t="shared" si="281"/>
        <v>4.0005320606870676E-3</v>
      </c>
      <c r="H607" s="11">
        <f t="shared" si="292"/>
        <v>43276</v>
      </c>
      <c r="I607" s="11">
        <f t="shared" si="282"/>
        <v>43276</v>
      </c>
      <c r="J607" s="1">
        <f t="shared" si="293"/>
        <v>20</v>
      </c>
      <c r="K607" s="1">
        <f t="shared" si="294"/>
        <v>13</v>
      </c>
      <c r="L607" s="66">
        <f t="shared" si="283"/>
        <v>1.00259852</v>
      </c>
      <c r="M607" s="70">
        <f t="shared" si="268"/>
        <v>1.0021995699999999</v>
      </c>
      <c r="N607" s="70">
        <f t="shared" ref="N607:N670" si="318">IF(I607&gt;I606,N606*M607,N606)</f>
        <v>1.0466845590347682</v>
      </c>
      <c r="O607" s="66">
        <f t="shared" si="264"/>
        <v>1.0494043799999999</v>
      </c>
      <c r="P607" s="66">
        <f t="shared" si="284"/>
        <v>90928.541111379993</v>
      </c>
      <c r="Q607" s="74">
        <f t="shared" si="285"/>
        <v>0</v>
      </c>
      <c r="R607" s="75">
        <f t="shared" si="265"/>
        <v>0</v>
      </c>
      <c r="S607" s="66">
        <f t="shared" si="266"/>
        <v>0</v>
      </c>
      <c r="T607" s="10">
        <f t="shared" si="295"/>
        <v>0.06</v>
      </c>
      <c r="U607" s="74">
        <f t="shared" si="263"/>
        <v>13</v>
      </c>
      <c r="V607" s="74">
        <v>252</v>
      </c>
      <c r="W607" s="70">
        <f t="shared" si="286"/>
        <v>1.0030104580000001</v>
      </c>
      <c r="X607" s="66">
        <f t="shared" si="287"/>
        <v>273.73655401000002</v>
      </c>
      <c r="Y607" s="66">
        <v>0</v>
      </c>
      <c r="Z607" s="67">
        <f t="shared" si="288"/>
        <v>0</v>
      </c>
      <c r="AA607" s="68" t="str">
        <f t="shared" si="296"/>
        <v>A+INCORP J=</v>
      </c>
      <c r="AB607" s="11">
        <f t="shared" si="297"/>
        <v>43276</v>
      </c>
      <c r="AC607" s="227">
        <f t="shared" si="313"/>
        <v>3113.21</v>
      </c>
      <c r="AD607" s="227">
        <f t="shared" si="315"/>
        <v>62.264200000000002</v>
      </c>
      <c r="AE607" s="227">
        <f t="shared" si="298"/>
        <v>83.018933333333322</v>
      </c>
      <c r="AF607" s="228">
        <f t="shared" si="316"/>
        <v>1.005707746190555</v>
      </c>
      <c r="AG607" s="230">
        <f t="shared" si="317"/>
        <v>55</v>
      </c>
      <c r="AH607" s="231">
        <f t="shared" si="299"/>
        <v>1.0127986309999999</v>
      </c>
      <c r="AI607" s="227">
        <f t="shared" si="300"/>
        <v>3171.0516626799999</v>
      </c>
      <c r="AJ607" s="227">
        <f t="shared" si="314"/>
        <v>3316.3347960133333</v>
      </c>
      <c r="AK607" s="227">
        <f t="shared" si="272"/>
        <v>3113.21</v>
      </c>
      <c r="AL607" s="227">
        <f t="shared" si="278"/>
        <v>62.264200000000002</v>
      </c>
      <c r="AM607" s="227">
        <f t="shared" si="301"/>
        <v>51.886833333333335</v>
      </c>
      <c r="AN607" s="228">
        <f t="shared" si="274"/>
        <v>1.0048038019610253</v>
      </c>
      <c r="AO607" s="230">
        <f t="shared" si="275"/>
        <v>34</v>
      </c>
      <c r="AP607" s="231">
        <f t="shared" si="302"/>
        <v>1.0078926619999999</v>
      </c>
      <c r="AQ607" s="227">
        <f t="shared" si="303"/>
        <v>3152.8547952499998</v>
      </c>
      <c r="AR607" s="227">
        <f t="shared" si="276"/>
        <v>3267.0058285833334</v>
      </c>
      <c r="AS607" s="227">
        <f t="shared" si="304"/>
        <v>3113.21</v>
      </c>
      <c r="AT607" s="227">
        <f t="shared" si="310"/>
        <v>62.264200000000002</v>
      </c>
      <c r="AU607" s="227">
        <f t="shared" si="305"/>
        <v>20.754733333333331</v>
      </c>
      <c r="AV607" s="228">
        <f t="shared" si="306"/>
        <v>1.0025985192959999</v>
      </c>
      <c r="AW607" s="230">
        <f t="shared" si="307"/>
        <v>13</v>
      </c>
      <c r="AX607" s="231">
        <f t="shared" si="311"/>
        <v>1.0030104580000001</v>
      </c>
      <c r="AY607" s="227">
        <f t="shared" si="312"/>
        <v>3130.6962780099998</v>
      </c>
      <c r="AZ607" s="227">
        <f t="shared" si="308"/>
        <v>3213.7152113433331</v>
      </c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5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5"/>
      <c r="HA607" s="5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40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7"/>
      <c r="JP607" s="1"/>
      <c r="JQ607" s="1"/>
      <c r="JR607" s="1"/>
      <c r="JS607" s="1"/>
      <c r="JT607" s="1"/>
      <c r="JU607" s="1"/>
      <c r="JV607" s="1"/>
      <c r="JW607" s="1"/>
      <c r="JX607" s="1"/>
      <c r="JY607" s="3"/>
      <c r="JZ607" s="1"/>
      <c r="KA607" s="1"/>
      <c r="KB607" s="1"/>
      <c r="KC607" s="1"/>
      <c r="KD607" s="1"/>
      <c r="KE607" s="1"/>
    </row>
    <row r="608" spans="1:291" x14ac:dyDescent="0.2">
      <c r="A608" s="196">
        <f t="shared" si="289"/>
        <v>43266</v>
      </c>
      <c r="B608" s="236">
        <f t="shared" si="309"/>
        <v>101045.82485829</v>
      </c>
      <c r="C608" s="66">
        <f t="shared" si="267"/>
        <v>90692.873864790003</v>
      </c>
      <c r="D608" s="77">
        <f t="shared" si="290"/>
        <v>4961.84</v>
      </c>
      <c r="E608" s="67">
        <f>VLOOKUP(A607,[1]Plan1!$DQ$117:$DS$314,3)</f>
        <v>4981.6899999999996</v>
      </c>
      <c r="F608" s="11">
        <f t="shared" si="291"/>
        <v>43246</v>
      </c>
      <c r="G608" s="73">
        <f t="shared" si="281"/>
        <v>4.0005320606870676E-3</v>
      </c>
      <c r="H608" s="11">
        <f t="shared" si="292"/>
        <v>43276</v>
      </c>
      <c r="I608" s="11">
        <f t="shared" si="282"/>
        <v>43276</v>
      </c>
      <c r="J608" s="1">
        <f t="shared" si="293"/>
        <v>20</v>
      </c>
      <c r="K608" s="1">
        <f t="shared" si="294"/>
        <v>14</v>
      </c>
      <c r="L608" s="66">
        <f t="shared" si="283"/>
        <v>1.0027986900000001</v>
      </c>
      <c r="M608" s="70">
        <f t="shared" si="268"/>
        <v>1.0021995699999999</v>
      </c>
      <c r="N608" s="70">
        <f t="shared" si="318"/>
        <v>1.0466845590347682</v>
      </c>
      <c r="O608" s="66">
        <f t="shared" si="264"/>
        <v>1.0496139</v>
      </c>
      <c r="P608" s="66">
        <f t="shared" si="284"/>
        <v>90946.695103940001</v>
      </c>
      <c r="Q608" s="74">
        <f t="shared" si="285"/>
        <v>0</v>
      </c>
      <c r="R608" s="75">
        <f t="shared" si="265"/>
        <v>0</v>
      </c>
      <c r="S608" s="66">
        <f t="shared" si="266"/>
        <v>0</v>
      </c>
      <c r="T608" s="10">
        <f t="shared" si="295"/>
        <v>0.06</v>
      </c>
      <c r="U608" s="74">
        <f t="shared" si="263"/>
        <v>14</v>
      </c>
      <c r="V608" s="74">
        <v>252</v>
      </c>
      <c r="W608" s="70">
        <f t="shared" si="286"/>
        <v>1.0032424069999999</v>
      </c>
      <c r="X608" s="66">
        <f t="shared" si="287"/>
        <v>294.88620083000001</v>
      </c>
      <c r="Y608" s="66">
        <v>0</v>
      </c>
      <c r="Z608" s="67">
        <f t="shared" si="288"/>
        <v>0</v>
      </c>
      <c r="AA608" s="68" t="str">
        <f t="shared" si="296"/>
        <v>A+INCORP J=</v>
      </c>
      <c r="AB608" s="11">
        <f t="shared" si="297"/>
        <v>43276</v>
      </c>
      <c r="AC608" s="227">
        <f t="shared" si="313"/>
        <v>3113.21</v>
      </c>
      <c r="AD608" s="227">
        <f t="shared" si="315"/>
        <v>62.264200000000002</v>
      </c>
      <c r="AE608" s="227">
        <f t="shared" si="298"/>
        <v>84.056670000000011</v>
      </c>
      <c r="AF608" s="228">
        <f t="shared" si="316"/>
        <v>1.0059085418904758</v>
      </c>
      <c r="AG608" s="230">
        <f t="shared" si="317"/>
        <v>56</v>
      </c>
      <c r="AH608" s="231">
        <f t="shared" si="299"/>
        <v>1.013032843</v>
      </c>
      <c r="AI608" s="227">
        <f t="shared" si="300"/>
        <v>3172.41824189</v>
      </c>
      <c r="AJ608" s="227">
        <f t="shared" si="314"/>
        <v>3318.73911189</v>
      </c>
      <c r="AK608" s="227">
        <f t="shared" si="272"/>
        <v>3113.21</v>
      </c>
      <c r="AL608" s="227">
        <f t="shared" si="278"/>
        <v>62.264200000000002</v>
      </c>
      <c r="AM608" s="227">
        <f t="shared" si="301"/>
        <v>52.924570000000003</v>
      </c>
      <c r="AN608" s="228">
        <f t="shared" si="274"/>
        <v>1.0050044171829542</v>
      </c>
      <c r="AO608" s="230">
        <f t="shared" si="275"/>
        <v>35</v>
      </c>
      <c r="AP608" s="231">
        <f t="shared" si="302"/>
        <v>1.0081257400000001</v>
      </c>
      <c r="AQ608" s="227">
        <f t="shared" si="303"/>
        <v>3154.2135340599998</v>
      </c>
      <c r="AR608" s="227">
        <f t="shared" si="276"/>
        <v>3269.40230406</v>
      </c>
      <c r="AS608" s="227">
        <f t="shared" si="304"/>
        <v>3113.21</v>
      </c>
      <c r="AT608" s="227">
        <f t="shared" si="310"/>
        <v>62.264200000000002</v>
      </c>
      <c r="AU608" s="227">
        <f t="shared" si="305"/>
        <v>21.792469999999998</v>
      </c>
      <c r="AV608" s="228">
        <f t="shared" si="306"/>
        <v>1.0027986942197629</v>
      </c>
      <c r="AW608" s="230">
        <f t="shared" si="307"/>
        <v>14</v>
      </c>
      <c r="AX608" s="231">
        <f t="shared" si="311"/>
        <v>1.0032424069999999</v>
      </c>
      <c r="AY608" s="227">
        <f t="shared" si="312"/>
        <v>3132.0454675699998</v>
      </c>
      <c r="AZ608" s="227">
        <f t="shared" si="308"/>
        <v>3216.1021375699997</v>
      </c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5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5"/>
      <c r="HA608" s="5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40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7"/>
      <c r="JP608" s="1"/>
      <c r="JQ608" s="1"/>
      <c r="JR608" s="1"/>
      <c r="JS608" s="1"/>
      <c r="JT608" s="1"/>
      <c r="JU608" s="1"/>
      <c r="JV608" s="1"/>
      <c r="JW608" s="1"/>
      <c r="JX608" s="1"/>
      <c r="JY608" s="3"/>
      <c r="JZ608" s="1"/>
      <c r="KA608" s="1"/>
      <c r="KB608" s="1"/>
      <c r="KC608" s="1"/>
      <c r="KD608" s="1"/>
      <c r="KE608" s="1"/>
    </row>
    <row r="609" spans="1:291" x14ac:dyDescent="0.2">
      <c r="A609" s="196">
        <f t="shared" si="289"/>
        <v>43267</v>
      </c>
      <c r="B609" s="236">
        <f t="shared" si="309"/>
        <v>101090.14705694001</v>
      </c>
      <c r="C609" s="66">
        <f t="shared" si="267"/>
        <v>90692.873864790003</v>
      </c>
      <c r="D609" s="77">
        <f t="shared" si="290"/>
        <v>4961.84</v>
      </c>
      <c r="E609" s="67">
        <f>VLOOKUP(A608,[1]Plan1!$DQ$117:$DS$314,3)</f>
        <v>4981.6899999999996</v>
      </c>
      <c r="F609" s="11">
        <f t="shared" si="291"/>
        <v>43246</v>
      </c>
      <c r="G609" s="73">
        <f t="shared" si="281"/>
        <v>4.0005320606870676E-3</v>
      </c>
      <c r="H609" s="11">
        <f t="shared" si="292"/>
        <v>43276</v>
      </c>
      <c r="I609" s="11">
        <f t="shared" si="282"/>
        <v>43276</v>
      </c>
      <c r="J609" s="1">
        <f t="shared" si="293"/>
        <v>20</v>
      </c>
      <c r="K609" s="1">
        <f t="shared" si="294"/>
        <v>15</v>
      </c>
      <c r="L609" s="66">
        <f t="shared" si="283"/>
        <v>1.0029988999999999</v>
      </c>
      <c r="M609" s="70">
        <f t="shared" si="268"/>
        <v>1.0021995699999999</v>
      </c>
      <c r="N609" s="70">
        <f t="shared" si="318"/>
        <v>1.0466845590347682</v>
      </c>
      <c r="O609" s="66">
        <f t="shared" si="264"/>
        <v>1.04982346</v>
      </c>
      <c r="P609" s="66">
        <f t="shared" si="284"/>
        <v>90964.852724220007</v>
      </c>
      <c r="Q609" s="74">
        <f t="shared" si="285"/>
        <v>0</v>
      </c>
      <c r="R609" s="75">
        <f t="shared" si="265"/>
        <v>0</v>
      </c>
      <c r="S609" s="66">
        <f t="shared" si="266"/>
        <v>0</v>
      </c>
      <c r="T609" s="10">
        <f t="shared" si="295"/>
        <v>0.06</v>
      </c>
      <c r="U609" s="74">
        <f t="shared" si="263"/>
        <v>15</v>
      </c>
      <c r="V609" s="74">
        <v>252</v>
      </c>
      <c r="W609" s="70">
        <f t="shared" si="286"/>
        <v>1.0034744090000001</v>
      </c>
      <c r="X609" s="66">
        <f t="shared" si="287"/>
        <v>316.04910297999999</v>
      </c>
      <c r="Y609" s="66">
        <v>0</v>
      </c>
      <c r="Z609" s="67">
        <f t="shared" si="288"/>
        <v>0</v>
      </c>
      <c r="AA609" s="68" t="str">
        <f t="shared" si="296"/>
        <v>A+INCORP J=</v>
      </c>
      <c r="AB609" s="11">
        <f t="shared" si="297"/>
        <v>43276</v>
      </c>
      <c r="AC609" s="227">
        <f t="shared" si="313"/>
        <v>3113.21</v>
      </c>
      <c r="AD609" s="227">
        <f t="shared" si="315"/>
        <v>62.264200000000002</v>
      </c>
      <c r="AE609" s="227">
        <f t="shared" si="298"/>
        <v>85.094406666666671</v>
      </c>
      <c r="AF609" s="228">
        <f t="shared" si="316"/>
        <v>1.0061093759248179</v>
      </c>
      <c r="AG609" s="230">
        <f t="shared" si="317"/>
        <v>56</v>
      </c>
      <c r="AH609" s="231">
        <f t="shared" si="299"/>
        <v>1.013032843</v>
      </c>
      <c r="AI609" s="227">
        <f t="shared" si="300"/>
        <v>3173.05162905</v>
      </c>
      <c r="AJ609" s="227">
        <f t="shared" si="314"/>
        <v>3320.4102357166666</v>
      </c>
      <c r="AK609" s="227">
        <f t="shared" si="272"/>
        <v>3113.21</v>
      </c>
      <c r="AL609" s="227">
        <f t="shared" si="278"/>
        <v>62.264200000000002</v>
      </c>
      <c r="AM609" s="227">
        <f t="shared" si="301"/>
        <v>53.962306666666677</v>
      </c>
      <c r="AN609" s="228">
        <f t="shared" si="274"/>
        <v>1.0052050707048492</v>
      </c>
      <c r="AO609" s="230">
        <f t="shared" si="275"/>
        <v>35</v>
      </c>
      <c r="AP609" s="231">
        <f t="shared" si="302"/>
        <v>1.0081257400000001</v>
      </c>
      <c r="AQ609" s="227">
        <f t="shared" si="303"/>
        <v>3154.8432865700001</v>
      </c>
      <c r="AR609" s="227">
        <f t="shared" si="276"/>
        <v>3271.069793236667</v>
      </c>
      <c r="AS609" s="227">
        <f t="shared" si="304"/>
        <v>3113.21</v>
      </c>
      <c r="AT609" s="227">
        <f t="shared" si="310"/>
        <v>62.264200000000002</v>
      </c>
      <c r="AU609" s="227">
        <f t="shared" si="305"/>
        <v>22.830206666666665</v>
      </c>
      <c r="AV609" s="228">
        <f t="shared" si="306"/>
        <v>1.0029989073594332</v>
      </c>
      <c r="AW609" s="230">
        <f t="shared" si="307"/>
        <v>14</v>
      </c>
      <c r="AX609" s="231">
        <f t="shared" si="311"/>
        <v>1.0032424069999999</v>
      </c>
      <c r="AY609" s="227">
        <f t="shared" si="312"/>
        <v>3132.6707941200002</v>
      </c>
      <c r="AZ609" s="227">
        <f t="shared" si="308"/>
        <v>3217.7652007866668</v>
      </c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5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5"/>
      <c r="HA609" s="5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40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7"/>
      <c r="JP609" s="1"/>
      <c r="JQ609" s="1"/>
      <c r="JR609" s="1"/>
      <c r="JS609" s="1"/>
      <c r="JT609" s="1"/>
      <c r="JU609" s="1"/>
      <c r="JV609" s="1"/>
      <c r="JW609" s="1"/>
      <c r="JX609" s="1"/>
      <c r="JY609" s="3"/>
      <c r="JZ609" s="1"/>
      <c r="KA609" s="1"/>
      <c r="KB609" s="1"/>
      <c r="KC609" s="1"/>
      <c r="KD609" s="1"/>
      <c r="KE609" s="1"/>
    </row>
    <row r="610" spans="1:291" x14ac:dyDescent="0.2">
      <c r="A610" s="196">
        <f t="shared" si="289"/>
        <v>43268</v>
      </c>
      <c r="B610" s="236">
        <f t="shared" si="309"/>
        <v>101093.26026694002</v>
      </c>
      <c r="C610" s="66">
        <f t="shared" si="267"/>
        <v>90692.873864790003</v>
      </c>
      <c r="D610" s="77">
        <f t="shared" si="290"/>
        <v>4961.84</v>
      </c>
      <c r="E610" s="67">
        <f>VLOOKUP(A609,[1]Plan1!$DQ$117:$DS$314,3)</f>
        <v>4981.6899999999996</v>
      </c>
      <c r="F610" s="11">
        <f t="shared" si="291"/>
        <v>43246</v>
      </c>
      <c r="G610" s="73">
        <f t="shared" si="281"/>
        <v>4.0005320606870676E-3</v>
      </c>
      <c r="H610" s="11">
        <f t="shared" si="292"/>
        <v>43276</v>
      </c>
      <c r="I610" s="11">
        <f t="shared" si="282"/>
        <v>43276</v>
      </c>
      <c r="J610" s="1">
        <f t="shared" si="293"/>
        <v>20</v>
      </c>
      <c r="K610" s="1">
        <f t="shared" si="294"/>
        <v>15</v>
      </c>
      <c r="L610" s="66">
        <f t="shared" si="283"/>
        <v>1.0029988999999999</v>
      </c>
      <c r="M610" s="70">
        <f t="shared" si="268"/>
        <v>1.0021995699999999</v>
      </c>
      <c r="N610" s="70">
        <f t="shared" si="318"/>
        <v>1.0466845590347682</v>
      </c>
      <c r="O610" s="66">
        <f t="shared" si="264"/>
        <v>1.04982346</v>
      </c>
      <c r="P610" s="66">
        <f t="shared" si="284"/>
        <v>90964.852724220007</v>
      </c>
      <c r="Q610" s="74">
        <f t="shared" si="285"/>
        <v>0</v>
      </c>
      <c r="R610" s="75">
        <f t="shared" si="265"/>
        <v>0</v>
      </c>
      <c r="S610" s="66">
        <f t="shared" si="266"/>
        <v>0</v>
      </c>
      <c r="T610" s="10">
        <f t="shared" si="295"/>
        <v>0.06</v>
      </c>
      <c r="U610" s="74">
        <f t="shared" si="263"/>
        <v>15</v>
      </c>
      <c r="V610" s="74">
        <v>252</v>
      </c>
      <c r="W610" s="70">
        <f t="shared" si="286"/>
        <v>1.0034744090000001</v>
      </c>
      <c r="X610" s="66">
        <f t="shared" si="287"/>
        <v>316.04910297999999</v>
      </c>
      <c r="Y610" s="66">
        <v>0</v>
      </c>
      <c r="Z610" s="67">
        <f t="shared" si="288"/>
        <v>0</v>
      </c>
      <c r="AA610" s="68" t="str">
        <f t="shared" si="296"/>
        <v>A+INCORP J=</v>
      </c>
      <c r="AB610" s="11">
        <f t="shared" si="297"/>
        <v>43276</v>
      </c>
      <c r="AC610" s="227">
        <f t="shared" si="313"/>
        <v>3113.21</v>
      </c>
      <c r="AD610" s="227">
        <f t="shared" si="315"/>
        <v>62.264200000000002</v>
      </c>
      <c r="AE610" s="227">
        <f t="shared" si="298"/>
        <v>86.132143333333332</v>
      </c>
      <c r="AF610" s="228">
        <f t="shared" si="316"/>
        <v>1.0061093759248179</v>
      </c>
      <c r="AG610" s="230">
        <f t="shared" si="317"/>
        <v>56</v>
      </c>
      <c r="AH610" s="231">
        <f t="shared" si="299"/>
        <v>1.013032843</v>
      </c>
      <c r="AI610" s="227">
        <f t="shared" si="300"/>
        <v>3173.05162905</v>
      </c>
      <c r="AJ610" s="227">
        <f t="shared" si="314"/>
        <v>3321.4479723833333</v>
      </c>
      <c r="AK610" s="227">
        <f t="shared" si="272"/>
        <v>3113.21</v>
      </c>
      <c r="AL610" s="227">
        <f t="shared" si="278"/>
        <v>62.264200000000002</v>
      </c>
      <c r="AM610" s="227">
        <f t="shared" si="301"/>
        <v>55.000043333333338</v>
      </c>
      <c r="AN610" s="228">
        <f t="shared" si="274"/>
        <v>1.0052050707048492</v>
      </c>
      <c r="AO610" s="230">
        <f t="shared" si="275"/>
        <v>35</v>
      </c>
      <c r="AP610" s="231">
        <f t="shared" si="302"/>
        <v>1.0081257400000001</v>
      </c>
      <c r="AQ610" s="227">
        <f t="shared" si="303"/>
        <v>3154.8432865700001</v>
      </c>
      <c r="AR610" s="227">
        <f t="shared" si="276"/>
        <v>3272.1075299033337</v>
      </c>
      <c r="AS610" s="227">
        <f t="shared" si="304"/>
        <v>3113.21</v>
      </c>
      <c r="AT610" s="227">
        <f t="shared" si="310"/>
        <v>62.264200000000002</v>
      </c>
      <c r="AU610" s="227">
        <f t="shared" si="305"/>
        <v>23.867943333333336</v>
      </c>
      <c r="AV610" s="228">
        <f t="shared" si="306"/>
        <v>1.0029989073594332</v>
      </c>
      <c r="AW610" s="230">
        <f t="shared" si="307"/>
        <v>14</v>
      </c>
      <c r="AX610" s="231">
        <f t="shared" si="311"/>
        <v>1.0032424069999999</v>
      </c>
      <c r="AY610" s="227">
        <f t="shared" si="312"/>
        <v>3132.6707941200002</v>
      </c>
      <c r="AZ610" s="227">
        <f t="shared" si="308"/>
        <v>3218.8029374533335</v>
      </c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5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5"/>
      <c r="HA610" s="5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40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7"/>
      <c r="JP610" s="1"/>
      <c r="JQ610" s="1"/>
      <c r="JR610" s="1"/>
      <c r="JS610" s="1"/>
      <c r="JT610" s="1"/>
      <c r="JU610" s="1"/>
      <c r="JV610" s="1"/>
      <c r="JW610" s="1"/>
      <c r="JX610" s="1"/>
      <c r="JY610" s="3"/>
      <c r="JZ610" s="1"/>
      <c r="KA610" s="1"/>
      <c r="KB610" s="1"/>
      <c r="KC610" s="1"/>
      <c r="KD610" s="1"/>
      <c r="KE610" s="1"/>
    </row>
    <row r="611" spans="1:291" x14ac:dyDescent="0.2">
      <c r="A611" s="196">
        <f t="shared" si="289"/>
        <v>43269</v>
      </c>
      <c r="B611" s="236">
        <f t="shared" si="309"/>
        <v>101098.56125550001</v>
      </c>
      <c r="C611" s="66">
        <f t="shared" si="267"/>
        <v>90692.873864790003</v>
      </c>
      <c r="D611" s="77">
        <f t="shared" si="290"/>
        <v>4961.84</v>
      </c>
      <c r="E611" s="67">
        <f>VLOOKUP(A610,[1]Plan1!$DQ$117:$DS$314,3)</f>
        <v>4981.6899999999996</v>
      </c>
      <c r="F611" s="11">
        <f t="shared" si="291"/>
        <v>43246</v>
      </c>
      <c r="G611" s="73">
        <f t="shared" si="281"/>
        <v>4.0005320606870676E-3</v>
      </c>
      <c r="H611" s="11">
        <f t="shared" si="292"/>
        <v>43276</v>
      </c>
      <c r="I611" s="11">
        <f t="shared" si="282"/>
        <v>43276</v>
      </c>
      <c r="J611" s="1">
        <f t="shared" si="293"/>
        <v>20</v>
      </c>
      <c r="K611" s="1">
        <f t="shared" si="294"/>
        <v>15</v>
      </c>
      <c r="L611" s="66">
        <f t="shared" si="283"/>
        <v>1.0029988999999999</v>
      </c>
      <c r="M611" s="70">
        <f t="shared" si="268"/>
        <v>1.0021995699999999</v>
      </c>
      <c r="N611" s="70">
        <f t="shared" si="318"/>
        <v>1.0466845590347682</v>
      </c>
      <c r="O611" s="66">
        <f t="shared" si="264"/>
        <v>1.04982346</v>
      </c>
      <c r="P611" s="66">
        <f t="shared" si="284"/>
        <v>90964.852724220007</v>
      </c>
      <c r="Q611" s="74">
        <f t="shared" si="285"/>
        <v>0</v>
      </c>
      <c r="R611" s="75">
        <f t="shared" si="265"/>
        <v>0</v>
      </c>
      <c r="S611" s="66">
        <f t="shared" si="266"/>
        <v>0</v>
      </c>
      <c r="T611" s="10">
        <f t="shared" si="295"/>
        <v>0.06</v>
      </c>
      <c r="U611" s="74">
        <f t="shared" si="263"/>
        <v>15</v>
      </c>
      <c r="V611" s="74">
        <v>252</v>
      </c>
      <c r="W611" s="70">
        <f t="shared" si="286"/>
        <v>1.0034744090000001</v>
      </c>
      <c r="X611" s="66">
        <f t="shared" si="287"/>
        <v>316.04910297999999</v>
      </c>
      <c r="Y611" s="66">
        <v>0</v>
      </c>
      <c r="Z611" s="67">
        <f t="shared" si="288"/>
        <v>0</v>
      </c>
      <c r="AA611" s="68" t="str">
        <f t="shared" si="296"/>
        <v>A+INCORP J=</v>
      </c>
      <c r="AB611" s="11">
        <f t="shared" si="297"/>
        <v>43276</v>
      </c>
      <c r="AC611" s="227">
        <f t="shared" si="313"/>
        <v>3113.21</v>
      </c>
      <c r="AD611" s="227">
        <f t="shared" si="315"/>
        <v>62.264200000000002</v>
      </c>
      <c r="AE611" s="227">
        <f t="shared" si="298"/>
        <v>87.169879999999992</v>
      </c>
      <c r="AF611" s="228">
        <f t="shared" si="316"/>
        <v>1.0061093759248179</v>
      </c>
      <c r="AG611" s="230">
        <f t="shared" si="317"/>
        <v>57</v>
      </c>
      <c r="AH611" s="231">
        <f t="shared" si="299"/>
        <v>1.0132671090000001</v>
      </c>
      <c r="AI611" s="227">
        <f t="shared" si="300"/>
        <v>3173.7854039899998</v>
      </c>
      <c r="AJ611" s="227">
        <f t="shared" si="314"/>
        <v>3323.2194839899998</v>
      </c>
      <c r="AK611" s="227">
        <f t="shared" si="272"/>
        <v>3113.21</v>
      </c>
      <c r="AL611" s="227">
        <f t="shared" si="278"/>
        <v>62.264200000000002</v>
      </c>
      <c r="AM611" s="227">
        <f t="shared" si="301"/>
        <v>56.037780000000005</v>
      </c>
      <c r="AN611" s="228">
        <f t="shared" si="274"/>
        <v>1.0052050707048492</v>
      </c>
      <c r="AO611" s="230">
        <f t="shared" si="275"/>
        <v>36</v>
      </c>
      <c r="AP611" s="231">
        <f t="shared" si="302"/>
        <v>1.0083588720000001</v>
      </c>
      <c r="AQ611" s="227">
        <f t="shared" si="303"/>
        <v>3155.5728532200001</v>
      </c>
      <c r="AR611" s="227">
        <f t="shared" si="276"/>
        <v>3273.8748332200003</v>
      </c>
      <c r="AS611" s="227">
        <f t="shared" si="304"/>
        <v>3113.21</v>
      </c>
      <c r="AT611" s="227">
        <f t="shared" si="310"/>
        <v>62.264200000000002</v>
      </c>
      <c r="AU611" s="227">
        <f t="shared" si="305"/>
        <v>24.90568</v>
      </c>
      <c r="AV611" s="228">
        <f t="shared" si="306"/>
        <v>1.0029989073594332</v>
      </c>
      <c r="AW611" s="230">
        <f t="shared" si="307"/>
        <v>15</v>
      </c>
      <c r="AX611" s="231">
        <f t="shared" si="311"/>
        <v>1.0034744090000001</v>
      </c>
      <c r="AY611" s="227">
        <f t="shared" si="312"/>
        <v>3133.3952310899999</v>
      </c>
      <c r="AZ611" s="227">
        <f t="shared" si="308"/>
        <v>3220.5651110899998</v>
      </c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5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5"/>
      <c r="HA611" s="5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40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7"/>
      <c r="JP611" s="1"/>
      <c r="JQ611" s="1"/>
      <c r="JR611" s="1"/>
      <c r="JS611" s="1"/>
      <c r="JT611" s="1"/>
      <c r="JU611" s="1"/>
      <c r="JV611" s="1"/>
      <c r="JW611" s="1"/>
      <c r="JX611" s="1"/>
      <c r="JY611" s="3"/>
      <c r="JZ611" s="1"/>
      <c r="KA611" s="1"/>
      <c r="KB611" s="1"/>
      <c r="KC611" s="1"/>
      <c r="KD611" s="1"/>
      <c r="KE611" s="1"/>
    </row>
    <row r="612" spans="1:291" x14ac:dyDescent="0.2">
      <c r="A612" s="196">
        <f t="shared" si="289"/>
        <v>43270</v>
      </c>
      <c r="B612" s="236">
        <f t="shared" si="309"/>
        <v>101145.08886249</v>
      </c>
      <c r="C612" s="66">
        <f t="shared" si="267"/>
        <v>90692.873864790003</v>
      </c>
      <c r="D612" s="77">
        <f t="shared" si="290"/>
        <v>4961.84</v>
      </c>
      <c r="E612" s="67">
        <f>VLOOKUP(A611,[1]Plan1!$DQ$117:$DS$314,3)</f>
        <v>4981.6899999999996</v>
      </c>
      <c r="F612" s="11">
        <f t="shared" si="291"/>
        <v>43246</v>
      </c>
      <c r="G612" s="73">
        <f t="shared" si="281"/>
        <v>4.0005320606870676E-3</v>
      </c>
      <c r="H612" s="11">
        <f t="shared" si="292"/>
        <v>43276</v>
      </c>
      <c r="I612" s="11">
        <f t="shared" si="282"/>
        <v>43276</v>
      </c>
      <c r="J612" s="1">
        <f t="shared" si="293"/>
        <v>20</v>
      </c>
      <c r="K612" s="1">
        <f t="shared" si="294"/>
        <v>16</v>
      </c>
      <c r="L612" s="66">
        <f t="shared" si="283"/>
        <v>1.00319914</v>
      </c>
      <c r="M612" s="70">
        <f t="shared" si="268"/>
        <v>1.0021995699999999</v>
      </c>
      <c r="N612" s="70">
        <f t="shared" si="318"/>
        <v>1.0466845590347682</v>
      </c>
      <c r="O612" s="66">
        <f t="shared" si="264"/>
        <v>1.05003304</v>
      </c>
      <c r="P612" s="66">
        <f t="shared" si="284"/>
        <v>90983.01306528</v>
      </c>
      <c r="Q612" s="74">
        <f t="shared" si="285"/>
        <v>0</v>
      </c>
      <c r="R612" s="75">
        <f t="shared" si="265"/>
        <v>0</v>
      </c>
      <c r="S612" s="66">
        <f t="shared" si="266"/>
        <v>0</v>
      </c>
      <c r="T612" s="10">
        <f t="shared" si="295"/>
        <v>0.06</v>
      </c>
      <c r="U612" s="74">
        <f t="shared" si="263"/>
        <v>16</v>
      </c>
      <c r="V612" s="74">
        <v>252</v>
      </c>
      <c r="W612" s="70">
        <f t="shared" si="286"/>
        <v>1.003706465</v>
      </c>
      <c r="X612" s="66">
        <f t="shared" si="287"/>
        <v>337.22535352</v>
      </c>
      <c r="Y612" s="66">
        <v>0</v>
      </c>
      <c r="Z612" s="67">
        <f t="shared" si="288"/>
        <v>0</v>
      </c>
      <c r="AA612" s="68" t="str">
        <f t="shared" si="296"/>
        <v>A+INCORP J=</v>
      </c>
      <c r="AB612" s="11">
        <f t="shared" si="297"/>
        <v>43276</v>
      </c>
      <c r="AC612" s="227">
        <f t="shared" si="313"/>
        <v>3113.21</v>
      </c>
      <c r="AD612" s="227">
        <f t="shared" si="315"/>
        <v>62.264200000000002</v>
      </c>
      <c r="AE612" s="227">
        <f t="shared" si="298"/>
        <v>88.207616666666681</v>
      </c>
      <c r="AF612" s="228">
        <f t="shared" si="316"/>
        <v>1.0063102291263708</v>
      </c>
      <c r="AG612" s="230">
        <f t="shared" si="317"/>
        <v>58</v>
      </c>
      <c r="AH612" s="231">
        <f t="shared" si="299"/>
        <v>1.01350143</v>
      </c>
      <c r="AI612" s="227">
        <f t="shared" si="300"/>
        <v>3175.1530918200001</v>
      </c>
      <c r="AJ612" s="227">
        <f t="shared" si="314"/>
        <v>3325.6249084866668</v>
      </c>
      <c r="AK612" s="227">
        <f t="shared" si="272"/>
        <v>3113.21</v>
      </c>
      <c r="AL612" s="227">
        <f t="shared" si="278"/>
        <v>62.264200000000002</v>
      </c>
      <c r="AM612" s="227">
        <f t="shared" si="301"/>
        <v>57.075516666666665</v>
      </c>
      <c r="AN612" s="228">
        <f t="shared" si="274"/>
        <v>1.0054057433767269</v>
      </c>
      <c r="AO612" s="230">
        <f t="shared" si="275"/>
        <v>37</v>
      </c>
      <c r="AP612" s="231">
        <f t="shared" si="302"/>
        <v>1.008592057</v>
      </c>
      <c r="AQ612" s="227">
        <f t="shared" si="303"/>
        <v>3156.9326896699999</v>
      </c>
      <c r="AR612" s="227">
        <f t="shared" si="276"/>
        <v>3276.2724063366668</v>
      </c>
      <c r="AS612" s="227">
        <f t="shared" si="304"/>
        <v>3113.21</v>
      </c>
      <c r="AT612" s="227">
        <f t="shared" si="310"/>
        <v>62.264200000000002</v>
      </c>
      <c r="AU612" s="227">
        <f t="shared" si="305"/>
        <v>25.943416666666668</v>
      </c>
      <c r="AV612" s="228">
        <f t="shared" si="306"/>
        <v>1.0031991396070574</v>
      </c>
      <c r="AW612" s="230">
        <f t="shared" si="307"/>
        <v>16</v>
      </c>
      <c r="AX612" s="231">
        <f t="shared" si="311"/>
        <v>1.003706465</v>
      </c>
      <c r="AY612" s="227">
        <f t="shared" si="312"/>
        <v>3134.7455122000001</v>
      </c>
      <c r="AZ612" s="227">
        <f t="shared" si="308"/>
        <v>3222.9531288666667</v>
      </c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5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5"/>
      <c r="HA612" s="5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40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7"/>
      <c r="JP612" s="1"/>
      <c r="JQ612" s="1"/>
      <c r="JR612" s="1"/>
      <c r="JS612" s="1"/>
      <c r="JT612" s="1"/>
      <c r="JU612" s="1"/>
      <c r="JV612" s="1"/>
      <c r="JW612" s="1"/>
      <c r="JX612" s="1"/>
      <c r="JY612" s="3"/>
      <c r="JZ612" s="1"/>
      <c r="KA612" s="1"/>
      <c r="KB612" s="1"/>
      <c r="KC612" s="1"/>
      <c r="KD612" s="1"/>
      <c r="KE612" s="1"/>
    </row>
    <row r="613" spans="1:291" ht="13.5" thickBot="1" x14ac:dyDescent="0.25">
      <c r="A613" s="196">
        <f t="shared" si="289"/>
        <v>43271</v>
      </c>
      <c r="B613" s="236">
        <f t="shared" si="309"/>
        <v>101191.63628932001</v>
      </c>
      <c r="C613" s="66">
        <f t="shared" si="267"/>
        <v>90692.873864790003</v>
      </c>
      <c r="D613" s="77">
        <f t="shared" si="290"/>
        <v>4961.84</v>
      </c>
      <c r="E613" s="67">
        <f>VLOOKUP(A612,[1]Plan1!$DQ$117:$DS$314,3)</f>
        <v>4981.6899999999996</v>
      </c>
      <c r="F613" s="11">
        <f t="shared" si="291"/>
        <v>43246</v>
      </c>
      <c r="G613" s="73">
        <f t="shared" si="281"/>
        <v>4.0005320606870676E-3</v>
      </c>
      <c r="H613" s="11">
        <f t="shared" si="292"/>
        <v>43276</v>
      </c>
      <c r="I613" s="11">
        <f t="shared" si="282"/>
        <v>43276</v>
      </c>
      <c r="J613" s="1">
        <f t="shared" si="293"/>
        <v>20</v>
      </c>
      <c r="K613" s="1">
        <f t="shared" si="294"/>
        <v>17</v>
      </c>
      <c r="L613" s="66">
        <f t="shared" si="283"/>
        <v>1.00339943</v>
      </c>
      <c r="M613" s="70">
        <f t="shared" si="268"/>
        <v>1.0021995699999999</v>
      </c>
      <c r="N613" s="70">
        <f t="shared" si="318"/>
        <v>1.0466845590347682</v>
      </c>
      <c r="O613" s="66">
        <f t="shared" si="264"/>
        <v>1.05024268</v>
      </c>
      <c r="P613" s="66">
        <f t="shared" si="284"/>
        <v>91001.177940990005</v>
      </c>
      <c r="Q613" s="74">
        <f t="shared" si="285"/>
        <v>0</v>
      </c>
      <c r="R613" s="75">
        <f t="shared" si="265"/>
        <v>0</v>
      </c>
      <c r="S613" s="66">
        <f t="shared" si="266"/>
        <v>0</v>
      </c>
      <c r="T613" s="10">
        <f t="shared" si="295"/>
        <v>0.06</v>
      </c>
      <c r="U613" s="74">
        <f t="shared" ref="U613:U676" si="319">IF(Q612&gt;0,1,IF(K613=K612,U612,U612+1))</f>
        <v>17</v>
      </c>
      <c r="V613" s="74">
        <v>252</v>
      </c>
      <c r="W613" s="70">
        <f t="shared" si="286"/>
        <v>1.0039385750000001</v>
      </c>
      <c r="X613" s="66">
        <f t="shared" si="287"/>
        <v>358.41496439999997</v>
      </c>
      <c r="Y613" s="66">
        <v>0</v>
      </c>
      <c r="Z613" s="67">
        <f t="shared" si="288"/>
        <v>0</v>
      </c>
      <c r="AA613" s="68" t="str">
        <f t="shared" si="296"/>
        <v>A+INCORP J=</v>
      </c>
      <c r="AB613" s="11">
        <f t="shared" si="297"/>
        <v>43276</v>
      </c>
      <c r="AC613" s="227">
        <f t="shared" si="313"/>
        <v>3113.21</v>
      </c>
      <c r="AD613" s="227">
        <f t="shared" si="315"/>
        <v>62.264200000000002</v>
      </c>
      <c r="AE613" s="227">
        <f t="shared" si="298"/>
        <v>89.245353333333341</v>
      </c>
      <c r="AF613" s="228">
        <f t="shared" si="316"/>
        <v>1.0065111398295559</v>
      </c>
      <c r="AG613" s="230">
        <f t="shared" si="317"/>
        <v>59</v>
      </c>
      <c r="AH613" s="231">
        <f t="shared" si="299"/>
        <v>1.013735805</v>
      </c>
      <c r="AI613" s="227">
        <f t="shared" si="300"/>
        <v>3176.5214233699999</v>
      </c>
      <c r="AJ613" s="227">
        <f t="shared" si="314"/>
        <v>3328.0309767033332</v>
      </c>
      <c r="AK613" s="227">
        <f t="shared" si="272"/>
        <v>3113.21</v>
      </c>
      <c r="AL613" s="227">
        <f t="shared" si="278"/>
        <v>62.264200000000002</v>
      </c>
      <c r="AM613" s="227">
        <f t="shared" si="301"/>
        <v>58.11325333333334</v>
      </c>
      <c r="AN613" s="228">
        <f t="shared" si="274"/>
        <v>1.0056064734985539</v>
      </c>
      <c r="AO613" s="230">
        <f t="shared" si="275"/>
        <v>38</v>
      </c>
      <c r="AP613" s="231">
        <f t="shared" si="302"/>
        <v>1.008825297</v>
      </c>
      <c r="AQ613" s="227">
        <f t="shared" si="303"/>
        <v>3158.2931701000002</v>
      </c>
      <c r="AR613" s="227">
        <f t="shared" si="276"/>
        <v>3278.6706234333337</v>
      </c>
      <c r="AS613" s="227">
        <f t="shared" si="304"/>
        <v>3113.21</v>
      </c>
      <c r="AT613" s="227">
        <f t="shared" si="310"/>
        <v>62.264200000000002</v>
      </c>
      <c r="AU613" s="227">
        <f t="shared" si="305"/>
        <v>26.981153333333339</v>
      </c>
      <c r="AV613" s="228">
        <f t="shared" si="306"/>
        <v>1.0033994291785429</v>
      </c>
      <c r="AW613" s="230">
        <f t="shared" si="307"/>
        <v>17</v>
      </c>
      <c r="AX613" s="231">
        <f t="shared" si="311"/>
        <v>1.0039385750000001</v>
      </c>
      <c r="AY613" s="227">
        <f t="shared" si="312"/>
        <v>3136.0964304600002</v>
      </c>
      <c r="AZ613" s="227">
        <f t="shared" si="308"/>
        <v>3225.3417837933334</v>
      </c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5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5"/>
      <c r="HA613" s="5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40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7"/>
      <c r="JP613" s="1"/>
      <c r="JQ613" s="1"/>
      <c r="JR613" s="1"/>
      <c r="JS613" s="1"/>
      <c r="JT613" s="1"/>
      <c r="JU613" s="1"/>
      <c r="JV613" s="1"/>
      <c r="JW613" s="1"/>
      <c r="JX613" s="1"/>
      <c r="JY613" s="3"/>
      <c r="JZ613" s="1"/>
      <c r="KA613" s="1"/>
      <c r="KB613" s="1"/>
      <c r="KC613" s="1"/>
      <c r="KD613" s="1"/>
      <c r="KE613" s="1"/>
    </row>
    <row r="614" spans="1:291" x14ac:dyDescent="0.2">
      <c r="A614" s="196">
        <f t="shared" si="289"/>
        <v>43272</v>
      </c>
      <c r="B614" s="236">
        <f t="shared" si="309"/>
        <v>101238.20144056999</v>
      </c>
      <c r="C614" s="66">
        <f t="shared" si="267"/>
        <v>90692.873864790003</v>
      </c>
      <c r="D614" s="77">
        <f t="shared" si="290"/>
        <v>4961.84</v>
      </c>
      <c r="E614" s="67">
        <f>VLOOKUP(A613,[1]Plan1!$DQ$117:$DS$314,3)</f>
        <v>4981.6899999999996</v>
      </c>
      <c r="F614" s="11">
        <f t="shared" si="291"/>
        <v>43246</v>
      </c>
      <c r="G614" s="73">
        <f t="shared" si="281"/>
        <v>4.0005320606870676E-3</v>
      </c>
      <c r="H614" s="11">
        <f t="shared" si="292"/>
        <v>43276</v>
      </c>
      <c r="I614" s="11">
        <f t="shared" si="282"/>
        <v>43276</v>
      </c>
      <c r="J614" s="1">
        <f t="shared" si="293"/>
        <v>20</v>
      </c>
      <c r="K614" s="1">
        <f t="shared" si="294"/>
        <v>18</v>
      </c>
      <c r="L614" s="66">
        <f t="shared" si="283"/>
        <v>1.00359975</v>
      </c>
      <c r="M614" s="70">
        <f t="shared" si="268"/>
        <v>1.0021995699999999</v>
      </c>
      <c r="N614" s="70">
        <f t="shared" si="318"/>
        <v>1.0466845590347682</v>
      </c>
      <c r="O614" s="66">
        <f t="shared" si="264"/>
        <v>1.05045236</v>
      </c>
      <c r="P614" s="66">
        <f t="shared" si="284"/>
        <v>91019.345537479996</v>
      </c>
      <c r="Q614" s="74">
        <f t="shared" si="285"/>
        <v>0</v>
      </c>
      <c r="R614" s="75">
        <f t="shared" si="265"/>
        <v>0</v>
      </c>
      <c r="S614" s="66">
        <f t="shared" si="266"/>
        <v>0</v>
      </c>
      <c r="T614" s="10">
        <f t="shared" si="295"/>
        <v>0.06</v>
      </c>
      <c r="U614" s="74">
        <f t="shared" si="319"/>
        <v>18</v>
      </c>
      <c r="V614" s="74">
        <v>252</v>
      </c>
      <c r="W614" s="70">
        <f t="shared" si="286"/>
        <v>1.004170738</v>
      </c>
      <c r="X614" s="66">
        <f t="shared" si="287"/>
        <v>379.61784316000001</v>
      </c>
      <c r="Y614" s="66">
        <v>0</v>
      </c>
      <c r="Z614" s="67">
        <f t="shared" si="288"/>
        <v>0</v>
      </c>
      <c r="AA614" s="68" t="str">
        <f t="shared" si="296"/>
        <v>A+INCORP J=</v>
      </c>
      <c r="AB614" s="11">
        <f t="shared" si="297"/>
        <v>43276</v>
      </c>
      <c r="AC614" s="227">
        <f t="shared" si="313"/>
        <v>3113.21</v>
      </c>
      <c r="AD614" s="227">
        <f t="shared" si="315"/>
        <v>62.264200000000002</v>
      </c>
      <c r="AE614" s="227">
        <f t="shared" si="298"/>
        <v>90.283090000000001</v>
      </c>
      <c r="AF614" s="228">
        <f t="shared" si="316"/>
        <v>1.0067120888671626</v>
      </c>
      <c r="AG614" s="230">
        <f t="shared" si="317"/>
        <v>60</v>
      </c>
      <c r="AH614" s="231">
        <f t="shared" si="299"/>
        <v>1.0139702340000001</v>
      </c>
      <c r="AI614" s="227">
        <f t="shared" si="300"/>
        <v>3177.89033836</v>
      </c>
      <c r="AJ614" s="227">
        <f t="shared" si="314"/>
        <v>3330.43762836</v>
      </c>
      <c r="AK614" s="227">
        <f t="shared" si="272"/>
        <v>3113.21</v>
      </c>
      <c r="AL614" s="227">
        <f t="shared" si="278"/>
        <v>62.264200000000002</v>
      </c>
      <c r="AM614" s="227">
        <f t="shared" si="301"/>
        <v>59.15099</v>
      </c>
      <c r="AN614" s="228">
        <f t="shared" si="274"/>
        <v>1.0058072419203468</v>
      </c>
      <c r="AO614" s="230">
        <f t="shared" si="275"/>
        <v>39</v>
      </c>
      <c r="AP614" s="231">
        <f t="shared" si="302"/>
        <v>1.00905859</v>
      </c>
      <c r="AQ614" s="227">
        <f t="shared" si="303"/>
        <v>3159.6542283200001</v>
      </c>
      <c r="AR614" s="227">
        <f t="shared" si="276"/>
        <v>3281.0694183200003</v>
      </c>
      <c r="AS614" s="227">
        <f t="shared" si="304"/>
        <v>3113.21</v>
      </c>
      <c r="AT614" s="227">
        <f t="shared" si="310"/>
        <v>62.264200000000002</v>
      </c>
      <c r="AU614" s="227">
        <f t="shared" si="305"/>
        <v>28.018890000000003</v>
      </c>
      <c r="AV614" s="228">
        <f t="shared" si="306"/>
        <v>1.0035997569659361</v>
      </c>
      <c r="AW614" s="230">
        <f t="shared" si="307"/>
        <v>18</v>
      </c>
      <c r="AX614" s="231">
        <f t="shared" si="311"/>
        <v>1.004170738</v>
      </c>
      <c r="AY614" s="227">
        <f t="shared" si="312"/>
        <v>3137.4479232499998</v>
      </c>
      <c r="AZ614" s="227">
        <f t="shared" si="308"/>
        <v>3227.7310132499997</v>
      </c>
      <c r="BA614" s="3"/>
      <c r="BB614" s="232" t="s">
        <v>154</v>
      </c>
      <c r="BC614" s="232" t="s">
        <v>154</v>
      </c>
      <c r="BF614" s="233"/>
      <c r="BH614" s="238" t="s">
        <v>155</v>
      </c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5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5"/>
      <c r="HA614" s="5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40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7"/>
      <c r="JP614" s="1"/>
      <c r="JQ614" s="1"/>
      <c r="JR614" s="1"/>
      <c r="JS614" s="1"/>
      <c r="JT614" s="1"/>
      <c r="JU614" s="1"/>
      <c r="JV614" s="1"/>
      <c r="JW614" s="1"/>
      <c r="JX614" s="1"/>
      <c r="JY614" s="3"/>
      <c r="JZ614" s="1"/>
      <c r="KA614" s="1"/>
      <c r="KB614" s="1"/>
      <c r="KC614" s="1"/>
      <c r="KD614" s="1"/>
      <c r="KE614" s="1"/>
    </row>
    <row r="615" spans="1:291" ht="13.5" thickBot="1" x14ac:dyDescent="0.25">
      <c r="A615" s="196">
        <f t="shared" si="289"/>
        <v>43273</v>
      </c>
      <c r="B615" s="236">
        <f t="shared" si="309"/>
        <v>101284.78624071</v>
      </c>
      <c r="C615" s="66">
        <f t="shared" si="267"/>
        <v>90692.873864790003</v>
      </c>
      <c r="D615" s="77">
        <f t="shared" si="290"/>
        <v>4961.84</v>
      </c>
      <c r="E615" s="67">
        <f>VLOOKUP(A614,[1]Plan1!$DQ$117:$DS$314,3)</f>
        <v>4981.6899999999996</v>
      </c>
      <c r="F615" s="11">
        <f t="shared" si="291"/>
        <v>43246</v>
      </c>
      <c r="G615" s="73">
        <f t="shared" si="281"/>
        <v>4.0005320606870676E-3</v>
      </c>
      <c r="H615" s="11">
        <f t="shared" si="292"/>
        <v>43276</v>
      </c>
      <c r="I615" s="11">
        <f t="shared" si="282"/>
        <v>43276</v>
      </c>
      <c r="J615" s="1">
        <f t="shared" si="293"/>
        <v>20</v>
      </c>
      <c r="K615" s="1">
        <f t="shared" si="294"/>
        <v>19</v>
      </c>
      <c r="L615" s="66">
        <f t="shared" si="283"/>
        <v>1.00380012</v>
      </c>
      <c r="M615" s="70">
        <f t="shared" si="268"/>
        <v>1.0021995699999999</v>
      </c>
      <c r="N615" s="70">
        <f t="shared" si="318"/>
        <v>1.0466845590347682</v>
      </c>
      <c r="O615" s="66">
        <f t="shared" si="264"/>
        <v>1.0506620799999999</v>
      </c>
      <c r="P615" s="66">
        <f t="shared" si="284"/>
        <v>91037.517668619999</v>
      </c>
      <c r="Q615" s="74">
        <f t="shared" si="285"/>
        <v>0</v>
      </c>
      <c r="R615" s="75">
        <f t="shared" si="265"/>
        <v>0</v>
      </c>
      <c r="S615" s="66">
        <f t="shared" si="266"/>
        <v>0</v>
      </c>
      <c r="T615" s="10">
        <f t="shared" si="295"/>
        <v>0.06</v>
      </c>
      <c r="U615" s="74">
        <f t="shared" si="319"/>
        <v>19</v>
      </c>
      <c r="V615" s="74">
        <v>252</v>
      </c>
      <c r="W615" s="70">
        <f t="shared" si="286"/>
        <v>1.004402955</v>
      </c>
      <c r="X615" s="66">
        <f t="shared" si="287"/>
        <v>400.83409360000002</v>
      </c>
      <c r="Y615" s="66">
        <v>0</v>
      </c>
      <c r="Z615" s="67">
        <f t="shared" si="288"/>
        <v>0</v>
      </c>
      <c r="AA615" s="68" t="str">
        <f t="shared" si="296"/>
        <v>A+INCORP J=</v>
      </c>
      <c r="AB615" s="11">
        <f t="shared" si="297"/>
        <v>43276</v>
      </c>
      <c r="AC615" s="227">
        <f t="shared" si="313"/>
        <v>3113.21</v>
      </c>
      <c r="AD615" s="227">
        <f t="shared" si="315"/>
        <v>62.264200000000002</v>
      </c>
      <c r="AE615" s="227">
        <f t="shared" si="298"/>
        <v>91.320826666666662</v>
      </c>
      <c r="AF615" s="228">
        <f t="shared" si="316"/>
        <v>1.0069130762391907</v>
      </c>
      <c r="AG615" s="230">
        <f t="shared" si="317"/>
        <v>61</v>
      </c>
      <c r="AH615" s="231">
        <f t="shared" si="299"/>
        <v>1.0142047169999999</v>
      </c>
      <c r="AI615" s="227">
        <f t="shared" si="300"/>
        <v>3179.2598369900002</v>
      </c>
      <c r="AJ615" s="227">
        <f t="shared" si="314"/>
        <v>3332.8448636566668</v>
      </c>
      <c r="AK615" s="227">
        <f t="shared" si="272"/>
        <v>3113.21</v>
      </c>
      <c r="AL615" s="227">
        <f t="shared" si="278"/>
        <v>62.264200000000002</v>
      </c>
      <c r="AM615" s="227">
        <f t="shared" si="301"/>
        <v>60.188726666666668</v>
      </c>
      <c r="AN615" s="228">
        <f t="shared" si="274"/>
        <v>1.0060080486421057</v>
      </c>
      <c r="AO615" s="230">
        <f t="shared" si="275"/>
        <v>40</v>
      </c>
      <c r="AP615" s="231">
        <f t="shared" si="302"/>
        <v>1.009291937</v>
      </c>
      <c r="AQ615" s="227">
        <f t="shared" si="303"/>
        <v>3161.0158676299998</v>
      </c>
      <c r="AR615" s="227">
        <f t="shared" si="276"/>
        <v>3283.4687942966666</v>
      </c>
      <c r="AS615" s="227">
        <f t="shared" si="304"/>
        <v>3113.21</v>
      </c>
      <c r="AT615" s="227">
        <f t="shared" si="310"/>
        <v>62.264200000000002</v>
      </c>
      <c r="AU615" s="227">
        <f t="shared" si="305"/>
        <v>29.05662666666667</v>
      </c>
      <c r="AV615" s="228">
        <f t="shared" si="306"/>
        <v>1.0038001229692366</v>
      </c>
      <c r="AW615" s="230">
        <f t="shared" si="307"/>
        <v>19</v>
      </c>
      <c r="AX615" s="231">
        <f t="shared" si="311"/>
        <v>1.004402955</v>
      </c>
      <c r="AY615" s="227">
        <f t="shared" si="312"/>
        <v>3138.79999387</v>
      </c>
      <c r="AZ615" s="227">
        <f t="shared" si="308"/>
        <v>3230.1208205366665</v>
      </c>
      <c r="BA615" s="3"/>
      <c r="BB615" s="235">
        <v>0.02</v>
      </c>
      <c r="BC615" s="235">
        <v>0.01</v>
      </c>
      <c r="BF615" s="232" t="s">
        <v>153</v>
      </c>
      <c r="BH615" s="237" t="s">
        <v>156</v>
      </c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5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5"/>
      <c r="HA615" s="5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40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7"/>
      <c r="JP615" s="1"/>
      <c r="JQ615" s="1"/>
      <c r="JR615" s="1"/>
      <c r="JS615" s="1"/>
      <c r="JT615" s="1"/>
      <c r="JU615" s="1"/>
      <c r="JV615" s="1"/>
      <c r="JW615" s="1"/>
      <c r="JX615" s="1"/>
      <c r="JY615" s="3"/>
      <c r="JZ615" s="1"/>
      <c r="KA615" s="1"/>
      <c r="KB615" s="1"/>
      <c r="KC615" s="1"/>
      <c r="KD615" s="1"/>
      <c r="KE615" s="1"/>
    </row>
    <row r="616" spans="1:291" x14ac:dyDescent="0.2">
      <c r="A616" s="196">
        <f t="shared" si="289"/>
        <v>43274</v>
      </c>
      <c r="B616" s="236">
        <f t="shared" si="309"/>
        <v>101329.19737899999</v>
      </c>
      <c r="C616" s="66">
        <f t="shared" si="267"/>
        <v>90692.873864790003</v>
      </c>
      <c r="D616" s="77">
        <f t="shared" si="290"/>
        <v>4961.84</v>
      </c>
      <c r="E616" s="67">
        <f>VLOOKUP(A615,[1]Plan1!$DQ$117:$DS$314,3)</f>
        <v>4981.6899999999996</v>
      </c>
      <c r="F616" s="11">
        <f t="shared" si="291"/>
        <v>43246</v>
      </c>
      <c r="G616" s="73">
        <f t="shared" si="281"/>
        <v>4.0005320606870676E-3</v>
      </c>
      <c r="H616" s="11">
        <f t="shared" si="292"/>
        <v>43276</v>
      </c>
      <c r="I616" s="11">
        <f t="shared" si="282"/>
        <v>43276</v>
      </c>
      <c r="J616" s="1">
        <f t="shared" si="293"/>
        <v>20</v>
      </c>
      <c r="K616" s="1">
        <f t="shared" si="294"/>
        <v>20</v>
      </c>
      <c r="L616" s="66">
        <f t="shared" si="283"/>
        <v>1.0040005299999999</v>
      </c>
      <c r="M616" s="70">
        <f t="shared" si="268"/>
        <v>1.0021995699999999</v>
      </c>
      <c r="N616" s="70">
        <f t="shared" si="318"/>
        <v>1.0466845590347682</v>
      </c>
      <c r="O616" s="66">
        <f t="shared" si="264"/>
        <v>1.0508718500000001</v>
      </c>
      <c r="P616" s="66">
        <f t="shared" si="284"/>
        <v>91055.693427470003</v>
      </c>
      <c r="Q616" s="74">
        <f t="shared" si="285"/>
        <v>0</v>
      </c>
      <c r="R616" s="75">
        <f t="shared" si="265"/>
        <v>0</v>
      </c>
      <c r="S616" s="66">
        <f t="shared" si="266"/>
        <v>0</v>
      </c>
      <c r="T616" s="10">
        <f t="shared" si="295"/>
        <v>0.06</v>
      </c>
      <c r="U616" s="74">
        <f t="shared" si="319"/>
        <v>20</v>
      </c>
      <c r="V616" s="74">
        <v>252</v>
      </c>
      <c r="W616" s="70">
        <f t="shared" si="286"/>
        <v>1.004635226</v>
      </c>
      <c r="X616" s="66">
        <f t="shared" si="287"/>
        <v>422.06371761999998</v>
      </c>
      <c r="Y616" s="66">
        <v>0</v>
      </c>
      <c r="Z616" s="67">
        <f t="shared" si="288"/>
        <v>0</v>
      </c>
      <c r="AA616" s="68" t="str">
        <f t="shared" si="296"/>
        <v>A+INCORP J=</v>
      </c>
      <c r="AB616" s="11">
        <f t="shared" si="297"/>
        <v>43276</v>
      </c>
      <c r="AC616" s="227">
        <f t="shared" si="313"/>
        <v>3113.21</v>
      </c>
      <c r="AD616" s="227">
        <f t="shared" si="315"/>
        <v>62.264200000000002</v>
      </c>
      <c r="AE616" s="227">
        <f t="shared" si="298"/>
        <v>92.358563333333336</v>
      </c>
      <c r="AF616" s="228">
        <f t="shared" si="316"/>
        <v>1.0071141115292459</v>
      </c>
      <c r="AG616" s="230">
        <f t="shared" si="317"/>
        <v>61</v>
      </c>
      <c r="AH616" s="231">
        <f t="shared" si="299"/>
        <v>1.0142047169999999</v>
      </c>
      <c r="AI616" s="227">
        <f t="shared" si="300"/>
        <v>3179.8945923000001</v>
      </c>
      <c r="AJ616" s="227">
        <f t="shared" si="314"/>
        <v>3334.5173556333334</v>
      </c>
      <c r="AK616" s="227">
        <f t="shared" si="272"/>
        <v>3113.21</v>
      </c>
      <c r="AL616" s="227">
        <f t="shared" si="278"/>
        <v>62.264200000000002</v>
      </c>
      <c r="AM616" s="227">
        <f t="shared" si="301"/>
        <v>61.226463333333328</v>
      </c>
      <c r="AN616" s="228">
        <f t="shared" si="274"/>
        <v>1.0062089032388222</v>
      </c>
      <c r="AO616" s="230">
        <f t="shared" si="275"/>
        <v>40</v>
      </c>
      <c r="AP616" s="231">
        <f t="shared" si="302"/>
        <v>1.009291937</v>
      </c>
      <c r="AQ616" s="227">
        <f t="shared" si="303"/>
        <v>3161.6469804399999</v>
      </c>
      <c r="AR616" s="227">
        <f t="shared" si="276"/>
        <v>3285.1376437733334</v>
      </c>
      <c r="AS616" s="227">
        <f t="shared" si="304"/>
        <v>3113.21</v>
      </c>
      <c r="AT616" s="227">
        <f t="shared" si="310"/>
        <v>62.264200000000002</v>
      </c>
      <c r="AU616" s="227">
        <f t="shared" si="305"/>
        <v>30.094363333333334</v>
      </c>
      <c r="AV616" s="228">
        <f t="shared" si="306"/>
        <v>1.0040005367424216</v>
      </c>
      <c r="AW616" s="230">
        <f t="shared" si="307"/>
        <v>19</v>
      </c>
      <c r="AX616" s="231">
        <f t="shared" si="311"/>
        <v>1.004402955</v>
      </c>
      <c r="AY616" s="227">
        <f t="shared" si="312"/>
        <v>3139.4266711700002</v>
      </c>
      <c r="AZ616" s="227">
        <f t="shared" si="308"/>
        <v>3231.7852345033334</v>
      </c>
      <c r="BA616" s="224">
        <v>43276</v>
      </c>
      <c r="BB616" s="224">
        <v>43276</v>
      </c>
      <c r="BC616" s="224">
        <v>43276</v>
      </c>
      <c r="BD616" s="234">
        <f>$O618</f>
        <v>1.0508718500000001</v>
      </c>
      <c r="BE616" s="224">
        <v>43276</v>
      </c>
      <c r="BF616" s="224">
        <v>43276</v>
      </c>
      <c r="BG616" s="224">
        <v>43276</v>
      </c>
      <c r="BH616" s="224">
        <v>43276</v>
      </c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5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5"/>
      <c r="HA616" s="5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40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7"/>
      <c r="JP616" s="1"/>
      <c r="JQ616" s="1"/>
      <c r="JR616" s="1"/>
      <c r="JS616" s="1"/>
      <c r="JT616" s="1"/>
      <c r="JU616" s="1"/>
      <c r="JV616" s="1"/>
      <c r="JW616" s="1"/>
      <c r="JX616" s="1"/>
      <c r="JY616" s="3"/>
      <c r="JZ616" s="1"/>
      <c r="KA616" s="1"/>
      <c r="KB616" s="1"/>
      <c r="KC616" s="1"/>
      <c r="KD616" s="1"/>
      <c r="KE616" s="1"/>
    </row>
    <row r="617" spans="1:291" x14ac:dyDescent="0.2">
      <c r="A617" s="196">
        <f t="shared" si="289"/>
        <v>43275</v>
      </c>
      <c r="B617" s="236">
        <f t="shared" si="309"/>
        <v>101332.310589</v>
      </c>
      <c r="C617" s="66">
        <f t="shared" si="267"/>
        <v>90692.873864790003</v>
      </c>
      <c r="D617" s="77">
        <f t="shared" si="290"/>
        <v>4961.84</v>
      </c>
      <c r="E617" s="67">
        <f>VLOOKUP(A616,[1]Plan1!$DQ$117:$DS$314,3)</f>
        <v>4981.6899999999996</v>
      </c>
      <c r="F617" s="11">
        <f t="shared" si="291"/>
        <v>43246</v>
      </c>
      <c r="G617" s="73">
        <f t="shared" si="281"/>
        <v>4.0005320606870676E-3</v>
      </c>
      <c r="H617" s="11">
        <f t="shared" si="292"/>
        <v>43276</v>
      </c>
      <c r="I617" s="11">
        <f t="shared" si="282"/>
        <v>43276</v>
      </c>
      <c r="J617" s="1">
        <f t="shared" si="293"/>
        <v>20</v>
      </c>
      <c r="K617" s="1">
        <f t="shared" si="294"/>
        <v>20</v>
      </c>
      <c r="L617" s="66">
        <f t="shared" si="283"/>
        <v>1.0040005299999999</v>
      </c>
      <c r="M617" s="70">
        <f t="shared" si="268"/>
        <v>1.0021995699999999</v>
      </c>
      <c r="N617" s="70">
        <f t="shared" si="318"/>
        <v>1.0466845590347682</v>
      </c>
      <c r="O617" s="66">
        <f t="shared" ref="O617:O680" si="320">TRUNC(TRUNC((L617*N617),15),8)</f>
        <v>1.0508718500000001</v>
      </c>
      <c r="P617" s="66">
        <f t="shared" si="284"/>
        <v>91055.693427470003</v>
      </c>
      <c r="Q617" s="74">
        <f t="shared" si="285"/>
        <v>0</v>
      </c>
      <c r="R617" s="75">
        <f t="shared" ref="R617:R680" si="321">IF(Q617&gt;0,(S617/C617),0)</f>
        <v>0</v>
      </c>
      <c r="S617" s="66">
        <f t="shared" ref="S617:S680" si="322">IF($Q617&gt;0,VLOOKUP($A617,$AE$10:$AK$114,6),0)</f>
        <v>0</v>
      </c>
      <c r="T617" s="10">
        <f t="shared" si="295"/>
        <v>0.06</v>
      </c>
      <c r="U617" s="74">
        <f t="shared" si="319"/>
        <v>20</v>
      </c>
      <c r="V617" s="74">
        <v>252</v>
      </c>
      <c r="W617" s="70">
        <f t="shared" si="286"/>
        <v>1.004635226</v>
      </c>
      <c r="X617" s="66">
        <f t="shared" si="287"/>
        <v>422.06371761999998</v>
      </c>
      <c r="Y617" s="66">
        <v>0</v>
      </c>
      <c r="Z617" s="67">
        <f t="shared" si="288"/>
        <v>0</v>
      </c>
      <c r="AA617" s="68" t="str">
        <f t="shared" si="296"/>
        <v>A+INCORP J=</v>
      </c>
      <c r="AB617" s="11">
        <f t="shared" si="297"/>
        <v>43276</v>
      </c>
      <c r="AC617" s="227">
        <f t="shared" si="313"/>
        <v>3113.21</v>
      </c>
      <c r="AD617" s="227">
        <f t="shared" si="315"/>
        <v>62.264200000000002</v>
      </c>
      <c r="AE617" s="227">
        <f t="shared" si="298"/>
        <v>93.396299999999997</v>
      </c>
      <c r="AF617" s="228">
        <f t="shared" si="316"/>
        <v>1.0071141115292459</v>
      </c>
      <c r="AG617" s="230">
        <f t="shared" si="317"/>
        <v>61</v>
      </c>
      <c r="AH617" s="231">
        <f t="shared" si="299"/>
        <v>1.0142047169999999</v>
      </c>
      <c r="AI617" s="227">
        <f t="shared" si="300"/>
        <v>3179.8945923000001</v>
      </c>
      <c r="AJ617" s="227">
        <f t="shared" si="314"/>
        <v>3335.5550923000001</v>
      </c>
      <c r="AK617" s="227">
        <f t="shared" si="272"/>
        <v>3113.21</v>
      </c>
      <c r="AL617" s="227">
        <f t="shared" si="278"/>
        <v>62.264200000000002</v>
      </c>
      <c r="AM617" s="227">
        <f t="shared" si="301"/>
        <v>62.264200000000002</v>
      </c>
      <c r="AN617" s="228">
        <f t="shared" si="274"/>
        <v>1.0062089032388222</v>
      </c>
      <c r="AO617" s="230">
        <f t="shared" si="275"/>
        <v>40</v>
      </c>
      <c r="AP617" s="231">
        <f t="shared" si="302"/>
        <v>1.009291937</v>
      </c>
      <c r="AQ617" s="227">
        <f t="shared" si="303"/>
        <v>3161.6469804399999</v>
      </c>
      <c r="AR617" s="227">
        <f t="shared" si="276"/>
        <v>3286.17538044</v>
      </c>
      <c r="AS617" s="227">
        <f t="shared" si="304"/>
        <v>3113.21</v>
      </c>
      <c r="AT617" s="227">
        <f t="shared" si="310"/>
        <v>62.264200000000002</v>
      </c>
      <c r="AU617" s="227">
        <f t="shared" si="305"/>
        <v>31.132100000000001</v>
      </c>
      <c r="AV617" s="228">
        <f t="shared" si="306"/>
        <v>1.0040005367424216</v>
      </c>
      <c r="AW617" s="230">
        <f t="shared" si="307"/>
        <v>19</v>
      </c>
      <c r="AX617" s="231">
        <f t="shared" ref="AX617" si="323">ROUND((1+0.06)^TRUNC((AW617/252),9),9)</f>
        <v>1.004402955</v>
      </c>
      <c r="AY617" s="227">
        <f t="shared" ref="AY617" si="324">TRUNC(AS617*(AV617*AX617),8)</f>
        <v>3139.4266711700002</v>
      </c>
      <c r="AZ617" s="227">
        <f t="shared" si="308"/>
        <v>3232.8229711700001</v>
      </c>
      <c r="BA617" s="225" t="s">
        <v>146</v>
      </c>
      <c r="BB617" s="225" t="s">
        <v>147</v>
      </c>
      <c r="BC617" s="226" t="s">
        <v>148</v>
      </c>
      <c r="BD617" s="225" t="s">
        <v>149</v>
      </c>
      <c r="BE617" s="225" t="s">
        <v>27</v>
      </c>
      <c r="BF617" s="225" t="s">
        <v>150</v>
      </c>
      <c r="BG617" s="225" t="s">
        <v>151</v>
      </c>
      <c r="BH617" s="229" t="s">
        <v>152</v>
      </c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5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5"/>
      <c r="HA617" s="5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40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7"/>
      <c r="JP617" s="1"/>
      <c r="JQ617" s="1"/>
      <c r="JR617" s="1"/>
      <c r="JS617" s="1"/>
      <c r="JT617" s="1"/>
      <c r="JU617" s="1"/>
      <c r="JV617" s="1"/>
      <c r="JW617" s="1"/>
      <c r="JX617" s="1"/>
      <c r="JY617" s="3"/>
      <c r="JZ617" s="1"/>
      <c r="KA617" s="1"/>
      <c r="KB617" s="1"/>
      <c r="KC617" s="1"/>
      <c r="KD617" s="1"/>
      <c r="KE617" s="1"/>
    </row>
    <row r="618" spans="1:291" x14ac:dyDescent="0.2">
      <c r="A618" s="196">
        <f t="shared" si="289"/>
        <v>43276</v>
      </c>
      <c r="B618" s="236">
        <f t="shared" si="309"/>
        <v>101337.61629864</v>
      </c>
      <c r="C618" s="66">
        <f t="shared" ref="C618:C681" si="325">TRUNC(IF(Q617&gt;0,P617-S617+X617,C617),8)</f>
        <v>90692.873864790003</v>
      </c>
      <c r="D618" s="77">
        <f t="shared" si="290"/>
        <v>4961.84</v>
      </c>
      <c r="E618" s="67">
        <f>VLOOKUP(A617,[1]Plan1!$DQ$117:$DS$314,3)</f>
        <v>4981.6899999999996</v>
      </c>
      <c r="F618" s="11">
        <f t="shared" si="291"/>
        <v>43246</v>
      </c>
      <c r="G618" s="73">
        <f t="shared" si="281"/>
        <v>4.0005320606870676E-3</v>
      </c>
      <c r="H618" s="11">
        <f t="shared" si="292"/>
        <v>43306</v>
      </c>
      <c r="I618" s="11">
        <f t="shared" si="282"/>
        <v>43276</v>
      </c>
      <c r="J618" s="1">
        <f t="shared" si="293"/>
        <v>20</v>
      </c>
      <c r="K618" s="1">
        <f t="shared" si="294"/>
        <v>20</v>
      </c>
      <c r="L618" s="66">
        <f t="shared" si="283"/>
        <v>1.0040005299999999</v>
      </c>
      <c r="M618" s="70">
        <f t="shared" ref="M618:M681" si="326">IF(I618&gt;I617,L617,M617)</f>
        <v>1.0021995699999999</v>
      </c>
      <c r="N618" s="70">
        <f t="shared" si="318"/>
        <v>1.0466845590347682</v>
      </c>
      <c r="O618" s="66">
        <f t="shared" si="320"/>
        <v>1.0508718500000001</v>
      </c>
      <c r="P618" s="66">
        <f t="shared" si="284"/>
        <v>91055.693427470003</v>
      </c>
      <c r="Q618" s="74">
        <f t="shared" si="285"/>
        <v>20</v>
      </c>
      <c r="R618" s="75">
        <f t="shared" si="321"/>
        <v>3.4326952795005118E-2</v>
      </c>
      <c r="S618" s="66">
        <f t="shared" si="322"/>
        <v>3113.21</v>
      </c>
      <c r="T618" s="10">
        <f t="shared" si="295"/>
        <v>0.06</v>
      </c>
      <c r="U618" s="74">
        <f t="shared" si="319"/>
        <v>20</v>
      </c>
      <c r="V618" s="74">
        <v>252</v>
      </c>
      <c r="W618" s="70">
        <f t="shared" si="286"/>
        <v>1.004635226</v>
      </c>
      <c r="X618" s="66">
        <f t="shared" si="287"/>
        <v>422.06371761999998</v>
      </c>
      <c r="Y618" s="66">
        <v>0</v>
      </c>
      <c r="Z618" s="67">
        <f t="shared" si="288"/>
        <v>3535.2737176199998</v>
      </c>
      <c r="AA618" s="68" t="str">
        <f t="shared" si="296"/>
        <v>A+INCORP J=</v>
      </c>
      <c r="AB618" s="11">
        <f t="shared" si="297"/>
        <v>43276</v>
      </c>
      <c r="AC618" s="227">
        <f t="shared" si="313"/>
        <v>3113.21</v>
      </c>
      <c r="AD618" s="227">
        <f t="shared" si="315"/>
        <v>62.264200000000002</v>
      </c>
      <c r="AE618" s="227">
        <f t="shared" ref="AE618:AE648" si="327">((A618-AE$525)/30)*0.01*AC618</f>
        <v>94.434036666666671</v>
      </c>
      <c r="AF618" s="228">
        <f t="shared" si="316"/>
        <v>1.0071141115292459</v>
      </c>
      <c r="AG618" s="230">
        <f t="shared" si="317"/>
        <v>62</v>
      </c>
      <c r="AH618" s="231">
        <f t="shared" ref="AH618:AH648" si="328">ROUND((1+0.06)^TRUNC((AG618/252),9),9)</f>
        <v>1.014439254</v>
      </c>
      <c r="AI618" s="227">
        <f t="shared" ref="AI618:AI648" si="329">TRUNC(AC618*(AF618*AH618),8)</f>
        <v>3180.6299496900001</v>
      </c>
      <c r="AJ618" s="227">
        <f t="shared" si="314"/>
        <v>3337.3281863566667</v>
      </c>
      <c r="AK618" s="227">
        <f t="shared" si="272"/>
        <v>3113.21</v>
      </c>
      <c r="AL618" s="227">
        <f t="shared" si="278"/>
        <v>62.264200000000002</v>
      </c>
      <c r="AM618" s="227">
        <f t="shared" ref="AM618:AM648" si="330">((A618-AM$555)/30)*0.01*AK618</f>
        <v>63.301936666666663</v>
      </c>
      <c r="AN618" s="228">
        <f t="shared" si="274"/>
        <v>1.0062089032388222</v>
      </c>
      <c r="AO618" s="230">
        <f t="shared" si="275"/>
        <v>41</v>
      </c>
      <c r="AP618" s="231">
        <f t="shared" ref="AP618:AP648" si="331">ROUND((1+0.06)^TRUNC((AO618/252),9),9)</f>
        <v>1.0095253390000001</v>
      </c>
      <c r="AQ618" s="227">
        <f t="shared" ref="AQ618:AQ648" si="332">TRUNC(AK618*(AN618*AP618),8)</f>
        <v>3162.3781214599999</v>
      </c>
      <c r="AR618" s="227">
        <f t="shared" si="276"/>
        <v>3287.9442581266667</v>
      </c>
      <c r="AS618" s="227">
        <f t="shared" si="304"/>
        <v>3113.21</v>
      </c>
      <c r="AT618" s="227">
        <f t="shared" si="310"/>
        <v>62.264200000000002</v>
      </c>
      <c r="AU618" s="227">
        <f t="shared" si="305"/>
        <v>32.169836666666676</v>
      </c>
      <c r="AV618" s="228">
        <f t="shared" si="306"/>
        <v>1.0040005367424216</v>
      </c>
      <c r="AW618" s="230">
        <f t="shared" si="307"/>
        <v>20</v>
      </c>
      <c r="AX618" s="231">
        <f t="shared" ref="AX618:AX648" si="333">ROUND((1+0.06)^TRUNC((AW618/252),9),9)</f>
        <v>1.004635226</v>
      </c>
      <c r="AY618" s="227">
        <f t="shared" ref="AY618:AY648" si="334">TRUNC(AS618*(AV618*AX618),8)</f>
        <v>3140.1526724</v>
      </c>
      <c r="AZ618" s="227">
        <f t="shared" si="308"/>
        <v>3234.5867090666666</v>
      </c>
      <c r="BA618" s="227">
        <f>($S618)</f>
        <v>3113.21</v>
      </c>
      <c r="BB618" s="227">
        <v>0</v>
      </c>
      <c r="BC618" s="227">
        <f>(($A618-BC$616)/30)*0.01*BA618</f>
        <v>0</v>
      </c>
      <c r="BD618" s="228">
        <f>($O618/BD$616)</f>
        <v>1</v>
      </c>
      <c r="BE618" s="230">
        <f>NETWORKDAYS(BE$616,$A618,$AE$118:$AE$502)-1</f>
        <v>0</v>
      </c>
      <c r="BF618" s="231">
        <f>ROUND((1+0.06)^TRUNC((BE618/252),9),9)</f>
        <v>1</v>
      </c>
      <c r="BG618" s="227">
        <f>TRUNC(BA618*(BD618*BF618),8)</f>
        <v>3113.21</v>
      </c>
      <c r="BH618" s="227">
        <f>IF($AZ$584="SIM",0,BB618+BC618+BG618)</f>
        <v>3113.21</v>
      </c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5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5"/>
      <c r="HA618" s="5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40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7"/>
      <c r="JP618" s="1"/>
      <c r="JQ618" s="1"/>
      <c r="JR618" s="1"/>
      <c r="JS618" s="1"/>
      <c r="JT618" s="1"/>
      <c r="JU618" s="1"/>
      <c r="JV618" s="1"/>
      <c r="JW618" s="1"/>
      <c r="JX618" s="1"/>
      <c r="JY618" s="3"/>
      <c r="JZ618" s="1"/>
      <c r="KA618" s="1"/>
      <c r="KB618" s="1"/>
      <c r="KC618" s="1"/>
      <c r="KD618" s="1"/>
      <c r="KE618" s="1"/>
    </row>
    <row r="619" spans="1:291" x14ac:dyDescent="0.2">
      <c r="A619" s="196">
        <f t="shared" si="289"/>
        <v>43277</v>
      </c>
      <c r="B619" s="236">
        <f>(P619+X619+AJ619+AR619+AZ619+BH619)</f>
        <v>101484.87028786667</v>
      </c>
      <c r="C619" s="66">
        <f t="shared" si="325"/>
        <v>88364.547145089993</v>
      </c>
      <c r="D619" s="77">
        <f t="shared" si="290"/>
        <v>4981.6899999999996</v>
      </c>
      <c r="E619" s="67">
        <f>VLOOKUP(A618,[1]Plan1!$DQ$117:$DS$314,3)</f>
        <v>5044.46</v>
      </c>
      <c r="F619" s="11">
        <f t="shared" si="291"/>
        <v>43277</v>
      </c>
      <c r="G619" s="73">
        <f t="shared" si="281"/>
        <v>1.2600141718974944E-2</v>
      </c>
      <c r="H619" s="11">
        <f t="shared" si="292"/>
        <v>43306</v>
      </c>
      <c r="I619" s="11">
        <f t="shared" si="282"/>
        <v>43306</v>
      </c>
      <c r="J619" s="1">
        <f t="shared" si="293"/>
        <v>22</v>
      </c>
      <c r="K619" s="1">
        <f t="shared" si="294"/>
        <v>1</v>
      </c>
      <c r="L619" s="66">
        <f t="shared" si="283"/>
        <v>1.0005693099999999</v>
      </c>
      <c r="M619" s="70">
        <f t="shared" si="326"/>
        <v>1.0040005299999999</v>
      </c>
      <c r="N619" s="70">
        <f t="shared" si="318"/>
        <v>1.0508718520137235</v>
      </c>
      <c r="O619" s="66">
        <f t="shared" si="320"/>
        <v>1.0514701200000001</v>
      </c>
      <c r="P619" s="66">
        <f t="shared" si="284"/>
        <v>88414.853965419999</v>
      </c>
      <c r="Q619" s="74">
        <f t="shared" si="285"/>
        <v>0</v>
      </c>
      <c r="R619" s="75">
        <f t="shared" si="321"/>
        <v>0</v>
      </c>
      <c r="S619" s="66">
        <f t="shared" si="322"/>
        <v>0</v>
      </c>
      <c r="T619" s="10">
        <f t="shared" si="295"/>
        <v>0.06</v>
      </c>
      <c r="U619" s="74">
        <f t="shared" si="319"/>
        <v>1</v>
      </c>
      <c r="V619" s="74">
        <v>252</v>
      </c>
      <c r="W619" s="70">
        <f t="shared" si="286"/>
        <v>1.0002312529999999</v>
      </c>
      <c r="X619" s="66">
        <f t="shared" si="287"/>
        <v>20.446200220000001</v>
      </c>
      <c r="Y619" s="66">
        <v>0</v>
      </c>
      <c r="Z619" s="67">
        <f t="shared" si="288"/>
        <v>0</v>
      </c>
      <c r="AA619" s="68" t="str">
        <f t="shared" si="296"/>
        <v>A+INCORP J=</v>
      </c>
      <c r="AB619" s="11">
        <f t="shared" si="297"/>
        <v>43306</v>
      </c>
      <c r="AC619" s="227">
        <f t="shared" si="313"/>
        <v>3113.21</v>
      </c>
      <c r="AD619" s="227">
        <f t="shared" si="315"/>
        <v>62.264200000000002</v>
      </c>
      <c r="AE619" s="227">
        <f t="shared" si="327"/>
        <v>95.471773333333346</v>
      </c>
      <c r="AF619" s="228">
        <f t="shared" si="316"/>
        <v>1.0076874698883118</v>
      </c>
      <c r="AG619" s="230">
        <f t="shared" si="317"/>
        <v>63</v>
      </c>
      <c r="AH619" s="231">
        <f t="shared" si="328"/>
        <v>1.014673846</v>
      </c>
      <c r="AI619" s="227">
        <f t="shared" si="329"/>
        <v>3183.1766571100002</v>
      </c>
      <c r="AJ619" s="227">
        <f t="shared" si="314"/>
        <v>3340.9126304433335</v>
      </c>
      <c r="AK619" s="227">
        <f t="shared" si="272"/>
        <v>3113.21</v>
      </c>
      <c r="AL619" s="227">
        <f t="shared" si="278"/>
        <v>62.264200000000002</v>
      </c>
      <c r="AM619" s="227">
        <f t="shared" si="330"/>
        <v>64.339673333333351</v>
      </c>
      <c r="AN619" s="228">
        <f t="shared" si="274"/>
        <v>1.0067817462553525</v>
      </c>
      <c r="AO619" s="230">
        <f t="shared" si="275"/>
        <v>42</v>
      </c>
      <c r="AP619" s="231">
        <f t="shared" si="331"/>
        <v>1.0097587939999999</v>
      </c>
      <c r="AQ619" s="227">
        <f t="shared" si="332"/>
        <v>3164.9102127400001</v>
      </c>
      <c r="AR619" s="227">
        <f t="shared" si="276"/>
        <v>3291.5140860733336</v>
      </c>
      <c r="AS619" s="227">
        <f t="shared" si="304"/>
        <v>3113.21</v>
      </c>
      <c r="AT619" s="227">
        <f t="shared" si="310"/>
        <v>62.264200000000002</v>
      </c>
      <c r="AU619" s="227">
        <f t="shared" si="305"/>
        <v>33.207573333333336</v>
      </c>
      <c r="AV619" s="228">
        <f t="shared" si="306"/>
        <v>1.0045721225177158</v>
      </c>
      <c r="AW619" s="230">
        <f t="shared" si="307"/>
        <v>21</v>
      </c>
      <c r="AX619" s="231">
        <f t="shared" si="333"/>
        <v>1.004867551</v>
      </c>
      <c r="AY619" s="227">
        <f t="shared" si="334"/>
        <v>3142.6669705999998</v>
      </c>
      <c r="AZ619" s="227">
        <f t="shared" si="308"/>
        <v>3238.138743933333</v>
      </c>
      <c r="BA619" s="227">
        <f>BA618</f>
        <v>3113.21</v>
      </c>
      <c r="BB619" s="227">
        <f>0.02*BA619</f>
        <v>62.264200000000002</v>
      </c>
      <c r="BC619" s="227">
        <f>(($A619-BC$616)/30)*0.01*BA619</f>
        <v>1.0377366666666668</v>
      </c>
      <c r="BD619" s="228">
        <f>($O619/BD$616)</f>
        <v>1.000569308236775</v>
      </c>
      <c r="BE619" s="230">
        <f>NETWORKDAYS(BE$616,$A619,$AE$118:$AE$502)-1</f>
        <v>1</v>
      </c>
      <c r="BF619" s="231">
        <f>ROUND((1+0.06)^TRUNC((BE619/252),9),9)</f>
        <v>1.0002312529999999</v>
      </c>
      <c r="BG619" s="227">
        <f>TRUNC(BA619*(BD619*BF619),8)</f>
        <v>3115.7027251099998</v>
      </c>
      <c r="BH619" s="227">
        <f>IF($AZ$584="SIM",0,BB619+BC619+BG619)</f>
        <v>3179.0046617766666</v>
      </c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5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5"/>
      <c r="HA619" s="5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40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7"/>
      <c r="JP619" s="1"/>
      <c r="JQ619" s="1"/>
      <c r="JR619" s="1"/>
      <c r="JS619" s="1"/>
      <c r="JT619" s="1"/>
      <c r="JU619" s="1"/>
      <c r="JV619" s="1"/>
      <c r="JW619" s="1"/>
      <c r="JX619" s="1"/>
      <c r="JY619" s="3"/>
      <c r="JZ619" s="1"/>
      <c r="KA619" s="1"/>
      <c r="KB619" s="1"/>
      <c r="KC619" s="1"/>
      <c r="KD619" s="1"/>
      <c r="KE619" s="1"/>
    </row>
    <row r="620" spans="1:291" x14ac:dyDescent="0.2">
      <c r="A620" s="196">
        <f t="shared" si="289"/>
        <v>43278</v>
      </c>
      <c r="B620" s="236">
        <f t="shared" ref="B620:B648" si="335">(P620+X620+AJ620+AR620+AZ620+BH620)</f>
        <v>101569.92539061334</v>
      </c>
      <c r="C620" s="66">
        <f t="shared" si="325"/>
        <v>88364.547145089993</v>
      </c>
      <c r="D620" s="77">
        <f t="shared" si="290"/>
        <v>4981.6899999999996</v>
      </c>
      <c r="E620" s="67">
        <f>VLOOKUP(A619,[1]Plan1!$DQ$117:$DS$314,3)</f>
        <v>5044.46</v>
      </c>
      <c r="F620" s="11">
        <f t="shared" si="291"/>
        <v>43277</v>
      </c>
      <c r="G620" s="73">
        <f t="shared" si="281"/>
        <v>1.2600141718974944E-2</v>
      </c>
      <c r="H620" s="11">
        <f t="shared" si="292"/>
        <v>43306</v>
      </c>
      <c r="I620" s="11">
        <f t="shared" si="282"/>
        <v>43306</v>
      </c>
      <c r="J620" s="1">
        <f t="shared" si="293"/>
        <v>22</v>
      </c>
      <c r="K620" s="1">
        <f t="shared" si="294"/>
        <v>2</v>
      </c>
      <c r="L620" s="66">
        <f t="shared" si="283"/>
        <v>1.0011389500000001</v>
      </c>
      <c r="M620" s="70">
        <f t="shared" si="326"/>
        <v>1.0040005299999999</v>
      </c>
      <c r="N620" s="70">
        <f t="shared" si="318"/>
        <v>1.0508718520137235</v>
      </c>
      <c r="O620" s="66">
        <f t="shared" si="320"/>
        <v>1.0520687399999999</v>
      </c>
      <c r="P620" s="66">
        <f t="shared" si="284"/>
        <v>88465.189946059996</v>
      </c>
      <c r="Q620" s="74">
        <f t="shared" si="285"/>
        <v>0</v>
      </c>
      <c r="R620" s="75">
        <f t="shared" si="321"/>
        <v>0</v>
      </c>
      <c r="S620" s="66">
        <f t="shared" si="322"/>
        <v>0</v>
      </c>
      <c r="T620" s="10">
        <f t="shared" si="295"/>
        <v>0.06</v>
      </c>
      <c r="U620" s="74">
        <f t="shared" si="319"/>
        <v>2</v>
      </c>
      <c r="V620" s="74">
        <v>252</v>
      </c>
      <c r="W620" s="70">
        <f t="shared" si="286"/>
        <v>1.000462559</v>
      </c>
      <c r="X620" s="66">
        <f t="shared" si="287"/>
        <v>40.920369790000002</v>
      </c>
      <c r="Y620" s="66">
        <v>0</v>
      </c>
      <c r="Z620" s="67">
        <f t="shared" si="288"/>
        <v>0</v>
      </c>
      <c r="AA620" s="68" t="str">
        <f t="shared" si="296"/>
        <v>A+INCORP J=</v>
      </c>
      <c r="AB620" s="11">
        <f t="shared" si="297"/>
        <v>43306</v>
      </c>
      <c r="AC620" s="227">
        <f t="shared" si="313"/>
        <v>3113.21</v>
      </c>
      <c r="AD620" s="227">
        <f t="shared" si="315"/>
        <v>62.264200000000002</v>
      </c>
      <c r="AE620" s="227">
        <f t="shared" si="327"/>
        <v>96.509510000000006</v>
      </c>
      <c r="AF620" s="228">
        <f t="shared" si="316"/>
        <v>1.0082611636735661</v>
      </c>
      <c r="AG620" s="230">
        <f t="shared" si="317"/>
        <v>64</v>
      </c>
      <c r="AH620" s="231">
        <f t="shared" si="328"/>
        <v>1.014908492</v>
      </c>
      <c r="AI620" s="227">
        <f t="shared" si="329"/>
        <v>3185.7254313200001</v>
      </c>
      <c r="AJ620" s="227">
        <f t="shared" si="314"/>
        <v>3344.49914132</v>
      </c>
      <c r="AK620" s="227">
        <f t="shared" si="272"/>
        <v>3113.21</v>
      </c>
      <c r="AL620" s="227">
        <f t="shared" si="278"/>
        <v>62.264200000000002</v>
      </c>
      <c r="AM620" s="227">
        <f t="shared" si="330"/>
        <v>65.377410000000012</v>
      </c>
      <c r="AN620" s="228">
        <f t="shared" si="274"/>
        <v>1.0073549243965851</v>
      </c>
      <c r="AO620" s="230">
        <f t="shared" si="275"/>
        <v>43</v>
      </c>
      <c r="AP620" s="231">
        <f t="shared" si="331"/>
        <v>1.009992303</v>
      </c>
      <c r="AQ620" s="227">
        <f t="shared" si="332"/>
        <v>3167.4443597999998</v>
      </c>
      <c r="AR620" s="227">
        <f t="shared" si="276"/>
        <v>3295.0859697999999</v>
      </c>
      <c r="AS620" s="227">
        <f t="shared" si="304"/>
        <v>3113.21</v>
      </c>
      <c r="AT620" s="227">
        <f t="shared" si="310"/>
        <v>62.264200000000002</v>
      </c>
      <c r="AU620" s="227">
        <f t="shared" si="305"/>
        <v>34.245310000000003</v>
      </c>
      <c r="AV620" s="228">
        <f t="shared" si="306"/>
        <v>1.0051440426822007</v>
      </c>
      <c r="AW620" s="230">
        <f t="shared" si="307"/>
        <v>22</v>
      </c>
      <c r="AX620" s="231">
        <f t="shared" si="333"/>
        <v>1.005099929</v>
      </c>
      <c r="AY620" s="227">
        <f t="shared" si="334"/>
        <v>3145.1833078099999</v>
      </c>
      <c r="AZ620" s="227">
        <f t="shared" si="308"/>
        <v>3241.6928178099997</v>
      </c>
      <c r="BA620" s="227">
        <f t="shared" ref="BA620:BA647" si="336">BA619</f>
        <v>3113.21</v>
      </c>
      <c r="BB620" s="227">
        <f t="shared" ref="BB620:BB648" si="337">0.02*BA620</f>
        <v>62.264200000000002</v>
      </c>
      <c r="BC620" s="227">
        <f t="shared" ref="BC620:BC654" si="338">(($A620-BC$616)/30)*0.01*BA620</f>
        <v>2.0754733333333335</v>
      </c>
      <c r="BD620" s="228">
        <f t="shared" ref="BD620:BD683" si="339">($O620/BD$616)</f>
        <v>1.0011389495303351</v>
      </c>
      <c r="BE620" s="230">
        <f t="shared" ref="BE620:BE683" si="340">NETWORKDAYS(BE$616,$A620,$AE$118:$AE$502)-1</f>
        <v>2</v>
      </c>
      <c r="BF620" s="231">
        <f t="shared" ref="BF620:BF648" si="341">ROUND((1+0.06)^TRUNC((BE620/252),9),9)</f>
        <v>1.000462559</v>
      </c>
      <c r="BG620" s="227">
        <f t="shared" ref="BG620:BG647" si="342">TRUNC(BA620*(BD620*BF620),8)</f>
        <v>3118.1974725</v>
      </c>
      <c r="BH620" s="227">
        <f t="shared" ref="BH620:BH681" si="343">IF($AZ$584="SIM",0,BB620+BC620+BG620)</f>
        <v>3182.5371458333334</v>
      </c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5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5"/>
      <c r="HA620" s="5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40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7"/>
      <c r="JP620" s="1"/>
      <c r="JQ620" s="1"/>
      <c r="JR620" s="1"/>
      <c r="JS620" s="1"/>
      <c r="JT620" s="1"/>
      <c r="JU620" s="1"/>
      <c r="JV620" s="1"/>
      <c r="JW620" s="1"/>
      <c r="JX620" s="1"/>
      <c r="JY620" s="3"/>
      <c r="JZ620" s="1"/>
      <c r="KA620" s="1"/>
      <c r="KB620" s="1"/>
      <c r="KC620" s="1"/>
      <c r="KD620" s="1"/>
      <c r="KE620" s="1"/>
    </row>
    <row r="621" spans="1:291" x14ac:dyDescent="0.2">
      <c r="A621" s="196">
        <f t="shared" si="289"/>
        <v>43279</v>
      </c>
      <c r="B621" s="236">
        <f t="shared" si="335"/>
        <v>101655.04572550001</v>
      </c>
      <c r="C621" s="66">
        <f t="shared" si="325"/>
        <v>88364.547145089993</v>
      </c>
      <c r="D621" s="77">
        <f t="shared" si="290"/>
        <v>4981.6899999999996</v>
      </c>
      <c r="E621" s="67">
        <f>VLOOKUP(A620,[1]Plan1!$DQ$117:$DS$314,3)</f>
        <v>5044.46</v>
      </c>
      <c r="F621" s="11">
        <f t="shared" si="291"/>
        <v>43277</v>
      </c>
      <c r="G621" s="73">
        <f t="shared" si="281"/>
        <v>1.2600141718974944E-2</v>
      </c>
      <c r="H621" s="11">
        <f t="shared" si="292"/>
        <v>43306</v>
      </c>
      <c r="I621" s="11">
        <f t="shared" si="282"/>
        <v>43306</v>
      </c>
      <c r="J621" s="1">
        <f t="shared" si="293"/>
        <v>22</v>
      </c>
      <c r="K621" s="1">
        <f t="shared" si="294"/>
        <v>3</v>
      </c>
      <c r="L621" s="66">
        <f t="shared" si="283"/>
        <v>1.00170892</v>
      </c>
      <c r="M621" s="70">
        <f t="shared" si="326"/>
        <v>1.0040005299999999</v>
      </c>
      <c r="N621" s="70">
        <f t="shared" si="318"/>
        <v>1.0508718520137235</v>
      </c>
      <c r="O621" s="66">
        <f t="shared" si="320"/>
        <v>1.0526677</v>
      </c>
      <c r="P621" s="66">
        <f t="shared" si="284"/>
        <v>88515.555086990003</v>
      </c>
      <c r="Q621" s="74">
        <f t="shared" si="285"/>
        <v>0</v>
      </c>
      <c r="R621" s="75">
        <f t="shared" si="321"/>
        <v>0</v>
      </c>
      <c r="S621" s="66">
        <f t="shared" si="322"/>
        <v>0</v>
      </c>
      <c r="T621" s="10">
        <f t="shared" si="295"/>
        <v>0.06</v>
      </c>
      <c r="U621" s="74">
        <f t="shared" si="319"/>
        <v>3</v>
      </c>
      <c r="V621" s="74">
        <v>252</v>
      </c>
      <c r="W621" s="70">
        <f t="shared" si="286"/>
        <v>1.0006939180000001</v>
      </c>
      <c r="X621" s="66">
        <f t="shared" si="287"/>
        <v>61.422536950000001</v>
      </c>
      <c r="Y621" s="66">
        <v>0</v>
      </c>
      <c r="Z621" s="67">
        <f t="shared" si="288"/>
        <v>0</v>
      </c>
      <c r="AA621" s="68" t="str">
        <f t="shared" si="296"/>
        <v>A+INCORP J=</v>
      </c>
      <c r="AB621" s="11">
        <f t="shared" si="297"/>
        <v>43306</v>
      </c>
      <c r="AC621" s="227">
        <f t="shared" si="313"/>
        <v>3113.21</v>
      </c>
      <c r="AD621" s="227">
        <f t="shared" si="315"/>
        <v>62.264200000000002</v>
      </c>
      <c r="AE621" s="227">
        <f t="shared" si="327"/>
        <v>97.547246666666666</v>
      </c>
      <c r="AF621" s="228">
        <f t="shared" si="316"/>
        <v>1.0088351833014033</v>
      </c>
      <c r="AG621" s="230">
        <f t="shared" si="317"/>
        <v>65</v>
      </c>
      <c r="AH621" s="231">
        <f t="shared" si="328"/>
        <v>1.015143192</v>
      </c>
      <c r="AI621" s="227">
        <f t="shared" si="329"/>
        <v>3188.2762430900002</v>
      </c>
      <c r="AJ621" s="227">
        <f t="shared" si="314"/>
        <v>3348.0876897566668</v>
      </c>
      <c r="AK621" s="227">
        <f t="shared" si="272"/>
        <v>3113.21</v>
      </c>
      <c r="AL621" s="227">
        <f t="shared" si="278"/>
        <v>62.264200000000002</v>
      </c>
      <c r="AM621" s="227">
        <f t="shared" si="330"/>
        <v>66.415146666666672</v>
      </c>
      <c r="AN621" s="228">
        <f t="shared" si="274"/>
        <v>1.0079284280875289</v>
      </c>
      <c r="AO621" s="230">
        <f t="shared" si="275"/>
        <v>44</v>
      </c>
      <c r="AP621" s="231">
        <f t="shared" si="331"/>
        <v>1.0102258669999999</v>
      </c>
      <c r="AQ621" s="227">
        <f t="shared" si="332"/>
        <v>3169.9805366599999</v>
      </c>
      <c r="AR621" s="227">
        <f t="shared" si="276"/>
        <v>3298.6598833266667</v>
      </c>
      <c r="AS621" s="227">
        <f t="shared" si="304"/>
        <v>3113.21</v>
      </c>
      <c r="AT621" s="227">
        <f t="shared" si="310"/>
        <v>62.264200000000002</v>
      </c>
      <c r="AU621" s="227">
        <f t="shared" si="305"/>
        <v>35.283046666666664</v>
      </c>
      <c r="AV621" s="228">
        <f t="shared" si="306"/>
        <v>1.0057162876818999</v>
      </c>
      <c r="AW621" s="230">
        <f t="shared" si="307"/>
        <v>23</v>
      </c>
      <c r="AX621" s="231">
        <f t="shared" si="333"/>
        <v>1.005332361</v>
      </c>
      <c r="AY621" s="227">
        <f t="shared" si="334"/>
        <v>3147.7016582800002</v>
      </c>
      <c r="AZ621" s="227">
        <f t="shared" si="308"/>
        <v>3245.2489049466667</v>
      </c>
      <c r="BA621" s="227">
        <f t="shared" si="336"/>
        <v>3113.21</v>
      </c>
      <c r="BB621" s="227">
        <f t="shared" si="337"/>
        <v>62.264200000000002</v>
      </c>
      <c r="BC621" s="227">
        <f t="shared" si="338"/>
        <v>3.11321</v>
      </c>
      <c r="BD621" s="228">
        <f t="shared" si="339"/>
        <v>1.0017089143647724</v>
      </c>
      <c r="BE621" s="230">
        <f t="shared" si="340"/>
        <v>3</v>
      </c>
      <c r="BF621" s="231">
        <f t="shared" si="341"/>
        <v>1.0006939180000001</v>
      </c>
      <c r="BG621" s="227">
        <f t="shared" si="342"/>
        <v>3120.6942135300001</v>
      </c>
      <c r="BH621" s="227">
        <f t="shared" si="343"/>
        <v>3186.0716235300001</v>
      </c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5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5"/>
      <c r="HA621" s="5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40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7"/>
      <c r="JP621" s="1"/>
      <c r="JQ621" s="1"/>
      <c r="JR621" s="1"/>
      <c r="JS621" s="1"/>
      <c r="JT621" s="1"/>
      <c r="JU621" s="1"/>
      <c r="JV621" s="1"/>
      <c r="JW621" s="1"/>
      <c r="JX621" s="1"/>
      <c r="JY621" s="3"/>
      <c r="JZ621" s="1"/>
      <c r="KA621" s="1"/>
      <c r="KB621" s="1"/>
      <c r="KC621" s="1"/>
      <c r="KD621" s="1"/>
      <c r="KE621" s="1"/>
    </row>
    <row r="622" spans="1:291" x14ac:dyDescent="0.2">
      <c r="A622" s="196">
        <f t="shared" si="289"/>
        <v>43280</v>
      </c>
      <c r="B622" s="236">
        <f t="shared" si="335"/>
        <v>101740.23052569666</v>
      </c>
      <c r="C622" s="66">
        <f t="shared" si="325"/>
        <v>88364.547145089993</v>
      </c>
      <c r="D622" s="77">
        <f t="shared" si="290"/>
        <v>4981.6899999999996</v>
      </c>
      <c r="E622" s="67">
        <f>VLOOKUP(A621,[1]Plan1!$DQ$117:$DS$314,3)</f>
        <v>5044.46</v>
      </c>
      <c r="F622" s="11">
        <f t="shared" si="291"/>
        <v>43277</v>
      </c>
      <c r="G622" s="73">
        <f t="shared" si="281"/>
        <v>1.2600141718974944E-2</v>
      </c>
      <c r="H622" s="11">
        <f t="shared" si="292"/>
        <v>43306</v>
      </c>
      <c r="I622" s="11">
        <f t="shared" si="282"/>
        <v>43306</v>
      </c>
      <c r="J622" s="1">
        <f t="shared" si="293"/>
        <v>22</v>
      </c>
      <c r="K622" s="1">
        <f t="shared" si="294"/>
        <v>4</v>
      </c>
      <c r="L622" s="66">
        <f t="shared" si="283"/>
        <v>1.00227921</v>
      </c>
      <c r="M622" s="70">
        <f t="shared" si="326"/>
        <v>1.0040005299999999</v>
      </c>
      <c r="N622" s="70">
        <f t="shared" si="318"/>
        <v>1.0508718520137235</v>
      </c>
      <c r="O622" s="66">
        <f t="shared" si="320"/>
        <v>1.053267</v>
      </c>
      <c r="P622" s="66">
        <f t="shared" si="284"/>
        <v>88565.948504579996</v>
      </c>
      <c r="Q622" s="74">
        <f t="shared" si="285"/>
        <v>0</v>
      </c>
      <c r="R622" s="75">
        <f t="shared" si="321"/>
        <v>0</v>
      </c>
      <c r="S622" s="66">
        <f t="shared" si="322"/>
        <v>0</v>
      </c>
      <c r="T622" s="10">
        <f t="shared" si="295"/>
        <v>0.06</v>
      </c>
      <c r="U622" s="74">
        <f t="shared" si="319"/>
        <v>4</v>
      </c>
      <c r="V622" s="74">
        <v>252</v>
      </c>
      <c r="W622" s="70">
        <f t="shared" si="286"/>
        <v>1.0009253309999999</v>
      </c>
      <c r="X622" s="66">
        <f t="shared" si="287"/>
        <v>81.952817690000003</v>
      </c>
      <c r="Y622" s="66">
        <v>0</v>
      </c>
      <c r="Z622" s="67">
        <f t="shared" si="288"/>
        <v>0</v>
      </c>
      <c r="AA622" s="68" t="str">
        <f t="shared" si="296"/>
        <v>A+INCORP J=</v>
      </c>
      <c r="AB622" s="11">
        <f t="shared" si="297"/>
        <v>43306</v>
      </c>
      <c r="AC622" s="227">
        <f t="shared" si="313"/>
        <v>3113.21</v>
      </c>
      <c r="AD622" s="227">
        <f t="shared" si="315"/>
        <v>62.264200000000002</v>
      </c>
      <c r="AE622" s="227">
        <f t="shared" si="327"/>
        <v>98.584983333333327</v>
      </c>
      <c r="AF622" s="228">
        <f t="shared" si="316"/>
        <v>1.0094095287718232</v>
      </c>
      <c r="AG622" s="230">
        <f t="shared" si="317"/>
        <v>66</v>
      </c>
      <c r="AH622" s="231">
        <f t="shared" si="328"/>
        <v>1.0153779469999999</v>
      </c>
      <c r="AI622" s="227">
        <f t="shared" si="329"/>
        <v>3190.82909655</v>
      </c>
      <c r="AJ622" s="227">
        <f t="shared" si="314"/>
        <v>3351.6782798833333</v>
      </c>
      <c r="AK622" s="227">
        <f t="shared" ref="AK622:AK685" si="344">AK621</f>
        <v>3113.21</v>
      </c>
      <c r="AL622" s="227">
        <f t="shared" si="278"/>
        <v>62.264200000000002</v>
      </c>
      <c r="AM622" s="227">
        <f t="shared" si="330"/>
        <v>67.452883333333332</v>
      </c>
      <c r="AN622" s="228">
        <f t="shared" ref="AN622:AN685" si="345">($O622/AN$555)</f>
        <v>1.0085022573281837</v>
      </c>
      <c r="AO622" s="230">
        <f t="shared" ref="AO622:AO685" si="346">NETWORKDAYS(AO$555,$A622,$AE$118:$AE$502)-1</f>
        <v>45</v>
      </c>
      <c r="AP622" s="231">
        <f t="shared" si="331"/>
        <v>1.0104594840000001</v>
      </c>
      <c r="AQ622" s="227">
        <f t="shared" si="332"/>
        <v>3172.5187380699999</v>
      </c>
      <c r="AR622" s="227">
        <f t="shared" ref="AR622:AR648" si="347">IF($AR$554="SIM",0,AL622+AM622+AQ622)</f>
        <v>3302.2358214033334</v>
      </c>
      <c r="AS622" s="227">
        <f t="shared" si="304"/>
        <v>3113.21</v>
      </c>
      <c r="AT622" s="227">
        <f t="shared" si="310"/>
        <v>62.264200000000002</v>
      </c>
      <c r="AU622" s="227">
        <f t="shared" si="305"/>
        <v>36.320783333333338</v>
      </c>
      <c r="AV622" s="228">
        <f t="shared" si="306"/>
        <v>1.0062888575168134</v>
      </c>
      <c r="AW622" s="230">
        <f t="shared" si="307"/>
        <v>24</v>
      </c>
      <c r="AX622" s="231">
        <f t="shared" si="333"/>
        <v>1.005564846</v>
      </c>
      <c r="AY622" s="227">
        <f t="shared" si="334"/>
        <v>3150.2220198499999</v>
      </c>
      <c r="AZ622" s="227">
        <f t="shared" si="308"/>
        <v>3248.8070031833331</v>
      </c>
      <c r="BA622" s="227">
        <f t="shared" si="336"/>
        <v>3113.21</v>
      </c>
      <c r="BB622" s="227">
        <f t="shared" si="337"/>
        <v>62.264200000000002</v>
      </c>
      <c r="BC622" s="227">
        <f t="shared" si="338"/>
        <v>4.150946666666667</v>
      </c>
      <c r="BD622" s="228">
        <f t="shared" si="339"/>
        <v>1.0022792027400866</v>
      </c>
      <c r="BE622" s="230">
        <f t="shared" si="340"/>
        <v>4</v>
      </c>
      <c r="BF622" s="231">
        <f t="shared" si="341"/>
        <v>1.0009253309999999</v>
      </c>
      <c r="BG622" s="227">
        <f t="shared" si="342"/>
        <v>3123.19295229</v>
      </c>
      <c r="BH622" s="227">
        <f t="shared" si="343"/>
        <v>3189.6080989566667</v>
      </c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5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5"/>
      <c r="HA622" s="5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40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7"/>
      <c r="JP622" s="1"/>
      <c r="JQ622" s="1"/>
      <c r="JR622" s="1"/>
      <c r="JS622" s="1"/>
      <c r="JT622" s="1"/>
      <c r="JU622" s="1"/>
      <c r="JV622" s="1"/>
      <c r="JW622" s="1"/>
      <c r="JX622" s="1"/>
      <c r="JY622" s="3"/>
      <c r="JZ622" s="1"/>
      <c r="KA622" s="1"/>
      <c r="KB622" s="1"/>
      <c r="KC622" s="1"/>
      <c r="KD622" s="1"/>
      <c r="KE622" s="1"/>
    </row>
    <row r="623" spans="1:291" x14ac:dyDescent="0.2">
      <c r="A623" s="196">
        <f t="shared" si="289"/>
        <v>43281</v>
      </c>
      <c r="B623" s="236">
        <f t="shared" si="335"/>
        <v>101822.55688357333</v>
      </c>
      <c r="C623" s="66">
        <f t="shared" si="325"/>
        <v>88364.547145089993</v>
      </c>
      <c r="D623" s="77">
        <f t="shared" si="290"/>
        <v>4981.6899999999996</v>
      </c>
      <c r="E623" s="67">
        <f>VLOOKUP(A622,[1]Plan1!$DQ$117:$DS$314,3)</f>
        <v>5044.46</v>
      </c>
      <c r="F623" s="11">
        <f t="shared" si="291"/>
        <v>43277</v>
      </c>
      <c r="G623" s="73">
        <f t="shared" si="281"/>
        <v>1.2600141718974944E-2</v>
      </c>
      <c r="H623" s="11">
        <f t="shared" si="292"/>
        <v>43306</v>
      </c>
      <c r="I623" s="11">
        <f t="shared" si="282"/>
        <v>43306</v>
      </c>
      <c r="J623" s="1">
        <f t="shared" si="293"/>
        <v>22</v>
      </c>
      <c r="K623" s="1">
        <f t="shared" si="294"/>
        <v>5</v>
      </c>
      <c r="L623" s="66">
        <f t="shared" si="283"/>
        <v>1.0028498299999999</v>
      </c>
      <c r="M623" s="70">
        <f t="shared" si="326"/>
        <v>1.0040005299999999</v>
      </c>
      <c r="N623" s="70">
        <f t="shared" si="318"/>
        <v>1.0508718520137235</v>
      </c>
      <c r="O623" s="66">
        <f t="shared" si="320"/>
        <v>1.05386665</v>
      </c>
      <c r="P623" s="66">
        <f t="shared" si="284"/>
        <v>88616.371082479993</v>
      </c>
      <c r="Q623" s="74">
        <f t="shared" si="285"/>
        <v>0</v>
      </c>
      <c r="R623" s="75">
        <f t="shared" si="321"/>
        <v>0</v>
      </c>
      <c r="S623" s="66">
        <f t="shared" si="322"/>
        <v>0</v>
      </c>
      <c r="T623" s="10">
        <f t="shared" si="295"/>
        <v>0.06</v>
      </c>
      <c r="U623" s="74">
        <f t="shared" si="319"/>
        <v>5</v>
      </c>
      <c r="V623" s="74">
        <v>252</v>
      </c>
      <c r="W623" s="70">
        <f t="shared" si="286"/>
        <v>1.001156798</v>
      </c>
      <c r="X623" s="66">
        <f t="shared" si="287"/>
        <v>102.51124083000001</v>
      </c>
      <c r="Y623" s="66">
        <v>0</v>
      </c>
      <c r="Z623" s="67">
        <f t="shared" si="288"/>
        <v>0</v>
      </c>
      <c r="AA623" s="68" t="str">
        <f t="shared" si="296"/>
        <v>A+INCORP J=</v>
      </c>
      <c r="AB623" s="11">
        <f t="shared" si="297"/>
        <v>43306</v>
      </c>
      <c r="AC623" s="227">
        <f t="shared" si="313"/>
        <v>3113.21</v>
      </c>
      <c r="AD623" s="227">
        <f t="shared" si="315"/>
        <v>62.264200000000002</v>
      </c>
      <c r="AE623" s="227">
        <f t="shared" si="327"/>
        <v>99.622720000000001</v>
      </c>
      <c r="AF623" s="228">
        <f t="shared" si="316"/>
        <v>1.0099842096684317</v>
      </c>
      <c r="AG623" s="230">
        <f t="shared" si="317"/>
        <v>66</v>
      </c>
      <c r="AH623" s="231">
        <f t="shared" si="328"/>
        <v>1.0153779469999999</v>
      </c>
      <c r="AI623" s="227">
        <f t="shared" si="329"/>
        <v>3192.6457115799999</v>
      </c>
      <c r="AJ623" s="227">
        <f t="shared" si="314"/>
        <v>3354.5326315799998</v>
      </c>
      <c r="AK623" s="227">
        <f t="shared" si="344"/>
        <v>3113.21</v>
      </c>
      <c r="AL623" s="227">
        <f t="shared" ref="AL623:AL648" si="348">0.02*AK623</f>
        <v>62.264200000000002</v>
      </c>
      <c r="AM623" s="227">
        <f t="shared" si="330"/>
        <v>68.490620000000007</v>
      </c>
      <c r="AN623" s="228">
        <f t="shared" si="345"/>
        <v>1.0090764216935411</v>
      </c>
      <c r="AO623" s="230">
        <f t="shared" si="346"/>
        <v>45</v>
      </c>
      <c r="AP623" s="231">
        <f t="shared" si="331"/>
        <v>1.0104594840000001</v>
      </c>
      <c r="AQ623" s="227">
        <f t="shared" si="332"/>
        <v>3174.3249285799998</v>
      </c>
      <c r="AR623" s="227">
        <f t="shared" si="347"/>
        <v>3305.0797485799999</v>
      </c>
      <c r="AS623" s="227">
        <f t="shared" si="304"/>
        <v>3113.21</v>
      </c>
      <c r="AT623" s="227">
        <f t="shared" si="310"/>
        <v>62.264200000000002</v>
      </c>
      <c r="AU623" s="227">
        <f t="shared" si="305"/>
        <v>37.358519999999999</v>
      </c>
      <c r="AV623" s="228">
        <f t="shared" si="306"/>
        <v>1.0068617617409181</v>
      </c>
      <c r="AW623" s="230">
        <f t="shared" si="307"/>
        <v>24</v>
      </c>
      <c r="AX623" s="231">
        <f t="shared" si="333"/>
        <v>1.005564846</v>
      </c>
      <c r="AY623" s="227">
        <f t="shared" si="334"/>
        <v>3152.0155163099998</v>
      </c>
      <c r="AZ623" s="227">
        <f t="shared" si="308"/>
        <v>3251.6382363099997</v>
      </c>
      <c r="BA623" s="227">
        <f t="shared" si="336"/>
        <v>3113.21</v>
      </c>
      <c r="BB623" s="227">
        <f t="shared" si="337"/>
        <v>62.264200000000002</v>
      </c>
      <c r="BC623" s="227">
        <f t="shared" si="338"/>
        <v>5.1886833333333326</v>
      </c>
      <c r="BD623" s="228">
        <f t="shared" si="339"/>
        <v>1.0028498241721862</v>
      </c>
      <c r="BE623" s="230">
        <f t="shared" si="340"/>
        <v>4</v>
      </c>
      <c r="BF623" s="231">
        <f t="shared" si="341"/>
        <v>1.0009253309999999</v>
      </c>
      <c r="BG623" s="227">
        <f t="shared" si="342"/>
        <v>3124.97106046</v>
      </c>
      <c r="BH623" s="227">
        <f t="shared" si="343"/>
        <v>3192.4239437933334</v>
      </c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5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5"/>
      <c r="HA623" s="5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40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7"/>
      <c r="JP623" s="1"/>
      <c r="JQ623" s="1"/>
      <c r="JR623" s="1"/>
      <c r="JS623" s="1"/>
      <c r="JT623" s="1"/>
      <c r="JU623" s="1"/>
      <c r="JV623" s="1"/>
      <c r="JW623" s="1"/>
      <c r="JX623" s="1"/>
      <c r="JY623" s="3"/>
      <c r="JZ623" s="1"/>
      <c r="KA623" s="1"/>
      <c r="KB623" s="1"/>
      <c r="KC623" s="1"/>
      <c r="KD623" s="1"/>
      <c r="KE623" s="1"/>
    </row>
    <row r="624" spans="1:291" x14ac:dyDescent="0.2">
      <c r="A624" s="196">
        <f t="shared" si="289"/>
        <v>43282</v>
      </c>
      <c r="B624" s="236">
        <f t="shared" si="335"/>
        <v>101826.70783023999</v>
      </c>
      <c r="C624" s="66">
        <f t="shared" si="325"/>
        <v>88364.547145089993</v>
      </c>
      <c r="D624" s="77">
        <f t="shared" si="290"/>
        <v>4981.6899999999996</v>
      </c>
      <c r="E624" s="67">
        <f>VLOOKUP(A623,[1]Plan1!$DQ$117:$DS$314,3)</f>
        <v>5044.46</v>
      </c>
      <c r="F624" s="11">
        <f t="shared" si="291"/>
        <v>43277</v>
      </c>
      <c r="G624" s="73">
        <f t="shared" si="281"/>
        <v>1.2600141718974944E-2</v>
      </c>
      <c r="H624" s="11">
        <f t="shared" si="292"/>
        <v>43306</v>
      </c>
      <c r="I624" s="11">
        <f t="shared" si="282"/>
        <v>43306</v>
      </c>
      <c r="J624" s="1">
        <f t="shared" si="293"/>
        <v>22</v>
      </c>
      <c r="K624" s="1">
        <f t="shared" si="294"/>
        <v>5</v>
      </c>
      <c r="L624" s="66">
        <f t="shared" si="283"/>
        <v>1.0028498299999999</v>
      </c>
      <c r="M624" s="70">
        <f t="shared" si="326"/>
        <v>1.0040005299999999</v>
      </c>
      <c r="N624" s="70">
        <f t="shared" si="318"/>
        <v>1.0508718520137235</v>
      </c>
      <c r="O624" s="66">
        <f t="shared" si="320"/>
        <v>1.05386665</v>
      </c>
      <c r="P624" s="66">
        <f t="shared" si="284"/>
        <v>88616.371082479993</v>
      </c>
      <c r="Q624" s="74">
        <f t="shared" si="285"/>
        <v>0</v>
      </c>
      <c r="R624" s="75">
        <f t="shared" si="321"/>
        <v>0</v>
      </c>
      <c r="S624" s="66">
        <f t="shared" si="322"/>
        <v>0</v>
      </c>
      <c r="T624" s="10">
        <f t="shared" si="295"/>
        <v>0.06</v>
      </c>
      <c r="U624" s="74">
        <f t="shared" si="319"/>
        <v>5</v>
      </c>
      <c r="V624" s="74">
        <v>252</v>
      </c>
      <c r="W624" s="70">
        <f t="shared" si="286"/>
        <v>1.001156798</v>
      </c>
      <c r="X624" s="66">
        <f t="shared" si="287"/>
        <v>102.51124083000001</v>
      </c>
      <c r="Y624" s="66">
        <v>0</v>
      </c>
      <c r="Z624" s="67">
        <f t="shared" si="288"/>
        <v>0</v>
      </c>
      <c r="AA624" s="68" t="str">
        <f t="shared" si="296"/>
        <v>A+INCORP J=</v>
      </c>
      <c r="AB624" s="11">
        <f t="shared" si="297"/>
        <v>43306</v>
      </c>
      <c r="AC624" s="227">
        <f t="shared" si="313"/>
        <v>3113.21</v>
      </c>
      <c r="AD624" s="227">
        <f t="shared" si="315"/>
        <v>62.264200000000002</v>
      </c>
      <c r="AE624" s="227">
        <f t="shared" si="327"/>
        <v>100.66045666666666</v>
      </c>
      <c r="AF624" s="228">
        <f t="shared" si="316"/>
        <v>1.0099842096684317</v>
      </c>
      <c r="AG624" s="230">
        <f t="shared" si="317"/>
        <v>66</v>
      </c>
      <c r="AH624" s="231">
        <f t="shared" si="328"/>
        <v>1.0153779469999999</v>
      </c>
      <c r="AI624" s="227">
        <f t="shared" si="329"/>
        <v>3192.6457115799999</v>
      </c>
      <c r="AJ624" s="227">
        <f t="shared" si="314"/>
        <v>3355.5703682466665</v>
      </c>
      <c r="AK624" s="227">
        <f t="shared" si="344"/>
        <v>3113.21</v>
      </c>
      <c r="AL624" s="227">
        <f t="shared" si="348"/>
        <v>62.264200000000002</v>
      </c>
      <c r="AM624" s="227">
        <f t="shared" si="330"/>
        <v>69.528356666666667</v>
      </c>
      <c r="AN624" s="228">
        <f t="shared" si="345"/>
        <v>1.0090764216935411</v>
      </c>
      <c r="AO624" s="230">
        <f t="shared" si="346"/>
        <v>45</v>
      </c>
      <c r="AP624" s="231">
        <f t="shared" si="331"/>
        <v>1.0104594840000001</v>
      </c>
      <c r="AQ624" s="227">
        <f t="shared" si="332"/>
        <v>3174.3249285799998</v>
      </c>
      <c r="AR624" s="227">
        <f t="shared" si="347"/>
        <v>3306.1174852466665</v>
      </c>
      <c r="AS624" s="227">
        <f t="shared" si="304"/>
        <v>3113.21</v>
      </c>
      <c r="AT624" s="227">
        <f t="shared" si="310"/>
        <v>62.264200000000002</v>
      </c>
      <c r="AU624" s="227">
        <f t="shared" si="305"/>
        <v>38.396256666666673</v>
      </c>
      <c r="AV624" s="228">
        <f t="shared" si="306"/>
        <v>1.0068617617409181</v>
      </c>
      <c r="AW624" s="230">
        <f t="shared" si="307"/>
        <v>24</v>
      </c>
      <c r="AX624" s="231">
        <f t="shared" si="333"/>
        <v>1.005564846</v>
      </c>
      <c r="AY624" s="227">
        <f t="shared" si="334"/>
        <v>3152.0155163099998</v>
      </c>
      <c r="AZ624" s="227">
        <f t="shared" si="308"/>
        <v>3252.6759729766663</v>
      </c>
      <c r="BA624" s="227">
        <f t="shared" si="336"/>
        <v>3113.21</v>
      </c>
      <c r="BB624" s="227">
        <f t="shared" si="337"/>
        <v>62.264200000000002</v>
      </c>
      <c r="BC624" s="227">
        <f t="shared" si="338"/>
        <v>6.2264200000000001</v>
      </c>
      <c r="BD624" s="228">
        <f t="shared" si="339"/>
        <v>1.0028498241721862</v>
      </c>
      <c r="BE624" s="230">
        <f t="shared" si="340"/>
        <v>4</v>
      </c>
      <c r="BF624" s="231">
        <f t="shared" si="341"/>
        <v>1.0009253309999999</v>
      </c>
      <c r="BG624" s="227">
        <f t="shared" si="342"/>
        <v>3124.97106046</v>
      </c>
      <c r="BH624" s="227">
        <f t="shared" si="343"/>
        <v>3193.46168046</v>
      </c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5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5"/>
      <c r="HA624" s="5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40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7"/>
      <c r="JP624" s="1"/>
      <c r="JQ624" s="1"/>
      <c r="JR624" s="1"/>
      <c r="JS624" s="1"/>
      <c r="JT624" s="1"/>
      <c r="JU624" s="1"/>
      <c r="JV624" s="1"/>
      <c r="JW624" s="1"/>
      <c r="JX624" s="1"/>
      <c r="JY624" s="3"/>
      <c r="JZ624" s="1"/>
      <c r="KA624" s="1"/>
      <c r="KB624" s="1"/>
      <c r="KC624" s="1"/>
      <c r="KD624" s="1"/>
      <c r="KE624" s="1"/>
    </row>
    <row r="625" spans="1:291" x14ac:dyDescent="0.2">
      <c r="A625" s="196">
        <f t="shared" si="289"/>
        <v>43283</v>
      </c>
      <c r="B625" s="236">
        <f t="shared" si="335"/>
        <v>101833.78272410667</v>
      </c>
      <c r="C625" s="66">
        <f t="shared" si="325"/>
        <v>88364.547145089993</v>
      </c>
      <c r="D625" s="77">
        <f t="shared" si="290"/>
        <v>4981.6899999999996</v>
      </c>
      <c r="E625" s="67">
        <f>VLOOKUP(A624,[1]Plan1!$DQ$117:$DS$314,3)</f>
        <v>5044.46</v>
      </c>
      <c r="F625" s="11">
        <f t="shared" si="291"/>
        <v>43277</v>
      </c>
      <c r="G625" s="73">
        <f t="shared" si="281"/>
        <v>1.2600141718974944E-2</v>
      </c>
      <c r="H625" s="11">
        <f t="shared" si="292"/>
        <v>43306</v>
      </c>
      <c r="I625" s="11">
        <f t="shared" si="282"/>
        <v>43306</v>
      </c>
      <c r="J625" s="1">
        <f t="shared" si="293"/>
        <v>22</v>
      </c>
      <c r="K625" s="1">
        <f t="shared" si="294"/>
        <v>5</v>
      </c>
      <c r="L625" s="66">
        <f t="shared" si="283"/>
        <v>1.0028498299999999</v>
      </c>
      <c r="M625" s="70">
        <f t="shared" si="326"/>
        <v>1.0040005299999999</v>
      </c>
      <c r="N625" s="70">
        <f t="shared" si="318"/>
        <v>1.0508718520137235</v>
      </c>
      <c r="O625" s="66">
        <f t="shared" si="320"/>
        <v>1.05386665</v>
      </c>
      <c r="P625" s="66">
        <f t="shared" si="284"/>
        <v>88616.371082479993</v>
      </c>
      <c r="Q625" s="74">
        <f t="shared" si="285"/>
        <v>0</v>
      </c>
      <c r="R625" s="75">
        <f t="shared" si="321"/>
        <v>0</v>
      </c>
      <c r="S625" s="66">
        <f t="shared" si="322"/>
        <v>0</v>
      </c>
      <c r="T625" s="10">
        <f t="shared" si="295"/>
        <v>0.06</v>
      </c>
      <c r="U625" s="74">
        <f t="shared" si="319"/>
        <v>5</v>
      </c>
      <c r="V625" s="74">
        <v>252</v>
      </c>
      <c r="W625" s="70">
        <f t="shared" si="286"/>
        <v>1.001156798</v>
      </c>
      <c r="X625" s="66">
        <f t="shared" si="287"/>
        <v>102.51124083000001</v>
      </c>
      <c r="Y625" s="66">
        <v>0</v>
      </c>
      <c r="Z625" s="67">
        <f t="shared" si="288"/>
        <v>0</v>
      </c>
      <c r="AA625" s="68" t="str">
        <f t="shared" si="296"/>
        <v>A+INCORP J=</v>
      </c>
      <c r="AB625" s="11">
        <f t="shared" si="297"/>
        <v>43306</v>
      </c>
      <c r="AC625" s="227">
        <f t="shared" si="313"/>
        <v>3113.21</v>
      </c>
      <c r="AD625" s="227">
        <f t="shared" si="315"/>
        <v>62.264200000000002</v>
      </c>
      <c r="AE625" s="227">
        <f t="shared" si="327"/>
        <v>101.69819333333332</v>
      </c>
      <c r="AF625" s="228">
        <f t="shared" si="316"/>
        <v>1.0099842096684317</v>
      </c>
      <c r="AG625" s="230">
        <f t="shared" si="317"/>
        <v>67</v>
      </c>
      <c r="AH625" s="231">
        <f t="shared" si="328"/>
        <v>1.015612755</v>
      </c>
      <c r="AI625" s="227">
        <f t="shared" si="329"/>
        <v>3193.3840167200001</v>
      </c>
      <c r="AJ625" s="227">
        <f t="shared" si="314"/>
        <v>3357.3464100533333</v>
      </c>
      <c r="AK625" s="227">
        <f t="shared" si="344"/>
        <v>3113.21</v>
      </c>
      <c r="AL625" s="227">
        <f t="shared" si="348"/>
        <v>62.264200000000002</v>
      </c>
      <c r="AM625" s="227">
        <f t="shared" si="330"/>
        <v>70.566093333333328</v>
      </c>
      <c r="AN625" s="228">
        <f t="shared" si="345"/>
        <v>1.0090764216935411</v>
      </c>
      <c r="AO625" s="230">
        <f t="shared" si="346"/>
        <v>46</v>
      </c>
      <c r="AP625" s="231">
        <f t="shared" si="331"/>
        <v>1.010693155</v>
      </c>
      <c r="AQ625" s="227">
        <f t="shared" si="332"/>
        <v>3175.0589982699998</v>
      </c>
      <c r="AR625" s="227">
        <f t="shared" si="347"/>
        <v>3307.8892916033333</v>
      </c>
      <c r="AS625" s="227">
        <f t="shared" si="304"/>
        <v>3113.21</v>
      </c>
      <c r="AT625" s="227">
        <f t="shared" si="310"/>
        <v>62.264200000000002</v>
      </c>
      <c r="AU625" s="227">
        <f t="shared" si="305"/>
        <v>39.433993333333333</v>
      </c>
      <c r="AV625" s="228">
        <f t="shared" si="306"/>
        <v>1.0068617617409181</v>
      </c>
      <c r="AW625" s="230">
        <f t="shared" si="307"/>
        <v>25</v>
      </c>
      <c r="AX625" s="231">
        <f t="shared" si="333"/>
        <v>1.005797386</v>
      </c>
      <c r="AY625" s="227">
        <f t="shared" si="334"/>
        <v>3152.7444297000002</v>
      </c>
      <c r="AZ625" s="227">
        <f t="shared" si="308"/>
        <v>3254.4426230333333</v>
      </c>
      <c r="BA625" s="227">
        <f t="shared" si="336"/>
        <v>3113.21</v>
      </c>
      <c r="BB625" s="227">
        <f t="shared" si="337"/>
        <v>62.264200000000002</v>
      </c>
      <c r="BC625" s="227">
        <f t="shared" si="338"/>
        <v>7.2641566666666675</v>
      </c>
      <c r="BD625" s="228">
        <f t="shared" si="339"/>
        <v>1.0028498241721862</v>
      </c>
      <c r="BE625" s="230">
        <f t="shared" si="340"/>
        <v>5</v>
      </c>
      <c r="BF625" s="231">
        <f t="shared" si="341"/>
        <v>1.001156798</v>
      </c>
      <c r="BG625" s="227">
        <f t="shared" si="342"/>
        <v>3125.6937194400002</v>
      </c>
      <c r="BH625" s="227">
        <f t="shared" si="343"/>
        <v>3195.2220761066669</v>
      </c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5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5"/>
      <c r="HA625" s="5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40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7"/>
      <c r="JP625" s="1"/>
      <c r="JQ625" s="1"/>
      <c r="JR625" s="1"/>
      <c r="JS625" s="1"/>
      <c r="JT625" s="1"/>
      <c r="JU625" s="1"/>
      <c r="JV625" s="1"/>
      <c r="JW625" s="1"/>
      <c r="JX625" s="1"/>
      <c r="JY625" s="3"/>
      <c r="JZ625" s="1"/>
      <c r="KA625" s="1"/>
      <c r="KB625" s="1"/>
      <c r="KC625" s="1"/>
      <c r="KD625" s="1"/>
      <c r="KE625" s="1"/>
    </row>
    <row r="626" spans="1:291" x14ac:dyDescent="0.2">
      <c r="A626" s="196">
        <f t="shared" si="289"/>
        <v>43284</v>
      </c>
      <c r="B626" s="236">
        <f t="shared" si="335"/>
        <v>101919.09747300332</v>
      </c>
      <c r="C626" s="66">
        <f t="shared" si="325"/>
        <v>88364.547145089993</v>
      </c>
      <c r="D626" s="77">
        <f t="shared" si="290"/>
        <v>4981.6899999999996</v>
      </c>
      <c r="E626" s="67">
        <f>VLOOKUP(A625,[1]Plan1!$DQ$117:$DS$314,3)</f>
        <v>5044.46</v>
      </c>
      <c r="F626" s="11">
        <f t="shared" si="291"/>
        <v>43277</v>
      </c>
      <c r="G626" s="73">
        <f t="shared" si="281"/>
        <v>1.2600141718974944E-2</v>
      </c>
      <c r="H626" s="11">
        <f t="shared" si="292"/>
        <v>43306</v>
      </c>
      <c r="I626" s="11">
        <f t="shared" si="282"/>
        <v>43306</v>
      </c>
      <c r="J626" s="1">
        <f t="shared" si="293"/>
        <v>22</v>
      </c>
      <c r="K626" s="1">
        <f t="shared" si="294"/>
        <v>6</v>
      </c>
      <c r="L626" s="66">
        <f t="shared" si="283"/>
        <v>1.00342077</v>
      </c>
      <c r="M626" s="70">
        <f t="shared" si="326"/>
        <v>1.0040005299999999</v>
      </c>
      <c r="N626" s="70">
        <f t="shared" si="318"/>
        <v>1.0508718520137235</v>
      </c>
      <c r="O626" s="66">
        <f t="shared" si="320"/>
        <v>1.05446664</v>
      </c>
      <c r="P626" s="66">
        <f t="shared" si="284"/>
        <v>88666.821937019995</v>
      </c>
      <c r="Q626" s="74">
        <f t="shared" si="285"/>
        <v>0</v>
      </c>
      <c r="R626" s="75">
        <f t="shared" si="321"/>
        <v>0</v>
      </c>
      <c r="S626" s="66">
        <f t="shared" si="322"/>
        <v>0</v>
      </c>
      <c r="T626" s="10">
        <f t="shared" si="295"/>
        <v>0.06</v>
      </c>
      <c r="U626" s="74">
        <f t="shared" si="319"/>
        <v>6</v>
      </c>
      <c r="V626" s="74">
        <v>252</v>
      </c>
      <c r="W626" s="70">
        <f t="shared" si="286"/>
        <v>1.0013883180000001</v>
      </c>
      <c r="X626" s="66">
        <f t="shared" si="287"/>
        <v>123.09774489</v>
      </c>
      <c r="Y626" s="66">
        <v>0</v>
      </c>
      <c r="Z626" s="67">
        <f t="shared" si="288"/>
        <v>0</v>
      </c>
      <c r="AA626" s="68" t="str">
        <f t="shared" si="296"/>
        <v>A+INCORP J=</v>
      </c>
      <c r="AB626" s="11">
        <f t="shared" si="297"/>
        <v>43306</v>
      </c>
      <c r="AC626" s="227">
        <f t="shared" si="313"/>
        <v>3113.21</v>
      </c>
      <c r="AD626" s="227">
        <f t="shared" si="315"/>
        <v>62.264200000000002</v>
      </c>
      <c r="AE626" s="227">
        <f t="shared" si="327"/>
        <v>102.73593000000001</v>
      </c>
      <c r="AF626" s="228">
        <f t="shared" si="316"/>
        <v>1.0105592164076231</v>
      </c>
      <c r="AG626" s="230">
        <f t="shared" si="317"/>
        <v>68</v>
      </c>
      <c r="AH626" s="231">
        <f t="shared" si="328"/>
        <v>1.015847618</v>
      </c>
      <c r="AI626" s="227">
        <f t="shared" si="329"/>
        <v>3195.9409806100002</v>
      </c>
      <c r="AJ626" s="227">
        <f t="shared" si="314"/>
        <v>3360.9411106100001</v>
      </c>
      <c r="AK626" s="227">
        <f t="shared" si="344"/>
        <v>3113.21</v>
      </c>
      <c r="AL626" s="227">
        <f t="shared" si="348"/>
        <v>62.264200000000002</v>
      </c>
      <c r="AM626" s="227">
        <f t="shared" si="330"/>
        <v>71.603830000000002</v>
      </c>
      <c r="AN626" s="228">
        <f t="shared" si="345"/>
        <v>1.0096509116086096</v>
      </c>
      <c r="AO626" s="230">
        <f t="shared" si="346"/>
        <v>47</v>
      </c>
      <c r="AP626" s="231">
        <f t="shared" si="331"/>
        <v>1.0109268810000001</v>
      </c>
      <c r="AQ626" s="227">
        <f t="shared" si="332"/>
        <v>3177.6012913</v>
      </c>
      <c r="AR626" s="227">
        <f t="shared" si="347"/>
        <v>3311.4693213</v>
      </c>
      <c r="AS626" s="227">
        <f t="shared" si="304"/>
        <v>3113.21</v>
      </c>
      <c r="AT626" s="227">
        <f t="shared" si="310"/>
        <v>62.264200000000002</v>
      </c>
      <c r="AU626" s="227">
        <f t="shared" si="305"/>
        <v>40.471730000000001</v>
      </c>
      <c r="AV626" s="228">
        <f t="shared" si="306"/>
        <v>1.0074349908002369</v>
      </c>
      <c r="AW626" s="230">
        <f t="shared" si="307"/>
        <v>26</v>
      </c>
      <c r="AX626" s="231">
        <f t="shared" si="333"/>
        <v>1.006029979</v>
      </c>
      <c r="AY626" s="227">
        <f t="shared" si="334"/>
        <v>3155.2688526699999</v>
      </c>
      <c r="AZ626" s="227">
        <f t="shared" si="308"/>
        <v>3258.0047826699997</v>
      </c>
      <c r="BA626" s="227">
        <f t="shared" si="336"/>
        <v>3113.21</v>
      </c>
      <c r="BB626" s="227">
        <f t="shared" si="337"/>
        <v>62.264200000000002</v>
      </c>
      <c r="BC626" s="227">
        <f t="shared" si="338"/>
        <v>8.301893333333334</v>
      </c>
      <c r="BD626" s="228">
        <f t="shared" si="339"/>
        <v>1.0034207691451626</v>
      </c>
      <c r="BE626" s="230">
        <f t="shared" si="340"/>
        <v>6</v>
      </c>
      <c r="BF626" s="231">
        <f t="shared" si="341"/>
        <v>1.0013883180000001</v>
      </c>
      <c r="BG626" s="227">
        <f t="shared" si="342"/>
        <v>3128.1964831800001</v>
      </c>
      <c r="BH626" s="227">
        <f t="shared" si="343"/>
        <v>3198.7625765133334</v>
      </c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5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5"/>
      <c r="HA626" s="5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40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7"/>
      <c r="JP626" s="1"/>
      <c r="JQ626" s="1"/>
      <c r="JR626" s="1"/>
      <c r="JS626" s="1"/>
      <c r="JT626" s="1"/>
      <c r="JU626" s="1"/>
      <c r="JV626" s="1"/>
      <c r="JW626" s="1"/>
      <c r="JX626" s="1"/>
      <c r="JY626" s="3"/>
      <c r="JZ626" s="1"/>
      <c r="KA626" s="1"/>
      <c r="KB626" s="1"/>
      <c r="KC626" s="1"/>
      <c r="KD626" s="1"/>
      <c r="KE626" s="1"/>
    </row>
    <row r="627" spans="1:291" x14ac:dyDescent="0.2">
      <c r="A627" s="196">
        <f t="shared" si="289"/>
        <v>43285</v>
      </c>
      <c r="B627" s="236">
        <f t="shared" si="335"/>
        <v>102004.47657417001</v>
      </c>
      <c r="C627" s="66">
        <f t="shared" si="325"/>
        <v>88364.547145089993</v>
      </c>
      <c r="D627" s="77">
        <f t="shared" si="290"/>
        <v>4981.6899999999996</v>
      </c>
      <c r="E627" s="67">
        <f>VLOOKUP(A626,[1]Plan1!$DQ$117:$DS$314,3)</f>
        <v>5044.46</v>
      </c>
      <c r="F627" s="11">
        <f t="shared" si="291"/>
        <v>43277</v>
      </c>
      <c r="G627" s="73">
        <f t="shared" si="281"/>
        <v>1.2600141718974944E-2</v>
      </c>
      <c r="H627" s="11">
        <f t="shared" si="292"/>
        <v>43306</v>
      </c>
      <c r="I627" s="11">
        <f t="shared" si="282"/>
        <v>43306</v>
      </c>
      <c r="J627" s="1">
        <f t="shared" si="293"/>
        <v>22</v>
      </c>
      <c r="K627" s="1">
        <f t="shared" si="294"/>
        <v>7</v>
      </c>
      <c r="L627" s="66">
        <f t="shared" si="283"/>
        <v>1.00399203</v>
      </c>
      <c r="M627" s="70">
        <f t="shared" si="326"/>
        <v>1.0040005299999999</v>
      </c>
      <c r="N627" s="70">
        <f t="shared" si="318"/>
        <v>1.0508718520137235</v>
      </c>
      <c r="O627" s="66">
        <f t="shared" si="320"/>
        <v>1.05506696</v>
      </c>
      <c r="P627" s="66">
        <f t="shared" si="284"/>
        <v>88717.301068219997</v>
      </c>
      <c r="Q627" s="74">
        <f t="shared" si="285"/>
        <v>0</v>
      </c>
      <c r="R627" s="75">
        <f t="shared" si="321"/>
        <v>0</v>
      </c>
      <c r="S627" s="66">
        <f t="shared" si="322"/>
        <v>0</v>
      </c>
      <c r="T627" s="10">
        <f t="shared" si="295"/>
        <v>0.06</v>
      </c>
      <c r="U627" s="74">
        <f t="shared" si="319"/>
        <v>7</v>
      </c>
      <c r="V627" s="74">
        <v>252</v>
      </c>
      <c r="W627" s="70">
        <f t="shared" si="286"/>
        <v>1.001619891</v>
      </c>
      <c r="X627" s="66">
        <f t="shared" si="287"/>
        <v>143.71235754</v>
      </c>
      <c r="Y627" s="66">
        <v>0</v>
      </c>
      <c r="Z627" s="67">
        <f t="shared" si="288"/>
        <v>0</v>
      </c>
      <c r="AA627" s="68" t="str">
        <f t="shared" si="296"/>
        <v>A+INCORP J=</v>
      </c>
      <c r="AB627" s="11">
        <f t="shared" si="297"/>
        <v>43306</v>
      </c>
      <c r="AC627" s="227">
        <f t="shared" si="313"/>
        <v>3113.21</v>
      </c>
      <c r="AD627" s="227">
        <f t="shared" si="315"/>
        <v>62.264200000000002</v>
      </c>
      <c r="AE627" s="227">
        <f t="shared" si="327"/>
        <v>103.77366666666667</v>
      </c>
      <c r="AF627" s="228">
        <f t="shared" si="316"/>
        <v>1.0111345394057918</v>
      </c>
      <c r="AG627" s="230">
        <f t="shared" si="317"/>
        <v>69</v>
      </c>
      <c r="AH627" s="231">
        <f t="shared" si="328"/>
        <v>1.0160825360000001</v>
      </c>
      <c r="AI627" s="227">
        <f t="shared" si="329"/>
        <v>3198.4999589099998</v>
      </c>
      <c r="AJ627" s="227">
        <f t="shared" si="314"/>
        <v>3364.5378255766664</v>
      </c>
      <c r="AK627" s="227">
        <f t="shared" si="344"/>
        <v>3113.21</v>
      </c>
      <c r="AL627" s="227">
        <f t="shared" si="348"/>
        <v>62.264200000000002</v>
      </c>
      <c r="AM627" s="227">
        <f t="shared" si="330"/>
        <v>72.641566666666677</v>
      </c>
      <c r="AN627" s="228">
        <f t="shared" si="345"/>
        <v>1.0102257174983975</v>
      </c>
      <c r="AO627" s="230">
        <f t="shared" si="346"/>
        <v>48</v>
      </c>
      <c r="AP627" s="231">
        <f t="shared" si="331"/>
        <v>1.01116066</v>
      </c>
      <c r="AQ627" s="227">
        <f t="shared" si="332"/>
        <v>3180.1455817299998</v>
      </c>
      <c r="AR627" s="227">
        <f t="shared" si="347"/>
        <v>3315.0513483966665</v>
      </c>
      <c r="AS627" s="227">
        <f t="shared" si="304"/>
        <v>3113.21</v>
      </c>
      <c r="AT627" s="227">
        <f t="shared" si="310"/>
        <v>62.264200000000002</v>
      </c>
      <c r="AU627" s="227">
        <f t="shared" si="305"/>
        <v>41.509466666666661</v>
      </c>
      <c r="AV627" s="228">
        <f t="shared" si="306"/>
        <v>1.008008535140793</v>
      </c>
      <c r="AW627" s="230">
        <f t="shared" si="307"/>
        <v>27</v>
      </c>
      <c r="AX627" s="231">
        <f t="shared" si="333"/>
        <v>1.006262626</v>
      </c>
      <c r="AY627" s="227">
        <f t="shared" si="334"/>
        <v>3157.7952629400002</v>
      </c>
      <c r="AZ627" s="227">
        <f t="shared" si="308"/>
        <v>3261.5689296066666</v>
      </c>
      <c r="BA627" s="227">
        <f t="shared" si="336"/>
        <v>3113.21</v>
      </c>
      <c r="BB627" s="227">
        <f t="shared" si="337"/>
        <v>62.264200000000002</v>
      </c>
      <c r="BC627" s="227">
        <f t="shared" si="338"/>
        <v>9.3396299999999997</v>
      </c>
      <c r="BD627" s="228">
        <f t="shared" si="339"/>
        <v>1.0039920281431081</v>
      </c>
      <c r="BE627" s="230">
        <f t="shared" si="340"/>
        <v>7</v>
      </c>
      <c r="BF627" s="231">
        <f t="shared" si="341"/>
        <v>1.001619891</v>
      </c>
      <c r="BG627" s="227">
        <f t="shared" si="342"/>
        <v>3130.70121483</v>
      </c>
      <c r="BH627" s="227">
        <f t="shared" si="343"/>
        <v>3202.30504483</v>
      </c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5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5"/>
      <c r="HA627" s="5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40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7"/>
      <c r="JP627" s="1"/>
      <c r="JQ627" s="1"/>
      <c r="JR627" s="1"/>
      <c r="JS627" s="1"/>
      <c r="JT627" s="1"/>
      <c r="JU627" s="1"/>
      <c r="JV627" s="1"/>
      <c r="JW627" s="1"/>
      <c r="JX627" s="1"/>
      <c r="JY627" s="3"/>
      <c r="JZ627" s="1"/>
      <c r="KA627" s="1"/>
      <c r="KB627" s="1"/>
      <c r="KC627" s="1"/>
      <c r="KD627" s="1"/>
      <c r="KE627" s="1"/>
    </row>
    <row r="628" spans="1:291" x14ac:dyDescent="0.2">
      <c r="A628" s="196">
        <f t="shared" si="289"/>
        <v>43286</v>
      </c>
      <c r="B628" s="236">
        <f t="shared" si="335"/>
        <v>102089.92137157667</v>
      </c>
      <c r="C628" s="66">
        <f t="shared" si="325"/>
        <v>88364.547145089993</v>
      </c>
      <c r="D628" s="77">
        <f t="shared" si="290"/>
        <v>4981.6899999999996</v>
      </c>
      <c r="E628" s="67">
        <f>VLOOKUP(A627,[1]Plan1!$DQ$117:$DS$314,3)</f>
        <v>5044.46</v>
      </c>
      <c r="F628" s="11">
        <f t="shared" si="291"/>
        <v>43277</v>
      </c>
      <c r="G628" s="73">
        <f t="shared" si="281"/>
        <v>1.2600141718974944E-2</v>
      </c>
      <c r="H628" s="11">
        <f t="shared" si="292"/>
        <v>43306</v>
      </c>
      <c r="I628" s="11">
        <f t="shared" si="282"/>
        <v>43306</v>
      </c>
      <c r="J628" s="1">
        <f t="shared" si="293"/>
        <v>22</v>
      </c>
      <c r="K628" s="1">
        <f t="shared" si="294"/>
        <v>8</v>
      </c>
      <c r="L628" s="66">
        <f t="shared" si="283"/>
        <v>1.0045636200000001</v>
      </c>
      <c r="M628" s="70">
        <f t="shared" si="326"/>
        <v>1.0040005299999999</v>
      </c>
      <c r="N628" s="70">
        <f t="shared" si="318"/>
        <v>1.0508718520137235</v>
      </c>
      <c r="O628" s="66">
        <f t="shared" si="320"/>
        <v>1.0556676300000001</v>
      </c>
      <c r="P628" s="66">
        <f t="shared" si="284"/>
        <v>88767.809359730003</v>
      </c>
      <c r="Q628" s="74">
        <f t="shared" si="285"/>
        <v>0</v>
      </c>
      <c r="R628" s="75">
        <f t="shared" si="321"/>
        <v>0</v>
      </c>
      <c r="S628" s="66">
        <f t="shared" si="322"/>
        <v>0</v>
      </c>
      <c r="T628" s="10">
        <f t="shared" si="295"/>
        <v>0.06</v>
      </c>
      <c r="U628" s="74">
        <f t="shared" si="319"/>
        <v>8</v>
      </c>
      <c r="V628" s="74">
        <v>252</v>
      </c>
      <c r="W628" s="70">
        <f t="shared" si="286"/>
        <v>1.0018515189999999</v>
      </c>
      <c r="X628" s="66">
        <f t="shared" si="287"/>
        <v>164.35528561000001</v>
      </c>
      <c r="Y628" s="66">
        <v>0</v>
      </c>
      <c r="Z628" s="67">
        <f t="shared" si="288"/>
        <v>0</v>
      </c>
      <c r="AA628" s="68" t="str">
        <f t="shared" si="296"/>
        <v>A+INCORP J=</v>
      </c>
      <c r="AB628" s="11">
        <f t="shared" si="297"/>
        <v>43306</v>
      </c>
      <c r="AC628" s="227">
        <f t="shared" si="313"/>
        <v>3113.21</v>
      </c>
      <c r="AD628" s="227">
        <f t="shared" si="315"/>
        <v>62.264200000000002</v>
      </c>
      <c r="AE628" s="227">
        <f t="shared" si="327"/>
        <v>104.81140333333335</v>
      </c>
      <c r="AF628" s="228">
        <f t="shared" si="316"/>
        <v>1.011710197830149</v>
      </c>
      <c r="AG628" s="230">
        <f t="shared" si="317"/>
        <v>70</v>
      </c>
      <c r="AH628" s="231">
        <f t="shared" si="328"/>
        <v>1.016317508</v>
      </c>
      <c r="AI628" s="227">
        <f t="shared" si="329"/>
        <v>3201.0610101100001</v>
      </c>
      <c r="AJ628" s="227">
        <f t="shared" si="314"/>
        <v>3368.1366134433333</v>
      </c>
      <c r="AK628" s="227">
        <f t="shared" si="344"/>
        <v>3113.21</v>
      </c>
      <c r="AL628" s="227">
        <f t="shared" si="348"/>
        <v>62.264200000000002</v>
      </c>
      <c r="AM628" s="227">
        <f t="shared" si="330"/>
        <v>73.679303333333337</v>
      </c>
      <c r="AN628" s="228">
        <f t="shared" si="345"/>
        <v>1.010800858512888</v>
      </c>
      <c r="AO628" s="230">
        <f t="shared" si="346"/>
        <v>49</v>
      </c>
      <c r="AP628" s="231">
        <f t="shared" si="331"/>
        <v>1.0113944939999999</v>
      </c>
      <c r="AQ628" s="227">
        <f t="shared" si="332"/>
        <v>3182.69193713</v>
      </c>
      <c r="AR628" s="227">
        <f t="shared" si="347"/>
        <v>3318.6354404633335</v>
      </c>
      <c r="AS628" s="227">
        <f t="shared" si="304"/>
        <v>3113.21</v>
      </c>
      <c r="AT628" s="227">
        <f t="shared" si="310"/>
        <v>62.264200000000002</v>
      </c>
      <c r="AU628" s="227">
        <f t="shared" si="305"/>
        <v>42.547203333333336</v>
      </c>
      <c r="AV628" s="228">
        <f t="shared" si="306"/>
        <v>1.0085824138705402</v>
      </c>
      <c r="AW628" s="230">
        <f t="shared" si="307"/>
        <v>28</v>
      </c>
      <c r="AX628" s="231">
        <f t="shared" si="333"/>
        <v>1.0064953270000001</v>
      </c>
      <c r="AY628" s="227">
        <f t="shared" si="334"/>
        <v>3160.32372136</v>
      </c>
      <c r="AZ628" s="227">
        <f t="shared" si="308"/>
        <v>3265.1351246933332</v>
      </c>
      <c r="BA628" s="227">
        <f t="shared" si="336"/>
        <v>3113.21</v>
      </c>
      <c r="BB628" s="227">
        <f t="shared" si="337"/>
        <v>62.264200000000002</v>
      </c>
      <c r="BC628" s="227">
        <f t="shared" si="338"/>
        <v>10.377366666666665</v>
      </c>
      <c r="BD628" s="228">
        <f t="shared" si="339"/>
        <v>1.0045636201978385</v>
      </c>
      <c r="BE628" s="230">
        <f t="shared" si="340"/>
        <v>8</v>
      </c>
      <c r="BF628" s="231">
        <f t="shared" si="341"/>
        <v>1.0018515189999999</v>
      </c>
      <c r="BG628" s="227">
        <f t="shared" si="342"/>
        <v>3133.2079809699999</v>
      </c>
      <c r="BH628" s="227">
        <f t="shared" si="343"/>
        <v>3205.8495476366666</v>
      </c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5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5"/>
      <c r="HA628" s="5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40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7"/>
      <c r="JP628" s="1"/>
      <c r="JQ628" s="1"/>
      <c r="JR628" s="1"/>
      <c r="JS628" s="1"/>
      <c r="JT628" s="1"/>
      <c r="JU628" s="1"/>
      <c r="JV628" s="1"/>
      <c r="JW628" s="1"/>
      <c r="JX628" s="1"/>
      <c r="JY628" s="3"/>
      <c r="JZ628" s="1"/>
      <c r="KA628" s="1"/>
      <c r="KB628" s="1"/>
      <c r="KC628" s="1"/>
      <c r="KD628" s="1"/>
      <c r="KE628" s="1"/>
    </row>
    <row r="629" spans="1:291" x14ac:dyDescent="0.2">
      <c r="A629" s="196">
        <f t="shared" si="289"/>
        <v>43287</v>
      </c>
      <c r="B629" s="236">
        <f t="shared" si="335"/>
        <v>102175.43149249334</v>
      </c>
      <c r="C629" s="66">
        <f t="shared" si="325"/>
        <v>88364.547145089993</v>
      </c>
      <c r="D629" s="77">
        <f t="shared" si="290"/>
        <v>4981.6899999999996</v>
      </c>
      <c r="E629" s="67">
        <f>VLOOKUP(A628,[1]Plan1!$DQ$117:$DS$314,3)</f>
        <v>5044.46</v>
      </c>
      <c r="F629" s="11">
        <f t="shared" si="291"/>
        <v>43277</v>
      </c>
      <c r="G629" s="73">
        <f t="shared" si="281"/>
        <v>1.2600141718974944E-2</v>
      </c>
      <c r="H629" s="11">
        <f t="shared" si="292"/>
        <v>43306</v>
      </c>
      <c r="I629" s="11">
        <f t="shared" si="282"/>
        <v>43306</v>
      </c>
      <c r="J629" s="1">
        <f t="shared" si="293"/>
        <v>22</v>
      </c>
      <c r="K629" s="1">
        <f t="shared" si="294"/>
        <v>9</v>
      </c>
      <c r="L629" s="66">
        <f t="shared" si="283"/>
        <v>1.0051355399999999</v>
      </c>
      <c r="M629" s="70">
        <f t="shared" si="326"/>
        <v>1.0040005299999999</v>
      </c>
      <c r="N629" s="70">
        <f t="shared" si="318"/>
        <v>1.0508718520137235</v>
      </c>
      <c r="O629" s="66">
        <f t="shared" si="320"/>
        <v>1.0562686400000001</v>
      </c>
      <c r="P629" s="66">
        <f t="shared" si="284"/>
        <v>88818.346811530006</v>
      </c>
      <c r="Q629" s="74">
        <f t="shared" si="285"/>
        <v>0</v>
      </c>
      <c r="R629" s="75">
        <f t="shared" si="321"/>
        <v>0</v>
      </c>
      <c r="S629" s="66">
        <f t="shared" si="322"/>
        <v>0</v>
      </c>
      <c r="T629" s="10">
        <f t="shared" si="295"/>
        <v>0.06</v>
      </c>
      <c r="U629" s="74">
        <f t="shared" si="319"/>
        <v>9</v>
      </c>
      <c r="V629" s="74">
        <v>252</v>
      </c>
      <c r="W629" s="70">
        <f t="shared" si="286"/>
        <v>1.0020831990000001</v>
      </c>
      <c r="X629" s="66">
        <f t="shared" si="287"/>
        <v>185.02629125000001</v>
      </c>
      <c r="Y629" s="66">
        <v>0</v>
      </c>
      <c r="Z629" s="67">
        <f t="shared" si="288"/>
        <v>0</v>
      </c>
      <c r="AA629" s="68" t="str">
        <f t="shared" si="296"/>
        <v>A+INCORP J=</v>
      </c>
      <c r="AB629" s="11">
        <f t="shared" si="297"/>
        <v>43306</v>
      </c>
      <c r="AC629" s="227">
        <f t="shared" si="313"/>
        <v>3113.21</v>
      </c>
      <c r="AD629" s="227">
        <f t="shared" si="315"/>
        <v>62.264200000000002</v>
      </c>
      <c r="AE629" s="227">
        <f t="shared" si="327"/>
        <v>105.84914000000001</v>
      </c>
      <c r="AF629" s="228">
        <f t="shared" si="316"/>
        <v>1.0122861820970892</v>
      </c>
      <c r="AG629" s="230">
        <f t="shared" si="317"/>
        <v>71</v>
      </c>
      <c r="AH629" s="231">
        <f t="shared" si="328"/>
        <v>1.0165525339999999</v>
      </c>
      <c r="AI629" s="227">
        <f t="shared" si="329"/>
        <v>3203.6241049</v>
      </c>
      <c r="AJ629" s="227">
        <f t="shared" si="314"/>
        <v>3371.7374448999999</v>
      </c>
      <c r="AK629" s="227">
        <f t="shared" si="344"/>
        <v>3113.21</v>
      </c>
      <c r="AL629" s="227">
        <f t="shared" si="348"/>
        <v>62.264200000000002</v>
      </c>
      <c r="AM629" s="227">
        <f t="shared" si="330"/>
        <v>74.717039999999997</v>
      </c>
      <c r="AN629" s="228">
        <f t="shared" si="345"/>
        <v>1.0113763250770895</v>
      </c>
      <c r="AO629" s="230">
        <f t="shared" si="346"/>
        <v>50</v>
      </c>
      <c r="AP629" s="231">
        <f t="shared" si="331"/>
        <v>1.011628381</v>
      </c>
      <c r="AQ629" s="227">
        <f t="shared" si="332"/>
        <v>3185.2403220800002</v>
      </c>
      <c r="AR629" s="227">
        <f t="shared" si="347"/>
        <v>3322.2215620800002</v>
      </c>
      <c r="AS629" s="227">
        <f t="shared" si="304"/>
        <v>3113.21</v>
      </c>
      <c r="AT629" s="227">
        <f t="shared" si="310"/>
        <v>62.264200000000002</v>
      </c>
      <c r="AU629" s="227">
        <f t="shared" si="305"/>
        <v>43.584939999999996</v>
      </c>
      <c r="AV629" s="228">
        <f t="shared" si="306"/>
        <v>1.0091566174355016</v>
      </c>
      <c r="AW629" s="230">
        <f t="shared" si="307"/>
        <v>29</v>
      </c>
      <c r="AX629" s="231">
        <f t="shared" si="333"/>
        <v>1.0067280810000001</v>
      </c>
      <c r="AY629" s="227">
        <f t="shared" si="334"/>
        <v>3162.8541958699998</v>
      </c>
      <c r="AZ629" s="227">
        <f t="shared" si="308"/>
        <v>3268.7033358699996</v>
      </c>
      <c r="BA629" s="227">
        <f t="shared" si="336"/>
        <v>3113.21</v>
      </c>
      <c r="BB629" s="227">
        <f t="shared" si="337"/>
        <v>62.264200000000002</v>
      </c>
      <c r="BC629" s="227">
        <f t="shared" si="338"/>
        <v>11.415103333333333</v>
      </c>
      <c r="BD629" s="228">
        <f t="shared" si="339"/>
        <v>1.0051355357934462</v>
      </c>
      <c r="BE629" s="230">
        <f t="shared" si="340"/>
        <v>9</v>
      </c>
      <c r="BF629" s="231">
        <f t="shared" si="341"/>
        <v>1.0020831990000001</v>
      </c>
      <c r="BG629" s="227">
        <f t="shared" si="342"/>
        <v>3135.7167435299998</v>
      </c>
      <c r="BH629" s="227">
        <f t="shared" si="343"/>
        <v>3209.3960468633331</v>
      </c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5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5"/>
      <c r="HA629" s="5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40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7"/>
      <c r="JP629" s="1"/>
      <c r="JQ629" s="1"/>
      <c r="JR629" s="1"/>
      <c r="JS629" s="1"/>
      <c r="JT629" s="1"/>
      <c r="JU629" s="1"/>
      <c r="JV629" s="1"/>
      <c r="JW629" s="1"/>
      <c r="JX629" s="1"/>
      <c r="JY629" s="3"/>
      <c r="JZ629" s="1"/>
      <c r="KA629" s="1"/>
      <c r="KB629" s="1"/>
      <c r="KC629" s="1"/>
      <c r="KD629" s="1"/>
      <c r="KE629" s="1"/>
    </row>
    <row r="630" spans="1:291" x14ac:dyDescent="0.2">
      <c r="A630" s="196">
        <f t="shared" si="289"/>
        <v>43288</v>
      </c>
      <c r="B630" s="236">
        <f t="shared" si="335"/>
        <v>102258.07069584999</v>
      </c>
      <c r="C630" s="66">
        <f t="shared" si="325"/>
        <v>88364.547145089993</v>
      </c>
      <c r="D630" s="77">
        <f t="shared" si="290"/>
        <v>4981.6899999999996</v>
      </c>
      <c r="E630" s="67">
        <f>VLOOKUP(A629,[1]Plan1!$DQ$117:$DS$314,3)</f>
        <v>5044.46</v>
      </c>
      <c r="F630" s="11">
        <f t="shared" si="291"/>
        <v>43277</v>
      </c>
      <c r="G630" s="73">
        <f t="shared" si="281"/>
        <v>1.2600141718974944E-2</v>
      </c>
      <c r="H630" s="11">
        <f t="shared" si="292"/>
        <v>43306</v>
      </c>
      <c r="I630" s="11">
        <f t="shared" si="282"/>
        <v>43306</v>
      </c>
      <c r="J630" s="1">
        <f t="shared" si="293"/>
        <v>22</v>
      </c>
      <c r="K630" s="1">
        <f t="shared" si="294"/>
        <v>10</v>
      </c>
      <c r="L630" s="66">
        <f t="shared" si="283"/>
        <v>1.0057077800000001</v>
      </c>
      <c r="M630" s="70">
        <f t="shared" si="326"/>
        <v>1.0040005299999999</v>
      </c>
      <c r="N630" s="70">
        <f t="shared" si="318"/>
        <v>1.0508718520137235</v>
      </c>
      <c r="O630" s="66">
        <f t="shared" si="320"/>
        <v>1.05686999</v>
      </c>
      <c r="P630" s="66">
        <f t="shared" si="284"/>
        <v>88868.912539989993</v>
      </c>
      <c r="Q630" s="74">
        <f t="shared" si="285"/>
        <v>0</v>
      </c>
      <c r="R630" s="75">
        <f t="shared" si="321"/>
        <v>0</v>
      </c>
      <c r="S630" s="66">
        <f t="shared" si="322"/>
        <v>0</v>
      </c>
      <c r="T630" s="10">
        <f t="shared" si="295"/>
        <v>0.06</v>
      </c>
      <c r="U630" s="74">
        <f t="shared" si="319"/>
        <v>10</v>
      </c>
      <c r="V630" s="74">
        <v>252</v>
      </c>
      <c r="W630" s="70">
        <f t="shared" si="286"/>
        <v>1.0023149339999999</v>
      </c>
      <c r="X630" s="66">
        <f t="shared" si="287"/>
        <v>205.72566717999999</v>
      </c>
      <c r="Y630" s="66">
        <v>0</v>
      </c>
      <c r="Z630" s="67">
        <f t="shared" si="288"/>
        <v>0</v>
      </c>
      <c r="AA630" s="68" t="str">
        <f t="shared" si="296"/>
        <v>A+INCORP J=</v>
      </c>
      <c r="AB630" s="11">
        <f t="shared" si="297"/>
        <v>43306</v>
      </c>
      <c r="AC630" s="227">
        <f t="shared" si="313"/>
        <v>3113.21</v>
      </c>
      <c r="AD630" s="227">
        <f t="shared" si="315"/>
        <v>62.264200000000002</v>
      </c>
      <c r="AE630" s="227">
        <f t="shared" si="327"/>
        <v>106.88687666666667</v>
      </c>
      <c r="AF630" s="228">
        <f t="shared" si="316"/>
        <v>1.0128624922066121</v>
      </c>
      <c r="AG630" s="230">
        <f t="shared" si="317"/>
        <v>71</v>
      </c>
      <c r="AH630" s="231">
        <f t="shared" si="328"/>
        <v>1.0165525339999999</v>
      </c>
      <c r="AI630" s="227">
        <f t="shared" si="329"/>
        <v>3205.4479774299998</v>
      </c>
      <c r="AJ630" s="227">
        <f t="shared" si="314"/>
        <v>3374.5990540966664</v>
      </c>
      <c r="AK630" s="227">
        <f t="shared" si="344"/>
        <v>3113.21</v>
      </c>
      <c r="AL630" s="227">
        <f t="shared" si="348"/>
        <v>62.264200000000002</v>
      </c>
      <c r="AM630" s="227">
        <f t="shared" si="330"/>
        <v>75.754776666666658</v>
      </c>
      <c r="AN630" s="228">
        <f t="shared" si="345"/>
        <v>1.011952117191002</v>
      </c>
      <c r="AO630" s="230">
        <f t="shared" si="346"/>
        <v>50</v>
      </c>
      <c r="AP630" s="231">
        <f t="shared" si="331"/>
        <v>1.011628381</v>
      </c>
      <c r="AQ630" s="227">
        <f t="shared" si="332"/>
        <v>3187.0537284400002</v>
      </c>
      <c r="AR630" s="227">
        <f t="shared" si="347"/>
        <v>3325.0727051066669</v>
      </c>
      <c r="AS630" s="227">
        <f t="shared" si="304"/>
        <v>3113.21</v>
      </c>
      <c r="AT630" s="227">
        <f t="shared" si="310"/>
        <v>62.264200000000002</v>
      </c>
      <c r="AU630" s="227">
        <f t="shared" si="305"/>
        <v>44.622676666666671</v>
      </c>
      <c r="AV630" s="228">
        <f t="shared" si="306"/>
        <v>1.0097311458356772</v>
      </c>
      <c r="AW630" s="230">
        <f t="shared" si="307"/>
        <v>29</v>
      </c>
      <c r="AX630" s="231">
        <f t="shared" si="333"/>
        <v>1.0067280810000001</v>
      </c>
      <c r="AY630" s="227">
        <f t="shared" si="334"/>
        <v>3164.6548574600001</v>
      </c>
      <c r="AZ630" s="227">
        <f t="shared" si="308"/>
        <v>3271.5417341266666</v>
      </c>
      <c r="BA630" s="227">
        <f t="shared" si="336"/>
        <v>3113.21</v>
      </c>
      <c r="BB630" s="227">
        <f t="shared" si="337"/>
        <v>62.264200000000002</v>
      </c>
      <c r="BC630" s="227">
        <f t="shared" si="338"/>
        <v>12.45284</v>
      </c>
      <c r="BD630" s="228">
        <f t="shared" si="339"/>
        <v>1.0057077749299308</v>
      </c>
      <c r="BE630" s="230">
        <f t="shared" si="340"/>
        <v>9</v>
      </c>
      <c r="BF630" s="231">
        <f t="shared" si="341"/>
        <v>1.0020831990000001</v>
      </c>
      <c r="BG630" s="227">
        <f t="shared" si="342"/>
        <v>3137.5019553500001</v>
      </c>
      <c r="BH630" s="227">
        <f t="shared" si="343"/>
        <v>3212.2189953500001</v>
      </c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5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5"/>
      <c r="HA630" s="5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40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7"/>
      <c r="JP630" s="1"/>
      <c r="JQ630" s="1"/>
      <c r="JR630" s="1"/>
      <c r="JS630" s="1"/>
      <c r="JT630" s="1"/>
      <c r="JU630" s="1"/>
      <c r="JV630" s="1"/>
      <c r="JW630" s="1"/>
      <c r="JX630" s="1"/>
      <c r="JY630" s="3"/>
      <c r="JZ630" s="1"/>
      <c r="KA630" s="1"/>
      <c r="KB630" s="1"/>
      <c r="KC630" s="1"/>
      <c r="KD630" s="1"/>
      <c r="KE630" s="1"/>
    </row>
    <row r="631" spans="1:291" x14ac:dyDescent="0.2">
      <c r="A631" s="196">
        <f t="shared" si="289"/>
        <v>43289</v>
      </c>
      <c r="B631" s="236">
        <f t="shared" si="335"/>
        <v>102262.22164251667</v>
      </c>
      <c r="C631" s="66">
        <f t="shared" si="325"/>
        <v>88364.547145089993</v>
      </c>
      <c r="D631" s="77">
        <f t="shared" si="290"/>
        <v>4981.6899999999996</v>
      </c>
      <c r="E631" s="67">
        <f>VLOOKUP(A630,[1]Plan1!$DQ$117:$DS$314,3)</f>
        <v>5044.46</v>
      </c>
      <c r="F631" s="11">
        <f t="shared" si="291"/>
        <v>43277</v>
      </c>
      <c r="G631" s="73">
        <f t="shared" si="281"/>
        <v>1.2600141718974944E-2</v>
      </c>
      <c r="H631" s="11">
        <f t="shared" si="292"/>
        <v>43306</v>
      </c>
      <c r="I631" s="11">
        <f t="shared" si="282"/>
        <v>43306</v>
      </c>
      <c r="J631" s="1">
        <f t="shared" si="293"/>
        <v>22</v>
      </c>
      <c r="K631" s="1">
        <f t="shared" si="294"/>
        <v>10</v>
      </c>
      <c r="L631" s="66">
        <f t="shared" si="283"/>
        <v>1.0057077800000001</v>
      </c>
      <c r="M631" s="70">
        <f t="shared" si="326"/>
        <v>1.0040005299999999</v>
      </c>
      <c r="N631" s="70">
        <f t="shared" si="318"/>
        <v>1.0508718520137235</v>
      </c>
      <c r="O631" s="66">
        <f t="shared" si="320"/>
        <v>1.05686999</v>
      </c>
      <c r="P631" s="66">
        <f t="shared" si="284"/>
        <v>88868.912539989993</v>
      </c>
      <c r="Q631" s="74">
        <f t="shared" si="285"/>
        <v>0</v>
      </c>
      <c r="R631" s="75">
        <f t="shared" si="321"/>
        <v>0</v>
      </c>
      <c r="S631" s="66">
        <f t="shared" si="322"/>
        <v>0</v>
      </c>
      <c r="T631" s="10">
        <f t="shared" si="295"/>
        <v>0.06</v>
      </c>
      <c r="U631" s="74">
        <f t="shared" si="319"/>
        <v>10</v>
      </c>
      <c r="V631" s="74">
        <v>252</v>
      </c>
      <c r="W631" s="70">
        <f t="shared" si="286"/>
        <v>1.0023149339999999</v>
      </c>
      <c r="X631" s="66">
        <f t="shared" si="287"/>
        <v>205.72566717999999</v>
      </c>
      <c r="Y631" s="66">
        <v>0</v>
      </c>
      <c r="Z631" s="67">
        <f t="shared" si="288"/>
        <v>0</v>
      </c>
      <c r="AA631" s="68" t="str">
        <f t="shared" si="296"/>
        <v>A+INCORP J=</v>
      </c>
      <c r="AB631" s="11">
        <f t="shared" si="297"/>
        <v>43306</v>
      </c>
      <c r="AC631" s="227">
        <f t="shared" si="313"/>
        <v>3113.21</v>
      </c>
      <c r="AD631" s="227">
        <f t="shared" si="315"/>
        <v>62.264200000000002</v>
      </c>
      <c r="AE631" s="227">
        <f t="shared" si="327"/>
        <v>107.92461333333335</v>
      </c>
      <c r="AF631" s="228">
        <f t="shared" si="316"/>
        <v>1.0128624922066121</v>
      </c>
      <c r="AG631" s="230">
        <f t="shared" si="317"/>
        <v>71</v>
      </c>
      <c r="AH631" s="231">
        <f t="shared" si="328"/>
        <v>1.0165525339999999</v>
      </c>
      <c r="AI631" s="227">
        <f t="shared" si="329"/>
        <v>3205.4479774299998</v>
      </c>
      <c r="AJ631" s="227">
        <f t="shared" si="314"/>
        <v>3375.636790763333</v>
      </c>
      <c r="AK631" s="227">
        <f t="shared" si="344"/>
        <v>3113.21</v>
      </c>
      <c r="AL631" s="227">
        <f t="shared" si="348"/>
        <v>62.264200000000002</v>
      </c>
      <c r="AM631" s="227">
        <f t="shared" si="330"/>
        <v>76.792513333333346</v>
      </c>
      <c r="AN631" s="228">
        <f t="shared" si="345"/>
        <v>1.011952117191002</v>
      </c>
      <c r="AO631" s="230">
        <f t="shared" si="346"/>
        <v>50</v>
      </c>
      <c r="AP631" s="231">
        <f t="shared" si="331"/>
        <v>1.011628381</v>
      </c>
      <c r="AQ631" s="227">
        <f t="shared" si="332"/>
        <v>3187.0537284400002</v>
      </c>
      <c r="AR631" s="227">
        <f t="shared" si="347"/>
        <v>3326.1104417733336</v>
      </c>
      <c r="AS631" s="227">
        <f t="shared" si="304"/>
        <v>3113.21</v>
      </c>
      <c r="AT631" s="227">
        <f t="shared" si="310"/>
        <v>62.264200000000002</v>
      </c>
      <c r="AU631" s="227">
        <f t="shared" si="305"/>
        <v>45.660413333333331</v>
      </c>
      <c r="AV631" s="228">
        <f t="shared" si="306"/>
        <v>1.0097311458356772</v>
      </c>
      <c r="AW631" s="230">
        <f t="shared" si="307"/>
        <v>29</v>
      </c>
      <c r="AX631" s="231">
        <f t="shared" si="333"/>
        <v>1.0067280810000001</v>
      </c>
      <c r="AY631" s="227">
        <f t="shared" si="334"/>
        <v>3164.6548574600001</v>
      </c>
      <c r="AZ631" s="227">
        <f t="shared" si="308"/>
        <v>3272.5794707933333</v>
      </c>
      <c r="BA631" s="227">
        <f t="shared" si="336"/>
        <v>3113.21</v>
      </c>
      <c r="BB631" s="227">
        <f t="shared" si="337"/>
        <v>62.264200000000002</v>
      </c>
      <c r="BC631" s="227">
        <f t="shared" si="338"/>
        <v>13.490576666666669</v>
      </c>
      <c r="BD631" s="228">
        <f t="shared" si="339"/>
        <v>1.0057077749299308</v>
      </c>
      <c r="BE631" s="230">
        <f t="shared" si="340"/>
        <v>9</v>
      </c>
      <c r="BF631" s="231">
        <f t="shared" si="341"/>
        <v>1.0020831990000001</v>
      </c>
      <c r="BG631" s="227">
        <f t="shared" si="342"/>
        <v>3137.5019553500001</v>
      </c>
      <c r="BH631" s="227">
        <f t="shared" si="343"/>
        <v>3213.2567320166668</v>
      </c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5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5"/>
      <c r="HA631" s="5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40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7"/>
      <c r="JP631" s="1"/>
      <c r="JQ631" s="1"/>
      <c r="JR631" s="1"/>
      <c r="JS631" s="1"/>
      <c r="JT631" s="1"/>
      <c r="JU631" s="1"/>
      <c r="JV631" s="1"/>
      <c r="JW631" s="1"/>
      <c r="JX631" s="1"/>
      <c r="JY631" s="3"/>
      <c r="JZ631" s="1"/>
      <c r="KA631" s="1"/>
      <c r="KB631" s="1"/>
      <c r="KC631" s="1"/>
      <c r="KD631" s="1"/>
      <c r="KE631" s="1"/>
    </row>
    <row r="632" spans="1:291" x14ac:dyDescent="0.2">
      <c r="A632" s="196">
        <f t="shared" si="289"/>
        <v>43290</v>
      </c>
      <c r="B632" s="236">
        <f t="shared" si="335"/>
        <v>102269.30826530332</v>
      </c>
      <c r="C632" s="66">
        <f t="shared" si="325"/>
        <v>88364.547145089993</v>
      </c>
      <c r="D632" s="77">
        <f t="shared" si="290"/>
        <v>4981.6899999999996</v>
      </c>
      <c r="E632" s="67">
        <f>VLOOKUP(A631,[1]Plan1!$DQ$117:$DS$314,3)</f>
        <v>5044.46</v>
      </c>
      <c r="F632" s="11">
        <f t="shared" si="291"/>
        <v>43277</v>
      </c>
      <c r="G632" s="73">
        <f t="shared" si="281"/>
        <v>1.2600141718974944E-2</v>
      </c>
      <c r="H632" s="11">
        <f t="shared" si="292"/>
        <v>43306</v>
      </c>
      <c r="I632" s="11">
        <f t="shared" si="282"/>
        <v>43306</v>
      </c>
      <c r="J632" s="1">
        <f t="shared" si="293"/>
        <v>22</v>
      </c>
      <c r="K632" s="1">
        <f t="shared" si="294"/>
        <v>10</v>
      </c>
      <c r="L632" s="66">
        <f t="shared" si="283"/>
        <v>1.0057077800000001</v>
      </c>
      <c r="M632" s="70">
        <f t="shared" si="326"/>
        <v>1.0040005299999999</v>
      </c>
      <c r="N632" s="70">
        <f t="shared" si="318"/>
        <v>1.0508718520137235</v>
      </c>
      <c r="O632" s="66">
        <f t="shared" si="320"/>
        <v>1.05686999</v>
      </c>
      <c r="P632" s="66">
        <f t="shared" si="284"/>
        <v>88868.912539989993</v>
      </c>
      <c r="Q632" s="74">
        <f t="shared" si="285"/>
        <v>0</v>
      </c>
      <c r="R632" s="75">
        <f t="shared" si="321"/>
        <v>0</v>
      </c>
      <c r="S632" s="66">
        <f t="shared" si="322"/>
        <v>0</v>
      </c>
      <c r="T632" s="10">
        <f t="shared" si="295"/>
        <v>0.06</v>
      </c>
      <c r="U632" s="74">
        <f t="shared" si="319"/>
        <v>10</v>
      </c>
      <c r="V632" s="74">
        <v>252</v>
      </c>
      <c r="W632" s="70">
        <f t="shared" si="286"/>
        <v>1.0023149339999999</v>
      </c>
      <c r="X632" s="66">
        <f t="shared" si="287"/>
        <v>205.72566717999999</v>
      </c>
      <c r="Y632" s="66">
        <v>0</v>
      </c>
      <c r="Z632" s="67">
        <f t="shared" si="288"/>
        <v>0</v>
      </c>
      <c r="AA632" s="68" t="str">
        <f t="shared" si="296"/>
        <v>A+INCORP J=</v>
      </c>
      <c r="AB632" s="11">
        <f t="shared" si="297"/>
        <v>43306</v>
      </c>
      <c r="AC632" s="227">
        <f t="shared" si="313"/>
        <v>3113.21</v>
      </c>
      <c r="AD632" s="227">
        <f t="shared" si="315"/>
        <v>62.264200000000002</v>
      </c>
      <c r="AE632" s="227">
        <f t="shared" si="327"/>
        <v>108.96235000000001</v>
      </c>
      <c r="AF632" s="228">
        <f t="shared" si="316"/>
        <v>1.0128624922066121</v>
      </c>
      <c r="AG632" s="230">
        <f t="shared" si="317"/>
        <v>72</v>
      </c>
      <c r="AH632" s="231">
        <f t="shared" si="328"/>
        <v>1.0167876140000001</v>
      </c>
      <c r="AI632" s="227">
        <f t="shared" si="329"/>
        <v>3206.1892443000002</v>
      </c>
      <c r="AJ632" s="227">
        <f t="shared" si="314"/>
        <v>3377.4157943</v>
      </c>
      <c r="AK632" s="227">
        <f t="shared" si="344"/>
        <v>3113.21</v>
      </c>
      <c r="AL632" s="227">
        <f t="shared" si="348"/>
        <v>62.264200000000002</v>
      </c>
      <c r="AM632" s="227">
        <f t="shared" si="330"/>
        <v>77.830250000000007</v>
      </c>
      <c r="AN632" s="228">
        <f t="shared" si="345"/>
        <v>1.011952117191002</v>
      </c>
      <c r="AO632" s="230">
        <f t="shared" si="346"/>
        <v>51</v>
      </c>
      <c r="AP632" s="231">
        <f t="shared" si="331"/>
        <v>1.0118623229999999</v>
      </c>
      <c r="AQ632" s="227">
        <f t="shared" si="332"/>
        <v>3187.7907438699999</v>
      </c>
      <c r="AR632" s="227">
        <f t="shared" si="347"/>
        <v>3327.88519387</v>
      </c>
      <c r="AS632" s="227">
        <f t="shared" si="304"/>
        <v>3113.21</v>
      </c>
      <c r="AT632" s="227">
        <f t="shared" si="310"/>
        <v>62.264200000000002</v>
      </c>
      <c r="AU632" s="227">
        <f t="shared" si="305"/>
        <v>46.698149999999998</v>
      </c>
      <c r="AV632" s="228">
        <f t="shared" si="306"/>
        <v>1.0097311458356772</v>
      </c>
      <c r="AW632" s="230">
        <f t="shared" si="307"/>
        <v>30</v>
      </c>
      <c r="AX632" s="231">
        <f t="shared" si="333"/>
        <v>1.00696089</v>
      </c>
      <c r="AY632" s="227">
        <f t="shared" si="334"/>
        <v>3165.3866937399998</v>
      </c>
      <c r="AZ632" s="227">
        <f t="shared" si="308"/>
        <v>3274.3490437399996</v>
      </c>
      <c r="BA632" s="227">
        <f t="shared" si="336"/>
        <v>3113.21</v>
      </c>
      <c r="BB632" s="227">
        <f t="shared" si="337"/>
        <v>62.264200000000002</v>
      </c>
      <c r="BC632" s="227">
        <f t="shared" si="338"/>
        <v>14.528313333333335</v>
      </c>
      <c r="BD632" s="228">
        <f t="shared" si="339"/>
        <v>1.0057077749299308</v>
      </c>
      <c r="BE632" s="230">
        <f t="shared" si="340"/>
        <v>10</v>
      </c>
      <c r="BF632" s="231">
        <f t="shared" si="341"/>
        <v>1.0023149339999999</v>
      </c>
      <c r="BG632" s="227">
        <f t="shared" si="342"/>
        <v>3138.2275128900001</v>
      </c>
      <c r="BH632" s="227">
        <f t="shared" si="343"/>
        <v>3215.0200262233334</v>
      </c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5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5"/>
      <c r="HA632" s="5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40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7"/>
      <c r="JP632" s="1"/>
      <c r="JQ632" s="1"/>
      <c r="JR632" s="1"/>
      <c r="JS632" s="1"/>
      <c r="JT632" s="1"/>
      <c r="JU632" s="1"/>
      <c r="JV632" s="1"/>
      <c r="JW632" s="1"/>
      <c r="JX632" s="1"/>
      <c r="JY632" s="3"/>
      <c r="JZ632" s="1"/>
      <c r="KA632" s="1"/>
      <c r="KB632" s="1"/>
      <c r="KC632" s="1"/>
      <c r="KD632" s="1"/>
      <c r="KE632" s="1"/>
    </row>
    <row r="633" spans="1:291" x14ac:dyDescent="0.2">
      <c r="A633" s="196">
        <f t="shared" si="289"/>
        <v>43291</v>
      </c>
      <c r="B633" s="236">
        <f t="shared" si="335"/>
        <v>102354.94765284</v>
      </c>
      <c r="C633" s="66">
        <f t="shared" si="325"/>
        <v>88364.547145089993</v>
      </c>
      <c r="D633" s="77">
        <f t="shared" si="290"/>
        <v>4981.6899999999996</v>
      </c>
      <c r="E633" s="67">
        <f>VLOOKUP(A632,[1]Plan1!$DQ$117:$DS$314,3)</f>
        <v>5044.46</v>
      </c>
      <c r="F633" s="11">
        <f t="shared" si="291"/>
        <v>43277</v>
      </c>
      <c r="G633" s="73">
        <f t="shared" si="281"/>
        <v>1.2600141718974944E-2</v>
      </c>
      <c r="H633" s="11">
        <f t="shared" si="292"/>
        <v>43306</v>
      </c>
      <c r="I633" s="11">
        <f t="shared" si="282"/>
        <v>43306</v>
      </c>
      <c r="J633" s="1">
        <f t="shared" si="293"/>
        <v>22</v>
      </c>
      <c r="K633" s="1">
        <f t="shared" si="294"/>
        <v>11</v>
      </c>
      <c r="L633" s="66">
        <f t="shared" si="283"/>
        <v>1.00628034</v>
      </c>
      <c r="M633" s="70">
        <f t="shared" si="326"/>
        <v>1.0040005299999999</v>
      </c>
      <c r="N633" s="70">
        <f t="shared" si="318"/>
        <v>1.0508718520137235</v>
      </c>
      <c r="O633" s="66">
        <f t="shared" si="320"/>
        <v>1.0574716799999999</v>
      </c>
      <c r="P633" s="66">
        <f t="shared" si="284"/>
        <v>88919.506545099997</v>
      </c>
      <c r="Q633" s="74">
        <f t="shared" si="285"/>
        <v>0</v>
      </c>
      <c r="R633" s="75">
        <f t="shared" si="321"/>
        <v>0</v>
      </c>
      <c r="S633" s="66">
        <f t="shared" si="322"/>
        <v>0</v>
      </c>
      <c r="T633" s="10">
        <f t="shared" si="295"/>
        <v>0.06</v>
      </c>
      <c r="U633" s="74">
        <f t="shared" si="319"/>
        <v>11</v>
      </c>
      <c r="V633" s="74">
        <v>252</v>
      </c>
      <c r="W633" s="70">
        <f t="shared" si="286"/>
        <v>1.0025467210000001</v>
      </c>
      <c r="X633" s="66">
        <f t="shared" si="287"/>
        <v>226.45317462</v>
      </c>
      <c r="Y633" s="66">
        <v>0</v>
      </c>
      <c r="Z633" s="67">
        <f t="shared" si="288"/>
        <v>0</v>
      </c>
      <c r="AA633" s="68" t="str">
        <f t="shared" si="296"/>
        <v>A+INCORP J=</v>
      </c>
      <c r="AB633" s="11">
        <f t="shared" si="297"/>
        <v>43306</v>
      </c>
      <c r="AC633" s="227">
        <f t="shared" si="313"/>
        <v>3113.21</v>
      </c>
      <c r="AD633" s="227">
        <f t="shared" si="315"/>
        <v>62.264200000000002</v>
      </c>
      <c r="AE633" s="227">
        <f t="shared" si="327"/>
        <v>110.00008666666668</v>
      </c>
      <c r="AF633" s="228">
        <f t="shared" si="316"/>
        <v>1.0134391281587178</v>
      </c>
      <c r="AG633" s="230">
        <f t="shared" si="317"/>
        <v>73</v>
      </c>
      <c r="AH633" s="231">
        <f t="shared" si="328"/>
        <v>1.0170227489999999</v>
      </c>
      <c r="AI633" s="227">
        <f t="shared" si="329"/>
        <v>3208.7564324499999</v>
      </c>
      <c r="AJ633" s="227">
        <f t="shared" si="314"/>
        <v>3381.0207191166664</v>
      </c>
      <c r="AK633" s="227">
        <f t="shared" si="344"/>
        <v>3113.21</v>
      </c>
      <c r="AL633" s="227">
        <f t="shared" si="348"/>
        <v>62.264200000000002</v>
      </c>
      <c r="AM633" s="227">
        <f t="shared" si="330"/>
        <v>78.867986666666667</v>
      </c>
      <c r="AN633" s="228">
        <f t="shared" si="345"/>
        <v>1.0125282348546254</v>
      </c>
      <c r="AO633" s="230">
        <f t="shared" si="346"/>
        <v>52</v>
      </c>
      <c r="AP633" s="231">
        <f t="shared" si="331"/>
        <v>1.0120963190000001</v>
      </c>
      <c r="AQ633" s="227">
        <f t="shared" si="332"/>
        <v>3190.3432003500002</v>
      </c>
      <c r="AR633" s="227">
        <f t="shared" si="347"/>
        <v>3331.4753870166669</v>
      </c>
      <c r="AS633" s="227">
        <f t="shared" si="304"/>
        <v>3113.21</v>
      </c>
      <c r="AT633" s="227">
        <f t="shared" si="310"/>
        <v>62.264200000000002</v>
      </c>
      <c r="AU633" s="227">
        <f t="shared" si="305"/>
        <v>47.735886666666673</v>
      </c>
      <c r="AV633" s="228">
        <f t="shared" si="306"/>
        <v>1.0103059990710668</v>
      </c>
      <c r="AW633" s="230">
        <f t="shared" si="307"/>
        <v>31</v>
      </c>
      <c r="AX633" s="231">
        <f t="shared" si="333"/>
        <v>1.0071937520000001</v>
      </c>
      <c r="AY633" s="227">
        <f t="shared" si="334"/>
        <v>3167.9212096800002</v>
      </c>
      <c r="AZ633" s="227">
        <f t="shared" si="308"/>
        <v>3277.9212963466671</v>
      </c>
      <c r="BA633" s="227">
        <f t="shared" si="336"/>
        <v>3113.21</v>
      </c>
      <c r="BB633" s="227">
        <f t="shared" si="337"/>
        <v>62.264200000000002</v>
      </c>
      <c r="BC633" s="227">
        <f t="shared" si="338"/>
        <v>15.566050000000001</v>
      </c>
      <c r="BD633" s="228">
        <f t="shared" si="339"/>
        <v>1.0062803376072924</v>
      </c>
      <c r="BE633" s="230">
        <f t="shared" si="340"/>
        <v>11</v>
      </c>
      <c r="BF633" s="231">
        <f t="shared" si="341"/>
        <v>1.0025467210000001</v>
      </c>
      <c r="BG633" s="227">
        <f t="shared" si="342"/>
        <v>3140.74028064</v>
      </c>
      <c r="BH633" s="227">
        <f t="shared" si="343"/>
        <v>3218.57053064</v>
      </c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5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5"/>
      <c r="HA633" s="5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40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7"/>
      <c r="JP633" s="1"/>
      <c r="JQ633" s="1"/>
      <c r="JR633" s="1"/>
      <c r="JS633" s="1"/>
      <c r="JT633" s="1"/>
      <c r="JU633" s="1"/>
      <c r="JV633" s="1"/>
      <c r="JW633" s="1"/>
      <c r="JX633" s="1"/>
      <c r="JY633" s="3"/>
      <c r="JZ633" s="1"/>
      <c r="KA633" s="1"/>
      <c r="KB633" s="1"/>
      <c r="KC633" s="1"/>
      <c r="KD633" s="1"/>
      <c r="KE633" s="1"/>
    </row>
    <row r="634" spans="1:291" x14ac:dyDescent="0.2">
      <c r="A634" s="196">
        <f t="shared" si="289"/>
        <v>43292</v>
      </c>
      <c r="B634" s="236">
        <f t="shared" si="335"/>
        <v>102440.65374874667</v>
      </c>
      <c r="C634" s="66">
        <f t="shared" si="325"/>
        <v>88364.547145089993</v>
      </c>
      <c r="D634" s="77">
        <f t="shared" si="290"/>
        <v>4981.6899999999996</v>
      </c>
      <c r="E634" s="67">
        <f>VLOOKUP(A633,[1]Plan1!$DQ$117:$DS$314,3)</f>
        <v>5044.46</v>
      </c>
      <c r="F634" s="11">
        <f t="shared" si="291"/>
        <v>43277</v>
      </c>
      <c r="G634" s="73">
        <f t="shared" si="281"/>
        <v>1.2600141718974944E-2</v>
      </c>
      <c r="H634" s="11">
        <f t="shared" si="292"/>
        <v>43306</v>
      </c>
      <c r="I634" s="11">
        <f t="shared" si="282"/>
        <v>43306</v>
      </c>
      <c r="J634" s="1">
        <f t="shared" si="293"/>
        <v>22</v>
      </c>
      <c r="K634" s="1">
        <f t="shared" si="294"/>
        <v>12</v>
      </c>
      <c r="L634" s="66">
        <f t="shared" si="283"/>
        <v>1.0068532400000001</v>
      </c>
      <c r="M634" s="70">
        <f t="shared" si="326"/>
        <v>1.0040005299999999</v>
      </c>
      <c r="N634" s="70">
        <f t="shared" si="318"/>
        <v>1.0508718520137235</v>
      </c>
      <c r="O634" s="66">
        <f t="shared" si="320"/>
        <v>1.0580737200000001</v>
      </c>
      <c r="P634" s="66">
        <f t="shared" si="284"/>
        <v>88970.13059416</v>
      </c>
      <c r="Q634" s="74">
        <f t="shared" si="285"/>
        <v>0</v>
      </c>
      <c r="R634" s="75">
        <f t="shared" si="321"/>
        <v>0</v>
      </c>
      <c r="S634" s="66">
        <f t="shared" si="322"/>
        <v>0</v>
      </c>
      <c r="T634" s="10">
        <f t="shared" si="295"/>
        <v>0.06</v>
      </c>
      <c r="U634" s="74">
        <f t="shared" si="319"/>
        <v>12</v>
      </c>
      <c r="V634" s="74">
        <v>252</v>
      </c>
      <c r="W634" s="70">
        <f t="shared" si="286"/>
        <v>1.0027785629999999</v>
      </c>
      <c r="X634" s="66">
        <f t="shared" si="287"/>
        <v>247.20911297000001</v>
      </c>
      <c r="Y634" s="66">
        <v>0</v>
      </c>
      <c r="Z634" s="67">
        <f t="shared" si="288"/>
        <v>0</v>
      </c>
      <c r="AA634" s="68" t="str">
        <f t="shared" si="296"/>
        <v>A+INCORP J=</v>
      </c>
      <c r="AB634" s="11">
        <f t="shared" si="297"/>
        <v>43306</v>
      </c>
      <c r="AC634" s="227">
        <f t="shared" si="313"/>
        <v>3113.21</v>
      </c>
      <c r="AD634" s="227">
        <f t="shared" si="315"/>
        <v>62.264200000000002</v>
      </c>
      <c r="AE634" s="227">
        <f t="shared" si="327"/>
        <v>111.03782333333335</v>
      </c>
      <c r="AF634" s="228">
        <f t="shared" si="316"/>
        <v>1.0140160995370122</v>
      </c>
      <c r="AG634" s="230">
        <f t="shared" si="317"/>
        <v>74</v>
      </c>
      <c r="AH634" s="231">
        <f t="shared" si="328"/>
        <v>1.017257938</v>
      </c>
      <c r="AI634" s="227">
        <f t="shared" si="329"/>
        <v>3211.32569758</v>
      </c>
      <c r="AJ634" s="227">
        <f t="shared" si="314"/>
        <v>3384.6277209133332</v>
      </c>
      <c r="AK634" s="227">
        <f t="shared" si="344"/>
        <v>3113.21</v>
      </c>
      <c r="AL634" s="227">
        <f t="shared" si="348"/>
        <v>62.264200000000002</v>
      </c>
      <c r="AM634" s="227">
        <f t="shared" si="330"/>
        <v>79.905723333333341</v>
      </c>
      <c r="AN634" s="228">
        <f t="shared" si="345"/>
        <v>1.0131046876429517</v>
      </c>
      <c r="AO634" s="230">
        <f t="shared" si="346"/>
        <v>53</v>
      </c>
      <c r="AP634" s="231">
        <f t="shared" si="331"/>
        <v>1.0123303690000001</v>
      </c>
      <c r="AQ634" s="227">
        <f t="shared" si="332"/>
        <v>3192.8977227</v>
      </c>
      <c r="AR634" s="227">
        <f t="shared" si="347"/>
        <v>3335.0676460333334</v>
      </c>
      <c r="AS634" s="227">
        <f t="shared" si="304"/>
        <v>3113.21</v>
      </c>
      <c r="AT634" s="227">
        <f t="shared" si="310"/>
        <v>62.264200000000002</v>
      </c>
      <c r="AU634" s="227">
        <f t="shared" si="305"/>
        <v>48.773623333333333</v>
      </c>
      <c r="AV634" s="228">
        <f t="shared" si="306"/>
        <v>1.010881186695648</v>
      </c>
      <c r="AW634" s="230">
        <f t="shared" si="307"/>
        <v>32</v>
      </c>
      <c r="AX634" s="231">
        <f t="shared" si="333"/>
        <v>1.0074266679999999</v>
      </c>
      <c r="AY634" s="227">
        <f t="shared" si="334"/>
        <v>3170.4577777999998</v>
      </c>
      <c r="AZ634" s="227">
        <f t="shared" si="308"/>
        <v>3281.4956011333334</v>
      </c>
      <c r="BA634" s="227">
        <f t="shared" si="336"/>
        <v>3113.21</v>
      </c>
      <c r="BB634" s="227">
        <f t="shared" si="337"/>
        <v>62.264200000000002</v>
      </c>
      <c r="BC634" s="227">
        <f t="shared" si="338"/>
        <v>16.603786666666668</v>
      </c>
      <c r="BD634" s="228">
        <f t="shared" si="339"/>
        <v>1.0068532333414393</v>
      </c>
      <c r="BE634" s="230">
        <f t="shared" si="340"/>
        <v>12</v>
      </c>
      <c r="BF634" s="231">
        <f t="shared" si="341"/>
        <v>1.0027785629999999</v>
      </c>
      <c r="BG634" s="227">
        <f t="shared" si="342"/>
        <v>3143.25508687</v>
      </c>
      <c r="BH634" s="227">
        <f t="shared" si="343"/>
        <v>3222.1230735366667</v>
      </c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5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5"/>
      <c r="HA634" s="5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40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7"/>
      <c r="JP634" s="1"/>
      <c r="JQ634" s="1"/>
      <c r="JR634" s="1"/>
      <c r="JS634" s="1"/>
      <c r="JT634" s="1"/>
      <c r="JU634" s="1"/>
      <c r="JV634" s="1"/>
      <c r="JW634" s="1"/>
      <c r="JX634" s="1"/>
      <c r="JY634" s="3"/>
      <c r="JZ634" s="1"/>
      <c r="KA634" s="1"/>
      <c r="KB634" s="1"/>
      <c r="KC634" s="1"/>
      <c r="KD634" s="1"/>
      <c r="KE634" s="1"/>
    </row>
    <row r="635" spans="1:291" x14ac:dyDescent="0.2">
      <c r="A635" s="196">
        <f t="shared" si="289"/>
        <v>43293</v>
      </c>
      <c r="B635" s="236">
        <f t="shared" si="335"/>
        <v>102526.42450917333</v>
      </c>
      <c r="C635" s="66">
        <f t="shared" si="325"/>
        <v>88364.547145089993</v>
      </c>
      <c r="D635" s="77">
        <f t="shared" si="290"/>
        <v>4981.6899999999996</v>
      </c>
      <c r="E635" s="67">
        <f>VLOOKUP(A634,[1]Plan1!$DQ$117:$DS$314,3)</f>
        <v>5044.46</v>
      </c>
      <c r="F635" s="11">
        <f t="shared" si="291"/>
        <v>43277</v>
      </c>
      <c r="G635" s="73">
        <f t="shared" si="281"/>
        <v>1.2600141718974944E-2</v>
      </c>
      <c r="H635" s="11">
        <f t="shared" si="292"/>
        <v>43306</v>
      </c>
      <c r="I635" s="11">
        <f t="shared" si="282"/>
        <v>43306</v>
      </c>
      <c r="J635" s="1">
        <f t="shared" si="293"/>
        <v>22</v>
      </c>
      <c r="K635" s="1">
        <f t="shared" si="294"/>
        <v>13</v>
      </c>
      <c r="L635" s="66">
        <f t="shared" si="283"/>
        <v>1.00742646</v>
      </c>
      <c r="M635" s="70">
        <f t="shared" si="326"/>
        <v>1.0040005299999999</v>
      </c>
      <c r="N635" s="70">
        <f t="shared" si="318"/>
        <v>1.0508718520137235</v>
      </c>
      <c r="O635" s="66">
        <f t="shared" si="320"/>
        <v>1.0586761</v>
      </c>
      <c r="P635" s="66">
        <f t="shared" si="284"/>
        <v>89020.782919880003</v>
      </c>
      <c r="Q635" s="74">
        <f t="shared" si="285"/>
        <v>0</v>
      </c>
      <c r="R635" s="75">
        <f t="shared" si="321"/>
        <v>0</v>
      </c>
      <c r="S635" s="66">
        <f t="shared" si="322"/>
        <v>0</v>
      </c>
      <c r="T635" s="10">
        <f t="shared" si="295"/>
        <v>0.06</v>
      </c>
      <c r="U635" s="74">
        <f t="shared" si="319"/>
        <v>13</v>
      </c>
      <c r="V635" s="74">
        <v>252</v>
      </c>
      <c r="W635" s="70">
        <f t="shared" si="286"/>
        <v>1.0030104580000001</v>
      </c>
      <c r="X635" s="66">
        <f t="shared" si="287"/>
        <v>267.99332809999999</v>
      </c>
      <c r="Y635" s="66">
        <v>0</v>
      </c>
      <c r="Z635" s="67">
        <f t="shared" si="288"/>
        <v>0</v>
      </c>
      <c r="AA635" s="68" t="str">
        <f t="shared" si="296"/>
        <v>A+INCORP J=</v>
      </c>
      <c r="AB635" s="11">
        <f t="shared" si="297"/>
        <v>43306</v>
      </c>
      <c r="AC635" s="227">
        <f t="shared" si="313"/>
        <v>3113.21</v>
      </c>
      <c r="AD635" s="227">
        <f t="shared" si="315"/>
        <v>62.264200000000002</v>
      </c>
      <c r="AE635" s="227">
        <f t="shared" si="327"/>
        <v>112.07556000000001</v>
      </c>
      <c r="AF635" s="228">
        <f t="shared" si="316"/>
        <v>1.0145933967578893</v>
      </c>
      <c r="AG635" s="230">
        <f t="shared" si="317"/>
        <v>75</v>
      </c>
      <c r="AH635" s="231">
        <f t="shared" si="328"/>
        <v>1.0174931810000001</v>
      </c>
      <c r="AI635" s="227">
        <f t="shared" si="329"/>
        <v>3213.8970103400002</v>
      </c>
      <c r="AJ635" s="227">
        <f t="shared" si="314"/>
        <v>3388.23677034</v>
      </c>
      <c r="AK635" s="227">
        <f t="shared" si="344"/>
        <v>3113.21</v>
      </c>
      <c r="AL635" s="227">
        <f t="shared" si="348"/>
        <v>62.264200000000002</v>
      </c>
      <c r="AM635" s="227">
        <f t="shared" si="330"/>
        <v>80.943460000000002</v>
      </c>
      <c r="AN635" s="228">
        <f t="shared" si="345"/>
        <v>1.0136814659809887</v>
      </c>
      <c r="AO635" s="230">
        <f t="shared" si="346"/>
        <v>54</v>
      </c>
      <c r="AP635" s="231">
        <f t="shared" si="331"/>
        <v>1.0125644730000001</v>
      </c>
      <c r="AQ635" s="227">
        <f t="shared" si="332"/>
        <v>3195.4542817699999</v>
      </c>
      <c r="AR635" s="227">
        <f t="shared" si="347"/>
        <v>3338.6619417699999</v>
      </c>
      <c r="AS635" s="227">
        <f t="shared" si="304"/>
        <v>3113.21</v>
      </c>
      <c r="AT635" s="227">
        <f t="shared" si="310"/>
        <v>62.264200000000002</v>
      </c>
      <c r="AU635" s="227">
        <f t="shared" si="305"/>
        <v>49.811360000000001</v>
      </c>
      <c r="AV635" s="228">
        <f t="shared" si="306"/>
        <v>1.0114566991554428</v>
      </c>
      <c r="AW635" s="230">
        <f t="shared" si="307"/>
        <v>33</v>
      </c>
      <c r="AX635" s="231">
        <f t="shared" si="333"/>
        <v>1.007659638</v>
      </c>
      <c r="AY635" s="227">
        <f t="shared" si="334"/>
        <v>3172.9963691399998</v>
      </c>
      <c r="AZ635" s="227">
        <f t="shared" si="308"/>
        <v>3285.0719291400001</v>
      </c>
      <c r="BA635" s="227">
        <f t="shared" si="336"/>
        <v>3113.21</v>
      </c>
      <c r="BB635" s="227">
        <f t="shared" si="337"/>
        <v>62.264200000000002</v>
      </c>
      <c r="BC635" s="227">
        <f t="shared" si="338"/>
        <v>17.641523333333332</v>
      </c>
      <c r="BD635" s="228">
        <f t="shared" si="339"/>
        <v>1.0074264526164631</v>
      </c>
      <c r="BE635" s="230">
        <f t="shared" si="340"/>
        <v>13</v>
      </c>
      <c r="BF635" s="231">
        <f t="shared" si="341"/>
        <v>1.0030104580000001</v>
      </c>
      <c r="BG635" s="227">
        <f t="shared" si="342"/>
        <v>3145.7718966100001</v>
      </c>
      <c r="BH635" s="227">
        <f t="shared" si="343"/>
        <v>3225.6776199433334</v>
      </c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5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5"/>
      <c r="HA635" s="5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40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7"/>
      <c r="JP635" s="1"/>
      <c r="JQ635" s="1"/>
      <c r="JR635" s="1"/>
      <c r="JS635" s="1"/>
      <c r="JT635" s="1"/>
      <c r="JU635" s="1"/>
      <c r="JV635" s="1"/>
      <c r="JW635" s="1"/>
      <c r="JX635" s="1"/>
      <c r="JY635" s="3"/>
      <c r="JZ635" s="1"/>
      <c r="KA635" s="1"/>
      <c r="KB635" s="1"/>
      <c r="KC635" s="1"/>
      <c r="KD635" s="1"/>
      <c r="KE635" s="1"/>
    </row>
    <row r="636" spans="1:291" x14ac:dyDescent="0.2">
      <c r="A636" s="196">
        <f t="shared" si="289"/>
        <v>43294</v>
      </c>
      <c r="B636" s="236">
        <f t="shared" si="335"/>
        <v>102612.2600612</v>
      </c>
      <c r="C636" s="66">
        <f t="shared" si="325"/>
        <v>88364.547145089993</v>
      </c>
      <c r="D636" s="77">
        <f t="shared" si="290"/>
        <v>4981.6899999999996</v>
      </c>
      <c r="E636" s="67">
        <f>VLOOKUP(A635,[1]Plan1!$DQ$117:$DS$314,3)</f>
        <v>5044.46</v>
      </c>
      <c r="F636" s="11">
        <f t="shared" si="291"/>
        <v>43277</v>
      </c>
      <c r="G636" s="73">
        <f t="shared" si="281"/>
        <v>1.2600141718974944E-2</v>
      </c>
      <c r="H636" s="11">
        <f t="shared" si="292"/>
        <v>43306</v>
      </c>
      <c r="I636" s="11">
        <f t="shared" si="282"/>
        <v>43306</v>
      </c>
      <c r="J636" s="1">
        <f t="shared" si="293"/>
        <v>22</v>
      </c>
      <c r="K636" s="1">
        <f t="shared" si="294"/>
        <v>14</v>
      </c>
      <c r="L636" s="66">
        <f t="shared" si="283"/>
        <v>1.008</v>
      </c>
      <c r="M636" s="70">
        <f t="shared" si="326"/>
        <v>1.0040005299999999</v>
      </c>
      <c r="N636" s="70">
        <f t="shared" si="318"/>
        <v>1.0508718520137235</v>
      </c>
      <c r="O636" s="66">
        <f t="shared" si="320"/>
        <v>1.0592788200000001</v>
      </c>
      <c r="P636" s="66">
        <f t="shared" si="284"/>
        <v>89071.463522249993</v>
      </c>
      <c r="Q636" s="74">
        <f t="shared" si="285"/>
        <v>0</v>
      </c>
      <c r="R636" s="75">
        <f t="shared" si="321"/>
        <v>0</v>
      </c>
      <c r="S636" s="66">
        <f t="shared" si="322"/>
        <v>0</v>
      </c>
      <c r="T636" s="10">
        <f t="shared" si="295"/>
        <v>0.06</v>
      </c>
      <c r="U636" s="74">
        <f t="shared" si="319"/>
        <v>14</v>
      </c>
      <c r="V636" s="74">
        <v>252</v>
      </c>
      <c r="W636" s="70">
        <f t="shared" si="286"/>
        <v>1.0032424069999999</v>
      </c>
      <c r="X636" s="66">
        <f t="shared" si="287"/>
        <v>288.80593682</v>
      </c>
      <c r="Y636" s="66">
        <v>0</v>
      </c>
      <c r="Z636" s="67">
        <f t="shared" si="288"/>
        <v>0</v>
      </c>
      <c r="AA636" s="68" t="str">
        <f t="shared" si="296"/>
        <v>A+INCORP J=</v>
      </c>
      <c r="AB636" s="11">
        <f t="shared" si="297"/>
        <v>43306</v>
      </c>
      <c r="AC636" s="227">
        <f t="shared" si="313"/>
        <v>3113.21</v>
      </c>
      <c r="AD636" s="227">
        <f t="shared" si="315"/>
        <v>62.264200000000002</v>
      </c>
      <c r="AE636" s="227">
        <f t="shared" si="327"/>
        <v>113.11329666666667</v>
      </c>
      <c r="AF636" s="228">
        <f t="shared" si="316"/>
        <v>1.0151710198213493</v>
      </c>
      <c r="AG636" s="230">
        <f t="shared" si="317"/>
        <v>76</v>
      </c>
      <c r="AH636" s="231">
        <f t="shared" si="328"/>
        <v>1.0177284790000001</v>
      </c>
      <c r="AI636" s="227">
        <f t="shared" si="329"/>
        <v>3216.4703749</v>
      </c>
      <c r="AJ636" s="227">
        <f t="shared" si="314"/>
        <v>3391.8478715666665</v>
      </c>
      <c r="AK636" s="227">
        <f t="shared" si="344"/>
        <v>3113.21</v>
      </c>
      <c r="AL636" s="227">
        <f t="shared" si="348"/>
        <v>62.264200000000002</v>
      </c>
      <c r="AM636" s="227">
        <f t="shared" si="330"/>
        <v>81.981196666666662</v>
      </c>
      <c r="AN636" s="228">
        <f t="shared" si="345"/>
        <v>1.014258569868737</v>
      </c>
      <c r="AO636" s="230">
        <f t="shared" si="346"/>
        <v>55</v>
      </c>
      <c r="AP636" s="231">
        <f t="shared" si="331"/>
        <v>1.0127986309999999</v>
      </c>
      <c r="AQ636" s="227">
        <f t="shared" si="332"/>
        <v>3198.0128785500001</v>
      </c>
      <c r="AR636" s="227">
        <f t="shared" si="347"/>
        <v>3342.2582752166668</v>
      </c>
      <c r="AS636" s="227">
        <f t="shared" si="304"/>
        <v>3113.21</v>
      </c>
      <c r="AT636" s="227">
        <f t="shared" si="310"/>
        <v>62.264200000000002</v>
      </c>
      <c r="AU636" s="227">
        <f t="shared" si="305"/>
        <v>50.849096666666661</v>
      </c>
      <c r="AV636" s="228">
        <f t="shared" si="306"/>
        <v>1.0120325364504521</v>
      </c>
      <c r="AW636" s="230">
        <f t="shared" si="307"/>
        <v>34</v>
      </c>
      <c r="AX636" s="231">
        <f t="shared" si="333"/>
        <v>1.0078926619999999</v>
      </c>
      <c r="AY636" s="227">
        <f t="shared" si="334"/>
        <v>3175.5369847000002</v>
      </c>
      <c r="AZ636" s="227">
        <f t="shared" si="308"/>
        <v>3288.6502813666666</v>
      </c>
      <c r="BA636" s="227">
        <f t="shared" si="336"/>
        <v>3113.21</v>
      </c>
      <c r="BB636" s="227">
        <f t="shared" si="337"/>
        <v>62.264200000000002</v>
      </c>
      <c r="BC636" s="227">
        <f t="shared" si="338"/>
        <v>18.679259999999999</v>
      </c>
      <c r="BD636" s="228">
        <f t="shared" si="339"/>
        <v>1.0079999954323642</v>
      </c>
      <c r="BE636" s="230">
        <f t="shared" si="340"/>
        <v>14</v>
      </c>
      <c r="BF636" s="231">
        <f t="shared" si="341"/>
        <v>1.0032424069999999</v>
      </c>
      <c r="BG636" s="227">
        <f t="shared" si="342"/>
        <v>3148.29071398</v>
      </c>
      <c r="BH636" s="227">
        <f t="shared" si="343"/>
        <v>3229.2341739799999</v>
      </c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5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5"/>
      <c r="HA636" s="5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40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7"/>
      <c r="JP636" s="1"/>
      <c r="JQ636" s="1"/>
      <c r="JR636" s="1"/>
      <c r="JS636" s="1"/>
      <c r="JT636" s="1"/>
      <c r="JU636" s="1"/>
      <c r="JV636" s="1"/>
      <c r="JW636" s="1"/>
      <c r="JX636" s="1"/>
      <c r="JY636" s="3"/>
      <c r="JZ636" s="1"/>
      <c r="KA636" s="1"/>
      <c r="KB636" s="1"/>
      <c r="KC636" s="1"/>
      <c r="KD636" s="1"/>
      <c r="KE636" s="1"/>
    </row>
    <row r="637" spans="1:291" x14ac:dyDescent="0.2">
      <c r="A637" s="196">
        <f t="shared" si="289"/>
        <v>43295</v>
      </c>
      <c r="B637" s="236">
        <f t="shared" si="335"/>
        <v>102695.21390647667</v>
      </c>
      <c r="C637" s="66">
        <f t="shared" si="325"/>
        <v>88364.547145089993</v>
      </c>
      <c r="D637" s="77">
        <f t="shared" si="290"/>
        <v>4981.6899999999996</v>
      </c>
      <c r="E637" s="67">
        <f>VLOOKUP(A636,[1]Plan1!$DQ$117:$DS$314,3)</f>
        <v>5044.46</v>
      </c>
      <c r="F637" s="11">
        <f t="shared" si="291"/>
        <v>43277</v>
      </c>
      <c r="G637" s="73">
        <f t="shared" si="281"/>
        <v>1.2600141718974944E-2</v>
      </c>
      <c r="H637" s="11">
        <f t="shared" si="292"/>
        <v>43306</v>
      </c>
      <c r="I637" s="11">
        <f t="shared" si="282"/>
        <v>43306</v>
      </c>
      <c r="J637" s="1">
        <f t="shared" si="293"/>
        <v>22</v>
      </c>
      <c r="K637" s="1">
        <f t="shared" si="294"/>
        <v>15</v>
      </c>
      <c r="L637" s="66">
        <f t="shared" si="283"/>
        <v>1.00857387</v>
      </c>
      <c r="M637" s="70">
        <f t="shared" si="326"/>
        <v>1.0040005299999999</v>
      </c>
      <c r="N637" s="70">
        <f t="shared" si="318"/>
        <v>1.0508718520137235</v>
      </c>
      <c r="O637" s="66">
        <f t="shared" si="320"/>
        <v>1.05988189</v>
      </c>
      <c r="P637" s="66">
        <f t="shared" si="284"/>
        <v>89122.173284920005</v>
      </c>
      <c r="Q637" s="74">
        <f t="shared" si="285"/>
        <v>0</v>
      </c>
      <c r="R637" s="75">
        <f t="shared" si="321"/>
        <v>0</v>
      </c>
      <c r="S637" s="66">
        <f t="shared" si="322"/>
        <v>0</v>
      </c>
      <c r="T637" s="10">
        <f t="shared" si="295"/>
        <v>0.06</v>
      </c>
      <c r="U637" s="74">
        <f t="shared" si="319"/>
        <v>15</v>
      </c>
      <c r="V637" s="74">
        <v>252</v>
      </c>
      <c r="W637" s="70">
        <f t="shared" si="286"/>
        <v>1.0034744090000001</v>
      </c>
      <c r="X637" s="66">
        <f t="shared" si="287"/>
        <v>309.64688095999998</v>
      </c>
      <c r="Y637" s="66">
        <v>0</v>
      </c>
      <c r="Z637" s="67">
        <f t="shared" si="288"/>
        <v>0</v>
      </c>
      <c r="AA637" s="68" t="str">
        <f t="shared" si="296"/>
        <v>A+INCORP J=</v>
      </c>
      <c r="AB637" s="11">
        <f t="shared" si="297"/>
        <v>43306</v>
      </c>
      <c r="AC637" s="227">
        <f t="shared" si="313"/>
        <v>3113.21</v>
      </c>
      <c r="AD637" s="227">
        <f t="shared" si="315"/>
        <v>62.264200000000002</v>
      </c>
      <c r="AE637" s="227">
        <f t="shared" si="327"/>
        <v>114.15103333333333</v>
      </c>
      <c r="AF637" s="228">
        <f t="shared" si="316"/>
        <v>1.0157489783109976</v>
      </c>
      <c r="AG637" s="230">
        <f t="shared" si="317"/>
        <v>76</v>
      </c>
      <c r="AH637" s="231">
        <f t="shared" si="328"/>
        <v>1.0177284790000001</v>
      </c>
      <c r="AI637" s="227">
        <f t="shared" si="329"/>
        <v>3218.3015800100002</v>
      </c>
      <c r="AJ637" s="227">
        <f t="shared" si="314"/>
        <v>3394.7168133433333</v>
      </c>
      <c r="AK637" s="227">
        <f t="shared" si="344"/>
        <v>3113.21</v>
      </c>
      <c r="AL637" s="227">
        <f t="shared" si="348"/>
        <v>62.264200000000002</v>
      </c>
      <c r="AM637" s="227">
        <f t="shared" si="330"/>
        <v>83.018933333333322</v>
      </c>
      <c r="AN637" s="228">
        <f t="shared" si="345"/>
        <v>1.0148360088811876</v>
      </c>
      <c r="AO637" s="230">
        <f t="shared" si="346"/>
        <v>55</v>
      </c>
      <c r="AP637" s="231">
        <f t="shared" si="331"/>
        <v>1.0127986309999999</v>
      </c>
      <c r="AQ637" s="227">
        <f t="shared" si="332"/>
        <v>3199.8335754099999</v>
      </c>
      <c r="AR637" s="227">
        <f t="shared" si="347"/>
        <v>3345.1167087433332</v>
      </c>
      <c r="AS637" s="227">
        <f t="shared" si="304"/>
        <v>3113.21</v>
      </c>
      <c r="AT637" s="227">
        <f t="shared" si="310"/>
        <v>62.264200000000002</v>
      </c>
      <c r="AU637" s="227">
        <f t="shared" si="305"/>
        <v>51.886833333333335</v>
      </c>
      <c r="AV637" s="228">
        <f t="shared" si="306"/>
        <v>1.0126087081346524</v>
      </c>
      <c r="AW637" s="230">
        <f t="shared" si="307"/>
        <v>34</v>
      </c>
      <c r="AX637" s="231">
        <f t="shared" si="333"/>
        <v>1.0078926619999999</v>
      </c>
      <c r="AY637" s="227">
        <f t="shared" si="334"/>
        <v>3177.34488556</v>
      </c>
      <c r="AZ637" s="227">
        <f t="shared" si="308"/>
        <v>3291.4959188933335</v>
      </c>
      <c r="BA637" s="227">
        <f t="shared" si="336"/>
        <v>3113.21</v>
      </c>
      <c r="BB637" s="227">
        <f t="shared" si="337"/>
        <v>62.264200000000002</v>
      </c>
      <c r="BC637" s="227">
        <f t="shared" si="338"/>
        <v>19.716996666666667</v>
      </c>
      <c r="BD637" s="228">
        <f t="shared" si="339"/>
        <v>1.0085738713050501</v>
      </c>
      <c r="BE637" s="230">
        <f t="shared" si="340"/>
        <v>14</v>
      </c>
      <c r="BF637" s="231">
        <f t="shared" si="341"/>
        <v>1.0032424069999999</v>
      </c>
      <c r="BG637" s="227">
        <f t="shared" si="342"/>
        <v>3150.08310295</v>
      </c>
      <c r="BH637" s="227">
        <f t="shared" si="343"/>
        <v>3232.0642996166666</v>
      </c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5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5"/>
      <c r="HA637" s="5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40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7"/>
      <c r="JP637" s="1"/>
      <c r="JQ637" s="1"/>
      <c r="JR637" s="1"/>
      <c r="JS637" s="1"/>
      <c r="JT637" s="1"/>
      <c r="JU637" s="1"/>
      <c r="JV637" s="1"/>
      <c r="JW637" s="1"/>
      <c r="JX637" s="1"/>
      <c r="JY637" s="3"/>
      <c r="JZ637" s="1"/>
      <c r="KA637" s="1"/>
      <c r="KB637" s="1"/>
      <c r="KC637" s="1"/>
      <c r="KD637" s="1"/>
      <c r="KE637" s="1"/>
    </row>
    <row r="638" spans="1:291" x14ac:dyDescent="0.2">
      <c r="A638" s="196">
        <f t="shared" si="289"/>
        <v>43296</v>
      </c>
      <c r="B638" s="236">
        <f t="shared" si="335"/>
        <v>102699.36485314333</v>
      </c>
      <c r="C638" s="66">
        <f t="shared" si="325"/>
        <v>88364.547145089993</v>
      </c>
      <c r="D638" s="77">
        <f t="shared" si="290"/>
        <v>4981.6899999999996</v>
      </c>
      <c r="E638" s="67">
        <f>VLOOKUP(A637,[1]Plan1!$DQ$117:$DS$314,3)</f>
        <v>5044.46</v>
      </c>
      <c r="F638" s="11">
        <f t="shared" si="291"/>
        <v>43277</v>
      </c>
      <c r="G638" s="73">
        <f t="shared" si="281"/>
        <v>1.2600141718974944E-2</v>
      </c>
      <c r="H638" s="11">
        <f t="shared" si="292"/>
        <v>43306</v>
      </c>
      <c r="I638" s="11">
        <f t="shared" si="282"/>
        <v>43306</v>
      </c>
      <c r="J638" s="1">
        <f t="shared" si="293"/>
        <v>22</v>
      </c>
      <c r="K638" s="1">
        <f t="shared" si="294"/>
        <v>15</v>
      </c>
      <c r="L638" s="66">
        <f t="shared" si="283"/>
        <v>1.00857387</v>
      </c>
      <c r="M638" s="70">
        <f t="shared" si="326"/>
        <v>1.0040005299999999</v>
      </c>
      <c r="N638" s="70">
        <f t="shared" si="318"/>
        <v>1.0508718520137235</v>
      </c>
      <c r="O638" s="66">
        <f t="shared" si="320"/>
        <v>1.05988189</v>
      </c>
      <c r="P638" s="66">
        <f t="shared" si="284"/>
        <v>89122.173284920005</v>
      </c>
      <c r="Q638" s="74">
        <f t="shared" si="285"/>
        <v>0</v>
      </c>
      <c r="R638" s="75">
        <f t="shared" si="321"/>
        <v>0</v>
      </c>
      <c r="S638" s="66">
        <f t="shared" si="322"/>
        <v>0</v>
      </c>
      <c r="T638" s="10">
        <f t="shared" si="295"/>
        <v>0.06</v>
      </c>
      <c r="U638" s="74">
        <f t="shared" si="319"/>
        <v>15</v>
      </c>
      <c r="V638" s="74">
        <v>252</v>
      </c>
      <c r="W638" s="70">
        <f t="shared" si="286"/>
        <v>1.0034744090000001</v>
      </c>
      <c r="X638" s="66">
        <f t="shared" si="287"/>
        <v>309.64688095999998</v>
      </c>
      <c r="Y638" s="66">
        <v>0</v>
      </c>
      <c r="Z638" s="67">
        <f t="shared" si="288"/>
        <v>0</v>
      </c>
      <c r="AA638" s="68" t="str">
        <f t="shared" si="296"/>
        <v>A+INCORP J=</v>
      </c>
      <c r="AB638" s="11">
        <f t="shared" si="297"/>
        <v>43306</v>
      </c>
      <c r="AC638" s="227">
        <f t="shared" si="313"/>
        <v>3113.21</v>
      </c>
      <c r="AD638" s="227">
        <f t="shared" si="315"/>
        <v>62.264200000000002</v>
      </c>
      <c r="AE638" s="227">
        <f t="shared" si="327"/>
        <v>115.18877000000002</v>
      </c>
      <c r="AF638" s="228">
        <f t="shared" si="316"/>
        <v>1.0157489783109976</v>
      </c>
      <c r="AG638" s="230">
        <f t="shared" si="317"/>
        <v>76</v>
      </c>
      <c r="AH638" s="231">
        <f t="shared" si="328"/>
        <v>1.0177284790000001</v>
      </c>
      <c r="AI638" s="227">
        <f t="shared" si="329"/>
        <v>3218.3015800100002</v>
      </c>
      <c r="AJ638" s="227">
        <f t="shared" si="314"/>
        <v>3395.75455001</v>
      </c>
      <c r="AK638" s="227">
        <f t="shared" si="344"/>
        <v>3113.21</v>
      </c>
      <c r="AL638" s="227">
        <f t="shared" si="348"/>
        <v>62.264200000000002</v>
      </c>
      <c r="AM638" s="227">
        <f t="shared" si="330"/>
        <v>84.056670000000011</v>
      </c>
      <c r="AN638" s="228">
        <f t="shared" si="345"/>
        <v>1.0148360088811876</v>
      </c>
      <c r="AO638" s="230">
        <f t="shared" si="346"/>
        <v>55</v>
      </c>
      <c r="AP638" s="231">
        <f t="shared" si="331"/>
        <v>1.0127986309999999</v>
      </c>
      <c r="AQ638" s="227">
        <f t="shared" si="332"/>
        <v>3199.8335754099999</v>
      </c>
      <c r="AR638" s="227">
        <f t="shared" si="347"/>
        <v>3346.1544454099999</v>
      </c>
      <c r="AS638" s="227">
        <f t="shared" si="304"/>
        <v>3113.21</v>
      </c>
      <c r="AT638" s="227">
        <f t="shared" si="310"/>
        <v>62.264200000000002</v>
      </c>
      <c r="AU638" s="227">
        <f t="shared" si="305"/>
        <v>52.924570000000003</v>
      </c>
      <c r="AV638" s="228">
        <f t="shared" si="306"/>
        <v>1.0126087081346524</v>
      </c>
      <c r="AW638" s="230">
        <f t="shared" si="307"/>
        <v>34</v>
      </c>
      <c r="AX638" s="231">
        <f t="shared" si="333"/>
        <v>1.0078926619999999</v>
      </c>
      <c r="AY638" s="227">
        <f t="shared" si="334"/>
        <v>3177.34488556</v>
      </c>
      <c r="AZ638" s="227">
        <f t="shared" si="308"/>
        <v>3292.5336555600002</v>
      </c>
      <c r="BA638" s="227">
        <f t="shared" si="336"/>
        <v>3113.21</v>
      </c>
      <c r="BB638" s="227">
        <f t="shared" si="337"/>
        <v>62.264200000000002</v>
      </c>
      <c r="BC638" s="227">
        <f t="shared" si="338"/>
        <v>20.754733333333331</v>
      </c>
      <c r="BD638" s="228">
        <f t="shared" si="339"/>
        <v>1.0085738713050501</v>
      </c>
      <c r="BE638" s="230">
        <f t="shared" si="340"/>
        <v>14</v>
      </c>
      <c r="BF638" s="231">
        <f t="shared" si="341"/>
        <v>1.0032424069999999</v>
      </c>
      <c r="BG638" s="227">
        <f t="shared" si="342"/>
        <v>3150.08310295</v>
      </c>
      <c r="BH638" s="227">
        <f t="shared" si="343"/>
        <v>3233.1020362833333</v>
      </c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5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5"/>
      <c r="HA638" s="5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40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7"/>
      <c r="JP638" s="1"/>
      <c r="JQ638" s="1"/>
      <c r="JR638" s="1"/>
      <c r="JS638" s="1"/>
      <c r="JT638" s="1"/>
      <c r="JU638" s="1"/>
      <c r="JV638" s="1"/>
      <c r="JW638" s="1"/>
      <c r="JX638" s="1"/>
      <c r="JY638" s="3"/>
      <c r="JZ638" s="1"/>
      <c r="KA638" s="1"/>
      <c r="KB638" s="1"/>
      <c r="KC638" s="1"/>
      <c r="KD638" s="1"/>
      <c r="KE638" s="1"/>
    </row>
    <row r="639" spans="1:291" x14ac:dyDescent="0.2">
      <c r="A639" s="196">
        <f t="shared" si="289"/>
        <v>43297</v>
      </c>
      <c r="B639" s="236">
        <f t="shared" si="335"/>
        <v>102706.4632448</v>
      </c>
      <c r="C639" s="66">
        <f t="shared" si="325"/>
        <v>88364.547145089993</v>
      </c>
      <c r="D639" s="77">
        <f t="shared" si="290"/>
        <v>4981.6899999999996</v>
      </c>
      <c r="E639" s="67">
        <f>VLOOKUP(A638,[1]Plan1!$DQ$117:$DS$314,3)</f>
        <v>5044.46</v>
      </c>
      <c r="F639" s="11">
        <f t="shared" si="291"/>
        <v>43277</v>
      </c>
      <c r="G639" s="73">
        <f t="shared" si="281"/>
        <v>1.2600141718974944E-2</v>
      </c>
      <c r="H639" s="11">
        <f t="shared" si="292"/>
        <v>43306</v>
      </c>
      <c r="I639" s="11">
        <f t="shared" si="282"/>
        <v>43306</v>
      </c>
      <c r="J639" s="1">
        <f t="shared" si="293"/>
        <v>22</v>
      </c>
      <c r="K639" s="1">
        <f t="shared" si="294"/>
        <v>15</v>
      </c>
      <c r="L639" s="66">
        <f t="shared" si="283"/>
        <v>1.00857387</v>
      </c>
      <c r="M639" s="70">
        <f t="shared" si="326"/>
        <v>1.0040005299999999</v>
      </c>
      <c r="N639" s="70">
        <f t="shared" si="318"/>
        <v>1.0508718520137235</v>
      </c>
      <c r="O639" s="66">
        <f t="shared" si="320"/>
        <v>1.05988189</v>
      </c>
      <c r="P639" s="66">
        <f t="shared" si="284"/>
        <v>89122.173284920005</v>
      </c>
      <c r="Q639" s="74">
        <f t="shared" si="285"/>
        <v>0</v>
      </c>
      <c r="R639" s="75">
        <f t="shared" si="321"/>
        <v>0</v>
      </c>
      <c r="S639" s="66">
        <f t="shared" si="322"/>
        <v>0</v>
      </c>
      <c r="T639" s="10">
        <f t="shared" si="295"/>
        <v>0.06</v>
      </c>
      <c r="U639" s="74">
        <f t="shared" si="319"/>
        <v>15</v>
      </c>
      <c r="V639" s="74">
        <v>252</v>
      </c>
      <c r="W639" s="70">
        <f t="shared" si="286"/>
        <v>1.0034744090000001</v>
      </c>
      <c r="X639" s="66">
        <f t="shared" si="287"/>
        <v>309.64688095999998</v>
      </c>
      <c r="Y639" s="66">
        <v>0</v>
      </c>
      <c r="Z639" s="67">
        <f t="shared" si="288"/>
        <v>0</v>
      </c>
      <c r="AA639" s="68" t="str">
        <f t="shared" si="296"/>
        <v>A+INCORP J=</v>
      </c>
      <c r="AB639" s="11">
        <f t="shared" si="297"/>
        <v>43306</v>
      </c>
      <c r="AC639" s="227">
        <f t="shared" si="313"/>
        <v>3113.21</v>
      </c>
      <c r="AD639" s="227">
        <f t="shared" si="315"/>
        <v>62.264200000000002</v>
      </c>
      <c r="AE639" s="227">
        <f t="shared" si="327"/>
        <v>116.22650666666668</v>
      </c>
      <c r="AF639" s="228">
        <f t="shared" si="316"/>
        <v>1.0157489783109976</v>
      </c>
      <c r="AG639" s="230">
        <f t="shared" si="317"/>
        <v>77</v>
      </c>
      <c r="AH639" s="231">
        <f t="shared" si="328"/>
        <v>1.017963832</v>
      </c>
      <c r="AI639" s="227">
        <f t="shared" si="329"/>
        <v>3219.04582265</v>
      </c>
      <c r="AJ639" s="227">
        <f t="shared" si="314"/>
        <v>3397.5365293166665</v>
      </c>
      <c r="AK639" s="227">
        <f t="shared" si="344"/>
        <v>3113.21</v>
      </c>
      <c r="AL639" s="227">
        <f t="shared" si="348"/>
        <v>62.264200000000002</v>
      </c>
      <c r="AM639" s="227">
        <f t="shared" si="330"/>
        <v>85.094406666666671</v>
      </c>
      <c r="AN639" s="228">
        <f t="shared" si="345"/>
        <v>1.0148360088811876</v>
      </c>
      <c r="AO639" s="230">
        <f t="shared" si="346"/>
        <v>56</v>
      </c>
      <c r="AP639" s="231">
        <f t="shared" si="331"/>
        <v>1.013032843</v>
      </c>
      <c r="AQ639" s="227">
        <f t="shared" si="332"/>
        <v>3200.5735442499999</v>
      </c>
      <c r="AR639" s="227">
        <f t="shared" si="347"/>
        <v>3347.9321509166666</v>
      </c>
      <c r="AS639" s="227">
        <f t="shared" si="304"/>
        <v>3113.21</v>
      </c>
      <c r="AT639" s="227">
        <f t="shared" si="310"/>
        <v>62.264200000000002</v>
      </c>
      <c r="AU639" s="227">
        <f t="shared" si="305"/>
        <v>53.962306666666677</v>
      </c>
      <c r="AV639" s="228">
        <f t="shared" si="306"/>
        <v>1.0126087081346524</v>
      </c>
      <c r="AW639" s="230">
        <f t="shared" si="307"/>
        <v>35</v>
      </c>
      <c r="AX639" s="231">
        <f t="shared" si="333"/>
        <v>1.0081257400000001</v>
      </c>
      <c r="AY639" s="227">
        <f t="shared" si="334"/>
        <v>3178.0796554600001</v>
      </c>
      <c r="AZ639" s="227">
        <f t="shared" si="308"/>
        <v>3294.306162126667</v>
      </c>
      <c r="BA639" s="227">
        <f t="shared" si="336"/>
        <v>3113.21</v>
      </c>
      <c r="BB639" s="227">
        <f t="shared" si="337"/>
        <v>62.264200000000002</v>
      </c>
      <c r="BC639" s="227">
        <f t="shared" si="338"/>
        <v>21.792469999999998</v>
      </c>
      <c r="BD639" s="228">
        <f t="shared" si="339"/>
        <v>1.0085738713050501</v>
      </c>
      <c r="BE639" s="230">
        <f t="shared" si="340"/>
        <v>15</v>
      </c>
      <c r="BF639" s="231">
        <f t="shared" si="341"/>
        <v>1.0034744090000001</v>
      </c>
      <c r="BG639" s="227">
        <f t="shared" si="342"/>
        <v>3150.8115665599998</v>
      </c>
      <c r="BH639" s="227">
        <f t="shared" si="343"/>
        <v>3234.8682365599998</v>
      </c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5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5"/>
      <c r="HA639" s="5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40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7"/>
      <c r="JP639" s="1"/>
      <c r="JQ639" s="1"/>
      <c r="JR639" s="1"/>
      <c r="JS639" s="1"/>
      <c r="JT639" s="1"/>
      <c r="JU639" s="1"/>
      <c r="JV639" s="1"/>
      <c r="JW639" s="1"/>
      <c r="JX639" s="1"/>
      <c r="JY639" s="3"/>
      <c r="JZ639" s="1"/>
      <c r="KA639" s="1"/>
      <c r="KB639" s="1"/>
      <c r="KC639" s="1"/>
      <c r="KD639" s="1"/>
      <c r="KE639" s="1"/>
    </row>
    <row r="640" spans="1:291" x14ac:dyDescent="0.2">
      <c r="A640" s="196">
        <f t="shared" si="289"/>
        <v>43298</v>
      </c>
      <c r="B640" s="236">
        <f t="shared" si="335"/>
        <v>102792.43027140666</v>
      </c>
      <c r="C640" s="66">
        <f t="shared" si="325"/>
        <v>88364.547145089993</v>
      </c>
      <c r="D640" s="77">
        <f t="shared" si="290"/>
        <v>4981.6899999999996</v>
      </c>
      <c r="E640" s="67">
        <f>VLOOKUP(A639,[1]Plan1!$DQ$117:$DS$314,3)</f>
        <v>5044.46</v>
      </c>
      <c r="F640" s="11">
        <f t="shared" si="291"/>
        <v>43277</v>
      </c>
      <c r="G640" s="73">
        <f t="shared" si="281"/>
        <v>1.2600141718974944E-2</v>
      </c>
      <c r="H640" s="11">
        <f t="shared" si="292"/>
        <v>43306</v>
      </c>
      <c r="I640" s="11">
        <f t="shared" si="282"/>
        <v>43306</v>
      </c>
      <c r="J640" s="1">
        <f t="shared" si="293"/>
        <v>22</v>
      </c>
      <c r="K640" s="1">
        <f t="shared" si="294"/>
        <v>16</v>
      </c>
      <c r="L640" s="66">
        <f t="shared" si="283"/>
        <v>1.00914807</v>
      </c>
      <c r="M640" s="70">
        <f t="shared" si="326"/>
        <v>1.0040005299999999</v>
      </c>
      <c r="N640" s="70">
        <f t="shared" si="318"/>
        <v>1.0508718520137235</v>
      </c>
      <c r="O640" s="66">
        <f t="shared" si="320"/>
        <v>1.0604853000000001</v>
      </c>
      <c r="P640" s="66">
        <f t="shared" si="284"/>
        <v>89172.912207889996</v>
      </c>
      <c r="Q640" s="74">
        <f t="shared" si="285"/>
        <v>0</v>
      </c>
      <c r="R640" s="75">
        <f t="shared" si="321"/>
        <v>0</v>
      </c>
      <c r="S640" s="66">
        <f t="shared" si="322"/>
        <v>0</v>
      </c>
      <c r="T640" s="10">
        <f t="shared" si="295"/>
        <v>0.06</v>
      </c>
      <c r="U640" s="74">
        <f t="shared" si="319"/>
        <v>16</v>
      </c>
      <c r="V640" s="74">
        <v>252</v>
      </c>
      <c r="W640" s="70">
        <f t="shared" si="286"/>
        <v>1.003706465</v>
      </c>
      <c r="X640" s="66">
        <f t="shared" si="287"/>
        <v>330.51627803999997</v>
      </c>
      <c r="Y640" s="66">
        <v>0</v>
      </c>
      <c r="Z640" s="67">
        <f t="shared" si="288"/>
        <v>0</v>
      </c>
      <c r="AA640" s="68" t="str">
        <f t="shared" si="296"/>
        <v>A+INCORP J=</v>
      </c>
      <c r="AB640" s="11">
        <f t="shared" si="297"/>
        <v>43306</v>
      </c>
      <c r="AC640" s="227">
        <f t="shared" si="313"/>
        <v>3113.21</v>
      </c>
      <c r="AD640" s="227">
        <f t="shared" si="315"/>
        <v>62.264200000000002</v>
      </c>
      <c r="AE640" s="227">
        <f t="shared" si="327"/>
        <v>117.26424333333334</v>
      </c>
      <c r="AF640" s="228">
        <f t="shared" si="316"/>
        <v>1.0163272626432289</v>
      </c>
      <c r="AG640" s="230">
        <f t="shared" si="317"/>
        <v>78</v>
      </c>
      <c r="AH640" s="231">
        <f t="shared" si="328"/>
        <v>1.018199238</v>
      </c>
      <c r="AI640" s="227">
        <f t="shared" si="329"/>
        <v>3221.6233179199999</v>
      </c>
      <c r="AJ640" s="227">
        <f t="shared" si="314"/>
        <v>3401.151761253333</v>
      </c>
      <c r="AK640" s="227">
        <f t="shared" si="344"/>
        <v>3113.21</v>
      </c>
      <c r="AL640" s="227">
        <f t="shared" si="348"/>
        <v>62.264200000000002</v>
      </c>
      <c r="AM640" s="227">
        <f t="shared" si="330"/>
        <v>86.132143333333332</v>
      </c>
      <c r="AN640" s="228">
        <f t="shared" si="345"/>
        <v>1.0154137734433493</v>
      </c>
      <c r="AO640" s="230">
        <f t="shared" si="346"/>
        <v>57</v>
      </c>
      <c r="AP640" s="231">
        <f t="shared" si="331"/>
        <v>1.0132671090000001</v>
      </c>
      <c r="AQ640" s="227">
        <f t="shared" si="332"/>
        <v>3203.1362496800002</v>
      </c>
      <c r="AR640" s="227">
        <f t="shared" si="347"/>
        <v>3351.5325930133336</v>
      </c>
      <c r="AS640" s="227">
        <f t="shared" si="304"/>
        <v>3113.21</v>
      </c>
      <c r="AT640" s="227">
        <f t="shared" si="310"/>
        <v>62.264200000000002</v>
      </c>
      <c r="AU640" s="227">
        <f t="shared" si="305"/>
        <v>55.000043333333338</v>
      </c>
      <c r="AV640" s="228">
        <f t="shared" si="306"/>
        <v>1.013185204654067</v>
      </c>
      <c r="AW640" s="230">
        <f t="shared" si="307"/>
        <v>36</v>
      </c>
      <c r="AX640" s="231">
        <f t="shared" si="333"/>
        <v>1.0083588720000001</v>
      </c>
      <c r="AY640" s="227">
        <f t="shared" si="334"/>
        <v>3180.6243524500001</v>
      </c>
      <c r="AZ640" s="227">
        <f t="shared" si="308"/>
        <v>3297.8885957833336</v>
      </c>
      <c r="BA640" s="227">
        <f t="shared" si="336"/>
        <v>3113.21</v>
      </c>
      <c r="BB640" s="227">
        <f t="shared" si="337"/>
        <v>62.264200000000002</v>
      </c>
      <c r="BC640" s="227">
        <f t="shared" si="338"/>
        <v>22.830206666666665</v>
      </c>
      <c r="BD640" s="228">
        <f t="shared" si="339"/>
        <v>1.0091480707186133</v>
      </c>
      <c r="BE640" s="230">
        <f t="shared" si="340"/>
        <v>16</v>
      </c>
      <c r="BF640" s="231">
        <f t="shared" si="341"/>
        <v>1.003706465</v>
      </c>
      <c r="BG640" s="227">
        <f t="shared" si="342"/>
        <v>3153.3344287599998</v>
      </c>
      <c r="BH640" s="227">
        <f t="shared" si="343"/>
        <v>3238.4288354266664</v>
      </c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5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5"/>
      <c r="HA640" s="5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40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7"/>
      <c r="JP640" s="1"/>
      <c r="JQ640" s="1"/>
      <c r="JR640" s="1"/>
      <c r="JS640" s="1"/>
      <c r="JT640" s="1"/>
      <c r="JU640" s="1"/>
      <c r="JV640" s="1"/>
      <c r="JW640" s="1"/>
      <c r="JX640" s="1"/>
      <c r="JY640" s="3"/>
      <c r="JZ640" s="1"/>
      <c r="KA640" s="1"/>
      <c r="KB640" s="1"/>
      <c r="KC640" s="1"/>
      <c r="KD640" s="1"/>
      <c r="KE640" s="1"/>
    </row>
    <row r="641" spans="1:291" x14ac:dyDescent="0.2">
      <c r="A641" s="196">
        <f t="shared" si="289"/>
        <v>43299</v>
      </c>
      <c r="B641" s="236">
        <f t="shared" si="335"/>
        <v>102878.46307324333</v>
      </c>
      <c r="C641" s="66">
        <f t="shared" si="325"/>
        <v>88364.547145089993</v>
      </c>
      <c r="D641" s="77">
        <f t="shared" si="290"/>
        <v>4981.6899999999996</v>
      </c>
      <c r="E641" s="67">
        <f>VLOOKUP(A640,[1]Plan1!$DQ$117:$DS$314,3)</f>
        <v>5044.46</v>
      </c>
      <c r="F641" s="11">
        <f t="shared" si="291"/>
        <v>43277</v>
      </c>
      <c r="G641" s="73">
        <f t="shared" si="281"/>
        <v>1.2600141718974944E-2</v>
      </c>
      <c r="H641" s="11">
        <f t="shared" si="292"/>
        <v>43306</v>
      </c>
      <c r="I641" s="11">
        <f t="shared" si="282"/>
        <v>43306</v>
      </c>
      <c r="J641" s="1">
        <f t="shared" si="293"/>
        <v>22</v>
      </c>
      <c r="K641" s="1">
        <f t="shared" si="294"/>
        <v>17</v>
      </c>
      <c r="L641" s="66">
        <f t="shared" si="283"/>
        <v>1.0097225999999999</v>
      </c>
      <c r="M641" s="70">
        <f t="shared" si="326"/>
        <v>1.0040005299999999</v>
      </c>
      <c r="N641" s="70">
        <f t="shared" si="318"/>
        <v>1.0508718520137235</v>
      </c>
      <c r="O641" s="66">
        <f t="shared" si="320"/>
        <v>1.0610890500000001</v>
      </c>
      <c r="P641" s="66">
        <f t="shared" si="284"/>
        <v>89223.680291159995</v>
      </c>
      <c r="Q641" s="74">
        <f t="shared" si="285"/>
        <v>0</v>
      </c>
      <c r="R641" s="75">
        <f t="shared" si="321"/>
        <v>0</v>
      </c>
      <c r="S641" s="66">
        <f t="shared" si="322"/>
        <v>0</v>
      </c>
      <c r="T641" s="10">
        <f t="shared" si="295"/>
        <v>0.06</v>
      </c>
      <c r="U641" s="74">
        <f t="shared" si="319"/>
        <v>17</v>
      </c>
      <c r="V641" s="74">
        <v>252</v>
      </c>
      <c r="W641" s="70">
        <f t="shared" si="286"/>
        <v>1.0039385750000001</v>
      </c>
      <c r="X641" s="66">
        <f t="shared" si="287"/>
        <v>351.41415660000001</v>
      </c>
      <c r="Y641" s="66">
        <v>0</v>
      </c>
      <c r="Z641" s="67">
        <f t="shared" si="288"/>
        <v>0</v>
      </c>
      <c r="AA641" s="68" t="str">
        <f t="shared" si="296"/>
        <v>A+INCORP J=</v>
      </c>
      <c r="AB641" s="11">
        <f t="shared" si="297"/>
        <v>43306</v>
      </c>
      <c r="AC641" s="227">
        <f t="shared" si="313"/>
        <v>3113.21</v>
      </c>
      <c r="AD641" s="227">
        <f t="shared" si="315"/>
        <v>62.264200000000002</v>
      </c>
      <c r="AE641" s="227">
        <f t="shared" si="327"/>
        <v>118.30198</v>
      </c>
      <c r="AF641" s="228">
        <f t="shared" si="316"/>
        <v>1.0169058728180431</v>
      </c>
      <c r="AG641" s="230">
        <f t="shared" si="317"/>
        <v>79</v>
      </c>
      <c r="AH641" s="231">
        <f t="shared" si="328"/>
        <v>1.0184346989999999</v>
      </c>
      <c r="AI641" s="227">
        <f t="shared" si="329"/>
        <v>3224.2028680399999</v>
      </c>
      <c r="AJ641" s="227">
        <f t="shared" si="314"/>
        <v>3404.7690480399997</v>
      </c>
      <c r="AK641" s="227">
        <f t="shared" si="344"/>
        <v>3113.21</v>
      </c>
      <c r="AL641" s="227">
        <f t="shared" si="348"/>
        <v>62.264200000000002</v>
      </c>
      <c r="AM641" s="227">
        <f t="shared" si="330"/>
        <v>87.169879999999992</v>
      </c>
      <c r="AN641" s="228">
        <f t="shared" si="345"/>
        <v>1.0159918635552221</v>
      </c>
      <c r="AO641" s="230">
        <f t="shared" si="346"/>
        <v>58</v>
      </c>
      <c r="AP641" s="231">
        <f t="shared" si="331"/>
        <v>1.01350143</v>
      </c>
      <c r="AQ641" s="227">
        <f t="shared" si="332"/>
        <v>3205.7009990199999</v>
      </c>
      <c r="AR641" s="227">
        <f t="shared" si="347"/>
        <v>3355.1350790199999</v>
      </c>
      <c r="AS641" s="227">
        <f t="shared" si="304"/>
        <v>3113.21</v>
      </c>
      <c r="AT641" s="227">
        <f t="shared" si="310"/>
        <v>62.264200000000002</v>
      </c>
      <c r="AU641" s="227">
        <f t="shared" si="305"/>
        <v>56.037780000000005</v>
      </c>
      <c r="AV641" s="228">
        <f t="shared" si="306"/>
        <v>1.0137620260086959</v>
      </c>
      <c r="AW641" s="230">
        <f t="shared" si="307"/>
        <v>37</v>
      </c>
      <c r="AX641" s="231">
        <f t="shared" si="333"/>
        <v>1.008592057</v>
      </c>
      <c r="AY641" s="227">
        <f t="shared" si="334"/>
        <v>3183.17107351</v>
      </c>
      <c r="AZ641" s="227">
        <f t="shared" si="308"/>
        <v>3301.4730535100002</v>
      </c>
      <c r="BA641" s="227">
        <f t="shared" si="336"/>
        <v>3113.21</v>
      </c>
      <c r="BB641" s="227">
        <f t="shared" si="337"/>
        <v>62.264200000000002</v>
      </c>
      <c r="BC641" s="227">
        <f t="shared" si="338"/>
        <v>23.867943333333336</v>
      </c>
      <c r="BD641" s="228">
        <f t="shared" si="339"/>
        <v>1.0097225936730536</v>
      </c>
      <c r="BE641" s="230">
        <f t="shared" si="340"/>
        <v>17</v>
      </c>
      <c r="BF641" s="231">
        <f t="shared" si="341"/>
        <v>1.0039385750000001</v>
      </c>
      <c r="BG641" s="227">
        <f t="shared" si="342"/>
        <v>3155.8593015800002</v>
      </c>
      <c r="BH641" s="227">
        <f t="shared" si="343"/>
        <v>3241.9914449133335</v>
      </c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5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5"/>
      <c r="HA641" s="5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40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7"/>
      <c r="JP641" s="1"/>
      <c r="JQ641" s="1"/>
      <c r="JR641" s="1"/>
      <c r="JS641" s="1"/>
      <c r="JT641" s="1"/>
      <c r="JU641" s="1"/>
      <c r="JV641" s="1"/>
      <c r="JW641" s="1"/>
      <c r="JX641" s="1"/>
      <c r="JY641" s="3"/>
      <c r="JZ641" s="1"/>
      <c r="KA641" s="1"/>
      <c r="KB641" s="1"/>
      <c r="KC641" s="1"/>
      <c r="KD641" s="1"/>
      <c r="KE641" s="1"/>
    </row>
    <row r="642" spans="1:291" x14ac:dyDescent="0.2">
      <c r="A642" s="196">
        <f t="shared" si="289"/>
        <v>43300</v>
      </c>
      <c r="B642" s="236">
        <f t="shared" si="335"/>
        <v>102964.56082656998</v>
      </c>
      <c r="C642" s="66">
        <f t="shared" si="325"/>
        <v>88364.547145089993</v>
      </c>
      <c r="D642" s="77">
        <f t="shared" si="290"/>
        <v>4981.6899999999996</v>
      </c>
      <c r="E642" s="67">
        <f>VLOOKUP(A641,[1]Plan1!$DQ$117:$DS$314,3)</f>
        <v>5044.46</v>
      </c>
      <c r="F642" s="11">
        <f t="shared" si="291"/>
        <v>43277</v>
      </c>
      <c r="G642" s="73">
        <f t="shared" si="281"/>
        <v>1.2600141718974944E-2</v>
      </c>
      <c r="H642" s="11">
        <f t="shared" si="292"/>
        <v>43306</v>
      </c>
      <c r="I642" s="11">
        <f t="shared" si="282"/>
        <v>43306</v>
      </c>
      <c r="J642" s="1">
        <f t="shared" si="293"/>
        <v>22</v>
      </c>
      <c r="K642" s="1">
        <f t="shared" si="294"/>
        <v>18</v>
      </c>
      <c r="L642" s="66">
        <f t="shared" si="283"/>
        <v>1.0102974499999999</v>
      </c>
      <c r="M642" s="70">
        <f t="shared" si="326"/>
        <v>1.0040005299999999</v>
      </c>
      <c r="N642" s="70">
        <f t="shared" si="318"/>
        <v>1.0508718520137235</v>
      </c>
      <c r="O642" s="66">
        <f t="shared" si="320"/>
        <v>1.06169315</v>
      </c>
      <c r="P642" s="66">
        <f t="shared" si="284"/>
        <v>89274.476651079996</v>
      </c>
      <c r="Q642" s="74">
        <f t="shared" si="285"/>
        <v>0</v>
      </c>
      <c r="R642" s="75">
        <f t="shared" si="321"/>
        <v>0</v>
      </c>
      <c r="S642" s="66">
        <f t="shared" si="322"/>
        <v>0</v>
      </c>
      <c r="T642" s="10">
        <f t="shared" si="295"/>
        <v>0.06</v>
      </c>
      <c r="U642" s="74">
        <f t="shared" si="319"/>
        <v>18</v>
      </c>
      <c r="V642" s="74">
        <v>252</v>
      </c>
      <c r="W642" s="70">
        <f t="shared" si="286"/>
        <v>1.004170738</v>
      </c>
      <c r="X642" s="66">
        <f t="shared" si="287"/>
        <v>372.34045219000001</v>
      </c>
      <c r="Y642" s="66">
        <v>0</v>
      </c>
      <c r="Z642" s="67">
        <f t="shared" si="288"/>
        <v>0</v>
      </c>
      <c r="AA642" s="68" t="str">
        <f t="shared" si="296"/>
        <v>A+INCORP J=</v>
      </c>
      <c r="AB642" s="11">
        <f t="shared" si="297"/>
        <v>43306</v>
      </c>
      <c r="AC642" s="227">
        <f t="shared" si="313"/>
        <v>3113.21</v>
      </c>
      <c r="AD642" s="227">
        <f t="shared" si="315"/>
        <v>62.264200000000002</v>
      </c>
      <c r="AE642" s="227">
        <f t="shared" si="327"/>
        <v>119.33971666666667</v>
      </c>
      <c r="AF642" s="228">
        <f t="shared" si="316"/>
        <v>1.0174848184190455</v>
      </c>
      <c r="AG642" s="230">
        <f t="shared" si="317"/>
        <v>80</v>
      </c>
      <c r="AH642" s="231">
        <f t="shared" si="328"/>
        <v>1.018670215</v>
      </c>
      <c r="AI642" s="227">
        <f t="shared" si="329"/>
        <v>3226.7845044199998</v>
      </c>
      <c r="AJ642" s="227">
        <f t="shared" si="314"/>
        <v>3408.3884210866663</v>
      </c>
      <c r="AK642" s="227">
        <f t="shared" si="344"/>
        <v>3113.21</v>
      </c>
      <c r="AL642" s="227">
        <f t="shared" si="348"/>
        <v>62.264200000000002</v>
      </c>
      <c r="AM642" s="227">
        <f t="shared" si="330"/>
        <v>88.207616666666681</v>
      </c>
      <c r="AN642" s="228">
        <f t="shared" si="345"/>
        <v>1.0165702887917973</v>
      </c>
      <c r="AO642" s="230">
        <f t="shared" si="346"/>
        <v>59</v>
      </c>
      <c r="AP642" s="231">
        <f t="shared" si="331"/>
        <v>1.013735805</v>
      </c>
      <c r="AQ642" s="227">
        <f t="shared" si="332"/>
        <v>3208.2678203199998</v>
      </c>
      <c r="AR642" s="227">
        <f t="shared" si="347"/>
        <v>3358.7396369866665</v>
      </c>
      <c r="AS642" s="227">
        <f t="shared" si="304"/>
        <v>3113.21</v>
      </c>
      <c r="AT642" s="227">
        <f t="shared" si="310"/>
        <v>62.264200000000002</v>
      </c>
      <c r="AU642" s="227">
        <f t="shared" si="305"/>
        <v>57.075516666666665</v>
      </c>
      <c r="AV642" s="228">
        <f t="shared" si="306"/>
        <v>1.0143391817525156</v>
      </c>
      <c r="AW642" s="230">
        <f t="shared" si="307"/>
        <v>38</v>
      </c>
      <c r="AX642" s="231">
        <f t="shared" si="333"/>
        <v>1.008825297</v>
      </c>
      <c r="AY642" s="227">
        <f t="shared" si="334"/>
        <v>3185.7198559499998</v>
      </c>
      <c r="AZ642" s="227">
        <f t="shared" si="308"/>
        <v>3305.0595726166666</v>
      </c>
      <c r="BA642" s="227">
        <f t="shared" si="336"/>
        <v>3113.21</v>
      </c>
      <c r="BB642" s="227">
        <f t="shared" si="337"/>
        <v>62.264200000000002</v>
      </c>
      <c r="BC642" s="227">
        <f t="shared" si="338"/>
        <v>24.90568</v>
      </c>
      <c r="BD642" s="228">
        <f t="shared" si="339"/>
        <v>1.0102974496842787</v>
      </c>
      <c r="BE642" s="230">
        <f t="shared" si="340"/>
        <v>18</v>
      </c>
      <c r="BF642" s="231">
        <f t="shared" si="341"/>
        <v>1.004170738</v>
      </c>
      <c r="BG642" s="227">
        <f t="shared" si="342"/>
        <v>3158.3862126099998</v>
      </c>
      <c r="BH642" s="227">
        <f t="shared" si="343"/>
        <v>3245.5560926099997</v>
      </c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5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5"/>
      <c r="HA642" s="5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40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7"/>
      <c r="JP642" s="1"/>
      <c r="JQ642" s="1"/>
      <c r="JR642" s="1"/>
      <c r="JS642" s="1"/>
      <c r="JT642" s="1"/>
      <c r="JU642" s="1"/>
      <c r="JV642" s="1"/>
      <c r="JW642" s="1"/>
      <c r="JX642" s="1"/>
      <c r="JY642" s="3"/>
      <c r="JZ642" s="1"/>
      <c r="KA642" s="1"/>
      <c r="KB642" s="1"/>
      <c r="KC642" s="1"/>
      <c r="KD642" s="1"/>
      <c r="KE642" s="1"/>
    </row>
    <row r="643" spans="1:291" ht="13.5" thickBot="1" x14ac:dyDescent="0.25">
      <c r="A643" s="196">
        <f t="shared" si="289"/>
        <v>43301</v>
      </c>
      <c r="B643" s="236">
        <f t="shared" si="335"/>
        <v>103050.72441341667</v>
      </c>
      <c r="C643" s="66">
        <f t="shared" si="325"/>
        <v>88364.547145089993</v>
      </c>
      <c r="D643" s="77">
        <f t="shared" si="290"/>
        <v>4981.6899999999996</v>
      </c>
      <c r="E643" s="67">
        <f>VLOOKUP(A642,[1]Plan1!$DQ$117:$DS$314,3)</f>
        <v>5044.46</v>
      </c>
      <c r="F643" s="11">
        <f t="shared" si="291"/>
        <v>43277</v>
      </c>
      <c r="G643" s="73">
        <f t="shared" si="281"/>
        <v>1.2600141718974944E-2</v>
      </c>
      <c r="H643" s="11">
        <f t="shared" si="292"/>
        <v>43306</v>
      </c>
      <c r="I643" s="11">
        <f t="shared" si="282"/>
        <v>43306</v>
      </c>
      <c r="J643" s="1">
        <f t="shared" si="293"/>
        <v>22</v>
      </c>
      <c r="K643" s="1">
        <f t="shared" si="294"/>
        <v>19</v>
      </c>
      <c r="L643" s="66">
        <f t="shared" si="283"/>
        <v>1.0108726299999999</v>
      </c>
      <c r="M643" s="70">
        <f t="shared" si="326"/>
        <v>1.0040005299999999</v>
      </c>
      <c r="N643" s="70">
        <f t="shared" si="318"/>
        <v>1.0508718520137235</v>
      </c>
      <c r="O643" s="66">
        <f t="shared" si="320"/>
        <v>1.06229759</v>
      </c>
      <c r="P643" s="66">
        <f t="shared" si="284"/>
        <v>89325.302171310002</v>
      </c>
      <c r="Q643" s="74">
        <f t="shared" si="285"/>
        <v>0</v>
      </c>
      <c r="R643" s="75">
        <f t="shared" si="321"/>
        <v>0</v>
      </c>
      <c r="S643" s="66">
        <f t="shared" si="322"/>
        <v>0</v>
      </c>
      <c r="T643" s="10">
        <f t="shared" si="295"/>
        <v>0.06</v>
      </c>
      <c r="U643" s="74">
        <f t="shared" si="319"/>
        <v>19</v>
      </c>
      <c r="V643" s="74">
        <v>252</v>
      </c>
      <c r="W643" s="70">
        <f t="shared" si="286"/>
        <v>1.004402955</v>
      </c>
      <c r="X643" s="66">
        <f t="shared" si="287"/>
        <v>393.29528582</v>
      </c>
      <c r="Y643" s="66">
        <v>0</v>
      </c>
      <c r="Z643" s="67">
        <f t="shared" si="288"/>
        <v>0</v>
      </c>
      <c r="AA643" s="68" t="str">
        <f t="shared" si="296"/>
        <v>A+INCORP J=</v>
      </c>
      <c r="AB643" s="11">
        <f t="shared" si="297"/>
        <v>43306</v>
      </c>
      <c r="AC643" s="227">
        <f t="shared" si="313"/>
        <v>3113.21</v>
      </c>
      <c r="AD643" s="227">
        <f t="shared" si="315"/>
        <v>62.264200000000002</v>
      </c>
      <c r="AE643" s="227">
        <f t="shared" si="327"/>
        <v>120.37745333333334</v>
      </c>
      <c r="AF643" s="228">
        <f t="shared" si="316"/>
        <v>1.018064089862631</v>
      </c>
      <c r="AG643" s="230">
        <f t="shared" si="317"/>
        <v>81</v>
      </c>
      <c r="AH643" s="231">
        <f t="shared" si="328"/>
        <v>1.0189057850000001</v>
      </c>
      <c r="AI643" s="227">
        <f t="shared" si="329"/>
        <v>3229.3681945200001</v>
      </c>
      <c r="AJ643" s="227">
        <f t="shared" si="314"/>
        <v>3412.0098478533337</v>
      </c>
      <c r="AK643" s="227">
        <f t="shared" si="344"/>
        <v>3113.21</v>
      </c>
      <c r="AL643" s="227">
        <f t="shared" si="348"/>
        <v>62.264200000000002</v>
      </c>
      <c r="AM643" s="227">
        <f t="shared" si="330"/>
        <v>89.245353333333341</v>
      </c>
      <c r="AN643" s="228">
        <f t="shared" si="345"/>
        <v>1.0171490395780838</v>
      </c>
      <c r="AO643" s="230">
        <f t="shared" si="346"/>
        <v>60</v>
      </c>
      <c r="AP643" s="231">
        <f t="shared" si="331"/>
        <v>1.0139702340000001</v>
      </c>
      <c r="AQ643" s="227">
        <f t="shared" si="332"/>
        <v>3210.8366843899998</v>
      </c>
      <c r="AR643" s="227">
        <f t="shared" si="347"/>
        <v>3362.3462377233332</v>
      </c>
      <c r="AS643" s="227">
        <f t="shared" si="304"/>
        <v>3113.21</v>
      </c>
      <c r="AT643" s="227">
        <f t="shared" si="310"/>
        <v>62.264200000000002</v>
      </c>
      <c r="AU643" s="227">
        <f t="shared" si="305"/>
        <v>58.11325333333334</v>
      </c>
      <c r="AV643" s="228">
        <f t="shared" si="306"/>
        <v>1.0149166623315498</v>
      </c>
      <c r="AW643" s="230">
        <f t="shared" si="307"/>
        <v>39</v>
      </c>
      <c r="AX643" s="231">
        <f t="shared" si="333"/>
        <v>1.00905859</v>
      </c>
      <c r="AY643" s="227">
        <f t="shared" si="334"/>
        <v>3188.2706644700002</v>
      </c>
      <c r="AZ643" s="227">
        <f t="shared" si="308"/>
        <v>3308.6481178033337</v>
      </c>
      <c r="BA643" s="227">
        <f t="shared" si="336"/>
        <v>3113.21</v>
      </c>
      <c r="BB643" s="227">
        <f t="shared" si="337"/>
        <v>62.264200000000002</v>
      </c>
      <c r="BC643" s="227">
        <f t="shared" si="338"/>
        <v>25.943416666666668</v>
      </c>
      <c r="BD643" s="228">
        <f t="shared" si="339"/>
        <v>1.0108726292363812</v>
      </c>
      <c r="BE643" s="230">
        <f t="shared" si="340"/>
        <v>19</v>
      </c>
      <c r="BF643" s="231">
        <f t="shared" si="341"/>
        <v>1.004402955</v>
      </c>
      <c r="BG643" s="227">
        <f t="shared" si="342"/>
        <v>3160.9151362399998</v>
      </c>
      <c r="BH643" s="227">
        <f t="shared" si="343"/>
        <v>3249.1227529066664</v>
      </c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5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5"/>
      <c r="HA643" s="5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40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7"/>
      <c r="JP643" s="1"/>
      <c r="JQ643" s="1"/>
      <c r="JR643" s="1"/>
      <c r="JS643" s="1"/>
      <c r="JT643" s="1"/>
      <c r="JU643" s="1"/>
      <c r="JV643" s="1"/>
      <c r="JW643" s="1"/>
      <c r="JX643" s="1"/>
      <c r="JY643" s="3"/>
      <c r="JZ643" s="1"/>
      <c r="KA643" s="1"/>
      <c r="KB643" s="1"/>
      <c r="KC643" s="1"/>
      <c r="KD643" s="1"/>
      <c r="KE643" s="1"/>
    </row>
    <row r="644" spans="1:291" x14ac:dyDescent="0.2">
      <c r="A644" s="196">
        <f t="shared" si="289"/>
        <v>43302</v>
      </c>
      <c r="B644" s="236">
        <f t="shared" si="335"/>
        <v>103133.99472965332</v>
      </c>
      <c r="C644" s="66">
        <f t="shared" si="325"/>
        <v>88364.547145089993</v>
      </c>
      <c r="D644" s="77">
        <f t="shared" si="290"/>
        <v>4981.6899999999996</v>
      </c>
      <c r="E644" s="67">
        <f>VLOOKUP(A643,[1]Plan1!$DQ$117:$DS$314,3)</f>
        <v>5044.46</v>
      </c>
      <c r="F644" s="11">
        <f t="shared" si="291"/>
        <v>43277</v>
      </c>
      <c r="G644" s="73">
        <f t="shared" si="281"/>
        <v>1.2600141718974944E-2</v>
      </c>
      <c r="H644" s="11">
        <f t="shared" si="292"/>
        <v>43306</v>
      </c>
      <c r="I644" s="11">
        <f t="shared" si="282"/>
        <v>43306</v>
      </c>
      <c r="J644" s="1">
        <f t="shared" si="293"/>
        <v>22</v>
      </c>
      <c r="K644" s="1">
        <f t="shared" si="294"/>
        <v>20</v>
      </c>
      <c r="L644" s="66">
        <f t="shared" si="283"/>
        <v>1.0114481399999999</v>
      </c>
      <c r="M644" s="70">
        <f t="shared" si="326"/>
        <v>1.0040005299999999</v>
      </c>
      <c r="N644" s="70">
        <f t="shared" si="318"/>
        <v>1.0508718520137235</v>
      </c>
      <c r="O644" s="66">
        <f t="shared" si="320"/>
        <v>1.0629023799999999</v>
      </c>
      <c r="P644" s="66">
        <f t="shared" si="284"/>
        <v>89376.156851840002</v>
      </c>
      <c r="Q644" s="74">
        <f t="shared" si="285"/>
        <v>0</v>
      </c>
      <c r="R644" s="75">
        <f t="shared" si="321"/>
        <v>0</v>
      </c>
      <c r="S644" s="66">
        <f t="shared" si="322"/>
        <v>0</v>
      </c>
      <c r="T644" s="10">
        <f t="shared" si="295"/>
        <v>0.06</v>
      </c>
      <c r="U644" s="74">
        <f t="shared" si="319"/>
        <v>20</v>
      </c>
      <c r="V644" s="74">
        <v>252</v>
      </c>
      <c r="W644" s="70">
        <f t="shared" si="286"/>
        <v>1.004635226</v>
      </c>
      <c r="X644" s="66">
        <f t="shared" si="287"/>
        <v>414.27868601</v>
      </c>
      <c r="Y644" s="66">
        <v>0</v>
      </c>
      <c r="Z644" s="67">
        <f t="shared" si="288"/>
        <v>0</v>
      </c>
      <c r="AA644" s="68" t="str">
        <f t="shared" si="296"/>
        <v>A+INCORP J=</v>
      </c>
      <c r="AB644" s="11">
        <f t="shared" si="297"/>
        <v>43306</v>
      </c>
      <c r="AC644" s="227">
        <f t="shared" si="313"/>
        <v>3113.21</v>
      </c>
      <c r="AD644" s="227">
        <f t="shared" si="315"/>
        <v>62.264200000000002</v>
      </c>
      <c r="AE644" s="227">
        <f t="shared" si="327"/>
        <v>121.41519</v>
      </c>
      <c r="AF644" s="228">
        <f t="shared" si="316"/>
        <v>1.0186436967324044</v>
      </c>
      <c r="AG644" s="230">
        <f t="shared" si="317"/>
        <v>81</v>
      </c>
      <c r="AH644" s="231">
        <f t="shared" si="328"/>
        <v>1.0189057850000001</v>
      </c>
      <c r="AI644" s="227">
        <f t="shared" si="329"/>
        <v>3231.2067467400002</v>
      </c>
      <c r="AJ644" s="227">
        <f t="shared" si="314"/>
        <v>3414.8861367400004</v>
      </c>
      <c r="AK644" s="227">
        <f t="shared" si="344"/>
        <v>3113.21</v>
      </c>
      <c r="AL644" s="227">
        <f t="shared" si="348"/>
        <v>62.264200000000002</v>
      </c>
      <c r="AM644" s="227">
        <f t="shared" si="330"/>
        <v>90.283090000000001</v>
      </c>
      <c r="AN644" s="228">
        <f t="shared" si="345"/>
        <v>1.0177281254890724</v>
      </c>
      <c r="AO644" s="230">
        <f t="shared" si="346"/>
        <v>60</v>
      </c>
      <c r="AP644" s="231">
        <f t="shared" si="331"/>
        <v>1.0139702340000001</v>
      </c>
      <c r="AQ644" s="227">
        <f t="shared" si="332"/>
        <v>3212.6646861999998</v>
      </c>
      <c r="AR644" s="227">
        <f t="shared" si="347"/>
        <v>3365.2119761999998</v>
      </c>
      <c r="AS644" s="227">
        <f t="shared" si="304"/>
        <v>3113.21</v>
      </c>
      <c r="AT644" s="227">
        <f t="shared" si="310"/>
        <v>62.264200000000002</v>
      </c>
      <c r="AU644" s="227">
        <f t="shared" si="305"/>
        <v>59.15099</v>
      </c>
      <c r="AV644" s="228">
        <f t="shared" si="306"/>
        <v>1.0154944772997747</v>
      </c>
      <c r="AW644" s="230">
        <f t="shared" si="307"/>
        <v>39</v>
      </c>
      <c r="AX644" s="231">
        <f t="shared" si="333"/>
        <v>1.00905859</v>
      </c>
      <c r="AY644" s="227">
        <f t="shared" si="334"/>
        <v>3190.0858189400001</v>
      </c>
      <c r="AZ644" s="227">
        <f t="shared" si="308"/>
        <v>3311.5010089400002</v>
      </c>
      <c r="BA644" s="227">
        <f t="shared" si="336"/>
        <v>3113.21</v>
      </c>
      <c r="BB644" s="227">
        <f t="shared" si="337"/>
        <v>62.264200000000002</v>
      </c>
      <c r="BC644" s="227">
        <f t="shared" si="338"/>
        <v>26.981153333333339</v>
      </c>
      <c r="BD644" s="228">
        <f t="shared" si="339"/>
        <v>1.0114481418452685</v>
      </c>
      <c r="BE644" s="230">
        <f t="shared" si="340"/>
        <v>19</v>
      </c>
      <c r="BF644" s="231">
        <f t="shared" si="341"/>
        <v>1.004402955</v>
      </c>
      <c r="BG644" s="227">
        <f t="shared" si="342"/>
        <v>3162.7147165900001</v>
      </c>
      <c r="BH644" s="227">
        <f t="shared" si="343"/>
        <v>3251.9600699233333</v>
      </c>
      <c r="BI644" s="3"/>
      <c r="BJ644" s="232" t="s">
        <v>154</v>
      </c>
      <c r="BK644" s="232" t="s">
        <v>154</v>
      </c>
      <c r="BN644" s="233"/>
      <c r="BP644" s="238" t="s">
        <v>155</v>
      </c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5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5"/>
      <c r="HA644" s="5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40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7"/>
      <c r="JP644" s="1"/>
      <c r="JQ644" s="1"/>
      <c r="JR644" s="1"/>
      <c r="JS644" s="1"/>
      <c r="JT644" s="1"/>
      <c r="JU644" s="1"/>
      <c r="JV644" s="1"/>
      <c r="JW644" s="1"/>
      <c r="JX644" s="1"/>
      <c r="JY644" s="3"/>
      <c r="JZ644" s="1"/>
      <c r="KA644" s="1"/>
      <c r="KB644" s="1"/>
      <c r="KC644" s="1"/>
      <c r="KD644" s="1"/>
      <c r="KE644" s="1"/>
    </row>
    <row r="645" spans="1:291" ht="13.5" thickBot="1" x14ac:dyDescent="0.25">
      <c r="A645" s="196">
        <f t="shared" si="289"/>
        <v>43303</v>
      </c>
      <c r="B645" s="236">
        <f t="shared" si="335"/>
        <v>103138.14567632001</v>
      </c>
      <c r="C645" s="66">
        <f t="shared" si="325"/>
        <v>88364.547145089993</v>
      </c>
      <c r="D645" s="77">
        <f t="shared" si="290"/>
        <v>4981.6899999999996</v>
      </c>
      <c r="E645" s="67">
        <f>VLOOKUP(A644,[1]Plan1!$DQ$117:$DS$314,3)</f>
        <v>5044.46</v>
      </c>
      <c r="F645" s="11">
        <f t="shared" si="291"/>
        <v>43277</v>
      </c>
      <c r="G645" s="73">
        <f t="shared" si="281"/>
        <v>1.2600141718974944E-2</v>
      </c>
      <c r="H645" s="11">
        <f t="shared" si="292"/>
        <v>43306</v>
      </c>
      <c r="I645" s="11">
        <f t="shared" si="282"/>
        <v>43306</v>
      </c>
      <c r="J645" s="1">
        <f t="shared" si="293"/>
        <v>22</v>
      </c>
      <c r="K645" s="1">
        <f t="shared" si="294"/>
        <v>20</v>
      </c>
      <c r="L645" s="66">
        <f t="shared" si="283"/>
        <v>1.0114481399999999</v>
      </c>
      <c r="M645" s="70">
        <f t="shared" si="326"/>
        <v>1.0040005299999999</v>
      </c>
      <c r="N645" s="70">
        <f t="shared" si="318"/>
        <v>1.0508718520137235</v>
      </c>
      <c r="O645" s="66">
        <f t="shared" si="320"/>
        <v>1.0629023799999999</v>
      </c>
      <c r="P645" s="66">
        <f t="shared" si="284"/>
        <v>89376.156851840002</v>
      </c>
      <c r="Q645" s="74">
        <f t="shared" si="285"/>
        <v>0</v>
      </c>
      <c r="R645" s="75">
        <f t="shared" si="321"/>
        <v>0</v>
      </c>
      <c r="S645" s="66">
        <f t="shared" si="322"/>
        <v>0</v>
      </c>
      <c r="T645" s="10">
        <f t="shared" si="295"/>
        <v>0.06</v>
      </c>
      <c r="U645" s="74">
        <f t="shared" si="319"/>
        <v>20</v>
      </c>
      <c r="V645" s="74">
        <v>252</v>
      </c>
      <c r="W645" s="70">
        <f t="shared" si="286"/>
        <v>1.004635226</v>
      </c>
      <c r="X645" s="66">
        <f t="shared" si="287"/>
        <v>414.27868601</v>
      </c>
      <c r="Y645" s="66">
        <v>0</v>
      </c>
      <c r="Z645" s="67">
        <f t="shared" si="288"/>
        <v>0</v>
      </c>
      <c r="AA645" s="68" t="str">
        <f t="shared" si="296"/>
        <v>A+INCORP J=</v>
      </c>
      <c r="AB645" s="11">
        <f t="shared" si="297"/>
        <v>43306</v>
      </c>
      <c r="AC645" s="227">
        <f t="shared" si="313"/>
        <v>3113.21</v>
      </c>
      <c r="AD645" s="227">
        <f t="shared" si="315"/>
        <v>62.264200000000002</v>
      </c>
      <c r="AE645" s="227">
        <f t="shared" si="327"/>
        <v>122.45292666666666</v>
      </c>
      <c r="AF645" s="228">
        <f t="shared" si="316"/>
        <v>1.0186436967324044</v>
      </c>
      <c r="AG645" s="230">
        <f t="shared" si="317"/>
        <v>81</v>
      </c>
      <c r="AH645" s="231">
        <f t="shared" si="328"/>
        <v>1.0189057850000001</v>
      </c>
      <c r="AI645" s="227">
        <f t="shared" si="329"/>
        <v>3231.2067467400002</v>
      </c>
      <c r="AJ645" s="227">
        <f t="shared" si="314"/>
        <v>3415.9238734066666</v>
      </c>
      <c r="AK645" s="227">
        <f t="shared" si="344"/>
        <v>3113.21</v>
      </c>
      <c r="AL645" s="227">
        <f t="shared" si="348"/>
        <v>62.264200000000002</v>
      </c>
      <c r="AM645" s="227">
        <f t="shared" si="330"/>
        <v>91.320826666666662</v>
      </c>
      <c r="AN645" s="228">
        <f t="shared" si="345"/>
        <v>1.0177281254890724</v>
      </c>
      <c r="AO645" s="230">
        <f t="shared" si="346"/>
        <v>60</v>
      </c>
      <c r="AP645" s="231">
        <f t="shared" si="331"/>
        <v>1.0139702340000001</v>
      </c>
      <c r="AQ645" s="227">
        <f t="shared" si="332"/>
        <v>3212.6646861999998</v>
      </c>
      <c r="AR645" s="227">
        <f t="shared" si="347"/>
        <v>3366.2497128666664</v>
      </c>
      <c r="AS645" s="227">
        <f t="shared" si="304"/>
        <v>3113.21</v>
      </c>
      <c r="AT645" s="227">
        <f t="shared" si="310"/>
        <v>62.264200000000002</v>
      </c>
      <c r="AU645" s="227">
        <f t="shared" si="305"/>
        <v>60.188726666666668</v>
      </c>
      <c r="AV645" s="228">
        <f t="shared" si="306"/>
        <v>1.0154944772997747</v>
      </c>
      <c r="AW645" s="230">
        <f t="shared" si="307"/>
        <v>39</v>
      </c>
      <c r="AX645" s="231">
        <f t="shared" si="333"/>
        <v>1.00905859</v>
      </c>
      <c r="AY645" s="227">
        <f t="shared" si="334"/>
        <v>3190.0858189400001</v>
      </c>
      <c r="AZ645" s="227">
        <f t="shared" si="308"/>
        <v>3312.5387456066669</v>
      </c>
      <c r="BA645" s="227">
        <f t="shared" si="336"/>
        <v>3113.21</v>
      </c>
      <c r="BB645" s="227">
        <f t="shared" si="337"/>
        <v>62.264200000000002</v>
      </c>
      <c r="BC645" s="227">
        <f t="shared" si="338"/>
        <v>28.018890000000003</v>
      </c>
      <c r="BD645" s="228">
        <f t="shared" si="339"/>
        <v>1.0114481418452685</v>
      </c>
      <c r="BE645" s="230">
        <f t="shared" si="340"/>
        <v>19</v>
      </c>
      <c r="BF645" s="231">
        <f t="shared" si="341"/>
        <v>1.004402955</v>
      </c>
      <c r="BG645" s="227">
        <f t="shared" si="342"/>
        <v>3162.7147165900001</v>
      </c>
      <c r="BH645" s="227">
        <f t="shared" si="343"/>
        <v>3252.99780659</v>
      </c>
      <c r="BI645" s="3"/>
      <c r="BJ645" s="235">
        <v>0.02</v>
      </c>
      <c r="BK645" s="235">
        <v>0.01</v>
      </c>
      <c r="BN645" s="232" t="s">
        <v>153</v>
      </c>
      <c r="BP645" s="237" t="s">
        <v>156</v>
      </c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5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5"/>
      <c r="HA645" s="5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40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7"/>
      <c r="JP645" s="1"/>
      <c r="JQ645" s="1"/>
      <c r="JR645" s="1"/>
      <c r="JS645" s="1"/>
      <c r="JT645" s="1"/>
      <c r="JU645" s="1"/>
      <c r="JV645" s="1"/>
      <c r="JW645" s="1"/>
      <c r="JX645" s="1"/>
      <c r="JY645" s="3"/>
      <c r="JZ645" s="1"/>
      <c r="KA645" s="1"/>
      <c r="KB645" s="1"/>
      <c r="KC645" s="1"/>
      <c r="KD645" s="1"/>
      <c r="KE645" s="1"/>
    </row>
    <row r="646" spans="1:291" x14ac:dyDescent="0.2">
      <c r="A646" s="196">
        <f t="shared" si="289"/>
        <v>43304</v>
      </c>
      <c r="B646" s="236">
        <f t="shared" si="335"/>
        <v>103145.25588638667</v>
      </c>
      <c r="C646" s="66">
        <f t="shared" si="325"/>
        <v>88364.547145089993</v>
      </c>
      <c r="D646" s="77">
        <f t="shared" si="290"/>
        <v>4981.6899999999996</v>
      </c>
      <c r="E646" s="67">
        <f>VLOOKUP(A645,[1]Plan1!$DQ$117:$DS$314,3)</f>
        <v>5044.46</v>
      </c>
      <c r="F646" s="11">
        <f t="shared" si="291"/>
        <v>43277</v>
      </c>
      <c r="G646" s="73">
        <f t="shared" si="281"/>
        <v>1.2600141718974944E-2</v>
      </c>
      <c r="H646" s="11">
        <f t="shared" si="292"/>
        <v>43306</v>
      </c>
      <c r="I646" s="11">
        <f t="shared" si="282"/>
        <v>43306</v>
      </c>
      <c r="J646" s="1">
        <f t="shared" si="293"/>
        <v>22</v>
      </c>
      <c r="K646" s="1">
        <f t="shared" si="294"/>
        <v>20</v>
      </c>
      <c r="L646" s="66">
        <f t="shared" si="283"/>
        <v>1.0114481399999999</v>
      </c>
      <c r="M646" s="70">
        <f t="shared" si="326"/>
        <v>1.0040005299999999</v>
      </c>
      <c r="N646" s="70">
        <f t="shared" si="318"/>
        <v>1.0508718520137235</v>
      </c>
      <c r="O646" s="66">
        <f t="shared" si="320"/>
        <v>1.0629023799999999</v>
      </c>
      <c r="P646" s="66">
        <f t="shared" si="284"/>
        <v>89376.156851840002</v>
      </c>
      <c r="Q646" s="74">
        <f t="shared" si="285"/>
        <v>0</v>
      </c>
      <c r="R646" s="75">
        <f t="shared" si="321"/>
        <v>0</v>
      </c>
      <c r="S646" s="66">
        <f t="shared" si="322"/>
        <v>0</v>
      </c>
      <c r="T646" s="10">
        <f t="shared" si="295"/>
        <v>0.06</v>
      </c>
      <c r="U646" s="74">
        <f t="shared" si="319"/>
        <v>20</v>
      </c>
      <c r="V646" s="74">
        <v>252</v>
      </c>
      <c r="W646" s="70">
        <f t="shared" si="286"/>
        <v>1.004635226</v>
      </c>
      <c r="X646" s="66">
        <f t="shared" si="287"/>
        <v>414.27868601</v>
      </c>
      <c r="Y646" s="66">
        <v>0</v>
      </c>
      <c r="Z646" s="67">
        <f t="shared" si="288"/>
        <v>0</v>
      </c>
      <c r="AA646" s="68" t="str">
        <f t="shared" si="296"/>
        <v>A+INCORP J=</v>
      </c>
      <c r="AB646" s="11">
        <f t="shared" si="297"/>
        <v>43306</v>
      </c>
      <c r="AC646" s="227">
        <f t="shared" si="313"/>
        <v>3113.21</v>
      </c>
      <c r="AD646" s="227">
        <f t="shared" si="315"/>
        <v>62.264200000000002</v>
      </c>
      <c r="AE646" s="227">
        <f t="shared" si="327"/>
        <v>123.49066333333334</v>
      </c>
      <c r="AF646" s="228">
        <f t="shared" si="316"/>
        <v>1.0186436967324044</v>
      </c>
      <c r="AG646" s="230">
        <f t="shared" si="317"/>
        <v>82</v>
      </c>
      <c r="AH646" s="231">
        <f t="shared" si="328"/>
        <v>1.01914141</v>
      </c>
      <c r="AI646" s="227">
        <f t="shared" si="329"/>
        <v>3231.95397293</v>
      </c>
      <c r="AJ646" s="227">
        <f t="shared" si="314"/>
        <v>3417.7088362633331</v>
      </c>
      <c r="AK646" s="227">
        <f t="shared" si="344"/>
        <v>3113.21</v>
      </c>
      <c r="AL646" s="227">
        <f t="shared" si="348"/>
        <v>62.264200000000002</v>
      </c>
      <c r="AM646" s="227">
        <f t="shared" si="330"/>
        <v>92.358563333333336</v>
      </c>
      <c r="AN646" s="228">
        <f t="shared" si="345"/>
        <v>1.0177281254890724</v>
      </c>
      <c r="AO646" s="230">
        <f t="shared" si="346"/>
        <v>61</v>
      </c>
      <c r="AP646" s="231">
        <f t="shared" si="331"/>
        <v>1.0142047169999999</v>
      </c>
      <c r="AQ646" s="227">
        <f t="shared" si="332"/>
        <v>3213.4076224599999</v>
      </c>
      <c r="AR646" s="227">
        <f t="shared" si="347"/>
        <v>3368.0303857933332</v>
      </c>
      <c r="AS646" s="227">
        <f t="shared" si="304"/>
        <v>3113.21</v>
      </c>
      <c r="AT646" s="227">
        <f t="shared" si="310"/>
        <v>62.264200000000002</v>
      </c>
      <c r="AU646" s="227">
        <f t="shared" si="305"/>
        <v>61.226463333333328</v>
      </c>
      <c r="AV646" s="228">
        <f t="shared" si="306"/>
        <v>1.0154944772997747</v>
      </c>
      <c r="AW646" s="230">
        <f t="shared" si="307"/>
        <v>40</v>
      </c>
      <c r="AX646" s="231">
        <f t="shared" si="333"/>
        <v>1.009291937</v>
      </c>
      <c r="AY646" s="227">
        <f t="shared" si="334"/>
        <v>3190.82353324</v>
      </c>
      <c r="AZ646" s="227">
        <f t="shared" si="308"/>
        <v>3314.3141965733334</v>
      </c>
      <c r="BA646" s="227">
        <f t="shared" si="336"/>
        <v>3113.21</v>
      </c>
      <c r="BB646" s="227">
        <f t="shared" si="337"/>
        <v>62.264200000000002</v>
      </c>
      <c r="BC646" s="227">
        <f t="shared" si="338"/>
        <v>29.05662666666667</v>
      </c>
      <c r="BD646" s="228">
        <f t="shared" si="339"/>
        <v>1.0114481418452685</v>
      </c>
      <c r="BE646" s="230">
        <f t="shared" si="340"/>
        <v>20</v>
      </c>
      <c r="BF646" s="231">
        <f t="shared" si="341"/>
        <v>1.004635226</v>
      </c>
      <c r="BG646" s="227">
        <f t="shared" si="342"/>
        <v>3163.44610324</v>
      </c>
      <c r="BH646" s="227">
        <f t="shared" si="343"/>
        <v>3254.7669299066665</v>
      </c>
      <c r="BI646" s="224">
        <v>43306</v>
      </c>
      <c r="BJ646" s="224">
        <v>43306</v>
      </c>
      <c r="BK646" s="224">
        <v>43306</v>
      </c>
      <c r="BL646" s="234">
        <f>$O648</f>
        <v>1.06411298</v>
      </c>
      <c r="BM646" s="224">
        <v>43306</v>
      </c>
      <c r="BN646" s="224">
        <v>43306</v>
      </c>
      <c r="BO646" s="224">
        <v>43306</v>
      </c>
      <c r="BP646" s="224">
        <v>43306</v>
      </c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5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5"/>
      <c r="HA646" s="5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40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7"/>
      <c r="JP646" s="1"/>
      <c r="JQ646" s="1"/>
      <c r="JR646" s="1"/>
      <c r="JS646" s="1"/>
      <c r="JT646" s="1"/>
      <c r="JU646" s="1"/>
      <c r="JV646" s="1"/>
      <c r="JW646" s="1"/>
      <c r="JX646" s="1"/>
      <c r="JY646" s="3"/>
      <c r="JZ646" s="1"/>
      <c r="KA646" s="1"/>
      <c r="KB646" s="1"/>
      <c r="KC646" s="1"/>
      <c r="KD646" s="1"/>
      <c r="KE646" s="1"/>
    </row>
    <row r="647" spans="1:291" x14ac:dyDescent="0.2">
      <c r="A647" s="196">
        <f t="shared" si="289"/>
        <v>43305</v>
      </c>
      <c r="B647" s="236">
        <f t="shared" si="335"/>
        <v>103231.55036261334</v>
      </c>
      <c r="C647" s="66">
        <f t="shared" si="325"/>
        <v>88364.547145089993</v>
      </c>
      <c r="D647" s="77">
        <f t="shared" si="290"/>
        <v>4981.6899999999996</v>
      </c>
      <c r="E647" s="67">
        <f>VLOOKUP(A646,[1]Plan1!$DQ$117:$DS$314,3)</f>
        <v>5044.46</v>
      </c>
      <c r="F647" s="11">
        <f t="shared" si="291"/>
        <v>43277</v>
      </c>
      <c r="G647" s="73">
        <f t="shared" si="281"/>
        <v>1.2600141718974944E-2</v>
      </c>
      <c r="H647" s="11">
        <f t="shared" si="292"/>
        <v>43306</v>
      </c>
      <c r="I647" s="11">
        <f t="shared" si="282"/>
        <v>43306</v>
      </c>
      <c r="J647" s="1">
        <f t="shared" si="293"/>
        <v>22</v>
      </c>
      <c r="K647" s="1">
        <f t="shared" si="294"/>
        <v>21</v>
      </c>
      <c r="L647" s="66">
        <f t="shared" si="283"/>
        <v>1.01202397</v>
      </c>
      <c r="M647" s="70">
        <f t="shared" si="326"/>
        <v>1.0040005299999999</v>
      </c>
      <c r="N647" s="70">
        <f t="shared" si="318"/>
        <v>1.0508718520137235</v>
      </c>
      <c r="O647" s="66">
        <f t="shared" si="320"/>
        <v>1.0635075000000001</v>
      </c>
      <c r="P647" s="66">
        <f t="shared" si="284"/>
        <v>89427.039809020003</v>
      </c>
      <c r="Q647" s="74">
        <f t="shared" si="285"/>
        <v>0</v>
      </c>
      <c r="R647" s="75">
        <f t="shared" si="321"/>
        <v>0</v>
      </c>
      <c r="S647" s="66">
        <f t="shared" si="322"/>
        <v>0</v>
      </c>
      <c r="T647" s="10">
        <f t="shared" si="295"/>
        <v>0.06</v>
      </c>
      <c r="U647" s="74">
        <f t="shared" si="319"/>
        <v>21</v>
      </c>
      <c r="V647" s="74">
        <v>252</v>
      </c>
      <c r="W647" s="70">
        <f t="shared" si="286"/>
        <v>1.004867551</v>
      </c>
      <c r="X647" s="66">
        <f t="shared" si="287"/>
        <v>435.29067703999999</v>
      </c>
      <c r="Y647" s="66">
        <v>0</v>
      </c>
      <c r="Z647" s="67">
        <f t="shared" si="288"/>
        <v>0</v>
      </c>
      <c r="AA647" s="68" t="str">
        <f t="shared" si="296"/>
        <v>A+INCORP J=</v>
      </c>
      <c r="AB647" s="11">
        <f t="shared" si="297"/>
        <v>43306</v>
      </c>
      <c r="AC647" s="227">
        <f t="shared" si="313"/>
        <v>3113.21</v>
      </c>
      <c r="AD647" s="227">
        <f t="shared" si="315"/>
        <v>62.264200000000002</v>
      </c>
      <c r="AE647" s="227">
        <f t="shared" si="327"/>
        <v>124.5284</v>
      </c>
      <c r="AF647" s="228">
        <f t="shared" si="316"/>
        <v>1.0192236198611557</v>
      </c>
      <c r="AG647" s="230">
        <f t="shared" si="317"/>
        <v>83</v>
      </c>
      <c r="AH647" s="231">
        <f t="shared" si="328"/>
        <v>1.019377089</v>
      </c>
      <c r="AI647" s="227">
        <f t="shared" si="329"/>
        <v>3234.5417766800001</v>
      </c>
      <c r="AJ647" s="227">
        <f t="shared" si="314"/>
        <v>3421.3343766799999</v>
      </c>
      <c r="AK647" s="227">
        <f t="shared" si="344"/>
        <v>3113.21</v>
      </c>
      <c r="AL647" s="227">
        <f t="shared" si="348"/>
        <v>62.264200000000002</v>
      </c>
      <c r="AM647" s="227">
        <f t="shared" si="330"/>
        <v>93.396299999999997</v>
      </c>
      <c r="AN647" s="228">
        <f t="shared" si="345"/>
        <v>1.018307527374781</v>
      </c>
      <c r="AO647" s="230">
        <f t="shared" si="346"/>
        <v>62</v>
      </c>
      <c r="AP647" s="231">
        <f t="shared" si="331"/>
        <v>1.014439254</v>
      </c>
      <c r="AQ647" s="227">
        <f t="shared" si="332"/>
        <v>3215.9805750800001</v>
      </c>
      <c r="AR647" s="227">
        <f t="shared" si="347"/>
        <v>3371.6410750800001</v>
      </c>
      <c r="AS647" s="227">
        <f t="shared" si="304"/>
        <v>3113.21</v>
      </c>
      <c r="AT647" s="227">
        <f t="shared" si="310"/>
        <v>62.264200000000002</v>
      </c>
      <c r="AU647" s="227">
        <f t="shared" si="305"/>
        <v>62.264200000000002</v>
      </c>
      <c r="AV647" s="228">
        <f t="shared" si="306"/>
        <v>1.0160726075492374</v>
      </c>
      <c r="AW647" s="230">
        <f t="shared" si="307"/>
        <v>41</v>
      </c>
      <c r="AX647" s="231">
        <f t="shared" si="333"/>
        <v>1.0095253390000001</v>
      </c>
      <c r="AY647" s="227">
        <f t="shared" si="334"/>
        <v>3193.3784063899998</v>
      </c>
      <c r="AZ647" s="227">
        <f t="shared" si="308"/>
        <v>3317.9068063899999</v>
      </c>
      <c r="BA647" s="227">
        <f t="shared" si="336"/>
        <v>3113.21</v>
      </c>
      <c r="BB647" s="227">
        <f t="shared" si="337"/>
        <v>62.264200000000002</v>
      </c>
      <c r="BC647" s="227">
        <f t="shared" si="338"/>
        <v>30.094363333333334</v>
      </c>
      <c r="BD647" s="228">
        <f t="shared" si="339"/>
        <v>1.0120239684791252</v>
      </c>
      <c r="BE647" s="230">
        <f t="shared" si="340"/>
        <v>21</v>
      </c>
      <c r="BF647" s="231">
        <f t="shared" si="341"/>
        <v>1.004867551</v>
      </c>
      <c r="BG647" s="227">
        <f t="shared" si="342"/>
        <v>3165.97905507</v>
      </c>
      <c r="BH647" s="227">
        <f t="shared" si="343"/>
        <v>3258.3376184033332</v>
      </c>
      <c r="BI647" s="225" t="s">
        <v>146</v>
      </c>
      <c r="BJ647" s="225" t="s">
        <v>147</v>
      </c>
      <c r="BK647" s="226" t="s">
        <v>148</v>
      </c>
      <c r="BL647" s="225" t="s">
        <v>149</v>
      </c>
      <c r="BM647" s="225" t="s">
        <v>27</v>
      </c>
      <c r="BN647" s="225" t="s">
        <v>150</v>
      </c>
      <c r="BO647" s="225" t="s">
        <v>151</v>
      </c>
      <c r="BP647" s="229" t="s">
        <v>152</v>
      </c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5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5"/>
      <c r="HA647" s="5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40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7"/>
      <c r="JP647" s="1"/>
      <c r="JQ647" s="1"/>
      <c r="JR647" s="1"/>
      <c r="JS647" s="1"/>
      <c r="JT647" s="1"/>
      <c r="JU647" s="1"/>
      <c r="JV647" s="1"/>
      <c r="JW647" s="1"/>
      <c r="JX647" s="1"/>
      <c r="JY647" s="3"/>
      <c r="JZ647" s="1"/>
      <c r="KA647" s="1"/>
      <c r="KB647" s="1"/>
      <c r="KC647" s="1"/>
      <c r="KD647" s="1"/>
      <c r="KE647" s="1"/>
    </row>
    <row r="648" spans="1:291" x14ac:dyDescent="0.2">
      <c r="A648" s="196">
        <f t="shared" si="289"/>
        <v>43306</v>
      </c>
      <c r="B648" s="236">
        <f t="shared" si="335"/>
        <v>103317.91180927999</v>
      </c>
      <c r="C648" s="66">
        <f t="shared" si="325"/>
        <v>88364.547145089993</v>
      </c>
      <c r="D648" s="77">
        <f t="shared" si="290"/>
        <v>4981.6899999999996</v>
      </c>
      <c r="E648" s="67">
        <f>VLOOKUP(A647,[1]Plan1!$DQ$117:$DS$314,3)</f>
        <v>5044.46</v>
      </c>
      <c r="F648" s="11">
        <f t="shared" si="291"/>
        <v>43277</v>
      </c>
      <c r="G648" s="73">
        <f t="shared" si="281"/>
        <v>1.2600141718974944E-2</v>
      </c>
      <c r="H648" s="11">
        <f t="shared" si="292"/>
        <v>43339</v>
      </c>
      <c r="I648" s="11">
        <f t="shared" si="282"/>
        <v>43306</v>
      </c>
      <c r="J648" s="1">
        <f t="shared" si="293"/>
        <v>22</v>
      </c>
      <c r="K648" s="1">
        <f t="shared" si="294"/>
        <v>22</v>
      </c>
      <c r="L648" s="66">
        <f t="shared" si="283"/>
        <v>1.01260014</v>
      </c>
      <c r="M648" s="70">
        <f t="shared" si="326"/>
        <v>1.0040005299999999</v>
      </c>
      <c r="N648" s="70">
        <f t="shared" si="318"/>
        <v>1.0508718520137235</v>
      </c>
      <c r="O648" s="66">
        <f t="shared" si="320"/>
        <v>1.06411298</v>
      </c>
      <c r="P648" s="66">
        <f t="shared" si="284"/>
        <v>89477.952810150004</v>
      </c>
      <c r="Q648" s="74">
        <f t="shared" si="285"/>
        <v>21</v>
      </c>
      <c r="R648" s="75">
        <f t="shared" si="321"/>
        <v>3.5231437274139715E-2</v>
      </c>
      <c r="S648" s="66">
        <f t="shared" si="322"/>
        <v>3113.21</v>
      </c>
      <c r="T648" s="10">
        <f t="shared" si="295"/>
        <v>0.06</v>
      </c>
      <c r="U648" s="74">
        <f t="shared" si="319"/>
        <v>22</v>
      </c>
      <c r="V648" s="74">
        <v>252</v>
      </c>
      <c r="W648" s="70">
        <f t="shared" si="286"/>
        <v>1.005099929</v>
      </c>
      <c r="X648" s="66">
        <f t="shared" si="287"/>
        <v>456.33120638999998</v>
      </c>
      <c r="Y648" s="66">
        <v>0</v>
      </c>
      <c r="Z648" s="67">
        <f t="shared" si="288"/>
        <v>3569.5412063899998</v>
      </c>
      <c r="AA648" s="68" t="str">
        <f t="shared" si="296"/>
        <v>A+INCORP J=</v>
      </c>
      <c r="AB648" s="11">
        <f t="shared" si="297"/>
        <v>43306</v>
      </c>
      <c r="AC648" s="227">
        <f t="shared" si="313"/>
        <v>3113.21</v>
      </c>
      <c r="AD648" s="227">
        <f t="shared" si="315"/>
        <v>62.264200000000002</v>
      </c>
      <c r="AE648" s="227">
        <f t="shared" si="327"/>
        <v>125.56613666666667</v>
      </c>
      <c r="AF648" s="228">
        <f t="shared" si="316"/>
        <v>1.0198038879997007</v>
      </c>
      <c r="AG648" s="230">
        <f t="shared" si="317"/>
        <v>84</v>
      </c>
      <c r="AH648" s="231">
        <f t="shared" si="328"/>
        <v>1.019612822</v>
      </c>
      <c r="AI648" s="227">
        <f t="shared" si="329"/>
        <v>3237.1316980299998</v>
      </c>
      <c r="AJ648" s="227">
        <f t="shared" si="314"/>
        <v>3424.9620346966667</v>
      </c>
      <c r="AK648" s="227">
        <f t="shared" si="344"/>
        <v>3113.21</v>
      </c>
      <c r="AL648" s="227">
        <f t="shared" si="348"/>
        <v>62.264200000000002</v>
      </c>
      <c r="AM648" s="227">
        <f t="shared" si="330"/>
        <v>94.434036666666671</v>
      </c>
      <c r="AN648" s="228">
        <f t="shared" si="345"/>
        <v>1.0188872739601833</v>
      </c>
      <c r="AO648" s="230">
        <f t="shared" si="346"/>
        <v>63</v>
      </c>
      <c r="AP648" s="231">
        <f t="shared" si="331"/>
        <v>1.014673846</v>
      </c>
      <c r="AQ648" s="227">
        <f t="shared" si="332"/>
        <v>3218.5556371500002</v>
      </c>
      <c r="AR648" s="227">
        <f t="shared" si="347"/>
        <v>3375.2538738166668</v>
      </c>
      <c r="AS648" s="227">
        <f t="shared" si="304"/>
        <v>3113.21</v>
      </c>
      <c r="AT648" s="227">
        <f t="shared" si="310"/>
        <v>62.264200000000002</v>
      </c>
      <c r="AU648" s="227">
        <f t="shared" si="305"/>
        <v>63.301936666666663</v>
      </c>
      <c r="AV648" s="228">
        <f t="shared" si="306"/>
        <v>1.0166510817418677</v>
      </c>
      <c r="AW648" s="230">
        <f t="shared" si="307"/>
        <v>42</v>
      </c>
      <c r="AX648" s="231">
        <f t="shared" si="333"/>
        <v>1.0097587939999999</v>
      </c>
      <c r="AY648" s="227">
        <f t="shared" si="334"/>
        <v>3195.93536868</v>
      </c>
      <c r="AZ648" s="227">
        <f t="shared" si="308"/>
        <v>3321.5015053466668</v>
      </c>
      <c r="BA648" s="227">
        <f t="shared" ref="BA648:BA711" si="349">BA647</f>
        <v>3113.21</v>
      </c>
      <c r="BB648" s="227">
        <f t="shared" si="337"/>
        <v>62.264200000000002</v>
      </c>
      <c r="BC648" s="227">
        <f t="shared" si="338"/>
        <v>31.132100000000001</v>
      </c>
      <c r="BD648" s="228">
        <f t="shared" si="339"/>
        <v>1.012600137685675</v>
      </c>
      <c r="BE648" s="230">
        <f t="shared" si="340"/>
        <v>22</v>
      </c>
      <c r="BF648" s="231">
        <f t="shared" si="341"/>
        <v>1.005099929</v>
      </c>
      <c r="BG648" s="227">
        <f t="shared" ref="BG648" si="350">TRUNC(BA648*(BD648*BF648),8)</f>
        <v>3168.5140788799999</v>
      </c>
      <c r="BH648" s="227">
        <f t="shared" si="343"/>
        <v>3261.9103788799998</v>
      </c>
      <c r="BI648" s="227">
        <f>($S648)</f>
        <v>3113.21</v>
      </c>
      <c r="BJ648" s="227">
        <v>0</v>
      </c>
      <c r="BK648" s="227">
        <f>(($A648-BK$646)/30)*0.01*BI648</f>
        <v>0</v>
      </c>
      <c r="BL648" s="228">
        <f>($O648/BL$646)</f>
        <v>1</v>
      </c>
      <c r="BM648" s="230">
        <f>NETWORKDAYS(BM$646,$A648,$AE$118:$AE$502)-1</f>
        <v>0</v>
      </c>
      <c r="BN648" s="231">
        <f>ROUND((1+0.06)^TRUNC((BM648/252),9),9)</f>
        <v>1</v>
      </c>
      <c r="BO648" s="227">
        <f>TRUNC(BI648*(BL648*BN648),8)</f>
        <v>3113.21</v>
      </c>
      <c r="BP648" s="227">
        <f>IF($AZ$584="SIM",0,BJ648+BK648+BO648)</f>
        <v>3113.21</v>
      </c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5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5"/>
      <c r="HA648" s="5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40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7"/>
      <c r="JP648" s="1"/>
      <c r="JQ648" s="1"/>
      <c r="JR648" s="1"/>
      <c r="JS648" s="1"/>
      <c r="JT648" s="1"/>
      <c r="JU648" s="1"/>
      <c r="JV648" s="1"/>
      <c r="JW648" s="1"/>
      <c r="JX648" s="1"/>
      <c r="JY648" s="3"/>
      <c r="JZ648" s="1"/>
      <c r="KA648" s="1"/>
      <c r="KB648" s="1"/>
      <c r="KC648" s="1"/>
      <c r="KD648" s="1"/>
      <c r="KE648" s="1"/>
    </row>
    <row r="649" spans="1:291" x14ac:dyDescent="0.2">
      <c r="A649" s="196">
        <f t="shared" si="289"/>
        <v>43307</v>
      </c>
      <c r="B649" s="236">
        <f>(P649+X649+AJ649+AR649+AZ649+BH649+BP649)</f>
        <v>103423.85307065333</v>
      </c>
      <c r="C649" s="66">
        <f t="shared" si="325"/>
        <v>86821.074016540006</v>
      </c>
      <c r="D649" s="77">
        <f t="shared" si="290"/>
        <v>5044.46</v>
      </c>
      <c r="E649" s="67">
        <f>VLOOKUP(A648,[1]Plan1!$DQ$117:$DS$314,3)</f>
        <v>5061.1099999999997</v>
      </c>
      <c r="F649" s="11">
        <f t="shared" si="291"/>
        <v>43307</v>
      </c>
      <c r="G649" s="73">
        <f t="shared" si="281"/>
        <v>3.3006506147337245E-3</v>
      </c>
      <c r="H649" s="11">
        <f t="shared" si="292"/>
        <v>43339</v>
      </c>
      <c r="I649" s="11">
        <f t="shared" si="282"/>
        <v>43339</v>
      </c>
      <c r="J649" s="1">
        <f t="shared" si="293"/>
        <v>23</v>
      </c>
      <c r="K649" s="1">
        <f t="shared" si="294"/>
        <v>1</v>
      </c>
      <c r="L649" s="66">
        <f t="shared" si="283"/>
        <v>1.0001432800000001</v>
      </c>
      <c r="M649" s="70">
        <f t="shared" si="326"/>
        <v>1.01260014</v>
      </c>
      <c r="N649" s="70">
        <f t="shared" si="318"/>
        <v>1.0641129844711557</v>
      </c>
      <c r="O649" s="66">
        <f t="shared" si="320"/>
        <v>1.0642654499999999</v>
      </c>
      <c r="P649" s="66">
        <f t="shared" si="284"/>
        <v>86833.513740020004</v>
      </c>
      <c r="Q649" s="74">
        <f t="shared" si="285"/>
        <v>0</v>
      </c>
      <c r="R649" s="75">
        <f t="shared" si="321"/>
        <v>0</v>
      </c>
      <c r="S649" s="66">
        <f t="shared" si="322"/>
        <v>0</v>
      </c>
      <c r="T649" s="10">
        <f t="shared" si="295"/>
        <v>0.06</v>
      </c>
      <c r="U649" s="74">
        <f t="shared" si="319"/>
        <v>1</v>
      </c>
      <c r="V649" s="74">
        <v>252</v>
      </c>
      <c r="W649" s="70">
        <f t="shared" si="286"/>
        <v>1.0002312529999999</v>
      </c>
      <c r="X649" s="66">
        <f t="shared" si="287"/>
        <v>20.08051055</v>
      </c>
      <c r="Y649" s="66">
        <v>0</v>
      </c>
      <c r="Z649" s="67">
        <f t="shared" si="288"/>
        <v>0</v>
      </c>
      <c r="AA649" s="68" t="str">
        <f t="shared" si="296"/>
        <v>A+INCORP J=</v>
      </c>
      <c r="AB649" s="11">
        <f t="shared" si="297"/>
        <v>43339</v>
      </c>
      <c r="AC649" s="227">
        <f t="shared" si="313"/>
        <v>3113.21</v>
      </c>
      <c r="AD649" s="227">
        <f t="shared" ref="AD649:AD654" si="351">0.02*AC649</f>
        <v>62.264200000000002</v>
      </c>
      <c r="AE649" s="227">
        <f t="shared" ref="AE649:AE654" si="352">((A649-AE$525)/30)*0.01*AC649</f>
        <v>126.60387333333333</v>
      </c>
      <c r="AF649" s="228">
        <f t="shared" si="316"/>
        <v>1.0199500092309286</v>
      </c>
      <c r="AG649" s="230">
        <f t="shared" si="317"/>
        <v>85</v>
      </c>
      <c r="AH649" s="231">
        <f t="shared" ref="AH649:AH654" si="353">ROUND((1+0.06)^TRUNC((AG649/252),9),9)</f>
        <v>1.0198486099999999</v>
      </c>
      <c r="AI649" s="227">
        <f t="shared" ref="AI649:AI654" si="354">TRUNC(AC649*(AF649*AH649),8)</f>
        <v>3238.34422812</v>
      </c>
      <c r="AJ649" s="227">
        <f t="shared" ref="AJ649:AJ654" si="355">IF($AJ$524="SIM",0,AD649+AE649+AI649)</f>
        <v>3427.2123014533336</v>
      </c>
      <c r="AK649" s="227">
        <f t="shared" si="344"/>
        <v>3113.21</v>
      </c>
      <c r="AL649" s="227">
        <f t="shared" ref="AL649:AL654" si="356">0.02*AK649</f>
        <v>62.264200000000002</v>
      </c>
      <c r="AM649" s="227">
        <f t="shared" ref="AM649:AM654" si="357">((A649-AM$555)/30)*0.01*AK649</f>
        <v>95.471773333333346</v>
      </c>
      <c r="AN649" s="228">
        <f t="shared" si="345"/>
        <v>1.019033263855599</v>
      </c>
      <c r="AO649" s="230">
        <f t="shared" si="346"/>
        <v>64</v>
      </c>
      <c r="AP649" s="231">
        <f t="shared" ref="AP649:AP654" si="358">ROUND((1+0.06)^TRUNC((AO649/252),9),9)</f>
        <v>1.014908492</v>
      </c>
      <c r="AQ649" s="227">
        <f t="shared" ref="AQ649:AQ654" si="359">TRUNC(AK649*(AN649*AP649),8)</f>
        <v>3219.7612096900002</v>
      </c>
      <c r="AR649" s="227">
        <f t="shared" ref="AR649:AR654" si="360">IF($AR$554="SIM",0,AL649+AM649+AQ649)</f>
        <v>3377.4971830233335</v>
      </c>
      <c r="AS649" s="227">
        <f t="shared" si="304"/>
        <v>3113.21</v>
      </c>
      <c r="AT649" s="227">
        <f t="shared" ref="AT649:AT654" si="361">0.02*AS649</f>
        <v>62.264200000000002</v>
      </c>
      <c r="AU649" s="227">
        <f t="shared" si="305"/>
        <v>64.339673333333351</v>
      </c>
      <c r="AV649" s="228">
        <f t="shared" si="306"/>
        <v>1.0167967512274829</v>
      </c>
      <c r="AW649" s="230">
        <f t="shared" si="307"/>
        <v>43</v>
      </c>
      <c r="AX649" s="231">
        <f t="shared" ref="AX649:AX654" si="362">ROUND((1+0.06)^TRUNC((AW649/252),9),9)</f>
        <v>1.009992303</v>
      </c>
      <c r="AY649" s="227">
        <f t="shared" ref="AY649:AY654" si="363">TRUNC(AS649*(AV649*AX649),8)</f>
        <v>3197.13246716</v>
      </c>
      <c r="AZ649" s="227">
        <f t="shared" ref="AZ649:AZ654" si="364">IF($AZ$584="SIM",0,AT649+AU649+AY649)</f>
        <v>3323.7363404933335</v>
      </c>
      <c r="BA649" s="227">
        <f t="shared" si="349"/>
        <v>3113.21</v>
      </c>
      <c r="BB649" s="227">
        <f t="shared" ref="BB649:BB654" si="365">0.02*BA649</f>
        <v>62.264200000000002</v>
      </c>
      <c r="BC649" s="227">
        <f t="shared" si="338"/>
        <v>32.169836666666676</v>
      </c>
      <c r="BD649" s="228">
        <f t="shared" si="339"/>
        <v>1.0127452267372086</v>
      </c>
      <c r="BE649" s="230">
        <f t="shared" si="340"/>
        <v>23</v>
      </c>
      <c r="BF649" s="231">
        <f t="shared" ref="BF649:BF654" si="366">ROUND((1+0.06)^TRUNC((BE649/252),9),9)</f>
        <v>1.005332361</v>
      </c>
      <c r="BG649" s="227">
        <f t="shared" ref="BG649:BG654" si="367">TRUNC(BA649*(BD649*BF649),8)</f>
        <v>3169.7009073600002</v>
      </c>
      <c r="BH649" s="227">
        <f t="shared" si="343"/>
        <v>3264.1349440266667</v>
      </c>
      <c r="BI649" s="227">
        <f>BI648</f>
        <v>3113.21</v>
      </c>
      <c r="BJ649" s="227">
        <f>0.02*BI649</f>
        <v>62.264200000000002</v>
      </c>
      <c r="BK649" s="227">
        <f t="shared" ref="BK649:BK654" si="368">(($A649-BK$646)/30)*0.01*BI649</f>
        <v>1.0377366666666668</v>
      </c>
      <c r="BL649" s="228">
        <f>($O649/BL$646)</f>
        <v>1.0001432836577184</v>
      </c>
      <c r="BM649" s="230">
        <f>NETWORKDAYS(BM$646,$A649,$AE$118:$AE$502)-1</f>
        <v>1</v>
      </c>
      <c r="BN649" s="231">
        <f>ROUND((1+0.06)^TRUNC((BM649/252),9),9)</f>
        <v>1.0002312529999999</v>
      </c>
      <c r="BO649" s="227">
        <f>TRUNC(BI649*(BL649*BN649),8)</f>
        <v>3114.3761144199998</v>
      </c>
      <c r="BP649" s="227">
        <f t="shared" ref="BP649:BP681" si="369">IF($AZ$584="SIM",0,BJ649+BK649+BO649)</f>
        <v>3177.6780510866665</v>
      </c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5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5"/>
      <c r="HA649" s="5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40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7"/>
      <c r="JP649" s="1"/>
      <c r="JQ649" s="1"/>
      <c r="JR649" s="1"/>
      <c r="JS649" s="1"/>
      <c r="JT649" s="1"/>
      <c r="JU649" s="1"/>
      <c r="JV649" s="1"/>
      <c r="JW649" s="1"/>
      <c r="JX649" s="1"/>
      <c r="JY649" s="3"/>
      <c r="JZ649" s="1"/>
      <c r="KA649" s="1"/>
      <c r="KB649" s="1"/>
      <c r="KC649" s="1"/>
      <c r="KD649" s="1"/>
      <c r="KE649" s="1"/>
    </row>
    <row r="650" spans="1:291" x14ac:dyDescent="0.2">
      <c r="A650" s="196">
        <f t="shared" si="289"/>
        <v>43308</v>
      </c>
      <c r="B650" s="236">
        <f t="shared" ref="B650:B681" si="370">(P650+X650+AJ650+AR650+AZ650+BH650+BP650)</f>
        <v>103467.54428353667</v>
      </c>
      <c r="C650" s="66">
        <f t="shared" si="325"/>
        <v>86821.074016540006</v>
      </c>
      <c r="D650" s="77">
        <f t="shared" si="290"/>
        <v>5044.46</v>
      </c>
      <c r="E650" s="67">
        <f>VLOOKUP(A649,[1]Plan1!$DQ$117:$DS$314,3)</f>
        <v>5061.1099999999997</v>
      </c>
      <c r="F650" s="11">
        <f t="shared" si="291"/>
        <v>43307</v>
      </c>
      <c r="G650" s="73">
        <f t="shared" ref="G650:G713" si="371">(E650/D650)-1</f>
        <v>3.3006506147337245E-3</v>
      </c>
      <c r="H650" s="11">
        <f t="shared" si="292"/>
        <v>43339</v>
      </c>
      <c r="I650" s="11">
        <f t="shared" ref="I650:I713" si="372">IF(A650&gt;I649,H650,I649)</f>
        <v>43339</v>
      </c>
      <c r="J650" s="1">
        <f t="shared" si="293"/>
        <v>23</v>
      </c>
      <c r="K650" s="1">
        <f t="shared" si="294"/>
        <v>2</v>
      </c>
      <c r="L650" s="66">
        <f t="shared" ref="L650:L713" si="373">TRUNC((E650/D650)^TRUNC((K650/J650),9),8)</f>
        <v>1.00028658</v>
      </c>
      <c r="M650" s="70">
        <f t="shared" si="326"/>
        <v>1.01260014</v>
      </c>
      <c r="N650" s="70">
        <f t="shared" si="318"/>
        <v>1.0641129844711557</v>
      </c>
      <c r="O650" s="66">
        <f t="shared" si="320"/>
        <v>1.0644179300000001</v>
      </c>
      <c r="P650" s="66">
        <f t="shared" ref="P650:P713" si="374">TRUNC(C650*L650,8)</f>
        <v>86845.955199930002</v>
      </c>
      <c r="Q650" s="74">
        <f t="shared" ref="Q650:Q713" si="375">IF(VLOOKUP(A650,AE$10:AM$114,9)=VLOOKUP(A649,AE$10:AM$114,9),0,VLOOKUP(A650,AE$10:AM$114,9))</f>
        <v>0</v>
      </c>
      <c r="R650" s="75">
        <f t="shared" si="321"/>
        <v>0</v>
      </c>
      <c r="S650" s="66">
        <f t="shared" si="322"/>
        <v>0</v>
      </c>
      <c r="T650" s="10">
        <f t="shared" si="295"/>
        <v>0.06</v>
      </c>
      <c r="U650" s="74">
        <f t="shared" si="319"/>
        <v>2</v>
      </c>
      <c r="V650" s="74">
        <v>252</v>
      </c>
      <c r="W650" s="70">
        <f t="shared" ref="W650:W713" si="376">ROUND((1+T650)^TRUNC((U650/V650),9),9)</f>
        <v>1.000462559</v>
      </c>
      <c r="X650" s="66">
        <f t="shared" ref="X650:X713" si="377">TRUNC((P650*(W650-1)),8)</f>
        <v>40.171378189999999</v>
      </c>
      <c r="Y650" s="66">
        <v>0</v>
      </c>
      <c r="Z650" s="67">
        <f t="shared" ref="Z650:Z713" si="378">IF(S650&gt;0,S650+X650,0)</f>
        <v>0</v>
      </c>
      <c r="AA650" s="68" t="str">
        <f t="shared" si="296"/>
        <v>A+INCORP J=</v>
      </c>
      <c r="AB650" s="11">
        <f t="shared" si="297"/>
        <v>43339</v>
      </c>
      <c r="AC650" s="227">
        <f t="shared" si="313"/>
        <v>3113.21</v>
      </c>
      <c r="AD650" s="227">
        <f t="shared" si="351"/>
        <v>62.264200000000002</v>
      </c>
      <c r="AE650" s="227">
        <f t="shared" si="352"/>
        <v>127.64160999999999</v>
      </c>
      <c r="AF650" s="228">
        <f t="shared" si="316"/>
        <v>1.0200961400457622</v>
      </c>
      <c r="AG650" s="230">
        <f t="shared" si="317"/>
        <v>86</v>
      </c>
      <c r="AH650" s="231">
        <f t="shared" si="353"/>
        <v>1.0200844529999999</v>
      </c>
      <c r="AI650" s="227">
        <f t="shared" si="354"/>
        <v>3239.55717783</v>
      </c>
      <c r="AJ650" s="227">
        <f t="shared" si="355"/>
        <v>3429.4629878300002</v>
      </c>
      <c r="AK650" s="227">
        <f t="shared" si="344"/>
        <v>3113.21</v>
      </c>
      <c r="AL650" s="227">
        <f t="shared" si="356"/>
        <v>62.264200000000002</v>
      </c>
      <c r="AM650" s="227">
        <f t="shared" si="357"/>
        <v>96.509510000000006</v>
      </c>
      <c r="AN650" s="228">
        <f t="shared" si="345"/>
        <v>1.0191792633260064</v>
      </c>
      <c r="AO650" s="230">
        <f t="shared" si="346"/>
        <v>65</v>
      </c>
      <c r="AP650" s="231">
        <f t="shared" si="358"/>
        <v>1.015143192</v>
      </c>
      <c r="AQ650" s="227">
        <f t="shared" si="359"/>
        <v>3220.96719712</v>
      </c>
      <c r="AR650" s="227">
        <f t="shared" si="360"/>
        <v>3379.74090712</v>
      </c>
      <c r="AS650" s="227">
        <f t="shared" si="304"/>
        <v>3113.21</v>
      </c>
      <c r="AT650" s="227">
        <f t="shared" si="361"/>
        <v>62.264200000000002</v>
      </c>
      <c r="AU650" s="227">
        <f t="shared" si="305"/>
        <v>65.377410000000012</v>
      </c>
      <c r="AV650" s="228">
        <f t="shared" si="306"/>
        <v>1.0169424302670753</v>
      </c>
      <c r="AW650" s="230">
        <f t="shared" si="307"/>
        <v>44</v>
      </c>
      <c r="AX650" s="231">
        <f t="shared" si="362"/>
        <v>1.0102258669999999</v>
      </c>
      <c r="AY650" s="227">
        <f t="shared" si="363"/>
        <v>3198.3299815999999</v>
      </c>
      <c r="AZ650" s="227">
        <f t="shared" si="364"/>
        <v>3325.9715916</v>
      </c>
      <c r="BA650" s="227">
        <f t="shared" si="349"/>
        <v>3113.21</v>
      </c>
      <c r="BB650" s="227">
        <f t="shared" si="365"/>
        <v>62.264200000000002</v>
      </c>
      <c r="BC650" s="227">
        <f t="shared" si="338"/>
        <v>33.207573333333336</v>
      </c>
      <c r="BD650" s="228">
        <f t="shared" si="339"/>
        <v>1.0128903253046506</v>
      </c>
      <c r="BE650" s="230">
        <f t="shared" si="340"/>
        <v>24</v>
      </c>
      <c r="BF650" s="231">
        <f t="shared" si="366"/>
        <v>1.005564846</v>
      </c>
      <c r="BG650" s="227">
        <f t="shared" si="367"/>
        <v>3170.8881427299998</v>
      </c>
      <c r="BH650" s="227">
        <f t="shared" si="343"/>
        <v>3266.359916063333</v>
      </c>
      <c r="BI650" s="227">
        <f t="shared" ref="BI650:BI654" si="379">BI649</f>
        <v>3113.21</v>
      </c>
      <c r="BJ650" s="227">
        <f t="shared" ref="BJ650:BJ681" si="380">0.02*BI650</f>
        <v>62.264200000000002</v>
      </c>
      <c r="BK650" s="227">
        <f t="shared" si="368"/>
        <v>2.0754733333333335</v>
      </c>
      <c r="BL650" s="228">
        <f t="shared" ref="BL650:BL713" si="381">($O650/BL$646)</f>
        <v>1.0002865767129352</v>
      </c>
      <c r="BM650" s="230">
        <f t="shared" ref="BM650:BM713" si="382">NETWORKDAYS(BM$646,$A650,$AE$118:$AE$502)-1</f>
        <v>2</v>
      </c>
      <c r="BN650" s="231">
        <f t="shared" ref="BN650:BN681" si="383">ROUND((1+0.06)^TRUNC((BM650/252),9),9)</f>
        <v>1.000462559</v>
      </c>
      <c r="BO650" s="227">
        <f t="shared" ref="BO650:BO654" si="384">TRUNC(BI650*(BL650*BN650),8)</f>
        <v>3115.5426294700001</v>
      </c>
      <c r="BP650" s="227">
        <f t="shared" si="369"/>
        <v>3179.8823028033335</v>
      </c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5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5"/>
      <c r="HA650" s="5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40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7"/>
      <c r="JP650" s="1"/>
      <c r="JQ650" s="1"/>
      <c r="JR650" s="1"/>
      <c r="JS650" s="1"/>
      <c r="JT650" s="1"/>
      <c r="JU650" s="1"/>
      <c r="JV650" s="1"/>
      <c r="JW650" s="1"/>
      <c r="JX650" s="1"/>
      <c r="JY650" s="3"/>
      <c r="JZ650" s="1"/>
      <c r="KA650" s="1"/>
      <c r="KB650" s="1"/>
      <c r="KC650" s="1"/>
      <c r="KD650" s="1"/>
      <c r="KE650" s="1"/>
    </row>
    <row r="651" spans="1:291" x14ac:dyDescent="0.2">
      <c r="A651" s="196">
        <f t="shared" ref="A651:A714" si="385">(A650+1)</f>
        <v>43309</v>
      </c>
      <c r="B651" s="236">
        <f t="shared" si="370"/>
        <v>103507.56203452002</v>
      </c>
      <c r="C651" s="66">
        <f t="shared" si="325"/>
        <v>86821.074016540006</v>
      </c>
      <c r="D651" s="77">
        <f t="shared" ref="D651:D714" si="386">IF(E651=E650,D650,E650)</f>
        <v>5044.46</v>
      </c>
      <c r="E651" s="67">
        <f>VLOOKUP(A650,[1]Plan1!$DQ$117:$DS$314,3)</f>
        <v>5061.1099999999997</v>
      </c>
      <c r="F651" s="11">
        <f t="shared" ref="F651:F714" si="387">IF(D651=D650,F650,A651)</f>
        <v>43307</v>
      </c>
      <c r="G651" s="73">
        <f t="shared" si="371"/>
        <v>3.3006506147337245E-3</v>
      </c>
      <c r="H651" s="11">
        <f t="shared" ref="H651:H714" si="388">IF(DAY(A651)=25,VLOOKUP(A651,AJ$118:AP$450,4),H650)</f>
        <v>43339</v>
      </c>
      <c r="I651" s="11">
        <f t="shared" si="372"/>
        <v>43339</v>
      </c>
      <c r="J651" s="1">
        <f t="shared" ref="J651:J714" si="389">IF(I651=I650,J650,NETWORKDAYS(I650,I651,$AE$118:$AE$502)-1)</f>
        <v>23</v>
      </c>
      <c r="K651" s="1">
        <f t="shared" ref="K651:K714" si="390">(J651-(NETWORKDAYS(A651,I651,AE$118:AE$502)-1))</f>
        <v>3</v>
      </c>
      <c r="L651" s="66">
        <f t="shared" si="373"/>
        <v>1.0004299000000001</v>
      </c>
      <c r="M651" s="70">
        <f t="shared" si="326"/>
        <v>1.01260014</v>
      </c>
      <c r="N651" s="70">
        <f t="shared" si="318"/>
        <v>1.0641129844711557</v>
      </c>
      <c r="O651" s="66">
        <f t="shared" si="320"/>
        <v>1.06457044</v>
      </c>
      <c r="P651" s="66">
        <f t="shared" si="374"/>
        <v>86858.398396250006</v>
      </c>
      <c r="Q651" s="74">
        <f t="shared" si="375"/>
        <v>0</v>
      </c>
      <c r="R651" s="75">
        <f t="shared" si="321"/>
        <v>0</v>
      </c>
      <c r="S651" s="66">
        <f t="shared" si="322"/>
        <v>0</v>
      </c>
      <c r="T651" s="10">
        <f t="shared" ref="T651:T714" si="391">IF(Q650&gt;0,VLOOKUP(A650,$AE$11:$AH$20,4),T650)</f>
        <v>0.06</v>
      </c>
      <c r="U651" s="74">
        <f t="shared" si="319"/>
        <v>3</v>
      </c>
      <c r="V651" s="74">
        <v>252</v>
      </c>
      <c r="W651" s="70">
        <f t="shared" si="376"/>
        <v>1.0006939180000001</v>
      </c>
      <c r="X651" s="66">
        <f t="shared" si="377"/>
        <v>60.272606089999996</v>
      </c>
      <c r="Y651" s="66">
        <v>0</v>
      </c>
      <c r="Z651" s="67">
        <f t="shared" si="378"/>
        <v>0</v>
      </c>
      <c r="AA651" s="68" t="str">
        <f t="shared" ref="AA651:AA714" si="392">IF($Q650&gt;0,VLOOKUP($A650,$AE$10:$AO$114,($AN$7)+1),AA650)</f>
        <v>A+INCORP J=</v>
      </c>
      <c r="AB651" s="11">
        <f t="shared" ref="AB651:AB714" si="393">IF($Q650&gt;0,VLOOKUP($A650,$AE$10:$AO$114,($AO$7)+1),AB650)</f>
        <v>43339</v>
      </c>
      <c r="AC651" s="227">
        <f t="shared" si="313"/>
        <v>3113.21</v>
      </c>
      <c r="AD651" s="227">
        <f t="shared" si="351"/>
        <v>62.264200000000002</v>
      </c>
      <c r="AE651" s="227">
        <f t="shared" si="352"/>
        <v>128.6793466666667</v>
      </c>
      <c r="AF651" s="228">
        <f t="shared" si="316"/>
        <v>1.0202422996114116</v>
      </c>
      <c r="AG651" s="230">
        <f t="shared" si="317"/>
        <v>86</v>
      </c>
      <c r="AH651" s="231">
        <f t="shared" si="353"/>
        <v>1.0200844529999999</v>
      </c>
      <c r="AI651" s="227">
        <f t="shared" si="354"/>
        <v>3240.0213421899998</v>
      </c>
      <c r="AJ651" s="227">
        <f t="shared" si="355"/>
        <v>3430.9648888566667</v>
      </c>
      <c r="AK651" s="227">
        <f t="shared" si="344"/>
        <v>3113.21</v>
      </c>
      <c r="AL651" s="227">
        <f t="shared" si="356"/>
        <v>62.264200000000002</v>
      </c>
      <c r="AM651" s="227">
        <f t="shared" si="357"/>
        <v>97.547246666666666</v>
      </c>
      <c r="AN651" s="228">
        <f t="shared" si="345"/>
        <v>1.0193252915213882</v>
      </c>
      <c r="AO651" s="230">
        <f t="shared" si="346"/>
        <v>65</v>
      </c>
      <c r="AP651" s="231">
        <f t="shared" si="358"/>
        <v>1.015143192</v>
      </c>
      <c r="AQ651" s="227">
        <f t="shared" si="359"/>
        <v>3221.4286978999999</v>
      </c>
      <c r="AR651" s="227">
        <f t="shared" si="360"/>
        <v>3381.2401445666665</v>
      </c>
      <c r="AS651" s="227">
        <f t="shared" si="304"/>
        <v>3113.21</v>
      </c>
      <c r="AT651" s="227">
        <f t="shared" si="361"/>
        <v>62.264200000000002</v>
      </c>
      <c r="AU651" s="227">
        <f t="shared" si="305"/>
        <v>66.415146666666672</v>
      </c>
      <c r="AV651" s="228">
        <f t="shared" si="306"/>
        <v>1.0170881379685981</v>
      </c>
      <c r="AW651" s="230">
        <f t="shared" si="307"/>
        <v>44</v>
      </c>
      <c r="AX651" s="231">
        <f t="shared" si="362"/>
        <v>1.0102258669999999</v>
      </c>
      <c r="AY651" s="227">
        <f t="shared" si="363"/>
        <v>3198.78823891</v>
      </c>
      <c r="AZ651" s="227">
        <f t="shared" si="364"/>
        <v>3327.4675855766668</v>
      </c>
      <c r="BA651" s="227">
        <f t="shared" si="349"/>
        <v>3113.21</v>
      </c>
      <c r="BB651" s="227">
        <f t="shared" si="365"/>
        <v>62.264200000000002</v>
      </c>
      <c r="BC651" s="227">
        <f t="shared" si="338"/>
        <v>34.245310000000003</v>
      </c>
      <c r="BD651" s="228">
        <f t="shared" si="339"/>
        <v>1.0130354524198169</v>
      </c>
      <c r="BE651" s="230">
        <f t="shared" si="340"/>
        <v>24</v>
      </c>
      <c r="BF651" s="231">
        <f t="shared" si="366"/>
        <v>1.005564846</v>
      </c>
      <c r="BG651" s="227">
        <f t="shared" si="367"/>
        <v>3171.3424681800002</v>
      </c>
      <c r="BH651" s="227">
        <f t="shared" si="343"/>
        <v>3267.8519781800001</v>
      </c>
      <c r="BI651" s="227">
        <f t="shared" si="379"/>
        <v>3113.21</v>
      </c>
      <c r="BJ651" s="227">
        <f t="shared" si="380"/>
        <v>62.264200000000002</v>
      </c>
      <c r="BK651" s="227">
        <f t="shared" si="368"/>
        <v>3.11321</v>
      </c>
      <c r="BL651" s="228">
        <f t="shared" si="381"/>
        <v>1.000429897960647</v>
      </c>
      <c r="BM651" s="230">
        <f t="shared" si="382"/>
        <v>2</v>
      </c>
      <c r="BN651" s="231">
        <f t="shared" si="383"/>
        <v>1.000462559</v>
      </c>
      <c r="BO651" s="227">
        <f t="shared" si="384"/>
        <v>3115.9890249999999</v>
      </c>
      <c r="BP651" s="227">
        <f t="shared" si="369"/>
        <v>3181.3664349999999</v>
      </c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5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5"/>
      <c r="HA651" s="5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40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7"/>
      <c r="JP651" s="1"/>
      <c r="JQ651" s="1"/>
      <c r="JR651" s="1"/>
      <c r="JS651" s="1"/>
      <c r="JT651" s="1"/>
      <c r="JU651" s="1"/>
      <c r="JV651" s="1"/>
      <c r="JW651" s="1"/>
      <c r="JX651" s="1"/>
      <c r="JY651" s="3"/>
      <c r="JZ651" s="1"/>
      <c r="KA651" s="1"/>
      <c r="KB651" s="1"/>
      <c r="KC651" s="1"/>
      <c r="KD651" s="1"/>
      <c r="KE651" s="1"/>
    </row>
    <row r="652" spans="1:291" x14ac:dyDescent="0.2">
      <c r="A652" s="196">
        <f t="shared" si="385"/>
        <v>43310</v>
      </c>
      <c r="B652" s="236">
        <f t="shared" si="370"/>
        <v>103512.75071785334</v>
      </c>
      <c r="C652" s="66">
        <f t="shared" si="325"/>
        <v>86821.074016540006</v>
      </c>
      <c r="D652" s="77">
        <f t="shared" si="386"/>
        <v>5044.46</v>
      </c>
      <c r="E652" s="67">
        <f>VLOOKUP(A651,[1]Plan1!$DQ$117:$DS$314,3)</f>
        <v>5061.1099999999997</v>
      </c>
      <c r="F652" s="11">
        <f t="shared" si="387"/>
        <v>43307</v>
      </c>
      <c r="G652" s="73">
        <f t="shared" si="371"/>
        <v>3.3006506147337245E-3</v>
      </c>
      <c r="H652" s="11">
        <f t="shared" si="388"/>
        <v>43339</v>
      </c>
      <c r="I652" s="11">
        <f t="shared" si="372"/>
        <v>43339</v>
      </c>
      <c r="J652" s="1">
        <f t="shared" si="389"/>
        <v>23</v>
      </c>
      <c r="K652" s="1">
        <f t="shared" si="390"/>
        <v>3</v>
      </c>
      <c r="L652" s="66">
        <f t="shared" si="373"/>
        <v>1.0004299000000001</v>
      </c>
      <c r="M652" s="70">
        <f t="shared" si="326"/>
        <v>1.01260014</v>
      </c>
      <c r="N652" s="70">
        <f t="shared" si="318"/>
        <v>1.0641129844711557</v>
      </c>
      <c r="O652" s="66">
        <f t="shared" si="320"/>
        <v>1.06457044</v>
      </c>
      <c r="P652" s="66">
        <f t="shared" si="374"/>
        <v>86858.398396250006</v>
      </c>
      <c r="Q652" s="74">
        <f t="shared" si="375"/>
        <v>0</v>
      </c>
      <c r="R652" s="75">
        <f t="shared" si="321"/>
        <v>0</v>
      </c>
      <c r="S652" s="66">
        <f t="shared" si="322"/>
        <v>0</v>
      </c>
      <c r="T652" s="10">
        <f t="shared" si="391"/>
        <v>0.06</v>
      </c>
      <c r="U652" s="74">
        <f t="shared" si="319"/>
        <v>3</v>
      </c>
      <c r="V652" s="74">
        <v>252</v>
      </c>
      <c r="W652" s="70">
        <f t="shared" si="376"/>
        <v>1.0006939180000001</v>
      </c>
      <c r="X652" s="66">
        <f t="shared" si="377"/>
        <v>60.272606089999996</v>
      </c>
      <c r="Y652" s="66">
        <v>0</v>
      </c>
      <c r="Z652" s="67">
        <f t="shared" si="378"/>
        <v>0</v>
      </c>
      <c r="AA652" s="68" t="str">
        <f t="shared" si="392"/>
        <v>A+INCORP J=</v>
      </c>
      <c r="AB652" s="11">
        <f t="shared" si="393"/>
        <v>43339</v>
      </c>
      <c r="AC652" s="227">
        <f t="shared" si="313"/>
        <v>3113.21</v>
      </c>
      <c r="AD652" s="227">
        <f t="shared" si="351"/>
        <v>62.264200000000002</v>
      </c>
      <c r="AE652" s="227">
        <f t="shared" si="352"/>
        <v>129.71708333333336</v>
      </c>
      <c r="AF652" s="228">
        <f t="shared" si="316"/>
        <v>1.0202422996114116</v>
      </c>
      <c r="AG652" s="230">
        <f t="shared" si="317"/>
        <v>86</v>
      </c>
      <c r="AH652" s="231">
        <f t="shared" si="353"/>
        <v>1.0200844529999999</v>
      </c>
      <c r="AI652" s="227">
        <f t="shared" si="354"/>
        <v>3240.0213421899998</v>
      </c>
      <c r="AJ652" s="227">
        <f t="shared" si="355"/>
        <v>3432.0026255233333</v>
      </c>
      <c r="AK652" s="227">
        <f t="shared" si="344"/>
        <v>3113.21</v>
      </c>
      <c r="AL652" s="227">
        <f t="shared" si="356"/>
        <v>62.264200000000002</v>
      </c>
      <c r="AM652" s="227">
        <f t="shared" si="357"/>
        <v>98.584983333333327</v>
      </c>
      <c r="AN652" s="228">
        <f t="shared" si="345"/>
        <v>1.0193252915213882</v>
      </c>
      <c r="AO652" s="230">
        <f t="shared" si="346"/>
        <v>65</v>
      </c>
      <c r="AP652" s="231">
        <f t="shared" si="358"/>
        <v>1.015143192</v>
      </c>
      <c r="AQ652" s="227">
        <f t="shared" si="359"/>
        <v>3221.4286978999999</v>
      </c>
      <c r="AR652" s="227">
        <f t="shared" si="360"/>
        <v>3382.2778812333331</v>
      </c>
      <c r="AS652" s="227">
        <f t="shared" ref="AS652:AS715" si="394">AS651</f>
        <v>3113.21</v>
      </c>
      <c r="AT652" s="227">
        <f t="shared" si="361"/>
        <v>62.264200000000002</v>
      </c>
      <c r="AU652" s="227">
        <f t="shared" ref="AU652:AU654" si="395">(($A652-AU$585)/30)*0.01*AS652</f>
        <v>67.452883333333332</v>
      </c>
      <c r="AV652" s="228">
        <f t="shared" ref="AV652:AV715" si="396">($O652/AV$585)</f>
        <v>1.0170881379685981</v>
      </c>
      <c r="AW652" s="230">
        <f t="shared" ref="AW652:AW715" si="397">NETWORKDAYS(AW$585,$A652,$AE$118:$AE$502)-1</f>
        <v>44</v>
      </c>
      <c r="AX652" s="231">
        <f t="shared" si="362"/>
        <v>1.0102258669999999</v>
      </c>
      <c r="AY652" s="227">
        <f t="shared" si="363"/>
        <v>3198.78823891</v>
      </c>
      <c r="AZ652" s="227">
        <f t="shared" si="364"/>
        <v>3328.5053222433335</v>
      </c>
      <c r="BA652" s="227">
        <f t="shared" si="349"/>
        <v>3113.21</v>
      </c>
      <c r="BB652" s="227">
        <f t="shared" si="365"/>
        <v>62.264200000000002</v>
      </c>
      <c r="BC652" s="227">
        <f t="shared" si="338"/>
        <v>35.283046666666664</v>
      </c>
      <c r="BD652" s="228">
        <f t="shared" si="339"/>
        <v>1.0130354524198169</v>
      </c>
      <c r="BE652" s="230">
        <f t="shared" si="340"/>
        <v>24</v>
      </c>
      <c r="BF652" s="231">
        <f t="shared" si="366"/>
        <v>1.005564846</v>
      </c>
      <c r="BG652" s="227">
        <f t="shared" si="367"/>
        <v>3171.3424681800002</v>
      </c>
      <c r="BH652" s="227">
        <f t="shared" si="343"/>
        <v>3268.8897148466667</v>
      </c>
      <c r="BI652" s="227">
        <f t="shared" si="379"/>
        <v>3113.21</v>
      </c>
      <c r="BJ652" s="227">
        <f t="shared" si="380"/>
        <v>62.264200000000002</v>
      </c>
      <c r="BK652" s="227">
        <f t="shared" si="368"/>
        <v>4.150946666666667</v>
      </c>
      <c r="BL652" s="228">
        <f t="shared" si="381"/>
        <v>1.000429897960647</v>
      </c>
      <c r="BM652" s="230">
        <f t="shared" si="382"/>
        <v>2</v>
      </c>
      <c r="BN652" s="231">
        <f t="shared" si="383"/>
        <v>1.000462559</v>
      </c>
      <c r="BO652" s="227">
        <f t="shared" si="384"/>
        <v>3115.9890249999999</v>
      </c>
      <c r="BP652" s="227">
        <f t="shared" si="369"/>
        <v>3182.4041716666666</v>
      </c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5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5"/>
      <c r="HA652" s="5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40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7"/>
      <c r="JP652" s="1"/>
      <c r="JQ652" s="1"/>
      <c r="JR652" s="1"/>
      <c r="JS652" s="1"/>
      <c r="JT652" s="1"/>
      <c r="JU652" s="1"/>
      <c r="JV652" s="1"/>
      <c r="JW652" s="1"/>
      <c r="JX652" s="1"/>
      <c r="JY652" s="3"/>
      <c r="JZ652" s="1"/>
      <c r="KA652" s="1"/>
      <c r="KB652" s="1"/>
      <c r="KC652" s="1"/>
      <c r="KD652" s="1"/>
      <c r="KE652" s="1"/>
    </row>
    <row r="653" spans="1:291" x14ac:dyDescent="0.2">
      <c r="A653" s="196">
        <f t="shared" si="385"/>
        <v>43311</v>
      </c>
      <c r="B653" s="236">
        <f t="shared" si="370"/>
        <v>103521.62731789668</v>
      </c>
      <c r="C653" s="66">
        <f t="shared" si="325"/>
        <v>86821.074016540006</v>
      </c>
      <c r="D653" s="77">
        <f t="shared" si="386"/>
        <v>5044.46</v>
      </c>
      <c r="E653" s="67">
        <f>VLOOKUP(A652,[1]Plan1!$DQ$117:$DS$314,3)</f>
        <v>5061.1099999999997</v>
      </c>
      <c r="F653" s="11">
        <f t="shared" si="387"/>
        <v>43307</v>
      </c>
      <c r="G653" s="73">
        <f t="shared" si="371"/>
        <v>3.3006506147337245E-3</v>
      </c>
      <c r="H653" s="11">
        <f t="shared" si="388"/>
        <v>43339</v>
      </c>
      <c r="I653" s="11">
        <f t="shared" si="372"/>
        <v>43339</v>
      </c>
      <c r="J653" s="1">
        <f t="shared" si="389"/>
        <v>23</v>
      </c>
      <c r="K653" s="1">
        <f t="shared" si="390"/>
        <v>3</v>
      </c>
      <c r="L653" s="66">
        <f t="shared" si="373"/>
        <v>1.0004299000000001</v>
      </c>
      <c r="M653" s="70">
        <f t="shared" si="326"/>
        <v>1.01260014</v>
      </c>
      <c r="N653" s="70">
        <f t="shared" si="318"/>
        <v>1.0641129844711557</v>
      </c>
      <c r="O653" s="66">
        <f t="shared" si="320"/>
        <v>1.06457044</v>
      </c>
      <c r="P653" s="66">
        <f t="shared" si="374"/>
        <v>86858.398396250006</v>
      </c>
      <c r="Q653" s="74">
        <f t="shared" si="375"/>
        <v>0</v>
      </c>
      <c r="R653" s="75">
        <f t="shared" si="321"/>
        <v>0</v>
      </c>
      <c r="S653" s="66">
        <f t="shared" si="322"/>
        <v>0</v>
      </c>
      <c r="T653" s="10">
        <f t="shared" si="391"/>
        <v>0.06</v>
      </c>
      <c r="U653" s="74">
        <f t="shared" si="319"/>
        <v>3</v>
      </c>
      <c r="V653" s="74">
        <v>252</v>
      </c>
      <c r="W653" s="70">
        <f t="shared" si="376"/>
        <v>1.0006939180000001</v>
      </c>
      <c r="X653" s="66">
        <f t="shared" si="377"/>
        <v>60.272606089999996</v>
      </c>
      <c r="Y653" s="66">
        <v>0</v>
      </c>
      <c r="Z653" s="67">
        <f t="shared" si="378"/>
        <v>0</v>
      </c>
      <c r="AA653" s="68" t="str">
        <f t="shared" si="392"/>
        <v>A+INCORP J=</v>
      </c>
      <c r="AB653" s="11">
        <f t="shared" si="393"/>
        <v>43339</v>
      </c>
      <c r="AC653" s="227">
        <f t="shared" si="313"/>
        <v>3113.21</v>
      </c>
      <c r="AD653" s="227">
        <f t="shared" si="351"/>
        <v>62.264200000000002</v>
      </c>
      <c r="AE653" s="227">
        <f t="shared" si="352"/>
        <v>130.75482000000002</v>
      </c>
      <c r="AF653" s="228">
        <f t="shared" si="316"/>
        <v>1.0202422996114116</v>
      </c>
      <c r="AG653" s="230">
        <f t="shared" si="317"/>
        <v>87</v>
      </c>
      <c r="AH653" s="231">
        <f t="shared" si="353"/>
        <v>1.02032035</v>
      </c>
      <c r="AI653" s="227">
        <f t="shared" si="354"/>
        <v>3240.77060497</v>
      </c>
      <c r="AJ653" s="227">
        <f t="shared" si="355"/>
        <v>3433.7896249700002</v>
      </c>
      <c r="AK653" s="227">
        <f t="shared" si="344"/>
        <v>3113.21</v>
      </c>
      <c r="AL653" s="227">
        <f t="shared" si="356"/>
        <v>62.264200000000002</v>
      </c>
      <c r="AM653" s="227">
        <f t="shared" si="357"/>
        <v>99.622720000000001</v>
      </c>
      <c r="AN653" s="228">
        <f t="shared" si="345"/>
        <v>1.0193252915213882</v>
      </c>
      <c r="AO653" s="230">
        <f t="shared" si="346"/>
        <v>66</v>
      </c>
      <c r="AP653" s="231">
        <f t="shared" si="358"/>
        <v>1.0153779469999999</v>
      </c>
      <c r="AQ653" s="227">
        <f t="shared" si="359"/>
        <v>3222.1736632400002</v>
      </c>
      <c r="AR653" s="227">
        <f t="shared" si="360"/>
        <v>3384.0605832400001</v>
      </c>
      <c r="AS653" s="227">
        <f t="shared" si="394"/>
        <v>3113.21</v>
      </c>
      <c r="AT653" s="227">
        <f t="shared" si="361"/>
        <v>62.264200000000002</v>
      </c>
      <c r="AU653" s="227">
        <f t="shared" si="395"/>
        <v>68.490620000000007</v>
      </c>
      <c r="AV653" s="228">
        <f t="shared" si="396"/>
        <v>1.0170881379685981</v>
      </c>
      <c r="AW653" s="230">
        <f t="shared" si="397"/>
        <v>45</v>
      </c>
      <c r="AX653" s="231">
        <f t="shared" si="362"/>
        <v>1.0104594840000001</v>
      </c>
      <c r="AY653" s="227">
        <f t="shared" si="363"/>
        <v>3199.52796588</v>
      </c>
      <c r="AZ653" s="227">
        <f t="shared" si="364"/>
        <v>3330.2827858800001</v>
      </c>
      <c r="BA653" s="227">
        <f t="shared" si="349"/>
        <v>3113.21</v>
      </c>
      <c r="BB653" s="227">
        <f t="shared" si="365"/>
        <v>62.264200000000002</v>
      </c>
      <c r="BC653" s="227">
        <f t="shared" si="338"/>
        <v>36.320783333333338</v>
      </c>
      <c r="BD653" s="228">
        <f t="shared" si="339"/>
        <v>1.0130354524198169</v>
      </c>
      <c r="BE653" s="230">
        <f t="shared" si="340"/>
        <v>25</v>
      </c>
      <c r="BF653" s="231">
        <f t="shared" si="366"/>
        <v>1.005797386</v>
      </c>
      <c r="BG653" s="227">
        <f t="shared" si="367"/>
        <v>3172.0758510000001</v>
      </c>
      <c r="BH653" s="227">
        <f t="shared" si="343"/>
        <v>3270.6608343333332</v>
      </c>
      <c r="BI653" s="227">
        <f t="shared" si="379"/>
        <v>3113.21</v>
      </c>
      <c r="BJ653" s="227">
        <f t="shared" si="380"/>
        <v>62.264200000000002</v>
      </c>
      <c r="BK653" s="227">
        <f t="shared" si="368"/>
        <v>5.1886833333333326</v>
      </c>
      <c r="BL653" s="228">
        <f t="shared" si="381"/>
        <v>1.000429897960647</v>
      </c>
      <c r="BM653" s="230">
        <f t="shared" si="382"/>
        <v>3</v>
      </c>
      <c r="BN653" s="231">
        <f t="shared" si="383"/>
        <v>1.0006939180000001</v>
      </c>
      <c r="BO653" s="227">
        <f t="shared" si="384"/>
        <v>3116.7096038</v>
      </c>
      <c r="BP653" s="227">
        <f t="shared" si="369"/>
        <v>3184.1624871333333</v>
      </c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64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64"/>
      <c r="HA653" s="64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  <c r="IU653" s="12"/>
      <c r="IV653" s="12"/>
      <c r="IW653" s="12"/>
      <c r="IX653" s="12"/>
      <c r="IY653" s="12"/>
      <c r="IZ653" s="65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L653" s="12"/>
      <c r="JM653" s="12"/>
      <c r="JN653" s="12"/>
      <c r="JO653" s="12"/>
      <c r="JP653" s="12"/>
      <c r="JQ653" s="12"/>
      <c r="JR653" s="12"/>
      <c r="JS653" s="12"/>
      <c r="JT653" s="12"/>
      <c r="JU653" s="12"/>
      <c r="JV653" s="12"/>
      <c r="JW653" s="12"/>
      <c r="JX653" s="12"/>
      <c r="JY653" s="2"/>
      <c r="JZ653" s="12"/>
      <c r="KA653" s="12"/>
      <c r="KB653" s="12"/>
      <c r="KC653" s="12"/>
      <c r="KD653" s="12"/>
      <c r="KE653" s="12"/>
    </row>
    <row r="654" spans="1:291" x14ac:dyDescent="0.2">
      <c r="A654" s="196">
        <f t="shared" si="385"/>
        <v>43312</v>
      </c>
      <c r="B654" s="236">
        <f t="shared" si="370"/>
        <v>103565.34737805999</v>
      </c>
      <c r="C654" s="66">
        <f t="shared" si="325"/>
        <v>86821.074016540006</v>
      </c>
      <c r="D654" s="77">
        <f t="shared" si="386"/>
        <v>5044.46</v>
      </c>
      <c r="E654" s="67">
        <f>VLOOKUP(A653,[1]Plan1!$DQ$117:$DS$314,3)</f>
        <v>5061.1099999999997</v>
      </c>
      <c r="F654" s="11">
        <f t="shared" si="387"/>
        <v>43307</v>
      </c>
      <c r="G654" s="73">
        <f t="shared" si="371"/>
        <v>3.3006506147337245E-3</v>
      </c>
      <c r="H654" s="11">
        <f t="shared" si="388"/>
        <v>43339</v>
      </c>
      <c r="I654" s="11">
        <f t="shared" si="372"/>
        <v>43339</v>
      </c>
      <c r="J654" s="1">
        <f t="shared" si="389"/>
        <v>23</v>
      </c>
      <c r="K654" s="1">
        <f t="shared" si="390"/>
        <v>4</v>
      </c>
      <c r="L654" s="66">
        <f t="shared" si="373"/>
        <v>1.00057324</v>
      </c>
      <c r="M654" s="70">
        <f t="shared" si="326"/>
        <v>1.01260014</v>
      </c>
      <c r="N654" s="70">
        <f t="shared" si="318"/>
        <v>1.0641129844711557</v>
      </c>
      <c r="O654" s="66">
        <f t="shared" si="320"/>
        <v>1.06472297</v>
      </c>
      <c r="P654" s="66">
        <f t="shared" si="374"/>
        <v>86870.843328999996</v>
      </c>
      <c r="Q654" s="74">
        <f t="shared" si="375"/>
        <v>0</v>
      </c>
      <c r="R654" s="75">
        <f t="shared" si="321"/>
        <v>0</v>
      </c>
      <c r="S654" s="66">
        <f t="shared" si="322"/>
        <v>0</v>
      </c>
      <c r="T654" s="10">
        <f t="shared" si="391"/>
        <v>0.06</v>
      </c>
      <c r="U654" s="74">
        <f t="shared" si="319"/>
        <v>4</v>
      </c>
      <c r="V654" s="74">
        <v>252</v>
      </c>
      <c r="W654" s="70">
        <f t="shared" si="376"/>
        <v>1.0009253309999999</v>
      </c>
      <c r="X654" s="66">
        <f t="shared" si="377"/>
        <v>80.384284320000006</v>
      </c>
      <c r="Y654" s="66">
        <v>0</v>
      </c>
      <c r="Z654" s="67">
        <f t="shared" si="378"/>
        <v>0</v>
      </c>
      <c r="AA654" s="68" t="str">
        <f t="shared" si="392"/>
        <v>A+INCORP J=</v>
      </c>
      <c r="AB654" s="11">
        <f t="shared" si="393"/>
        <v>43339</v>
      </c>
      <c r="AC654" s="227">
        <f t="shared" si="313"/>
        <v>3113.21</v>
      </c>
      <c r="AD654" s="227">
        <f t="shared" si="351"/>
        <v>62.264200000000002</v>
      </c>
      <c r="AE654" s="227">
        <f t="shared" si="352"/>
        <v>131.79255666666668</v>
      </c>
      <c r="AF654" s="228">
        <f t="shared" si="316"/>
        <v>1.020388478344272</v>
      </c>
      <c r="AG654" s="230">
        <f t="shared" si="317"/>
        <v>88</v>
      </c>
      <c r="AH654" s="231">
        <f t="shared" si="353"/>
        <v>1.0205563019999999</v>
      </c>
      <c r="AI654" s="227">
        <f t="shared" si="354"/>
        <v>3241.9844824000002</v>
      </c>
      <c r="AJ654" s="227">
        <f t="shared" si="355"/>
        <v>3436.041239066667</v>
      </c>
      <c r="AK654" s="227">
        <f t="shared" si="344"/>
        <v>3113.21</v>
      </c>
      <c r="AL654" s="227">
        <f t="shared" si="356"/>
        <v>62.264200000000002</v>
      </c>
      <c r="AM654" s="227">
        <f t="shared" si="357"/>
        <v>100.66045666666666</v>
      </c>
      <c r="AN654" s="228">
        <f t="shared" si="345"/>
        <v>1.0194713388667529</v>
      </c>
      <c r="AO654" s="230">
        <f t="shared" si="346"/>
        <v>67</v>
      </c>
      <c r="AP654" s="231">
        <f t="shared" si="358"/>
        <v>1.015612755</v>
      </c>
      <c r="AQ654" s="227">
        <f t="shared" si="359"/>
        <v>3223.38057157</v>
      </c>
      <c r="AR654" s="227">
        <f t="shared" si="360"/>
        <v>3386.3052282366666</v>
      </c>
      <c r="AS654" s="227">
        <f t="shared" si="394"/>
        <v>3113.21</v>
      </c>
      <c r="AT654" s="227">
        <f t="shared" si="361"/>
        <v>62.264200000000002</v>
      </c>
      <c r="AU654" s="227">
        <f t="shared" si="395"/>
        <v>69.528356666666667</v>
      </c>
      <c r="AV654" s="228">
        <f t="shared" si="396"/>
        <v>1.0172338647780748</v>
      </c>
      <c r="AW654" s="230">
        <f t="shared" si="397"/>
        <v>46</v>
      </c>
      <c r="AX654" s="231">
        <f t="shared" si="362"/>
        <v>1.010693155</v>
      </c>
      <c r="AY654" s="227">
        <f t="shared" si="363"/>
        <v>3200.7263932400001</v>
      </c>
      <c r="AZ654" s="227">
        <f t="shared" si="364"/>
        <v>3332.5189499066669</v>
      </c>
      <c r="BA654" s="227">
        <f t="shared" si="349"/>
        <v>3113.21</v>
      </c>
      <c r="BB654" s="227">
        <f t="shared" si="365"/>
        <v>62.264200000000002</v>
      </c>
      <c r="BC654" s="227">
        <f t="shared" si="338"/>
        <v>37.358519999999999</v>
      </c>
      <c r="BD654" s="228">
        <f t="shared" si="339"/>
        <v>1.0131805985667997</v>
      </c>
      <c r="BE654" s="230">
        <f t="shared" si="340"/>
        <v>26</v>
      </c>
      <c r="BF654" s="231">
        <f t="shared" si="366"/>
        <v>1.006029979</v>
      </c>
      <c r="BG654" s="227">
        <f t="shared" si="367"/>
        <v>3173.2639961700002</v>
      </c>
      <c r="BH654" s="227">
        <f t="shared" si="343"/>
        <v>3272.88671617</v>
      </c>
      <c r="BI654" s="227">
        <f t="shared" si="379"/>
        <v>3113.21</v>
      </c>
      <c r="BJ654" s="227">
        <f t="shared" si="380"/>
        <v>62.264200000000002</v>
      </c>
      <c r="BK654" s="227">
        <f t="shared" si="368"/>
        <v>6.2264200000000001</v>
      </c>
      <c r="BL654" s="228">
        <f t="shared" si="381"/>
        <v>1.0005732380033556</v>
      </c>
      <c r="BM654" s="230">
        <f t="shared" si="382"/>
        <v>4</v>
      </c>
      <c r="BN654" s="231">
        <f t="shared" si="383"/>
        <v>1.0009253309999999</v>
      </c>
      <c r="BO654" s="227">
        <f t="shared" si="384"/>
        <v>3117.8770113599999</v>
      </c>
      <c r="BP654" s="227">
        <f t="shared" si="369"/>
        <v>3186.3676313599999</v>
      </c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5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5"/>
      <c r="HA654" s="5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40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7"/>
      <c r="JP654" s="1"/>
      <c r="JQ654" s="1"/>
      <c r="JR654" s="1"/>
      <c r="JS654" s="1"/>
      <c r="JT654" s="1"/>
      <c r="JU654" s="1"/>
      <c r="JV654" s="1"/>
      <c r="JW654" s="1"/>
      <c r="JX654" s="1"/>
      <c r="JY654" s="3"/>
      <c r="JZ654" s="1"/>
      <c r="KA654" s="1"/>
      <c r="KB654" s="1"/>
      <c r="KC654" s="1"/>
      <c r="KD654" s="1"/>
      <c r="KE654" s="1"/>
    </row>
    <row r="655" spans="1:291" x14ac:dyDescent="0.2">
      <c r="A655" s="196">
        <f t="shared" si="385"/>
        <v>43313</v>
      </c>
      <c r="B655" s="236">
        <f t="shared" si="370"/>
        <v>103609.08184401334</v>
      </c>
      <c r="C655" s="66">
        <f t="shared" si="325"/>
        <v>86821.074016540006</v>
      </c>
      <c r="D655" s="77">
        <f t="shared" si="386"/>
        <v>5044.46</v>
      </c>
      <c r="E655" s="67">
        <f>VLOOKUP(A654,[1]Plan1!$DQ$117:$DS$314,3)</f>
        <v>5061.1099999999997</v>
      </c>
      <c r="F655" s="11">
        <f t="shared" si="387"/>
        <v>43307</v>
      </c>
      <c r="G655" s="73">
        <f t="shared" si="371"/>
        <v>3.3006506147337245E-3</v>
      </c>
      <c r="H655" s="11">
        <f t="shared" si="388"/>
        <v>43339</v>
      </c>
      <c r="I655" s="11">
        <f t="shared" si="372"/>
        <v>43339</v>
      </c>
      <c r="J655" s="1">
        <f t="shared" si="389"/>
        <v>23</v>
      </c>
      <c r="K655" s="1">
        <f t="shared" si="390"/>
        <v>5</v>
      </c>
      <c r="L655" s="66">
        <f t="shared" si="373"/>
        <v>1.0007166000000001</v>
      </c>
      <c r="M655" s="70">
        <f t="shared" si="326"/>
        <v>1.01260014</v>
      </c>
      <c r="N655" s="70">
        <f t="shared" si="318"/>
        <v>1.0641129844711557</v>
      </c>
      <c r="O655" s="66">
        <f t="shared" si="320"/>
        <v>1.06487552</v>
      </c>
      <c r="P655" s="66">
        <f t="shared" si="374"/>
        <v>86883.28999818</v>
      </c>
      <c r="Q655" s="74">
        <f t="shared" si="375"/>
        <v>0</v>
      </c>
      <c r="R655" s="75">
        <f t="shared" si="321"/>
        <v>0</v>
      </c>
      <c r="S655" s="66">
        <f t="shared" si="322"/>
        <v>0</v>
      </c>
      <c r="T655" s="10">
        <f t="shared" si="391"/>
        <v>0.06</v>
      </c>
      <c r="U655" s="74">
        <f t="shared" si="319"/>
        <v>5</v>
      </c>
      <c r="V655" s="74">
        <v>252</v>
      </c>
      <c r="W655" s="70">
        <f t="shared" si="376"/>
        <v>1.001156798</v>
      </c>
      <c r="X655" s="66">
        <f t="shared" si="377"/>
        <v>100.5064161</v>
      </c>
      <c r="Y655" s="66">
        <v>0</v>
      </c>
      <c r="Z655" s="67">
        <f t="shared" si="378"/>
        <v>0</v>
      </c>
      <c r="AA655" s="68" t="str">
        <f t="shared" si="392"/>
        <v>A+INCORP J=</v>
      </c>
      <c r="AB655" s="11">
        <f t="shared" si="393"/>
        <v>43339</v>
      </c>
      <c r="AC655" s="227">
        <f t="shared" si="313"/>
        <v>3113.21</v>
      </c>
      <c r="AD655" s="227">
        <f t="shared" ref="AD655:AD681" si="398">0.02*AC655</f>
        <v>62.264200000000002</v>
      </c>
      <c r="AE655" s="227">
        <f t="shared" ref="AE655:AE681" si="399">((A655-AE$525)/30)*0.01*AC655</f>
        <v>132.83029333333334</v>
      </c>
      <c r="AF655" s="228">
        <f t="shared" si="316"/>
        <v>1.020534676244343</v>
      </c>
      <c r="AG655" s="230">
        <f t="shared" si="317"/>
        <v>89</v>
      </c>
      <c r="AH655" s="231">
        <f t="shared" ref="AH655:AH681" si="400">ROUND((1+0.06)^TRUNC((AG655/252),9),9)</f>
        <v>1.0207923080000001</v>
      </c>
      <c r="AI655" s="227">
        <f t="shared" ref="AI655:AI681" si="401">TRUNC(AC655*(AF655*AH655),8)</f>
        <v>3243.1988070699999</v>
      </c>
      <c r="AJ655" s="227">
        <f t="shared" ref="AJ655:AJ681" si="402">IF($AJ$524="SIM",0,AD655+AE655+AI655)</f>
        <v>3438.2933004033334</v>
      </c>
      <c r="AK655" s="227">
        <f t="shared" si="344"/>
        <v>3113.21</v>
      </c>
      <c r="AL655" s="227">
        <f t="shared" ref="AL655:AL681" si="403">0.02*AK655</f>
        <v>62.264200000000002</v>
      </c>
      <c r="AM655" s="227">
        <f t="shared" ref="AM655:AM681" si="404">((A655-AM$555)/30)*0.01*AK655</f>
        <v>101.69819333333332</v>
      </c>
      <c r="AN655" s="228">
        <f t="shared" si="345"/>
        <v>1.0196174053621005</v>
      </c>
      <c r="AO655" s="230">
        <f t="shared" si="346"/>
        <v>68</v>
      </c>
      <c r="AP655" s="231">
        <f t="shared" ref="AP655:AP681" si="405">ROUND((1+0.06)^TRUNC((AO655/252),9),9)</f>
        <v>1.015847618</v>
      </c>
      <c r="AQ655" s="227">
        <f t="shared" ref="AQ655:AQ681" si="406">TRUNC(AK655*(AN655*AP655),8)</f>
        <v>3224.5879285800002</v>
      </c>
      <c r="AR655" s="227">
        <f t="shared" ref="AR655:AR681" si="407">IF($AR$554="SIM",0,AL655+AM655+AQ655)</f>
        <v>3388.5503219133334</v>
      </c>
      <c r="AS655" s="227">
        <f t="shared" si="394"/>
        <v>3113.21</v>
      </c>
      <c r="AT655" s="227">
        <f t="shared" ref="AT655:AT681" si="408">0.02*AS655</f>
        <v>62.264200000000002</v>
      </c>
      <c r="AU655" s="227">
        <f t="shared" ref="AU655:AU681" si="409">(($A655-AU$585)/30)*0.01*AS655</f>
        <v>70.566093333333328</v>
      </c>
      <c r="AV655" s="228">
        <f t="shared" si="396"/>
        <v>1.0173796106955051</v>
      </c>
      <c r="AW655" s="230">
        <f t="shared" si="397"/>
        <v>47</v>
      </c>
      <c r="AX655" s="231">
        <f t="shared" ref="AX655:AX681" si="410">ROUND((1+0.06)^TRUNC((AW655/252),9),9)</f>
        <v>1.0109268810000001</v>
      </c>
      <c r="AY655" s="227">
        <f t="shared" ref="AY655:AY681" si="411">TRUNC(AS655*(AV655*AX655),8)</f>
        <v>3201.92526696</v>
      </c>
      <c r="AZ655" s="227">
        <f t="shared" ref="AZ655:AZ681" si="412">IF($AZ$584="SIM",0,AT655+AU655+AY655)</f>
        <v>3334.7555602933335</v>
      </c>
      <c r="BA655" s="227">
        <f t="shared" si="349"/>
        <v>3113.21</v>
      </c>
      <c r="BB655" s="227">
        <f t="shared" ref="BB655:BB681" si="413">0.02*BA655</f>
        <v>62.264200000000002</v>
      </c>
      <c r="BC655" s="227">
        <f t="shared" ref="BC655:BC681" si="414">(($A655-BC$616)/30)*0.01*BA655</f>
        <v>38.396256666666673</v>
      </c>
      <c r="BD655" s="228">
        <f t="shared" si="339"/>
        <v>1.0133257637455984</v>
      </c>
      <c r="BE655" s="230">
        <f t="shared" si="340"/>
        <v>27</v>
      </c>
      <c r="BF655" s="231">
        <f t="shared" ref="BF655:BF681" si="415">ROUND((1+0.06)^TRUNC((BE655/252),9),9)</f>
        <v>1.006262626</v>
      </c>
      <c r="BG655" s="227">
        <f t="shared" ref="BG655:BG681" si="416">TRUNC(BA655*(BD655*BF655),8)</f>
        <v>3174.45258152</v>
      </c>
      <c r="BH655" s="227">
        <f t="shared" si="343"/>
        <v>3275.1130381866665</v>
      </c>
      <c r="BI655" s="227">
        <f t="shared" ref="BI655:BI718" si="417">BI654</f>
        <v>3113.21</v>
      </c>
      <c r="BJ655" s="227">
        <f t="shared" si="380"/>
        <v>62.264200000000002</v>
      </c>
      <c r="BK655" s="227">
        <f t="shared" ref="BK655:BK681" si="418">(($A655-BK$646)/30)*0.01*BI655</f>
        <v>7.2641566666666675</v>
      </c>
      <c r="BL655" s="228">
        <f t="shared" si="381"/>
        <v>1.000716596841061</v>
      </c>
      <c r="BM655" s="230">
        <f t="shared" si="382"/>
        <v>5</v>
      </c>
      <c r="BN655" s="231">
        <f t="shared" si="383"/>
        <v>1.001156798</v>
      </c>
      <c r="BO655" s="227">
        <f t="shared" ref="BO655:BO681" si="419">TRUNC(BI655*(BL655*BN655),8)</f>
        <v>3119.0448522699999</v>
      </c>
      <c r="BP655" s="227">
        <f t="shared" si="369"/>
        <v>3188.5732089366666</v>
      </c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51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51"/>
      <c r="HA655" s="51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44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45"/>
      <c r="JZ655" s="7"/>
      <c r="KA655" s="7"/>
      <c r="KB655" s="7"/>
      <c r="KC655" s="7"/>
      <c r="KD655" s="7"/>
      <c r="KE655" s="7"/>
    </row>
    <row r="656" spans="1:291" x14ac:dyDescent="0.2">
      <c r="A656" s="196">
        <f t="shared" si="385"/>
        <v>43314</v>
      </c>
      <c r="B656" s="236">
        <f t="shared" si="370"/>
        <v>103652.83179560666</v>
      </c>
      <c r="C656" s="66">
        <f t="shared" si="325"/>
        <v>86821.074016540006</v>
      </c>
      <c r="D656" s="77">
        <f t="shared" si="386"/>
        <v>5044.46</v>
      </c>
      <c r="E656" s="67">
        <f>VLOOKUP(A655,[1]Plan1!$DQ$117:$DS$314,3)</f>
        <v>5061.1099999999997</v>
      </c>
      <c r="F656" s="11">
        <f t="shared" si="387"/>
        <v>43307</v>
      </c>
      <c r="G656" s="73">
        <f t="shared" si="371"/>
        <v>3.3006506147337245E-3</v>
      </c>
      <c r="H656" s="11">
        <f t="shared" si="388"/>
        <v>43339</v>
      </c>
      <c r="I656" s="11">
        <f t="shared" si="372"/>
        <v>43339</v>
      </c>
      <c r="J656" s="1">
        <f t="shared" si="389"/>
        <v>23</v>
      </c>
      <c r="K656" s="1">
        <f t="shared" si="390"/>
        <v>6</v>
      </c>
      <c r="L656" s="66">
        <f t="shared" si="373"/>
        <v>1.0008599899999999</v>
      </c>
      <c r="M656" s="70">
        <f t="shared" si="326"/>
        <v>1.01260014</v>
      </c>
      <c r="N656" s="70">
        <f t="shared" si="318"/>
        <v>1.0641129844711557</v>
      </c>
      <c r="O656" s="66">
        <f t="shared" si="320"/>
        <v>1.0650281100000001</v>
      </c>
      <c r="P656" s="66">
        <f t="shared" si="374"/>
        <v>86895.739271979997</v>
      </c>
      <c r="Q656" s="74">
        <f t="shared" si="375"/>
        <v>0</v>
      </c>
      <c r="R656" s="75">
        <f t="shared" si="321"/>
        <v>0</v>
      </c>
      <c r="S656" s="66">
        <f t="shared" si="322"/>
        <v>0</v>
      </c>
      <c r="T656" s="10">
        <f t="shared" si="391"/>
        <v>0.06</v>
      </c>
      <c r="U656" s="74">
        <f t="shared" si="319"/>
        <v>6</v>
      </c>
      <c r="V656" s="74">
        <v>252</v>
      </c>
      <c r="W656" s="70">
        <f t="shared" si="376"/>
        <v>1.0013883180000001</v>
      </c>
      <c r="X656" s="66">
        <f t="shared" si="377"/>
        <v>120.63891895</v>
      </c>
      <c r="Y656" s="66">
        <v>0</v>
      </c>
      <c r="Z656" s="67">
        <f t="shared" si="378"/>
        <v>0</v>
      </c>
      <c r="AA656" s="68" t="str">
        <f t="shared" si="392"/>
        <v>A+INCORP J=</v>
      </c>
      <c r="AB656" s="11">
        <f t="shared" si="393"/>
        <v>43339</v>
      </c>
      <c r="AC656" s="227">
        <f t="shared" ref="AC656:AC719" si="420">AC655</f>
        <v>3113.21</v>
      </c>
      <c r="AD656" s="227">
        <f t="shared" si="398"/>
        <v>62.264200000000002</v>
      </c>
      <c r="AE656" s="227">
        <f t="shared" si="399"/>
        <v>133.86803</v>
      </c>
      <c r="AF656" s="228">
        <f t="shared" si="316"/>
        <v>1.0206809124788356</v>
      </c>
      <c r="AG656" s="230">
        <f t="shared" si="317"/>
        <v>90</v>
      </c>
      <c r="AH656" s="231">
        <f t="shared" si="400"/>
        <v>1.0210283689999999</v>
      </c>
      <c r="AI656" s="227">
        <f t="shared" si="401"/>
        <v>3244.4136431900001</v>
      </c>
      <c r="AJ656" s="227">
        <f t="shared" si="402"/>
        <v>3440.5458731900003</v>
      </c>
      <c r="AK656" s="227">
        <f t="shared" si="344"/>
        <v>3113.21</v>
      </c>
      <c r="AL656" s="227">
        <f t="shared" si="403"/>
        <v>62.264200000000002</v>
      </c>
      <c r="AM656" s="227">
        <f t="shared" si="404"/>
        <v>102.73593000000001</v>
      </c>
      <c r="AN656" s="228">
        <f t="shared" si="345"/>
        <v>1.0197635101574143</v>
      </c>
      <c r="AO656" s="230">
        <f t="shared" si="346"/>
        <v>69</v>
      </c>
      <c r="AP656" s="231">
        <f t="shared" si="405"/>
        <v>1.0160825360000001</v>
      </c>
      <c r="AQ656" s="227">
        <f t="shared" si="406"/>
        <v>3225.7957949400002</v>
      </c>
      <c r="AR656" s="227">
        <f t="shared" si="407"/>
        <v>3390.7959249400001</v>
      </c>
      <c r="AS656" s="227">
        <f t="shared" si="394"/>
        <v>3113.21</v>
      </c>
      <c r="AT656" s="227">
        <f t="shared" si="408"/>
        <v>62.264200000000002</v>
      </c>
      <c r="AU656" s="227">
        <f t="shared" si="409"/>
        <v>71.603830000000002</v>
      </c>
      <c r="AV656" s="228">
        <f t="shared" si="396"/>
        <v>1.0175253948288432</v>
      </c>
      <c r="AW656" s="230">
        <f t="shared" si="397"/>
        <v>48</v>
      </c>
      <c r="AX656" s="231">
        <f t="shared" si="410"/>
        <v>1.01116066</v>
      </c>
      <c r="AY656" s="227">
        <f t="shared" si="411"/>
        <v>3203.1246409700002</v>
      </c>
      <c r="AZ656" s="227">
        <f t="shared" si="412"/>
        <v>3336.9926709700003</v>
      </c>
      <c r="BA656" s="227">
        <f t="shared" si="349"/>
        <v>3113.21</v>
      </c>
      <c r="BB656" s="227">
        <f t="shared" si="413"/>
        <v>62.264200000000002</v>
      </c>
      <c r="BC656" s="227">
        <f t="shared" si="414"/>
        <v>39.433993333333333</v>
      </c>
      <c r="BD656" s="228">
        <f t="shared" si="339"/>
        <v>1.01347096698803</v>
      </c>
      <c r="BE656" s="230">
        <f t="shared" si="340"/>
        <v>28</v>
      </c>
      <c r="BF656" s="231">
        <f t="shared" si="415"/>
        <v>1.0064953270000001</v>
      </c>
      <c r="BG656" s="227">
        <f t="shared" si="416"/>
        <v>3175.6416667899998</v>
      </c>
      <c r="BH656" s="227">
        <f t="shared" si="343"/>
        <v>3277.339860123333</v>
      </c>
      <c r="BI656" s="227">
        <f t="shared" si="417"/>
        <v>3113.21</v>
      </c>
      <c r="BJ656" s="227">
        <f t="shared" si="380"/>
        <v>62.264200000000002</v>
      </c>
      <c r="BK656" s="227">
        <f t="shared" si="418"/>
        <v>8.301893333333334</v>
      </c>
      <c r="BL656" s="228">
        <f t="shared" si="381"/>
        <v>1.0008599932687599</v>
      </c>
      <c r="BM656" s="230">
        <f t="shared" si="382"/>
        <v>6</v>
      </c>
      <c r="BN656" s="231">
        <f t="shared" si="383"/>
        <v>1.0013883180000001</v>
      </c>
      <c r="BO656" s="227">
        <f t="shared" si="419"/>
        <v>3120.2131821200001</v>
      </c>
      <c r="BP656" s="227">
        <f t="shared" si="369"/>
        <v>3190.7792754533334</v>
      </c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5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5"/>
      <c r="HA656" s="5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40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7"/>
      <c r="JP656" s="1"/>
      <c r="JQ656" s="1"/>
      <c r="JR656" s="1"/>
      <c r="JS656" s="1"/>
      <c r="JT656" s="1"/>
      <c r="JU656" s="1"/>
      <c r="JV656" s="1"/>
      <c r="JW656" s="1"/>
      <c r="JX656" s="1"/>
      <c r="JY656" s="3"/>
      <c r="JZ656" s="1"/>
      <c r="KA656" s="1"/>
      <c r="KB656" s="1"/>
      <c r="KC656" s="1"/>
      <c r="KD656" s="1"/>
      <c r="KE656" s="1"/>
    </row>
    <row r="657" spans="1:291" x14ac:dyDescent="0.2">
      <c r="A657" s="196">
        <f t="shared" si="385"/>
        <v>43315</v>
      </c>
      <c r="B657" s="236">
        <f t="shared" si="370"/>
        <v>103696.59489518998</v>
      </c>
      <c r="C657" s="66">
        <f t="shared" si="325"/>
        <v>86821.074016540006</v>
      </c>
      <c r="D657" s="77">
        <f t="shared" si="386"/>
        <v>5044.46</v>
      </c>
      <c r="E657" s="67">
        <f>VLOOKUP(A656,[1]Plan1!$DQ$117:$DS$314,3)</f>
        <v>5061.1099999999997</v>
      </c>
      <c r="F657" s="11">
        <f t="shared" si="387"/>
        <v>43307</v>
      </c>
      <c r="G657" s="73">
        <f t="shared" si="371"/>
        <v>3.3006506147337245E-3</v>
      </c>
      <c r="H657" s="11">
        <f t="shared" si="388"/>
        <v>43339</v>
      </c>
      <c r="I657" s="11">
        <f t="shared" si="372"/>
        <v>43339</v>
      </c>
      <c r="J657" s="1">
        <f t="shared" si="389"/>
        <v>23</v>
      </c>
      <c r="K657" s="1">
        <f t="shared" si="390"/>
        <v>7</v>
      </c>
      <c r="L657" s="66">
        <f t="shared" si="373"/>
        <v>1.0010033899999999</v>
      </c>
      <c r="M657" s="70">
        <f t="shared" si="326"/>
        <v>1.01260014</v>
      </c>
      <c r="N657" s="70">
        <f t="shared" si="318"/>
        <v>1.0641129844711557</v>
      </c>
      <c r="O657" s="66">
        <f t="shared" si="320"/>
        <v>1.0651807</v>
      </c>
      <c r="P657" s="66">
        <f t="shared" si="374"/>
        <v>86908.189413989996</v>
      </c>
      <c r="Q657" s="74">
        <f t="shared" si="375"/>
        <v>0</v>
      </c>
      <c r="R657" s="75">
        <f t="shared" si="321"/>
        <v>0</v>
      </c>
      <c r="S657" s="66">
        <f t="shared" si="322"/>
        <v>0</v>
      </c>
      <c r="T657" s="10">
        <f t="shared" si="391"/>
        <v>0.06</v>
      </c>
      <c r="U657" s="74">
        <f t="shared" si="319"/>
        <v>7</v>
      </c>
      <c r="V657" s="74">
        <v>252</v>
      </c>
      <c r="W657" s="70">
        <f t="shared" si="376"/>
        <v>1.001619891</v>
      </c>
      <c r="X657" s="66">
        <f t="shared" si="377"/>
        <v>140.78179385000001</v>
      </c>
      <c r="Y657" s="66">
        <v>0</v>
      </c>
      <c r="Z657" s="67">
        <f t="shared" si="378"/>
        <v>0</v>
      </c>
      <c r="AA657" s="68" t="str">
        <f t="shared" si="392"/>
        <v>A+INCORP J=</v>
      </c>
      <c r="AB657" s="11">
        <f t="shared" si="393"/>
        <v>43339</v>
      </c>
      <c r="AC657" s="227">
        <f t="shared" si="420"/>
        <v>3113.21</v>
      </c>
      <c r="AD657" s="227">
        <f t="shared" si="398"/>
        <v>62.264200000000002</v>
      </c>
      <c r="AE657" s="227">
        <f t="shared" si="399"/>
        <v>134.90576666666666</v>
      </c>
      <c r="AF657" s="228">
        <f t="shared" ref="AF657:AF720" si="421">($O657/AF$525)</f>
        <v>1.020827148713328</v>
      </c>
      <c r="AG657" s="230">
        <f t="shared" ref="AG657:AG720" si="422">NETWORKDAYS(AG$525,$A657,$AE$118:$AE$502)-1</f>
        <v>91</v>
      </c>
      <c r="AH657" s="231">
        <f t="shared" si="400"/>
        <v>1.021264484</v>
      </c>
      <c r="AI657" s="227">
        <f t="shared" si="401"/>
        <v>3245.62886587</v>
      </c>
      <c r="AJ657" s="227">
        <f t="shared" si="402"/>
        <v>3442.7988325366669</v>
      </c>
      <c r="AK657" s="227">
        <f t="shared" si="344"/>
        <v>3113.21</v>
      </c>
      <c r="AL657" s="227">
        <f t="shared" si="403"/>
        <v>62.264200000000002</v>
      </c>
      <c r="AM657" s="227">
        <f t="shared" si="404"/>
        <v>103.77366666666667</v>
      </c>
      <c r="AN657" s="228">
        <f t="shared" si="345"/>
        <v>1.019909614952728</v>
      </c>
      <c r="AO657" s="230">
        <f t="shared" si="346"/>
        <v>70</v>
      </c>
      <c r="AP657" s="231">
        <f t="shared" si="405"/>
        <v>1.016317508</v>
      </c>
      <c r="AQ657" s="227">
        <f t="shared" si="406"/>
        <v>3227.0040464799999</v>
      </c>
      <c r="AR657" s="227">
        <f t="shared" si="407"/>
        <v>3393.0419131466665</v>
      </c>
      <c r="AS657" s="227">
        <f t="shared" si="394"/>
        <v>3113.21</v>
      </c>
      <c r="AT657" s="227">
        <f t="shared" si="408"/>
        <v>62.264200000000002</v>
      </c>
      <c r="AU657" s="227">
        <f t="shared" si="409"/>
        <v>72.641566666666677</v>
      </c>
      <c r="AV657" s="228">
        <f t="shared" si="396"/>
        <v>1.0176711789621811</v>
      </c>
      <c r="AW657" s="230">
        <f t="shared" si="397"/>
        <v>49</v>
      </c>
      <c r="AX657" s="231">
        <f t="shared" si="410"/>
        <v>1.0113944939999999</v>
      </c>
      <c r="AY657" s="227">
        <f t="shared" si="411"/>
        <v>3204.3244014500001</v>
      </c>
      <c r="AZ657" s="227">
        <f t="shared" si="412"/>
        <v>3339.2301681166668</v>
      </c>
      <c r="BA657" s="227">
        <f t="shared" si="349"/>
        <v>3113.21</v>
      </c>
      <c r="BB657" s="227">
        <f t="shared" si="413"/>
        <v>62.264200000000002</v>
      </c>
      <c r="BC657" s="227">
        <f t="shared" si="414"/>
        <v>40.471730000000001</v>
      </c>
      <c r="BD657" s="228">
        <f t="shared" si="339"/>
        <v>1.0136161702304614</v>
      </c>
      <c r="BE657" s="230">
        <f t="shared" si="340"/>
        <v>29</v>
      </c>
      <c r="BF657" s="231">
        <f t="shared" si="415"/>
        <v>1.0067280810000001</v>
      </c>
      <c r="BG657" s="227">
        <f t="shared" si="416"/>
        <v>3176.8311297</v>
      </c>
      <c r="BH657" s="227">
        <f t="shared" si="343"/>
        <v>3279.5670596999998</v>
      </c>
      <c r="BI657" s="227">
        <f t="shared" si="417"/>
        <v>3113.21</v>
      </c>
      <c r="BJ657" s="227">
        <f t="shared" si="380"/>
        <v>62.264200000000002</v>
      </c>
      <c r="BK657" s="227">
        <f t="shared" si="418"/>
        <v>9.3396299999999997</v>
      </c>
      <c r="BL657" s="228">
        <f t="shared" si="381"/>
        <v>1.0010033896964587</v>
      </c>
      <c r="BM657" s="230">
        <f t="shared" si="382"/>
        <v>7</v>
      </c>
      <c r="BN657" s="231">
        <f t="shared" si="383"/>
        <v>1.001619891</v>
      </c>
      <c r="BO657" s="227">
        <f t="shared" si="419"/>
        <v>3121.3818838500001</v>
      </c>
      <c r="BP657" s="227">
        <f t="shared" si="369"/>
        <v>3192.9857138500001</v>
      </c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5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5"/>
      <c r="HA657" s="5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40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7"/>
      <c r="JP657" s="1"/>
      <c r="JQ657" s="1"/>
      <c r="JR657" s="1"/>
      <c r="JS657" s="1"/>
      <c r="JT657" s="1"/>
      <c r="JU657" s="1"/>
      <c r="JV657" s="1"/>
      <c r="JW657" s="1"/>
      <c r="JX657" s="1"/>
      <c r="JY657" s="3"/>
      <c r="JZ657" s="1"/>
      <c r="KA657" s="1"/>
      <c r="KB657" s="1"/>
      <c r="KC657" s="1"/>
      <c r="KD657" s="1"/>
      <c r="KE657" s="1"/>
    </row>
    <row r="658" spans="1:291" x14ac:dyDescent="0.2">
      <c r="A658" s="196">
        <f t="shared" si="385"/>
        <v>43316</v>
      </c>
      <c r="B658" s="236">
        <f t="shared" si="370"/>
        <v>103736.67766801332</v>
      </c>
      <c r="C658" s="66">
        <f t="shared" si="325"/>
        <v>86821.074016540006</v>
      </c>
      <c r="D658" s="77">
        <f t="shared" si="386"/>
        <v>5044.46</v>
      </c>
      <c r="E658" s="67">
        <f>VLOOKUP(A657,[1]Plan1!$DQ$117:$DS$314,3)</f>
        <v>5061.1099999999997</v>
      </c>
      <c r="F658" s="11">
        <f t="shared" si="387"/>
        <v>43307</v>
      </c>
      <c r="G658" s="73">
        <f t="shared" si="371"/>
        <v>3.3006506147337245E-3</v>
      </c>
      <c r="H658" s="11">
        <f t="shared" si="388"/>
        <v>43339</v>
      </c>
      <c r="I658" s="11">
        <f t="shared" si="372"/>
        <v>43339</v>
      </c>
      <c r="J658" s="1">
        <f t="shared" si="389"/>
        <v>23</v>
      </c>
      <c r="K658" s="1">
        <f t="shared" si="390"/>
        <v>8</v>
      </c>
      <c r="L658" s="66">
        <f t="shared" si="373"/>
        <v>1.0011468100000001</v>
      </c>
      <c r="M658" s="70">
        <f t="shared" si="326"/>
        <v>1.01260014</v>
      </c>
      <c r="N658" s="70">
        <f t="shared" si="318"/>
        <v>1.0641129844711557</v>
      </c>
      <c r="O658" s="66">
        <f t="shared" si="320"/>
        <v>1.06533331</v>
      </c>
      <c r="P658" s="66">
        <f t="shared" si="374"/>
        <v>86920.641292429995</v>
      </c>
      <c r="Q658" s="74">
        <f t="shared" si="375"/>
        <v>0</v>
      </c>
      <c r="R658" s="75">
        <f t="shared" si="321"/>
        <v>0</v>
      </c>
      <c r="S658" s="66">
        <f t="shared" si="322"/>
        <v>0</v>
      </c>
      <c r="T658" s="10">
        <f t="shared" si="391"/>
        <v>0.06</v>
      </c>
      <c r="U658" s="74">
        <f t="shared" si="319"/>
        <v>8</v>
      </c>
      <c r="V658" s="74">
        <v>252</v>
      </c>
      <c r="W658" s="70">
        <f t="shared" si="376"/>
        <v>1.0018515189999999</v>
      </c>
      <c r="X658" s="66">
        <f t="shared" si="377"/>
        <v>160.93521884</v>
      </c>
      <c r="Y658" s="66">
        <v>0</v>
      </c>
      <c r="Z658" s="67">
        <f t="shared" si="378"/>
        <v>0</v>
      </c>
      <c r="AA658" s="68" t="str">
        <f t="shared" si="392"/>
        <v>A+INCORP J=</v>
      </c>
      <c r="AB658" s="11">
        <f t="shared" si="393"/>
        <v>43339</v>
      </c>
      <c r="AC658" s="227">
        <f t="shared" si="420"/>
        <v>3113.21</v>
      </c>
      <c r="AD658" s="227">
        <f t="shared" si="398"/>
        <v>62.264200000000002</v>
      </c>
      <c r="AE658" s="227">
        <f t="shared" si="399"/>
        <v>135.94350333333333</v>
      </c>
      <c r="AF658" s="228">
        <f t="shared" si="421"/>
        <v>1.0209734041150313</v>
      </c>
      <c r="AG658" s="230">
        <f t="shared" si="422"/>
        <v>91</v>
      </c>
      <c r="AH658" s="231">
        <f t="shared" si="400"/>
        <v>1.021264484</v>
      </c>
      <c r="AI658" s="227">
        <f t="shared" si="401"/>
        <v>3246.0938718699999</v>
      </c>
      <c r="AJ658" s="227">
        <f t="shared" si="402"/>
        <v>3444.3015752033334</v>
      </c>
      <c r="AK658" s="227">
        <f t="shared" si="344"/>
        <v>3113.21</v>
      </c>
      <c r="AL658" s="227">
        <f t="shared" si="403"/>
        <v>62.264200000000002</v>
      </c>
      <c r="AM658" s="227">
        <f t="shared" si="404"/>
        <v>104.81140333333335</v>
      </c>
      <c r="AN658" s="228">
        <f t="shared" si="345"/>
        <v>1.0200557388980247</v>
      </c>
      <c r="AO658" s="230">
        <f t="shared" si="346"/>
        <v>70</v>
      </c>
      <c r="AP658" s="231">
        <f t="shared" si="405"/>
        <v>1.016317508</v>
      </c>
      <c r="AQ658" s="227">
        <f t="shared" si="406"/>
        <v>3227.4663840799999</v>
      </c>
      <c r="AR658" s="227">
        <f t="shared" si="407"/>
        <v>3394.5419874133331</v>
      </c>
      <c r="AS658" s="227">
        <f t="shared" si="394"/>
        <v>3113.21</v>
      </c>
      <c r="AT658" s="227">
        <f t="shared" si="408"/>
        <v>62.264200000000002</v>
      </c>
      <c r="AU658" s="227">
        <f t="shared" si="409"/>
        <v>73.679303333333337</v>
      </c>
      <c r="AV658" s="228">
        <f t="shared" si="396"/>
        <v>1.0178169822034728</v>
      </c>
      <c r="AW658" s="230">
        <f t="shared" si="397"/>
        <v>49</v>
      </c>
      <c r="AX658" s="231">
        <f t="shared" si="410"/>
        <v>1.0113944939999999</v>
      </c>
      <c r="AY658" s="227">
        <f t="shared" si="411"/>
        <v>3204.7834896999998</v>
      </c>
      <c r="AZ658" s="227">
        <f t="shared" si="412"/>
        <v>3340.7269930333332</v>
      </c>
      <c r="BA658" s="227">
        <f t="shared" si="349"/>
        <v>3113.21</v>
      </c>
      <c r="BB658" s="227">
        <f t="shared" si="413"/>
        <v>62.264200000000002</v>
      </c>
      <c r="BC658" s="227">
        <f t="shared" si="414"/>
        <v>41.509466666666661</v>
      </c>
      <c r="BD658" s="228">
        <f t="shared" si="339"/>
        <v>1.0137613925047093</v>
      </c>
      <c r="BE658" s="230">
        <f t="shared" si="340"/>
        <v>29</v>
      </c>
      <c r="BF658" s="231">
        <f t="shared" si="415"/>
        <v>1.0067280810000001</v>
      </c>
      <c r="BG658" s="227">
        <f t="shared" si="416"/>
        <v>3177.2862789599999</v>
      </c>
      <c r="BH658" s="227">
        <f t="shared" si="343"/>
        <v>3281.0599456266664</v>
      </c>
      <c r="BI658" s="227">
        <f t="shared" si="417"/>
        <v>3113.21</v>
      </c>
      <c r="BJ658" s="227">
        <f t="shared" si="380"/>
        <v>62.264200000000002</v>
      </c>
      <c r="BK658" s="227">
        <f t="shared" si="418"/>
        <v>10.377366666666665</v>
      </c>
      <c r="BL658" s="228">
        <f t="shared" si="381"/>
        <v>1.0011468049191543</v>
      </c>
      <c r="BM658" s="230">
        <f t="shared" si="382"/>
        <v>7</v>
      </c>
      <c r="BN658" s="231">
        <f t="shared" si="383"/>
        <v>1.001619891</v>
      </c>
      <c r="BO658" s="227">
        <f t="shared" si="419"/>
        <v>3121.8290888000001</v>
      </c>
      <c r="BP658" s="227">
        <f t="shared" si="369"/>
        <v>3194.4706554666668</v>
      </c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5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5"/>
      <c r="HA658" s="5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40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7"/>
      <c r="JP658" s="1"/>
      <c r="JQ658" s="1"/>
      <c r="JR658" s="1"/>
      <c r="JS658" s="1"/>
      <c r="JT658" s="1"/>
      <c r="JU658" s="1"/>
      <c r="JV658" s="1"/>
      <c r="JW658" s="1"/>
      <c r="JX658" s="1"/>
      <c r="JY658" s="3"/>
      <c r="JZ658" s="1"/>
      <c r="KA658" s="1"/>
      <c r="KB658" s="1"/>
      <c r="KC658" s="1"/>
      <c r="KD658" s="1"/>
      <c r="KE658" s="1"/>
    </row>
    <row r="659" spans="1:291" x14ac:dyDescent="0.2">
      <c r="A659" s="196">
        <f t="shared" si="385"/>
        <v>43317</v>
      </c>
      <c r="B659" s="236">
        <f t="shared" si="370"/>
        <v>103741.86635134665</v>
      </c>
      <c r="C659" s="66">
        <f t="shared" si="325"/>
        <v>86821.074016540006</v>
      </c>
      <c r="D659" s="77">
        <f t="shared" si="386"/>
        <v>5044.46</v>
      </c>
      <c r="E659" s="67">
        <f>VLOOKUP(A658,[1]Plan1!$DQ$117:$DS$314,3)</f>
        <v>5061.1099999999997</v>
      </c>
      <c r="F659" s="11">
        <f t="shared" si="387"/>
        <v>43307</v>
      </c>
      <c r="G659" s="73">
        <f t="shared" si="371"/>
        <v>3.3006506147337245E-3</v>
      </c>
      <c r="H659" s="11">
        <f t="shared" si="388"/>
        <v>43339</v>
      </c>
      <c r="I659" s="11">
        <f t="shared" si="372"/>
        <v>43339</v>
      </c>
      <c r="J659" s="1">
        <f t="shared" si="389"/>
        <v>23</v>
      </c>
      <c r="K659" s="1">
        <f t="shared" si="390"/>
        <v>8</v>
      </c>
      <c r="L659" s="66">
        <f t="shared" si="373"/>
        <v>1.0011468100000001</v>
      </c>
      <c r="M659" s="70">
        <f t="shared" si="326"/>
        <v>1.01260014</v>
      </c>
      <c r="N659" s="70">
        <f t="shared" si="318"/>
        <v>1.0641129844711557</v>
      </c>
      <c r="O659" s="66">
        <f t="shared" si="320"/>
        <v>1.06533331</v>
      </c>
      <c r="P659" s="66">
        <f t="shared" si="374"/>
        <v>86920.641292429995</v>
      </c>
      <c r="Q659" s="74">
        <f t="shared" si="375"/>
        <v>0</v>
      </c>
      <c r="R659" s="75">
        <f t="shared" si="321"/>
        <v>0</v>
      </c>
      <c r="S659" s="66">
        <f t="shared" si="322"/>
        <v>0</v>
      </c>
      <c r="T659" s="10">
        <f t="shared" si="391"/>
        <v>0.06</v>
      </c>
      <c r="U659" s="74">
        <f t="shared" si="319"/>
        <v>8</v>
      </c>
      <c r="V659" s="74">
        <v>252</v>
      </c>
      <c r="W659" s="70">
        <f t="shared" si="376"/>
        <v>1.0018515189999999</v>
      </c>
      <c r="X659" s="66">
        <f t="shared" si="377"/>
        <v>160.93521884</v>
      </c>
      <c r="Y659" s="66">
        <v>0</v>
      </c>
      <c r="Z659" s="67">
        <f t="shared" si="378"/>
        <v>0</v>
      </c>
      <c r="AA659" s="68" t="str">
        <f t="shared" si="392"/>
        <v>A+INCORP J=</v>
      </c>
      <c r="AB659" s="11">
        <f t="shared" si="393"/>
        <v>43339</v>
      </c>
      <c r="AC659" s="227">
        <f t="shared" si="420"/>
        <v>3113.21</v>
      </c>
      <c r="AD659" s="227">
        <f t="shared" si="398"/>
        <v>62.264200000000002</v>
      </c>
      <c r="AE659" s="227">
        <f t="shared" si="399"/>
        <v>136.98124000000001</v>
      </c>
      <c r="AF659" s="228">
        <f t="shared" si="421"/>
        <v>1.0209734041150313</v>
      </c>
      <c r="AG659" s="230">
        <f t="shared" si="422"/>
        <v>91</v>
      </c>
      <c r="AH659" s="231">
        <f t="shared" si="400"/>
        <v>1.021264484</v>
      </c>
      <c r="AI659" s="227">
        <f t="shared" si="401"/>
        <v>3246.0938718699999</v>
      </c>
      <c r="AJ659" s="227">
        <f t="shared" si="402"/>
        <v>3445.3393118700001</v>
      </c>
      <c r="AK659" s="227">
        <f t="shared" si="344"/>
        <v>3113.21</v>
      </c>
      <c r="AL659" s="227">
        <f t="shared" si="403"/>
        <v>62.264200000000002</v>
      </c>
      <c r="AM659" s="227">
        <f t="shared" si="404"/>
        <v>105.84914000000001</v>
      </c>
      <c r="AN659" s="228">
        <f t="shared" si="345"/>
        <v>1.0200557388980247</v>
      </c>
      <c r="AO659" s="230">
        <f t="shared" si="346"/>
        <v>70</v>
      </c>
      <c r="AP659" s="231">
        <f t="shared" si="405"/>
        <v>1.016317508</v>
      </c>
      <c r="AQ659" s="227">
        <f t="shared" si="406"/>
        <v>3227.4663840799999</v>
      </c>
      <c r="AR659" s="227">
        <f t="shared" si="407"/>
        <v>3395.5797240799998</v>
      </c>
      <c r="AS659" s="227">
        <f t="shared" si="394"/>
        <v>3113.21</v>
      </c>
      <c r="AT659" s="227">
        <f t="shared" si="408"/>
        <v>62.264200000000002</v>
      </c>
      <c r="AU659" s="227">
        <f t="shared" si="409"/>
        <v>74.717039999999997</v>
      </c>
      <c r="AV659" s="228">
        <f t="shared" si="396"/>
        <v>1.0178169822034728</v>
      </c>
      <c r="AW659" s="230">
        <f t="shared" si="397"/>
        <v>49</v>
      </c>
      <c r="AX659" s="231">
        <f t="shared" si="410"/>
        <v>1.0113944939999999</v>
      </c>
      <c r="AY659" s="227">
        <f t="shared" si="411"/>
        <v>3204.7834896999998</v>
      </c>
      <c r="AZ659" s="227">
        <f t="shared" si="412"/>
        <v>3341.7647296999999</v>
      </c>
      <c r="BA659" s="227">
        <f t="shared" si="349"/>
        <v>3113.21</v>
      </c>
      <c r="BB659" s="227">
        <f t="shared" si="413"/>
        <v>62.264200000000002</v>
      </c>
      <c r="BC659" s="227">
        <f t="shared" si="414"/>
        <v>42.547203333333336</v>
      </c>
      <c r="BD659" s="228">
        <f t="shared" si="339"/>
        <v>1.0137613925047093</v>
      </c>
      <c r="BE659" s="230">
        <f t="shared" si="340"/>
        <v>29</v>
      </c>
      <c r="BF659" s="231">
        <f t="shared" si="415"/>
        <v>1.0067280810000001</v>
      </c>
      <c r="BG659" s="227">
        <f t="shared" si="416"/>
        <v>3177.2862789599999</v>
      </c>
      <c r="BH659" s="227">
        <f t="shared" si="343"/>
        <v>3282.097682293333</v>
      </c>
      <c r="BI659" s="227">
        <f t="shared" si="417"/>
        <v>3113.21</v>
      </c>
      <c r="BJ659" s="227">
        <f t="shared" si="380"/>
        <v>62.264200000000002</v>
      </c>
      <c r="BK659" s="227">
        <f t="shared" si="418"/>
        <v>11.415103333333333</v>
      </c>
      <c r="BL659" s="228">
        <f t="shared" si="381"/>
        <v>1.0011468049191543</v>
      </c>
      <c r="BM659" s="230">
        <f t="shared" si="382"/>
        <v>7</v>
      </c>
      <c r="BN659" s="231">
        <f t="shared" si="383"/>
        <v>1.001619891</v>
      </c>
      <c r="BO659" s="227">
        <f t="shared" si="419"/>
        <v>3121.8290888000001</v>
      </c>
      <c r="BP659" s="227">
        <f t="shared" si="369"/>
        <v>3195.5083921333335</v>
      </c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5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5"/>
      <c r="HA659" s="5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40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7"/>
      <c r="JP659" s="1"/>
      <c r="JQ659" s="1"/>
      <c r="JR659" s="1"/>
      <c r="JS659" s="1"/>
      <c r="JT659" s="1"/>
      <c r="JU659" s="1"/>
      <c r="JV659" s="1"/>
      <c r="JW659" s="1"/>
      <c r="JX659" s="1"/>
      <c r="JY659" s="3"/>
      <c r="JZ659" s="1"/>
      <c r="KA659" s="1"/>
      <c r="KB659" s="1"/>
      <c r="KC659" s="1"/>
      <c r="KD659" s="1"/>
      <c r="KE659" s="1"/>
    </row>
    <row r="660" spans="1:291" x14ac:dyDescent="0.2">
      <c r="A660" s="196">
        <f t="shared" si="385"/>
        <v>43318</v>
      </c>
      <c r="B660" s="236">
        <f t="shared" si="370"/>
        <v>103750.74986539998</v>
      </c>
      <c r="C660" s="66">
        <f t="shared" si="325"/>
        <v>86821.074016540006</v>
      </c>
      <c r="D660" s="77">
        <f t="shared" si="386"/>
        <v>5044.46</v>
      </c>
      <c r="E660" s="67">
        <f>VLOOKUP(A659,[1]Plan1!$DQ$117:$DS$314,3)</f>
        <v>5061.1099999999997</v>
      </c>
      <c r="F660" s="11">
        <f t="shared" si="387"/>
        <v>43307</v>
      </c>
      <c r="G660" s="73">
        <f t="shared" si="371"/>
        <v>3.3006506147337245E-3</v>
      </c>
      <c r="H660" s="11">
        <f t="shared" si="388"/>
        <v>43339</v>
      </c>
      <c r="I660" s="11">
        <f t="shared" si="372"/>
        <v>43339</v>
      </c>
      <c r="J660" s="1">
        <f t="shared" si="389"/>
        <v>23</v>
      </c>
      <c r="K660" s="1">
        <f t="shared" si="390"/>
        <v>8</v>
      </c>
      <c r="L660" s="66">
        <f t="shared" si="373"/>
        <v>1.0011468100000001</v>
      </c>
      <c r="M660" s="70">
        <f t="shared" si="326"/>
        <v>1.01260014</v>
      </c>
      <c r="N660" s="70">
        <f t="shared" si="318"/>
        <v>1.0641129844711557</v>
      </c>
      <c r="O660" s="66">
        <f t="shared" si="320"/>
        <v>1.06533331</v>
      </c>
      <c r="P660" s="66">
        <f t="shared" si="374"/>
        <v>86920.641292429995</v>
      </c>
      <c r="Q660" s="74">
        <f t="shared" si="375"/>
        <v>0</v>
      </c>
      <c r="R660" s="75">
        <f t="shared" si="321"/>
        <v>0</v>
      </c>
      <c r="S660" s="66">
        <f t="shared" si="322"/>
        <v>0</v>
      </c>
      <c r="T660" s="10">
        <f t="shared" si="391"/>
        <v>0.06</v>
      </c>
      <c r="U660" s="74">
        <f t="shared" si="319"/>
        <v>8</v>
      </c>
      <c r="V660" s="74">
        <v>252</v>
      </c>
      <c r="W660" s="70">
        <f t="shared" si="376"/>
        <v>1.0018515189999999</v>
      </c>
      <c r="X660" s="66">
        <f t="shared" si="377"/>
        <v>160.93521884</v>
      </c>
      <c r="Y660" s="66">
        <v>0</v>
      </c>
      <c r="Z660" s="67">
        <f t="shared" si="378"/>
        <v>0</v>
      </c>
      <c r="AA660" s="68" t="str">
        <f t="shared" si="392"/>
        <v>A+INCORP J=</v>
      </c>
      <c r="AB660" s="11">
        <f t="shared" si="393"/>
        <v>43339</v>
      </c>
      <c r="AC660" s="227">
        <f t="shared" si="420"/>
        <v>3113.21</v>
      </c>
      <c r="AD660" s="227">
        <f t="shared" si="398"/>
        <v>62.264200000000002</v>
      </c>
      <c r="AE660" s="227">
        <f t="shared" si="399"/>
        <v>138.01897666666667</v>
      </c>
      <c r="AF660" s="228">
        <f t="shared" si="421"/>
        <v>1.0209734041150313</v>
      </c>
      <c r="AG660" s="230">
        <f t="shared" si="422"/>
        <v>92</v>
      </c>
      <c r="AH660" s="231">
        <f t="shared" si="400"/>
        <v>1.021500654</v>
      </c>
      <c r="AI660" s="227">
        <f t="shared" si="401"/>
        <v>3246.8445393100001</v>
      </c>
      <c r="AJ660" s="227">
        <f t="shared" si="402"/>
        <v>3447.1277159766669</v>
      </c>
      <c r="AK660" s="227">
        <f t="shared" si="344"/>
        <v>3113.21</v>
      </c>
      <c r="AL660" s="227">
        <f t="shared" si="403"/>
        <v>62.264200000000002</v>
      </c>
      <c r="AM660" s="227">
        <f t="shared" si="404"/>
        <v>106.88687666666667</v>
      </c>
      <c r="AN660" s="228">
        <f t="shared" si="345"/>
        <v>1.0200557388980247</v>
      </c>
      <c r="AO660" s="230">
        <f t="shared" si="346"/>
        <v>71</v>
      </c>
      <c r="AP660" s="231">
        <f t="shared" si="405"/>
        <v>1.0165525339999999</v>
      </c>
      <c r="AQ660" s="227">
        <f t="shared" si="406"/>
        <v>3228.21274386</v>
      </c>
      <c r="AR660" s="227">
        <f t="shared" si="407"/>
        <v>3397.3638205266666</v>
      </c>
      <c r="AS660" s="227">
        <f t="shared" si="394"/>
        <v>3113.21</v>
      </c>
      <c r="AT660" s="227">
        <f t="shared" si="408"/>
        <v>62.264200000000002</v>
      </c>
      <c r="AU660" s="227">
        <f t="shared" si="409"/>
        <v>75.754776666666658</v>
      </c>
      <c r="AV660" s="228">
        <f t="shared" si="396"/>
        <v>1.0178169822034728</v>
      </c>
      <c r="AW660" s="230">
        <f t="shared" si="397"/>
        <v>50</v>
      </c>
      <c r="AX660" s="231">
        <f t="shared" si="410"/>
        <v>1.011628381</v>
      </c>
      <c r="AY660" s="227">
        <f t="shared" si="411"/>
        <v>3205.5246022900001</v>
      </c>
      <c r="AZ660" s="227">
        <f t="shared" si="412"/>
        <v>3343.5435789566668</v>
      </c>
      <c r="BA660" s="227">
        <f t="shared" si="349"/>
        <v>3113.21</v>
      </c>
      <c r="BB660" s="227">
        <f t="shared" si="413"/>
        <v>62.264200000000002</v>
      </c>
      <c r="BC660" s="227">
        <f t="shared" si="414"/>
        <v>43.584939999999996</v>
      </c>
      <c r="BD660" s="228">
        <f t="shared" si="339"/>
        <v>1.0137613925047093</v>
      </c>
      <c r="BE660" s="230">
        <f t="shared" si="340"/>
        <v>30</v>
      </c>
      <c r="BF660" s="231">
        <f t="shared" si="415"/>
        <v>1.00696089</v>
      </c>
      <c r="BG660" s="227">
        <f t="shared" si="416"/>
        <v>3178.0210362900002</v>
      </c>
      <c r="BH660" s="227">
        <f t="shared" si="343"/>
        <v>3283.87017629</v>
      </c>
      <c r="BI660" s="227">
        <f t="shared" si="417"/>
        <v>3113.21</v>
      </c>
      <c r="BJ660" s="227">
        <f t="shared" si="380"/>
        <v>62.264200000000002</v>
      </c>
      <c r="BK660" s="227">
        <f t="shared" si="418"/>
        <v>12.45284</v>
      </c>
      <c r="BL660" s="228">
        <f t="shared" si="381"/>
        <v>1.0011468049191543</v>
      </c>
      <c r="BM660" s="230">
        <f t="shared" si="382"/>
        <v>8</v>
      </c>
      <c r="BN660" s="231">
        <f t="shared" si="383"/>
        <v>1.0018515189999999</v>
      </c>
      <c r="BO660" s="227">
        <f t="shared" si="419"/>
        <v>3122.5510223800002</v>
      </c>
      <c r="BP660" s="227">
        <f t="shared" si="369"/>
        <v>3197.2680623800002</v>
      </c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5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5"/>
      <c r="HA660" s="5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40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7"/>
      <c r="JP660" s="1"/>
      <c r="JQ660" s="1"/>
      <c r="JR660" s="1"/>
      <c r="JS660" s="1"/>
      <c r="JT660" s="1"/>
      <c r="JU660" s="1"/>
      <c r="JV660" s="1"/>
      <c r="JW660" s="1"/>
      <c r="JX660" s="1"/>
      <c r="JY660" s="3"/>
      <c r="JZ660" s="1"/>
      <c r="KA660" s="1"/>
      <c r="KB660" s="1"/>
      <c r="KC660" s="1"/>
      <c r="KD660" s="1"/>
      <c r="KE660" s="1"/>
    </row>
    <row r="661" spans="1:291" x14ac:dyDescent="0.2">
      <c r="A661" s="196">
        <f t="shared" si="385"/>
        <v>43319</v>
      </c>
      <c r="B661" s="236">
        <f t="shared" si="370"/>
        <v>103794.54287672332</v>
      </c>
      <c r="C661" s="66">
        <f t="shared" si="325"/>
        <v>86821.074016540006</v>
      </c>
      <c r="D661" s="77">
        <f t="shared" si="386"/>
        <v>5044.46</v>
      </c>
      <c r="E661" s="67">
        <f>VLOOKUP(A660,[1]Plan1!$DQ$117:$DS$314,3)</f>
        <v>5061.1099999999997</v>
      </c>
      <c r="F661" s="11">
        <f t="shared" si="387"/>
        <v>43307</v>
      </c>
      <c r="G661" s="73">
        <f t="shared" si="371"/>
        <v>3.3006506147337245E-3</v>
      </c>
      <c r="H661" s="11">
        <f t="shared" si="388"/>
        <v>43339</v>
      </c>
      <c r="I661" s="11">
        <f t="shared" si="372"/>
        <v>43339</v>
      </c>
      <c r="J661" s="1">
        <f t="shared" si="389"/>
        <v>23</v>
      </c>
      <c r="K661" s="1">
        <f t="shared" si="390"/>
        <v>9</v>
      </c>
      <c r="L661" s="66">
        <f t="shared" si="373"/>
        <v>1.00129026</v>
      </c>
      <c r="M661" s="70">
        <f t="shared" si="326"/>
        <v>1.01260014</v>
      </c>
      <c r="N661" s="70">
        <f t="shared" si="318"/>
        <v>1.0641129844711557</v>
      </c>
      <c r="O661" s="66">
        <f t="shared" si="320"/>
        <v>1.06548596</v>
      </c>
      <c r="P661" s="66">
        <f t="shared" si="374"/>
        <v>86933.095775499998</v>
      </c>
      <c r="Q661" s="74">
        <f t="shared" si="375"/>
        <v>0</v>
      </c>
      <c r="R661" s="75">
        <f t="shared" si="321"/>
        <v>0</v>
      </c>
      <c r="S661" s="66">
        <f t="shared" si="322"/>
        <v>0</v>
      </c>
      <c r="T661" s="10">
        <f t="shared" si="391"/>
        <v>0.06</v>
      </c>
      <c r="U661" s="74">
        <f t="shared" si="319"/>
        <v>9</v>
      </c>
      <c r="V661" s="74">
        <v>252</v>
      </c>
      <c r="W661" s="70">
        <f t="shared" si="376"/>
        <v>1.0020831990000001</v>
      </c>
      <c r="X661" s="66">
        <f t="shared" si="377"/>
        <v>181.09893818</v>
      </c>
      <c r="Y661" s="66">
        <v>0</v>
      </c>
      <c r="Z661" s="67">
        <f t="shared" si="378"/>
        <v>0</v>
      </c>
      <c r="AA661" s="68" t="str">
        <f t="shared" si="392"/>
        <v>A+INCORP J=</v>
      </c>
      <c r="AB661" s="11">
        <f t="shared" si="393"/>
        <v>43339</v>
      </c>
      <c r="AC661" s="227">
        <f t="shared" si="420"/>
        <v>3113.21</v>
      </c>
      <c r="AD661" s="227">
        <f t="shared" si="398"/>
        <v>62.264200000000002</v>
      </c>
      <c r="AE661" s="227">
        <f t="shared" si="399"/>
        <v>139.05671333333333</v>
      </c>
      <c r="AF661" s="228">
        <f t="shared" si="421"/>
        <v>1.0211196978511563</v>
      </c>
      <c r="AG661" s="230">
        <f t="shared" si="422"/>
        <v>93</v>
      </c>
      <c r="AH661" s="231">
        <f t="shared" si="400"/>
        <v>1.0217368790000001</v>
      </c>
      <c r="AI661" s="227">
        <f t="shared" si="401"/>
        <v>3248.0607245900001</v>
      </c>
      <c r="AJ661" s="227">
        <f t="shared" si="402"/>
        <v>3449.3816379233335</v>
      </c>
      <c r="AK661" s="227">
        <f t="shared" si="344"/>
        <v>3113.21</v>
      </c>
      <c r="AL661" s="227">
        <f t="shared" si="403"/>
        <v>62.264200000000002</v>
      </c>
      <c r="AM661" s="227">
        <f t="shared" si="404"/>
        <v>107.92461333333335</v>
      </c>
      <c r="AN661" s="228">
        <f t="shared" si="345"/>
        <v>1.0202019011432875</v>
      </c>
      <c r="AO661" s="230">
        <f t="shared" si="346"/>
        <v>72</v>
      </c>
      <c r="AP661" s="231">
        <f t="shared" si="405"/>
        <v>1.0167876140000001</v>
      </c>
      <c r="AQ661" s="227">
        <f t="shared" si="406"/>
        <v>3229.4219478199998</v>
      </c>
      <c r="AR661" s="227">
        <f t="shared" si="407"/>
        <v>3399.610761153333</v>
      </c>
      <c r="AS661" s="227">
        <f t="shared" si="394"/>
        <v>3113.21</v>
      </c>
      <c r="AT661" s="227">
        <f t="shared" si="408"/>
        <v>62.264200000000002</v>
      </c>
      <c r="AU661" s="227">
        <f t="shared" si="409"/>
        <v>76.792513333333346</v>
      </c>
      <c r="AV661" s="228">
        <f t="shared" si="396"/>
        <v>1.0179628236606721</v>
      </c>
      <c r="AW661" s="230">
        <f t="shared" si="397"/>
        <v>51</v>
      </c>
      <c r="AX661" s="231">
        <f t="shared" si="410"/>
        <v>1.0118623229999999</v>
      </c>
      <c r="AY661" s="227">
        <f t="shared" si="411"/>
        <v>3206.7253101599999</v>
      </c>
      <c r="AZ661" s="227">
        <f t="shared" si="412"/>
        <v>3345.7820234933333</v>
      </c>
      <c r="BA661" s="227">
        <f t="shared" si="349"/>
        <v>3113.21</v>
      </c>
      <c r="BB661" s="227">
        <f t="shared" si="413"/>
        <v>62.264200000000002</v>
      </c>
      <c r="BC661" s="227">
        <f t="shared" si="414"/>
        <v>44.622676666666671</v>
      </c>
      <c r="BD661" s="228">
        <f t="shared" si="339"/>
        <v>1.0139066528425895</v>
      </c>
      <c r="BE661" s="230">
        <f t="shared" si="340"/>
        <v>31</v>
      </c>
      <c r="BF661" s="231">
        <f t="shared" si="415"/>
        <v>1.0071937520000001</v>
      </c>
      <c r="BG661" s="227">
        <f t="shared" si="416"/>
        <v>3179.2114400300002</v>
      </c>
      <c r="BH661" s="227">
        <f t="shared" si="343"/>
        <v>3286.0983166966666</v>
      </c>
      <c r="BI661" s="227">
        <f t="shared" si="417"/>
        <v>3113.21</v>
      </c>
      <c r="BJ661" s="227">
        <f t="shared" si="380"/>
        <v>62.264200000000002</v>
      </c>
      <c r="BK661" s="227">
        <f t="shared" si="418"/>
        <v>13.490576666666669</v>
      </c>
      <c r="BL661" s="228">
        <f t="shared" si="381"/>
        <v>1.0012902577318434</v>
      </c>
      <c r="BM661" s="230">
        <f t="shared" si="382"/>
        <v>9</v>
      </c>
      <c r="BN661" s="231">
        <f t="shared" si="383"/>
        <v>1.0020831990000001</v>
      </c>
      <c r="BO661" s="227">
        <f t="shared" si="419"/>
        <v>3123.7206471099998</v>
      </c>
      <c r="BP661" s="227">
        <f t="shared" si="369"/>
        <v>3199.4754237766665</v>
      </c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5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5"/>
      <c r="HA661" s="5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40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7"/>
      <c r="JP661" s="1"/>
      <c r="JQ661" s="1"/>
      <c r="JR661" s="1"/>
      <c r="JS661" s="1"/>
      <c r="JT661" s="1"/>
      <c r="JU661" s="1"/>
      <c r="JV661" s="1"/>
      <c r="JW661" s="1"/>
      <c r="JX661" s="1"/>
      <c r="JY661" s="3"/>
      <c r="JZ661" s="1"/>
      <c r="KA661" s="1"/>
      <c r="KB661" s="1"/>
      <c r="KC661" s="1"/>
      <c r="KD661" s="1"/>
      <c r="KE661" s="1"/>
    </row>
    <row r="662" spans="1:291" x14ac:dyDescent="0.2">
      <c r="A662" s="196">
        <f t="shared" si="385"/>
        <v>43320</v>
      </c>
      <c r="B662" s="236">
        <f t="shared" si="370"/>
        <v>103838.34937987669</v>
      </c>
      <c r="C662" s="66">
        <f t="shared" si="325"/>
        <v>86821.074016540006</v>
      </c>
      <c r="D662" s="77">
        <f t="shared" si="386"/>
        <v>5044.46</v>
      </c>
      <c r="E662" s="67">
        <f>VLOOKUP(A661,[1]Plan1!$DQ$117:$DS$314,3)</f>
        <v>5061.1099999999997</v>
      </c>
      <c r="F662" s="11">
        <f t="shared" si="387"/>
        <v>43307</v>
      </c>
      <c r="G662" s="73">
        <f t="shared" si="371"/>
        <v>3.3006506147337245E-3</v>
      </c>
      <c r="H662" s="11">
        <f t="shared" si="388"/>
        <v>43339</v>
      </c>
      <c r="I662" s="11">
        <f t="shared" si="372"/>
        <v>43339</v>
      </c>
      <c r="J662" s="1">
        <f t="shared" si="389"/>
        <v>23</v>
      </c>
      <c r="K662" s="1">
        <f t="shared" si="390"/>
        <v>10</v>
      </c>
      <c r="L662" s="66">
        <f t="shared" si="373"/>
        <v>1.0014337200000001</v>
      </c>
      <c r="M662" s="70">
        <f t="shared" si="326"/>
        <v>1.01260014</v>
      </c>
      <c r="N662" s="70">
        <f t="shared" si="318"/>
        <v>1.0641129844711557</v>
      </c>
      <c r="O662" s="66">
        <f t="shared" si="320"/>
        <v>1.0656386200000001</v>
      </c>
      <c r="P662" s="66">
        <f t="shared" si="374"/>
        <v>86945.551126770006</v>
      </c>
      <c r="Q662" s="74">
        <f t="shared" si="375"/>
        <v>0</v>
      </c>
      <c r="R662" s="75">
        <f t="shared" si="321"/>
        <v>0</v>
      </c>
      <c r="S662" s="66">
        <f t="shared" si="322"/>
        <v>0</v>
      </c>
      <c r="T662" s="10">
        <f t="shared" si="391"/>
        <v>0.06</v>
      </c>
      <c r="U662" s="74">
        <f t="shared" si="319"/>
        <v>10</v>
      </c>
      <c r="V662" s="74">
        <v>252</v>
      </c>
      <c r="W662" s="70">
        <f t="shared" si="376"/>
        <v>1.0023149339999999</v>
      </c>
      <c r="X662" s="66">
        <f t="shared" si="377"/>
        <v>201.27321244999999</v>
      </c>
      <c r="Y662" s="66">
        <v>0</v>
      </c>
      <c r="Z662" s="67">
        <f t="shared" si="378"/>
        <v>0</v>
      </c>
      <c r="AA662" s="68" t="str">
        <f t="shared" si="392"/>
        <v>A+INCORP J=</v>
      </c>
      <c r="AB662" s="11">
        <f t="shared" si="393"/>
        <v>43339</v>
      </c>
      <c r="AC662" s="227">
        <f t="shared" si="420"/>
        <v>3113.21</v>
      </c>
      <c r="AD662" s="227">
        <f t="shared" si="398"/>
        <v>62.264200000000002</v>
      </c>
      <c r="AE662" s="227">
        <f t="shared" si="399"/>
        <v>140.09444999999999</v>
      </c>
      <c r="AF662" s="228">
        <f t="shared" si="421"/>
        <v>1.0212660011708867</v>
      </c>
      <c r="AG662" s="230">
        <f t="shared" si="422"/>
        <v>94</v>
      </c>
      <c r="AH662" s="231">
        <f t="shared" si="400"/>
        <v>1.021973158</v>
      </c>
      <c r="AI662" s="227">
        <f t="shared" si="401"/>
        <v>3249.2773272300001</v>
      </c>
      <c r="AJ662" s="227">
        <f t="shared" si="402"/>
        <v>3451.6359772300002</v>
      </c>
      <c r="AK662" s="227">
        <f t="shared" si="344"/>
        <v>3113.21</v>
      </c>
      <c r="AL662" s="227">
        <f t="shared" si="403"/>
        <v>62.264200000000002</v>
      </c>
      <c r="AM662" s="227">
        <f t="shared" si="404"/>
        <v>108.96235000000001</v>
      </c>
      <c r="AN662" s="228">
        <f t="shared" si="345"/>
        <v>1.0203480729635417</v>
      </c>
      <c r="AO662" s="230">
        <f t="shared" si="346"/>
        <v>73</v>
      </c>
      <c r="AP662" s="231">
        <f t="shared" si="405"/>
        <v>1.0170227489999999</v>
      </c>
      <c r="AQ662" s="227">
        <f t="shared" si="406"/>
        <v>3230.6315707499998</v>
      </c>
      <c r="AR662" s="227">
        <f t="shared" si="407"/>
        <v>3401.8581207499997</v>
      </c>
      <c r="AS662" s="227">
        <f t="shared" si="394"/>
        <v>3113.21</v>
      </c>
      <c r="AT662" s="227">
        <f t="shared" si="408"/>
        <v>62.264200000000002</v>
      </c>
      <c r="AU662" s="227">
        <f t="shared" si="409"/>
        <v>77.830250000000007</v>
      </c>
      <c r="AV662" s="228">
        <f t="shared" si="396"/>
        <v>1.0181086746718484</v>
      </c>
      <c r="AW662" s="230">
        <f t="shared" si="397"/>
        <v>52</v>
      </c>
      <c r="AX662" s="231">
        <f t="shared" si="410"/>
        <v>1.0120963190000001</v>
      </c>
      <c r="AY662" s="227">
        <f t="shared" si="411"/>
        <v>3207.92643172</v>
      </c>
      <c r="AZ662" s="227">
        <f t="shared" si="412"/>
        <v>3348.02088172</v>
      </c>
      <c r="BA662" s="227">
        <f t="shared" si="349"/>
        <v>3113.21</v>
      </c>
      <c r="BB662" s="227">
        <f t="shared" si="413"/>
        <v>62.264200000000002</v>
      </c>
      <c r="BC662" s="227">
        <f t="shared" si="414"/>
        <v>45.660413333333331</v>
      </c>
      <c r="BD662" s="228">
        <f t="shared" si="339"/>
        <v>1.0140519226963782</v>
      </c>
      <c r="BE662" s="230">
        <f t="shared" si="340"/>
        <v>32</v>
      </c>
      <c r="BF662" s="231">
        <f t="shared" si="415"/>
        <v>1.0074266679999999</v>
      </c>
      <c r="BG662" s="227">
        <f t="shared" si="416"/>
        <v>3180.4022547099999</v>
      </c>
      <c r="BH662" s="227">
        <f t="shared" si="343"/>
        <v>3288.326868043333</v>
      </c>
      <c r="BI662" s="227">
        <f t="shared" si="417"/>
        <v>3113.21</v>
      </c>
      <c r="BJ662" s="227">
        <f t="shared" si="380"/>
        <v>62.264200000000002</v>
      </c>
      <c r="BK662" s="227">
        <f t="shared" si="418"/>
        <v>14.528313333333335</v>
      </c>
      <c r="BL662" s="228">
        <f t="shared" si="381"/>
        <v>1.0014337199420311</v>
      </c>
      <c r="BM662" s="230">
        <f t="shared" si="382"/>
        <v>10</v>
      </c>
      <c r="BN662" s="231">
        <f t="shared" si="383"/>
        <v>1.0023149339999999</v>
      </c>
      <c r="BO662" s="227">
        <f t="shared" si="419"/>
        <v>3124.8906795799999</v>
      </c>
      <c r="BP662" s="227">
        <f t="shared" si="369"/>
        <v>3201.6831929133332</v>
      </c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5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5"/>
      <c r="HA662" s="5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40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7"/>
      <c r="JP662" s="1"/>
      <c r="JQ662" s="1"/>
      <c r="JR662" s="1"/>
      <c r="JS662" s="1"/>
      <c r="JT662" s="1"/>
      <c r="JU662" s="1"/>
      <c r="JV662" s="1"/>
      <c r="JW662" s="1"/>
      <c r="JX662" s="1"/>
      <c r="JY662" s="3"/>
      <c r="JZ662" s="1"/>
      <c r="KA662" s="1"/>
      <c r="KB662" s="1"/>
      <c r="KC662" s="1"/>
      <c r="KD662" s="1"/>
      <c r="KE662" s="1"/>
    </row>
    <row r="663" spans="1:291" x14ac:dyDescent="0.2">
      <c r="A663" s="196">
        <f t="shared" si="385"/>
        <v>43321</v>
      </c>
      <c r="B663" s="236">
        <f t="shared" si="370"/>
        <v>103882.17114881001</v>
      </c>
      <c r="C663" s="66">
        <f t="shared" si="325"/>
        <v>86821.074016540006</v>
      </c>
      <c r="D663" s="77">
        <f t="shared" si="386"/>
        <v>5044.46</v>
      </c>
      <c r="E663" s="67">
        <f>VLOOKUP(A662,[1]Plan1!$DQ$117:$DS$314,3)</f>
        <v>5061.1099999999997</v>
      </c>
      <c r="F663" s="11">
        <f t="shared" si="387"/>
        <v>43307</v>
      </c>
      <c r="G663" s="73">
        <f t="shared" si="371"/>
        <v>3.3006506147337245E-3</v>
      </c>
      <c r="H663" s="11">
        <f t="shared" si="388"/>
        <v>43339</v>
      </c>
      <c r="I663" s="11">
        <f t="shared" si="372"/>
        <v>43339</v>
      </c>
      <c r="J663" s="1">
        <f t="shared" si="389"/>
        <v>23</v>
      </c>
      <c r="K663" s="1">
        <f t="shared" si="390"/>
        <v>11</v>
      </c>
      <c r="L663" s="66">
        <f t="shared" si="373"/>
        <v>1.00157721</v>
      </c>
      <c r="M663" s="70">
        <f t="shared" si="326"/>
        <v>1.01260014</v>
      </c>
      <c r="N663" s="70">
        <f t="shared" si="318"/>
        <v>1.0641129844711557</v>
      </c>
      <c r="O663" s="66">
        <f t="shared" si="320"/>
        <v>1.06579131</v>
      </c>
      <c r="P663" s="66">
        <f t="shared" si="374"/>
        <v>86958.009082680001</v>
      </c>
      <c r="Q663" s="74">
        <f t="shared" si="375"/>
        <v>0</v>
      </c>
      <c r="R663" s="75">
        <f t="shared" si="321"/>
        <v>0</v>
      </c>
      <c r="S663" s="66">
        <f t="shared" si="322"/>
        <v>0</v>
      </c>
      <c r="T663" s="10">
        <f t="shared" si="391"/>
        <v>0.06</v>
      </c>
      <c r="U663" s="74">
        <f t="shared" si="319"/>
        <v>11</v>
      </c>
      <c r="V663" s="74">
        <v>252</v>
      </c>
      <c r="W663" s="70">
        <f t="shared" si="376"/>
        <v>1.0025467210000001</v>
      </c>
      <c r="X663" s="66">
        <f t="shared" si="377"/>
        <v>221.45778784000001</v>
      </c>
      <c r="Y663" s="66">
        <v>0</v>
      </c>
      <c r="Z663" s="67">
        <f t="shared" si="378"/>
        <v>0</v>
      </c>
      <c r="AA663" s="68" t="str">
        <f t="shared" si="392"/>
        <v>A+INCORP J=</v>
      </c>
      <c r="AB663" s="11">
        <f t="shared" si="393"/>
        <v>43339</v>
      </c>
      <c r="AC663" s="227">
        <f t="shared" si="420"/>
        <v>3113.21</v>
      </c>
      <c r="AD663" s="227">
        <f t="shared" si="398"/>
        <v>62.264200000000002</v>
      </c>
      <c r="AE663" s="227">
        <f t="shared" si="399"/>
        <v>141.13218666666666</v>
      </c>
      <c r="AF663" s="228">
        <f t="shared" si="421"/>
        <v>1.0214123332414329</v>
      </c>
      <c r="AG663" s="230">
        <f t="shared" si="422"/>
        <v>95</v>
      </c>
      <c r="AH663" s="231">
        <f t="shared" si="400"/>
        <v>1.022209492</v>
      </c>
      <c r="AI663" s="227">
        <f t="shared" si="401"/>
        <v>3250.4944114999998</v>
      </c>
      <c r="AJ663" s="227">
        <f t="shared" si="402"/>
        <v>3453.8907981666666</v>
      </c>
      <c r="AK663" s="227">
        <f t="shared" si="344"/>
        <v>3113.21</v>
      </c>
      <c r="AL663" s="227">
        <f t="shared" si="403"/>
        <v>62.264200000000002</v>
      </c>
      <c r="AM663" s="227">
        <f t="shared" si="404"/>
        <v>110.00008666666668</v>
      </c>
      <c r="AN663" s="228">
        <f t="shared" si="345"/>
        <v>1.0204942735087705</v>
      </c>
      <c r="AO663" s="230">
        <f t="shared" si="346"/>
        <v>74</v>
      </c>
      <c r="AP663" s="231">
        <f t="shared" si="405"/>
        <v>1.017257938</v>
      </c>
      <c r="AQ663" s="227">
        <f t="shared" si="406"/>
        <v>3231.8416702099998</v>
      </c>
      <c r="AR663" s="227">
        <f t="shared" si="407"/>
        <v>3404.1059568766664</v>
      </c>
      <c r="AS663" s="227">
        <f t="shared" si="394"/>
        <v>3113.21</v>
      </c>
      <c r="AT663" s="227">
        <f t="shared" si="408"/>
        <v>62.264200000000002</v>
      </c>
      <c r="AU663" s="227">
        <f t="shared" si="409"/>
        <v>78.867986666666667</v>
      </c>
      <c r="AV663" s="228">
        <f t="shared" si="396"/>
        <v>1.0182545543449553</v>
      </c>
      <c r="AW663" s="230">
        <f t="shared" si="397"/>
        <v>53</v>
      </c>
      <c r="AX663" s="231">
        <f t="shared" si="410"/>
        <v>1.0123303690000001</v>
      </c>
      <c r="AY663" s="227">
        <f t="shared" si="411"/>
        <v>3209.1280272899999</v>
      </c>
      <c r="AZ663" s="227">
        <f t="shared" si="412"/>
        <v>3350.2602139566666</v>
      </c>
      <c r="BA663" s="227">
        <f t="shared" si="349"/>
        <v>3113.21</v>
      </c>
      <c r="BB663" s="227">
        <f t="shared" si="413"/>
        <v>62.264200000000002</v>
      </c>
      <c r="BC663" s="227">
        <f t="shared" si="414"/>
        <v>46.698149999999998</v>
      </c>
      <c r="BD663" s="228">
        <f t="shared" si="339"/>
        <v>1.0141972210978913</v>
      </c>
      <c r="BE663" s="230">
        <f t="shared" si="340"/>
        <v>33</v>
      </c>
      <c r="BF663" s="231">
        <f t="shared" si="415"/>
        <v>1.007659638</v>
      </c>
      <c r="BG663" s="227">
        <f t="shared" si="416"/>
        <v>3181.5935401199999</v>
      </c>
      <c r="BH663" s="227">
        <f t="shared" si="343"/>
        <v>3290.5558901199997</v>
      </c>
      <c r="BI663" s="227">
        <f t="shared" si="417"/>
        <v>3113.21</v>
      </c>
      <c r="BJ663" s="227">
        <f t="shared" si="380"/>
        <v>62.264200000000002</v>
      </c>
      <c r="BK663" s="227">
        <f t="shared" si="418"/>
        <v>15.566050000000001</v>
      </c>
      <c r="BL663" s="228">
        <f t="shared" si="381"/>
        <v>1.0015772103447136</v>
      </c>
      <c r="BM663" s="230">
        <f t="shared" si="382"/>
        <v>11</v>
      </c>
      <c r="BN663" s="231">
        <f t="shared" si="383"/>
        <v>1.0025467210000001</v>
      </c>
      <c r="BO663" s="227">
        <f t="shared" si="419"/>
        <v>3126.0611691700001</v>
      </c>
      <c r="BP663" s="227">
        <f t="shared" si="369"/>
        <v>3203.8914191700001</v>
      </c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5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5"/>
      <c r="HA663" s="5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40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7"/>
      <c r="JP663" s="1"/>
      <c r="JQ663" s="1"/>
      <c r="JR663" s="1"/>
      <c r="JS663" s="1"/>
      <c r="JT663" s="1"/>
      <c r="JU663" s="1"/>
      <c r="JV663" s="1"/>
      <c r="JW663" s="1"/>
      <c r="JX663" s="1"/>
      <c r="JY663" s="3"/>
      <c r="JZ663" s="1"/>
      <c r="KA663" s="1"/>
      <c r="KB663" s="1"/>
      <c r="KC663" s="1"/>
      <c r="KD663" s="1"/>
      <c r="KE663" s="1"/>
    </row>
    <row r="664" spans="1:291" x14ac:dyDescent="0.2">
      <c r="A664" s="196">
        <f t="shared" si="385"/>
        <v>43322</v>
      </c>
      <c r="B664" s="236">
        <f t="shared" si="370"/>
        <v>103926.00743749335</v>
      </c>
      <c r="C664" s="66">
        <f t="shared" si="325"/>
        <v>86821.074016540006</v>
      </c>
      <c r="D664" s="77">
        <f t="shared" si="386"/>
        <v>5044.46</v>
      </c>
      <c r="E664" s="67">
        <f>VLOOKUP(A663,[1]Plan1!$DQ$117:$DS$314,3)</f>
        <v>5061.1099999999997</v>
      </c>
      <c r="F664" s="11">
        <f t="shared" si="387"/>
        <v>43307</v>
      </c>
      <c r="G664" s="73">
        <f t="shared" si="371"/>
        <v>3.3006506147337245E-3</v>
      </c>
      <c r="H664" s="11">
        <f t="shared" si="388"/>
        <v>43339</v>
      </c>
      <c r="I664" s="11">
        <f t="shared" si="372"/>
        <v>43339</v>
      </c>
      <c r="J664" s="1">
        <f t="shared" si="389"/>
        <v>23</v>
      </c>
      <c r="K664" s="1">
        <f t="shared" si="390"/>
        <v>12</v>
      </c>
      <c r="L664" s="66">
        <f t="shared" si="373"/>
        <v>1.00172072</v>
      </c>
      <c r="M664" s="70">
        <f t="shared" si="326"/>
        <v>1.01260014</v>
      </c>
      <c r="N664" s="70">
        <f t="shared" si="318"/>
        <v>1.0641129844711557</v>
      </c>
      <c r="O664" s="66">
        <f t="shared" si="320"/>
        <v>1.0659440200000001</v>
      </c>
      <c r="P664" s="66">
        <f t="shared" si="374"/>
        <v>86970.468775019996</v>
      </c>
      <c r="Q664" s="74">
        <f t="shared" si="375"/>
        <v>0</v>
      </c>
      <c r="R664" s="75">
        <f t="shared" si="321"/>
        <v>0</v>
      </c>
      <c r="S664" s="66">
        <f t="shared" si="322"/>
        <v>0</v>
      </c>
      <c r="T664" s="10">
        <f t="shared" si="391"/>
        <v>0.06</v>
      </c>
      <c r="U664" s="74">
        <f t="shared" si="319"/>
        <v>12</v>
      </c>
      <c r="V664" s="74">
        <v>252</v>
      </c>
      <c r="W664" s="70">
        <f t="shared" si="376"/>
        <v>1.0027785629999999</v>
      </c>
      <c r="X664" s="66">
        <f t="shared" si="377"/>
        <v>241.65292663</v>
      </c>
      <c r="Y664" s="66">
        <v>0</v>
      </c>
      <c r="Z664" s="67">
        <f t="shared" si="378"/>
        <v>0</v>
      </c>
      <c r="AA664" s="68" t="str">
        <f t="shared" si="392"/>
        <v>A+INCORP J=</v>
      </c>
      <c r="AB664" s="11">
        <f t="shared" si="393"/>
        <v>43339</v>
      </c>
      <c r="AC664" s="227">
        <f t="shared" si="420"/>
        <v>3113.21</v>
      </c>
      <c r="AD664" s="227">
        <f t="shared" si="398"/>
        <v>62.264200000000002</v>
      </c>
      <c r="AE664" s="227">
        <f t="shared" si="399"/>
        <v>142.16992333333334</v>
      </c>
      <c r="AF664" s="228">
        <f t="shared" si="421"/>
        <v>1.0215586844791902</v>
      </c>
      <c r="AG664" s="230">
        <f t="shared" si="422"/>
        <v>96</v>
      </c>
      <c r="AH664" s="231">
        <f t="shared" si="400"/>
        <v>1.0224458809999999</v>
      </c>
      <c r="AI664" s="227">
        <f t="shared" si="401"/>
        <v>3251.71194702</v>
      </c>
      <c r="AJ664" s="227">
        <f t="shared" si="402"/>
        <v>3456.1460703533335</v>
      </c>
      <c r="AK664" s="227">
        <f t="shared" si="344"/>
        <v>3113.21</v>
      </c>
      <c r="AL664" s="227">
        <f t="shared" si="403"/>
        <v>62.264200000000002</v>
      </c>
      <c r="AM664" s="227">
        <f t="shared" si="404"/>
        <v>111.03782333333335</v>
      </c>
      <c r="AN664" s="228">
        <f t="shared" si="345"/>
        <v>1.0206404932039823</v>
      </c>
      <c r="AO664" s="230">
        <f t="shared" si="346"/>
        <v>75</v>
      </c>
      <c r="AP664" s="231">
        <f t="shared" si="405"/>
        <v>1.0174931810000001</v>
      </c>
      <c r="AQ664" s="227">
        <f t="shared" si="406"/>
        <v>3233.0522160099999</v>
      </c>
      <c r="AR664" s="227">
        <f t="shared" si="407"/>
        <v>3406.3542393433331</v>
      </c>
      <c r="AS664" s="227">
        <f t="shared" si="394"/>
        <v>3113.21</v>
      </c>
      <c r="AT664" s="227">
        <f t="shared" si="408"/>
        <v>62.264200000000002</v>
      </c>
      <c r="AU664" s="227">
        <f t="shared" si="409"/>
        <v>79.905723333333341</v>
      </c>
      <c r="AV664" s="228">
        <f t="shared" si="396"/>
        <v>1.018400453126016</v>
      </c>
      <c r="AW664" s="230">
        <f t="shared" si="397"/>
        <v>54</v>
      </c>
      <c r="AX664" s="231">
        <f t="shared" si="410"/>
        <v>1.0125644730000001</v>
      </c>
      <c r="AY664" s="227">
        <f t="shared" si="411"/>
        <v>3210.3300669</v>
      </c>
      <c r="AZ664" s="227">
        <f t="shared" si="412"/>
        <v>3352.4999902333334</v>
      </c>
      <c r="BA664" s="227">
        <f t="shared" si="349"/>
        <v>3113.21</v>
      </c>
      <c r="BB664" s="227">
        <f t="shared" si="413"/>
        <v>62.264200000000002</v>
      </c>
      <c r="BC664" s="227">
        <f t="shared" si="414"/>
        <v>47.735886666666673</v>
      </c>
      <c r="BD664" s="228">
        <f t="shared" si="339"/>
        <v>1.0143425385312206</v>
      </c>
      <c r="BE664" s="230">
        <f t="shared" si="340"/>
        <v>34</v>
      </c>
      <c r="BF664" s="231">
        <f t="shared" si="415"/>
        <v>1.0078926619999999</v>
      </c>
      <c r="BG664" s="227">
        <f t="shared" si="416"/>
        <v>3182.7852665300002</v>
      </c>
      <c r="BH664" s="227">
        <f t="shared" si="343"/>
        <v>3292.7853531966666</v>
      </c>
      <c r="BI664" s="227">
        <f t="shared" si="417"/>
        <v>3113.21</v>
      </c>
      <c r="BJ664" s="227">
        <f t="shared" si="380"/>
        <v>62.264200000000002</v>
      </c>
      <c r="BK664" s="227">
        <f t="shared" si="418"/>
        <v>16.603786666666668</v>
      </c>
      <c r="BL664" s="228">
        <f t="shared" si="381"/>
        <v>1.0017207195423932</v>
      </c>
      <c r="BM664" s="230">
        <f t="shared" si="382"/>
        <v>12</v>
      </c>
      <c r="BN664" s="231">
        <f t="shared" si="383"/>
        <v>1.0027785629999999</v>
      </c>
      <c r="BO664" s="227">
        <f t="shared" si="419"/>
        <v>3127.2320960500001</v>
      </c>
      <c r="BP664" s="227">
        <f t="shared" si="369"/>
        <v>3206.1000827166667</v>
      </c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5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5"/>
      <c r="HA664" s="5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40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7"/>
      <c r="JP664" s="1"/>
      <c r="JQ664" s="1"/>
      <c r="JR664" s="1"/>
      <c r="JS664" s="1"/>
      <c r="JT664" s="1"/>
      <c r="JU664" s="1"/>
      <c r="JV664" s="1"/>
      <c r="JW664" s="1"/>
      <c r="JX664" s="1"/>
      <c r="JY664" s="3"/>
      <c r="JZ664" s="1"/>
      <c r="KA664" s="1"/>
      <c r="KB664" s="1"/>
      <c r="KC664" s="1"/>
      <c r="KD664" s="1"/>
      <c r="KE664" s="1"/>
    </row>
    <row r="665" spans="1:291" x14ac:dyDescent="0.2">
      <c r="A665" s="196">
        <f t="shared" si="385"/>
        <v>43323</v>
      </c>
      <c r="B665" s="236">
        <f t="shared" si="370"/>
        <v>103966.15529559666</v>
      </c>
      <c r="C665" s="66">
        <f t="shared" si="325"/>
        <v>86821.074016540006</v>
      </c>
      <c r="D665" s="77">
        <f t="shared" si="386"/>
        <v>5044.46</v>
      </c>
      <c r="E665" s="67">
        <f>VLOOKUP(A664,[1]Plan1!$DQ$117:$DS$314,3)</f>
        <v>5061.1099999999997</v>
      </c>
      <c r="F665" s="11">
        <f t="shared" si="387"/>
        <v>43307</v>
      </c>
      <c r="G665" s="73">
        <f t="shared" si="371"/>
        <v>3.3006506147337245E-3</v>
      </c>
      <c r="H665" s="11">
        <f t="shared" si="388"/>
        <v>43339</v>
      </c>
      <c r="I665" s="11">
        <f t="shared" si="372"/>
        <v>43339</v>
      </c>
      <c r="J665" s="1">
        <f t="shared" si="389"/>
        <v>23</v>
      </c>
      <c r="K665" s="1">
        <f t="shared" si="390"/>
        <v>13</v>
      </c>
      <c r="L665" s="66">
        <f t="shared" si="373"/>
        <v>1.00186424</v>
      </c>
      <c r="M665" s="70">
        <f t="shared" si="326"/>
        <v>1.01260014</v>
      </c>
      <c r="N665" s="70">
        <f t="shared" si="318"/>
        <v>1.0641129844711557</v>
      </c>
      <c r="O665" s="66">
        <f t="shared" si="320"/>
        <v>1.0660967400000001</v>
      </c>
      <c r="P665" s="66">
        <f t="shared" si="374"/>
        <v>86982.929335559995</v>
      </c>
      <c r="Q665" s="74">
        <f t="shared" si="375"/>
        <v>0</v>
      </c>
      <c r="R665" s="75">
        <f t="shared" si="321"/>
        <v>0</v>
      </c>
      <c r="S665" s="66">
        <f t="shared" si="322"/>
        <v>0</v>
      </c>
      <c r="T665" s="10">
        <f t="shared" si="391"/>
        <v>0.06</v>
      </c>
      <c r="U665" s="74">
        <f t="shared" si="319"/>
        <v>13</v>
      </c>
      <c r="V665" s="74">
        <v>252</v>
      </c>
      <c r="W665" s="70">
        <f t="shared" si="376"/>
        <v>1.0030104580000001</v>
      </c>
      <c r="X665" s="66">
        <f t="shared" si="377"/>
        <v>261.85845547999998</v>
      </c>
      <c r="Y665" s="66">
        <v>0</v>
      </c>
      <c r="Z665" s="67">
        <f t="shared" si="378"/>
        <v>0</v>
      </c>
      <c r="AA665" s="68" t="str">
        <f t="shared" si="392"/>
        <v>A+INCORP J=</v>
      </c>
      <c r="AB665" s="11">
        <f t="shared" si="393"/>
        <v>43339</v>
      </c>
      <c r="AC665" s="227">
        <f t="shared" si="420"/>
        <v>3113.21</v>
      </c>
      <c r="AD665" s="227">
        <f t="shared" si="398"/>
        <v>62.264200000000002</v>
      </c>
      <c r="AE665" s="227">
        <f t="shared" si="399"/>
        <v>143.20766</v>
      </c>
      <c r="AF665" s="228">
        <f t="shared" si="421"/>
        <v>1.0217050453005527</v>
      </c>
      <c r="AG665" s="230">
        <f t="shared" si="422"/>
        <v>96</v>
      </c>
      <c r="AH665" s="231">
        <f t="shared" si="400"/>
        <v>1.0224458809999999</v>
      </c>
      <c r="AI665" s="227">
        <f t="shared" si="401"/>
        <v>3252.1778265100002</v>
      </c>
      <c r="AJ665" s="227">
        <f t="shared" si="402"/>
        <v>3457.6496865100003</v>
      </c>
      <c r="AK665" s="227">
        <f t="shared" si="344"/>
        <v>3113.21</v>
      </c>
      <c r="AL665" s="227">
        <f t="shared" si="403"/>
        <v>62.264200000000002</v>
      </c>
      <c r="AM665" s="227">
        <f t="shared" si="404"/>
        <v>112.07556000000001</v>
      </c>
      <c r="AN665" s="228">
        <f t="shared" si="345"/>
        <v>1.0207867224741856</v>
      </c>
      <c r="AO665" s="230">
        <f t="shared" si="346"/>
        <v>75</v>
      </c>
      <c r="AP665" s="231">
        <f t="shared" si="405"/>
        <v>1.0174931810000001</v>
      </c>
      <c r="AQ665" s="227">
        <f t="shared" si="406"/>
        <v>3233.5154220700001</v>
      </c>
      <c r="AR665" s="227">
        <f t="shared" si="407"/>
        <v>3407.85518207</v>
      </c>
      <c r="AS665" s="227">
        <f t="shared" si="394"/>
        <v>3113.21</v>
      </c>
      <c r="AT665" s="227">
        <f t="shared" si="408"/>
        <v>62.264200000000002</v>
      </c>
      <c r="AU665" s="227">
        <f t="shared" si="409"/>
        <v>80.943460000000002</v>
      </c>
      <c r="AV665" s="228">
        <f t="shared" si="396"/>
        <v>1.0185463614610535</v>
      </c>
      <c r="AW665" s="230">
        <f t="shared" si="397"/>
        <v>54</v>
      </c>
      <c r="AX665" s="231">
        <f t="shared" si="410"/>
        <v>1.0125644730000001</v>
      </c>
      <c r="AY665" s="227">
        <f t="shared" si="411"/>
        <v>3210.7900175099999</v>
      </c>
      <c r="AZ665" s="227">
        <f t="shared" si="412"/>
        <v>3353.9976775099999</v>
      </c>
      <c r="BA665" s="227">
        <f t="shared" si="349"/>
        <v>3113.21</v>
      </c>
      <c r="BB665" s="227">
        <f t="shared" si="413"/>
        <v>62.264200000000002</v>
      </c>
      <c r="BC665" s="227">
        <f t="shared" si="414"/>
        <v>48.773623333333333</v>
      </c>
      <c r="BD665" s="228">
        <f t="shared" si="339"/>
        <v>1.0144878654804581</v>
      </c>
      <c r="BE665" s="230">
        <f t="shared" si="340"/>
        <v>34</v>
      </c>
      <c r="BF665" s="231">
        <f t="shared" si="415"/>
        <v>1.0078926619999999</v>
      </c>
      <c r="BG665" s="227">
        <f t="shared" si="416"/>
        <v>3183.2412707499998</v>
      </c>
      <c r="BH665" s="227">
        <f t="shared" si="343"/>
        <v>3294.2790940833329</v>
      </c>
      <c r="BI665" s="227">
        <f t="shared" si="417"/>
        <v>3113.21</v>
      </c>
      <c r="BJ665" s="227">
        <f t="shared" si="380"/>
        <v>62.264200000000002</v>
      </c>
      <c r="BK665" s="227">
        <f t="shared" si="418"/>
        <v>17.641523333333332</v>
      </c>
      <c r="BL665" s="228">
        <f t="shared" si="381"/>
        <v>1.0018642381375709</v>
      </c>
      <c r="BM665" s="230">
        <f t="shared" si="382"/>
        <v>12</v>
      </c>
      <c r="BN665" s="231">
        <f t="shared" si="383"/>
        <v>1.0027785629999999</v>
      </c>
      <c r="BO665" s="227">
        <f t="shared" si="419"/>
        <v>3127.6801410500002</v>
      </c>
      <c r="BP665" s="227">
        <f t="shared" si="369"/>
        <v>3207.5858643833335</v>
      </c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5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5"/>
      <c r="HA665" s="5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40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7"/>
      <c r="JP665" s="1"/>
      <c r="JQ665" s="1"/>
      <c r="JR665" s="1"/>
      <c r="JS665" s="1"/>
      <c r="JT665" s="1"/>
      <c r="JU665" s="1"/>
      <c r="JV665" s="1"/>
      <c r="JW665" s="1"/>
      <c r="JX665" s="1"/>
      <c r="JY665" s="3"/>
      <c r="JZ665" s="1"/>
      <c r="KA665" s="1"/>
      <c r="KB665" s="1"/>
      <c r="KC665" s="1"/>
      <c r="KD665" s="1"/>
      <c r="KE665" s="1"/>
    </row>
    <row r="666" spans="1:291" x14ac:dyDescent="0.2">
      <c r="A666" s="196">
        <f t="shared" si="385"/>
        <v>43324</v>
      </c>
      <c r="B666" s="236">
        <f t="shared" si="370"/>
        <v>103971.34397893</v>
      </c>
      <c r="C666" s="66">
        <f t="shared" si="325"/>
        <v>86821.074016540006</v>
      </c>
      <c r="D666" s="77">
        <f t="shared" si="386"/>
        <v>5044.46</v>
      </c>
      <c r="E666" s="67">
        <f>VLOOKUP(A665,[1]Plan1!$DQ$117:$DS$314,3)</f>
        <v>5061.1099999999997</v>
      </c>
      <c r="F666" s="11">
        <f t="shared" si="387"/>
        <v>43307</v>
      </c>
      <c r="G666" s="73">
        <f t="shared" si="371"/>
        <v>3.3006506147337245E-3</v>
      </c>
      <c r="H666" s="11">
        <f t="shared" si="388"/>
        <v>43339</v>
      </c>
      <c r="I666" s="11">
        <f t="shared" si="372"/>
        <v>43339</v>
      </c>
      <c r="J666" s="1">
        <f t="shared" si="389"/>
        <v>23</v>
      </c>
      <c r="K666" s="1">
        <f t="shared" si="390"/>
        <v>13</v>
      </c>
      <c r="L666" s="66">
        <f t="shared" si="373"/>
        <v>1.00186424</v>
      </c>
      <c r="M666" s="70">
        <f t="shared" si="326"/>
        <v>1.01260014</v>
      </c>
      <c r="N666" s="70">
        <f t="shared" si="318"/>
        <v>1.0641129844711557</v>
      </c>
      <c r="O666" s="66">
        <f t="shared" si="320"/>
        <v>1.0660967400000001</v>
      </c>
      <c r="P666" s="66">
        <f t="shared" si="374"/>
        <v>86982.929335559995</v>
      </c>
      <c r="Q666" s="74">
        <f t="shared" si="375"/>
        <v>0</v>
      </c>
      <c r="R666" s="75">
        <f t="shared" si="321"/>
        <v>0</v>
      </c>
      <c r="S666" s="66">
        <f t="shared" si="322"/>
        <v>0</v>
      </c>
      <c r="T666" s="10">
        <f t="shared" si="391"/>
        <v>0.06</v>
      </c>
      <c r="U666" s="74">
        <f t="shared" si="319"/>
        <v>13</v>
      </c>
      <c r="V666" s="74">
        <v>252</v>
      </c>
      <c r="W666" s="70">
        <f t="shared" si="376"/>
        <v>1.0030104580000001</v>
      </c>
      <c r="X666" s="66">
        <f t="shared" si="377"/>
        <v>261.85845547999998</v>
      </c>
      <c r="Y666" s="66">
        <v>0</v>
      </c>
      <c r="Z666" s="67">
        <f t="shared" si="378"/>
        <v>0</v>
      </c>
      <c r="AA666" s="68" t="str">
        <f t="shared" si="392"/>
        <v>A+INCORP J=</v>
      </c>
      <c r="AB666" s="11">
        <f t="shared" si="393"/>
        <v>43339</v>
      </c>
      <c r="AC666" s="227">
        <f t="shared" si="420"/>
        <v>3113.21</v>
      </c>
      <c r="AD666" s="227">
        <f t="shared" si="398"/>
        <v>62.264200000000002</v>
      </c>
      <c r="AE666" s="227">
        <f t="shared" si="399"/>
        <v>144.24539666666669</v>
      </c>
      <c r="AF666" s="228">
        <f t="shared" si="421"/>
        <v>1.0217050453005527</v>
      </c>
      <c r="AG666" s="230">
        <f t="shared" si="422"/>
        <v>96</v>
      </c>
      <c r="AH666" s="231">
        <f t="shared" si="400"/>
        <v>1.0224458809999999</v>
      </c>
      <c r="AI666" s="227">
        <f t="shared" si="401"/>
        <v>3252.1778265100002</v>
      </c>
      <c r="AJ666" s="227">
        <f t="shared" si="402"/>
        <v>3458.6874231766669</v>
      </c>
      <c r="AK666" s="227">
        <f t="shared" si="344"/>
        <v>3113.21</v>
      </c>
      <c r="AL666" s="227">
        <f t="shared" si="403"/>
        <v>62.264200000000002</v>
      </c>
      <c r="AM666" s="227">
        <f t="shared" si="404"/>
        <v>113.11329666666667</v>
      </c>
      <c r="AN666" s="228">
        <f t="shared" si="345"/>
        <v>1.0207867224741856</v>
      </c>
      <c r="AO666" s="230">
        <f t="shared" si="346"/>
        <v>75</v>
      </c>
      <c r="AP666" s="231">
        <f t="shared" si="405"/>
        <v>1.0174931810000001</v>
      </c>
      <c r="AQ666" s="227">
        <f t="shared" si="406"/>
        <v>3233.5154220700001</v>
      </c>
      <c r="AR666" s="227">
        <f t="shared" si="407"/>
        <v>3408.8929187366666</v>
      </c>
      <c r="AS666" s="227">
        <f t="shared" si="394"/>
        <v>3113.21</v>
      </c>
      <c r="AT666" s="227">
        <f t="shared" si="408"/>
        <v>62.264200000000002</v>
      </c>
      <c r="AU666" s="227">
        <f t="shared" si="409"/>
        <v>81.981196666666662</v>
      </c>
      <c r="AV666" s="228">
        <f t="shared" si="396"/>
        <v>1.0185463614610535</v>
      </c>
      <c r="AW666" s="230">
        <f t="shared" si="397"/>
        <v>54</v>
      </c>
      <c r="AX666" s="231">
        <f t="shared" si="410"/>
        <v>1.0125644730000001</v>
      </c>
      <c r="AY666" s="227">
        <f t="shared" si="411"/>
        <v>3210.7900175099999</v>
      </c>
      <c r="AZ666" s="227">
        <f t="shared" si="412"/>
        <v>3355.0354141766666</v>
      </c>
      <c r="BA666" s="227">
        <f t="shared" si="349"/>
        <v>3113.21</v>
      </c>
      <c r="BB666" s="227">
        <f t="shared" si="413"/>
        <v>62.264200000000002</v>
      </c>
      <c r="BC666" s="227">
        <f t="shared" si="414"/>
        <v>49.811360000000001</v>
      </c>
      <c r="BD666" s="228">
        <f t="shared" si="339"/>
        <v>1.0144878654804581</v>
      </c>
      <c r="BE666" s="230">
        <f t="shared" si="340"/>
        <v>34</v>
      </c>
      <c r="BF666" s="231">
        <f t="shared" si="415"/>
        <v>1.0078926619999999</v>
      </c>
      <c r="BG666" s="227">
        <f t="shared" si="416"/>
        <v>3183.2412707499998</v>
      </c>
      <c r="BH666" s="227">
        <f t="shared" si="343"/>
        <v>3295.31683075</v>
      </c>
      <c r="BI666" s="227">
        <f t="shared" si="417"/>
        <v>3113.21</v>
      </c>
      <c r="BJ666" s="227">
        <f t="shared" si="380"/>
        <v>62.264200000000002</v>
      </c>
      <c r="BK666" s="227">
        <f t="shared" si="418"/>
        <v>18.679259999999999</v>
      </c>
      <c r="BL666" s="228">
        <f t="shared" si="381"/>
        <v>1.0018642381375709</v>
      </c>
      <c r="BM666" s="230">
        <f t="shared" si="382"/>
        <v>12</v>
      </c>
      <c r="BN666" s="231">
        <f t="shared" si="383"/>
        <v>1.0027785629999999</v>
      </c>
      <c r="BO666" s="227">
        <f t="shared" si="419"/>
        <v>3127.6801410500002</v>
      </c>
      <c r="BP666" s="227">
        <f t="shared" si="369"/>
        <v>3208.6236010500002</v>
      </c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5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5"/>
      <c r="HA666" s="5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40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7"/>
      <c r="JP666" s="1"/>
      <c r="JQ666" s="1"/>
      <c r="JR666" s="1"/>
      <c r="JS666" s="1"/>
      <c r="JT666" s="1"/>
      <c r="JU666" s="1"/>
      <c r="JV666" s="1"/>
      <c r="JW666" s="1"/>
      <c r="JX666" s="1"/>
      <c r="JY666" s="3"/>
      <c r="JZ666" s="1"/>
      <c r="KA666" s="1"/>
      <c r="KB666" s="1"/>
      <c r="KC666" s="1"/>
      <c r="KD666" s="1"/>
      <c r="KE666" s="1"/>
    </row>
    <row r="667" spans="1:291" x14ac:dyDescent="0.2">
      <c r="A667" s="196">
        <f t="shared" si="385"/>
        <v>43325</v>
      </c>
      <c r="B667" s="236">
        <f t="shared" si="370"/>
        <v>103980.23441517334</v>
      </c>
      <c r="C667" s="66">
        <f t="shared" si="325"/>
        <v>86821.074016540006</v>
      </c>
      <c r="D667" s="77">
        <f t="shared" si="386"/>
        <v>5044.46</v>
      </c>
      <c r="E667" s="67">
        <f>VLOOKUP(A666,[1]Plan1!$DQ$117:$DS$314,3)</f>
        <v>5061.1099999999997</v>
      </c>
      <c r="F667" s="11">
        <f t="shared" si="387"/>
        <v>43307</v>
      </c>
      <c r="G667" s="73">
        <f t="shared" si="371"/>
        <v>3.3006506147337245E-3</v>
      </c>
      <c r="H667" s="11">
        <f t="shared" si="388"/>
        <v>43339</v>
      </c>
      <c r="I667" s="11">
        <f t="shared" si="372"/>
        <v>43339</v>
      </c>
      <c r="J667" s="1">
        <f t="shared" si="389"/>
        <v>23</v>
      </c>
      <c r="K667" s="1">
        <f t="shared" si="390"/>
        <v>13</v>
      </c>
      <c r="L667" s="66">
        <f t="shared" si="373"/>
        <v>1.00186424</v>
      </c>
      <c r="M667" s="70">
        <f t="shared" si="326"/>
        <v>1.01260014</v>
      </c>
      <c r="N667" s="70">
        <f t="shared" si="318"/>
        <v>1.0641129844711557</v>
      </c>
      <c r="O667" s="66">
        <f t="shared" si="320"/>
        <v>1.0660967400000001</v>
      </c>
      <c r="P667" s="66">
        <f t="shared" si="374"/>
        <v>86982.929335559995</v>
      </c>
      <c r="Q667" s="74">
        <f t="shared" si="375"/>
        <v>0</v>
      </c>
      <c r="R667" s="75">
        <f t="shared" si="321"/>
        <v>0</v>
      </c>
      <c r="S667" s="66">
        <f t="shared" si="322"/>
        <v>0</v>
      </c>
      <c r="T667" s="10">
        <f t="shared" si="391"/>
        <v>0.06</v>
      </c>
      <c r="U667" s="74">
        <f t="shared" si="319"/>
        <v>13</v>
      </c>
      <c r="V667" s="74">
        <v>252</v>
      </c>
      <c r="W667" s="70">
        <f t="shared" si="376"/>
        <v>1.0030104580000001</v>
      </c>
      <c r="X667" s="66">
        <f t="shared" si="377"/>
        <v>261.85845547999998</v>
      </c>
      <c r="Y667" s="66">
        <v>0</v>
      </c>
      <c r="Z667" s="67">
        <f t="shared" si="378"/>
        <v>0</v>
      </c>
      <c r="AA667" s="68" t="str">
        <f t="shared" si="392"/>
        <v>A+INCORP J=</v>
      </c>
      <c r="AB667" s="11">
        <f t="shared" si="393"/>
        <v>43339</v>
      </c>
      <c r="AC667" s="227">
        <f t="shared" si="420"/>
        <v>3113.21</v>
      </c>
      <c r="AD667" s="227">
        <f t="shared" si="398"/>
        <v>62.264200000000002</v>
      </c>
      <c r="AE667" s="227">
        <f t="shared" si="399"/>
        <v>145.28313333333335</v>
      </c>
      <c r="AF667" s="228">
        <f t="shared" si="421"/>
        <v>1.0217050453005527</v>
      </c>
      <c r="AG667" s="230">
        <f t="shared" si="422"/>
        <v>97</v>
      </c>
      <c r="AH667" s="231">
        <f t="shared" si="400"/>
        <v>1.022682324</v>
      </c>
      <c r="AI667" s="227">
        <f t="shared" si="401"/>
        <v>3252.9299002299999</v>
      </c>
      <c r="AJ667" s="227">
        <f t="shared" si="402"/>
        <v>3460.4772335633334</v>
      </c>
      <c r="AK667" s="227">
        <f t="shared" si="344"/>
        <v>3113.21</v>
      </c>
      <c r="AL667" s="227">
        <f t="shared" si="403"/>
        <v>62.264200000000002</v>
      </c>
      <c r="AM667" s="227">
        <f t="shared" si="404"/>
        <v>114.15103333333333</v>
      </c>
      <c r="AN667" s="228">
        <f t="shared" si="345"/>
        <v>1.0207867224741856</v>
      </c>
      <c r="AO667" s="230">
        <f t="shared" si="346"/>
        <v>76</v>
      </c>
      <c r="AP667" s="231">
        <f t="shared" si="405"/>
        <v>1.0177284790000001</v>
      </c>
      <c r="AQ667" s="227">
        <f t="shared" si="406"/>
        <v>3234.2631811000001</v>
      </c>
      <c r="AR667" s="227">
        <f t="shared" si="407"/>
        <v>3410.6784144333333</v>
      </c>
      <c r="AS667" s="227">
        <f t="shared" si="394"/>
        <v>3113.21</v>
      </c>
      <c r="AT667" s="227">
        <f t="shared" si="408"/>
        <v>62.264200000000002</v>
      </c>
      <c r="AU667" s="227">
        <f t="shared" si="409"/>
        <v>83.018933333333322</v>
      </c>
      <c r="AV667" s="228">
        <f t="shared" si="396"/>
        <v>1.0185463614610535</v>
      </c>
      <c r="AW667" s="230">
        <f t="shared" si="397"/>
        <v>55</v>
      </c>
      <c r="AX667" s="231">
        <f t="shared" si="410"/>
        <v>1.0127986309999999</v>
      </c>
      <c r="AY667" s="227">
        <f t="shared" si="411"/>
        <v>3211.5325205200002</v>
      </c>
      <c r="AZ667" s="227">
        <f t="shared" si="412"/>
        <v>3356.8156538533335</v>
      </c>
      <c r="BA667" s="227">
        <f t="shared" si="349"/>
        <v>3113.21</v>
      </c>
      <c r="BB667" s="227">
        <f t="shared" si="413"/>
        <v>62.264200000000002</v>
      </c>
      <c r="BC667" s="227">
        <f t="shared" si="414"/>
        <v>50.849096666666661</v>
      </c>
      <c r="BD667" s="228">
        <f t="shared" si="339"/>
        <v>1.0144878654804581</v>
      </c>
      <c r="BE667" s="230">
        <f t="shared" si="340"/>
        <v>35</v>
      </c>
      <c r="BF667" s="231">
        <f t="shared" si="415"/>
        <v>1.0081257400000001</v>
      </c>
      <c r="BG667" s="227">
        <f t="shared" si="416"/>
        <v>3183.9774041999999</v>
      </c>
      <c r="BH667" s="227">
        <f t="shared" si="343"/>
        <v>3297.0907008666663</v>
      </c>
      <c r="BI667" s="227">
        <f t="shared" si="417"/>
        <v>3113.21</v>
      </c>
      <c r="BJ667" s="227">
        <f t="shared" si="380"/>
        <v>62.264200000000002</v>
      </c>
      <c r="BK667" s="227">
        <f t="shared" si="418"/>
        <v>19.716996666666667</v>
      </c>
      <c r="BL667" s="228">
        <f t="shared" si="381"/>
        <v>1.0018642381375709</v>
      </c>
      <c r="BM667" s="230">
        <f t="shared" si="382"/>
        <v>13</v>
      </c>
      <c r="BN667" s="231">
        <f t="shared" si="383"/>
        <v>1.0030104580000001</v>
      </c>
      <c r="BO667" s="227">
        <f t="shared" si="419"/>
        <v>3128.4034247499999</v>
      </c>
      <c r="BP667" s="227">
        <f t="shared" si="369"/>
        <v>3210.3846214166665</v>
      </c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5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5"/>
      <c r="HA667" s="5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40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7"/>
      <c r="JP667" s="1"/>
      <c r="JQ667" s="1"/>
      <c r="JR667" s="1"/>
      <c r="JS667" s="1"/>
      <c r="JT667" s="1"/>
      <c r="JU667" s="1"/>
      <c r="JV667" s="1"/>
      <c r="JW667" s="1"/>
      <c r="JX667" s="1"/>
      <c r="JY667" s="3"/>
      <c r="JZ667" s="1"/>
      <c r="KA667" s="1"/>
      <c r="KB667" s="1"/>
      <c r="KC667" s="1"/>
      <c r="KD667" s="1"/>
      <c r="KE667" s="1"/>
    </row>
    <row r="668" spans="1:291" x14ac:dyDescent="0.2">
      <c r="A668" s="196">
        <f t="shared" si="385"/>
        <v>43326</v>
      </c>
      <c r="B668" s="236">
        <f t="shared" si="370"/>
        <v>104024.09948737666</v>
      </c>
      <c r="C668" s="66">
        <f t="shared" si="325"/>
        <v>86821.074016540006</v>
      </c>
      <c r="D668" s="77">
        <f t="shared" si="386"/>
        <v>5044.46</v>
      </c>
      <c r="E668" s="67">
        <f>VLOOKUP(A667,[1]Plan1!$DQ$117:$DS$314,3)</f>
        <v>5061.1099999999997</v>
      </c>
      <c r="F668" s="11">
        <f t="shared" si="387"/>
        <v>43307</v>
      </c>
      <c r="G668" s="73">
        <f t="shared" si="371"/>
        <v>3.3006506147337245E-3</v>
      </c>
      <c r="H668" s="11">
        <f t="shared" si="388"/>
        <v>43339</v>
      </c>
      <c r="I668" s="11">
        <f t="shared" si="372"/>
        <v>43339</v>
      </c>
      <c r="J668" s="1">
        <f t="shared" si="389"/>
        <v>23</v>
      </c>
      <c r="K668" s="1">
        <f t="shared" si="390"/>
        <v>14</v>
      </c>
      <c r="L668" s="66">
        <f t="shared" si="373"/>
        <v>1.00200779</v>
      </c>
      <c r="M668" s="70">
        <f t="shared" si="326"/>
        <v>1.01260014</v>
      </c>
      <c r="N668" s="70">
        <f t="shared" si="318"/>
        <v>1.0641129844711557</v>
      </c>
      <c r="O668" s="66">
        <f t="shared" si="320"/>
        <v>1.0662494899999999</v>
      </c>
      <c r="P668" s="66">
        <f t="shared" si="374"/>
        <v>86995.392500729999</v>
      </c>
      <c r="Q668" s="74">
        <f t="shared" si="375"/>
        <v>0</v>
      </c>
      <c r="R668" s="75">
        <f t="shared" si="321"/>
        <v>0</v>
      </c>
      <c r="S668" s="66">
        <f t="shared" si="322"/>
        <v>0</v>
      </c>
      <c r="T668" s="10">
        <f t="shared" si="391"/>
        <v>0.06</v>
      </c>
      <c r="U668" s="74">
        <f t="shared" si="319"/>
        <v>14</v>
      </c>
      <c r="V668" s="74">
        <v>252</v>
      </c>
      <c r="W668" s="70">
        <f t="shared" si="376"/>
        <v>1.0032424069999999</v>
      </c>
      <c r="X668" s="66">
        <f t="shared" si="377"/>
        <v>282.07446960999999</v>
      </c>
      <c r="Y668" s="66">
        <v>0</v>
      </c>
      <c r="Z668" s="67">
        <f t="shared" si="378"/>
        <v>0</v>
      </c>
      <c r="AA668" s="68" t="str">
        <f t="shared" si="392"/>
        <v>A+INCORP J=</v>
      </c>
      <c r="AB668" s="11">
        <f t="shared" si="393"/>
        <v>43339</v>
      </c>
      <c r="AC668" s="227">
        <f t="shared" si="420"/>
        <v>3113.21</v>
      </c>
      <c r="AD668" s="227">
        <f t="shared" si="398"/>
        <v>62.264200000000002</v>
      </c>
      <c r="AE668" s="227">
        <f t="shared" si="399"/>
        <v>146.32087000000001</v>
      </c>
      <c r="AF668" s="228">
        <f t="shared" si="421"/>
        <v>1.0218514348727312</v>
      </c>
      <c r="AG668" s="230">
        <f t="shared" si="422"/>
        <v>98</v>
      </c>
      <c r="AH668" s="231">
        <f t="shared" si="400"/>
        <v>1.0229188220000001</v>
      </c>
      <c r="AI668" s="227">
        <f t="shared" si="401"/>
        <v>3254.1483354400002</v>
      </c>
      <c r="AJ668" s="227">
        <f t="shared" si="402"/>
        <v>3462.7334054400003</v>
      </c>
      <c r="AK668" s="227">
        <f t="shared" si="344"/>
        <v>3113.21</v>
      </c>
      <c r="AL668" s="227">
        <f t="shared" si="403"/>
        <v>62.264200000000002</v>
      </c>
      <c r="AM668" s="227">
        <f t="shared" si="404"/>
        <v>115.18877000000002</v>
      </c>
      <c r="AN668" s="228">
        <f t="shared" si="345"/>
        <v>1.020932980469363</v>
      </c>
      <c r="AO668" s="230">
        <f t="shared" si="346"/>
        <v>77</v>
      </c>
      <c r="AP668" s="231">
        <f t="shared" si="405"/>
        <v>1.017963832</v>
      </c>
      <c r="AQ668" s="227">
        <f t="shared" si="406"/>
        <v>3235.47462627</v>
      </c>
      <c r="AR668" s="227">
        <f t="shared" si="407"/>
        <v>3412.9275962699999</v>
      </c>
      <c r="AS668" s="227">
        <f t="shared" si="394"/>
        <v>3113.21</v>
      </c>
      <c r="AT668" s="227">
        <f t="shared" si="408"/>
        <v>62.264200000000002</v>
      </c>
      <c r="AU668" s="227">
        <f t="shared" si="409"/>
        <v>84.056670000000011</v>
      </c>
      <c r="AV668" s="228">
        <f t="shared" si="396"/>
        <v>1.0186922984580216</v>
      </c>
      <c r="AW668" s="230">
        <f t="shared" si="397"/>
        <v>56</v>
      </c>
      <c r="AX668" s="231">
        <f t="shared" si="410"/>
        <v>1.013032843</v>
      </c>
      <c r="AY668" s="227">
        <f t="shared" si="411"/>
        <v>3212.7354485199999</v>
      </c>
      <c r="AZ668" s="227">
        <f t="shared" si="412"/>
        <v>3359.0563185199999</v>
      </c>
      <c r="BA668" s="227">
        <f t="shared" si="349"/>
        <v>3113.21</v>
      </c>
      <c r="BB668" s="227">
        <f t="shared" si="413"/>
        <v>62.264200000000002</v>
      </c>
      <c r="BC668" s="227">
        <f t="shared" si="414"/>
        <v>51.886833333333335</v>
      </c>
      <c r="BD668" s="228">
        <f t="shared" si="339"/>
        <v>1.0146332209774198</v>
      </c>
      <c r="BE668" s="230">
        <f t="shared" si="340"/>
        <v>36</v>
      </c>
      <c r="BF668" s="231">
        <f t="shared" si="415"/>
        <v>1.0083588720000001</v>
      </c>
      <c r="BG668" s="227">
        <f t="shared" si="416"/>
        <v>3185.1700129699998</v>
      </c>
      <c r="BH668" s="227">
        <f t="shared" si="343"/>
        <v>3299.3210463033333</v>
      </c>
      <c r="BI668" s="227">
        <f t="shared" si="417"/>
        <v>3113.21</v>
      </c>
      <c r="BJ668" s="227">
        <f t="shared" si="380"/>
        <v>62.264200000000002</v>
      </c>
      <c r="BK668" s="227">
        <f t="shared" si="418"/>
        <v>20.754733333333331</v>
      </c>
      <c r="BL668" s="228">
        <f t="shared" si="381"/>
        <v>1.0020077849252436</v>
      </c>
      <c r="BM668" s="230">
        <f t="shared" si="382"/>
        <v>14</v>
      </c>
      <c r="BN668" s="231">
        <f t="shared" si="383"/>
        <v>1.0032424069999999</v>
      </c>
      <c r="BO668" s="227">
        <f t="shared" si="419"/>
        <v>3129.5752171700001</v>
      </c>
      <c r="BP668" s="227">
        <f t="shared" si="369"/>
        <v>3212.5941505033334</v>
      </c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5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5"/>
      <c r="HA668" s="5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40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7"/>
      <c r="JP668" s="1"/>
      <c r="JQ668" s="1"/>
      <c r="JR668" s="1"/>
      <c r="JS668" s="1"/>
      <c r="JT668" s="1"/>
      <c r="JU668" s="1"/>
      <c r="JV668" s="1"/>
      <c r="JW668" s="1"/>
      <c r="JX668" s="1"/>
      <c r="JY668" s="3"/>
      <c r="JZ668" s="1"/>
      <c r="KA668" s="1"/>
      <c r="KB668" s="1"/>
      <c r="KC668" s="1"/>
      <c r="KD668" s="1"/>
      <c r="KE668" s="1"/>
    </row>
    <row r="669" spans="1:291" x14ac:dyDescent="0.2">
      <c r="A669" s="196">
        <f t="shared" si="385"/>
        <v>43327</v>
      </c>
      <c r="B669" s="236">
        <f t="shared" si="370"/>
        <v>104067.97905441</v>
      </c>
      <c r="C669" s="66">
        <f t="shared" si="325"/>
        <v>86821.074016540006</v>
      </c>
      <c r="D669" s="77">
        <f t="shared" si="386"/>
        <v>5044.46</v>
      </c>
      <c r="E669" s="67">
        <f>VLOOKUP(A668,[1]Plan1!$DQ$117:$DS$314,3)</f>
        <v>5061.1099999999997</v>
      </c>
      <c r="F669" s="11">
        <f t="shared" si="387"/>
        <v>43307</v>
      </c>
      <c r="G669" s="73">
        <f t="shared" si="371"/>
        <v>3.3006506147337245E-3</v>
      </c>
      <c r="H669" s="11">
        <f t="shared" si="388"/>
        <v>43339</v>
      </c>
      <c r="I669" s="11">
        <f t="shared" si="372"/>
        <v>43339</v>
      </c>
      <c r="J669" s="1">
        <f t="shared" si="389"/>
        <v>23</v>
      </c>
      <c r="K669" s="1">
        <f t="shared" si="390"/>
        <v>15</v>
      </c>
      <c r="L669" s="66">
        <f t="shared" si="373"/>
        <v>1.00215136</v>
      </c>
      <c r="M669" s="70">
        <f t="shared" si="326"/>
        <v>1.01260014</v>
      </c>
      <c r="N669" s="70">
        <f t="shared" si="318"/>
        <v>1.0641129844711557</v>
      </c>
      <c r="O669" s="66">
        <f t="shared" si="320"/>
        <v>1.06640227</v>
      </c>
      <c r="P669" s="66">
        <f t="shared" si="374"/>
        <v>87007.857402330003</v>
      </c>
      <c r="Q669" s="74">
        <f t="shared" si="375"/>
        <v>0</v>
      </c>
      <c r="R669" s="75">
        <f t="shared" si="321"/>
        <v>0</v>
      </c>
      <c r="S669" s="66">
        <f t="shared" si="322"/>
        <v>0</v>
      </c>
      <c r="T669" s="10">
        <f t="shared" si="391"/>
        <v>0.06</v>
      </c>
      <c r="U669" s="74">
        <f t="shared" si="319"/>
        <v>15</v>
      </c>
      <c r="V669" s="74">
        <v>252</v>
      </c>
      <c r="W669" s="70">
        <f t="shared" si="376"/>
        <v>1.0034744090000001</v>
      </c>
      <c r="X669" s="66">
        <f t="shared" si="377"/>
        <v>302.30088282000003</v>
      </c>
      <c r="Y669" s="66">
        <v>0</v>
      </c>
      <c r="Z669" s="67">
        <f t="shared" si="378"/>
        <v>0</v>
      </c>
      <c r="AA669" s="68" t="str">
        <f t="shared" si="392"/>
        <v>A+INCORP J=</v>
      </c>
      <c r="AB669" s="11">
        <f t="shared" si="393"/>
        <v>43339</v>
      </c>
      <c r="AC669" s="227">
        <f t="shared" si="420"/>
        <v>3113.21</v>
      </c>
      <c r="AD669" s="227">
        <f t="shared" si="398"/>
        <v>62.264200000000002</v>
      </c>
      <c r="AE669" s="227">
        <f t="shared" si="399"/>
        <v>147.35860666666667</v>
      </c>
      <c r="AF669" s="228">
        <f t="shared" si="421"/>
        <v>1.0219978531957259</v>
      </c>
      <c r="AG669" s="230">
        <f t="shared" si="422"/>
        <v>99</v>
      </c>
      <c r="AH669" s="231">
        <f t="shared" si="400"/>
        <v>1.023155375</v>
      </c>
      <c r="AI669" s="227">
        <f t="shared" si="401"/>
        <v>3255.3672527799999</v>
      </c>
      <c r="AJ669" s="227">
        <f t="shared" si="402"/>
        <v>3464.9900594466667</v>
      </c>
      <c r="AK669" s="227">
        <f t="shared" si="344"/>
        <v>3113.21</v>
      </c>
      <c r="AL669" s="227">
        <f t="shared" si="403"/>
        <v>62.264200000000002</v>
      </c>
      <c r="AM669" s="227">
        <f t="shared" si="404"/>
        <v>116.22650666666668</v>
      </c>
      <c r="AN669" s="228">
        <f t="shared" si="345"/>
        <v>1.0210792671895155</v>
      </c>
      <c r="AO669" s="230">
        <f t="shared" si="346"/>
        <v>78</v>
      </c>
      <c r="AP669" s="231">
        <f t="shared" si="405"/>
        <v>1.018199238</v>
      </c>
      <c r="AQ669" s="227">
        <f t="shared" si="406"/>
        <v>3236.6865453</v>
      </c>
      <c r="AR669" s="227">
        <f t="shared" si="407"/>
        <v>3415.1772519666665</v>
      </c>
      <c r="AS669" s="227">
        <f t="shared" si="394"/>
        <v>3113.21</v>
      </c>
      <c r="AT669" s="227">
        <f t="shared" si="408"/>
        <v>62.264200000000002</v>
      </c>
      <c r="AU669" s="227">
        <f t="shared" si="409"/>
        <v>85.094406666666671</v>
      </c>
      <c r="AV669" s="228">
        <f t="shared" si="396"/>
        <v>1.0188382641169205</v>
      </c>
      <c r="AW669" s="230">
        <f t="shared" si="397"/>
        <v>57</v>
      </c>
      <c r="AX669" s="231">
        <f t="shared" si="410"/>
        <v>1.0132671090000001</v>
      </c>
      <c r="AY669" s="227">
        <f t="shared" si="411"/>
        <v>3213.9388510399999</v>
      </c>
      <c r="AZ669" s="227">
        <f t="shared" si="412"/>
        <v>3361.2974577066666</v>
      </c>
      <c r="BA669" s="227">
        <f t="shared" si="349"/>
        <v>3113.21</v>
      </c>
      <c r="BB669" s="227">
        <f t="shared" si="413"/>
        <v>62.264200000000002</v>
      </c>
      <c r="BC669" s="227">
        <f t="shared" si="414"/>
        <v>52.924570000000003</v>
      </c>
      <c r="BD669" s="228">
        <f t="shared" si="339"/>
        <v>1.0147786050221062</v>
      </c>
      <c r="BE669" s="230">
        <f t="shared" si="340"/>
        <v>37</v>
      </c>
      <c r="BF669" s="231">
        <f t="shared" si="415"/>
        <v>1.008592057</v>
      </c>
      <c r="BG669" s="227">
        <f t="shared" si="416"/>
        <v>3186.36308981</v>
      </c>
      <c r="BH669" s="227">
        <f t="shared" si="343"/>
        <v>3301.5518598100002</v>
      </c>
      <c r="BI669" s="227">
        <f t="shared" si="417"/>
        <v>3113.21</v>
      </c>
      <c r="BJ669" s="227">
        <f t="shared" si="380"/>
        <v>62.264200000000002</v>
      </c>
      <c r="BK669" s="227">
        <f t="shared" si="418"/>
        <v>21.792469999999998</v>
      </c>
      <c r="BL669" s="228">
        <f t="shared" si="381"/>
        <v>1.0021513599054115</v>
      </c>
      <c r="BM669" s="230">
        <f t="shared" si="382"/>
        <v>15</v>
      </c>
      <c r="BN669" s="231">
        <f t="shared" si="383"/>
        <v>1.0034744090000001</v>
      </c>
      <c r="BO669" s="227">
        <f t="shared" si="419"/>
        <v>3130.7474703299999</v>
      </c>
      <c r="BP669" s="227">
        <f t="shared" si="369"/>
        <v>3214.8041403299999</v>
      </c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5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5"/>
      <c r="HA669" s="5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40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7"/>
      <c r="JP669" s="1"/>
      <c r="JQ669" s="1"/>
      <c r="JR669" s="1"/>
      <c r="JS669" s="1"/>
      <c r="JT669" s="1"/>
      <c r="JU669" s="1"/>
      <c r="JV669" s="1"/>
      <c r="JW669" s="1"/>
      <c r="JX669" s="1"/>
      <c r="JY669" s="3"/>
      <c r="JZ669" s="1"/>
      <c r="KA669" s="1"/>
      <c r="KB669" s="1"/>
      <c r="KC669" s="1"/>
      <c r="KD669" s="1"/>
      <c r="KE669" s="1"/>
    </row>
    <row r="670" spans="1:291" x14ac:dyDescent="0.2">
      <c r="A670" s="196">
        <f t="shared" si="385"/>
        <v>43328</v>
      </c>
      <c r="B670" s="236">
        <f t="shared" si="370"/>
        <v>104111.87307269333</v>
      </c>
      <c r="C670" s="66">
        <f t="shared" si="325"/>
        <v>86821.074016540006</v>
      </c>
      <c r="D670" s="77">
        <f t="shared" si="386"/>
        <v>5044.46</v>
      </c>
      <c r="E670" s="67">
        <f>VLOOKUP(A669,[1]Plan1!$DQ$117:$DS$314,3)</f>
        <v>5061.1099999999997</v>
      </c>
      <c r="F670" s="11">
        <f t="shared" si="387"/>
        <v>43307</v>
      </c>
      <c r="G670" s="73">
        <f t="shared" si="371"/>
        <v>3.3006506147337245E-3</v>
      </c>
      <c r="H670" s="11">
        <f t="shared" si="388"/>
        <v>43339</v>
      </c>
      <c r="I670" s="11">
        <f t="shared" si="372"/>
        <v>43339</v>
      </c>
      <c r="J670" s="1">
        <f t="shared" si="389"/>
        <v>23</v>
      </c>
      <c r="K670" s="1">
        <f t="shared" si="390"/>
        <v>16</v>
      </c>
      <c r="L670" s="66">
        <f t="shared" si="373"/>
        <v>1.00229495</v>
      </c>
      <c r="M670" s="70">
        <f t="shared" si="326"/>
        <v>1.01260014</v>
      </c>
      <c r="N670" s="70">
        <f t="shared" si="318"/>
        <v>1.0641129844711557</v>
      </c>
      <c r="O670" s="66">
        <f t="shared" si="320"/>
        <v>1.0665550699999999</v>
      </c>
      <c r="P670" s="66">
        <f t="shared" si="374"/>
        <v>87020.324040349995</v>
      </c>
      <c r="Q670" s="74">
        <f t="shared" si="375"/>
        <v>0</v>
      </c>
      <c r="R670" s="75">
        <f t="shared" si="321"/>
        <v>0</v>
      </c>
      <c r="S670" s="66">
        <f t="shared" si="322"/>
        <v>0</v>
      </c>
      <c r="T670" s="10">
        <f t="shared" si="391"/>
        <v>0.06</v>
      </c>
      <c r="U670" s="74">
        <f t="shared" si="319"/>
        <v>16</v>
      </c>
      <c r="V670" s="74">
        <v>252</v>
      </c>
      <c r="W670" s="70">
        <f t="shared" si="376"/>
        <v>1.003706465</v>
      </c>
      <c r="X670" s="66">
        <f t="shared" si="377"/>
        <v>322.53778534000003</v>
      </c>
      <c r="Y670" s="66">
        <v>0</v>
      </c>
      <c r="Z670" s="67">
        <f t="shared" si="378"/>
        <v>0</v>
      </c>
      <c r="AA670" s="68" t="str">
        <f t="shared" si="392"/>
        <v>A+INCORP J=</v>
      </c>
      <c r="AB670" s="11">
        <f t="shared" si="393"/>
        <v>43339</v>
      </c>
      <c r="AC670" s="227">
        <f t="shared" si="420"/>
        <v>3113.21</v>
      </c>
      <c r="AD670" s="227">
        <f t="shared" si="398"/>
        <v>62.264200000000002</v>
      </c>
      <c r="AE670" s="227">
        <f t="shared" si="399"/>
        <v>148.39634333333333</v>
      </c>
      <c r="AF670" s="228">
        <f t="shared" si="421"/>
        <v>1.0221442906859315</v>
      </c>
      <c r="AG670" s="230">
        <f t="shared" si="422"/>
        <v>100</v>
      </c>
      <c r="AH670" s="231">
        <f t="shared" si="400"/>
        <v>1.0233919819999999</v>
      </c>
      <c r="AI670" s="227">
        <f t="shared" si="401"/>
        <v>3256.5866186799999</v>
      </c>
      <c r="AJ670" s="227">
        <f t="shared" si="402"/>
        <v>3467.2471620133333</v>
      </c>
      <c r="AK670" s="227">
        <f t="shared" si="344"/>
        <v>3113.21</v>
      </c>
      <c r="AL670" s="227">
        <f t="shared" si="403"/>
        <v>62.264200000000002</v>
      </c>
      <c r="AM670" s="227">
        <f t="shared" si="404"/>
        <v>117.26424333333334</v>
      </c>
      <c r="AN670" s="228">
        <f t="shared" si="345"/>
        <v>1.0212255730596507</v>
      </c>
      <c r="AO670" s="230">
        <f t="shared" si="346"/>
        <v>79</v>
      </c>
      <c r="AP670" s="231">
        <f t="shared" si="405"/>
        <v>1.0184346989999999</v>
      </c>
      <c r="AQ670" s="227">
        <f t="shared" si="406"/>
        <v>3237.89891433</v>
      </c>
      <c r="AR670" s="227">
        <f t="shared" si="407"/>
        <v>3417.4273576633332</v>
      </c>
      <c r="AS670" s="227">
        <f t="shared" si="394"/>
        <v>3113.21</v>
      </c>
      <c r="AT670" s="227">
        <f t="shared" si="408"/>
        <v>62.264200000000002</v>
      </c>
      <c r="AU670" s="227">
        <f t="shared" si="409"/>
        <v>86.132143333333332</v>
      </c>
      <c r="AV670" s="228">
        <f t="shared" si="396"/>
        <v>1.018984248883773</v>
      </c>
      <c r="AW670" s="230">
        <f t="shared" si="397"/>
        <v>58</v>
      </c>
      <c r="AX670" s="231">
        <f t="shared" si="410"/>
        <v>1.01350143</v>
      </c>
      <c r="AY670" s="227">
        <f t="shared" si="411"/>
        <v>3215.14270124</v>
      </c>
      <c r="AZ670" s="227">
        <f t="shared" si="412"/>
        <v>3363.5390445733333</v>
      </c>
      <c r="BA670" s="227">
        <f t="shared" si="349"/>
        <v>3113.21</v>
      </c>
      <c r="BB670" s="227">
        <f t="shared" si="413"/>
        <v>62.264200000000002</v>
      </c>
      <c r="BC670" s="227">
        <f t="shared" si="414"/>
        <v>53.962306666666677</v>
      </c>
      <c r="BD670" s="228">
        <f t="shared" si="339"/>
        <v>1.0149240080986086</v>
      </c>
      <c r="BE670" s="230">
        <f t="shared" si="340"/>
        <v>38</v>
      </c>
      <c r="BF670" s="231">
        <f t="shared" si="415"/>
        <v>1.008825297</v>
      </c>
      <c r="BG670" s="227">
        <f t="shared" si="416"/>
        <v>3187.5566112900001</v>
      </c>
      <c r="BH670" s="227">
        <f t="shared" si="343"/>
        <v>3303.783117956667</v>
      </c>
      <c r="BI670" s="227">
        <f t="shared" si="417"/>
        <v>3113.21</v>
      </c>
      <c r="BJ670" s="227">
        <f t="shared" si="380"/>
        <v>62.264200000000002</v>
      </c>
      <c r="BK670" s="227">
        <f t="shared" si="418"/>
        <v>22.830206666666665</v>
      </c>
      <c r="BL670" s="228">
        <f t="shared" si="381"/>
        <v>1.0022949536805763</v>
      </c>
      <c r="BM670" s="230">
        <f t="shared" si="382"/>
        <v>16</v>
      </c>
      <c r="BN670" s="231">
        <f t="shared" si="383"/>
        <v>1.003706465</v>
      </c>
      <c r="BO670" s="227">
        <f t="shared" si="419"/>
        <v>3131.9201581299999</v>
      </c>
      <c r="BP670" s="227">
        <f t="shared" si="369"/>
        <v>3217.0145647966665</v>
      </c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5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5"/>
      <c r="HA670" s="5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40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7"/>
      <c r="JP670" s="1"/>
      <c r="JQ670" s="1"/>
      <c r="JR670" s="1"/>
      <c r="JS670" s="1"/>
      <c r="JT670" s="1"/>
      <c r="JU670" s="1"/>
      <c r="JV670" s="1"/>
      <c r="JW670" s="1"/>
      <c r="JX670" s="1"/>
      <c r="JY670" s="3"/>
      <c r="JZ670" s="1"/>
      <c r="KA670" s="1"/>
      <c r="KB670" s="1"/>
      <c r="KC670" s="1"/>
      <c r="KD670" s="1"/>
      <c r="KE670" s="1"/>
    </row>
    <row r="671" spans="1:291" x14ac:dyDescent="0.2">
      <c r="A671" s="196">
        <f t="shared" si="385"/>
        <v>43329</v>
      </c>
      <c r="B671" s="236">
        <f t="shared" si="370"/>
        <v>104155.78138935668</v>
      </c>
      <c r="C671" s="66">
        <f t="shared" si="325"/>
        <v>86821.074016540006</v>
      </c>
      <c r="D671" s="77">
        <f t="shared" si="386"/>
        <v>5044.46</v>
      </c>
      <c r="E671" s="67">
        <f>VLOOKUP(A670,[1]Plan1!$DQ$117:$DS$314,3)</f>
        <v>5061.1099999999997</v>
      </c>
      <c r="F671" s="11">
        <f t="shared" si="387"/>
        <v>43307</v>
      </c>
      <c r="G671" s="73">
        <f t="shared" si="371"/>
        <v>3.3006506147337245E-3</v>
      </c>
      <c r="H671" s="11">
        <f t="shared" si="388"/>
        <v>43339</v>
      </c>
      <c r="I671" s="11">
        <f t="shared" si="372"/>
        <v>43339</v>
      </c>
      <c r="J671" s="1">
        <f t="shared" si="389"/>
        <v>23</v>
      </c>
      <c r="K671" s="1">
        <f t="shared" si="390"/>
        <v>17</v>
      </c>
      <c r="L671" s="66">
        <f t="shared" si="373"/>
        <v>1.0024385600000001</v>
      </c>
      <c r="M671" s="70">
        <f t="shared" si="326"/>
        <v>1.01260014</v>
      </c>
      <c r="N671" s="70">
        <f t="shared" ref="N671:N734" si="423">IF(I671&gt;I670,N670*M671,N670)</f>
        <v>1.0641129844711557</v>
      </c>
      <c r="O671" s="66">
        <f t="shared" si="320"/>
        <v>1.0667078800000001</v>
      </c>
      <c r="P671" s="66">
        <f t="shared" si="374"/>
        <v>87032.792414790005</v>
      </c>
      <c r="Q671" s="74">
        <f t="shared" si="375"/>
        <v>0</v>
      </c>
      <c r="R671" s="75">
        <f t="shared" si="321"/>
        <v>0</v>
      </c>
      <c r="S671" s="66">
        <f t="shared" si="322"/>
        <v>0</v>
      </c>
      <c r="T671" s="10">
        <f t="shared" si="391"/>
        <v>0.06</v>
      </c>
      <c r="U671" s="74">
        <f t="shared" si="319"/>
        <v>17</v>
      </c>
      <c r="V671" s="74">
        <v>252</v>
      </c>
      <c r="W671" s="70">
        <f t="shared" si="376"/>
        <v>1.0039385750000001</v>
      </c>
      <c r="X671" s="66">
        <f t="shared" si="377"/>
        <v>342.78518037999999</v>
      </c>
      <c r="Y671" s="66">
        <v>0</v>
      </c>
      <c r="Z671" s="67">
        <f t="shared" si="378"/>
        <v>0</v>
      </c>
      <c r="AA671" s="68" t="str">
        <f t="shared" si="392"/>
        <v>A+INCORP J=</v>
      </c>
      <c r="AB671" s="11">
        <f t="shared" si="393"/>
        <v>43339</v>
      </c>
      <c r="AC671" s="227">
        <f t="shared" si="420"/>
        <v>3113.21</v>
      </c>
      <c r="AD671" s="227">
        <f t="shared" si="398"/>
        <v>62.264200000000002</v>
      </c>
      <c r="AE671" s="227">
        <f t="shared" si="399"/>
        <v>149.43407999999999</v>
      </c>
      <c r="AF671" s="228">
        <f t="shared" si="421"/>
        <v>1.0222907377597426</v>
      </c>
      <c r="AG671" s="230">
        <f t="shared" si="422"/>
        <v>101</v>
      </c>
      <c r="AH671" s="231">
        <f t="shared" si="400"/>
        <v>1.023628644</v>
      </c>
      <c r="AI671" s="227">
        <f t="shared" si="401"/>
        <v>3257.8064058999998</v>
      </c>
      <c r="AJ671" s="227">
        <f t="shared" si="402"/>
        <v>3469.5046858999999</v>
      </c>
      <c r="AK671" s="227">
        <f t="shared" si="344"/>
        <v>3113.21</v>
      </c>
      <c r="AL671" s="227">
        <f t="shared" si="403"/>
        <v>62.264200000000002</v>
      </c>
      <c r="AM671" s="227">
        <f t="shared" si="404"/>
        <v>118.30198</v>
      </c>
      <c r="AN671" s="228">
        <f t="shared" si="345"/>
        <v>1.0213718885047776</v>
      </c>
      <c r="AO671" s="230">
        <f t="shared" si="346"/>
        <v>80</v>
      </c>
      <c r="AP671" s="231">
        <f t="shared" si="405"/>
        <v>1.018670215</v>
      </c>
      <c r="AQ671" s="227">
        <f t="shared" si="406"/>
        <v>3239.1117031099998</v>
      </c>
      <c r="AR671" s="227">
        <f t="shared" si="407"/>
        <v>3419.6778831099996</v>
      </c>
      <c r="AS671" s="227">
        <f t="shared" si="394"/>
        <v>3113.21</v>
      </c>
      <c r="AT671" s="227">
        <f t="shared" si="408"/>
        <v>62.264200000000002</v>
      </c>
      <c r="AU671" s="227">
        <f t="shared" si="409"/>
        <v>87.169879999999992</v>
      </c>
      <c r="AV671" s="228">
        <f t="shared" si="396"/>
        <v>1.0191302432046028</v>
      </c>
      <c r="AW671" s="230">
        <f t="shared" si="397"/>
        <v>59</v>
      </c>
      <c r="AX671" s="231">
        <f t="shared" si="410"/>
        <v>1.013735805</v>
      </c>
      <c r="AY671" s="227">
        <f t="shared" si="411"/>
        <v>3216.3469659100001</v>
      </c>
      <c r="AZ671" s="227">
        <f t="shared" si="412"/>
        <v>3365.7810459100001</v>
      </c>
      <c r="BA671" s="227">
        <f t="shared" si="349"/>
        <v>3113.21</v>
      </c>
      <c r="BB671" s="227">
        <f t="shared" si="413"/>
        <v>62.264200000000002</v>
      </c>
      <c r="BC671" s="227">
        <f t="shared" si="414"/>
        <v>55.000043333333338</v>
      </c>
      <c r="BD671" s="228">
        <f t="shared" si="339"/>
        <v>1.0150694206910196</v>
      </c>
      <c r="BE671" s="230">
        <f t="shared" si="340"/>
        <v>39</v>
      </c>
      <c r="BF671" s="231">
        <f t="shared" si="415"/>
        <v>1.00905859</v>
      </c>
      <c r="BG671" s="227">
        <f t="shared" si="416"/>
        <v>3188.7505413099998</v>
      </c>
      <c r="BH671" s="227">
        <f t="shared" si="343"/>
        <v>3306.0147846433333</v>
      </c>
      <c r="BI671" s="227">
        <f t="shared" si="417"/>
        <v>3113.21</v>
      </c>
      <c r="BJ671" s="227">
        <f t="shared" si="380"/>
        <v>62.264200000000002</v>
      </c>
      <c r="BK671" s="227">
        <f t="shared" si="418"/>
        <v>23.867943333333336</v>
      </c>
      <c r="BL671" s="228">
        <f t="shared" si="381"/>
        <v>1.0024385568532395</v>
      </c>
      <c r="BM671" s="230">
        <f t="shared" si="382"/>
        <v>17</v>
      </c>
      <c r="BN671" s="231">
        <f t="shared" si="383"/>
        <v>1.0039385750000001</v>
      </c>
      <c r="BO671" s="227">
        <f t="shared" si="419"/>
        <v>3133.0932512899999</v>
      </c>
      <c r="BP671" s="227">
        <f t="shared" si="369"/>
        <v>3219.2253946233332</v>
      </c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5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5"/>
      <c r="HA671" s="5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40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7"/>
      <c r="JP671" s="1"/>
      <c r="JQ671" s="1"/>
      <c r="JR671" s="1"/>
      <c r="JS671" s="1"/>
      <c r="JT671" s="1"/>
      <c r="JU671" s="1"/>
      <c r="JV671" s="1"/>
      <c r="JW671" s="1"/>
      <c r="JX671" s="1"/>
      <c r="JY671" s="3"/>
      <c r="JZ671" s="1"/>
      <c r="KA671" s="1"/>
      <c r="KB671" s="1"/>
      <c r="KC671" s="1"/>
      <c r="KD671" s="1"/>
      <c r="KE671" s="1"/>
    </row>
    <row r="672" spans="1:291" x14ac:dyDescent="0.2">
      <c r="A672" s="196">
        <f t="shared" si="385"/>
        <v>43330</v>
      </c>
      <c r="B672" s="236">
        <f t="shared" si="370"/>
        <v>104195.99552918</v>
      </c>
      <c r="C672" s="66">
        <f t="shared" si="325"/>
        <v>86821.074016540006</v>
      </c>
      <c r="D672" s="77">
        <f t="shared" si="386"/>
        <v>5044.46</v>
      </c>
      <c r="E672" s="67">
        <f>VLOOKUP(A671,[1]Plan1!$DQ$117:$DS$314,3)</f>
        <v>5061.1099999999997</v>
      </c>
      <c r="F672" s="11">
        <f t="shared" si="387"/>
        <v>43307</v>
      </c>
      <c r="G672" s="73">
        <f t="shared" si="371"/>
        <v>3.3006506147337245E-3</v>
      </c>
      <c r="H672" s="11">
        <f t="shared" si="388"/>
        <v>43339</v>
      </c>
      <c r="I672" s="11">
        <f t="shared" si="372"/>
        <v>43339</v>
      </c>
      <c r="J672" s="1">
        <f t="shared" si="389"/>
        <v>23</v>
      </c>
      <c r="K672" s="1">
        <f t="shared" si="390"/>
        <v>18</v>
      </c>
      <c r="L672" s="66">
        <f t="shared" si="373"/>
        <v>1.00258219</v>
      </c>
      <c r="M672" s="70">
        <f t="shared" si="326"/>
        <v>1.01260014</v>
      </c>
      <c r="N672" s="70">
        <f t="shared" si="423"/>
        <v>1.0641129844711557</v>
      </c>
      <c r="O672" s="66">
        <f t="shared" si="320"/>
        <v>1.06686072</v>
      </c>
      <c r="P672" s="66">
        <f t="shared" si="374"/>
        <v>87045.262525650003</v>
      </c>
      <c r="Q672" s="74">
        <f t="shared" si="375"/>
        <v>0</v>
      </c>
      <c r="R672" s="75">
        <f t="shared" si="321"/>
        <v>0</v>
      </c>
      <c r="S672" s="66">
        <f t="shared" si="322"/>
        <v>0</v>
      </c>
      <c r="T672" s="10">
        <f t="shared" si="391"/>
        <v>0.06</v>
      </c>
      <c r="U672" s="74">
        <f t="shared" si="319"/>
        <v>18</v>
      </c>
      <c r="V672" s="74">
        <v>252</v>
      </c>
      <c r="W672" s="70">
        <f t="shared" si="376"/>
        <v>1.004170738</v>
      </c>
      <c r="X672" s="66">
        <f t="shared" si="377"/>
        <v>363.04298412999998</v>
      </c>
      <c r="Y672" s="66">
        <v>0</v>
      </c>
      <c r="Z672" s="67">
        <f t="shared" si="378"/>
        <v>0</v>
      </c>
      <c r="AA672" s="68" t="str">
        <f t="shared" si="392"/>
        <v>A+INCORP J=</v>
      </c>
      <c r="AB672" s="11">
        <f t="shared" si="393"/>
        <v>43339</v>
      </c>
      <c r="AC672" s="227">
        <f t="shared" si="420"/>
        <v>3113.21</v>
      </c>
      <c r="AD672" s="227">
        <f t="shared" si="398"/>
        <v>62.264200000000002</v>
      </c>
      <c r="AE672" s="227">
        <f t="shared" si="399"/>
        <v>150.47181666666665</v>
      </c>
      <c r="AF672" s="228">
        <f t="shared" si="421"/>
        <v>1.0224372135843696</v>
      </c>
      <c r="AG672" s="230">
        <f t="shared" si="422"/>
        <v>101</v>
      </c>
      <c r="AH672" s="231">
        <f t="shared" si="400"/>
        <v>1.023628644</v>
      </c>
      <c r="AI672" s="227">
        <f t="shared" si="401"/>
        <v>3258.2731908000001</v>
      </c>
      <c r="AJ672" s="227">
        <f t="shared" si="402"/>
        <v>3471.0092074666668</v>
      </c>
      <c r="AK672" s="227">
        <f t="shared" si="344"/>
        <v>3113.21</v>
      </c>
      <c r="AL672" s="227">
        <f t="shared" si="403"/>
        <v>62.264200000000002</v>
      </c>
      <c r="AM672" s="227">
        <f t="shared" si="404"/>
        <v>119.33971666666667</v>
      </c>
      <c r="AN672" s="228">
        <f t="shared" si="345"/>
        <v>1.0215182326748786</v>
      </c>
      <c r="AO672" s="230">
        <f t="shared" si="346"/>
        <v>80</v>
      </c>
      <c r="AP672" s="231">
        <f t="shared" si="405"/>
        <v>1.018670215</v>
      </c>
      <c r="AQ672" s="227">
        <f t="shared" si="406"/>
        <v>3239.5758093899999</v>
      </c>
      <c r="AR672" s="227">
        <f t="shared" si="407"/>
        <v>3421.1797260566664</v>
      </c>
      <c r="AS672" s="227">
        <f t="shared" si="394"/>
        <v>3113.21</v>
      </c>
      <c r="AT672" s="227">
        <f t="shared" si="408"/>
        <v>62.264200000000002</v>
      </c>
      <c r="AU672" s="227">
        <f t="shared" si="409"/>
        <v>88.207616666666681</v>
      </c>
      <c r="AV672" s="228">
        <f t="shared" si="396"/>
        <v>1.0192762661873629</v>
      </c>
      <c r="AW672" s="230">
        <f t="shared" si="397"/>
        <v>59</v>
      </c>
      <c r="AX672" s="231">
        <f t="shared" si="410"/>
        <v>1.013735805</v>
      </c>
      <c r="AY672" s="227">
        <f t="shared" si="411"/>
        <v>3216.8078104199999</v>
      </c>
      <c r="AZ672" s="227">
        <f t="shared" si="412"/>
        <v>3367.2796270866666</v>
      </c>
      <c r="BA672" s="227">
        <f t="shared" si="349"/>
        <v>3113.21</v>
      </c>
      <c r="BB672" s="227">
        <f t="shared" si="413"/>
        <v>62.264200000000002</v>
      </c>
      <c r="BC672" s="227">
        <f t="shared" si="414"/>
        <v>56.037780000000005</v>
      </c>
      <c r="BD672" s="228">
        <f t="shared" si="339"/>
        <v>1.0152148618311547</v>
      </c>
      <c r="BE672" s="230">
        <f t="shared" si="340"/>
        <v>39</v>
      </c>
      <c r="BF672" s="231">
        <f t="shared" si="415"/>
        <v>1.00905859</v>
      </c>
      <c r="BG672" s="227">
        <f t="shared" si="416"/>
        <v>3189.2074317500001</v>
      </c>
      <c r="BH672" s="227">
        <f t="shared" si="343"/>
        <v>3307.5094117500003</v>
      </c>
      <c r="BI672" s="227">
        <f t="shared" si="417"/>
        <v>3113.21</v>
      </c>
      <c r="BJ672" s="227">
        <f t="shared" si="380"/>
        <v>62.264200000000002</v>
      </c>
      <c r="BK672" s="227">
        <f t="shared" si="418"/>
        <v>24.90568</v>
      </c>
      <c r="BL672" s="228">
        <f t="shared" si="381"/>
        <v>1.0025821882183976</v>
      </c>
      <c r="BM672" s="230">
        <f t="shared" si="382"/>
        <v>17</v>
      </c>
      <c r="BN672" s="231">
        <f t="shared" si="383"/>
        <v>1.0039385750000001</v>
      </c>
      <c r="BO672" s="227">
        <f t="shared" si="419"/>
        <v>3133.5421670400001</v>
      </c>
      <c r="BP672" s="227">
        <f t="shared" si="369"/>
        <v>3220.71204704</v>
      </c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5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5"/>
      <c r="HA672" s="5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40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7"/>
      <c r="JP672" s="1"/>
      <c r="JQ672" s="1"/>
      <c r="JR672" s="1"/>
      <c r="JS672" s="1"/>
      <c r="JT672" s="1"/>
      <c r="JU672" s="1"/>
      <c r="JV672" s="1"/>
      <c r="JW672" s="1"/>
      <c r="JX672" s="1"/>
      <c r="JY672" s="3"/>
      <c r="JZ672" s="1"/>
      <c r="KA672" s="1"/>
      <c r="KB672" s="1"/>
      <c r="KC672" s="1"/>
      <c r="KD672" s="1"/>
      <c r="KE672" s="1"/>
    </row>
    <row r="673" spans="1:291" x14ac:dyDescent="0.2">
      <c r="A673" s="196">
        <f t="shared" si="385"/>
        <v>43331</v>
      </c>
      <c r="B673" s="236">
        <f t="shared" si="370"/>
        <v>104201.18421251333</v>
      </c>
      <c r="C673" s="66">
        <f t="shared" si="325"/>
        <v>86821.074016540006</v>
      </c>
      <c r="D673" s="77">
        <f t="shared" si="386"/>
        <v>5044.46</v>
      </c>
      <c r="E673" s="67">
        <f>VLOOKUP(A672,[1]Plan1!$DQ$117:$DS$314,3)</f>
        <v>5061.1099999999997</v>
      </c>
      <c r="F673" s="11">
        <f t="shared" si="387"/>
        <v>43307</v>
      </c>
      <c r="G673" s="73">
        <f t="shared" si="371"/>
        <v>3.3006506147337245E-3</v>
      </c>
      <c r="H673" s="11">
        <f t="shared" si="388"/>
        <v>43339</v>
      </c>
      <c r="I673" s="11">
        <f t="shared" si="372"/>
        <v>43339</v>
      </c>
      <c r="J673" s="1">
        <f t="shared" si="389"/>
        <v>23</v>
      </c>
      <c r="K673" s="1">
        <f t="shared" si="390"/>
        <v>18</v>
      </c>
      <c r="L673" s="66">
        <f t="shared" si="373"/>
        <v>1.00258219</v>
      </c>
      <c r="M673" s="70">
        <f t="shared" si="326"/>
        <v>1.01260014</v>
      </c>
      <c r="N673" s="70">
        <f t="shared" si="423"/>
        <v>1.0641129844711557</v>
      </c>
      <c r="O673" s="66">
        <f t="shared" si="320"/>
        <v>1.06686072</v>
      </c>
      <c r="P673" s="66">
        <f t="shared" si="374"/>
        <v>87045.262525650003</v>
      </c>
      <c r="Q673" s="74">
        <f t="shared" si="375"/>
        <v>0</v>
      </c>
      <c r="R673" s="75">
        <f t="shared" si="321"/>
        <v>0</v>
      </c>
      <c r="S673" s="66">
        <f t="shared" si="322"/>
        <v>0</v>
      </c>
      <c r="T673" s="10">
        <f t="shared" si="391"/>
        <v>0.06</v>
      </c>
      <c r="U673" s="74">
        <f t="shared" si="319"/>
        <v>18</v>
      </c>
      <c r="V673" s="74">
        <v>252</v>
      </c>
      <c r="W673" s="70">
        <f t="shared" si="376"/>
        <v>1.004170738</v>
      </c>
      <c r="X673" s="66">
        <f t="shared" si="377"/>
        <v>363.04298412999998</v>
      </c>
      <c r="Y673" s="66">
        <v>0</v>
      </c>
      <c r="Z673" s="67">
        <f t="shared" si="378"/>
        <v>0</v>
      </c>
      <c r="AA673" s="68" t="str">
        <f t="shared" si="392"/>
        <v>A+INCORP J=</v>
      </c>
      <c r="AB673" s="11">
        <f t="shared" si="393"/>
        <v>43339</v>
      </c>
      <c r="AC673" s="227">
        <f t="shared" si="420"/>
        <v>3113.21</v>
      </c>
      <c r="AD673" s="227">
        <f t="shared" si="398"/>
        <v>62.264200000000002</v>
      </c>
      <c r="AE673" s="227">
        <f t="shared" si="399"/>
        <v>151.50955333333332</v>
      </c>
      <c r="AF673" s="228">
        <f t="shared" si="421"/>
        <v>1.0224372135843696</v>
      </c>
      <c r="AG673" s="230">
        <f t="shared" si="422"/>
        <v>101</v>
      </c>
      <c r="AH673" s="231">
        <f t="shared" si="400"/>
        <v>1.023628644</v>
      </c>
      <c r="AI673" s="227">
        <f t="shared" si="401"/>
        <v>3258.2731908000001</v>
      </c>
      <c r="AJ673" s="227">
        <f t="shared" si="402"/>
        <v>3472.0469441333335</v>
      </c>
      <c r="AK673" s="227">
        <f t="shared" si="344"/>
        <v>3113.21</v>
      </c>
      <c r="AL673" s="227">
        <f t="shared" si="403"/>
        <v>62.264200000000002</v>
      </c>
      <c r="AM673" s="227">
        <f t="shared" si="404"/>
        <v>120.37745333333334</v>
      </c>
      <c r="AN673" s="228">
        <f t="shared" si="345"/>
        <v>1.0215182326748786</v>
      </c>
      <c r="AO673" s="230">
        <f t="shared" si="346"/>
        <v>80</v>
      </c>
      <c r="AP673" s="231">
        <f t="shared" si="405"/>
        <v>1.018670215</v>
      </c>
      <c r="AQ673" s="227">
        <f t="shared" si="406"/>
        <v>3239.5758093899999</v>
      </c>
      <c r="AR673" s="227">
        <f t="shared" si="407"/>
        <v>3422.2174627233335</v>
      </c>
      <c r="AS673" s="227">
        <f t="shared" si="394"/>
        <v>3113.21</v>
      </c>
      <c r="AT673" s="227">
        <f t="shared" si="408"/>
        <v>62.264200000000002</v>
      </c>
      <c r="AU673" s="227">
        <f t="shared" si="409"/>
        <v>89.245353333333341</v>
      </c>
      <c r="AV673" s="228">
        <f t="shared" si="396"/>
        <v>1.0192762661873629</v>
      </c>
      <c r="AW673" s="230">
        <f t="shared" si="397"/>
        <v>59</v>
      </c>
      <c r="AX673" s="231">
        <f t="shared" si="410"/>
        <v>1.013735805</v>
      </c>
      <c r="AY673" s="227">
        <f t="shared" si="411"/>
        <v>3216.8078104199999</v>
      </c>
      <c r="AZ673" s="227">
        <f t="shared" si="412"/>
        <v>3368.3173637533332</v>
      </c>
      <c r="BA673" s="227">
        <f t="shared" si="349"/>
        <v>3113.21</v>
      </c>
      <c r="BB673" s="227">
        <f t="shared" si="413"/>
        <v>62.264200000000002</v>
      </c>
      <c r="BC673" s="227">
        <f t="shared" si="414"/>
        <v>57.075516666666665</v>
      </c>
      <c r="BD673" s="228">
        <f t="shared" si="339"/>
        <v>1.0152148618311547</v>
      </c>
      <c r="BE673" s="230">
        <f t="shared" si="340"/>
        <v>39</v>
      </c>
      <c r="BF673" s="231">
        <f t="shared" si="415"/>
        <v>1.00905859</v>
      </c>
      <c r="BG673" s="227">
        <f t="shared" si="416"/>
        <v>3189.2074317500001</v>
      </c>
      <c r="BH673" s="227">
        <f t="shared" si="343"/>
        <v>3308.5471484166669</v>
      </c>
      <c r="BI673" s="227">
        <f t="shared" si="417"/>
        <v>3113.21</v>
      </c>
      <c r="BJ673" s="227">
        <f t="shared" si="380"/>
        <v>62.264200000000002</v>
      </c>
      <c r="BK673" s="227">
        <f t="shared" si="418"/>
        <v>25.943416666666668</v>
      </c>
      <c r="BL673" s="228">
        <f t="shared" si="381"/>
        <v>1.0025821882183976</v>
      </c>
      <c r="BM673" s="230">
        <f t="shared" si="382"/>
        <v>17</v>
      </c>
      <c r="BN673" s="231">
        <f t="shared" si="383"/>
        <v>1.0039385750000001</v>
      </c>
      <c r="BO673" s="227">
        <f t="shared" si="419"/>
        <v>3133.5421670400001</v>
      </c>
      <c r="BP673" s="227">
        <f t="shared" si="369"/>
        <v>3221.7497837066667</v>
      </c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5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5"/>
      <c r="HA673" s="5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40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7"/>
      <c r="JP673" s="1"/>
      <c r="JQ673" s="1"/>
      <c r="JR673" s="1"/>
      <c r="JS673" s="1"/>
      <c r="JT673" s="1"/>
      <c r="JU673" s="1"/>
      <c r="JV673" s="1"/>
      <c r="JW673" s="1"/>
      <c r="JX673" s="1"/>
      <c r="JY673" s="3"/>
      <c r="JZ673" s="1"/>
      <c r="KA673" s="1"/>
      <c r="KB673" s="1"/>
      <c r="KC673" s="1"/>
      <c r="KD673" s="1"/>
      <c r="KE673" s="1"/>
    </row>
    <row r="674" spans="1:291" x14ac:dyDescent="0.2">
      <c r="A674" s="196">
        <f t="shared" si="385"/>
        <v>43332</v>
      </c>
      <c r="B674" s="236">
        <f t="shared" si="370"/>
        <v>104210.08158529668</v>
      </c>
      <c r="C674" s="66">
        <f t="shared" si="325"/>
        <v>86821.074016540006</v>
      </c>
      <c r="D674" s="77">
        <f t="shared" si="386"/>
        <v>5044.46</v>
      </c>
      <c r="E674" s="67">
        <f>VLOOKUP(A673,[1]Plan1!$DQ$117:$DS$314,3)</f>
        <v>5061.1099999999997</v>
      </c>
      <c r="F674" s="11">
        <f t="shared" si="387"/>
        <v>43307</v>
      </c>
      <c r="G674" s="73">
        <f t="shared" si="371"/>
        <v>3.3006506147337245E-3</v>
      </c>
      <c r="H674" s="11">
        <f t="shared" si="388"/>
        <v>43339</v>
      </c>
      <c r="I674" s="11">
        <f t="shared" si="372"/>
        <v>43339</v>
      </c>
      <c r="J674" s="1">
        <f t="shared" si="389"/>
        <v>23</v>
      </c>
      <c r="K674" s="1">
        <f t="shared" si="390"/>
        <v>18</v>
      </c>
      <c r="L674" s="66">
        <f t="shared" si="373"/>
        <v>1.00258219</v>
      </c>
      <c r="M674" s="70">
        <f t="shared" si="326"/>
        <v>1.01260014</v>
      </c>
      <c r="N674" s="70">
        <f t="shared" si="423"/>
        <v>1.0641129844711557</v>
      </c>
      <c r="O674" s="66">
        <f t="shared" si="320"/>
        <v>1.06686072</v>
      </c>
      <c r="P674" s="66">
        <f t="shared" si="374"/>
        <v>87045.262525650003</v>
      </c>
      <c r="Q674" s="74">
        <f t="shared" si="375"/>
        <v>0</v>
      </c>
      <c r="R674" s="75">
        <f t="shared" si="321"/>
        <v>0</v>
      </c>
      <c r="S674" s="66">
        <f t="shared" si="322"/>
        <v>0</v>
      </c>
      <c r="T674" s="10">
        <f t="shared" si="391"/>
        <v>0.06</v>
      </c>
      <c r="U674" s="74">
        <f t="shared" si="319"/>
        <v>18</v>
      </c>
      <c r="V674" s="74">
        <v>252</v>
      </c>
      <c r="W674" s="70">
        <f t="shared" si="376"/>
        <v>1.004170738</v>
      </c>
      <c r="X674" s="66">
        <f t="shared" si="377"/>
        <v>363.04298412999998</v>
      </c>
      <c r="Y674" s="66">
        <v>0</v>
      </c>
      <c r="Z674" s="67">
        <f t="shared" si="378"/>
        <v>0</v>
      </c>
      <c r="AA674" s="68" t="str">
        <f t="shared" si="392"/>
        <v>A+INCORP J=</v>
      </c>
      <c r="AB674" s="11">
        <f t="shared" si="393"/>
        <v>43339</v>
      </c>
      <c r="AC674" s="227">
        <f t="shared" si="420"/>
        <v>3113.21</v>
      </c>
      <c r="AD674" s="227">
        <f t="shared" si="398"/>
        <v>62.264200000000002</v>
      </c>
      <c r="AE674" s="227">
        <f t="shared" si="399"/>
        <v>152.54729</v>
      </c>
      <c r="AF674" s="228">
        <f t="shared" si="421"/>
        <v>1.0224372135843696</v>
      </c>
      <c r="AG674" s="230">
        <f t="shared" si="422"/>
        <v>102</v>
      </c>
      <c r="AH674" s="231">
        <f t="shared" si="400"/>
        <v>1.0238653609999999</v>
      </c>
      <c r="AI674" s="227">
        <f t="shared" si="401"/>
        <v>3259.0266756300002</v>
      </c>
      <c r="AJ674" s="227">
        <f t="shared" si="402"/>
        <v>3473.8381656300003</v>
      </c>
      <c r="AK674" s="227">
        <f t="shared" si="344"/>
        <v>3113.21</v>
      </c>
      <c r="AL674" s="227">
        <f t="shared" si="403"/>
        <v>62.264200000000002</v>
      </c>
      <c r="AM674" s="227">
        <f t="shared" si="404"/>
        <v>121.41519</v>
      </c>
      <c r="AN674" s="228">
        <f t="shared" si="345"/>
        <v>1.0215182326748786</v>
      </c>
      <c r="AO674" s="230">
        <f t="shared" si="346"/>
        <v>81</v>
      </c>
      <c r="AP674" s="231">
        <f t="shared" si="405"/>
        <v>1.0189057850000001</v>
      </c>
      <c r="AQ674" s="227">
        <f t="shared" si="406"/>
        <v>3240.3249692899999</v>
      </c>
      <c r="AR674" s="227">
        <f t="shared" si="407"/>
        <v>3424.0043592900001</v>
      </c>
      <c r="AS674" s="227">
        <f t="shared" si="394"/>
        <v>3113.21</v>
      </c>
      <c r="AT674" s="227">
        <f t="shared" si="408"/>
        <v>62.264200000000002</v>
      </c>
      <c r="AU674" s="227">
        <f t="shared" si="409"/>
        <v>90.283090000000001</v>
      </c>
      <c r="AV674" s="228">
        <f t="shared" si="396"/>
        <v>1.0192762661873629</v>
      </c>
      <c r="AW674" s="230">
        <f t="shared" si="397"/>
        <v>60</v>
      </c>
      <c r="AX674" s="231">
        <f t="shared" si="410"/>
        <v>1.0139702340000001</v>
      </c>
      <c r="AY674" s="227">
        <f t="shared" si="411"/>
        <v>3217.55170546</v>
      </c>
      <c r="AZ674" s="227">
        <f t="shared" si="412"/>
        <v>3370.09899546</v>
      </c>
      <c r="BA674" s="227">
        <f t="shared" si="349"/>
        <v>3113.21</v>
      </c>
      <c r="BB674" s="227">
        <f t="shared" si="413"/>
        <v>62.264200000000002</v>
      </c>
      <c r="BC674" s="227">
        <f t="shared" si="414"/>
        <v>58.11325333333334</v>
      </c>
      <c r="BD674" s="228">
        <f t="shared" si="339"/>
        <v>1.0152148618311547</v>
      </c>
      <c r="BE674" s="230">
        <f t="shared" si="340"/>
        <v>40</v>
      </c>
      <c r="BF674" s="231">
        <f t="shared" si="415"/>
        <v>1.009291937</v>
      </c>
      <c r="BG674" s="227">
        <f t="shared" si="416"/>
        <v>3189.9449429199999</v>
      </c>
      <c r="BH674" s="227">
        <f t="shared" si="343"/>
        <v>3310.3223962533334</v>
      </c>
      <c r="BI674" s="227">
        <f t="shared" si="417"/>
        <v>3113.21</v>
      </c>
      <c r="BJ674" s="227">
        <f t="shared" si="380"/>
        <v>62.264200000000002</v>
      </c>
      <c r="BK674" s="227">
        <f t="shared" si="418"/>
        <v>26.981153333333339</v>
      </c>
      <c r="BL674" s="228">
        <f t="shared" si="381"/>
        <v>1.0025821882183976</v>
      </c>
      <c r="BM674" s="230">
        <f t="shared" si="382"/>
        <v>18</v>
      </c>
      <c r="BN674" s="231">
        <f t="shared" si="383"/>
        <v>1.004170738</v>
      </c>
      <c r="BO674" s="227">
        <f t="shared" si="419"/>
        <v>3134.2668055499998</v>
      </c>
      <c r="BP674" s="227">
        <f t="shared" si="369"/>
        <v>3223.5121588833331</v>
      </c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5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5"/>
      <c r="HA674" s="5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40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7"/>
      <c r="JP674" s="1"/>
      <c r="JQ674" s="1"/>
      <c r="JR674" s="1"/>
      <c r="JS674" s="1"/>
      <c r="JT674" s="1"/>
      <c r="JU674" s="1"/>
      <c r="JV674" s="1"/>
      <c r="JW674" s="1"/>
      <c r="JX674" s="1"/>
      <c r="JY674" s="3"/>
      <c r="JZ674" s="1"/>
      <c r="KA674" s="1"/>
      <c r="KB674" s="1"/>
      <c r="KC674" s="1"/>
      <c r="KD674" s="1"/>
      <c r="KE674" s="1"/>
    </row>
    <row r="675" spans="1:291" x14ac:dyDescent="0.2">
      <c r="A675" s="196">
        <f t="shared" si="385"/>
        <v>43333</v>
      </c>
      <c r="B675" s="236">
        <f t="shared" si="370"/>
        <v>104254.01887402001</v>
      </c>
      <c r="C675" s="66">
        <f t="shared" si="325"/>
        <v>86821.074016540006</v>
      </c>
      <c r="D675" s="77">
        <f t="shared" si="386"/>
        <v>5044.46</v>
      </c>
      <c r="E675" s="67">
        <f>VLOOKUP(A674,[1]Plan1!$DQ$117:$DS$314,3)</f>
        <v>5061.1099999999997</v>
      </c>
      <c r="F675" s="11">
        <f t="shared" si="387"/>
        <v>43307</v>
      </c>
      <c r="G675" s="73">
        <f t="shared" si="371"/>
        <v>3.3006506147337245E-3</v>
      </c>
      <c r="H675" s="11">
        <f t="shared" si="388"/>
        <v>43339</v>
      </c>
      <c r="I675" s="11">
        <f t="shared" si="372"/>
        <v>43339</v>
      </c>
      <c r="J675" s="1">
        <f t="shared" si="389"/>
        <v>23</v>
      </c>
      <c r="K675" s="1">
        <f t="shared" si="390"/>
        <v>19</v>
      </c>
      <c r="L675" s="66">
        <f t="shared" si="373"/>
        <v>1.0027258400000001</v>
      </c>
      <c r="M675" s="70">
        <f t="shared" si="326"/>
        <v>1.01260014</v>
      </c>
      <c r="N675" s="70">
        <f t="shared" si="423"/>
        <v>1.0641129844711557</v>
      </c>
      <c r="O675" s="66">
        <f t="shared" si="320"/>
        <v>1.06701358</v>
      </c>
      <c r="P675" s="66">
        <f t="shared" si="374"/>
        <v>87057.734372930005</v>
      </c>
      <c r="Q675" s="74">
        <f t="shared" si="375"/>
        <v>0</v>
      </c>
      <c r="R675" s="75">
        <f t="shared" si="321"/>
        <v>0</v>
      </c>
      <c r="S675" s="66">
        <f t="shared" si="322"/>
        <v>0</v>
      </c>
      <c r="T675" s="10">
        <f t="shared" si="391"/>
        <v>0.06</v>
      </c>
      <c r="U675" s="74">
        <f t="shared" si="319"/>
        <v>19</v>
      </c>
      <c r="V675" s="74">
        <v>252</v>
      </c>
      <c r="W675" s="70">
        <f t="shared" si="376"/>
        <v>1.004402955</v>
      </c>
      <c r="X675" s="66">
        <f t="shared" si="377"/>
        <v>383.31128683999998</v>
      </c>
      <c r="Y675" s="66">
        <v>0</v>
      </c>
      <c r="Z675" s="67">
        <f t="shared" si="378"/>
        <v>0</v>
      </c>
      <c r="AA675" s="68" t="str">
        <f t="shared" si="392"/>
        <v>A+INCORP J=</v>
      </c>
      <c r="AB675" s="11">
        <f t="shared" si="393"/>
        <v>43339</v>
      </c>
      <c r="AC675" s="227">
        <f t="shared" si="420"/>
        <v>3113.21</v>
      </c>
      <c r="AD675" s="227">
        <f t="shared" si="398"/>
        <v>62.264200000000002</v>
      </c>
      <c r="AE675" s="227">
        <f t="shared" si="399"/>
        <v>153.58502666666669</v>
      </c>
      <c r="AF675" s="228">
        <f t="shared" si="421"/>
        <v>1.0225837085762075</v>
      </c>
      <c r="AG675" s="230">
        <f t="shared" si="422"/>
        <v>103</v>
      </c>
      <c r="AH675" s="231">
        <f t="shared" si="400"/>
        <v>1.0241021320000001</v>
      </c>
      <c r="AI675" s="227">
        <f t="shared" si="401"/>
        <v>3260.2473942699999</v>
      </c>
      <c r="AJ675" s="227">
        <f t="shared" si="402"/>
        <v>3476.0966209366666</v>
      </c>
      <c r="AK675" s="227">
        <f t="shared" si="344"/>
        <v>3113.21</v>
      </c>
      <c r="AL675" s="227">
        <f t="shared" si="403"/>
        <v>62.264200000000002</v>
      </c>
      <c r="AM675" s="227">
        <f t="shared" si="404"/>
        <v>122.45292666666666</v>
      </c>
      <c r="AN675" s="228">
        <f t="shared" si="345"/>
        <v>1.0216645959949628</v>
      </c>
      <c r="AO675" s="230">
        <f t="shared" si="346"/>
        <v>82</v>
      </c>
      <c r="AP675" s="231">
        <f t="shared" si="405"/>
        <v>1.01914141</v>
      </c>
      <c r="AQ675" s="227">
        <f t="shared" si="406"/>
        <v>3241.53868582</v>
      </c>
      <c r="AR675" s="227">
        <f t="shared" si="407"/>
        <v>3426.2558124866664</v>
      </c>
      <c r="AS675" s="227">
        <f t="shared" si="394"/>
        <v>3113.21</v>
      </c>
      <c r="AT675" s="227">
        <f t="shared" si="408"/>
        <v>62.264200000000002</v>
      </c>
      <c r="AU675" s="227">
        <f t="shared" si="409"/>
        <v>91.320826666666662</v>
      </c>
      <c r="AV675" s="228">
        <f t="shared" si="396"/>
        <v>1.0194223082780769</v>
      </c>
      <c r="AW675" s="230">
        <f t="shared" si="397"/>
        <v>61</v>
      </c>
      <c r="AX675" s="231">
        <f t="shared" si="410"/>
        <v>1.0142047169999999</v>
      </c>
      <c r="AY675" s="227">
        <f t="shared" si="411"/>
        <v>3218.7568898599998</v>
      </c>
      <c r="AZ675" s="227">
        <f t="shared" si="412"/>
        <v>3372.3419165266664</v>
      </c>
      <c r="BA675" s="227">
        <f t="shared" si="349"/>
        <v>3113.21</v>
      </c>
      <c r="BB675" s="227">
        <f t="shared" si="413"/>
        <v>62.264200000000002</v>
      </c>
      <c r="BC675" s="227">
        <f t="shared" si="414"/>
        <v>59.15099</v>
      </c>
      <c r="BD675" s="228">
        <f t="shared" si="339"/>
        <v>1.0153603220031062</v>
      </c>
      <c r="BE675" s="230">
        <f t="shared" si="340"/>
        <v>41</v>
      </c>
      <c r="BF675" s="231">
        <f t="shared" si="415"/>
        <v>1.0095253390000001</v>
      </c>
      <c r="BG675" s="227">
        <f t="shared" si="416"/>
        <v>3191.1397895199998</v>
      </c>
      <c r="BH675" s="227">
        <f t="shared" si="343"/>
        <v>3312.55497952</v>
      </c>
      <c r="BI675" s="227">
        <f t="shared" si="417"/>
        <v>3113.21</v>
      </c>
      <c r="BJ675" s="227">
        <f t="shared" si="380"/>
        <v>62.264200000000002</v>
      </c>
      <c r="BK675" s="227">
        <f t="shared" si="418"/>
        <v>28.018890000000003</v>
      </c>
      <c r="BL675" s="228">
        <f t="shared" si="381"/>
        <v>1.0027258383785527</v>
      </c>
      <c r="BM675" s="230">
        <f t="shared" si="382"/>
        <v>19</v>
      </c>
      <c r="BN675" s="231">
        <f t="shared" si="383"/>
        <v>1.004402955</v>
      </c>
      <c r="BO675" s="227">
        <f t="shared" si="419"/>
        <v>3135.44079478</v>
      </c>
      <c r="BP675" s="227">
        <f t="shared" si="369"/>
        <v>3225.7238847799999</v>
      </c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5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5"/>
      <c r="HA675" s="5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40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7"/>
      <c r="JP675" s="1"/>
      <c r="JQ675" s="1"/>
      <c r="JR675" s="1"/>
      <c r="JS675" s="1"/>
      <c r="JT675" s="1"/>
      <c r="JU675" s="1"/>
      <c r="JV675" s="1"/>
      <c r="JW675" s="1"/>
      <c r="JX675" s="1"/>
      <c r="JY675" s="3"/>
      <c r="JZ675" s="1"/>
      <c r="KA675" s="1"/>
      <c r="KB675" s="1"/>
      <c r="KC675" s="1"/>
      <c r="KD675" s="1"/>
      <c r="KE675" s="1"/>
    </row>
    <row r="676" spans="1:291" ht="13.5" thickBot="1" x14ac:dyDescent="0.25">
      <c r="A676" s="196">
        <f t="shared" si="385"/>
        <v>43334</v>
      </c>
      <c r="B676" s="236">
        <f t="shared" si="370"/>
        <v>104297.97061969333</v>
      </c>
      <c r="C676" s="66">
        <f t="shared" si="325"/>
        <v>86821.074016540006</v>
      </c>
      <c r="D676" s="77">
        <f t="shared" si="386"/>
        <v>5044.46</v>
      </c>
      <c r="E676" s="67">
        <f>VLOOKUP(A675,[1]Plan1!$DQ$117:$DS$314,3)</f>
        <v>5061.1099999999997</v>
      </c>
      <c r="F676" s="11">
        <f t="shared" si="387"/>
        <v>43307</v>
      </c>
      <c r="G676" s="73">
        <f t="shared" si="371"/>
        <v>3.3006506147337245E-3</v>
      </c>
      <c r="H676" s="11">
        <f t="shared" si="388"/>
        <v>43339</v>
      </c>
      <c r="I676" s="11">
        <f t="shared" si="372"/>
        <v>43339</v>
      </c>
      <c r="J676" s="1">
        <f t="shared" si="389"/>
        <v>23</v>
      </c>
      <c r="K676" s="1">
        <f t="shared" si="390"/>
        <v>20</v>
      </c>
      <c r="L676" s="66">
        <f t="shared" si="373"/>
        <v>1.00286951</v>
      </c>
      <c r="M676" s="70">
        <f t="shared" si="326"/>
        <v>1.01260014</v>
      </c>
      <c r="N676" s="70">
        <f t="shared" si="423"/>
        <v>1.0641129844711557</v>
      </c>
      <c r="O676" s="66">
        <f t="shared" si="320"/>
        <v>1.0671664599999999</v>
      </c>
      <c r="P676" s="66">
        <f t="shared" si="374"/>
        <v>87070.207956640006</v>
      </c>
      <c r="Q676" s="74">
        <f t="shared" si="375"/>
        <v>0</v>
      </c>
      <c r="R676" s="75">
        <f t="shared" si="321"/>
        <v>0</v>
      </c>
      <c r="S676" s="66">
        <f t="shared" si="322"/>
        <v>0</v>
      </c>
      <c r="T676" s="10">
        <f t="shared" si="391"/>
        <v>0.06</v>
      </c>
      <c r="U676" s="74">
        <f t="shared" si="319"/>
        <v>20</v>
      </c>
      <c r="V676" s="74">
        <v>252</v>
      </c>
      <c r="W676" s="70">
        <f t="shared" si="376"/>
        <v>1.004635226</v>
      </c>
      <c r="X676" s="66">
        <f t="shared" si="377"/>
        <v>403.59009173999999</v>
      </c>
      <c r="Y676" s="66">
        <v>0</v>
      </c>
      <c r="Z676" s="67">
        <f t="shared" si="378"/>
        <v>0</v>
      </c>
      <c r="AA676" s="68" t="str">
        <f t="shared" si="392"/>
        <v>A+INCORP J=</v>
      </c>
      <c r="AB676" s="11">
        <f t="shared" si="393"/>
        <v>43339</v>
      </c>
      <c r="AC676" s="227">
        <f t="shared" si="420"/>
        <v>3113.21</v>
      </c>
      <c r="AD676" s="227">
        <f t="shared" si="398"/>
        <v>62.264200000000002</v>
      </c>
      <c r="AE676" s="227">
        <f t="shared" si="399"/>
        <v>154.62276333333335</v>
      </c>
      <c r="AF676" s="228">
        <f t="shared" si="421"/>
        <v>1.0227302227352559</v>
      </c>
      <c r="AG676" s="230">
        <f t="shared" si="422"/>
        <v>104</v>
      </c>
      <c r="AH676" s="231">
        <f t="shared" si="400"/>
        <v>1.024338958</v>
      </c>
      <c r="AI676" s="227">
        <f t="shared" si="401"/>
        <v>3261.4685651200002</v>
      </c>
      <c r="AJ676" s="227">
        <f t="shared" si="402"/>
        <v>3478.3555284533336</v>
      </c>
      <c r="AK676" s="227">
        <f t="shared" si="344"/>
        <v>3113.21</v>
      </c>
      <c r="AL676" s="227">
        <f t="shared" si="403"/>
        <v>62.264200000000002</v>
      </c>
      <c r="AM676" s="227">
        <f t="shared" si="404"/>
        <v>123.49066333333334</v>
      </c>
      <c r="AN676" s="228">
        <f t="shared" si="345"/>
        <v>1.0218109784650302</v>
      </c>
      <c r="AO676" s="230">
        <f t="shared" si="346"/>
        <v>83</v>
      </c>
      <c r="AP676" s="231">
        <f t="shared" si="405"/>
        <v>1.019377089</v>
      </c>
      <c r="AQ676" s="227">
        <f t="shared" si="406"/>
        <v>3242.7528496300001</v>
      </c>
      <c r="AR676" s="227">
        <f t="shared" si="407"/>
        <v>3428.5077129633337</v>
      </c>
      <c r="AS676" s="227">
        <f t="shared" si="394"/>
        <v>3113.21</v>
      </c>
      <c r="AT676" s="227">
        <f t="shared" si="408"/>
        <v>62.264200000000002</v>
      </c>
      <c r="AU676" s="227">
        <f t="shared" si="409"/>
        <v>92.358563333333336</v>
      </c>
      <c r="AV676" s="228">
        <f t="shared" si="396"/>
        <v>1.0195683694767443</v>
      </c>
      <c r="AW676" s="230">
        <f t="shared" si="397"/>
        <v>62</v>
      </c>
      <c r="AX676" s="231">
        <f t="shared" si="410"/>
        <v>1.014439254</v>
      </c>
      <c r="AY676" s="227">
        <f t="shared" si="411"/>
        <v>3219.9625192399999</v>
      </c>
      <c r="AZ676" s="227">
        <f t="shared" si="412"/>
        <v>3374.5852825733332</v>
      </c>
      <c r="BA676" s="227">
        <f t="shared" si="349"/>
        <v>3113.21</v>
      </c>
      <c r="BB676" s="227">
        <f t="shared" si="413"/>
        <v>62.264200000000002</v>
      </c>
      <c r="BC676" s="227">
        <f t="shared" si="414"/>
        <v>60.188726666666668</v>
      </c>
      <c r="BD676" s="228">
        <f t="shared" si="339"/>
        <v>1.0155058012068741</v>
      </c>
      <c r="BE676" s="230">
        <f t="shared" si="340"/>
        <v>42</v>
      </c>
      <c r="BF676" s="231">
        <f t="shared" si="415"/>
        <v>1.0097587939999999</v>
      </c>
      <c r="BG676" s="227">
        <f t="shared" si="416"/>
        <v>3192.3350749000001</v>
      </c>
      <c r="BH676" s="227">
        <f t="shared" si="343"/>
        <v>3314.7880015666669</v>
      </c>
      <c r="BI676" s="227">
        <f t="shared" si="417"/>
        <v>3113.21</v>
      </c>
      <c r="BJ676" s="227">
        <f t="shared" si="380"/>
        <v>62.264200000000002</v>
      </c>
      <c r="BK676" s="227">
        <f t="shared" si="418"/>
        <v>29.05662666666667</v>
      </c>
      <c r="BL676" s="228">
        <f t="shared" si="381"/>
        <v>1.0028695073337044</v>
      </c>
      <c r="BM676" s="230">
        <f t="shared" si="382"/>
        <v>20</v>
      </c>
      <c r="BN676" s="231">
        <f t="shared" si="383"/>
        <v>1.004635226</v>
      </c>
      <c r="BO676" s="227">
        <f t="shared" si="419"/>
        <v>3136.6152190900002</v>
      </c>
      <c r="BP676" s="227">
        <f t="shared" si="369"/>
        <v>3227.9360457566668</v>
      </c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5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5"/>
      <c r="HA676" s="5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40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7"/>
      <c r="JP676" s="1"/>
      <c r="JQ676" s="1"/>
      <c r="JR676" s="1"/>
      <c r="JS676" s="1"/>
      <c r="JT676" s="1"/>
      <c r="JU676" s="1"/>
      <c r="JV676" s="1"/>
      <c r="JW676" s="1"/>
      <c r="JX676" s="1"/>
      <c r="JY676" s="3"/>
      <c r="JZ676" s="1"/>
      <c r="KA676" s="1"/>
      <c r="KB676" s="1"/>
      <c r="KC676" s="1"/>
      <c r="KD676" s="1"/>
      <c r="KE676" s="1"/>
    </row>
    <row r="677" spans="1:291" x14ac:dyDescent="0.2">
      <c r="A677" s="196">
        <f t="shared" si="385"/>
        <v>43335</v>
      </c>
      <c r="B677" s="236">
        <f t="shared" si="370"/>
        <v>104341.93683241666</v>
      </c>
      <c r="C677" s="66">
        <f t="shared" si="325"/>
        <v>86821.074016540006</v>
      </c>
      <c r="D677" s="77">
        <f t="shared" si="386"/>
        <v>5044.46</v>
      </c>
      <c r="E677" s="67">
        <f>VLOOKUP(A676,[1]Plan1!$DQ$117:$DS$314,3)</f>
        <v>5061.1099999999997</v>
      </c>
      <c r="F677" s="11">
        <f t="shared" si="387"/>
        <v>43307</v>
      </c>
      <c r="G677" s="73">
        <f t="shared" si="371"/>
        <v>3.3006506147337245E-3</v>
      </c>
      <c r="H677" s="11">
        <f t="shared" si="388"/>
        <v>43339</v>
      </c>
      <c r="I677" s="11">
        <f t="shared" si="372"/>
        <v>43339</v>
      </c>
      <c r="J677" s="1">
        <f t="shared" si="389"/>
        <v>23</v>
      </c>
      <c r="K677" s="1">
        <f t="shared" si="390"/>
        <v>21</v>
      </c>
      <c r="L677" s="66">
        <f t="shared" si="373"/>
        <v>1.0030132</v>
      </c>
      <c r="M677" s="70">
        <f t="shared" si="326"/>
        <v>1.01260014</v>
      </c>
      <c r="N677" s="70">
        <f t="shared" si="423"/>
        <v>1.0641129844711557</v>
      </c>
      <c r="O677" s="66">
        <f t="shared" si="320"/>
        <v>1.0673193599999999</v>
      </c>
      <c r="P677" s="66">
        <f t="shared" si="374"/>
        <v>87082.683276759999</v>
      </c>
      <c r="Q677" s="74">
        <f t="shared" si="375"/>
        <v>0</v>
      </c>
      <c r="R677" s="75">
        <f t="shared" si="321"/>
        <v>0</v>
      </c>
      <c r="S677" s="66">
        <f t="shared" si="322"/>
        <v>0</v>
      </c>
      <c r="T677" s="10">
        <f t="shared" si="391"/>
        <v>0.06</v>
      </c>
      <c r="U677" s="74">
        <f t="shared" ref="U677:U740" si="424">IF(Q676&gt;0,1,IF(K677=K676,U676,U676+1))</f>
        <v>21</v>
      </c>
      <c r="V677" s="74">
        <v>252</v>
      </c>
      <c r="W677" s="70">
        <f t="shared" si="376"/>
        <v>1.004867551</v>
      </c>
      <c r="X677" s="66">
        <f t="shared" si="377"/>
        <v>423.87940206000002</v>
      </c>
      <c r="Y677" s="66">
        <v>0</v>
      </c>
      <c r="Z677" s="67">
        <f t="shared" si="378"/>
        <v>0</v>
      </c>
      <c r="AA677" s="68" t="str">
        <f t="shared" si="392"/>
        <v>A+INCORP J=</v>
      </c>
      <c r="AB677" s="11">
        <f t="shared" si="393"/>
        <v>43339</v>
      </c>
      <c r="AC677" s="227">
        <f t="shared" si="420"/>
        <v>3113.21</v>
      </c>
      <c r="AD677" s="227">
        <f t="shared" si="398"/>
        <v>62.264200000000002</v>
      </c>
      <c r="AE677" s="227">
        <f t="shared" si="399"/>
        <v>155.66050000000001</v>
      </c>
      <c r="AF677" s="228">
        <f t="shared" si="421"/>
        <v>1.0228767560615153</v>
      </c>
      <c r="AG677" s="230">
        <f t="shared" si="422"/>
        <v>105</v>
      </c>
      <c r="AH677" s="231">
        <f t="shared" si="400"/>
        <v>1.0245758389999999</v>
      </c>
      <c r="AI677" s="227">
        <f t="shared" si="401"/>
        <v>3262.6901883</v>
      </c>
      <c r="AJ677" s="227">
        <f t="shared" si="402"/>
        <v>3480.6148883000001</v>
      </c>
      <c r="AK677" s="227">
        <f t="shared" si="344"/>
        <v>3113.21</v>
      </c>
      <c r="AL677" s="227">
        <f t="shared" si="403"/>
        <v>62.264200000000002</v>
      </c>
      <c r="AM677" s="227">
        <f t="shared" si="404"/>
        <v>124.5284</v>
      </c>
      <c r="AN677" s="228">
        <f t="shared" si="345"/>
        <v>1.0219573800850803</v>
      </c>
      <c r="AO677" s="230">
        <f t="shared" si="346"/>
        <v>84</v>
      </c>
      <c r="AP677" s="231">
        <f t="shared" si="405"/>
        <v>1.019612822</v>
      </c>
      <c r="AQ677" s="227">
        <f t="shared" si="406"/>
        <v>3243.9674608400001</v>
      </c>
      <c r="AR677" s="227">
        <f t="shared" si="407"/>
        <v>3430.7600608399998</v>
      </c>
      <c r="AS677" s="227">
        <f t="shared" si="394"/>
        <v>3113.21</v>
      </c>
      <c r="AT677" s="227">
        <f t="shared" si="408"/>
        <v>62.264200000000002</v>
      </c>
      <c r="AU677" s="227">
        <f t="shared" si="409"/>
        <v>93.396299999999997</v>
      </c>
      <c r="AV677" s="228">
        <f t="shared" si="396"/>
        <v>1.0197144497833659</v>
      </c>
      <c r="AW677" s="230">
        <f t="shared" si="397"/>
        <v>63</v>
      </c>
      <c r="AX677" s="231">
        <f t="shared" si="410"/>
        <v>1.014673846</v>
      </c>
      <c r="AY677" s="227">
        <f t="shared" si="411"/>
        <v>3221.1685968699999</v>
      </c>
      <c r="AZ677" s="227">
        <f t="shared" si="412"/>
        <v>3376.8290968699998</v>
      </c>
      <c r="BA677" s="227">
        <f t="shared" si="349"/>
        <v>3113.21</v>
      </c>
      <c r="BB677" s="227">
        <f t="shared" si="413"/>
        <v>62.264200000000002</v>
      </c>
      <c r="BC677" s="227">
        <f t="shared" si="414"/>
        <v>61.226463333333328</v>
      </c>
      <c r="BD677" s="228">
        <f t="shared" si="339"/>
        <v>1.015651299442458</v>
      </c>
      <c r="BE677" s="230">
        <f t="shared" si="340"/>
        <v>43</v>
      </c>
      <c r="BF677" s="231">
        <f t="shared" si="415"/>
        <v>1.009992303</v>
      </c>
      <c r="BG677" s="227">
        <f t="shared" si="416"/>
        <v>3193.5308023299999</v>
      </c>
      <c r="BH677" s="227">
        <f t="shared" si="343"/>
        <v>3317.0214656633334</v>
      </c>
      <c r="BI677" s="227">
        <f t="shared" si="417"/>
        <v>3113.21</v>
      </c>
      <c r="BJ677" s="227">
        <f t="shared" si="380"/>
        <v>62.264200000000002</v>
      </c>
      <c r="BK677" s="227">
        <f t="shared" si="418"/>
        <v>30.094363333333334</v>
      </c>
      <c r="BL677" s="228">
        <f t="shared" si="381"/>
        <v>1.0030131950838528</v>
      </c>
      <c r="BM677" s="230">
        <f t="shared" si="382"/>
        <v>21</v>
      </c>
      <c r="BN677" s="231">
        <f t="shared" si="383"/>
        <v>1.004867551</v>
      </c>
      <c r="BO677" s="227">
        <f t="shared" si="419"/>
        <v>3137.7900785900001</v>
      </c>
      <c r="BP677" s="227">
        <f t="shared" si="369"/>
        <v>3230.1486419233333</v>
      </c>
      <c r="BQ677" s="3"/>
      <c r="BR677" s="232" t="s">
        <v>154</v>
      </c>
      <c r="BS677" s="232" t="s">
        <v>154</v>
      </c>
      <c r="BV677" s="233"/>
      <c r="BX677" s="238" t="s">
        <v>155</v>
      </c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5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5"/>
      <c r="HA677" s="5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40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7"/>
      <c r="JP677" s="1"/>
      <c r="JQ677" s="1"/>
      <c r="JR677" s="1"/>
      <c r="JS677" s="1"/>
      <c r="JT677" s="1"/>
      <c r="JU677" s="1"/>
      <c r="JV677" s="1"/>
      <c r="JW677" s="1"/>
      <c r="JX677" s="1"/>
      <c r="JY677" s="3"/>
      <c r="JZ677" s="1"/>
      <c r="KA677" s="1"/>
      <c r="KB677" s="1"/>
      <c r="KC677" s="1"/>
      <c r="KD677" s="1"/>
      <c r="KE677" s="1"/>
    </row>
    <row r="678" spans="1:291" ht="13.5" thickBot="1" x14ac:dyDescent="0.25">
      <c r="A678" s="196">
        <f t="shared" si="385"/>
        <v>43336</v>
      </c>
      <c r="B678" s="236">
        <f t="shared" si="370"/>
        <v>104385.91757949001</v>
      </c>
      <c r="C678" s="66">
        <f t="shared" si="325"/>
        <v>86821.074016540006</v>
      </c>
      <c r="D678" s="77">
        <f t="shared" si="386"/>
        <v>5044.46</v>
      </c>
      <c r="E678" s="67">
        <f>VLOOKUP(A677,[1]Plan1!$DQ$117:$DS$314,3)</f>
        <v>5061.1099999999997</v>
      </c>
      <c r="F678" s="11">
        <f t="shared" si="387"/>
        <v>43307</v>
      </c>
      <c r="G678" s="73">
        <f t="shared" si="371"/>
        <v>3.3006506147337245E-3</v>
      </c>
      <c r="H678" s="11">
        <f t="shared" si="388"/>
        <v>43339</v>
      </c>
      <c r="I678" s="11">
        <f t="shared" si="372"/>
        <v>43339</v>
      </c>
      <c r="J678" s="1">
        <f t="shared" si="389"/>
        <v>23</v>
      </c>
      <c r="K678" s="1">
        <f t="shared" si="390"/>
        <v>22</v>
      </c>
      <c r="L678" s="66">
        <f t="shared" si="373"/>
        <v>1.00315691</v>
      </c>
      <c r="M678" s="70">
        <f t="shared" si="326"/>
        <v>1.01260014</v>
      </c>
      <c r="N678" s="70">
        <f t="shared" si="423"/>
        <v>1.0641129844711557</v>
      </c>
      <c r="O678" s="66">
        <f t="shared" si="320"/>
        <v>1.06747229</v>
      </c>
      <c r="P678" s="66">
        <f t="shared" si="374"/>
        <v>87095.160333310007</v>
      </c>
      <c r="Q678" s="74">
        <f t="shared" si="375"/>
        <v>0</v>
      </c>
      <c r="R678" s="75">
        <f t="shared" si="321"/>
        <v>0</v>
      </c>
      <c r="S678" s="66">
        <f t="shared" si="322"/>
        <v>0</v>
      </c>
      <c r="T678" s="10">
        <f t="shared" si="391"/>
        <v>0.06</v>
      </c>
      <c r="U678" s="74">
        <f t="shared" si="424"/>
        <v>22</v>
      </c>
      <c r="V678" s="74">
        <v>252</v>
      </c>
      <c r="W678" s="70">
        <f t="shared" si="376"/>
        <v>1.005099929</v>
      </c>
      <c r="X678" s="66">
        <f t="shared" si="377"/>
        <v>444.17913393999999</v>
      </c>
      <c r="Y678" s="66">
        <v>0</v>
      </c>
      <c r="Z678" s="67">
        <f t="shared" si="378"/>
        <v>0</v>
      </c>
      <c r="AA678" s="68" t="str">
        <f t="shared" si="392"/>
        <v>A+INCORP J=</v>
      </c>
      <c r="AB678" s="11">
        <f t="shared" si="393"/>
        <v>43339</v>
      </c>
      <c r="AC678" s="227">
        <f t="shared" si="420"/>
        <v>3113.21</v>
      </c>
      <c r="AD678" s="227">
        <f t="shared" si="398"/>
        <v>62.264200000000002</v>
      </c>
      <c r="AE678" s="227">
        <f t="shared" si="399"/>
        <v>156.69823666666667</v>
      </c>
      <c r="AF678" s="228">
        <f t="shared" si="421"/>
        <v>1.0230233181385908</v>
      </c>
      <c r="AG678" s="230">
        <f t="shared" si="422"/>
        <v>106</v>
      </c>
      <c r="AH678" s="231">
        <f t="shared" si="400"/>
        <v>1.024812775</v>
      </c>
      <c r="AI678" s="227">
        <f t="shared" si="401"/>
        <v>3263.9122944999999</v>
      </c>
      <c r="AJ678" s="227">
        <f t="shared" si="402"/>
        <v>3482.8747311666666</v>
      </c>
      <c r="AK678" s="227">
        <f t="shared" si="344"/>
        <v>3113.21</v>
      </c>
      <c r="AL678" s="227">
        <f t="shared" si="403"/>
        <v>62.264200000000002</v>
      </c>
      <c r="AM678" s="227">
        <f t="shared" si="404"/>
        <v>125.56613666666667</v>
      </c>
      <c r="AN678" s="228">
        <f t="shared" si="345"/>
        <v>1.0221038104301052</v>
      </c>
      <c r="AO678" s="230">
        <f t="shared" si="346"/>
        <v>85</v>
      </c>
      <c r="AP678" s="231">
        <f t="shared" si="405"/>
        <v>1.0198486099999999</v>
      </c>
      <c r="AQ678" s="227">
        <f t="shared" si="406"/>
        <v>3245.1825531499999</v>
      </c>
      <c r="AR678" s="227">
        <f t="shared" si="407"/>
        <v>3433.0128898166668</v>
      </c>
      <c r="AS678" s="227">
        <f t="shared" si="394"/>
        <v>3113.21</v>
      </c>
      <c r="AT678" s="227">
        <f t="shared" si="408"/>
        <v>62.264200000000002</v>
      </c>
      <c r="AU678" s="227">
        <f t="shared" si="409"/>
        <v>94.434036666666671</v>
      </c>
      <c r="AV678" s="228">
        <f t="shared" si="396"/>
        <v>1.0198605587519183</v>
      </c>
      <c r="AW678" s="230">
        <f t="shared" si="397"/>
        <v>64</v>
      </c>
      <c r="AX678" s="231">
        <f t="shared" si="410"/>
        <v>1.014908492</v>
      </c>
      <c r="AY678" s="227">
        <f t="shared" si="411"/>
        <v>3222.3751498900001</v>
      </c>
      <c r="AZ678" s="227">
        <f t="shared" si="412"/>
        <v>3379.0733865566667</v>
      </c>
      <c r="BA678" s="227">
        <f t="shared" si="349"/>
        <v>3113.21</v>
      </c>
      <c r="BB678" s="227">
        <f t="shared" si="413"/>
        <v>62.264200000000002</v>
      </c>
      <c r="BC678" s="227">
        <f t="shared" si="414"/>
        <v>62.264200000000002</v>
      </c>
      <c r="BD678" s="228">
        <f t="shared" si="339"/>
        <v>1.0157968262257666</v>
      </c>
      <c r="BE678" s="230">
        <f t="shared" si="340"/>
        <v>44</v>
      </c>
      <c r="BF678" s="231">
        <f t="shared" si="415"/>
        <v>1.0102258669999999</v>
      </c>
      <c r="BG678" s="227">
        <f t="shared" si="416"/>
        <v>3194.72700502</v>
      </c>
      <c r="BH678" s="227">
        <f t="shared" si="343"/>
        <v>3319.2554050200001</v>
      </c>
      <c r="BI678" s="227">
        <f t="shared" si="417"/>
        <v>3113.21</v>
      </c>
      <c r="BJ678" s="227">
        <f t="shared" si="380"/>
        <v>62.264200000000002</v>
      </c>
      <c r="BK678" s="227">
        <f t="shared" si="418"/>
        <v>31.132100000000001</v>
      </c>
      <c r="BL678" s="228">
        <f t="shared" si="381"/>
        <v>1.0031569110264964</v>
      </c>
      <c r="BM678" s="230">
        <f t="shared" si="382"/>
        <v>22</v>
      </c>
      <c r="BN678" s="231">
        <f t="shared" si="383"/>
        <v>1.005099929</v>
      </c>
      <c r="BO678" s="227">
        <f t="shared" si="419"/>
        <v>3138.9653996799998</v>
      </c>
      <c r="BP678" s="227">
        <f t="shared" si="369"/>
        <v>3232.3616996799997</v>
      </c>
      <c r="BQ678" s="3"/>
      <c r="BR678" s="235">
        <v>0.02</v>
      </c>
      <c r="BS678" s="235">
        <v>0.01</v>
      </c>
      <c r="BV678" s="232" t="s">
        <v>153</v>
      </c>
      <c r="BX678" s="237" t="s">
        <v>156</v>
      </c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5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5"/>
      <c r="HA678" s="5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40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7"/>
      <c r="JP678" s="1"/>
      <c r="JQ678" s="1"/>
      <c r="JR678" s="1"/>
      <c r="JS678" s="1"/>
      <c r="JT678" s="1"/>
      <c r="JU678" s="1"/>
      <c r="JV678" s="1"/>
      <c r="JW678" s="1"/>
      <c r="JX678" s="1"/>
      <c r="JY678" s="3"/>
      <c r="JZ678" s="1"/>
      <c r="KA678" s="1"/>
      <c r="KB678" s="1"/>
      <c r="KC678" s="1"/>
      <c r="KD678" s="1"/>
      <c r="KE678" s="1"/>
    </row>
    <row r="679" spans="1:291" x14ac:dyDescent="0.2">
      <c r="A679" s="196">
        <f t="shared" si="385"/>
        <v>43337</v>
      </c>
      <c r="B679" s="236">
        <f t="shared" si="370"/>
        <v>104426.19802752334</v>
      </c>
      <c r="C679" s="66">
        <f t="shared" si="325"/>
        <v>86821.074016540006</v>
      </c>
      <c r="D679" s="77">
        <f t="shared" si="386"/>
        <v>5044.46</v>
      </c>
      <c r="E679" s="67">
        <f>VLOOKUP(A678,[1]Plan1!$DQ$117:$DS$314,3)</f>
        <v>5061.1099999999997</v>
      </c>
      <c r="F679" s="11">
        <f t="shared" si="387"/>
        <v>43307</v>
      </c>
      <c r="G679" s="73">
        <f t="shared" si="371"/>
        <v>3.3006506147337245E-3</v>
      </c>
      <c r="H679" s="11">
        <f t="shared" si="388"/>
        <v>43368</v>
      </c>
      <c r="I679" s="11">
        <f t="shared" si="372"/>
        <v>43339</v>
      </c>
      <c r="J679" s="1">
        <f t="shared" si="389"/>
        <v>23</v>
      </c>
      <c r="K679" s="1">
        <f t="shared" si="390"/>
        <v>23</v>
      </c>
      <c r="L679" s="66">
        <f t="shared" si="373"/>
        <v>1.0033006499999999</v>
      </c>
      <c r="M679" s="70">
        <f t="shared" si="326"/>
        <v>1.01260014</v>
      </c>
      <c r="N679" s="70">
        <f t="shared" si="423"/>
        <v>1.0641129844711557</v>
      </c>
      <c r="O679" s="66">
        <f t="shared" si="320"/>
        <v>1.0676252399999999</v>
      </c>
      <c r="P679" s="66">
        <f t="shared" si="374"/>
        <v>87107.639994490004</v>
      </c>
      <c r="Q679" s="74">
        <f t="shared" si="375"/>
        <v>0</v>
      </c>
      <c r="R679" s="75">
        <f t="shared" si="321"/>
        <v>0</v>
      </c>
      <c r="S679" s="66">
        <f t="shared" si="322"/>
        <v>0</v>
      </c>
      <c r="T679" s="10">
        <f t="shared" si="391"/>
        <v>0.06</v>
      </c>
      <c r="U679" s="74">
        <f t="shared" si="424"/>
        <v>23</v>
      </c>
      <c r="V679" s="74">
        <v>252</v>
      </c>
      <c r="W679" s="70">
        <f t="shared" si="376"/>
        <v>1.005332361</v>
      </c>
      <c r="X679" s="66">
        <f t="shared" si="377"/>
        <v>464.48938229999999</v>
      </c>
      <c r="Y679" s="66">
        <v>0</v>
      </c>
      <c r="Z679" s="67">
        <f t="shared" si="378"/>
        <v>0</v>
      </c>
      <c r="AA679" s="68" t="str">
        <f t="shared" si="392"/>
        <v>A+INCORP J=</v>
      </c>
      <c r="AB679" s="11">
        <f t="shared" si="393"/>
        <v>43339</v>
      </c>
      <c r="AC679" s="227">
        <f t="shared" si="420"/>
        <v>3113.21</v>
      </c>
      <c r="AD679" s="227">
        <f t="shared" si="398"/>
        <v>62.264200000000002</v>
      </c>
      <c r="AE679" s="227">
        <f t="shared" si="399"/>
        <v>157.73597333333333</v>
      </c>
      <c r="AF679" s="228">
        <f t="shared" si="421"/>
        <v>1.0231698993828771</v>
      </c>
      <c r="AG679" s="230">
        <f t="shared" si="422"/>
        <v>106</v>
      </c>
      <c r="AH679" s="231">
        <f t="shared" si="400"/>
        <v>1.024812775</v>
      </c>
      <c r="AI679" s="227">
        <f t="shared" si="401"/>
        <v>3264.37995572</v>
      </c>
      <c r="AJ679" s="227">
        <f t="shared" si="402"/>
        <v>3484.3801290533333</v>
      </c>
      <c r="AK679" s="227">
        <f t="shared" si="344"/>
        <v>3113.21</v>
      </c>
      <c r="AL679" s="227">
        <f t="shared" si="403"/>
        <v>62.264200000000002</v>
      </c>
      <c r="AM679" s="227">
        <f t="shared" si="404"/>
        <v>126.60387333333333</v>
      </c>
      <c r="AN679" s="228">
        <f t="shared" si="345"/>
        <v>1.0222502599251129</v>
      </c>
      <c r="AO679" s="230">
        <f t="shared" si="346"/>
        <v>85</v>
      </c>
      <c r="AP679" s="231">
        <f t="shared" si="405"/>
        <v>1.0198486099999999</v>
      </c>
      <c r="AQ679" s="227">
        <f t="shared" si="406"/>
        <v>3245.6475307199998</v>
      </c>
      <c r="AR679" s="227">
        <f t="shared" si="407"/>
        <v>3434.5156040533329</v>
      </c>
      <c r="AS679" s="227">
        <f t="shared" si="394"/>
        <v>3113.21</v>
      </c>
      <c r="AT679" s="227">
        <f t="shared" si="408"/>
        <v>62.264200000000002</v>
      </c>
      <c r="AU679" s="227">
        <f t="shared" si="409"/>
        <v>95.471773333333346</v>
      </c>
      <c r="AV679" s="228">
        <f t="shared" si="396"/>
        <v>1.0200066868284241</v>
      </c>
      <c r="AW679" s="230">
        <f t="shared" si="397"/>
        <v>64</v>
      </c>
      <c r="AX679" s="231">
        <f t="shared" si="410"/>
        <v>1.014908492</v>
      </c>
      <c r="AY679" s="227">
        <f t="shared" si="411"/>
        <v>3222.83685956</v>
      </c>
      <c r="AZ679" s="227">
        <f t="shared" si="412"/>
        <v>3380.5728328933333</v>
      </c>
      <c r="BA679" s="227">
        <f t="shared" si="349"/>
        <v>3113.21</v>
      </c>
      <c r="BB679" s="227">
        <f t="shared" si="413"/>
        <v>62.264200000000002</v>
      </c>
      <c r="BC679" s="227">
        <f t="shared" si="414"/>
        <v>63.301936666666663</v>
      </c>
      <c r="BD679" s="228">
        <f t="shared" si="339"/>
        <v>1.0159423720408916</v>
      </c>
      <c r="BE679" s="230">
        <f t="shared" si="340"/>
        <v>44</v>
      </c>
      <c r="BF679" s="231">
        <f t="shared" si="415"/>
        <v>1.0102258669999999</v>
      </c>
      <c r="BG679" s="227">
        <f t="shared" si="416"/>
        <v>3195.1847532000002</v>
      </c>
      <c r="BH679" s="227">
        <f t="shared" si="343"/>
        <v>3320.750889866667</v>
      </c>
      <c r="BI679" s="227">
        <f t="shared" si="417"/>
        <v>3113.21</v>
      </c>
      <c r="BJ679" s="227">
        <f t="shared" si="380"/>
        <v>62.264200000000002</v>
      </c>
      <c r="BK679" s="227">
        <f t="shared" si="418"/>
        <v>32.169836666666676</v>
      </c>
      <c r="BL679" s="228">
        <f t="shared" si="381"/>
        <v>1.0033006457641367</v>
      </c>
      <c r="BM679" s="230">
        <f t="shared" si="382"/>
        <v>22</v>
      </c>
      <c r="BN679" s="231">
        <f t="shared" si="383"/>
        <v>1.005099929</v>
      </c>
      <c r="BO679" s="227">
        <f t="shared" si="419"/>
        <v>3139.4151582</v>
      </c>
      <c r="BP679" s="227">
        <f t="shared" si="369"/>
        <v>3233.8491948666665</v>
      </c>
      <c r="BQ679" s="224">
        <v>43339</v>
      </c>
      <c r="BR679" s="224">
        <v>43339</v>
      </c>
      <c r="BS679" s="224">
        <v>43339</v>
      </c>
      <c r="BT679" s="234">
        <f>$O681</f>
        <v>1.0676252399999999</v>
      </c>
      <c r="BU679" s="224">
        <v>43339</v>
      </c>
      <c r="BV679" s="224">
        <v>43339</v>
      </c>
      <c r="BW679" s="224">
        <v>43339</v>
      </c>
      <c r="BX679" s="224">
        <v>43339</v>
      </c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5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5"/>
      <c r="HA679" s="5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40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7"/>
      <c r="JP679" s="1"/>
      <c r="JQ679" s="1"/>
      <c r="JR679" s="1"/>
      <c r="JS679" s="1"/>
      <c r="JT679" s="1"/>
      <c r="JU679" s="1"/>
      <c r="JV679" s="1"/>
      <c r="JW679" s="1"/>
      <c r="JX679" s="1"/>
      <c r="JY679" s="3"/>
      <c r="JZ679" s="1"/>
      <c r="KA679" s="1"/>
      <c r="KB679" s="1"/>
      <c r="KC679" s="1"/>
      <c r="KD679" s="1"/>
      <c r="KE679" s="1"/>
    </row>
    <row r="680" spans="1:291" x14ac:dyDescent="0.2">
      <c r="A680" s="196">
        <f t="shared" si="385"/>
        <v>43338</v>
      </c>
      <c r="B680" s="236">
        <f t="shared" si="370"/>
        <v>104431.38671085666</v>
      </c>
      <c r="C680" s="66">
        <f t="shared" si="325"/>
        <v>86821.074016540006</v>
      </c>
      <c r="D680" s="77">
        <f t="shared" si="386"/>
        <v>5044.46</v>
      </c>
      <c r="E680" s="67">
        <f>VLOOKUP(A679,[1]Plan1!$DQ$117:$DS$314,3)</f>
        <v>5061.1099999999997</v>
      </c>
      <c r="F680" s="11">
        <f t="shared" si="387"/>
        <v>43307</v>
      </c>
      <c r="G680" s="73">
        <f t="shared" si="371"/>
        <v>3.3006506147337245E-3</v>
      </c>
      <c r="H680" s="11">
        <f t="shared" si="388"/>
        <v>43368</v>
      </c>
      <c r="I680" s="11">
        <f t="shared" si="372"/>
        <v>43339</v>
      </c>
      <c r="J680" s="1">
        <f t="shared" si="389"/>
        <v>23</v>
      </c>
      <c r="K680" s="1">
        <f t="shared" si="390"/>
        <v>23</v>
      </c>
      <c r="L680" s="66">
        <f t="shared" si="373"/>
        <v>1.0033006499999999</v>
      </c>
      <c r="M680" s="70">
        <f t="shared" si="326"/>
        <v>1.01260014</v>
      </c>
      <c r="N680" s="70">
        <f t="shared" si="423"/>
        <v>1.0641129844711557</v>
      </c>
      <c r="O680" s="66">
        <f t="shared" si="320"/>
        <v>1.0676252399999999</v>
      </c>
      <c r="P680" s="66">
        <f t="shared" si="374"/>
        <v>87107.639994490004</v>
      </c>
      <c r="Q680" s="74">
        <f t="shared" si="375"/>
        <v>0</v>
      </c>
      <c r="R680" s="75">
        <f t="shared" si="321"/>
        <v>0</v>
      </c>
      <c r="S680" s="66">
        <f t="shared" si="322"/>
        <v>0</v>
      </c>
      <c r="T680" s="10">
        <f t="shared" si="391"/>
        <v>0.06</v>
      </c>
      <c r="U680" s="74">
        <f t="shared" si="424"/>
        <v>23</v>
      </c>
      <c r="V680" s="74">
        <v>252</v>
      </c>
      <c r="W680" s="70">
        <f t="shared" si="376"/>
        <v>1.005332361</v>
      </c>
      <c r="X680" s="66">
        <f t="shared" si="377"/>
        <v>464.48938229999999</v>
      </c>
      <c r="Y680" s="66">
        <v>0</v>
      </c>
      <c r="Z680" s="67">
        <f t="shared" si="378"/>
        <v>0</v>
      </c>
      <c r="AA680" s="68" t="str">
        <f t="shared" si="392"/>
        <v>A+INCORP J=</v>
      </c>
      <c r="AB680" s="11">
        <f t="shared" si="393"/>
        <v>43339</v>
      </c>
      <c r="AC680" s="227">
        <f t="shared" si="420"/>
        <v>3113.21</v>
      </c>
      <c r="AD680" s="227">
        <f t="shared" si="398"/>
        <v>62.264200000000002</v>
      </c>
      <c r="AE680" s="227">
        <f t="shared" si="399"/>
        <v>158.77370999999999</v>
      </c>
      <c r="AF680" s="228">
        <f t="shared" si="421"/>
        <v>1.0231698993828771</v>
      </c>
      <c r="AG680" s="230">
        <f t="shared" si="422"/>
        <v>106</v>
      </c>
      <c r="AH680" s="231">
        <f t="shared" si="400"/>
        <v>1.024812775</v>
      </c>
      <c r="AI680" s="227">
        <f t="shared" si="401"/>
        <v>3264.37995572</v>
      </c>
      <c r="AJ680" s="227">
        <f t="shared" si="402"/>
        <v>3485.41786572</v>
      </c>
      <c r="AK680" s="227">
        <f t="shared" si="344"/>
        <v>3113.21</v>
      </c>
      <c r="AL680" s="227">
        <f t="shared" si="403"/>
        <v>62.264200000000002</v>
      </c>
      <c r="AM680" s="227">
        <f t="shared" si="404"/>
        <v>127.64160999999999</v>
      </c>
      <c r="AN680" s="228">
        <f t="shared" si="345"/>
        <v>1.0222502599251129</v>
      </c>
      <c r="AO680" s="230">
        <f t="shared" si="346"/>
        <v>85</v>
      </c>
      <c r="AP680" s="231">
        <f t="shared" si="405"/>
        <v>1.0198486099999999</v>
      </c>
      <c r="AQ680" s="227">
        <f t="shared" si="406"/>
        <v>3245.6475307199998</v>
      </c>
      <c r="AR680" s="227">
        <f t="shared" si="407"/>
        <v>3435.5533407200001</v>
      </c>
      <c r="AS680" s="227">
        <f t="shared" si="394"/>
        <v>3113.21</v>
      </c>
      <c r="AT680" s="227">
        <f t="shared" si="408"/>
        <v>62.264200000000002</v>
      </c>
      <c r="AU680" s="227">
        <f t="shared" si="409"/>
        <v>96.509510000000006</v>
      </c>
      <c r="AV680" s="228">
        <f t="shared" si="396"/>
        <v>1.0200066868284241</v>
      </c>
      <c r="AW680" s="230">
        <f t="shared" si="397"/>
        <v>64</v>
      </c>
      <c r="AX680" s="231">
        <f t="shared" si="410"/>
        <v>1.014908492</v>
      </c>
      <c r="AY680" s="227">
        <f t="shared" si="411"/>
        <v>3222.83685956</v>
      </c>
      <c r="AZ680" s="227">
        <f t="shared" si="412"/>
        <v>3381.6105695599999</v>
      </c>
      <c r="BA680" s="227">
        <f t="shared" si="349"/>
        <v>3113.21</v>
      </c>
      <c r="BB680" s="227">
        <f t="shared" si="413"/>
        <v>62.264200000000002</v>
      </c>
      <c r="BC680" s="227">
        <f t="shared" si="414"/>
        <v>64.339673333333351</v>
      </c>
      <c r="BD680" s="228">
        <f t="shared" si="339"/>
        <v>1.0159423720408916</v>
      </c>
      <c r="BE680" s="230">
        <f t="shared" si="340"/>
        <v>44</v>
      </c>
      <c r="BF680" s="231">
        <f t="shared" si="415"/>
        <v>1.0102258669999999</v>
      </c>
      <c r="BG680" s="227">
        <f t="shared" si="416"/>
        <v>3195.1847532000002</v>
      </c>
      <c r="BH680" s="227">
        <f t="shared" si="343"/>
        <v>3321.7886265333336</v>
      </c>
      <c r="BI680" s="227">
        <f t="shared" si="417"/>
        <v>3113.21</v>
      </c>
      <c r="BJ680" s="227">
        <f t="shared" si="380"/>
        <v>62.264200000000002</v>
      </c>
      <c r="BK680" s="227">
        <f t="shared" si="418"/>
        <v>33.207573333333336</v>
      </c>
      <c r="BL680" s="228">
        <f t="shared" si="381"/>
        <v>1.0033006457641367</v>
      </c>
      <c r="BM680" s="230">
        <f t="shared" si="382"/>
        <v>22</v>
      </c>
      <c r="BN680" s="231">
        <f t="shared" si="383"/>
        <v>1.005099929</v>
      </c>
      <c r="BO680" s="227">
        <f t="shared" si="419"/>
        <v>3139.4151582</v>
      </c>
      <c r="BP680" s="227">
        <f t="shared" si="369"/>
        <v>3234.8869315333332</v>
      </c>
      <c r="BQ680" s="225" t="s">
        <v>146</v>
      </c>
      <c r="BR680" s="225" t="s">
        <v>147</v>
      </c>
      <c r="BS680" s="226" t="s">
        <v>148</v>
      </c>
      <c r="BT680" s="225" t="s">
        <v>149</v>
      </c>
      <c r="BU680" s="225" t="s">
        <v>27</v>
      </c>
      <c r="BV680" s="225" t="s">
        <v>150</v>
      </c>
      <c r="BW680" s="225" t="s">
        <v>151</v>
      </c>
      <c r="BX680" s="229" t="s">
        <v>152</v>
      </c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5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5"/>
      <c r="HA680" s="5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40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7"/>
      <c r="JP680" s="1"/>
      <c r="JQ680" s="1"/>
      <c r="JR680" s="1"/>
      <c r="JS680" s="1"/>
      <c r="JT680" s="1"/>
      <c r="JU680" s="1"/>
      <c r="JV680" s="1"/>
      <c r="JW680" s="1"/>
      <c r="JX680" s="1"/>
      <c r="JY680" s="3"/>
      <c r="JZ680" s="1"/>
      <c r="KA680" s="1"/>
      <c r="KB680" s="1"/>
      <c r="KC680" s="1"/>
      <c r="KD680" s="1"/>
      <c r="KE680" s="1"/>
    </row>
    <row r="681" spans="1:291" x14ac:dyDescent="0.2">
      <c r="A681" s="196">
        <f t="shared" si="385"/>
        <v>43339</v>
      </c>
      <c r="B681" s="236">
        <f t="shared" si="370"/>
        <v>104440.29103766</v>
      </c>
      <c r="C681" s="66">
        <f t="shared" si="325"/>
        <v>86821.074016540006</v>
      </c>
      <c r="D681" s="77">
        <f t="shared" si="386"/>
        <v>5044.46</v>
      </c>
      <c r="E681" s="67">
        <f>VLOOKUP(A680,[1]Plan1!$DQ$117:$DS$314,3)</f>
        <v>5061.1099999999997</v>
      </c>
      <c r="F681" s="11">
        <f t="shared" si="387"/>
        <v>43307</v>
      </c>
      <c r="G681" s="73">
        <f t="shared" si="371"/>
        <v>3.3006506147337245E-3</v>
      </c>
      <c r="H681" s="11">
        <f t="shared" si="388"/>
        <v>43368</v>
      </c>
      <c r="I681" s="11">
        <f t="shared" si="372"/>
        <v>43339</v>
      </c>
      <c r="J681" s="1">
        <f t="shared" si="389"/>
        <v>23</v>
      </c>
      <c r="K681" s="1">
        <f t="shared" si="390"/>
        <v>23</v>
      </c>
      <c r="L681" s="66">
        <f t="shared" si="373"/>
        <v>1.0033006499999999</v>
      </c>
      <c r="M681" s="70">
        <f t="shared" si="326"/>
        <v>1.01260014</v>
      </c>
      <c r="N681" s="70">
        <f t="shared" si="423"/>
        <v>1.0641129844711557</v>
      </c>
      <c r="O681" s="66">
        <f t="shared" ref="O681:O744" si="425">TRUNC(TRUNC((L681*N681),15),8)</f>
        <v>1.0676252399999999</v>
      </c>
      <c r="P681" s="66">
        <f t="shared" si="374"/>
        <v>87107.639994490004</v>
      </c>
      <c r="Q681" s="74">
        <f t="shared" si="375"/>
        <v>22</v>
      </c>
      <c r="R681" s="75">
        <f t="shared" ref="R681:R744" si="426">IF(Q681&gt;0,(S681/C681),0)</f>
        <v>3.5857768810910039E-2</v>
      </c>
      <c r="S681" s="66">
        <f t="shared" ref="S681:S744" si="427">IF($Q681&gt;0,VLOOKUP($A681,$AE$10:$AK$114,6),0)</f>
        <v>3113.21</v>
      </c>
      <c r="T681" s="10">
        <f t="shared" si="391"/>
        <v>0.06</v>
      </c>
      <c r="U681" s="74">
        <f t="shared" si="424"/>
        <v>23</v>
      </c>
      <c r="V681" s="74">
        <v>252</v>
      </c>
      <c r="W681" s="70">
        <f t="shared" si="376"/>
        <v>1.005332361</v>
      </c>
      <c r="X681" s="66">
        <f t="shared" si="377"/>
        <v>464.48938229999999</v>
      </c>
      <c r="Y681" s="66">
        <v>0</v>
      </c>
      <c r="Z681" s="67">
        <f t="shared" si="378"/>
        <v>3577.6993823000003</v>
      </c>
      <c r="AA681" s="68" t="str">
        <f t="shared" si="392"/>
        <v>A+INCORP J=</v>
      </c>
      <c r="AB681" s="11">
        <f t="shared" si="393"/>
        <v>43339</v>
      </c>
      <c r="AC681" s="227">
        <f t="shared" si="420"/>
        <v>3113.21</v>
      </c>
      <c r="AD681" s="227">
        <f t="shared" si="398"/>
        <v>62.264200000000002</v>
      </c>
      <c r="AE681" s="227">
        <f t="shared" si="399"/>
        <v>159.81144666666668</v>
      </c>
      <c r="AF681" s="228">
        <f t="shared" si="421"/>
        <v>1.0231698993828771</v>
      </c>
      <c r="AG681" s="230">
        <f t="shared" si="422"/>
        <v>107</v>
      </c>
      <c r="AH681" s="231">
        <f t="shared" si="400"/>
        <v>1.025049766</v>
      </c>
      <c r="AI681" s="227">
        <f t="shared" si="401"/>
        <v>3265.1348532799998</v>
      </c>
      <c r="AJ681" s="227">
        <f t="shared" si="402"/>
        <v>3487.2104999466665</v>
      </c>
      <c r="AK681" s="227">
        <f t="shared" si="344"/>
        <v>3113.21</v>
      </c>
      <c r="AL681" s="227">
        <f t="shared" si="403"/>
        <v>62.264200000000002</v>
      </c>
      <c r="AM681" s="227">
        <f t="shared" si="404"/>
        <v>128.6793466666667</v>
      </c>
      <c r="AN681" s="228">
        <f t="shared" si="345"/>
        <v>1.0222502599251129</v>
      </c>
      <c r="AO681" s="230">
        <f t="shared" si="346"/>
        <v>86</v>
      </c>
      <c r="AP681" s="231">
        <f t="shared" si="405"/>
        <v>1.0200844529999999</v>
      </c>
      <c r="AQ681" s="227">
        <f t="shared" si="406"/>
        <v>3246.39809629</v>
      </c>
      <c r="AR681" s="227">
        <f t="shared" si="407"/>
        <v>3437.3416429566669</v>
      </c>
      <c r="AS681" s="227">
        <f t="shared" si="394"/>
        <v>3113.21</v>
      </c>
      <c r="AT681" s="227">
        <f t="shared" si="408"/>
        <v>62.264200000000002</v>
      </c>
      <c r="AU681" s="227">
        <f t="shared" si="409"/>
        <v>97.547246666666666</v>
      </c>
      <c r="AV681" s="228">
        <f t="shared" si="396"/>
        <v>1.0200066868284241</v>
      </c>
      <c r="AW681" s="230">
        <f t="shared" si="397"/>
        <v>65</v>
      </c>
      <c r="AX681" s="231">
        <f t="shared" si="410"/>
        <v>1.015143192</v>
      </c>
      <c r="AY681" s="227">
        <f t="shared" si="411"/>
        <v>3223.5821482400002</v>
      </c>
      <c r="AZ681" s="227">
        <f t="shared" si="412"/>
        <v>3383.3935949066667</v>
      </c>
      <c r="BA681" s="227">
        <f t="shared" si="349"/>
        <v>3113.21</v>
      </c>
      <c r="BB681" s="227">
        <f t="shared" si="413"/>
        <v>62.264200000000002</v>
      </c>
      <c r="BC681" s="227">
        <f t="shared" si="414"/>
        <v>65.377410000000012</v>
      </c>
      <c r="BD681" s="228">
        <f t="shared" si="339"/>
        <v>1.0159423720408916</v>
      </c>
      <c r="BE681" s="230">
        <f t="shared" si="340"/>
        <v>45</v>
      </c>
      <c r="BF681" s="231">
        <f t="shared" si="415"/>
        <v>1.0104594840000001</v>
      </c>
      <c r="BG681" s="227">
        <f t="shared" si="416"/>
        <v>3195.9236468499998</v>
      </c>
      <c r="BH681" s="227">
        <f t="shared" si="343"/>
        <v>3323.56525685</v>
      </c>
      <c r="BI681" s="227">
        <f t="shared" si="417"/>
        <v>3113.21</v>
      </c>
      <c r="BJ681" s="227">
        <f t="shared" si="380"/>
        <v>62.264200000000002</v>
      </c>
      <c r="BK681" s="227">
        <f t="shared" si="418"/>
        <v>34.245310000000003</v>
      </c>
      <c r="BL681" s="228">
        <f t="shared" si="381"/>
        <v>1.0033006457641367</v>
      </c>
      <c r="BM681" s="230">
        <f t="shared" si="382"/>
        <v>23</v>
      </c>
      <c r="BN681" s="231">
        <f t="shared" si="383"/>
        <v>1.005332361</v>
      </c>
      <c r="BO681" s="227">
        <f t="shared" si="419"/>
        <v>3140.1411562100002</v>
      </c>
      <c r="BP681" s="227">
        <f t="shared" si="369"/>
        <v>3236.6506662100001</v>
      </c>
      <c r="BQ681" s="227">
        <f>($S681)</f>
        <v>3113.21</v>
      </c>
      <c r="BR681" s="227">
        <v>0</v>
      </c>
      <c r="BS681" s="227">
        <f>(($A681-BS$679)/30)*0.01*BQ681</f>
        <v>0</v>
      </c>
      <c r="BT681" s="228">
        <f>($O681/BT$679)</f>
        <v>1</v>
      </c>
      <c r="BU681" s="230">
        <f>NETWORKDAYS(BU$679,$A681,$AE$118:$AE$502)-1</f>
        <v>0</v>
      </c>
      <c r="BV681" s="231">
        <f>ROUND((1+0.06)^TRUNC((BU681/252),9),9)</f>
        <v>1</v>
      </c>
      <c r="BW681" s="227">
        <f>TRUNC(BQ681*(BT681*BV681),8)</f>
        <v>3113.21</v>
      </c>
      <c r="BX681" s="227">
        <f>IF($AZ$584="SIM",0,BR681+BS681+BW681)</f>
        <v>3113.21</v>
      </c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5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5"/>
      <c r="HA681" s="5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40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7"/>
      <c r="JP681" s="1"/>
      <c r="JQ681" s="1"/>
      <c r="JR681" s="1"/>
      <c r="JS681" s="1"/>
      <c r="JT681" s="1"/>
      <c r="JU681" s="1"/>
      <c r="JV681" s="1"/>
      <c r="JW681" s="1"/>
      <c r="JX681" s="1"/>
      <c r="JY681" s="3"/>
      <c r="JZ681" s="1"/>
      <c r="KA681" s="1"/>
      <c r="KB681" s="1"/>
      <c r="KC681" s="1"/>
      <c r="KD681" s="1"/>
      <c r="KE681" s="1"/>
    </row>
    <row r="682" spans="1:291" x14ac:dyDescent="0.2">
      <c r="A682" s="196">
        <f t="shared" si="385"/>
        <v>43340</v>
      </c>
      <c r="B682" s="236">
        <f>(P682+X682+AJ682+AR682+AZ682+BH682+BP682+BX682)</f>
        <v>104528.08757604001</v>
      </c>
      <c r="C682" s="66">
        <f t="shared" ref="C682:C745" si="428">TRUNC(IF(Q681&gt;0,P681-S681+X681,C681),8)</f>
        <v>84458.91937679</v>
      </c>
      <c r="D682" s="77">
        <f t="shared" si="386"/>
        <v>5061.1099999999997</v>
      </c>
      <c r="E682" s="67">
        <f>VLOOKUP(A681,[1]Plan1!$DQ$117:$DS$314,3)</f>
        <v>5056.5600000000004</v>
      </c>
      <c r="F682" s="11">
        <f t="shared" si="387"/>
        <v>43340</v>
      </c>
      <c r="G682" s="73">
        <f t="shared" si="371"/>
        <v>-8.990122720112792E-4</v>
      </c>
      <c r="H682" s="11">
        <f t="shared" si="388"/>
        <v>43368</v>
      </c>
      <c r="I682" s="11">
        <f t="shared" si="372"/>
        <v>43368</v>
      </c>
      <c r="J682" s="1">
        <f t="shared" si="389"/>
        <v>20</v>
      </c>
      <c r="K682" s="1">
        <f t="shared" si="390"/>
        <v>1</v>
      </c>
      <c r="L682" s="66">
        <f t="shared" si="373"/>
        <v>0.99995502999999997</v>
      </c>
      <c r="M682" s="70">
        <f t="shared" ref="M682:M745" si="429">IF(I682&gt;I681,L681,M681)</f>
        <v>1.0033006499999999</v>
      </c>
      <c r="N682" s="70">
        <f t="shared" si="423"/>
        <v>1.0676252489933502</v>
      </c>
      <c r="O682" s="66">
        <f t="shared" si="425"/>
        <v>1.0675772299999999</v>
      </c>
      <c r="P682" s="66">
        <f t="shared" si="374"/>
        <v>84455.121259179999</v>
      </c>
      <c r="Q682" s="74">
        <f t="shared" si="375"/>
        <v>0</v>
      </c>
      <c r="R682" s="75">
        <f t="shared" si="426"/>
        <v>0</v>
      </c>
      <c r="S682" s="66">
        <f t="shared" si="427"/>
        <v>0</v>
      </c>
      <c r="T682" s="10">
        <f t="shared" si="391"/>
        <v>0.06</v>
      </c>
      <c r="U682" s="74">
        <f t="shared" si="424"/>
        <v>1</v>
      </c>
      <c r="V682" s="74">
        <v>252</v>
      </c>
      <c r="W682" s="70">
        <f t="shared" si="376"/>
        <v>1.0002312529999999</v>
      </c>
      <c r="X682" s="66">
        <f t="shared" si="377"/>
        <v>19.530500150000002</v>
      </c>
      <c r="Y682" s="66">
        <v>0</v>
      </c>
      <c r="Z682" s="67">
        <f t="shared" si="378"/>
        <v>0</v>
      </c>
      <c r="AA682" s="68" t="str">
        <f t="shared" si="392"/>
        <v>A+INCORP J=</v>
      </c>
      <c r="AB682" s="11">
        <f t="shared" si="393"/>
        <v>43368</v>
      </c>
      <c r="AC682" s="227">
        <f t="shared" si="420"/>
        <v>3113.21</v>
      </c>
      <c r="AD682" s="227">
        <f t="shared" ref="AD682:AD710" si="430">0.02*AC682</f>
        <v>62.264200000000002</v>
      </c>
      <c r="AE682" s="227">
        <f t="shared" ref="AE682:AE710" si="431">((A682-AE$525)/30)*0.01*AC682</f>
        <v>160.84918333333334</v>
      </c>
      <c r="AF682" s="228">
        <f t="shared" si="421"/>
        <v>1.0231238884934479</v>
      </c>
      <c r="AG682" s="230">
        <f t="shared" si="422"/>
        <v>108</v>
      </c>
      <c r="AH682" s="231">
        <f t="shared" ref="AH682:AH710" si="432">ROUND((1+0.06)^TRUNC((AG682/252),9),9)</f>
        <v>1.025286811</v>
      </c>
      <c r="AI682" s="227">
        <f t="shared" ref="AI682:AI710" si="433">TRUNC(AC682*(AF682*AH682),8)</f>
        <v>3265.7430591699999</v>
      </c>
      <c r="AJ682" s="227">
        <f t="shared" ref="AJ682:AJ710" si="434">IF($AJ$524="SIM",0,AD682+AE682+AI682)</f>
        <v>3488.8564425033333</v>
      </c>
      <c r="AK682" s="227">
        <f t="shared" si="344"/>
        <v>3113.21</v>
      </c>
      <c r="AL682" s="227">
        <f t="shared" ref="AL682:AL710" si="435">0.02*AK682</f>
        <v>62.264200000000002</v>
      </c>
      <c r="AM682" s="227">
        <f t="shared" ref="AM682:AM710" si="436">((A682-AM$555)/30)*0.01*AK682</f>
        <v>129.71708333333336</v>
      </c>
      <c r="AN682" s="228">
        <f t="shared" si="345"/>
        <v>1.0222042903909165</v>
      </c>
      <c r="AO682" s="230">
        <f t="shared" si="346"/>
        <v>87</v>
      </c>
      <c r="AP682" s="231">
        <f t="shared" ref="AP682:AP710" si="437">ROUND((1+0.06)^TRUNC((AO682/252),9),9)</f>
        <v>1.02032035</v>
      </c>
      <c r="AQ682" s="227">
        <f t="shared" ref="AQ682:AQ710" si="438">TRUNC(AK682*(AN682*AP682),8)</f>
        <v>3247.0028127999999</v>
      </c>
      <c r="AR682" s="227">
        <f t="shared" ref="AR682:AR710" si="439">IF($AR$554="SIM",0,AL682+AM682+AQ682)</f>
        <v>3438.9840961333334</v>
      </c>
      <c r="AS682" s="227">
        <f t="shared" si="394"/>
        <v>3113.21</v>
      </c>
      <c r="AT682" s="227">
        <f t="shared" ref="AT682:AT710" si="440">0.02*AS682</f>
        <v>62.264200000000002</v>
      </c>
      <c r="AU682" s="227">
        <f t="shared" ref="AU682:AU710" si="441">(($A682-AU$585)/30)*0.01*AS682</f>
        <v>98.584983333333327</v>
      </c>
      <c r="AV682" s="228">
        <f t="shared" si="396"/>
        <v>1.0199608181853836</v>
      </c>
      <c r="AW682" s="230">
        <f t="shared" si="397"/>
        <v>66</v>
      </c>
      <c r="AX682" s="231">
        <f t="shared" ref="AX682:AX710" si="442">ROUND((1+0.06)^TRUNC((AW682/252),9),9)</f>
        <v>1.0153779469999999</v>
      </c>
      <c r="AY682" s="227">
        <f t="shared" ref="AY682:AY710" si="443">TRUNC(AS682*(AV682*AX682),8)</f>
        <v>3224.1826169000001</v>
      </c>
      <c r="AZ682" s="227">
        <f t="shared" ref="AZ682:AZ710" si="444">IF($AZ$584="SIM",0,AT682+AU682+AY682)</f>
        <v>3385.0318002333333</v>
      </c>
      <c r="BA682" s="227">
        <f t="shared" si="349"/>
        <v>3113.21</v>
      </c>
      <c r="BB682" s="227">
        <f t="shared" ref="BB682:BB710" si="445">0.02*BA682</f>
        <v>62.264200000000002</v>
      </c>
      <c r="BC682" s="227">
        <f t="shared" ref="BC682:BC710" si="446">(($A682-BC$616)/30)*0.01*BA682</f>
        <v>66.415146666666672</v>
      </c>
      <c r="BD682" s="228">
        <f t="shared" si="339"/>
        <v>1.0158966861658725</v>
      </c>
      <c r="BE682" s="230">
        <f t="shared" si="340"/>
        <v>46</v>
      </c>
      <c r="BF682" s="231">
        <f t="shared" ref="BF682:BF710" si="447">ROUND((1+0.06)^TRUNC((BE682/252),9),9)</f>
        <v>1.010693155</v>
      </c>
      <c r="BG682" s="227">
        <f t="shared" ref="BG682:BG710" si="448">TRUNC(BA682*(BD682*BF682),8)</f>
        <v>3196.51896068</v>
      </c>
      <c r="BH682" s="227">
        <f t="shared" ref="BH682:BH710" si="449">IF($AZ$584="SIM",0,BB682+BC682+BG682)</f>
        <v>3325.1983073466668</v>
      </c>
      <c r="BI682" s="227">
        <f t="shared" si="417"/>
        <v>3113.21</v>
      </c>
      <c r="BJ682" s="227">
        <f t="shared" ref="BJ682:BJ710" si="450">0.02*BI682</f>
        <v>62.264200000000002</v>
      </c>
      <c r="BK682" s="227">
        <f t="shared" ref="BK682:BK710" si="451">(($A682-BK$646)/30)*0.01*BI682</f>
        <v>35.283046666666664</v>
      </c>
      <c r="BL682" s="228">
        <f t="shared" si="381"/>
        <v>1.00325552837444</v>
      </c>
      <c r="BM682" s="230">
        <f t="shared" si="382"/>
        <v>24</v>
      </c>
      <c r="BN682" s="231">
        <f t="shared" ref="BN682:BN710" si="452">ROUND((1+0.06)^TRUNC((BM682/252),9),9)</f>
        <v>1.005564846</v>
      </c>
      <c r="BO682" s="227">
        <f t="shared" ref="BO682:BO710" si="453">TRUNC(BI682*(BL682*BN682),8)</f>
        <v>3140.7260782100002</v>
      </c>
      <c r="BP682" s="227">
        <f t="shared" ref="BP682:BP710" si="454">IF($AZ$584="SIM",0,BJ682+BK682+BO682)</f>
        <v>3238.2733248766667</v>
      </c>
      <c r="BQ682" s="227">
        <f>BQ681</f>
        <v>3113.21</v>
      </c>
      <c r="BR682" s="227">
        <f>0.02*BQ682</f>
        <v>62.264200000000002</v>
      </c>
      <c r="BS682" s="227">
        <f t="shared" ref="BS682:BS710" si="455">(($A682-BS$679)/30)*0.01*BQ682</f>
        <v>1.0377366666666668</v>
      </c>
      <c r="BT682" s="228">
        <f t="shared" ref="BT682:BT745" si="456">($O682/BT$679)</f>
        <v>0.99995503103692085</v>
      </c>
      <c r="BU682" s="230">
        <f t="shared" ref="BU682:BU745" si="457">NETWORKDAYS(BU$679,$A682,$AE$118:$AE$502)-1</f>
        <v>1</v>
      </c>
      <c r="BV682" s="231">
        <f>ROUND((1+0.06)^TRUNC((BU682/252),9),9)</f>
        <v>1.0002312529999999</v>
      </c>
      <c r="BW682" s="227">
        <f>TRUNC(BQ682*(BT682*BV682),8)</f>
        <v>3113.7899089500002</v>
      </c>
      <c r="BX682" s="227">
        <f t="shared" ref="BX682:BX710" si="458">IF($AZ$584="SIM",0,BR682+BS682+BW682)</f>
        <v>3177.0918456166669</v>
      </c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5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5"/>
      <c r="HA682" s="5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40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7"/>
      <c r="JP682" s="1"/>
      <c r="JQ682" s="1"/>
      <c r="JR682" s="1"/>
      <c r="JS682" s="1"/>
      <c r="JT682" s="1"/>
      <c r="JU682" s="1"/>
      <c r="JV682" s="1"/>
      <c r="JW682" s="1"/>
      <c r="JX682" s="1"/>
      <c r="JY682" s="3"/>
      <c r="JZ682" s="1"/>
      <c r="KA682" s="1"/>
      <c r="KB682" s="1"/>
      <c r="KC682" s="1"/>
      <c r="KD682" s="1"/>
      <c r="KE682" s="1"/>
    </row>
    <row r="683" spans="1:291" x14ac:dyDescent="0.2">
      <c r="A683" s="196">
        <f t="shared" si="385"/>
        <v>43341</v>
      </c>
      <c r="B683" s="236">
        <f t="shared" ref="B683:B710" si="459">(P683+X683+AJ683+AR683+AZ683+BH683+BP683+BX683)</f>
        <v>104553.62326389999</v>
      </c>
      <c r="C683" s="66">
        <f t="shared" si="428"/>
        <v>84458.91937679</v>
      </c>
      <c r="D683" s="77">
        <f t="shared" si="386"/>
        <v>5061.1099999999997</v>
      </c>
      <c r="E683" s="67">
        <f>VLOOKUP(A682,[1]Plan1!$DQ$117:$DS$314,3)</f>
        <v>5056.5600000000004</v>
      </c>
      <c r="F683" s="11">
        <f t="shared" si="387"/>
        <v>43340</v>
      </c>
      <c r="G683" s="73">
        <f t="shared" si="371"/>
        <v>-8.990122720112792E-4</v>
      </c>
      <c r="H683" s="11">
        <f t="shared" si="388"/>
        <v>43368</v>
      </c>
      <c r="I683" s="11">
        <f t="shared" si="372"/>
        <v>43368</v>
      </c>
      <c r="J683" s="1">
        <f t="shared" si="389"/>
        <v>20</v>
      </c>
      <c r="K683" s="1">
        <f t="shared" si="390"/>
        <v>2</v>
      </c>
      <c r="L683" s="66">
        <f t="shared" si="373"/>
        <v>0.99991006000000004</v>
      </c>
      <c r="M683" s="70">
        <f t="shared" si="429"/>
        <v>1.0033006499999999</v>
      </c>
      <c r="N683" s="70">
        <f t="shared" si="423"/>
        <v>1.0676252489933502</v>
      </c>
      <c r="O683" s="66">
        <f t="shared" si="425"/>
        <v>1.0675292199999999</v>
      </c>
      <c r="P683" s="66">
        <f t="shared" si="374"/>
        <v>84451.323141579996</v>
      </c>
      <c r="Q683" s="74">
        <f t="shared" si="375"/>
        <v>0</v>
      </c>
      <c r="R683" s="75">
        <f t="shared" si="426"/>
        <v>0</v>
      </c>
      <c r="S683" s="66">
        <f t="shared" si="427"/>
        <v>0</v>
      </c>
      <c r="T683" s="10">
        <f t="shared" si="391"/>
        <v>0.06</v>
      </c>
      <c r="U683" s="74">
        <f t="shared" si="424"/>
        <v>2</v>
      </c>
      <c r="V683" s="74">
        <v>252</v>
      </c>
      <c r="W683" s="70">
        <f t="shared" si="376"/>
        <v>1.000462559</v>
      </c>
      <c r="X683" s="66">
        <f t="shared" si="377"/>
        <v>39.063719579999997</v>
      </c>
      <c r="Y683" s="66">
        <v>0</v>
      </c>
      <c r="Z683" s="67">
        <f t="shared" si="378"/>
        <v>0</v>
      </c>
      <c r="AA683" s="68" t="str">
        <f t="shared" si="392"/>
        <v>A+INCORP J=</v>
      </c>
      <c r="AB683" s="11">
        <f t="shared" si="393"/>
        <v>43368</v>
      </c>
      <c r="AC683" s="227">
        <f t="shared" si="420"/>
        <v>3113.21</v>
      </c>
      <c r="AD683" s="227">
        <f t="shared" si="430"/>
        <v>62.264200000000002</v>
      </c>
      <c r="AE683" s="227">
        <f t="shared" si="431"/>
        <v>161.88692</v>
      </c>
      <c r="AF683" s="228">
        <f t="shared" si="421"/>
        <v>1.0230778776040188</v>
      </c>
      <c r="AG683" s="230">
        <f t="shared" si="422"/>
        <v>109</v>
      </c>
      <c r="AH683" s="231">
        <f t="shared" si="432"/>
        <v>1.0255239110000001</v>
      </c>
      <c r="AI683" s="227">
        <f t="shared" si="433"/>
        <v>3266.3513723299998</v>
      </c>
      <c r="AJ683" s="227">
        <f t="shared" si="434"/>
        <v>3490.5024923299998</v>
      </c>
      <c r="AK683" s="227">
        <f t="shared" si="344"/>
        <v>3113.21</v>
      </c>
      <c r="AL683" s="227">
        <f t="shared" si="435"/>
        <v>62.264200000000002</v>
      </c>
      <c r="AM683" s="227">
        <f t="shared" si="436"/>
        <v>130.75482000000002</v>
      </c>
      <c r="AN683" s="228">
        <f t="shared" si="345"/>
        <v>1.0221583208567204</v>
      </c>
      <c r="AO683" s="230">
        <f t="shared" si="346"/>
        <v>88</v>
      </c>
      <c r="AP683" s="231">
        <f t="shared" si="437"/>
        <v>1.0205563019999999</v>
      </c>
      <c r="AQ683" s="227">
        <f t="shared" si="438"/>
        <v>3247.6076367999999</v>
      </c>
      <c r="AR683" s="227">
        <f t="shared" si="439"/>
        <v>3440.6266568000001</v>
      </c>
      <c r="AS683" s="227">
        <f t="shared" si="394"/>
        <v>3113.21</v>
      </c>
      <c r="AT683" s="227">
        <f t="shared" si="440"/>
        <v>62.264200000000002</v>
      </c>
      <c r="AU683" s="227">
        <f t="shared" si="441"/>
        <v>99.622720000000001</v>
      </c>
      <c r="AV683" s="228">
        <f t="shared" si="396"/>
        <v>1.019914949542343</v>
      </c>
      <c r="AW683" s="230">
        <f t="shared" si="397"/>
        <v>67</v>
      </c>
      <c r="AX683" s="231">
        <f t="shared" si="442"/>
        <v>1.015612755</v>
      </c>
      <c r="AY683" s="227">
        <f t="shared" si="443"/>
        <v>3224.7831868100002</v>
      </c>
      <c r="AZ683" s="227">
        <f t="shared" si="444"/>
        <v>3386.6701068100001</v>
      </c>
      <c r="BA683" s="227">
        <f t="shared" si="349"/>
        <v>3113.21</v>
      </c>
      <c r="BB683" s="227">
        <f t="shared" si="445"/>
        <v>62.264200000000002</v>
      </c>
      <c r="BC683" s="227">
        <f t="shared" si="446"/>
        <v>67.452883333333332</v>
      </c>
      <c r="BD683" s="228">
        <f t="shared" si="339"/>
        <v>1.0158510002908536</v>
      </c>
      <c r="BE683" s="230">
        <f t="shared" si="340"/>
        <v>47</v>
      </c>
      <c r="BF683" s="231">
        <f t="shared" si="447"/>
        <v>1.0109268810000001</v>
      </c>
      <c r="BG683" s="227">
        <f t="shared" si="448"/>
        <v>3197.1143819899999</v>
      </c>
      <c r="BH683" s="227">
        <f t="shared" si="449"/>
        <v>3326.8314653233333</v>
      </c>
      <c r="BI683" s="227">
        <f t="shared" si="417"/>
        <v>3113.21</v>
      </c>
      <c r="BJ683" s="227">
        <f t="shared" si="450"/>
        <v>62.264200000000002</v>
      </c>
      <c r="BK683" s="227">
        <f t="shared" si="451"/>
        <v>36.320783333333338</v>
      </c>
      <c r="BL683" s="228">
        <f t="shared" si="381"/>
        <v>1.0032104109847433</v>
      </c>
      <c r="BM683" s="230">
        <f t="shared" si="382"/>
        <v>25</v>
      </c>
      <c r="BN683" s="231">
        <f t="shared" si="452"/>
        <v>1.005797386</v>
      </c>
      <c r="BO683" s="227">
        <f t="shared" si="453"/>
        <v>3141.3111066800002</v>
      </c>
      <c r="BP683" s="227">
        <f t="shared" si="454"/>
        <v>3239.8960900133334</v>
      </c>
      <c r="BQ683" s="227">
        <f t="shared" ref="BQ683:BQ746" si="460">BQ682</f>
        <v>3113.21</v>
      </c>
      <c r="BR683" s="227">
        <f t="shared" ref="BR683:BR710" si="461">0.02*BQ683</f>
        <v>62.264200000000002</v>
      </c>
      <c r="BS683" s="227">
        <f t="shared" si="455"/>
        <v>2.0754733333333335</v>
      </c>
      <c r="BT683" s="228">
        <f t="shared" si="456"/>
        <v>0.99991006207384159</v>
      </c>
      <c r="BU683" s="230">
        <f t="shared" si="457"/>
        <v>2</v>
      </c>
      <c r="BV683" s="231">
        <f t="shared" ref="BV683:BV710" si="462">ROUND((1+0.06)^TRUNC((BU683/252),9),9)</f>
        <v>1.000462559</v>
      </c>
      <c r="BW683" s="227">
        <f t="shared" ref="BW683:BW710" si="463">TRUNC(BQ683*(BT683*BV683),8)</f>
        <v>3114.3699181299999</v>
      </c>
      <c r="BX683" s="227">
        <f t="shared" si="458"/>
        <v>3178.7095914633333</v>
      </c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5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5"/>
      <c r="HA683" s="5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40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7"/>
      <c r="JP683" s="1"/>
      <c r="JQ683" s="1"/>
      <c r="JR683" s="1"/>
      <c r="JS683" s="1"/>
      <c r="JT683" s="1"/>
      <c r="JU683" s="1"/>
      <c r="JV683" s="1"/>
      <c r="JW683" s="1"/>
      <c r="JX683" s="1"/>
      <c r="JY683" s="3"/>
      <c r="JZ683" s="1"/>
      <c r="KA683" s="1"/>
      <c r="KB683" s="1"/>
      <c r="KC683" s="1"/>
      <c r="KD683" s="1"/>
      <c r="KE683" s="1"/>
    </row>
    <row r="684" spans="1:291" x14ac:dyDescent="0.2">
      <c r="A684" s="196">
        <f t="shared" si="385"/>
        <v>43342</v>
      </c>
      <c r="B684" s="236">
        <f t="shared" si="459"/>
        <v>104579.16229104999</v>
      </c>
      <c r="C684" s="66">
        <f t="shared" si="428"/>
        <v>84458.91937679</v>
      </c>
      <c r="D684" s="77">
        <f t="shared" si="386"/>
        <v>5061.1099999999997</v>
      </c>
      <c r="E684" s="67">
        <f>VLOOKUP(A683,[1]Plan1!$DQ$117:$DS$314,3)</f>
        <v>5056.5600000000004</v>
      </c>
      <c r="F684" s="11">
        <f t="shared" si="387"/>
        <v>43340</v>
      </c>
      <c r="G684" s="73">
        <f t="shared" si="371"/>
        <v>-8.990122720112792E-4</v>
      </c>
      <c r="H684" s="11">
        <f t="shared" si="388"/>
        <v>43368</v>
      </c>
      <c r="I684" s="11">
        <f t="shared" si="372"/>
        <v>43368</v>
      </c>
      <c r="J684" s="1">
        <f t="shared" si="389"/>
        <v>20</v>
      </c>
      <c r="K684" s="1">
        <f t="shared" si="390"/>
        <v>3</v>
      </c>
      <c r="L684" s="66">
        <f t="shared" si="373"/>
        <v>0.99986509000000001</v>
      </c>
      <c r="M684" s="70">
        <f t="shared" si="429"/>
        <v>1.0033006499999999</v>
      </c>
      <c r="N684" s="70">
        <f t="shared" si="423"/>
        <v>1.0676252489933502</v>
      </c>
      <c r="O684" s="66">
        <f t="shared" si="425"/>
        <v>1.06748121</v>
      </c>
      <c r="P684" s="66">
        <f t="shared" si="374"/>
        <v>84447.525023969996</v>
      </c>
      <c r="Q684" s="74">
        <f t="shared" si="375"/>
        <v>0</v>
      </c>
      <c r="R684" s="75">
        <f t="shared" si="426"/>
        <v>0</v>
      </c>
      <c r="S684" s="66">
        <f t="shared" si="427"/>
        <v>0</v>
      </c>
      <c r="T684" s="10">
        <f t="shared" si="391"/>
        <v>0.06</v>
      </c>
      <c r="U684" s="74">
        <f t="shared" si="424"/>
        <v>3</v>
      </c>
      <c r="V684" s="74">
        <v>252</v>
      </c>
      <c r="W684" s="70">
        <f t="shared" si="376"/>
        <v>1.0006939180000001</v>
      </c>
      <c r="X684" s="66">
        <f t="shared" si="377"/>
        <v>58.599657659999998</v>
      </c>
      <c r="Y684" s="66">
        <v>0</v>
      </c>
      <c r="Z684" s="67">
        <f t="shared" si="378"/>
        <v>0</v>
      </c>
      <c r="AA684" s="68" t="str">
        <f t="shared" si="392"/>
        <v>A+INCORP J=</v>
      </c>
      <c r="AB684" s="11">
        <f t="shared" si="393"/>
        <v>43368</v>
      </c>
      <c r="AC684" s="227">
        <f t="shared" si="420"/>
        <v>3113.21</v>
      </c>
      <c r="AD684" s="227">
        <f t="shared" si="430"/>
        <v>62.264200000000002</v>
      </c>
      <c r="AE684" s="227">
        <f t="shared" si="431"/>
        <v>162.92465666666666</v>
      </c>
      <c r="AF684" s="228">
        <f t="shared" si="421"/>
        <v>1.0230318667145897</v>
      </c>
      <c r="AG684" s="230">
        <f t="shared" si="422"/>
        <v>110</v>
      </c>
      <c r="AH684" s="231">
        <f t="shared" si="432"/>
        <v>1.0257610660000001</v>
      </c>
      <c r="AI684" s="227">
        <f t="shared" si="433"/>
        <v>3266.95979274</v>
      </c>
      <c r="AJ684" s="227">
        <f t="shared" si="434"/>
        <v>3492.1486494066667</v>
      </c>
      <c r="AK684" s="227">
        <f t="shared" si="344"/>
        <v>3113.21</v>
      </c>
      <c r="AL684" s="227">
        <f t="shared" si="435"/>
        <v>62.264200000000002</v>
      </c>
      <c r="AM684" s="227">
        <f t="shared" si="436"/>
        <v>131.79255666666668</v>
      </c>
      <c r="AN684" s="228">
        <f t="shared" si="345"/>
        <v>1.0221123513225241</v>
      </c>
      <c r="AO684" s="230">
        <f t="shared" si="346"/>
        <v>89</v>
      </c>
      <c r="AP684" s="231">
        <f t="shared" si="437"/>
        <v>1.0207923080000001</v>
      </c>
      <c r="AQ684" s="227">
        <f t="shared" si="438"/>
        <v>3248.2125651000001</v>
      </c>
      <c r="AR684" s="227">
        <f t="shared" si="439"/>
        <v>3442.269321766667</v>
      </c>
      <c r="AS684" s="227">
        <f t="shared" si="394"/>
        <v>3113.21</v>
      </c>
      <c r="AT684" s="227">
        <f t="shared" si="440"/>
        <v>62.264200000000002</v>
      </c>
      <c r="AU684" s="227">
        <f t="shared" si="441"/>
        <v>100.66045666666666</v>
      </c>
      <c r="AV684" s="228">
        <f t="shared" si="396"/>
        <v>1.0198690808993025</v>
      </c>
      <c r="AW684" s="230">
        <f t="shared" si="397"/>
        <v>68</v>
      </c>
      <c r="AX684" s="231">
        <f t="shared" si="442"/>
        <v>1.015847618</v>
      </c>
      <c r="AY684" s="227">
        <f t="shared" si="443"/>
        <v>3225.3838642800001</v>
      </c>
      <c r="AZ684" s="227">
        <f t="shared" si="444"/>
        <v>3388.3085209466667</v>
      </c>
      <c r="BA684" s="227">
        <f t="shared" si="349"/>
        <v>3113.21</v>
      </c>
      <c r="BB684" s="227">
        <f t="shared" si="445"/>
        <v>62.264200000000002</v>
      </c>
      <c r="BC684" s="227">
        <f t="shared" si="446"/>
        <v>68.490620000000007</v>
      </c>
      <c r="BD684" s="228">
        <f t="shared" ref="BD684:BD747" si="464">($O684/BD$616)</f>
        <v>1.0158053144158348</v>
      </c>
      <c r="BE684" s="230">
        <f t="shared" ref="BE684:BE747" si="465">NETWORKDAYS(BE$616,$A684,$AE$118:$AE$502)-1</f>
        <v>48</v>
      </c>
      <c r="BF684" s="231">
        <f t="shared" si="447"/>
        <v>1.01116066</v>
      </c>
      <c r="BG684" s="227">
        <f t="shared" si="448"/>
        <v>3197.7099044199999</v>
      </c>
      <c r="BH684" s="227">
        <f t="shared" si="449"/>
        <v>3328.46472442</v>
      </c>
      <c r="BI684" s="227">
        <f t="shared" si="417"/>
        <v>3113.21</v>
      </c>
      <c r="BJ684" s="227">
        <f t="shared" si="450"/>
        <v>62.264200000000002</v>
      </c>
      <c r="BK684" s="227">
        <f t="shared" si="451"/>
        <v>37.358519999999999</v>
      </c>
      <c r="BL684" s="228">
        <f t="shared" si="381"/>
        <v>1.0031652935950466</v>
      </c>
      <c r="BM684" s="230">
        <f t="shared" si="382"/>
        <v>26</v>
      </c>
      <c r="BN684" s="231">
        <f t="shared" si="452"/>
        <v>1.006029979</v>
      </c>
      <c r="BO684" s="227">
        <f t="shared" si="453"/>
        <v>3141.8962353500001</v>
      </c>
      <c r="BP684" s="227">
        <f t="shared" si="454"/>
        <v>3241.5189553499999</v>
      </c>
      <c r="BQ684" s="227">
        <f t="shared" si="460"/>
        <v>3113.21</v>
      </c>
      <c r="BR684" s="227">
        <f t="shared" si="461"/>
        <v>62.264200000000002</v>
      </c>
      <c r="BS684" s="227">
        <f t="shared" si="455"/>
        <v>3.11321</v>
      </c>
      <c r="BT684" s="228">
        <f t="shared" si="456"/>
        <v>0.99986509311076244</v>
      </c>
      <c r="BU684" s="230">
        <f t="shared" si="457"/>
        <v>3</v>
      </c>
      <c r="BV684" s="231">
        <f t="shared" si="462"/>
        <v>1.0006939180000001</v>
      </c>
      <c r="BW684" s="227">
        <f t="shared" si="463"/>
        <v>3114.9500275300002</v>
      </c>
      <c r="BX684" s="227">
        <f t="shared" si="458"/>
        <v>3180.3274375300002</v>
      </c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5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5"/>
      <c r="HA684" s="5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40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7"/>
      <c r="JP684" s="1"/>
      <c r="JQ684" s="1"/>
      <c r="JR684" s="1"/>
      <c r="JS684" s="1"/>
      <c r="JT684" s="1"/>
      <c r="JU684" s="1"/>
      <c r="JV684" s="1"/>
      <c r="JW684" s="1"/>
      <c r="JX684" s="1"/>
      <c r="JY684" s="3"/>
      <c r="JZ684" s="1"/>
      <c r="KA684" s="1"/>
      <c r="KB684" s="1"/>
      <c r="KC684" s="1"/>
      <c r="KD684" s="1"/>
      <c r="KE684" s="1"/>
    </row>
    <row r="685" spans="1:291" x14ac:dyDescent="0.2">
      <c r="A685" s="196">
        <f t="shared" si="385"/>
        <v>43343</v>
      </c>
      <c r="B685" s="236">
        <f t="shared" si="459"/>
        <v>104604.70578222001</v>
      </c>
      <c r="C685" s="66">
        <f t="shared" si="428"/>
        <v>84458.91937679</v>
      </c>
      <c r="D685" s="77">
        <f t="shared" si="386"/>
        <v>5061.1099999999997</v>
      </c>
      <c r="E685" s="67">
        <f>VLOOKUP(A684,[1]Plan1!$DQ$117:$DS$314,3)</f>
        <v>5056.5600000000004</v>
      </c>
      <c r="F685" s="11">
        <f t="shared" si="387"/>
        <v>43340</v>
      </c>
      <c r="G685" s="73">
        <f t="shared" si="371"/>
        <v>-8.990122720112792E-4</v>
      </c>
      <c r="H685" s="11">
        <f t="shared" si="388"/>
        <v>43368</v>
      </c>
      <c r="I685" s="11">
        <f t="shared" si="372"/>
        <v>43368</v>
      </c>
      <c r="J685" s="1">
        <f t="shared" si="389"/>
        <v>20</v>
      </c>
      <c r="K685" s="1">
        <f t="shared" si="390"/>
        <v>4</v>
      </c>
      <c r="L685" s="66">
        <f t="shared" si="373"/>
        <v>0.99982013000000003</v>
      </c>
      <c r="M685" s="70">
        <f t="shared" si="429"/>
        <v>1.0033006499999999</v>
      </c>
      <c r="N685" s="70">
        <f t="shared" si="423"/>
        <v>1.0676252489933502</v>
      </c>
      <c r="O685" s="66">
        <f t="shared" si="425"/>
        <v>1.0674332099999999</v>
      </c>
      <c r="P685" s="66">
        <f t="shared" si="374"/>
        <v>84443.727750959995</v>
      </c>
      <c r="Q685" s="74">
        <f t="shared" si="375"/>
        <v>0</v>
      </c>
      <c r="R685" s="75">
        <f t="shared" si="426"/>
        <v>0</v>
      </c>
      <c r="S685" s="66">
        <f t="shared" si="427"/>
        <v>0</v>
      </c>
      <c r="T685" s="10">
        <f t="shared" si="391"/>
        <v>0.06</v>
      </c>
      <c r="U685" s="74">
        <f t="shared" si="424"/>
        <v>4</v>
      </c>
      <c r="V685" s="74">
        <v>252</v>
      </c>
      <c r="W685" s="70">
        <f t="shared" si="376"/>
        <v>1.0009253309999999</v>
      </c>
      <c r="X685" s="66">
        <f t="shared" si="377"/>
        <v>78.138399039999996</v>
      </c>
      <c r="Y685" s="66">
        <v>0</v>
      </c>
      <c r="Z685" s="67">
        <f t="shared" si="378"/>
        <v>0</v>
      </c>
      <c r="AA685" s="68" t="str">
        <f t="shared" si="392"/>
        <v>A+INCORP J=</v>
      </c>
      <c r="AB685" s="11">
        <f t="shared" si="393"/>
        <v>43368</v>
      </c>
      <c r="AC685" s="227">
        <f t="shared" si="420"/>
        <v>3113.21</v>
      </c>
      <c r="AD685" s="227">
        <f t="shared" si="430"/>
        <v>62.264200000000002</v>
      </c>
      <c r="AE685" s="227">
        <f t="shared" si="431"/>
        <v>163.96239333333332</v>
      </c>
      <c r="AF685" s="228">
        <f t="shared" si="421"/>
        <v>1.022985865408766</v>
      </c>
      <c r="AG685" s="230">
        <f t="shared" si="422"/>
        <v>111</v>
      </c>
      <c r="AH685" s="231">
        <f t="shared" si="432"/>
        <v>1.0259982759999999</v>
      </c>
      <c r="AI685" s="227">
        <f t="shared" si="433"/>
        <v>3267.5683509800001</v>
      </c>
      <c r="AJ685" s="227">
        <f t="shared" si="434"/>
        <v>3493.7949443133334</v>
      </c>
      <c r="AK685" s="227">
        <f t="shared" si="344"/>
        <v>3113.21</v>
      </c>
      <c r="AL685" s="227">
        <f t="shared" si="435"/>
        <v>62.264200000000002</v>
      </c>
      <c r="AM685" s="227">
        <f t="shared" si="436"/>
        <v>132.83029333333334</v>
      </c>
      <c r="AN685" s="228">
        <f t="shared" si="345"/>
        <v>1.0220663913633192</v>
      </c>
      <c r="AO685" s="230">
        <f t="shared" si="346"/>
        <v>90</v>
      </c>
      <c r="AP685" s="231">
        <f t="shared" si="437"/>
        <v>1.0210283689999999</v>
      </c>
      <c r="AQ685" s="227">
        <f t="shared" si="438"/>
        <v>3248.8176312999999</v>
      </c>
      <c r="AR685" s="227">
        <f t="shared" si="439"/>
        <v>3443.9121246333334</v>
      </c>
      <c r="AS685" s="227">
        <f t="shared" si="394"/>
        <v>3113.21</v>
      </c>
      <c r="AT685" s="227">
        <f t="shared" si="440"/>
        <v>62.264200000000002</v>
      </c>
      <c r="AU685" s="227">
        <f t="shared" si="441"/>
        <v>101.69819333333332</v>
      </c>
      <c r="AV685" s="228">
        <f t="shared" si="396"/>
        <v>1.0198232218102388</v>
      </c>
      <c r="AW685" s="230">
        <f t="shared" si="397"/>
        <v>69</v>
      </c>
      <c r="AX685" s="231">
        <f t="shared" si="442"/>
        <v>1.0160825360000001</v>
      </c>
      <c r="AY685" s="227">
        <f t="shared" si="443"/>
        <v>3225.9846795200001</v>
      </c>
      <c r="AZ685" s="227">
        <f t="shared" si="444"/>
        <v>3389.9470728533333</v>
      </c>
      <c r="BA685" s="227">
        <f t="shared" si="349"/>
        <v>3113.21</v>
      </c>
      <c r="BB685" s="227">
        <f t="shared" si="445"/>
        <v>62.264200000000002</v>
      </c>
      <c r="BC685" s="227">
        <f t="shared" si="446"/>
        <v>69.528356666666667</v>
      </c>
      <c r="BD685" s="228">
        <f t="shared" si="464"/>
        <v>1.015759638056724</v>
      </c>
      <c r="BE685" s="230">
        <f t="shared" si="465"/>
        <v>49</v>
      </c>
      <c r="BF685" s="231">
        <f t="shared" si="447"/>
        <v>1.0113944939999999</v>
      </c>
      <c r="BG685" s="227">
        <f t="shared" si="448"/>
        <v>3198.3055642300001</v>
      </c>
      <c r="BH685" s="227">
        <f t="shared" si="449"/>
        <v>3330.0981208966668</v>
      </c>
      <c r="BI685" s="227">
        <f t="shared" si="417"/>
        <v>3113.21</v>
      </c>
      <c r="BJ685" s="227">
        <f t="shared" si="450"/>
        <v>62.264200000000002</v>
      </c>
      <c r="BK685" s="227">
        <f t="shared" si="451"/>
        <v>38.396256666666673</v>
      </c>
      <c r="BL685" s="228">
        <f t="shared" si="381"/>
        <v>1.0031201856028482</v>
      </c>
      <c r="BM685" s="230">
        <f t="shared" si="382"/>
        <v>27</v>
      </c>
      <c r="BN685" s="231">
        <f t="shared" si="452"/>
        <v>1.006262626</v>
      </c>
      <c r="BO685" s="227">
        <f t="shared" si="453"/>
        <v>3142.48149676</v>
      </c>
      <c r="BP685" s="227">
        <f t="shared" si="454"/>
        <v>3243.1419534266665</v>
      </c>
      <c r="BQ685" s="227">
        <f t="shared" si="460"/>
        <v>3113.21</v>
      </c>
      <c r="BR685" s="227">
        <f t="shared" si="461"/>
        <v>62.264200000000002</v>
      </c>
      <c r="BS685" s="227">
        <f t="shared" si="455"/>
        <v>4.150946666666667</v>
      </c>
      <c r="BT685" s="228">
        <f t="shared" si="456"/>
        <v>0.99982013351426569</v>
      </c>
      <c r="BU685" s="230">
        <f t="shared" si="457"/>
        <v>4</v>
      </c>
      <c r="BV685" s="231">
        <f t="shared" si="462"/>
        <v>1.0009253309999999</v>
      </c>
      <c r="BW685" s="227">
        <f t="shared" si="463"/>
        <v>3115.5302694299999</v>
      </c>
      <c r="BX685" s="227">
        <f t="shared" si="458"/>
        <v>3181.9454160966666</v>
      </c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5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5"/>
      <c r="HA685" s="5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40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7"/>
      <c r="JP685" s="1"/>
      <c r="JQ685" s="1"/>
      <c r="JR685" s="1"/>
      <c r="JS685" s="1"/>
      <c r="JT685" s="1"/>
      <c r="JU685" s="1"/>
      <c r="JV685" s="1"/>
      <c r="JW685" s="1"/>
      <c r="JX685" s="1"/>
      <c r="JY685" s="3"/>
      <c r="JZ685" s="1"/>
      <c r="KA685" s="1"/>
      <c r="KB685" s="1"/>
      <c r="KC685" s="1"/>
      <c r="KD685" s="1"/>
      <c r="KE685" s="1"/>
    </row>
    <row r="686" spans="1:291" x14ac:dyDescent="0.2">
      <c r="A686" s="196">
        <f t="shared" si="385"/>
        <v>43344</v>
      </c>
      <c r="B686" s="236">
        <f t="shared" si="459"/>
        <v>104625.81315228999</v>
      </c>
      <c r="C686" s="66">
        <f t="shared" si="428"/>
        <v>84458.91937679</v>
      </c>
      <c r="D686" s="77">
        <f t="shared" si="386"/>
        <v>5061.1099999999997</v>
      </c>
      <c r="E686" s="67">
        <f>VLOOKUP(A685,[1]Plan1!$DQ$117:$DS$314,3)</f>
        <v>5056.5600000000004</v>
      </c>
      <c r="F686" s="11">
        <f t="shared" si="387"/>
        <v>43340</v>
      </c>
      <c r="G686" s="73">
        <f t="shared" si="371"/>
        <v>-8.990122720112792E-4</v>
      </c>
      <c r="H686" s="11">
        <f t="shared" si="388"/>
        <v>43368</v>
      </c>
      <c r="I686" s="11">
        <f t="shared" si="372"/>
        <v>43368</v>
      </c>
      <c r="J686" s="1">
        <f t="shared" si="389"/>
        <v>20</v>
      </c>
      <c r="K686" s="1">
        <f t="shared" si="390"/>
        <v>5</v>
      </c>
      <c r="L686" s="66">
        <f t="shared" si="373"/>
        <v>0.99977517000000005</v>
      </c>
      <c r="M686" s="70">
        <f t="shared" si="429"/>
        <v>1.0033006499999999</v>
      </c>
      <c r="N686" s="70">
        <f t="shared" si="423"/>
        <v>1.0676252489933502</v>
      </c>
      <c r="O686" s="66">
        <f t="shared" si="425"/>
        <v>1.0673852100000001</v>
      </c>
      <c r="P686" s="66">
        <f t="shared" si="374"/>
        <v>84439.930477939997</v>
      </c>
      <c r="Q686" s="74">
        <f t="shared" si="375"/>
        <v>0</v>
      </c>
      <c r="R686" s="75">
        <f t="shared" si="426"/>
        <v>0</v>
      </c>
      <c r="S686" s="66">
        <f t="shared" si="427"/>
        <v>0</v>
      </c>
      <c r="T686" s="10">
        <f t="shared" si="391"/>
        <v>0.06</v>
      </c>
      <c r="U686" s="74">
        <f t="shared" si="424"/>
        <v>5</v>
      </c>
      <c r="V686" s="74">
        <v>252</v>
      </c>
      <c r="W686" s="70">
        <f t="shared" si="376"/>
        <v>1.001156798</v>
      </c>
      <c r="X686" s="66">
        <f t="shared" si="377"/>
        <v>97.679942690000004</v>
      </c>
      <c r="Y686" s="66">
        <v>0</v>
      </c>
      <c r="Z686" s="67">
        <f t="shared" si="378"/>
        <v>0</v>
      </c>
      <c r="AA686" s="68" t="str">
        <f t="shared" si="392"/>
        <v>A+INCORP J=</v>
      </c>
      <c r="AB686" s="11">
        <f t="shared" si="393"/>
        <v>43368</v>
      </c>
      <c r="AC686" s="227">
        <f t="shared" si="420"/>
        <v>3113.21</v>
      </c>
      <c r="AD686" s="227">
        <f t="shared" si="430"/>
        <v>62.264200000000002</v>
      </c>
      <c r="AE686" s="227">
        <f t="shared" si="431"/>
        <v>165.00012999999998</v>
      </c>
      <c r="AF686" s="228">
        <f t="shared" si="421"/>
        <v>1.0229398641029424</v>
      </c>
      <c r="AG686" s="230">
        <f t="shared" si="422"/>
        <v>111</v>
      </c>
      <c r="AH686" s="231">
        <f t="shared" si="432"/>
        <v>1.0259982759999999</v>
      </c>
      <c r="AI686" s="227">
        <f t="shared" si="433"/>
        <v>3267.4214160000001</v>
      </c>
      <c r="AJ686" s="227">
        <f t="shared" si="434"/>
        <v>3494.6857460000001</v>
      </c>
      <c r="AK686" s="227">
        <f t="shared" ref="AK686:AK749" si="466">AK685</f>
        <v>3113.21</v>
      </c>
      <c r="AL686" s="227">
        <f t="shared" si="435"/>
        <v>62.264200000000002</v>
      </c>
      <c r="AM686" s="227">
        <f t="shared" si="436"/>
        <v>133.86803</v>
      </c>
      <c r="AN686" s="228">
        <f t="shared" ref="AN686:AN749" si="467">($O686/AN$555)</f>
        <v>1.0220204314041146</v>
      </c>
      <c r="AO686" s="230">
        <f t="shared" ref="AO686:AO749" si="468">NETWORKDAYS(AO$555,$A686,$AE$118:$AE$502)-1</f>
        <v>90</v>
      </c>
      <c r="AP686" s="231">
        <f t="shared" si="437"/>
        <v>1.0210283689999999</v>
      </c>
      <c r="AQ686" s="227">
        <f t="shared" si="438"/>
        <v>3248.6715394900002</v>
      </c>
      <c r="AR686" s="227">
        <f t="shared" si="439"/>
        <v>3444.8037694900004</v>
      </c>
      <c r="AS686" s="227">
        <f t="shared" si="394"/>
        <v>3113.21</v>
      </c>
      <c r="AT686" s="227">
        <f t="shared" si="440"/>
        <v>62.264200000000002</v>
      </c>
      <c r="AU686" s="227">
        <f t="shared" si="441"/>
        <v>102.73593000000001</v>
      </c>
      <c r="AV686" s="228">
        <f t="shared" si="396"/>
        <v>1.0197773627211753</v>
      </c>
      <c r="AW686" s="230">
        <f t="shared" si="397"/>
        <v>69</v>
      </c>
      <c r="AX686" s="231">
        <f t="shared" si="442"/>
        <v>1.0160825360000001</v>
      </c>
      <c r="AY686" s="227">
        <f t="shared" si="443"/>
        <v>3225.8396144600001</v>
      </c>
      <c r="AZ686" s="227">
        <f t="shared" si="444"/>
        <v>3390.83974446</v>
      </c>
      <c r="BA686" s="227">
        <f t="shared" si="349"/>
        <v>3113.21</v>
      </c>
      <c r="BB686" s="227">
        <f t="shared" si="445"/>
        <v>62.264200000000002</v>
      </c>
      <c r="BC686" s="227">
        <f t="shared" si="446"/>
        <v>70.566093333333328</v>
      </c>
      <c r="BD686" s="228">
        <f t="shared" si="464"/>
        <v>1.0157139616976134</v>
      </c>
      <c r="BE686" s="230">
        <f t="shared" si="465"/>
        <v>49</v>
      </c>
      <c r="BF686" s="231">
        <f t="shared" si="447"/>
        <v>1.0113944939999999</v>
      </c>
      <c r="BG686" s="227">
        <f t="shared" si="448"/>
        <v>3198.16174383</v>
      </c>
      <c r="BH686" s="227">
        <f t="shared" si="449"/>
        <v>3330.9920371633334</v>
      </c>
      <c r="BI686" s="227">
        <f t="shared" si="417"/>
        <v>3113.21</v>
      </c>
      <c r="BJ686" s="227">
        <f t="shared" si="450"/>
        <v>62.264200000000002</v>
      </c>
      <c r="BK686" s="227">
        <f t="shared" si="451"/>
        <v>39.433993333333333</v>
      </c>
      <c r="BL686" s="228">
        <f t="shared" si="381"/>
        <v>1.0030750776106501</v>
      </c>
      <c r="BM686" s="230">
        <f t="shared" si="382"/>
        <v>27</v>
      </c>
      <c r="BN686" s="231">
        <f t="shared" si="452"/>
        <v>1.006262626</v>
      </c>
      <c r="BO686" s="227">
        <f t="shared" si="453"/>
        <v>3142.34018664</v>
      </c>
      <c r="BP686" s="227">
        <f t="shared" si="454"/>
        <v>3244.0383799733331</v>
      </c>
      <c r="BQ686" s="227">
        <f t="shared" si="460"/>
        <v>3113.21</v>
      </c>
      <c r="BR686" s="227">
        <f t="shared" si="461"/>
        <v>62.264200000000002</v>
      </c>
      <c r="BS686" s="227">
        <f t="shared" si="455"/>
        <v>5.1886833333333326</v>
      </c>
      <c r="BT686" s="228">
        <f t="shared" si="456"/>
        <v>0.99977517391776927</v>
      </c>
      <c r="BU686" s="230">
        <f t="shared" si="457"/>
        <v>4</v>
      </c>
      <c r="BV686" s="231">
        <f t="shared" si="462"/>
        <v>1.0009253309999999</v>
      </c>
      <c r="BW686" s="227">
        <f t="shared" si="463"/>
        <v>3115.3901712400002</v>
      </c>
      <c r="BX686" s="227">
        <f t="shared" si="458"/>
        <v>3182.8430545733336</v>
      </c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5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5"/>
      <c r="HA686" s="5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40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7"/>
      <c r="JP686" s="1"/>
      <c r="JQ686" s="1"/>
      <c r="JR686" s="1"/>
      <c r="JS686" s="1"/>
      <c r="JT686" s="1"/>
      <c r="JU686" s="1"/>
      <c r="JV686" s="1"/>
      <c r="JW686" s="1"/>
      <c r="JX686" s="1"/>
      <c r="JY686" s="3"/>
      <c r="JZ686" s="1"/>
      <c r="KA686" s="1"/>
      <c r="KB686" s="1"/>
      <c r="KC686" s="1"/>
      <c r="KD686" s="1"/>
      <c r="KE686" s="1"/>
    </row>
    <row r="687" spans="1:291" x14ac:dyDescent="0.2">
      <c r="A687" s="196">
        <f t="shared" si="385"/>
        <v>43345</v>
      </c>
      <c r="B687" s="236">
        <f t="shared" si="459"/>
        <v>104632.03957228998</v>
      </c>
      <c r="C687" s="66">
        <f t="shared" si="428"/>
        <v>84458.91937679</v>
      </c>
      <c r="D687" s="77">
        <f t="shared" si="386"/>
        <v>5061.1099999999997</v>
      </c>
      <c r="E687" s="67">
        <f>VLOOKUP(A686,[1]Plan1!$DQ$117:$DS$314,3)</f>
        <v>5056.5600000000004</v>
      </c>
      <c r="F687" s="11">
        <f t="shared" si="387"/>
        <v>43340</v>
      </c>
      <c r="G687" s="73">
        <f t="shared" si="371"/>
        <v>-8.990122720112792E-4</v>
      </c>
      <c r="H687" s="11">
        <f t="shared" si="388"/>
        <v>43368</v>
      </c>
      <c r="I687" s="11">
        <f t="shared" si="372"/>
        <v>43368</v>
      </c>
      <c r="J687" s="1">
        <f t="shared" si="389"/>
        <v>20</v>
      </c>
      <c r="K687" s="1">
        <f t="shared" si="390"/>
        <v>5</v>
      </c>
      <c r="L687" s="66">
        <f t="shared" si="373"/>
        <v>0.99977517000000005</v>
      </c>
      <c r="M687" s="70">
        <f t="shared" si="429"/>
        <v>1.0033006499999999</v>
      </c>
      <c r="N687" s="70">
        <f t="shared" si="423"/>
        <v>1.0676252489933502</v>
      </c>
      <c r="O687" s="66">
        <f t="shared" si="425"/>
        <v>1.0673852100000001</v>
      </c>
      <c r="P687" s="66">
        <f t="shared" si="374"/>
        <v>84439.930477939997</v>
      </c>
      <c r="Q687" s="74">
        <f t="shared" si="375"/>
        <v>0</v>
      </c>
      <c r="R687" s="75">
        <f t="shared" si="426"/>
        <v>0</v>
      </c>
      <c r="S687" s="66">
        <f t="shared" si="427"/>
        <v>0</v>
      </c>
      <c r="T687" s="10">
        <f t="shared" si="391"/>
        <v>0.06</v>
      </c>
      <c r="U687" s="74">
        <f t="shared" si="424"/>
        <v>5</v>
      </c>
      <c r="V687" s="74">
        <v>252</v>
      </c>
      <c r="W687" s="70">
        <f t="shared" si="376"/>
        <v>1.001156798</v>
      </c>
      <c r="X687" s="66">
        <f t="shared" si="377"/>
        <v>97.679942690000004</v>
      </c>
      <c r="Y687" s="66">
        <v>0</v>
      </c>
      <c r="Z687" s="67">
        <f t="shared" si="378"/>
        <v>0</v>
      </c>
      <c r="AA687" s="68" t="str">
        <f t="shared" si="392"/>
        <v>A+INCORP J=</v>
      </c>
      <c r="AB687" s="11">
        <f t="shared" si="393"/>
        <v>43368</v>
      </c>
      <c r="AC687" s="227">
        <f t="shared" si="420"/>
        <v>3113.21</v>
      </c>
      <c r="AD687" s="227">
        <f t="shared" si="430"/>
        <v>62.264200000000002</v>
      </c>
      <c r="AE687" s="227">
        <f t="shared" si="431"/>
        <v>166.03786666666664</v>
      </c>
      <c r="AF687" s="228">
        <f t="shared" si="421"/>
        <v>1.0229398641029424</v>
      </c>
      <c r="AG687" s="230">
        <f t="shared" si="422"/>
        <v>111</v>
      </c>
      <c r="AH687" s="231">
        <f t="shared" si="432"/>
        <v>1.0259982759999999</v>
      </c>
      <c r="AI687" s="227">
        <f t="shared" si="433"/>
        <v>3267.4214160000001</v>
      </c>
      <c r="AJ687" s="227">
        <f t="shared" si="434"/>
        <v>3495.7234826666668</v>
      </c>
      <c r="AK687" s="227">
        <f t="shared" si="466"/>
        <v>3113.21</v>
      </c>
      <c r="AL687" s="227">
        <f t="shared" si="435"/>
        <v>62.264200000000002</v>
      </c>
      <c r="AM687" s="227">
        <f t="shared" si="436"/>
        <v>134.90576666666666</v>
      </c>
      <c r="AN687" s="228">
        <f t="shared" si="467"/>
        <v>1.0220204314041146</v>
      </c>
      <c r="AO687" s="230">
        <f t="shared" si="468"/>
        <v>90</v>
      </c>
      <c r="AP687" s="231">
        <f t="shared" si="437"/>
        <v>1.0210283689999999</v>
      </c>
      <c r="AQ687" s="227">
        <f t="shared" si="438"/>
        <v>3248.6715394900002</v>
      </c>
      <c r="AR687" s="227">
        <f t="shared" si="439"/>
        <v>3445.841506156667</v>
      </c>
      <c r="AS687" s="227">
        <f t="shared" si="394"/>
        <v>3113.21</v>
      </c>
      <c r="AT687" s="227">
        <f t="shared" si="440"/>
        <v>62.264200000000002</v>
      </c>
      <c r="AU687" s="227">
        <f t="shared" si="441"/>
        <v>103.77366666666667</v>
      </c>
      <c r="AV687" s="228">
        <f t="shared" si="396"/>
        <v>1.0197773627211753</v>
      </c>
      <c r="AW687" s="230">
        <f t="shared" si="397"/>
        <v>69</v>
      </c>
      <c r="AX687" s="231">
        <f t="shared" si="442"/>
        <v>1.0160825360000001</v>
      </c>
      <c r="AY687" s="227">
        <f t="shared" si="443"/>
        <v>3225.8396144600001</v>
      </c>
      <c r="AZ687" s="227">
        <f t="shared" si="444"/>
        <v>3391.8774811266667</v>
      </c>
      <c r="BA687" s="227">
        <f t="shared" si="349"/>
        <v>3113.21</v>
      </c>
      <c r="BB687" s="227">
        <f t="shared" si="445"/>
        <v>62.264200000000002</v>
      </c>
      <c r="BC687" s="227">
        <f t="shared" si="446"/>
        <v>71.603830000000002</v>
      </c>
      <c r="BD687" s="228">
        <f t="shared" si="464"/>
        <v>1.0157139616976134</v>
      </c>
      <c r="BE687" s="230">
        <f t="shared" si="465"/>
        <v>49</v>
      </c>
      <c r="BF687" s="231">
        <f t="shared" si="447"/>
        <v>1.0113944939999999</v>
      </c>
      <c r="BG687" s="227">
        <f t="shared" si="448"/>
        <v>3198.16174383</v>
      </c>
      <c r="BH687" s="227">
        <f t="shared" si="449"/>
        <v>3332.0297738300001</v>
      </c>
      <c r="BI687" s="227">
        <f t="shared" si="417"/>
        <v>3113.21</v>
      </c>
      <c r="BJ687" s="227">
        <f t="shared" si="450"/>
        <v>62.264200000000002</v>
      </c>
      <c r="BK687" s="227">
        <f t="shared" si="451"/>
        <v>40.471730000000001</v>
      </c>
      <c r="BL687" s="228">
        <f t="shared" si="381"/>
        <v>1.0030750776106501</v>
      </c>
      <c r="BM687" s="230">
        <f t="shared" si="382"/>
        <v>27</v>
      </c>
      <c r="BN687" s="231">
        <f t="shared" si="452"/>
        <v>1.006262626</v>
      </c>
      <c r="BO687" s="227">
        <f t="shared" si="453"/>
        <v>3142.34018664</v>
      </c>
      <c r="BP687" s="227">
        <f t="shared" si="454"/>
        <v>3245.0761166399998</v>
      </c>
      <c r="BQ687" s="227">
        <f t="shared" si="460"/>
        <v>3113.21</v>
      </c>
      <c r="BR687" s="227">
        <f t="shared" si="461"/>
        <v>62.264200000000002</v>
      </c>
      <c r="BS687" s="227">
        <f t="shared" si="455"/>
        <v>6.2264200000000001</v>
      </c>
      <c r="BT687" s="228">
        <f t="shared" si="456"/>
        <v>0.99977517391776927</v>
      </c>
      <c r="BU687" s="230">
        <f t="shared" si="457"/>
        <v>4</v>
      </c>
      <c r="BV687" s="231">
        <f t="shared" si="462"/>
        <v>1.0009253309999999</v>
      </c>
      <c r="BW687" s="227">
        <f t="shared" si="463"/>
        <v>3115.3901712400002</v>
      </c>
      <c r="BX687" s="227">
        <f t="shared" si="458"/>
        <v>3183.8807912400002</v>
      </c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5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5"/>
      <c r="HA687" s="5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40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7"/>
      <c r="JP687" s="1"/>
      <c r="JQ687" s="1"/>
      <c r="JR687" s="1"/>
      <c r="JS687" s="1"/>
      <c r="JT687" s="1"/>
      <c r="JU687" s="1"/>
      <c r="JV687" s="1"/>
      <c r="JW687" s="1"/>
      <c r="JX687" s="1"/>
      <c r="JY687" s="3"/>
      <c r="JZ687" s="1"/>
      <c r="KA687" s="1"/>
      <c r="KB687" s="1"/>
      <c r="KC687" s="1"/>
      <c r="KD687" s="1"/>
      <c r="KE687" s="1"/>
    </row>
    <row r="688" spans="1:291" x14ac:dyDescent="0.2">
      <c r="A688" s="196">
        <f t="shared" si="385"/>
        <v>43346</v>
      </c>
      <c r="B688" s="236">
        <f t="shared" si="459"/>
        <v>104642.70553912</v>
      </c>
      <c r="C688" s="66">
        <f t="shared" si="428"/>
        <v>84458.91937679</v>
      </c>
      <c r="D688" s="77">
        <f t="shared" si="386"/>
        <v>5061.1099999999997</v>
      </c>
      <c r="E688" s="67">
        <f>VLOOKUP(A687,[1]Plan1!$DQ$117:$DS$314,3)</f>
        <v>5056.5600000000004</v>
      </c>
      <c r="F688" s="11">
        <f t="shared" si="387"/>
        <v>43340</v>
      </c>
      <c r="G688" s="73">
        <f t="shared" si="371"/>
        <v>-8.990122720112792E-4</v>
      </c>
      <c r="H688" s="11">
        <f t="shared" si="388"/>
        <v>43368</v>
      </c>
      <c r="I688" s="11">
        <f t="shared" si="372"/>
        <v>43368</v>
      </c>
      <c r="J688" s="1">
        <f t="shared" si="389"/>
        <v>20</v>
      </c>
      <c r="K688" s="1">
        <f t="shared" si="390"/>
        <v>5</v>
      </c>
      <c r="L688" s="66">
        <f t="shared" si="373"/>
        <v>0.99977517000000005</v>
      </c>
      <c r="M688" s="70">
        <f t="shared" si="429"/>
        <v>1.0033006499999999</v>
      </c>
      <c r="N688" s="70">
        <f t="shared" si="423"/>
        <v>1.0676252489933502</v>
      </c>
      <c r="O688" s="66">
        <f t="shared" si="425"/>
        <v>1.0673852100000001</v>
      </c>
      <c r="P688" s="66">
        <f t="shared" si="374"/>
        <v>84439.930477939997</v>
      </c>
      <c r="Q688" s="74">
        <f t="shared" si="375"/>
        <v>0</v>
      </c>
      <c r="R688" s="75">
        <f t="shared" si="426"/>
        <v>0</v>
      </c>
      <c r="S688" s="66">
        <f t="shared" si="427"/>
        <v>0</v>
      </c>
      <c r="T688" s="10">
        <f t="shared" si="391"/>
        <v>0.06</v>
      </c>
      <c r="U688" s="74">
        <f t="shared" si="424"/>
        <v>5</v>
      </c>
      <c r="V688" s="74">
        <v>252</v>
      </c>
      <c r="W688" s="70">
        <f t="shared" si="376"/>
        <v>1.001156798</v>
      </c>
      <c r="X688" s="66">
        <f t="shared" si="377"/>
        <v>97.679942690000004</v>
      </c>
      <c r="Y688" s="66">
        <v>0</v>
      </c>
      <c r="Z688" s="67">
        <f t="shared" si="378"/>
        <v>0</v>
      </c>
      <c r="AA688" s="68" t="str">
        <f t="shared" si="392"/>
        <v>A+INCORP J=</v>
      </c>
      <c r="AB688" s="11">
        <f t="shared" si="393"/>
        <v>43368</v>
      </c>
      <c r="AC688" s="227">
        <f t="shared" si="420"/>
        <v>3113.21</v>
      </c>
      <c r="AD688" s="227">
        <f t="shared" si="430"/>
        <v>62.264200000000002</v>
      </c>
      <c r="AE688" s="227">
        <f t="shared" si="431"/>
        <v>167.07560333333331</v>
      </c>
      <c r="AF688" s="228">
        <f t="shared" si="421"/>
        <v>1.0229398641029424</v>
      </c>
      <c r="AG688" s="230">
        <f t="shared" si="422"/>
        <v>112</v>
      </c>
      <c r="AH688" s="231">
        <f t="shared" si="432"/>
        <v>1.0262355409999999</v>
      </c>
      <c r="AI688" s="227">
        <f t="shared" si="433"/>
        <v>3268.1770164300001</v>
      </c>
      <c r="AJ688" s="227">
        <f t="shared" si="434"/>
        <v>3497.5168197633334</v>
      </c>
      <c r="AK688" s="227">
        <f t="shared" si="466"/>
        <v>3113.21</v>
      </c>
      <c r="AL688" s="227">
        <f t="shared" si="435"/>
        <v>62.264200000000002</v>
      </c>
      <c r="AM688" s="227">
        <f t="shared" si="436"/>
        <v>135.94350333333333</v>
      </c>
      <c r="AN688" s="228">
        <f t="shared" si="467"/>
        <v>1.0220204314041146</v>
      </c>
      <c r="AO688" s="230">
        <f t="shared" si="468"/>
        <v>91</v>
      </c>
      <c r="AP688" s="231">
        <f t="shared" si="437"/>
        <v>1.021264484</v>
      </c>
      <c r="AQ688" s="227">
        <f t="shared" si="438"/>
        <v>3249.42280175</v>
      </c>
      <c r="AR688" s="227">
        <f t="shared" si="439"/>
        <v>3447.6305050833334</v>
      </c>
      <c r="AS688" s="227">
        <f t="shared" si="394"/>
        <v>3113.21</v>
      </c>
      <c r="AT688" s="227">
        <f t="shared" si="440"/>
        <v>62.264200000000002</v>
      </c>
      <c r="AU688" s="227">
        <f t="shared" si="441"/>
        <v>104.81140333333335</v>
      </c>
      <c r="AV688" s="228">
        <f t="shared" si="396"/>
        <v>1.0197773627211753</v>
      </c>
      <c r="AW688" s="230">
        <f t="shared" si="397"/>
        <v>70</v>
      </c>
      <c r="AX688" s="231">
        <f t="shared" si="442"/>
        <v>1.016317508</v>
      </c>
      <c r="AY688" s="227">
        <f t="shared" si="443"/>
        <v>3226.5855991200001</v>
      </c>
      <c r="AZ688" s="227">
        <f t="shared" si="444"/>
        <v>3393.6612024533333</v>
      </c>
      <c r="BA688" s="227">
        <f t="shared" si="349"/>
        <v>3113.21</v>
      </c>
      <c r="BB688" s="227">
        <f t="shared" si="445"/>
        <v>62.264200000000002</v>
      </c>
      <c r="BC688" s="227">
        <f t="shared" si="446"/>
        <v>72.641566666666677</v>
      </c>
      <c r="BD688" s="228">
        <f t="shared" si="464"/>
        <v>1.0157139616976134</v>
      </c>
      <c r="BE688" s="230">
        <f t="shared" si="465"/>
        <v>50</v>
      </c>
      <c r="BF688" s="231">
        <f t="shared" si="447"/>
        <v>1.011628381</v>
      </c>
      <c r="BG688" s="227">
        <f t="shared" si="448"/>
        <v>3198.9013251299998</v>
      </c>
      <c r="BH688" s="227">
        <f t="shared" si="449"/>
        <v>3333.8070917966666</v>
      </c>
      <c r="BI688" s="227">
        <f t="shared" si="417"/>
        <v>3113.21</v>
      </c>
      <c r="BJ688" s="227">
        <f t="shared" si="450"/>
        <v>62.264200000000002</v>
      </c>
      <c r="BK688" s="227">
        <f t="shared" si="451"/>
        <v>41.509466666666661</v>
      </c>
      <c r="BL688" s="228">
        <f t="shared" si="381"/>
        <v>1.0030750776106501</v>
      </c>
      <c r="BM688" s="230">
        <f t="shared" si="382"/>
        <v>28</v>
      </c>
      <c r="BN688" s="231">
        <f t="shared" si="452"/>
        <v>1.0064953270000001</v>
      </c>
      <c r="BO688" s="227">
        <f t="shared" si="453"/>
        <v>3143.06686145</v>
      </c>
      <c r="BP688" s="227">
        <f t="shared" si="454"/>
        <v>3246.8405281166665</v>
      </c>
      <c r="BQ688" s="227">
        <f t="shared" si="460"/>
        <v>3113.21</v>
      </c>
      <c r="BR688" s="227">
        <f t="shared" si="461"/>
        <v>62.264200000000002</v>
      </c>
      <c r="BS688" s="227">
        <f t="shared" si="455"/>
        <v>7.2641566666666675</v>
      </c>
      <c r="BT688" s="228">
        <f t="shared" si="456"/>
        <v>0.99977517391776927</v>
      </c>
      <c r="BU688" s="230">
        <f t="shared" si="457"/>
        <v>5</v>
      </c>
      <c r="BV688" s="231">
        <f t="shared" si="462"/>
        <v>1.001156798</v>
      </c>
      <c r="BW688" s="227">
        <f t="shared" si="463"/>
        <v>3116.1106146100001</v>
      </c>
      <c r="BX688" s="227">
        <f t="shared" si="458"/>
        <v>3185.6389712766668</v>
      </c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5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5"/>
      <c r="HA688" s="5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40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7"/>
      <c r="JP688" s="1"/>
      <c r="JQ688" s="1"/>
      <c r="JR688" s="1"/>
      <c r="JS688" s="1"/>
      <c r="JT688" s="1"/>
      <c r="JU688" s="1"/>
      <c r="JV688" s="1"/>
      <c r="JW688" s="1"/>
      <c r="JX688" s="1"/>
      <c r="JY688" s="3"/>
      <c r="JZ688" s="1"/>
      <c r="KA688" s="1"/>
      <c r="KB688" s="1"/>
      <c r="KC688" s="1"/>
      <c r="KD688" s="1"/>
      <c r="KE688" s="1"/>
    </row>
    <row r="689" spans="1:291" x14ac:dyDescent="0.2">
      <c r="A689" s="196">
        <f t="shared" si="385"/>
        <v>43347</v>
      </c>
      <c r="B689" s="236">
        <f t="shared" si="459"/>
        <v>104668.25579991999</v>
      </c>
      <c r="C689" s="66">
        <f t="shared" si="428"/>
        <v>84458.91937679</v>
      </c>
      <c r="D689" s="77">
        <f t="shared" si="386"/>
        <v>5061.1099999999997</v>
      </c>
      <c r="E689" s="67">
        <f>VLOOKUP(A688,[1]Plan1!$DQ$117:$DS$314,3)</f>
        <v>5056.5600000000004</v>
      </c>
      <c r="F689" s="11">
        <f t="shared" si="387"/>
        <v>43340</v>
      </c>
      <c r="G689" s="73">
        <f t="shared" si="371"/>
        <v>-8.990122720112792E-4</v>
      </c>
      <c r="H689" s="11">
        <f t="shared" si="388"/>
        <v>43368</v>
      </c>
      <c r="I689" s="11">
        <f t="shared" si="372"/>
        <v>43368</v>
      </c>
      <c r="J689" s="1">
        <f t="shared" si="389"/>
        <v>20</v>
      </c>
      <c r="K689" s="1">
        <f t="shared" si="390"/>
        <v>6</v>
      </c>
      <c r="L689" s="66">
        <f t="shared" si="373"/>
        <v>0.99973020999999995</v>
      </c>
      <c r="M689" s="70">
        <f t="shared" si="429"/>
        <v>1.0033006499999999</v>
      </c>
      <c r="N689" s="70">
        <f t="shared" si="423"/>
        <v>1.0676252489933502</v>
      </c>
      <c r="O689" s="66">
        <f t="shared" si="425"/>
        <v>1.06733721</v>
      </c>
      <c r="P689" s="66">
        <f t="shared" si="374"/>
        <v>84436.133204929996</v>
      </c>
      <c r="Q689" s="74">
        <f t="shared" si="375"/>
        <v>0</v>
      </c>
      <c r="R689" s="75">
        <f t="shared" si="426"/>
        <v>0</v>
      </c>
      <c r="S689" s="66">
        <f t="shared" si="427"/>
        <v>0</v>
      </c>
      <c r="T689" s="10">
        <f t="shared" si="391"/>
        <v>0.06</v>
      </c>
      <c r="U689" s="74">
        <f t="shared" si="424"/>
        <v>6</v>
      </c>
      <c r="V689" s="74">
        <v>252</v>
      </c>
      <c r="W689" s="70">
        <f t="shared" si="376"/>
        <v>1.0013883180000001</v>
      </c>
      <c r="X689" s="66">
        <f t="shared" si="377"/>
        <v>117.22420357</v>
      </c>
      <c r="Y689" s="66">
        <v>0</v>
      </c>
      <c r="Z689" s="67">
        <f t="shared" si="378"/>
        <v>0</v>
      </c>
      <c r="AA689" s="68" t="str">
        <f t="shared" si="392"/>
        <v>A+INCORP J=</v>
      </c>
      <c r="AB689" s="11">
        <f t="shared" si="393"/>
        <v>43368</v>
      </c>
      <c r="AC689" s="227">
        <f t="shared" si="420"/>
        <v>3113.21</v>
      </c>
      <c r="AD689" s="227">
        <f t="shared" si="430"/>
        <v>62.264200000000002</v>
      </c>
      <c r="AE689" s="227">
        <f t="shared" si="431"/>
        <v>168.11334000000002</v>
      </c>
      <c r="AF689" s="228">
        <f t="shared" si="421"/>
        <v>1.0228938627971187</v>
      </c>
      <c r="AG689" s="230">
        <f t="shared" si="422"/>
        <v>113</v>
      </c>
      <c r="AH689" s="231">
        <f t="shared" si="432"/>
        <v>1.026472861</v>
      </c>
      <c r="AI689" s="227">
        <f t="shared" si="433"/>
        <v>3268.7857890700002</v>
      </c>
      <c r="AJ689" s="227">
        <f t="shared" si="434"/>
        <v>3499.1633290700001</v>
      </c>
      <c r="AK689" s="227">
        <f t="shared" si="466"/>
        <v>3113.21</v>
      </c>
      <c r="AL689" s="227">
        <f t="shared" si="435"/>
        <v>62.264200000000002</v>
      </c>
      <c r="AM689" s="227">
        <f t="shared" si="436"/>
        <v>136.98124000000001</v>
      </c>
      <c r="AN689" s="228">
        <f t="shared" si="467"/>
        <v>1.0219744714449097</v>
      </c>
      <c r="AO689" s="230">
        <f t="shared" si="468"/>
        <v>92</v>
      </c>
      <c r="AP689" s="231">
        <f t="shared" si="437"/>
        <v>1.021500654</v>
      </c>
      <c r="AQ689" s="227">
        <f t="shared" si="438"/>
        <v>3250.02807962</v>
      </c>
      <c r="AR689" s="227">
        <f t="shared" si="439"/>
        <v>3449.2735196200001</v>
      </c>
      <c r="AS689" s="227">
        <f t="shared" si="394"/>
        <v>3113.21</v>
      </c>
      <c r="AT689" s="227">
        <f t="shared" si="440"/>
        <v>62.264200000000002</v>
      </c>
      <c r="AU689" s="227">
        <f t="shared" si="441"/>
        <v>105.84914000000001</v>
      </c>
      <c r="AV689" s="228">
        <f t="shared" si="396"/>
        <v>1.0197315036321115</v>
      </c>
      <c r="AW689" s="230">
        <f t="shared" si="397"/>
        <v>71</v>
      </c>
      <c r="AX689" s="231">
        <f t="shared" si="442"/>
        <v>1.0165525339999999</v>
      </c>
      <c r="AY689" s="227">
        <f t="shared" si="443"/>
        <v>3227.18662305</v>
      </c>
      <c r="AZ689" s="227">
        <f t="shared" si="444"/>
        <v>3395.2999630499999</v>
      </c>
      <c r="BA689" s="227">
        <f t="shared" si="349"/>
        <v>3113.21</v>
      </c>
      <c r="BB689" s="227">
        <f t="shared" si="445"/>
        <v>62.264200000000002</v>
      </c>
      <c r="BC689" s="227">
        <f t="shared" si="446"/>
        <v>73.679303333333337</v>
      </c>
      <c r="BD689" s="228">
        <f t="shared" si="464"/>
        <v>1.0156682853385024</v>
      </c>
      <c r="BE689" s="230">
        <f t="shared" si="465"/>
        <v>51</v>
      </c>
      <c r="BF689" s="231">
        <f t="shared" si="447"/>
        <v>1.0118623229999999</v>
      </c>
      <c r="BG689" s="227">
        <f t="shared" si="448"/>
        <v>3199.4971934300002</v>
      </c>
      <c r="BH689" s="227">
        <f t="shared" si="449"/>
        <v>3335.4406967633336</v>
      </c>
      <c r="BI689" s="227">
        <f t="shared" si="417"/>
        <v>3113.21</v>
      </c>
      <c r="BJ689" s="227">
        <f t="shared" si="450"/>
        <v>62.264200000000002</v>
      </c>
      <c r="BK689" s="227">
        <f t="shared" si="451"/>
        <v>42.547203333333336</v>
      </c>
      <c r="BL689" s="228">
        <f t="shared" si="381"/>
        <v>1.0030299696184517</v>
      </c>
      <c r="BM689" s="230">
        <f t="shared" si="382"/>
        <v>29</v>
      </c>
      <c r="BN689" s="231">
        <f t="shared" si="452"/>
        <v>1.0067280810000001</v>
      </c>
      <c r="BO689" s="227">
        <f t="shared" si="453"/>
        <v>3143.65232629</v>
      </c>
      <c r="BP689" s="227">
        <f t="shared" si="454"/>
        <v>3248.4637296233332</v>
      </c>
      <c r="BQ689" s="227">
        <f t="shared" si="460"/>
        <v>3113.21</v>
      </c>
      <c r="BR689" s="227">
        <f t="shared" si="461"/>
        <v>62.264200000000002</v>
      </c>
      <c r="BS689" s="227">
        <f t="shared" si="455"/>
        <v>8.301893333333334</v>
      </c>
      <c r="BT689" s="228">
        <f t="shared" si="456"/>
        <v>0.99973021432127263</v>
      </c>
      <c r="BU689" s="230">
        <f t="shared" si="457"/>
        <v>6</v>
      </c>
      <c r="BV689" s="231">
        <f t="shared" si="462"/>
        <v>1.0013883180000001</v>
      </c>
      <c r="BW689" s="227">
        <f t="shared" si="463"/>
        <v>3116.6910599600001</v>
      </c>
      <c r="BX689" s="227">
        <f t="shared" si="458"/>
        <v>3187.2571532933334</v>
      </c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5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5"/>
      <c r="HA689" s="5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40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7"/>
      <c r="JP689" s="1"/>
      <c r="JQ689" s="1"/>
      <c r="JR689" s="1"/>
      <c r="JS689" s="1"/>
      <c r="JT689" s="1"/>
      <c r="JU689" s="1"/>
      <c r="JV689" s="1"/>
      <c r="JW689" s="1"/>
      <c r="JX689" s="1"/>
      <c r="JY689" s="3"/>
      <c r="JZ689" s="1"/>
      <c r="KA689" s="1"/>
      <c r="KB689" s="1"/>
      <c r="KC689" s="1"/>
      <c r="KD689" s="1"/>
      <c r="KE689" s="1"/>
    </row>
    <row r="690" spans="1:291" x14ac:dyDescent="0.2">
      <c r="A690" s="196">
        <f t="shared" si="385"/>
        <v>43348</v>
      </c>
      <c r="B690" s="236">
        <f t="shared" si="459"/>
        <v>104693.80940374998</v>
      </c>
      <c r="C690" s="66">
        <f t="shared" si="428"/>
        <v>84458.91937679</v>
      </c>
      <c r="D690" s="77">
        <f t="shared" si="386"/>
        <v>5061.1099999999997</v>
      </c>
      <c r="E690" s="67">
        <f>VLOOKUP(A689,[1]Plan1!$DQ$117:$DS$314,3)</f>
        <v>5056.5600000000004</v>
      </c>
      <c r="F690" s="11">
        <f t="shared" si="387"/>
        <v>43340</v>
      </c>
      <c r="G690" s="73">
        <f t="shared" si="371"/>
        <v>-8.990122720112792E-4</v>
      </c>
      <c r="H690" s="11">
        <f t="shared" si="388"/>
        <v>43368</v>
      </c>
      <c r="I690" s="11">
        <f t="shared" si="372"/>
        <v>43368</v>
      </c>
      <c r="J690" s="1">
        <f t="shared" si="389"/>
        <v>20</v>
      </c>
      <c r="K690" s="1">
        <f t="shared" si="390"/>
        <v>7</v>
      </c>
      <c r="L690" s="66">
        <f t="shared" si="373"/>
        <v>0.99968524999999997</v>
      </c>
      <c r="M690" s="70">
        <f t="shared" si="429"/>
        <v>1.0033006499999999</v>
      </c>
      <c r="N690" s="70">
        <f t="shared" si="423"/>
        <v>1.0676252489933502</v>
      </c>
      <c r="O690" s="66">
        <f t="shared" si="425"/>
        <v>1.06728921</v>
      </c>
      <c r="P690" s="66">
        <f t="shared" si="374"/>
        <v>84432.335931909998</v>
      </c>
      <c r="Q690" s="74">
        <f t="shared" si="375"/>
        <v>0</v>
      </c>
      <c r="R690" s="75">
        <f t="shared" si="426"/>
        <v>0</v>
      </c>
      <c r="S690" s="66">
        <f t="shared" si="427"/>
        <v>0</v>
      </c>
      <c r="T690" s="10">
        <f t="shared" si="391"/>
        <v>0.06</v>
      </c>
      <c r="U690" s="74">
        <f t="shared" si="424"/>
        <v>7</v>
      </c>
      <c r="V690" s="74">
        <v>252</v>
      </c>
      <c r="W690" s="70">
        <f t="shared" si="376"/>
        <v>1.001619891</v>
      </c>
      <c r="X690" s="66">
        <f t="shared" si="377"/>
        <v>136.77118107999999</v>
      </c>
      <c r="Y690" s="66">
        <v>0</v>
      </c>
      <c r="Z690" s="67">
        <f t="shared" si="378"/>
        <v>0</v>
      </c>
      <c r="AA690" s="68" t="str">
        <f t="shared" si="392"/>
        <v>A+INCORP J=</v>
      </c>
      <c r="AB690" s="11">
        <f t="shared" si="393"/>
        <v>43368</v>
      </c>
      <c r="AC690" s="227">
        <f t="shared" si="420"/>
        <v>3113.21</v>
      </c>
      <c r="AD690" s="227">
        <f t="shared" si="430"/>
        <v>62.264200000000002</v>
      </c>
      <c r="AE690" s="227">
        <f t="shared" si="431"/>
        <v>169.15107666666668</v>
      </c>
      <c r="AF690" s="228">
        <f t="shared" si="421"/>
        <v>1.0228478614912948</v>
      </c>
      <c r="AG690" s="230">
        <f t="shared" si="422"/>
        <v>114</v>
      </c>
      <c r="AH690" s="231">
        <f t="shared" si="432"/>
        <v>1.0267102349999999</v>
      </c>
      <c r="AI690" s="227">
        <f t="shared" si="433"/>
        <v>3269.3946656899998</v>
      </c>
      <c r="AJ690" s="227">
        <f t="shared" si="434"/>
        <v>3500.8099423566664</v>
      </c>
      <c r="AK690" s="227">
        <f t="shared" si="466"/>
        <v>3113.21</v>
      </c>
      <c r="AL690" s="227">
        <f t="shared" si="435"/>
        <v>62.264200000000002</v>
      </c>
      <c r="AM690" s="227">
        <f t="shared" si="436"/>
        <v>138.01897666666667</v>
      </c>
      <c r="AN690" s="228">
        <f t="shared" si="467"/>
        <v>1.0219285114857048</v>
      </c>
      <c r="AO690" s="230">
        <f t="shared" si="468"/>
        <v>93</v>
      </c>
      <c r="AP690" s="231">
        <f t="shared" si="437"/>
        <v>1.0217368790000001</v>
      </c>
      <c r="AQ690" s="227">
        <f t="shared" si="438"/>
        <v>3250.6334649</v>
      </c>
      <c r="AR690" s="227">
        <f t="shared" si="439"/>
        <v>3450.9166415666668</v>
      </c>
      <c r="AS690" s="227">
        <f t="shared" si="394"/>
        <v>3113.21</v>
      </c>
      <c r="AT690" s="227">
        <f t="shared" si="440"/>
        <v>62.264200000000002</v>
      </c>
      <c r="AU690" s="227">
        <f t="shared" si="441"/>
        <v>106.88687666666667</v>
      </c>
      <c r="AV690" s="228">
        <f t="shared" si="396"/>
        <v>1.019685644543048</v>
      </c>
      <c r="AW690" s="230">
        <f t="shared" si="397"/>
        <v>72</v>
      </c>
      <c r="AX690" s="231">
        <f t="shared" si="442"/>
        <v>1.0167876140000001</v>
      </c>
      <c r="AY690" s="227">
        <f t="shared" si="443"/>
        <v>3227.7877512999999</v>
      </c>
      <c r="AZ690" s="227">
        <f t="shared" si="444"/>
        <v>3396.9388279666664</v>
      </c>
      <c r="BA690" s="227">
        <f t="shared" si="349"/>
        <v>3113.21</v>
      </c>
      <c r="BB690" s="227">
        <f t="shared" si="445"/>
        <v>62.264200000000002</v>
      </c>
      <c r="BC690" s="227">
        <f t="shared" si="446"/>
        <v>74.717039999999997</v>
      </c>
      <c r="BD690" s="228">
        <f t="shared" si="464"/>
        <v>1.0156226089793916</v>
      </c>
      <c r="BE690" s="230">
        <f t="shared" si="465"/>
        <v>52</v>
      </c>
      <c r="BF690" s="231">
        <f t="shared" si="447"/>
        <v>1.0120963190000001</v>
      </c>
      <c r="BG690" s="227">
        <f t="shared" si="448"/>
        <v>3200.0931659399998</v>
      </c>
      <c r="BH690" s="227">
        <f t="shared" si="449"/>
        <v>3337.0744059399999</v>
      </c>
      <c r="BI690" s="227">
        <f t="shared" si="417"/>
        <v>3113.21</v>
      </c>
      <c r="BJ690" s="227">
        <f t="shared" si="450"/>
        <v>62.264200000000002</v>
      </c>
      <c r="BK690" s="227">
        <f t="shared" si="451"/>
        <v>43.584939999999996</v>
      </c>
      <c r="BL690" s="228">
        <f t="shared" si="381"/>
        <v>1.0029848616262533</v>
      </c>
      <c r="BM690" s="230">
        <f t="shared" si="382"/>
        <v>30</v>
      </c>
      <c r="BN690" s="231">
        <f t="shared" si="452"/>
        <v>1.00696089</v>
      </c>
      <c r="BO690" s="227">
        <f t="shared" si="453"/>
        <v>3144.2378974899998</v>
      </c>
      <c r="BP690" s="227">
        <f t="shared" si="454"/>
        <v>3250.0870374899996</v>
      </c>
      <c r="BQ690" s="227">
        <f t="shared" si="460"/>
        <v>3113.21</v>
      </c>
      <c r="BR690" s="227">
        <f t="shared" si="461"/>
        <v>62.264200000000002</v>
      </c>
      <c r="BS690" s="227">
        <f t="shared" si="455"/>
        <v>9.3396299999999997</v>
      </c>
      <c r="BT690" s="228">
        <f t="shared" si="456"/>
        <v>0.99968525472477598</v>
      </c>
      <c r="BU690" s="230">
        <f t="shared" si="457"/>
        <v>7</v>
      </c>
      <c r="BV690" s="231">
        <f t="shared" si="462"/>
        <v>1.001619891</v>
      </c>
      <c r="BW690" s="227">
        <f t="shared" si="463"/>
        <v>3117.2716054399998</v>
      </c>
      <c r="BX690" s="227">
        <f t="shared" si="458"/>
        <v>3188.8754354399998</v>
      </c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5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5"/>
      <c r="HA690" s="5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40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7"/>
      <c r="JP690" s="1"/>
      <c r="JQ690" s="1"/>
      <c r="JR690" s="1"/>
      <c r="JS690" s="1"/>
      <c r="JT690" s="1"/>
      <c r="JU690" s="1"/>
      <c r="JV690" s="1"/>
      <c r="JW690" s="1"/>
      <c r="JX690" s="1"/>
      <c r="JY690" s="3"/>
      <c r="JZ690" s="1"/>
      <c r="KA690" s="1"/>
      <c r="KB690" s="1"/>
      <c r="KC690" s="1"/>
      <c r="KD690" s="1"/>
      <c r="KE690" s="1"/>
    </row>
    <row r="691" spans="1:291" x14ac:dyDescent="0.2">
      <c r="A691" s="196">
        <f t="shared" si="385"/>
        <v>43349</v>
      </c>
      <c r="B691" s="236">
        <f t="shared" si="459"/>
        <v>104719.36652185999</v>
      </c>
      <c r="C691" s="66">
        <f t="shared" si="428"/>
        <v>84458.91937679</v>
      </c>
      <c r="D691" s="77">
        <f t="shared" si="386"/>
        <v>5061.1099999999997</v>
      </c>
      <c r="E691" s="67">
        <f>VLOOKUP(A690,[1]Plan1!$DQ$117:$DS$314,3)</f>
        <v>5056.5600000000004</v>
      </c>
      <c r="F691" s="11">
        <f t="shared" si="387"/>
        <v>43340</v>
      </c>
      <c r="G691" s="73">
        <f t="shared" si="371"/>
        <v>-8.990122720112792E-4</v>
      </c>
      <c r="H691" s="11">
        <f t="shared" si="388"/>
        <v>43368</v>
      </c>
      <c r="I691" s="11">
        <f t="shared" si="372"/>
        <v>43368</v>
      </c>
      <c r="J691" s="1">
        <f t="shared" si="389"/>
        <v>20</v>
      </c>
      <c r="K691" s="1">
        <f t="shared" si="390"/>
        <v>8</v>
      </c>
      <c r="L691" s="66">
        <f t="shared" si="373"/>
        <v>0.99964028999999999</v>
      </c>
      <c r="M691" s="70">
        <f t="shared" si="429"/>
        <v>1.0033006499999999</v>
      </c>
      <c r="N691" s="70">
        <f t="shared" si="423"/>
        <v>1.0676252489933502</v>
      </c>
      <c r="O691" s="66">
        <f t="shared" si="425"/>
        <v>1.0672412099999999</v>
      </c>
      <c r="P691" s="66">
        <f t="shared" si="374"/>
        <v>84428.538658899997</v>
      </c>
      <c r="Q691" s="74">
        <f t="shared" si="375"/>
        <v>0</v>
      </c>
      <c r="R691" s="75">
        <f t="shared" si="426"/>
        <v>0</v>
      </c>
      <c r="S691" s="66">
        <f t="shared" si="427"/>
        <v>0</v>
      </c>
      <c r="T691" s="10">
        <f t="shared" si="391"/>
        <v>0.06</v>
      </c>
      <c r="U691" s="74">
        <f t="shared" si="424"/>
        <v>8</v>
      </c>
      <c r="V691" s="74">
        <v>252</v>
      </c>
      <c r="W691" s="70">
        <f t="shared" si="376"/>
        <v>1.0018515189999999</v>
      </c>
      <c r="X691" s="66">
        <f t="shared" si="377"/>
        <v>156.32104346</v>
      </c>
      <c r="Y691" s="66">
        <v>0</v>
      </c>
      <c r="Z691" s="67">
        <f t="shared" si="378"/>
        <v>0</v>
      </c>
      <c r="AA691" s="68" t="str">
        <f t="shared" si="392"/>
        <v>A+INCORP J=</v>
      </c>
      <c r="AB691" s="11">
        <f t="shared" si="393"/>
        <v>43368</v>
      </c>
      <c r="AC691" s="227">
        <f t="shared" si="420"/>
        <v>3113.21</v>
      </c>
      <c r="AD691" s="227">
        <f t="shared" si="430"/>
        <v>62.264200000000002</v>
      </c>
      <c r="AE691" s="227">
        <f t="shared" si="431"/>
        <v>170.18881333333334</v>
      </c>
      <c r="AF691" s="228">
        <f t="shared" si="421"/>
        <v>1.0228018601854711</v>
      </c>
      <c r="AG691" s="230">
        <f t="shared" si="422"/>
        <v>115</v>
      </c>
      <c r="AH691" s="231">
        <f t="shared" si="432"/>
        <v>1.0269476639999999</v>
      </c>
      <c r="AI691" s="227">
        <f t="shared" si="433"/>
        <v>3270.00364945</v>
      </c>
      <c r="AJ691" s="227">
        <f t="shared" si="434"/>
        <v>3502.4566627833333</v>
      </c>
      <c r="AK691" s="227">
        <f t="shared" si="466"/>
        <v>3113.21</v>
      </c>
      <c r="AL691" s="227">
        <f t="shared" si="435"/>
        <v>62.264200000000002</v>
      </c>
      <c r="AM691" s="227">
        <f t="shared" si="436"/>
        <v>139.05671333333333</v>
      </c>
      <c r="AN691" s="228">
        <f t="shared" si="467"/>
        <v>1.0218825515265002</v>
      </c>
      <c r="AO691" s="230">
        <f t="shared" si="468"/>
        <v>94</v>
      </c>
      <c r="AP691" s="231">
        <f t="shared" si="437"/>
        <v>1.021973158</v>
      </c>
      <c r="AQ691" s="227">
        <f t="shared" si="438"/>
        <v>3251.2389543600002</v>
      </c>
      <c r="AR691" s="227">
        <f t="shared" si="439"/>
        <v>3452.5598676933337</v>
      </c>
      <c r="AS691" s="227">
        <f t="shared" si="394"/>
        <v>3113.21</v>
      </c>
      <c r="AT691" s="227">
        <f t="shared" si="440"/>
        <v>62.264200000000002</v>
      </c>
      <c r="AU691" s="227">
        <f t="shared" si="441"/>
        <v>107.92461333333335</v>
      </c>
      <c r="AV691" s="228">
        <f t="shared" si="396"/>
        <v>1.0196397854539843</v>
      </c>
      <c r="AW691" s="230">
        <f t="shared" si="397"/>
        <v>73</v>
      </c>
      <c r="AX691" s="231">
        <f t="shared" si="442"/>
        <v>1.0170227489999999</v>
      </c>
      <c r="AY691" s="227">
        <f t="shared" si="443"/>
        <v>3228.3889870200001</v>
      </c>
      <c r="AZ691" s="227">
        <f t="shared" si="444"/>
        <v>3398.5778003533333</v>
      </c>
      <c r="BA691" s="227">
        <f t="shared" si="349"/>
        <v>3113.21</v>
      </c>
      <c r="BB691" s="227">
        <f t="shared" si="445"/>
        <v>62.264200000000002</v>
      </c>
      <c r="BC691" s="227">
        <f t="shared" si="446"/>
        <v>75.754776666666658</v>
      </c>
      <c r="BD691" s="228">
        <f t="shared" si="464"/>
        <v>1.0155769326202808</v>
      </c>
      <c r="BE691" s="230">
        <f t="shared" si="465"/>
        <v>53</v>
      </c>
      <c r="BF691" s="231">
        <f t="shared" si="447"/>
        <v>1.0123303690000001</v>
      </c>
      <c r="BG691" s="227">
        <f t="shared" si="448"/>
        <v>3200.6892426200002</v>
      </c>
      <c r="BH691" s="227">
        <f t="shared" si="449"/>
        <v>3338.7082192866669</v>
      </c>
      <c r="BI691" s="227">
        <f t="shared" si="417"/>
        <v>3113.21</v>
      </c>
      <c r="BJ691" s="227">
        <f t="shared" si="450"/>
        <v>62.264200000000002</v>
      </c>
      <c r="BK691" s="227">
        <f t="shared" si="451"/>
        <v>44.622676666666671</v>
      </c>
      <c r="BL691" s="228">
        <f t="shared" si="381"/>
        <v>1.002939753634055</v>
      </c>
      <c r="BM691" s="230">
        <f t="shared" si="382"/>
        <v>31</v>
      </c>
      <c r="BN691" s="231">
        <f t="shared" si="452"/>
        <v>1.0071937520000001</v>
      </c>
      <c r="BO691" s="227">
        <f t="shared" si="453"/>
        <v>3144.8235687900001</v>
      </c>
      <c r="BP691" s="227">
        <f t="shared" si="454"/>
        <v>3251.7104454566665</v>
      </c>
      <c r="BQ691" s="227">
        <f t="shared" si="460"/>
        <v>3113.21</v>
      </c>
      <c r="BR691" s="227">
        <f t="shared" si="461"/>
        <v>62.264200000000002</v>
      </c>
      <c r="BS691" s="227">
        <f t="shared" si="455"/>
        <v>10.377366666666665</v>
      </c>
      <c r="BT691" s="228">
        <f t="shared" si="456"/>
        <v>0.99964029512827934</v>
      </c>
      <c r="BU691" s="230">
        <f t="shared" si="457"/>
        <v>8</v>
      </c>
      <c r="BV691" s="231">
        <f t="shared" si="462"/>
        <v>1.0018515189999999</v>
      </c>
      <c r="BW691" s="227">
        <f t="shared" si="463"/>
        <v>3117.85225726</v>
      </c>
      <c r="BX691" s="227">
        <f t="shared" si="458"/>
        <v>3190.4938239266667</v>
      </c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5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5"/>
      <c r="HA691" s="5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40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7"/>
      <c r="JP691" s="1"/>
      <c r="JQ691" s="1"/>
      <c r="JR691" s="1"/>
      <c r="JS691" s="1"/>
      <c r="JT691" s="1"/>
      <c r="JU691" s="1"/>
      <c r="JV691" s="1"/>
      <c r="JW691" s="1"/>
      <c r="JX691" s="1"/>
      <c r="JY691" s="3"/>
      <c r="JZ691" s="1"/>
      <c r="KA691" s="1"/>
      <c r="KB691" s="1"/>
      <c r="KC691" s="1"/>
      <c r="KD691" s="1"/>
      <c r="KE691" s="1"/>
    </row>
    <row r="692" spans="1:291" x14ac:dyDescent="0.2">
      <c r="A692" s="196">
        <f t="shared" si="385"/>
        <v>43350</v>
      </c>
      <c r="B692" s="236">
        <f t="shared" si="459"/>
        <v>104740.48506915999</v>
      </c>
      <c r="C692" s="66">
        <f t="shared" si="428"/>
        <v>84458.91937679</v>
      </c>
      <c r="D692" s="77">
        <f t="shared" si="386"/>
        <v>5061.1099999999997</v>
      </c>
      <c r="E692" s="67">
        <f>VLOOKUP(A691,[1]Plan1!$DQ$117:$DS$314,3)</f>
        <v>5056.5600000000004</v>
      </c>
      <c r="F692" s="11">
        <f t="shared" si="387"/>
        <v>43340</v>
      </c>
      <c r="G692" s="73">
        <f t="shared" si="371"/>
        <v>-8.990122720112792E-4</v>
      </c>
      <c r="H692" s="11">
        <f t="shared" si="388"/>
        <v>43368</v>
      </c>
      <c r="I692" s="11">
        <f t="shared" si="372"/>
        <v>43368</v>
      </c>
      <c r="J692" s="1">
        <f t="shared" si="389"/>
        <v>20</v>
      </c>
      <c r="K692" s="1">
        <f t="shared" si="390"/>
        <v>9</v>
      </c>
      <c r="L692" s="66">
        <f t="shared" si="373"/>
        <v>0.99959534000000005</v>
      </c>
      <c r="M692" s="70">
        <f t="shared" si="429"/>
        <v>1.0033006499999999</v>
      </c>
      <c r="N692" s="70">
        <f t="shared" si="423"/>
        <v>1.0676252489933502</v>
      </c>
      <c r="O692" s="66">
        <f t="shared" si="425"/>
        <v>1.0671932200000001</v>
      </c>
      <c r="P692" s="66">
        <f t="shared" si="374"/>
        <v>84424.742230470001</v>
      </c>
      <c r="Q692" s="74">
        <f t="shared" si="375"/>
        <v>0</v>
      </c>
      <c r="R692" s="75">
        <f t="shared" si="426"/>
        <v>0</v>
      </c>
      <c r="S692" s="66">
        <f t="shared" si="427"/>
        <v>0</v>
      </c>
      <c r="T692" s="10">
        <f t="shared" si="391"/>
        <v>0.06</v>
      </c>
      <c r="U692" s="74">
        <f t="shared" si="424"/>
        <v>9</v>
      </c>
      <c r="V692" s="74">
        <v>252</v>
      </c>
      <c r="W692" s="70">
        <f t="shared" si="376"/>
        <v>1.0020831990000001</v>
      </c>
      <c r="X692" s="66">
        <f t="shared" si="377"/>
        <v>175.87353858</v>
      </c>
      <c r="Y692" s="66">
        <v>0</v>
      </c>
      <c r="Z692" s="67">
        <f t="shared" si="378"/>
        <v>0</v>
      </c>
      <c r="AA692" s="68" t="str">
        <f t="shared" si="392"/>
        <v>A+INCORP J=</v>
      </c>
      <c r="AB692" s="11">
        <f t="shared" si="393"/>
        <v>43368</v>
      </c>
      <c r="AC692" s="227">
        <f t="shared" si="420"/>
        <v>3113.21</v>
      </c>
      <c r="AD692" s="227">
        <f t="shared" si="430"/>
        <v>62.264200000000002</v>
      </c>
      <c r="AE692" s="227">
        <f t="shared" si="431"/>
        <v>171.22655</v>
      </c>
      <c r="AF692" s="228">
        <f t="shared" si="421"/>
        <v>1.0227558684632527</v>
      </c>
      <c r="AG692" s="230">
        <f t="shared" si="422"/>
        <v>115</v>
      </c>
      <c r="AH692" s="231">
        <f t="shared" si="432"/>
        <v>1.0269476639999999</v>
      </c>
      <c r="AI692" s="227">
        <f t="shared" si="433"/>
        <v>3269.8566091399998</v>
      </c>
      <c r="AJ692" s="227">
        <f t="shared" si="434"/>
        <v>3503.3473591399998</v>
      </c>
      <c r="AK692" s="227">
        <f t="shared" si="466"/>
        <v>3113.21</v>
      </c>
      <c r="AL692" s="227">
        <f t="shared" si="435"/>
        <v>62.264200000000002</v>
      </c>
      <c r="AM692" s="227">
        <f t="shared" si="436"/>
        <v>140.09444999999999</v>
      </c>
      <c r="AN692" s="228">
        <f t="shared" si="467"/>
        <v>1.021836601142287</v>
      </c>
      <c r="AO692" s="230">
        <f t="shared" si="468"/>
        <v>94</v>
      </c>
      <c r="AP692" s="231">
        <f t="shared" si="437"/>
        <v>1.021973158</v>
      </c>
      <c r="AQ692" s="227">
        <f t="shared" si="438"/>
        <v>3251.0927578300002</v>
      </c>
      <c r="AR692" s="227">
        <f t="shared" si="439"/>
        <v>3453.4514078300003</v>
      </c>
      <c r="AS692" s="227">
        <f t="shared" si="394"/>
        <v>3113.21</v>
      </c>
      <c r="AT692" s="227">
        <f t="shared" si="440"/>
        <v>62.264200000000002</v>
      </c>
      <c r="AU692" s="227">
        <f t="shared" si="441"/>
        <v>108.96235000000001</v>
      </c>
      <c r="AV692" s="228">
        <f t="shared" si="396"/>
        <v>1.0195939359188975</v>
      </c>
      <c r="AW692" s="230">
        <f t="shared" si="397"/>
        <v>73</v>
      </c>
      <c r="AX692" s="231">
        <f t="shared" si="442"/>
        <v>1.0170227489999999</v>
      </c>
      <c r="AY692" s="227">
        <f t="shared" si="443"/>
        <v>3228.2438179699998</v>
      </c>
      <c r="AZ692" s="227">
        <f t="shared" si="444"/>
        <v>3399.4703679699996</v>
      </c>
      <c r="BA692" s="227">
        <f t="shared" si="349"/>
        <v>3113.21</v>
      </c>
      <c r="BB692" s="227">
        <f t="shared" si="445"/>
        <v>62.264200000000002</v>
      </c>
      <c r="BC692" s="227">
        <f t="shared" si="446"/>
        <v>76.792513333333346</v>
      </c>
      <c r="BD692" s="228">
        <f t="shared" si="464"/>
        <v>1.0155312657770783</v>
      </c>
      <c r="BE692" s="230">
        <f t="shared" si="465"/>
        <v>53</v>
      </c>
      <c r="BF692" s="231">
        <f t="shared" si="447"/>
        <v>1.0123303690000001</v>
      </c>
      <c r="BG692" s="227">
        <f t="shared" si="448"/>
        <v>3200.5453191299998</v>
      </c>
      <c r="BH692" s="227">
        <f t="shared" si="449"/>
        <v>3339.6020324633332</v>
      </c>
      <c r="BI692" s="227">
        <f t="shared" si="417"/>
        <v>3113.21</v>
      </c>
      <c r="BJ692" s="227">
        <f t="shared" si="450"/>
        <v>62.264200000000002</v>
      </c>
      <c r="BK692" s="227">
        <f t="shared" si="451"/>
        <v>45.660413333333331</v>
      </c>
      <c r="BL692" s="228">
        <f t="shared" si="381"/>
        <v>1.0028946550393549</v>
      </c>
      <c r="BM692" s="230">
        <f t="shared" si="382"/>
        <v>31</v>
      </c>
      <c r="BN692" s="231">
        <f t="shared" si="452"/>
        <v>1.0071937520000001</v>
      </c>
      <c r="BO692" s="227">
        <f t="shared" si="453"/>
        <v>3144.6821573900002</v>
      </c>
      <c r="BP692" s="227">
        <f t="shared" si="454"/>
        <v>3252.6067707233333</v>
      </c>
      <c r="BQ692" s="227">
        <f t="shared" si="460"/>
        <v>3113.21</v>
      </c>
      <c r="BR692" s="227">
        <f t="shared" si="461"/>
        <v>62.264200000000002</v>
      </c>
      <c r="BS692" s="227">
        <f t="shared" si="455"/>
        <v>11.415103333333333</v>
      </c>
      <c r="BT692" s="228">
        <f t="shared" si="456"/>
        <v>0.99959534489836543</v>
      </c>
      <c r="BU692" s="230">
        <f t="shared" si="457"/>
        <v>8</v>
      </c>
      <c r="BV692" s="231">
        <f t="shared" si="462"/>
        <v>1.0018515189999999</v>
      </c>
      <c r="BW692" s="227">
        <f t="shared" si="463"/>
        <v>3117.71205865</v>
      </c>
      <c r="BX692" s="227">
        <f t="shared" si="458"/>
        <v>3191.3913619833334</v>
      </c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5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5"/>
      <c r="HA692" s="5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40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7"/>
      <c r="JP692" s="1"/>
      <c r="JQ692" s="1"/>
      <c r="JR692" s="1"/>
      <c r="JS692" s="1"/>
      <c r="JT692" s="1"/>
      <c r="JU692" s="1"/>
      <c r="JV692" s="1"/>
      <c r="JW692" s="1"/>
      <c r="JX692" s="1"/>
      <c r="JY692" s="3"/>
      <c r="JZ692" s="1"/>
      <c r="KA692" s="1"/>
      <c r="KB692" s="1"/>
      <c r="KC692" s="1"/>
      <c r="KD692" s="1"/>
      <c r="KE692" s="1"/>
    </row>
    <row r="693" spans="1:291" x14ac:dyDescent="0.2">
      <c r="A693" s="196">
        <f t="shared" si="385"/>
        <v>43351</v>
      </c>
      <c r="B693" s="236">
        <f t="shared" si="459"/>
        <v>104746.71148915998</v>
      </c>
      <c r="C693" s="66">
        <f t="shared" si="428"/>
        <v>84458.91937679</v>
      </c>
      <c r="D693" s="77">
        <f t="shared" si="386"/>
        <v>5061.1099999999997</v>
      </c>
      <c r="E693" s="67">
        <f>VLOOKUP(A692,[1]Plan1!$DQ$117:$DS$314,3)</f>
        <v>5056.5600000000004</v>
      </c>
      <c r="F693" s="11">
        <f t="shared" si="387"/>
        <v>43340</v>
      </c>
      <c r="G693" s="73">
        <f t="shared" si="371"/>
        <v>-8.990122720112792E-4</v>
      </c>
      <c r="H693" s="11">
        <f t="shared" si="388"/>
        <v>43368</v>
      </c>
      <c r="I693" s="11">
        <f t="shared" si="372"/>
        <v>43368</v>
      </c>
      <c r="J693" s="1">
        <f t="shared" si="389"/>
        <v>20</v>
      </c>
      <c r="K693" s="1">
        <f t="shared" si="390"/>
        <v>9</v>
      </c>
      <c r="L693" s="66">
        <f t="shared" si="373"/>
        <v>0.99959534000000005</v>
      </c>
      <c r="M693" s="70">
        <f t="shared" si="429"/>
        <v>1.0033006499999999</v>
      </c>
      <c r="N693" s="70">
        <f t="shared" si="423"/>
        <v>1.0676252489933502</v>
      </c>
      <c r="O693" s="66">
        <f t="shared" si="425"/>
        <v>1.0671932200000001</v>
      </c>
      <c r="P693" s="66">
        <f t="shared" si="374"/>
        <v>84424.742230470001</v>
      </c>
      <c r="Q693" s="74">
        <f t="shared" si="375"/>
        <v>0</v>
      </c>
      <c r="R693" s="75">
        <f t="shared" si="426"/>
        <v>0</v>
      </c>
      <c r="S693" s="66">
        <f t="shared" si="427"/>
        <v>0</v>
      </c>
      <c r="T693" s="10">
        <f t="shared" si="391"/>
        <v>0.06</v>
      </c>
      <c r="U693" s="74">
        <f t="shared" si="424"/>
        <v>9</v>
      </c>
      <c r="V693" s="74">
        <v>252</v>
      </c>
      <c r="W693" s="70">
        <f t="shared" si="376"/>
        <v>1.0020831990000001</v>
      </c>
      <c r="X693" s="66">
        <f t="shared" si="377"/>
        <v>175.87353858</v>
      </c>
      <c r="Y693" s="66">
        <v>0</v>
      </c>
      <c r="Z693" s="67">
        <f t="shared" si="378"/>
        <v>0</v>
      </c>
      <c r="AA693" s="68" t="str">
        <f t="shared" si="392"/>
        <v>A+INCORP J=</v>
      </c>
      <c r="AB693" s="11">
        <f t="shared" si="393"/>
        <v>43368</v>
      </c>
      <c r="AC693" s="227">
        <f t="shared" si="420"/>
        <v>3113.21</v>
      </c>
      <c r="AD693" s="227">
        <f t="shared" si="430"/>
        <v>62.264200000000002</v>
      </c>
      <c r="AE693" s="227">
        <f t="shared" si="431"/>
        <v>172.26428666666666</v>
      </c>
      <c r="AF693" s="228">
        <f t="shared" si="421"/>
        <v>1.0227558684632527</v>
      </c>
      <c r="AG693" s="230">
        <f t="shared" si="422"/>
        <v>115</v>
      </c>
      <c r="AH693" s="231">
        <f t="shared" si="432"/>
        <v>1.0269476639999999</v>
      </c>
      <c r="AI693" s="227">
        <f t="shared" si="433"/>
        <v>3269.8566091399998</v>
      </c>
      <c r="AJ693" s="227">
        <f t="shared" si="434"/>
        <v>3504.3850958066664</v>
      </c>
      <c r="AK693" s="227">
        <f t="shared" si="466"/>
        <v>3113.21</v>
      </c>
      <c r="AL693" s="227">
        <f t="shared" si="435"/>
        <v>62.264200000000002</v>
      </c>
      <c r="AM693" s="227">
        <f t="shared" si="436"/>
        <v>141.13218666666666</v>
      </c>
      <c r="AN693" s="228">
        <f t="shared" si="467"/>
        <v>1.021836601142287</v>
      </c>
      <c r="AO693" s="230">
        <f t="shared" si="468"/>
        <v>94</v>
      </c>
      <c r="AP693" s="231">
        <f t="shared" si="437"/>
        <v>1.021973158</v>
      </c>
      <c r="AQ693" s="227">
        <f t="shared" si="438"/>
        <v>3251.0927578300002</v>
      </c>
      <c r="AR693" s="227">
        <f t="shared" si="439"/>
        <v>3454.489144496667</v>
      </c>
      <c r="AS693" s="227">
        <f t="shared" si="394"/>
        <v>3113.21</v>
      </c>
      <c r="AT693" s="227">
        <f t="shared" si="440"/>
        <v>62.264200000000002</v>
      </c>
      <c r="AU693" s="227">
        <f t="shared" si="441"/>
        <v>110.00008666666668</v>
      </c>
      <c r="AV693" s="228">
        <f t="shared" si="396"/>
        <v>1.0195939359188975</v>
      </c>
      <c r="AW693" s="230">
        <f t="shared" si="397"/>
        <v>73</v>
      </c>
      <c r="AX693" s="231">
        <f t="shared" si="442"/>
        <v>1.0170227489999999</v>
      </c>
      <c r="AY693" s="227">
        <f t="shared" si="443"/>
        <v>3228.2438179699998</v>
      </c>
      <c r="AZ693" s="227">
        <f t="shared" si="444"/>
        <v>3400.5081046366663</v>
      </c>
      <c r="BA693" s="227">
        <f t="shared" si="349"/>
        <v>3113.21</v>
      </c>
      <c r="BB693" s="227">
        <f t="shared" si="445"/>
        <v>62.264200000000002</v>
      </c>
      <c r="BC693" s="227">
        <f t="shared" si="446"/>
        <v>77.830250000000007</v>
      </c>
      <c r="BD693" s="228">
        <f t="shared" si="464"/>
        <v>1.0155312657770783</v>
      </c>
      <c r="BE693" s="230">
        <f t="shared" si="465"/>
        <v>53</v>
      </c>
      <c r="BF693" s="231">
        <f t="shared" si="447"/>
        <v>1.0123303690000001</v>
      </c>
      <c r="BG693" s="227">
        <f t="shared" si="448"/>
        <v>3200.5453191299998</v>
      </c>
      <c r="BH693" s="227">
        <f t="shared" si="449"/>
        <v>3340.6397691299999</v>
      </c>
      <c r="BI693" s="227">
        <f t="shared" si="417"/>
        <v>3113.21</v>
      </c>
      <c r="BJ693" s="227">
        <f t="shared" si="450"/>
        <v>62.264200000000002</v>
      </c>
      <c r="BK693" s="227">
        <f t="shared" si="451"/>
        <v>46.698149999999998</v>
      </c>
      <c r="BL693" s="228">
        <f t="shared" si="381"/>
        <v>1.0028946550393549</v>
      </c>
      <c r="BM693" s="230">
        <f t="shared" si="382"/>
        <v>31</v>
      </c>
      <c r="BN693" s="231">
        <f t="shared" si="452"/>
        <v>1.0071937520000001</v>
      </c>
      <c r="BO693" s="227">
        <f t="shared" si="453"/>
        <v>3144.6821573900002</v>
      </c>
      <c r="BP693" s="227">
        <f t="shared" si="454"/>
        <v>3253.6445073899999</v>
      </c>
      <c r="BQ693" s="227">
        <f t="shared" si="460"/>
        <v>3113.21</v>
      </c>
      <c r="BR693" s="227">
        <f t="shared" si="461"/>
        <v>62.264200000000002</v>
      </c>
      <c r="BS693" s="227">
        <f t="shared" si="455"/>
        <v>12.45284</v>
      </c>
      <c r="BT693" s="228">
        <f t="shared" si="456"/>
        <v>0.99959534489836543</v>
      </c>
      <c r="BU693" s="230">
        <f t="shared" si="457"/>
        <v>8</v>
      </c>
      <c r="BV693" s="231">
        <f t="shared" si="462"/>
        <v>1.0018515189999999</v>
      </c>
      <c r="BW693" s="227">
        <f t="shared" si="463"/>
        <v>3117.71205865</v>
      </c>
      <c r="BX693" s="227">
        <f t="shared" si="458"/>
        <v>3192.42909865</v>
      </c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5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5"/>
      <c r="HA693" s="5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40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7"/>
      <c r="JP693" s="1"/>
      <c r="JQ693" s="1"/>
      <c r="JR693" s="1"/>
      <c r="JS693" s="1"/>
      <c r="JT693" s="1"/>
      <c r="JU693" s="1"/>
      <c r="JV693" s="1"/>
      <c r="JW693" s="1"/>
      <c r="JX693" s="1"/>
      <c r="JY693" s="3"/>
      <c r="JZ693" s="1"/>
      <c r="KA693" s="1"/>
      <c r="KB693" s="1"/>
      <c r="KC693" s="1"/>
      <c r="KD693" s="1"/>
      <c r="KE693" s="1"/>
    </row>
    <row r="694" spans="1:291" x14ac:dyDescent="0.2">
      <c r="A694" s="196">
        <f t="shared" si="385"/>
        <v>43352</v>
      </c>
      <c r="B694" s="236">
        <f t="shared" si="459"/>
        <v>104752.93790915998</v>
      </c>
      <c r="C694" s="66">
        <f t="shared" si="428"/>
        <v>84458.91937679</v>
      </c>
      <c r="D694" s="77">
        <f t="shared" si="386"/>
        <v>5061.1099999999997</v>
      </c>
      <c r="E694" s="67">
        <f>VLOOKUP(A693,[1]Plan1!$DQ$117:$DS$314,3)</f>
        <v>5056.5600000000004</v>
      </c>
      <c r="F694" s="11">
        <f t="shared" si="387"/>
        <v>43340</v>
      </c>
      <c r="G694" s="73">
        <f t="shared" si="371"/>
        <v>-8.990122720112792E-4</v>
      </c>
      <c r="H694" s="11">
        <f t="shared" si="388"/>
        <v>43368</v>
      </c>
      <c r="I694" s="11">
        <f t="shared" si="372"/>
        <v>43368</v>
      </c>
      <c r="J694" s="1">
        <f t="shared" si="389"/>
        <v>20</v>
      </c>
      <c r="K694" s="1">
        <f t="shared" si="390"/>
        <v>9</v>
      </c>
      <c r="L694" s="66">
        <f t="shared" si="373"/>
        <v>0.99959534000000005</v>
      </c>
      <c r="M694" s="70">
        <f t="shared" si="429"/>
        <v>1.0033006499999999</v>
      </c>
      <c r="N694" s="70">
        <f t="shared" si="423"/>
        <v>1.0676252489933502</v>
      </c>
      <c r="O694" s="66">
        <f t="shared" si="425"/>
        <v>1.0671932200000001</v>
      </c>
      <c r="P694" s="66">
        <f t="shared" si="374"/>
        <v>84424.742230470001</v>
      </c>
      <c r="Q694" s="74">
        <f t="shared" si="375"/>
        <v>0</v>
      </c>
      <c r="R694" s="75">
        <f t="shared" si="426"/>
        <v>0</v>
      </c>
      <c r="S694" s="66">
        <f t="shared" si="427"/>
        <v>0</v>
      </c>
      <c r="T694" s="10">
        <f t="shared" si="391"/>
        <v>0.06</v>
      </c>
      <c r="U694" s="74">
        <f t="shared" si="424"/>
        <v>9</v>
      </c>
      <c r="V694" s="74">
        <v>252</v>
      </c>
      <c r="W694" s="70">
        <f t="shared" si="376"/>
        <v>1.0020831990000001</v>
      </c>
      <c r="X694" s="66">
        <f t="shared" si="377"/>
        <v>175.87353858</v>
      </c>
      <c r="Y694" s="66">
        <v>0</v>
      </c>
      <c r="Z694" s="67">
        <f t="shared" si="378"/>
        <v>0</v>
      </c>
      <c r="AA694" s="68" t="str">
        <f t="shared" si="392"/>
        <v>A+INCORP J=</v>
      </c>
      <c r="AB694" s="11">
        <f t="shared" si="393"/>
        <v>43368</v>
      </c>
      <c r="AC694" s="227">
        <f t="shared" si="420"/>
        <v>3113.21</v>
      </c>
      <c r="AD694" s="227">
        <f t="shared" si="430"/>
        <v>62.264200000000002</v>
      </c>
      <c r="AE694" s="227">
        <f t="shared" si="431"/>
        <v>173.30202333333332</v>
      </c>
      <c r="AF694" s="228">
        <f t="shared" si="421"/>
        <v>1.0227558684632527</v>
      </c>
      <c r="AG694" s="230">
        <f t="shared" si="422"/>
        <v>115</v>
      </c>
      <c r="AH694" s="231">
        <f t="shared" si="432"/>
        <v>1.0269476639999999</v>
      </c>
      <c r="AI694" s="227">
        <f t="shared" si="433"/>
        <v>3269.8566091399998</v>
      </c>
      <c r="AJ694" s="227">
        <f t="shared" si="434"/>
        <v>3505.4228324733331</v>
      </c>
      <c r="AK694" s="227">
        <f t="shared" si="466"/>
        <v>3113.21</v>
      </c>
      <c r="AL694" s="227">
        <f t="shared" si="435"/>
        <v>62.264200000000002</v>
      </c>
      <c r="AM694" s="227">
        <f t="shared" si="436"/>
        <v>142.16992333333334</v>
      </c>
      <c r="AN694" s="228">
        <f t="shared" si="467"/>
        <v>1.021836601142287</v>
      </c>
      <c r="AO694" s="230">
        <f t="shared" si="468"/>
        <v>94</v>
      </c>
      <c r="AP694" s="231">
        <f t="shared" si="437"/>
        <v>1.021973158</v>
      </c>
      <c r="AQ694" s="227">
        <f t="shared" si="438"/>
        <v>3251.0927578300002</v>
      </c>
      <c r="AR694" s="227">
        <f t="shared" si="439"/>
        <v>3455.5268811633337</v>
      </c>
      <c r="AS694" s="227">
        <f t="shared" si="394"/>
        <v>3113.21</v>
      </c>
      <c r="AT694" s="227">
        <f t="shared" si="440"/>
        <v>62.264200000000002</v>
      </c>
      <c r="AU694" s="227">
        <f t="shared" si="441"/>
        <v>111.03782333333335</v>
      </c>
      <c r="AV694" s="228">
        <f t="shared" si="396"/>
        <v>1.0195939359188975</v>
      </c>
      <c r="AW694" s="230">
        <f t="shared" si="397"/>
        <v>73</v>
      </c>
      <c r="AX694" s="231">
        <f t="shared" si="442"/>
        <v>1.0170227489999999</v>
      </c>
      <c r="AY694" s="227">
        <f t="shared" si="443"/>
        <v>3228.2438179699998</v>
      </c>
      <c r="AZ694" s="227">
        <f t="shared" si="444"/>
        <v>3401.545841303333</v>
      </c>
      <c r="BA694" s="227">
        <f t="shared" si="349"/>
        <v>3113.21</v>
      </c>
      <c r="BB694" s="227">
        <f t="shared" si="445"/>
        <v>62.264200000000002</v>
      </c>
      <c r="BC694" s="227">
        <f t="shared" si="446"/>
        <v>78.867986666666667</v>
      </c>
      <c r="BD694" s="228">
        <f t="shared" si="464"/>
        <v>1.0155312657770783</v>
      </c>
      <c r="BE694" s="230">
        <f t="shared" si="465"/>
        <v>53</v>
      </c>
      <c r="BF694" s="231">
        <f t="shared" si="447"/>
        <v>1.0123303690000001</v>
      </c>
      <c r="BG694" s="227">
        <f t="shared" si="448"/>
        <v>3200.5453191299998</v>
      </c>
      <c r="BH694" s="227">
        <f t="shared" si="449"/>
        <v>3341.6775057966665</v>
      </c>
      <c r="BI694" s="227">
        <f t="shared" si="417"/>
        <v>3113.21</v>
      </c>
      <c r="BJ694" s="227">
        <f t="shared" si="450"/>
        <v>62.264200000000002</v>
      </c>
      <c r="BK694" s="227">
        <f t="shared" si="451"/>
        <v>47.735886666666673</v>
      </c>
      <c r="BL694" s="228">
        <f t="shared" si="381"/>
        <v>1.0028946550393549</v>
      </c>
      <c r="BM694" s="230">
        <f t="shared" si="382"/>
        <v>31</v>
      </c>
      <c r="BN694" s="231">
        <f t="shared" si="452"/>
        <v>1.0071937520000001</v>
      </c>
      <c r="BO694" s="227">
        <f t="shared" si="453"/>
        <v>3144.6821573900002</v>
      </c>
      <c r="BP694" s="227">
        <f t="shared" si="454"/>
        <v>3254.6822440566666</v>
      </c>
      <c r="BQ694" s="227">
        <f t="shared" si="460"/>
        <v>3113.21</v>
      </c>
      <c r="BR694" s="227">
        <f t="shared" si="461"/>
        <v>62.264200000000002</v>
      </c>
      <c r="BS694" s="227">
        <f t="shared" si="455"/>
        <v>13.490576666666669</v>
      </c>
      <c r="BT694" s="228">
        <f t="shared" si="456"/>
        <v>0.99959534489836543</v>
      </c>
      <c r="BU694" s="230">
        <f t="shared" si="457"/>
        <v>8</v>
      </c>
      <c r="BV694" s="231">
        <f t="shared" si="462"/>
        <v>1.0018515189999999</v>
      </c>
      <c r="BW694" s="227">
        <f t="shared" si="463"/>
        <v>3117.71205865</v>
      </c>
      <c r="BX694" s="227">
        <f t="shared" si="458"/>
        <v>3193.4668353166667</v>
      </c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5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5"/>
      <c r="HA694" s="5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40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7"/>
      <c r="JP694" s="1"/>
      <c r="JQ694" s="1"/>
      <c r="JR694" s="1"/>
      <c r="JS694" s="1"/>
      <c r="JT694" s="1"/>
      <c r="JU694" s="1"/>
      <c r="JV694" s="1"/>
      <c r="JW694" s="1"/>
      <c r="JX694" s="1"/>
      <c r="JY694" s="3"/>
      <c r="JZ694" s="1"/>
      <c r="KA694" s="1"/>
      <c r="KB694" s="1"/>
      <c r="KC694" s="1"/>
      <c r="KD694" s="1"/>
      <c r="KE694" s="1"/>
    </row>
    <row r="695" spans="1:291" x14ac:dyDescent="0.2">
      <c r="A695" s="196">
        <f t="shared" si="385"/>
        <v>43353</v>
      </c>
      <c r="B695" s="236">
        <f t="shared" si="459"/>
        <v>104763.60718363999</v>
      </c>
      <c r="C695" s="66">
        <f t="shared" si="428"/>
        <v>84458.91937679</v>
      </c>
      <c r="D695" s="77">
        <f t="shared" si="386"/>
        <v>5061.1099999999997</v>
      </c>
      <c r="E695" s="67">
        <f>VLOOKUP(A694,[1]Plan1!$DQ$117:$DS$314,3)</f>
        <v>5056.5600000000004</v>
      </c>
      <c r="F695" s="11">
        <f t="shared" si="387"/>
        <v>43340</v>
      </c>
      <c r="G695" s="73">
        <f t="shared" si="371"/>
        <v>-8.990122720112792E-4</v>
      </c>
      <c r="H695" s="11">
        <f t="shared" si="388"/>
        <v>43368</v>
      </c>
      <c r="I695" s="11">
        <f t="shared" si="372"/>
        <v>43368</v>
      </c>
      <c r="J695" s="1">
        <f t="shared" si="389"/>
        <v>20</v>
      </c>
      <c r="K695" s="1">
        <f t="shared" si="390"/>
        <v>9</v>
      </c>
      <c r="L695" s="66">
        <f t="shared" si="373"/>
        <v>0.99959534000000005</v>
      </c>
      <c r="M695" s="70">
        <f t="shared" si="429"/>
        <v>1.0033006499999999</v>
      </c>
      <c r="N695" s="70">
        <f t="shared" si="423"/>
        <v>1.0676252489933502</v>
      </c>
      <c r="O695" s="66">
        <f t="shared" si="425"/>
        <v>1.0671932200000001</v>
      </c>
      <c r="P695" s="66">
        <f t="shared" si="374"/>
        <v>84424.742230470001</v>
      </c>
      <c r="Q695" s="74">
        <f t="shared" si="375"/>
        <v>0</v>
      </c>
      <c r="R695" s="75">
        <f t="shared" si="426"/>
        <v>0</v>
      </c>
      <c r="S695" s="66">
        <f t="shared" si="427"/>
        <v>0</v>
      </c>
      <c r="T695" s="10">
        <f t="shared" si="391"/>
        <v>0.06</v>
      </c>
      <c r="U695" s="74">
        <f t="shared" si="424"/>
        <v>9</v>
      </c>
      <c r="V695" s="74">
        <v>252</v>
      </c>
      <c r="W695" s="70">
        <f t="shared" si="376"/>
        <v>1.0020831990000001</v>
      </c>
      <c r="X695" s="66">
        <f t="shared" si="377"/>
        <v>175.87353858</v>
      </c>
      <c r="Y695" s="66">
        <v>0</v>
      </c>
      <c r="Z695" s="67">
        <f t="shared" si="378"/>
        <v>0</v>
      </c>
      <c r="AA695" s="68" t="str">
        <f t="shared" si="392"/>
        <v>A+INCORP J=</v>
      </c>
      <c r="AB695" s="11">
        <f t="shared" si="393"/>
        <v>43368</v>
      </c>
      <c r="AC695" s="227">
        <f t="shared" si="420"/>
        <v>3113.21</v>
      </c>
      <c r="AD695" s="227">
        <f t="shared" si="430"/>
        <v>62.264200000000002</v>
      </c>
      <c r="AE695" s="227">
        <f t="shared" si="431"/>
        <v>174.33975999999998</v>
      </c>
      <c r="AF695" s="228">
        <f t="shared" si="421"/>
        <v>1.0227558684632527</v>
      </c>
      <c r="AG695" s="230">
        <f t="shared" si="422"/>
        <v>116</v>
      </c>
      <c r="AH695" s="231">
        <f t="shared" si="432"/>
        <v>1.0271851489999999</v>
      </c>
      <c r="AI695" s="227">
        <f t="shared" si="433"/>
        <v>3270.6127741599998</v>
      </c>
      <c r="AJ695" s="227">
        <f t="shared" si="434"/>
        <v>3507.2167341599998</v>
      </c>
      <c r="AK695" s="227">
        <f t="shared" si="466"/>
        <v>3113.21</v>
      </c>
      <c r="AL695" s="227">
        <f t="shared" si="435"/>
        <v>62.264200000000002</v>
      </c>
      <c r="AM695" s="227">
        <f t="shared" si="436"/>
        <v>143.20766</v>
      </c>
      <c r="AN695" s="228">
        <f t="shared" si="467"/>
        <v>1.021836601142287</v>
      </c>
      <c r="AO695" s="230">
        <f t="shared" si="468"/>
        <v>95</v>
      </c>
      <c r="AP695" s="231">
        <f t="shared" si="437"/>
        <v>1.022209492</v>
      </c>
      <c r="AQ695" s="227">
        <f t="shared" si="438"/>
        <v>3251.8445816499998</v>
      </c>
      <c r="AR695" s="227">
        <f t="shared" si="439"/>
        <v>3457.3164416499999</v>
      </c>
      <c r="AS695" s="227">
        <f t="shared" si="394"/>
        <v>3113.21</v>
      </c>
      <c r="AT695" s="227">
        <f t="shared" si="440"/>
        <v>62.264200000000002</v>
      </c>
      <c r="AU695" s="227">
        <f t="shared" si="441"/>
        <v>112.07556000000001</v>
      </c>
      <c r="AV695" s="228">
        <f t="shared" si="396"/>
        <v>1.0195939359188975</v>
      </c>
      <c r="AW695" s="230">
        <f t="shared" si="397"/>
        <v>74</v>
      </c>
      <c r="AX695" s="231">
        <f t="shared" si="442"/>
        <v>1.017257938</v>
      </c>
      <c r="AY695" s="227">
        <f t="shared" si="443"/>
        <v>3228.9903572600001</v>
      </c>
      <c r="AZ695" s="227">
        <f t="shared" si="444"/>
        <v>3403.33011726</v>
      </c>
      <c r="BA695" s="227">
        <f t="shared" si="349"/>
        <v>3113.21</v>
      </c>
      <c r="BB695" s="227">
        <f t="shared" si="445"/>
        <v>62.264200000000002</v>
      </c>
      <c r="BC695" s="227">
        <f t="shared" si="446"/>
        <v>79.905723333333341</v>
      </c>
      <c r="BD695" s="228">
        <f t="shared" si="464"/>
        <v>1.0155312657770783</v>
      </c>
      <c r="BE695" s="230">
        <f t="shared" si="465"/>
        <v>54</v>
      </c>
      <c r="BF695" s="231">
        <f t="shared" si="447"/>
        <v>1.0125644730000001</v>
      </c>
      <c r="BG695" s="227">
        <f t="shared" si="448"/>
        <v>3201.28545347</v>
      </c>
      <c r="BH695" s="227">
        <f t="shared" si="449"/>
        <v>3343.4553768033334</v>
      </c>
      <c r="BI695" s="227">
        <f t="shared" si="417"/>
        <v>3113.21</v>
      </c>
      <c r="BJ695" s="227">
        <f t="shared" si="450"/>
        <v>62.264200000000002</v>
      </c>
      <c r="BK695" s="227">
        <f t="shared" si="451"/>
        <v>48.773623333333333</v>
      </c>
      <c r="BL695" s="228">
        <f t="shared" si="381"/>
        <v>1.0028946550393549</v>
      </c>
      <c r="BM695" s="230">
        <f t="shared" si="382"/>
        <v>32</v>
      </c>
      <c r="BN695" s="231">
        <f t="shared" si="452"/>
        <v>1.0074266679999999</v>
      </c>
      <c r="BO695" s="227">
        <f t="shared" si="453"/>
        <v>3145.4093727700001</v>
      </c>
      <c r="BP695" s="227">
        <f t="shared" si="454"/>
        <v>3256.4471961033332</v>
      </c>
      <c r="BQ695" s="227">
        <f t="shared" si="460"/>
        <v>3113.21</v>
      </c>
      <c r="BR695" s="227">
        <f t="shared" si="461"/>
        <v>62.264200000000002</v>
      </c>
      <c r="BS695" s="227">
        <f t="shared" si="455"/>
        <v>14.528313333333335</v>
      </c>
      <c r="BT695" s="228">
        <f t="shared" si="456"/>
        <v>0.99959534489836543</v>
      </c>
      <c r="BU695" s="230">
        <f t="shared" si="457"/>
        <v>9</v>
      </c>
      <c r="BV695" s="231">
        <f t="shared" si="462"/>
        <v>1.0020831990000001</v>
      </c>
      <c r="BW695" s="227">
        <f t="shared" si="463"/>
        <v>3118.4330352799998</v>
      </c>
      <c r="BX695" s="227">
        <f t="shared" si="458"/>
        <v>3195.2255486133331</v>
      </c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5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5"/>
      <c r="HA695" s="5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40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7"/>
      <c r="JP695" s="1"/>
      <c r="JQ695" s="1"/>
      <c r="JR695" s="1"/>
      <c r="JS695" s="1"/>
      <c r="JT695" s="1"/>
      <c r="JU695" s="1"/>
      <c r="JV695" s="1"/>
      <c r="JW695" s="1"/>
      <c r="JX695" s="1"/>
      <c r="JY695" s="3"/>
      <c r="JZ695" s="1"/>
      <c r="KA695" s="1"/>
      <c r="KB695" s="1"/>
      <c r="KC695" s="1"/>
      <c r="KD695" s="1"/>
      <c r="KE695" s="1"/>
    </row>
    <row r="696" spans="1:291" x14ac:dyDescent="0.2">
      <c r="A696" s="196">
        <f t="shared" si="385"/>
        <v>43354</v>
      </c>
      <c r="B696" s="236">
        <f t="shared" si="459"/>
        <v>104789.17209860001</v>
      </c>
      <c r="C696" s="66">
        <f t="shared" si="428"/>
        <v>84458.91937679</v>
      </c>
      <c r="D696" s="77">
        <f t="shared" si="386"/>
        <v>5061.1099999999997</v>
      </c>
      <c r="E696" s="67">
        <f>VLOOKUP(A695,[1]Plan1!$DQ$117:$DS$314,3)</f>
        <v>5056.5600000000004</v>
      </c>
      <c r="F696" s="11">
        <f t="shared" si="387"/>
        <v>43340</v>
      </c>
      <c r="G696" s="73">
        <f t="shared" si="371"/>
        <v>-8.990122720112792E-4</v>
      </c>
      <c r="H696" s="11">
        <f t="shared" si="388"/>
        <v>43368</v>
      </c>
      <c r="I696" s="11">
        <f t="shared" si="372"/>
        <v>43368</v>
      </c>
      <c r="J696" s="1">
        <f t="shared" si="389"/>
        <v>20</v>
      </c>
      <c r="K696" s="1">
        <f t="shared" si="390"/>
        <v>10</v>
      </c>
      <c r="L696" s="66">
        <f t="shared" si="373"/>
        <v>0.99955039000000001</v>
      </c>
      <c r="M696" s="70">
        <f t="shared" si="429"/>
        <v>1.0033006499999999</v>
      </c>
      <c r="N696" s="70">
        <f t="shared" si="423"/>
        <v>1.0676252489933502</v>
      </c>
      <c r="O696" s="66">
        <f t="shared" si="425"/>
        <v>1.0671452299999999</v>
      </c>
      <c r="P696" s="66">
        <f t="shared" si="374"/>
        <v>84420.945802040005</v>
      </c>
      <c r="Q696" s="74">
        <f t="shared" si="375"/>
        <v>0</v>
      </c>
      <c r="R696" s="75">
        <f t="shared" si="426"/>
        <v>0</v>
      </c>
      <c r="S696" s="66">
        <f t="shared" si="427"/>
        <v>0</v>
      </c>
      <c r="T696" s="10">
        <f t="shared" si="391"/>
        <v>0.06</v>
      </c>
      <c r="U696" s="74">
        <f t="shared" si="424"/>
        <v>10</v>
      </c>
      <c r="V696" s="74">
        <v>252</v>
      </c>
      <c r="W696" s="70">
        <f t="shared" si="376"/>
        <v>1.0023149339999999</v>
      </c>
      <c r="X696" s="66">
        <f t="shared" si="377"/>
        <v>195.42891774</v>
      </c>
      <c r="Y696" s="66">
        <v>0</v>
      </c>
      <c r="Z696" s="67">
        <f t="shared" si="378"/>
        <v>0</v>
      </c>
      <c r="AA696" s="68" t="str">
        <f t="shared" si="392"/>
        <v>A+INCORP J=</v>
      </c>
      <c r="AB696" s="11">
        <f t="shared" si="393"/>
        <v>43368</v>
      </c>
      <c r="AC696" s="227">
        <f t="shared" si="420"/>
        <v>3113.21</v>
      </c>
      <c r="AD696" s="227">
        <f t="shared" si="430"/>
        <v>62.264200000000002</v>
      </c>
      <c r="AE696" s="227">
        <f t="shared" si="431"/>
        <v>175.3774966666667</v>
      </c>
      <c r="AF696" s="228">
        <f t="shared" si="421"/>
        <v>1.0227098767410343</v>
      </c>
      <c r="AG696" s="230">
        <f t="shared" si="422"/>
        <v>117</v>
      </c>
      <c r="AH696" s="231">
        <f t="shared" si="432"/>
        <v>1.0274226879999999</v>
      </c>
      <c r="AI696" s="227">
        <f t="shared" si="433"/>
        <v>3271.2220027899998</v>
      </c>
      <c r="AJ696" s="227">
        <f t="shared" si="434"/>
        <v>3508.8636994566664</v>
      </c>
      <c r="AK696" s="227">
        <f t="shared" si="466"/>
        <v>3113.21</v>
      </c>
      <c r="AL696" s="227">
        <f t="shared" si="435"/>
        <v>62.264200000000002</v>
      </c>
      <c r="AM696" s="227">
        <f t="shared" si="436"/>
        <v>144.24539666666669</v>
      </c>
      <c r="AN696" s="228">
        <f t="shared" si="467"/>
        <v>1.0217906507580736</v>
      </c>
      <c r="AO696" s="230">
        <f t="shared" si="468"/>
        <v>96</v>
      </c>
      <c r="AP696" s="231">
        <f t="shared" si="437"/>
        <v>1.0224458809999999</v>
      </c>
      <c r="AQ696" s="227">
        <f t="shared" si="438"/>
        <v>3252.4503162699998</v>
      </c>
      <c r="AR696" s="227">
        <f t="shared" si="439"/>
        <v>3458.9599129366666</v>
      </c>
      <c r="AS696" s="227">
        <f t="shared" si="394"/>
        <v>3113.21</v>
      </c>
      <c r="AT696" s="227">
        <f t="shared" si="440"/>
        <v>62.264200000000002</v>
      </c>
      <c r="AU696" s="227">
        <f t="shared" si="441"/>
        <v>113.11329666666667</v>
      </c>
      <c r="AV696" s="228">
        <f t="shared" si="396"/>
        <v>1.0195480863838107</v>
      </c>
      <c r="AW696" s="230">
        <f t="shared" si="397"/>
        <v>75</v>
      </c>
      <c r="AX696" s="231">
        <f t="shared" si="442"/>
        <v>1.0174931810000001</v>
      </c>
      <c r="AY696" s="227">
        <f t="shared" si="443"/>
        <v>3229.5918317599999</v>
      </c>
      <c r="AZ696" s="227">
        <f t="shared" si="444"/>
        <v>3404.9693284266664</v>
      </c>
      <c r="BA696" s="227">
        <f t="shared" si="349"/>
        <v>3113.21</v>
      </c>
      <c r="BB696" s="227">
        <f t="shared" si="445"/>
        <v>62.264200000000002</v>
      </c>
      <c r="BC696" s="227">
        <f t="shared" si="446"/>
        <v>80.943460000000002</v>
      </c>
      <c r="BD696" s="228">
        <f t="shared" si="464"/>
        <v>1.0154855989338756</v>
      </c>
      <c r="BE696" s="230">
        <f t="shared" si="465"/>
        <v>55</v>
      </c>
      <c r="BF696" s="231">
        <f t="shared" si="447"/>
        <v>1.0127986309999999</v>
      </c>
      <c r="BG696" s="227">
        <f t="shared" si="448"/>
        <v>3201.8817684599999</v>
      </c>
      <c r="BH696" s="227">
        <f t="shared" si="449"/>
        <v>3345.0894284599999</v>
      </c>
      <c r="BI696" s="227">
        <f t="shared" si="417"/>
        <v>3113.21</v>
      </c>
      <c r="BJ696" s="227">
        <f t="shared" si="450"/>
        <v>62.264200000000002</v>
      </c>
      <c r="BK696" s="227">
        <f t="shared" si="451"/>
        <v>49.811360000000001</v>
      </c>
      <c r="BL696" s="228">
        <f t="shared" si="381"/>
        <v>1.0028495564446549</v>
      </c>
      <c r="BM696" s="230">
        <f t="shared" si="382"/>
        <v>33</v>
      </c>
      <c r="BN696" s="231">
        <f t="shared" si="452"/>
        <v>1.007659638</v>
      </c>
      <c r="BO696" s="227">
        <f t="shared" si="453"/>
        <v>3145.9952799299999</v>
      </c>
      <c r="BP696" s="227">
        <f t="shared" si="454"/>
        <v>3258.0708399300001</v>
      </c>
      <c r="BQ696" s="227">
        <f t="shared" si="460"/>
        <v>3113.21</v>
      </c>
      <c r="BR696" s="227">
        <f t="shared" si="461"/>
        <v>62.264200000000002</v>
      </c>
      <c r="BS696" s="227">
        <f t="shared" si="455"/>
        <v>15.566050000000001</v>
      </c>
      <c r="BT696" s="228">
        <f t="shared" si="456"/>
        <v>0.9995503946684513</v>
      </c>
      <c r="BU696" s="230">
        <f t="shared" si="457"/>
        <v>10</v>
      </c>
      <c r="BV696" s="231">
        <f t="shared" si="462"/>
        <v>1.0023149339999999</v>
      </c>
      <c r="BW696" s="227">
        <f t="shared" si="463"/>
        <v>3119.0139196099999</v>
      </c>
      <c r="BX696" s="227">
        <f t="shared" si="458"/>
        <v>3196.8441696099999</v>
      </c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5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5"/>
      <c r="HA696" s="5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40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7"/>
      <c r="JP696" s="1"/>
      <c r="JQ696" s="1"/>
      <c r="JR696" s="1"/>
      <c r="JS696" s="1"/>
      <c r="JT696" s="1"/>
      <c r="JU696" s="1"/>
      <c r="JV696" s="1"/>
      <c r="JW696" s="1"/>
      <c r="JX696" s="1"/>
      <c r="JY696" s="3"/>
      <c r="JZ696" s="1"/>
      <c r="KA696" s="1"/>
      <c r="KB696" s="1"/>
      <c r="KC696" s="1"/>
      <c r="KD696" s="1"/>
      <c r="KE696" s="1"/>
    </row>
    <row r="697" spans="1:291" x14ac:dyDescent="0.2">
      <c r="A697" s="196">
        <f t="shared" si="385"/>
        <v>43355</v>
      </c>
      <c r="B697" s="236">
        <f t="shared" si="459"/>
        <v>104814.74026663002</v>
      </c>
      <c r="C697" s="66">
        <f t="shared" si="428"/>
        <v>84458.91937679</v>
      </c>
      <c r="D697" s="77">
        <f t="shared" si="386"/>
        <v>5061.1099999999997</v>
      </c>
      <c r="E697" s="67">
        <f>VLOOKUP(A696,[1]Plan1!$DQ$117:$DS$314,3)</f>
        <v>5056.5600000000004</v>
      </c>
      <c r="F697" s="11">
        <f t="shared" si="387"/>
        <v>43340</v>
      </c>
      <c r="G697" s="73">
        <f t="shared" si="371"/>
        <v>-8.990122720112792E-4</v>
      </c>
      <c r="H697" s="11">
        <f t="shared" si="388"/>
        <v>43368</v>
      </c>
      <c r="I697" s="11">
        <f t="shared" si="372"/>
        <v>43368</v>
      </c>
      <c r="J697" s="1">
        <f t="shared" si="389"/>
        <v>20</v>
      </c>
      <c r="K697" s="1">
        <f t="shared" si="390"/>
        <v>11</v>
      </c>
      <c r="L697" s="66">
        <f t="shared" si="373"/>
        <v>0.99950543999999997</v>
      </c>
      <c r="M697" s="70">
        <f t="shared" si="429"/>
        <v>1.0033006499999999</v>
      </c>
      <c r="N697" s="70">
        <f t="shared" si="423"/>
        <v>1.0676252489933502</v>
      </c>
      <c r="O697" s="66">
        <f t="shared" si="425"/>
        <v>1.0670972400000001</v>
      </c>
      <c r="P697" s="66">
        <f t="shared" si="374"/>
        <v>84417.149373620006</v>
      </c>
      <c r="Q697" s="74">
        <f t="shared" si="375"/>
        <v>0</v>
      </c>
      <c r="R697" s="75">
        <f t="shared" si="426"/>
        <v>0</v>
      </c>
      <c r="S697" s="66">
        <f t="shared" si="427"/>
        <v>0</v>
      </c>
      <c r="T697" s="10">
        <f t="shared" si="391"/>
        <v>0.06</v>
      </c>
      <c r="U697" s="74">
        <f t="shared" si="424"/>
        <v>11</v>
      </c>
      <c r="V697" s="74">
        <v>252</v>
      </c>
      <c r="W697" s="70">
        <f t="shared" si="376"/>
        <v>1.0025467210000001</v>
      </c>
      <c r="X697" s="66">
        <f t="shared" si="377"/>
        <v>214.98692706</v>
      </c>
      <c r="Y697" s="66">
        <v>0</v>
      </c>
      <c r="Z697" s="67">
        <f t="shared" si="378"/>
        <v>0</v>
      </c>
      <c r="AA697" s="68" t="str">
        <f t="shared" si="392"/>
        <v>A+INCORP J=</v>
      </c>
      <c r="AB697" s="11">
        <f t="shared" si="393"/>
        <v>43368</v>
      </c>
      <c r="AC697" s="227">
        <f t="shared" si="420"/>
        <v>3113.21</v>
      </c>
      <c r="AD697" s="227">
        <f t="shared" si="430"/>
        <v>62.264200000000002</v>
      </c>
      <c r="AE697" s="227">
        <f t="shared" si="431"/>
        <v>176.41523333333336</v>
      </c>
      <c r="AF697" s="228">
        <f t="shared" si="421"/>
        <v>1.0226638850188161</v>
      </c>
      <c r="AG697" s="230">
        <f t="shared" si="422"/>
        <v>118</v>
      </c>
      <c r="AH697" s="231">
        <f t="shared" si="432"/>
        <v>1.027660282</v>
      </c>
      <c r="AI697" s="227">
        <f t="shared" si="433"/>
        <v>3271.83133851</v>
      </c>
      <c r="AJ697" s="227">
        <f t="shared" si="434"/>
        <v>3510.5107718433333</v>
      </c>
      <c r="AK697" s="227">
        <f t="shared" si="466"/>
        <v>3113.21</v>
      </c>
      <c r="AL697" s="227">
        <f t="shared" si="435"/>
        <v>62.264200000000002</v>
      </c>
      <c r="AM697" s="227">
        <f t="shared" si="436"/>
        <v>145.28313333333335</v>
      </c>
      <c r="AN697" s="228">
        <f t="shared" si="467"/>
        <v>1.0217447003738604</v>
      </c>
      <c r="AO697" s="230">
        <f t="shared" si="468"/>
        <v>97</v>
      </c>
      <c r="AP697" s="231">
        <f t="shared" si="437"/>
        <v>1.022682324</v>
      </c>
      <c r="AQ697" s="227">
        <f t="shared" si="438"/>
        <v>3253.0561550399998</v>
      </c>
      <c r="AR697" s="227">
        <f t="shared" si="439"/>
        <v>3460.6034883733332</v>
      </c>
      <c r="AS697" s="227">
        <f t="shared" si="394"/>
        <v>3113.21</v>
      </c>
      <c r="AT697" s="227">
        <f t="shared" si="440"/>
        <v>62.264200000000002</v>
      </c>
      <c r="AU697" s="227">
        <f t="shared" si="441"/>
        <v>114.15103333333333</v>
      </c>
      <c r="AV697" s="228">
        <f t="shared" si="396"/>
        <v>1.0195022368487241</v>
      </c>
      <c r="AW697" s="230">
        <f t="shared" si="397"/>
        <v>76</v>
      </c>
      <c r="AX697" s="231">
        <f t="shared" si="442"/>
        <v>1.0177284790000001</v>
      </c>
      <c r="AY697" s="227">
        <f t="shared" si="443"/>
        <v>3230.1934136599998</v>
      </c>
      <c r="AZ697" s="227">
        <f t="shared" si="444"/>
        <v>3406.608646993333</v>
      </c>
      <c r="BA697" s="227">
        <f t="shared" si="349"/>
        <v>3113.21</v>
      </c>
      <c r="BB697" s="227">
        <f t="shared" si="445"/>
        <v>62.264200000000002</v>
      </c>
      <c r="BC697" s="227">
        <f t="shared" si="446"/>
        <v>81.981196666666662</v>
      </c>
      <c r="BD697" s="228">
        <f t="shared" si="464"/>
        <v>1.0154399320906731</v>
      </c>
      <c r="BE697" s="230">
        <f t="shared" si="465"/>
        <v>56</v>
      </c>
      <c r="BF697" s="231">
        <f t="shared" si="447"/>
        <v>1.013032843</v>
      </c>
      <c r="BG697" s="227">
        <f t="shared" si="448"/>
        <v>3202.4781875899998</v>
      </c>
      <c r="BH697" s="227">
        <f t="shared" si="449"/>
        <v>3346.7235842566665</v>
      </c>
      <c r="BI697" s="227">
        <f t="shared" si="417"/>
        <v>3113.21</v>
      </c>
      <c r="BJ697" s="227">
        <f t="shared" si="450"/>
        <v>62.264200000000002</v>
      </c>
      <c r="BK697" s="227">
        <f t="shared" si="451"/>
        <v>50.849096666666661</v>
      </c>
      <c r="BL697" s="228">
        <f t="shared" si="381"/>
        <v>1.0028044578499551</v>
      </c>
      <c r="BM697" s="230">
        <f t="shared" si="382"/>
        <v>34</v>
      </c>
      <c r="BN697" s="231">
        <f t="shared" si="452"/>
        <v>1.0078926619999999</v>
      </c>
      <c r="BO697" s="227">
        <f t="shared" si="453"/>
        <v>3146.5812902600001</v>
      </c>
      <c r="BP697" s="227">
        <f t="shared" si="454"/>
        <v>3259.6945869266665</v>
      </c>
      <c r="BQ697" s="227">
        <f t="shared" si="460"/>
        <v>3113.21</v>
      </c>
      <c r="BR697" s="227">
        <f t="shared" si="461"/>
        <v>62.264200000000002</v>
      </c>
      <c r="BS697" s="227">
        <f t="shared" si="455"/>
        <v>16.603786666666668</v>
      </c>
      <c r="BT697" s="228">
        <f t="shared" si="456"/>
        <v>0.99950544443853739</v>
      </c>
      <c r="BU697" s="230">
        <f t="shared" si="457"/>
        <v>11</v>
      </c>
      <c r="BV697" s="231">
        <f t="shared" si="462"/>
        <v>1.0025467210000001</v>
      </c>
      <c r="BW697" s="227">
        <f t="shared" si="463"/>
        <v>3119.5949008900002</v>
      </c>
      <c r="BX697" s="227">
        <f t="shared" si="458"/>
        <v>3198.4628875566668</v>
      </c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5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5"/>
      <c r="HA697" s="5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40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7"/>
      <c r="JP697" s="1"/>
      <c r="JQ697" s="1"/>
      <c r="JR697" s="1"/>
      <c r="JS697" s="1"/>
      <c r="JT697" s="1"/>
      <c r="JU697" s="1"/>
      <c r="JV697" s="1"/>
      <c r="JW697" s="1"/>
      <c r="JX697" s="1"/>
      <c r="JY697" s="3"/>
      <c r="JZ697" s="1"/>
      <c r="KA697" s="1"/>
      <c r="KB697" s="1"/>
      <c r="KC697" s="1"/>
      <c r="KD697" s="1"/>
      <c r="KE697" s="1"/>
    </row>
    <row r="698" spans="1:291" x14ac:dyDescent="0.2">
      <c r="A698" s="196">
        <f t="shared" si="385"/>
        <v>43356</v>
      </c>
      <c r="B698" s="236">
        <f t="shared" si="459"/>
        <v>104840.31195269999</v>
      </c>
      <c r="C698" s="66">
        <f t="shared" si="428"/>
        <v>84458.91937679</v>
      </c>
      <c r="D698" s="77">
        <f t="shared" si="386"/>
        <v>5061.1099999999997</v>
      </c>
      <c r="E698" s="67">
        <f>VLOOKUP(A697,[1]Plan1!$DQ$117:$DS$314,3)</f>
        <v>5056.5600000000004</v>
      </c>
      <c r="F698" s="11">
        <f t="shared" si="387"/>
        <v>43340</v>
      </c>
      <c r="G698" s="73">
        <f t="shared" si="371"/>
        <v>-8.990122720112792E-4</v>
      </c>
      <c r="H698" s="11">
        <f t="shared" si="388"/>
        <v>43368</v>
      </c>
      <c r="I698" s="11">
        <f t="shared" si="372"/>
        <v>43368</v>
      </c>
      <c r="J698" s="1">
        <f t="shared" si="389"/>
        <v>20</v>
      </c>
      <c r="K698" s="1">
        <f t="shared" si="390"/>
        <v>12</v>
      </c>
      <c r="L698" s="66">
        <f t="shared" si="373"/>
        <v>0.99946049000000003</v>
      </c>
      <c r="M698" s="70">
        <f t="shared" si="429"/>
        <v>1.0033006499999999</v>
      </c>
      <c r="N698" s="70">
        <f t="shared" si="423"/>
        <v>1.0676252489933502</v>
      </c>
      <c r="O698" s="66">
        <f t="shared" si="425"/>
        <v>1.0670492499999999</v>
      </c>
      <c r="P698" s="66">
        <f t="shared" si="374"/>
        <v>84413.352945189996</v>
      </c>
      <c r="Q698" s="74">
        <f t="shared" si="375"/>
        <v>0</v>
      </c>
      <c r="R698" s="75">
        <f t="shared" si="426"/>
        <v>0</v>
      </c>
      <c r="S698" s="66">
        <f t="shared" si="427"/>
        <v>0</v>
      </c>
      <c r="T698" s="10">
        <f t="shared" si="391"/>
        <v>0.06</v>
      </c>
      <c r="U698" s="74">
        <f t="shared" si="424"/>
        <v>12</v>
      </c>
      <c r="V698" s="74">
        <v>252</v>
      </c>
      <c r="W698" s="70">
        <f t="shared" si="376"/>
        <v>1.0027785629999999</v>
      </c>
      <c r="X698" s="66">
        <f t="shared" si="377"/>
        <v>234.54781919000001</v>
      </c>
      <c r="Y698" s="66">
        <v>0</v>
      </c>
      <c r="Z698" s="67">
        <f t="shared" si="378"/>
        <v>0</v>
      </c>
      <c r="AA698" s="68" t="str">
        <f t="shared" si="392"/>
        <v>A+INCORP J=</v>
      </c>
      <c r="AB698" s="11">
        <f t="shared" si="393"/>
        <v>43368</v>
      </c>
      <c r="AC698" s="227">
        <f t="shared" si="420"/>
        <v>3113.21</v>
      </c>
      <c r="AD698" s="227">
        <f t="shared" si="430"/>
        <v>62.264200000000002</v>
      </c>
      <c r="AE698" s="227">
        <f t="shared" si="431"/>
        <v>177.45297000000002</v>
      </c>
      <c r="AF698" s="228">
        <f t="shared" si="421"/>
        <v>1.0226178932965977</v>
      </c>
      <c r="AG698" s="230">
        <f t="shared" si="422"/>
        <v>119</v>
      </c>
      <c r="AH698" s="231">
        <f t="shared" si="432"/>
        <v>1.027897931</v>
      </c>
      <c r="AI698" s="227">
        <f t="shared" si="433"/>
        <v>3272.4407812899999</v>
      </c>
      <c r="AJ698" s="227">
        <f t="shared" si="434"/>
        <v>3512.1579512899998</v>
      </c>
      <c r="AK698" s="227">
        <f t="shared" si="466"/>
        <v>3113.21</v>
      </c>
      <c r="AL698" s="227">
        <f t="shared" si="435"/>
        <v>62.264200000000002</v>
      </c>
      <c r="AM698" s="227">
        <f t="shared" si="436"/>
        <v>146.32087000000001</v>
      </c>
      <c r="AN698" s="228">
        <f t="shared" si="467"/>
        <v>1.021698749989647</v>
      </c>
      <c r="AO698" s="230">
        <f t="shared" si="468"/>
        <v>98</v>
      </c>
      <c r="AP698" s="231">
        <f t="shared" si="437"/>
        <v>1.0229188220000001</v>
      </c>
      <c r="AQ698" s="227">
        <f t="shared" si="438"/>
        <v>3253.6621011000002</v>
      </c>
      <c r="AR698" s="227">
        <f t="shared" si="439"/>
        <v>3462.2471711000003</v>
      </c>
      <c r="AS698" s="227">
        <f t="shared" si="394"/>
        <v>3113.21</v>
      </c>
      <c r="AT698" s="227">
        <f t="shared" si="440"/>
        <v>62.264200000000002</v>
      </c>
      <c r="AU698" s="227">
        <f t="shared" si="441"/>
        <v>115.18877000000002</v>
      </c>
      <c r="AV698" s="228">
        <f t="shared" si="396"/>
        <v>1.0194563873136371</v>
      </c>
      <c r="AW698" s="230">
        <f t="shared" si="397"/>
        <v>77</v>
      </c>
      <c r="AX698" s="231">
        <f t="shared" si="442"/>
        <v>1.017963832</v>
      </c>
      <c r="AY698" s="227">
        <f t="shared" si="443"/>
        <v>3230.79510295</v>
      </c>
      <c r="AZ698" s="227">
        <f t="shared" si="444"/>
        <v>3408.2480729499998</v>
      </c>
      <c r="BA698" s="227">
        <f t="shared" si="349"/>
        <v>3113.21</v>
      </c>
      <c r="BB698" s="227">
        <f t="shared" si="445"/>
        <v>62.264200000000002</v>
      </c>
      <c r="BC698" s="227">
        <f t="shared" si="446"/>
        <v>83.018933333333322</v>
      </c>
      <c r="BD698" s="228">
        <f t="shared" si="464"/>
        <v>1.0153942652474703</v>
      </c>
      <c r="BE698" s="230">
        <f t="shared" si="465"/>
        <v>57</v>
      </c>
      <c r="BF698" s="231">
        <f t="shared" si="447"/>
        <v>1.0132671090000001</v>
      </c>
      <c r="BG698" s="227">
        <f t="shared" si="448"/>
        <v>3203.0747108199998</v>
      </c>
      <c r="BH698" s="227">
        <f t="shared" si="449"/>
        <v>3348.3578441533332</v>
      </c>
      <c r="BI698" s="227">
        <f t="shared" si="417"/>
        <v>3113.21</v>
      </c>
      <c r="BJ698" s="227">
        <f t="shared" si="450"/>
        <v>62.264200000000002</v>
      </c>
      <c r="BK698" s="227">
        <f t="shared" si="451"/>
        <v>51.886833333333335</v>
      </c>
      <c r="BL698" s="228">
        <f t="shared" si="381"/>
        <v>1.0027593592552551</v>
      </c>
      <c r="BM698" s="230">
        <f t="shared" si="382"/>
        <v>35</v>
      </c>
      <c r="BN698" s="231">
        <f t="shared" si="452"/>
        <v>1.0081257400000001</v>
      </c>
      <c r="BO698" s="227">
        <f t="shared" si="453"/>
        <v>3147.1674037299999</v>
      </c>
      <c r="BP698" s="227">
        <f t="shared" si="454"/>
        <v>3261.3184370633335</v>
      </c>
      <c r="BQ698" s="227">
        <f t="shared" si="460"/>
        <v>3113.21</v>
      </c>
      <c r="BR698" s="227">
        <f t="shared" si="461"/>
        <v>62.264200000000002</v>
      </c>
      <c r="BS698" s="227">
        <f t="shared" si="455"/>
        <v>17.641523333333332</v>
      </c>
      <c r="BT698" s="228">
        <f t="shared" si="456"/>
        <v>0.99946049420862326</v>
      </c>
      <c r="BU698" s="230">
        <f t="shared" si="457"/>
        <v>12</v>
      </c>
      <c r="BV698" s="231">
        <f t="shared" si="462"/>
        <v>1.0027785629999999</v>
      </c>
      <c r="BW698" s="227">
        <f t="shared" si="463"/>
        <v>3120.17598843</v>
      </c>
      <c r="BX698" s="227">
        <f t="shared" si="458"/>
        <v>3200.0817117633333</v>
      </c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5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5"/>
      <c r="HA698" s="5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40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7"/>
      <c r="JP698" s="1"/>
      <c r="JQ698" s="1"/>
      <c r="JR698" s="1"/>
      <c r="JS698" s="1"/>
      <c r="JT698" s="1"/>
      <c r="JU698" s="1"/>
      <c r="JV698" s="1"/>
      <c r="JW698" s="1"/>
      <c r="JX698" s="1"/>
      <c r="JY698" s="3"/>
      <c r="JZ698" s="1"/>
      <c r="KA698" s="1"/>
      <c r="KB698" s="1"/>
      <c r="KC698" s="1"/>
      <c r="KD698" s="1"/>
      <c r="KE698" s="1"/>
    </row>
    <row r="699" spans="1:291" x14ac:dyDescent="0.2">
      <c r="A699" s="196">
        <f t="shared" si="385"/>
        <v>43357</v>
      </c>
      <c r="B699" s="236">
        <f t="shared" si="459"/>
        <v>104865.8880052</v>
      </c>
      <c r="C699" s="66">
        <f t="shared" si="428"/>
        <v>84458.91937679</v>
      </c>
      <c r="D699" s="77">
        <f t="shared" si="386"/>
        <v>5061.1099999999997</v>
      </c>
      <c r="E699" s="67">
        <f>VLOOKUP(A698,[1]Plan1!$DQ$117:$DS$314,3)</f>
        <v>5056.5600000000004</v>
      </c>
      <c r="F699" s="11">
        <f t="shared" si="387"/>
        <v>43340</v>
      </c>
      <c r="G699" s="73">
        <f t="shared" si="371"/>
        <v>-8.990122720112792E-4</v>
      </c>
      <c r="H699" s="11">
        <f t="shared" si="388"/>
        <v>43368</v>
      </c>
      <c r="I699" s="11">
        <f t="shared" si="372"/>
        <v>43368</v>
      </c>
      <c r="J699" s="1">
        <f t="shared" si="389"/>
        <v>20</v>
      </c>
      <c r="K699" s="1">
        <f t="shared" si="390"/>
        <v>13</v>
      </c>
      <c r="L699" s="66">
        <f t="shared" si="373"/>
        <v>0.99941555000000004</v>
      </c>
      <c r="M699" s="70">
        <f t="shared" si="429"/>
        <v>1.0033006499999999</v>
      </c>
      <c r="N699" s="70">
        <f t="shared" si="423"/>
        <v>1.0676252489933502</v>
      </c>
      <c r="O699" s="66">
        <f t="shared" si="425"/>
        <v>1.06700127</v>
      </c>
      <c r="P699" s="66">
        <f t="shared" si="374"/>
        <v>84409.557361359999</v>
      </c>
      <c r="Q699" s="74">
        <f t="shared" si="375"/>
        <v>0</v>
      </c>
      <c r="R699" s="75">
        <f t="shared" si="426"/>
        <v>0</v>
      </c>
      <c r="S699" s="66">
        <f t="shared" si="427"/>
        <v>0</v>
      </c>
      <c r="T699" s="10">
        <f t="shared" si="391"/>
        <v>0.06</v>
      </c>
      <c r="U699" s="74">
        <f t="shared" si="424"/>
        <v>13</v>
      </c>
      <c r="V699" s="74">
        <v>252</v>
      </c>
      <c r="W699" s="70">
        <f t="shared" si="376"/>
        <v>1.0030104580000001</v>
      </c>
      <c r="X699" s="66">
        <f t="shared" si="377"/>
        <v>254.11142723</v>
      </c>
      <c r="Y699" s="66">
        <v>0</v>
      </c>
      <c r="Z699" s="67">
        <f t="shared" si="378"/>
        <v>0</v>
      </c>
      <c r="AA699" s="68" t="str">
        <f t="shared" si="392"/>
        <v>A+INCORP J=</v>
      </c>
      <c r="AB699" s="11">
        <f t="shared" si="393"/>
        <v>43368</v>
      </c>
      <c r="AC699" s="227">
        <f t="shared" si="420"/>
        <v>3113.21</v>
      </c>
      <c r="AD699" s="227">
        <f t="shared" si="430"/>
        <v>62.264200000000002</v>
      </c>
      <c r="AE699" s="227">
        <f t="shared" si="431"/>
        <v>178.49070666666668</v>
      </c>
      <c r="AF699" s="228">
        <f t="shared" si="421"/>
        <v>1.0225719111579847</v>
      </c>
      <c r="AG699" s="230">
        <f t="shared" si="422"/>
        <v>120</v>
      </c>
      <c r="AH699" s="231">
        <f t="shared" si="432"/>
        <v>1.0281356349999999</v>
      </c>
      <c r="AI699" s="227">
        <f t="shared" si="433"/>
        <v>3273.05036178</v>
      </c>
      <c r="AJ699" s="227">
        <f t="shared" si="434"/>
        <v>3513.8052684466666</v>
      </c>
      <c r="AK699" s="227">
        <f t="shared" si="466"/>
        <v>3113.21</v>
      </c>
      <c r="AL699" s="227">
        <f t="shared" si="435"/>
        <v>62.264200000000002</v>
      </c>
      <c r="AM699" s="227">
        <f t="shared" si="436"/>
        <v>147.35860666666667</v>
      </c>
      <c r="AN699" s="228">
        <f t="shared" si="467"/>
        <v>1.0216528091804251</v>
      </c>
      <c r="AO699" s="230">
        <f t="shared" si="468"/>
        <v>99</v>
      </c>
      <c r="AP699" s="231">
        <f t="shared" si="437"/>
        <v>1.023155375</v>
      </c>
      <c r="AQ699" s="227">
        <f t="shared" si="438"/>
        <v>3254.2681849199998</v>
      </c>
      <c r="AR699" s="227">
        <f t="shared" si="439"/>
        <v>3463.8909915866666</v>
      </c>
      <c r="AS699" s="227">
        <f t="shared" si="394"/>
        <v>3113.21</v>
      </c>
      <c r="AT699" s="227">
        <f t="shared" si="440"/>
        <v>62.264200000000002</v>
      </c>
      <c r="AU699" s="227">
        <f t="shared" si="441"/>
        <v>116.22650666666668</v>
      </c>
      <c r="AV699" s="228">
        <f t="shared" si="396"/>
        <v>1.0194105473325272</v>
      </c>
      <c r="AW699" s="230">
        <f t="shared" si="397"/>
        <v>78</v>
      </c>
      <c r="AX699" s="231">
        <f t="shared" si="442"/>
        <v>1.018199238</v>
      </c>
      <c r="AY699" s="227">
        <f t="shared" si="443"/>
        <v>3231.3969235499999</v>
      </c>
      <c r="AZ699" s="227">
        <f t="shared" si="444"/>
        <v>3409.8876302166664</v>
      </c>
      <c r="BA699" s="227">
        <f t="shared" si="349"/>
        <v>3113.21</v>
      </c>
      <c r="BB699" s="227">
        <f t="shared" si="445"/>
        <v>62.264200000000002</v>
      </c>
      <c r="BC699" s="227">
        <f t="shared" si="446"/>
        <v>84.056670000000011</v>
      </c>
      <c r="BD699" s="228">
        <f t="shared" si="464"/>
        <v>1.0153486079201759</v>
      </c>
      <c r="BE699" s="230">
        <f t="shared" si="465"/>
        <v>58</v>
      </c>
      <c r="BF699" s="231">
        <f t="shared" si="447"/>
        <v>1.01350143</v>
      </c>
      <c r="BG699" s="227">
        <f t="shared" si="448"/>
        <v>3203.6713713099998</v>
      </c>
      <c r="BH699" s="227">
        <f t="shared" si="449"/>
        <v>3349.9922413099998</v>
      </c>
      <c r="BI699" s="227">
        <f t="shared" si="417"/>
        <v>3113.21</v>
      </c>
      <c r="BJ699" s="227">
        <f t="shared" si="450"/>
        <v>62.264200000000002</v>
      </c>
      <c r="BK699" s="227">
        <f t="shared" si="451"/>
        <v>52.924570000000003</v>
      </c>
      <c r="BL699" s="228">
        <f t="shared" si="381"/>
        <v>1.0027142700580534</v>
      </c>
      <c r="BM699" s="230">
        <f t="shared" si="382"/>
        <v>36</v>
      </c>
      <c r="BN699" s="231">
        <f t="shared" si="452"/>
        <v>1.0083588720000001</v>
      </c>
      <c r="BO699" s="227">
        <f t="shared" si="453"/>
        <v>3147.7536498200002</v>
      </c>
      <c r="BP699" s="227">
        <f t="shared" si="454"/>
        <v>3262.9424198200004</v>
      </c>
      <c r="BQ699" s="227">
        <f t="shared" si="460"/>
        <v>3113.21</v>
      </c>
      <c r="BR699" s="227">
        <f t="shared" si="461"/>
        <v>62.264200000000002</v>
      </c>
      <c r="BS699" s="227">
        <f t="shared" si="455"/>
        <v>18.679259999999999</v>
      </c>
      <c r="BT699" s="228">
        <f t="shared" si="456"/>
        <v>0.99941555334529186</v>
      </c>
      <c r="BU699" s="230">
        <f t="shared" si="457"/>
        <v>13</v>
      </c>
      <c r="BV699" s="231">
        <f t="shared" si="462"/>
        <v>1.0030104580000001</v>
      </c>
      <c r="BW699" s="227">
        <f t="shared" si="463"/>
        <v>3120.7572052300002</v>
      </c>
      <c r="BX699" s="227">
        <f t="shared" si="458"/>
        <v>3201.7006652300001</v>
      </c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5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5"/>
      <c r="HA699" s="5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40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7"/>
      <c r="JP699" s="1"/>
      <c r="JQ699" s="1"/>
      <c r="JR699" s="1"/>
      <c r="JS699" s="1"/>
      <c r="JT699" s="1"/>
      <c r="JU699" s="1"/>
      <c r="JV699" s="1"/>
      <c r="JW699" s="1"/>
      <c r="JX699" s="1"/>
      <c r="JY699" s="3"/>
      <c r="JZ699" s="1"/>
      <c r="KA699" s="1"/>
      <c r="KB699" s="1"/>
      <c r="KC699" s="1"/>
      <c r="KD699" s="1"/>
      <c r="KE699" s="1"/>
    </row>
    <row r="700" spans="1:291" x14ac:dyDescent="0.2">
      <c r="A700" s="196">
        <f t="shared" si="385"/>
        <v>43358</v>
      </c>
      <c r="B700" s="236">
        <f t="shared" si="459"/>
        <v>104887.01946084002</v>
      </c>
      <c r="C700" s="66">
        <f t="shared" si="428"/>
        <v>84458.91937679</v>
      </c>
      <c r="D700" s="77">
        <f t="shared" si="386"/>
        <v>5061.1099999999997</v>
      </c>
      <c r="E700" s="67">
        <f>VLOOKUP(A699,[1]Plan1!$DQ$117:$DS$314,3)</f>
        <v>5056.5600000000004</v>
      </c>
      <c r="F700" s="11">
        <f t="shared" si="387"/>
        <v>43340</v>
      </c>
      <c r="G700" s="73">
        <f t="shared" si="371"/>
        <v>-8.990122720112792E-4</v>
      </c>
      <c r="H700" s="11">
        <f t="shared" si="388"/>
        <v>43368</v>
      </c>
      <c r="I700" s="11">
        <f t="shared" si="372"/>
        <v>43368</v>
      </c>
      <c r="J700" s="1">
        <f t="shared" si="389"/>
        <v>20</v>
      </c>
      <c r="K700" s="1">
        <f t="shared" si="390"/>
        <v>14</v>
      </c>
      <c r="L700" s="66">
        <f t="shared" si="373"/>
        <v>0.9993706</v>
      </c>
      <c r="M700" s="70">
        <f t="shared" si="429"/>
        <v>1.0033006499999999</v>
      </c>
      <c r="N700" s="70">
        <f t="shared" si="423"/>
        <v>1.0676252489933502</v>
      </c>
      <c r="O700" s="66">
        <f t="shared" si="425"/>
        <v>1.0669532799999999</v>
      </c>
      <c r="P700" s="66">
        <f t="shared" si="374"/>
        <v>84405.760932930003</v>
      </c>
      <c r="Q700" s="74">
        <f t="shared" si="375"/>
        <v>0</v>
      </c>
      <c r="R700" s="75">
        <f t="shared" si="426"/>
        <v>0</v>
      </c>
      <c r="S700" s="66">
        <f t="shared" si="427"/>
        <v>0</v>
      </c>
      <c r="T700" s="10">
        <f t="shared" si="391"/>
        <v>0.06</v>
      </c>
      <c r="U700" s="74">
        <f t="shared" si="424"/>
        <v>14</v>
      </c>
      <c r="V700" s="74">
        <v>252</v>
      </c>
      <c r="W700" s="70">
        <f t="shared" si="376"/>
        <v>1.0032424069999999</v>
      </c>
      <c r="X700" s="66">
        <f t="shared" si="377"/>
        <v>273.67783007999998</v>
      </c>
      <c r="Y700" s="66">
        <v>0</v>
      </c>
      <c r="Z700" s="67">
        <f t="shared" si="378"/>
        <v>0</v>
      </c>
      <c r="AA700" s="68" t="str">
        <f t="shared" si="392"/>
        <v>A+INCORP J=</v>
      </c>
      <c r="AB700" s="11">
        <f t="shared" si="393"/>
        <v>43368</v>
      </c>
      <c r="AC700" s="227">
        <f t="shared" si="420"/>
        <v>3113.21</v>
      </c>
      <c r="AD700" s="227">
        <f t="shared" si="430"/>
        <v>62.264200000000002</v>
      </c>
      <c r="AE700" s="227">
        <f t="shared" si="431"/>
        <v>179.52844333333334</v>
      </c>
      <c r="AF700" s="228">
        <f t="shared" si="421"/>
        <v>1.0225259194357663</v>
      </c>
      <c r="AG700" s="230">
        <f t="shared" si="422"/>
        <v>120</v>
      </c>
      <c r="AH700" s="231">
        <f t="shared" si="432"/>
        <v>1.0281356349999999</v>
      </c>
      <c r="AI700" s="227">
        <f t="shared" si="433"/>
        <v>3272.9031513700002</v>
      </c>
      <c r="AJ700" s="227">
        <f t="shared" si="434"/>
        <v>3514.6957947033334</v>
      </c>
      <c r="AK700" s="227">
        <f t="shared" si="466"/>
        <v>3113.21</v>
      </c>
      <c r="AL700" s="227">
        <f t="shared" si="435"/>
        <v>62.264200000000002</v>
      </c>
      <c r="AM700" s="227">
        <f t="shared" si="436"/>
        <v>148.39634333333333</v>
      </c>
      <c r="AN700" s="228">
        <f t="shared" si="467"/>
        <v>1.0216068587962117</v>
      </c>
      <c r="AO700" s="230">
        <f t="shared" si="468"/>
        <v>99</v>
      </c>
      <c r="AP700" s="231">
        <f t="shared" si="437"/>
        <v>1.023155375</v>
      </c>
      <c r="AQ700" s="227">
        <f t="shared" si="438"/>
        <v>3254.1218192800002</v>
      </c>
      <c r="AR700" s="227">
        <f t="shared" si="439"/>
        <v>3464.7823626133336</v>
      </c>
      <c r="AS700" s="227">
        <f t="shared" si="394"/>
        <v>3113.21</v>
      </c>
      <c r="AT700" s="227">
        <f t="shared" si="440"/>
        <v>62.264200000000002</v>
      </c>
      <c r="AU700" s="227">
        <f t="shared" si="441"/>
        <v>117.26424333333334</v>
      </c>
      <c r="AV700" s="228">
        <f t="shared" si="396"/>
        <v>1.0193646977974404</v>
      </c>
      <c r="AW700" s="230">
        <f t="shared" si="397"/>
        <v>78</v>
      </c>
      <c r="AX700" s="231">
        <f t="shared" si="442"/>
        <v>1.018199238</v>
      </c>
      <c r="AY700" s="227">
        <f t="shared" si="443"/>
        <v>3231.2515865700002</v>
      </c>
      <c r="AZ700" s="227">
        <f t="shared" si="444"/>
        <v>3410.7800299033333</v>
      </c>
      <c r="BA700" s="227">
        <f t="shared" si="349"/>
        <v>3113.21</v>
      </c>
      <c r="BB700" s="227">
        <f t="shared" si="445"/>
        <v>62.264200000000002</v>
      </c>
      <c r="BC700" s="227">
        <f t="shared" si="446"/>
        <v>85.094406666666671</v>
      </c>
      <c r="BD700" s="228">
        <f t="shared" si="464"/>
        <v>1.0153029410769732</v>
      </c>
      <c r="BE700" s="230">
        <f t="shared" si="465"/>
        <v>58</v>
      </c>
      <c r="BF700" s="231">
        <f t="shared" si="447"/>
        <v>1.01350143</v>
      </c>
      <c r="BG700" s="227">
        <f t="shared" si="448"/>
        <v>3203.5272813400002</v>
      </c>
      <c r="BH700" s="227">
        <f t="shared" si="449"/>
        <v>3350.8858880066668</v>
      </c>
      <c r="BI700" s="227">
        <f t="shared" si="417"/>
        <v>3113.21</v>
      </c>
      <c r="BJ700" s="227">
        <f t="shared" si="450"/>
        <v>62.264200000000002</v>
      </c>
      <c r="BK700" s="227">
        <f t="shared" si="451"/>
        <v>53.962306666666677</v>
      </c>
      <c r="BL700" s="228">
        <f t="shared" si="381"/>
        <v>1.0026691714633533</v>
      </c>
      <c r="BM700" s="230">
        <f t="shared" si="382"/>
        <v>36</v>
      </c>
      <c r="BN700" s="231">
        <f t="shared" si="452"/>
        <v>1.0083588720000001</v>
      </c>
      <c r="BO700" s="227">
        <f t="shared" si="453"/>
        <v>3147.61207483</v>
      </c>
      <c r="BP700" s="227">
        <f t="shared" si="454"/>
        <v>3263.8385814966668</v>
      </c>
      <c r="BQ700" s="227">
        <f t="shared" si="460"/>
        <v>3113.21</v>
      </c>
      <c r="BR700" s="227">
        <f t="shared" si="461"/>
        <v>62.264200000000002</v>
      </c>
      <c r="BS700" s="227">
        <f t="shared" si="455"/>
        <v>19.716996666666667</v>
      </c>
      <c r="BT700" s="228">
        <f t="shared" si="456"/>
        <v>0.99937060311537784</v>
      </c>
      <c r="BU700" s="230">
        <f t="shared" si="457"/>
        <v>13</v>
      </c>
      <c r="BV700" s="231">
        <f t="shared" si="462"/>
        <v>1.0030104580000001</v>
      </c>
      <c r="BW700" s="227">
        <f t="shared" si="463"/>
        <v>3120.61684444</v>
      </c>
      <c r="BX700" s="227">
        <f t="shared" si="458"/>
        <v>3202.5980411066666</v>
      </c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5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5"/>
      <c r="HA700" s="5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40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7"/>
      <c r="JP700" s="1"/>
      <c r="JQ700" s="1"/>
      <c r="JR700" s="1"/>
      <c r="JS700" s="1"/>
      <c r="JT700" s="1"/>
      <c r="JU700" s="1"/>
      <c r="JV700" s="1"/>
      <c r="JW700" s="1"/>
      <c r="JX700" s="1"/>
      <c r="JY700" s="3"/>
      <c r="JZ700" s="1"/>
      <c r="KA700" s="1"/>
      <c r="KB700" s="1"/>
      <c r="KC700" s="1"/>
      <c r="KD700" s="1"/>
      <c r="KE700" s="1"/>
    </row>
    <row r="701" spans="1:291" x14ac:dyDescent="0.2">
      <c r="A701" s="196">
        <f t="shared" si="385"/>
        <v>43359</v>
      </c>
      <c r="B701" s="236">
        <f t="shared" si="459"/>
        <v>104893.24588084003</v>
      </c>
      <c r="C701" s="66">
        <f t="shared" si="428"/>
        <v>84458.91937679</v>
      </c>
      <c r="D701" s="77">
        <f t="shared" si="386"/>
        <v>5061.1099999999997</v>
      </c>
      <c r="E701" s="67">
        <f>VLOOKUP(A700,[1]Plan1!$DQ$117:$DS$314,3)</f>
        <v>5056.5600000000004</v>
      </c>
      <c r="F701" s="11">
        <f t="shared" si="387"/>
        <v>43340</v>
      </c>
      <c r="G701" s="73">
        <f t="shared" si="371"/>
        <v>-8.990122720112792E-4</v>
      </c>
      <c r="H701" s="11">
        <f t="shared" si="388"/>
        <v>43368</v>
      </c>
      <c r="I701" s="11">
        <f t="shared" si="372"/>
        <v>43368</v>
      </c>
      <c r="J701" s="1">
        <f t="shared" si="389"/>
        <v>20</v>
      </c>
      <c r="K701" s="1">
        <f t="shared" si="390"/>
        <v>14</v>
      </c>
      <c r="L701" s="66">
        <f t="shared" si="373"/>
        <v>0.9993706</v>
      </c>
      <c r="M701" s="70">
        <f t="shared" si="429"/>
        <v>1.0033006499999999</v>
      </c>
      <c r="N701" s="70">
        <f t="shared" si="423"/>
        <v>1.0676252489933502</v>
      </c>
      <c r="O701" s="66">
        <f t="shared" si="425"/>
        <v>1.0669532799999999</v>
      </c>
      <c r="P701" s="66">
        <f t="shared" si="374"/>
        <v>84405.760932930003</v>
      </c>
      <c r="Q701" s="74">
        <f t="shared" si="375"/>
        <v>0</v>
      </c>
      <c r="R701" s="75">
        <f t="shared" si="426"/>
        <v>0</v>
      </c>
      <c r="S701" s="66">
        <f t="shared" si="427"/>
        <v>0</v>
      </c>
      <c r="T701" s="10">
        <f t="shared" si="391"/>
        <v>0.06</v>
      </c>
      <c r="U701" s="74">
        <f t="shared" si="424"/>
        <v>14</v>
      </c>
      <c r="V701" s="74">
        <v>252</v>
      </c>
      <c r="W701" s="70">
        <f t="shared" si="376"/>
        <v>1.0032424069999999</v>
      </c>
      <c r="X701" s="66">
        <f t="shared" si="377"/>
        <v>273.67783007999998</v>
      </c>
      <c r="Y701" s="66">
        <v>0</v>
      </c>
      <c r="Z701" s="67">
        <f t="shared" si="378"/>
        <v>0</v>
      </c>
      <c r="AA701" s="68" t="str">
        <f t="shared" si="392"/>
        <v>A+INCORP J=</v>
      </c>
      <c r="AB701" s="11">
        <f t="shared" si="393"/>
        <v>43368</v>
      </c>
      <c r="AC701" s="227">
        <f t="shared" si="420"/>
        <v>3113.21</v>
      </c>
      <c r="AD701" s="227">
        <f t="shared" si="430"/>
        <v>62.264200000000002</v>
      </c>
      <c r="AE701" s="227">
        <f t="shared" si="431"/>
        <v>180.56618</v>
      </c>
      <c r="AF701" s="228">
        <f t="shared" si="421"/>
        <v>1.0225259194357663</v>
      </c>
      <c r="AG701" s="230">
        <f t="shared" si="422"/>
        <v>120</v>
      </c>
      <c r="AH701" s="231">
        <f t="shared" si="432"/>
        <v>1.0281356349999999</v>
      </c>
      <c r="AI701" s="227">
        <f t="shared" si="433"/>
        <v>3272.9031513700002</v>
      </c>
      <c r="AJ701" s="227">
        <f t="shared" si="434"/>
        <v>3515.73353137</v>
      </c>
      <c r="AK701" s="227">
        <f t="shared" si="466"/>
        <v>3113.21</v>
      </c>
      <c r="AL701" s="227">
        <f t="shared" si="435"/>
        <v>62.264200000000002</v>
      </c>
      <c r="AM701" s="227">
        <f t="shared" si="436"/>
        <v>149.43407999999999</v>
      </c>
      <c r="AN701" s="228">
        <f t="shared" si="467"/>
        <v>1.0216068587962117</v>
      </c>
      <c r="AO701" s="230">
        <f t="shared" si="468"/>
        <v>99</v>
      </c>
      <c r="AP701" s="231">
        <f t="shared" si="437"/>
        <v>1.023155375</v>
      </c>
      <c r="AQ701" s="227">
        <f t="shared" si="438"/>
        <v>3254.1218192800002</v>
      </c>
      <c r="AR701" s="227">
        <f t="shared" si="439"/>
        <v>3465.8200992800002</v>
      </c>
      <c r="AS701" s="227">
        <f t="shared" si="394"/>
        <v>3113.21</v>
      </c>
      <c r="AT701" s="227">
        <f t="shared" si="440"/>
        <v>62.264200000000002</v>
      </c>
      <c r="AU701" s="227">
        <f t="shared" si="441"/>
        <v>118.30198</v>
      </c>
      <c r="AV701" s="228">
        <f t="shared" si="396"/>
        <v>1.0193646977974404</v>
      </c>
      <c r="AW701" s="230">
        <f t="shared" si="397"/>
        <v>78</v>
      </c>
      <c r="AX701" s="231">
        <f t="shared" si="442"/>
        <v>1.018199238</v>
      </c>
      <c r="AY701" s="227">
        <f t="shared" si="443"/>
        <v>3231.2515865700002</v>
      </c>
      <c r="AZ701" s="227">
        <f t="shared" si="444"/>
        <v>3411.81776657</v>
      </c>
      <c r="BA701" s="227">
        <f t="shared" si="349"/>
        <v>3113.21</v>
      </c>
      <c r="BB701" s="227">
        <f t="shared" si="445"/>
        <v>62.264200000000002</v>
      </c>
      <c r="BC701" s="227">
        <f t="shared" si="446"/>
        <v>86.132143333333332</v>
      </c>
      <c r="BD701" s="228">
        <f t="shared" si="464"/>
        <v>1.0153029410769732</v>
      </c>
      <c r="BE701" s="230">
        <f t="shared" si="465"/>
        <v>58</v>
      </c>
      <c r="BF701" s="231">
        <f t="shared" si="447"/>
        <v>1.01350143</v>
      </c>
      <c r="BG701" s="227">
        <f t="shared" si="448"/>
        <v>3203.5272813400002</v>
      </c>
      <c r="BH701" s="227">
        <f t="shared" si="449"/>
        <v>3351.9236246733335</v>
      </c>
      <c r="BI701" s="227">
        <f t="shared" si="417"/>
        <v>3113.21</v>
      </c>
      <c r="BJ701" s="227">
        <f t="shared" si="450"/>
        <v>62.264200000000002</v>
      </c>
      <c r="BK701" s="227">
        <f t="shared" si="451"/>
        <v>55.000043333333338</v>
      </c>
      <c r="BL701" s="228">
        <f t="shared" si="381"/>
        <v>1.0026691714633533</v>
      </c>
      <c r="BM701" s="230">
        <f t="shared" si="382"/>
        <v>36</v>
      </c>
      <c r="BN701" s="231">
        <f t="shared" si="452"/>
        <v>1.0083588720000001</v>
      </c>
      <c r="BO701" s="227">
        <f t="shared" si="453"/>
        <v>3147.61207483</v>
      </c>
      <c r="BP701" s="227">
        <f t="shared" si="454"/>
        <v>3264.8763181633335</v>
      </c>
      <c r="BQ701" s="227">
        <f t="shared" si="460"/>
        <v>3113.21</v>
      </c>
      <c r="BR701" s="227">
        <f t="shared" si="461"/>
        <v>62.264200000000002</v>
      </c>
      <c r="BS701" s="227">
        <f t="shared" si="455"/>
        <v>20.754733333333331</v>
      </c>
      <c r="BT701" s="228">
        <f t="shared" si="456"/>
        <v>0.99937060311537784</v>
      </c>
      <c r="BU701" s="230">
        <f t="shared" si="457"/>
        <v>13</v>
      </c>
      <c r="BV701" s="231">
        <f t="shared" si="462"/>
        <v>1.0030104580000001</v>
      </c>
      <c r="BW701" s="227">
        <f t="shared" si="463"/>
        <v>3120.61684444</v>
      </c>
      <c r="BX701" s="227">
        <f t="shared" si="458"/>
        <v>3203.6357777733333</v>
      </c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5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5"/>
      <c r="HA701" s="5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40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7"/>
      <c r="JP701" s="1"/>
      <c r="JQ701" s="1"/>
      <c r="JR701" s="1"/>
      <c r="JS701" s="1"/>
      <c r="JT701" s="1"/>
      <c r="JU701" s="1"/>
      <c r="JV701" s="1"/>
      <c r="JW701" s="1"/>
      <c r="JX701" s="1"/>
      <c r="JY701" s="3"/>
      <c r="JZ701" s="1"/>
      <c r="KA701" s="1"/>
      <c r="KB701" s="1"/>
      <c r="KC701" s="1"/>
      <c r="KD701" s="1"/>
      <c r="KE701" s="1"/>
    </row>
    <row r="702" spans="1:291" x14ac:dyDescent="0.2">
      <c r="A702" s="196">
        <f t="shared" si="385"/>
        <v>43360</v>
      </c>
      <c r="B702" s="236">
        <f t="shared" si="459"/>
        <v>104903.9192933</v>
      </c>
      <c r="C702" s="66">
        <f t="shared" si="428"/>
        <v>84458.91937679</v>
      </c>
      <c r="D702" s="77">
        <f t="shared" si="386"/>
        <v>5061.1099999999997</v>
      </c>
      <c r="E702" s="67">
        <f>VLOOKUP(A701,[1]Plan1!$DQ$117:$DS$314,3)</f>
        <v>5056.5600000000004</v>
      </c>
      <c r="F702" s="11">
        <f t="shared" si="387"/>
        <v>43340</v>
      </c>
      <c r="G702" s="73">
        <f t="shared" si="371"/>
        <v>-8.990122720112792E-4</v>
      </c>
      <c r="H702" s="11">
        <f t="shared" si="388"/>
        <v>43368</v>
      </c>
      <c r="I702" s="11">
        <f t="shared" si="372"/>
        <v>43368</v>
      </c>
      <c r="J702" s="1">
        <f t="shared" si="389"/>
        <v>20</v>
      </c>
      <c r="K702" s="1">
        <f t="shared" si="390"/>
        <v>14</v>
      </c>
      <c r="L702" s="66">
        <f t="shared" si="373"/>
        <v>0.9993706</v>
      </c>
      <c r="M702" s="70">
        <f t="shared" si="429"/>
        <v>1.0033006499999999</v>
      </c>
      <c r="N702" s="70">
        <f t="shared" si="423"/>
        <v>1.0676252489933502</v>
      </c>
      <c r="O702" s="66">
        <f t="shared" si="425"/>
        <v>1.0669532799999999</v>
      </c>
      <c r="P702" s="66">
        <f t="shared" si="374"/>
        <v>84405.760932930003</v>
      </c>
      <c r="Q702" s="74">
        <f t="shared" si="375"/>
        <v>0</v>
      </c>
      <c r="R702" s="75">
        <f t="shared" si="426"/>
        <v>0</v>
      </c>
      <c r="S702" s="66">
        <f t="shared" si="427"/>
        <v>0</v>
      </c>
      <c r="T702" s="10">
        <f t="shared" si="391"/>
        <v>0.06</v>
      </c>
      <c r="U702" s="74">
        <f t="shared" si="424"/>
        <v>14</v>
      </c>
      <c r="V702" s="74">
        <v>252</v>
      </c>
      <c r="W702" s="70">
        <f t="shared" si="376"/>
        <v>1.0032424069999999</v>
      </c>
      <c r="X702" s="66">
        <f t="shared" si="377"/>
        <v>273.67783007999998</v>
      </c>
      <c r="Y702" s="66">
        <v>0</v>
      </c>
      <c r="Z702" s="67">
        <f t="shared" si="378"/>
        <v>0</v>
      </c>
      <c r="AA702" s="68" t="str">
        <f t="shared" si="392"/>
        <v>A+INCORP J=</v>
      </c>
      <c r="AB702" s="11">
        <f t="shared" si="393"/>
        <v>43368</v>
      </c>
      <c r="AC702" s="227">
        <f t="shared" si="420"/>
        <v>3113.21</v>
      </c>
      <c r="AD702" s="227">
        <f t="shared" si="430"/>
        <v>62.264200000000002</v>
      </c>
      <c r="AE702" s="227">
        <f t="shared" si="431"/>
        <v>181.60391666666666</v>
      </c>
      <c r="AF702" s="228">
        <f t="shared" si="421"/>
        <v>1.0225259194357663</v>
      </c>
      <c r="AG702" s="230">
        <f t="shared" si="422"/>
        <v>121</v>
      </c>
      <c r="AH702" s="231">
        <f t="shared" si="432"/>
        <v>1.0283733939999999</v>
      </c>
      <c r="AI702" s="227">
        <f t="shared" si="433"/>
        <v>3273.66001861</v>
      </c>
      <c r="AJ702" s="227">
        <f t="shared" si="434"/>
        <v>3517.5281352766665</v>
      </c>
      <c r="AK702" s="227">
        <f t="shared" si="466"/>
        <v>3113.21</v>
      </c>
      <c r="AL702" s="227">
        <f t="shared" si="435"/>
        <v>62.264200000000002</v>
      </c>
      <c r="AM702" s="227">
        <f t="shared" si="436"/>
        <v>150.47181666666665</v>
      </c>
      <c r="AN702" s="228">
        <f t="shared" si="467"/>
        <v>1.0216068587962117</v>
      </c>
      <c r="AO702" s="230">
        <f t="shared" si="468"/>
        <v>100</v>
      </c>
      <c r="AP702" s="231">
        <f t="shared" si="437"/>
        <v>1.0233919819999999</v>
      </c>
      <c r="AQ702" s="227">
        <f t="shared" si="438"/>
        <v>3254.8743423300002</v>
      </c>
      <c r="AR702" s="227">
        <f t="shared" si="439"/>
        <v>3467.6103589966669</v>
      </c>
      <c r="AS702" s="227">
        <f t="shared" si="394"/>
        <v>3113.21</v>
      </c>
      <c r="AT702" s="227">
        <f t="shared" si="440"/>
        <v>62.264200000000002</v>
      </c>
      <c r="AU702" s="227">
        <f t="shared" si="441"/>
        <v>119.33971666666667</v>
      </c>
      <c r="AV702" s="228">
        <f t="shared" si="396"/>
        <v>1.0193646977974404</v>
      </c>
      <c r="AW702" s="230">
        <f t="shared" si="397"/>
        <v>79</v>
      </c>
      <c r="AX702" s="231">
        <f t="shared" si="442"/>
        <v>1.0184346989999999</v>
      </c>
      <c r="AY702" s="227">
        <f t="shared" si="443"/>
        <v>3231.9988211999998</v>
      </c>
      <c r="AZ702" s="227">
        <f t="shared" si="444"/>
        <v>3413.6027378666668</v>
      </c>
      <c r="BA702" s="227">
        <f t="shared" si="349"/>
        <v>3113.21</v>
      </c>
      <c r="BB702" s="227">
        <f t="shared" si="445"/>
        <v>62.264200000000002</v>
      </c>
      <c r="BC702" s="227">
        <f t="shared" si="446"/>
        <v>87.169879999999992</v>
      </c>
      <c r="BD702" s="228">
        <f t="shared" si="464"/>
        <v>1.0153029410769732</v>
      </c>
      <c r="BE702" s="230">
        <f t="shared" si="465"/>
        <v>59</v>
      </c>
      <c r="BF702" s="231">
        <f t="shared" si="447"/>
        <v>1.013735805</v>
      </c>
      <c r="BG702" s="227">
        <f t="shared" si="448"/>
        <v>3204.2681058500002</v>
      </c>
      <c r="BH702" s="227">
        <f t="shared" si="449"/>
        <v>3353.7021858500002</v>
      </c>
      <c r="BI702" s="227">
        <f t="shared" si="417"/>
        <v>3113.21</v>
      </c>
      <c r="BJ702" s="227">
        <f t="shared" si="450"/>
        <v>62.264200000000002</v>
      </c>
      <c r="BK702" s="227">
        <f t="shared" si="451"/>
        <v>56.037780000000005</v>
      </c>
      <c r="BL702" s="228">
        <f t="shared" si="381"/>
        <v>1.0026691714633533</v>
      </c>
      <c r="BM702" s="230">
        <f t="shared" si="382"/>
        <v>37</v>
      </c>
      <c r="BN702" s="231">
        <f t="shared" si="452"/>
        <v>1.008592057</v>
      </c>
      <c r="BO702" s="227">
        <f t="shared" si="453"/>
        <v>3148.3399663999999</v>
      </c>
      <c r="BP702" s="227">
        <f t="shared" si="454"/>
        <v>3266.6419464000001</v>
      </c>
      <c r="BQ702" s="227">
        <f t="shared" si="460"/>
        <v>3113.21</v>
      </c>
      <c r="BR702" s="227">
        <f t="shared" si="461"/>
        <v>62.264200000000002</v>
      </c>
      <c r="BS702" s="227">
        <f t="shared" si="455"/>
        <v>21.792469999999998</v>
      </c>
      <c r="BT702" s="228">
        <f t="shared" si="456"/>
        <v>0.99937060311537784</v>
      </c>
      <c r="BU702" s="230">
        <f t="shared" si="457"/>
        <v>14</v>
      </c>
      <c r="BV702" s="231">
        <f t="shared" si="462"/>
        <v>1.0032424069999999</v>
      </c>
      <c r="BW702" s="227">
        <f t="shared" si="463"/>
        <v>3121.3384959</v>
      </c>
      <c r="BX702" s="227">
        <f t="shared" si="458"/>
        <v>3205.3951658999999</v>
      </c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5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5"/>
      <c r="HA702" s="5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40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7"/>
      <c r="JP702" s="1"/>
      <c r="JQ702" s="1"/>
      <c r="JR702" s="1"/>
      <c r="JS702" s="1"/>
      <c r="JT702" s="1"/>
      <c r="JU702" s="1"/>
      <c r="JV702" s="1"/>
      <c r="JW702" s="1"/>
      <c r="JX702" s="1"/>
      <c r="JY702" s="3"/>
      <c r="JZ702" s="1"/>
      <c r="KA702" s="1"/>
      <c r="KB702" s="1"/>
      <c r="KC702" s="1"/>
      <c r="KD702" s="1"/>
      <c r="KE702" s="1"/>
    </row>
    <row r="703" spans="1:291" x14ac:dyDescent="0.2">
      <c r="A703" s="196">
        <f t="shared" si="385"/>
        <v>43361</v>
      </c>
      <c r="B703" s="236">
        <f t="shared" si="459"/>
        <v>104929.50211312997</v>
      </c>
      <c r="C703" s="66">
        <f t="shared" si="428"/>
        <v>84458.91937679</v>
      </c>
      <c r="D703" s="77">
        <f t="shared" si="386"/>
        <v>5061.1099999999997</v>
      </c>
      <c r="E703" s="67">
        <f>VLOOKUP(A702,[1]Plan1!$DQ$117:$DS$314,3)</f>
        <v>5056.5600000000004</v>
      </c>
      <c r="F703" s="11">
        <f t="shared" si="387"/>
        <v>43340</v>
      </c>
      <c r="G703" s="73">
        <f t="shared" si="371"/>
        <v>-8.990122720112792E-4</v>
      </c>
      <c r="H703" s="11">
        <f t="shared" si="388"/>
        <v>43368</v>
      </c>
      <c r="I703" s="11">
        <f t="shared" si="372"/>
        <v>43368</v>
      </c>
      <c r="J703" s="1">
        <f t="shared" si="389"/>
        <v>20</v>
      </c>
      <c r="K703" s="1">
        <f t="shared" si="390"/>
        <v>15</v>
      </c>
      <c r="L703" s="66">
        <f t="shared" si="373"/>
        <v>0.99932566</v>
      </c>
      <c r="M703" s="70">
        <f t="shared" si="429"/>
        <v>1.0033006499999999</v>
      </c>
      <c r="N703" s="70">
        <f t="shared" si="423"/>
        <v>1.0676252489933502</v>
      </c>
      <c r="O703" s="66">
        <f t="shared" si="425"/>
        <v>1.0669052999999999</v>
      </c>
      <c r="P703" s="66">
        <f t="shared" si="374"/>
        <v>84401.965349089995</v>
      </c>
      <c r="Q703" s="74">
        <f t="shared" si="375"/>
        <v>0</v>
      </c>
      <c r="R703" s="75">
        <f t="shared" si="426"/>
        <v>0</v>
      </c>
      <c r="S703" s="66">
        <f t="shared" si="427"/>
        <v>0</v>
      </c>
      <c r="T703" s="10">
        <f t="shared" si="391"/>
        <v>0.06</v>
      </c>
      <c r="U703" s="74">
        <f t="shared" si="424"/>
        <v>15</v>
      </c>
      <c r="V703" s="74">
        <v>252</v>
      </c>
      <c r="W703" s="70">
        <f t="shared" si="376"/>
        <v>1.0034744090000001</v>
      </c>
      <c r="X703" s="66">
        <f t="shared" si="377"/>
        <v>293.24694801999999</v>
      </c>
      <c r="Y703" s="66">
        <v>0</v>
      </c>
      <c r="Z703" s="67">
        <f t="shared" si="378"/>
        <v>0</v>
      </c>
      <c r="AA703" s="68" t="str">
        <f t="shared" si="392"/>
        <v>A+INCORP J=</v>
      </c>
      <c r="AB703" s="11">
        <f t="shared" si="393"/>
        <v>43368</v>
      </c>
      <c r="AC703" s="227">
        <f t="shared" si="420"/>
        <v>3113.21</v>
      </c>
      <c r="AD703" s="227">
        <f t="shared" si="430"/>
        <v>62.264200000000002</v>
      </c>
      <c r="AE703" s="227">
        <f t="shared" si="431"/>
        <v>182.64165333333332</v>
      </c>
      <c r="AF703" s="228">
        <f t="shared" si="421"/>
        <v>1.0224799372971534</v>
      </c>
      <c r="AG703" s="230">
        <f t="shared" si="422"/>
        <v>122</v>
      </c>
      <c r="AH703" s="231">
        <f t="shared" si="432"/>
        <v>1.0286112080000001</v>
      </c>
      <c r="AI703" s="227">
        <f t="shared" si="433"/>
        <v>3274.2698131299999</v>
      </c>
      <c r="AJ703" s="227">
        <f t="shared" si="434"/>
        <v>3519.1756664633331</v>
      </c>
      <c r="AK703" s="227">
        <f t="shared" si="466"/>
        <v>3113.21</v>
      </c>
      <c r="AL703" s="227">
        <f t="shared" si="435"/>
        <v>62.264200000000002</v>
      </c>
      <c r="AM703" s="227">
        <f t="shared" si="436"/>
        <v>151.50955333333332</v>
      </c>
      <c r="AN703" s="228">
        <f t="shared" si="467"/>
        <v>1.02156091798699</v>
      </c>
      <c r="AO703" s="230">
        <f t="shared" si="468"/>
        <v>101</v>
      </c>
      <c r="AP703" s="231">
        <f t="shared" si="437"/>
        <v>1.023628644</v>
      </c>
      <c r="AQ703" s="227">
        <f t="shared" si="438"/>
        <v>3255.4806374599998</v>
      </c>
      <c r="AR703" s="227">
        <f t="shared" si="439"/>
        <v>3469.2543907933332</v>
      </c>
      <c r="AS703" s="227">
        <f t="shared" si="394"/>
        <v>3113.21</v>
      </c>
      <c r="AT703" s="227">
        <f t="shared" si="440"/>
        <v>62.264200000000002</v>
      </c>
      <c r="AU703" s="227">
        <f t="shared" si="441"/>
        <v>120.37745333333334</v>
      </c>
      <c r="AV703" s="228">
        <f t="shared" si="396"/>
        <v>1.0193188578163306</v>
      </c>
      <c r="AW703" s="230">
        <f t="shared" si="397"/>
        <v>80</v>
      </c>
      <c r="AX703" s="231">
        <f t="shared" si="442"/>
        <v>1.018670215</v>
      </c>
      <c r="AY703" s="227">
        <f t="shared" si="443"/>
        <v>3232.6008564700001</v>
      </c>
      <c r="AZ703" s="227">
        <f t="shared" si="444"/>
        <v>3415.2425098033336</v>
      </c>
      <c r="BA703" s="227">
        <f t="shared" si="349"/>
        <v>3113.21</v>
      </c>
      <c r="BB703" s="227">
        <f t="shared" si="445"/>
        <v>62.264200000000002</v>
      </c>
      <c r="BC703" s="227">
        <f t="shared" si="446"/>
        <v>88.207616666666681</v>
      </c>
      <c r="BD703" s="228">
        <f t="shared" si="464"/>
        <v>1.0152572837496787</v>
      </c>
      <c r="BE703" s="230">
        <f t="shared" si="465"/>
        <v>60</v>
      </c>
      <c r="BF703" s="231">
        <f t="shared" si="447"/>
        <v>1.0139702340000001</v>
      </c>
      <c r="BG703" s="227">
        <f t="shared" si="448"/>
        <v>3204.8649744700001</v>
      </c>
      <c r="BH703" s="227">
        <f t="shared" si="449"/>
        <v>3355.3367911366668</v>
      </c>
      <c r="BI703" s="227">
        <f t="shared" si="417"/>
        <v>3113.21</v>
      </c>
      <c r="BJ703" s="227">
        <f t="shared" si="450"/>
        <v>62.264200000000002</v>
      </c>
      <c r="BK703" s="227">
        <f t="shared" si="451"/>
        <v>57.075516666666665</v>
      </c>
      <c r="BL703" s="228">
        <f t="shared" si="381"/>
        <v>1.0026240822661519</v>
      </c>
      <c r="BM703" s="230">
        <f t="shared" si="382"/>
        <v>38</v>
      </c>
      <c r="BN703" s="231">
        <f t="shared" si="452"/>
        <v>1.008825297</v>
      </c>
      <c r="BO703" s="227">
        <f t="shared" si="453"/>
        <v>3148.92641869</v>
      </c>
      <c r="BP703" s="227">
        <f t="shared" si="454"/>
        <v>3268.2661353566668</v>
      </c>
      <c r="BQ703" s="227">
        <f t="shared" si="460"/>
        <v>3113.21</v>
      </c>
      <c r="BR703" s="227">
        <f t="shared" si="461"/>
        <v>62.264200000000002</v>
      </c>
      <c r="BS703" s="227">
        <f t="shared" si="455"/>
        <v>22.830206666666665</v>
      </c>
      <c r="BT703" s="228">
        <f t="shared" si="456"/>
        <v>0.99932566225204644</v>
      </c>
      <c r="BU703" s="230">
        <f t="shared" si="457"/>
        <v>15</v>
      </c>
      <c r="BV703" s="231">
        <f t="shared" si="462"/>
        <v>1.0034744090000001</v>
      </c>
      <c r="BW703" s="227">
        <f t="shared" si="463"/>
        <v>3121.9199158000001</v>
      </c>
      <c r="BX703" s="227">
        <f t="shared" si="458"/>
        <v>3207.0143224666667</v>
      </c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5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5"/>
      <c r="HA703" s="5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40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7"/>
      <c r="JP703" s="1"/>
      <c r="JQ703" s="1"/>
      <c r="JR703" s="1"/>
      <c r="JS703" s="1"/>
      <c r="JT703" s="1"/>
      <c r="JU703" s="1"/>
      <c r="JV703" s="1"/>
      <c r="JW703" s="1"/>
      <c r="JX703" s="1"/>
      <c r="JY703" s="3"/>
      <c r="JZ703" s="1"/>
      <c r="KA703" s="1"/>
      <c r="KB703" s="1"/>
      <c r="KC703" s="1"/>
      <c r="KD703" s="1"/>
      <c r="KE703" s="1"/>
    </row>
    <row r="704" spans="1:291" x14ac:dyDescent="0.2">
      <c r="A704" s="196">
        <f t="shared" si="385"/>
        <v>43362</v>
      </c>
      <c r="B704" s="236">
        <f t="shared" si="459"/>
        <v>104955.08835467001</v>
      </c>
      <c r="C704" s="66">
        <f t="shared" si="428"/>
        <v>84458.91937679</v>
      </c>
      <c r="D704" s="77">
        <f t="shared" si="386"/>
        <v>5061.1099999999997</v>
      </c>
      <c r="E704" s="67">
        <f>VLOOKUP(A703,[1]Plan1!$DQ$117:$DS$314,3)</f>
        <v>5056.5600000000004</v>
      </c>
      <c r="F704" s="11">
        <f t="shared" si="387"/>
        <v>43340</v>
      </c>
      <c r="G704" s="73">
        <f t="shared" si="371"/>
        <v>-8.990122720112792E-4</v>
      </c>
      <c r="H704" s="11">
        <f t="shared" si="388"/>
        <v>43368</v>
      </c>
      <c r="I704" s="11">
        <f t="shared" si="372"/>
        <v>43368</v>
      </c>
      <c r="J704" s="1">
        <f t="shared" si="389"/>
        <v>20</v>
      </c>
      <c r="K704" s="1">
        <f t="shared" si="390"/>
        <v>16</v>
      </c>
      <c r="L704" s="66">
        <f t="shared" si="373"/>
        <v>0.99928072000000001</v>
      </c>
      <c r="M704" s="70">
        <f t="shared" si="429"/>
        <v>1.0033006499999999</v>
      </c>
      <c r="N704" s="70">
        <f t="shared" si="423"/>
        <v>1.0676252489933502</v>
      </c>
      <c r="O704" s="66">
        <f t="shared" si="425"/>
        <v>1.06685732</v>
      </c>
      <c r="P704" s="66">
        <f t="shared" si="374"/>
        <v>84398.169765259998</v>
      </c>
      <c r="Q704" s="74">
        <f t="shared" si="375"/>
        <v>0</v>
      </c>
      <c r="R704" s="75">
        <f t="shared" si="426"/>
        <v>0</v>
      </c>
      <c r="S704" s="66">
        <f t="shared" si="427"/>
        <v>0</v>
      </c>
      <c r="T704" s="10">
        <f t="shared" si="391"/>
        <v>0.06</v>
      </c>
      <c r="U704" s="74">
        <f t="shared" si="424"/>
        <v>16</v>
      </c>
      <c r="V704" s="74">
        <v>252</v>
      </c>
      <c r="W704" s="70">
        <f t="shared" si="376"/>
        <v>1.003706465</v>
      </c>
      <c r="X704" s="66">
        <f t="shared" si="377"/>
        <v>312.81886229000003</v>
      </c>
      <c r="Y704" s="66">
        <v>0</v>
      </c>
      <c r="Z704" s="67">
        <f t="shared" si="378"/>
        <v>0</v>
      </c>
      <c r="AA704" s="68" t="str">
        <f t="shared" si="392"/>
        <v>A+INCORP J=</v>
      </c>
      <c r="AB704" s="11">
        <f t="shared" si="393"/>
        <v>43368</v>
      </c>
      <c r="AC704" s="227">
        <f t="shared" si="420"/>
        <v>3113.21</v>
      </c>
      <c r="AD704" s="227">
        <f t="shared" si="430"/>
        <v>62.264200000000002</v>
      </c>
      <c r="AE704" s="227">
        <f t="shared" si="431"/>
        <v>183.67939000000001</v>
      </c>
      <c r="AF704" s="228">
        <f t="shared" si="421"/>
        <v>1.0224339551585404</v>
      </c>
      <c r="AG704" s="230">
        <f t="shared" si="422"/>
        <v>123</v>
      </c>
      <c r="AH704" s="231">
        <f t="shared" si="432"/>
        <v>1.0288490770000001</v>
      </c>
      <c r="AI704" s="227">
        <f t="shared" si="433"/>
        <v>3274.8797146299999</v>
      </c>
      <c r="AJ704" s="227">
        <f t="shared" si="434"/>
        <v>3520.8233046299997</v>
      </c>
      <c r="AK704" s="227">
        <f t="shared" si="466"/>
        <v>3113.21</v>
      </c>
      <c r="AL704" s="227">
        <f t="shared" si="435"/>
        <v>62.264200000000002</v>
      </c>
      <c r="AM704" s="227">
        <f t="shared" si="436"/>
        <v>152.54729</v>
      </c>
      <c r="AN704" s="228">
        <f t="shared" si="467"/>
        <v>1.0215149771777683</v>
      </c>
      <c r="AO704" s="230">
        <f t="shared" si="468"/>
        <v>102</v>
      </c>
      <c r="AP704" s="231">
        <f t="shared" si="437"/>
        <v>1.0238653609999999</v>
      </c>
      <c r="AQ704" s="227">
        <f t="shared" si="438"/>
        <v>3256.08703982</v>
      </c>
      <c r="AR704" s="227">
        <f t="shared" si="439"/>
        <v>3470.89852982</v>
      </c>
      <c r="AS704" s="227">
        <f t="shared" si="394"/>
        <v>3113.21</v>
      </c>
      <c r="AT704" s="227">
        <f t="shared" si="440"/>
        <v>62.264200000000002</v>
      </c>
      <c r="AU704" s="227">
        <f t="shared" si="441"/>
        <v>121.41519</v>
      </c>
      <c r="AV704" s="228">
        <f t="shared" si="396"/>
        <v>1.0192730178352207</v>
      </c>
      <c r="AW704" s="230">
        <f t="shared" si="397"/>
        <v>81</v>
      </c>
      <c r="AX704" s="231">
        <f t="shared" si="442"/>
        <v>1.0189057850000001</v>
      </c>
      <c r="AY704" s="227">
        <f t="shared" si="443"/>
        <v>3233.20299587</v>
      </c>
      <c r="AZ704" s="227">
        <f t="shared" si="444"/>
        <v>3416.8823858699998</v>
      </c>
      <c r="BA704" s="227">
        <f t="shared" si="349"/>
        <v>3113.21</v>
      </c>
      <c r="BB704" s="227">
        <f t="shared" si="445"/>
        <v>62.264200000000002</v>
      </c>
      <c r="BC704" s="227">
        <f t="shared" si="446"/>
        <v>89.245353333333341</v>
      </c>
      <c r="BD704" s="228">
        <f t="shared" si="464"/>
        <v>1.0152116264223843</v>
      </c>
      <c r="BE704" s="230">
        <f t="shared" si="465"/>
        <v>61</v>
      </c>
      <c r="BF704" s="231">
        <f t="shared" si="447"/>
        <v>1.0142047169999999</v>
      </c>
      <c r="BG704" s="227">
        <f t="shared" si="448"/>
        <v>3205.46194711</v>
      </c>
      <c r="BH704" s="227">
        <f t="shared" si="449"/>
        <v>3356.9715004433333</v>
      </c>
      <c r="BI704" s="227">
        <f t="shared" si="417"/>
        <v>3113.21</v>
      </c>
      <c r="BJ704" s="227">
        <f t="shared" si="450"/>
        <v>62.264200000000002</v>
      </c>
      <c r="BK704" s="227">
        <f t="shared" si="451"/>
        <v>58.11325333333334</v>
      </c>
      <c r="BL704" s="228">
        <f t="shared" si="381"/>
        <v>1.0025789930689504</v>
      </c>
      <c r="BM704" s="230">
        <f t="shared" si="382"/>
        <v>39</v>
      </c>
      <c r="BN704" s="231">
        <f t="shared" si="452"/>
        <v>1.00905859</v>
      </c>
      <c r="BO704" s="227">
        <f t="shared" si="453"/>
        <v>3149.51297092</v>
      </c>
      <c r="BP704" s="227">
        <f t="shared" si="454"/>
        <v>3269.8904242533335</v>
      </c>
      <c r="BQ704" s="227">
        <f t="shared" si="460"/>
        <v>3113.21</v>
      </c>
      <c r="BR704" s="227">
        <f t="shared" si="461"/>
        <v>62.264200000000002</v>
      </c>
      <c r="BS704" s="227">
        <f t="shared" si="455"/>
        <v>23.867943333333336</v>
      </c>
      <c r="BT704" s="228">
        <f t="shared" si="456"/>
        <v>0.99928072138871504</v>
      </c>
      <c r="BU704" s="230">
        <f t="shared" si="457"/>
        <v>16</v>
      </c>
      <c r="BV704" s="231">
        <f t="shared" si="462"/>
        <v>1.003706465</v>
      </c>
      <c r="BW704" s="227">
        <f t="shared" si="463"/>
        <v>3122.5014387699998</v>
      </c>
      <c r="BX704" s="227">
        <f t="shared" si="458"/>
        <v>3208.6335821033331</v>
      </c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5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5"/>
      <c r="HA704" s="5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40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7"/>
      <c r="JP704" s="1"/>
      <c r="JQ704" s="1"/>
      <c r="JR704" s="1"/>
      <c r="JS704" s="1"/>
      <c r="JT704" s="1"/>
      <c r="JU704" s="1"/>
      <c r="JV704" s="1"/>
      <c r="JW704" s="1"/>
      <c r="JX704" s="1"/>
      <c r="JY704" s="3"/>
      <c r="JZ704" s="1"/>
      <c r="KA704" s="1"/>
      <c r="KB704" s="1"/>
      <c r="KC704" s="1"/>
      <c r="KD704" s="1"/>
      <c r="KE704" s="1"/>
    </row>
    <row r="705" spans="1:291" ht="13.5" thickBot="1" x14ac:dyDescent="0.25">
      <c r="A705" s="196">
        <f t="shared" si="385"/>
        <v>43363</v>
      </c>
      <c r="B705" s="236">
        <f t="shared" si="459"/>
        <v>104980.67802027</v>
      </c>
      <c r="C705" s="66">
        <f t="shared" si="428"/>
        <v>84458.91937679</v>
      </c>
      <c r="D705" s="77">
        <f t="shared" si="386"/>
        <v>5061.1099999999997</v>
      </c>
      <c r="E705" s="67">
        <f>VLOOKUP(A704,[1]Plan1!$DQ$117:$DS$314,3)</f>
        <v>5056.5600000000004</v>
      </c>
      <c r="F705" s="11">
        <f t="shared" si="387"/>
        <v>43340</v>
      </c>
      <c r="G705" s="73">
        <f t="shared" si="371"/>
        <v>-8.990122720112792E-4</v>
      </c>
      <c r="H705" s="11">
        <f t="shared" si="388"/>
        <v>43368</v>
      </c>
      <c r="I705" s="11">
        <f t="shared" si="372"/>
        <v>43368</v>
      </c>
      <c r="J705" s="1">
        <f t="shared" si="389"/>
        <v>20</v>
      </c>
      <c r="K705" s="1">
        <f t="shared" si="390"/>
        <v>17</v>
      </c>
      <c r="L705" s="66">
        <f t="shared" si="373"/>
        <v>0.99923578000000002</v>
      </c>
      <c r="M705" s="70">
        <f t="shared" si="429"/>
        <v>1.0033006499999999</v>
      </c>
      <c r="N705" s="70">
        <f t="shared" si="423"/>
        <v>1.0676252489933502</v>
      </c>
      <c r="O705" s="66">
        <f t="shared" si="425"/>
        <v>1.0668093400000001</v>
      </c>
      <c r="P705" s="66">
        <f t="shared" si="374"/>
        <v>84394.374181420004</v>
      </c>
      <c r="Q705" s="74">
        <f t="shared" si="375"/>
        <v>0</v>
      </c>
      <c r="R705" s="75">
        <f t="shared" si="426"/>
        <v>0</v>
      </c>
      <c r="S705" s="66">
        <f t="shared" si="427"/>
        <v>0</v>
      </c>
      <c r="T705" s="10">
        <f t="shared" si="391"/>
        <v>0.06</v>
      </c>
      <c r="U705" s="74">
        <f t="shared" si="424"/>
        <v>17</v>
      </c>
      <c r="V705" s="74">
        <v>252</v>
      </c>
      <c r="W705" s="70">
        <f t="shared" si="376"/>
        <v>1.0039385750000001</v>
      </c>
      <c r="X705" s="66">
        <f t="shared" si="377"/>
        <v>332.39357229000001</v>
      </c>
      <c r="Y705" s="66">
        <v>0</v>
      </c>
      <c r="Z705" s="67">
        <f t="shared" si="378"/>
        <v>0</v>
      </c>
      <c r="AA705" s="68" t="str">
        <f t="shared" si="392"/>
        <v>A+INCORP J=</v>
      </c>
      <c r="AB705" s="11">
        <f t="shared" si="393"/>
        <v>43368</v>
      </c>
      <c r="AC705" s="227">
        <f t="shared" si="420"/>
        <v>3113.21</v>
      </c>
      <c r="AD705" s="227">
        <f t="shared" si="430"/>
        <v>62.264200000000002</v>
      </c>
      <c r="AE705" s="227">
        <f t="shared" si="431"/>
        <v>184.71712666666667</v>
      </c>
      <c r="AF705" s="228">
        <f t="shared" si="421"/>
        <v>1.0223879730199275</v>
      </c>
      <c r="AG705" s="230">
        <f t="shared" si="422"/>
        <v>124</v>
      </c>
      <c r="AH705" s="231">
        <f t="shared" si="432"/>
        <v>1.0290870009999999</v>
      </c>
      <c r="AI705" s="227">
        <f t="shared" si="433"/>
        <v>3275.4897230800002</v>
      </c>
      <c r="AJ705" s="227">
        <f t="shared" si="434"/>
        <v>3522.4710497466667</v>
      </c>
      <c r="AK705" s="227">
        <f t="shared" si="466"/>
        <v>3113.21</v>
      </c>
      <c r="AL705" s="227">
        <f t="shared" si="435"/>
        <v>62.264200000000002</v>
      </c>
      <c r="AM705" s="227">
        <f t="shared" si="436"/>
        <v>153.58502666666669</v>
      </c>
      <c r="AN705" s="228">
        <f t="shared" si="467"/>
        <v>1.0214690363685466</v>
      </c>
      <c r="AO705" s="230">
        <f t="shared" si="468"/>
        <v>103</v>
      </c>
      <c r="AP705" s="231">
        <f t="shared" si="437"/>
        <v>1.0241021320000001</v>
      </c>
      <c r="AQ705" s="227">
        <f t="shared" si="438"/>
        <v>3256.6935461799999</v>
      </c>
      <c r="AR705" s="227">
        <f t="shared" si="439"/>
        <v>3472.5427728466666</v>
      </c>
      <c r="AS705" s="227">
        <f t="shared" si="394"/>
        <v>3113.21</v>
      </c>
      <c r="AT705" s="227">
        <f t="shared" si="440"/>
        <v>62.264200000000002</v>
      </c>
      <c r="AU705" s="227">
        <f t="shared" si="441"/>
        <v>122.45292666666666</v>
      </c>
      <c r="AV705" s="228">
        <f t="shared" si="396"/>
        <v>1.0192271778541109</v>
      </c>
      <c r="AW705" s="230">
        <f t="shared" si="397"/>
        <v>82</v>
      </c>
      <c r="AX705" s="231">
        <f t="shared" si="442"/>
        <v>1.01914141</v>
      </c>
      <c r="AY705" s="227">
        <f t="shared" si="443"/>
        <v>3233.80524255</v>
      </c>
      <c r="AZ705" s="227">
        <f t="shared" si="444"/>
        <v>3418.5223692166664</v>
      </c>
      <c r="BA705" s="227">
        <f t="shared" si="349"/>
        <v>3113.21</v>
      </c>
      <c r="BB705" s="227">
        <f t="shared" si="445"/>
        <v>62.264200000000002</v>
      </c>
      <c r="BC705" s="227">
        <f t="shared" si="446"/>
        <v>90.283090000000001</v>
      </c>
      <c r="BD705" s="228">
        <f t="shared" si="464"/>
        <v>1.01516596909509</v>
      </c>
      <c r="BE705" s="230">
        <f t="shared" si="465"/>
        <v>62</v>
      </c>
      <c r="BF705" s="231">
        <f t="shared" si="447"/>
        <v>1.014439254</v>
      </c>
      <c r="BG705" s="227">
        <f t="shared" si="448"/>
        <v>3206.0590237500001</v>
      </c>
      <c r="BH705" s="227">
        <f t="shared" si="449"/>
        <v>3358.60631375</v>
      </c>
      <c r="BI705" s="227">
        <f t="shared" si="417"/>
        <v>3113.21</v>
      </c>
      <c r="BJ705" s="227">
        <f t="shared" si="450"/>
        <v>62.264200000000002</v>
      </c>
      <c r="BK705" s="227">
        <f t="shared" si="451"/>
        <v>59.15099</v>
      </c>
      <c r="BL705" s="228">
        <f t="shared" si="381"/>
        <v>1.0025339038717487</v>
      </c>
      <c r="BM705" s="230">
        <f t="shared" si="382"/>
        <v>40</v>
      </c>
      <c r="BN705" s="231">
        <f t="shared" si="452"/>
        <v>1.009291937</v>
      </c>
      <c r="BO705" s="227">
        <f t="shared" si="453"/>
        <v>3150.0996261999999</v>
      </c>
      <c r="BP705" s="227">
        <f t="shared" si="454"/>
        <v>3271.5148162</v>
      </c>
      <c r="BQ705" s="227">
        <f t="shared" si="460"/>
        <v>3113.21</v>
      </c>
      <c r="BR705" s="227">
        <f t="shared" si="461"/>
        <v>62.264200000000002</v>
      </c>
      <c r="BS705" s="227">
        <f t="shared" si="455"/>
        <v>24.90568</v>
      </c>
      <c r="BT705" s="228">
        <f t="shared" si="456"/>
        <v>0.99923578052538375</v>
      </c>
      <c r="BU705" s="230">
        <f t="shared" si="457"/>
        <v>17</v>
      </c>
      <c r="BV705" s="231">
        <f t="shared" si="462"/>
        <v>1.0039385750000001</v>
      </c>
      <c r="BW705" s="227">
        <f t="shared" si="463"/>
        <v>3123.0830648000001</v>
      </c>
      <c r="BX705" s="227">
        <f t="shared" si="458"/>
        <v>3210.2529448</v>
      </c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5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5"/>
      <c r="HA705" s="5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40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7"/>
      <c r="JP705" s="1"/>
      <c r="JQ705" s="1"/>
      <c r="JR705" s="1"/>
      <c r="JS705" s="1"/>
      <c r="JT705" s="1"/>
      <c r="JU705" s="1"/>
      <c r="JV705" s="1"/>
      <c r="JW705" s="1"/>
      <c r="JX705" s="1"/>
      <c r="JY705" s="3"/>
      <c r="JZ705" s="1"/>
      <c r="KA705" s="1"/>
      <c r="KB705" s="1"/>
      <c r="KC705" s="1"/>
      <c r="KD705" s="1"/>
      <c r="KE705" s="1"/>
    </row>
    <row r="706" spans="1:291" x14ac:dyDescent="0.2">
      <c r="A706" s="196">
        <f t="shared" si="385"/>
        <v>43364</v>
      </c>
      <c r="B706" s="236">
        <f t="shared" si="459"/>
        <v>105006.27223695</v>
      </c>
      <c r="C706" s="66">
        <f t="shared" si="428"/>
        <v>84458.91937679</v>
      </c>
      <c r="D706" s="77">
        <f t="shared" si="386"/>
        <v>5061.1099999999997</v>
      </c>
      <c r="E706" s="67">
        <f>VLOOKUP(A705,[1]Plan1!$DQ$117:$DS$314,3)</f>
        <v>5056.5600000000004</v>
      </c>
      <c r="F706" s="11">
        <f t="shared" si="387"/>
        <v>43340</v>
      </c>
      <c r="G706" s="73">
        <f t="shared" si="371"/>
        <v>-8.990122720112792E-4</v>
      </c>
      <c r="H706" s="11">
        <f t="shared" si="388"/>
        <v>43368</v>
      </c>
      <c r="I706" s="11">
        <f t="shared" si="372"/>
        <v>43368</v>
      </c>
      <c r="J706" s="1">
        <f t="shared" si="389"/>
        <v>20</v>
      </c>
      <c r="K706" s="1">
        <f t="shared" si="390"/>
        <v>18</v>
      </c>
      <c r="L706" s="66">
        <f t="shared" si="373"/>
        <v>0.99919084999999996</v>
      </c>
      <c r="M706" s="70">
        <f t="shared" si="429"/>
        <v>1.0033006499999999</v>
      </c>
      <c r="N706" s="70">
        <f t="shared" si="423"/>
        <v>1.0676252489933502</v>
      </c>
      <c r="O706" s="66">
        <f t="shared" si="425"/>
        <v>1.06676138</v>
      </c>
      <c r="P706" s="66">
        <f t="shared" si="374"/>
        <v>84390.579442169997</v>
      </c>
      <c r="Q706" s="74">
        <f t="shared" si="375"/>
        <v>0</v>
      </c>
      <c r="R706" s="75">
        <f t="shared" si="426"/>
        <v>0</v>
      </c>
      <c r="S706" s="66">
        <f t="shared" si="427"/>
        <v>0</v>
      </c>
      <c r="T706" s="10">
        <f t="shared" si="391"/>
        <v>0.06</v>
      </c>
      <c r="U706" s="74">
        <f t="shared" si="424"/>
        <v>18</v>
      </c>
      <c r="V706" s="74">
        <v>252</v>
      </c>
      <c r="W706" s="70">
        <f t="shared" si="376"/>
        <v>1.004170738</v>
      </c>
      <c r="X706" s="66">
        <f t="shared" si="377"/>
        <v>351.97099652000003</v>
      </c>
      <c r="Y706" s="66">
        <v>0</v>
      </c>
      <c r="Z706" s="67">
        <f t="shared" si="378"/>
        <v>0</v>
      </c>
      <c r="AA706" s="68" t="str">
        <f t="shared" si="392"/>
        <v>A+INCORP J=</v>
      </c>
      <c r="AB706" s="11">
        <f t="shared" si="393"/>
        <v>43368</v>
      </c>
      <c r="AC706" s="227">
        <f t="shared" si="420"/>
        <v>3113.21</v>
      </c>
      <c r="AD706" s="227">
        <f t="shared" si="430"/>
        <v>62.264200000000002</v>
      </c>
      <c r="AE706" s="227">
        <f t="shared" si="431"/>
        <v>185.75486333333333</v>
      </c>
      <c r="AF706" s="228">
        <f t="shared" si="421"/>
        <v>1.0223420100485252</v>
      </c>
      <c r="AG706" s="230">
        <f t="shared" si="422"/>
        <v>125</v>
      </c>
      <c r="AH706" s="231">
        <f t="shared" si="432"/>
        <v>1.0293249799999999</v>
      </c>
      <c r="AI706" s="227">
        <f t="shared" si="433"/>
        <v>3276.09989989</v>
      </c>
      <c r="AJ706" s="227">
        <f t="shared" si="434"/>
        <v>3524.1189632233331</v>
      </c>
      <c r="AK706" s="227">
        <f t="shared" si="466"/>
        <v>3113.21</v>
      </c>
      <c r="AL706" s="227">
        <f t="shared" si="435"/>
        <v>62.264200000000002</v>
      </c>
      <c r="AM706" s="227">
        <f t="shared" si="436"/>
        <v>154.62276333333335</v>
      </c>
      <c r="AN706" s="228">
        <f t="shared" si="467"/>
        <v>1.0214231147093078</v>
      </c>
      <c r="AO706" s="230">
        <f t="shared" si="468"/>
        <v>104</v>
      </c>
      <c r="AP706" s="231">
        <f t="shared" si="437"/>
        <v>1.024338958</v>
      </c>
      <c r="AQ706" s="227">
        <f t="shared" si="438"/>
        <v>3257.30022078</v>
      </c>
      <c r="AR706" s="227">
        <f t="shared" si="439"/>
        <v>3474.1871841133334</v>
      </c>
      <c r="AS706" s="227">
        <f t="shared" si="394"/>
        <v>3113.21</v>
      </c>
      <c r="AT706" s="227">
        <f t="shared" si="440"/>
        <v>62.264200000000002</v>
      </c>
      <c r="AU706" s="227">
        <f t="shared" si="441"/>
        <v>123.49066333333334</v>
      </c>
      <c r="AV706" s="228">
        <f t="shared" si="396"/>
        <v>1.0191813569809549</v>
      </c>
      <c r="AW706" s="230">
        <f t="shared" si="397"/>
        <v>83</v>
      </c>
      <c r="AX706" s="231">
        <f t="shared" si="442"/>
        <v>1.019377089</v>
      </c>
      <c r="AY706" s="227">
        <f t="shared" si="443"/>
        <v>3234.4076539600001</v>
      </c>
      <c r="AZ706" s="227">
        <f t="shared" si="444"/>
        <v>3420.1625172933336</v>
      </c>
      <c r="BA706" s="227">
        <f t="shared" si="349"/>
        <v>3113.21</v>
      </c>
      <c r="BB706" s="227">
        <f t="shared" si="445"/>
        <v>62.264200000000002</v>
      </c>
      <c r="BC706" s="227">
        <f t="shared" si="446"/>
        <v>91.320826666666662</v>
      </c>
      <c r="BD706" s="228">
        <f t="shared" si="464"/>
        <v>1.0151203307996117</v>
      </c>
      <c r="BE706" s="230">
        <f t="shared" si="465"/>
        <v>63</v>
      </c>
      <c r="BF706" s="231">
        <f t="shared" si="447"/>
        <v>1.014673846</v>
      </c>
      <c r="BG706" s="227">
        <f t="shared" si="448"/>
        <v>3206.6562676499998</v>
      </c>
      <c r="BH706" s="227">
        <f t="shared" si="449"/>
        <v>3360.2412943166664</v>
      </c>
      <c r="BI706" s="227">
        <f t="shared" si="417"/>
        <v>3113.21</v>
      </c>
      <c r="BJ706" s="227">
        <f t="shared" si="450"/>
        <v>62.264200000000002</v>
      </c>
      <c r="BK706" s="227">
        <f t="shared" si="451"/>
        <v>60.188726666666668</v>
      </c>
      <c r="BL706" s="228">
        <f t="shared" si="381"/>
        <v>1.0024888334695439</v>
      </c>
      <c r="BM706" s="230">
        <f t="shared" si="382"/>
        <v>41</v>
      </c>
      <c r="BN706" s="231">
        <f t="shared" si="452"/>
        <v>1.0095253390000001</v>
      </c>
      <c r="BO706" s="227">
        <f t="shared" si="453"/>
        <v>3150.6864466799998</v>
      </c>
      <c r="BP706" s="227">
        <f t="shared" si="454"/>
        <v>3273.1393733466666</v>
      </c>
      <c r="BQ706" s="227">
        <f t="shared" si="460"/>
        <v>3113.21</v>
      </c>
      <c r="BR706" s="227">
        <f t="shared" si="461"/>
        <v>62.264200000000002</v>
      </c>
      <c r="BS706" s="227">
        <f t="shared" si="455"/>
        <v>25.943416666666668</v>
      </c>
      <c r="BT706" s="228">
        <f t="shared" si="456"/>
        <v>0.99919085839521748</v>
      </c>
      <c r="BU706" s="230">
        <f t="shared" si="457"/>
        <v>18</v>
      </c>
      <c r="BV706" s="231">
        <f t="shared" si="462"/>
        <v>1.004170738</v>
      </c>
      <c r="BW706" s="227">
        <f t="shared" si="463"/>
        <v>3123.6648492999998</v>
      </c>
      <c r="BX706" s="227">
        <f t="shared" si="458"/>
        <v>3211.8724659666664</v>
      </c>
      <c r="BY706" s="3"/>
      <c r="BZ706" s="232" t="s">
        <v>154</v>
      </c>
      <c r="CA706" s="232" t="s">
        <v>154</v>
      </c>
      <c r="CD706" s="233"/>
      <c r="CF706" s="238" t="s">
        <v>155</v>
      </c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5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5"/>
      <c r="HA706" s="5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40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7"/>
      <c r="JP706" s="1"/>
      <c r="JQ706" s="1"/>
      <c r="JR706" s="1"/>
      <c r="JS706" s="1"/>
      <c r="JT706" s="1"/>
      <c r="JU706" s="1"/>
      <c r="JV706" s="1"/>
      <c r="JW706" s="1"/>
      <c r="JX706" s="1"/>
      <c r="JY706" s="3"/>
      <c r="JZ706" s="1"/>
      <c r="KA706" s="1"/>
      <c r="KB706" s="1"/>
      <c r="KC706" s="1"/>
      <c r="KD706" s="1"/>
      <c r="KE706" s="1"/>
    </row>
    <row r="707" spans="1:291" ht="13.5" thickBot="1" x14ac:dyDescent="0.25">
      <c r="A707" s="196">
        <f t="shared" si="385"/>
        <v>43365</v>
      </c>
      <c r="B707" s="236">
        <f t="shared" si="459"/>
        <v>105027.41752961</v>
      </c>
      <c r="C707" s="66">
        <f t="shared" si="428"/>
        <v>84458.91937679</v>
      </c>
      <c r="D707" s="77">
        <f t="shared" si="386"/>
        <v>5061.1099999999997</v>
      </c>
      <c r="E707" s="67">
        <f>VLOOKUP(A706,[1]Plan1!$DQ$117:$DS$314,3)</f>
        <v>5056.5600000000004</v>
      </c>
      <c r="F707" s="11">
        <f t="shared" si="387"/>
        <v>43340</v>
      </c>
      <c r="G707" s="73">
        <f t="shared" si="371"/>
        <v>-8.990122720112792E-4</v>
      </c>
      <c r="H707" s="11">
        <f t="shared" si="388"/>
        <v>43368</v>
      </c>
      <c r="I707" s="11">
        <f t="shared" si="372"/>
        <v>43368</v>
      </c>
      <c r="J707" s="1">
        <f t="shared" si="389"/>
        <v>20</v>
      </c>
      <c r="K707" s="1">
        <f t="shared" si="390"/>
        <v>19</v>
      </c>
      <c r="L707" s="66">
        <f t="shared" si="373"/>
        <v>0.99914590999999997</v>
      </c>
      <c r="M707" s="70">
        <f t="shared" si="429"/>
        <v>1.0033006499999999</v>
      </c>
      <c r="N707" s="70">
        <f t="shared" si="423"/>
        <v>1.0676252489933502</v>
      </c>
      <c r="O707" s="66">
        <f t="shared" si="425"/>
        <v>1.0667134</v>
      </c>
      <c r="P707" s="66">
        <f t="shared" si="374"/>
        <v>84386.783858330004</v>
      </c>
      <c r="Q707" s="74">
        <f t="shared" si="375"/>
        <v>0</v>
      </c>
      <c r="R707" s="75">
        <f t="shared" si="426"/>
        <v>0</v>
      </c>
      <c r="S707" s="66">
        <f t="shared" si="427"/>
        <v>0</v>
      </c>
      <c r="T707" s="10">
        <f t="shared" si="391"/>
        <v>0.06</v>
      </c>
      <c r="U707" s="74">
        <f t="shared" si="424"/>
        <v>19</v>
      </c>
      <c r="V707" s="74">
        <v>252</v>
      </c>
      <c r="W707" s="70">
        <f t="shared" si="376"/>
        <v>1.004402955</v>
      </c>
      <c r="X707" s="66">
        <f t="shared" si="377"/>
        <v>371.55121192000001</v>
      </c>
      <c r="Y707" s="66">
        <v>0</v>
      </c>
      <c r="Z707" s="67">
        <f t="shared" si="378"/>
        <v>0</v>
      </c>
      <c r="AA707" s="68" t="str">
        <f t="shared" si="392"/>
        <v>A+INCORP J=</v>
      </c>
      <c r="AB707" s="11">
        <f t="shared" si="393"/>
        <v>43368</v>
      </c>
      <c r="AC707" s="227">
        <f t="shared" si="420"/>
        <v>3113.21</v>
      </c>
      <c r="AD707" s="227">
        <f t="shared" si="430"/>
        <v>62.264200000000002</v>
      </c>
      <c r="AE707" s="227">
        <f t="shared" si="431"/>
        <v>186.79259999999999</v>
      </c>
      <c r="AF707" s="228">
        <f t="shared" si="421"/>
        <v>1.0222960279099123</v>
      </c>
      <c r="AG707" s="230">
        <f t="shared" si="422"/>
        <v>125</v>
      </c>
      <c r="AH707" s="231">
        <f t="shared" si="432"/>
        <v>1.0293249799999999</v>
      </c>
      <c r="AI707" s="227">
        <f t="shared" si="433"/>
        <v>3275.95254991</v>
      </c>
      <c r="AJ707" s="227">
        <f t="shared" si="434"/>
        <v>3525.0093499099999</v>
      </c>
      <c r="AK707" s="227">
        <f t="shared" si="466"/>
        <v>3113.21</v>
      </c>
      <c r="AL707" s="227">
        <f t="shared" si="435"/>
        <v>62.264200000000002</v>
      </c>
      <c r="AM707" s="227">
        <f t="shared" si="436"/>
        <v>155.66050000000001</v>
      </c>
      <c r="AN707" s="228">
        <f t="shared" si="467"/>
        <v>1.0213771739000861</v>
      </c>
      <c r="AO707" s="230">
        <f t="shared" si="468"/>
        <v>104</v>
      </c>
      <c r="AP707" s="231">
        <f t="shared" si="437"/>
        <v>1.024338958</v>
      </c>
      <c r="AQ707" s="227">
        <f t="shared" si="438"/>
        <v>3257.1537163500002</v>
      </c>
      <c r="AR707" s="227">
        <f t="shared" si="439"/>
        <v>3475.0784163500002</v>
      </c>
      <c r="AS707" s="227">
        <f t="shared" si="394"/>
        <v>3113.21</v>
      </c>
      <c r="AT707" s="227">
        <f t="shared" si="440"/>
        <v>62.264200000000002</v>
      </c>
      <c r="AU707" s="227">
        <f t="shared" si="441"/>
        <v>124.5284</v>
      </c>
      <c r="AV707" s="228">
        <f t="shared" si="396"/>
        <v>1.0191355169998451</v>
      </c>
      <c r="AW707" s="230">
        <f t="shared" si="397"/>
        <v>83</v>
      </c>
      <c r="AX707" s="231">
        <f t="shared" si="442"/>
        <v>1.019377089</v>
      </c>
      <c r="AY707" s="227">
        <f t="shared" si="443"/>
        <v>3234.2621791699999</v>
      </c>
      <c r="AZ707" s="227">
        <f t="shared" si="444"/>
        <v>3421.0547791700001</v>
      </c>
      <c r="BA707" s="227">
        <f t="shared" si="349"/>
        <v>3113.21</v>
      </c>
      <c r="BB707" s="227">
        <f t="shared" si="445"/>
        <v>62.264200000000002</v>
      </c>
      <c r="BC707" s="227">
        <f t="shared" si="446"/>
        <v>92.358563333333336</v>
      </c>
      <c r="BD707" s="228">
        <f t="shared" si="464"/>
        <v>1.0150746734723173</v>
      </c>
      <c r="BE707" s="230">
        <f t="shared" si="465"/>
        <v>63</v>
      </c>
      <c r="BF707" s="231">
        <f t="shared" si="447"/>
        <v>1.014673846</v>
      </c>
      <c r="BG707" s="227">
        <f t="shared" si="448"/>
        <v>3206.5120410499999</v>
      </c>
      <c r="BH707" s="227">
        <f t="shared" si="449"/>
        <v>3361.1348043833332</v>
      </c>
      <c r="BI707" s="227">
        <f t="shared" si="417"/>
        <v>3113.21</v>
      </c>
      <c r="BJ707" s="227">
        <f t="shared" si="450"/>
        <v>62.264200000000002</v>
      </c>
      <c r="BK707" s="227">
        <f t="shared" si="451"/>
        <v>61.226463333333328</v>
      </c>
      <c r="BL707" s="228">
        <f t="shared" si="381"/>
        <v>1.0024437442723422</v>
      </c>
      <c r="BM707" s="230">
        <f t="shared" si="382"/>
        <v>41</v>
      </c>
      <c r="BN707" s="231">
        <f t="shared" si="452"/>
        <v>1.0095253390000001</v>
      </c>
      <c r="BO707" s="227">
        <f t="shared" si="453"/>
        <v>3150.54473745</v>
      </c>
      <c r="BP707" s="227">
        <f t="shared" si="454"/>
        <v>3274.0354007833334</v>
      </c>
      <c r="BQ707" s="227">
        <f t="shared" si="460"/>
        <v>3113.21</v>
      </c>
      <c r="BR707" s="227">
        <f t="shared" si="461"/>
        <v>62.264200000000002</v>
      </c>
      <c r="BS707" s="227">
        <f t="shared" si="455"/>
        <v>26.981153333333339</v>
      </c>
      <c r="BT707" s="228">
        <f t="shared" si="456"/>
        <v>0.99914591753188609</v>
      </c>
      <c r="BU707" s="230">
        <f t="shared" si="457"/>
        <v>18</v>
      </c>
      <c r="BV707" s="231">
        <f t="shared" si="462"/>
        <v>1.004170738</v>
      </c>
      <c r="BW707" s="227">
        <f t="shared" si="463"/>
        <v>3123.52435543</v>
      </c>
      <c r="BX707" s="227">
        <f t="shared" si="458"/>
        <v>3212.7697087633333</v>
      </c>
      <c r="BY707" s="3"/>
      <c r="BZ707" s="235">
        <v>0.02</v>
      </c>
      <c r="CA707" s="235">
        <v>0.01</v>
      </c>
      <c r="CD707" s="232" t="s">
        <v>153</v>
      </c>
      <c r="CF707" s="237" t="s">
        <v>156</v>
      </c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5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5"/>
      <c r="HA707" s="5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40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7"/>
      <c r="JP707" s="1"/>
      <c r="JQ707" s="1"/>
      <c r="JR707" s="1"/>
      <c r="JS707" s="1"/>
      <c r="JT707" s="1"/>
      <c r="JU707" s="1"/>
      <c r="JV707" s="1"/>
      <c r="JW707" s="1"/>
      <c r="JX707" s="1"/>
      <c r="JY707" s="3"/>
      <c r="JZ707" s="1"/>
      <c r="KA707" s="1"/>
      <c r="KB707" s="1"/>
      <c r="KC707" s="1"/>
      <c r="KD707" s="1"/>
      <c r="KE707" s="1"/>
    </row>
    <row r="708" spans="1:291" x14ac:dyDescent="0.2">
      <c r="A708" s="196">
        <f t="shared" si="385"/>
        <v>43366</v>
      </c>
      <c r="B708" s="236">
        <f t="shared" si="459"/>
        <v>105033.64394960999</v>
      </c>
      <c r="C708" s="66">
        <f t="shared" si="428"/>
        <v>84458.91937679</v>
      </c>
      <c r="D708" s="77">
        <f t="shared" si="386"/>
        <v>5061.1099999999997</v>
      </c>
      <c r="E708" s="67">
        <f>VLOOKUP(A707,[1]Plan1!$DQ$117:$DS$314,3)</f>
        <v>5056.5600000000004</v>
      </c>
      <c r="F708" s="11">
        <f t="shared" si="387"/>
        <v>43340</v>
      </c>
      <c r="G708" s="73">
        <f t="shared" si="371"/>
        <v>-8.990122720112792E-4</v>
      </c>
      <c r="H708" s="11">
        <f t="shared" si="388"/>
        <v>43368</v>
      </c>
      <c r="I708" s="11">
        <f t="shared" si="372"/>
        <v>43368</v>
      </c>
      <c r="J708" s="1">
        <f t="shared" si="389"/>
        <v>20</v>
      </c>
      <c r="K708" s="1">
        <f t="shared" si="390"/>
        <v>19</v>
      </c>
      <c r="L708" s="66">
        <f t="shared" si="373"/>
        <v>0.99914590999999997</v>
      </c>
      <c r="M708" s="70">
        <f t="shared" si="429"/>
        <v>1.0033006499999999</v>
      </c>
      <c r="N708" s="70">
        <f t="shared" si="423"/>
        <v>1.0676252489933502</v>
      </c>
      <c r="O708" s="66">
        <f t="shared" si="425"/>
        <v>1.0667134</v>
      </c>
      <c r="P708" s="66">
        <f t="shared" si="374"/>
        <v>84386.783858330004</v>
      </c>
      <c r="Q708" s="74">
        <f t="shared" si="375"/>
        <v>0</v>
      </c>
      <c r="R708" s="75">
        <f t="shared" si="426"/>
        <v>0</v>
      </c>
      <c r="S708" s="66">
        <f t="shared" si="427"/>
        <v>0</v>
      </c>
      <c r="T708" s="10">
        <f t="shared" si="391"/>
        <v>0.06</v>
      </c>
      <c r="U708" s="74">
        <f t="shared" si="424"/>
        <v>19</v>
      </c>
      <c r="V708" s="74">
        <v>252</v>
      </c>
      <c r="W708" s="70">
        <f t="shared" si="376"/>
        <v>1.004402955</v>
      </c>
      <c r="X708" s="66">
        <f t="shared" si="377"/>
        <v>371.55121192000001</v>
      </c>
      <c r="Y708" s="66">
        <v>0</v>
      </c>
      <c r="Z708" s="67">
        <f t="shared" si="378"/>
        <v>0</v>
      </c>
      <c r="AA708" s="68" t="str">
        <f t="shared" si="392"/>
        <v>A+INCORP J=</v>
      </c>
      <c r="AB708" s="11">
        <f t="shared" si="393"/>
        <v>43368</v>
      </c>
      <c r="AC708" s="227">
        <f t="shared" si="420"/>
        <v>3113.21</v>
      </c>
      <c r="AD708" s="227">
        <f t="shared" si="430"/>
        <v>62.264200000000002</v>
      </c>
      <c r="AE708" s="227">
        <f t="shared" si="431"/>
        <v>187.83033666666668</v>
      </c>
      <c r="AF708" s="228">
        <f t="shared" si="421"/>
        <v>1.0222960279099123</v>
      </c>
      <c r="AG708" s="230">
        <f t="shared" si="422"/>
        <v>125</v>
      </c>
      <c r="AH708" s="231">
        <f t="shared" si="432"/>
        <v>1.0293249799999999</v>
      </c>
      <c r="AI708" s="227">
        <f t="shared" si="433"/>
        <v>3275.95254991</v>
      </c>
      <c r="AJ708" s="227">
        <f t="shared" si="434"/>
        <v>3526.0470865766665</v>
      </c>
      <c r="AK708" s="227">
        <f t="shared" si="466"/>
        <v>3113.21</v>
      </c>
      <c r="AL708" s="227">
        <f t="shared" si="435"/>
        <v>62.264200000000002</v>
      </c>
      <c r="AM708" s="227">
        <f t="shared" si="436"/>
        <v>156.69823666666667</v>
      </c>
      <c r="AN708" s="228">
        <f t="shared" si="467"/>
        <v>1.0213771739000861</v>
      </c>
      <c r="AO708" s="230">
        <f t="shared" si="468"/>
        <v>104</v>
      </c>
      <c r="AP708" s="231">
        <f t="shared" si="437"/>
        <v>1.024338958</v>
      </c>
      <c r="AQ708" s="227">
        <f t="shared" si="438"/>
        <v>3257.1537163500002</v>
      </c>
      <c r="AR708" s="227">
        <f t="shared" si="439"/>
        <v>3476.1161530166669</v>
      </c>
      <c r="AS708" s="227">
        <f t="shared" si="394"/>
        <v>3113.21</v>
      </c>
      <c r="AT708" s="227">
        <f t="shared" si="440"/>
        <v>62.264200000000002</v>
      </c>
      <c r="AU708" s="227">
        <f t="shared" si="441"/>
        <v>125.56613666666667</v>
      </c>
      <c r="AV708" s="228">
        <f t="shared" si="396"/>
        <v>1.0191355169998451</v>
      </c>
      <c r="AW708" s="230">
        <f t="shared" si="397"/>
        <v>83</v>
      </c>
      <c r="AX708" s="231">
        <f t="shared" si="442"/>
        <v>1.019377089</v>
      </c>
      <c r="AY708" s="227">
        <f t="shared" si="443"/>
        <v>3234.2621791699999</v>
      </c>
      <c r="AZ708" s="227">
        <f t="shared" si="444"/>
        <v>3422.0925158366663</v>
      </c>
      <c r="BA708" s="227">
        <f t="shared" si="349"/>
        <v>3113.21</v>
      </c>
      <c r="BB708" s="227">
        <f t="shared" si="445"/>
        <v>62.264200000000002</v>
      </c>
      <c r="BC708" s="227">
        <f t="shared" si="446"/>
        <v>93.396299999999997</v>
      </c>
      <c r="BD708" s="228">
        <f t="shared" si="464"/>
        <v>1.0150746734723173</v>
      </c>
      <c r="BE708" s="230">
        <f t="shared" si="465"/>
        <v>63</v>
      </c>
      <c r="BF708" s="231">
        <f t="shared" si="447"/>
        <v>1.014673846</v>
      </c>
      <c r="BG708" s="227">
        <f t="shared" si="448"/>
        <v>3206.5120410499999</v>
      </c>
      <c r="BH708" s="227">
        <f t="shared" si="449"/>
        <v>3362.1725410499998</v>
      </c>
      <c r="BI708" s="227">
        <f t="shared" si="417"/>
        <v>3113.21</v>
      </c>
      <c r="BJ708" s="227">
        <f t="shared" si="450"/>
        <v>62.264200000000002</v>
      </c>
      <c r="BK708" s="227">
        <f t="shared" si="451"/>
        <v>62.264200000000002</v>
      </c>
      <c r="BL708" s="228">
        <f t="shared" si="381"/>
        <v>1.0024437442723422</v>
      </c>
      <c r="BM708" s="230">
        <f t="shared" si="382"/>
        <v>41</v>
      </c>
      <c r="BN708" s="231">
        <f t="shared" si="452"/>
        <v>1.0095253390000001</v>
      </c>
      <c r="BO708" s="227">
        <f t="shared" si="453"/>
        <v>3150.54473745</v>
      </c>
      <c r="BP708" s="227">
        <f t="shared" si="454"/>
        <v>3275.0731374500001</v>
      </c>
      <c r="BQ708" s="227">
        <f t="shared" si="460"/>
        <v>3113.21</v>
      </c>
      <c r="BR708" s="227">
        <f t="shared" si="461"/>
        <v>62.264200000000002</v>
      </c>
      <c r="BS708" s="227">
        <f t="shared" si="455"/>
        <v>28.018890000000003</v>
      </c>
      <c r="BT708" s="228">
        <f t="shared" si="456"/>
        <v>0.99914591753188609</v>
      </c>
      <c r="BU708" s="230">
        <f t="shared" si="457"/>
        <v>18</v>
      </c>
      <c r="BV708" s="231">
        <f t="shared" si="462"/>
        <v>1.004170738</v>
      </c>
      <c r="BW708" s="227">
        <f t="shared" si="463"/>
        <v>3123.52435543</v>
      </c>
      <c r="BX708" s="227">
        <f t="shared" si="458"/>
        <v>3213.8074454299999</v>
      </c>
      <c r="BY708" s="224">
        <v>43368</v>
      </c>
      <c r="BZ708" s="224">
        <v>43368</v>
      </c>
      <c r="CA708" s="224">
        <v>43368</v>
      </c>
      <c r="CB708" s="234">
        <f>$O710</f>
        <v>1.06666543</v>
      </c>
      <c r="CC708" s="224">
        <v>43368</v>
      </c>
      <c r="CD708" s="224">
        <v>43368</v>
      </c>
      <c r="CE708" s="224">
        <v>43368</v>
      </c>
      <c r="CF708" s="224">
        <v>43368</v>
      </c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5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5"/>
      <c r="HA708" s="5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40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7"/>
      <c r="JP708" s="1"/>
      <c r="JQ708" s="1"/>
      <c r="JR708" s="1"/>
      <c r="JS708" s="1"/>
      <c r="JT708" s="1"/>
      <c r="JU708" s="1"/>
      <c r="JV708" s="1"/>
      <c r="JW708" s="1"/>
      <c r="JX708" s="1"/>
      <c r="JY708" s="3"/>
      <c r="JZ708" s="1"/>
      <c r="KA708" s="1"/>
      <c r="KB708" s="1"/>
      <c r="KC708" s="1"/>
      <c r="KD708" s="1"/>
      <c r="KE708" s="1"/>
    </row>
    <row r="709" spans="1:291" x14ac:dyDescent="0.2">
      <c r="A709" s="196">
        <f t="shared" si="385"/>
        <v>43367</v>
      </c>
      <c r="B709" s="236">
        <f t="shared" si="459"/>
        <v>105044.32150439001</v>
      </c>
      <c r="C709" s="66">
        <f t="shared" si="428"/>
        <v>84458.91937679</v>
      </c>
      <c r="D709" s="77">
        <f t="shared" si="386"/>
        <v>5061.1099999999997</v>
      </c>
      <c r="E709" s="67">
        <f>VLOOKUP(A708,[1]Plan1!$DQ$117:$DS$314,3)</f>
        <v>5056.5600000000004</v>
      </c>
      <c r="F709" s="11">
        <f t="shared" si="387"/>
        <v>43340</v>
      </c>
      <c r="G709" s="73">
        <f t="shared" si="371"/>
        <v>-8.990122720112792E-4</v>
      </c>
      <c r="H709" s="11">
        <f t="shared" si="388"/>
        <v>43368</v>
      </c>
      <c r="I709" s="11">
        <f t="shared" si="372"/>
        <v>43368</v>
      </c>
      <c r="J709" s="1">
        <f t="shared" si="389"/>
        <v>20</v>
      </c>
      <c r="K709" s="1">
        <f t="shared" si="390"/>
        <v>19</v>
      </c>
      <c r="L709" s="66">
        <f t="shared" si="373"/>
        <v>0.99914590999999997</v>
      </c>
      <c r="M709" s="70">
        <f t="shared" si="429"/>
        <v>1.0033006499999999</v>
      </c>
      <c r="N709" s="70">
        <f t="shared" si="423"/>
        <v>1.0676252489933502</v>
      </c>
      <c r="O709" s="66">
        <f t="shared" si="425"/>
        <v>1.0667134</v>
      </c>
      <c r="P709" s="66">
        <f t="shared" si="374"/>
        <v>84386.783858330004</v>
      </c>
      <c r="Q709" s="74">
        <f t="shared" si="375"/>
        <v>0</v>
      </c>
      <c r="R709" s="75">
        <f t="shared" si="426"/>
        <v>0</v>
      </c>
      <c r="S709" s="66">
        <f t="shared" si="427"/>
        <v>0</v>
      </c>
      <c r="T709" s="10">
        <f t="shared" si="391"/>
        <v>0.06</v>
      </c>
      <c r="U709" s="74">
        <f t="shared" si="424"/>
        <v>19</v>
      </c>
      <c r="V709" s="74">
        <v>252</v>
      </c>
      <c r="W709" s="70">
        <f t="shared" si="376"/>
        <v>1.004402955</v>
      </c>
      <c r="X709" s="66">
        <f t="shared" si="377"/>
        <v>371.55121192000001</v>
      </c>
      <c r="Y709" s="66">
        <v>0</v>
      </c>
      <c r="Z709" s="67">
        <f t="shared" si="378"/>
        <v>0</v>
      </c>
      <c r="AA709" s="68" t="str">
        <f t="shared" si="392"/>
        <v>A+INCORP J=</v>
      </c>
      <c r="AB709" s="11">
        <f t="shared" si="393"/>
        <v>43368</v>
      </c>
      <c r="AC709" s="227">
        <f t="shared" si="420"/>
        <v>3113.21</v>
      </c>
      <c r="AD709" s="227">
        <f t="shared" si="430"/>
        <v>62.264200000000002</v>
      </c>
      <c r="AE709" s="227">
        <f t="shared" si="431"/>
        <v>188.86807333333334</v>
      </c>
      <c r="AF709" s="228">
        <f t="shared" si="421"/>
        <v>1.0222960279099123</v>
      </c>
      <c r="AG709" s="230">
        <f t="shared" si="422"/>
        <v>126</v>
      </c>
      <c r="AH709" s="231">
        <f t="shared" si="432"/>
        <v>1.0295630140000001</v>
      </c>
      <c r="AI709" s="227">
        <f t="shared" si="433"/>
        <v>3276.7101222000001</v>
      </c>
      <c r="AJ709" s="227">
        <f t="shared" si="434"/>
        <v>3527.8423955333333</v>
      </c>
      <c r="AK709" s="227">
        <f t="shared" si="466"/>
        <v>3113.21</v>
      </c>
      <c r="AL709" s="227">
        <f t="shared" si="435"/>
        <v>62.264200000000002</v>
      </c>
      <c r="AM709" s="227">
        <f t="shared" si="436"/>
        <v>157.73597333333333</v>
      </c>
      <c r="AN709" s="228">
        <f t="shared" si="467"/>
        <v>1.0213771739000861</v>
      </c>
      <c r="AO709" s="230">
        <f t="shared" si="468"/>
        <v>105</v>
      </c>
      <c r="AP709" s="231">
        <f t="shared" si="437"/>
        <v>1.0245758389999999</v>
      </c>
      <c r="AQ709" s="227">
        <f t="shared" si="438"/>
        <v>3257.9069414700002</v>
      </c>
      <c r="AR709" s="227">
        <f t="shared" si="439"/>
        <v>3477.9071148033336</v>
      </c>
      <c r="AS709" s="227">
        <f t="shared" si="394"/>
        <v>3113.21</v>
      </c>
      <c r="AT709" s="227">
        <f t="shared" si="440"/>
        <v>62.264200000000002</v>
      </c>
      <c r="AU709" s="227">
        <f t="shared" si="441"/>
        <v>126.60387333333333</v>
      </c>
      <c r="AV709" s="228">
        <f t="shared" si="396"/>
        <v>1.0191355169998451</v>
      </c>
      <c r="AW709" s="230">
        <f t="shared" si="397"/>
        <v>84</v>
      </c>
      <c r="AX709" s="231">
        <f t="shared" si="442"/>
        <v>1.019612822</v>
      </c>
      <c r="AY709" s="227">
        <f t="shared" si="443"/>
        <v>3235.0101088000001</v>
      </c>
      <c r="AZ709" s="227">
        <f t="shared" si="444"/>
        <v>3423.8781821333332</v>
      </c>
      <c r="BA709" s="227">
        <f t="shared" si="349"/>
        <v>3113.21</v>
      </c>
      <c r="BB709" s="227">
        <f t="shared" si="445"/>
        <v>62.264200000000002</v>
      </c>
      <c r="BC709" s="227">
        <f t="shared" si="446"/>
        <v>94.434036666666671</v>
      </c>
      <c r="BD709" s="228">
        <f t="shared" si="464"/>
        <v>1.0150746734723173</v>
      </c>
      <c r="BE709" s="230">
        <f t="shared" si="465"/>
        <v>64</v>
      </c>
      <c r="BF709" s="231">
        <f t="shared" si="447"/>
        <v>1.014908492</v>
      </c>
      <c r="BG709" s="227">
        <f t="shared" si="448"/>
        <v>3207.25355541</v>
      </c>
      <c r="BH709" s="227">
        <f t="shared" si="449"/>
        <v>3363.9517920766666</v>
      </c>
      <c r="BI709" s="227">
        <f t="shared" si="417"/>
        <v>3113.21</v>
      </c>
      <c r="BJ709" s="227">
        <f t="shared" si="450"/>
        <v>62.264200000000002</v>
      </c>
      <c r="BK709" s="227">
        <f t="shared" si="451"/>
        <v>63.301936666666663</v>
      </c>
      <c r="BL709" s="228">
        <f t="shared" si="381"/>
        <v>1.0024437442723422</v>
      </c>
      <c r="BM709" s="230">
        <f t="shared" si="382"/>
        <v>42</v>
      </c>
      <c r="BN709" s="231">
        <f t="shared" si="452"/>
        <v>1.0097587939999999</v>
      </c>
      <c r="BO709" s="227">
        <f t="shared" si="453"/>
        <v>3151.2733079899999</v>
      </c>
      <c r="BP709" s="227">
        <f t="shared" si="454"/>
        <v>3276.8394446566667</v>
      </c>
      <c r="BQ709" s="227">
        <f t="shared" si="460"/>
        <v>3113.21</v>
      </c>
      <c r="BR709" s="227">
        <f t="shared" si="461"/>
        <v>62.264200000000002</v>
      </c>
      <c r="BS709" s="227">
        <f t="shared" si="455"/>
        <v>29.05662666666667</v>
      </c>
      <c r="BT709" s="228">
        <f t="shared" si="456"/>
        <v>0.99914591753188609</v>
      </c>
      <c r="BU709" s="230">
        <f t="shared" si="457"/>
        <v>19</v>
      </c>
      <c r="BV709" s="231">
        <f t="shared" si="462"/>
        <v>1.004402955</v>
      </c>
      <c r="BW709" s="227">
        <f t="shared" si="463"/>
        <v>3124.2466782699998</v>
      </c>
      <c r="BX709" s="227">
        <f t="shared" si="458"/>
        <v>3215.5675049366664</v>
      </c>
      <c r="BY709" s="225" t="s">
        <v>146</v>
      </c>
      <c r="BZ709" s="225" t="s">
        <v>147</v>
      </c>
      <c r="CA709" s="226" t="s">
        <v>148</v>
      </c>
      <c r="CB709" s="225" t="s">
        <v>149</v>
      </c>
      <c r="CC709" s="225" t="s">
        <v>27</v>
      </c>
      <c r="CD709" s="225" t="s">
        <v>150</v>
      </c>
      <c r="CE709" s="225" t="s">
        <v>151</v>
      </c>
      <c r="CF709" s="229" t="s">
        <v>152</v>
      </c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5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5"/>
      <c r="HA709" s="5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40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7"/>
      <c r="JP709" s="1"/>
      <c r="JQ709" s="1"/>
      <c r="JR709" s="1"/>
      <c r="JS709" s="1"/>
      <c r="JT709" s="1"/>
      <c r="JU709" s="1"/>
      <c r="JV709" s="1"/>
      <c r="JW709" s="1"/>
      <c r="JX709" s="1"/>
      <c r="JY709" s="3"/>
      <c r="JZ709" s="1"/>
      <c r="KA709" s="1"/>
      <c r="KB709" s="1"/>
      <c r="KC709" s="1"/>
      <c r="KD709" s="1"/>
      <c r="KE709" s="1"/>
    </row>
    <row r="710" spans="1:291" x14ac:dyDescent="0.2">
      <c r="A710" s="196">
        <f t="shared" si="385"/>
        <v>43368</v>
      </c>
      <c r="B710" s="236">
        <f t="shared" si="459"/>
        <v>105069.92238585999</v>
      </c>
      <c r="C710" s="66">
        <f t="shared" si="428"/>
        <v>84458.91937679</v>
      </c>
      <c r="D710" s="77">
        <f t="shared" si="386"/>
        <v>5061.1099999999997</v>
      </c>
      <c r="E710" s="67">
        <f>VLOOKUP(A709,[1]Plan1!$DQ$117:$DS$314,3)</f>
        <v>5056.5600000000004</v>
      </c>
      <c r="F710" s="11">
        <f t="shared" si="387"/>
        <v>43340</v>
      </c>
      <c r="G710" s="73">
        <f t="shared" si="371"/>
        <v>-8.990122720112792E-4</v>
      </c>
      <c r="H710" s="11">
        <f t="shared" si="388"/>
        <v>43398</v>
      </c>
      <c r="I710" s="11">
        <f t="shared" si="372"/>
        <v>43368</v>
      </c>
      <c r="J710" s="1">
        <f t="shared" si="389"/>
        <v>20</v>
      </c>
      <c r="K710" s="1">
        <f t="shared" si="390"/>
        <v>20</v>
      </c>
      <c r="L710" s="66">
        <f t="shared" si="373"/>
        <v>0.99910098000000003</v>
      </c>
      <c r="M710" s="70">
        <f t="shared" si="429"/>
        <v>1.0033006499999999</v>
      </c>
      <c r="N710" s="70">
        <f t="shared" si="423"/>
        <v>1.0676252489933502</v>
      </c>
      <c r="O710" s="66">
        <f t="shared" si="425"/>
        <v>1.06666543</v>
      </c>
      <c r="P710" s="66">
        <f t="shared" si="374"/>
        <v>84382.989119089994</v>
      </c>
      <c r="Q710" s="74">
        <f t="shared" si="375"/>
        <v>23</v>
      </c>
      <c r="R710" s="75">
        <f t="shared" si="426"/>
        <v>3.6860642108280814E-2</v>
      </c>
      <c r="S710" s="66">
        <f t="shared" si="427"/>
        <v>3113.21</v>
      </c>
      <c r="T710" s="10">
        <f t="shared" si="391"/>
        <v>0.06</v>
      </c>
      <c r="U710" s="74">
        <f t="shared" si="424"/>
        <v>20</v>
      </c>
      <c r="V710" s="74">
        <v>252</v>
      </c>
      <c r="W710" s="70">
        <f t="shared" si="376"/>
        <v>1.004635226</v>
      </c>
      <c r="X710" s="66">
        <f t="shared" si="377"/>
        <v>391.13422512</v>
      </c>
      <c r="Y710" s="66">
        <v>0</v>
      </c>
      <c r="Z710" s="67">
        <f t="shared" si="378"/>
        <v>3504.3442251199999</v>
      </c>
      <c r="AA710" s="68" t="str">
        <f t="shared" si="392"/>
        <v>A+INCORP J=</v>
      </c>
      <c r="AB710" s="11">
        <f t="shared" si="393"/>
        <v>43368</v>
      </c>
      <c r="AC710" s="227">
        <f t="shared" si="420"/>
        <v>3113.21</v>
      </c>
      <c r="AD710" s="227">
        <f t="shared" si="430"/>
        <v>62.264200000000002</v>
      </c>
      <c r="AE710" s="227">
        <f t="shared" si="431"/>
        <v>189.90581</v>
      </c>
      <c r="AF710" s="228">
        <f t="shared" si="421"/>
        <v>1.0222500553549048</v>
      </c>
      <c r="AG710" s="230">
        <f t="shared" si="422"/>
        <v>127</v>
      </c>
      <c r="AH710" s="231">
        <f t="shared" si="432"/>
        <v>1.0298011030000001</v>
      </c>
      <c r="AI710" s="227">
        <f t="shared" si="433"/>
        <v>3277.3204821300001</v>
      </c>
      <c r="AJ710" s="227">
        <f t="shared" si="434"/>
        <v>3529.4904921299999</v>
      </c>
      <c r="AK710" s="227">
        <f t="shared" si="466"/>
        <v>3113.21</v>
      </c>
      <c r="AL710" s="227">
        <f t="shared" si="435"/>
        <v>62.264200000000002</v>
      </c>
      <c r="AM710" s="227">
        <f t="shared" si="436"/>
        <v>158.77370999999999</v>
      </c>
      <c r="AN710" s="228">
        <f t="shared" si="467"/>
        <v>1.0213312426658556</v>
      </c>
      <c r="AO710" s="230">
        <f t="shared" si="468"/>
        <v>106</v>
      </c>
      <c r="AP710" s="231">
        <f t="shared" si="437"/>
        <v>1.024812775</v>
      </c>
      <c r="AQ710" s="227">
        <f t="shared" si="438"/>
        <v>3258.5137998199998</v>
      </c>
      <c r="AR710" s="227">
        <f t="shared" si="439"/>
        <v>3479.5517098199998</v>
      </c>
      <c r="AS710" s="227">
        <f t="shared" si="394"/>
        <v>3113.21</v>
      </c>
      <c r="AT710" s="227">
        <f t="shared" si="440"/>
        <v>62.264200000000002</v>
      </c>
      <c r="AU710" s="227">
        <f t="shared" si="441"/>
        <v>127.64160999999999</v>
      </c>
      <c r="AV710" s="228">
        <f t="shared" si="396"/>
        <v>1.0190896865727119</v>
      </c>
      <c r="AW710" s="230">
        <f t="shared" si="397"/>
        <v>85</v>
      </c>
      <c r="AX710" s="231">
        <f t="shared" si="442"/>
        <v>1.0198486099999999</v>
      </c>
      <c r="AY710" s="227">
        <f t="shared" si="443"/>
        <v>3235.6127011899998</v>
      </c>
      <c r="AZ710" s="227">
        <f t="shared" si="444"/>
        <v>3425.51851119</v>
      </c>
      <c r="BA710" s="227">
        <f t="shared" si="349"/>
        <v>3113.21</v>
      </c>
      <c r="BB710" s="227">
        <f t="shared" si="445"/>
        <v>62.264200000000002</v>
      </c>
      <c r="BC710" s="227">
        <f t="shared" si="446"/>
        <v>95.471773333333346</v>
      </c>
      <c r="BD710" s="228">
        <f t="shared" si="464"/>
        <v>1.0150290256609309</v>
      </c>
      <c r="BE710" s="230">
        <f t="shared" si="465"/>
        <v>65</v>
      </c>
      <c r="BF710" s="231">
        <f t="shared" si="447"/>
        <v>1.015143192</v>
      </c>
      <c r="BG710" s="227">
        <f t="shared" si="448"/>
        <v>3207.8509771700001</v>
      </c>
      <c r="BH710" s="227">
        <f t="shared" si="449"/>
        <v>3365.5869505033334</v>
      </c>
      <c r="BI710" s="227">
        <f t="shared" si="417"/>
        <v>3113.21</v>
      </c>
      <c r="BJ710" s="227">
        <f t="shared" si="450"/>
        <v>62.264200000000002</v>
      </c>
      <c r="BK710" s="227">
        <f t="shared" si="451"/>
        <v>64.339673333333351</v>
      </c>
      <c r="BL710" s="228">
        <f t="shared" si="381"/>
        <v>1.002398664472639</v>
      </c>
      <c r="BM710" s="230">
        <f t="shared" si="382"/>
        <v>43</v>
      </c>
      <c r="BN710" s="231">
        <f t="shared" si="452"/>
        <v>1.009992303</v>
      </c>
      <c r="BO710" s="227">
        <f t="shared" si="453"/>
        <v>3151.86030183</v>
      </c>
      <c r="BP710" s="227">
        <f t="shared" si="454"/>
        <v>3278.4641751633335</v>
      </c>
      <c r="BQ710" s="227">
        <f t="shared" si="460"/>
        <v>3113.21</v>
      </c>
      <c r="BR710" s="227">
        <f t="shared" si="461"/>
        <v>62.264200000000002</v>
      </c>
      <c r="BS710" s="227">
        <f t="shared" si="455"/>
        <v>30.094363333333334</v>
      </c>
      <c r="BT710" s="228">
        <f t="shared" si="456"/>
        <v>0.99910098603513731</v>
      </c>
      <c r="BU710" s="230">
        <f t="shared" si="457"/>
        <v>20</v>
      </c>
      <c r="BV710" s="231">
        <f t="shared" si="462"/>
        <v>1.004635226</v>
      </c>
      <c r="BW710" s="227">
        <f t="shared" si="463"/>
        <v>3124.8286395099999</v>
      </c>
      <c r="BX710" s="227">
        <f t="shared" si="458"/>
        <v>3217.1872028433331</v>
      </c>
      <c r="BY710" s="227">
        <f>($S710)</f>
        <v>3113.21</v>
      </c>
      <c r="BZ710" s="227">
        <v>0</v>
      </c>
      <c r="CA710" s="227">
        <f>(($A710-CA$708)/30)*0.01*BY710</f>
        <v>0</v>
      </c>
      <c r="CB710" s="228">
        <f>($O710/CB$708)</f>
        <v>1</v>
      </c>
      <c r="CC710" s="230">
        <f>NETWORKDAYS(CC$708,$A710,$AE$118:$AE$502)-1</f>
        <v>0</v>
      </c>
      <c r="CD710" s="231">
        <f>ROUND((1+0.06)^TRUNC((CC710/252),9),9)</f>
        <v>1</v>
      </c>
      <c r="CE710" s="227">
        <f>TRUNC(BY710*(CB710*CD710),8)</f>
        <v>3113.21</v>
      </c>
      <c r="CF710" s="227">
        <f>IF($AZ$584="SIM",0,BZ710+CA710+CE710)</f>
        <v>3113.21</v>
      </c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5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5"/>
      <c r="HA710" s="5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40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7"/>
      <c r="JP710" s="1"/>
      <c r="JQ710" s="1"/>
      <c r="JR710" s="1"/>
      <c r="JS710" s="1"/>
      <c r="JT710" s="1"/>
      <c r="JU710" s="1"/>
      <c r="JV710" s="1"/>
      <c r="JW710" s="1"/>
      <c r="JX710" s="1"/>
      <c r="JY710" s="3"/>
      <c r="JZ710" s="1"/>
      <c r="KA710" s="1"/>
      <c r="KB710" s="1"/>
      <c r="KC710" s="1"/>
      <c r="KD710" s="1"/>
      <c r="KE710" s="1"/>
    </row>
    <row r="711" spans="1:291" x14ac:dyDescent="0.2">
      <c r="A711" s="196">
        <f t="shared" si="385"/>
        <v>43369</v>
      </c>
      <c r="B711" s="236">
        <f>(P711+X711+AJ711+AR711+AZ711+BH711+BP711+BX711+CF711)</f>
        <v>105187.23545257669</v>
      </c>
      <c r="C711" s="66">
        <f t="shared" si="428"/>
        <v>81660.913344209999</v>
      </c>
      <c r="D711" s="77">
        <f t="shared" si="386"/>
        <v>5056.5600000000004</v>
      </c>
      <c r="E711" s="67">
        <f>VLOOKUP(A710,[1]Plan1!$DQ$117:$DS$314,3)</f>
        <v>5080.83</v>
      </c>
      <c r="F711" s="11">
        <f t="shared" si="387"/>
        <v>43369</v>
      </c>
      <c r="G711" s="73">
        <f t="shared" si="371"/>
        <v>4.7997057287958445E-3</v>
      </c>
      <c r="H711" s="11">
        <f t="shared" si="388"/>
        <v>43398</v>
      </c>
      <c r="I711" s="11">
        <f t="shared" si="372"/>
        <v>43398</v>
      </c>
      <c r="J711" s="1">
        <f t="shared" si="389"/>
        <v>21</v>
      </c>
      <c r="K711" s="1">
        <f t="shared" si="390"/>
        <v>1</v>
      </c>
      <c r="L711" s="66">
        <f t="shared" si="373"/>
        <v>1.0002280299999999</v>
      </c>
      <c r="M711" s="70">
        <f t="shared" si="429"/>
        <v>0.99910098000000003</v>
      </c>
      <c r="N711" s="70">
        <f t="shared" si="423"/>
        <v>1.0666654325420002</v>
      </c>
      <c r="O711" s="66">
        <f t="shared" si="425"/>
        <v>1.06690866</v>
      </c>
      <c r="P711" s="66">
        <f t="shared" si="374"/>
        <v>81679.534482269999</v>
      </c>
      <c r="Q711" s="74">
        <f t="shared" si="375"/>
        <v>0</v>
      </c>
      <c r="R711" s="75">
        <f t="shared" si="426"/>
        <v>0</v>
      </c>
      <c r="S711" s="66">
        <f t="shared" si="427"/>
        <v>0</v>
      </c>
      <c r="T711" s="10">
        <f t="shared" si="391"/>
        <v>0.06</v>
      </c>
      <c r="U711" s="74">
        <f t="shared" si="424"/>
        <v>1</v>
      </c>
      <c r="V711" s="74">
        <v>252</v>
      </c>
      <c r="W711" s="70">
        <f t="shared" si="376"/>
        <v>1.0002312529999999</v>
      </c>
      <c r="X711" s="66">
        <f t="shared" si="377"/>
        <v>18.888637379999999</v>
      </c>
      <c r="Y711" s="66">
        <v>0</v>
      </c>
      <c r="Z711" s="67">
        <f t="shared" si="378"/>
        <v>0</v>
      </c>
      <c r="AA711" s="68" t="str">
        <f t="shared" si="392"/>
        <v>A+INCORP J=</v>
      </c>
      <c r="AB711" s="11">
        <f t="shared" si="393"/>
        <v>43398</v>
      </c>
      <c r="AC711" s="227">
        <f t="shared" si="420"/>
        <v>3113.21</v>
      </c>
      <c r="AD711" s="227">
        <f t="shared" ref="AD711:AD740" si="469">0.02*AC711</f>
        <v>62.264200000000002</v>
      </c>
      <c r="AE711" s="227">
        <f t="shared" ref="AE711:AE740" si="470">((A711-AE$525)/30)*0.01*AC711</f>
        <v>190.94354666666669</v>
      </c>
      <c r="AF711" s="228">
        <f t="shared" si="421"/>
        <v>1.0224831573885609</v>
      </c>
      <c r="AG711" s="230">
        <f t="shared" si="422"/>
        <v>128</v>
      </c>
      <c r="AH711" s="231">
        <f t="shared" ref="AH711:AH740" si="471">ROUND((1+0.06)^TRUNC((AG711/252),9),9)</f>
        <v>1.0300392469999999</v>
      </c>
      <c r="AI711" s="227">
        <f t="shared" ref="AI711:AI740" si="472">TRUNC(AC711*(AF711*AH711),8)</f>
        <v>3278.8258653600001</v>
      </c>
      <c r="AJ711" s="227">
        <f t="shared" ref="AJ711:AJ740" si="473">IF($AJ$524="SIM",0,AD711+AE711+AI711)</f>
        <v>3532.0336120266666</v>
      </c>
      <c r="AK711" s="227">
        <f t="shared" si="466"/>
        <v>3113.21</v>
      </c>
      <c r="AL711" s="227">
        <f t="shared" ref="AL711:AL740" si="474">0.02*AK711</f>
        <v>62.264200000000002</v>
      </c>
      <c r="AM711" s="227">
        <f t="shared" ref="AM711:AM740" si="475">((A711-AM$555)/30)*0.01*AK711</f>
        <v>159.81144666666668</v>
      </c>
      <c r="AN711" s="228">
        <f t="shared" si="467"/>
        <v>1.0215641351841345</v>
      </c>
      <c r="AO711" s="230">
        <f t="shared" si="468"/>
        <v>107</v>
      </c>
      <c r="AP711" s="231">
        <f t="shared" ref="AP711:AP740" si="476">ROUND((1+0.06)^TRUNC((AO711/252),9),9)</f>
        <v>1.025049766</v>
      </c>
      <c r="AQ711" s="227">
        <f t="shared" ref="AQ711:AQ740" si="477">TRUNC(AK711*(AN711*AP711),8)</f>
        <v>3260.0105463099999</v>
      </c>
      <c r="AR711" s="227">
        <f t="shared" ref="AR711:AR740" si="478">IF($AR$554="SIM",0,AL711+AM711+AQ711)</f>
        <v>3482.0861929766666</v>
      </c>
      <c r="AS711" s="227">
        <f t="shared" si="394"/>
        <v>3113.21</v>
      </c>
      <c r="AT711" s="227">
        <f t="shared" ref="AT711:AT740" si="479">0.02*AS711</f>
        <v>62.264200000000002</v>
      </c>
      <c r="AU711" s="227">
        <f t="shared" ref="AU711:AU740" si="480">(($A711-AU$585)/30)*0.01*AS711</f>
        <v>128.6793466666667</v>
      </c>
      <c r="AV711" s="228">
        <f t="shared" si="396"/>
        <v>1.0193220679525652</v>
      </c>
      <c r="AW711" s="230">
        <f t="shared" si="397"/>
        <v>86</v>
      </c>
      <c r="AX711" s="231">
        <f t="shared" ref="AX711:AX740" si="481">ROUND((1+0.06)^TRUNC((AW711/252),9),9)</f>
        <v>1.0200844529999999</v>
      </c>
      <c r="AY711" s="227">
        <f t="shared" ref="AY711:AY740" si="482">TRUNC(AS711*(AV711*AX711),8)</f>
        <v>3237.0989283499998</v>
      </c>
      <c r="AZ711" s="227">
        <f t="shared" ref="AZ711:AZ740" si="483">IF($AZ$584="SIM",0,AT711+AU711+AY711)</f>
        <v>3428.0424750166667</v>
      </c>
      <c r="BA711" s="227">
        <f t="shared" si="349"/>
        <v>3113.21</v>
      </c>
      <c r="BB711" s="227">
        <f t="shared" ref="BB711:BB740" si="484">0.02*BA711</f>
        <v>62.264200000000002</v>
      </c>
      <c r="BC711" s="227">
        <f t="shared" ref="BC711:BC740" si="485">(($A711-BC$616)/30)*0.01*BA711</f>
        <v>96.509510000000006</v>
      </c>
      <c r="BD711" s="228">
        <f t="shared" si="464"/>
        <v>1.0152604810948165</v>
      </c>
      <c r="BE711" s="230">
        <f t="shared" si="465"/>
        <v>66</v>
      </c>
      <c r="BF711" s="231">
        <f t="shared" ref="BF711:BF740" si="486">ROUND((1+0.06)^TRUNC((BE711/252),9),9)</f>
        <v>1.0153779469999999</v>
      </c>
      <c r="BG711" s="227">
        <f t="shared" ref="BG711:BG740" si="487">TRUNC(BA711*(BD711*BF711),8)</f>
        <v>3209.3244528700002</v>
      </c>
      <c r="BH711" s="227">
        <f t="shared" ref="BH711:BH740" si="488">IF($AZ$584="SIM",0,BB711+BC711+BG711)</f>
        <v>3368.0981628700001</v>
      </c>
      <c r="BI711" s="227">
        <f t="shared" si="417"/>
        <v>3113.21</v>
      </c>
      <c r="BJ711" s="227">
        <f t="shared" ref="BJ711:BJ740" si="489">0.02*BI711</f>
        <v>62.264200000000002</v>
      </c>
      <c r="BK711" s="227">
        <f t="shared" ref="BK711:BK740" si="490">(($A711-BK$646)/30)*0.01*BI711</f>
        <v>65.377410000000012</v>
      </c>
      <c r="BL711" s="228">
        <f t="shared" si="381"/>
        <v>1.0026272398256058</v>
      </c>
      <c r="BM711" s="230">
        <f t="shared" si="382"/>
        <v>44</v>
      </c>
      <c r="BN711" s="231">
        <f t="shared" ref="BN711:BN740" si="491">ROUND((1+0.06)^TRUNC((BM711/252),9),9)</f>
        <v>1.0102258669999999</v>
      </c>
      <c r="BO711" s="227">
        <f t="shared" ref="BO711:BO740" si="492">TRUNC(BI711*(BL711*BN711),8)</f>
        <v>3153.3080595900001</v>
      </c>
      <c r="BP711" s="227">
        <f t="shared" ref="BP711:BP740" si="493">IF($AZ$584="SIM",0,BJ711+BK711+BO711)</f>
        <v>3280.9496695900002</v>
      </c>
      <c r="BQ711" s="227">
        <f t="shared" si="460"/>
        <v>3113.21</v>
      </c>
      <c r="BR711" s="227">
        <f t="shared" ref="BR711:BR740" si="494">0.02*BQ711</f>
        <v>62.264200000000002</v>
      </c>
      <c r="BS711" s="227">
        <f t="shared" ref="BS711:BS740" si="495">(($A711-BS$679)/30)*0.01*BQ711</f>
        <v>31.132100000000001</v>
      </c>
      <c r="BT711" s="228">
        <f t="shared" si="456"/>
        <v>0.9993288094238012</v>
      </c>
      <c r="BU711" s="230">
        <f t="shared" si="457"/>
        <v>21</v>
      </c>
      <c r="BV711" s="231">
        <f t="shared" ref="BV711:BV740" si="496">ROUND((1+0.06)^TRUNC((BU711/252),9),9)</f>
        <v>1.004867551</v>
      </c>
      <c r="BW711" s="227">
        <f t="shared" ref="BW711:BW740" si="497">TRUNC(BQ711*(BT711*BV711),8)</f>
        <v>3126.2639801999999</v>
      </c>
      <c r="BX711" s="227">
        <f t="shared" ref="BX711:BX740" si="498">IF($AZ$584="SIM",0,BR711+BS711+BW711)</f>
        <v>3219.6602801999998</v>
      </c>
      <c r="BY711" s="227">
        <f>BY710</f>
        <v>3113.21</v>
      </c>
      <c r="BZ711" s="227">
        <f>0.02*BY711</f>
        <v>62.264200000000002</v>
      </c>
      <c r="CA711" s="227">
        <f t="shared" ref="CA711:CA739" si="499">(($A711-CA$708)/30)*0.01*BY711</f>
        <v>1.0377366666666668</v>
      </c>
      <c r="CB711" s="228">
        <f t="shared" ref="CB711:CB774" si="500">($O711/CB$708)</f>
        <v>1.0002280283893703</v>
      </c>
      <c r="CC711" s="230">
        <f t="shared" ref="CC711:CC774" si="501">NETWORKDAYS(CC$708,$A711,$AE$118:$AE$502)-1</f>
        <v>1</v>
      </c>
      <c r="CD711" s="231">
        <f>ROUND((1+0.06)^TRUNC((CC711/252),9),9)</f>
        <v>1.0002312529999999</v>
      </c>
      <c r="CE711" s="227">
        <f>TRUNC(BY711*(CB711*CD711),8)</f>
        <v>3114.6400035800002</v>
      </c>
      <c r="CF711" s="227">
        <f t="shared" ref="CF711:CF739" si="502">IF($AZ$584="SIM",0,BZ711+CA711+CE711)</f>
        <v>3177.9419402466669</v>
      </c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5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5"/>
      <c r="HA711" s="5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40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7"/>
      <c r="JP711" s="1"/>
      <c r="JQ711" s="1"/>
      <c r="JR711" s="1"/>
      <c r="JS711" s="1"/>
      <c r="JT711" s="1"/>
      <c r="JU711" s="1"/>
      <c r="JV711" s="1"/>
      <c r="JW711" s="1"/>
      <c r="JX711" s="1"/>
      <c r="JY711" s="3"/>
      <c r="JZ711" s="1"/>
      <c r="KA711" s="1"/>
      <c r="KB711" s="1"/>
      <c r="KC711" s="1"/>
      <c r="KD711" s="1"/>
      <c r="KE711" s="1"/>
    </row>
    <row r="712" spans="1:291" x14ac:dyDescent="0.2">
      <c r="A712" s="196">
        <f t="shared" si="385"/>
        <v>43370</v>
      </c>
      <c r="B712" s="236">
        <f t="shared" ref="B712:B739" si="503">(P712+X712+AJ712+AR712+AZ712+BH712+BP712+BX712+CF712)</f>
        <v>105242.30696296334</v>
      </c>
      <c r="C712" s="66">
        <f t="shared" si="428"/>
        <v>81660.913344209999</v>
      </c>
      <c r="D712" s="77">
        <f t="shared" si="386"/>
        <v>5056.5600000000004</v>
      </c>
      <c r="E712" s="67">
        <f>VLOOKUP(A711,[1]Plan1!$DQ$117:$DS$314,3)</f>
        <v>5080.83</v>
      </c>
      <c r="F712" s="11">
        <f t="shared" si="387"/>
        <v>43369</v>
      </c>
      <c r="G712" s="73">
        <f t="shared" si="371"/>
        <v>4.7997057287958445E-3</v>
      </c>
      <c r="H712" s="11">
        <f t="shared" si="388"/>
        <v>43398</v>
      </c>
      <c r="I712" s="11">
        <f t="shared" si="372"/>
        <v>43398</v>
      </c>
      <c r="J712" s="1">
        <f t="shared" si="389"/>
        <v>21</v>
      </c>
      <c r="K712" s="1">
        <f t="shared" si="390"/>
        <v>2</v>
      </c>
      <c r="L712" s="66">
        <f t="shared" si="373"/>
        <v>1.0004561199999999</v>
      </c>
      <c r="M712" s="70">
        <f t="shared" si="429"/>
        <v>0.99910098000000003</v>
      </c>
      <c r="N712" s="70">
        <f t="shared" si="423"/>
        <v>1.0666654325420002</v>
      </c>
      <c r="O712" s="66">
        <f t="shared" si="425"/>
        <v>1.06715195</v>
      </c>
      <c r="P712" s="66">
        <f t="shared" si="374"/>
        <v>81698.160520000005</v>
      </c>
      <c r="Q712" s="74">
        <f t="shared" si="375"/>
        <v>0</v>
      </c>
      <c r="R712" s="75">
        <f t="shared" si="426"/>
        <v>0</v>
      </c>
      <c r="S712" s="66">
        <f t="shared" si="427"/>
        <v>0</v>
      </c>
      <c r="T712" s="10">
        <f t="shared" si="391"/>
        <v>0.06</v>
      </c>
      <c r="U712" s="74">
        <f t="shared" si="424"/>
        <v>2</v>
      </c>
      <c r="V712" s="74">
        <v>252</v>
      </c>
      <c r="W712" s="70">
        <f t="shared" si="376"/>
        <v>1.000462559</v>
      </c>
      <c r="X712" s="66">
        <f t="shared" si="377"/>
        <v>37.790219430000001</v>
      </c>
      <c r="Y712" s="66">
        <v>0</v>
      </c>
      <c r="Z712" s="67">
        <f t="shared" si="378"/>
        <v>0</v>
      </c>
      <c r="AA712" s="68" t="str">
        <f t="shared" si="392"/>
        <v>A+INCORP J=</v>
      </c>
      <c r="AB712" s="11">
        <f t="shared" si="393"/>
        <v>43398</v>
      </c>
      <c r="AC712" s="227">
        <f t="shared" si="420"/>
        <v>3113.21</v>
      </c>
      <c r="AD712" s="227">
        <f t="shared" si="469"/>
        <v>62.264200000000002</v>
      </c>
      <c r="AE712" s="227">
        <f t="shared" si="470"/>
        <v>191.98128333333335</v>
      </c>
      <c r="AF712" s="228">
        <f t="shared" si="421"/>
        <v>1.0227163169238496</v>
      </c>
      <c r="AG712" s="230">
        <f t="shared" si="422"/>
        <v>129</v>
      </c>
      <c r="AH712" s="231">
        <f t="shared" si="471"/>
        <v>1.0302774459999999</v>
      </c>
      <c r="AI712" s="227">
        <f t="shared" si="472"/>
        <v>3280.3319537799998</v>
      </c>
      <c r="AJ712" s="227">
        <f t="shared" si="473"/>
        <v>3534.577437113333</v>
      </c>
      <c r="AK712" s="227">
        <f t="shared" si="466"/>
        <v>3113.21</v>
      </c>
      <c r="AL712" s="227">
        <f t="shared" si="474"/>
        <v>62.264200000000002</v>
      </c>
      <c r="AM712" s="227">
        <f t="shared" si="475"/>
        <v>160.84918333333334</v>
      </c>
      <c r="AN712" s="228">
        <f t="shared" si="467"/>
        <v>1.0217970851523621</v>
      </c>
      <c r="AO712" s="230">
        <f t="shared" si="468"/>
        <v>108</v>
      </c>
      <c r="AP712" s="231">
        <f t="shared" si="476"/>
        <v>1.025286811</v>
      </c>
      <c r="AQ712" s="227">
        <f t="shared" si="477"/>
        <v>3261.5079916</v>
      </c>
      <c r="AR712" s="227">
        <f t="shared" si="478"/>
        <v>3484.6213749333333</v>
      </c>
      <c r="AS712" s="227">
        <f t="shared" si="394"/>
        <v>3113.21</v>
      </c>
      <c r="AT712" s="227">
        <f t="shared" si="479"/>
        <v>62.264200000000002</v>
      </c>
      <c r="AU712" s="227">
        <f t="shared" si="480"/>
        <v>129.71708333333336</v>
      </c>
      <c r="AV712" s="228">
        <f t="shared" si="396"/>
        <v>1.0195545066562797</v>
      </c>
      <c r="AW712" s="230">
        <f t="shared" si="397"/>
        <v>87</v>
      </c>
      <c r="AX712" s="231">
        <f t="shared" si="481"/>
        <v>1.02032035</v>
      </c>
      <c r="AY712" s="227">
        <f t="shared" si="482"/>
        <v>3238.5858502400001</v>
      </c>
      <c r="AZ712" s="227">
        <f t="shared" si="483"/>
        <v>3430.5671335733336</v>
      </c>
      <c r="BA712" s="227">
        <f t="shared" ref="BA712:BA775" si="504">BA711</f>
        <v>3113.21</v>
      </c>
      <c r="BB712" s="227">
        <f t="shared" si="484"/>
        <v>62.264200000000002</v>
      </c>
      <c r="BC712" s="227">
        <f t="shared" si="485"/>
        <v>97.547246666666666</v>
      </c>
      <c r="BD712" s="228">
        <f t="shared" si="464"/>
        <v>1.0154919936241511</v>
      </c>
      <c r="BE712" s="230">
        <f t="shared" si="465"/>
        <v>67</v>
      </c>
      <c r="BF712" s="231">
        <f t="shared" si="486"/>
        <v>1.015612755</v>
      </c>
      <c r="BG712" s="227">
        <f t="shared" si="487"/>
        <v>3210.79861497</v>
      </c>
      <c r="BH712" s="227">
        <f t="shared" si="488"/>
        <v>3370.6100616366666</v>
      </c>
      <c r="BI712" s="227">
        <f t="shared" si="417"/>
        <v>3113.21</v>
      </c>
      <c r="BJ712" s="227">
        <f t="shared" si="489"/>
        <v>62.264200000000002</v>
      </c>
      <c r="BK712" s="227">
        <f t="shared" si="490"/>
        <v>66.415146666666672</v>
      </c>
      <c r="BL712" s="228">
        <f t="shared" si="381"/>
        <v>1.0028558715635627</v>
      </c>
      <c r="BM712" s="230">
        <f t="shared" si="382"/>
        <v>45</v>
      </c>
      <c r="BN712" s="231">
        <f t="shared" si="491"/>
        <v>1.0104594840000001</v>
      </c>
      <c r="BO712" s="227">
        <f t="shared" si="492"/>
        <v>3154.7564926099999</v>
      </c>
      <c r="BP712" s="227">
        <f t="shared" si="493"/>
        <v>3283.4358392766667</v>
      </c>
      <c r="BQ712" s="227">
        <f t="shared" si="460"/>
        <v>3113.21</v>
      </c>
      <c r="BR712" s="227">
        <f t="shared" si="494"/>
        <v>62.264200000000002</v>
      </c>
      <c r="BS712" s="227">
        <f t="shared" si="495"/>
        <v>32.169836666666676</v>
      </c>
      <c r="BT712" s="228">
        <f t="shared" si="456"/>
        <v>0.99955668901196082</v>
      </c>
      <c r="BU712" s="230">
        <f t="shared" si="457"/>
        <v>22</v>
      </c>
      <c r="BV712" s="231">
        <f t="shared" si="496"/>
        <v>1.005099929</v>
      </c>
      <c r="BW712" s="227">
        <f t="shared" si="497"/>
        <v>3127.6999912400001</v>
      </c>
      <c r="BX712" s="227">
        <f t="shared" si="498"/>
        <v>3222.1340279066667</v>
      </c>
      <c r="BY712" s="227">
        <f t="shared" ref="BY712:BY775" si="505">BY711</f>
        <v>3113.21</v>
      </c>
      <c r="BZ712" s="227">
        <f t="shared" ref="BZ712:BZ739" si="506">0.02*BY712</f>
        <v>62.264200000000002</v>
      </c>
      <c r="CA712" s="227">
        <f t="shared" si="499"/>
        <v>2.0754733333333335</v>
      </c>
      <c r="CB712" s="228">
        <f t="shared" si="500"/>
        <v>1.0004561130288059</v>
      </c>
      <c r="CC712" s="230">
        <f t="shared" si="501"/>
        <v>2</v>
      </c>
      <c r="CD712" s="231">
        <f t="shared" ref="CD712:CD739" si="507">ROUND((1+0.06)^TRUNC((CC712/252),9),9)</f>
        <v>1.000462559</v>
      </c>
      <c r="CE712" s="227">
        <f t="shared" ref="CE712:CE739" si="508">TRUNC(BY712*(CB712*CD712),8)</f>
        <v>3116.0706757600001</v>
      </c>
      <c r="CF712" s="227">
        <f t="shared" si="502"/>
        <v>3180.4103490933335</v>
      </c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5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5"/>
      <c r="HA712" s="5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40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7"/>
      <c r="JP712" s="1"/>
      <c r="JQ712" s="1"/>
      <c r="JR712" s="1"/>
      <c r="JS712" s="1"/>
      <c r="JT712" s="1"/>
      <c r="JU712" s="1"/>
      <c r="JV712" s="1"/>
      <c r="JW712" s="1"/>
      <c r="JX712" s="1"/>
      <c r="JY712" s="3"/>
      <c r="JZ712" s="1"/>
      <c r="KA712" s="1"/>
      <c r="KB712" s="1"/>
      <c r="KC712" s="1"/>
      <c r="KD712" s="1"/>
      <c r="KE712" s="1"/>
    </row>
    <row r="713" spans="1:291" x14ac:dyDescent="0.2">
      <c r="A713" s="196">
        <f t="shared" si="385"/>
        <v>43371</v>
      </c>
      <c r="B713" s="236">
        <f t="shared" si="503"/>
        <v>105297.40032995002</v>
      </c>
      <c r="C713" s="66">
        <f t="shared" si="428"/>
        <v>81660.913344209999</v>
      </c>
      <c r="D713" s="77">
        <f t="shared" si="386"/>
        <v>5056.5600000000004</v>
      </c>
      <c r="E713" s="67">
        <f>VLOOKUP(A712,[1]Plan1!$DQ$117:$DS$314,3)</f>
        <v>5080.83</v>
      </c>
      <c r="F713" s="11">
        <f t="shared" si="387"/>
        <v>43369</v>
      </c>
      <c r="G713" s="73">
        <f t="shared" si="371"/>
        <v>4.7997057287958445E-3</v>
      </c>
      <c r="H713" s="11">
        <f t="shared" si="388"/>
        <v>43398</v>
      </c>
      <c r="I713" s="11">
        <f t="shared" si="372"/>
        <v>43398</v>
      </c>
      <c r="J713" s="1">
        <f t="shared" si="389"/>
        <v>21</v>
      </c>
      <c r="K713" s="1">
        <f t="shared" si="390"/>
        <v>3</v>
      </c>
      <c r="L713" s="66">
        <f t="shared" si="373"/>
        <v>1.0006842600000001</v>
      </c>
      <c r="M713" s="70">
        <f t="shared" si="429"/>
        <v>0.99910098000000003</v>
      </c>
      <c r="N713" s="70">
        <f t="shared" si="423"/>
        <v>1.0666654325420002</v>
      </c>
      <c r="O713" s="66">
        <f t="shared" si="425"/>
        <v>1.0673953</v>
      </c>
      <c r="P713" s="66">
        <f t="shared" si="374"/>
        <v>81716.790640770007</v>
      </c>
      <c r="Q713" s="74">
        <f t="shared" si="375"/>
        <v>0</v>
      </c>
      <c r="R713" s="75">
        <f t="shared" si="426"/>
        <v>0</v>
      </c>
      <c r="S713" s="66">
        <f t="shared" si="427"/>
        <v>0</v>
      </c>
      <c r="T713" s="10">
        <f t="shared" si="391"/>
        <v>0.06</v>
      </c>
      <c r="U713" s="74">
        <f t="shared" si="424"/>
        <v>3</v>
      </c>
      <c r="V713" s="74">
        <v>252</v>
      </c>
      <c r="W713" s="70">
        <f t="shared" si="376"/>
        <v>1.0006939180000001</v>
      </c>
      <c r="X713" s="66">
        <f t="shared" si="377"/>
        <v>56.70475192</v>
      </c>
      <c r="Y713" s="66">
        <v>0</v>
      </c>
      <c r="Z713" s="67">
        <f t="shared" si="378"/>
        <v>0</v>
      </c>
      <c r="AA713" s="68" t="str">
        <f t="shared" si="392"/>
        <v>A+INCORP J=</v>
      </c>
      <c r="AB713" s="11">
        <f t="shared" si="393"/>
        <v>43398</v>
      </c>
      <c r="AC713" s="227">
        <f t="shared" si="420"/>
        <v>3113.21</v>
      </c>
      <c r="AD713" s="227">
        <f t="shared" si="469"/>
        <v>62.264200000000002</v>
      </c>
      <c r="AE713" s="227">
        <f t="shared" si="470"/>
        <v>193.01902000000001</v>
      </c>
      <c r="AF713" s="228">
        <f t="shared" si="421"/>
        <v>1.0229495339607706</v>
      </c>
      <c r="AG713" s="230">
        <f t="shared" si="422"/>
        <v>130</v>
      </c>
      <c r="AH713" s="231">
        <f t="shared" si="471"/>
        <v>1.0305157009999999</v>
      </c>
      <c r="AI713" s="227">
        <f t="shared" si="472"/>
        <v>3281.8387508300002</v>
      </c>
      <c r="AJ713" s="227">
        <f t="shared" si="473"/>
        <v>3537.1219708300005</v>
      </c>
      <c r="AK713" s="227">
        <f t="shared" si="466"/>
        <v>3113.21</v>
      </c>
      <c r="AL713" s="227">
        <f t="shared" si="474"/>
        <v>62.264200000000002</v>
      </c>
      <c r="AM713" s="227">
        <f t="shared" si="475"/>
        <v>161.88692</v>
      </c>
      <c r="AN713" s="228">
        <f t="shared" si="467"/>
        <v>1.022030092570539</v>
      </c>
      <c r="AO713" s="230">
        <f t="shared" si="468"/>
        <v>109</v>
      </c>
      <c r="AP713" s="231">
        <f t="shared" si="476"/>
        <v>1.0255239110000001</v>
      </c>
      <c r="AQ713" s="227">
        <f t="shared" si="477"/>
        <v>3263.0061391300001</v>
      </c>
      <c r="AR713" s="227">
        <f t="shared" si="478"/>
        <v>3487.1572591300001</v>
      </c>
      <c r="AS713" s="227">
        <f t="shared" si="394"/>
        <v>3113.21</v>
      </c>
      <c r="AT713" s="227">
        <f t="shared" si="479"/>
        <v>62.264200000000002</v>
      </c>
      <c r="AU713" s="227">
        <f t="shared" si="480"/>
        <v>130.75482000000002</v>
      </c>
      <c r="AV713" s="228">
        <f t="shared" si="396"/>
        <v>1.0197870026838556</v>
      </c>
      <c r="AW713" s="230">
        <f t="shared" si="397"/>
        <v>88</v>
      </c>
      <c r="AX713" s="231">
        <f t="shared" si="481"/>
        <v>1.0205563019999999</v>
      </c>
      <c r="AY713" s="227">
        <f t="shared" si="482"/>
        <v>3240.0734702700001</v>
      </c>
      <c r="AZ713" s="227">
        <f t="shared" si="483"/>
        <v>3433.0924902700003</v>
      </c>
      <c r="BA713" s="227">
        <f t="shared" si="504"/>
        <v>3113.21</v>
      </c>
      <c r="BB713" s="227">
        <f t="shared" si="484"/>
        <v>62.264200000000002</v>
      </c>
      <c r="BC713" s="227">
        <f t="shared" si="485"/>
        <v>98.584983333333327</v>
      </c>
      <c r="BD713" s="228">
        <f t="shared" si="464"/>
        <v>1.0157235632489348</v>
      </c>
      <c r="BE713" s="230">
        <f t="shared" si="465"/>
        <v>68</v>
      </c>
      <c r="BF713" s="231">
        <f t="shared" si="486"/>
        <v>1.015847618</v>
      </c>
      <c r="BG713" s="227">
        <f t="shared" si="487"/>
        <v>3212.2734700300002</v>
      </c>
      <c r="BH713" s="227">
        <f t="shared" si="488"/>
        <v>3373.1226533633335</v>
      </c>
      <c r="BI713" s="227">
        <f t="shared" si="417"/>
        <v>3113.21</v>
      </c>
      <c r="BJ713" s="227">
        <f t="shared" si="489"/>
        <v>62.264200000000002</v>
      </c>
      <c r="BK713" s="227">
        <f t="shared" si="490"/>
        <v>67.452883333333332</v>
      </c>
      <c r="BL713" s="228">
        <f t="shared" si="381"/>
        <v>1.0030845596865101</v>
      </c>
      <c r="BM713" s="230">
        <f t="shared" si="382"/>
        <v>46</v>
      </c>
      <c r="BN713" s="231">
        <f t="shared" si="491"/>
        <v>1.010693155</v>
      </c>
      <c r="BO713" s="227">
        <f t="shared" si="492"/>
        <v>3156.20560424</v>
      </c>
      <c r="BP713" s="227">
        <f t="shared" si="493"/>
        <v>3285.9226875733334</v>
      </c>
      <c r="BQ713" s="227">
        <f t="shared" si="460"/>
        <v>3113.21</v>
      </c>
      <c r="BR713" s="227">
        <f t="shared" si="494"/>
        <v>62.264200000000002</v>
      </c>
      <c r="BS713" s="227">
        <f t="shared" si="495"/>
        <v>33.207573333333336</v>
      </c>
      <c r="BT713" s="228">
        <f t="shared" si="456"/>
        <v>0.99978462479961616</v>
      </c>
      <c r="BU713" s="230">
        <f t="shared" si="457"/>
        <v>23</v>
      </c>
      <c r="BV713" s="231">
        <f t="shared" si="496"/>
        <v>1.005332361</v>
      </c>
      <c r="BW713" s="227">
        <f t="shared" si="497"/>
        <v>3129.13667596</v>
      </c>
      <c r="BX713" s="227">
        <f t="shared" si="498"/>
        <v>3224.6084492933333</v>
      </c>
      <c r="BY713" s="227">
        <f t="shared" si="505"/>
        <v>3113.21</v>
      </c>
      <c r="BZ713" s="227">
        <f t="shared" si="506"/>
        <v>62.264200000000002</v>
      </c>
      <c r="CA713" s="227">
        <f t="shared" si="499"/>
        <v>3.11321</v>
      </c>
      <c r="CB713" s="228">
        <f t="shared" si="500"/>
        <v>1.000684253918307</v>
      </c>
      <c r="CC713" s="230">
        <f t="shared" si="501"/>
        <v>3</v>
      </c>
      <c r="CD713" s="231">
        <f t="shared" si="507"/>
        <v>1.0006939180000001</v>
      </c>
      <c r="CE713" s="227">
        <f t="shared" si="508"/>
        <v>3117.5020168000001</v>
      </c>
      <c r="CF713" s="227">
        <f t="shared" si="502"/>
        <v>3182.8794268000001</v>
      </c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5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5"/>
      <c r="HA713" s="5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40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7"/>
      <c r="JP713" s="1"/>
      <c r="JQ713" s="1"/>
      <c r="JR713" s="1"/>
      <c r="JS713" s="1"/>
      <c r="JT713" s="1"/>
      <c r="JU713" s="1"/>
      <c r="JV713" s="1"/>
      <c r="JW713" s="1"/>
      <c r="JX713" s="1"/>
      <c r="JY713" s="3"/>
      <c r="JZ713" s="1"/>
      <c r="KA713" s="1"/>
      <c r="KB713" s="1"/>
      <c r="KC713" s="1"/>
      <c r="KD713" s="1"/>
      <c r="KE713" s="1"/>
    </row>
    <row r="714" spans="1:291" x14ac:dyDescent="0.2">
      <c r="A714" s="196">
        <f t="shared" si="385"/>
        <v>43372</v>
      </c>
      <c r="B714" s="236">
        <f t="shared" si="503"/>
        <v>105347.33438983666</v>
      </c>
      <c r="C714" s="66">
        <f t="shared" si="428"/>
        <v>81660.913344209999</v>
      </c>
      <c r="D714" s="77">
        <f t="shared" si="386"/>
        <v>5056.5600000000004</v>
      </c>
      <c r="E714" s="67">
        <f>VLOOKUP(A713,[1]Plan1!$DQ$117:$DS$314,3)</f>
        <v>5080.83</v>
      </c>
      <c r="F714" s="11">
        <f t="shared" si="387"/>
        <v>43369</v>
      </c>
      <c r="G714" s="73">
        <f t="shared" ref="G714:G777" si="509">(E714/D714)-1</f>
        <v>4.7997057287958445E-3</v>
      </c>
      <c r="H714" s="11">
        <f t="shared" si="388"/>
        <v>43398</v>
      </c>
      <c r="I714" s="11">
        <f t="shared" ref="I714:I777" si="510">IF(A714&gt;I713,H714,I713)</f>
        <v>43398</v>
      </c>
      <c r="J714" s="1">
        <f t="shared" si="389"/>
        <v>21</v>
      </c>
      <c r="K714" s="1">
        <f t="shared" si="390"/>
        <v>4</v>
      </c>
      <c r="L714" s="66">
        <f t="shared" ref="L714:L777" si="511">TRUNC((E714/D714)^TRUNC((K714/J714),9),8)</f>
        <v>1.00091245</v>
      </c>
      <c r="M714" s="70">
        <f t="shared" si="429"/>
        <v>0.99910098000000003</v>
      </c>
      <c r="N714" s="70">
        <f t="shared" si="423"/>
        <v>1.0666654325420002</v>
      </c>
      <c r="O714" s="66">
        <f t="shared" si="425"/>
        <v>1.06763871</v>
      </c>
      <c r="P714" s="66">
        <f t="shared" ref="P714:P777" si="512">TRUNC(C714*L714,8)</f>
        <v>81735.424844590001</v>
      </c>
      <c r="Q714" s="74">
        <f t="shared" ref="Q714:Q777" si="513">IF(VLOOKUP(A714,AE$10:AM$114,9)=VLOOKUP(A713,AE$10:AM$114,9),0,VLOOKUP(A714,AE$10:AM$114,9))</f>
        <v>0</v>
      </c>
      <c r="R714" s="75">
        <f t="shared" si="426"/>
        <v>0</v>
      </c>
      <c r="S714" s="66">
        <f t="shared" si="427"/>
        <v>0</v>
      </c>
      <c r="T714" s="10">
        <f t="shared" si="391"/>
        <v>0.06</v>
      </c>
      <c r="U714" s="74">
        <f t="shared" si="424"/>
        <v>4</v>
      </c>
      <c r="V714" s="74">
        <v>252</v>
      </c>
      <c r="W714" s="70">
        <f t="shared" ref="W714:W777" si="514">ROUND((1+T714)^TRUNC((U714/V714),9),9)</f>
        <v>1.0009253309999999</v>
      </c>
      <c r="X714" s="66">
        <f t="shared" ref="X714:X777" si="515">TRUNC((P714*(W714-1)),8)</f>
        <v>75.632322400000007</v>
      </c>
      <c r="Y714" s="66">
        <v>0</v>
      </c>
      <c r="Z714" s="67">
        <f t="shared" ref="Z714:Z777" si="516">IF(S714&gt;0,S714+X714,0)</f>
        <v>0</v>
      </c>
      <c r="AA714" s="68" t="str">
        <f t="shared" si="392"/>
        <v>A+INCORP J=</v>
      </c>
      <c r="AB714" s="11">
        <f t="shared" si="393"/>
        <v>43398</v>
      </c>
      <c r="AC714" s="227">
        <f t="shared" si="420"/>
        <v>3113.21</v>
      </c>
      <c r="AD714" s="227">
        <f t="shared" si="469"/>
        <v>62.264200000000002</v>
      </c>
      <c r="AE714" s="227">
        <f t="shared" si="470"/>
        <v>194.05675666666667</v>
      </c>
      <c r="AF714" s="228">
        <f t="shared" si="421"/>
        <v>1.023182808499324</v>
      </c>
      <c r="AG714" s="230">
        <f t="shared" si="422"/>
        <v>130</v>
      </c>
      <c r="AH714" s="231">
        <f t="shared" si="471"/>
        <v>1.0305157009999999</v>
      </c>
      <c r="AI714" s="227">
        <f t="shared" si="472"/>
        <v>3282.58714495</v>
      </c>
      <c r="AJ714" s="227">
        <f t="shared" si="473"/>
        <v>3538.9081016166665</v>
      </c>
      <c r="AK714" s="227">
        <f t="shared" si="466"/>
        <v>3113.21</v>
      </c>
      <c r="AL714" s="227">
        <f t="shared" si="474"/>
        <v>62.264200000000002</v>
      </c>
      <c r="AM714" s="227">
        <f t="shared" si="475"/>
        <v>162.92465666666666</v>
      </c>
      <c r="AN714" s="228">
        <f t="shared" si="467"/>
        <v>1.0222631574386649</v>
      </c>
      <c r="AO714" s="230">
        <f t="shared" si="468"/>
        <v>109</v>
      </c>
      <c r="AP714" s="231">
        <f t="shared" si="476"/>
        <v>1.0255239110000001</v>
      </c>
      <c r="AQ714" s="227">
        <f t="shared" si="477"/>
        <v>3263.75023865</v>
      </c>
      <c r="AR714" s="227">
        <f t="shared" si="478"/>
        <v>3488.9390953166667</v>
      </c>
      <c r="AS714" s="227">
        <f t="shared" si="394"/>
        <v>3113.21</v>
      </c>
      <c r="AT714" s="227">
        <f t="shared" si="479"/>
        <v>62.264200000000002</v>
      </c>
      <c r="AU714" s="227">
        <f t="shared" si="480"/>
        <v>131.79255666666668</v>
      </c>
      <c r="AV714" s="228">
        <f t="shared" si="396"/>
        <v>1.0200195560352927</v>
      </c>
      <c r="AW714" s="230">
        <f t="shared" si="397"/>
        <v>88</v>
      </c>
      <c r="AX714" s="231">
        <f t="shared" si="481"/>
        <v>1.0205563019999999</v>
      </c>
      <c r="AY714" s="227">
        <f t="shared" si="482"/>
        <v>3240.8123402000001</v>
      </c>
      <c r="AZ714" s="227">
        <f t="shared" si="483"/>
        <v>3434.869096866667</v>
      </c>
      <c r="BA714" s="227">
        <f t="shared" si="504"/>
        <v>3113.21</v>
      </c>
      <c r="BB714" s="227">
        <f t="shared" si="484"/>
        <v>62.264200000000002</v>
      </c>
      <c r="BC714" s="227">
        <f t="shared" si="485"/>
        <v>99.622720000000001</v>
      </c>
      <c r="BD714" s="228">
        <f t="shared" si="464"/>
        <v>1.015955189969167</v>
      </c>
      <c r="BE714" s="230">
        <f t="shared" si="465"/>
        <v>68</v>
      </c>
      <c r="BF714" s="231">
        <f t="shared" si="486"/>
        <v>1.015847618</v>
      </c>
      <c r="BG714" s="227">
        <f t="shared" si="487"/>
        <v>3213.0060004100001</v>
      </c>
      <c r="BH714" s="227">
        <f t="shared" si="488"/>
        <v>3374.89292041</v>
      </c>
      <c r="BI714" s="227">
        <f t="shared" si="417"/>
        <v>3113.21</v>
      </c>
      <c r="BJ714" s="227">
        <f t="shared" si="489"/>
        <v>62.264200000000002</v>
      </c>
      <c r="BK714" s="227">
        <f t="shared" si="490"/>
        <v>68.490620000000007</v>
      </c>
      <c r="BL714" s="228">
        <f t="shared" ref="BL714:BL777" si="517">($O714/BL$646)</f>
        <v>1.0033133041944475</v>
      </c>
      <c r="BM714" s="230">
        <f t="shared" ref="BM714:BM777" si="518">NETWORKDAYS(BM$646,$A714,$AE$118:$AE$502)-1</f>
        <v>46</v>
      </c>
      <c r="BN714" s="231">
        <f t="shared" si="491"/>
        <v>1.010693155</v>
      </c>
      <c r="BO714" s="227">
        <f t="shared" si="492"/>
        <v>3156.92534884</v>
      </c>
      <c r="BP714" s="227">
        <f t="shared" si="493"/>
        <v>3287.6801688400001</v>
      </c>
      <c r="BQ714" s="227">
        <f t="shared" si="460"/>
        <v>3113.21</v>
      </c>
      <c r="BR714" s="227">
        <f t="shared" si="494"/>
        <v>62.264200000000002</v>
      </c>
      <c r="BS714" s="227">
        <f t="shared" si="495"/>
        <v>34.245310000000003</v>
      </c>
      <c r="BT714" s="228">
        <f t="shared" si="456"/>
        <v>1.0000126167867669</v>
      </c>
      <c r="BU714" s="230">
        <f t="shared" si="457"/>
        <v>23</v>
      </c>
      <c r="BV714" s="231">
        <f t="shared" si="496"/>
        <v>1.005332361</v>
      </c>
      <c r="BW714" s="227">
        <f t="shared" si="497"/>
        <v>3129.8502477400002</v>
      </c>
      <c r="BX714" s="227">
        <f t="shared" si="498"/>
        <v>3226.3597577400001</v>
      </c>
      <c r="BY714" s="227">
        <f t="shared" si="505"/>
        <v>3113.21</v>
      </c>
      <c r="BZ714" s="227">
        <f t="shared" si="506"/>
        <v>62.264200000000002</v>
      </c>
      <c r="CA714" s="227">
        <f t="shared" si="499"/>
        <v>4.150946666666667</v>
      </c>
      <c r="CB714" s="228">
        <f t="shared" si="500"/>
        <v>1.0009124510578729</v>
      </c>
      <c r="CC714" s="230">
        <f t="shared" si="501"/>
        <v>3</v>
      </c>
      <c r="CD714" s="231">
        <f t="shared" si="507"/>
        <v>1.0006939180000001</v>
      </c>
      <c r="CE714" s="227">
        <f t="shared" si="508"/>
        <v>3118.21293539</v>
      </c>
      <c r="CF714" s="227">
        <f t="shared" si="502"/>
        <v>3184.6280820566667</v>
      </c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5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5"/>
      <c r="HA714" s="5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40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7"/>
      <c r="JP714" s="1"/>
      <c r="JQ714" s="1"/>
      <c r="JR714" s="1"/>
      <c r="JS714" s="1"/>
      <c r="JT714" s="1"/>
      <c r="JU714" s="1"/>
      <c r="JV714" s="1"/>
      <c r="JW714" s="1"/>
      <c r="JX714" s="1"/>
      <c r="JY714" s="3"/>
      <c r="JZ714" s="1"/>
      <c r="KA714" s="1"/>
      <c r="KB714" s="1"/>
      <c r="KC714" s="1"/>
      <c r="KD714" s="1"/>
      <c r="KE714" s="1"/>
    </row>
    <row r="715" spans="1:291" x14ac:dyDescent="0.2">
      <c r="A715" s="196">
        <f t="shared" ref="A715:A778" si="519">(A714+1)</f>
        <v>43373</v>
      </c>
      <c r="B715" s="236">
        <f t="shared" si="503"/>
        <v>105354.59854650334</v>
      </c>
      <c r="C715" s="66">
        <f t="shared" si="428"/>
        <v>81660.913344209999</v>
      </c>
      <c r="D715" s="77">
        <f t="shared" ref="D715:D778" si="520">IF(E715=E714,D714,E714)</f>
        <v>5056.5600000000004</v>
      </c>
      <c r="E715" s="67">
        <f>VLOOKUP(A714,[1]Plan1!$DQ$117:$DS$314,3)</f>
        <v>5080.83</v>
      </c>
      <c r="F715" s="11">
        <f t="shared" ref="F715:F778" si="521">IF(D715=D714,F714,A715)</f>
        <v>43369</v>
      </c>
      <c r="G715" s="73">
        <f t="shared" si="509"/>
        <v>4.7997057287958445E-3</v>
      </c>
      <c r="H715" s="11">
        <f t="shared" ref="H715:H778" si="522">IF(DAY(A715)=25,VLOOKUP(A715,AJ$118:AP$450,4),H714)</f>
        <v>43398</v>
      </c>
      <c r="I715" s="11">
        <f t="shared" si="510"/>
        <v>43398</v>
      </c>
      <c r="J715" s="1">
        <f t="shared" ref="J715:J778" si="523">IF(I715=I714,J714,NETWORKDAYS(I714,I715,$AE$118:$AE$502)-1)</f>
        <v>21</v>
      </c>
      <c r="K715" s="1">
        <f t="shared" ref="K715:K778" si="524">(J715-(NETWORKDAYS(A715,I715,AE$118:AE$502)-1))</f>
        <v>4</v>
      </c>
      <c r="L715" s="66">
        <f t="shared" si="511"/>
        <v>1.00091245</v>
      </c>
      <c r="M715" s="70">
        <f t="shared" si="429"/>
        <v>0.99910098000000003</v>
      </c>
      <c r="N715" s="70">
        <f t="shared" si="423"/>
        <v>1.0666654325420002</v>
      </c>
      <c r="O715" s="66">
        <f t="shared" si="425"/>
        <v>1.06763871</v>
      </c>
      <c r="P715" s="66">
        <f t="shared" si="512"/>
        <v>81735.424844590001</v>
      </c>
      <c r="Q715" s="74">
        <f t="shared" si="513"/>
        <v>0</v>
      </c>
      <c r="R715" s="75">
        <f t="shared" si="426"/>
        <v>0</v>
      </c>
      <c r="S715" s="66">
        <f t="shared" si="427"/>
        <v>0</v>
      </c>
      <c r="T715" s="10">
        <f t="shared" ref="T715:T778" si="525">IF(Q714&gt;0,VLOOKUP(A714,$AE$11:$AH$20,4),T714)</f>
        <v>0.06</v>
      </c>
      <c r="U715" s="74">
        <f t="shared" si="424"/>
        <v>4</v>
      </c>
      <c r="V715" s="74">
        <v>252</v>
      </c>
      <c r="W715" s="70">
        <f t="shared" si="514"/>
        <v>1.0009253309999999</v>
      </c>
      <c r="X715" s="66">
        <f t="shared" si="515"/>
        <v>75.632322400000007</v>
      </c>
      <c r="Y715" s="66">
        <v>0</v>
      </c>
      <c r="Z715" s="67">
        <f t="shared" si="516"/>
        <v>0</v>
      </c>
      <c r="AA715" s="68" t="str">
        <f t="shared" ref="AA715:AA778" si="526">IF($Q714&gt;0,VLOOKUP($A714,$AE$10:$AO$114,($AN$7)+1),AA714)</f>
        <v>A+INCORP J=</v>
      </c>
      <c r="AB715" s="11">
        <f t="shared" ref="AB715:AB778" si="527">IF($Q714&gt;0,VLOOKUP($A714,$AE$10:$AO$114,($AO$7)+1),AB714)</f>
        <v>43398</v>
      </c>
      <c r="AC715" s="227">
        <f t="shared" si="420"/>
        <v>3113.21</v>
      </c>
      <c r="AD715" s="227">
        <f t="shared" si="469"/>
        <v>62.264200000000002</v>
      </c>
      <c r="AE715" s="227">
        <f t="shared" si="470"/>
        <v>195.09449333333333</v>
      </c>
      <c r="AF715" s="228">
        <f t="shared" si="421"/>
        <v>1.023182808499324</v>
      </c>
      <c r="AG715" s="230">
        <f t="shared" si="422"/>
        <v>130</v>
      </c>
      <c r="AH715" s="231">
        <f t="shared" si="471"/>
        <v>1.0305157009999999</v>
      </c>
      <c r="AI715" s="227">
        <f t="shared" si="472"/>
        <v>3282.58714495</v>
      </c>
      <c r="AJ715" s="227">
        <f t="shared" si="473"/>
        <v>3539.9458382833336</v>
      </c>
      <c r="AK715" s="227">
        <f t="shared" si="466"/>
        <v>3113.21</v>
      </c>
      <c r="AL715" s="227">
        <f t="shared" si="474"/>
        <v>62.264200000000002</v>
      </c>
      <c r="AM715" s="227">
        <f t="shared" si="475"/>
        <v>163.96239333333332</v>
      </c>
      <c r="AN715" s="228">
        <f t="shared" si="467"/>
        <v>1.0222631574386649</v>
      </c>
      <c r="AO715" s="230">
        <f t="shared" si="468"/>
        <v>109</v>
      </c>
      <c r="AP715" s="231">
        <f t="shared" si="476"/>
        <v>1.0255239110000001</v>
      </c>
      <c r="AQ715" s="227">
        <f t="shared" si="477"/>
        <v>3263.75023865</v>
      </c>
      <c r="AR715" s="227">
        <f t="shared" si="478"/>
        <v>3489.9768319833333</v>
      </c>
      <c r="AS715" s="227">
        <f t="shared" si="394"/>
        <v>3113.21</v>
      </c>
      <c r="AT715" s="227">
        <f t="shared" si="479"/>
        <v>62.264200000000002</v>
      </c>
      <c r="AU715" s="227">
        <f t="shared" si="480"/>
        <v>132.83029333333334</v>
      </c>
      <c r="AV715" s="228">
        <f t="shared" si="396"/>
        <v>1.0200195560352927</v>
      </c>
      <c r="AW715" s="230">
        <f t="shared" si="397"/>
        <v>88</v>
      </c>
      <c r="AX715" s="231">
        <f t="shared" si="481"/>
        <v>1.0205563019999999</v>
      </c>
      <c r="AY715" s="227">
        <f t="shared" si="482"/>
        <v>3240.8123402000001</v>
      </c>
      <c r="AZ715" s="227">
        <f t="shared" si="483"/>
        <v>3435.9068335333336</v>
      </c>
      <c r="BA715" s="227">
        <f t="shared" si="504"/>
        <v>3113.21</v>
      </c>
      <c r="BB715" s="227">
        <f t="shared" si="484"/>
        <v>62.264200000000002</v>
      </c>
      <c r="BC715" s="227">
        <f t="shared" si="485"/>
        <v>100.66045666666666</v>
      </c>
      <c r="BD715" s="228">
        <f t="shared" si="464"/>
        <v>1.015955189969167</v>
      </c>
      <c r="BE715" s="230">
        <f t="shared" si="465"/>
        <v>68</v>
      </c>
      <c r="BF715" s="231">
        <f t="shared" si="486"/>
        <v>1.015847618</v>
      </c>
      <c r="BG715" s="227">
        <f t="shared" si="487"/>
        <v>3213.0060004100001</v>
      </c>
      <c r="BH715" s="227">
        <f t="shared" si="488"/>
        <v>3375.9306570766666</v>
      </c>
      <c r="BI715" s="227">
        <f t="shared" si="417"/>
        <v>3113.21</v>
      </c>
      <c r="BJ715" s="227">
        <f t="shared" si="489"/>
        <v>62.264200000000002</v>
      </c>
      <c r="BK715" s="227">
        <f t="shared" si="490"/>
        <v>69.528356666666667</v>
      </c>
      <c r="BL715" s="228">
        <f t="shared" si="517"/>
        <v>1.0033133041944475</v>
      </c>
      <c r="BM715" s="230">
        <f t="shared" si="518"/>
        <v>46</v>
      </c>
      <c r="BN715" s="231">
        <f t="shared" si="491"/>
        <v>1.010693155</v>
      </c>
      <c r="BO715" s="227">
        <f t="shared" si="492"/>
        <v>3156.92534884</v>
      </c>
      <c r="BP715" s="227">
        <f t="shared" si="493"/>
        <v>3288.7179055066667</v>
      </c>
      <c r="BQ715" s="227">
        <f t="shared" si="460"/>
        <v>3113.21</v>
      </c>
      <c r="BR715" s="227">
        <f t="shared" si="494"/>
        <v>62.264200000000002</v>
      </c>
      <c r="BS715" s="227">
        <f t="shared" si="495"/>
        <v>35.283046666666664</v>
      </c>
      <c r="BT715" s="228">
        <f t="shared" si="456"/>
        <v>1.0000126167867669</v>
      </c>
      <c r="BU715" s="230">
        <f t="shared" si="457"/>
        <v>23</v>
      </c>
      <c r="BV715" s="231">
        <f t="shared" si="496"/>
        <v>1.005332361</v>
      </c>
      <c r="BW715" s="227">
        <f t="shared" si="497"/>
        <v>3129.8502477400002</v>
      </c>
      <c r="BX715" s="227">
        <f t="shared" si="498"/>
        <v>3227.3974944066667</v>
      </c>
      <c r="BY715" s="227">
        <f t="shared" si="505"/>
        <v>3113.21</v>
      </c>
      <c r="BZ715" s="227">
        <f t="shared" si="506"/>
        <v>62.264200000000002</v>
      </c>
      <c r="CA715" s="227">
        <f t="shared" si="499"/>
        <v>5.1886833333333326</v>
      </c>
      <c r="CB715" s="228">
        <f t="shared" si="500"/>
        <v>1.0009124510578729</v>
      </c>
      <c r="CC715" s="230">
        <f t="shared" si="501"/>
        <v>3</v>
      </c>
      <c r="CD715" s="231">
        <f t="shared" si="507"/>
        <v>1.0006939180000001</v>
      </c>
      <c r="CE715" s="227">
        <f t="shared" si="508"/>
        <v>3118.21293539</v>
      </c>
      <c r="CF715" s="227">
        <f t="shared" si="502"/>
        <v>3185.6658187233334</v>
      </c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5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5"/>
      <c r="HA715" s="5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40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7"/>
      <c r="JP715" s="1"/>
      <c r="JQ715" s="1"/>
      <c r="JR715" s="1"/>
      <c r="JS715" s="1"/>
      <c r="JT715" s="1"/>
      <c r="JU715" s="1"/>
      <c r="JV715" s="1"/>
      <c r="JW715" s="1"/>
      <c r="JX715" s="1"/>
      <c r="JY715" s="3"/>
      <c r="JZ715" s="1"/>
      <c r="KA715" s="1"/>
      <c r="KB715" s="1"/>
      <c r="KC715" s="1"/>
      <c r="KD715" s="1"/>
      <c r="KE715" s="1"/>
    </row>
    <row r="716" spans="1:291" x14ac:dyDescent="0.2">
      <c r="A716" s="196">
        <f t="shared" si="519"/>
        <v>43374</v>
      </c>
      <c r="B716" s="236">
        <f t="shared" si="503"/>
        <v>105367.04394970999</v>
      </c>
      <c r="C716" s="66">
        <f t="shared" si="428"/>
        <v>81660.913344209999</v>
      </c>
      <c r="D716" s="77">
        <f t="shared" si="520"/>
        <v>5056.5600000000004</v>
      </c>
      <c r="E716" s="67">
        <f>VLOOKUP(A715,[1]Plan1!$DQ$117:$DS$314,3)</f>
        <v>5080.83</v>
      </c>
      <c r="F716" s="11">
        <f t="shared" si="521"/>
        <v>43369</v>
      </c>
      <c r="G716" s="73">
        <f t="shared" si="509"/>
        <v>4.7997057287958445E-3</v>
      </c>
      <c r="H716" s="11">
        <f t="shared" si="522"/>
        <v>43398</v>
      </c>
      <c r="I716" s="11">
        <f t="shared" si="510"/>
        <v>43398</v>
      </c>
      <c r="J716" s="1">
        <f t="shared" si="523"/>
        <v>21</v>
      </c>
      <c r="K716" s="1">
        <f t="shared" si="524"/>
        <v>4</v>
      </c>
      <c r="L716" s="66">
        <f t="shared" si="511"/>
        <v>1.00091245</v>
      </c>
      <c r="M716" s="70">
        <f t="shared" si="429"/>
        <v>0.99910098000000003</v>
      </c>
      <c r="N716" s="70">
        <f t="shared" si="423"/>
        <v>1.0666654325420002</v>
      </c>
      <c r="O716" s="66">
        <f t="shared" si="425"/>
        <v>1.06763871</v>
      </c>
      <c r="P716" s="66">
        <f t="shared" si="512"/>
        <v>81735.424844590001</v>
      </c>
      <c r="Q716" s="74">
        <f t="shared" si="513"/>
        <v>0</v>
      </c>
      <c r="R716" s="75">
        <f t="shared" si="426"/>
        <v>0</v>
      </c>
      <c r="S716" s="66">
        <f t="shared" si="427"/>
        <v>0</v>
      </c>
      <c r="T716" s="10">
        <f t="shared" si="525"/>
        <v>0.06</v>
      </c>
      <c r="U716" s="74">
        <f t="shared" si="424"/>
        <v>4</v>
      </c>
      <c r="V716" s="74">
        <v>252</v>
      </c>
      <c r="W716" s="70">
        <f t="shared" si="514"/>
        <v>1.0009253309999999</v>
      </c>
      <c r="X716" s="66">
        <f t="shared" si="515"/>
        <v>75.632322400000007</v>
      </c>
      <c r="Y716" s="66">
        <v>0</v>
      </c>
      <c r="Z716" s="67">
        <f t="shared" si="516"/>
        <v>0</v>
      </c>
      <c r="AA716" s="68" t="str">
        <f t="shared" si="526"/>
        <v>A+INCORP J=</v>
      </c>
      <c r="AB716" s="11">
        <f t="shared" si="527"/>
        <v>43398</v>
      </c>
      <c r="AC716" s="227">
        <f t="shared" si="420"/>
        <v>3113.21</v>
      </c>
      <c r="AD716" s="227">
        <f t="shared" si="469"/>
        <v>62.264200000000002</v>
      </c>
      <c r="AE716" s="227">
        <f t="shared" si="470"/>
        <v>196.13222999999999</v>
      </c>
      <c r="AF716" s="228">
        <f t="shared" si="421"/>
        <v>1.023182808499324</v>
      </c>
      <c r="AG716" s="230">
        <f t="shared" si="422"/>
        <v>131</v>
      </c>
      <c r="AH716" s="231">
        <f t="shared" si="471"/>
        <v>1.0307540100000001</v>
      </c>
      <c r="AI716" s="227">
        <f t="shared" si="472"/>
        <v>3283.3462503800001</v>
      </c>
      <c r="AJ716" s="227">
        <f t="shared" si="473"/>
        <v>3541.7426803799999</v>
      </c>
      <c r="AK716" s="227">
        <f t="shared" si="466"/>
        <v>3113.21</v>
      </c>
      <c r="AL716" s="227">
        <f t="shared" si="474"/>
        <v>62.264200000000002</v>
      </c>
      <c r="AM716" s="227">
        <f t="shared" si="475"/>
        <v>165.00012999999998</v>
      </c>
      <c r="AN716" s="228">
        <f t="shared" si="467"/>
        <v>1.0222631574386649</v>
      </c>
      <c r="AO716" s="230">
        <f t="shared" si="468"/>
        <v>110</v>
      </c>
      <c r="AP716" s="231">
        <f t="shared" si="476"/>
        <v>1.0257610660000001</v>
      </c>
      <c r="AQ716" s="227">
        <f t="shared" si="477"/>
        <v>3264.5049891499998</v>
      </c>
      <c r="AR716" s="227">
        <f t="shared" si="478"/>
        <v>3491.7693191499998</v>
      </c>
      <c r="AS716" s="227">
        <f t="shared" ref="AS716:AS779" si="528">AS715</f>
        <v>3113.21</v>
      </c>
      <c r="AT716" s="227">
        <f t="shared" si="479"/>
        <v>62.264200000000002</v>
      </c>
      <c r="AU716" s="227">
        <f t="shared" si="480"/>
        <v>133.86803</v>
      </c>
      <c r="AV716" s="228">
        <f t="shared" ref="AV716:AV779" si="529">($O716/AV$585)</f>
        <v>1.0200195560352927</v>
      </c>
      <c r="AW716" s="230">
        <f t="shared" ref="AW716:AW779" si="530">NETWORKDAYS(AW$585,$A716,$AE$118:$AE$502)-1</f>
        <v>89</v>
      </c>
      <c r="AX716" s="231">
        <f t="shared" si="481"/>
        <v>1.0207923080000001</v>
      </c>
      <c r="AY716" s="227">
        <f t="shared" si="482"/>
        <v>3241.5617855300002</v>
      </c>
      <c r="AZ716" s="227">
        <f t="shared" si="483"/>
        <v>3437.6940155300003</v>
      </c>
      <c r="BA716" s="227">
        <f t="shared" si="504"/>
        <v>3113.21</v>
      </c>
      <c r="BB716" s="227">
        <f t="shared" si="484"/>
        <v>62.264200000000002</v>
      </c>
      <c r="BC716" s="227">
        <f t="shared" si="485"/>
        <v>101.69819333333332</v>
      </c>
      <c r="BD716" s="228">
        <f t="shared" si="464"/>
        <v>1.015955189969167</v>
      </c>
      <c r="BE716" s="230">
        <f t="shared" si="465"/>
        <v>69</v>
      </c>
      <c r="BF716" s="231">
        <f t="shared" si="486"/>
        <v>1.0160825360000001</v>
      </c>
      <c r="BG716" s="227">
        <f t="shared" si="487"/>
        <v>3213.7490182900001</v>
      </c>
      <c r="BH716" s="227">
        <f t="shared" si="488"/>
        <v>3377.7114116233333</v>
      </c>
      <c r="BI716" s="227">
        <f t="shared" si="417"/>
        <v>3113.21</v>
      </c>
      <c r="BJ716" s="227">
        <f t="shared" si="489"/>
        <v>62.264200000000002</v>
      </c>
      <c r="BK716" s="227">
        <f t="shared" si="490"/>
        <v>70.566093333333328</v>
      </c>
      <c r="BL716" s="228">
        <f t="shared" si="517"/>
        <v>1.0033133041944475</v>
      </c>
      <c r="BM716" s="230">
        <f t="shared" si="518"/>
        <v>47</v>
      </c>
      <c r="BN716" s="231">
        <f t="shared" si="491"/>
        <v>1.0109268810000001</v>
      </c>
      <c r="BO716" s="227">
        <f t="shared" si="492"/>
        <v>3157.6553978500001</v>
      </c>
      <c r="BP716" s="227">
        <f t="shared" si="493"/>
        <v>3290.4856911833335</v>
      </c>
      <c r="BQ716" s="227">
        <f t="shared" si="460"/>
        <v>3113.21</v>
      </c>
      <c r="BR716" s="227">
        <f t="shared" si="494"/>
        <v>62.264200000000002</v>
      </c>
      <c r="BS716" s="227">
        <f t="shared" si="495"/>
        <v>36.320783333333338</v>
      </c>
      <c r="BT716" s="228">
        <f t="shared" si="456"/>
        <v>1.0000126167867669</v>
      </c>
      <c r="BU716" s="230">
        <f t="shared" si="457"/>
        <v>24</v>
      </c>
      <c r="BV716" s="231">
        <f t="shared" si="496"/>
        <v>1.005564846</v>
      </c>
      <c r="BW716" s="227">
        <f t="shared" si="497"/>
        <v>3130.5740314999998</v>
      </c>
      <c r="BX716" s="227">
        <f t="shared" si="498"/>
        <v>3229.159014833333</v>
      </c>
      <c r="BY716" s="227">
        <f t="shared" si="505"/>
        <v>3113.21</v>
      </c>
      <c r="BZ716" s="227">
        <f t="shared" si="506"/>
        <v>62.264200000000002</v>
      </c>
      <c r="CA716" s="227">
        <f t="shared" si="499"/>
        <v>6.2264200000000001</v>
      </c>
      <c r="CB716" s="228">
        <f t="shared" si="500"/>
        <v>1.0009124510578729</v>
      </c>
      <c r="CC716" s="230">
        <f t="shared" si="501"/>
        <v>4</v>
      </c>
      <c r="CD716" s="231">
        <f t="shared" si="507"/>
        <v>1.0009253309999999</v>
      </c>
      <c r="CE716" s="227">
        <f t="shared" si="508"/>
        <v>3118.9340300200001</v>
      </c>
      <c r="CF716" s="227">
        <f t="shared" si="502"/>
        <v>3187.4246500200002</v>
      </c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5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5"/>
      <c r="HA716" s="5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40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7"/>
      <c r="JP716" s="1"/>
      <c r="JQ716" s="1"/>
      <c r="JR716" s="1"/>
      <c r="JS716" s="1"/>
      <c r="JT716" s="1"/>
      <c r="JU716" s="1"/>
      <c r="JV716" s="1"/>
      <c r="JW716" s="1"/>
      <c r="JX716" s="1"/>
      <c r="JY716" s="3"/>
      <c r="JZ716" s="1"/>
      <c r="KA716" s="1"/>
      <c r="KB716" s="1"/>
      <c r="KC716" s="1"/>
      <c r="KD716" s="1"/>
      <c r="KE716" s="1"/>
    </row>
    <row r="717" spans="1:291" x14ac:dyDescent="0.2">
      <c r="A717" s="196">
        <f t="shared" si="519"/>
        <v>43375</v>
      </c>
      <c r="B717" s="236">
        <f t="shared" si="503"/>
        <v>105422.18181704666</v>
      </c>
      <c r="C717" s="66">
        <f t="shared" si="428"/>
        <v>81660.913344209999</v>
      </c>
      <c r="D717" s="77">
        <f t="shared" si="520"/>
        <v>5056.5600000000004</v>
      </c>
      <c r="E717" s="67">
        <f>VLOOKUP(A716,[1]Plan1!$DQ$117:$DS$314,3)</f>
        <v>5080.83</v>
      </c>
      <c r="F717" s="11">
        <f t="shared" si="521"/>
        <v>43369</v>
      </c>
      <c r="G717" s="73">
        <f t="shared" si="509"/>
        <v>4.7997057287958445E-3</v>
      </c>
      <c r="H717" s="11">
        <f t="shared" si="522"/>
        <v>43398</v>
      </c>
      <c r="I717" s="11">
        <f t="shared" si="510"/>
        <v>43398</v>
      </c>
      <c r="J717" s="1">
        <f t="shared" si="523"/>
        <v>21</v>
      </c>
      <c r="K717" s="1">
        <f t="shared" si="524"/>
        <v>5</v>
      </c>
      <c r="L717" s="66">
        <f t="shared" si="511"/>
        <v>1.0011407000000001</v>
      </c>
      <c r="M717" s="70">
        <f t="shared" si="429"/>
        <v>0.99910098000000003</v>
      </c>
      <c r="N717" s="70">
        <f t="shared" si="423"/>
        <v>1.0666654325420002</v>
      </c>
      <c r="O717" s="66">
        <f t="shared" si="425"/>
        <v>1.0678821700000001</v>
      </c>
      <c r="P717" s="66">
        <f t="shared" si="512"/>
        <v>81754.063948059993</v>
      </c>
      <c r="Q717" s="74">
        <f t="shared" si="513"/>
        <v>0</v>
      </c>
      <c r="R717" s="75">
        <f t="shared" si="426"/>
        <v>0</v>
      </c>
      <c r="S717" s="66">
        <f t="shared" si="427"/>
        <v>0</v>
      </c>
      <c r="T717" s="10">
        <f t="shared" si="525"/>
        <v>0.06</v>
      </c>
      <c r="U717" s="74">
        <f t="shared" si="424"/>
        <v>5</v>
      </c>
      <c r="V717" s="74">
        <v>252</v>
      </c>
      <c r="W717" s="70">
        <f t="shared" si="514"/>
        <v>1.001156798</v>
      </c>
      <c r="X717" s="66">
        <f t="shared" si="515"/>
        <v>94.572937659999994</v>
      </c>
      <c r="Y717" s="66">
        <v>0</v>
      </c>
      <c r="Z717" s="67">
        <f t="shared" si="516"/>
        <v>0</v>
      </c>
      <c r="AA717" s="68" t="str">
        <f t="shared" si="526"/>
        <v>A+INCORP J=</v>
      </c>
      <c r="AB717" s="11">
        <f t="shared" si="527"/>
        <v>43398</v>
      </c>
      <c r="AC717" s="227">
        <f t="shared" si="420"/>
        <v>3113.21</v>
      </c>
      <c r="AD717" s="227">
        <f t="shared" si="469"/>
        <v>62.264200000000002</v>
      </c>
      <c r="AE717" s="227">
        <f t="shared" si="470"/>
        <v>197.16996666666665</v>
      </c>
      <c r="AF717" s="228">
        <f t="shared" si="421"/>
        <v>1.023416130955904</v>
      </c>
      <c r="AG717" s="230">
        <f t="shared" si="422"/>
        <v>132</v>
      </c>
      <c r="AH717" s="231">
        <f t="shared" si="471"/>
        <v>1.0309923750000001</v>
      </c>
      <c r="AI717" s="227">
        <f t="shared" si="472"/>
        <v>3284.8544282900002</v>
      </c>
      <c r="AJ717" s="227">
        <f t="shared" si="473"/>
        <v>3544.2885949566671</v>
      </c>
      <c r="AK717" s="227">
        <f t="shared" si="466"/>
        <v>3113.21</v>
      </c>
      <c r="AL717" s="227">
        <f t="shared" si="474"/>
        <v>62.264200000000002</v>
      </c>
      <c r="AM717" s="227">
        <f t="shared" si="475"/>
        <v>166.03786666666664</v>
      </c>
      <c r="AN717" s="228">
        <f t="shared" si="467"/>
        <v>1.0224962701817482</v>
      </c>
      <c r="AO717" s="230">
        <f t="shared" si="468"/>
        <v>111</v>
      </c>
      <c r="AP717" s="231">
        <f t="shared" si="476"/>
        <v>1.0259982759999999</v>
      </c>
      <c r="AQ717" s="227">
        <f t="shared" si="477"/>
        <v>3266.0045113199999</v>
      </c>
      <c r="AR717" s="227">
        <f t="shared" si="478"/>
        <v>3494.3065779866665</v>
      </c>
      <c r="AS717" s="227">
        <f t="shared" si="528"/>
        <v>3113.21</v>
      </c>
      <c r="AT717" s="227">
        <f t="shared" si="479"/>
        <v>62.264200000000002</v>
      </c>
      <c r="AU717" s="227">
        <f t="shared" si="480"/>
        <v>134.90576666666666</v>
      </c>
      <c r="AV717" s="228">
        <f t="shared" si="529"/>
        <v>1.0202521571566143</v>
      </c>
      <c r="AW717" s="230">
        <f t="shared" si="530"/>
        <v>90</v>
      </c>
      <c r="AX717" s="231">
        <f t="shared" si="481"/>
        <v>1.0210283689999999</v>
      </c>
      <c r="AY717" s="227">
        <f t="shared" si="482"/>
        <v>3243.0507690600002</v>
      </c>
      <c r="AZ717" s="227">
        <f t="shared" si="483"/>
        <v>3440.220735726667</v>
      </c>
      <c r="BA717" s="227">
        <f t="shared" si="504"/>
        <v>3113.21</v>
      </c>
      <c r="BB717" s="227">
        <f t="shared" si="484"/>
        <v>62.264200000000002</v>
      </c>
      <c r="BC717" s="227">
        <f t="shared" si="485"/>
        <v>102.73593000000001</v>
      </c>
      <c r="BD717" s="228">
        <f t="shared" si="464"/>
        <v>1.0161868642689402</v>
      </c>
      <c r="BE717" s="230">
        <f t="shared" si="465"/>
        <v>70</v>
      </c>
      <c r="BF717" s="231">
        <f t="shared" si="486"/>
        <v>1.016317508</v>
      </c>
      <c r="BG717" s="227">
        <f t="shared" si="487"/>
        <v>3215.2252267200001</v>
      </c>
      <c r="BH717" s="227">
        <f t="shared" si="488"/>
        <v>3380.22535672</v>
      </c>
      <c r="BI717" s="227">
        <f t="shared" si="417"/>
        <v>3113.21</v>
      </c>
      <c r="BJ717" s="227">
        <f t="shared" si="489"/>
        <v>62.264200000000002</v>
      </c>
      <c r="BK717" s="227">
        <f t="shared" si="490"/>
        <v>71.603830000000002</v>
      </c>
      <c r="BL717" s="228">
        <f t="shared" si="517"/>
        <v>1.0035420956898768</v>
      </c>
      <c r="BM717" s="230">
        <f t="shared" si="518"/>
        <v>48</v>
      </c>
      <c r="BN717" s="231">
        <f t="shared" si="491"/>
        <v>1.01116066</v>
      </c>
      <c r="BO717" s="227">
        <f t="shared" si="492"/>
        <v>3159.1058378500002</v>
      </c>
      <c r="BP717" s="227">
        <f t="shared" si="493"/>
        <v>3292.9738678500003</v>
      </c>
      <c r="BQ717" s="227">
        <f t="shared" si="460"/>
        <v>3113.21</v>
      </c>
      <c r="BR717" s="227">
        <f t="shared" si="494"/>
        <v>62.264200000000002</v>
      </c>
      <c r="BS717" s="227">
        <f t="shared" si="495"/>
        <v>37.358519999999999</v>
      </c>
      <c r="BT717" s="228">
        <f t="shared" si="456"/>
        <v>1.0002406556068308</v>
      </c>
      <c r="BU717" s="230">
        <f t="shared" si="457"/>
        <v>25</v>
      </c>
      <c r="BV717" s="231">
        <f t="shared" si="496"/>
        <v>1.005797386</v>
      </c>
      <c r="BW717" s="227">
        <f t="shared" si="497"/>
        <v>3132.0120349700001</v>
      </c>
      <c r="BX717" s="227">
        <f t="shared" si="498"/>
        <v>3231.6347549699999</v>
      </c>
      <c r="BY717" s="227">
        <f t="shared" si="505"/>
        <v>3113.21</v>
      </c>
      <c r="BZ717" s="227">
        <f t="shared" si="506"/>
        <v>62.264200000000002</v>
      </c>
      <c r="CA717" s="227">
        <f t="shared" si="499"/>
        <v>7.2641566666666675</v>
      </c>
      <c r="CB717" s="228">
        <f t="shared" si="500"/>
        <v>1.0011406950724935</v>
      </c>
      <c r="CC717" s="230">
        <f t="shared" si="501"/>
        <v>5</v>
      </c>
      <c r="CD717" s="231">
        <f t="shared" si="507"/>
        <v>1.001156798</v>
      </c>
      <c r="CE717" s="227">
        <f t="shared" si="508"/>
        <v>3120.3666864500001</v>
      </c>
      <c r="CF717" s="227">
        <f t="shared" si="502"/>
        <v>3189.8950431166668</v>
      </c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5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5"/>
      <c r="HA717" s="5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40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7"/>
      <c r="JP717" s="1"/>
      <c r="JQ717" s="1"/>
      <c r="JR717" s="1"/>
      <c r="JS717" s="1"/>
      <c r="JT717" s="1"/>
      <c r="JU717" s="1"/>
      <c r="JV717" s="1"/>
      <c r="JW717" s="1"/>
      <c r="JX717" s="1"/>
      <c r="JY717" s="3"/>
      <c r="JZ717" s="1"/>
      <c r="KA717" s="1"/>
      <c r="KB717" s="1"/>
      <c r="KC717" s="1"/>
      <c r="KD717" s="1"/>
      <c r="KE717" s="1"/>
    </row>
    <row r="718" spans="1:291" x14ac:dyDescent="0.2">
      <c r="A718" s="196">
        <f t="shared" si="519"/>
        <v>43376</v>
      </c>
      <c r="B718" s="236">
        <f t="shared" si="503"/>
        <v>105477.34155113333</v>
      </c>
      <c r="C718" s="66">
        <f t="shared" si="428"/>
        <v>81660.913344209999</v>
      </c>
      <c r="D718" s="77">
        <f t="shared" si="520"/>
        <v>5056.5600000000004</v>
      </c>
      <c r="E718" s="67">
        <f>VLOOKUP(A717,[1]Plan1!$DQ$117:$DS$314,3)</f>
        <v>5080.83</v>
      </c>
      <c r="F718" s="11">
        <f t="shared" si="521"/>
        <v>43369</v>
      </c>
      <c r="G718" s="73">
        <f t="shared" si="509"/>
        <v>4.7997057287958445E-3</v>
      </c>
      <c r="H718" s="11">
        <f t="shared" si="522"/>
        <v>43398</v>
      </c>
      <c r="I718" s="11">
        <f t="shared" si="510"/>
        <v>43398</v>
      </c>
      <c r="J718" s="1">
        <f t="shared" si="523"/>
        <v>21</v>
      </c>
      <c r="K718" s="1">
        <f t="shared" si="524"/>
        <v>6</v>
      </c>
      <c r="L718" s="66">
        <f t="shared" si="511"/>
        <v>1.001369</v>
      </c>
      <c r="M718" s="70">
        <f t="shared" si="429"/>
        <v>0.99910098000000003</v>
      </c>
      <c r="N718" s="70">
        <f t="shared" si="423"/>
        <v>1.0666654325420002</v>
      </c>
      <c r="O718" s="66">
        <f t="shared" si="425"/>
        <v>1.06812569</v>
      </c>
      <c r="P718" s="66">
        <f t="shared" si="512"/>
        <v>81772.707134569995</v>
      </c>
      <c r="Q718" s="74">
        <f t="shared" si="513"/>
        <v>0</v>
      </c>
      <c r="R718" s="75">
        <f t="shared" si="426"/>
        <v>0</v>
      </c>
      <c r="S718" s="66">
        <f t="shared" si="427"/>
        <v>0</v>
      </c>
      <c r="T718" s="10">
        <f t="shared" si="525"/>
        <v>0.06</v>
      </c>
      <c r="U718" s="74">
        <f t="shared" si="424"/>
        <v>6</v>
      </c>
      <c r="V718" s="74">
        <v>252</v>
      </c>
      <c r="W718" s="70">
        <f t="shared" si="514"/>
        <v>1.0013883180000001</v>
      </c>
      <c r="X718" s="66">
        <f t="shared" si="515"/>
        <v>113.52652122000001</v>
      </c>
      <c r="Y718" s="66">
        <v>0</v>
      </c>
      <c r="Z718" s="67">
        <f t="shared" si="516"/>
        <v>0</v>
      </c>
      <c r="AA718" s="68" t="str">
        <f t="shared" si="526"/>
        <v>A+INCORP J=</v>
      </c>
      <c r="AB718" s="11">
        <f t="shared" si="527"/>
        <v>43398</v>
      </c>
      <c r="AC718" s="227">
        <f t="shared" si="420"/>
        <v>3113.21</v>
      </c>
      <c r="AD718" s="227">
        <f t="shared" si="469"/>
        <v>62.264200000000002</v>
      </c>
      <c r="AE718" s="227">
        <f t="shared" si="470"/>
        <v>198.20770333333331</v>
      </c>
      <c r="AF718" s="228">
        <f t="shared" si="421"/>
        <v>1.0236495109141164</v>
      </c>
      <c r="AG718" s="230">
        <f t="shared" si="422"/>
        <v>133</v>
      </c>
      <c r="AH718" s="231">
        <f t="shared" si="471"/>
        <v>1.0312307940000001</v>
      </c>
      <c r="AI718" s="227">
        <f t="shared" si="472"/>
        <v>3286.3633091800002</v>
      </c>
      <c r="AJ718" s="227">
        <f t="shared" si="473"/>
        <v>3546.8352125133333</v>
      </c>
      <c r="AK718" s="227">
        <f t="shared" si="466"/>
        <v>3113.21</v>
      </c>
      <c r="AL718" s="227">
        <f t="shared" si="474"/>
        <v>62.264200000000002</v>
      </c>
      <c r="AM718" s="227">
        <f t="shared" si="475"/>
        <v>167.07560333333331</v>
      </c>
      <c r="AN718" s="228">
        <f t="shared" si="467"/>
        <v>1.0227294403747804</v>
      </c>
      <c r="AO718" s="230">
        <f t="shared" si="468"/>
        <v>112</v>
      </c>
      <c r="AP718" s="231">
        <f t="shared" si="476"/>
        <v>1.0262355409999999</v>
      </c>
      <c r="AQ718" s="227">
        <f t="shared" si="477"/>
        <v>3267.5047364500001</v>
      </c>
      <c r="AR718" s="227">
        <f t="shared" si="478"/>
        <v>3496.8445397833334</v>
      </c>
      <c r="AS718" s="227">
        <f t="shared" si="528"/>
        <v>3113.21</v>
      </c>
      <c r="AT718" s="227">
        <f t="shared" si="479"/>
        <v>62.264200000000002</v>
      </c>
      <c r="AU718" s="227">
        <f t="shared" si="480"/>
        <v>135.94350333333333</v>
      </c>
      <c r="AV718" s="228">
        <f t="shared" si="529"/>
        <v>1.0204848156017972</v>
      </c>
      <c r="AW718" s="230">
        <f t="shared" si="530"/>
        <v>91</v>
      </c>
      <c r="AX718" s="231">
        <f t="shared" si="481"/>
        <v>1.021264484</v>
      </c>
      <c r="AY718" s="227">
        <f t="shared" si="482"/>
        <v>3244.54044828</v>
      </c>
      <c r="AZ718" s="227">
        <f t="shared" si="483"/>
        <v>3442.7481516133334</v>
      </c>
      <c r="BA718" s="227">
        <f t="shared" si="504"/>
        <v>3113.21</v>
      </c>
      <c r="BB718" s="227">
        <f t="shared" si="484"/>
        <v>62.264200000000002</v>
      </c>
      <c r="BC718" s="227">
        <f t="shared" si="485"/>
        <v>103.77366666666667</v>
      </c>
      <c r="BD718" s="228">
        <f t="shared" si="464"/>
        <v>1.016418595664162</v>
      </c>
      <c r="BE718" s="230">
        <f t="shared" si="465"/>
        <v>71</v>
      </c>
      <c r="BF718" s="231">
        <f t="shared" si="486"/>
        <v>1.0165525339999999</v>
      </c>
      <c r="BG718" s="227">
        <f t="shared" si="487"/>
        <v>3216.7021256799999</v>
      </c>
      <c r="BH718" s="227">
        <f t="shared" si="488"/>
        <v>3382.7399923466664</v>
      </c>
      <c r="BI718" s="227">
        <f t="shared" si="417"/>
        <v>3113.21</v>
      </c>
      <c r="BJ718" s="227">
        <f t="shared" si="489"/>
        <v>62.264200000000002</v>
      </c>
      <c r="BK718" s="227">
        <f t="shared" si="490"/>
        <v>72.641566666666677</v>
      </c>
      <c r="BL718" s="228">
        <f t="shared" si="517"/>
        <v>1.0037709435702964</v>
      </c>
      <c r="BM718" s="230">
        <f t="shared" si="518"/>
        <v>49</v>
      </c>
      <c r="BN718" s="231">
        <f t="shared" si="491"/>
        <v>1.0113944939999999</v>
      </c>
      <c r="BO718" s="227">
        <f t="shared" si="492"/>
        <v>3160.5569602800001</v>
      </c>
      <c r="BP718" s="227">
        <f t="shared" si="493"/>
        <v>3295.4627269466669</v>
      </c>
      <c r="BQ718" s="227">
        <f t="shared" si="460"/>
        <v>3113.21</v>
      </c>
      <c r="BR718" s="227">
        <f t="shared" si="494"/>
        <v>62.264200000000002</v>
      </c>
      <c r="BS718" s="227">
        <f t="shared" si="495"/>
        <v>38.396256666666673</v>
      </c>
      <c r="BT718" s="228">
        <f t="shared" si="456"/>
        <v>1.0004687506263903</v>
      </c>
      <c r="BU718" s="230">
        <f t="shared" si="457"/>
        <v>26</v>
      </c>
      <c r="BV718" s="231">
        <f t="shared" si="496"/>
        <v>1.006029979</v>
      </c>
      <c r="BW718" s="227">
        <f t="shared" si="497"/>
        <v>3133.4507097199998</v>
      </c>
      <c r="BX718" s="227">
        <f t="shared" si="498"/>
        <v>3234.1111663866664</v>
      </c>
      <c r="BY718" s="227">
        <f t="shared" si="505"/>
        <v>3113.21</v>
      </c>
      <c r="BZ718" s="227">
        <f t="shared" si="506"/>
        <v>62.264200000000002</v>
      </c>
      <c r="CA718" s="227">
        <f t="shared" si="499"/>
        <v>8.301893333333334</v>
      </c>
      <c r="CB718" s="228">
        <f t="shared" si="500"/>
        <v>1.0013689953371789</v>
      </c>
      <c r="CC718" s="230">
        <f t="shared" si="501"/>
        <v>6</v>
      </c>
      <c r="CD718" s="231">
        <f t="shared" si="507"/>
        <v>1.0013883180000001</v>
      </c>
      <c r="CE718" s="227">
        <f t="shared" si="508"/>
        <v>3121.8000124199998</v>
      </c>
      <c r="CF718" s="227">
        <f t="shared" si="502"/>
        <v>3192.3661057533332</v>
      </c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5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5"/>
      <c r="HA718" s="5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40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7"/>
      <c r="JP718" s="1"/>
      <c r="JQ718" s="1"/>
      <c r="JR718" s="1"/>
      <c r="JS718" s="1"/>
      <c r="JT718" s="1"/>
      <c r="JU718" s="1"/>
      <c r="JV718" s="1"/>
      <c r="JW718" s="1"/>
      <c r="JX718" s="1"/>
      <c r="JY718" s="3"/>
      <c r="JZ718" s="1"/>
      <c r="KA718" s="1"/>
      <c r="KB718" s="1"/>
      <c r="KC718" s="1"/>
      <c r="KD718" s="1"/>
      <c r="KE718" s="1"/>
    </row>
    <row r="719" spans="1:291" x14ac:dyDescent="0.2">
      <c r="A719" s="196">
        <f t="shared" si="519"/>
        <v>43377</v>
      </c>
      <c r="B719" s="236">
        <f t="shared" si="503"/>
        <v>105532.52192782001</v>
      </c>
      <c r="C719" s="66">
        <f t="shared" si="428"/>
        <v>81660.913344209999</v>
      </c>
      <c r="D719" s="77">
        <f t="shared" si="520"/>
        <v>5056.5600000000004</v>
      </c>
      <c r="E719" s="67">
        <f>VLOOKUP(A718,[1]Plan1!$DQ$117:$DS$314,3)</f>
        <v>5080.83</v>
      </c>
      <c r="F719" s="11">
        <f t="shared" si="521"/>
        <v>43369</v>
      </c>
      <c r="G719" s="73">
        <f t="shared" si="509"/>
        <v>4.7997057287958445E-3</v>
      </c>
      <c r="H719" s="11">
        <f t="shared" si="522"/>
        <v>43398</v>
      </c>
      <c r="I719" s="11">
        <f t="shared" si="510"/>
        <v>43398</v>
      </c>
      <c r="J719" s="1">
        <f t="shared" si="523"/>
        <v>21</v>
      </c>
      <c r="K719" s="1">
        <f t="shared" si="524"/>
        <v>7</v>
      </c>
      <c r="L719" s="66">
        <f t="shared" si="511"/>
        <v>1.00159734</v>
      </c>
      <c r="M719" s="70">
        <f t="shared" si="429"/>
        <v>0.99910098000000003</v>
      </c>
      <c r="N719" s="70">
        <f t="shared" si="423"/>
        <v>1.0666654325420002</v>
      </c>
      <c r="O719" s="66">
        <f t="shared" si="425"/>
        <v>1.0683692499999999</v>
      </c>
      <c r="P719" s="66">
        <f t="shared" si="512"/>
        <v>81791.35358753</v>
      </c>
      <c r="Q719" s="74">
        <f t="shared" si="513"/>
        <v>0</v>
      </c>
      <c r="R719" s="75">
        <f t="shared" si="426"/>
        <v>0</v>
      </c>
      <c r="S719" s="66">
        <f t="shared" si="427"/>
        <v>0</v>
      </c>
      <c r="T719" s="10">
        <f t="shared" si="525"/>
        <v>0.06</v>
      </c>
      <c r="U719" s="74">
        <f t="shared" si="424"/>
        <v>7</v>
      </c>
      <c r="V719" s="74">
        <v>252</v>
      </c>
      <c r="W719" s="70">
        <f t="shared" si="514"/>
        <v>1.001619891</v>
      </c>
      <c r="X719" s="66">
        <f t="shared" si="515"/>
        <v>132.49307755000001</v>
      </c>
      <c r="Y719" s="66">
        <v>0</v>
      </c>
      <c r="Z719" s="67">
        <f t="shared" si="516"/>
        <v>0</v>
      </c>
      <c r="AA719" s="68" t="str">
        <f t="shared" si="526"/>
        <v>A+INCORP J=</v>
      </c>
      <c r="AB719" s="11">
        <f t="shared" si="527"/>
        <v>43398</v>
      </c>
      <c r="AC719" s="227">
        <f t="shared" si="420"/>
        <v>3113.21</v>
      </c>
      <c r="AD719" s="227">
        <f t="shared" si="469"/>
        <v>62.264200000000002</v>
      </c>
      <c r="AE719" s="227">
        <f t="shared" si="470"/>
        <v>199.24544</v>
      </c>
      <c r="AF719" s="228">
        <f t="shared" si="421"/>
        <v>1.0238829292067504</v>
      </c>
      <c r="AG719" s="230">
        <f t="shared" si="422"/>
        <v>134</v>
      </c>
      <c r="AH719" s="231">
        <f t="shared" si="471"/>
        <v>1.031469269</v>
      </c>
      <c r="AI719" s="227">
        <f t="shared" si="472"/>
        <v>3287.8728381300002</v>
      </c>
      <c r="AJ719" s="227">
        <f t="shared" si="473"/>
        <v>3549.38247813</v>
      </c>
      <c r="AK719" s="227">
        <f t="shared" si="466"/>
        <v>3113.21</v>
      </c>
      <c r="AL719" s="227">
        <f t="shared" si="474"/>
        <v>62.264200000000002</v>
      </c>
      <c r="AM719" s="227">
        <f t="shared" si="475"/>
        <v>168.11334000000002</v>
      </c>
      <c r="AN719" s="228">
        <f t="shared" si="467"/>
        <v>1.0229626488677788</v>
      </c>
      <c r="AO719" s="230">
        <f t="shared" si="468"/>
        <v>113</v>
      </c>
      <c r="AP719" s="231">
        <f t="shared" si="476"/>
        <v>1.026472861</v>
      </c>
      <c r="AQ719" s="227">
        <f t="shared" si="477"/>
        <v>3269.0056035900002</v>
      </c>
      <c r="AR719" s="227">
        <f t="shared" si="478"/>
        <v>3499.3831435900001</v>
      </c>
      <c r="AS719" s="227">
        <f t="shared" si="528"/>
        <v>3113.21</v>
      </c>
      <c r="AT719" s="227">
        <f t="shared" si="479"/>
        <v>62.264200000000002</v>
      </c>
      <c r="AU719" s="227">
        <f t="shared" si="480"/>
        <v>136.98124000000001</v>
      </c>
      <c r="AV719" s="228">
        <f t="shared" si="529"/>
        <v>1.0207175122628875</v>
      </c>
      <c r="AW719" s="230">
        <f t="shared" si="530"/>
        <v>92</v>
      </c>
      <c r="AX719" s="231">
        <f t="shared" si="481"/>
        <v>1.021500654</v>
      </c>
      <c r="AY719" s="227">
        <f t="shared" si="482"/>
        <v>3246.0307658400002</v>
      </c>
      <c r="AZ719" s="227">
        <f t="shared" si="483"/>
        <v>3445.2762058400003</v>
      </c>
      <c r="BA719" s="227">
        <f t="shared" si="504"/>
        <v>3113.21</v>
      </c>
      <c r="BB719" s="227">
        <f t="shared" si="484"/>
        <v>62.264200000000002</v>
      </c>
      <c r="BC719" s="227">
        <f t="shared" si="485"/>
        <v>104.81140333333335</v>
      </c>
      <c r="BD719" s="228">
        <f t="shared" si="464"/>
        <v>1.0166503651230165</v>
      </c>
      <c r="BE719" s="230">
        <f t="shared" si="465"/>
        <v>72</v>
      </c>
      <c r="BF719" s="231">
        <f t="shared" si="486"/>
        <v>1.0167876140000001</v>
      </c>
      <c r="BG719" s="227">
        <f t="shared" si="487"/>
        <v>3218.1796551399998</v>
      </c>
      <c r="BH719" s="227">
        <f t="shared" si="488"/>
        <v>3385.255258473333</v>
      </c>
      <c r="BI719" s="227">
        <f t="shared" ref="BI719:BI782" si="531">BI718</f>
        <v>3113.21</v>
      </c>
      <c r="BJ719" s="227">
        <f t="shared" si="489"/>
        <v>62.264200000000002</v>
      </c>
      <c r="BK719" s="227">
        <f t="shared" si="490"/>
        <v>73.679303333333337</v>
      </c>
      <c r="BL719" s="228">
        <f t="shared" si="517"/>
        <v>1.0039998290407095</v>
      </c>
      <c r="BM719" s="230">
        <f t="shared" si="518"/>
        <v>50</v>
      </c>
      <c r="BN719" s="231">
        <f t="shared" si="491"/>
        <v>1.011628381</v>
      </c>
      <c r="BO719" s="227">
        <f t="shared" si="492"/>
        <v>3162.0086999499999</v>
      </c>
      <c r="BP719" s="227">
        <f t="shared" si="493"/>
        <v>3297.9522032833333</v>
      </c>
      <c r="BQ719" s="227">
        <f t="shared" si="460"/>
        <v>3113.21</v>
      </c>
      <c r="BR719" s="227">
        <f t="shared" si="494"/>
        <v>62.264200000000002</v>
      </c>
      <c r="BS719" s="227">
        <f t="shared" si="495"/>
        <v>39.433993333333333</v>
      </c>
      <c r="BT719" s="228">
        <f t="shared" si="456"/>
        <v>1.0006968831122802</v>
      </c>
      <c r="BU719" s="230">
        <f t="shared" si="457"/>
        <v>27</v>
      </c>
      <c r="BV719" s="231">
        <f t="shared" si="496"/>
        <v>1.006262626</v>
      </c>
      <c r="BW719" s="227">
        <f t="shared" si="497"/>
        <v>3134.8900004000002</v>
      </c>
      <c r="BX719" s="227">
        <f t="shared" si="498"/>
        <v>3236.5881937333334</v>
      </c>
      <c r="BY719" s="227">
        <f t="shared" si="505"/>
        <v>3113.21</v>
      </c>
      <c r="BZ719" s="227">
        <f t="shared" si="506"/>
        <v>62.264200000000002</v>
      </c>
      <c r="CA719" s="227">
        <f t="shared" si="499"/>
        <v>9.3396299999999997</v>
      </c>
      <c r="CB719" s="228">
        <f t="shared" si="500"/>
        <v>1.0015973331019079</v>
      </c>
      <c r="CC719" s="230">
        <f t="shared" si="501"/>
        <v>7</v>
      </c>
      <c r="CD719" s="231">
        <f t="shared" si="507"/>
        <v>1.001619891</v>
      </c>
      <c r="CE719" s="227">
        <f t="shared" si="508"/>
        <v>3123.2339496899999</v>
      </c>
      <c r="CF719" s="227">
        <f t="shared" si="502"/>
        <v>3194.8377796899999</v>
      </c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5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5"/>
      <c r="HA719" s="5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40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7"/>
      <c r="JP719" s="1"/>
      <c r="JQ719" s="1"/>
      <c r="JR719" s="1"/>
      <c r="JS719" s="1"/>
      <c r="JT719" s="1"/>
      <c r="JU719" s="1"/>
      <c r="JV719" s="1"/>
      <c r="JW719" s="1"/>
      <c r="JX719" s="1"/>
      <c r="JY719" s="3"/>
      <c r="JZ719" s="1"/>
      <c r="KA719" s="1"/>
      <c r="KB719" s="1"/>
      <c r="KC719" s="1"/>
      <c r="KD719" s="1"/>
      <c r="KE719" s="1"/>
    </row>
    <row r="720" spans="1:291" x14ac:dyDescent="0.2">
      <c r="A720" s="196">
        <f t="shared" si="519"/>
        <v>43378</v>
      </c>
      <c r="B720" s="236">
        <f t="shared" si="503"/>
        <v>105587.72539320668</v>
      </c>
      <c r="C720" s="66">
        <f t="shared" si="428"/>
        <v>81660.913344209999</v>
      </c>
      <c r="D720" s="77">
        <f t="shared" si="520"/>
        <v>5056.5600000000004</v>
      </c>
      <c r="E720" s="67">
        <f>VLOOKUP(A719,[1]Plan1!$DQ$117:$DS$314,3)</f>
        <v>5080.83</v>
      </c>
      <c r="F720" s="11">
        <f t="shared" si="521"/>
        <v>43369</v>
      </c>
      <c r="G720" s="73">
        <f t="shared" si="509"/>
        <v>4.7997057287958445E-3</v>
      </c>
      <c r="H720" s="11">
        <f t="shared" si="522"/>
        <v>43398</v>
      </c>
      <c r="I720" s="11">
        <f t="shared" si="510"/>
        <v>43398</v>
      </c>
      <c r="J720" s="1">
        <f t="shared" si="523"/>
        <v>21</v>
      </c>
      <c r="K720" s="1">
        <f t="shared" si="524"/>
        <v>8</v>
      </c>
      <c r="L720" s="66">
        <f t="shared" si="511"/>
        <v>1.0018257399999999</v>
      </c>
      <c r="M720" s="70">
        <f t="shared" si="429"/>
        <v>0.99910098000000003</v>
      </c>
      <c r="N720" s="70">
        <f t="shared" si="423"/>
        <v>1.0666654325420002</v>
      </c>
      <c r="O720" s="66">
        <f t="shared" si="425"/>
        <v>1.0686128800000001</v>
      </c>
      <c r="P720" s="66">
        <f t="shared" si="512"/>
        <v>81810.004940130006</v>
      </c>
      <c r="Q720" s="74">
        <f t="shared" si="513"/>
        <v>0</v>
      </c>
      <c r="R720" s="75">
        <f t="shared" si="426"/>
        <v>0</v>
      </c>
      <c r="S720" s="66">
        <f t="shared" si="427"/>
        <v>0</v>
      </c>
      <c r="T720" s="10">
        <f t="shared" si="525"/>
        <v>0.06</v>
      </c>
      <c r="U720" s="74">
        <f t="shared" si="424"/>
        <v>8</v>
      </c>
      <c r="V720" s="74">
        <v>252</v>
      </c>
      <c r="W720" s="70">
        <f t="shared" si="514"/>
        <v>1.0018515189999999</v>
      </c>
      <c r="X720" s="66">
        <f t="shared" si="515"/>
        <v>151.47277853</v>
      </c>
      <c r="Y720" s="66">
        <v>0</v>
      </c>
      <c r="Z720" s="67">
        <f t="shared" si="516"/>
        <v>0</v>
      </c>
      <c r="AA720" s="68" t="str">
        <f t="shared" si="526"/>
        <v>A+INCORP J=</v>
      </c>
      <c r="AB720" s="11">
        <f t="shared" si="527"/>
        <v>43398</v>
      </c>
      <c r="AC720" s="227">
        <f t="shared" ref="AC720:AC783" si="532">AC719</f>
        <v>3113.21</v>
      </c>
      <c r="AD720" s="227">
        <f t="shared" si="469"/>
        <v>62.264200000000002</v>
      </c>
      <c r="AE720" s="227">
        <f t="shared" si="470"/>
        <v>200.28317666666669</v>
      </c>
      <c r="AF720" s="228">
        <f t="shared" si="421"/>
        <v>1.024116414584622</v>
      </c>
      <c r="AG720" s="230">
        <f t="shared" si="422"/>
        <v>135</v>
      </c>
      <c r="AH720" s="231">
        <f t="shared" si="471"/>
        <v>1.0317077990000001</v>
      </c>
      <c r="AI720" s="227">
        <f t="shared" si="472"/>
        <v>3289.3831044899998</v>
      </c>
      <c r="AJ720" s="227">
        <f t="shared" si="473"/>
        <v>3551.9304811566667</v>
      </c>
      <c r="AK720" s="227">
        <f t="shared" si="466"/>
        <v>3113.21</v>
      </c>
      <c r="AL720" s="227">
        <f t="shared" si="474"/>
        <v>62.264200000000002</v>
      </c>
      <c r="AM720" s="227">
        <f t="shared" si="475"/>
        <v>169.15107666666668</v>
      </c>
      <c r="AN720" s="228">
        <f t="shared" si="467"/>
        <v>1.0231959243857176</v>
      </c>
      <c r="AO720" s="230">
        <f t="shared" si="468"/>
        <v>114</v>
      </c>
      <c r="AP720" s="231">
        <f t="shared" si="476"/>
        <v>1.0267102349999999</v>
      </c>
      <c r="AQ720" s="227">
        <f t="shared" si="477"/>
        <v>3270.50720159</v>
      </c>
      <c r="AR720" s="227">
        <f t="shared" si="478"/>
        <v>3501.9224782566666</v>
      </c>
      <c r="AS720" s="227">
        <f t="shared" si="528"/>
        <v>3113.21</v>
      </c>
      <c r="AT720" s="227">
        <f t="shared" si="479"/>
        <v>62.264200000000002</v>
      </c>
      <c r="AU720" s="227">
        <f t="shared" si="480"/>
        <v>138.01897666666667</v>
      </c>
      <c r="AV720" s="228">
        <f t="shared" si="529"/>
        <v>1.0209502758018165</v>
      </c>
      <c r="AW720" s="230">
        <f t="shared" si="530"/>
        <v>93</v>
      </c>
      <c r="AX720" s="231">
        <f t="shared" si="481"/>
        <v>1.0217368790000001</v>
      </c>
      <c r="AY720" s="227">
        <f t="shared" si="482"/>
        <v>3247.5218131400002</v>
      </c>
      <c r="AZ720" s="227">
        <f t="shared" si="483"/>
        <v>3447.804989806667</v>
      </c>
      <c r="BA720" s="227">
        <f t="shared" si="504"/>
        <v>3113.21</v>
      </c>
      <c r="BB720" s="227">
        <f t="shared" si="484"/>
        <v>62.264200000000002</v>
      </c>
      <c r="BC720" s="227">
        <f t="shared" si="485"/>
        <v>105.84914000000001</v>
      </c>
      <c r="BD720" s="228">
        <f t="shared" si="464"/>
        <v>1.0168822011932284</v>
      </c>
      <c r="BE720" s="230">
        <f t="shared" si="465"/>
        <v>73</v>
      </c>
      <c r="BF720" s="231">
        <f t="shared" si="486"/>
        <v>1.0170227489999999</v>
      </c>
      <c r="BG720" s="227">
        <f t="shared" si="487"/>
        <v>3219.6579088600001</v>
      </c>
      <c r="BH720" s="227">
        <f t="shared" si="488"/>
        <v>3387.77124886</v>
      </c>
      <c r="BI720" s="227">
        <f t="shared" si="531"/>
        <v>3113.21</v>
      </c>
      <c r="BJ720" s="227">
        <f t="shared" si="489"/>
        <v>62.264200000000002</v>
      </c>
      <c r="BK720" s="227">
        <f t="shared" si="490"/>
        <v>74.717039999999997</v>
      </c>
      <c r="BL720" s="228">
        <f t="shared" si="517"/>
        <v>1.0042287802936114</v>
      </c>
      <c r="BM720" s="230">
        <f t="shared" si="518"/>
        <v>51</v>
      </c>
      <c r="BN720" s="231">
        <f t="shared" si="491"/>
        <v>1.0118623229999999</v>
      </c>
      <c r="BO720" s="227">
        <f t="shared" si="492"/>
        <v>3163.46115212</v>
      </c>
      <c r="BP720" s="227">
        <f t="shared" si="493"/>
        <v>3300.44239212</v>
      </c>
      <c r="BQ720" s="227">
        <f t="shared" si="460"/>
        <v>3113.21</v>
      </c>
      <c r="BR720" s="227">
        <f t="shared" si="494"/>
        <v>62.264200000000002</v>
      </c>
      <c r="BS720" s="227">
        <f t="shared" si="495"/>
        <v>40.471730000000001</v>
      </c>
      <c r="BT720" s="228">
        <f t="shared" si="456"/>
        <v>1.0009250811642485</v>
      </c>
      <c r="BU720" s="230">
        <f t="shared" si="457"/>
        <v>28</v>
      </c>
      <c r="BV720" s="231">
        <f t="shared" si="496"/>
        <v>1.0064953270000001</v>
      </c>
      <c r="BW720" s="227">
        <f t="shared" si="497"/>
        <v>3136.32999526</v>
      </c>
      <c r="BX720" s="227">
        <f t="shared" si="498"/>
        <v>3239.0659252599999</v>
      </c>
      <c r="BY720" s="227">
        <f t="shared" si="505"/>
        <v>3113.21</v>
      </c>
      <c r="BZ720" s="227">
        <f t="shared" si="506"/>
        <v>62.264200000000002</v>
      </c>
      <c r="CA720" s="227">
        <f t="shared" si="499"/>
        <v>10.377366666666665</v>
      </c>
      <c r="CB720" s="228">
        <f t="shared" si="500"/>
        <v>1.0018257364917134</v>
      </c>
      <c r="CC720" s="230">
        <f t="shared" si="501"/>
        <v>8</v>
      </c>
      <c r="CD720" s="231">
        <f t="shared" si="507"/>
        <v>1.0018515189999999</v>
      </c>
      <c r="CE720" s="227">
        <f t="shared" si="508"/>
        <v>3124.6685924200001</v>
      </c>
      <c r="CF720" s="227">
        <f t="shared" si="502"/>
        <v>3197.3101590866668</v>
      </c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5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5"/>
      <c r="HA720" s="5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40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7"/>
      <c r="JP720" s="1"/>
      <c r="JQ720" s="1"/>
      <c r="JR720" s="1"/>
      <c r="JS720" s="1"/>
      <c r="JT720" s="1"/>
      <c r="JU720" s="1"/>
      <c r="JV720" s="1"/>
      <c r="JW720" s="1"/>
      <c r="JX720" s="1"/>
      <c r="JY720" s="3"/>
      <c r="JZ720" s="1"/>
      <c r="KA720" s="1"/>
      <c r="KB720" s="1"/>
      <c r="KC720" s="1"/>
      <c r="KD720" s="1"/>
      <c r="KE720" s="1"/>
    </row>
    <row r="721" spans="1:291" x14ac:dyDescent="0.2">
      <c r="A721" s="196">
        <f t="shared" si="519"/>
        <v>43379</v>
      </c>
      <c r="B721" s="236">
        <f t="shared" si="503"/>
        <v>105637.75832954334</v>
      </c>
      <c r="C721" s="66">
        <f t="shared" si="428"/>
        <v>81660.913344209999</v>
      </c>
      <c r="D721" s="77">
        <f t="shared" si="520"/>
        <v>5056.5600000000004</v>
      </c>
      <c r="E721" s="67">
        <f>VLOOKUP(A720,[1]Plan1!$DQ$117:$DS$314,3)</f>
        <v>5080.83</v>
      </c>
      <c r="F721" s="11">
        <f t="shared" si="521"/>
        <v>43369</v>
      </c>
      <c r="G721" s="73">
        <f t="shared" si="509"/>
        <v>4.7997057287958445E-3</v>
      </c>
      <c r="H721" s="11">
        <f t="shared" si="522"/>
        <v>43398</v>
      </c>
      <c r="I721" s="11">
        <f t="shared" si="510"/>
        <v>43398</v>
      </c>
      <c r="J721" s="1">
        <f t="shared" si="523"/>
        <v>21</v>
      </c>
      <c r="K721" s="1">
        <f t="shared" si="524"/>
        <v>9</v>
      </c>
      <c r="L721" s="66">
        <f t="shared" si="511"/>
        <v>1.0020541999999999</v>
      </c>
      <c r="M721" s="70">
        <f t="shared" si="429"/>
        <v>0.99910098000000003</v>
      </c>
      <c r="N721" s="70">
        <f t="shared" si="423"/>
        <v>1.0666654325420002</v>
      </c>
      <c r="O721" s="66">
        <f t="shared" si="425"/>
        <v>1.0688565699999999</v>
      </c>
      <c r="P721" s="66">
        <f t="shared" si="512"/>
        <v>81828.661192400003</v>
      </c>
      <c r="Q721" s="74">
        <f t="shared" si="513"/>
        <v>0</v>
      </c>
      <c r="R721" s="75">
        <f t="shared" si="426"/>
        <v>0</v>
      </c>
      <c r="S721" s="66">
        <f t="shared" si="427"/>
        <v>0</v>
      </c>
      <c r="T721" s="10">
        <f t="shared" si="525"/>
        <v>0.06</v>
      </c>
      <c r="U721" s="74">
        <f t="shared" si="424"/>
        <v>9</v>
      </c>
      <c r="V721" s="74">
        <v>252</v>
      </c>
      <c r="W721" s="70">
        <f t="shared" si="514"/>
        <v>1.0020831990000001</v>
      </c>
      <c r="X721" s="66">
        <f t="shared" si="515"/>
        <v>170.46538516000001</v>
      </c>
      <c r="Y721" s="66">
        <v>0</v>
      </c>
      <c r="Z721" s="67">
        <f t="shared" si="516"/>
        <v>0</v>
      </c>
      <c r="AA721" s="68" t="str">
        <f t="shared" si="526"/>
        <v>A+INCORP J=</v>
      </c>
      <c r="AB721" s="11">
        <f t="shared" si="527"/>
        <v>43398</v>
      </c>
      <c r="AC721" s="227">
        <f t="shared" si="532"/>
        <v>3113.21</v>
      </c>
      <c r="AD721" s="227">
        <f t="shared" si="469"/>
        <v>62.264200000000002</v>
      </c>
      <c r="AE721" s="227">
        <f t="shared" si="470"/>
        <v>201.32091333333332</v>
      </c>
      <c r="AF721" s="228">
        <f t="shared" ref="AF721:AF784" si="533">($O721/AF$525)</f>
        <v>1.0243499574641257</v>
      </c>
      <c r="AG721" s="230">
        <f t="shared" ref="AG721:AG784" si="534">NETWORKDAYS(AG$525,$A721,$AE$118:$AE$502)-1</f>
        <v>135</v>
      </c>
      <c r="AH721" s="231">
        <f t="shared" si="471"/>
        <v>1.0317077990000001</v>
      </c>
      <c r="AI721" s="227">
        <f t="shared" si="472"/>
        <v>3290.13322625</v>
      </c>
      <c r="AJ721" s="227">
        <f t="shared" si="473"/>
        <v>3553.7183395833335</v>
      </c>
      <c r="AK721" s="227">
        <f t="shared" si="466"/>
        <v>3113.21</v>
      </c>
      <c r="AL721" s="227">
        <f t="shared" si="474"/>
        <v>62.264200000000002</v>
      </c>
      <c r="AM721" s="227">
        <f t="shared" si="475"/>
        <v>170.18881333333334</v>
      </c>
      <c r="AN721" s="228">
        <f t="shared" si="467"/>
        <v>1.0234292573536052</v>
      </c>
      <c r="AO721" s="230">
        <f t="shared" si="468"/>
        <v>114</v>
      </c>
      <c r="AP721" s="231">
        <f t="shared" si="476"/>
        <v>1.0267102349999999</v>
      </c>
      <c r="AQ721" s="227">
        <f t="shared" si="477"/>
        <v>3271.2530188199999</v>
      </c>
      <c r="AR721" s="227">
        <f t="shared" si="478"/>
        <v>3503.7060321533331</v>
      </c>
      <c r="AS721" s="227">
        <f t="shared" si="528"/>
        <v>3113.21</v>
      </c>
      <c r="AT721" s="227">
        <f t="shared" si="479"/>
        <v>62.264200000000002</v>
      </c>
      <c r="AU721" s="227">
        <f t="shared" si="480"/>
        <v>139.05671333333333</v>
      </c>
      <c r="AV721" s="228">
        <f t="shared" si="529"/>
        <v>1.0211830966646063</v>
      </c>
      <c r="AW721" s="230">
        <f t="shared" si="530"/>
        <v>93</v>
      </c>
      <c r="AX721" s="231">
        <f t="shared" si="481"/>
        <v>1.0217368790000001</v>
      </c>
      <c r="AY721" s="227">
        <f t="shared" si="482"/>
        <v>3248.2623887</v>
      </c>
      <c r="AZ721" s="227">
        <f t="shared" si="483"/>
        <v>3449.5833020333334</v>
      </c>
      <c r="BA721" s="227">
        <f t="shared" si="504"/>
        <v>3113.21</v>
      </c>
      <c r="BB721" s="227">
        <f t="shared" si="484"/>
        <v>62.264200000000002</v>
      </c>
      <c r="BC721" s="227">
        <f t="shared" si="485"/>
        <v>106.88687666666667</v>
      </c>
      <c r="BD721" s="228">
        <f t="shared" si="464"/>
        <v>1.0171140943588886</v>
      </c>
      <c r="BE721" s="230">
        <f t="shared" si="465"/>
        <v>73</v>
      </c>
      <c r="BF721" s="231">
        <f t="shared" si="486"/>
        <v>1.0170227489999999</v>
      </c>
      <c r="BG721" s="227">
        <f t="shared" si="487"/>
        <v>3220.3921302499998</v>
      </c>
      <c r="BH721" s="227">
        <f t="shared" si="488"/>
        <v>3389.5432069166663</v>
      </c>
      <c r="BI721" s="227">
        <f t="shared" si="531"/>
        <v>3113.21</v>
      </c>
      <c r="BJ721" s="227">
        <f t="shared" si="489"/>
        <v>62.264200000000002</v>
      </c>
      <c r="BK721" s="227">
        <f t="shared" si="490"/>
        <v>75.754776666666658</v>
      </c>
      <c r="BL721" s="228">
        <f t="shared" si="517"/>
        <v>1.0044577879315033</v>
      </c>
      <c r="BM721" s="230">
        <f t="shared" si="518"/>
        <v>51</v>
      </c>
      <c r="BN721" s="231">
        <f t="shared" si="491"/>
        <v>1.0118623229999999</v>
      </c>
      <c r="BO721" s="227">
        <f t="shared" si="492"/>
        <v>3164.1825582199999</v>
      </c>
      <c r="BP721" s="227">
        <f t="shared" si="493"/>
        <v>3302.2015348866666</v>
      </c>
      <c r="BQ721" s="227">
        <f t="shared" si="460"/>
        <v>3113.21</v>
      </c>
      <c r="BR721" s="227">
        <f t="shared" si="494"/>
        <v>62.264200000000002</v>
      </c>
      <c r="BS721" s="227">
        <f t="shared" si="495"/>
        <v>41.509466666666661</v>
      </c>
      <c r="BT721" s="228">
        <f t="shared" si="456"/>
        <v>1.0011533354157121</v>
      </c>
      <c r="BU721" s="230">
        <f t="shared" si="457"/>
        <v>28</v>
      </c>
      <c r="BV721" s="231">
        <f t="shared" si="496"/>
        <v>1.0064953270000001</v>
      </c>
      <c r="BW721" s="227">
        <f t="shared" si="497"/>
        <v>3137.04521428</v>
      </c>
      <c r="BX721" s="227">
        <f t="shared" si="498"/>
        <v>3240.8188809466665</v>
      </c>
      <c r="BY721" s="227">
        <f t="shared" si="505"/>
        <v>3113.21</v>
      </c>
      <c r="BZ721" s="227">
        <f t="shared" si="506"/>
        <v>62.264200000000002</v>
      </c>
      <c r="CA721" s="227">
        <f t="shared" si="499"/>
        <v>11.415103333333333</v>
      </c>
      <c r="CB721" s="228">
        <f t="shared" si="500"/>
        <v>1.0020541961315834</v>
      </c>
      <c r="CC721" s="230">
        <f t="shared" si="501"/>
        <v>8</v>
      </c>
      <c r="CD721" s="231">
        <f t="shared" si="507"/>
        <v>1.0018515189999999</v>
      </c>
      <c r="CE721" s="227">
        <f t="shared" si="508"/>
        <v>3125.3811521299999</v>
      </c>
      <c r="CF721" s="227">
        <f t="shared" si="502"/>
        <v>3199.0604554633333</v>
      </c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5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5"/>
      <c r="HA721" s="5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40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7"/>
      <c r="JP721" s="1"/>
      <c r="JQ721" s="1"/>
      <c r="JR721" s="1"/>
      <c r="JS721" s="1"/>
      <c r="JT721" s="1"/>
      <c r="JU721" s="1"/>
      <c r="JV721" s="1"/>
      <c r="JW721" s="1"/>
      <c r="JX721" s="1"/>
      <c r="JY721" s="3"/>
      <c r="JZ721" s="1"/>
      <c r="KA721" s="1"/>
      <c r="KB721" s="1"/>
      <c r="KC721" s="1"/>
      <c r="KD721" s="1"/>
      <c r="KE721" s="1"/>
    </row>
    <row r="722" spans="1:291" x14ac:dyDescent="0.2">
      <c r="A722" s="196">
        <f t="shared" si="519"/>
        <v>43380</v>
      </c>
      <c r="B722" s="236">
        <f t="shared" si="503"/>
        <v>105645.02248621001</v>
      </c>
      <c r="C722" s="66">
        <f t="shared" si="428"/>
        <v>81660.913344209999</v>
      </c>
      <c r="D722" s="77">
        <f t="shared" si="520"/>
        <v>5056.5600000000004</v>
      </c>
      <c r="E722" s="67">
        <f>VLOOKUP(A721,[1]Plan1!$DQ$117:$DS$314,3)</f>
        <v>5080.83</v>
      </c>
      <c r="F722" s="11">
        <f t="shared" si="521"/>
        <v>43369</v>
      </c>
      <c r="G722" s="73">
        <f t="shared" si="509"/>
        <v>4.7997057287958445E-3</v>
      </c>
      <c r="H722" s="11">
        <f t="shared" si="522"/>
        <v>43398</v>
      </c>
      <c r="I722" s="11">
        <f t="shared" si="510"/>
        <v>43398</v>
      </c>
      <c r="J722" s="1">
        <f t="shared" si="523"/>
        <v>21</v>
      </c>
      <c r="K722" s="1">
        <f t="shared" si="524"/>
        <v>9</v>
      </c>
      <c r="L722" s="66">
        <f t="shared" si="511"/>
        <v>1.0020541999999999</v>
      </c>
      <c r="M722" s="70">
        <f t="shared" si="429"/>
        <v>0.99910098000000003</v>
      </c>
      <c r="N722" s="70">
        <f t="shared" si="423"/>
        <v>1.0666654325420002</v>
      </c>
      <c r="O722" s="66">
        <f t="shared" si="425"/>
        <v>1.0688565699999999</v>
      </c>
      <c r="P722" s="66">
        <f t="shared" si="512"/>
        <v>81828.661192400003</v>
      </c>
      <c r="Q722" s="74">
        <f t="shared" si="513"/>
        <v>0</v>
      </c>
      <c r="R722" s="75">
        <f t="shared" si="426"/>
        <v>0</v>
      </c>
      <c r="S722" s="66">
        <f t="shared" si="427"/>
        <v>0</v>
      </c>
      <c r="T722" s="10">
        <f t="shared" si="525"/>
        <v>0.06</v>
      </c>
      <c r="U722" s="74">
        <f t="shared" si="424"/>
        <v>9</v>
      </c>
      <c r="V722" s="74">
        <v>252</v>
      </c>
      <c r="W722" s="70">
        <f t="shared" si="514"/>
        <v>1.0020831990000001</v>
      </c>
      <c r="X722" s="66">
        <f t="shared" si="515"/>
        <v>170.46538516000001</v>
      </c>
      <c r="Y722" s="66">
        <v>0</v>
      </c>
      <c r="Z722" s="67">
        <f t="shared" si="516"/>
        <v>0</v>
      </c>
      <c r="AA722" s="68" t="str">
        <f t="shared" si="526"/>
        <v>A+INCORP J=</v>
      </c>
      <c r="AB722" s="11">
        <f t="shared" si="527"/>
        <v>43398</v>
      </c>
      <c r="AC722" s="227">
        <f t="shared" si="532"/>
        <v>3113.21</v>
      </c>
      <c r="AD722" s="227">
        <f t="shared" si="469"/>
        <v>62.264200000000002</v>
      </c>
      <c r="AE722" s="227">
        <f t="shared" si="470"/>
        <v>202.35865000000001</v>
      </c>
      <c r="AF722" s="228">
        <f t="shared" si="533"/>
        <v>1.0243499574641257</v>
      </c>
      <c r="AG722" s="230">
        <f t="shared" si="534"/>
        <v>135</v>
      </c>
      <c r="AH722" s="231">
        <f t="shared" si="471"/>
        <v>1.0317077990000001</v>
      </c>
      <c r="AI722" s="227">
        <f t="shared" si="472"/>
        <v>3290.13322625</v>
      </c>
      <c r="AJ722" s="227">
        <f t="shared" si="473"/>
        <v>3554.7560762500002</v>
      </c>
      <c r="AK722" s="227">
        <f t="shared" si="466"/>
        <v>3113.21</v>
      </c>
      <c r="AL722" s="227">
        <f t="shared" si="474"/>
        <v>62.264200000000002</v>
      </c>
      <c r="AM722" s="227">
        <f t="shared" si="475"/>
        <v>171.22655</v>
      </c>
      <c r="AN722" s="228">
        <f t="shared" si="467"/>
        <v>1.0234292573536052</v>
      </c>
      <c r="AO722" s="230">
        <f t="shared" si="468"/>
        <v>114</v>
      </c>
      <c r="AP722" s="231">
        <f t="shared" si="476"/>
        <v>1.0267102349999999</v>
      </c>
      <c r="AQ722" s="227">
        <f t="shared" si="477"/>
        <v>3271.2530188199999</v>
      </c>
      <c r="AR722" s="227">
        <f t="shared" si="478"/>
        <v>3504.7437688199998</v>
      </c>
      <c r="AS722" s="227">
        <f t="shared" si="528"/>
        <v>3113.21</v>
      </c>
      <c r="AT722" s="227">
        <f t="shared" si="479"/>
        <v>62.264200000000002</v>
      </c>
      <c r="AU722" s="227">
        <f t="shared" si="480"/>
        <v>140.09444999999999</v>
      </c>
      <c r="AV722" s="228">
        <f t="shared" si="529"/>
        <v>1.0211830966646063</v>
      </c>
      <c r="AW722" s="230">
        <f t="shared" si="530"/>
        <v>93</v>
      </c>
      <c r="AX722" s="231">
        <f t="shared" si="481"/>
        <v>1.0217368790000001</v>
      </c>
      <c r="AY722" s="227">
        <f t="shared" si="482"/>
        <v>3248.2623887</v>
      </c>
      <c r="AZ722" s="227">
        <f t="shared" si="483"/>
        <v>3450.6210387000001</v>
      </c>
      <c r="BA722" s="227">
        <f t="shared" si="504"/>
        <v>3113.21</v>
      </c>
      <c r="BB722" s="227">
        <f t="shared" si="484"/>
        <v>62.264200000000002</v>
      </c>
      <c r="BC722" s="227">
        <f t="shared" si="485"/>
        <v>107.92461333333335</v>
      </c>
      <c r="BD722" s="228">
        <f t="shared" si="464"/>
        <v>1.0171140943588886</v>
      </c>
      <c r="BE722" s="230">
        <f t="shared" si="465"/>
        <v>73</v>
      </c>
      <c r="BF722" s="231">
        <f t="shared" si="486"/>
        <v>1.0170227489999999</v>
      </c>
      <c r="BG722" s="227">
        <f t="shared" si="487"/>
        <v>3220.3921302499998</v>
      </c>
      <c r="BH722" s="227">
        <f t="shared" si="488"/>
        <v>3390.580943583333</v>
      </c>
      <c r="BI722" s="227">
        <f t="shared" si="531"/>
        <v>3113.21</v>
      </c>
      <c r="BJ722" s="227">
        <f t="shared" si="489"/>
        <v>62.264200000000002</v>
      </c>
      <c r="BK722" s="227">
        <f t="shared" si="490"/>
        <v>76.792513333333346</v>
      </c>
      <c r="BL722" s="228">
        <f t="shared" si="517"/>
        <v>1.0044577879315033</v>
      </c>
      <c r="BM722" s="230">
        <f t="shared" si="518"/>
        <v>51</v>
      </c>
      <c r="BN722" s="231">
        <f t="shared" si="491"/>
        <v>1.0118623229999999</v>
      </c>
      <c r="BO722" s="227">
        <f t="shared" si="492"/>
        <v>3164.1825582199999</v>
      </c>
      <c r="BP722" s="227">
        <f t="shared" si="493"/>
        <v>3303.2392715533333</v>
      </c>
      <c r="BQ722" s="227">
        <f t="shared" si="460"/>
        <v>3113.21</v>
      </c>
      <c r="BR722" s="227">
        <f t="shared" si="494"/>
        <v>62.264200000000002</v>
      </c>
      <c r="BS722" s="227">
        <f t="shared" si="495"/>
        <v>42.547203333333336</v>
      </c>
      <c r="BT722" s="228">
        <f t="shared" si="456"/>
        <v>1.0011533354157121</v>
      </c>
      <c r="BU722" s="230">
        <f t="shared" si="457"/>
        <v>28</v>
      </c>
      <c r="BV722" s="231">
        <f t="shared" si="496"/>
        <v>1.0064953270000001</v>
      </c>
      <c r="BW722" s="227">
        <f t="shared" si="497"/>
        <v>3137.04521428</v>
      </c>
      <c r="BX722" s="227">
        <f t="shared" si="498"/>
        <v>3241.8566176133331</v>
      </c>
      <c r="BY722" s="227">
        <f t="shared" si="505"/>
        <v>3113.21</v>
      </c>
      <c r="BZ722" s="227">
        <f t="shared" si="506"/>
        <v>62.264200000000002</v>
      </c>
      <c r="CA722" s="227">
        <f t="shared" si="499"/>
        <v>12.45284</v>
      </c>
      <c r="CB722" s="228">
        <f t="shared" si="500"/>
        <v>1.0020541961315834</v>
      </c>
      <c r="CC722" s="230">
        <f t="shared" si="501"/>
        <v>8</v>
      </c>
      <c r="CD722" s="231">
        <f t="shared" si="507"/>
        <v>1.0018515189999999</v>
      </c>
      <c r="CE722" s="227">
        <f t="shared" si="508"/>
        <v>3125.3811521299999</v>
      </c>
      <c r="CF722" s="227">
        <f t="shared" si="502"/>
        <v>3200.0981921299999</v>
      </c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5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5"/>
      <c r="HA722" s="5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40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7"/>
      <c r="JP722" s="1"/>
      <c r="JQ722" s="1"/>
      <c r="JR722" s="1"/>
      <c r="JS722" s="1"/>
      <c r="JT722" s="1"/>
      <c r="JU722" s="1"/>
      <c r="JV722" s="1"/>
      <c r="JW722" s="1"/>
      <c r="JX722" s="1"/>
      <c r="JY722" s="3"/>
      <c r="JZ722" s="1"/>
      <c r="KA722" s="1"/>
      <c r="KB722" s="1"/>
      <c r="KC722" s="1"/>
      <c r="KD722" s="1"/>
      <c r="KE722" s="1"/>
    </row>
    <row r="723" spans="1:291" x14ac:dyDescent="0.2">
      <c r="A723" s="196">
        <f t="shared" si="519"/>
        <v>43381</v>
      </c>
      <c r="B723" s="236">
        <f t="shared" si="503"/>
        <v>105657.47979456667</v>
      </c>
      <c r="C723" s="66">
        <f t="shared" si="428"/>
        <v>81660.913344209999</v>
      </c>
      <c r="D723" s="77">
        <f t="shared" si="520"/>
        <v>5056.5600000000004</v>
      </c>
      <c r="E723" s="67">
        <f>VLOOKUP(A722,[1]Plan1!$DQ$117:$DS$314,3)</f>
        <v>5080.83</v>
      </c>
      <c r="F723" s="11">
        <f t="shared" si="521"/>
        <v>43369</v>
      </c>
      <c r="G723" s="73">
        <f t="shared" si="509"/>
        <v>4.7997057287958445E-3</v>
      </c>
      <c r="H723" s="11">
        <f t="shared" si="522"/>
        <v>43398</v>
      </c>
      <c r="I723" s="11">
        <f t="shared" si="510"/>
        <v>43398</v>
      </c>
      <c r="J723" s="1">
        <f t="shared" si="523"/>
        <v>21</v>
      </c>
      <c r="K723" s="1">
        <f t="shared" si="524"/>
        <v>9</v>
      </c>
      <c r="L723" s="66">
        <f t="shared" si="511"/>
        <v>1.0020541999999999</v>
      </c>
      <c r="M723" s="70">
        <f t="shared" si="429"/>
        <v>0.99910098000000003</v>
      </c>
      <c r="N723" s="70">
        <f t="shared" si="423"/>
        <v>1.0666654325420002</v>
      </c>
      <c r="O723" s="66">
        <f t="shared" si="425"/>
        <v>1.0688565699999999</v>
      </c>
      <c r="P723" s="66">
        <f t="shared" si="512"/>
        <v>81828.661192400003</v>
      </c>
      <c r="Q723" s="74">
        <f t="shared" si="513"/>
        <v>0</v>
      </c>
      <c r="R723" s="75">
        <f t="shared" si="426"/>
        <v>0</v>
      </c>
      <c r="S723" s="66">
        <f t="shared" si="427"/>
        <v>0</v>
      </c>
      <c r="T723" s="10">
        <f t="shared" si="525"/>
        <v>0.06</v>
      </c>
      <c r="U723" s="74">
        <f t="shared" si="424"/>
        <v>9</v>
      </c>
      <c r="V723" s="74">
        <v>252</v>
      </c>
      <c r="W723" s="70">
        <f t="shared" si="514"/>
        <v>1.0020831990000001</v>
      </c>
      <c r="X723" s="66">
        <f t="shared" si="515"/>
        <v>170.46538516000001</v>
      </c>
      <c r="Y723" s="66">
        <v>0</v>
      </c>
      <c r="Z723" s="67">
        <f t="shared" si="516"/>
        <v>0</v>
      </c>
      <c r="AA723" s="68" t="str">
        <f t="shared" si="526"/>
        <v>A+INCORP J=</v>
      </c>
      <c r="AB723" s="11">
        <f t="shared" si="527"/>
        <v>43398</v>
      </c>
      <c r="AC723" s="227">
        <f t="shared" si="532"/>
        <v>3113.21</v>
      </c>
      <c r="AD723" s="227">
        <f t="shared" si="469"/>
        <v>62.264200000000002</v>
      </c>
      <c r="AE723" s="227">
        <f t="shared" si="470"/>
        <v>203.39638666666664</v>
      </c>
      <c r="AF723" s="228">
        <f t="shared" si="533"/>
        <v>1.0243499574641257</v>
      </c>
      <c r="AG723" s="230">
        <f t="shared" si="534"/>
        <v>136</v>
      </c>
      <c r="AH723" s="231">
        <f t="shared" si="471"/>
        <v>1.031946384</v>
      </c>
      <c r="AI723" s="227">
        <f t="shared" si="472"/>
        <v>3290.8940777600001</v>
      </c>
      <c r="AJ723" s="227">
        <f t="shared" si="473"/>
        <v>3556.5546644266669</v>
      </c>
      <c r="AK723" s="227">
        <f t="shared" si="466"/>
        <v>3113.21</v>
      </c>
      <c r="AL723" s="227">
        <f t="shared" si="474"/>
        <v>62.264200000000002</v>
      </c>
      <c r="AM723" s="227">
        <f t="shared" si="475"/>
        <v>172.26428666666666</v>
      </c>
      <c r="AN723" s="228">
        <f t="shared" si="467"/>
        <v>1.0234292573536052</v>
      </c>
      <c r="AO723" s="230">
        <f t="shared" si="468"/>
        <v>115</v>
      </c>
      <c r="AP723" s="231">
        <f t="shared" si="476"/>
        <v>1.0269476639999999</v>
      </c>
      <c r="AQ723" s="227">
        <f t="shared" si="477"/>
        <v>3272.00950328</v>
      </c>
      <c r="AR723" s="227">
        <f t="shared" si="478"/>
        <v>3506.5379899466666</v>
      </c>
      <c r="AS723" s="227">
        <f t="shared" si="528"/>
        <v>3113.21</v>
      </c>
      <c r="AT723" s="227">
        <f t="shared" si="479"/>
        <v>62.264200000000002</v>
      </c>
      <c r="AU723" s="227">
        <f t="shared" si="480"/>
        <v>141.13218666666666</v>
      </c>
      <c r="AV723" s="228">
        <f t="shared" si="529"/>
        <v>1.0211830966646063</v>
      </c>
      <c r="AW723" s="230">
        <f t="shared" si="530"/>
        <v>94</v>
      </c>
      <c r="AX723" s="231">
        <f t="shared" si="481"/>
        <v>1.021973158</v>
      </c>
      <c r="AY723" s="227">
        <f t="shared" si="482"/>
        <v>3249.0135568400001</v>
      </c>
      <c r="AZ723" s="227">
        <f t="shared" si="483"/>
        <v>3452.4099435066669</v>
      </c>
      <c r="BA723" s="227">
        <f t="shared" si="504"/>
        <v>3113.21</v>
      </c>
      <c r="BB723" s="227">
        <f t="shared" si="484"/>
        <v>62.264200000000002</v>
      </c>
      <c r="BC723" s="227">
        <f t="shared" si="485"/>
        <v>108.96235000000001</v>
      </c>
      <c r="BD723" s="228">
        <f t="shared" si="464"/>
        <v>1.0171140943588886</v>
      </c>
      <c r="BE723" s="230">
        <f t="shared" si="465"/>
        <v>74</v>
      </c>
      <c r="BF723" s="231">
        <f t="shared" si="486"/>
        <v>1.017257938</v>
      </c>
      <c r="BG723" s="227">
        <f t="shared" si="487"/>
        <v>3221.1368538199999</v>
      </c>
      <c r="BH723" s="227">
        <f t="shared" si="488"/>
        <v>3392.3634038199998</v>
      </c>
      <c r="BI723" s="227">
        <f t="shared" si="531"/>
        <v>3113.21</v>
      </c>
      <c r="BJ723" s="227">
        <f t="shared" si="489"/>
        <v>62.264200000000002</v>
      </c>
      <c r="BK723" s="227">
        <f t="shared" si="490"/>
        <v>77.830250000000007</v>
      </c>
      <c r="BL723" s="228">
        <f t="shared" si="517"/>
        <v>1.0044577879315033</v>
      </c>
      <c r="BM723" s="230">
        <f t="shared" si="518"/>
        <v>52</v>
      </c>
      <c r="BN723" s="231">
        <f t="shared" si="491"/>
        <v>1.0120963190000001</v>
      </c>
      <c r="BO723" s="227">
        <f t="shared" si="492"/>
        <v>3164.9142843099999</v>
      </c>
      <c r="BP723" s="227">
        <f t="shared" si="493"/>
        <v>3305.0087343099999</v>
      </c>
      <c r="BQ723" s="227">
        <f t="shared" si="460"/>
        <v>3113.21</v>
      </c>
      <c r="BR723" s="227">
        <f t="shared" si="494"/>
        <v>62.264200000000002</v>
      </c>
      <c r="BS723" s="227">
        <f t="shared" si="495"/>
        <v>43.584939999999996</v>
      </c>
      <c r="BT723" s="228">
        <f t="shared" si="456"/>
        <v>1.0011533354157121</v>
      </c>
      <c r="BU723" s="230">
        <f t="shared" si="457"/>
        <v>29</v>
      </c>
      <c r="BV723" s="231">
        <f t="shared" si="496"/>
        <v>1.0067280810000001</v>
      </c>
      <c r="BW723" s="227">
        <f t="shared" si="497"/>
        <v>3137.77066208</v>
      </c>
      <c r="BX723" s="227">
        <f t="shared" si="498"/>
        <v>3243.6198020799998</v>
      </c>
      <c r="BY723" s="227">
        <f t="shared" si="505"/>
        <v>3113.21</v>
      </c>
      <c r="BZ723" s="227">
        <f t="shared" si="506"/>
        <v>62.264200000000002</v>
      </c>
      <c r="CA723" s="227">
        <f t="shared" si="499"/>
        <v>13.490576666666669</v>
      </c>
      <c r="CB723" s="228">
        <f t="shared" si="500"/>
        <v>1.0020541961315834</v>
      </c>
      <c r="CC723" s="230">
        <f t="shared" si="501"/>
        <v>9</v>
      </c>
      <c r="CD723" s="231">
        <f t="shared" si="507"/>
        <v>1.0020831990000001</v>
      </c>
      <c r="CE723" s="227">
        <f t="shared" si="508"/>
        <v>3126.1039022499999</v>
      </c>
      <c r="CF723" s="227">
        <f t="shared" si="502"/>
        <v>3201.8586789166666</v>
      </c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5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5"/>
      <c r="HA723" s="5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40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7"/>
      <c r="JP723" s="1"/>
      <c r="JQ723" s="1"/>
      <c r="JR723" s="1"/>
      <c r="JS723" s="1"/>
      <c r="JT723" s="1"/>
      <c r="JU723" s="1"/>
      <c r="JV723" s="1"/>
      <c r="JW723" s="1"/>
      <c r="JX723" s="1"/>
      <c r="JY723" s="3"/>
      <c r="JZ723" s="1"/>
      <c r="KA723" s="1"/>
      <c r="KB723" s="1"/>
      <c r="KC723" s="1"/>
      <c r="KD723" s="1"/>
      <c r="KE723" s="1"/>
    </row>
    <row r="724" spans="1:291" x14ac:dyDescent="0.2">
      <c r="A724" s="196">
        <f t="shared" si="519"/>
        <v>43382</v>
      </c>
      <c r="B724" s="236">
        <f t="shared" si="503"/>
        <v>105712.72672331333</v>
      </c>
      <c r="C724" s="66">
        <f t="shared" si="428"/>
        <v>81660.913344209999</v>
      </c>
      <c r="D724" s="77">
        <f t="shared" si="520"/>
        <v>5056.5600000000004</v>
      </c>
      <c r="E724" s="67">
        <f>VLOOKUP(A723,[1]Plan1!$DQ$117:$DS$314,3)</f>
        <v>5080.83</v>
      </c>
      <c r="F724" s="11">
        <f t="shared" si="521"/>
        <v>43369</v>
      </c>
      <c r="G724" s="73">
        <f t="shared" si="509"/>
        <v>4.7997057287958445E-3</v>
      </c>
      <c r="H724" s="11">
        <f t="shared" si="522"/>
        <v>43398</v>
      </c>
      <c r="I724" s="11">
        <f t="shared" si="510"/>
        <v>43398</v>
      </c>
      <c r="J724" s="1">
        <f t="shared" si="523"/>
        <v>21</v>
      </c>
      <c r="K724" s="1">
        <f t="shared" si="524"/>
        <v>10</v>
      </c>
      <c r="L724" s="66">
        <f t="shared" si="511"/>
        <v>1.0022827000000001</v>
      </c>
      <c r="M724" s="70">
        <f t="shared" si="429"/>
        <v>0.99910098000000003</v>
      </c>
      <c r="N724" s="70">
        <f t="shared" si="423"/>
        <v>1.0666654325420002</v>
      </c>
      <c r="O724" s="66">
        <f t="shared" si="425"/>
        <v>1.0691002999999999</v>
      </c>
      <c r="P724" s="66">
        <f t="shared" si="512"/>
        <v>81847.320711099994</v>
      </c>
      <c r="Q724" s="74">
        <f t="shared" si="513"/>
        <v>0</v>
      </c>
      <c r="R724" s="75">
        <f t="shared" si="426"/>
        <v>0</v>
      </c>
      <c r="S724" s="66">
        <f t="shared" si="427"/>
        <v>0</v>
      </c>
      <c r="T724" s="10">
        <f t="shared" si="525"/>
        <v>0.06</v>
      </c>
      <c r="U724" s="74">
        <f t="shared" si="424"/>
        <v>10</v>
      </c>
      <c r="V724" s="74">
        <v>252</v>
      </c>
      <c r="W724" s="70">
        <f t="shared" si="514"/>
        <v>1.0023149339999999</v>
      </c>
      <c r="X724" s="66">
        <f t="shared" si="515"/>
        <v>189.47114551999999</v>
      </c>
      <c r="Y724" s="66">
        <v>0</v>
      </c>
      <c r="Z724" s="67">
        <f t="shared" si="516"/>
        <v>0</v>
      </c>
      <c r="AA724" s="68" t="str">
        <f t="shared" si="526"/>
        <v>A+INCORP J=</v>
      </c>
      <c r="AB724" s="11">
        <f t="shared" si="527"/>
        <v>43398</v>
      </c>
      <c r="AC724" s="227">
        <f t="shared" si="532"/>
        <v>3113.21</v>
      </c>
      <c r="AD724" s="227">
        <f t="shared" si="469"/>
        <v>62.264200000000002</v>
      </c>
      <c r="AE724" s="227">
        <f t="shared" si="470"/>
        <v>204.43412333333333</v>
      </c>
      <c r="AF724" s="228">
        <f t="shared" si="533"/>
        <v>1.0245835386780511</v>
      </c>
      <c r="AG724" s="230">
        <f t="shared" si="534"/>
        <v>137</v>
      </c>
      <c r="AH724" s="231">
        <f t="shared" si="471"/>
        <v>1.0321850239999999</v>
      </c>
      <c r="AI724" s="227">
        <f t="shared" si="472"/>
        <v>3292.4056965700001</v>
      </c>
      <c r="AJ724" s="227">
        <f t="shared" si="473"/>
        <v>3559.1040199033337</v>
      </c>
      <c r="AK724" s="227">
        <f t="shared" si="466"/>
        <v>3113.21</v>
      </c>
      <c r="AL724" s="227">
        <f t="shared" si="474"/>
        <v>62.264200000000002</v>
      </c>
      <c r="AM724" s="227">
        <f t="shared" si="475"/>
        <v>173.30202333333332</v>
      </c>
      <c r="AN724" s="228">
        <f t="shared" si="467"/>
        <v>1.0236626286214592</v>
      </c>
      <c r="AO724" s="230">
        <f t="shared" si="468"/>
        <v>116</v>
      </c>
      <c r="AP724" s="231">
        <f t="shared" si="476"/>
        <v>1.0271851489999999</v>
      </c>
      <c r="AQ724" s="227">
        <f t="shared" si="477"/>
        <v>3273.5124508499998</v>
      </c>
      <c r="AR724" s="227">
        <f t="shared" si="478"/>
        <v>3509.0786741833331</v>
      </c>
      <c r="AS724" s="227">
        <f t="shared" si="528"/>
        <v>3113.21</v>
      </c>
      <c r="AT724" s="227">
        <f t="shared" si="479"/>
        <v>62.264200000000002</v>
      </c>
      <c r="AU724" s="227">
        <f t="shared" si="480"/>
        <v>142.16992333333334</v>
      </c>
      <c r="AV724" s="228">
        <f t="shared" si="529"/>
        <v>1.0214159557433038</v>
      </c>
      <c r="AW724" s="230">
        <f t="shared" si="530"/>
        <v>95</v>
      </c>
      <c r="AX724" s="231">
        <f t="shared" si="481"/>
        <v>1.022209492</v>
      </c>
      <c r="AY724" s="227">
        <f t="shared" si="482"/>
        <v>3250.5059395799999</v>
      </c>
      <c r="AZ724" s="227">
        <f t="shared" si="483"/>
        <v>3454.9400629133333</v>
      </c>
      <c r="BA724" s="227">
        <f t="shared" si="504"/>
        <v>3113.21</v>
      </c>
      <c r="BB724" s="227">
        <f t="shared" si="484"/>
        <v>62.264200000000002</v>
      </c>
      <c r="BC724" s="227">
        <f t="shared" si="485"/>
        <v>110.00008666666668</v>
      </c>
      <c r="BD724" s="228">
        <f t="shared" si="464"/>
        <v>1.0173460255881817</v>
      </c>
      <c r="BE724" s="230">
        <f t="shared" si="465"/>
        <v>75</v>
      </c>
      <c r="BF724" s="231">
        <f t="shared" si="486"/>
        <v>1.0174931810000001</v>
      </c>
      <c r="BG724" s="227">
        <f t="shared" si="487"/>
        <v>3222.6164299500001</v>
      </c>
      <c r="BH724" s="227">
        <f t="shared" si="488"/>
        <v>3394.8807166166666</v>
      </c>
      <c r="BI724" s="227">
        <f t="shared" si="531"/>
        <v>3113.21</v>
      </c>
      <c r="BJ724" s="227">
        <f t="shared" si="489"/>
        <v>62.264200000000002</v>
      </c>
      <c r="BK724" s="227">
        <f t="shared" si="490"/>
        <v>78.867986666666667</v>
      </c>
      <c r="BL724" s="228">
        <f t="shared" si="517"/>
        <v>1.0046868331593888</v>
      </c>
      <c r="BM724" s="230">
        <f t="shared" si="518"/>
        <v>53</v>
      </c>
      <c r="BN724" s="231">
        <f t="shared" si="491"/>
        <v>1.0123303690000001</v>
      </c>
      <c r="BO724" s="227">
        <f t="shared" si="492"/>
        <v>3166.36803753</v>
      </c>
      <c r="BP724" s="227">
        <f t="shared" si="493"/>
        <v>3307.5002241966667</v>
      </c>
      <c r="BQ724" s="227">
        <f t="shared" si="460"/>
        <v>3113.21</v>
      </c>
      <c r="BR724" s="227">
        <f t="shared" si="494"/>
        <v>62.264200000000002</v>
      </c>
      <c r="BS724" s="227">
        <f t="shared" si="495"/>
        <v>44.622676666666671</v>
      </c>
      <c r="BT724" s="228">
        <f t="shared" si="456"/>
        <v>1.0013816271335061</v>
      </c>
      <c r="BU724" s="230">
        <f t="shared" si="457"/>
        <v>30</v>
      </c>
      <c r="BV724" s="231">
        <f t="shared" si="496"/>
        <v>1.00696089</v>
      </c>
      <c r="BW724" s="227">
        <f t="shared" si="497"/>
        <v>3139.2119486000001</v>
      </c>
      <c r="BX724" s="227">
        <f t="shared" si="498"/>
        <v>3246.0988252666666</v>
      </c>
      <c r="BY724" s="227">
        <f t="shared" si="505"/>
        <v>3113.21</v>
      </c>
      <c r="BZ724" s="227">
        <f t="shared" si="506"/>
        <v>62.264200000000002</v>
      </c>
      <c r="CA724" s="227">
        <f t="shared" si="499"/>
        <v>14.528313333333335</v>
      </c>
      <c r="CB724" s="228">
        <f t="shared" si="500"/>
        <v>1.0022826932714974</v>
      </c>
      <c r="CC724" s="230">
        <f t="shared" si="501"/>
        <v>10</v>
      </c>
      <c r="CD724" s="231">
        <f t="shared" si="507"/>
        <v>1.0023149339999999</v>
      </c>
      <c r="CE724" s="227">
        <f t="shared" si="508"/>
        <v>3127.5398302799999</v>
      </c>
      <c r="CF724" s="227">
        <f t="shared" si="502"/>
        <v>3204.3323436133333</v>
      </c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5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5"/>
      <c r="HA724" s="5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40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7"/>
      <c r="JP724" s="1"/>
      <c r="JQ724" s="1"/>
      <c r="JR724" s="1"/>
      <c r="JS724" s="1"/>
      <c r="JT724" s="1"/>
      <c r="JU724" s="1"/>
      <c r="JV724" s="1"/>
      <c r="JW724" s="1"/>
      <c r="JX724" s="1"/>
      <c r="JY724" s="3"/>
      <c r="JZ724" s="1"/>
      <c r="KA724" s="1"/>
      <c r="KB724" s="1"/>
      <c r="KC724" s="1"/>
      <c r="KD724" s="1"/>
      <c r="KE724" s="1"/>
    </row>
    <row r="725" spans="1:291" x14ac:dyDescent="0.2">
      <c r="A725" s="196">
        <f t="shared" si="519"/>
        <v>43383</v>
      </c>
      <c r="B725" s="236">
        <f t="shared" si="503"/>
        <v>105767.99650646</v>
      </c>
      <c r="C725" s="66">
        <f t="shared" si="428"/>
        <v>81660.913344209999</v>
      </c>
      <c r="D725" s="77">
        <f t="shared" si="520"/>
        <v>5056.5600000000004</v>
      </c>
      <c r="E725" s="67">
        <f>VLOOKUP(A724,[1]Plan1!$DQ$117:$DS$314,3)</f>
        <v>5080.83</v>
      </c>
      <c r="F725" s="11">
        <f t="shared" si="521"/>
        <v>43369</v>
      </c>
      <c r="G725" s="73">
        <f t="shared" si="509"/>
        <v>4.7997057287958445E-3</v>
      </c>
      <c r="H725" s="11">
        <f t="shared" si="522"/>
        <v>43398</v>
      </c>
      <c r="I725" s="11">
        <f t="shared" si="510"/>
        <v>43398</v>
      </c>
      <c r="J725" s="1">
        <f t="shared" si="523"/>
        <v>21</v>
      </c>
      <c r="K725" s="1">
        <f t="shared" si="524"/>
        <v>11</v>
      </c>
      <c r="L725" s="66">
        <f t="shared" si="511"/>
        <v>1.0025112599999999</v>
      </c>
      <c r="M725" s="70">
        <f t="shared" si="429"/>
        <v>0.99910098000000003</v>
      </c>
      <c r="N725" s="70">
        <f t="shared" si="423"/>
        <v>1.0666654325420002</v>
      </c>
      <c r="O725" s="66">
        <f t="shared" si="425"/>
        <v>1.0693440999999999</v>
      </c>
      <c r="P725" s="66">
        <f t="shared" si="512"/>
        <v>81865.985129449997</v>
      </c>
      <c r="Q725" s="74">
        <f t="shared" si="513"/>
        <v>0</v>
      </c>
      <c r="R725" s="75">
        <f t="shared" si="426"/>
        <v>0</v>
      </c>
      <c r="S725" s="66">
        <f t="shared" si="427"/>
        <v>0</v>
      </c>
      <c r="T725" s="10">
        <f t="shared" si="525"/>
        <v>0.06</v>
      </c>
      <c r="U725" s="74">
        <f t="shared" si="424"/>
        <v>11</v>
      </c>
      <c r="V725" s="74">
        <v>252</v>
      </c>
      <c r="W725" s="70">
        <f t="shared" si="514"/>
        <v>1.0025467210000001</v>
      </c>
      <c r="X725" s="66">
        <f t="shared" si="515"/>
        <v>208.48982351000001</v>
      </c>
      <c r="Y725" s="66">
        <v>0</v>
      </c>
      <c r="Z725" s="67">
        <f t="shared" si="516"/>
        <v>0</v>
      </c>
      <c r="AA725" s="68" t="str">
        <f t="shared" si="526"/>
        <v>A+INCORP J=</v>
      </c>
      <c r="AB725" s="11">
        <f t="shared" si="527"/>
        <v>43398</v>
      </c>
      <c r="AC725" s="227">
        <f t="shared" si="532"/>
        <v>3113.21</v>
      </c>
      <c r="AD725" s="227">
        <f t="shared" si="469"/>
        <v>62.264200000000002</v>
      </c>
      <c r="AE725" s="227">
        <f t="shared" si="470"/>
        <v>205.47186000000002</v>
      </c>
      <c r="AF725" s="228">
        <f t="shared" si="533"/>
        <v>1.0248171869772142</v>
      </c>
      <c r="AG725" s="230">
        <f t="shared" si="534"/>
        <v>138</v>
      </c>
      <c r="AH725" s="231">
        <f t="shared" si="471"/>
        <v>1.0324237199999999</v>
      </c>
      <c r="AI725" s="227">
        <f t="shared" si="472"/>
        <v>3293.9180567499998</v>
      </c>
      <c r="AJ725" s="227">
        <f t="shared" si="473"/>
        <v>3561.65411675</v>
      </c>
      <c r="AK725" s="227">
        <f t="shared" si="466"/>
        <v>3113.21</v>
      </c>
      <c r="AL725" s="227">
        <f t="shared" si="474"/>
        <v>62.264200000000002</v>
      </c>
      <c r="AM725" s="227">
        <f t="shared" si="475"/>
        <v>174.33975999999998</v>
      </c>
      <c r="AN725" s="228">
        <f t="shared" si="467"/>
        <v>1.0238960669142534</v>
      </c>
      <c r="AO725" s="230">
        <f t="shared" si="468"/>
        <v>117</v>
      </c>
      <c r="AP725" s="231">
        <f t="shared" si="476"/>
        <v>1.0274226879999999</v>
      </c>
      <c r="AQ725" s="227">
        <f t="shared" si="477"/>
        <v>3275.0161300200002</v>
      </c>
      <c r="AR725" s="227">
        <f t="shared" si="478"/>
        <v>3511.6200900200001</v>
      </c>
      <c r="AS725" s="227">
        <f t="shared" si="528"/>
        <v>3113.21</v>
      </c>
      <c r="AT725" s="227">
        <f t="shared" si="479"/>
        <v>62.264200000000002</v>
      </c>
      <c r="AU725" s="227">
        <f t="shared" si="480"/>
        <v>143.20766</v>
      </c>
      <c r="AV725" s="228">
        <f t="shared" si="529"/>
        <v>1.0216488816998397</v>
      </c>
      <c r="AW725" s="230">
        <f t="shared" si="530"/>
        <v>96</v>
      </c>
      <c r="AX725" s="231">
        <f t="shared" si="481"/>
        <v>1.0224458809999999</v>
      </c>
      <c r="AY725" s="227">
        <f t="shared" si="482"/>
        <v>3251.9990527800001</v>
      </c>
      <c r="AZ725" s="227">
        <f t="shared" si="483"/>
        <v>3457.4709127800002</v>
      </c>
      <c r="BA725" s="227">
        <f t="shared" si="504"/>
        <v>3113.21</v>
      </c>
      <c r="BB725" s="227">
        <f t="shared" si="484"/>
        <v>62.264200000000002</v>
      </c>
      <c r="BC725" s="227">
        <f t="shared" si="485"/>
        <v>111.03782333333335</v>
      </c>
      <c r="BD725" s="228">
        <f t="shared" si="464"/>
        <v>1.0175780234288319</v>
      </c>
      <c r="BE725" s="230">
        <f t="shared" si="465"/>
        <v>76</v>
      </c>
      <c r="BF725" s="231">
        <f t="shared" si="486"/>
        <v>1.0177284790000001</v>
      </c>
      <c r="BG725" s="227">
        <f t="shared" si="487"/>
        <v>3224.09673109</v>
      </c>
      <c r="BH725" s="227">
        <f t="shared" si="488"/>
        <v>3397.3987544233332</v>
      </c>
      <c r="BI725" s="227">
        <f t="shared" si="531"/>
        <v>3113.21</v>
      </c>
      <c r="BJ725" s="227">
        <f t="shared" si="489"/>
        <v>62.264200000000002</v>
      </c>
      <c r="BK725" s="227">
        <f t="shared" si="490"/>
        <v>79.905723333333341</v>
      </c>
      <c r="BL725" s="228">
        <f t="shared" si="517"/>
        <v>1.0049159441697628</v>
      </c>
      <c r="BM725" s="230">
        <f t="shared" si="518"/>
        <v>54</v>
      </c>
      <c r="BN725" s="231">
        <f t="shared" si="491"/>
        <v>1.0125644730000001</v>
      </c>
      <c r="BO725" s="227">
        <f t="shared" si="492"/>
        <v>3167.8225008300001</v>
      </c>
      <c r="BP725" s="227">
        <f t="shared" si="493"/>
        <v>3309.9924241633335</v>
      </c>
      <c r="BQ725" s="227">
        <f t="shared" si="460"/>
        <v>3113.21</v>
      </c>
      <c r="BR725" s="227">
        <f t="shared" si="494"/>
        <v>62.264200000000002</v>
      </c>
      <c r="BS725" s="227">
        <f t="shared" si="495"/>
        <v>45.660413333333331</v>
      </c>
      <c r="BT725" s="228">
        <f t="shared" si="456"/>
        <v>1.0016099844173785</v>
      </c>
      <c r="BU725" s="230">
        <f t="shared" si="457"/>
        <v>31</v>
      </c>
      <c r="BV725" s="231">
        <f t="shared" si="496"/>
        <v>1.0071937520000001</v>
      </c>
      <c r="BW725" s="227">
        <f t="shared" si="497"/>
        <v>3140.6539369100001</v>
      </c>
      <c r="BX725" s="227">
        <f t="shared" si="498"/>
        <v>3248.5785502433332</v>
      </c>
      <c r="BY725" s="227">
        <f t="shared" si="505"/>
        <v>3113.21</v>
      </c>
      <c r="BZ725" s="227">
        <f t="shared" si="506"/>
        <v>62.264200000000002</v>
      </c>
      <c r="CA725" s="227">
        <f t="shared" si="499"/>
        <v>15.566050000000001</v>
      </c>
      <c r="CB725" s="228">
        <f t="shared" si="500"/>
        <v>1.0025112560364873</v>
      </c>
      <c r="CC725" s="230">
        <f t="shared" si="501"/>
        <v>11</v>
      </c>
      <c r="CD725" s="231">
        <f t="shared" si="507"/>
        <v>1.0025467210000001</v>
      </c>
      <c r="CE725" s="227">
        <f t="shared" si="508"/>
        <v>3128.9764551200001</v>
      </c>
      <c r="CF725" s="227">
        <f t="shared" si="502"/>
        <v>3206.8067051200001</v>
      </c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5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5"/>
      <c r="HA725" s="5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40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7"/>
      <c r="JP725" s="1"/>
      <c r="JQ725" s="1"/>
      <c r="JR725" s="1"/>
      <c r="JS725" s="1"/>
      <c r="JT725" s="1"/>
      <c r="JU725" s="1"/>
      <c r="JV725" s="1"/>
      <c r="JW725" s="1"/>
      <c r="JX725" s="1"/>
      <c r="JY725" s="3"/>
      <c r="JZ725" s="1"/>
      <c r="KA725" s="1"/>
      <c r="KB725" s="1"/>
      <c r="KC725" s="1"/>
      <c r="KD725" s="1"/>
      <c r="KE725" s="1"/>
    </row>
    <row r="726" spans="1:291" x14ac:dyDescent="0.2">
      <c r="A726" s="196">
        <f t="shared" si="519"/>
        <v>43384</v>
      </c>
      <c r="B726" s="236">
        <f t="shared" si="503"/>
        <v>105823.28816449665</v>
      </c>
      <c r="C726" s="66">
        <f t="shared" si="428"/>
        <v>81660.913344209999</v>
      </c>
      <c r="D726" s="77">
        <f t="shared" si="520"/>
        <v>5056.5600000000004</v>
      </c>
      <c r="E726" s="67">
        <f>VLOOKUP(A725,[1]Plan1!$DQ$117:$DS$314,3)</f>
        <v>5080.83</v>
      </c>
      <c r="F726" s="11">
        <f t="shared" si="521"/>
        <v>43369</v>
      </c>
      <c r="G726" s="73">
        <f t="shared" si="509"/>
        <v>4.7997057287958445E-3</v>
      </c>
      <c r="H726" s="11">
        <f t="shared" si="522"/>
        <v>43398</v>
      </c>
      <c r="I726" s="11">
        <f t="shared" si="510"/>
        <v>43398</v>
      </c>
      <c r="J726" s="1">
        <f t="shared" si="523"/>
        <v>21</v>
      </c>
      <c r="K726" s="1">
        <f t="shared" si="524"/>
        <v>12</v>
      </c>
      <c r="L726" s="66">
        <f t="shared" si="511"/>
        <v>1.0027398700000001</v>
      </c>
      <c r="M726" s="70">
        <f t="shared" si="429"/>
        <v>0.99910098000000003</v>
      </c>
      <c r="N726" s="70">
        <f t="shared" si="423"/>
        <v>1.0666654325420002</v>
      </c>
      <c r="O726" s="66">
        <f t="shared" si="425"/>
        <v>1.0695879500000001</v>
      </c>
      <c r="P726" s="66">
        <f t="shared" si="512"/>
        <v>81884.653630850007</v>
      </c>
      <c r="Q726" s="74">
        <f t="shared" si="513"/>
        <v>0</v>
      </c>
      <c r="R726" s="75">
        <f t="shared" si="426"/>
        <v>0</v>
      </c>
      <c r="S726" s="66">
        <f t="shared" si="427"/>
        <v>0</v>
      </c>
      <c r="T726" s="10">
        <f t="shared" si="525"/>
        <v>0.06</v>
      </c>
      <c r="U726" s="74">
        <f t="shared" si="424"/>
        <v>12</v>
      </c>
      <c r="V726" s="74">
        <v>252</v>
      </c>
      <c r="W726" s="70">
        <f t="shared" si="514"/>
        <v>1.0027785629999999</v>
      </c>
      <c r="X726" s="66">
        <f t="shared" si="515"/>
        <v>227.52166883999999</v>
      </c>
      <c r="Y726" s="66">
        <v>0</v>
      </c>
      <c r="Z726" s="67">
        <f t="shared" si="516"/>
        <v>0</v>
      </c>
      <c r="AA726" s="68" t="str">
        <f t="shared" si="526"/>
        <v>A+INCORP J=</v>
      </c>
      <c r="AB726" s="11">
        <f t="shared" si="527"/>
        <v>43398</v>
      </c>
      <c r="AC726" s="227">
        <f t="shared" si="532"/>
        <v>3113.21</v>
      </c>
      <c r="AD726" s="227">
        <f t="shared" si="469"/>
        <v>62.264200000000002</v>
      </c>
      <c r="AE726" s="227">
        <f t="shared" si="470"/>
        <v>206.50959666666668</v>
      </c>
      <c r="AF726" s="228">
        <f t="shared" si="533"/>
        <v>1.0250508831944043</v>
      </c>
      <c r="AG726" s="230">
        <f t="shared" si="534"/>
        <v>139</v>
      </c>
      <c r="AH726" s="231">
        <f t="shared" si="471"/>
        <v>1.03266247</v>
      </c>
      <c r="AI726" s="227">
        <f t="shared" si="472"/>
        <v>3295.43109056</v>
      </c>
      <c r="AJ726" s="227">
        <f t="shared" si="473"/>
        <v>3564.2048872266669</v>
      </c>
      <c r="AK726" s="227">
        <f t="shared" si="466"/>
        <v>3113.21</v>
      </c>
      <c r="AL726" s="227">
        <f t="shared" si="474"/>
        <v>62.264200000000002</v>
      </c>
      <c r="AM726" s="227">
        <f t="shared" si="475"/>
        <v>175.3774966666667</v>
      </c>
      <c r="AN726" s="228">
        <f t="shared" si="467"/>
        <v>1.0241295530820054</v>
      </c>
      <c r="AO726" s="230">
        <f t="shared" si="468"/>
        <v>118</v>
      </c>
      <c r="AP726" s="231">
        <f t="shared" si="476"/>
        <v>1.027660282</v>
      </c>
      <c r="AQ726" s="227">
        <f t="shared" si="477"/>
        <v>3276.52048298</v>
      </c>
      <c r="AR726" s="227">
        <f t="shared" si="478"/>
        <v>3514.1621796466666</v>
      </c>
      <c r="AS726" s="227">
        <f t="shared" si="528"/>
        <v>3113.21</v>
      </c>
      <c r="AT726" s="227">
        <f t="shared" si="479"/>
        <v>62.264200000000002</v>
      </c>
      <c r="AU726" s="227">
        <f t="shared" si="480"/>
        <v>144.24539666666669</v>
      </c>
      <c r="AV726" s="228">
        <f t="shared" si="529"/>
        <v>1.0218818554262601</v>
      </c>
      <c r="AW726" s="230">
        <f t="shared" si="530"/>
        <v>97</v>
      </c>
      <c r="AX726" s="231">
        <f t="shared" si="481"/>
        <v>1.022682324</v>
      </c>
      <c r="AY726" s="227">
        <f t="shared" si="482"/>
        <v>3253.4928326999998</v>
      </c>
      <c r="AZ726" s="227">
        <f t="shared" si="483"/>
        <v>3460.0024293666665</v>
      </c>
      <c r="BA726" s="227">
        <f t="shared" si="504"/>
        <v>3113.21</v>
      </c>
      <c r="BB726" s="227">
        <f t="shared" si="484"/>
        <v>62.264200000000002</v>
      </c>
      <c r="BC726" s="227">
        <f t="shared" si="485"/>
        <v>112.07556000000001</v>
      </c>
      <c r="BD726" s="228">
        <f t="shared" si="464"/>
        <v>1.0178100688490228</v>
      </c>
      <c r="BE726" s="230">
        <f t="shared" si="465"/>
        <v>77</v>
      </c>
      <c r="BF726" s="231">
        <f t="shared" si="486"/>
        <v>1.017963832</v>
      </c>
      <c r="BG726" s="227">
        <f t="shared" si="487"/>
        <v>3225.57769719</v>
      </c>
      <c r="BH726" s="227">
        <f t="shared" si="488"/>
        <v>3399.9174571899998</v>
      </c>
      <c r="BI726" s="227">
        <f t="shared" si="531"/>
        <v>3113.21</v>
      </c>
      <c r="BJ726" s="227">
        <f t="shared" si="489"/>
        <v>62.264200000000002</v>
      </c>
      <c r="BK726" s="227">
        <f t="shared" si="490"/>
        <v>80.943460000000002</v>
      </c>
      <c r="BL726" s="228">
        <f t="shared" si="517"/>
        <v>1.005145102167629</v>
      </c>
      <c r="BM726" s="230">
        <f t="shared" si="518"/>
        <v>55</v>
      </c>
      <c r="BN726" s="231">
        <f t="shared" si="491"/>
        <v>1.0127986309999999</v>
      </c>
      <c r="BO726" s="227">
        <f t="shared" si="492"/>
        <v>3169.2776152299998</v>
      </c>
      <c r="BP726" s="227">
        <f t="shared" si="493"/>
        <v>3312.4852752299998</v>
      </c>
      <c r="BQ726" s="227">
        <f t="shared" si="460"/>
        <v>3113.21</v>
      </c>
      <c r="BR726" s="227">
        <f t="shared" si="494"/>
        <v>62.264200000000002</v>
      </c>
      <c r="BS726" s="227">
        <f t="shared" si="495"/>
        <v>46.698149999999998</v>
      </c>
      <c r="BT726" s="228">
        <f t="shared" si="456"/>
        <v>1.001838388534164</v>
      </c>
      <c r="BU726" s="230">
        <f t="shared" si="457"/>
        <v>32</v>
      </c>
      <c r="BV726" s="231">
        <f t="shared" si="496"/>
        <v>1.0074266679999999</v>
      </c>
      <c r="BW726" s="227">
        <f t="shared" si="497"/>
        <v>3142.0965716199998</v>
      </c>
      <c r="BX726" s="227">
        <f t="shared" si="498"/>
        <v>3251.0589216199996</v>
      </c>
      <c r="BY726" s="227">
        <f t="shared" si="505"/>
        <v>3113.21</v>
      </c>
      <c r="BZ726" s="227">
        <f t="shared" si="506"/>
        <v>62.264200000000002</v>
      </c>
      <c r="CA726" s="227">
        <f t="shared" si="499"/>
        <v>16.603786666666668</v>
      </c>
      <c r="CB726" s="228">
        <f t="shared" si="500"/>
        <v>1.0027398656765318</v>
      </c>
      <c r="CC726" s="230">
        <f t="shared" si="501"/>
        <v>12</v>
      </c>
      <c r="CD726" s="231">
        <f t="shared" si="507"/>
        <v>1.0027785629999999</v>
      </c>
      <c r="CE726" s="227">
        <f t="shared" si="508"/>
        <v>3130.4137278600001</v>
      </c>
      <c r="CF726" s="227">
        <f t="shared" si="502"/>
        <v>3209.2817145266667</v>
      </c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5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5"/>
      <c r="HA726" s="5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40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7"/>
      <c r="JP726" s="1"/>
      <c r="JQ726" s="1"/>
      <c r="JR726" s="1"/>
      <c r="JS726" s="1"/>
      <c r="JT726" s="1"/>
      <c r="JU726" s="1"/>
      <c r="JV726" s="1"/>
      <c r="JW726" s="1"/>
      <c r="JX726" s="1"/>
      <c r="JY726" s="3"/>
      <c r="JZ726" s="1"/>
      <c r="KA726" s="1"/>
      <c r="KB726" s="1"/>
      <c r="KC726" s="1"/>
      <c r="KD726" s="1"/>
      <c r="KE726" s="1"/>
    </row>
    <row r="727" spans="1:291" x14ac:dyDescent="0.2">
      <c r="A727" s="196">
        <f t="shared" si="519"/>
        <v>43385</v>
      </c>
      <c r="B727" s="236">
        <f t="shared" si="503"/>
        <v>105873.39904527334</v>
      </c>
      <c r="C727" s="66">
        <f t="shared" si="428"/>
        <v>81660.913344209999</v>
      </c>
      <c r="D727" s="77">
        <f t="shared" si="520"/>
        <v>5056.5600000000004</v>
      </c>
      <c r="E727" s="67">
        <f>VLOOKUP(A726,[1]Plan1!$DQ$117:$DS$314,3)</f>
        <v>5080.83</v>
      </c>
      <c r="F727" s="11">
        <f t="shared" si="521"/>
        <v>43369</v>
      </c>
      <c r="G727" s="73">
        <f t="shared" si="509"/>
        <v>4.7997057287958445E-3</v>
      </c>
      <c r="H727" s="11">
        <f t="shared" si="522"/>
        <v>43398</v>
      </c>
      <c r="I727" s="11">
        <f t="shared" si="510"/>
        <v>43398</v>
      </c>
      <c r="J727" s="1">
        <f t="shared" si="523"/>
        <v>21</v>
      </c>
      <c r="K727" s="1">
        <f t="shared" si="524"/>
        <v>13</v>
      </c>
      <c r="L727" s="66">
        <f t="shared" si="511"/>
        <v>1.00296853</v>
      </c>
      <c r="M727" s="70">
        <f t="shared" si="429"/>
        <v>0.99910098000000003</v>
      </c>
      <c r="N727" s="70">
        <f t="shared" si="423"/>
        <v>1.0666654325420002</v>
      </c>
      <c r="O727" s="66">
        <f t="shared" si="425"/>
        <v>1.0698318600000001</v>
      </c>
      <c r="P727" s="66">
        <f t="shared" si="512"/>
        <v>81903.326215289999</v>
      </c>
      <c r="Q727" s="74">
        <f t="shared" si="513"/>
        <v>0</v>
      </c>
      <c r="R727" s="75">
        <f t="shared" si="426"/>
        <v>0</v>
      </c>
      <c r="S727" s="66">
        <f t="shared" si="427"/>
        <v>0</v>
      </c>
      <c r="T727" s="10">
        <f t="shared" si="525"/>
        <v>0.06</v>
      </c>
      <c r="U727" s="74">
        <f t="shared" si="424"/>
        <v>13</v>
      </c>
      <c r="V727" s="74">
        <v>252</v>
      </c>
      <c r="W727" s="70">
        <f t="shared" si="514"/>
        <v>1.0030104580000001</v>
      </c>
      <c r="X727" s="66">
        <f t="shared" si="515"/>
        <v>246.56652363000001</v>
      </c>
      <c r="Y727" s="66">
        <v>0</v>
      </c>
      <c r="Z727" s="67">
        <f t="shared" si="516"/>
        <v>0</v>
      </c>
      <c r="AA727" s="68" t="str">
        <f t="shared" si="526"/>
        <v>A+INCORP J=</v>
      </c>
      <c r="AB727" s="11">
        <f t="shared" si="527"/>
        <v>43398</v>
      </c>
      <c r="AC727" s="227">
        <f t="shared" si="532"/>
        <v>3113.21</v>
      </c>
      <c r="AD727" s="227">
        <f t="shared" si="469"/>
        <v>62.264200000000002</v>
      </c>
      <c r="AE727" s="227">
        <f t="shared" si="470"/>
        <v>207.54733333333334</v>
      </c>
      <c r="AF727" s="228">
        <f t="shared" si="533"/>
        <v>1.0252846369132265</v>
      </c>
      <c r="AG727" s="230">
        <f t="shared" si="534"/>
        <v>139</v>
      </c>
      <c r="AH727" s="231">
        <f t="shared" si="471"/>
        <v>1.03266247</v>
      </c>
      <c r="AI727" s="227">
        <f t="shared" si="472"/>
        <v>3296.1825842600001</v>
      </c>
      <c r="AJ727" s="227">
        <f t="shared" si="473"/>
        <v>3565.9941175933336</v>
      </c>
      <c r="AK727" s="227">
        <f t="shared" si="466"/>
        <v>3113.21</v>
      </c>
      <c r="AL727" s="227">
        <f t="shared" si="474"/>
        <v>62.264200000000002</v>
      </c>
      <c r="AM727" s="227">
        <f t="shared" si="475"/>
        <v>176.41523333333336</v>
      </c>
      <c r="AN727" s="228">
        <f t="shared" si="467"/>
        <v>1.0243630966997064</v>
      </c>
      <c r="AO727" s="230">
        <f t="shared" si="468"/>
        <v>118</v>
      </c>
      <c r="AP727" s="231">
        <f t="shared" si="476"/>
        <v>1.027660282</v>
      </c>
      <c r="AQ727" s="227">
        <f t="shared" si="477"/>
        <v>3277.2676642699998</v>
      </c>
      <c r="AR727" s="227">
        <f t="shared" si="478"/>
        <v>3515.9470976033331</v>
      </c>
      <c r="AS727" s="227">
        <f t="shared" si="528"/>
        <v>3113.21</v>
      </c>
      <c r="AT727" s="227">
        <f t="shared" si="479"/>
        <v>62.264200000000002</v>
      </c>
      <c r="AU727" s="227">
        <f t="shared" si="480"/>
        <v>145.28313333333335</v>
      </c>
      <c r="AV727" s="228">
        <f t="shared" si="529"/>
        <v>1.0221148864765417</v>
      </c>
      <c r="AW727" s="230">
        <f t="shared" si="530"/>
        <v>97</v>
      </c>
      <c r="AX727" s="231">
        <f t="shared" si="481"/>
        <v>1.022682324</v>
      </c>
      <c r="AY727" s="227">
        <f t="shared" si="482"/>
        <v>3254.2347627499998</v>
      </c>
      <c r="AZ727" s="227">
        <f t="shared" si="483"/>
        <v>3461.7820960833333</v>
      </c>
      <c r="BA727" s="227">
        <f t="shared" si="504"/>
        <v>3113.21</v>
      </c>
      <c r="BB727" s="227">
        <f t="shared" si="484"/>
        <v>62.264200000000002</v>
      </c>
      <c r="BC727" s="227">
        <f t="shared" si="485"/>
        <v>113.11329666666667</v>
      </c>
      <c r="BD727" s="228">
        <f t="shared" si="464"/>
        <v>1.0180421713646626</v>
      </c>
      <c r="BE727" s="230">
        <f t="shared" si="465"/>
        <v>77</v>
      </c>
      <c r="BF727" s="231">
        <f t="shared" si="486"/>
        <v>1.017963832</v>
      </c>
      <c r="BG727" s="227">
        <f t="shared" si="487"/>
        <v>3226.3132614400001</v>
      </c>
      <c r="BH727" s="227">
        <f t="shared" si="488"/>
        <v>3401.6907581066666</v>
      </c>
      <c r="BI727" s="227">
        <f t="shared" si="531"/>
        <v>3113.21</v>
      </c>
      <c r="BJ727" s="227">
        <f t="shared" si="489"/>
        <v>62.264200000000002</v>
      </c>
      <c r="BK727" s="227">
        <f t="shared" si="490"/>
        <v>81.981196666666662</v>
      </c>
      <c r="BL727" s="228">
        <f t="shared" si="517"/>
        <v>1.0053743165504851</v>
      </c>
      <c r="BM727" s="230">
        <f t="shared" si="518"/>
        <v>55</v>
      </c>
      <c r="BN727" s="231">
        <f t="shared" si="491"/>
        <v>1.0127986309999999</v>
      </c>
      <c r="BO727" s="227">
        <f t="shared" si="492"/>
        <v>3170.0003407499999</v>
      </c>
      <c r="BP727" s="227">
        <f t="shared" si="493"/>
        <v>3314.2457374166665</v>
      </c>
      <c r="BQ727" s="227">
        <f t="shared" si="460"/>
        <v>3113.21</v>
      </c>
      <c r="BR727" s="227">
        <f t="shared" si="494"/>
        <v>62.264200000000002</v>
      </c>
      <c r="BS727" s="227">
        <f t="shared" si="495"/>
        <v>47.735886666666673</v>
      </c>
      <c r="BT727" s="228">
        <f t="shared" si="456"/>
        <v>1.0020668488504452</v>
      </c>
      <c r="BU727" s="230">
        <f t="shared" si="457"/>
        <v>32</v>
      </c>
      <c r="BV727" s="231">
        <f t="shared" si="496"/>
        <v>1.0074266679999999</v>
      </c>
      <c r="BW727" s="227">
        <f t="shared" si="497"/>
        <v>3142.81309874</v>
      </c>
      <c r="BX727" s="227">
        <f t="shared" si="498"/>
        <v>3252.8131854066669</v>
      </c>
      <c r="BY727" s="227">
        <f t="shared" si="505"/>
        <v>3113.21</v>
      </c>
      <c r="BZ727" s="227">
        <f t="shared" si="506"/>
        <v>62.264200000000002</v>
      </c>
      <c r="CA727" s="227">
        <f t="shared" si="499"/>
        <v>17.641523333333332</v>
      </c>
      <c r="CB727" s="228">
        <f t="shared" si="500"/>
        <v>1.0029685315666412</v>
      </c>
      <c r="CC727" s="230">
        <f t="shared" si="501"/>
        <v>12</v>
      </c>
      <c r="CD727" s="231">
        <f t="shared" si="507"/>
        <v>1.0027785629999999</v>
      </c>
      <c r="CE727" s="227">
        <f t="shared" si="508"/>
        <v>3131.1275908100001</v>
      </c>
      <c r="CF727" s="227">
        <f t="shared" si="502"/>
        <v>3211.0333141433334</v>
      </c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5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5"/>
      <c r="HA727" s="5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40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7"/>
      <c r="JP727" s="1"/>
      <c r="JQ727" s="1"/>
      <c r="JR727" s="1"/>
      <c r="JS727" s="1"/>
      <c r="JT727" s="1"/>
      <c r="JU727" s="1"/>
      <c r="JV727" s="1"/>
      <c r="JW727" s="1"/>
      <c r="JX727" s="1"/>
      <c r="JY727" s="3"/>
      <c r="JZ727" s="1"/>
      <c r="KA727" s="1"/>
      <c r="KB727" s="1"/>
      <c r="KC727" s="1"/>
      <c r="KD727" s="1"/>
      <c r="KE727" s="1"/>
    </row>
    <row r="728" spans="1:291" x14ac:dyDescent="0.2">
      <c r="A728" s="196">
        <f t="shared" si="519"/>
        <v>43386</v>
      </c>
      <c r="B728" s="236">
        <f t="shared" si="503"/>
        <v>105880.66320194</v>
      </c>
      <c r="C728" s="66">
        <f t="shared" si="428"/>
        <v>81660.913344209999</v>
      </c>
      <c r="D728" s="77">
        <f t="shared" si="520"/>
        <v>5056.5600000000004</v>
      </c>
      <c r="E728" s="67">
        <f>VLOOKUP(A727,[1]Plan1!$DQ$117:$DS$314,3)</f>
        <v>5080.83</v>
      </c>
      <c r="F728" s="11">
        <f t="shared" si="521"/>
        <v>43369</v>
      </c>
      <c r="G728" s="73">
        <f t="shared" si="509"/>
        <v>4.7997057287958445E-3</v>
      </c>
      <c r="H728" s="11">
        <f t="shared" si="522"/>
        <v>43398</v>
      </c>
      <c r="I728" s="11">
        <f t="shared" si="510"/>
        <v>43398</v>
      </c>
      <c r="J728" s="1">
        <f t="shared" si="523"/>
        <v>21</v>
      </c>
      <c r="K728" s="1">
        <f t="shared" si="524"/>
        <v>13</v>
      </c>
      <c r="L728" s="66">
        <f t="shared" si="511"/>
        <v>1.00296853</v>
      </c>
      <c r="M728" s="70">
        <f t="shared" si="429"/>
        <v>0.99910098000000003</v>
      </c>
      <c r="N728" s="70">
        <f t="shared" si="423"/>
        <v>1.0666654325420002</v>
      </c>
      <c r="O728" s="66">
        <f t="shared" si="425"/>
        <v>1.0698318600000001</v>
      </c>
      <c r="P728" s="66">
        <f t="shared" si="512"/>
        <v>81903.326215289999</v>
      </c>
      <c r="Q728" s="74">
        <f t="shared" si="513"/>
        <v>0</v>
      </c>
      <c r="R728" s="75">
        <f t="shared" si="426"/>
        <v>0</v>
      </c>
      <c r="S728" s="66">
        <f t="shared" si="427"/>
        <v>0</v>
      </c>
      <c r="T728" s="10">
        <f t="shared" si="525"/>
        <v>0.06</v>
      </c>
      <c r="U728" s="74">
        <f t="shared" si="424"/>
        <v>13</v>
      </c>
      <c r="V728" s="74">
        <v>252</v>
      </c>
      <c r="W728" s="70">
        <f t="shared" si="514"/>
        <v>1.0030104580000001</v>
      </c>
      <c r="X728" s="66">
        <f t="shared" si="515"/>
        <v>246.56652363000001</v>
      </c>
      <c r="Y728" s="66">
        <v>0</v>
      </c>
      <c r="Z728" s="67">
        <f t="shared" si="516"/>
        <v>0</v>
      </c>
      <c r="AA728" s="68" t="str">
        <f t="shared" si="526"/>
        <v>A+INCORP J=</v>
      </c>
      <c r="AB728" s="11">
        <f t="shared" si="527"/>
        <v>43398</v>
      </c>
      <c r="AC728" s="227">
        <f t="shared" si="532"/>
        <v>3113.21</v>
      </c>
      <c r="AD728" s="227">
        <f t="shared" si="469"/>
        <v>62.264200000000002</v>
      </c>
      <c r="AE728" s="227">
        <f t="shared" si="470"/>
        <v>208.58507</v>
      </c>
      <c r="AF728" s="228">
        <f t="shared" si="533"/>
        <v>1.0252846369132265</v>
      </c>
      <c r="AG728" s="230">
        <f t="shared" si="534"/>
        <v>139</v>
      </c>
      <c r="AH728" s="231">
        <f t="shared" si="471"/>
        <v>1.03266247</v>
      </c>
      <c r="AI728" s="227">
        <f t="shared" si="472"/>
        <v>3296.1825842600001</v>
      </c>
      <c r="AJ728" s="227">
        <f t="shared" si="473"/>
        <v>3567.0318542600003</v>
      </c>
      <c r="AK728" s="227">
        <f t="shared" si="466"/>
        <v>3113.21</v>
      </c>
      <c r="AL728" s="227">
        <f t="shared" si="474"/>
        <v>62.264200000000002</v>
      </c>
      <c r="AM728" s="227">
        <f t="shared" si="475"/>
        <v>177.45297000000002</v>
      </c>
      <c r="AN728" s="228">
        <f t="shared" si="467"/>
        <v>1.0243630966997064</v>
      </c>
      <c r="AO728" s="230">
        <f t="shared" si="468"/>
        <v>118</v>
      </c>
      <c r="AP728" s="231">
        <f t="shared" si="476"/>
        <v>1.027660282</v>
      </c>
      <c r="AQ728" s="227">
        <f t="shared" si="477"/>
        <v>3277.2676642699998</v>
      </c>
      <c r="AR728" s="227">
        <f t="shared" si="478"/>
        <v>3516.9848342699997</v>
      </c>
      <c r="AS728" s="227">
        <f t="shared" si="528"/>
        <v>3113.21</v>
      </c>
      <c r="AT728" s="227">
        <f t="shared" si="479"/>
        <v>62.264200000000002</v>
      </c>
      <c r="AU728" s="227">
        <f t="shared" si="480"/>
        <v>146.32087000000001</v>
      </c>
      <c r="AV728" s="228">
        <f t="shared" si="529"/>
        <v>1.0221148864765417</v>
      </c>
      <c r="AW728" s="230">
        <f t="shared" si="530"/>
        <v>97</v>
      </c>
      <c r="AX728" s="231">
        <f t="shared" si="481"/>
        <v>1.022682324</v>
      </c>
      <c r="AY728" s="227">
        <f t="shared" si="482"/>
        <v>3254.2347627499998</v>
      </c>
      <c r="AZ728" s="227">
        <f t="shared" si="483"/>
        <v>3462.8198327499999</v>
      </c>
      <c r="BA728" s="227">
        <f t="shared" si="504"/>
        <v>3113.21</v>
      </c>
      <c r="BB728" s="227">
        <f t="shared" si="484"/>
        <v>62.264200000000002</v>
      </c>
      <c r="BC728" s="227">
        <f t="shared" si="485"/>
        <v>114.15103333333333</v>
      </c>
      <c r="BD728" s="228">
        <f t="shared" si="464"/>
        <v>1.0180421713646626</v>
      </c>
      <c r="BE728" s="230">
        <f t="shared" si="465"/>
        <v>77</v>
      </c>
      <c r="BF728" s="231">
        <f t="shared" si="486"/>
        <v>1.017963832</v>
      </c>
      <c r="BG728" s="227">
        <f t="shared" si="487"/>
        <v>3226.3132614400001</v>
      </c>
      <c r="BH728" s="227">
        <f t="shared" si="488"/>
        <v>3402.7284947733333</v>
      </c>
      <c r="BI728" s="227">
        <f t="shared" si="531"/>
        <v>3113.21</v>
      </c>
      <c r="BJ728" s="227">
        <f t="shared" si="489"/>
        <v>62.264200000000002</v>
      </c>
      <c r="BK728" s="227">
        <f t="shared" si="490"/>
        <v>83.018933333333322</v>
      </c>
      <c r="BL728" s="228">
        <f t="shared" si="517"/>
        <v>1.0053743165504851</v>
      </c>
      <c r="BM728" s="230">
        <f t="shared" si="518"/>
        <v>55</v>
      </c>
      <c r="BN728" s="231">
        <f t="shared" si="491"/>
        <v>1.0127986309999999</v>
      </c>
      <c r="BO728" s="227">
        <f t="shared" si="492"/>
        <v>3170.0003407499999</v>
      </c>
      <c r="BP728" s="227">
        <f t="shared" si="493"/>
        <v>3315.2834740833332</v>
      </c>
      <c r="BQ728" s="227">
        <f t="shared" si="460"/>
        <v>3113.21</v>
      </c>
      <c r="BR728" s="227">
        <f t="shared" si="494"/>
        <v>62.264200000000002</v>
      </c>
      <c r="BS728" s="227">
        <f t="shared" si="495"/>
        <v>48.773623333333333</v>
      </c>
      <c r="BT728" s="228">
        <f t="shared" si="456"/>
        <v>1.0020668488504452</v>
      </c>
      <c r="BU728" s="230">
        <f t="shared" si="457"/>
        <v>32</v>
      </c>
      <c r="BV728" s="231">
        <f t="shared" si="496"/>
        <v>1.0074266679999999</v>
      </c>
      <c r="BW728" s="227">
        <f t="shared" si="497"/>
        <v>3142.81309874</v>
      </c>
      <c r="BX728" s="227">
        <f t="shared" si="498"/>
        <v>3253.8509220733331</v>
      </c>
      <c r="BY728" s="227">
        <f t="shared" si="505"/>
        <v>3113.21</v>
      </c>
      <c r="BZ728" s="227">
        <f t="shared" si="506"/>
        <v>62.264200000000002</v>
      </c>
      <c r="CA728" s="227">
        <f t="shared" si="499"/>
        <v>18.679259999999999</v>
      </c>
      <c r="CB728" s="228">
        <f t="shared" si="500"/>
        <v>1.0029685315666412</v>
      </c>
      <c r="CC728" s="230">
        <f t="shared" si="501"/>
        <v>12</v>
      </c>
      <c r="CD728" s="231">
        <f t="shared" si="507"/>
        <v>1.0027785629999999</v>
      </c>
      <c r="CE728" s="227">
        <f t="shared" si="508"/>
        <v>3131.1275908100001</v>
      </c>
      <c r="CF728" s="227">
        <f t="shared" si="502"/>
        <v>3212.0710508100001</v>
      </c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5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5"/>
      <c r="HA728" s="5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40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7"/>
      <c r="JP728" s="1"/>
      <c r="JQ728" s="1"/>
      <c r="JR728" s="1"/>
      <c r="JS728" s="1"/>
      <c r="JT728" s="1"/>
      <c r="JU728" s="1"/>
      <c r="JV728" s="1"/>
      <c r="JW728" s="1"/>
      <c r="JX728" s="1"/>
      <c r="JY728" s="3"/>
      <c r="JZ728" s="1"/>
      <c r="KA728" s="1"/>
      <c r="KB728" s="1"/>
      <c r="KC728" s="1"/>
      <c r="KD728" s="1"/>
      <c r="KE728" s="1"/>
    </row>
    <row r="729" spans="1:291" x14ac:dyDescent="0.2">
      <c r="A729" s="196">
        <f t="shared" si="519"/>
        <v>43387</v>
      </c>
      <c r="B729" s="236">
        <f t="shared" si="503"/>
        <v>105887.92735860666</v>
      </c>
      <c r="C729" s="66">
        <f t="shared" si="428"/>
        <v>81660.913344209999</v>
      </c>
      <c r="D729" s="77">
        <f t="shared" si="520"/>
        <v>5056.5600000000004</v>
      </c>
      <c r="E729" s="67">
        <f>VLOOKUP(A728,[1]Plan1!$DQ$117:$DS$314,3)</f>
        <v>5080.83</v>
      </c>
      <c r="F729" s="11">
        <f t="shared" si="521"/>
        <v>43369</v>
      </c>
      <c r="G729" s="73">
        <f t="shared" si="509"/>
        <v>4.7997057287958445E-3</v>
      </c>
      <c r="H729" s="11">
        <f t="shared" si="522"/>
        <v>43398</v>
      </c>
      <c r="I729" s="11">
        <f t="shared" si="510"/>
        <v>43398</v>
      </c>
      <c r="J729" s="1">
        <f t="shared" si="523"/>
        <v>21</v>
      </c>
      <c r="K729" s="1">
        <f t="shared" si="524"/>
        <v>13</v>
      </c>
      <c r="L729" s="66">
        <f t="shared" si="511"/>
        <v>1.00296853</v>
      </c>
      <c r="M729" s="70">
        <f t="shared" si="429"/>
        <v>0.99910098000000003</v>
      </c>
      <c r="N729" s="70">
        <f t="shared" si="423"/>
        <v>1.0666654325420002</v>
      </c>
      <c r="O729" s="66">
        <f t="shared" si="425"/>
        <v>1.0698318600000001</v>
      </c>
      <c r="P729" s="66">
        <f t="shared" si="512"/>
        <v>81903.326215289999</v>
      </c>
      <c r="Q729" s="74">
        <f t="shared" si="513"/>
        <v>0</v>
      </c>
      <c r="R729" s="75">
        <f t="shared" si="426"/>
        <v>0</v>
      </c>
      <c r="S729" s="66">
        <f t="shared" si="427"/>
        <v>0</v>
      </c>
      <c r="T729" s="10">
        <f t="shared" si="525"/>
        <v>0.06</v>
      </c>
      <c r="U729" s="74">
        <f t="shared" si="424"/>
        <v>13</v>
      </c>
      <c r="V729" s="74">
        <v>252</v>
      </c>
      <c r="W729" s="70">
        <f t="shared" si="514"/>
        <v>1.0030104580000001</v>
      </c>
      <c r="X729" s="66">
        <f t="shared" si="515"/>
        <v>246.56652363000001</v>
      </c>
      <c r="Y729" s="66">
        <v>0</v>
      </c>
      <c r="Z729" s="67">
        <f t="shared" si="516"/>
        <v>0</v>
      </c>
      <c r="AA729" s="68" t="str">
        <f t="shared" si="526"/>
        <v>A+INCORP J=</v>
      </c>
      <c r="AB729" s="11">
        <f t="shared" si="527"/>
        <v>43398</v>
      </c>
      <c r="AC729" s="227">
        <f t="shared" si="532"/>
        <v>3113.21</v>
      </c>
      <c r="AD729" s="227">
        <f t="shared" si="469"/>
        <v>62.264200000000002</v>
      </c>
      <c r="AE729" s="227">
        <f t="shared" si="470"/>
        <v>209.62280666666669</v>
      </c>
      <c r="AF729" s="228">
        <f t="shared" si="533"/>
        <v>1.0252846369132265</v>
      </c>
      <c r="AG729" s="230">
        <f t="shared" si="534"/>
        <v>139</v>
      </c>
      <c r="AH729" s="231">
        <f t="shared" si="471"/>
        <v>1.03266247</v>
      </c>
      <c r="AI729" s="227">
        <f t="shared" si="472"/>
        <v>3296.1825842600001</v>
      </c>
      <c r="AJ729" s="227">
        <f t="shared" si="473"/>
        <v>3568.0695909266669</v>
      </c>
      <c r="AK729" s="227">
        <f t="shared" si="466"/>
        <v>3113.21</v>
      </c>
      <c r="AL729" s="227">
        <f t="shared" si="474"/>
        <v>62.264200000000002</v>
      </c>
      <c r="AM729" s="227">
        <f t="shared" si="475"/>
        <v>178.49070666666668</v>
      </c>
      <c r="AN729" s="228">
        <f t="shared" si="467"/>
        <v>1.0243630966997064</v>
      </c>
      <c r="AO729" s="230">
        <f t="shared" si="468"/>
        <v>118</v>
      </c>
      <c r="AP729" s="231">
        <f t="shared" si="476"/>
        <v>1.027660282</v>
      </c>
      <c r="AQ729" s="227">
        <f t="shared" si="477"/>
        <v>3277.2676642699998</v>
      </c>
      <c r="AR729" s="227">
        <f t="shared" si="478"/>
        <v>3518.0225709366664</v>
      </c>
      <c r="AS729" s="227">
        <f t="shared" si="528"/>
        <v>3113.21</v>
      </c>
      <c r="AT729" s="227">
        <f t="shared" si="479"/>
        <v>62.264200000000002</v>
      </c>
      <c r="AU729" s="227">
        <f t="shared" si="480"/>
        <v>147.35860666666667</v>
      </c>
      <c r="AV729" s="228">
        <f t="shared" si="529"/>
        <v>1.0221148864765417</v>
      </c>
      <c r="AW729" s="230">
        <f t="shared" si="530"/>
        <v>97</v>
      </c>
      <c r="AX729" s="231">
        <f t="shared" si="481"/>
        <v>1.022682324</v>
      </c>
      <c r="AY729" s="227">
        <f t="shared" si="482"/>
        <v>3254.2347627499998</v>
      </c>
      <c r="AZ729" s="227">
        <f t="shared" si="483"/>
        <v>3463.8575694166666</v>
      </c>
      <c r="BA729" s="227">
        <f t="shared" si="504"/>
        <v>3113.21</v>
      </c>
      <c r="BB729" s="227">
        <f t="shared" si="484"/>
        <v>62.264200000000002</v>
      </c>
      <c r="BC729" s="227">
        <f t="shared" si="485"/>
        <v>115.18877000000002</v>
      </c>
      <c r="BD729" s="228">
        <f t="shared" si="464"/>
        <v>1.0180421713646626</v>
      </c>
      <c r="BE729" s="230">
        <f t="shared" si="465"/>
        <v>77</v>
      </c>
      <c r="BF729" s="231">
        <f t="shared" si="486"/>
        <v>1.017963832</v>
      </c>
      <c r="BG729" s="227">
        <f t="shared" si="487"/>
        <v>3226.3132614400001</v>
      </c>
      <c r="BH729" s="227">
        <f t="shared" si="488"/>
        <v>3403.76623144</v>
      </c>
      <c r="BI729" s="227">
        <f t="shared" si="531"/>
        <v>3113.21</v>
      </c>
      <c r="BJ729" s="227">
        <f t="shared" si="489"/>
        <v>62.264200000000002</v>
      </c>
      <c r="BK729" s="227">
        <f t="shared" si="490"/>
        <v>84.056670000000011</v>
      </c>
      <c r="BL729" s="228">
        <f t="shared" si="517"/>
        <v>1.0053743165504851</v>
      </c>
      <c r="BM729" s="230">
        <f t="shared" si="518"/>
        <v>55</v>
      </c>
      <c r="BN729" s="231">
        <f t="shared" si="491"/>
        <v>1.0127986309999999</v>
      </c>
      <c r="BO729" s="227">
        <f t="shared" si="492"/>
        <v>3170.0003407499999</v>
      </c>
      <c r="BP729" s="227">
        <f t="shared" si="493"/>
        <v>3316.3212107499999</v>
      </c>
      <c r="BQ729" s="227">
        <f t="shared" si="460"/>
        <v>3113.21</v>
      </c>
      <c r="BR729" s="227">
        <f t="shared" si="494"/>
        <v>62.264200000000002</v>
      </c>
      <c r="BS729" s="227">
        <f t="shared" si="495"/>
        <v>49.811360000000001</v>
      </c>
      <c r="BT729" s="228">
        <f t="shared" si="456"/>
        <v>1.0020668488504452</v>
      </c>
      <c r="BU729" s="230">
        <f t="shared" si="457"/>
        <v>32</v>
      </c>
      <c r="BV729" s="231">
        <f t="shared" si="496"/>
        <v>1.0074266679999999</v>
      </c>
      <c r="BW729" s="227">
        <f t="shared" si="497"/>
        <v>3142.81309874</v>
      </c>
      <c r="BX729" s="227">
        <f t="shared" si="498"/>
        <v>3254.8886587400002</v>
      </c>
      <c r="BY729" s="227">
        <f t="shared" si="505"/>
        <v>3113.21</v>
      </c>
      <c r="BZ729" s="227">
        <f t="shared" si="506"/>
        <v>62.264200000000002</v>
      </c>
      <c r="CA729" s="227">
        <f t="shared" si="499"/>
        <v>19.716996666666667</v>
      </c>
      <c r="CB729" s="228">
        <f t="shared" si="500"/>
        <v>1.0029685315666412</v>
      </c>
      <c r="CC729" s="230">
        <f t="shared" si="501"/>
        <v>12</v>
      </c>
      <c r="CD729" s="231">
        <f t="shared" si="507"/>
        <v>1.0027785629999999</v>
      </c>
      <c r="CE729" s="227">
        <f t="shared" si="508"/>
        <v>3131.1275908100001</v>
      </c>
      <c r="CF729" s="227">
        <f t="shared" si="502"/>
        <v>3213.1087874766667</v>
      </c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5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5"/>
      <c r="HA729" s="5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40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7"/>
      <c r="JP729" s="1"/>
      <c r="JQ729" s="1"/>
      <c r="JR729" s="1"/>
      <c r="JS729" s="1"/>
      <c r="JT729" s="1"/>
      <c r="JU729" s="1"/>
      <c r="JV729" s="1"/>
      <c r="JW729" s="1"/>
      <c r="JX729" s="1"/>
      <c r="JY729" s="3"/>
      <c r="JZ729" s="1"/>
      <c r="KA729" s="1"/>
      <c r="KB729" s="1"/>
      <c r="KC729" s="1"/>
      <c r="KD729" s="1"/>
      <c r="KE729" s="1"/>
    </row>
    <row r="730" spans="1:291" x14ac:dyDescent="0.2">
      <c r="A730" s="196">
        <f t="shared" si="519"/>
        <v>43388</v>
      </c>
      <c r="B730" s="236">
        <f t="shared" si="503"/>
        <v>105900.39421837333</v>
      </c>
      <c r="C730" s="66">
        <f t="shared" si="428"/>
        <v>81660.913344209999</v>
      </c>
      <c r="D730" s="77">
        <f t="shared" si="520"/>
        <v>5056.5600000000004</v>
      </c>
      <c r="E730" s="67">
        <f>VLOOKUP(A729,[1]Plan1!$DQ$117:$DS$314,3)</f>
        <v>5080.83</v>
      </c>
      <c r="F730" s="11">
        <f t="shared" si="521"/>
        <v>43369</v>
      </c>
      <c r="G730" s="73">
        <f t="shared" si="509"/>
        <v>4.7997057287958445E-3</v>
      </c>
      <c r="H730" s="11">
        <f t="shared" si="522"/>
        <v>43398</v>
      </c>
      <c r="I730" s="11">
        <f t="shared" si="510"/>
        <v>43398</v>
      </c>
      <c r="J730" s="1">
        <f t="shared" si="523"/>
        <v>21</v>
      </c>
      <c r="K730" s="1">
        <f t="shared" si="524"/>
        <v>13</v>
      </c>
      <c r="L730" s="66">
        <f t="shared" si="511"/>
        <v>1.00296853</v>
      </c>
      <c r="M730" s="70">
        <f t="shared" si="429"/>
        <v>0.99910098000000003</v>
      </c>
      <c r="N730" s="70">
        <f t="shared" si="423"/>
        <v>1.0666654325420002</v>
      </c>
      <c r="O730" s="66">
        <f t="shared" si="425"/>
        <v>1.0698318600000001</v>
      </c>
      <c r="P730" s="66">
        <f t="shared" si="512"/>
        <v>81903.326215289999</v>
      </c>
      <c r="Q730" s="74">
        <f t="shared" si="513"/>
        <v>0</v>
      </c>
      <c r="R730" s="75">
        <f t="shared" si="426"/>
        <v>0</v>
      </c>
      <c r="S730" s="66">
        <f t="shared" si="427"/>
        <v>0</v>
      </c>
      <c r="T730" s="10">
        <f t="shared" si="525"/>
        <v>0.06</v>
      </c>
      <c r="U730" s="74">
        <f t="shared" si="424"/>
        <v>13</v>
      </c>
      <c r="V730" s="74">
        <v>252</v>
      </c>
      <c r="W730" s="70">
        <f t="shared" si="514"/>
        <v>1.0030104580000001</v>
      </c>
      <c r="X730" s="66">
        <f t="shared" si="515"/>
        <v>246.56652363000001</v>
      </c>
      <c r="Y730" s="66">
        <v>0</v>
      </c>
      <c r="Z730" s="67">
        <f t="shared" si="516"/>
        <v>0</v>
      </c>
      <c r="AA730" s="68" t="str">
        <f t="shared" si="526"/>
        <v>A+INCORP J=</v>
      </c>
      <c r="AB730" s="11">
        <f t="shared" si="527"/>
        <v>43398</v>
      </c>
      <c r="AC730" s="227">
        <f t="shared" si="532"/>
        <v>3113.21</v>
      </c>
      <c r="AD730" s="227">
        <f t="shared" si="469"/>
        <v>62.264200000000002</v>
      </c>
      <c r="AE730" s="227">
        <f t="shared" si="470"/>
        <v>210.66054333333332</v>
      </c>
      <c r="AF730" s="228">
        <f t="shared" si="533"/>
        <v>1.0252846369132265</v>
      </c>
      <c r="AG730" s="230">
        <f t="shared" si="534"/>
        <v>140</v>
      </c>
      <c r="AH730" s="231">
        <f t="shared" si="471"/>
        <v>1.032901276</v>
      </c>
      <c r="AI730" s="227">
        <f t="shared" si="472"/>
        <v>3296.9448354299998</v>
      </c>
      <c r="AJ730" s="227">
        <f t="shared" si="473"/>
        <v>3569.8695787633333</v>
      </c>
      <c r="AK730" s="227">
        <f t="shared" si="466"/>
        <v>3113.21</v>
      </c>
      <c r="AL730" s="227">
        <f t="shared" si="474"/>
        <v>62.264200000000002</v>
      </c>
      <c r="AM730" s="227">
        <f t="shared" si="475"/>
        <v>179.52844333333334</v>
      </c>
      <c r="AN730" s="228">
        <f t="shared" si="467"/>
        <v>1.0243630966997064</v>
      </c>
      <c r="AO730" s="230">
        <f t="shared" si="468"/>
        <v>119</v>
      </c>
      <c r="AP730" s="231">
        <f t="shared" si="476"/>
        <v>1.027897931</v>
      </c>
      <c r="AQ730" s="227">
        <f t="shared" si="477"/>
        <v>3278.0255405799999</v>
      </c>
      <c r="AR730" s="227">
        <f t="shared" si="478"/>
        <v>3519.8181839133331</v>
      </c>
      <c r="AS730" s="227">
        <f t="shared" si="528"/>
        <v>3113.21</v>
      </c>
      <c r="AT730" s="227">
        <f t="shared" si="479"/>
        <v>62.264200000000002</v>
      </c>
      <c r="AU730" s="227">
        <f t="shared" si="480"/>
        <v>148.39634333333333</v>
      </c>
      <c r="AV730" s="228">
        <f t="shared" si="529"/>
        <v>1.0221148864765417</v>
      </c>
      <c r="AW730" s="230">
        <f t="shared" si="530"/>
        <v>98</v>
      </c>
      <c r="AX730" s="231">
        <f t="shared" si="481"/>
        <v>1.0229188220000001</v>
      </c>
      <c r="AY730" s="227">
        <f t="shared" si="482"/>
        <v>3254.9873131700001</v>
      </c>
      <c r="AZ730" s="227">
        <f t="shared" si="483"/>
        <v>3465.6478565033335</v>
      </c>
      <c r="BA730" s="227">
        <f t="shared" si="504"/>
        <v>3113.21</v>
      </c>
      <c r="BB730" s="227">
        <f t="shared" si="484"/>
        <v>62.264200000000002</v>
      </c>
      <c r="BC730" s="227">
        <f t="shared" si="485"/>
        <v>116.22650666666668</v>
      </c>
      <c r="BD730" s="228">
        <f t="shared" si="464"/>
        <v>1.0180421713646626</v>
      </c>
      <c r="BE730" s="230">
        <f t="shared" si="465"/>
        <v>78</v>
      </c>
      <c r="BF730" s="231">
        <f t="shared" si="486"/>
        <v>1.018199238</v>
      </c>
      <c r="BG730" s="227">
        <f t="shared" si="487"/>
        <v>3227.0593522899999</v>
      </c>
      <c r="BH730" s="227">
        <f t="shared" si="488"/>
        <v>3405.5500589566664</v>
      </c>
      <c r="BI730" s="227">
        <f t="shared" si="531"/>
        <v>3113.21</v>
      </c>
      <c r="BJ730" s="227">
        <f t="shared" si="489"/>
        <v>62.264200000000002</v>
      </c>
      <c r="BK730" s="227">
        <f t="shared" si="490"/>
        <v>85.094406666666671</v>
      </c>
      <c r="BL730" s="228">
        <f t="shared" si="517"/>
        <v>1.0053743165504851</v>
      </c>
      <c r="BM730" s="230">
        <f t="shared" si="518"/>
        <v>56</v>
      </c>
      <c r="BN730" s="231">
        <f t="shared" si="491"/>
        <v>1.013032843</v>
      </c>
      <c r="BO730" s="227">
        <f t="shared" si="492"/>
        <v>3170.7334105800001</v>
      </c>
      <c r="BP730" s="227">
        <f t="shared" si="493"/>
        <v>3318.0920172466667</v>
      </c>
      <c r="BQ730" s="227">
        <f t="shared" si="460"/>
        <v>3113.21</v>
      </c>
      <c r="BR730" s="227">
        <f t="shared" si="494"/>
        <v>62.264200000000002</v>
      </c>
      <c r="BS730" s="227">
        <f t="shared" si="495"/>
        <v>50.849096666666661</v>
      </c>
      <c r="BT730" s="228">
        <f t="shared" si="456"/>
        <v>1.0020668488504452</v>
      </c>
      <c r="BU730" s="230">
        <f t="shared" si="457"/>
        <v>33</v>
      </c>
      <c r="BV730" s="231">
        <f t="shared" si="496"/>
        <v>1.007659638</v>
      </c>
      <c r="BW730" s="227">
        <f t="shared" si="497"/>
        <v>3143.5398823300002</v>
      </c>
      <c r="BX730" s="227">
        <f t="shared" si="498"/>
        <v>3256.6531789966666</v>
      </c>
      <c r="BY730" s="227">
        <f t="shared" si="505"/>
        <v>3113.21</v>
      </c>
      <c r="BZ730" s="227">
        <f t="shared" si="506"/>
        <v>62.264200000000002</v>
      </c>
      <c r="CA730" s="227">
        <f t="shared" si="499"/>
        <v>20.754733333333331</v>
      </c>
      <c r="CB730" s="228">
        <f t="shared" si="500"/>
        <v>1.0029685315666412</v>
      </c>
      <c r="CC730" s="230">
        <f t="shared" si="501"/>
        <v>13</v>
      </c>
      <c r="CD730" s="231">
        <f t="shared" si="507"/>
        <v>1.0030104580000001</v>
      </c>
      <c r="CE730" s="227">
        <f t="shared" si="508"/>
        <v>3131.8516717399998</v>
      </c>
      <c r="CF730" s="227">
        <f t="shared" si="502"/>
        <v>3214.8706050733331</v>
      </c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5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5"/>
      <c r="HA730" s="5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40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7"/>
      <c r="JP730" s="1"/>
      <c r="JQ730" s="1"/>
      <c r="JR730" s="1"/>
      <c r="JS730" s="1"/>
      <c r="JT730" s="1"/>
      <c r="JU730" s="1"/>
      <c r="JV730" s="1"/>
      <c r="JW730" s="1"/>
      <c r="JX730" s="1"/>
      <c r="JY730" s="3"/>
      <c r="JZ730" s="1"/>
      <c r="KA730" s="1"/>
      <c r="KB730" s="1"/>
      <c r="KC730" s="1"/>
      <c r="KD730" s="1"/>
      <c r="KE730" s="1"/>
    </row>
    <row r="731" spans="1:291" x14ac:dyDescent="0.2">
      <c r="A731" s="196">
        <f t="shared" si="519"/>
        <v>43389</v>
      </c>
      <c r="B731" s="236">
        <f t="shared" si="503"/>
        <v>105955.72940298999</v>
      </c>
      <c r="C731" s="66">
        <f t="shared" si="428"/>
        <v>81660.913344209999</v>
      </c>
      <c r="D731" s="77">
        <f t="shared" si="520"/>
        <v>5056.5600000000004</v>
      </c>
      <c r="E731" s="67">
        <f>VLOOKUP(A730,[1]Plan1!$DQ$117:$DS$314,3)</f>
        <v>5080.83</v>
      </c>
      <c r="F731" s="11">
        <f t="shared" si="521"/>
        <v>43369</v>
      </c>
      <c r="G731" s="73">
        <f t="shared" si="509"/>
        <v>4.7997057287958445E-3</v>
      </c>
      <c r="H731" s="11">
        <f t="shared" si="522"/>
        <v>43398</v>
      </c>
      <c r="I731" s="11">
        <f t="shared" si="510"/>
        <v>43398</v>
      </c>
      <c r="J731" s="1">
        <f t="shared" si="523"/>
        <v>21</v>
      </c>
      <c r="K731" s="1">
        <f t="shared" si="524"/>
        <v>14</v>
      </c>
      <c r="L731" s="66">
        <f t="shared" si="511"/>
        <v>1.00319724</v>
      </c>
      <c r="M731" s="70">
        <f t="shared" si="429"/>
        <v>0.99910098000000003</v>
      </c>
      <c r="N731" s="70">
        <f t="shared" si="423"/>
        <v>1.0666654325420002</v>
      </c>
      <c r="O731" s="66">
        <f t="shared" si="425"/>
        <v>1.0700758100000001</v>
      </c>
      <c r="P731" s="66">
        <f t="shared" si="512"/>
        <v>81922.002882789995</v>
      </c>
      <c r="Q731" s="74">
        <f t="shared" si="513"/>
        <v>0</v>
      </c>
      <c r="R731" s="75">
        <f t="shared" si="426"/>
        <v>0</v>
      </c>
      <c r="S731" s="66">
        <f t="shared" si="427"/>
        <v>0</v>
      </c>
      <c r="T731" s="10">
        <f t="shared" si="525"/>
        <v>0.06</v>
      </c>
      <c r="U731" s="74">
        <f t="shared" si="424"/>
        <v>14</v>
      </c>
      <c r="V731" s="74">
        <v>252</v>
      </c>
      <c r="W731" s="70">
        <f t="shared" si="514"/>
        <v>1.0032424069999999</v>
      </c>
      <c r="X731" s="66">
        <f t="shared" si="515"/>
        <v>265.62447559999998</v>
      </c>
      <c r="Y731" s="66">
        <v>0</v>
      </c>
      <c r="Z731" s="67">
        <f t="shared" si="516"/>
        <v>0</v>
      </c>
      <c r="AA731" s="68" t="str">
        <f t="shared" si="526"/>
        <v>A+INCORP J=</v>
      </c>
      <c r="AB731" s="11">
        <f t="shared" si="527"/>
        <v>43398</v>
      </c>
      <c r="AC731" s="227">
        <f t="shared" si="532"/>
        <v>3113.21</v>
      </c>
      <c r="AD731" s="227">
        <f t="shared" si="469"/>
        <v>62.264200000000002</v>
      </c>
      <c r="AE731" s="227">
        <f t="shared" si="470"/>
        <v>211.69828000000001</v>
      </c>
      <c r="AF731" s="228">
        <f t="shared" si="533"/>
        <v>1.0255184289664703</v>
      </c>
      <c r="AG731" s="230">
        <f t="shared" si="534"/>
        <v>141</v>
      </c>
      <c r="AH731" s="231">
        <f t="shared" si="471"/>
        <v>1.033140137</v>
      </c>
      <c r="AI731" s="227">
        <f t="shared" si="472"/>
        <v>3298.4592267600001</v>
      </c>
      <c r="AJ731" s="227">
        <f t="shared" si="473"/>
        <v>3572.4217067600002</v>
      </c>
      <c r="AK731" s="227">
        <f t="shared" si="466"/>
        <v>3113.21</v>
      </c>
      <c r="AL731" s="227">
        <f t="shared" si="474"/>
        <v>62.264200000000002</v>
      </c>
      <c r="AM731" s="227">
        <f t="shared" si="475"/>
        <v>180.56618</v>
      </c>
      <c r="AN731" s="228">
        <f t="shared" si="467"/>
        <v>1.0245966786173732</v>
      </c>
      <c r="AO731" s="230">
        <f t="shared" si="468"/>
        <v>120</v>
      </c>
      <c r="AP731" s="231">
        <f t="shared" si="476"/>
        <v>1.0281356349999999</v>
      </c>
      <c r="AQ731" s="227">
        <f t="shared" si="477"/>
        <v>3279.53124179</v>
      </c>
      <c r="AR731" s="227">
        <f t="shared" si="478"/>
        <v>3522.3616217899998</v>
      </c>
      <c r="AS731" s="227">
        <f t="shared" si="528"/>
        <v>3113.21</v>
      </c>
      <c r="AT731" s="227">
        <f t="shared" si="479"/>
        <v>62.264200000000002</v>
      </c>
      <c r="AU731" s="227">
        <f t="shared" si="480"/>
        <v>149.43407999999999</v>
      </c>
      <c r="AV731" s="228">
        <f t="shared" si="529"/>
        <v>1.0223479557427309</v>
      </c>
      <c r="AW731" s="230">
        <f t="shared" si="530"/>
        <v>99</v>
      </c>
      <c r="AX731" s="231">
        <f t="shared" si="481"/>
        <v>1.023155375</v>
      </c>
      <c r="AY731" s="227">
        <f t="shared" si="482"/>
        <v>3256.4824335600001</v>
      </c>
      <c r="AZ731" s="227">
        <f t="shared" si="483"/>
        <v>3468.1807135600002</v>
      </c>
      <c r="BA731" s="227">
        <f t="shared" si="504"/>
        <v>3113.21</v>
      </c>
      <c r="BB731" s="227">
        <f t="shared" si="484"/>
        <v>62.264200000000002</v>
      </c>
      <c r="BC731" s="227">
        <f t="shared" si="485"/>
        <v>117.26424333333334</v>
      </c>
      <c r="BD731" s="228">
        <f t="shared" si="464"/>
        <v>1.018274311943935</v>
      </c>
      <c r="BE731" s="230">
        <f t="shared" si="465"/>
        <v>79</v>
      </c>
      <c r="BF731" s="231">
        <f t="shared" si="486"/>
        <v>1.0184346989999999</v>
      </c>
      <c r="BG731" s="227">
        <f t="shared" si="487"/>
        <v>3228.5416426199999</v>
      </c>
      <c r="BH731" s="227">
        <f t="shared" si="488"/>
        <v>3408.0700859533331</v>
      </c>
      <c r="BI731" s="227">
        <f t="shared" si="531"/>
        <v>3113.21</v>
      </c>
      <c r="BJ731" s="227">
        <f t="shared" si="489"/>
        <v>62.264200000000002</v>
      </c>
      <c r="BK731" s="227">
        <f t="shared" si="490"/>
        <v>86.132143333333332</v>
      </c>
      <c r="BL731" s="228">
        <f t="shared" si="517"/>
        <v>1.0056035685233349</v>
      </c>
      <c r="BM731" s="230">
        <f t="shared" si="518"/>
        <v>57</v>
      </c>
      <c r="BN731" s="231">
        <f t="shared" si="491"/>
        <v>1.0132671090000001</v>
      </c>
      <c r="BO731" s="227">
        <f t="shared" si="492"/>
        <v>3172.1898278200001</v>
      </c>
      <c r="BP731" s="227">
        <f t="shared" si="493"/>
        <v>3320.5861711533335</v>
      </c>
      <c r="BQ731" s="227">
        <f t="shared" si="460"/>
        <v>3113.21</v>
      </c>
      <c r="BR731" s="227">
        <f t="shared" si="494"/>
        <v>62.264200000000002</v>
      </c>
      <c r="BS731" s="227">
        <f t="shared" si="495"/>
        <v>51.886833333333335</v>
      </c>
      <c r="BT731" s="228">
        <f t="shared" si="456"/>
        <v>1.0022953466330564</v>
      </c>
      <c r="BU731" s="230">
        <f t="shared" si="457"/>
        <v>34</v>
      </c>
      <c r="BV731" s="231">
        <f t="shared" si="496"/>
        <v>1.0078926619999999</v>
      </c>
      <c r="BW731" s="227">
        <f t="shared" si="497"/>
        <v>3144.98381049</v>
      </c>
      <c r="BX731" s="227">
        <f t="shared" si="498"/>
        <v>3259.1348438233335</v>
      </c>
      <c r="BY731" s="227">
        <f t="shared" si="505"/>
        <v>3113.21</v>
      </c>
      <c r="BZ731" s="227">
        <f t="shared" si="506"/>
        <v>62.264200000000002</v>
      </c>
      <c r="CA731" s="227">
        <f t="shared" si="499"/>
        <v>21.792469999999998</v>
      </c>
      <c r="CB731" s="228">
        <f t="shared" si="500"/>
        <v>1.0031972349567944</v>
      </c>
      <c r="CC731" s="230">
        <f t="shared" si="501"/>
        <v>14</v>
      </c>
      <c r="CD731" s="231">
        <f t="shared" si="507"/>
        <v>1.0032424069999999</v>
      </c>
      <c r="CE731" s="227">
        <f t="shared" si="508"/>
        <v>3133.2902315599999</v>
      </c>
      <c r="CF731" s="227">
        <f t="shared" si="502"/>
        <v>3217.3469015599999</v>
      </c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5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5"/>
      <c r="HA731" s="5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40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7"/>
      <c r="JP731" s="1"/>
      <c r="JQ731" s="1"/>
      <c r="JR731" s="1"/>
      <c r="JS731" s="1"/>
      <c r="JT731" s="1"/>
      <c r="JU731" s="1"/>
      <c r="JV731" s="1"/>
      <c r="JW731" s="1"/>
      <c r="JX731" s="1"/>
      <c r="JY731" s="3"/>
      <c r="JZ731" s="1"/>
      <c r="KA731" s="1"/>
      <c r="KB731" s="1"/>
      <c r="KC731" s="1"/>
      <c r="KD731" s="1"/>
      <c r="KE731" s="1"/>
    </row>
    <row r="732" spans="1:291" x14ac:dyDescent="0.2">
      <c r="A732" s="196">
        <f t="shared" si="519"/>
        <v>43390</v>
      </c>
      <c r="B732" s="236">
        <f t="shared" si="503"/>
        <v>106011.08756449667</v>
      </c>
      <c r="C732" s="66">
        <f t="shared" si="428"/>
        <v>81660.913344209999</v>
      </c>
      <c r="D732" s="77">
        <f t="shared" si="520"/>
        <v>5056.5600000000004</v>
      </c>
      <c r="E732" s="67">
        <f>VLOOKUP(A731,[1]Plan1!$DQ$117:$DS$314,3)</f>
        <v>5080.83</v>
      </c>
      <c r="F732" s="11">
        <f t="shared" si="521"/>
        <v>43369</v>
      </c>
      <c r="G732" s="73">
        <f t="shared" si="509"/>
        <v>4.7997057287958445E-3</v>
      </c>
      <c r="H732" s="11">
        <f t="shared" si="522"/>
        <v>43398</v>
      </c>
      <c r="I732" s="11">
        <f t="shared" si="510"/>
        <v>43398</v>
      </c>
      <c r="J732" s="1">
        <f t="shared" si="523"/>
        <v>21</v>
      </c>
      <c r="K732" s="1">
        <f t="shared" si="524"/>
        <v>15</v>
      </c>
      <c r="L732" s="66">
        <f t="shared" si="511"/>
        <v>1.0034260100000001</v>
      </c>
      <c r="M732" s="70">
        <f t="shared" si="429"/>
        <v>0.99910098000000003</v>
      </c>
      <c r="N732" s="70">
        <f t="shared" si="423"/>
        <v>1.0666654325420002</v>
      </c>
      <c r="O732" s="66">
        <f t="shared" si="425"/>
        <v>1.0703198300000001</v>
      </c>
      <c r="P732" s="66">
        <f t="shared" si="512"/>
        <v>81940.684449930006</v>
      </c>
      <c r="Q732" s="74">
        <f t="shared" si="513"/>
        <v>0</v>
      </c>
      <c r="R732" s="75">
        <f t="shared" si="426"/>
        <v>0</v>
      </c>
      <c r="S732" s="66">
        <f t="shared" si="427"/>
        <v>0</v>
      </c>
      <c r="T732" s="10">
        <f t="shared" si="525"/>
        <v>0.06</v>
      </c>
      <c r="U732" s="74">
        <f t="shared" si="424"/>
        <v>15</v>
      </c>
      <c r="V732" s="74">
        <v>252</v>
      </c>
      <c r="W732" s="70">
        <f t="shared" si="514"/>
        <v>1.0034744090000001</v>
      </c>
      <c r="X732" s="66">
        <f t="shared" si="515"/>
        <v>284.69545151</v>
      </c>
      <c r="Y732" s="66">
        <v>0</v>
      </c>
      <c r="Z732" s="67">
        <f t="shared" si="516"/>
        <v>0</v>
      </c>
      <c r="AA732" s="68" t="str">
        <f t="shared" si="526"/>
        <v>A+INCORP J=</v>
      </c>
      <c r="AB732" s="11">
        <f t="shared" si="527"/>
        <v>43398</v>
      </c>
      <c r="AC732" s="227">
        <f t="shared" si="532"/>
        <v>3113.21</v>
      </c>
      <c r="AD732" s="227">
        <f t="shared" si="469"/>
        <v>62.264200000000002</v>
      </c>
      <c r="AE732" s="227">
        <f t="shared" si="470"/>
        <v>212.73601666666664</v>
      </c>
      <c r="AF732" s="228">
        <f t="shared" si="533"/>
        <v>1.0257522881049517</v>
      </c>
      <c r="AG732" s="230">
        <f t="shared" si="534"/>
        <v>142</v>
      </c>
      <c r="AH732" s="231">
        <f t="shared" si="471"/>
        <v>1.0333790540000001</v>
      </c>
      <c r="AI732" s="227">
        <f t="shared" si="472"/>
        <v>3299.9743604400001</v>
      </c>
      <c r="AJ732" s="227">
        <f t="shared" si="473"/>
        <v>3574.9745771066669</v>
      </c>
      <c r="AK732" s="227">
        <f t="shared" si="466"/>
        <v>3113.21</v>
      </c>
      <c r="AL732" s="227">
        <f t="shared" si="474"/>
        <v>62.264200000000002</v>
      </c>
      <c r="AM732" s="227">
        <f t="shared" si="475"/>
        <v>181.60391666666666</v>
      </c>
      <c r="AN732" s="228">
        <f t="shared" si="467"/>
        <v>1.0248303275599806</v>
      </c>
      <c r="AO732" s="230">
        <f t="shared" si="468"/>
        <v>121</v>
      </c>
      <c r="AP732" s="231">
        <f t="shared" si="476"/>
        <v>1.0283733939999999</v>
      </c>
      <c r="AQ732" s="227">
        <f t="shared" si="477"/>
        <v>3281.0376787800001</v>
      </c>
      <c r="AR732" s="227">
        <f t="shared" si="478"/>
        <v>3524.9057954466666</v>
      </c>
      <c r="AS732" s="227">
        <f t="shared" si="528"/>
        <v>3113.21</v>
      </c>
      <c r="AT732" s="227">
        <f t="shared" si="479"/>
        <v>62.264200000000002</v>
      </c>
      <c r="AU732" s="227">
        <f t="shared" si="480"/>
        <v>150.47181666666665</v>
      </c>
      <c r="AV732" s="228">
        <f t="shared" si="529"/>
        <v>1.0225810918867582</v>
      </c>
      <c r="AW732" s="230">
        <f t="shared" si="530"/>
        <v>100</v>
      </c>
      <c r="AX732" s="231">
        <f t="shared" si="481"/>
        <v>1.0233919819999999</v>
      </c>
      <c r="AY732" s="227">
        <f t="shared" si="482"/>
        <v>3257.97828222</v>
      </c>
      <c r="AZ732" s="227">
        <f t="shared" si="483"/>
        <v>3470.7142988866667</v>
      </c>
      <c r="BA732" s="227">
        <f t="shared" si="504"/>
        <v>3113.21</v>
      </c>
      <c r="BB732" s="227">
        <f t="shared" si="484"/>
        <v>62.264200000000002</v>
      </c>
      <c r="BC732" s="227">
        <f t="shared" si="485"/>
        <v>118.30198</v>
      </c>
      <c r="BD732" s="228">
        <f t="shared" si="464"/>
        <v>1.0185065191345644</v>
      </c>
      <c r="BE732" s="230">
        <f t="shared" si="465"/>
        <v>80</v>
      </c>
      <c r="BF732" s="231">
        <f t="shared" si="486"/>
        <v>1.018670215</v>
      </c>
      <c r="BG732" s="227">
        <f t="shared" si="487"/>
        <v>3230.0246589399999</v>
      </c>
      <c r="BH732" s="227">
        <f t="shared" si="488"/>
        <v>3410.5908389399997</v>
      </c>
      <c r="BI732" s="227">
        <f t="shared" si="531"/>
        <v>3113.21</v>
      </c>
      <c r="BJ732" s="227">
        <f t="shared" si="489"/>
        <v>62.264200000000002</v>
      </c>
      <c r="BK732" s="227">
        <f t="shared" si="490"/>
        <v>87.169879999999992</v>
      </c>
      <c r="BL732" s="228">
        <f t="shared" si="517"/>
        <v>1.0058328862786732</v>
      </c>
      <c r="BM732" s="230">
        <f t="shared" si="518"/>
        <v>58</v>
      </c>
      <c r="BN732" s="231">
        <f t="shared" si="491"/>
        <v>1.01350143</v>
      </c>
      <c r="BO732" s="227">
        <f t="shared" si="492"/>
        <v>3173.6469592399999</v>
      </c>
      <c r="BP732" s="227">
        <f t="shared" si="493"/>
        <v>3323.0810392399999</v>
      </c>
      <c r="BQ732" s="227">
        <f t="shared" si="460"/>
        <v>3113.21</v>
      </c>
      <c r="BR732" s="227">
        <f t="shared" si="494"/>
        <v>62.264200000000002</v>
      </c>
      <c r="BS732" s="227">
        <f t="shared" si="495"/>
        <v>52.924570000000003</v>
      </c>
      <c r="BT732" s="228">
        <f t="shared" si="456"/>
        <v>1.0025239099817462</v>
      </c>
      <c r="BU732" s="230">
        <f t="shared" si="457"/>
        <v>35</v>
      </c>
      <c r="BV732" s="231">
        <f t="shared" si="496"/>
        <v>1.0081257400000001</v>
      </c>
      <c r="BW732" s="227">
        <f t="shared" si="497"/>
        <v>3146.4284445100002</v>
      </c>
      <c r="BX732" s="227">
        <f t="shared" si="498"/>
        <v>3261.6172145100004</v>
      </c>
      <c r="BY732" s="227">
        <f t="shared" si="505"/>
        <v>3113.21</v>
      </c>
      <c r="BZ732" s="227">
        <f t="shared" si="506"/>
        <v>62.264200000000002</v>
      </c>
      <c r="CA732" s="227">
        <f t="shared" si="499"/>
        <v>22.830206666666665</v>
      </c>
      <c r="CB732" s="228">
        <f t="shared" si="500"/>
        <v>1.0034260039720233</v>
      </c>
      <c r="CC732" s="230">
        <f t="shared" si="501"/>
        <v>15</v>
      </c>
      <c r="CD732" s="231">
        <f t="shared" si="507"/>
        <v>1.0034744090000001</v>
      </c>
      <c r="CE732" s="227">
        <f t="shared" si="508"/>
        <v>3134.7294922599999</v>
      </c>
      <c r="CF732" s="227">
        <f t="shared" si="502"/>
        <v>3219.8238989266665</v>
      </c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5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5"/>
      <c r="HA732" s="5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40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7"/>
      <c r="JP732" s="1"/>
      <c r="JQ732" s="1"/>
      <c r="JR732" s="1"/>
      <c r="JS732" s="1"/>
      <c r="JT732" s="1"/>
      <c r="JU732" s="1"/>
      <c r="JV732" s="1"/>
      <c r="JW732" s="1"/>
      <c r="JX732" s="1"/>
      <c r="JY732" s="3"/>
      <c r="JZ732" s="1"/>
      <c r="KA732" s="1"/>
      <c r="KB732" s="1"/>
      <c r="KC732" s="1"/>
      <c r="KD732" s="1"/>
      <c r="KE732" s="1"/>
    </row>
    <row r="733" spans="1:291" x14ac:dyDescent="0.2">
      <c r="A733" s="196">
        <f t="shared" si="519"/>
        <v>43391</v>
      </c>
      <c r="B733" s="236">
        <f t="shared" si="503"/>
        <v>106066.46775658333</v>
      </c>
      <c r="C733" s="66">
        <f t="shared" si="428"/>
        <v>81660.913344209999</v>
      </c>
      <c r="D733" s="77">
        <f t="shared" si="520"/>
        <v>5056.5600000000004</v>
      </c>
      <c r="E733" s="67">
        <f>VLOOKUP(A732,[1]Plan1!$DQ$117:$DS$314,3)</f>
        <v>5080.83</v>
      </c>
      <c r="F733" s="11">
        <f t="shared" si="521"/>
        <v>43369</v>
      </c>
      <c r="G733" s="73">
        <f t="shared" si="509"/>
        <v>4.7997057287958445E-3</v>
      </c>
      <c r="H733" s="11">
        <f t="shared" si="522"/>
        <v>43398</v>
      </c>
      <c r="I733" s="11">
        <f t="shared" si="510"/>
        <v>43398</v>
      </c>
      <c r="J733" s="1">
        <f t="shared" si="523"/>
        <v>21</v>
      </c>
      <c r="K733" s="1">
        <f t="shared" si="524"/>
        <v>16</v>
      </c>
      <c r="L733" s="66">
        <f t="shared" si="511"/>
        <v>1.0036548300000001</v>
      </c>
      <c r="M733" s="70">
        <f t="shared" si="429"/>
        <v>0.99910098000000003</v>
      </c>
      <c r="N733" s="70">
        <f t="shared" si="423"/>
        <v>1.0666654325420002</v>
      </c>
      <c r="O733" s="66">
        <f t="shared" si="425"/>
        <v>1.07056391</v>
      </c>
      <c r="P733" s="66">
        <f t="shared" si="512"/>
        <v>81959.370100119995</v>
      </c>
      <c r="Q733" s="74">
        <f t="shared" si="513"/>
        <v>0</v>
      </c>
      <c r="R733" s="75">
        <f t="shared" si="426"/>
        <v>0</v>
      </c>
      <c r="S733" s="66">
        <f t="shared" si="427"/>
        <v>0</v>
      </c>
      <c r="T733" s="10">
        <f t="shared" si="525"/>
        <v>0.06</v>
      </c>
      <c r="U733" s="74">
        <f t="shared" si="424"/>
        <v>16</v>
      </c>
      <c r="V733" s="74">
        <v>252</v>
      </c>
      <c r="W733" s="70">
        <f t="shared" si="514"/>
        <v>1.003706465</v>
      </c>
      <c r="X733" s="66">
        <f t="shared" si="515"/>
        <v>303.77953668999999</v>
      </c>
      <c r="Y733" s="66">
        <v>0</v>
      </c>
      <c r="Z733" s="67">
        <f t="shared" si="516"/>
        <v>0</v>
      </c>
      <c r="AA733" s="68" t="str">
        <f t="shared" si="526"/>
        <v>A+INCORP J=</v>
      </c>
      <c r="AB733" s="11">
        <f t="shared" si="527"/>
        <v>43398</v>
      </c>
      <c r="AC733" s="227">
        <f t="shared" si="532"/>
        <v>3113.21</v>
      </c>
      <c r="AD733" s="227">
        <f t="shared" si="469"/>
        <v>62.264200000000002</v>
      </c>
      <c r="AE733" s="227">
        <f t="shared" si="470"/>
        <v>213.77375333333333</v>
      </c>
      <c r="AF733" s="228">
        <f t="shared" si="533"/>
        <v>1.0259862047450652</v>
      </c>
      <c r="AG733" s="230">
        <f t="shared" si="534"/>
        <v>143</v>
      </c>
      <c r="AH733" s="231">
        <f t="shared" si="471"/>
        <v>1.033618025</v>
      </c>
      <c r="AI733" s="227">
        <f t="shared" si="472"/>
        <v>3301.4901995300002</v>
      </c>
      <c r="AJ733" s="227">
        <f t="shared" si="473"/>
        <v>3577.5281528633336</v>
      </c>
      <c r="AK733" s="227">
        <f t="shared" si="466"/>
        <v>3113.21</v>
      </c>
      <c r="AL733" s="227">
        <f t="shared" si="474"/>
        <v>62.264200000000002</v>
      </c>
      <c r="AM733" s="227">
        <f t="shared" si="475"/>
        <v>182.64165333333332</v>
      </c>
      <c r="AN733" s="228">
        <f t="shared" si="467"/>
        <v>1.0250640339525368</v>
      </c>
      <c r="AO733" s="230">
        <f t="shared" si="468"/>
        <v>122</v>
      </c>
      <c r="AP733" s="231">
        <f t="shared" si="476"/>
        <v>1.0286112080000001</v>
      </c>
      <c r="AQ733" s="227">
        <f t="shared" si="477"/>
        <v>3282.5448211399998</v>
      </c>
      <c r="AR733" s="227">
        <f t="shared" si="478"/>
        <v>3527.450674473333</v>
      </c>
      <c r="AS733" s="227">
        <f t="shared" si="528"/>
        <v>3113.21</v>
      </c>
      <c r="AT733" s="227">
        <f t="shared" si="479"/>
        <v>62.264200000000002</v>
      </c>
      <c r="AU733" s="227">
        <f t="shared" si="480"/>
        <v>151.50955333333332</v>
      </c>
      <c r="AV733" s="228">
        <f t="shared" si="529"/>
        <v>1.0228142853546467</v>
      </c>
      <c r="AW733" s="230">
        <f t="shared" si="530"/>
        <v>101</v>
      </c>
      <c r="AX733" s="231">
        <f t="shared" si="481"/>
        <v>1.023628644</v>
      </c>
      <c r="AY733" s="227">
        <f t="shared" si="482"/>
        <v>3259.47483216</v>
      </c>
      <c r="AZ733" s="227">
        <f t="shared" si="483"/>
        <v>3473.2485854933334</v>
      </c>
      <c r="BA733" s="227">
        <f t="shared" si="504"/>
        <v>3113.21</v>
      </c>
      <c r="BB733" s="227">
        <f t="shared" si="484"/>
        <v>62.264200000000002</v>
      </c>
      <c r="BC733" s="227">
        <f t="shared" si="485"/>
        <v>119.33971666666667</v>
      </c>
      <c r="BD733" s="228">
        <f t="shared" si="464"/>
        <v>1.0187387834206425</v>
      </c>
      <c r="BE733" s="230">
        <f t="shared" si="465"/>
        <v>81</v>
      </c>
      <c r="BF733" s="231">
        <f t="shared" si="486"/>
        <v>1.0189057850000001</v>
      </c>
      <c r="BG733" s="227">
        <f t="shared" si="487"/>
        <v>3231.50836815</v>
      </c>
      <c r="BH733" s="227">
        <f t="shared" si="488"/>
        <v>3413.1122848166669</v>
      </c>
      <c r="BI733" s="227">
        <f t="shared" si="531"/>
        <v>3113.21</v>
      </c>
      <c r="BJ733" s="227">
        <f t="shared" si="489"/>
        <v>62.264200000000002</v>
      </c>
      <c r="BK733" s="227">
        <f t="shared" si="490"/>
        <v>88.207616666666681</v>
      </c>
      <c r="BL733" s="228">
        <f t="shared" si="517"/>
        <v>1.0060622604190017</v>
      </c>
      <c r="BM733" s="230">
        <f t="shared" si="518"/>
        <v>59</v>
      </c>
      <c r="BN733" s="231">
        <f t="shared" si="491"/>
        <v>1.013735805</v>
      </c>
      <c r="BO733" s="227">
        <f t="shared" si="492"/>
        <v>3175.1047723199999</v>
      </c>
      <c r="BP733" s="227">
        <f t="shared" si="493"/>
        <v>3325.5765889866666</v>
      </c>
      <c r="BQ733" s="227">
        <f t="shared" si="460"/>
        <v>3113.21</v>
      </c>
      <c r="BR733" s="227">
        <f t="shared" si="494"/>
        <v>62.264200000000002</v>
      </c>
      <c r="BS733" s="227">
        <f t="shared" si="495"/>
        <v>53.962306666666677</v>
      </c>
      <c r="BT733" s="228">
        <f t="shared" si="456"/>
        <v>1.0027525295299313</v>
      </c>
      <c r="BU733" s="230">
        <f t="shared" si="457"/>
        <v>36</v>
      </c>
      <c r="BV733" s="231">
        <f t="shared" si="496"/>
        <v>1.0083588720000001</v>
      </c>
      <c r="BW733" s="227">
        <f t="shared" si="497"/>
        <v>3147.87375522</v>
      </c>
      <c r="BX733" s="227">
        <f t="shared" si="498"/>
        <v>3264.1002618866669</v>
      </c>
      <c r="BY733" s="227">
        <f t="shared" si="505"/>
        <v>3113.21</v>
      </c>
      <c r="BZ733" s="227">
        <f t="shared" si="506"/>
        <v>62.264200000000002</v>
      </c>
      <c r="CA733" s="227">
        <f t="shared" si="499"/>
        <v>23.867943333333336</v>
      </c>
      <c r="CB733" s="228">
        <f t="shared" si="500"/>
        <v>1.0036548292373175</v>
      </c>
      <c r="CC733" s="230">
        <f t="shared" si="501"/>
        <v>16</v>
      </c>
      <c r="CD733" s="231">
        <f t="shared" si="507"/>
        <v>1.003706465</v>
      </c>
      <c r="CE733" s="227">
        <f t="shared" si="508"/>
        <v>3136.1694279200001</v>
      </c>
      <c r="CF733" s="227">
        <f t="shared" si="502"/>
        <v>3222.3015712533333</v>
      </c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5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5"/>
      <c r="HA733" s="5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40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7"/>
      <c r="JP733" s="1"/>
      <c r="JQ733" s="1"/>
      <c r="JR733" s="1"/>
      <c r="JS733" s="1"/>
      <c r="JT733" s="1"/>
      <c r="JU733" s="1"/>
      <c r="JV733" s="1"/>
      <c r="JW733" s="1"/>
      <c r="JX733" s="1"/>
      <c r="JY733" s="3"/>
      <c r="JZ733" s="1"/>
      <c r="KA733" s="1"/>
      <c r="KB733" s="1"/>
      <c r="KC733" s="1"/>
      <c r="KD733" s="1"/>
      <c r="KE733" s="1"/>
    </row>
    <row r="734" spans="1:291" x14ac:dyDescent="0.2">
      <c r="A734" s="196">
        <f t="shared" si="519"/>
        <v>43392</v>
      </c>
      <c r="B734" s="236">
        <f t="shared" si="503"/>
        <v>106121.86978268001</v>
      </c>
      <c r="C734" s="66">
        <f t="shared" si="428"/>
        <v>81660.913344209999</v>
      </c>
      <c r="D734" s="77">
        <f t="shared" si="520"/>
        <v>5056.5600000000004</v>
      </c>
      <c r="E734" s="67">
        <f>VLOOKUP(A733,[1]Plan1!$DQ$117:$DS$314,3)</f>
        <v>5080.83</v>
      </c>
      <c r="F734" s="11">
        <f t="shared" si="521"/>
        <v>43369</v>
      </c>
      <c r="G734" s="73">
        <f t="shared" si="509"/>
        <v>4.7997057287958445E-3</v>
      </c>
      <c r="H734" s="11">
        <f t="shared" si="522"/>
        <v>43398</v>
      </c>
      <c r="I734" s="11">
        <f t="shared" si="510"/>
        <v>43398</v>
      </c>
      <c r="J734" s="1">
        <f t="shared" si="523"/>
        <v>21</v>
      </c>
      <c r="K734" s="1">
        <f t="shared" si="524"/>
        <v>17</v>
      </c>
      <c r="L734" s="66">
        <f t="shared" si="511"/>
        <v>1.0038837</v>
      </c>
      <c r="M734" s="70">
        <f t="shared" si="429"/>
        <v>0.99910098000000003</v>
      </c>
      <c r="N734" s="70">
        <f t="shared" si="423"/>
        <v>1.0666654325420002</v>
      </c>
      <c r="O734" s="66">
        <f t="shared" si="425"/>
        <v>1.07080804</v>
      </c>
      <c r="P734" s="66">
        <f t="shared" si="512"/>
        <v>81978.059833360006</v>
      </c>
      <c r="Q734" s="74">
        <f t="shared" si="513"/>
        <v>0</v>
      </c>
      <c r="R734" s="75">
        <f t="shared" si="426"/>
        <v>0</v>
      </c>
      <c r="S734" s="66">
        <f t="shared" si="427"/>
        <v>0</v>
      </c>
      <c r="T734" s="10">
        <f t="shared" si="525"/>
        <v>0.06</v>
      </c>
      <c r="U734" s="74">
        <f t="shared" si="424"/>
        <v>17</v>
      </c>
      <c r="V734" s="74">
        <v>252</v>
      </c>
      <c r="W734" s="70">
        <f t="shared" si="514"/>
        <v>1.0039385750000001</v>
      </c>
      <c r="X734" s="66">
        <f t="shared" si="515"/>
        <v>322.87673699999999</v>
      </c>
      <c r="Y734" s="66">
        <v>0</v>
      </c>
      <c r="Z734" s="67">
        <f t="shared" si="516"/>
        <v>0</v>
      </c>
      <c r="AA734" s="68" t="str">
        <f t="shared" si="526"/>
        <v>A+INCORP J=</v>
      </c>
      <c r="AB734" s="11">
        <f t="shared" si="527"/>
        <v>43398</v>
      </c>
      <c r="AC734" s="227">
        <f t="shared" si="532"/>
        <v>3113.21</v>
      </c>
      <c r="AD734" s="227">
        <f t="shared" si="469"/>
        <v>62.264200000000002</v>
      </c>
      <c r="AE734" s="227">
        <f t="shared" si="470"/>
        <v>214.81149000000002</v>
      </c>
      <c r="AF734" s="228">
        <f t="shared" si="533"/>
        <v>1.0262201693032058</v>
      </c>
      <c r="AG734" s="230">
        <f t="shared" si="534"/>
        <v>144</v>
      </c>
      <c r="AH734" s="231">
        <f t="shared" si="471"/>
        <v>1.0338570520000001</v>
      </c>
      <c r="AI734" s="227">
        <f t="shared" si="472"/>
        <v>3303.00671981</v>
      </c>
      <c r="AJ734" s="227">
        <f t="shared" si="473"/>
        <v>3580.0824098100002</v>
      </c>
      <c r="AK734" s="227">
        <f t="shared" si="466"/>
        <v>3113.21</v>
      </c>
      <c r="AL734" s="227">
        <f t="shared" si="474"/>
        <v>62.264200000000002</v>
      </c>
      <c r="AM734" s="227">
        <f t="shared" si="475"/>
        <v>183.67939000000001</v>
      </c>
      <c r="AN734" s="228">
        <f t="shared" si="467"/>
        <v>1.0252977882200507</v>
      </c>
      <c r="AO734" s="230">
        <f t="shared" si="468"/>
        <v>123</v>
      </c>
      <c r="AP734" s="231">
        <f t="shared" si="476"/>
        <v>1.0288490770000001</v>
      </c>
      <c r="AQ734" s="227">
        <f t="shared" si="477"/>
        <v>3284.0526384700001</v>
      </c>
      <c r="AR734" s="227">
        <f t="shared" si="478"/>
        <v>3529.99622847</v>
      </c>
      <c r="AS734" s="227">
        <f t="shared" si="528"/>
        <v>3113.21</v>
      </c>
      <c r="AT734" s="227">
        <f t="shared" si="479"/>
        <v>62.264200000000002</v>
      </c>
      <c r="AU734" s="227">
        <f t="shared" si="480"/>
        <v>152.54729</v>
      </c>
      <c r="AV734" s="228">
        <f t="shared" si="529"/>
        <v>1.0230475265924199</v>
      </c>
      <c r="AW734" s="230">
        <f t="shared" si="530"/>
        <v>102</v>
      </c>
      <c r="AX734" s="231">
        <f t="shared" si="481"/>
        <v>1.0238653609999999</v>
      </c>
      <c r="AY734" s="227">
        <f t="shared" si="482"/>
        <v>3260.9720531500002</v>
      </c>
      <c r="AZ734" s="227">
        <f t="shared" si="483"/>
        <v>3475.7835431500002</v>
      </c>
      <c r="BA734" s="227">
        <f t="shared" si="504"/>
        <v>3113.21</v>
      </c>
      <c r="BB734" s="227">
        <f t="shared" si="484"/>
        <v>62.264200000000002</v>
      </c>
      <c r="BC734" s="227">
        <f t="shared" si="485"/>
        <v>120.37745333333334</v>
      </c>
      <c r="BD734" s="228">
        <f t="shared" si="464"/>
        <v>1.0189710952862614</v>
      </c>
      <c r="BE734" s="230">
        <f t="shared" si="465"/>
        <v>82</v>
      </c>
      <c r="BF734" s="231">
        <f t="shared" si="486"/>
        <v>1.01914141</v>
      </c>
      <c r="BG734" s="227">
        <f t="shared" si="487"/>
        <v>3232.9927434599999</v>
      </c>
      <c r="BH734" s="227">
        <f t="shared" si="488"/>
        <v>3415.6343967933335</v>
      </c>
      <c r="BI734" s="227">
        <f t="shared" si="531"/>
        <v>3113.21</v>
      </c>
      <c r="BJ734" s="227">
        <f t="shared" si="489"/>
        <v>62.264200000000002</v>
      </c>
      <c r="BK734" s="227">
        <f t="shared" si="490"/>
        <v>89.245353333333341</v>
      </c>
      <c r="BL734" s="228">
        <f t="shared" si="517"/>
        <v>1.0062916815468221</v>
      </c>
      <c r="BM734" s="230">
        <f t="shared" si="518"/>
        <v>60</v>
      </c>
      <c r="BN734" s="231">
        <f t="shared" si="491"/>
        <v>1.0139702340000001</v>
      </c>
      <c r="BO734" s="227">
        <f t="shared" si="492"/>
        <v>3176.5632376200001</v>
      </c>
      <c r="BP734" s="227">
        <f t="shared" si="493"/>
        <v>3328.0727909533334</v>
      </c>
      <c r="BQ734" s="227">
        <f t="shared" si="460"/>
        <v>3113.21</v>
      </c>
      <c r="BR734" s="227">
        <f t="shared" si="494"/>
        <v>62.264200000000002</v>
      </c>
      <c r="BS734" s="227">
        <f t="shared" si="495"/>
        <v>55.000043333333338</v>
      </c>
      <c r="BT734" s="228">
        <f t="shared" si="456"/>
        <v>1.0029811959110297</v>
      </c>
      <c r="BU734" s="230">
        <f t="shared" si="457"/>
        <v>37</v>
      </c>
      <c r="BV734" s="231">
        <f t="shared" si="496"/>
        <v>1.008592057</v>
      </c>
      <c r="BW734" s="227">
        <f t="shared" si="497"/>
        <v>3149.3197103399998</v>
      </c>
      <c r="BX734" s="227">
        <f t="shared" si="498"/>
        <v>3266.5839536733333</v>
      </c>
      <c r="BY734" s="227">
        <f t="shared" si="505"/>
        <v>3113.21</v>
      </c>
      <c r="BZ734" s="227">
        <f t="shared" si="506"/>
        <v>62.264200000000002</v>
      </c>
      <c r="CA734" s="227">
        <f t="shared" si="499"/>
        <v>24.90568</v>
      </c>
      <c r="CB734" s="228">
        <f t="shared" si="500"/>
        <v>1.0038837013776662</v>
      </c>
      <c r="CC734" s="230">
        <f t="shared" si="501"/>
        <v>17</v>
      </c>
      <c r="CD734" s="231">
        <f t="shared" si="507"/>
        <v>1.0039385750000001</v>
      </c>
      <c r="CE734" s="227">
        <f t="shared" si="508"/>
        <v>3137.61000947</v>
      </c>
      <c r="CF734" s="227">
        <f t="shared" si="502"/>
        <v>3224.7798894699999</v>
      </c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5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5"/>
      <c r="HA734" s="5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40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7"/>
      <c r="JP734" s="1"/>
      <c r="JQ734" s="1"/>
      <c r="JR734" s="1"/>
      <c r="JS734" s="1"/>
      <c r="JT734" s="1"/>
      <c r="JU734" s="1"/>
      <c r="JV734" s="1"/>
      <c r="JW734" s="1"/>
      <c r="JX734" s="1"/>
      <c r="JY734" s="3"/>
      <c r="JZ734" s="1"/>
      <c r="KA734" s="1"/>
      <c r="KB734" s="1"/>
      <c r="KC734" s="1"/>
      <c r="KD734" s="1"/>
      <c r="KE734" s="1"/>
    </row>
    <row r="735" spans="1:291" ht="13.5" thickBot="1" x14ac:dyDescent="0.25">
      <c r="A735" s="196">
        <f t="shared" si="519"/>
        <v>43393</v>
      </c>
      <c r="B735" s="236">
        <f t="shared" si="503"/>
        <v>106172.07889786665</v>
      </c>
      <c r="C735" s="66">
        <f t="shared" si="428"/>
        <v>81660.913344209999</v>
      </c>
      <c r="D735" s="77">
        <f t="shared" si="520"/>
        <v>5056.5600000000004</v>
      </c>
      <c r="E735" s="67">
        <f>VLOOKUP(A734,[1]Plan1!$DQ$117:$DS$314,3)</f>
        <v>5080.83</v>
      </c>
      <c r="F735" s="11">
        <f t="shared" si="521"/>
        <v>43369</v>
      </c>
      <c r="G735" s="73">
        <f t="shared" si="509"/>
        <v>4.7997057287958445E-3</v>
      </c>
      <c r="H735" s="11">
        <f t="shared" si="522"/>
        <v>43398</v>
      </c>
      <c r="I735" s="11">
        <f t="shared" si="510"/>
        <v>43398</v>
      </c>
      <c r="J735" s="1">
        <f t="shared" si="523"/>
        <v>21</v>
      </c>
      <c r="K735" s="1">
        <f t="shared" si="524"/>
        <v>18</v>
      </c>
      <c r="L735" s="66">
        <f t="shared" si="511"/>
        <v>1.0041126199999999</v>
      </c>
      <c r="M735" s="70">
        <f t="shared" si="429"/>
        <v>0.99910098000000003</v>
      </c>
      <c r="N735" s="70">
        <f t="shared" ref="N735:N798" si="535">IF(I735&gt;I734,N734*M735,N734)</f>
        <v>1.0666654325420002</v>
      </c>
      <c r="O735" s="66">
        <f t="shared" si="425"/>
        <v>1.0710522200000001</v>
      </c>
      <c r="P735" s="66">
        <f t="shared" si="512"/>
        <v>81996.753649639999</v>
      </c>
      <c r="Q735" s="74">
        <f t="shared" si="513"/>
        <v>0</v>
      </c>
      <c r="R735" s="75">
        <f t="shared" si="426"/>
        <v>0</v>
      </c>
      <c r="S735" s="66">
        <f t="shared" si="427"/>
        <v>0</v>
      </c>
      <c r="T735" s="10">
        <f t="shared" si="525"/>
        <v>0.06</v>
      </c>
      <c r="U735" s="74">
        <f t="shared" si="424"/>
        <v>18</v>
      </c>
      <c r="V735" s="74">
        <v>252</v>
      </c>
      <c r="W735" s="70">
        <f t="shared" si="514"/>
        <v>1.004170738</v>
      </c>
      <c r="X735" s="66">
        <f t="shared" si="515"/>
        <v>341.98697632</v>
      </c>
      <c r="Y735" s="66">
        <v>0</v>
      </c>
      <c r="Z735" s="67">
        <f t="shared" si="516"/>
        <v>0</v>
      </c>
      <c r="AA735" s="68" t="str">
        <f t="shared" si="526"/>
        <v>A+INCORP J=</v>
      </c>
      <c r="AB735" s="11">
        <f t="shared" si="527"/>
        <v>43398</v>
      </c>
      <c r="AC735" s="227">
        <f t="shared" si="532"/>
        <v>3113.21</v>
      </c>
      <c r="AD735" s="227">
        <f t="shared" si="469"/>
        <v>62.264200000000002</v>
      </c>
      <c r="AE735" s="227">
        <f t="shared" si="470"/>
        <v>215.84922666666671</v>
      </c>
      <c r="AF735" s="228">
        <f t="shared" si="533"/>
        <v>1.0264541817793735</v>
      </c>
      <c r="AG735" s="230">
        <f t="shared" si="534"/>
        <v>144</v>
      </c>
      <c r="AH735" s="231">
        <f t="shared" si="471"/>
        <v>1.0338570520000001</v>
      </c>
      <c r="AI735" s="227">
        <f t="shared" si="472"/>
        <v>3303.7599156699998</v>
      </c>
      <c r="AJ735" s="227">
        <f t="shared" si="473"/>
        <v>3581.8733423366666</v>
      </c>
      <c r="AK735" s="227">
        <f t="shared" si="466"/>
        <v>3113.21</v>
      </c>
      <c r="AL735" s="227">
        <f t="shared" si="474"/>
        <v>62.264200000000002</v>
      </c>
      <c r="AM735" s="227">
        <f t="shared" si="475"/>
        <v>184.71712666666667</v>
      </c>
      <c r="AN735" s="228">
        <f t="shared" si="467"/>
        <v>1.0255315903625222</v>
      </c>
      <c r="AO735" s="230">
        <f t="shared" si="468"/>
        <v>123</v>
      </c>
      <c r="AP735" s="231">
        <f t="shared" si="476"/>
        <v>1.0288490770000001</v>
      </c>
      <c r="AQ735" s="227">
        <f t="shared" si="477"/>
        <v>3284.8015121600001</v>
      </c>
      <c r="AR735" s="227">
        <f t="shared" si="478"/>
        <v>3531.7828388266666</v>
      </c>
      <c r="AS735" s="227">
        <f t="shared" si="528"/>
        <v>3113.21</v>
      </c>
      <c r="AT735" s="227">
        <f t="shared" si="479"/>
        <v>62.264200000000002</v>
      </c>
      <c r="AU735" s="227">
        <f t="shared" si="480"/>
        <v>153.58502666666669</v>
      </c>
      <c r="AV735" s="228">
        <f t="shared" si="529"/>
        <v>1.0232808156000777</v>
      </c>
      <c r="AW735" s="230">
        <f t="shared" si="530"/>
        <v>102</v>
      </c>
      <c r="AX735" s="231">
        <f t="shared" si="481"/>
        <v>1.0238653609999999</v>
      </c>
      <c r="AY735" s="227">
        <f t="shared" si="482"/>
        <v>3261.7156636999998</v>
      </c>
      <c r="AZ735" s="227">
        <f t="shared" si="483"/>
        <v>3477.5648903666665</v>
      </c>
      <c r="BA735" s="227">
        <f t="shared" si="504"/>
        <v>3113.21</v>
      </c>
      <c r="BB735" s="227">
        <f t="shared" si="484"/>
        <v>62.264200000000002</v>
      </c>
      <c r="BC735" s="227">
        <f t="shared" si="485"/>
        <v>121.41519</v>
      </c>
      <c r="BD735" s="228">
        <f t="shared" si="464"/>
        <v>1.0192034547314215</v>
      </c>
      <c r="BE735" s="230">
        <f t="shared" si="465"/>
        <v>82</v>
      </c>
      <c r="BF735" s="231">
        <f t="shared" si="486"/>
        <v>1.01914141</v>
      </c>
      <c r="BG735" s="227">
        <f t="shared" si="487"/>
        <v>3233.7299737899998</v>
      </c>
      <c r="BH735" s="227">
        <f t="shared" si="488"/>
        <v>3417.4093637899996</v>
      </c>
      <c r="BI735" s="227">
        <f t="shared" si="531"/>
        <v>3113.21</v>
      </c>
      <c r="BJ735" s="227">
        <f t="shared" si="489"/>
        <v>62.264200000000002</v>
      </c>
      <c r="BK735" s="227">
        <f t="shared" si="490"/>
        <v>90.283090000000001</v>
      </c>
      <c r="BL735" s="228">
        <f t="shared" si="517"/>
        <v>1.0065211496621347</v>
      </c>
      <c r="BM735" s="230">
        <f t="shared" si="518"/>
        <v>60</v>
      </c>
      <c r="BN735" s="231">
        <f t="shared" si="491"/>
        <v>1.0139702340000001</v>
      </c>
      <c r="BO735" s="227">
        <f t="shared" si="492"/>
        <v>3177.28760014</v>
      </c>
      <c r="BP735" s="227">
        <f t="shared" si="493"/>
        <v>3329.83489014</v>
      </c>
      <c r="BQ735" s="227">
        <f t="shared" si="460"/>
        <v>3113.21</v>
      </c>
      <c r="BR735" s="227">
        <f t="shared" si="494"/>
        <v>62.264200000000002</v>
      </c>
      <c r="BS735" s="227">
        <f t="shared" si="495"/>
        <v>56.037780000000005</v>
      </c>
      <c r="BT735" s="228">
        <f t="shared" si="456"/>
        <v>1.003209909125041</v>
      </c>
      <c r="BU735" s="230">
        <f t="shared" si="457"/>
        <v>37</v>
      </c>
      <c r="BV735" s="231">
        <f t="shared" si="496"/>
        <v>1.008592057</v>
      </c>
      <c r="BW735" s="227">
        <f t="shared" si="497"/>
        <v>3150.03786042</v>
      </c>
      <c r="BX735" s="227">
        <f t="shared" si="498"/>
        <v>3268.3398404200002</v>
      </c>
      <c r="BY735" s="227">
        <f t="shared" si="505"/>
        <v>3113.21</v>
      </c>
      <c r="BZ735" s="227">
        <f t="shared" si="506"/>
        <v>62.264200000000002</v>
      </c>
      <c r="CA735" s="227">
        <f t="shared" si="499"/>
        <v>25.943416666666668</v>
      </c>
      <c r="CB735" s="228">
        <f t="shared" si="500"/>
        <v>1.0041126203930693</v>
      </c>
      <c r="CC735" s="230">
        <f t="shared" si="501"/>
        <v>17</v>
      </c>
      <c r="CD735" s="231">
        <f t="shared" si="507"/>
        <v>1.0039385750000001</v>
      </c>
      <c r="CE735" s="227">
        <f t="shared" si="508"/>
        <v>3138.3254893600001</v>
      </c>
      <c r="CF735" s="227">
        <f t="shared" si="502"/>
        <v>3226.5331060266667</v>
      </c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5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5"/>
      <c r="HA735" s="5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40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7"/>
      <c r="JP735" s="1"/>
      <c r="JQ735" s="1"/>
      <c r="JR735" s="1"/>
      <c r="JS735" s="1"/>
      <c r="JT735" s="1"/>
      <c r="JU735" s="1"/>
      <c r="JV735" s="1"/>
      <c r="JW735" s="1"/>
      <c r="JX735" s="1"/>
      <c r="JY735" s="3"/>
      <c r="JZ735" s="1"/>
      <c r="KA735" s="1"/>
      <c r="KB735" s="1"/>
      <c r="KC735" s="1"/>
      <c r="KD735" s="1"/>
      <c r="KE735" s="1"/>
    </row>
    <row r="736" spans="1:291" x14ac:dyDescent="0.2">
      <c r="A736" s="196">
        <f t="shared" si="519"/>
        <v>43394</v>
      </c>
      <c r="B736" s="236">
        <f t="shared" si="503"/>
        <v>106179.34305453332</v>
      </c>
      <c r="C736" s="66">
        <f t="shared" si="428"/>
        <v>81660.913344209999</v>
      </c>
      <c r="D736" s="77">
        <f t="shared" si="520"/>
        <v>5056.5600000000004</v>
      </c>
      <c r="E736" s="67">
        <f>VLOOKUP(A735,[1]Plan1!$DQ$117:$DS$314,3)</f>
        <v>5080.83</v>
      </c>
      <c r="F736" s="11">
        <f t="shared" si="521"/>
        <v>43369</v>
      </c>
      <c r="G736" s="73">
        <f t="shared" si="509"/>
        <v>4.7997057287958445E-3</v>
      </c>
      <c r="H736" s="11">
        <f t="shared" si="522"/>
        <v>43398</v>
      </c>
      <c r="I736" s="11">
        <f t="shared" si="510"/>
        <v>43398</v>
      </c>
      <c r="J736" s="1">
        <f t="shared" si="523"/>
        <v>21</v>
      </c>
      <c r="K736" s="1">
        <f t="shared" si="524"/>
        <v>18</v>
      </c>
      <c r="L736" s="66">
        <f t="shared" si="511"/>
        <v>1.0041126199999999</v>
      </c>
      <c r="M736" s="70">
        <f t="shared" si="429"/>
        <v>0.99910098000000003</v>
      </c>
      <c r="N736" s="70">
        <f t="shared" si="535"/>
        <v>1.0666654325420002</v>
      </c>
      <c r="O736" s="66">
        <f t="shared" si="425"/>
        <v>1.0710522200000001</v>
      </c>
      <c r="P736" s="66">
        <f t="shared" si="512"/>
        <v>81996.753649639999</v>
      </c>
      <c r="Q736" s="74">
        <f t="shared" si="513"/>
        <v>0</v>
      </c>
      <c r="R736" s="75">
        <f t="shared" si="426"/>
        <v>0</v>
      </c>
      <c r="S736" s="66">
        <f t="shared" si="427"/>
        <v>0</v>
      </c>
      <c r="T736" s="10">
        <f t="shared" si="525"/>
        <v>0.06</v>
      </c>
      <c r="U736" s="74">
        <f t="shared" si="424"/>
        <v>18</v>
      </c>
      <c r="V736" s="74">
        <v>252</v>
      </c>
      <c r="W736" s="70">
        <f t="shared" si="514"/>
        <v>1.004170738</v>
      </c>
      <c r="X736" s="66">
        <f t="shared" si="515"/>
        <v>341.98697632</v>
      </c>
      <c r="Y736" s="66">
        <v>0</v>
      </c>
      <c r="Z736" s="67">
        <f t="shared" si="516"/>
        <v>0</v>
      </c>
      <c r="AA736" s="68" t="str">
        <f t="shared" si="526"/>
        <v>A+INCORP J=</v>
      </c>
      <c r="AB736" s="11">
        <f t="shared" si="527"/>
        <v>43398</v>
      </c>
      <c r="AC736" s="227">
        <f t="shared" si="532"/>
        <v>3113.21</v>
      </c>
      <c r="AD736" s="227">
        <f t="shared" si="469"/>
        <v>62.264200000000002</v>
      </c>
      <c r="AE736" s="227">
        <f t="shared" si="470"/>
        <v>216.88696333333334</v>
      </c>
      <c r="AF736" s="228">
        <f t="shared" si="533"/>
        <v>1.0264541817793735</v>
      </c>
      <c r="AG736" s="230">
        <f t="shared" si="534"/>
        <v>144</v>
      </c>
      <c r="AH736" s="231">
        <f t="shared" si="471"/>
        <v>1.0338570520000001</v>
      </c>
      <c r="AI736" s="227">
        <f t="shared" si="472"/>
        <v>3303.7599156699998</v>
      </c>
      <c r="AJ736" s="227">
        <f t="shared" si="473"/>
        <v>3582.9110790033333</v>
      </c>
      <c r="AK736" s="227">
        <f t="shared" si="466"/>
        <v>3113.21</v>
      </c>
      <c r="AL736" s="227">
        <f t="shared" si="474"/>
        <v>62.264200000000002</v>
      </c>
      <c r="AM736" s="227">
        <f t="shared" si="475"/>
        <v>185.75486333333333</v>
      </c>
      <c r="AN736" s="228">
        <f t="shared" si="467"/>
        <v>1.0255315903625222</v>
      </c>
      <c r="AO736" s="230">
        <f t="shared" si="468"/>
        <v>123</v>
      </c>
      <c r="AP736" s="231">
        <f t="shared" si="476"/>
        <v>1.0288490770000001</v>
      </c>
      <c r="AQ736" s="227">
        <f t="shared" si="477"/>
        <v>3284.8015121600001</v>
      </c>
      <c r="AR736" s="227">
        <f t="shared" si="478"/>
        <v>3532.8205754933333</v>
      </c>
      <c r="AS736" s="227">
        <f t="shared" si="528"/>
        <v>3113.21</v>
      </c>
      <c r="AT736" s="227">
        <f t="shared" si="479"/>
        <v>62.264200000000002</v>
      </c>
      <c r="AU736" s="227">
        <f t="shared" si="480"/>
        <v>154.62276333333335</v>
      </c>
      <c r="AV736" s="228">
        <f t="shared" si="529"/>
        <v>1.0232808156000777</v>
      </c>
      <c r="AW736" s="230">
        <f t="shared" si="530"/>
        <v>102</v>
      </c>
      <c r="AX736" s="231">
        <f t="shared" si="481"/>
        <v>1.0238653609999999</v>
      </c>
      <c r="AY736" s="227">
        <f t="shared" si="482"/>
        <v>3261.7156636999998</v>
      </c>
      <c r="AZ736" s="227">
        <f t="shared" si="483"/>
        <v>3478.6026270333332</v>
      </c>
      <c r="BA736" s="227">
        <f t="shared" si="504"/>
        <v>3113.21</v>
      </c>
      <c r="BB736" s="227">
        <f t="shared" si="484"/>
        <v>62.264200000000002</v>
      </c>
      <c r="BC736" s="227">
        <f t="shared" si="485"/>
        <v>122.45292666666666</v>
      </c>
      <c r="BD736" s="228">
        <f t="shared" si="464"/>
        <v>1.0192034547314215</v>
      </c>
      <c r="BE736" s="230">
        <f t="shared" si="465"/>
        <v>82</v>
      </c>
      <c r="BF736" s="231">
        <f t="shared" si="486"/>
        <v>1.01914141</v>
      </c>
      <c r="BG736" s="227">
        <f t="shared" si="487"/>
        <v>3233.7299737899998</v>
      </c>
      <c r="BH736" s="227">
        <f t="shared" si="488"/>
        <v>3418.4471004566667</v>
      </c>
      <c r="BI736" s="227">
        <f t="shared" si="531"/>
        <v>3113.21</v>
      </c>
      <c r="BJ736" s="227">
        <f t="shared" si="489"/>
        <v>62.264200000000002</v>
      </c>
      <c r="BK736" s="227">
        <f t="shared" si="490"/>
        <v>91.320826666666662</v>
      </c>
      <c r="BL736" s="228">
        <f t="shared" si="517"/>
        <v>1.0065211496621347</v>
      </c>
      <c r="BM736" s="230">
        <f t="shared" si="518"/>
        <v>60</v>
      </c>
      <c r="BN736" s="231">
        <f t="shared" si="491"/>
        <v>1.0139702340000001</v>
      </c>
      <c r="BO736" s="227">
        <f t="shared" si="492"/>
        <v>3177.28760014</v>
      </c>
      <c r="BP736" s="227">
        <f t="shared" si="493"/>
        <v>3330.8726268066666</v>
      </c>
      <c r="BQ736" s="227">
        <f t="shared" si="460"/>
        <v>3113.21</v>
      </c>
      <c r="BR736" s="227">
        <f t="shared" si="494"/>
        <v>62.264200000000002</v>
      </c>
      <c r="BS736" s="227">
        <f t="shared" si="495"/>
        <v>57.075516666666665</v>
      </c>
      <c r="BT736" s="228">
        <f t="shared" si="456"/>
        <v>1.003209909125041</v>
      </c>
      <c r="BU736" s="230">
        <f t="shared" si="457"/>
        <v>37</v>
      </c>
      <c r="BV736" s="231">
        <f t="shared" si="496"/>
        <v>1.008592057</v>
      </c>
      <c r="BW736" s="227">
        <f t="shared" si="497"/>
        <v>3150.03786042</v>
      </c>
      <c r="BX736" s="227">
        <f t="shared" si="498"/>
        <v>3269.3775770866669</v>
      </c>
      <c r="BY736" s="227">
        <f t="shared" si="505"/>
        <v>3113.21</v>
      </c>
      <c r="BZ736" s="227">
        <f t="shared" si="506"/>
        <v>62.264200000000002</v>
      </c>
      <c r="CA736" s="227">
        <f t="shared" si="499"/>
        <v>26.981153333333339</v>
      </c>
      <c r="CB736" s="228">
        <f t="shared" si="500"/>
        <v>1.0041126203930693</v>
      </c>
      <c r="CC736" s="230">
        <f t="shared" si="501"/>
        <v>17</v>
      </c>
      <c r="CD736" s="231">
        <f t="shared" si="507"/>
        <v>1.0039385750000001</v>
      </c>
      <c r="CE736" s="227">
        <f t="shared" si="508"/>
        <v>3138.3254893600001</v>
      </c>
      <c r="CF736" s="227">
        <f t="shared" si="502"/>
        <v>3227.5708426933334</v>
      </c>
      <c r="CG736" s="3"/>
      <c r="CH736" s="232" t="s">
        <v>154</v>
      </c>
      <c r="CI736" s="232" t="s">
        <v>154</v>
      </c>
      <c r="CL736" s="233"/>
      <c r="CN736" s="238" t="s">
        <v>155</v>
      </c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5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5"/>
      <c r="HA736" s="5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40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7"/>
      <c r="JP736" s="1"/>
      <c r="JQ736" s="1"/>
      <c r="JR736" s="1"/>
      <c r="JS736" s="1"/>
      <c r="JT736" s="1"/>
      <c r="JU736" s="1"/>
      <c r="JV736" s="1"/>
      <c r="JW736" s="1"/>
      <c r="JX736" s="1"/>
      <c r="JY736" s="3"/>
      <c r="JZ736" s="1"/>
      <c r="KA736" s="1"/>
      <c r="KB736" s="1"/>
      <c r="KC736" s="1"/>
      <c r="KD736" s="1"/>
      <c r="KE736" s="1"/>
    </row>
    <row r="737" spans="1:291" ht="13.5" thickBot="1" x14ac:dyDescent="0.25">
      <c r="A737" s="196">
        <f t="shared" si="519"/>
        <v>43395</v>
      </c>
      <c r="B737" s="236">
        <f t="shared" si="503"/>
        <v>106191.82187515001</v>
      </c>
      <c r="C737" s="66">
        <f t="shared" si="428"/>
        <v>81660.913344209999</v>
      </c>
      <c r="D737" s="77">
        <f t="shared" si="520"/>
        <v>5056.5600000000004</v>
      </c>
      <c r="E737" s="67">
        <f>VLOOKUP(A736,[1]Plan1!$DQ$117:$DS$314,3)</f>
        <v>5080.83</v>
      </c>
      <c r="F737" s="11">
        <f t="shared" si="521"/>
        <v>43369</v>
      </c>
      <c r="G737" s="73">
        <f t="shared" si="509"/>
        <v>4.7997057287958445E-3</v>
      </c>
      <c r="H737" s="11">
        <f t="shared" si="522"/>
        <v>43398</v>
      </c>
      <c r="I737" s="11">
        <f t="shared" si="510"/>
        <v>43398</v>
      </c>
      <c r="J737" s="1">
        <f t="shared" si="523"/>
        <v>21</v>
      </c>
      <c r="K737" s="1">
        <f t="shared" si="524"/>
        <v>18</v>
      </c>
      <c r="L737" s="66">
        <f t="shared" si="511"/>
        <v>1.0041126199999999</v>
      </c>
      <c r="M737" s="70">
        <f t="shared" si="429"/>
        <v>0.99910098000000003</v>
      </c>
      <c r="N737" s="70">
        <f t="shared" si="535"/>
        <v>1.0666654325420002</v>
      </c>
      <c r="O737" s="66">
        <f t="shared" si="425"/>
        <v>1.0710522200000001</v>
      </c>
      <c r="P737" s="66">
        <f t="shared" si="512"/>
        <v>81996.753649639999</v>
      </c>
      <c r="Q737" s="74">
        <f t="shared" si="513"/>
        <v>0</v>
      </c>
      <c r="R737" s="75">
        <f t="shared" si="426"/>
        <v>0</v>
      </c>
      <c r="S737" s="66">
        <f t="shared" si="427"/>
        <v>0</v>
      </c>
      <c r="T737" s="10">
        <f t="shared" si="525"/>
        <v>0.06</v>
      </c>
      <c r="U737" s="74">
        <f t="shared" si="424"/>
        <v>18</v>
      </c>
      <c r="V737" s="74">
        <v>252</v>
      </c>
      <c r="W737" s="70">
        <f t="shared" si="514"/>
        <v>1.004170738</v>
      </c>
      <c r="X737" s="66">
        <f t="shared" si="515"/>
        <v>341.98697632</v>
      </c>
      <c r="Y737" s="66">
        <v>0</v>
      </c>
      <c r="Z737" s="67">
        <f t="shared" si="516"/>
        <v>0</v>
      </c>
      <c r="AA737" s="68" t="str">
        <f t="shared" si="526"/>
        <v>A+INCORP J=</v>
      </c>
      <c r="AB737" s="11">
        <f t="shared" si="527"/>
        <v>43398</v>
      </c>
      <c r="AC737" s="227">
        <f t="shared" si="532"/>
        <v>3113.21</v>
      </c>
      <c r="AD737" s="227">
        <f t="shared" si="469"/>
        <v>62.264200000000002</v>
      </c>
      <c r="AE737" s="227">
        <f t="shared" si="470"/>
        <v>217.92470000000003</v>
      </c>
      <c r="AF737" s="228">
        <f t="shared" si="533"/>
        <v>1.0264541817793735</v>
      </c>
      <c r="AG737" s="230">
        <f t="shared" si="534"/>
        <v>145</v>
      </c>
      <c r="AH737" s="231">
        <f t="shared" si="471"/>
        <v>1.0340961339999999</v>
      </c>
      <c r="AI737" s="227">
        <f t="shared" si="472"/>
        <v>3304.5239183200001</v>
      </c>
      <c r="AJ737" s="227">
        <f t="shared" si="473"/>
        <v>3584.7128183200002</v>
      </c>
      <c r="AK737" s="227">
        <f t="shared" si="466"/>
        <v>3113.21</v>
      </c>
      <c r="AL737" s="227">
        <f t="shared" si="474"/>
        <v>62.264200000000002</v>
      </c>
      <c r="AM737" s="227">
        <f t="shared" si="475"/>
        <v>186.79259999999999</v>
      </c>
      <c r="AN737" s="228">
        <f t="shared" si="467"/>
        <v>1.0255315903625222</v>
      </c>
      <c r="AO737" s="230">
        <f t="shared" si="468"/>
        <v>124</v>
      </c>
      <c r="AP737" s="231">
        <f t="shared" si="476"/>
        <v>1.0290870009999999</v>
      </c>
      <c r="AQ737" s="227">
        <f t="shared" si="477"/>
        <v>3285.5611309699998</v>
      </c>
      <c r="AR737" s="227">
        <f t="shared" si="478"/>
        <v>3534.6179309699996</v>
      </c>
      <c r="AS737" s="227">
        <f t="shared" si="528"/>
        <v>3113.21</v>
      </c>
      <c r="AT737" s="227">
        <f t="shared" si="479"/>
        <v>62.264200000000002</v>
      </c>
      <c r="AU737" s="227">
        <f t="shared" si="480"/>
        <v>155.66050000000001</v>
      </c>
      <c r="AV737" s="228">
        <f t="shared" si="529"/>
        <v>1.0232808156000777</v>
      </c>
      <c r="AW737" s="230">
        <f t="shared" si="530"/>
        <v>103</v>
      </c>
      <c r="AX737" s="231">
        <f t="shared" si="481"/>
        <v>1.0241021320000001</v>
      </c>
      <c r="AY737" s="227">
        <f t="shared" si="482"/>
        <v>3262.4699422499998</v>
      </c>
      <c r="AZ737" s="227">
        <f t="shared" si="483"/>
        <v>3480.3946422499998</v>
      </c>
      <c r="BA737" s="227">
        <f t="shared" si="504"/>
        <v>3113.21</v>
      </c>
      <c r="BB737" s="227">
        <f t="shared" si="484"/>
        <v>62.264200000000002</v>
      </c>
      <c r="BC737" s="227">
        <f t="shared" si="485"/>
        <v>123.49066333333334</v>
      </c>
      <c r="BD737" s="228">
        <f t="shared" si="464"/>
        <v>1.0192034547314215</v>
      </c>
      <c r="BE737" s="230">
        <f t="shared" si="465"/>
        <v>83</v>
      </c>
      <c r="BF737" s="231">
        <f t="shared" si="486"/>
        <v>1.019377089</v>
      </c>
      <c r="BG737" s="227">
        <f t="shared" si="487"/>
        <v>3234.4777819400001</v>
      </c>
      <c r="BH737" s="227">
        <f t="shared" si="488"/>
        <v>3420.2326452733332</v>
      </c>
      <c r="BI737" s="227">
        <f t="shared" si="531"/>
        <v>3113.21</v>
      </c>
      <c r="BJ737" s="227">
        <f t="shared" si="489"/>
        <v>62.264200000000002</v>
      </c>
      <c r="BK737" s="227">
        <f t="shared" si="490"/>
        <v>92.358563333333336</v>
      </c>
      <c r="BL737" s="228">
        <f t="shared" si="517"/>
        <v>1.0065211496621347</v>
      </c>
      <c r="BM737" s="230">
        <f t="shared" si="518"/>
        <v>61</v>
      </c>
      <c r="BN737" s="231">
        <f t="shared" si="491"/>
        <v>1.0142047169999999</v>
      </c>
      <c r="BO737" s="227">
        <f t="shared" si="492"/>
        <v>3178.0223553699998</v>
      </c>
      <c r="BP737" s="227">
        <f t="shared" si="493"/>
        <v>3332.6451187033331</v>
      </c>
      <c r="BQ737" s="227">
        <f t="shared" si="460"/>
        <v>3113.21</v>
      </c>
      <c r="BR737" s="227">
        <f t="shared" si="494"/>
        <v>62.264200000000002</v>
      </c>
      <c r="BS737" s="227">
        <f t="shared" si="495"/>
        <v>58.11325333333334</v>
      </c>
      <c r="BT737" s="228">
        <f t="shared" si="456"/>
        <v>1.003209909125041</v>
      </c>
      <c r="BU737" s="230">
        <f t="shared" si="457"/>
        <v>38</v>
      </c>
      <c r="BV737" s="231">
        <f t="shared" si="496"/>
        <v>1.008825297</v>
      </c>
      <c r="BW737" s="227">
        <f t="shared" si="497"/>
        <v>3150.76631632</v>
      </c>
      <c r="BX737" s="227">
        <f t="shared" si="498"/>
        <v>3271.1437696533335</v>
      </c>
      <c r="BY737" s="227">
        <f t="shared" si="505"/>
        <v>3113.21</v>
      </c>
      <c r="BZ737" s="227">
        <f t="shared" si="506"/>
        <v>62.264200000000002</v>
      </c>
      <c r="CA737" s="227">
        <f t="shared" si="499"/>
        <v>28.018890000000003</v>
      </c>
      <c r="CB737" s="228">
        <f t="shared" si="500"/>
        <v>1.0041126203930693</v>
      </c>
      <c r="CC737" s="230">
        <f t="shared" si="501"/>
        <v>18</v>
      </c>
      <c r="CD737" s="231">
        <f t="shared" si="507"/>
        <v>1.004170738</v>
      </c>
      <c r="CE737" s="227">
        <f t="shared" si="508"/>
        <v>3139.0512340199998</v>
      </c>
      <c r="CF737" s="227">
        <f t="shared" si="502"/>
        <v>3229.3343240199997</v>
      </c>
      <c r="CG737" s="3"/>
      <c r="CH737" s="235">
        <v>0.02</v>
      </c>
      <c r="CI737" s="235">
        <v>0.01</v>
      </c>
      <c r="CL737" s="232" t="s">
        <v>153</v>
      </c>
      <c r="CN737" s="237" t="s">
        <v>156</v>
      </c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5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5"/>
      <c r="HA737" s="5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40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7"/>
      <c r="JP737" s="1"/>
      <c r="JQ737" s="1"/>
      <c r="JR737" s="1"/>
      <c r="JS737" s="1"/>
      <c r="JT737" s="1"/>
      <c r="JU737" s="1"/>
      <c r="JV737" s="1"/>
      <c r="JW737" s="1"/>
      <c r="JX737" s="1"/>
      <c r="JY737" s="3"/>
      <c r="JZ737" s="1"/>
      <c r="KA737" s="1"/>
      <c r="KB737" s="1"/>
      <c r="KC737" s="1"/>
      <c r="KD737" s="1"/>
      <c r="KE737" s="1"/>
    </row>
    <row r="738" spans="1:291" x14ac:dyDescent="0.2">
      <c r="A738" s="196">
        <f t="shared" si="519"/>
        <v>43396</v>
      </c>
      <c r="B738" s="236">
        <f t="shared" si="503"/>
        <v>106247.26852761666</v>
      </c>
      <c r="C738" s="66">
        <f t="shared" si="428"/>
        <v>81660.913344209999</v>
      </c>
      <c r="D738" s="77">
        <f t="shared" si="520"/>
        <v>5056.5600000000004</v>
      </c>
      <c r="E738" s="67">
        <f>VLOOKUP(A737,[1]Plan1!$DQ$117:$DS$314,3)</f>
        <v>5080.83</v>
      </c>
      <c r="F738" s="11">
        <f t="shared" si="521"/>
        <v>43369</v>
      </c>
      <c r="G738" s="73">
        <f t="shared" si="509"/>
        <v>4.7997057287958445E-3</v>
      </c>
      <c r="H738" s="11">
        <f t="shared" si="522"/>
        <v>43398</v>
      </c>
      <c r="I738" s="11">
        <f t="shared" si="510"/>
        <v>43398</v>
      </c>
      <c r="J738" s="1">
        <f t="shared" si="523"/>
        <v>21</v>
      </c>
      <c r="K738" s="1">
        <f t="shared" si="524"/>
        <v>19</v>
      </c>
      <c r="L738" s="66">
        <f t="shared" si="511"/>
        <v>1.0043416000000001</v>
      </c>
      <c r="M738" s="70">
        <f t="shared" si="429"/>
        <v>0.99910098000000003</v>
      </c>
      <c r="N738" s="70">
        <f t="shared" si="535"/>
        <v>1.0666654325420002</v>
      </c>
      <c r="O738" s="66">
        <f t="shared" si="425"/>
        <v>1.0712964599999999</v>
      </c>
      <c r="P738" s="66">
        <f t="shared" si="512"/>
        <v>82015.45236558</v>
      </c>
      <c r="Q738" s="74">
        <f t="shared" si="513"/>
        <v>0</v>
      </c>
      <c r="R738" s="75">
        <f t="shared" si="426"/>
        <v>0</v>
      </c>
      <c r="S738" s="66">
        <f t="shared" si="427"/>
        <v>0</v>
      </c>
      <c r="T738" s="10">
        <f t="shared" si="525"/>
        <v>0.06</v>
      </c>
      <c r="U738" s="74">
        <f t="shared" si="424"/>
        <v>19</v>
      </c>
      <c r="V738" s="74">
        <v>252</v>
      </c>
      <c r="W738" s="70">
        <f t="shared" si="514"/>
        <v>1.004402955</v>
      </c>
      <c r="X738" s="66">
        <f t="shared" si="515"/>
        <v>361.11034606999999</v>
      </c>
      <c r="Y738" s="66">
        <v>0</v>
      </c>
      <c r="Z738" s="67">
        <f t="shared" si="516"/>
        <v>0</v>
      </c>
      <c r="AA738" s="68" t="str">
        <f t="shared" si="526"/>
        <v>A+INCORP J=</v>
      </c>
      <c r="AB738" s="11">
        <f t="shared" si="527"/>
        <v>43398</v>
      </c>
      <c r="AC738" s="227">
        <f t="shared" si="532"/>
        <v>3113.21</v>
      </c>
      <c r="AD738" s="227">
        <f t="shared" si="469"/>
        <v>62.264200000000002</v>
      </c>
      <c r="AE738" s="227">
        <f t="shared" si="470"/>
        <v>218.96243666666666</v>
      </c>
      <c r="AF738" s="228">
        <f t="shared" si="533"/>
        <v>1.0266882517571732</v>
      </c>
      <c r="AG738" s="230">
        <f t="shared" si="534"/>
        <v>146</v>
      </c>
      <c r="AH738" s="231">
        <f t="shared" si="471"/>
        <v>1.034335271</v>
      </c>
      <c r="AI738" s="227">
        <f t="shared" si="472"/>
        <v>3306.0418261499999</v>
      </c>
      <c r="AJ738" s="227">
        <f t="shared" si="473"/>
        <v>3587.2684628166667</v>
      </c>
      <c r="AK738" s="227">
        <f t="shared" si="466"/>
        <v>3113.21</v>
      </c>
      <c r="AL738" s="227">
        <f t="shared" si="474"/>
        <v>62.264200000000002</v>
      </c>
      <c r="AM738" s="227">
        <f t="shared" si="475"/>
        <v>187.83033666666668</v>
      </c>
      <c r="AN738" s="228">
        <f t="shared" si="467"/>
        <v>1.0257654499549422</v>
      </c>
      <c r="AO738" s="230">
        <f t="shared" si="468"/>
        <v>125</v>
      </c>
      <c r="AP738" s="231">
        <f t="shared" si="476"/>
        <v>1.0293249799999999</v>
      </c>
      <c r="AQ738" s="227">
        <f t="shared" si="477"/>
        <v>3287.0703295799999</v>
      </c>
      <c r="AR738" s="227">
        <f t="shared" si="478"/>
        <v>3537.1648662466664</v>
      </c>
      <c r="AS738" s="227">
        <f t="shared" si="528"/>
        <v>3113.21</v>
      </c>
      <c r="AT738" s="227">
        <f t="shared" si="479"/>
        <v>62.264200000000002</v>
      </c>
      <c r="AU738" s="227">
        <f t="shared" si="480"/>
        <v>156.69823666666667</v>
      </c>
      <c r="AV738" s="228">
        <f t="shared" si="529"/>
        <v>1.0235141619315962</v>
      </c>
      <c r="AW738" s="230">
        <f t="shared" si="530"/>
        <v>104</v>
      </c>
      <c r="AX738" s="231">
        <f t="shared" si="481"/>
        <v>1.024338958</v>
      </c>
      <c r="AY738" s="227">
        <f t="shared" si="482"/>
        <v>3263.9685333299999</v>
      </c>
      <c r="AZ738" s="227">
        <f t="shared" si="483"/>
        <v>3482.9309699966666</v>
      </c>
      <c r="BA738" s="227">
        <f t="shared" si="504"/>
        <v>3113.21</v>
      </c>
      <c r="BB738" s="227">
        <f t="shared" si="484"/>
        <v>62.264200000000002</v>
      </c>
      <c r="BC738" s="227">
        <f t="shared" si="485"/>
        <v>124.5284</v>
      </c>
      <c r="BD738" s="228">
        <f t="shared" si="464"/>
        <v>1.0194358712720297</v>
      </c>
      <c r="BE738" s="230">
        <f t="shared" si="465"/>
        <v>84</v>
      </c>
      <c r="BF738" s="231">
        <f t="shared" si="486"/>
        <v>1.019612822</v>
      </c>
      <c r="BG738" s="227">
        <f t="shared" si="487"/>
        <v>3235.9635140099999</v>
      </c>
      <c r="BH738" s="227">
        <f t="shared" si="488"/>
        <v>3422.7561140099997</v>
      </c>
      <c r="BI738" s="227">
        <f t="shared" si="531"/>
        <v>3113.21</v>
      </c>
      <c r="BJ738" s="227">
        <f t="shared" si="489"/>
        <v>62.264200000000002</v>
      </c>
      <c r="BK738" s="227">
        <f t="shared" si="490"/>
        <v>93.396299999999997</v>
      </c>
      <c r="BL738" s="228">
        <f t="shared" si="517"/>
        <v>1.006750674162437</v>
      </c>
      <c r="BM738" s="230">
        <f t="shared" si="518"/>
        <v>62</v>
      </c>
      <c r="BN738" s="231">
        <f t="shared" si="491"/>
        <v>1.014439254</v>
      </c>
      <c r="BO738" s="227">
        <f t="shared" si="492"/>
        <v>3179.4821554599998</v>
      </c>
      <c r="BP738" s="227">
        <f t="shared" si="493"/>
        <v>3335.1426554599998</v>
      </c>
      <c r="BQ738" s="227">
        <f t="shared" si="460"/>
        <v>3113.21</v>
      </c>
      <c r="BR738" s="227">
        <f t="shared" si="494"/>
        <v>62.264200000000002</v>
      </c>
      <c r="BS738" s="227">
        <f t="shared" si="495"/>
        <v>59.15099</v>
      </c>
      <c r="BT738" s="228">
        <f t="shared" si="456"/>
        <v>1.0034386785385478</v>
      </c>
      <c r="BU738" s="230">
        <f t="shared" si="457"/>
        <v>39</v>
      </c>
      <c r="BV738" s="231">
        <f t="shared" si="496"/>
        <v>1.00905859</v>
      </c>
      <c r="BW738" s="227">
        <f t="shared" si="497"/>
        <v>3152.21359656</v>
      </c>
      <c r="BX738" s="227">
        <f t="shared" si="498"/>
        <v>3273.6287865600002</v>
      </c>
      <c r="BY738" s="227">
        <f t="shared" si="505"/>
        <v>3113.21</v>
      </c>
      <c r="BZ738" s="227">
        <f t="shared" si="506"/>
        <v>62.264200000000002</v>
      </c>
      <c r="CA738" s="227">
        <f t="shared" si="499"/>
        <v>29.05662666666667</v>
      </c>
      <c r="CB738" s="228">
        <f t="shared" si="500"/>
        <v>1.0043415956585373</v>
      </c>
      <c r="CC738" s="230">
        <f t="shared" si="501"/>
        <v>19</v>
      </c>
      <c r="CD738" s="231">
        <f t="shared" si="507"/>
        <v>1.004402955</v>
      </c>
      <c r="CE738" s="227">
        <f t="shared" si="508"/>
        <v>3140.4931342099999</v>
      </c>
      <c r="CF738" s="227">
        <f t="shared" si="502"/>
        <v>3231.8139608766664</v>
      </c>
      <c r="CG738" s="224">
        <v>43398</v>
      </c>
      <c r="CH738" s="224">
        <v>43368</v>
      </c>
      <c r="CI738" s="224">
        <v>43398</v>
      </c>
      <c r="CJ738" s="234">
        <f>$O740</f>
        <v>1.0717851</v>
      </c>
      <c r="CK738" s="224">
        <v>43398</v>
      </c>
      <c r="CL738" s="224">
        <v>43398</v>
      </c>
      <c r="CM738" s="224">
        <v>43398</v>
      </c>
      <c r="CN738" s="224">
        <v>43398</v>
      </c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5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5"/>
      <c r="HA738" s="5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40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7"/>
      <c r="JP738" s="1"/>
      <c r="JQ738" s="1"/>
      <c r="JR738" s="1"/>
      <c r="JS738" s="1"/>
      <c r="JT738" s="1"/>
      <c r="JU738" s="1"/>
      <c r="JV738" s="1"/>
      <c r="JW738" s="1"/>
      <c r="JX738" s="1"/>
      <c r="JY738" s="3"/>
      <c r="JZ738" s="1"/>
      <c r="KA738" s="1"/>
      <c r="KB738" s="1"/>
      <c r="KC738" s="1"/>
      <c r="KD738" s="1"/>
      <c r="KE738" s="1"/>
    </row>
    <row r="739" spans="1:291" x14ac:dyDescent="0.2">
      <c r="A739" s="196">
        <f t="shared" si="519"/>
        <v>43397</v>
      </c>
      <c r="B739" s="236">
        <f t="shared" si="503"/>
        <v>106302.73622267331</v>
      </c>
      <c r="C739" s="66">
        <f t="shared" si="428"/>
        <v>81660.913344209999</v>
      </c>
      <c r="D739" s="77">
        <f t="shared" si="520"/>
        <v>5056.5600000000004</v>
      </c>
      <c r="E739" s="67">
        <f>VLOOKUP(A738,[1]Plan1!$DQ$117:$DS$314,3)</f>
        <v>5080.83</v>
      </c>
      <c r="F739" s="11">
        <f t="shared" si="521"/>
        <v>43369</v>
      </c>
      <c r="G739" s="73">
        <f t="shared" si="509"/>
        <v>4.7997057287958445E-3</v>
      </c>
      <c r="H739" s="11">
        <f t="shared" si="522"/>
        <v>43398</v>
      </c>
      <c r="I739" s="11">
        <f t="shared" si="510"/>
        <v>43398</v>
      </c>
      <c r="J739" s="1">
        <f t="shared" si="523"/>
        <v>21</v>
      </c>
      <c r="K739" s="1">
        <f t="shared" si="524"/>
        <v>20</v>
      </c>
      <c r="L739" s="66">
        <f t="shared" si="511"/>
        <v>1.00457062</v>
      </c>
      <c r="M739" s="70">
        <f t="shared" si="429"/>
        <v>0.99910098000000003</v>
      </c>
      <c r="N739" s="70">
        <f t="shared" si="535"/>
        <v>1.0666654325420002</v>
      </c>
      <c r="O739" s="66">
        <f t="shared" si="425"/>
        <v>1.07154075</v>
      </c>
      <c r="P739" s="66">
        <f t="shared" si="512"/>
        <v>82034.154347949996</v>
      </c>
      <c r="Q739" s="74">
        <f t="shared" si="513"/>
        <v>0</v>
      </c>
      <c r="R739" s="75">
        <f t="shared" si="426"/>
        <v>0</v>
      </c>
      <c r="S739" s="66">
        <f t="shared" si="427"/>
        <v>0</v>
      </c>
      <c r="T739" s="10">
        <f t="shared" si="525"/>
        <v>0.06</v>
      </c>
      <c r="U739" s="74">
        <f t="shared" si="424"/>
        <v>20</v>
      </c>
      <c r="V739" s="74">
        <v>252</v>
      </c>
      <c r="W739" s="70">
        <f t="shared" si="514"/>
        <v>1.004635226</v>
      </c>
      <c r="X739" s="66">
        <f t="shared" si="515"/>
        <v>380.24684511999999</v>
      </c>
      <c r="Y739" s="66">
        <v>0</v>
      </c>
      <c r="Z739" s="67">
        <f t="shared" si="516"/>
        <v>0</v>
      </c>
      <c r="AA739" s="68" t="str">
        <f t="shared" si="526"/>
        <v>A+INCORP J=</v>
      </c>
      <c r="AB739" s="11">
        <f t="shared" si="527"/>
        <v>43398</v>
      </c>
      <c r="AC739" s="227">
        <f t="shared" si="532"/>
        <v>3113.21</v>
      </c>
      <c r="AD739" s="227">
        <f t="shared" si="469"/>
        <v>62.264200000000002</v>
      </c>
      <c r="AE739" s="227">
        <f t="shared" si="470"/>
        <v>220.00017333333335</v>
      </c>
      <c r="AF739" s="228">
        <f t="shared" si="533"/>
        <v>1.0269223696529999</v>
      </c>
      <c r="AG739" s="230">
        <f t="shared" si="534"/>
        <v>147</v>
      </c>
      <c r="AH739" s="231">
        <f t="shared" si="471"/>
        <v>1.0345744640000001</v>
      </c>
      <c r="AI739" s="227">
        <f t="shared" si="472"/>
        <v>3307.5604158599999</v>
      </c>
      <c r="AJ739" s="227">
        <f t="shared" si="473"/>
        <v>3589.8247891933333</v>
      </c>
      <c r="AK739" s="227">
        <f t="shared" si="466"/>
        <v>3113.21</v>
      </c>
      <c r="AL739" s="227">
        <f t="shared" si="474"/>
        <v>62.264200000000002</v>
      </c>
      <c r="AM739" s="227">
        <f t="shared" si="475"/>
        <v>188.86807333333334</v>
      </c>
      <c r="AN739" s="228">
        <f t="shared" si="467"/>
        <v>1.0259993574223203</v>
      </c>
      <c r="AO739" s="230">
        <f t="shared" si="468"/>
        <v>126</v>
      </c>
      <c r="AP739" s="231">
        <f t="shared" si="476"/>
        <v>1.0295630140000001</v>
      </c>
      <c r="AQ739" s="227">
        <f t="shared" si="477"/>
        <v>3288.5802038299998</v>
      </c>
      <c r="AR739" s="227">
        <f t="shared" si="478"/>
        <v>3539.712477163333</v>
      </c>
      <c r="AS739" s="227">
        <f t="shared" si="528"/>
        <v>3113.21</v>
      </c>
      <c r="AT739" s="227">
        <f t="shared" si="479"/>
        <v>62.264200000000002</v>
      </c>
      <c r="AU739" s="227">
        <f t="shared" si="480"/>
        <v>157.73597333333333</v>
      </c>
      <c r="AV739" s="228">
        <f t="shared" si="529"/>
        <v>1.0237475560329998</v>
      </c>
      <c r="AW739" s="230">
        <f t="shared" si="530"/>
        <v>105</v>
      </c>
      <c r="AX739" s="231">
        <f t="shared" si="481"/>
        <v>1.0245758389999999</v>
      </c>
      <c r="AY739" s="227">
        <f t="shared" si="482"/>
        <v>3265.4677961699999</v>
      </c>
      <c r="AZ739" s="227">
        <f t="shared" si="483"/>
        <v>3485.4679695033333</v>
      </c>
      <c r="BA739" s="227">
        <f t="shared" si="504"/>
        <v>3113.21</v>
      </c>
      <c r="BB739" s="227">
        <f t="shared" si="484"/>
        <v>62.264200000000002</v>
      </c>
      <c r="BC739" s="227">
        <f t="shared" si="485"/>
        <v>125.56613666666667</v>
      </c>
      <c r="BD739" s="228">
        <f t="shared" si="464"/>
        <v>1.0196683353921794</v>
      </c>
      <c r="BE739" s="230">
        <f t="shared" si="465"/>
        <v>85</v>
      </c>
      <c r="BF739" s="231">
        <f t="shared" si="486"/>
        <v>1.0198486099999999</v>
      </c>
      <c r="BG739" s="227">
        <f t="shared" si="487"/>
        <v>3237.4499128699999</v>
      </c>
      <c r="BH739" s="227">
        <f t="shared" si="488"/>
        <v>3425.2802495366668</v>
      </c>
      <c r="BI739" s="227">
        <f t="shared" si="531"/>
        <v>3113.21</v>
      </c>
      <c r="BJ739" s="227">
        <f t="shared" si="489"/>
        <v>62.264200000000002</v>
      </c>
      <c r="BK739" s="227">
        <f t="shared" si="490"/>
        <v>94.434036666666671</v>
      </c>
      <c r="BL739" s="228">
        <f t="shared" si="517"/>
        <v>1.0069802456502317</v>
      </c>
      <c r="BM739" s="230">
        <f t="shared" si="518"/>
        <v>63</v>
      </c>
      <c r="BN739" s="231">
        <f t="shared" si="491"/>
        <v>1.014673846</v>
      </c>
      <c r="BO739" s="227">
        <f t="shared" si="492"/>
        <v>3180.9426115800002</v>
      </c>
      <c r="BP739" s="227">
        <f t="shared" si="493"/>
        <v>3337.6408482466668</v>
      </c>
      <c r="BQ739" s="227">
        <f t="shared" si="460"/>
        <v>3113.21</v>
      </c>
      <c r="BR739" s="227">
        <f t="shared" si="494"/>
        <v>62.264200000000002</v>
      </c>
      <c r="BS739" s="227">
        <f t="shared" si="495"/>
        <v>60.188726666666668</v>
      </c>
      <c r="BT739" s="228">
        <f t="shared" si="456"/>
        <v>1.003667494784968</v>
      </c>
      <c r="BU739" s="230">
        <f t="shared" si="457"/>
        <v>40</v>
      </c>
      <c r="BV739" s="231">
        <f t="shared" si="496"/>
        <v>1.009291937</v>
      </c>
      <c r="BW739" s="227">
        <f t="shared" si="497"/>
        <v>3153.661525</v>
      </c>
      <c r="BX739" s="227">
        <f t="shared" si="498"/>
        <v>3276.1144516666668</v>
      </c>
      <c r="BY739" s="227">
        <f t="shared" si="505"/>
        <v>3113.21</v>
      </c>
      <c r="BZ739" s="227">
        <f t="shared" si="506"/>
        <v>62.264200000000002</v>
      </c>
      <c r="CA739" s="227">
        <f t="shared" si="499"/>
        <v>30.094363333333334</v>
      </c>
      <c r="CB739" s="228">
        <f t="shared" si="500"/>
        <v>1.0045706177990601</v>
      </c>
      <c r="CC739" s="230">
        <f t="shared" si="501"/>
        <v>20</v>
      </c>
      <c r="CD739" s="231">
        <f t="shared" si="507"/>
        <v>1.004635226</v>
      </c>
      <c r="CE739" s="227">
        <f t="shared" si="508"/>
        <v>3141.9356809599999</v>
      </c>
      <c r="CF739" s="227">
        <f t="shared" si="502"/>
        <v>3234.2942442933331</v>
      </c>
      <c r="CG739" s="225" t="s">
        <v>146</v>
      </c>
      <c r="CH739" s="225" t="s">
        <v>147</v>
      </c>
      <c r="CI739" s="226" t="s">
        <v>148</v>
      </c>
      <c r="CJ739" s="225" t="s">
        <v>149</v>
      </c>
      <c r="CK739" s="225" t="s">
        <v>27</v>
      </c>
      <c r="CL739" s="225" t="s">
        <v>150</v>
      </c>
      <c r="CM739" s="225" t="s">
        <v>151</v>
      </c>
      <c r="CN739" s="229" t="s">
        <v>152</v>
      </c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5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5"/>
      <c r="HA739" s="5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40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7"/>
      <c r="JP739" s="1"/>
      <c r="JQ739" s="1"/>
      <c r="JR739" s="1"/>
      <c r="JS739" s="1"/>
      <c r="JT739" s="1"/>
      <c r="JU739" s="1"/>
      <c r="JV739" s="1"/>
      <c r="JW739" s="1"/>
      <c r="JX739" s="1"/>
      <c r="JY739" s="3"/>
      <c r="JZ739" s="1"/>
      <c r="KA739" s="1"/>
      <c r="KB739" s="1"/>
      <c r="KC739" s="1"/>
      <c r="KD739" s="1"/>
      <c r="KE739" s="1"/>
    </row>
    <row r="740" spans="1:291" x14ac:dyDescent="0.2">
      <c r="A740" s="196">
        <f t="shared" si="519"/>
        <v>43398</v>
      </c>
      <c r="B740" s="236">
        <f>(P740+X740+AJ740+AR740+AZ740+BH740+BP740+BX740+CF740+CN740)</f>
        <v>109471.43681591</v>
      </c>
      <c r="C740" s="66">
        <f t="shared" si="428"/>
        <v>81660.913344209999</v>
      </c>
      <c r="D740" s="77">
        <f t="shared" si="520"/>
        <v>5056.5600000000004</v>
      </c>
      <c r="E740" s="67">
        <f>VLOOKUP(A739,[1]Plan1!$DQ$117:$DS$314,3)</f>
        <v>5080.83</v>
      </c>
      <c r="F740" s="11">
        <f t="shared" si="521"/>
        <v>43369</v>
      </c>
      <c r="G740" s="73">
        <f t="shared" si="509"/>
        <v>4.7997057287958445E-3</v>
      </c>
      <c r="H740" s="11">
        <f t="shared" si="522"/>
        <v>43430</v>
      </c>
      <c r="I740" s="11">
        <f t="shared" si="510"/>
        <v>43398</v>
      </c>
      <c r="J740" s="1">
        <f t="shared" si="523"/>
        <v>21</v>
      </c>
      <c r="K740" s="1">
        <f t="shared" si="524"/>
        <v>21</v>
      </c>
      <c r="L740" s="66">
        <f t="shared" si="511"/>
        <v>1.0047997</v>
      </c>
      <c r="M740" s="70">
        <f t="shared" si="429"/>
        <v>0.99910098000000003</v>
      </c>
      <c r="N740" s="70">
        <f t="shared" si="535"/>
        <v>1.0666654325420002</v>
      </c>
      <c r="O740" s="66">
        <f t="shared" si="425"/>
        <v>1.0717851</v>
      </c>
      <c r="P740" s="66">
        <f t="shared" si="512"/>
        <v>82052.861229980001</v>
      </c>
      <c r="Q740" s="74">
        <f t="shared" si="513"/>
        <v>24</v>
      </c>
      <c r="R740" s="75">
        <f t="shared" si="426"/>
        <v>3.8123624540880009E-2</v>
      </c>
      <c r="S740" s="66">
        <f t="shared" si="427"/>
        <v>3113.21</v>
      </c>
      <c r="T740" s="10">
        <f t="shared" si="525"/>
        <v>0.06</v>
      </c>
      <c r="U740" s="74">
        <f t="shared" si="424"/>
        <v>21</v>
      </c>
      <c r="V740" s="74">
        <v>252</v>
      </c>
      <c r="W740" s="70">
        <f t="shared" si="514"/>
        <v>1.004867551</v>
      </c>
      <c r="X740" s="66">
        <f t="shared" si="515"/>
        <v>399.39648672999999</v>
      </c>
      <c r="Y740" s="66">
        <v>0</v>
      </c>
      <c r="Z740" s="67">
        <f t="shared" si="516"/>
        <v>3512.6064867300001</v>
      </c>
      <c r="AA740" s="68" t="str">
        <f t="shared" si="526"/>
        <v>A+INCORP J=</v>
      </c>
      <c r="AB740" s="11">
        <f t="shared" si="527"/>
        <v>43398</v>
      </c>
      <c r="AC740" s="227">
        <f t="shared" si="532"/>
        <v>3113.21</v>
      </c>
      <c r="AD740" s="227">
        <f t="shared" si="469"/>
        <v>62.264200000000002</v>
      </c>
      <c r="AE740" s="227">
        <f t="shared" si="470"/>
        <v>221.03790999999998</v>
      </c>
      <c r="AF740" s="228">
        <f t="shared" si="533"/>
        <v>1.0271565450504589</v>
      </c>
      <c r="AG740" s="230">
        <f t="shared" si="534"/>
        <v>148</v>
      </c>
      <c r="AH740" s="231">
        <f t="shared" si="471"/>
        <v>1.0348137120000001</v>
      </c>
      <c r="AI740" s="227">
        <f t="shared" si="472"/>
        <v>3309.0797153799999</v>
      </c>
      <c r="AJ740" s="227">
        <f t="shared" si="473"/>
        <v>3592.38182538</v>
      </c>
      <c r="AK740" s="227">
        <f t="shared" si="466"/>
        <v>3113.21</v>
      </c>
      <c r="AL740" s="227">
        <f t="shared" si="474"/>
        <v>62.264200000000002</v>
      </c>
      <c r="AM740" s="227">
        <f t="shared" si="475"/>
        <v>189.90581</v>
      </c>
      <c r="AN740" s="228">
        <f t="shared" si="467"/>
        <v>1.0262333223396471</v>
      </c>
      <c r="AO740" s="230">
        <f t="shared" si="468"/>
        <v>127</v>
      </c>
      <c r="AP740" s="231">
        <f t="shared" si="476"/>
        <v>1.0298011030000001</v>
      </c>
      <c r="AQ740" s="227">
        <f t="shared" si="477"/>
        <v>3290.0907846599998</v>
      </c>
      <c r="AR740" s="227">
        <f t="shared" si="478"/>
        <v>3542.2607946599996</v>
      </c>
      <c r="AS740" s="227">
        <f t="shared" si="528"/>
        <v>3113.21</v>
      </c>
      <c r="AT740" s="227">
        <f t="shared" si="479"/>
        <v>62.264200000000002</v>
      </c>
      <c r="AU740" s="227">
        <f t="shared" si="480"/>
        <v>158.77370999999999</v>
      </c>
      <c r="AV740" s="228">
        <f t="shared" si="529"/>
        <v>1.0239810074582645</v>
      </c>
      <c r="AW740" s="230">
        <f t="shared" si="530"/>
        <v>106</v>
      </c>
      <c r="AX740" s="231">
        <f t="shared" si="481"/>
        <v>1.024812775</v>
      </c>
      <c r="AY740" s="227">
        <f t="shared" si="482"/>
        <v>3266.96776146</v>
      </c>
      <c r="AZ740" s="227">
        <f t="shared" si="483"/>
        <v>3488.00567146</v>
      </c>
      <c r="BA740" s="227">
        <f t="shared" si="504"/>
        <v>3113.21</v>
      </c>
      <c r="BB740" s="227">
        <f t="shared" si="484"/>
        <v>62.264200000000002</v>
      </c>
      <c r="BC740" s="227">
        <f t="shared" si="485"/>
        <v>126.60387333333333</v>
      </c>
      <c r="BD740" s="228">
        <f t="shared" si="464"/>
        <v>1.0199008566077776</v>
      </c>
      <c r="BE740" s="230">
        <f t="shared" si="465"/>
        <v>86</v>
      </c>
      <c r="BF740" s="231">
        <f t="shared" si="486"/>
        <v>1.0200844529999999</v>
      </c>
      <c r="BG740" s="227">
        <f t="shared" si="487"/>
        <v>3238.9370089700001</v>
      </c>
      <c r="BH740" s="227">
        <f t="shared" si="488"/>
        <v>3427.8050823033336</v>
      </c>
      <c r="BI740" s="227">
        <f t="shared" si="531"/>
        <v>3113.21</v>
      </c>
      <c r="BJ740" s="227">
        <f t="shared" si="489"/>
        <v>62.264200000000002</v>
      </c>
      <c r="BK740" s="227">
        <f t="shared" si="490"/>
        <v>95.471773333333346</v>
      </c>
      <c r="BL740" s="228">
        <f t="shared" si="517"/>
        <v>1.0072098735230164</v>
      </c>
      <c r="BM740" s="230">
        <f t="shared" si="518"/>
        <v>64</v>
      </c>
      <c r="BN740" s="231">
        <f t="shared" si="491"/>
        <v>1.014908492</v>
      </c>
      <c r="BO740" s="227">
        <f t="shared" si="492"/>
        <v>3182.40375051</v>
      </c>
      <c r="BP740" s="227">
        <f t="shared" si="493"/>
        <v>3340.1397238433333</v>
      </c>
      <c r="BQ740" s="227">
        <f t="shared" si="460"/>
        <v>3113.21</v>
      </c>
      <c r="BR740" s="227">
        <f t="shared" si="494"/>
        <v>62.264200000000002</v>
      </c>
      <c r="BS740" s="227">
        <f t="shared" si="495"/>
        <v>61.226463333333328</v>
      </c>
      <c r="BT740" s="228">
        <f t="shared" si="456"/>
        <v>1.0038963672308836</v>
      </c>
      <c r="BU740" s="230">
        <f t="shared" si="457"/>
        <v>41</v>
      </c>
      <c r="BV740" s="231">
        <f t="shared" si="496"/>
        <v>1.0095253390000001</v>
      </c>
      <c r="BW740" s="227">
        <f t="shared" si="497"/>
        <v>3155.1101344099998</v>
      </c>
      <c r="BX740" s="227">
        <f t="shared" si="498"/>
        <v>3278.6007977433333</v>
      </c>
      <c r="BY740" s="227">
        <f t="shared" si="505"/>
        <v>3113.21</v>
      </c>
      <c r="BZ740" s="227">
        <f t="shared" ref="BZ740" si="536">0.02*BY740</f>
        <v>62.264200000000002</v>
      </c>
      <c r="CA740" s="227">
        <f t="shared" ref="CA740" si="537">(($A740-CA$708)/30)*0.01*BY740</f>
        <v>31.132100000000001</v>
      </c>
      <c r="CB740" s="228">
        <f t="shared" si="500"/>
        <v>1.0047996961896477</v>
      </c>
      <c r="CC740" s="230">
        <f t="shared" si="501"/>
        <v>21</v>
      </c>
      <c r="CD740" s="231">
        <f t="shared" ref="CD740" si="538">ROUND((1+0.06)^TRUNC((CC740/252),9),9)</f>
        <v>1.004867551</v>
      </c>
      <c r="CE740" s="227">
        <f t="shared" ref="CE740" si="539">TRUNC(BY740*(CB740*CD740),8)</f>
        <v>3143.3789038099999</v>
      </c>
      <c r="CF740" s="227">
        <f t="shared" ref="CF740" si="540">IF($AZ$584="SIM",0,BZ740+CA740+CE740)</f>
        <v>3236.7752038099998</v>
      </c>
      <c r="CG740" s="227">
        <f>($S740)</f>
        <v>3113.21</v>
      </c>
      <c r="CH740" s="227">
        <v>0</v>
      </c>
      <c r="CI740" s="227">
        <f>(($A740-CI$738)/30)*0.01*CG740</f>
        <v>0</v>
      </c>
      <c r="CJ740" s="228">
        <f>($O740/CJ$738)</f>
        <v>1</v>
      </c>
      <c r="CK740" s="230">
        <f>NETWORKDAYS(CK$738,$A740,$AE$118:$AE$502)-1</f>
        <v>0</v>
      </c>
      <c r="CL740" s="231">
        <f>ROUND((1+0.06)^TRUNC((CK740/252),9),9)</f>
        <v>1</v>
      </c>
      <c r="CM740" s="227">
        <f>TRUNC(CG740*(CJ740*CL740),8)</f>
        <v>3113.21</v>
      </c>
      <c r="CN740" s="227">
        <f>IF($AZ$584="SIM",0,CH740+CI740+CM740)</f>
        <v>3113.21</v>
      </c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51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51"/>
      <c r="HA740" s="51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1"/>
      <c r="IZ740" s="44"/>
      <c r="JA740" s="1"/>
      <c r="JB740" s="7"/>
      <c r="JC740" s="7"/>
      <c r="JD740" s="7"/>
      <c r="JE740" s="7"/>
      <c r="JF740" s="1"/>
      <c r="JG740" s="7"/>
      <c r="JH740" s="1"/>
      <c r="JI740" s="7"/>
      <c r="JJ740" s="7"/>
      <c r="JK740" s="7"/>
      <c r="JL740" s="7"/>
      <c r="JM740" s="7"/>
      <c r="JN740" s="1"/>
      <c r="JO740" s="7"/>
      <c r="JP740" s="7"/>
      <c r="JQ740" s="7"/>
      <c r="JR740" s="7"/>
      <c r="JS740" s="1"/>
      <c r="JT740" s="7"/>
      <c r="JU740" s="7"/>
      <c r="JV740" s="7"/>
      <c r="JW740" s="7"/>
      <c r="JX740" s="7"/>
      <c r="JY740" s="45"/>
      <c r="JZ740" s="7"/>
      <c r="KA740" s="7"/>
      <c r="KB740" s="7"/>
      <c r="KC740" s="7"/>
      <c r="KD740" s="7"/>
      <c r="KE740" s="7"/>
    </row>
    <row r="741" spans="1:291" x14ac:dyDescent="0.2">
      <c r="A741" s="196">
        <f t="shared" si="519"/>
        <v>43399</v>
      </c>
      <c r="B741" s="236">
        <f t="shared" ref="B741:B772" si="541">(P741+X741+AJ741+AR741+AZ741+BH741+BP741+BX741+CF741+CN741)</f>
        <v>106476.66787120333</v>
      </c>
      <c r="C741" s="66">
        <f t="shared" si="428"/>
        <v>79339.047716710003</v>
      </c>
      <c r="D741" s="77">
        <f t="shared" si="520"/>
        <v>5080.83</v>
      </c>
      <c r="E741" s="67">
        <f>VLOOKUP(A740,[1]Plan1!$DQ$117:$DS$314,3)</f>
        <v>5103.6899999999996</v>
      </c>
      <c r="F741" s="11">
        <f t="shared" si="521"/>
        <v>43399</v>
      </c>
      <c r="G741" s="73">
        <f t="shared" si="509"/>
        <v>4.4992648838870775E-3</v>
      </c>
      <c r="H741" s="11">
        <f t="shared" si="522"/>
        <v>43430</v>
      </c>
      <c r="I741" s="11">
        <f t="shared" si="510"/>
        <v>43430</v>
      </c>
      <c r="J741" s="1">
        <f t="shared" si="523"/>
        <v>20</v>
      </c>
      <c r="K741" s="1">
        <f t="shared" si="524"/>
        <v>1</v>
      </c>
      <c r="L741" s="66">
        <f t="shared" si="511"/>
        <v>1.00022448</v>
      </c>
      <c r="M741" s="70">
        <f t="shared" si="429"/>
        <v>1.0047997</v>
      </c>
      <c r="N741" s="70">
        <f t="shared" si="535"/>
        <v>1.071785106618572</v>
      </c>
      <c r="O741" s="66">
        <f t="shared" si="425"/>
        <v>1.0720257</v>
      </c>
      <c r="P741" s="66">
        <f t="shared" si="512"/>
        <v>79356.857746139998</v>
      </c>
      <c r="Q741" s="74">
        <f t="shared" si="513"/>
        <v>0</v>
      </c>
      <c r="R741" s="75">
        <f t="shared" si="426"/>
        <v>0</v>
      </c>
      <c r="S741" s="66">
        <f t="shared" si="427"/>
        <v>0</v>
      </c>
      <c r="T741" s="10">
        <f t="shared" si="525"/>
        <v>0.06</v>
      </c>
      <c r="U741" s="74">
        <f t="shared" ref="U741:U804" si="542">IF(Q740&gt;0,1,IF(K741=K740,U740,U740+1))</f>
        <v>1</v>
      </c>
      <c r="V741" s="74">
        <v>252</v>
      </c>
      <c r="W741" s="70">
        <f t="shared" si="514"/>
        <v>1.0002312529999999</v>
      </c>
      <c r="X741" s="66">
        <f t="shared" si="515"/>
        <v>18.351511420000001</v>
      </c>
      <c r="Y741" s="66">
        <v>0</v>
      </c>
      <c r="Z741" s="67">
        <f t="shared" si="516"/>
        <v>0</v>
      </c>
      <c r="AA741" s="68" t="str">
        <f t="shared" si="526"/>
        <v>A+INCORP J=</v>
      </c>
      <c r="AB741" s="11">
        <f t="shared" si="527"/>
        <v>43430</v>
      </c>
      <c r="AC741" s="227">
        <f t="shared" si="532"/>
        <v>3113.21</v>
      </c>
      <c r="AD741" s="227">
        <f t="shared" ref="AD741:AD771" si="543">0.02*AC741</f>
        <v>62.264200000000002</v>
      </c>
      <c r="AE741" s="227">
        <f t="shared" ref="AE741:AE771" si="544">((A741-AE$525)/30)*0.01*AC741</f>
        <v>222.0756466666667</v>
      </c>
      <c r="AF741" s="228">
        <f t="shared" si="533"/>
        <v>1.0273871265959003</v>
      </c>
      <c r="AG741" s="230">
        <f t="shared" si="534"/>
        <v>149</v>
      </c>
      <c r="AH741" s="231">
        <f t="shared" ref="AH741:AH771" si="545">ROUND((1+0.06)^TRUNC((AG741/252),9),9)</f>
        <v>1.0350530149999999</v>
      </c>
      <c r="AI741" s="227">
        <f t="shared" ref="AI741:AI771" si="546">TRUNC(AC741*(AF741*AH741),8)</f>
        <v>3310.58795904</v>
      </c>
      <c r="AJ741" s="227">
        <f t="shared" ref="AJ741:AJ771" si="547">IF($AJ$524="SIM",0,AD741+AE741+AI741)</f>
        <v>3594.9278057066667</v>
      </c>
      <c r="AK741" s="227">
        <f t="shared" si="466"/>
        <v>3113.21</v>
      </c>
      <c r="AL741" s="227">
        <f t="shared" ref="AL741:AL771" si="548">0.02*AK741</f>
        <v>62.264200000000002</v>
      </c>
      <c r="AM741" s="227">
        <f t="shared" ref="AM741:AM771" si="549">((A741-AM$555)/30)*0.01*AK741</f>
        <v>190.94354666666669</v>
      </c>
      <c r="AN741" s="228">
        <f t="shared" si="467"/>
        <v>1.0264636966351612</v>
      </c>
      <c r="AO741" s="230">
        <f t="shared" si="468"/>
        <v>128</v>
      </c>
      <c r="AP741" s="231">
        <f t="shared" ref="AP741:AP771" si="550">ROUND((1+0.06)^TRUNC((AO741/252),9),9)</f>
        <v>1.0300392469999999</v>
      </c>
      <c r="AQ741" s="227">
        <f t="shared" ref="AQ741:AQ771" si="551">TRUNC(AK741*(AN741*AP741),8)</f>
        <v>3291.5903739400001</v>
      </c>
      <c r="AR741" s="227">
        <f t="shared" ref="AR741:AR771" si="552">IF($AR$554="SIM",0,AL741+AM741+AQ741)</f>
        <v>3544.798120606667</v>
      </c>
      <c r="AS741" s="227">
        <f t="shared" si="528"/>
        <v>3113.21</v>
      </c>
      <c r="AT741" s="227">
        <f t="shared" ref="AT741:AT771" si="553">0.02*AS741</f>
        <v>62.264200000000002</v>
      </c>
      <c r="AU741" s="227">
        <f t="shared" ref="AU741:AU771" si="554">(($A741-AU$585)/30)*0.01*AS741</f>
        <v>159.81144666666668</v>
      </c>
      <c r="AV741" s="228">
        <f t="shared" si="529"/>
        <v>1.024210876142196</v>
      </c>
      <c r="AW741" s="230">
        <f t="shared" si="530"/>
        <v>107</v>
      </c>
      <c r="AX741" s="231">
        <f t="shared" ref="AX741:AX771" si="555">ROUND((1+0.06)^TRUNC((AW741/252),9),9)</f>
        <v>1.025049766</v>
      </c>
      <c r="AY741" s="227">
        <f t="shared" ref="AY741:AY771" si="556">TRUNC(AS741*(AV741*AX741),8)</f>
        <v>3268.4568132999998</v>
      </c>
      <c r="AZ741" s="227">
        <f t="shared" ref="AZ741:AZ771" si="557">IF($AZ$584="SIM",0,AT741+AU741+AY741)</f>
        <v>3490.5324599666665</v>
      </c>
      <c r="BA741" s="227">
        <f t="shared" si="504"/>
        <v>3113.21</v>
      </c>
      <c r="BB741" s="227">
        <f t="shared" ref="BB741:BB771" si="558">0.02*BA741</f>
        <v>62.264200000000002</v>
      </c>
      <c r="BC741" s="227">
        <f t="shared" ref="BC741:BC771" si="559">(($A741-BC$616)/30)*0.01*BA741</f>
        <v>127.64160999999999</v>
      </c>
      <c r="BD741" s="228">
        <f t="shared" si="464"/>
        <v>1.0201298093578204</v>
      </c>
      <c r="BE741" s="230">
        <f t="shared" si="465"/>
        <v>87</v>
      </c>
      <c r="BF741" s="231">
        <f t="shared" ref="BF741:BF771" si="560">ROUND((1+0.06)^TRUNC((BE741/252),9),9)</f>
        <v>1.02032035</v>
      </c>
      <c r="BG741" s="227">
        <f t="shared" ref="BG741:BG771" si="561">TRUNC(BA741*(BD741*BF741),8)</f>
        <v>3240.4132828800002</v>
      </c>
      <c r="BH741" s="227">
        <f t="shared" ref="BH741:BH771" si="562">IF($AZ$584="SIM",0,BB741+BC741+BG741)</f>
        <v>3430.3190928800004</v>
      </c>
      <c r="BI741" s="227">
        <f t="shared" si="531"/>
        <v>3113.21</v>
      </c>
      <c r="BJ741" s="227">
        <f t="shared" ref="BJ741:BJ771" si="563">0.02*BI741</f>
        <v>62.264200000000002</v>
      </c>
      <c r="BK741" s="227">
        <f t="shared" ref="BK741:BK771" si="564">(($A741-BK$646)/30)*0.01*BI741</f>
        <v>96.509510000000006</v>
      </c>
      <c r="BL741" s="228">
        <f t="shared" si="517"/>
        <v>1.0074359773339105</v>
      </c>
      <c r="BM741" s="230">
        <f t="shared" si="518"/>
        <v>65</v>
      </c>
      <c r="BN741" s="231">
        <f t="shared" ref="BN741:BN771" si="565">ROUND((1+0.06)^TRUNC((BM741/252),9),9)</f>
        <v>1.015143192</v>
      </c>
      <c r="BO741" s="227">
        <f t="shared" ref="BO741:BO771" si="566">TRUNC(BI741*(BL741*BN741),8)</f>
        <v>3183.854257</v>
      </c>
      <c r="BP741" s="227">
        <f t="shared" ref="BP741:BP771" si="567">IF($AZ$584="SIM",0,BJ741+BK741+BO741)</f>
        <v>3342.6279669999999</v>
      </c>
      <c r="BQ741" s="227">
        <f t="shared" si="460"/>
        <v>3113.21</v>
      </c>
      <c r="BR741" s="227">
        <f t="shared" ref="BR741:BR771" si="568">0.02*BQ741</f>
        <v>62.264200000000002</v>
      </c>
      <c r="BS741" s="227">
        <f t="shared" ref="BS741:BS771" si="569">(($A741-BS$679)/30)*0.01*BQ741</f>
        <v>62.264200000000002</v>
      </c>
      <c r="BT741" s="228">
        <f t="shared" si="456"/>
        <v>1.0041217272083227</v>
      </c>
      <c r="BU741" s="230">
        <f t="shared" si="457"/>
        <v>42</v>
      </c>
      <c r="BV741" s="231">
        <f t="shared" ref="BV741:BV771" si="570">ROUND((1+0.06)^TRUNC((BU741/252),9),9)</f>
        <v>1.0097587939999999</v>
      </c>
      <c r="BW741" s="227">
        <f t="shared" ref="BW741:BW771" si="571">TRUNC(BQ741*(BT741*BV741),8)</f>
        <v>3156.5482003400002</v>
      </c>
      <c r="BX741" s="227">
        <f t="shared" ref="BX741:BX771" si="572">IF($AZ$584="SIM",0,BR741+BS741+BW741)</f>
        <v>3281.0766003400004</v>
      </c>
      <c r="BY741" s="227">
        <f t="shared" si="505"/>
        <v>3113.21</v>
      </c>
      <c r="BZ741" s="227">
        <f t="shared" ref="BZ741:BZ771" si="573">0.02*BY741</f>
        <v>62.264200000000002</v>
      </c>
      <c r="CA741" s="227">
        <f t="shared" ref="CA741:CA771" si="574">(($A741-CA$708)/30)*0.01*BY741</f>
        <v>32.169836666666676</v>
      </c>
      <c r="CB741" s="228">
        <f t="shared" si="500"/>
        <v>1.0050252589511595</v>
      </c>
      <c r="CC741" s="230">
        <f t="shared" si="501"/>
        <v>22</v>
      </c>
      <c r="CD741" s="231">
        <f t="shared" ref="CD741:CD771" si="575">ROUND((1+0.06)^TRUNC((CC741/252),9),9)</f>
        <v>1.005099929</v>
      </c>
      <c r="CE741" s="227">
        <f t="shared" ref="CE741:CE771" si="576">TRUNC(BY741*(CB741*CD741),8)</f>
        <v>3144.8116231700001</v>
      </c>
      <c r="CF741" s="227">
        <f t="shared" ref="CF741:CF771" si="577">IF($AZ$584="SIM",0,BZ741+CA741+CE741)</f>
        <v>3239.2456598366666</v>
      </c>
      <c r="CG741" s="227">
        <f>CG740</f>
        <v>3113.21</v>
      </c>
      <c r="CH741" s="227">
        <f>0.02*CG741</f>
        <v>62.264200000000002</v>
      </c>
      <c r="CI741" s="227">
        <f t="shared" ref="CI741:CI771" si="578">(($A741-CI$738)/30)*0.01*CG741</f>
        <v>1.0377366666666668</v>
      </c>
      <c r="CJ741" s="228">
        <f t="shared" ref="CJ741:CJ804" si="579">($O741/CJ$738)</f>
        <v>1.0002244853002713</v>
      </c>
      <c r="CK741" s="230">
        <f t="shared" ref="CK741:CK804" si="580">NETWORKDAYS(CK$738,$A741,$AE$118:$AE$502)-1</f>
        <v>1</v>
      </c>
      <c r="CL741" s="231">
        <f t="shared" ref="CL741:CL772" si="581">ROUND((1+0.06)^TRUNC((CK741/252),9),9)</f>
        <v>1.0002312529999999</v>
      </c>
      <c r="CM741" s="227">
        <f>TRUNC(CG741*(CJ741*CL741),8)</f>
        <v>3114.6289706399998</v>
      </c>
      <c r="CN741" s="227">
        <f t="shared" ref="CN741:CN771" si="582">IF($AZ$584="SIM",0,CH741+CI741+CM741)</f>
        <v>3177.9309073066665</v>
      </c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51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51"/>
      <c r="HA741" s="51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  <c r="IW741" s="7"/>
      <c r="IX741" s="1"/>
      <c r="IY741" s="1"/>
      <c r="IZ741" s="40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7"/>
      <c r="JP741" s="1"/>
      <c r="JQ741" s="1"/>
      <c r="JR741" s="1"/>
      <c r="JS741" s="1"/>
      <c r="JT741" s="1"/>
      <c r="JU741" s="1"/>
      <c r="JV741" s="1"/>
      <c r="JW741" s="1"/>
      <c r="JX741" s="1"/>
      <c r="JY741" s="45"/>
      <c r="JZ741" s="7"/>
      <c r="KA741" s="7"/>
      <c r="KB741" s="7"/>
      <c r="KC741" s="7"/>
      <c r="KD741" s="7"/>
      <c r="KE741" s="7"/>
    </row>
    <row r="742" spans="1:291" x14ac:dyDescent="0.2">
      <c r="A742" s="196">
        <f t="shared" si="519"/>
        <v>43400</v>
      </c>
      <c r="B742" s="236">
        <f t="shared" si="541"/>
        <v>106526.91909946667</v>
      </c>
      <c r="C742" s="66">
        <f t="shared" si="428"/>
        <v>79339.047716710003</v>
      </c>
      <c r="D742" s="77">
        <f t="shared" si="520"/>
        <v>5080.83</v>
      </c>
      <c r="E742" s="67">
        <f>VLOOKUP(A741,[1]Plan1!$DQ$117:$DS$314,3)</f>
        <v>5103.6899999999996</v>
      </c>
      <c r="F742" s="11">
        <f t="shared" si="521"/>
        <v>43399</v>
      </c>
      <c r="G742" s="73">
        <f t="shared" si="509"/>
        <v>4.4992648838870775E-3</v>
      </c>
      <c r="H742" s="11">
        <f t="shared" si="522"/>
        <v>43430</v>
      </c>
      <c r="I742" s="11">
        <f t="shared" si="510"/>
        <v>43430</v>
      </c>
      <c r="J742" s="1">
        <f t="shared" si="523"/>
        <v>20</v>
      </c>
      <c r="K742" s="1">
        <f t="shared" si="524"/>
        <v>2</v>
      </c>
      <c r="L742" s="66">
        <f t="shared" si="511"/>
        <v>1.0004490100000001</v>
      </c>
      <c r="M742" s="70">
        <f t="shared" si="429"/>
        <v>1.0047997</v>
      </c>
      <c r="N742" s="70">
        <f t="shared" si="535"/>
        <v>1.071785106618572</v>
      </c>
      <c r="O742" s="66">
        <f t="shared" si="425"/>
        <v>1.0722663400000001</v>
      </c>
      <c r="P742" s="66">
        <f t="shared" si="512"/>
        <v>79374.671742520004</v>
      </c>
      <c r="Q742" s="74">
        <f t="shared" si="513"/>
        <v>0</v>
      </c>
      <c r="R742" s="75">
        <f t="shared" si="426"/>
        <v>0</v>
      </c>
      <c r="S742" s="66">
        <f t="shared" si="427"/>
        <v>0</v>
      </c>
      <c r="T742" s="10">
        <f t="shared" si="525"/>
        <v>0.06</v>
      </c>
      <c r="U742" s="74">
        <f t="shared" si="542"/>
        <v>2</v>
      </c>
      <c r="V742" s="74">
        <v>252</v>
      </c>
      <c r="W742" s="70">
        <f t="shared" si="514"/>
        <v>1.000462559</v>
      </c>
      <c r="X742" s="66">
        <f t="shared" si="515"/>
        <v>36.715468780000002</v>
      </c>
      <c r="Y742" s="66">
        <v>0</v>
      </c>
      <c r="Z742" s="67">
        <f t="shared" si="516"/>
        <v>0</v>
      </c>
      <c r="AA742" s="68" t="str">
        <f t="shared" si="526"/>
        <v>A+INCORP J=</v>
      </c>
      <c r="AB742" s="11">
        <f t="shared" si="527"/>
        <v>43430</v>
      </c>
      <c r="AC742" s="227">
        <f t="shared" si="532"/>
        <v>3113.21</v>
      </c>
      <c r="AD742" s="227">
        <f t="shared" si="543"/>
        <v>62.264200000000002</v>
      </c>
      <c r="AE742" s="227">
        <f t="shared" si="544"/>
        <v>223.11338333333336</v>
      </c>
      <c r="AF742" s="228">
        <f t="shared" si="533"/>
        <v>1.0276177464757634</v>
      </c>
      <c r="AG742" s="230">
        <f t="shared" si="534"/>
        <v>149</v>
      </c>
      <c r="AH742" s="231">
        <f t="shared" si="545"/>
        <v>1.0350530149999999</v>
      </c>
      <c r="AI742" s="227">
        <f t="shared" si="546"/>
        <v>3311.3310941099999</v>
      </c>
      <c r="AJ742" s="227">
        <f t="shared" si="547"/>
        <v>3596.7086774433333</v>
      </c>
      <c r="AK742" s="227">
        <f t="shared" si="466"/>
        <v>3113.21</v>
      </c>
      <c r="AL742" s="227">
        <f t="shared" si="548"/>
        <v>62.264200000000002</v>
      </c>
      <c r="AM742" s="227">
        <f t="shared" si="549"/>
        <v>191.98128333333335</v>
      </c>
      <c r="AN742" s="228">
        <f t="shared" si="467"/>
        <v>1.0266941092306414</v>
      </c>
      <c r="AO742" s="230">
        <f t="shared" si="468"/>
        <v>128</v>
      </c>
      <c r="AP742" s="231">
        <f t="shared" si="550"/>
        <v>1.0300392469999999</v>
      </c>
      <c r="AQ742" s="227">
        <f t="shared" si="551"/>
        <v>3292.3292445799998</v>
      </c>
      <c r="AR742" s="227">
        <f t="shared" si="552"/>
        <v>3546.5747279133329</v>
      </c>
      <c r="AS742" s="227">
        <f t="shared" si="528"/>
        <v>3113.21</v>
      </c>
      <c r="AT742" s="227">
        <f t="shared" si="553"/>
        <v>62.264200000000002</v>
      </c>
      <c r="AU742" s="227">
        <f t="shared" si="554"/>
        <v>160.84918333333334</v>
      </c>
      <c r="AV742" s="228">
        <f t="shared" si="529"/>
        <v>1.0244407830420352</v>
      </c>
      <c r="AW742" s="230">
        <f t="shared" si="530"/>
        <v>107</v>
      </c>
      <c r="AX742" s="231">
        <f t="shared" si="555"/>
        <v>1.025049766</v>
      </c>
      <c r="AY742" s="227">
        <f t="shared" si="556"/>
        <v>3269.1904910899998</v>
      </c>
      <c r="AZ742" s="227">
        <f t="shared" si="557"/>
        <v>3492.3038744233331</v>
      </c>
      <c r="BA742" s="227">
        <f t="shared" si="504"/>
        <v>3113.21</v>
      </c>
      <c r="BB742" s="227">
        <f t="shared" si="558"/>
        <v>62.264200000000002</v>
      </c>
      <c r="BC742" s="227">
        <f t="shared" si="559"/>
        <v>128.6793466666667</v>
      </c>
      <c r="BD742" s="228">
        <f t="shared" si="464"/>
        <v>1.0203588001714958</v>
      </c>
      <c r="BE742" s="230">
        <f t="shared" si="465"/>
        <v>87</v>
      </c>
      <c r="BF742" s="231">
        <f t="shared" si="560"/>
        <v>1.02032035</v>
      </c>
      <c r="BG742" s="227">
        <f t="shared" si="561"/>
        <v>3241.14066568</v>
      </c>
      <c r="BH742" s="227">
        <f t="shared" si="562"/>
        <v>3432.0842123466668</v>
      </c>
      <c r="BI742" s="227">
        <f t="shared" si="531"/>
        <v>3113.21</v>
      </c>
      <c r="BJ742" s="227">
        <f t="shared" si="563"/>
        <v>62.264200000000002</v>
      </c>
      <c r="BK742" s="227">
        <f t="shared" si="564"/>
        <v>97.547246666666666</v>
      </c>
      <c r="BL742" s="228">
        <f t="shared" si="517"/>
        <v>1.0076621187347983</v>
      </c>
      <c r="BM742" s="230">
        <f t="shared" si="518"/>
        <v>65</v>
      </c>
      <c r="BN742" s="231">
        <f t="shared" si="565"/>
        <v>1.015143192</v>
      </c>
      <c r="BO742" s="227">
        <f t="shared" si="566"/>
        <v>3184.5689438700001</v>
      </c>
      <c r="BP742" s="227">
        <f t="shared" si="567"/>
        <v>3344.3803905366667</v>
      </c>
      <c r="BQ742" s="227">
        <f t="shared" si="460"/>
        <v>3113.21</v>
      </c>
      <c r="BR742" s="227">
        <f t="shared" si="568"/>
        <v>62.264200000000002</v>
      </c>
      <c r="BS742" s="227">
        <f t="shared" si="569"/>
        <v>63.301936666666663</v>
      </c>
      <c r="BT742" s="228">
        <f t="shared" si="456"/>
        <v>1.0043471246520925</v>
      </c>
      <c r="BU742" s="230">
        <f t="shared" si="457"/>
        <v>42</v>
      </c>
      <c r="BV742" s="231">
        <f t="shared" si="570"/>
        <v>1.0097587939999999</v>
      </c>
      <c r="BW742" s="227">
        <f t="shared" si="571"/>
        <v>3157.2567577599998</v>
      </c>
      <c r="BX742" s="227">
        <f t="shared" si="572"/>
        <v>3282.8228944266666</v>
      </c>
      <c r="BY742" s="227">
        <f t="shared" si="505"/>
        <v>3113.21</v>
      </c>
      <c r="BZ742" s="227">
        <f t="shared" si="573"/>
        <v>62.264200000000002</v>
      </c>
      <c r="CA742" s="227">
        <f t="shared" si="574"/>
        <v>33.207573333333336</v>
      </c>
      <c r="CB742" s="228">
        <f t="shared" si="500"/>
        <v>1.005250859212715</v>
      </c>
      <c r="CC742" s="230">
        <f t="shared" si="501"/>
        <v>22</v>
      </c>
      <c r="CD742" s="231">
        <f t="shared" si="575"/>
        <v>1.005099929</v>
      </c>
      <c r="CE742" s="227">
        <f t="shared" si="576"/>
        <v>3145.51754605</v>
      </c>
      <c r="CF742" s="227">
        <f t="shared" si="577"/>
        <v>3240.9893193833332</v>
      </c>
      <c r="CG742" s="227">
        <f t="shared" ref="CG742:CG771" si="583">CG741</f>
        <v>3113.21</v>
      </c>
      <c r="CH742" s="227">
        <f t="shared" ref="CH742:CH772" si="584">0.02*CG742</f>
        <v>62.264200000000002</v>
      </c>
      <c r="CI742" s="227">
        <f t="shared" si="578"/>
        <v>2.0754733333333335</v>
      </c>
      <c r="CJ742" s="228">
        <f t="shared" si="579"/>
        <v>1.0004490079214574</v>
      </c>
      <c r="CK742" s="230">
        <f t="shared" si="580"/>
        <v>1</v>
      </c>
      <c r="CL742" s="231">
        <f t="shared" si="581"/>
        <v>1.0002312529999999</v>
      </c>
      <c r="CM742" s="227">
        <f t="shared" ref="CM742:CM771" si="585">TRUNC(CG742*(CJ742*CL742),8)</f>
        <v>3115.3281183600002</v>
      </c>
      <c r="CN742" s="227">
        <f t="shared" si="582"/>
        <v>3179.6677916933336</v>
      </c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5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5"/>
      <c r="HA742" s="5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40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7"/>
      <c r="JP742" s="1"/>
      <c r="JQ742" s="1"/>
      <c r="JR742" s="1"/>
      <c r="JS742" s="1"/>
      <c r="JT742" s="1"/>
      <c r="JU742" s="1"/>
      <c r="JV742" s="1"/>
      <c r="JW742" s="1"/>
      <c r="JX742" s="1"/>
      <c r="JY742" s="3"/>
      <c r="JZ742" s="1"/>
      <c r="KA742" s="1"/>
      <c r="KB742" s="1"/>
      <c r="KC742" s="1"/>
      <c r="KD742" s="1"/>
      <c r="KE742" s="1"/>
    </row>
    <row r="743" spans="1:291" x14ac:dyDescent="0.2">
      <c r="A743" s="196">
        <f t="shared" si="519"/>
        <v>43401</v>
      </c>
      <c r="B743" s="236">
        <f t="shared" si="541"/>
        <v>106535.22099280004</v>
      </c>
      <c r="C743" s="66">
        <f t="shared" si="428"/>
        <v>79339.047716710003</v>
      </c>
      <c r="D743" s="77">
        <f t="shared" si="520"/>
        <v>5080.83</v>
      </c>
      <c r="E743" s="67">
        <f>VLOOKUP(A742,[1]Plan1!$DQ$117:$DS$314,3)</f>
        <v>5103.6899999999996</v>
      </c>
      <c r="F743" s="11">
        <f t="shared" si="521"/>
        <v>43399</v>
      </c>
      <c r="G743" s="73">
        <f t="shared" si="509"/>
        <v>4.4992648838870775E-3</v>
      </c>
      <c r="H743" s="11">
        <f t="shared" si="522"/>
        <v>43430</v>
      </c>
      <c r="I743" s="11">
        <f t="shared" si="510"/>
        <v>43430</v>
      </c>
      <c r="J743" s="1">
        <f t="shared" si="523"/>
        <v>20</v>
      </c>
      <c r="K743" s="1">
        <f t="shared" si="524"/>
        <v>2</v>
      </c>
      <c r="L743" s="66">
        <f t="shared" si="511"/>
        <v>1.0004490100000001</v>
      </c>
      <c r="M743" s="70">
        <f t="shared" si="429"/>
        <v>1.0047997</v>
      </c>
      <c r="N743" s="70">
        <f t="shared" si="535"/>
        <v>1.071785106618572</v>
      </c>
      <c r="O743" s="66">
        <f t="shared" si="425"/>
        <v>1.0722663400000001</v>
      </c>
      <c r="P743" s="66">
        <f t="shared" si="512"/>
        <v>79374.671742520004</v>
      </c>
      <c r="Q743" s="74">
        <f t="shared" si="513"/>
        <v>0</v>
      </c>
      <c r="R743" s="75">
        <f t="shared" si="426"/>
        <v>0</v>
      </c>
      <c r="S743" s="66">
        <f t="shared" si="427"/>
        <v>0</v>
      </c>
      <c r="T743" s="10">
        <f t="shared" si="525"/>
        <v>0.06</v>
      </c>
      <c r="U743" s="74">
        <f t="shared" si="542"/>
        <v>2</v>
      </c>
      <c r="V743" s="74">
        <v>252</v>
      </c>
      <c r="W743" s="70">
        <f t="shared" si="514"/>
        <v>1.000462559</v>
      </c>
      <c r="X743" s="66">
        <f t="shared" si="515"/>
        <v>36.715468780000002</v>
      </c>
      <c r="Y743" s="66">
        <v>0</v>
      </c>
      <c r="Z743" s="67">
        <f t="shared" si="516"/>
        <v>0</v>
      </c>
      <c r="AA743" s="68" t="str">
        <f t="shared" si="526"/>
        <v>A+INCORP J=</v>
      </c>
      <c r="AB743" s="11">
        <f t="shared" si="527"/>
        <v>43430</v>
      </c>
      <c r="AC743" s="227">
        <f t="shared" si="532"/>
        <v>3113.21</v>
      </c>
      <c r="AD743" s="227">
        <f t="shared" si="543"/>
        <v>62.264200000000002</v>
      </c>
      <c r="AE743" s="227">
        <f t="shared" si="544"/>
        <v>224.15112000000002</v>
      </c>
      <c r="AF743" s="228">
        <f t="shared" si="533"/>
        <v>1.0276177464757634</v>
      </c>
      <c r="AG743" s="230">
        <f t="shared" si="534"/>
        <v>149</v>
      </c>
      <c r="AH743" s="231">
        <f t="shared" si="545"/>
        <v>1.0350530149999999</v>
      </c>
      <c r="AI743" s="227">
        <f t="shared" si="546"/>
        <v>3311.3310941099999</v>
      </c>
      <c r="AJ743" s="227">
        <f t="shared" si="547"/>
        <v>3597.7464141099999</v>
      </c>
      <c r="AK743" s="227">
        <f t="shared" si="466"/>
        <v>3113.21</v>
      </c>
      <c r="AL743" s="227">
        <f t="shared" si="548"/>
        <v>62.264200000000002</v>
      </c>
      <c r="AM743" s="227">
        <f t="shared" si="549"/>
        <v>193.01902000000001</v>
      </c>
      <c r="AN743" s="228">
        <f t="shared" si="467"/>
        <v>1.0266941092306414</v>
      </c>
      <c r="AO743" s="230">
        <f t="shared" si="468"/>
        <v>128</v>
      </c>
      <c r="AP743" s="231">
        <f t="shared" si="550"/>
        <v>1.0300392469999999</v>
      </c>
      <c r="AQ743" s="227">
        <f t="shared" si="551"/>
        <v>3292.3292445799998</v>
      </c>
      <c r="AR743" s="227">
        <f t="shared" si="552"/>
        <v>3547.6124645800001</v>
      </c>
      <c r="AS743" s="227">
        <f t="shared" si="528"/>
        <v>3113.21</v>
      </c>
      <c r="AT743" s="227">
        <f t="shared" si="553"/>
        <v>62.264200000000002</v>
      </c>
      <c r="AU743" s="227">
        <f t="shared" si="554"/>
        <v>161.88692</v>
      </c>
      <c r="AV743" s="228">
        <f t="shared" si="529"/>
        <v>1.0244407830420352</v>
      </c>
      <c r="AW743" s="230">
        <f t="shared" si="530"/>
        <v>107</v>
      </c>
      <c r="AX743" s="231">
        <f t="shared" si="555"/>
        <v>1.025049766</v>
      </c>
      <c r="AY743" s="227">
        <f t="shared" si="556"/>
        <v>3269.1904910899998</v>
      </c>
      <c r="AZ743" s="227">
        <f t="shared" si="557"/>
        <v>3493.3416110899998</v>
      </c>
      <c r="BA743" s="227">
        <f t="shared" si="504"/>
        <v>3113.21</v>
      </c>
      <c r="BB743" s="227">
        <f t="shared" si="558"/>
        <v>62.264200000000002</v>
      </c>
      <c r="BC743" s="227">
        <f t="shared" si="559"/>
        <v>129.71708333333336</v>
      </c>
      <c r="BD743" s="228">
        <f t="shared" si="464"/>
        <v>1.0203588001714958</v>
      </c>
      <c r="BE743" s="230">
        <f t="shared" si="465"/>
        <v>87</v>
      </c>
      <c r="BF743" s="231">
        <f t="shared" si="560"/>
        <v>1.02032035</v>
      </c>
      <c r="BG743" s="227">
        <f t="shared" si="561"/>
        <v>3241.14066568</v>
      </c>
      <c r="BH743" s="227">
        <f t="shared" si="562"/>
        <v>3433.1219490133335</v>
      </c>
      <c r="BI743" s="227">
        <f t="shared" si="531"/>
        <v>3113.21</v>
      </c>
      <c r="BJ743" s="227">
        <f t="shared" si="563"/>
        <v>62.264200000000002</v>
      </c>
      <c r="BK743" s="227">
        <f t="shared" si="564"/>
        <v>98.584983333333327</v>
      </c>
      <c r="BL743" s="228">
        <f t="shared" si="517"/>
        <v>1.0076621187347983</v>
      </c>
      <c r="BM743" s="230">
        <f t="shared" si="518"/>
        <v>65</v>
      </c>
      <c r="BN743" s="231">
        <f t="shared" si="565"/>
        <v>1.015143192</v>
      </c>
      <c r="BO743" s="227">
        <f t="shared" si="566"/>
        <v>3184.5689438700001</v>
      </c>
      <c r="BP743" s="227">
        <f t="shared" si="567"/>
        <v>3345.4181272033334</v>
      </c>
      <c r="BQ743" s="227">
        <f t="shared" si="460"/>
        <v>3113.21</v>
      </c>
      <c r="BR743" s="227">
        <f t="shared" si="568"/>
        <v>62.264200000000002</v>
      </c>
      <c r="BS743" s="227">
        <f t="shared" si="569"/>
        <v>64.339673333333351</v>
      </c>
      <c r="BT743" s="228">
        <f t="shared" si="456"/>
        <v>1.0043471246520925</v>
      </c>
      <c r="BU743" s="230">
        <f t="shared" si="457"/>
        <v>42</v>
      </c>
      <c r="BV743" s="231">
        <f t="shared" si="570"/>
        <v>1.0097587939999999</v>
      </c>
      <c r="BW743" s="227">
        <f t="shared" si="571"/>
        <v>3157.2567577599998</v>
      </c>
      <c r="BX743" s="227">
        <f t="shared" si="572"/>
        <v>3283.8606310933333</v>
      </c>
      <c r="BY743" s="227">
        <f t="shared" si="505"/>
        <v>3113.21</v>
      </c>
      <c r="BZ743" s="227">
        <f t="shared" si="573"/>
        <v>62.264200000000002</v>
      </c>
      <c r="CA743" s="227">
        <f t="shared" si="574"/>
        <v>34.245310000000003</v>
      </c>
      <c r="CB743" s="228">
        <f t="shared" si="500"/>
        <v>1.005250859212715</v>
      </c>
      <c r="CC743" s="230">
        <f t="shared" si="501"/>
        <v>22</v>
      </c>
      <c r="CD743" s="231">
        <f t="shared" si="575"/>
        <v>1.005099929</v>
      </c>
      <c r="CE743" s="227">
        <f t="shared" si="576"/>
        <v>3145.51754605</v>
      </c>
      <c r="CF743" s="227">
        <f t="shared" si="577"/>
        <v>3242.0270560499998</v>
      </c>
      <c r="CG743" s="227">
        <f t="shared" si="583"/>
        <v>3113.21</v>
      </c>
      <c r="CH743" s="227">
        <f t="shared" si="584"/>
        <v>62.264200000000002</v>
      </c>
      <c r="CI743" s="227">
        <f t="shared" si="578"/>
        <v>3.11321</v>
      </c>
      <c r="CJ743" s="228">
        <f t="shared" si="579"/>
        <v>1.0004490079214574</v>
      </c>
      <c r="CK743" s="230">
        <f t="shared" si="580"/>
        <v>1</v>
      </c>
      <c r="CL743" s="231">
        <f t="shared" si="581"/>
        <v>1.0002312529999999</v>
      </c>
      <c r="CM743" s="227">
        <f t="shared" si="585"/>
        <v>3115.3281183600002</v>
      </c>
      <c r="CN743" s="227">
        <f t="shared" si="582"/>
        <v>3180.7055283600002</v>
      </c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5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5"/>
      <c r="HA743" s="5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40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7"/>
      <c r="JP743" s="1"/>
      <c r="JQ743" s="1"/>
      <c r="JR743" s="1"/>
      <c r="JS743" s="1"/>
      <c r="JT743" s="1"/>
      <c r="JU743" s="1"/>
      <c r="JV743" s="1"/>
      <c r="JW743" s="1"/>
      <c r="JX743" s="1"/>
      <c r="JY743" s="3"/>
      <c r="JZ743" s="1"/>
      <c r="KA743" s="1"/>
      <c r="KB743" s="1"/>
      <c r="KC743" s="1"/>
      <c r="KD743" s="1"/>
      <c r="KE743" s="1"/>
    </row>
    <row r="744" spans="1:291" x14ac:dyDescent="0.2">
      <c r="A744" s="196">
        <f t="shared" si="519"/>
        <v>43402</v>
      </c>
      <c r="B744" s="236">
        <f t="shared" si="541"/>
        <v>106549.46993122334</v>
      </c>
      <c r="C744" s="66">
        <f t="shared" si="428"/>
        <v>79339.047716710003</v>
      </c>
      <c r="D744" s="77">
        <f t="shared" si="520"/>
        <v>5080.83</v>
      </c>
      <c r="E744" s="67">
        <f>VLOOKUP(A743,[1]Plan1!$DQ$117:$DS$314,3)</f>
        <v>5103.6899999999996</v>
      </c>
      <c r="F744" s="11">
        <f t="shared" si="521"/>
        <v>43399</v>
      </c>
      <c r="G744" s="73">
        <f t="shared" si="509"/>
        <v>4.4992648838870775E-3</v>
      </c>
      <c r="H744" s="11">
        <f t="shared" si="522"/>
        <v>43430</v>
      </c>
      <c r="I744" s="11">
        <f t="shared" si="510"/>
        <v>43430</v>
      </c>
      <c r="J744" s="1">
        <f t="shared" si="523"/>
        <v>20</v>
      </c>
      <c r="K744" s="1">
        <f t="shared" si="524"/>
        <v>2</v>
      </c>
      <c r="L744" s="66">
        <f t="shared" si="511"/>
        <v>1.0004490100000001</v>
      </c>
      <c r="M744" s="70">
        <f t="shared" si="429"/>
        <v>1.0047997</v>
      </c>
      <c r="N744" s="70">
        <f t="shared" si="535"/>
        <v>1.071785106618572</v>
      </c>
      <c r="O744" s="66">
        <f t="shared" si="425"/>
        <v>1.0722663400000001</v>
      </c>
      <c r="P744" s="66">
        <f t="shared" si="512"/>
        <v>79374.671742520004</v>
      </c>
      <c r="Q744" s="74">
        <f t="shared" si="513"/>
        <v>0</v>
      </c>
      <c r="R744" s="75">
        <f t="shared" si="426"/>
        <v>0</v>
      </c>
      <c r="S744" s="66">
        <f t="shared" si="427"/>
        <v>0</v>
      </c>
      <c r="T744" s="10">
        <f t="shared" si="525"/>
        <v>0.06</v>
      </c>
      <c r="U744" s="74">
        <f t="shared" si="542"/>
        <v>2</v>
      </c>
      <c r="V744" s="74">
        <v>252</v>
      </c>
      <c r="W744" s="70">
        <f t="shared" si="514"/>
        <v>1.000462559</v>
      </c>
      <c r="X744" s="66">
        <f t="shared" si="515"/>
        <v>36.715468780000002</v>
      </c>
      <c r="Y744" s="66">
        <v>0</v>
      </c>
      <c r="Z744" s="67">
        <f t="shared" si="516"/>
        <v>0</v>
      </c>
      <c r="AA744" s="68" t="str">
        <f t="shared" si="526"/>
        <v>A+INCORP J=</v>
      </c>
      <c r="AB744" s="11">
        <f t="shared" si="527"/>
        <v>43430</v>
      </c>
      <c r="AC744" s="227">
        <f t="shared" si="532"/>
        <v>3113.21</v>
      </c>
      <c r="AD744" s="227">
        <f t="shared" si="543"/>
        <v>62.264200000000002</v>
      </c>
      <c r="AE744" s="227">
        <f t="shared" si="544"/>
        <v>225.18885666666668</v>
      </c>
      <c r="AF744" s="228">
        <f t="shared" si="533"/>
        <v>1.0276177464757634</v>
      </c>
      <c r="AG744" s="230">
        <f t="shared" si="534"/>
        <v>150</v>
      </c>
      <c r="AH744" s="231">
        <f t="shared" si="545"/>
        <v>1.035292374</v>
      </c>
      <c r="AI744" s="227">
        <f t="shared" si="546"/>
        <v>3312.0968489900001</v>
      </c>
      <c r="AJ744" s="227">
        <f t="shared" si="547"/>
        <v>3599.5499056566669</v>
      </c>
      <c r="AK744" s="227">
        <f t="shared" si="466"/>
        <v>3113.21</v>
      </c>
      <c r="AL744" s="227">
        <f t="shared" si="548"/>
        <v>62.264200000000002</v>
      </c>
      <c r="AM744" s="227">
        <f t="shared" si="549"/>
        <v>194.05675666666667</v>
      </c>
      <c r="AN744" s="228">
        <f t="shared" si="467"/>
        <v>1.0266941092306414</v>
      </c>
      <c r="AO744" s="230">
        <f t="shared" si="468"/>
        <v>129</v>
      </c>
      <c r="AP744" s="231">
        <f t="shared" si="550"/>
        <v>1.0302774459999999</v>
      </c>
      <c r="AQ744" s="227">
        <f t="shared" si="551"/>
        <v>3293.0906034599998</v>
      </c>
      <c r="AR744" s="227">
        <f t="shared" si="552"/>
        <v>3549.4115601266667</v>
      </c>
      <c r="AS744" s="227">
        <f t="shared" si="528"/>
        <v>3113.21</v>
      </c>
      <c r="AT744" s="227">
        <f t="shared" si="553"/>
        <v>62.264200000000002</v>
      </c>
      <c r="AU744" s="227">
        <f t="shared" si="554"/>
        <v>162.92465666666666</v>
      </c>
      <c r="AV744" s="228">
        <f t="shared" si="529"/>
        <v>1.0244407830420352</v>
      </c>
      <c r="AW744" s="230">
        <f t="shared" si="530"/>
        <v>108</v>
      </c>
      <c r="AX744" s="231">
        <f t="shared" si="555"/>
        <v>1.025286811</v>
      </c>
      <c r="AY744" s="227">
        <f t="shared" si="556"/>
        <v>3269.94649854</v>
      </c>
      <c r="AZ744" s="227">
        <f t="shared" si="557"/>
        <v>3495.1353552066666</v>
      </c>
      <c r="BA744" s="227">
        <f t="shared" si="504"/>
        <v>3113.21</v>
      </c>
      <c r="BB744" s="227">
        <f t="shared" si="558"/>
        <v>62.264200000000002</v>
      </c>
      <c r="BC744" s="227">
        <f t="shared" si="559"/>
        <v>130.75482000000002</v>
      </c>
      <c r="BD744" s="228">
        <f t="shared" si="464"/>
        <v>1.0203588001714958</v>
      </c>
      <c r="BE744" s="230">
        <f t="shared" si="465"/>
        <v>88</v>
      </c>
      <c r="BF744" s="231">
        <f t="shared" si="560"/>
        <v>1.0205563019999999</v>
      </c>
      <c r="BG744" s="227">
        <f t="shared" si="561"/>
        <v>3241.8901887299999</v>
      </c>
      <c r="BH744" s="227">
        <f t="shared" si="562"/>
        <v>3434.90920873</v>
      </c>
      <c r="BI744" s="227">
        <f t="shared" si="531"/>
        <v>3113.21</v>
      </c>
      <c r="BJ744" s="227">
        <f t="shared" si="563"/>
        <v>62.264200000000002</v>
      </c>
      <c r="BK744" s="227">
        <f t="shared" si="564"/>
        <v>99.622720000000001</v>
      </c>
      <c r="BL744" s="228">
        <f t="shared" si="517"/>
        <v>1.0076621187347983</v>
      </c>
      <c r="BM744" s="230">
        <f t="shared" si="518"/>
        <v>66</v>
      </c>
      <c r="BN744" s="231">
        <f t="shared" si="565"/>
        <v>1.0153779469999999</v>
      </c>
      <c r="BO744" s="227">
        <f t="shared" si="566"/>
        <v>3185.3053852799999</v>
      </c>
      <c r="BP744" s="227">
        <f t="shared" si="567"/>
        <v>3347.1923052799998</v>
      </c>
      <c r="BQ744" s="227">
        <f t="shared" si="460"/>
        <v>3113.21</v>
      </c>
      <c r="BR744" s="227">
        <f t="shared" si="568"/>
        <v>62.264200000000002</v>
      </c>
      <c r="BS744" s="227">
        <f t="shared" si="569"/>
        <v>65.377410000000012</v>
      </c>
      <c r="BT744" s="228">
        <f t="shared" si="456"/>
        <v>1.0043471246520925</v>
      </c>
      <c r="BU744" s="230">
        <f t="shared" si="457"/>
        <v>43</v>
      </c>
      <c r="BV744" s="231">
        <f t="shared" si="570"/>
        <v>1.009992303</v>
      </c>
      <c r="BW744" s="227">
        <f t="shared" si="571"/>
        <v>3157.98688051</v>
      </c>
      <c r="BX744" s="227">
        <f t="shared" si="572"/>
        <v>3285.6284905100001</v>
      </c>
      <c r="BY744" s="227">
        <f t="shared" si="505"/>
        <v>3113.21</v>
      </c>
      <c r="BZ744" s="227">
        <f t="shared" si="573"/>
        <v>62.264200000000002</v>
      </c>
      <c r="CA744" s="227">
        <f t="shared" si="574"/>
        <v>35.283046666666664</v>
      </c>
      <c r="CB744" s="228">
        <f t="shared" si="500"/>
        <v>1.005250859212715</v>
      </c>
      <c r="CC744" s="230">
        <f t="shared" si="501"/>
        <v>23</v>
      </c>
      <c r="CD744" s="231">
        <f t="shared" si="575"/>
        <v>1.005332361</v>
      </c>
      <c r="CE744" s="227">
        <f t="shared" si="576"/>
        <v>3146.2449552399999</v>
      </c>
      <c r="CF744" s="227">
        <f t="shared" si="577"/>
        <v>3243.7922019066664</v>
      </c>
      <c r="CG744" s="227">
        <f t="shared" si="583"/>
        <v>3113.21</v>
      </c>
      <c r="CH744" s="227">
        <f t="shared" si="584"/>
        <v>62.264200000000002</v>
      </c>
      <c r="CI744" s="227">
        <f t="shared" si="578"/>
        <v>4.150946666666667</v>
      </c>
      <c r="CJ744" s="228">
        <f t="shared" si="579"/>
        <v>1.0004490079214574</v>
      </c>
      <c r="CK744" s="230">
        <f t="shared" si="580"/>
        <v>2</v>
      </c>
      <c r="CL744" s="231">
        <f t="shared" si="581"/>
        <v>1.000462559</v>
      </c>
      <c r="CM744" s="227">
        <f t="shared" si="585"/>
        <v>3116.0485458399999</v>
      </c>
      <c r="CN744" s="227">
        <f t="shared" si="582"/>
        <v>3182.4636925066666</v>
      </c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5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5"/>
      <c r="HA744" s="5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40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7"/>
      <c r="JP744" s="1"/>
      <c r="JQ744" s="1"/>
      <c r="JR744" s="1"/>
      <c r="JS744" s="1"/>
      <c r="JT744" s="1"/>
      <c r="JU744" s="1"/>
      <c r="JV744" s="1"/>
      <c r="JW744" s="1"/>
      <c r="JX744" s="1"/>
      <c r="JY744" s="3"/>
      <c r="JZ744" s="1"/>
      <c r="KA744" s="1"/>
      <c r="KB744" s="1"/>
      <c r="KC744" s="1"/>
      <c r="KD744" s="1"/>
      <c r="KE744" s="1"/>
    </row>
    <row r="745" spans="1:291" x14ac:dyDescent="0.2">
      <c r="A745" s="196">
        <f t="shared" si="519"/>
        <v>43403</v>
      </c>
      <c r="B745" s="236">
        <f t="shared" si="541"/>
        <v>106605.69137725668</v>
      </c>
      <c r="C745" s="66">
        <f t="shared" si="428"/>
        <v>79339.047716710003</v>
      </c>
      <c r="D745" s="77">
        <f t="shared" si="520"/>
        <v>5080.83</v>
      </c>
      <c r="E745" s="67">
        <f>VLOOKUP(A744,[1]Plan1!$DQ$117:$DS$314,3)</f>
        <v>5103.6899999999996</v>
      </c>
      <c r="F745" s="11">
        <f t="shared" si="521"/>
        <v>43399</v>
      </c>
      <c r="G745" s="73">
        <f t="shared" si="509"/>
        <v>4.4992648838870775E-3</v>
      </c>
      <c r="H745" s="11">
        <f t="shared" si="522"/>
        <v>43430</v>
      </c>
      <c r="I745" s="11">
        <f t="shared" si="510"/>
        <v>43430</v>
      </c>
      <c r="J745" s="1">
        <f t="shared" si="523"/>
        <v>20</v>
      </c>
      <c r="K745" s="1">
        <f t="shared" si="524"/>
        <v>3</v>
      </c>
      <c r="L745" s="66">
        <f t="shared" si="511"/>
        <v>1.0006736000000001</v>
      </c>
      <c r="M745" s="70">
        <f t="shared" si="429"/>
        <v>1.0047997</v>
      </c>
      <c r="N745" s="70">
        <f t="shared" si="535"/>
        <v>1.071785106618572</v>
      </c>
      <c r="O745" s="66">
        <f t="shared" ref="O745:O808" si="586">TRUNC(TRUNC((L745*N745),15),8)</f>
        <v>1.07250706</v>
      </c>
      <c r="P745" s="66">
        <f t="shared" si="512"/>
        <v>79392.490499249994</v>
      </c>
      <c r="Q745" s="74">
        <f t="shared" si="513"/>
        <v>0</v>
      </c>
      <c r="R745" s="75">
        <f t="shared" ref="R745:R808" si="587">IF(Q745&gt;0,(S745/C745),0)</f>
        <v>0</v>
      </c>
      <c r="S745" s="66">
        <f t="shared" ref="S745:S808" si="588">IF($Q745&gt;0,VLOOKUP($A745,$AE$10:$AK$114,6),0)</f>
        <v>0</v>
      </c>
      <c r="T745" s="10">
        <f t="shared" si="525"/>
        <v>0.06</v>
      </c>
      <c r="U745" s="74">
        <f t="shared" si="542"/>
        <v>3</v>
      </c>
      <c r="V745" s="74">
        <v>252</v>
      </c>
      <c r="W745" s="70">
        <f t="shared" si="514"/>
        <v>1.0006939180000001</v>
      </c>
      <c r="X745" s="66">
        <f t="shared" si="515"/>
        <v>55.091878219999998</v>
      </c>
      <c r="Y745" s="66">
        <v>0</v>
      </c>
      <c r="Z745" s="67">
        <f t="shared" si="516"/>
        <v>0</v>
      </c>
      <c r="AA745" s="68" t="str">
        <f t="shared" si="526"/>
        <v>A+INCORP J=</v>
      </c>
      <c r="AB745" s="11">
        <f t="shared" si="527"/>
        <v>43430</v>
      </c>
      <c r="AC745" s="227">
        <f t="shared" si="532"/>
        <v>3113.21</v>
      </c>
      <c r="AD745" s="227">
        <f t="shared" si="543"/>
        <v>62.264200000000002</v>
      </c>
      <c r="AE745" s="227">
        <f t="shared" si="544"/>
        <v>226.22659333333334</v>
      </c>
      <c r="AF745" s="228">
        <f t="shared" si="533"/>
        <v>1.0278484430244692</v>
      </c>
      <c r="AG745" s="230">
        <f t="shared" si="534"/>
        <v>151</v>
      </c>
      <c r="AH745" s="231">
        <f t="shared" si="545"/>
        <v>1.0355317879999999</v>
      </c>
      <c r="AI745" s="227">
        <f t="shared" si="546"/>
        <v>3313.6065057999999</v>
      </c>
      <c r="AJ745" s="227">
        <f t="shared" si="547"/>
        <v>3602.0972991333333</v>
      </c>
      <c r="AK745" s="227">
        <f t="shared" si="466"/>
        <v>3113.21</v>
      </c>
      <c r="AL745" s="227">
        <f t="shared" si="548"/>
        <v>62.264200000000002</v>
      </c>
      <c r="AM745" s="227">
        <f t="shared" si="549"/>
        <v>195.09449333333333</v>
      </c>
      <c r="AN745" s="228">
        <f t="shared" si="467"/>
        <v>1.0269245984260533</v>
      </c>
      <c r="AO745" s="230">
        <f t="shared" si="468"/>
        <v>130</v>
      </c>
      <c r="AP745" s="231">
        <f t="shared" si="550"/>
        <v>1.0305157009999999</v>
      </c>
      <c r="AQ745" s="227">
        <f t="shared" si="551"/>
        <v>3294.5915995</v>
      </c>
      <c r="AR745" s="227">
        <f t="shared" si="552"/>
        <v>3551.9502928333332</v>
      </c>
      <c r="AS745" s="227">
        <f t="shared" si="528"/>
        <v>3113.21</v>
      </c>
      <c r="AT745" s="227">
        <f t="shared" si="553"/>
        <v>62.264200000000002</v>
      </c>
      <c r="AU745" s="227">
        <f t="shared" si="554"/>
        <v>163.96239333333332</v>
      </c>
      <c r="AV745" s="228">
        <f t="shared" si="529"/>
        <v>1.0246707663736891</v>
      </c>
      <c r="AW745" s="230">
        <f t="shared" si="530"/>
        <v>109</v>
      </c>
      <c r="AX745" s="231">
        <f t="shared" si="555"/>
        <v>1.0255239110000001</v>
      </c>
      <c r="AY745" s="227">
        <f t="shared" si="556"/>
        <v>3271.4369425899999</v>
      </c>
      <c r="AZ745" s="227">
        <f t="shared" si="557"/>
        <v>3497.6635359233333</v>
      </c>
      <c r="BA745" s="227">
        <f t="shared" si="504"/>
        <v>3113.21</v>
      </c>
      <c r="BB745" s="227">
        <f t="shared" si="558"/>
        <v>62.264200000000002</v>
      </c>
      <c r="BC745" s="227">
        <f t="shared" si="559"/>
        <v>131.79255666666668</v>
      </c>
      <c r="BD745" s="228">
        <f t="shared" si="464"/>
        <v>1.0205878671124362</v>
      </c>
      <c r="BE745" s="230">
        <f t="shared" si="465"/>
        <v>89</v>
      </c>
      <c r="BF745" s="231">
        <f t="shared" si="560"/>
        <v>1.0207923080000001</v>
      </c>
      <c r="BG745" s="227">
        <f t="shared" si="561"/>
        <v>3243.3678445</v>
      </c>
      <c r="BH745" s="227">
        <f t="shared" si="562"/>
        <v>3437.4246011666669</v>
      </c>
      <c r="BI745" s="227">
        <f t="shared" si="531"/>
        <v>3113.21</v>
      </c>
      <c r="BJ745" s="227">
        <f t="shared" si="563"/>
        <v>62.264200000000002</v>
      </c>
      <c r="BK745" s="227">
        <f t="shared" si="564"/>
        <v>100.66045666666666</v>
      </c>
      <c r="BL745" s="228">
        <f t="shared" si="517"/>
        <v>1.0078883353156729</v>
      </c>
      <c r="BM745" s="230">
        <f t="shared" si="518"/>
        <v>67</v>
      </c>
      <c r="BN745" s="231">
        <f t="shared" si="565"/>
        <v>1.015612755</v>
      </c>
      <c r="BO745" s="227">
        <f t="shared" si="566"/>
        <v>3186.7572481100001</v>
      </c>
      <c r="BP745" s="227">
        <f t="shared" si="567"/>
        <v>3349.6819047766667</v>
      </c>
      <c r="BQ745" s="227">
        <f t="shared" si="460"/>
        <v>3113.21</v>
      </c>
      <c r="BR745" s="227">
        <f t="shared" si="568"/>
        <v>62.264200000000002</v>
      </c>
      <c r="BS745" s="227">
        <f t="shared" si="569"/>
        <v>66.415146666666672</v>
      </c>
      <c r="BT745" s="228">
        <f t="shared" si="456"/>
        <v>1.0045725970285229</v>
      </c>
      <c r="BU745" s="230">
        <f t="shared" si="457"/>
        <v>44</v>
      </c>
      <c r="BV745" s="231">
        <f t="shared" si="570"/>
        <v>1.0102258669999999</v>
      </c>
      <c r="BW745" s="227">
        <f t="shared" si="571"/>
        <v>3159.4262960599999</v>
      </c>
      <c r="BX745" s="227">
        <f t="shared" si="572"/>
        <v>3288.1056427266667</v>
      </c>
      <c r="BY745" s="227">
        <f t="shared" si="505"/>
        <v>3113.21</v>
      </c>
      <c r="BZ745" s="227">
        <f t="shared" si="573"/>
        <v>62.264200000000002</v>
      </c>
      <c r="CA745" s="227">
        <f t="shared" si="574"/>
        <v>36.320783333333338</v>
      </c>
      <c r="CB745" s="228">
        <f t="shared" si="500"/>
        <v>1.005476534474357</v>
      </c>
      <c r="CC745" s="230">
        <f t="shared" si="501"/>
        <v>24</v>
      </c>
      <c r="CD745" s="231">
        <f t="shared" si="575"/>
        <v>1.005564846</v>
      </c>
      <c r="CE745" s="227">
        <f t="shared" si="576"/>
        <v>3147.6790145099999</v>
      </c>
      <c r="CF745" s="227">
        <f t="shared" si="577"/>
        <v>3246.2639978433331</v>
      </c>
      <c r="CG745" s="227">
        <f t="shared" si="583"/>
        <v>3113.21</v>
      </c>
      <c r="CH745" s="227">
        <f t="shared" si="584"/>
        <v>62.264200000000002</v>
      </c>
      <c r="CI745" s="227">
        <f t="shared" si="578"/>
        <v>5.1886833333333326</v>
      </c>
      <c r="CJ745" s="228">
        <f t="shared" si="579"/>
        <v>1.000673605184472</v>
      </c>
      <c r="CK745" s="230">
        <f t="shared" si="580"/>
        <v>3</v>
      </c>
      <c r="CL745" s="231">
        <f t="shared" si="581"/>
        <v>1.0006939180000001</v>
      </c>
      <c r="CM745" s="227">
        <f t="shared" si="585"/>
        <v>3117.4688420500001</v>
      </c>
      <c r="CN745" s="227">
        <f t="shared" si="582"/>
        <v>3184.9217253833335</v>
      </c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5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5"/>
      <c r="HA745" s="5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40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7"/>
      <c r="JP745" s="1"/>
      <c r="JQ745" s="1"/>
      <c r="JR745" s="1"/>
      <c r="JS745" s="1"/>
      <c r="JT745" s="1"/>
      <c r="JU745" s="1"/>
      <c r="JV745" s="1"/>
      <c r="JW745" s="1"/>
      <c r="JX745" s="1"/>
      <c r="JY745" s="3"/>
      <c r="JZ745" s="1"/>
      <c r="KA745" s="1"/>
      <c r="KB745" s="1"/>
      <c r="KC745" s="1"/>
      <c r="KD745" s="1"/>
      <c r="KE745" s="1"/>
    </row>
    <row r="746" spans="1:291" x14ac:dyDescent="0.2">
      <c r="A746" s="196">
        <f t="shared" si="519"/>
        <v>43404</v>
      </c>
      <c r="B746" s="236">
        <f t="shared" si="541"/>
        <v>106661.93330162999</v>
      </c>
      <c r="C746" s="66">
        <f t="shared" ref="C746:C809" si="589">TRUNC(IF(Q745&gt;0,P745-S745+X745,C745),8)</f>
        <v>79339.047716710003</v>
      </c>
      <c r="D746" s="77">
        <f t="shared" si="520"/>
        <v>5080.83</v>
      </c>
      <c r="E746" s="67">
        <f>VLOOKUP(A745,[1]Plan1!$DQ$117:$DS$314,3)</f>
        <v>5103.6899999999996</v>
      </c>
      <c r="F746" s="11">
        <f t="shared" si="521"/>
        <v>43399</v>
      </c>
      <c r="G746" s="73">
        <f t="shared" si="509"/>
        <v>4.4992648838870775E-3</v>
      </c>
      <c r="H746" s="11">
        <f t="shared" si="522"/>
        <v>43430</v>
      </c>
      <c r="I746" s="11">
        <f t="shared" si="510"/>
        <v>43430</v>
      </c>
      <c r="J746" s="1">
        <f t="shared" si="523"/>
        <v>20</v>
      </c>
      <c r="K746" s="1">
        <f t="shared" si="524"/>
        <v>4</v>
      </c>
      <c r="L746" s="66">
        <f t="shared" si="511"/>
        <v>1.00089823</v>
      </c>
      <c r="M746" s="70">
        <f t="shared" ref="M746:M809" si="590">IF(I746&gt;I745,L745,M745)</f>
        <v>1.0047997</v>
      </c>
      <c r="N746" s="70">
        <f t="shared" si="535"/>
        <v>1.071785106618572</v>
      </c>
      <c r="O746" s="66">
        <f t="shared" si="586"/>
        <v>1.0727478100000001</v>
      </c>
      <c r="P746" s="66">
        <f t="shared" si="512"/>
        <v>79410.312429540005</v>
      </c>
      <c r="Q746" s="74">
        <f t="shared" si="513"/>
        <v>0</v>
      </c>
      <c r="R746" s="75">
        <f t="shared" si="587"/>
        <v>0</v>
      </c>
      <c r="S746" s="66">
        <f t="shared" si="588"/>
        <v>0</v>
      </c>
      <c r="T746" s="10">
        <f t="shared" si="525"/>
        <v>0.06</v>
      </c>
      <c r="U746" s="74">
        <f t="shared" si="542"/>
        <v>4</v>
      </c>
      <c r="V746" s="74">
        <v>252</v>
      </c>
      <c r="W746" s="70">
        <f t="shared" si="514"/>
        <v>1.0009253309999999</v>
      </c>
      <c r="X746" s="66">
        <f t="shared" si="515"/>
        <v>73.480823810000004</v>
      </c>
      <c r="Y746" s="66">
        <v>0</v>
      </c>
      <c r="Z746" s="67">
        <f t="shared" si="516"/>
        <v>0</v>
      </c>
      <c r="AA746" s="68" t="str">
        <f t="shared" si="526"/>
        <v>A+INCORP J=</v>
      </c>
      <c r="AB746" s="11">
        <f t="shared" si="527"/>
        <v>43430</v>
      </c>
      <c r="AC746" s="227">
        <f t="shared" si="532"/>
        <v>3113.21</v>
      </c>
      <c r="AD746" s="227">
        <f t="shared" si="543"/>
        <v>62.264200000000002</v>
      </c>
      <c r="AE746" s="227">
        <f t="shared" si="544"/>
        <v>227.26433</v>
      </c>
      <c r="AF746" s="228">
        <f t="shared" si="533"/>
        <v>1.0280791683239916</v>
      </c>
      <c r="AG746" s="230">
        <f t="shared" si="534"/>
        <v>152</v>
      </c>
      <c r="AH746" s="231">
        <f t="shared" si="545"/>
        <v>1.0357712569999999</v>
      </c>
      <c r="AI746" s="227">
        <f t="shared" si="546"/>
        <v>3315.11677525</v>
      </c>
      <c r="AJ746" s="227">
        <f t="shared" si="547"/>
        <v>3604.6453052500001</v>
      </c>
      <c r="AK746" s="227">
        <f t="shared" si="466"/>
        <v>3113.21</v>
      </c>
      <c r="AL746" s="227">
        <f t="shared" si="548"/>
        <v>62.264200000000002</v>
      </c>
      <c r="AM746" s="227">
        <f t="shared" si="549"/>
        <v>196.13222999999999</v>
      </c>
      <c r="AN746" s="228">
        <f t="shared" si="467"/>
        <v>1.0271551163464399</v>
      </c>
      <c r="AO746" s="230">
        <f t="shared" si="468"/>
        <v>131</v>
      </c>
      <c r="AP746" s="231">
        <f t="shared" si="550"/>
        <v>1.0307540100000001</v>
      </c>
      <c r="AQ746" s="227">
        <f t="shared" si="551"/>
        <v>3296.0932023099999</v>
      </c>
      <c r="AR746" s="227">
        <f t="shared" si="552"/>
        <v>3554.4896323100002</v>
      </c>
      <c r="AS746" s="227">
        <f t="shared" si="528"/>
        <v>3113.21</v>
      </c>
      <c r="AT746" s="227">
        <f t="shared" si="553"/>
        <v>62.264200000000002</v>
      </c>
      <c r="AU746" s="227">
        <f t="shared" si="554"/>
        <v>165.00012999999998</v>
      </c>
      <c r="AV746" s="228">
        <f t="shared" si="529"/>
        <v>1.0249007783672741</v>
      </c>
      <c r="AW746" s="230">
        <f t="shared" si="530"/>
        <v>110</v>
      </c>
      <c r="AX746" s="231">
        <f t="shared" si="555"/>
        <v>1.0257610660000001</v>
      </c>
      <c r="AY746" s="227">
        <f t="shared" si="556"/>
        <v>3272.9279931699998</v>
      </c>
      <c r="AZ746" s="227">
        <f t="shared" si="557"/>
        <v>3500.1923231699998</v>
      </c>
      <c r="BA746" s="227">
        <f t="shared" si="504"/>
        <v>3113.21</v>
      </c>
      <c r="BB746" s="227">
        <f t="shared" si="558"/>
        <v>62.264200000000002</v>
      </c>
      <c r="BC746" s="227">
        <f t="shared" si="559"/>
        <v>132.83029333333334</v>
      </c>
      <c r="BD746" s="228">
        <f t="shared" si="464"/>
        <v>1.0208169626011012</v>
      </c>
      <c r="BE746" s="230">
        <f t="shared" si="465"/>
        <v>90</v>
      </c>
      <c r="BF746" s="231">
        <f t="shared" si="560"/>
        <v>1.0210283689999999</v>
      </c>
      <c r="BG746" s="227">
        <f t="shared" si="561"/>
        <v>3244.8461024100002</v>
      </c>
      <c r="BH746" s="227">
        <f t="shared" si="562"/>
        <v>3439.9405957433337</v>
      </c>
      <c r="BI746" s="227">
        <f t="shared" si="531"/>
        <v>3113.21</v>
      </c>
      <c r="BJ746" s="227">
        <f t="shared" si="563"/>
        <v>62.264200000000002</v>
      </c>
      <c r="BK746" s="227">
        <f t="shared" si="564"/>
        <v>101.69819333333332</v>
      </c>
      <c r="BL746" s="228">
        <f t="shared" si="517"/>
        <v>1.008114580089043</v>
      </c>
      <c r="BM746" s="230">
        <f t="shared" si="518"/>
        <v>68</v>
      </c>
      <c r="BN746" s="231">
        <f t="shared" si="565"/>
        <v>1.015847618</v>
      </c>
      <c r="BO746" s="227">
        <f t="shared" si="566"/>
        <v>3188.2097034399999</v>
      </c>
      <c r="BP746" s="227">
        <f t="shared" si="567"/>
        <v>3352.1720967733331</v>
      </c>
      <c r="BQ746" s="227">
        <f t="shared" si="460"/>
        <v>3113.21</v>
      </c>
      <c r="BR746" s="227">
        <f t="shared" si="568"/>
        <v>62.264200000000002</v>
      </c>
      <c r="BS746" s="227">
        <f t="shared" si="569"/>
        <v>67.452883333333332</v>
      </c>
      <c r="BT746" s="228">
        <f t="shared" ref="BT746:BT809" si="591">($O746/BT$679)</f>
        <v>1.0047980975047013</v>
      </c>
      <c r="BU746" s="230">
        <f t="shared" ref="BU746:BU809" si="592">NETWORKDAYS(BU$679,$A746,$AE$118:$AE$502)-1</f>
        <v>45</v>
      </c>
      <c r="BV746" s="231">
        <f t="shared" si="570"/>
        <v>1.0104594840000001</v>
      </c>
      <c r="BW746" s="227">
        <f t="shared" si="571"/>
        <v>3160.8662936999999</v>
      </c>
      <c r="BX746" s="227">
        <f t="shared" si="572"/>
        <v>3290.5833770333334</v>
      </c>
      <c r="BY746" s="227">
        <f t="shared" si="505"/>
        <v>3113.21</v>
      </c>
      <c r="BZ746" s="227">
        <f t="shared" si="573"/>
        <v>62.264200000000002</v>
      </c>
      <c r="CA746" s="227">
        <f t="shared" si="574"/>
        <v>37.358519999999999</v>
      </c>
      <c r="CB746" s="228">
        <f t="shared" si="500"/>
        <v>1.0057022378610321</v>
      </c>
      <c r="CC746" s="230">
        <f t="shared" si="501"/>
        <v>25</v>
      </c>
      <c r="CD746" s="231">
        <f t="shared" si="575"/>
        <v>1.005797386</v>
      </c>
      <c r="CE746" s="227">
        <f t="shared" si="576"/>
        <v>3149.1136607200001</v>
      </c>
      <c r="CF746" s="227">
        <f t="shared" si="577"/>
        <v>3248.7363807199999</v>
      </c>
      <c r="CG746" s="227">
        <f t="shared" si="583"/>
        <v>3113.21</v>
      </c>
      <c r="CH746" s="227">
        <f t="shared" si="584"/>
        <v>62.264200000000002</v>
      </c>
      <c r="CI746" s="227">
        <f t="shared" si="578"/>
        <v>6.2264200000000001</v>
      </c>
      <c r="CJ746" s="228">
        <f t="shared" si="579"/>
        <v>1.0008982304381728</v>
      </c>
      <c r="CK746" s="230">
        <f t="shared" si="580"/>
        <v>4</v>
      </c>
      <c r="CL746" s="231">
        <f t="shared" si="581"/>
        <v>1.0009253309999999</v>
      </c>
      <c r="CM746" s="227">
        <f t="shared" si="585"/>
        <v>3118.8897172799998</v>
      </c>
      <c r="CN746" s="227">
        <f t="shared" si="582"/>
        <v>3187.3803372799998</v>
      </c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5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5"/>
      <c r="HA746" s="5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40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7"/>
      <c r="JP746" s="1"/>
      <c r="JQ746" s="1"/>
      <c r="JR746" s="1"/>
      <c r="JS746" s="1"/>
      <c r="JT746" s="1"/>
      <c r="JU746" s="1"/>
      <c r="JV746" s="1"/>
      <c r="JW746" s="1"/>
      <c r="JX746" s="1"/>
      <c r="JY746" s="3"/>
      <c r="JZ746" s="1"/>
      <c r="KA746" s="1"/>
      <c r="KB746" s="1"/>
      <c r="KC746" s="1"/>
      <c r="KD746" s="1"/>
      <c r="KE746" s="1"/>
    </row>
    <row r="747" spans="1:291" x14ac:dyDescent="0.2">
      <c r="A747" s="196">
        <f t="shared" si="519"/>
        <v>43405</v>
      </c>
      <c r="B747" s="236">
        <f t="shared" si="541"/>
        <v>106718.19826303334</v>
      </c>
      <c r="C747" s="66">
        <f t="shared" si="589"/>
        <v>79339.047716710003</v>
      </c>
      <c r="D747" s="77">
        <f t="shared" si="520"/>
        <v>5080.83</v>
      </c>
      <c r="E747" s="67">
        <f>VLOOKUP(A746,[1]Plan1!$DQ$117:$DS$314,3)</f>
        <v>5103.6899999999996</v>
      </c>
      <c r="F747" s="11">
        <f t="shared" si="521"/>
        <v>43399</v>
      </c>
      <c r="G747" s="73">
        <f t="shared" si="509"/>
        <v>4.4992648838870775E-3</v>
      </c>
      <c r="H747" s="11">
        <f t="shared" si="522"/>
        <v>43430</v>
      </c>
      <c r="I747" s="11">
        <f t="shared" si="510"/>
        <v>43430</v>
      </c>
      <c r="J747" s="1">
        <f t="shared" si="523"/>
        <v>20</v>
      </c>
      <c r="K747" s="1">
        <f t="shared" si="524"/>
        <v>5</v>
      </c>
      <c r="L747" s="66">
        <f t="shared" si="511"/>
        <v>1.00112292</v>
      </c>
      <c r="M747" s="70">
        <f t="shared" si="590"/>
        <v>1.0047997</v>
      </c>
      <c r="N747" s="70">
        <f t="shared" si="535"/>
        <v>1.071785106618572</v>
      </c>
      <c r="O747" s="66">
        <f t="shared" si="586"/>
        <v>1.07298863</v>
      </c>
      <c r="P747" s="66">
        <f t="shared" si="512"/>
        <v>79428.139120170003</v>
      </c>
      <c r="Q747" s="74">
        <f t="shared" si="513"/>
        <v>0</v>
      </c>
      <c r="R747" s="75">
        <f t="shared" si="587"/>
        <v>0</v>
      </c>
      <c r="S747" s="66">
        <f t="shared" si="588"/>
        <v>0</v>
      </c>
      <c r="T747" s="10">
        <f t="shared" si="525"/>
        <v>0.06</v>
      </c>
      <c r="U747" s="74">
        <f t="shared" si="542"/>
        <v>5</v>
      </c>
      <c r="V747" s="74">
        <v>252</v>
      </c>
      <c r="W747" s="70">
        <f t="shared" si="514"/>
        <v>1.001156798</v>
      </c>
      <c r="X747" s="66">
        <f t="shared" si="515"/>
        <v>91.882312470000002</v>
      </c>
      <c r="Y747" s="66">
        <v>0</v>
      </c>
      <c r="Z747" s="67">
        <f t="shared" si="516"/>
        <v>0</v>
      </c>
      <c r="AA747" s="68" t="str">
        <f t="shared" si="526"/>
        <v>A+INCORP J=</v>
      </c>
      <c r="AB747" s="11">
        <f t="shared" si="527"/>
        <v>43430</v>
      </c>
      <c r="AC747" s="227">
        <f t="shared" si="532"/>
        <v>3113.21</v>
      </c>
      <c r="AD747" s="227">
        <f t="shared" si="543"/>
        <v>62.264200000000002</v>
      </c>
      <c r="AE747" s="227">
        <f t="shared" si="544"/>
        <v>228.30206666666666</v>
      </c>
      <c r="AF747" s="228">
        <f t="shared" si="533"/>
        <v>1.0283099607087514</v>
      </c>
      <c r="AG747" s="230">
        <f t="shared" si="534"/>
        <v>153</v>
      </c>
      <c r="AH747" s="231">
        <f t="shared" si="545"/>
        <v>1.036010782</v>
      </c>
      <c r="AI747" s="227">
        <f t="shared" si="546"/>
        <v>3316.62778437</v>
      </c>
      <c r="AJ747" s="227">
        <f t="shared" si="547"/>
        <v>3607.1940510366667</v>
      </c>
      <c r="AK747" s="227">
        <f t="shared" si="466"/>
        <v>3113.21</v>
      </c>
      <c r="AL747" s="227">
        <f t="shared" si="548"/>
        <v>62.264200000000002</v>
      </c>
      <c r="AM747" s="227">
        <f t="shared" si="549"/>
        <v>197.16996666666665</v>
      </c>
      <c r="AN747" s="228">
        <f t="shared" si="467"/>
        <v>1.0273857012917669</v>
      </c>
      <c r="AO747" s="230">
        <f t="shared" si="468"/>
        <v>132</v>
      </c>
      <c r="AP747" s="231">
        <f t="shared" si="550"/>
        <v>1.0309923750000001</v>
      </c>
      <c r="AQ747" s="227">
        <f t="shared" si="551"/>
        <v>3297.5955414099999</v>
      </c>
      <c r="AR747" s="227">
        <f t="shared" si="552"/>
        <v>3557.0297080766668</v>
      </c>
      <c r="AS747" s="227">
        <f t="shared" si="528"/>
        <v>3113.21</v>
      </c>
      <c r="AT747" s="227">
        <f t="shared" si="553"/>
        <v>62.264200000000002</v>
      </c>
      <c r="AU747" s="227">
        <f t="shared" si="554"/>
        <v>166.03786666666664</v>
      </c>
      <c r="AV747" s="228">
        <f t="shared" si="529"/>
        <v>1.0251308572386972</v>
      </c>
      <c r="AW747" s="230">
        <f t="shared" si="530"/>
        <v>111</v>
      </c>
      <c r="AX747" s="231">
        <f t="shared" si="555"/>
        <v>1.0259982759999999</v>
      </c>
      <c r="AY747" s="227">
        <f t="shared" si="556"/>
        <v>3274.4197725399999</v>
      </c>
      <c r="AZ747" s="227">
        <f t="shared" si="557"/>
        <v>3502.7218392066666</v>
      </c>
      <c r="BA747" s="227">
        <f t="shared" si="504"/>
        <v>3113.21</v>
      </c>
      <c r="BB747" s="227">
        <f t="shared" si="558"/>
        <v>62.264200000000002</v>
      </c>
      <c r="BC747" s="227">
        <f t="shared" si="559"/>
        <v>133.86803</v>
      </c>
      <c r="BD747" s="228">
        <f t="shared" si="464"/>
        <v>1.0210461247011231</v>
      </c>
      <c r="BE747" s="230">
        <f t="shared" si="465"/>
        <v>91</v>
      </c>
      <c r="BF747" s="231">
        <f t="shared" si="560"/>
        <v>1.021264484</v>
      </c>
      <c r="BG747" s="227">
        <f t="shared" si="561"/>
        <v>3246.3250804899999</v>
      </c>
      <c r="BH747" s="227">
        <f t="shared" si="562"/>
        <v>3442.4573104900001</v>
      </c>
      <c r="BI747" s="227">
        <f t="shared" si="531"/>
        <v>3113.21</v>
      </c>
      <c r="BJ747" s="227">
        <f t="shared" si="563"/>
        <v>62.264200000000002</v>
      </c>
      <c r="BK747" s="227">
        <f t="shared" si="564"/>
        <v>102.73593000000001</v>
      </c>
      <c r="BL747" s="228">
        <f t="shared" si="517"/>
        <v>1.0083408906449012</v>
      </c>
      <c r="BM747" s="230">
        <f t="shared" si="518"/>
        <v>69</v>
      </c>
      <c r="BN747" s="231">
        <f t="shared" si="565"/>
        <v>1.0160825360000001</v>
      </c>
      <c r="BO747" s="227">
        <f t="shared" si="566"/>
        <v>3189.6628703699998</v>
      </c>
      <c r="BP747" s="227">
        <f t="shared" si="567"/>
        <v>3354.6630003699997</v>
      </c>
      <c r="BQ747" s="227">
        <f t="shared" ref="BQ747:BQ810" si="593">BQ746</f>
        <v>3113.21</v>
      </c>
      <c r="BR747" s="227">
        <f t="shared" si="568"/>
        <v>62.264200000000002</v>
      </c>
      <c r="BS747" s="227">
        <f t="shared" si="569"/>
        <v>68.490620000000007</v>
      </c>
      <c r="BT747" s="228">
        <f t="shared" si="591"/>
        <v>1.0050236635469578</v>
      </c>
      <c r="BU747" s="230">
        <f t="shared" si="592"/>
        <v>46</v>
      </c>
      <c r="BV747" s="231">
        <f t="shared" si="570"/>
        <v>1.010693155</v>
      </c>
      <c r="BW747" s="227">
        <f t="shared" si="571"/>
        <v>3162.3069946099999</v>
      </c>
      <c r="BX747" s="227">
        <f t="shared" si="572"/>
        <v>3293.0618146100001</v>
      </c>
      <c r="BY747" s="227">
        <f t="shared" si="505"/>
        <v>3113.21</v>
      </c>
      <c r="BZ747" s="227">
        <f t="shared" si="573"/>
        <v>62.264200000000002</v>
      </c>
      <c r="CA747" s="227">
        <f t="shared" si="574"/>
        <v>38.396256666666673</v>
      </c>
      <c r="CB747" s="228">
        <f t="shared" si="500"/>
        <v>1.0059280068727829</v>
      </c>
      <c r="CC747" s="230">
        <f t="shared" si="501"/>
        <v>26</v>
      </c>
      <c r="CD747" s="231">
        <f t="shared" si="575"/>
        <v>1.006029979</v>
      </c>
      <c r="CE747" s="227">
        <f t="shared" si="576"/>
        <v>3150.54900524</v>
      </c>
      <c r="CF747" s="227">
        <f t="shared" si="577"/>
        <v>3251.2094619066665</v>
      </c>
      <c r="CG747" s="227">
        <f t="shared" si="583"/>
        <v>3113.21</v>
      </c>
      <c r="CH747" s="227">
        <f t="shared" si="584"/>
        <v>62.264200000000002</v>
      </c>
      <c r="CI747" s="227">
        <f t="shared" si="578"/>
        <v>7.2641566666666675</v>
      </c>
      <c r="CJ747" s="228">
        <f t="shared" si="579"/>
        <v>1.0011229210034736</v>
      </c>
      <c r="CK747" s="230">
        <f t="shared" si="580"/>
        <v>5</v>
      </c>
      <c r="CL747" s="231">
        <f t="shared" si="581"/>
        <v>1.001156798</v>
      </c>
      <c r="CM747" s="227">
        <f t="shared" si="585"/>
        <v>3120.31128803</v>
      </c>
      <c r="CN747" s="227">
        <f t="shared" si="582"/>
        <v>3189.8396446966667</v>
      </c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5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5"/>
      <c r="HA747" s="5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40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7"/>
      <c r="JP747" s="1"/>
      <c r="JQ747" s="1"/>
      <c r="JR747" s="1"/>
      <c r="JS747" s="1"/>
      <c r="JT747" s="1"/>
      <c r="JU747" s="1"/>
      <c r="JV747" s="1"/>
      <c r="JW747" s="1"/>
      <c r="JX747" s="1"/>
      <c r="JY747" s="3"/>
      <c r="JZ747" s="1"/>
      <c r="KA747" s="1"/>
      <c r="KB747" s="1"/>
      <c r="KC747" s="1"/>
      <c r="KD747" s="1"/>
      <c r="KE747" s="1"/>
    </row>
    <row r="748" spans="1:291" x14ac:dyDescent="0.2">
      <c r="A748" s="196">
        <f t="shared" si="519"/>
        <v>43406</v>
      </c>
      <c r="B748" s="236">
        <f t="shared" si="541"/>
        <v>106768.52597972668</v>
      </c>
      <c r="C748" s="66">
        <f t="shared" si="589"/>
        <v>79339.047716710003</v>
      </c>
      <c r="D748" s="77">
        <f t="shared" si="520"/>
        <v>5080.83</v>
      </c>
      <c r="E748" s="67">
        <f>VLOOKUP(A747,[1]Plan1!$DQ$117:$DS$314,3)</f>
        <v>5103.6899999999996</v>
      </c>
      <c r="F748" s="11">
        <f t="shared" si="521"/>
        <v>43399</v>
      </c>
      <c r="G748" s="73">
        <f t="shared" si="509"/>
        <v>4.4992648838870775E-3</v>
      </c>
      <c r="H748" s="11">
        <f t="shared" si="522"/>
        <v>43430</v>
      </c>
      <c r="I748" s="11">
        <f t="shared" si="510"/>
        <v>43430</v>
      </c>
      <c r="J748" s="1">
        <f t="shared" si="523"/>
        <v>20</v>
      </c>
      <c r="K748" s="1">
        <f t="shared" si="524"/>
        <v>6</v>
      </c>
      <c r="L748" s="66">
        <f t="shared" si="511"/>
        <v>1.00134765</v>
      </c>
      <c r="M748" s="70">
        <f t="shared" si="590"/>
        <v>1.0047997</v>
      </c>
      <c r="N748" s="70">
        <f t="shared" si="535"/>
        <v>1.071785106618572</v>
      </c>
      <c r="O748" s="66">
        <f t="shared" si="586"/>
        <v>1.0732294899999999</v>
      </c>
      <c r="P748" s="66">
        <f t="shared" si="512"/>
        <v>79445.968984360006</v>
      </c>
      <c r="Q748" s="74">
        <f t="shared" si="513"/>
        <v>0</v>
      </c>
      <c r="R748" s="75">
        <f t="shared" si="587"/>
        <v>0</v>
      </c>
      <c r="S748" s="66">
        <f t="shared" si="588"/>
        <v>0</v>
      </c>
      <c r="T748" s="10">
        <f t="shared" si="525"/>
        <v>0.06</v>
      </c>
      <c r="U748" s="74">
        <f t="shared" si="542"/>
        <v>6</v>
      </c>
      <c r="V748" s="74">
        <v>252</v>
      </c>
      <c r="W748" s="70">
        <f t="shared" si="514"/>
        <v>1.0013883180000001</v>
      </c>
      <c r="X748" s="66">
        <f t="shared" si="515"/>
        <v>110.29626876</v>
      </c>
      <c r="Y748" s="66">
        <v>0</v>
      </c>
      <c r="Z748" s="67">
        <f t="shared" si="516"/>
        <v>0</v>
      </c>
      <c r="AA748" s="68" t="str">
        <f t="shared" si="526"/>
        <v>A+INCORP J=</v>
      </c>
      <c r="AB748" s="11">
        <f t="shared" si="527"/>
        <v>43430</v>
      </c>
      <c r="AC748" s="227">
        <f t="shared" si="532"/>
        <v>3113.21</v>
      </c>
      <c r="AD748" s="227">
        <f t="shared" si="543"/>
        <v>62.264200000000002</v>
      </c>
      <c r="AE748" s="227">
        <f t="shared" si="544"/>
        <v>229.33980333333332</v>
      </c>
      <c r="AF748" s="228">
        <f t="shared" si="533"/>
        <v>1.0285407914279325</v>
      </c>
      <c r="AG748" s="230">
        <f t="shared" si="534"/>
        <v>153</v>
      </c>
      <c r="AH748" s="231">
        <f t="shared" si="545"/>
        <v>1.036010782</v>
      </c>
      <c r="AI748" s="227">
        <f t="shared" si="546"/>
        <v>3317.3722871099999</v>
      </c>
      <c r="AJ748" s="227">
        <f t="shared" si="547"/>
        <v>3608.9762904433333</v>
      </c>
      <c r="AK748" s="227">
        <f t="shared" si="466"/>
        <v>3113.21</v>
      </c>
      <c r="AL748" s="227">
        <f t="shared" si="548"/>
        <v>62.264200000000002</v>
      </c>
      <c r="AM748" s="227">
        <f t="shared" si="549"/>
        <v>198.20770333333331</v>
      </c>
      <c r="AN748" s="228">
        <f t="shared" si="467"/>
        <v>1.0276163245370598</v>
      </c>
      <c r="AO748" s="230">
        <f t="shared" si="468"/>
        <v>132</v>
      </c>
      <c r="AP748" s="231">
        <f t="shared" si="550"/>
        <v>1.0309923750000001</v>
      </c>
      <c r="AQ748" s="227">
        <f t="shared" si="551"/>
        <v>3298.3357718699999</v>
      </c>
      <c r="AR748" s="227">
        <f t="shared" si="552"/>
        <v>3558.807675203333</v>
      </c>
      <c r="AS748" s="227">
        <f t="shared" si="528"/>
        <v>3113.21</v>
      </c>
      <c r="AT748" s="227">
        <f t="shared" si="553"/>
        <v>62.264200000000002</v>
      </c>
      <c r="AU748" s="227">
        <f t="shared" si="554"/>
        <v>167.07560333333331</v>
      </c>
      <c r="AV748" s="228">
        <f t="shared" si="529"/>
        <v>1.0253609743260279</v>
      </c>
      <c r="AW748" s="230">
        <f t="shared" si="530"/>
        <v>111</v>
      </c>
      <c r="AX748" s="231">
        <f t="shared" si="555"/>
        <v>1.0259982759999999</v>
      </c>
      <c r="AY748" s="227">
        <f t="shared" si="556"/>
        <v>3275.1548005999998</v>
      </c>
      <c r="AZ748" s="227">
        <f t="shared" si="557"/>
        <v>3504.4946039333331</v>
      </c>
      <c r="BA748" s="227">
        <f t="shared" si="504"/>
        <v>3113.21</v>
      </c>
      <c r="BB748" s="227">
        <f t="shared" si="558"/>
        <v>62.264200000000002</v>
      </c>
      <c r="BC748" s="227">
        <f t="shared" si="559"/>
        <v>134.90576666666666</v>
      </c>
      <c r="BD748" s="228">
        <f t="shared" ref="BD748:BD811" si="594">($O748/BD$616)</f>
        <v>1.0212753248647777</v>
      </c>
      <c r="BE748" s="230">
        <f t="shared" ref="BE748:BE811" si="595">NETWORKDAYS(BE$616,$A748,$AE$118:$AE$502)-1</f>
        <v>91</v>
      </c>
      <c r="BF748" s="231">
        <f t="shared" si="560"/>
        <v>1.021264484</v>
      </c>
      <c r="BG748" s="227">
        <f t="shared" si="561"/>
        <v>3247.0538019700002</v>
      </c>
      <c r="BH748" s="227">
        <f t="shared" si="562"/>
        <v>3444.223768636667</v>
      </c>
      <c r="BI748" s="227">
        <f t="shared" si="531"/>
        <v>3113.21</v>
      </c>
      <c r="BJ748" s="227">
        <f t="shared" si="563"/>
        <v>62.264200000000002</v>
      </c>
      <c r="BK748" s="227">
        <f t="shared" si="564"/>
        <v>103.77366666666667</v>
      </c>
      <c r="BL748" s="228">
        <f t="shared" si="517"/>
        <v>1.0085672387907532</v>
      </c>
      <c r="BM748" s="230">
        <f t="shared" si="518"/>
        <v>69</v>
      </c>
      <c r="BN748" s="231">
        <f t="shared" si="565"/>
        <v>1.0160825360000001</v>
      </c>
      <c r="BO748" s="227">
        <f t="shared" si="566"/>
        <v>3190.3788725600002</v>
      </c>
      <c r="BP748" s="227">
        <f t="shared" si="567"/>
        <v>3356.4167392266668</v>
      </c>
      <c r="BQ748" s="227">
        <f t="shared" si="593"/>
        <v>3113.21</v>
      </c>
      <c r="BR748" s="227">
        <f t="shared" si="568"/>
        <v>62.264200000000002</v>
      </c>
      <c r="BS748" s="227">
        <f t="shared" si="569"/>
        <v>69.528356666666667</v>
      </c>
      <c r="BT748" s="228">
        <f t="shared" si="591"/>
        <v>1.0052492670555446</v>
      </c>
      <c r="BU748" s="230">
        <f t="shared" si="592"/>
        <v>46</v>
      </c>
      <c r="BV748" s="231">
        <f t="shared" si="570"/>
        <v>1.010693155</v>
      </c>
      <c r="BW748" s="227">
        <f t="shared" si="571"/>
        <v>3163.01685606</v>
      </c>
      <c r="BX748" s="227">
        <f t="shared" si="572"/>
        <v>3294.8094127266668</v>
      </c>
      <c r="BY748" s="227">
        <f t="shared" si="505"/>
        <v>3113.21</v>
      </c>
      <c r="BZ748" s="227">
        <f t="shared" si="573"/>
        <v>62.264200000000002</v>
      </c>
      <c r="CA748" s="227">
        <f t="shared" si="574"/>
        <v>39.433993333333333</v>
      </c>
      <c r="CB748" s="228">
        <f t="shared" si="500"/>
        <v>1.0061538133845773</v>
      </c>
      <c r="CC748" s="230">
        <f t="shared" si="501"/>
        <v>26</v>
      </c>
      <c r="CD748" s="231">
        <f t="shared" si="575"/>
        <v>1.006029979</v>
      </c>
      <c r="CE748" s="227">
        <f t="shared" si="576"/>
        <v>3151.2562273100002</v>
      </c>
      <c r="CF748" s="227">
        <f t="shared" si="577"/>
        <v>3252.9544206433334</v>
      </c>
      <c r="CG748" s="227">
        <f t="shared" si="583"/>
        <v>3113.21</v>
      </c>
      <c r="CH748" s="227">
        <f t="shared" si="584"/>
        <v>62.264200000000002</v>
      </c>
      <c r="CI748" s="227">
        <f t="shared" si="578"/>
        <v>8.301893333333334</v>
      </c>
      <c r="CJ748" s="228">
        <f t="shared" si="579"/>
        <v>1.0013476488896886</v>
      </c>
      <c r="CK748" s="230">
        <f t="shared" si="580"/>
        <v>5</v>
      </c>
      <c r="CL748" s="231">
        <f t="shared" si="581"/>
        <v>1.001156798</v>
      </c>
      <c r="CM748" s="227">
        <f t="shared" si="585"/>
        <v>3121.0117224599999</v>
      </c>
      <c r="CN748" s="227">
        <f t="shared" si="582"/>
        <v>3191.5778157933332</v>
      </c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5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5"/>
      <c r="HA748" s="5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40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7"/>
      <c r="JP748" s="1"/>
      <c r="JQ748" s="1"/>
      <c r="JR748" s="1"/>
      <c r="JS748" s="1"/>
      <c r="JT748" s="1"/>
      <c r="JU748" s="1"/>
      <c r="JV748" s="1"/>
      <c r="JW748" s="1"/>
      <c r="JX748" s="1"/>
      <c r="JY748" s="3"/>
      <c r="JZ748" s="1"/>
      <c r="KA748" s="1"/>
      <c r="KB748" s="1"/>
      <c r="KC748" s="1"/>
      <c r="KD748" s="1"/>
      <c r="KE748" s="1"/>
    </row>
    <row r="749" spans="1:291" x14ac:dyDescent="0.2">
      <c r="A749" s="196">
        <f t="shared" si="519"/>
        <v>43407</v>
      </c>
      <c r="B749" s="236">
        <f t="shared" si="541"/>
        <v>106776.82787306</v>
      </c>
      <c r="C749" s="66">
        <f t="shared" si="589"/>
        <v>79339.047716710003</v>
      </c>
      <c r="D749" s="77">
        <f t="shared" si="520"/>
        <v>5080.83</v>
      </c>
      <c r="E749" s="67">
        <f>VLOOKUP(A748,[1]Plan1!$DQ$117:$DS$314,3)</f>
        <v>5103.6899999999996</v>
      </c>
      <c r="F749" s="11">
        <f t="shared" si="521"/>
        <v>43399</v>
      </c>
      <c r="G749" s="73">
        <f t="shared" si="509"/>
        <v>4.4992648838870775E-3</v>
      </c>
      <c r="H749" s="11">
        <f t="shared" si="522"/>
        <v>43430</v>
      </c>
      <c r="I749" s="11">
        <f t="shared" si="510"/>
        <v>43430</v>
      </c>
      <c r="J749" s="1">
        <f t="shared" si="523"/>
        <v>20</v>
      </c>
      <c r="K749" s="1">
        <f t="shared" si="524"/>
        <v>6</v>
      </c>
      <c r="L749" s="66">
        <f t="shared" si="511"/>
        <v>1.00134765</v>
      </c>
      <c r="M749" s="70">
        <f t="shared" si="590"/>
        <v>1.0047997</v>
      </c>
      <c r="N749" s="70">
        <f t="shared" si="535"/>
        <v>1.071785106618572</v>
      </c>
      <c r="O749" s="66">
        <f t="shared" si="586"/>
        <v>1.0732294899999999</v>
      </c>
      <c r="P749" s="66">
        <f t="shared" si="512"/>
        <v>79445.968984360006</v>
      </c>
      <c r="Q749" s="74">
        <f t="shared" si="513"/>
        <v>0</v>
      </c>
      <c r="R749" s="75">
        <f t="shared" si="587"/>
        <v>0</v>
      </c>
      <c r="S749" s="66">
        <f t="shared" si="588"/>
        <v>0</v>
      </c>
      <c r="T749" s="10">
        <f t="shared" si="525"/>
        <v>0.06</v>
      </c>
      <c r="U749" s="74">
        <f t="shared" si="542"/>
        <v>6</v>
      </c>
      <c r="V749" s="74">
        <v>252</v>
      </c>
      <c r="W749" s="70">
        <f t="shared" si="514"/>
        <v>1.0013883180000001</v>
      </c>
      <c r="X749" s="66">
        <f t="shared" si="515"/>
        <v>110.29626876</v>
      </c>
      <c r="Y749" s="66">
        <v>0</v>
      </c>
      <c r="Z749" s="67">
        <f t="shared" si="516"/>
        <v>0</v>
      </c>
      <c r="AA749" s="68" t="str">
        <f t="shared" si="526"/>
        <v>A+INCORP J=</v>
      </c>
      <c r="AB749" s="11">
        <f t="shared" si="527"/>
        <v>43430</v>
      </c>
      <c r="AC749" s="227">
        <f t="shared" si="532"/>
        <v>3113.21</v>
      </c>
      <c r="AD749" s="227">
        <f t="shared" si="543"/>
        <v>62.264200000000002</v>
      </c>
      <c r="AE749" s="227">
        <f t="shared" si="544"/>
        <v>230.37754000000004</v>
      </c>
      <c r="AF749" s="228">
        <f t="shared" si="533"/>
        <v>1.0285407914279325</v>
      </c>
      <c r="AG749" s="230">
        <f t="shared" si="534"/>
        <v>153</v>
      </c>
      <c r="AH749" s="231">
        <f t="shared" si="545"/>
        <v>1.036010782</v>
      </c>
      <c r="AI749" s="227">
        <f t="shared" si="546"/>
        <v>3317.3722871099999</v>
      </c>
      <c r="AJ749" s="227">
        <f t="shared" si="547"/>
        <v>3610.0140271099999</v>
      </c>
      <c r="AK749" s="227">
        <f t="shared" si="466"/>
        <v>3113.21</v>
      </c>
      <c r="AL749" s="227">
        <f t="shared" si="548"/>
        <v>62.264200000000002</v>
      </c>
      <c r="AM749" s="227">
        <f t="shared" si="549"/>
        <v>199.24544</v>
      </c>
      <c r="AN749" s="228">
        <f t="shared" si="467"/>
        <v>1.0276163245370598</v>
      </c>
      <c r="AO749" s="230">
        <f t="shared" si="468"/>
        <v>132</v>
      </c>
      <c r="AP749" s="231">
        <f t="shared" si="550"/>
        <v>1.0309923750000001</v>
      </c>
      <c r="AQ749" s="227">
        <f t="shared" si="551"/>
        <v>3298.3357718699999</v>
      </c>
      <c r="AR749" s="227">
        <f t="shared" si="552"/>
        <v>3559.8454118700001</v>
      </c>
      <c r="AS749" s="227">
        <f t="shared" si="528"/>
        <v>3113.21</v>
      </c>
      <c r="AT749" s="227">
        <f t="shared" si="553"/>
        <v>62.264200000000002</v>
      </c>
      <c r="AU749" s="227">
        <f t="shared" si="554"/>
        <v>168.11334000000002</v>
      </c>
      <c r="AV749" s="228">
        <f t="shared" si="529"/>
        <v>1.0253609743260279</v>
      </c>
      <c r="AW749" s="230">
        <f t="shared" si="530"/>
        <v>111</v>
      </c>
      <c r="AX749" s="231">
        <f t="shared" si="555"/>
        <v>1.0259982759999999</v>
      </c>
      <c r="AY749" s="227">
        <f t="shared" si="556"/>
        <v>3275.1548005999998</v>
      </c>
      <c r="AZ749" s="227">
        <f t="shared" si="557"/>
        <v>3505.5323405999998</v>
      </c>
      <c r="BA749" s="227">
        <f t="shared" si="504"/>
        <v>3113.21</v>
      </c>
      <c r="BB749" s="227">
        <f t="shared" si="558"/>
        <v>62.264200000000002</v>
      </c>
      <c r="BC749" s="227">
        <f t="shared" si="559"/>
        <v>135.94350333333333</v>
      </c>
      <c r="BD749" s="228">
        <f t="shared" si="594"/>
        <v>1.0212753248647777</v>
      </c>
      <c r="BE749" s="230">
        <f t="shared" si="595"/>
        <v>91</v>
      </c>
      <c r="BF749" s="231">
        <f t="shared" si="560"/>
        <v>1.021264484</v>
      </c>
      <c r="BG749" s="227">
        <f t="shared" si="561"/>
        <v>3247.0538019700002</v>
      </c>
      <c r="BH749" s="227">
        <f t="shared" si="562"/>
        <v>3445.2615053033337</v>
      </c>
      <c r="BI749" s="227">
        <f t="shared" si="531"/>
        <v>3113.21</v>
      </c>
      <c r="BJ749" s="227">
        <f t="shared" si="563"/>
        <v>62.264200000000002</v>
      </c>
      <c r="BK749" s="227">
        <f t="shared" si="564"/>
        <v>104.81140333333335</v>
      </c>
      <c r="BL749" s="228">
        <f t="shared" si="517"/>
        <v>1.0085672387907532</v>
      </c>
      <c r="BM749" s="230">
        <f t="shared" si="518"/>
        <v>69</v>
      </c>
      <c r="BN749" s="231">
        <f t="shared" si="565"/>
        <v>1.0160825360000001</v>
      </c>
      <c r="BO749" s="227">
        <f t="shared" si="566"/>
        <v>3190.3788725600002</v>
      </c>
      <c r="BP749" s="227">
        <f t="shared" si="567"/>
        <v>3357.4544758933334</v>
      </c>
      <c r="BQ749" s="227">
        <f t="shared" si="593"/>
        <v>3113.21</v>
      </c>
      <c r="BR749" s="227">
        <f t="shared" si="568"/>
        <v>62.264200000000002</v>
      </c>
      <c r="BS749" s="227">
        <f t="shared" si="569"/>
        <v>70.566093333333328</v>
      </c>
      <c r="BT749" s="228">
        <f t="shared" si="591"/>
        <v>1.0052492670555446</v>
      </c>
      <c r="BU749" s="230">
        <f t="shared" si="592"/>
        <v>46</v>
      </c>
      <c r="BV749" s="231">
        <f t="shared" si="570"/>
        <v>1.010693155</v>
      </c>
      <c r="BW749" s="227">
        <f t="shared" si="571"/>
        <v>3163.01685606</v>
      </c>
      <c r="BX749" s="227">
        <f t="shared" si="572"/>
        <v>3295.8471493933334</v>
      </c>
      <c r="BY749" s="227">
        <f t="shared" si="505"/>
        <v>3113.21</v>
      </c>
      <c r="BZ749" s="227">
        <f t="shared" si="573"/>
        <v>62.264200000000002</v>
      </c>
      <c r="CA749" s="227">
        <f t="shared" si="574"/>
        <v>40.471730000000001</v>
      </c>
      <c r="CB749" s="228">
        <f t="shared" si="500"/>
        <v>1.0061538133845773</v>
      </c>
      <c r="CC749" s="230">
        <f t="shared" si="501"/>
        <v>26</v>
      </c>
      <c r="CD749" s="231">
        <f t="shared" si="575"/>
        <v>1.006029979</v>
      </c>
      <c r="CE749" s="227">
        <f t="shared" si="576"/>
        <v>3151.2562273100002</v>
      </c>
      <c r="CF749" s="227">
        <f t="shared" si="577"/>
        <v>3253.99215731</v>
      </c>
      <c r="CG749" s="227">
        <f t="shared" si="583"/>
        <v>3113.21</v>
      </c>
      <c r="CH749" s="227">
        <f t="shared" si="584"/>
        <v>62.264200000000002</v>
      </c>
      <c r="CI749" s="227">
        <f t="shared" si="578"/>
        <v>9.3396299999999997</v>
      </c>
      <c r="CJ749" s="228">
        <f t="shared" si="579"/>
        <v>1.0013476488896886</v>
      </c>
      <c r="CK749" s="230">
        <f t="shared" si="580"/>
        <v>5</v>
      </c>
      <c r="CL749" s="231">
        <f t="shared" si="581"/>
        <v>1.001156798</v>
      </c>
      <c r="CM749" s="227">
        <f t="shared" si="585"/>
        <v>3121.0117224599999</v>
      </c>
      <c r="CN749" s="227">
        <f t="shared" si="582"/>
        <v>3192.6155524599999</v>
      </c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5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5"/>
      <c r="HA749" s="5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40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7"/>
      <c r="JP749" s="1"/>
      <c r="JQ749" s="1"/>
      <c r="JR749" s="1"/>
      <c r="JS749" s="1"/>
      <c r="JT749" s="1"/>
      <c r="JU749" s="1"/>
      <c r="JV749" s="1"/>
      <c r="JW749" s="1"/>
      <c r="JX749" s="1"/>
      <c r="JY749" s="3"/>
      <c r="JZ749" s="1"/>
      <c r="KA749" s="1"/>
      <c r="KB749" s="1"/>
      <c r="KC749" s="1"/>
      <c r="KD749" s="1"/>
      <c r="KE749" s="1"/>
    </row>
    <row r="750" spans="1:291" x14ac:dyDescent="0.2">
      <c r="A750" s="196">
        <f t="shared" si="519"/>
        <v>43408</v>
      </c>
      <c r="B750" s="236">
        <f t="shared" si="541"/>
        <v>106785.12976639332</v>
      </c>
      <c r="C750" s="66">
        <f t="shared" si="589"/>
        <v>79339.047716710003</v>
      </c>
      <c r="D750" s="77">
        <f t="shared" si="520"/>
        <v>5080.83</v>
      </c>
      <c r="E750" s="67">
        <f>VLOOKUP(A749,[1]Plan1!$DQ$117:$DS$314,3)</f>
        <v>5103.6899999999996</v>
      </c>
      <c r="F750" s="11">
        <f t="shared" si="521"/>
        <v>43399</v>
      </c>
      <c r="G750" s="73">
        <f t="shared" si="509"/>
        <v>4.4992648838870775E-3</v>
      </c>
      <c r="H750" s="11">
        <f t="shared" si="522"/>
        <v>43430</v>
      </c>
      <c r="I750" s="11">
        <f t="shared" si="510"/>
        <v>43430</v>
      </c>
      <c r="J750" s="1">
        <f t="shared" si="523"/>
        <v>20</v>
      </c>
      <c r="K750" s="1">
        <f t="shared" si="524"/>
        <v>6</v>
      </c>
      <c r="L750" s="66">
        <f t="shared" si="511"/>
        <v>1.00134765</v>
      </c>
      <c r="M750" s="70">
        <f t="shared" si="590"/>
        <v>1.0047997</v>
      </c>
      <c r="N750" s="70">
        <f t="shared" si="535"/>
        <v>1.071785106618572</v>
      </c>
      <c r="O750" s="66">
        <f t="shared" si="586"/>
        <v>1.0732294899999999</v>
      </c>
      <c r="P750" s="66">
        <f t="shared" si="512"/>
        <v>79445.968984360006</v>
      </c>
      <c r="Q750" s="74">
        <f t="shared" si="513"/>
        <v>0</v>
      </c>
      <c r="R750" s="75">
        <f t="shared" si="587"/>
        <v>0</v>
      </c>
      <c r="S750" s="66">
        <f t="shared" si="588"/>
        <v>0</v>
      </c>
      <c r="T750" s="10">
        <f t="shared" si="525"/>
        <v>0.06</v>
      </c>
      <c r="U750" s="74">
        <f t="shared" si="542"/>
        <v>6</v>
      </c>
      <c r="V750" s="74">
        <v>252</v>
      </c>
      <c r="W750" s="70">
        <f t="shared" si="514"/>
        <v>1.0013883180000001</v>
      </c>
      <c r="X750" s="66">
        <f t="shared" si="515"/>
        <v>110.29626876</v>
      </c>
      <c r="Y750" s="66">
        <v>0</v>
      </c>
      <c r="Z750" s="67">
        <f t="shared" si="516"/>
        <v>0</v>
      </c>
      <c r="AA750" s="68" t="str">
        <f t="shared" si="526"/>
        <v>A+INCORP J=</v>
      </c>
      <c r="AB750" s="11">
        <f t="shared" si="527"/>
        <v>43430</v>
      </c>
      <c r="AC750" s="227">
        <f t="shared" si="532"/>
        <v>3113.21</v>
      </c>
      <c r="AD750" s="227">
        <f t="shared" si="543"/>
        <v>62.264200000000002</v>
      </c>
      <c r="AE750" s="227">
        <f t="shared" si="544"/>
        <v>231.41527666666667</v>
      </c>
      <c r="AF750" s="228">
        <f t="shared" si="533"/>
        <v>1.0285407914279325</v>
      </c>
      <c r="AG750" s="230">
        <f t="shared" si="534"/>
        <v>153</v>
      </c>
      <c r="AH750" s="231">
        <f t="shared" si="545"/>
        <v>1.036010782</v>
      </c>
      <c r="AI750" s="227">
        <f t="shared" si="546"/>
        <v>3317.3722871099999</v>
      </c>
      <c r="AJ750" s="227">
        <f t="shared" si="547"/>
        <v>3611.0517637766666</v>
      </c>
      <c r="AK750" s="227">
        <f t="shared" ref="AK750:AK813" si="596">AK749</f>
        <v>3113.21</v>
      </c>
      <c r="AL750" s="227">
        <f t="shared" si="548"/>
        <v>62.264200000000002</v>
      </c>
      <c r="AM750" s="227">
        <f t="shared" si="549"/>
        <v>200.28317666666669</v>
      </c>
      <c r="AN750" s="228">
        <f t="shared" ref="AN750:AN813" si="597">($O750/AN$555)</f>
        <v>1.0276163245370598</v>
      </c>
      <c r="AO750" s="230">
        <f t="shared" ref="AO750:AO813" si="598">NETWORKDAYS(AO$555,$A750,$AE$118:$AE$502)-1</f>
        <v>132</v>
      </c>
      <c r="AP750" s="231">
        <f t="shared" si="550"/>
        <v>1.0309923750000001</v>
      </c>
      <c r="AQ750" s="227">
        <f t="shared" si="551"/>
        <v>3298.3357718699999</v>
      </c>
      <c r="AR750" s="227">
        <f t="shared" si="552"/>
        <v>3560.8831485366668</v>
      </c>
      <c r="AS750" s="227">
        <f t="shared" si="528"/>
        <v>3113.21</v>
      </c>
      <c r="AT750" s="227">
        <f t="shared" si="553"/>
        <v>62.264200000000002</v>
      </c>
      <c r="AU750" s="227">
        <f t="shared" si="554"/>
        <v>169.15107666666668</v>
      </c>
      <c r="AV750" s="228">
        <f t="shared" si="529"/>
        <v>1.0253609743260279</v>
      </c>
      <c r="AW750" s="230">
        <f t="shared" si="530"/>
        <v>111</v>
      </c>
      <c r="AX750" s="231">
        <f t="shared" si="555"/>
        <v>1.0259982759999999</v>
      </c>
      <c r="AY750" s="227">
        <f t="shared" si="556"/>
        <v>3275.1548005999998</v>
      </c>
      <c r="AZ750" s="227">
        <f t="shared" si="557"/>
        <v>3506.5700772666664</v>
      </c>
      <c r="BA750" s="227">
        <f t="shared" si="504"/>
        <v>3113.21</v>
      </c>
      <c r="BB750" s="227">
        <f t="shared" si="558"/>
        <v>62.264200000000002</v>
      </c>
      <c r="BC750" s="227">
        <f t="shared" si="559"/>
        <v>136.98124000000001</v>
      </c>
      <c r="BD750" s="228">
        <f t="shared" si="594"/>
        <v>1.0212753248647777</v>
      </c>
      <c r="BE750" s="230">
        <f t="shared" si="595"/>
        <v>91</v>
      </c>
      <c r="BF750" s="231">
        <f t="shared" si="560"/>
        <v>1.021264484</v>
      </c>
      <c r="BG750" s="227">
        <f t="shared" si="561"/>
        <v>3247.0538019700002</v>
      </c>
      <c r="BH750" s="227">
        <f t="shared" si="562"/>
        <v>3446.2992419700004</v>
      </c>
      <c r="BI750" s="227">
        <f t="shared" si="531"/>
        <v>3113.21</v>
      </c>
      <c r="BJ750" s="227">
        <f t="shared" si="563"/>
        <v>62.264200000000002</v>
      </c>
      <c r="BK750" s="227">
        <f t="shared" si="564"/>
        <v>105.84914000000001</v>
      </c>
      <c r="BL750" s="228">
        <f t="shared" si="517"/>
        <v>1.0085672387907532</v>
      </c>
      <c r="BM750" s="230">
        <f t="shared" si="518"/>
        <v>69</v>
      </c>
      <c r="BN750" s="231">
        <f t="shared" si="565"/>
        <v>1.0160825360000001</v>
      </c>
      <c r="BO750" s="227">
        <f t="shared" si="566"/>
        <v>3190.3788725600002</v>
      </c>
      <c r="BP750" s="227">
        <f t="shared" si="567"/>
        <v>3358.4922125600001</v>
      </c>
      <c r="BQ750" s="227">
        <f t="shared" si="593"/>
        <v>3113.21</v>
      </c>
      <c r="BR750" s="227">
        <f t="shared" si="568"/>
        <v>62.264200000000002</v>
      </c>
      <c r="BS750" s="227">
        <f t="shared" si="569"/>
        <v>71.603830000000002</v>
      </c>
      <c r="BT750" s="228">
        <f t="shared" si="591"/>
        <v>1.0052492670555446</v>
      </c>
      <c r="BU750" s="230">
        <f t="shared" si="592"/>
        <v>46</v>
      </c>
      <c r="BV750" s="231">
        <f t="shared" si="570"/>
        <v>1.010693155</v>
      </c>
      <c r="BW750" s="227">
        <f t="shared" si="571"/>
        <v>3163.01685606</v>
      </c>
      <c r="BX750" s="227">
        <f t="shared" si="572"/>
        <v>3296.8848860600001</v>
      </c>
      <c r="BY750" s="227">
        <f t="shared" si="505"/>
        <v>3113.21</v>
      </c>
      <c r="BZ750" s="227">
        <f t="shared" si="573"/>
        <v>62.264200000000002</v>
      </c>
      <c r="CA750" s="227">
        <f t="shared" si="574"/>
        <v>41.509466666666661</v>
      </c>
      <c r="CB750" s="228">
        <f t="shared" si="500"/>
        <v>1.0061538133845773</v>
      </c>
      <c r="CC750" s="230">
        <f t="shared" si="501"/>
        <v>26</v>
      </c>
      <c r="CD750" s="231">
        <f t="shared" si="575"/>
        <v>1.006029979</v>
      </c>
      <c r="CE750" s="227">
        <f t="shared" si="576"/>
        <v>3151.2562273100002</v>
      </c>
      <c r="CF750" s="227">
        <f t="shared" si="577"/>
        <v>3255.0298939766667</v>
      </c>
      <c r="CG750" s="227">
        <f t="shared" si="583"/>
        <v>3113.21</v>
      </c>
      <c r="CH750" s="227">
        <f t="shared" si="584"/>
        <v>62.264200000000002</v>
      </c>
      <c r="CI750" s="227">
        <f t="shared" si="578"/>
        <v>10.377366666666665</v>
      </c>
      <c r="CJ750" s="228">
        <f t="shared" si="579"/>
        <v>1.0013476488896886</v>
      </c>
      <c r="CK750" s="230">
        <f t="shared" si="580"/>
        <v>5</v>
      </c>
      <c r="CL750" s="231">
        <f t="shared" si="581"/>
        <v>1.001156798</v>
      </c>
      <c r="CM750" s="227">
        <f t="shared" si="585"/>
        <v>3121.0117224599999</v>
      </c>
      <c r="CN750" s="227">
        <f t="shared" si="582"/>
        <v>3193.6532891266666</v>
      </c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5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5"/>
      <c r="HA750" s="5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40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7"/>
      <c r="JP750" s="1"/>
      <c r="JQ750" s="1"/>
      <c r="JR750" s="1"/>
      <c r="JS750" s="1"/>
      <c r="JT750" s="1"/>
      <c r="JU750" s="1"/>
      <c r="JV750" s="1"/>
      <c r="JW750" s="1"/>
      <c r="JX750" s="1"/>
      <c r="JY750" s="3"/>
      <c r="JZ750" s="1"/>
      <c r="KA750" s="1"/>
      <c r="KB750" s="1"/>
      <c r="KC750" s="1"/>
      <c r="KD750" s="1"/>
      <c r="KE750" s="1"/>
    </row>
    <row r="751" spans="1:291" x14ac:dyDescent="0.2">
      <c r="A751" s="196">
        <f t="shared" si="519"/>
        <v>43409</v>
      </c>
      <c r="B751" s="236">
        <f t="shared" si="541"/>
        <v>106799.38955459667</v>
      </c>
      <c r="C751" s="66">
        <f t="shared" si="589"/>
        <v>79339.047716710003</v>
      </c>
      <c r="D751" s="77">
        <f t="shared" si="520"/>
        <v>5080.83</v>
      </c>
      <c r="E751" s="67">
        <f>VLOOKUP(A750,[1]Plan1!$DQ$117:$DS$314,3)</f>
        <v>5103.6899999999996</v>
      </c>
      <c r="F751" s="11">
        <f t="shared" si="521"/>
        <v>43399</v>
      </c>
      <c r="G751" s="73">
        <f t="shared" si="509"/>
        <v>4.4992648838870775E-3</v>
      </c>
      <c r="H751" s="11">
        <f t="shared" si="522"/>
        <v>43430</v>
      </c>
      <c r="I751" s="11">
        <f t="shared" si="510"/>
        <v>43430</v>
      </c>
      <c r="J751" s="1">
        <f t="shared" si="523"/>
        <v>20</v>
      </c>
      <c r="K751" s="1">
        <f t="shared" si="524"/>
        <v>6</v>
      </c>
      <c r="L751" s="66">
        <f t="shared" si="511"/>
        <v>1.00134765</v>
      </c>
      <c r="M751" s="70">
        <f t="shared" si="590"/>
        <v>1.0047997</v>
      </c>
      <c r="N751" s="70">
        <f t="shared" si="535"/>
        <v>1.071785106618572</v>
      </c>
      <c r="O751" s="66">
        <f t="shared" si="586"/>
        <v>1.0732294899999999</v>
      </c>
      <c r="P751" s="66">
        <f t="shared" si="512"/>
        <v>79445.968984360006</v>
      </c>
      <c r="Q751" s="74">
        <f t="shared" si="513"/>
        <v>0</v>
      </c>
      <c r="R751" s="75">
        <f t="shared" si="587"/>
        <v>0</v>
      </c>
      <c r="S751" s="66">
        <f t="shared" si="588"/>
        <v>0</v>
      </c>
      <c r="T751" s="10">
        <f t="shared" si="525"/>
        <v>0.06</v>
      </c>
      <c r="U751" s="74">
        <f t="shared" si="542"/>
        <v>6</v>
      </c>
      <c r="V751" s="74">
        <v>252</v>
      </c>
      <c r="W751" s="70">
        <f t="shared" si="514"/>
        <v>1.0013883180000001</v>
      </c>
      <c r="X751" s="66">
        <f t="shared" si="515"/>
        <v>110.29626876</v>
      </c>
      <c r="Y751" s="66">
        <v>0</v>
      </c>
      <c r="Z751" s="67">
        <f t="shared" si="516"/>
        <v>0</v>
      </c>
      <c r="AA751" s="68" t="str">
        <f t="shared" si="526"/>
        <v>A+INCORP J=</v>
      </c>
      <c r="AB751" s="11">
        <f t="shared" si="527"/>
        <v>43430</v>
      </c>
      <c r="AC751" s="227">
        <f t="shared" si="532"/>
        <v>3113.21</v>
      </c>
      <c r="AD751" s="227">
        <f t="shared" si="543"/>
        <v>62.264200000000002</v>
      </c>
      <c r="AE751" s="227">
        <f t="shared" si="544"/>
        <v>232.45301333333336</v>
      </c>
      <c r="AF751" s="228">
        <f t="shared" si="533"/>
        <v>1.0285407914279325</v>
      </c>
      <c r="AG751" s="230">
        <f t="shared" si="534"/>
        <v>154</v>
      </c>
      <c r="AH751" s="231">
        <f t="shared" si="545"/>
        <v>1.0362503620000001</v>
      </c>
      <c r="AI751" s="227">
        <f t="shared" si="546"/>
        <v>3318.1394374699998</v>
      </c>
      <c r="AJ751" s="227">
        <f t="shared" si="547"/>
        <v>3612.8566508033332</v>
      </c>
      <c r="AK751" s="227">
        <f t="shared" si="596"/>
        <v>3113.21</v>
      </c>
      <c r="AL751" s="227">
        <f t="shared" si="548"/>
        <v>62.264200000000002</v>
      </c>
      <c r="AM751" s="227">
        <f t="shared" si="549"/>
        <v>201.32091333333332</v>
      </c>
      <c r="AN751" s="228">
        <f t="shared" si="597"/>
        <v>1.0276163245370598</v>
      </c>
      <c r="AO751" s="230">
        <f t="shared" si="598"/>
        <v>133</v>
      </c>
      <c r="AP751" s="231">
        <f t="shared" si="550"/>
        <v>1.0312307940000001</v>
      </c>
      <c r="AQ751" s="227">
        <f t="shared" si="551"/>
        <v>3299.0985184599999</v>
      </c>
      <c r="AR751" s="227">
        <f t="shared" si="552"/>
        <v>3562.683631793333</v>
      </c>
      <c r="AS751" s="227">
        <f t="shared" si="528"/>
        <v>3113.21</v>
      </c>
      <c r="AT751" s="227">
        <f t="shared" si="553"/>
        <v>62.264200000000002</v>
      </c>
      <c r="AU751" s="227">
        <f t="shared" si="554"/>
        <v>170.18881333333334</v>
      </c>
      <c r="AV751" s="228">
        <f t="shared" si="529"/>
        <v>1.0253609743260279</v>
      </c>
      <c r="AW751" s="230">
        <f t="shared" si="530"/>
        <v>112</v>
      </c>
      <c r="AX751" s="231">
        <f t="shared" si="555"/>
        <v>1.0262355409999999</v>
      </c>
      <c r="AY751" s="227">
        <f t="shared" si="556"/>
        <v>3275.9121894</v>
      </c>
      <c r="AZ751" s="227">
        <f t="shared" si="557"/>
        <v>3508.3652027333333</v>
      </c>
      <c r="BA751" s="227">
        <f t="shared" si="504"/>
        <v>3113.21</v>
      </c>
      <c r="BB751" s="227">
        <f t="shared" si="558"/>
        <v>62.264200000000002</v>
      </c>
      <c r="BC751" s="227">
        <f t="shared" si="559"/>
        <v>138.01897666666667</v>
      </c>
      <c r="BD751" s="228">
        <f t="shared" si="594"/>
        <v>1.0212753248647777</v>
      </c>
      <c r="BE751" s="230">
        <f t="shared" si="595"/>
        <v>92</v>
      </c>
      <c r="BF751" s="231">
        <f t="shared" si="560"/>
        <v>1.021500654</v>
      </c>
      <c r="BG751" s="227">
        <f t="shared" si="561"/>
        <v>3247.8046913899998</v>
      </c>
      <c r="BH751" s="227">
        <f t="shared" si="562"/>
        <v>3448.0878680566666</v>
      </c>
      <c r="BI751" s="227">
        <f t="shared" si="531"/>
        <v>3113.21</v>
      </c>
      <c r="BJ751" s="227">
        <f t="shared" si="563"/>
        <v>62.264200000000002</v>
      </c>
      <c r="BK751" s="227">
        <f t="shared" si="564"/>
        <v>106.88687666666667</v>
      </c>
      <c r="BL751" s="228">
        <f t="shared" si="517"/>
        <v>1.0085672387907532</v>
      </c>
      <c r="BM751" s="230">
        <f t="shared" si="518"/>
        <v>70</v>
      </c>
      <c r="BN751" s="231">
        <f t="shared" si="565"/>
        <v>1.016317508</v>
      </c>
      <c r="BO751" s="227">
        <f t="shared" si="566"/>
        <v>3191.1166568200001</v>
      </c>
      <c r="BP751" s="227">
        <f t="shared" si="567"/>
        <v>3360.2677334866667</v>
      </c>
      <c r="BQ751" s="227">
        <f t="shared" si="593"/>
        <v>3113.21</v>
      </c>
      <c r="BR751" s="227">
        <f t="shared" si="568"/>
        <v>62.264200000000002</v>
      </c>
      <c r="BS751" s="227">
        <f t="shared" si="569"/>
        <v>72.641566666666677</v>
      </c>
      <c r="BT751" s="228">
        <f t="shared" si="591"/>
        <v>1.0052492670555446</v>
      </c>
      <c r="BU751" s="230">
        <f t="shared" si="592"/>
        <v>47</v>
      </c>
      <c r="BV751" s="231">
        <f t="shared" si="570"/>
        <v>1.0109268810000001</v>
      </c>
      <c r="BW751" s="227">
        <f t="shared" si="571"/>
        <v>3163.74831374</v>
      </c>
      <c r="BX751" s="227">
        <f t="shared" si="572"/>
        <v>3298.6540804066667</v>
      </c>
      <c r="BY751" s="227">
        <f t="shared" si="505"/>
        <v>3113.21</v>
      </c>
      <c r="BZ751" s="227">
        <f t="shared" si="573"/>
        <v>62.264200000000002</v>
      </c>
      <c r="CA751" s="227">
        <f t="shared" si="574"/>
        <v>42.547203333333336</v>
      </c>
      <c r="CB751" s="228">
        <f t="shared" si="500"/>
        <v>1.0061538133845773</v>
      </c>
      <c r="CC751" s="230">
        <f t="shared" si="501"/>
        <v>27</v>
      </c>
      <c r="CD751" s="231">
        <f t="shared" si="575"/>
        <v>1.006262626</v>
      </c>
      <c r="CE751" s="227">
        <f t="shared" si="576"/>
        <v>3151.9849633499998</v>
      </c>
      <c r="CF751" s="227">
        <f t="shared" si="577"/>
        <v>3256.796366683333</v>
      </c>
      <c r="CG751" s="227">
        <f t="shared" si="583"/>
        <v>3113.21</v>
      </c>
      <c r="CH751" s="227">
        <f t="shared" si="584"/>
        <v>62.264200000000002</v>
      </c>
      <c r="CI751" s="227">
        <f t="shared" si="578"/>
        <v>11.415103333333333</v>
      </c>
      <c r="CJ751" s="228">
        <f t="shared" si="579"/>
        <v>1.0013476488896886</v>
      </c>
      <c r="CK751" s="230">
        <f t="shared" si="580"/>
        <v>6</v>
      </c>
      <c r="CL751" s="231">
        <f t="shared" si="581"/>
        <v>1.0013883180000001</v>
      </c>
      <c r="CM751" s="227">
        <f t="shared" si="585"/>
        <v>3121.7334641799998</v>
      </c>
      <c r="CN751" s="227">
        <f t="shared" si="582"/>
        <v>3195.4127675133332</v>
      </c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5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5"/>
      <c r="HA751" s="5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40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7"/>
      <c r="JP751" s="1"/>
      <c r="JQ751" s="1"/>
      <c r="JR751" s="1"/>
      <c r="JS751" s="1"/>
      <c r="JT751" s="1"/>
      <c r="JU751" s="1"/>
      <c r="JV751" s="1"/>
      <c r="JW751" s="1"/>
      <c r="JX751" s="1"/>
      <c r="JY751" s="3"/>
      <c r="JZ751" s="1"/>
      <c r="KA751" s="1"/>
      <c r="KB751" s="1"/>
      <c r="KC751" s="1"/>
      <c r="KD751" s="1"/>
      <c r="KE751" s="1"/>
    </row>
    <row r="752" spans="1:291" x14ac:dyDescent="0.2">
      <c r="A752" s="196">
        <f t="shared" si="519"/>
        <v>43410</v>
      </c>
      <c r="B752" s="236">
        <f t="shared" si="541"/>
        <v>106855.69813612</v>
      </c>
      <c r="C752" s="66">
        <f t="shared" si="589"/>
        <v>79339.047716710003</v>
      </c>
      <c r="D752" s="77">
        <f t="shared" si="520"/>
        <v>5080.83</v>
      </c>
      <c r="E752" s="67">
        <f>VLOOKUP(A751,[1]Plan1!$DQ$117:$DS$314,3)</f>
        <v>5103.6899999999996</v>
      </c>
      <c r="F752" s="11">
        <f t="shared" si="521"/>
        <v>43399</v>
      </c>
      <c r="G752" s="73">
        <f t="shared" si="509"/>
        <v>4.4992648838870775E-3</v>
      </c>
      <c r="H752" s="11">
        <f t="shared" si="522"/>
        <v>43430</v>
      </c>
      <c r="I752" s="11">
        <f t="shared" si="510"/>
        <v>43430</v>
      </c>
      <c r="J752" s="1">
        <f t="shared" si="523"/>
        <v>20</v>
      </c>
      <c r="K752" s="1">
        <f t="shared" si="524"/>
        <v>7</v>
      </c>
      <c r="L752" s="66">
        <f t="shared" si="511"/>
        <v>1.0015724399999999</v>
      </c>
      <c r="M752" s="70">
        <f t="shared" si="590"/>
        <v>1.0047997</v>
      </c>
      <c r="N752" s="70">
        <f t="shared" si="535"/>
        <v>1.071785106618572</v>
      </c>
      <c r="O752" s="66">
        <f t="shared" si="586"/>
        <v>1.07347042</v>
      </c>
      <c r="P752" s="66">
        <f t="shared" si="512"/>
        <v>79463.803608899994</v>
      </c>
      <c r="Q752" s="74">
        <f t="shared" si="513"/>
        <v>0</v>
      </c>
      <c r="R752" s="75">
        <f t="shared" si="587"/>
        <v>0</v>
      </c>
      <c r="S752" s="66">
        <f t="shared" si="588"/>
        <v>0</v>
      </c>
      <c r="T752" s="10">
        <f t="shared" si="525"/>
        <v>0.06</v>
      </c>
      <c r="U752" s="74">
        <f t="shared" si="542"/>
        <v>7</v>
      </c>
      <c r="V752" s="74">
        <v>252</v>
      </c>
      <c r="W752" s="70">
        <f t="shared" si="514"/>
        <v>1.001619891</v>
      </c>
      <c r="X752" s="66">
        <f t="shared" si="515"/>
        <v>128.72270029000001</v>
      </c>
      <c r="Y752" s="66">
        <v>0</v>
      </c>
      <c r="Z752" s="67">
        <f t="shared" si="516"/>
        <v>0</v>
      </c>
      <c r="AA752" s="68" t="str">
        <f t="shared" si="526"/>
        <v>A+INCORP J=</v>
      </c>
      <c r="AB752" s="11">
        <f t="shared" si="527"/>
        <v>43430</v>
      </c>
      <c r="AC752" s="227">
        <f t="shared" si="532"/>
        <v>3113.21</v>
      </c>
      <c r="AD752" s="227">
        <f t="shared" si="543"/>
        <v>62.264200000000002</v>
      </c>
      <c r="AE752" s="227">
        <f t="shared" si="544"/>
        <v>233.49074999999999</v>
      </c>
      <c r="AF752" s="228">
        <f t="shared" si="533"/>
        <v>1.0287716892323517</v>
      </c>
      <c r="AG752" s="230">
        <f t="shared" si="534"/>
        <v>155</v>
      </c>
      <c r="AH752" s="231">
        <f t="shared" si="545"/>
        <v>1.036489998</v>
      </c>
      <c r="AI752" s="227">
        <f t="shared" si="546"/>
        <v>3319.6518307400002</v>
      </c>
      <c r="AJ752" s="227">
        <f t="shared" si="547"/>
        <v>3615.4067807400002</v>
      </c>
      <c r="AK752" s="227">
        <f t="shared" si="596"/>
        <v>3113.21</v>
      </c>
      <c r="AL752" s="227">
        <f t="shared" si="548"/>
        <v>62.264200000000002</v>
      </c>
      <c r="AM752" s="227">
        <f t="shared" si="549"/>
        <v>202.35865000000001</v>
      </c>
      <c r="AN752" s="228">
        <f t="shared" si="597"/>
        <v>1.0278470148072936</v>
      </c>
      <c r="AO752" s="230">
        <f t="shared" si="598"/>
        <v>134</v>
      </c>
      <c r="AP752" s="231">
        <f t="shared" si="550"/>
        <v>1.031469269</v>
      </c>
      <c r="AQ752" s="227">
        <f t="shared" si="551"/>
        <v>3300.60223228</v>
      </c>
      <c r="AR752" s="227">
        <f t="shared" si="552"/>
        <v>3565.2250822800002</v>
      </c>
      <c r="AS752" s="227">
        <f t="shared" si="528"/>
        <v>3113.21</v>
      </c>
      <c r="AT752" s="227">
        <f t="shared" si="553"/>
        <v>62.264200000000002</v>
      </c>
      <c r="AU752" s="227">
        <f t="shared" si="554"/>
        <v>171.22655</v>
      </c>
      <c r="AV752" s="228">
        <f t="shared" si="529"/>
        <v>1.0255911582911967</v>
      </c>
      <c r="AW752" s="230">
        <f t="shared" si="530"/>
        <v>113</v>
      </c>
      <c r="AX752" s="231">
        <f t="shared" si="555"/>
        <v>1.026472861</v>
      </c>
      <c r="AY752" s="227">
        <f t="shared" si="556"/>
        <v>3277.4053355299998</v>
      </c>
      <c r="AZ752" s="227">
        <f t="shared" si="557"/>
        <v>3510.8960855299997</v>
      </c>
      <c r="BA752" s="227">
        <f t="shared" si="504"/>
        <v>3113.21</v>
      </c>
      <c r="BB752" s="227">
        <f t="shared" si="558"/>
        <v>62.264200000000002</v>
      </c>
      <c r="BC752" s="227">
        <f t="shared" si="559"/>
        <v>139.05671333333333</v>
      </c>
      <c r="BD752" s="228">
        <f t="shared" si="594"/>
        <v>1.0215045916397893</v>
      </c>
      <c r="BE752" s="230">
        <f t="shared" si="595"/>
        <v>93</v>
      </c>
      <c r="BF752" s="231">
        <f t="shared" si="560"/>
        <v>1.0217368790000001</v>
      </c>
      <c r="BG752" s="227">
        <f t="shared" si="561"/>
        <v>3249.2850261100002</v>
      </c>
      <c r="BH752" s="227">
        <f t="shared" si="562"/>
        <v>3450.6059394433337</v>
      </c>
      <c r="BI752" s="227">
        <f t="shared" si="531"/>
        <v>3113.21</v>
      </c>
      <c r="BJ752" s="227">
        <f t="shared" si="563"/>
        <v>62.264200000000002</v>
      </c>
      <c r="BK752" s="227">
        <f t="shared" si="564"/>
        <v>107.92461333333335</v>
      </c>
      <c r="BL752" s="228">
        <f t="shared" si="517"/>
        <v>1.0087936527190939</v>
      </c>
      <c r="BM752" s="230">
        <f t="shared" si="518"/>
        <v>71</v>
      </c>
      <c r="BN752" s="231">
        <f t="shared" si="565"/>
        <v>1.0165525339999999</v>
      </c>
      <c r="BO752" s="227">
        <f t="shared" si="566"/>
        <v>3192.5711521899998</v>
      </c>
      <c r="BP752" s="227">
        <f t="shared" si="567"/>
        <v>3362.759965523333</v>
      </c>
      <c r="BQ752" s="227">
        <f t="shared" si="593"/>
        <v>3113.21</v>
      </c>
      <c r="BR752" s="227">
        <f t="shared" si="568"/>
        <v>62.264200000000002</v>
      </c>
      <c r="BS752" s="227">
        <f t="shared" si="569"/>
        <v>73.679303333333337</v>
      </c>
      <c r="BT752" s="228">
        <f t="shared" si="591"/>
        <v>1.00547493613021</v>
      </c>
      <c r="BU752" s="230">
        <f t="shared" si="592"/>
        <v>48</v>
      </c>
      <c r="BV752" s="231">
        <f t="shared" si="570"/>
        <v>1.01116066</v>
      </c>
      <c r="BW752" s="227">
        <f t="shared" si="571"/>
        <v>3165.1903335000002</v>
      </c>
      <c r="BX752" s="227">
        <f t="shared" si="572"/>
        <v>3301.1338368333336</v>
      </c>
      <c r="BY752" s="227">
        <f t="shared" si="505"/>
        <v>3113.21</v>
      </c>
      <c r="BZ752" s="227">
        <f t="shared" si="573"/>
        <v>62.264200000000002</v>
      </c>
      <c r="CA752" s="227">
        <f t="shared" si="574"/>
        <v>43.584939999999996</v>
      </c>
      <c r="CB752" s="228">
        <f t="shared" si="500"/>
        <v>1.006379685521448</v>
      </c>
      <c r="CC752" s="230">
        <f t="shared" si="501"/>
        <v>28</v>
      </c>
      <c r="CD752" s="231">
        <f t="shared" si="575"/>
        <v>1.0064953270000001</v>
      </c>
      <c r="CE752" s="227">
        <f t="shared" si="576"/>
        <v>3153.4216233699999</v>
      </c>
      <c r="CF752" s="227">
        <f t="shared" si="577"/>
        <v>3259.2707633699997</v>
      </c>
      <c r="CG752" s="227">
        <f t="shared" si="583"/>
        <v>3113.21</v>
      </c>
      <c r="CH752" s="227">
        <f t="shared" si="584"/>
        <v>62.264200000000002</v>
      </c>
      <c r="CI752" s="227">
        <f t="shared" si="578"/>
        <v>12.45284</v>
      </c>
      <c r="CJ752" s="228">
        <f t="shared" si="579"/>
        <v>1.0015724420875043</v>
      </c>
      <c r="CK752" s="230">
        <f t="shared" si="580"/>
        <v>7</v>
      </c>
      <c r="CL752" s="231">
        <f t="shared" si="581"/>
        <v>1.001619891</v>
      </c>
      <c r="CM752" s="227">
        <f t="shared" si="585"/>
        <v>3123.15633321</v>
      </c>
      <c r="CN752" s="227">
        <f t="shared" si="582"/>
        <v>3197.87337321</v>
      </c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5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5"/>
      <c r="HA752" s="5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40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7"/>
      <c r="JP752" s="1"/>
      <c r="JQ752" s="1"/>
      <c r="JR752" s="1"/>
      <c r="JS752" s="1"/>
      <c r="JT752" s="1"/>
      <c r="JU752" s="1"/>
      <c r="JV752" s="1"/>
      <c r="JW752" s="1"/>
      <c r="JX752" s="1"/>
      <c r="JY752" s="3"/>
      <c r="JZ752" s="1"/>
      <c r="KA752" s="1"/>
      <c r="KB752" s="1"/>
      <c r="KC752" s="1"/>
      <c r="KD752" s="1"/>
      <c r="KE752" s="1"/>
    </row>
    <row r="753" spans="1:291" x14ac:dyDescent="0.2">
      <c r="A753" s="196">
        <f t="shared" si="519"/>
        <v>43411</v>
      </c>
      <c r="B753" s="236">
        <f t="shared" si="541"/>
        <v>106912.02857608331</v>
      </c>
      <c r="C753" s="66">
        <f t="shared" si="589"/>
        <v>79339.047716710003</v>
      </c>
      <c r="D753" s="77">
        <f t="shared" si="520"/>
        <v>5080.83</v>
      </c>
      <c r="E753" s="67">
        <f>VLOOKUP(A752,[1]Plan1!$DQ$117:$DS$314,3)</f>
        <v>5103.6899999999996</v>
      </c>
      <c r="F753" s="11">
        <f t="shared" si="521"/>
        <v>43399</v>
      </c>
      <c r="G753" s="73">
        <f t="shared" si="509"/>
        <v>4.4992648838870775E-3</v>
      </c>
      <c r="H753" s="11">
        <f t="shared" si="522"/>
        <v>43430</v>
      </c>
      <c r="I753" s="11">
        <f t="shared" si="510"/>
        <v>43430</v>
      </c>
      <c r="J753" s="1">
        <f t="shared" si="523"/>
        <v>20</v>
      </c>
      <c r="K753" s="1">
        <f t="shared" si="524"/>
        <v>8</v>
      </c>
      <c r="L753" s="66">
        <f t="shared" si="511"/>
        <v>1.0017972799999999</v>
      </c>
      <c r="M753" s="70">
        <f t="shared" si="590"/>
        <v>1.0047997</v>
      </c>
      <c r="N753" s="70">
        <f t="shared" si="535"/>
        <v>1.071785106618572</v>
      </c>
      <c r="O753" s="66">
        <f t="shared" si="586"/>
        <v>1.0737114000000001</v>
      </c>
      <c r="P753" s="66">
        <f t="shared" si="512"/>
        <v>79481.642200389993</v>
      </c>
      <c r="Q753" s="74">
        <f t="shared" si="513"/>
        <v>0</v>
      </c>
      <c r="R753" s="75">
        <f t="shared" si="587"/>
        <v>0</v>
      </c>
      <c r="S753" s="66">
        <f t="shared" si="588"/>
        <v>0</v>
      </c>
      <c r="T753" s="10">
        <f t="shared" si="525"/>
        <v>0.06</v>
      </c>
      <c r="U753" s="74">
        <f t="shared" si="542"/>
        <v>8</v>
      </c>
      <c r="V753" s="74">
        <v>252</v>
      </c>
      <c r="W753" s="70">
        <f t="shared" si="514"/>
        <v>1.0018515189999999</v>
      </c>
      <c r="X753" s="66">
        <f t="shared" si="515"/>
        <v>147.16177067999999</v>
      </c>
      <c r="Y753" s="66">
        <v>0</v>
      </c>
      <c r="Z753" s="67">
        <f t="shared" si="516"/>
        <v>0</v>
      </c>
      <c r="AA753" s="68" t="str">
        <f t="shared" si="526"/>
        <v>A+INCORP J=</v>
      </c>
      <c r="AB753" s="11">
        <f t="shared" si="527"/>
        <v>43430</v>
      </c>
      <c r="AC753" s="227">
        <f t="shared" si="532"/>
        <v>3113.21</v>
      </c>
      <c r="AD753" s="227">
        <f t="shared" si="543"/>
        <v>62.264200000000002</v>
      </c>
      <c r="AE753" s="227">
        <f t="shared" si="544"/>
        <v>234.52848666666668</v>
      </c>
      <c r="AF753" s="228">
        <f t="shared" si="533"/>
        <v>1.0290026349547976</v>
      </c>
      <c r="AG753" s="230">
        <f t="shared" si="534"/>
        <v>156</v>
      </c>
      <c r="AH753" s="231">
        <f t="shared" si="545"/>
        <v>1.036729689</v>
      </c>
      <c r="AI753" s="227">
        <f t="shared" si="546"/>
        <v>3321.1648993700001</v>
      </c>
      <c r="AJ753" s="227">
        <f t="shared" si="547"/>
        <v>3617.9575860366667</v>
      </c>
      <c r="AK753" s="227">
        <f t="shared" si="596"/>
        <v>3113.21</v>
      </c>
      <c r="AL753" s="227">
        <f t="shared" si="548"/>
        <v>62.264200000000002</v>
      </c>
      <c r="AM753" s="227">
        <f t="shared" si="549"/>
        <v>203.39638666666664</v>
      </c>
      <c r="AN753" s="228">
        <f t="shared" si="597"/>
        <v>1.0280777529524845</v>
      </c>
      <c r="AO753" s="230">
        <f t="shared" si="598"/>
        <v>135</v>
      </c>
      <c r="AP753" s="231">
        <f t="shared" si="550"/>
        <v>1.0317077990000001</v>
      </c>
      <c r="AQ753" s="227">
        <f t="shared" si="551"/>
        <v>3302.10661845</v>
      </c>
      <c r="AR753" s="227">
        <f t="shared" si="552"/>
        <v>3567.7672051166664</v>
      </c>
      <c r="AS753" s="227">
        <f t="shared" si="528"/>
        <v>3113.21</v>
      </c>
      <c r="AT753" s="227">
        <f t="shared" si="553"/>
        <v>62.264200000000002</v>
      </c>
      <c r="AU753" s="227">
        <f t="shared" si="554"/>
        <v>172.26428666666666</v>
      </c>
      <c r="AV753" s="228">
        <f t="shared" si="529"/>
        <v>1.0258213900262503</v>
      </c>
      <c r="AW753" s="230">
        <f t="shared" si="530"/>
        <v>114</v>
      </c>
      <c r="AX753" s="231">
        <f t="shared" si="555"/>
        <v>1.0267102349999999</v>
      </c>
      <c r="AY753" s="227">
        <f t="shared" si="556"/>
        <v>3278.8991469500002</v>
      </c>
      <c r="AZ753" s="227">
        <f t="shared" si="557"/>
        <v>3513.4276336166668</v>
      </c>
      <c r="BA753" s="227">
        <f t="shared" si="504"/>
        <v>3113.21</v>
      </c>
      <c r="BB753" s="227">
        <f t="shared" si="558"/>
        <v>62.264200000000002</v>
      </c>
      <c r="BC753" s="227">
        <f t="shared" si="559"/>
        <v>140.09444999999999</v>
      </c>
      <c r="BD753" s="228">
        <f t="shared" si="594"/>
        <v>1.0217339059943418</v>
      </c>
      <c r="BE753" s="230">
        <f t="shared" si="595"/>
        <v>94</v>
      </c>
      <c r="BF753" s="231">
        <f t="shared" si="560"/>
        <v>1.021973158</v>
      </c>
      <c r="BG753" s="227">
        <f t="shared" si="561"/>
        <v>3250.7660212000001</v>
      </c>
      <c r="BH753" s="227">
        <f t="shared" si="562"/>
        <v>3453.1246712000002</v>
      </c>
      <c r="BI753" s="227">
        <f t="shared" si="531"/>
        <v>3113.21</v>
      </c>
      <c r="BJ753" s="227">
        <f t="shared" si="563"/>
        <v>62.264200000000002</v>
      </c>
      <c r="BK753" s="227">
        <f t="shared" si="564"/>
        <v>108.96235000000001</v>
      </c>
      <c r="BL753" s="228">
        <f t="shared" si="517"/>
        <v>1.0090201136349264</v>
      </c>
      <c r="BM753" s="230">
        <f t="shared" si="518"/>
        <v>72</v>
      </c>
      <c r="BN753" s="231">
        <f t="shared" si="565"/>
        <v>1.0167876140000001</v>
      </c>
      <c r="BO753" s="227">
        <f t="shared" si="566"/>
        <v>3194.0262972599999</v>
      </c>
      <c r="BP753" s="227">
        <f t="shared" si="567"/>
        <v>3365.2528472599997</v>
      </c>
      <c r="BQ753" s="227">
        <f t="shared" si="593"/>
        <v>3113.21</v>
      </c>
      <c r="BR753" s="227">
        <f t="shared" si="568"/>
        <v>62.264200000000002</v>
      </c>
      <c r="BS753" s="227">
        <f t="shared" si="569"/>
        <v>74.717039999999997</v>
      </c>
      <c r="BT753" s="228">
        <f t="shared" si="591"/>
        <v>1.0057006520377882</v>
      </c>
      <c r="BU753" s="230">
        <f t="shared" si="592"/>
        <v>49</v>
      </c>
      <c r="BV753" s="231">
        <f t="shared" si="570"/>
        <v>1.0113944939999999</v>
      </c>
      <c r="BW753" s="227">
        <f t="shared" si="571"/>
        <v>3166.6330014</v>
      </c>
      <c r="BX753" s="227">
        <f t="shared" si="572"/>
        <v>3303.6142414000001</v>
      </c>
      <c r="BY753" s="227">
        <f t="shared" si="505"/>
        <v>3113.21</v>
      </c>
      <c r="BZ753" s="227">
        <f t="shared" si="573"/>
        <v>62.264200000000002</v>
      </c>
      <c r="CA753" s="227">
        <f t="shared" si="574"/>
        <v>44.622676666666671</v>
      </c>
      <c r="CB753" s="228">
        <f t="shared" si="500"/>
        <v>1.0066056045333729</v>
      </c>
      <c r="CC753" s="230">
        <f t="shared" si="501"/>
        <v>29</v>
      </c>
      <c r="CD753" s="231">
        <f t="shared" si="575"/>
        <v>1.0067280810000001</v>
      </c>
      <c r="CE753" s="227">
        <f t="shared" si="576"/>
        <v>3154.8589236600001</v>
      </c>
      <c r="CF753" s="227">
        <f t="shared" si="577"/>
        <v>3261.7458003266665</v>
      </c>
      <c r="CG753" s="227">
        <f t="shared" si="583"/>
        <v>3113.21</v>
      </c>
      <c r="CH753" s="227">
        <f t="shared" si="584"/>
        <v>62.264200000000002</v>
      </c>
      <c r="CI753" s="227">
        <f t="shared" si="578"/>
        <v>13.490576666666669</v>
      </c>
      <c r="CJ753" s="228">
        <f t="shared" si="579"/>
        <v>1.0017972819364629</v>
      </c>
      <c r="CK753" s="230">
        <f t="shared" si="580"/>
        <v>8</v>
      </c>
      <c r="CL753" s="231">
        <f t="shared" si="581"/>
        <v>1.0018515189999999</v>
      </c>
      <c r="CM753" s="227">
        <f t="shared" si="585"/>
        <v>3124.57984339</v>
      </c>
      <c r="CN753" s="227">
        <f t="shared" si="582"/>
        <v>3200.3346200566666</v>
      </c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5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5"/>
      <c r="HA753" s="5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40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7"/>
      <c r="JP753" s="1"/>
      <c r="JQ753" s="1"/>
      <c r="JR753" s="1"/>
      <c r="JS753" s="1"/>
      <c r="JT753" s="1"/>
      <c r="JU753" s="1"/>
      <c r="JV753" s="1"/>
      <c r="JW753" s="1"/>
      <c r="JX753" s="1"/>
      <c r="JY753" s="3"/>
      <c r="JZ753" s="1"/>
      <c r="KA753" s="1"/>
      <c r="KB753" s="1"/>
      <c r="KC753" s="1"/>
      <c r="KD753" s="1"/>
      <c r="KE753" s="1"/>
    </row>
    <row r="754" spans="1:291" x14ac:dyDescent="0.2">
      <c r="A754" s="196">
        <f t="shared" si="519"/>
        <v>43412</v>
      </c>
      <c r="B754" s="236">
        <f t="shared" si="541"/>
        <v>106968.37960830668</v>
      </c>
      <c r="C754" s="66">
        <f t="shared" si="589"/>
        <v>79339.047716710003</v>
      </c>
      <c r="D754" s="77">
        <f t="shared" si="520"/>
        <v>5080.83</v>
      </c>
      <c r="E754" s="67">
        <f>VLOOKUP(A753,[1]Plan1!$DQ$117:$DS$314,3)</f>
        <v>5103.6899999999996</v>
      </c>
      <c r="F754" s="11">
        <f t="shared" si="521"/>
        <v>43399</v>
      </c>
      <c r="G754" s="73">
        <f t="shared" si="509"/>
        <v>4.4992648838870775E-3</v>
      </c>
      <c r="H754" s="11">
        <f t="shared" si="522"/>
        <v>43430</v>
      </c>
      <c r="I754" s="11">
        <f t="shared" si="510"/>
        <v>43430</v>
      </c>
      <c r="J754" s="1">
        <f t="shared" si="523"/>
        <v>20</v>
      </c>
      <c r="K754" s="1">
        <f t="shared" si="524"/>
        <v>9</v>
      </c>
      <c r="L754" s="66">
        <f t="shared" si="511"/>
        <v>1.0020221600000001</v>
      </c>
      <c r="M754" s="70">
        <f t="shared" si="590"/>
        <v>1.0047997</v>
      </c>
      <c r="N754" s="70">
        <f t="shared" si="535"/>
        <v>1.071785106618572</v>
      </c>
      <c r="O754" s="66">
        <f t="shared" si="586"/>
        <v>1.0739524199999999</v>
      </c>
      <c r="P754" s="66">
        <f t="shared" si="512"/>
        <v>79499.483965439998</v>
      </c>
      <c r="Q754" s="74">
        <f t="shared" si="513"/>
        <v>0</v>
      </c>
      <c r="R754" s="75">
        <f t="shared" si="587"/>
        <v>0</v>
      </c>
      <c r="S754" s="66">
        <f t="shared" si="588"/>
        <v>0</v>
      </c>
      <c r="T754" s="10">
        <f t="shared" si="525"/>
        <v>0.06</v>
      </c>
      <c r="U754" s="74">
        <f t="shared" si="542"/>
        <v>9</v>
      </c>
      <c r="V754" s="74">
        <v>252</v>
      </c>
      <c r="W754" s="70">
        <f t="shared" si="514"/>
        <v>1.0020831990000001</v>
      </c>
      <c r="X754" s="66">
        <f t="shared" si="515"/>
        <v>165.61324549</v>
      </c>
      <c r="Y754" s="66">
        <v>0</v>
      </c>
      <c r="Z754" s="67">
        <f t="shared" si="516"/>
        <v>0</v>
      </c>
      <c r="AA754" s="68" t="str">
        <f t="shared" si="526"/>
        <v>A+INCORP J=</v>
      </c>
      <c r="AB754" s="11">
        <f t="shared" si="527"/>
        <v>43430</v>
      </c>
      <c r="AC754" s="227">
        <f t="shared" si="532"/>
        <v>3113.21</v>
      </c>
      <c r="AD754" s="227">
        <f t="shared" si="543"/>
        <v>62.264200000000002</v>
      </c>
      <c r="AE754" s="227">
        <f t="shared" si="544"/>
        <v>235.56622333333331</v>
      </c>
      <c r="AF754" s="228">
        <f t="shared" si="533"/>
        <v>1.0292336190116649</v>
      </c>
      <c r="AG754" s="230">
        <f t="shared" si="534"/>
        <v>157</v>
      </c>
      <c r="AH754" s="231">
        <f t="shared" si="545"/>
        <v>1.0369694350000001</v>
      </c>
      <c r="AI754" s="227">
        <f t="shared" si="546"/>
        <v>3322.67861266</v>
      </c>
      <c r="AJ754" s="227">
        <f t="shared" si="547"/>
        <v>3620.5090359933333</v>
      </c>
      <c r="AK754" s="227">
        <f t="shared" si="596"/>
        <v>3113.21</v>
      </c>
      <c r="AL754" s="227">
        <f t="shared" si="548"/>
        <v>62.264200000000002</v>
      </c>
      <c r="AM754" s="227">
        <f t="shared" si="549"/>
        <v>204.43412333333333</v>
      </c>
      <c r="AN754" s="228">
        <f t="shared" si="597"/>
        <v>1.0283085293976415</v>
      </c>
      <c r="AO754" s="230">
        <f t="shared" si="598"/>
        <v>136</v>
      </c>
      <c r="AP754" s="231">
        <f t="shared" si="550"/>
        <v>1.031946384</v>
      </c>
      <c r="AQ754" s="227">
        <f t="shared" si="551"/>
        <v>3303.6116464299998</v>
      </c>
      <c r="AR754" s="227">
        <f t="shared" si="552"/>
        <v>3570.3099697633334</v>
      </c>
      <c r="AS754" s="227">
        <f t="shared" si="528"/>
        <v>3113.21</v>
      </c>
      <c r="AT754" s="227">
        <f t="shared" si="553"/>
        <v>62.264200000000002</v>
      </c>
      <c r="AU754" s="227">
        <f t="shared" si="554"/>
        <v>173.30202333333332</v>
      </c>
      <c r="AV754" s="228">
        <f t="shared" si="529"/>
        <v>1.0260516599772109</v>
      </c>
      <c r="AW754" s="230">
        <f t="shared" si="530"/>
        <v>115</v>
      </c>
      <c r="AX754" s="231">
        <f t="shared" si="555"/>
        <v>1.0269476639999999</v>
      </c>
      <c r="AY754" s="227">
        <f t="shared" si="556"/>
        <v>3280.39359651</v>
      </c>
      <c r="AZ754" s="227">
        <f t="shared" si="557"/>
        <v>3515.9598198433332</v>
      </c>
      <c r="BA754" s="227">
        <f t="shared" si="504"/>
        <v>3113.21</v>
      </c>
      <c r="BB754" s="227">
        <f t="shared" si="558"/>
        <v>62.264200000000002</v>
      </c>
      <c r="BC754" s="227">
        <f t="shared" si="559"/>
        <v>141.13218666666666</v>
      </c>
      <c r="BD754" s="228">
        <f t="shared" si="594"/>
        <v>1.0219632584125267</v>
      </c>
      <c r="BE754" s="230">
        <f t="shared" si="595"/>
        <v>95</v>
      </c>
      <c r="BF754" s="231">
        <f t="shared" si="560"/>
        <v>1.022209492</v>
      </c>
      <c r="BG754" s="227">
        <f t="shared" si="561"/>
        <v>3252.24764977</v>
      </c>
      <c r="BH754" s="227">
        <f t="shared" si="562"/>
        <v>3455.6440364366667</v>
      </c>
      <c r="BI754" s="227">
        <f t="shared" si="531"/>
        <v>3113.21</v>
      </c>
      <c r="BJ754" s="227">
        <f t="shared" si="563"/>
        <v>62.264200000000002</v>
      </c>
      <c r="BK754" s="227">
        <f t="shared" si="564"/>
        <v>110.00008666666668</v>
      </c>
      <c r="BL754" s="228">
        <f t="shared" si="517"/>
        <v>1.0092466121407522</v>
      </c>
      <c r="BM754" s="230">
        <f t="shared" si="518"/>
        <v>73</v>
      </c>
      <c r="BN754" s="231">
        <f t="shared" si="565"/>
        <v>1.0170227489999999</v>
      </c>
      <c r="BO754" s="227">
        <f t="shared" si="566"/>
        <v>3195.4820656299999</v>
      </c>
      <c r="BP754" s="227">
        <f t="shared" si="567"/>
        <v>3367.7463522966664</v>
      </c>
      <c r="BQ754" s="227">
        <f t="shared" si="593"/>
        <v>3113.21</v>
      </c>
      <c r="BR754" s="227">
        <f t="shared" si="568"/>
        <v>62.264200000000002</v>
      </c>
      <c r="BS754" s="227">
        <f t="shared" si="569"/>
        <v>75.754776666666658</v>
      </c>
      <c r="BT754" s="228">
        <f t="shared" si="591"/>
        <v>1.0059264054116968</v>
      </c>
      <c r="BU754" s="230">
        <f t="shared" si="592"/>
        <v>50</v>
      </c>
      <c r="BV754" s="231">
        <f t="shared" si="570"/>
        <v>1.011628381</v>
      </c>
      <c r="BW754" s="227">
        <f t="shared" si="571"/>
        <v>3168.07628191</v>
      </c>
      <c r="BX754" s="227">
        <f t="shared" si="572"/>
        <v>3306.0952585766668</v>
      </c>
      <c r="BY754" s="227">
        <f t="shared" si="505"/>
        <v>3113.21</v>
      </c>
      <c r="BZ754" s="227">
        <f t="shared" si="573"/>
        <v>62.264200000000002</v>
      </c>
      <c r="CA754" s="227">
        <f t="shared" si="574"/>
        <v>45.660413333333331</v>
      </c>
      <c r="CB754" s="228">
        <f t="shared" si="500"/>
        <v>1.0068315610453409</v>
      </c>
      <c r="CC754" s="230">
        <f t="shared" si="501"/>
        <v>30</v>
      </c>
      <c r="CD754" s="231">
        <f t="shared" si="575"/>
        <v>1.00696089</v>
      </c>
      <c r="CE754" s="227">
        <f t="shared" si="576"/>
        <v>3156.2968413100002</v>
      </c>
      <c r="CF754" s="227">
        <f t="shared" si="577"/>
        <v>3264.2214546433333</v>
      </c>
      <c r="CG754" s="227">
        <f t="shared" si="583"/>
        <v>3113.21</v>
      </c>
      <c r="CH754" s="227">
        <f t="shared" si="584"/>
        <v>62.264200000000002</v>
      </c>
      <c r="CI754" s="227">
        <f t="shared" si="578"/>
        <v>14.528313333333335</v>
      </c>
      <c r="CJ754" s="228">
        <f t="shared" si="579"/>
        <v>1.0020221591063356</v>
      </c>
      <c r="CK754" s="230">
        <f t="shared" si="580"/>
        <v>9</v>
      </c>
      <c r="CL754" s="231">
        <f t="shared" si="581"/>
        <v>1.0020831990000001</v>
      </c>
      <c r="CM754" s="227">
        <f t="shared" si="585"/>
        <v>3126.0039564899998</v>
      </c>
      <c r="CN754" s="227">
        <f t="shared" si="582"/>
        <v>3202.7964698233332</v>
      </c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5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5"/>
      <c r="HA754" s="5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40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7"/>
      <c r="JP754" s="1"/>
      <c r="JQ754" s="1"/>
      <c r="JR754" s="1"/>
      <c r="JS754" s="1"/>
      <c r="JT754" s="1"/>
      <c r="JU754" s="1"/>
      <c r="JV754" s="1"/>
      <c r="JW754" s="1"/>
      <c r="JX754" s="1"/>
      <c r="JY754" s="3"/>
      <c r="JZ754" s="1"/>
      <c r="KA754" s="1"/>
      <c r="KB754" s="1"/>
      <c r="KC754" s="1"/>
      <c r="KD754" s="1"/>
      <c r="KE754" s="1"/>
    </row>
    <row r="755" spans="1:291" x14ac:dyDescent="0.2">
      <c r="A755" s="196">
        <f t="shared" si="519"/>
        <v>43413</v>
      </c>
      <c r="B755" s="236">
        <f t="shared" si="541"/>
        <v>107024.75380198</v>
      </c>
      <c r="C755" s="66">
        <f t="shared" si="589"/>
        <v>79339.047716710003</v>
      </c>
      <c r="D755" s="77">
        <f t="shared" si="520"/>
        <v>5080.83</v>
      </c>
      <c r="E755" s="67">
        <f>VLOOKUP(A754,[1]Plan1!$DQ$117:$DS$314,3)</f>
        <v>5103.6899999999996</v>
      </c>
      <c r="F755" s="11">
        <f t="shared" si="521"/>
        <v>43399</v>
      </c>
      <c r="G755" s="73">
        <f t="shared" si="509"/>
        <v>4.4992648838870775E-3</v>
      </c>
      <c r="H755" s="11">
        <f t="shared" si="522"/>
        <v>43430</v>
      </c>
      <c r="I755" s="11">
        <f t="shared" si="510"/>
        <v>43430</v>
      </c>
      <c r="J755" s="1">
        <f t="shared" si="523"/>
        <v>20</v>
      </c>
      <c r="K755" s="1">
        <f t="shared" si="524"/>
        <v>10</v>
      </c>
      <c r="L755" s="66">
        <f t="shared" si="511"/>
        <v>1.0022470999999999</v>
      </c>
      <c r="M755" s="70">
        <f t="shared" si="590"/>
        <v>1.0047997</v>
      </c>
      <c r="N755" s="70">
        <f t="shared" si="535"/>
        <v>1.071785106618572</v>
      </c>
      <c r="O755" s="66">
        <f t="shared" si="586"/>
        <v>1.07419351</v>
      </c>
      <c r="P755" s="66">
        <f t="shared" si="512"/>
        <v>79517.330490830005</v>
      </c>
      <c r="Q755" s="74">
        <f t="shared" si="513"/>
        <v>0</v>
      </c>
      <c r="R755" s="75">
        <f t="shared" si="587"/>
        <v>0</v>
      </c>
      <c r="S755" s="66">
        <f t="shared" si="588"/>
        <v>0</v>
      </c>
      <c r="T755" s="10">
        <f t="shared" si="525"/>
        <v>0.06</v>
      </c>
      <c r="U755" s="74">
        <f t="shared" si="542"/>
        <v>10</v>
      </c>
      <c r="V755" s="74">
        <v>252</v>
      </c>
      <c r="W755" s="70">
        <f t="shared" si="514"/>
        <v>1.0023149339999999</v>
      </c>
      <c r="X755" s="66">
        <f t="shared" si="515"/>
        <v>184.07737194000001</v>
      </c>
      <c r="Y755" s="66">
        <v>0</v>
      </c>
      <c r="Z755" s="67">
        <f t="shared" si="516"/>
        <v>0</v>
      </c>
      <c r="AA755" s="68" t="str">
        <f t="shared" si="526"/>
        <v>A+INCORP J=</v>
      </c>
      <c r="AB755" s="11">
        <f t="shared" si="527"/>
        <v>43430</v>
      </c>
      <c r="AC755" s="227">
        <f t="shared" si="532"/>
        <v>3113.21</v>
      </c>
      <c r="AD755" s="227">
        <f t="shared" si="543"/>
        <v>62.264200000000002</v>
      </c>
      <c r="AE755" s="227">
        <f t="shared" si="544"/>
        <v>236.60396</v>
      </c>
      <c r="AF755" s="228">
        <f t="shared" si="533"/>
        <v>1.02946467015377</v>
      </c>
      <c r="AG755" s="230">
        <f t="shared" si="534"/>
        <v>158</v>
      </c>
      <c r="AH755" s="231">
        <f t="shared" si="545"/>
        <v>1.0372092369999999</v>
      </c>
      <c r="AI755" s="227">
        <f t="shared" si="546"/>
        <v>3324.1930668499999</v>
      </c>
      <c r="AJ755" s="227">
        <f t="shared" si="547"/>
        <v>3623.0612268499999</v>
      </c>
      <c r="AK755" s="227">
        <f t="shared" si="596"/>
        <v>3113.21</v>
      </c>
      <c r="AL755" s="227">
        <f t="shared" si="548"/>
        <v>62.264200000000002</v>
      </c>
      <c r="AM755" s="227">
        <f t="shared" si="549"/>
        <v>205.47186000000002</v>
      </c>
      <c r="AN755" s="228">
        <f t="shared" si="597"/>
        <v>1.028539372867739</v>
      </c>
      <c r="AO755" s="230">
        <f t="shared" si="598"/>
        <v>137</v>
      </c>
      <c r="AP755" s="231">
        <f t="shared" si="550"/>
        <v>1.0321850239999999</v>
      </c>
      <c r="AQ755" s="227">
        <f t="shared" si="551"/>
        <v>3305.1174087300001</v>
      </c>
      <c r="AR755" s="227">
        <f t="shared" si="552"/>
        <v>3572.8534687300003</v>
      </c>
      <c r="AS755" s="227">
        <f t="shared" si="528"/>
        <v>3113.21</v>
      </c>
      <c r="AT755" s="227">
        <f t="shared" si="553"/>
        <v>62.264200000000002</v>
      </c>
      <c r="AU755" s="227">
        <f t="shared" si="554"/>
        <v>174.33975999999998</v>
      </c>
      <c r="AV755" s="228">
        <f t="shared" si="529"/>
        <v>1.02628199680601</v>
      </c>
      <c r="AW755" s="230">
        <f t="shared" si="530"/>
        <v>116</v>
      </c>
      <c r="AX755" s="231">
        <f t="shared" si="555"/>
        <v>1.0271851489999999</v>
      </c>
      <c r="AY755" s="227">
        <f t="shared" si="556"/>
        <v>3281.8887792700002</v>
      </c>
      <c r="AZ755" s="227">
        <f t="shared" si="557"/>
        <v>3518.4927392700001</v>
      </c>
      <c r="BA755" s="227">
        <f t="shared" si="504"/>
        <v>3113.21</v>
      </c>
      <c r="BB755" s="227">
        <f t="shared" si="558"/>
        <v>62.264200000000002</v>
      </c>
      <c r="BC755" s="227">
        <f t="shared" si="559"/>
        <v>142.16992333333334</v>
      </c>
      <c r="BD755" s="228">
        <f t="shared" si="594"/>
        <v>1.0221926774420687</v>
      </c>
      <c r="BE755" s="230">
        <f t="shared" si="595"/>
        <v>96</v>
      </c>
      <c r="BF755" s="231">
        <f t="shared" si="560"/>
        <v>1.0224458809999999</v>
      </c>
      <c r="BG755" s="227">
        <f t="shared" si="561"/>
        <v>3253.7300028899999</v>
      </c>
      <c r="BH755" s="227">
        <f t="shared" si="562"/>
        <v>3458.1641262233334</v>
      </c>
      <c r="BI755" s="227">
        <f t="shared" si="531"/>
        <v>3113.21</v>
      </c>
      <c r="BJ755" s="227">
        <f t="shared" si="563"/>
        <v>62.264200000000002</v>
      </c>
      <c r="BK755" s="227">
        <f t="shared" si="564"/>
        <v>111.03782333333335</v>
      </c>
      <c r="BL755" s="228">
        <f t="shared" si="517"/>
        <v>1.0094731764290668</v>
      </c>
      <c r="BM755" s="230">
        <f t="shared" si="518"/>
        <v>74</v>
      </c>
      <c r="BN755" s="231">
        <f t="shared" si="565"/>
        <v>1.017257938</v>
      </c>
      <c r="BO755" s="227">
        <f t="shared" si="566"/>
        <v>3196.9385436399998</v>
      </c>
      <c r="BP755" s="227">
        <f t="shared" si="567"/>
        <v>3370.240566973333</v>
      </c>
      <c r="BQ755" s="227">
        <f t="shared" si="593"/>
        <v>3113.21</v>
      </c>
      <c r="BR755" s="227">
        <f t="shared" si="568"/>
        <v>62.264200000000002</v>
      </c>
      <c r="BS755" s="227">
        <f t="shared" si="569"/>
        <v>76.792513333333346</v>
      </c>
      <c r="BT755" s="228">
        <f t="shared" si="591"/>
        <v>1.0061522243516836</v>
      </c>
      <c r="BU755" s="230">
        <f t="shared" si="592"/>
        <v>51</v>
      </c>
      <c r="BV755" s="231">
        <f t="shared" si="570"/>
        <v>1.0118623229999999</v>
      </c>
      <c r="BW755" s="227">
        <f t="shared" si="571"/>
        <v>3169.52027</v>
      </c>
      <c r="BX755" s="227">
        <f t="shared" si="572"/>
        <v>3308.5769833333334</v>
      </c>
      <c r="BY755" s="227">
        <f t="shared" si="505"/>
        <v>3113.21</v>
      </c>
      <c r="BZ755" s="227">
        <f t="shared" si="573"/>
        <v>62.264200000000002</v>
      </c>
      <c r="CA755" s="227">
        <f t="shared" si="574"/>
        <v>46.698149999999998</v>
      </c>
      <c r="CB755" s="228">
        <f t="shared" si="500"/>
        <v>1.0070575831823854</v>
      </c>
      <c r="CC755" s="230">
        <f t="shared" si="501"/>
        <v>31</v>
      </c>
      <c r="CD755" s="231">
        <f t="shared" si="575"/>
        <v>1.0071937520000001</v>
      </c>
      <c r="CE755" s="227">
        <f t="shared" si="576"/>
        <v>3157.73545844</v>
      </c>
      <c r="CF755" s="227">
        <f t="shared" si="577"/>
        <v>3266.6978084399998</v>
      </c>
      <c r="CG755" s="227">
        <f t="shared" si="583"/>
        <v>3113.21</v>
      </c>
      <c r="CH755" s="227">
        <f t="shared" si="584"/>
        <v>62.264200000000002</v>
      </c>
      <c r="CI755" s="227">
        <f t="shared" si="578"/>
        <v>15.566050000000001</v>
      </c>
      <c r="CJ755" s="228">
        <f t="shared" si="579"/>
        <v>1.0022471015878089</v>
      </c>
      <c r="CK755" s="230">
        <f t="shared" si="580"/>
        <v>10</v>
      </c>
      <c r="CL755" s="231">
        <f t="shared" si="581"/>
        <v>1.0023149339999999</v>
      </c>
      <c r="CM755" s="227">
        <f t="shared" si="585"/>
        <v>3127.4287693900001</v>
      </c>
      <c r="CN755" s="227">
        <f t="shared" si="582"/>
        <v>3205.25901939</v>
      </c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5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5"/>
      <c r="HA755" s="5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40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7"/>
      <c r="JP755" s="1"/>
      <c r="JQ755" s="1"/>
      <c r="JR755" s="1"/>
      <c r="JS755" s="1"/>
      <c r="JT755" s="1"/>
      <c r="JU755" s="1"/>
      <c r="JV755" s="1"/>
      <c r="JW755" s="1"/>
      <c r="JX755" s="1"/>
      <c r="JY755" s="3"/>
      <c r="JZ755" s="1"/>
      <c r="KA755" s="1"/>
      <c r="KB755" s="1"/>
      <c r="KC755" s="1"/>
      <c r="KD755" s="1"/>
      <c r="KE755" s="1"/>
    </row>
    <row r="756" spans="1:291" x14ac:dyDescent="0.2">
      <c r="A756" s="196">
        <f t="shared" si="519"/>
        <v>43414</v>
      </c>
      <c r="B756" s="236">
        <f t="shared" si="541"/>
        <v>107075.17815217335</v>
      </c>
      <c r="C756" s="66">
        <f t="shared" si="589"/>
        <v>79339.047716710003</v>
      </c>
      <c r="D756" s="77">
        <f t="shared" si="520"/>
        <v>5080.83</v>
      </c>
      <c r="E756" s="67">
        <f>VLOOKUP(A755,[1]Plan1!$DQ$117:$DS$314,3)</f>
        <v>5103.6899999999996</v>
      </c>
      <c r="F756" s="11">
        <f t="shared" si="521"/>
        <v>43399</v>
      </c>
      <c r="G756" s="73">
        <f t="shared" si="509"/>
        <v>4.4992648838870775E-3</v>
      </c>
      <c r="H756" s="11">
        <f t="shared" si="522"/>
        <v>43430</v>
      </c>
      <c r="I756" s="11">
        <f t="shared" si="510"/>
        <v>43430</v>
      </c>
      <c r="J756" s="1">
        <f t="shared" si="523"/>
        <v>20</v>
      </c>
      <c r="K756" s="1">
        <f t="shared" si="524"/>
        <v>11</v>
      </c>
      <c r="L756" s="66">
        <f t="shared" si="511"/>
        <v>1.0024720899999999</v>
      </c>
      <c r="M756" s="70">
        <f t="shared" si="590"/>
        <v>1.0047997</v>
      </c>
      <c r="N756" s="70">
        <f t="shared" si="535"/>
        <v>1.071785106618572</v>
      </c>
      <c r="O756" s="66">
        <f t="shared" si="586"/>
        <v>1.0744346499999999</v>
      </c>
      <c r="P756" s="66">
        <f t="shared" si="512"/>
        <v>79535.180983180006</v>
      </c>
      <c r="Q756" s="74">
        <f t="shared" si="513"/>
        <v>0</v>
      </c>
      <c r="R756" s="75">
        <f t="shared" si="587"/>
        <v>0</v>
      </c>
      <c r="S756" s="66">
        <f t="shared" si="588"/>
        <v>0</v>
      </c>
      <c r="T756" s="10">
        <f t="shared" si="525"/>
        <v>0.06</v>
      </c>
      <c r="U756" s="74">
        <f t="shared" si="542"/>
        <v>11</v>
      </c>
      <c r="V756" s="74">
        <v>252</v>
      </c>
      <c r="W756" s="70">
        <f t="shared" si="514"/>
        <v>1.0025467210000001</v>
      </c>
      <c r="X756" s="66">
        <f t="shared" si="515"/>
        <v>202.55391564000001</v>
      </c>
      <c r="Y756" s="66">
        <v>0</v>
      </c>
      <c r="Z756" s="67">
        <f t="shared" si="516"/>
        <v>0</v>
      </c>
      <c r="AA756" s="68" t="str">
        <f t="shared" si="526"/>
        <v>A+INCORP J=</v>
      </c>
      <c r="AB756" s="11">
        <f t="shared" si="527"/>
        <v>43430</v>
      </c>
      <c r="AC756" s="227">
        <f t="shared" si="532"/>
        <v>3113.21</v>
      </c>
      <c r="AD756" s="227">
        <f t="shared" si="543"/>
        <v>62.264200000000002</v>
      </c>
      <c r="AE756" s="227">
        <f t="shared" si="544"/>
        <v>237.64169666666669</v>
      </c>
      <c r="AF756" s="228">
        <f t="shared" si="533"/>
        <v>1.0296957692139019</v>
      </c>
      <c r="AG756" s="230">
        <f t="shared" si="534"/>
        <v>158</v>
      </c>
      <c r="AH756" s="231">
        <f t="shared" si="545"/>
        <v>1.0372092369999999</v>
      </c>
      <c r="AI756" s="227">
        <f t="shared" si="546"/>
        <v>3324.9392973099998</v>
      </c>
      <c r="AJ756" s="227">
        <f t="shared" si="547"/>
        <v>3624.8451939766665</v>
      </c>
      <c r="AK756" s="227">
        <f t="shared" si="596"/>
        <v>3113.21</v>
      </c>
      <c r="AL756" s="227">
        <f t="shared" si="548"/>
        <v>62.264200000000002</v>
      </c>
      <c r="AM756" s="227">
        <f t="shared" si="549"/>
        <v>206.50959666666668</v>
      </c>
      <c r="AN756" s="228">
        <f t="shared" si="597"/>
        <v>1.028770264212794</v>
      </c>
      <c r="AO756" s="230">
        <f t="shared" si="598"/>
        <v>137</v>
      </c>
      <c r="AP756" s="231">
        <f t="shared" si="550"/>
        <v>1.0321850239999999</v>
      </c>
      <c r="AQ756" s="227">
        <f t="shared" si="551"/>
        <v>3305.8593569899999</v>
      </c>
      <c r="AR756" s="227">
        <f t="shared" si="552"/>
        <v>3574.6331536566668</v>
      </c>
      <c r="AS756" s="227">
        <f t="shared" si="528"/>
        <v>3113.21</v>
      </c>
      <c r="AT756" s="227">
        <f t="shared" si="553"/>
        <v>62.264200000000002</v>
      </c>
      <c r="AU756" s="227">
        <f t="shared" si="554"/>
        <v>175.3774966666667</v>
      </c>
      <c r="AV756" s="228">
        <f t="shared" si="529"/>
        <v>1.0265123814046935</v>
      </c>
      <c r="AW756" s="230">
        <f t="shared" si="530"/>
        <v>116</v>
      </c>
      <c r="AX756" s="231">
        <f t="shared" si="555"/>
        <v>1.0271851489999999</v>
      </c>
      <c r="AY756" s="227">
        <f t="shared" si="556"/>
        <v>3282.6255130599998</v>
      </c>
      <c r="AZ756" s="227">
        <f t="shared" si="557"/>
        <v>3520.2672097266664</v>
      </c>
      <c r="BA756" s="227">
        <f t="shared" si="504"/>
        <v>3113.21</v>
      </c>
      <c r="BB756" s="227">
        <f t="shared" si="558"/>
        <v>62.264200000000002</v>
      </c>
      <c r="BC756" s="227">
        <f t="shared" si="559"/>
        <v>143.20766</v>
      </c>
      <c r="BD756" s="228">
        <f t="shared" si="594"/>
        <v>1.0224221440511514</v>
      </c>
      <c r="BE756" s="230">
        <f t="shared" si="595"/>
        <v>96</v>
      </c>
      <c r="BF756" s="231">
        <f t="shared" si="560"/>
        <v>1.0224458809999999</v>
      </c>
      <c r="BG756" s="227">
        <f t="shared" si="561"/>
        <v>3254.46041547</v>
      </c>
      <c r="BH756" s="227">
        <f t="shared" si="562"/>
        <v>3459.9322754700001</v>
      </c>
      <c r="BI756" s="227">
        <f t="shared" si="531"/>
        <v>3113.21</v>
      </c>
      <c r="BJ756" s="227">
        <f t="shared" si="563"/>
        <v>62.264200000000002</v>
      </c>
      <c r="BK756" s="227">
        <f t="shared" si="564"/>
        <v>112.07556000000001</v>
      </c>
      <c r="BL756" s="228">
        <f t="shared" si="517"/>
        <v>1.0096997877048732</v>
      </c>
      <c r="BM756" s="230">
        <f t="shared" si="518"/>
        <v>74</v>
      </c>
      <c r="BN756" s="231">
        <f t="shared" si="565"/>
        <v>1.017257938</v>
      </c>
      <c r="BO756" s="227">
        <f t="shared" si="566"/>
        <v>3197.6562074100002</v>
      </c>
      <c r="BP756" s="227">
        <f t="shared" si="567"/>
        <v>3371.99596741</v>
      </c>
      <c r="BQ756" s="227">
        <f t="shared" si="593"/>
        <v>3113.21</v>
      </c>
      <c r="BR756" s="227">
        <f t="shared" si="568"/>
        <v>62.264200000000002</v>
      </c>
      <c r="BS756" s="227">
        <f t="shared" si="569"/>
        <v>77.830250000000007</v>
      </c>
      <c r="BT756" s="228">
        <f t="shared" si="591"/>
        <v>1.0063780901245833</v>
      </c>
      <c r="BU756" s="230">
        <f t="shared" si="592"/>
        <v>51</v>
      </c>
      <c r="BV756" s="231">
        <f t="shared" si="570"/>
        <v>1.0118623229999999</v>
      </c>
      <c r="BW756" s="227">
        <f t="shared" si="571"/>
        <v>3170.2317787900001</v>
      </c>
      <c r="BX756" s="227">
        <f t="shared" si="572"/>
        <v>3310.3262287900002</v>
      </c>
      <c r="BY756" s="227">
        <f t="shared" si="505"/>
        <v>3113.21</v>
      </c>
      <c r="BZ756" s="227">
        <f t="shared" si="573"/>
        <v>62.264200000000002</v>
      </c>
      <c r="CA756" s="227">
        <f t="shared" si="574"/>
        <v>47.735886666666673</v>
      </c>
      <c r="CB756" s="228">
        <f t="shared" si="500"/>
        <v>1.0072836521944841</v>
      </c>
      <c r="CC756" s="230">
        <f t="shared" si="501"/>
        <v>31</v>
      </c>
      <c r="CD756" s="231">
        <f t="shared" si="575"/>
        <v>1.0071937520000001</v>
      </c>
      <c r="CE756" s="227">
        <f t="shared" si="576"/>
        <v>3158.4443217100002</v>
      </c>
      <c r="CF756" s="227">
        <f t="shared" si="577"/>
        <v>3268.4444083766666</v>
      </c>
      <c r="CG756" s="227">
        <f t="shared" si="583"/>
        <v>3113.21</v>
      </c>
      <c r="CH756" s="227">
        <f t="shared" si="584"/>
        <v>62.264200000000002</v>
      </c>
      <c r="CI756" s="227">
        <f t="shared" si="578"/>
        <v>16.603786666666668</v>
      </c>
      <c r="CJ756" s="228">
        <f t="shared" si="579"/>
        <v>1.0024720907204252</v>
      </c>
      <c r="CK756" s="230">
        <f t="shared" si="580"/>
        <v>10</v>
      </c>
      <c r="CL756" s="231">
        <f t="shared" si="581"/>
        <v>1.0023149339999999</v>
      </c>
      <c r="CM756" s="227">
        <f t="shared" si="585"/>
        <v>3128.1308292799999</v>
      </c>
      <c r="CN756" s="227">
        <f t="shared" si="582"/>
        <v>3206.9988159466666</v>
      </c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5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5"/>
      <c r="HA756" s="5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40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7"/>
      <c r="JP756" s="1"/>
      <c r="JQ756" s="1"/>
      <c r="JR756" s="1"/>
      <c r="JS756" s="1"/>
      <c r="JT756" s="1"/>
      <c r="JU756" s="1"/>
      <c r="JV756" s="1"/>
      <c r="JW756" s="1"/>
      <c r="JX756" s="1"/>
      <c r="JY756" s="3"/>
      <c r="JZ756" s="1"/>
      <c r="KA756" s="1"/>
      <c r="KB756" s="1"/>
      <c r="KC756" s="1"/>
      <c r="KD756" s="1"/>
      <c r="KE756" s="1"/>
    </row>
    <row r="757" spans="1:291" x14ac:dyDescent="0.2">
      <c r="A757" s="196">
        <f t="shared" si="519"/>
        <v>43415</v>
      </c>
      <c r="B757" s="236">
        <f t="shared" si="541"/>
        <v>107083.48004550667</v>
      </c>
      <c r="C757" s="66">
        <f t="shared" si="589"/>
        <v>79339.047716710003</v>
      </c>
      <c r="D757" s="77">
        <f t="shared" si="520"/>
        <v>5080.83</v>
      </c>
      <c r="E757" s="67">
        <f>VLOOKUP(A756,[1]Plan1!$DQ$117:$DS$314,3)</f>
        <v>5103.6899999999996</v>
      </c>
      <c r="F757" s="11">
        <f t="shared" si="521"/>
        <v>43399</v>
      </c>
      <c r="G757" s="73">
        <f t="shared" si="509"/>
        <v>4.4992648838870775E-3</v>
      </c>
      <c r="H757" s="11">
        <f t="shared" si="522"/>
        <v>43430</v>
      </c>
      <c r="I757" s="11">
        <f t="shared" si="510"/>
        <v>43430</v>
      </c>
      <c r="J757" s="1">
        <f t="shared" si="523"/>
        <v>20</v>
      </c>
      <c r="K757" s="1">
        <f t="shared" si="524"/>
        <v>11</v>
      </c>
      <c r="L757" s="66">
        <f t="shared" si="511"/>
        <v>1.0024720899999999</v>
      </c>
      <c r="M757" s="70">
        <f t="shared" si="590"/>
        <v>1.0047997</v>
      </c>
      <c r="N757" s="70">
        <f t="shared" si="535"/>
        <v>1.071785106618572</v>
      </c>
      <c r="O757" s="66">
        <f t="shared" si="586"/>
        <v>1.0744346499999999</v>
      </c>
      <c r="P757" s="66">
        <f t="shared" si="512"/>
        <v>79535.180983180006</v>
      </c>
      <c r="Q757" s="74">
        <f t="shared" si="513"/>
        <v>0</v>
      </c>
      <c r="R757" s="75">
        <f t="shared" si="587"/>
        <v>0</v>
      </c>
      <c r="S757" s="66">
        <f t="shared" si="588"/>
        <v>0</v>
      </c>
      <c r="T757" s="10">
        <f t="shared" si="525"/>
        <v>0.06</v>
      </c>
      <c r="U757" s="74">
        <f t="shared" si="542"/>
        <v>11</v>
      </c>
      <c r="V757" s="74">
        <v>252</v>
      </c>
      <c r="W757" s="70">
        <f t="shared" si="514"/>
        <v>1.0025467210000001</v>
      </c>
      <c r="X757" s="66">
        <f t="shared" si="515"/>
        <v>202.55391564000001</v>
      </c>
      <c r="Y757" s="66">
        <v>0</v>
      </c>
      <c r="Z757" s="67">
        <f t="shared" si="516"/>
        <v>0</v>
      </c>
      <c r="AA757" s="68" t="str">
        <f t="shared" si="526"/>
        <v>A+INCORP J=</v>
      </c>
      <c r="AB757" s="11">
        <f t="shared" si="527"/>
        <v>43430</v>
      </c>
      <c r="AC757" s="227">
        <f t="shared" si="532"/>
        <v>3113.21</v>
      </c>
      <c r="AD757" s="227">
        <f t="shared" si="543"/>
        <v>62.264200000000002</v>
      </c>
      <c r="AE757" s="227">
        <f t="shared" si="544"/>
        <v>238.67943333333335</v>
      </c>
      <c r="AF757" s="228">
        <f t="shared" si="533"/>
        <v>1.0296957692139019</v>
      </c>
      <c r="AG757" s="230">
        <f t="shared" si="534"/>
        <v>158</v>
      </c>
      <c r="AH757" s="231">
        <f t="shared" si="545"/>
        <v>1.0372092369999999</v>
      </c>
      <c r="AI757" s="227">
        <f t="shared" si="546"/>
        <v>3324.9392973099998</v>
      </c>
      <c r="AJ757" s="227">
        <f t="shared" si="547"/>
        <v>3625.8829306433331</v>
      </c>
      <c r="AK757" s="227">
        <f t="shared" si="596"/>
        <v>3113.21</v>
      </c>
      <c r="AL757" s="227">
        <f t="shared" si="548"/>
        <v>62.264200000000002</v>
      </c>
      <c r="AM757" s="227">
        <f t="shared" si="549"/>
        <v>207.54733333333334</v>
      </c>
      <c r="AN757" s="228">
        <f t="shared" si="597"/>
        <v>1.028770264212794</v>
      </c>
      <c r="AO757" s="230">
        <f t="shared" si="598"/>
        <v>137</v>
      </c>
      <c r="AP757" s="231">
        <f t="shared" si="550"/>
        <v>1.0321850239999999</v>
      </c>
      <c r="AQ757" s="227">
        <f t="shared" si="551"/>
        <v>3305.8593569899999</v>
      </c>
      <c r="AR757" s="227">
        <f t="shared" si="552"/>
        <v>3575.6708903233334</v>
      </c>
      <c r="AS757" s="227">
        <f t="shared" si="528"/>
        <v>3113.21</v>
      </c>
      <c r="AT757" s="227">
        <f t="shared" si="553"/>
        <v>62.264200000000002</v>
      </c>
      <c r="AU757" s="227">
        <f t="shared" si="554"/>
        <v>176.41523333333336</v>
      </c>
      <c r="AV757" s="228">
        <f t="shared" si="529"/>
        <v>1.0265123814046935</v>
      </c>
      <c r="AW757" s="230">
        <f t="shared" si="530"/>
        <v>116</v>
      </c>
      <c r="AX757" s="231">
        <f t="shared" si="555"/>
        <v>1.0271851489999999</v>
      </c>
      <c r="AY757" s="227">
        <f t="shared" si="556"/>
        <v>3282.6255130599998</v>
      </c>
      <c r="AZ757" s="227">
        <f t="shared" si="557"/>
        <v>3521.304946393333</v>
      </c>
      <c r="BA757" s="227">
        <f t="shared" si="504"/>
        <v>3113.21</v>
      </c>
      <c r="BB757" s="227">
        <f t="shared" si="558"/>
        <v>62.264200000000002</v>
      </c>
      <c r="BC757" s="227">
        <f t="shared" si="559"/>
        <v>144.24539666666669</v>
      </c>
      <c r="BD757" s="228">
        <f t="shared" si="594"/>
        <v>1.0224221440511514</v>
      </c>
      <c r="BE757" s="230">
        <f t="shared" si="595"/>
        <v>96</v>
      </c>
      <c r="BF757" s="231">
        <f t="shared" si="560"/>
        <v>1.0224458809999999</v>
      </c>
      <c r="BG757" s="227">
        <f t="shared" si="561"/>
        <v>3254.46041547</v>
      </c>
      <c r="BH757" s="227">
        <f t="shared" si="562"/>
        <v>3460.9700121366668</v>
      </c>
      <c r="BI757" s="227">
        <f t="shared" si="531"/>
        <v>3113.21</v>
      </c>
      <c r="BJ757" s="227">
        <f t="shared" si="563"/>
        <v>62.264200000000002</v>
      </c>
      <c r="BK757" s="227">
        <f t="shared" si="564"/>
        <v>113.11329666666667</v>
      </c>
      <c r="BL757" s="228">
        <f t="shared" si="517"/>
        <v>1.0096997877048732</v>
      </c>
      <c r="BM757" s="230">
        <f t="shared" si="518"/>
        <v>74</v>
      </c>
      <c r="BN757" s="231">
        <f t="shared" si="565"/>
        <v>1.017257938</v>
      </c>
      <c r="BO757" s="227">
        <f t="shared" si="566"/>
        <v>3197.6562074100002</v>
      </c>
      <c r="BP757" s="227">
        <f t="shared" si="567"/>
        <v>3373.0337040766667</v>
      </c>
      <c r="BQ757" s="227">
        <f t="shared" si="593"/>
        <v>3113.21</v>
      </c>
      <c r="BR757" s="227">
        <f t="shared" si="568"/>
        <v>62.264200000000002</v>
      </c>
      <c r="BS757" s="227">
        <f t="shared" si="569"/>
        <v>78.867986666666667</v>
      </c>
      <c r="BT757" s="228">
        <f t="shared" si="591"/>
        <v>1.0063780901245833</v>
      </c>
      <c r="BU757" s="230">
        <f t="shared" si="592"/>
        <v>51</v>
      </c>
      <c r="BV757" s="231">
        <f t="shared" si="570"/>
        <v>1.0118623229999999</v>
      </c>
      <c r="BW757" s="227">
        <f t="shared" si="571"/>
        <v>3170.2317787900001</v>
      </c>
      <c r="BX757" s="227">
        <f t="shared" si="572"/>
        <v>3311.3639654566668</v>
      </c>
      <c r="BY757" s="227">
        <f t="shared" si="505"/>
        <v>3113.21</v>
      </c>
      <c r="BZ757" s="227">
        <f t="shared" si="573"/>
        <v>62.264200000000002</v>
      </c>
      <c r="CA757" s="227">
        <f t="shared" si="574"/>
        <v>48.773623333333333</v>
      </c>
      <c r="CB757" s="228">
        <f t="shared" si="500"/>
        <v>1.0072836521944841</v>
      </c>
      <c r="CC757" s="230">
        <f t="shared" si="501"/>
        <v>31</v>
      </c>
      <c r="CD757" s="231">
        <f t="shared" si="575"/>
        <v>1.0071937520000001</v>
      </c>
      <c r="CE757" s="227">
        <f t="shared" si="576"/>
        <v>3158.4443217100002</v>
      </c>
      <c r="CF757" s="227">
        <f t="shared" si="577"/>
        <v>3269.4821450433337</v>
      </c>
      <c r="CG757" s="227">
        <f t="shared" si="583"/>
        <v>3113.21</v>
      </c>
      <c r="CH757" s="227">
        <f t="shared" si="584"/>
        <v>62.264200000000002</v>
      </c>
      <c r="CI757" s="227">
        <f t="shared" si="578"/>
        <v>17.641523333333332</v>
      </c>
      <c r="CJ757" s="228">
        <f t="shared" si="579"/>
        <v>1.0024720907204252</v>
      </c>
      <c r="CK757" s="230">
        <f t="shared" si="580"/>
        <v>10</v>
      </c>
      <c r="CL757" s="231">
        <f t="shared" si="581"/>
        <v>1.0023149339999999</v>
      </c>
      <c r="CM757" s="227">
        <f t="shared" si="585"/>
        <v>3128.1308292799999</v>
      </c>
      <c r="CN757" s="227">
        <f t="shared" si="582"/>
        <v>3208.0365526133332</v>
      </c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5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5"/>
      <c r="HA757" s="5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40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7"/>
      <c r="JP757" s="1"/>
      <c r="JQ757" s="1"/>
      <c r="JR757" s="1"/>
      <c r="JS757" s="1"/>
      <c r="JT757" s="1"/>
      <c r="JU757" s="1"/>
      <c r="JV757" s="1"/>
      <c r="JW757" s="1"/>
      <c r="JX757" s="1"/>
      <c r="JY757" s="3"/>
      <c r="JZ757" s="1"/>
      <c r="KA757" s="1"/>
      <c r="KB757" s="1"/>
      <c r="KC757" s="1"/>
      <c r="KD757" s="1"/>
      <c r="KE757" s="1"/>
    </row>
    <row r="758" spans="1:291" x14ac:dyDescent="0.2">
      <c r="A758" s="196">
        <f t="shared" si="519"/>
        <v>43416</v>
      </c>
      <c r="B758" s="236">
        <f t="shared" si="541"/>
        <v>107097.75341838</v>
      </c>
      <c r="C758" s="66">
        <f t="shared" si="589"/>
        <v>79339.047716710003</v>
      </c>
      <c r="D758" s="77">
        <f t="shared" si="520"/>
        <v>5080.83</v>
      </c>
      <c r="E758" s="67">
        <f>VLOOKUP(A757,[1]Plan1!$DQ$117:$DS$314,3)</f>
        <v>5103.6899999999996</v>
      </c>
      <c r="F758" s="11">
        <f t="shared" si="521"/>
        <v>43399</v>
      </c>
      <c r="G758" s="73">
        <f t="shared" si="509"/>
        <v>4.4992648838870775E-3</v>
      </c>
      <c r="H758" s="11">
        <f t="shared" si="522"/>
        <v>43430</v>
      </c>
      <c r="I758" s="11">
        <f t="shared" si="510"/>
        <v>43430</v>
      </c>
      <c r="J758" s="1">
        <f t="shared" si="523"/>
        <v>20</v>
      </c>
      <c r="K758" s="1">
        <f t="shared" si="524"/>
        <v>11</v>
      </c>
      <c r="L758" s="66">
        <f t="shared" si="511"/>
        <v>1.0024720899999999</v>
      </c>
      <c r="M758" s="70">
        <f t="shared" si="590"/>
        <v>1.0047997</v>
      </c>
      <c r="N758" s="70">
        <f t="shared" si="535"/>
        <v>1.071785106618572</v>
      </c>
      <c r="O758" s="66">
        <f t="shared" si="586"/>
        <v>1.0744346499999999</v>
      </c>
      <c r="P758" s="66">
        <f t="shared" si="512"/>
        <v>79535.180983180006</v>
      </c>
      <c r="Q758" s="74">
        <f t="shared" si="513"/>
        <v>0</v>
      </c>
      <c r="R758" s="75">
        <f t="shared" si="587"/>
        <v>0</v>
      </c>
      <c r="S758" s="66">
        <f t="shared" si="588"/>
        <v>0</v>
      </c>
      <c r="T758" s="10">
        <f t="shared" si="525"/>
        <v>0.06</v>
      </c>
      <c r="U758" s="74">
        <f t="shared" si="542"/>
        <v>11</v>
      </c>
      <c r="V758" s="74">
        <v>252</v>
      </c>
      <c r="W758" s="70">
        <f t="shared" si="514"/>
        <v>1.0025467210000001</v>
      </c>
      <c r="X758" s="66">
        <f t="shared" si="515"/>
        <v>202.55391564000001</v>
      </c>
      <c r="Y758" s="66">
        <v>0</v>
      </c>
      <c r="Z758" s="67">
        <f t="shared" si="516"/>
        <v>0</v>
      </c>
      <c r="AA758" s="68" t="str">
        <f t="shared" si="526"/>
        <v>A+INCORP J=</v>
      </c>
      <c r="AB758" s="11">
        <f t="shared" si="527"/>
        <v>43430</v>
      </c>
      <c r="AC758" s="227">
        <f t="shared" si="532"/>
        <v>3113.21</v>
      </c>
      <c r="AD758" s="227">
        <f t="shared" si="543"/>
        <v>62.264200000000002</v>
      </c>
      <c r="AE758" s="227">
        <f t="shared" si="544"/>
        <v>239.71717000000001</v>
      </c>
      <c r="AF758" s="228">
        <f t="shared" si="533"/>
        <v>1.0296957692139019</v>
      </c>
      <c r="AG758" s="230">
        <f t="shared" si="534"/>
        <v>159</v>
      </c>
      <c r="AH758" s="231">
        <f t="shared" si="545"/>
        <v>1.0374490940000001</v>
      </c>
      <c r="AI758" s="227">
        <f t="shared" si="546"/>
        <v>3325.7081970999998</v>
      </c>
      <c r="AJ758" s="227">
        <f t="shared" si="547"/>
        <v>3627.6895670999997</v>
      </c>
      <c r="AK758" s="227">
        <f t="shared" si="596"/>
        <v>3113.21</v>
      </c>
      <c r="AL758" s="227">
        <f t="shared" si="548"/>
        <v>62.264200000000002</v>
      </c>
      <c r="AM758" s="227">
        <f t="shared" si="549"/>
        <v>208.58507</v>
      </c>
      <c r="AN758" s="228">
        <f t="shared" si="597"/>
        <v>1.028770264212794</v>
      </c>
      <c r="AO758" s="230">
        <f t="shared" si="598"/>
        <v>138</v>
      </c>
      <c r="AP758" s="231">
        <f t="shared" si="550"/>
        <v>1.0324237199999999</v>
      </c>
      <c r="AQ758" s="227">
        <f t="shared" si="551"/>
        <v>3306.6238472599998</v>
      </c>
      <c r="AR758" s="227">
        <f t="shared" si="552"/>
        <v>3577.47311726</v>
      </c>
      <c r="AS758" s="227">
        <f t="shared" si="528"/>
        <v>3113.21</v>
      </c>
      <c r="AT758" s="227">
        <f t="shared" si="553"/>
        <v>62.264200000000002</v>
      </c>
      <c r="AU758" s="227">
        <f t="shared" si="554"/>
        <v>177.45297000000002</v>
      </c>
      <c r="AV758" s="228">
        <f t="shared" si="529"/>
        <v>1.0265123814046935</v>
      </c>
      <c r="AW758" s="230">
        <f t="shared" si="530"/>
        <v>117</v>
      </c>
      <c r="AX758" s="231">
        <f t="shared" si="555"/>
        <v>1.0274226879999999</v>
      </c>
      <c r="AY758" s="227">
        <f t="shared" si="556"/>
        <v>3283.3846279899999</v>
      </c>
      <c r="AZ758" s="227">
        <f t="shared" si="557"/>
        <v>3523.1017979899998</v>
      </c>
      <c r="BA758" s="227">
        <f t="shared" si="504"/>
        <v>3113.21</v>
      </c>
      <c r="BB758" s="227">
        <f t="shared" si="558"/>
        <v>62.264200000000002</v>
      </c>
      <c r="BC758" s="227">
        <f t="shared" si="559"/>
        <v>145.28313333333335</v>
      </c>
      <c r="BD758" s="228">
        <f t="shared" si="594"/>
        <v>1.0224221440511514</v>
      </c>
      <c r="BE758" s="230">
        <f t="shared" si="595"/>
        <v>97</v>
      </c>
      <c r="BF758" s="231">
        <f t="shared" si="560"/>
        <v>1.022682324</v>
      </c>
      <c r="BG758" s="227">
        <f t="shared" si="561"/>
        <v>3255.2130170400001</v>
      </c>
      <c r="BH758" s="227">
        <f t="shared" si="562"/>
        <v>3462.7603503733335</v>
      </c>
      <c r="BI758" s="227">
        <f t="shared" si="531"/>
        <v>3113.21</v>
      </c>
      <c r="BJ758" s="227">
        <f t="shared" si="563"/>
        <v>62.264200000000002</v>
      </c>
      <c r="BK758" s="227">
        <f t="shared" si="564"/>
        <v>114.15103333333333</v>
      </c>
      <c r="BL758" s="228">
        <f t="shared" si="517"/>
        <v>1.0096997877048732</v>
      </c>
      <c r="BM758" s="230">
        <f t="shared" si="518"/>
        <v>75</v>
      </c>
      <c r="BN758" s="231">
        <f t="shared" si="565"/>
        <v>1.0174931810000001</v>
      </c>
      <c r="BO758" s="227">
        <f t="shared" si="566"/>
        <v>3198.39567201</v>
      </c>
      <c r="BP758" s="227">
        <f t="shared" si="567"/>
        <v>3374.8109053433332</v>
      </c>
      <c r="BQ758" s="227">
        <f t="shared" si="593"/>
        <v>3113.21</v>
      </c>
      <c r="BR758" s="227">
        <f t="shared" si="568"/>
        <v>62.264200000000002</v>
      </c>
      <c r="BS758" s="227">
        <f t="shared" si="569"/>
        <v>79.905723333333341</v>
      </c>
      <c r="BT758" s="228">
        <f t="shared" si="591"/>
        <v>1.0063780901245833</v>
      </c>
      <c r="BU758" s="230">
        <f t="shared" si="592"/>
        <v>52</v>
      </c>
      <c r="BV758" s="231">
        <f t="shared" si="570"/>
        <v>1.0120963190000001</v>
      </c>
      <c r="BW758" s="227">
        <f t="shared" si="571"/>
        <v>3170.96490378</v>
      </c>
      <c r="BX758" s="227">
        <f t="shared" si="572"/>
        <v>3313.1348271133334</v>
      </c>
      <c r="BY758" s="227">
        <f t="shared" si="505"/>
        <v>3113.21</v>
      </c>
      <c r="BZ758" s="227">
        <f t="shared" si="573"/>
        <v>62.264200000000002</v>
      </c>
      <c r="CA758" s="227">
        <f t="shared" si="574"/>
        <v>49.811360000000001</v>
      </c>
      <c r="CB758" s="228">
        <f t="shared" si="500"/>
        <v>1.0072836521944841</v>
      </c>
      <c r="CC758" s="230">
        <f t="shared" si="501"/>
        <v>32</v>
      </c>
      <c r="CD758" s="231">
        <f t="shared" si="575"/>
        <v>1.0074266679999999</v>
      </c>
      <c r="CE758" s="227">
        <f t="shared" si="576"/>
        <v>3159.1747196299998</v>
      </c>
      <c r="CF758" s="227">
        <f t="shared" si="577"/>
        <v>3271.2502796299996</v>
      </c>
      <c r="CG758" s="227">
        <f t="shared" si="583"/>
        <v>3113.21</v>
      </c>
      <c r="CH758" s="227">
        <f t="shared" si="584"/>
        <v>62.264200000000002</v>
      </c>
      <c r="CI758" s="227">
        <f t="shared" si="578"/>
        <v>18.679259999999999</v>
      </c>
      <c r="CJ758" s="228">
        <f t="shared" si="579"/>
        <v>1.0024720907204252</v>
      </c>
      <c r="CK758" s="230">
        <f t="shared" si="580"/>
        <v>11</v>
      </c>
      <c r="CL758" s="231">
        <f t="shared" si="581"/>
        <v>1.0025467210000001</v>
      </c>
      <c r="CM758" s="227">
        <f t="shared" si="585"/>
        <v>3128.8542147500002</v>
      </c>
      <c r="CN758" s="227">
        <f t="shared" si="582"/>
        <v>3209.7976747500002</v>
      </c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5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5"/>
      <c r="HA758" s="5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40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7"/>
      <c r="JP758" s="1"/>
      <c r="JQ758" s="1"/>
      <c r="JR758" s="1"/>
      <c r="JS758" s="1"/>
      <c r="JT758" s="1"/>
      <c r="JU758" s="1"/>
      <c r="JV758" s="1"/>
      <c r="JW758" s="1"/>
      <c r="JX758" s="1"/>
      <c r="JY758" s="3"/>
      <c r="JZ758" s="1"/>
      <c r="KA758" s="1"/>
      <c r="KB758" s="1"/>
      <c r="KC758" s="1"/>
      <c r="KD758" s="1"/>
      <c r="KE758" s="1"/>
    </row>
    <row r="759" spans="1:291" x14ac:dyDescent="0.2">
      <c r="A759" s="196">
        <f t="shared" si="519"/>
        <v>43417</v>
      </c>
      <c r="B759" s="236">
        <f t="shared" si="541"/>
        <v>107154.17138627334</v>
      </c>
      <c r="C759" s="66">
        <f t="shared" si="589"/>
        <v>79339.047716710003</v>
      </c>
      <c r="D759" s="77">
        <f t="shared" si="520"/>
        <v>5080.83</v>
      </c>
      <c r="E759" s="67">
        <f>VLOOKUP(A758,[1]Plan1!$DQ$117:$DS$314,3)</f>
        <v>5103.6899999999996</v>
      </c>
      <c r="F759" s="11">
        <f t="shared" si="521"/>
        <v>43399</v>
      </c>
      <c r="G759" s="73">
        <f t="shared" si="509"/>
        <v>4.4992648838870775E-3</v>
      </c>
      <c r="H759" s="11">
        <f t="shared" si="522"/>
        <v>43430</v>
      </c>
      <c r="I759" s="11">
        <f t="shared" si="510"/>
        <v>43430</v>
      </c>
      <c r="J759" s="1">
        <f t="shared" si="523"/>
        <v>20</v>
      </c>
      <c r="K759" s="1">
        <f t="shared" si="524"/>
        <v>12</v>
      </c>
      <c r="L759" s="66">
        <f t="shared" si="511"/>
        <v>1.00269713</v>
      </c>
      <c r="M759" s="70">
        <f t="shared" si="590"/>
        <v>1.0047997</v>
      </c>
      <c r="N759" s="70">
        <f t="shared" si="535"/>
        <v>1.071785106618572</v>
      </c>
      <c r="O759" s="66">
        <f t="shared" si="586"/>
        <v>1.07467585</v>
      </c>
      <c r="P759" s="66">
        <f t="shared" si="512"/>
        <v>79553.035442470005</v>
      </c>
      <c r="Q759" s="74">
        <f t="shared" si="513"/>
        <v>0</v>
      </c>
      <c r="R759" s="75">
        <f t="shared" si="587"/>
        <v>0</v>
      </c>
      <c r="S759" s="66">
        <f t="shared" si="588"/>
        <v>0</v>
      </c>
      <c r="T759" s="10">
        <f t="shared" si="525"/>
        <v>0.06</v>
      </c>
      <c r="U759" s="74">
        <f t="shared" si="542"/>
        <v>12</v>
      </c>
      <c r="V759" s="74">
        <v>252</v>
      </c>
      <c r="W759" s="70">
        <f t="shared" si="514"/>
        <v>1.0027785629999999</v>
      </c>
      <c r="X759" s="66">
        <f t="shared" si="515"/>
        <v>221.04312081</v>
      </c>
      <c r="Y759" s="66">
        <v>0</v>
      </c>
      <c r="Z759" s="67">
        <f t="shared" si="516"/>
        <v>0</v>
      </c>
      <c r="AA759" s="68" t="str">
        <f t="shared" si="526"/>
        <v>A+INCORP J=</v>
      </c>
      <c r="AB759" s="11">
        <f t="shared" si="527"/>
        <v>43430</v>
      </c>
      <c r="AC759" s="227">
        <f t="shared" si="532"/>
        <v>3113.21</v>
      </c>
      <c r="AD759" s="227">
        <f t="shared" si="543"/>
        <v>62.264200000000002</v>
      </c>
      <c r="AE759" s="227">
        <f t="shared" si="544"/>
        <v>240.75490666666667</v>
      </c>
      <c r="AF759" s="228">
        <f t="shared" si="533"/>
        <v>1.0299269257756662</v>
      </c>
      <c r="AG759" s="230">
        <f t="shared" si="534"/>
        <v>160</v>
      </c>
      <c r="AH759" s="231">
        <f t="shared" si="545"/>
        <v>1.037689007</v>
      </c>
      <c r="AI759" s="227">
        <f t="shared" si="546"/>
        <v>3327.2240378000001</v>
      </c>
      <c r="AJ759" s="227">
        <f t="shared" si="547"/>
        <v>3630.2431444666668</v>
      </c>
      <c r="AK759" s="227">
        <f t="shared" si="596"/>
        <v>3113.21</v>
      </c>
      <c r="AL759" s="227">
        <f t="shared" si="548"/>
        <v>62.264200000000002</v>
      </c>
      <c r="AM759" s="227">
        <f t="shared" si="549"/>
        <v>209.62280666666669</v>
      </c>
      <c r="AN759" s="228">
        <f t="shared" si="597"/>
        <v>1.0290012130077983</v>
      </c>
      <c r="AO759" s="230">
        <f t="shared" si="598"/>
        <v>139</v>
      </c>
      <c r="AP759" s="231">
        <f t="shared" si="550"/>
        <v>1.03266247</v>
      </c>
      <c r="AQ759" s="227">
        <f t="shared" si="551"/>
        <v>3308.1309866400002</v>
      </c>
      <c r="AR759" s="227">
        <f t="shared" si="552"/>
        <v>3580.017993306667</v>
      </c>
      <c r="AS759" s="227">
        <f t="shared" si="528"/>
        <v>3113.21</v>
      </c>
      <c r="AT759" s="227">
        <f t="shared" si="553"/>
        <v>62.264200000000002</v>
      </c>
      <c r="AU759" s="227">
        <f t="shared" si="554"/>
        <v>178.49070666666668</v>
      </c>
      <c r="AV759" s="228">
        <f t="shared" si="529"/>
        <v>1.0267428233272384</v>
      </c>
      <c r="AW759" s="230">
        <f t="shared" si="530"/>
        <v>118</v>
      </c>
      <c r="AX759" s="231">
        <f t="shared" si="555"/>
        <v>1.027660282</v>
      </c>
      <c r="AY759" s="227">
        <f t="shared" si="556"/>
        <v>3284.8811766600002</v>
      </c>
      <c r="AZ759" s="227">
        <f t="shared" si="557"/>
        <v>3525.6360833266667</v>
      </c>
      <c r="BA759" s="227">
        <f t="shared" si="504"/>
        <v>3113.21</v>
      </c>
      <c r="BB759" s="227">
        <f t="shared" si="558"/>
        <v>62.264200000000002</v>
      </c>
      <c r="BC759" s="227">
        <f t="shared" si="559"/>
        <v>146.32087000000001</v>
      </c>
      <c r="BD759" s="228">
        <f t="shared" si="594"/>
        <v>1.0226516677556829</v>
      </c>
      <c r="BE759" s="230">
        <f t="shared" si="595"/>
        <v>98</v>
      </c>
      <c r="BF759" s="231">
        <f t="shared" si="560"/>
        <v>1.0229188220000001</v>
      </c>
      <c r="BG759" s="227">
        <f t="shared" si="561"/>
        <v>3256.6967259500002</v>
      </c>
      <c r="BH759" s="227">
        <f t="shared" si="562"/>
        <v>3465.2817959500003</v>
      </c>
      <c r="BI759" s="227">
        <f t="shared" si="531"/>
        <v>3113.21</v>
      </c>
      <c r="BJ759" s="227">
        <f t="shared" si="563"/>
        <v>62.264200000000002</v>
      </c>
      <c r="BK759" s="227">
        <f t="shared" si="564"/>
        <v>115.18877000000002</v>
      </c>
      <c r="BL759" s="228">
        <f t="shared" si="517"/>
        <v>1.0099264553656699</v>
      </c>
      <c r="BM759" s="230">
        <f t="shared" si="518"/>
        <v>76</v>
      </c>
      <c r="BN759" s="231">
        <f t="shared" si="565"/>
        <v>1.0177284790000001</v>
      </c>
      <c r="BO759" s="227">
        <f t="shared" si="566"/>
        <v>3199.8534838800001</v>
      </c>
      <c r="BP759" s="227">
        <f t="shared" si="567"/>
        <v>3377.3064538799999</v>
      </c>
      <c r="BQ759" s="227">
        <f t="shared" si="593"/>
        <v>3113.21</v>
      </c>
      <c r="BR759" s="227">
        <f t="shared" si="568"/>
        <v>62.264200000000002</v>
      </c>
      <c r="BS759" s="227">
        <f t="shared" si="569"/>
        <v>80.943460000000002</v>
      </c>
      <c r="BT759" s="228">
        <f t="shared" si="591"/>
        <v>1.006604012096979</v>
      </c>
      <c r="BU759" s="230">
        <f t="shared" si="592"/>
        <v>53</v>
      </c>
      <c r="BV759" s="231">
        <f t="shared" si="570"/>
        <v>1.0123303690000001</v>
      </c>
      <c r="BW759" s="227">
        <f t="shared" si="571"/>
        <v>3172.41021297</v>
      </c>
      <c r="BX759" s="227">
        <f t="shared" si="572"/>
        <v>3315.61787297</v>
      </c>
      <c r="BY759" s="227">
        <f t="shared" si="505"/>
        <v>3113.21</v>
      </c>
      <c r="BZ759" s="227">
        <f t="shared" si="573"/>
        <v>62.264200000000002</v>
      </c>
      <c r="CA759" s="227">
        <f t="shared" si="574"/>
        <v>50.849096666666661</v>
      </c>
      <c r="CB759" s="228">
        <f t="shared" si="500"/>
        <v>1.0075097774566482</v>
      </c>
      <c r="CC759" s="230">
        <f t="shared" si="501"/>
        <v>33</v>
      </c>
      <c r="CD759" s="231">
        <f t="shared" si="575"/>
        <v>1.007659638</v>
      </c>
      <c r="CE759" s="227">
        <f t="shared" si="576"/>
        <v>3160.6146545000001</v>
      </c>
      <c r="CF759" s="227">
        <f t="shared" si="577"/>
        <v>3273.7279511666666</v>
      </c>
      <c r="CG759" s="227">
        <f t="shared" si="583"/>
        <v>3113.21</v>
      </c>
      <c r="CH759" s="227">
        <f t="shared" si="584"/>
        <v>62.264200000000002</v>
      </c>
      <c r="CI759" s="227">
        <f t="shared" si="578"/>
        <v>19.716996666666667</v>
      </c>
      <c r="CJ759" s="228">
        <f t="shared" si="579"/>
        <v>1.002697135834413</v>
      </c>
      <c r="CK759" s="230">
        <f t="shared" si="580"/>
        <v>12</v>
      </c>
      <c r="CL759" s="231">
        <f t="shared" si="581"/>
        <v>1.0027785629999999</v>
      </c>
      <c r="CM759" s="227">
        <f t="shared" si="585"/>
        <v>3130.2803312599999</v>
      </c>
      <c r="CN759" s="227">
        <f t="shared" si="582"/>
        <v>3212.2615279266665</v>
      </c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5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5"/>
      <c r="HA759" s="5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40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7"/>
      <c r="JP759" s="1"/>
      <c r="JQ759" s="1"/>
      <c r="JR759" s="1"/>
      <c r="JS759" s="1"/>
      <c r="JT759" s="1"/>
      <c r="JU759" s="1"/>
      <c r="JV759" s="1"/>
      <c r="JW759" s="1"/>
      <c r="JX759" s="1"/>
      <c r="JY759" s="3"/>
      <c r="JZ759" s="1"/>
      <c r="KA759" s="1"/>
      <c r="KB759" s="1"/>
      <c r="KC759" s="1"/>
      <c r="KD759" s="1"/>
      <c r="KE759" s="1"/>
    </row>
    <row r="760" spans="1:291" x14ac:dyDescent="0.2">
      <c r="A760" s="196">
        <f t="shared" si="519"/>
        <v>43418</v>
      </c>
      <c r="B760" s="236">
        <f t="shared" si="541"/>
        <v>107210.61085680666</v>
      </c>
      <c r="C760" s="66">
        <f t="shared" si="589"/>
        <v>79339.047716710003</v>
      </c>
      <c r="D760" s="77">
        <f t="shared" si="520"/>
        <v>5080.83</v>
      </c>
      <c r="E760" s="67">
        <f>VLOOKUP(A759,[1]Plan1!$DQ$117:$DS$314,3)</f>
        <v>5103.6899999999996</v>
      </c>
      <c r="F760" s="11">
        <f t="shared" si="521"/>
        <v>43399</v>
      </c>
      <c r="G760" s="73">
        <f t="shared" si="509"/>
        <v>4.4992648838870775E-3</v>
      </c>
      <c r="H760" s="11">
        <f t="shared" si="522"/>
        <v>43430</v>
      </c>
      <c r="I760" s="11">
        <f t="shared" si="510"/>
        <v>43430</v>
      </c>
      <c r="J760" s="1">
        <f t="shared" si="523"/>
        <v>20</v>
      </c>
      <c r="K760" s="1">
        <f t="shared" si="524"/>
        <v>13</v>
      </c>
      <c r="L760" s="66">
        <f t="shared" si="511"/>
        <v>1.0029222200000001</v>
      </c>
      <c r="M760" s="70">
        <f t="shared" si="590"/>
        <v>1.0047997</v>
      </c>
      <c r="N760" s="70">
        <f t="shared" si="535"/>
        <v>1.071785106618572</v>
      </c>
      <c r="O760" s="66">
        <f t="shared" si="586"/>
        <v>1.07491709</v>
      </c>
      <c r="P760" s="66">
        <f t="shared" si="512"/>
        <v>79570.893868719999</v>
      </c>
      <c r="Q760" s="74">
        <f t="shared" si="513"/>
        <v>0</v>
      </c>
      <c r="R760" s="75">
        <f t="shared" si="587"/>
        <v>0</v>
      </c>
      <c r="S760" s="66">
        <f t="shared" si="588"/>
        <v>0</v>
      </c>
      <c r="T760" s="10">
        <f t="shared" si="525"/>
        <v>0.06</v>
      </c>
      <c r="U760" s="74">
        <f t="shared" si="542"/>
        <v>13</v>
      </c>
      <c r="V760" s="74">
        <v>252</v>
      </c>
      <c r="W760" s="70">
        <f t="shared" si="514"/>
        <v>1.0030104580000001</v>
      </c>
      <c r="X760" s="66">
        <f t="shared" si="515"/>
        <v>239.54483400999999</v>
      </c>
      <c r="Y760" s="66">
        <v>0</v>
      </c>
      <c r="Z760" s="67">
        <f t="shared" si="516"/>
        <v>0</v>
      </c>
      <c r="AA760" s="68" t="str">
        <f t="shared" si="526"/>
        <v>A+INCORP J=</v>
      </c>
      <c r="AB760" s="11">
        <f t="shared" si="527"/>
        <v>43430</v>
      </c>
      <c r="AC760" s="227">
        <f t="shared" si="532"/>
        <v>3113.21</v>
      </c>
      <c r="AD760" s="227">
        <f t="shared" si="543"/>
        <v>62.264200000000002</v>
      </c>
      <c r="AE760" s="227">
        <f t="shared" si="544"/>
        <v>241.79264333333333</v>
      </c>
      <c r="AF760" s="228">
        <f t="shared" si="533"/>
        <v>1.0301581206718522</v>
      </c>
      <c r="AG760" s="230">
        <f t="shared" si="534"/>
        <v>161</v>
      </c>
      <c r="AH760" s="231">
        <f t="shared" si="545"/>
        <v>1.037928975</v>
      </c>
      <c r="AI760" s="227">
        <f t="shared" si="546"/>
        <v>3328.7405240600001</v>
      </c>
      <c r="AJ760" s="227">
        <f t="shared" si="547"/>
        <v>3632.7973673933334</v>
      </c>
      <c r="AK760" s="227">
        <f t="shared" si="596"/>
        <v>3113.21</v>
      </c>
      <c r="AL760" s="227">
        <f t="shared" si="548"/>
        <v>62.264200000000002</v>
      </c>
      <c r="AM760" s="227">
        <f t="shared" si="549"/>
        <v>210.66054333333332</v>
      </c>
      <c r="AN760" s="228">
        <f t="shared" si="597"/>
        <v>1.0292322001027683</v>
      </c>
      <c r="AO760" s="230">
        <f t="shared" si="598"/>
        <v>140</v>
      </c>
      <c r="AP760" s="231">
        <f t="shared" si="550"/>
        <v>1.032901276</v>
      </c>
      <c r="AQ760" s="227">
        <f t="shared" si="551"/>
        <v>3309.6387719200002</v>
      </c>
      <c r="AR760" s="227">
        <f t="shared" si="552"/>
        <v>3582.5635152533337</v>
      </c>
      <c r="AS760" s="227">
        <f t="shared" si="528"/>
        <v>3113.21</v>
      </c>
      <c r="AT760" s="227">
        <f t="shared" si="553"/>
        <v>62.264200000000002</v>
      </c>
      <c r="AU760" s="227">
        <f t="shared" si="554"/>
        <v>179.52844333333334</v>
      </c>
      <c r="AV760" s="228">
        <f t="shared" si="529"/>
        <v>1.0269733034656909</v>
      </c>
      <c r="AW760" s="230">
        <f t="shared" si="530"/>
        <v>119</v>
      </c>
      <c r="AX760" s="231">
        <f t="shared" si="555"/>
        <v>1.027897931</v>
      </c>
      <c r="AY760" s="227">
        <f t="shared" si="556"/>
        <v>3286.3783643800002</v>
      </c>
      <c r="AZ760" s="227">
        <f t="shared" si="557"/>
        <v>3528.1710077133334</v>
      </c>
      <c r="BA760" s="227">
        <f t="shared" si="504"/>
        <v>3113.21</v>
      </c>
      <c r="BB760" s="227">
        <f t="shared" si="558"/>
        <v>62.264200000000002</v>
      </c>
      <c r="BC760" s="227">
        <f t="shared" si="559"/>
        <v>147.35860666666667</v>
      </c>
      <c r="BD760" s="228">
        <f t="shared" si="594"/>
        <v>1.0228812295238472</v>
      </c>
      <c r="BE760" s="230">
        <f t="shared" si="595"/>
        <v>99</v>
      </c>
      <c r="BF760" s="231">
        <f t="shared" si="560"/>
        <v>1.023155375</v>
      </c>
      <c r="BG760" s="227">
        <f t="shared" si="561"/>
        <v>3258.18106923</v>
      </c>
      <c r="BH760" s="227">
        <f t="shared" si="562"/>
        <v>3467.8038758966668</v>
      </c>
      <c r="BI760" s="227">
        <f t="shared" si="531"/>
        <v>3113.21</v>
      </c>
      <c r="BJ760" s="227">
        <f t="shared" si="563"/>
        <v>62.264200000000002</v>
      </c>
      <c r="BK760" s="227">
        <f t="shared" si="564"/>
        <v>116.22650666666668</v>
      </c>
      <c r="BL760" s="228">
        <f t="shared" si="517"/>
        <v>1.0101531606164602</v>
      </c>
      <c r="BM760" s="230">
        <f t="shared" si="518"/>
        <v>77</v>
      </c>
      <c r="BN760" s="231">
        <f t="shared" si="565"/>
        <v>1.017963832</v>
      </c>
      <c r="BO760" s="227">
        <f t="shared" si="566"/>
        <v>3201.3119199299999</v>
      </c>
      <c r="BP760" s="227">
        <f t="shared" si="567"/>
        <v>3379.8026265966664</v>
      </c>
      <c r="BQ760" s="227">
        <f t="shared" si="593"/>
        <v>3113.21</v>
      </c>
      <c r="BR760" s="227">
        <f t="shared" si="568"/>
        <v>62.264200000000002</v>
      </c>
      <c r="BS760" s="227">
        <f t="shared" si="569"/>
        <v>81.981196666666662</v>
      </c>
      <c r="BT760" s="228">
        <f t="shared" si="591"/>
        <v>1.006829971535705</v>
      </c>
      <c r="BU760" s="230">
        <f t="shared" si="592"/>
        <v>54</v>
      </c>
      <c r="BV760" s="231">
        <f t="shared" si="570"/>
        <v>1.0125644730000001</v>
      </c>
      <c r="BW760" s="227">
        <f t="shared" si="571"/>
        <v>3173.8561387599998</v>
      </c>
      <c r="BX760" s="227">
        <f t="shared" si="572"/>
        <v>3318.1015354266665</v>
      </c>
      <c r="BY760" s="227">
        <f t="shared" si="505"/>
        <v>3113.21</v>
      </c>
      <c r="BZ760" s="227">
        <f t="shared" si="573"/>
        <v>62.264200000000002</v>
      </c>
      <c r="CA760" s="227">
        <f t="shared" si="574"/>
        <v>51.886833333333335</v>
      </c>
      <c r="CB760" s="228">
        <f t="shared" si="500"/>
        <v>1.0077359402188557</v>
      </c>
      <c r="CC760" s="230">
        <f t="shared" si="501"/>
        <v>34</v>
      </c>
      <c r="CD760" s="231">
        <f t="shared" si="575"/>
        <v>1.0078926619999999</v>
      </c>
      <c r="CE760" s="227">
        <f t="shared" si="576"/>
        <v>3162.0552044699998</v>
      </c>
      <c r="CF760" s="227">
        <f t="shared" si="577"/>
        <v>3276.2062378033334</v>
      </c>
      <c r="CG760" s="227">
        <f t="shared" si="583"/>
        <v>3113.21</v>
      </c>
      <c r="CH760" s="227">
        <f t="shared" si="584"/>
        <v>62.264200000000002</v>
      </c>
      <c r="CI760" s="227">
        <f t="shared" si="578"/>
        <v>20.754733333333331</v>
      </c>
      <c r="CJ760" s="228">
        <f t="shared" si="579"/>
        <v>1.0029222182693154</v>
      </c>
      <c r="CK760" s="230">
        <f t="shared" si="580"/>
        <v>13</v>
      </c>
      <c r="CL760" s="231">
        <f t="shared" si="581"/>
        <v>1.0030104580000001</v>
      </c>
      <c r="CM760" s="227">
        <f t="shared" si="585"/>
        <v>3131.7070546599998</v>
      </c>
      <c r="CN760" s="227">
        <f t="shared" si="582"/>
        <v>3214.7259879933331</v>
      </c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5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5"/>
      <c r="HA760" s="5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40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7"/>
      <c r="JP760" s="1"/>
      <c r="JQ760" s="1"/>
      <c r="JR760" s="1"/>
      <c r="JS760" s="1"/>
      <c r="JT760" s="1"/>
      <c r="JU760" s="1"/>
      <c r="JV760" s="1"/>
      <c r="JW760" s="1"/>
      <c r="JX760" s="1"/>
      <c r="JY760" s="3"/>
      <c r="JZ760" s="1"/>
      <c r="KA760" s="1"/>
      <c r="KB760" s="1"/>
      <c r="KC760" s="1"/>
      <c r="KD760" s="1"/>
      <c r="KE760" s="1"/>
    </row>
    <row r="761" spans="1:291" x14ac:dyDescent="0.2">
      <c r="A761" s="196">
        <f t="shared" si="519"/>
        <v>43419</v>
      </c>
      <c r="B761" s="236">
        <f t="shared" si="541"/>
        <v>107261.09298064999</v>
      </c>
      <c r="C761" s="66">
        <f t="shared" si="589"/>
        <v>79339.047716710003</v>
      </c>
      <c r="D761" s="77">
        <f t="shared" si="520"/>
        <v>5080.83</v>
      </c>
      <c r="E761" s="67">
        <f>VLOOKUP(A760,[1]Plan1!$DQ$117:$DS$314,3)</f>
        <v>5103.6899999999996</v>
      </c>
      <c r="F761" s="11">
        <f t="shared" si="521"/>
        <v>43399</v>
      </c>
      <c r="G761" s="73">
        <f t="shared" si="509"/>
        <v>4.4992648838870775E-3</v>
      </c>
      <c r="H761" s="11">
        <f t="shared" si="522"/>
        <v>43430</v>
      </c>
      <c r="I761" s="11">
        <f t="shared" si="510"/>
        <v>43430</v>
      </c>
      <c r="J761" s="1">
        <f t="shared" si="523"/>
        <v>20</v>
      </c>
      <c r="K761" s="1">
        <f t="shared" si="524"/>
        <v>14</v>
      </c>
      <c r="L761" s="66">
        <f t="shared" si="511"/>
        <v>1.00314736</v>
      </c>
      <c r="M761" s="70">
        <f t="shared" si="590"/>
        <v>1.0047997</v>
      </c>
      <c r="N761" s="70">
        <f t="shared" si="535"/>
        <v>1.071785106618572</v>
      </c>
      <c r="O761" s="66">
        <f t="shared" si="586"/>
        <v>1.0751584000000001</v>
      </c>
      <c r="P761" s="66">
        <f t="shared" si="512"/>
        <v>79588.756261930001</v>
      </c>
      <c r="Q761" s="74">
        <f t="shared" si="513"/>
        <v>0</v>
      </c>
      <c r="R761" s="75">
        <f t="shared" si="587"/>
        <v>0</v>
      </c>
      <c r="S761" s="66">
        <f t="shared" si="588"/>
        <v>0</v>
      </c>
      <c r="T761" s="10">
        <f t="shared" si="525"/>
        <v>0.06</v>
      </c>
      <c r="U761" s="74">
        <f t="shared" si="542"/>
        <v>14</v>
      </c>
      <c r="V761" s="74">
        <v>252</v>
      </c>
      <c r="W761" s="70">
        <f t="shared" si="514"/>
        <v>1.0032424069999999</v>
      </c>
      <c r="X761" s="66">
        <f t="shared" si="515"/>
        <v>258.05914042000001</v>
      </c>
      <c r="Y761" s="66">
        <v>0</v>
      </c>
      <c r="Z761" s="67">
        <f t="shared" si="516"/>
        <v>0</v>
      </c>
      <c r="AA761" s="68" t="str">
        <f t="shared" si="526"/>
        <v>A+INCORP J=</v>
      </c>
      <c r="AB761" s="11">
        <f t="shared" si="527"/>
        <v>43430</v>
      </c>
      <c r="AC761" s="227">
        <f t="shared" si="532"/>
        <v>3113.21</v>
      </c>
      <c r="AD761" s="227">
        <f t="shared" si="543"/>
        <v>62.264200000000002</v>
      </c>
      <c r="AE761" s="227">
        <f t="shared" si="544"/>
        <v>242.83037999999999</v>
      </c>
      <c r="AF761" s="228">
        <f t="shared" si="533"/>
        <v>1.0303893826532755</v>
      </c>
      <c r="AG761" s="230">
        <f t="shared" si="534"/>
        <v>161</v>
      </c>
      <c r="AH761" s="231">
        <f t="shared" si="545"/>
        <v>1.037928975</v>
      </c>
      <c r="AI761" s="227">
        <f t="shared" si="546"/>
        <v>3329.4877987899999</v>
      </c>
      <c r="AJ761" s="227">
        <f t="shared" si="547"/>
        <v>3634.5823787899999</v>
      </c>
      <c r="AK761" s="227">
        <f t="shared" si="596"/>
        <v>3113.21</v>
      </c>
      <c r="AL761" s="227">
        <f t="shared" si="548"/>
        <v>62.264200000000002</v>
      </c>
      <c r="AM761" s="227">
        <f t="shared" si="549"/>
        <v>211.69828000000001</v>
      </c>
      <c r="AN761" s="228">
        <f t="shared" si="597"/>
        <v>1.0294632542226789</v>
      </c>
      <c r="AO761" s="230">
        <f t="shared" si="598"/>
        <v>140</v>
      </c>
      <c r="AP761" s="231">
        <f t="shared" si="550"/>
        <v>1.032901276</v>
      </c>
      <c r="AQ761" s="227">
        <f t="shared" si="551"/>
        <v>3310.3817584600001</v>
      </c>
      <c r="AR761" s="227">
        <f t="shared" si="552"/>
        <v>3584.3442384600003</v>
      </c>
      <c r="AS761" s="227">
        <f t="shared" si="528"/>
        <v>3113.21</v>
      </c>
      <c r="AT761" s="227">
        <f t="shared" si="553"/>
        <v>62.264200000000002</v>
      </c>
      <c r="AU761" s="227">
        <f t="shared" si="554"/>
        <v>180.56618</v>
      </c>
      <c r="AV761" s="228">
        <f t="shared" si="529"/>
        <v>1.0272038504819816</v>
      </c>
      <c r="AW761" s="230">
        <f t="shared" si="530"/>
        <v>119</v>
      </c>
      <c r="AX761" s="231">
        <f t="shared" si="555"/>
        <v>1.027897931</v>
      </c>
      <c r="AY761" s="227">
        <f t="shared" si="556"/>
        <v>3287.1161291499998</v>
      </c>
      <c r="AZ761" s="227">
        <f t="shared" si="557"/>
        <v>3529.9465091499997</v>
      </c>
      <c r="BA761" s="227">
        <f t="shared" si="504"/>
        <v>3113.21</v>
      </c>
      <c r="BB761" s="227">
        <f t="shared" si="558"/>
        <v>62.264200000000002</v>
      </c>
      <c r="BC761" s="227">
        <f t="shared" si="559"/>
        <v>148.39634333333333</v>
      </c>
      <c r="BD761" s="228">
        <f t="shared" si="594"/>
        <v>1.0231108579033685</v>
      </c>
      <c r="BE761" s="230">
        <f t="shared" si="595"/>
        <v>99</v>
      </c>
      <c r="BF761" s="231">
        <f t="shared" si="560"/>
        <v>1.023155375</v>
      </c>
      <c r="BG761" s="227">
        <f t="shared" si="561"/>
        <v>3258.9125039400001</v>
      </c>
      <c r="BH761" s="227">
        <f t="shared" si="562"/>
        <v>3469.5730472733335</v>
      </c>
      <c r="BI761" s="227">
        <f t="shared" si="531"/>
        <v>3113.21</v>
      </c>
      <c r="BJ761" s="227">
        <f t="shared" si="563"/>
        <v>62.264200000000002</v>
      </c>
      <c r="BK761" s="227">
        <f t="shared" si="564"/>
        <v>117.26424333333334</v>
      </c>
      <c r="BL761" s="228">
        <f t="shared" si="517"/>
        <v>1.010379931649739</v>
      </c>
      <c r="BM761" s="230">
        <f t="shared" si="518"/>
        <v>77</v>
      </c>
      <c r="BN761" s="231">
        <f t="shared" si="565"/>
        <v>1.017963832</v>
      </c>
      <c r="BO761" s="227">
        <f t="shared" si="566"/>
        <v>3202.0305879900002</v>
      </c>
      <c r="BP761" s="227">
        <f t="shared" si="567"/>
        <v>3381.5590313233333</v>
      </c>
      <c r="BQ761" s="227">
        <f t="shared" si="593"/>
        <v>3113.21</v>
      </c>
      <c r="BR761" s="227">
        <f t="shared" si="568"/>
        <v>62.264200000000002</v>
      </c>
      <c r="BS761" s="227">
        <f t="shared" si="569"/>
        <v>83.018933333333322</v>
      </c>
      <c r="BT761" s="228">
        <f t="shared" si="591"/>
        <v>1.007055996540509</v>
      </c>
      <c r="BU761" s="230">
        <f t="shared" si="592"/>
        <v>54</v>
      </c>
      <c r="BV761" s="231">
        <f t="shared" si="570"/>
        <v>1.0125644730000001</v>
      </c>
      <c r="BW761" s="227">
        <f t="shared" si="571"/>
        <v>3174.5686432299999</v>
      </c>
      <c r="BX761" s="227">
        <f t="shared" si="572"/>
        <v>3319.8517765633333</v>
      </c>
      <c r="BY761" s="227">
        <f t="shared" si="505"/>
        <v>3113.21</v>
      </c>
      <c r="BZ761" s="227">
        <f t="shared" si="573"/>
        <v>62.264200000000002</v>
      </c>
      <c r="CA761" s="227">
        <f t="shared" si="574"/>
        <v>52.924570000000003</v>
      </c>
      <c r="CB761" s="228">
        <f t="shared" si="500"/>
        <v>1.0079621686061393</v>
      </c>
      <c r="CC761" s="230">
        <f t="shared" si="501"/>
        <v>34</v>
      </c>
      <c r="CD761" s="231">
        <f t="shared" si="575"/>
        <v>1.0078926619999999</v>
      </c>
      <c r="CE761" s="227">
        <f t="shared" si="576"/>
        <v>3162.7650597299998</v>
      </c>
      <c r="CF761" s="227">
        <f t="shared" si="577"/>
        <v>3277.9538297300001</v>
      </c>
      <c r="CG761" s="227">
        <f t="shared" si="583"/>
        <v>3113.21</v>
      </c>
      <c r="CH761" s="227">
        <f t="shared" si="584"/>
        <v>62.264200000000002</v>
      </c>
      <c r="CI761" s="227">
        <f t="shared" si="578"/>
        <v>21.792469999999998</v>
      </c>
      <c r="CJ761" s="228">
        <f t="shared" si="579"/>
        <v>1.0031473660158179</v>
      </c>
      <c r="CK761" s="230">
        <f t="shared" si="580"/>
        <v>13</v>
      </c>
      <c r="CL761" s="231">
        <f t="shared" si="581"/>
        <v>1.0030104580000001</v>
      </c>
      <c r="CM761" s="227">
        <f t="shared" si="585"/>
        <v>3132.4100970099998</v>
      </c>
      <c r="CN761" s="227">
        <f t="shared" si="582"/>
        <v>3216.4667670099998</v>
      </c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5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5"/>
      <c r="HA761" s="5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40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7"/>
      <c r="JP761" s="1"/>
      <c r="JQ761" s="1"/>
      <c r="JR761" s="1"/>
      <c r="JS761" s="1"/>
      <c r="JT761" s="1"/>
      <c r="JU761" s="1"/>
      <c r="JV761" s="1"/>
      <c r="JW761" s="1"/>
      <c r="JX761" s="1"/>
      <c r="JY761" s="3"/>
      <c r="JZ761" s="1"/>
      <c r="KA761" s="1"/>
      <c r="KB761" s="1"/>
      <c r="KC761" s="1"/>
      <c r="KD761" s="1"/>
      <c r="KE761" s="1"/>
    </row>
    <row r="762" spans="1:291" x14ac:dyDescent="0.2">
      <c r="A762" s="196">
        <f t="shared" si="519"/>
        <v>43420</v>
      </c>
      <c r="B762" s="236">
        <f t="shared" si="541"/>
        <v>107275.37452540333</v>
      </c>
      <c r="C762" s="66">
        <f t="shared" si="589"/>
        <v>79339.047716710003</v>
      </c>
      <c r="D762" s="77">
        <f t="shared" si="520"/>
        <v>5080.83</v>
      </c>
      <c r="E762" s="67">
        <f>VLOOKUP(A761,[1]Plan1!$DQ$117:$DS$314,3)</f>
        <v>5103.6899999999996</v>
      </c>
      <c r="F762" s="11">
        <f t="shared" si="521"/>
        <v>43399</v>
      </c>
      <c r="G762" s="73">
        <f t="shared" si="509"/>
        <v>4.4992648838870775E-3</v>
      </c>
      <c r="H762" s="11">
        <f t="shared" si="522"/>
        <v>43430</v>
      </c>
      <c r="I762" s="11">
        <f t="shared" si="510"/>
        <v>43430</v>
      </c>
      <c r="J762" s="1">
        <f t="shared" si="523"/>
        <v>20</v>
      </c>
      <c r="K762" s="1">
        <f t="shared" si="524"/>
        <v>14</v>
      </c>
      <c r="L762" s="66">
        <f t="shared" si="511"/>
        <v>1.00314736</v>
      </c>
      <c r="M762" s="70">
        <f t="shared" si="590"/>
        <v>1.0047997</v>
      </c>
      <c r="N762" s="70">
        <f t="shared" si="535"/>
        <v>1.071785106618572</v>
      </c>
      <c r="O762" s="66">
        <f t="shared" si="586"/>
        <v>1.0751584000000001</v>
      </c>
      <c r="P762" s="66">
        <f t="shared" si="512"/>
        <v>79588.756261930001</v>
      </c>
      <c r="Q762" s="74">
        <f t="shared" si="513"/>
        <v>0</v>
      </c>
      <c r="R762" s="75">
        <f t="shared" si="587"/>
        <v>0</v>
      </c>
      <c r="S762" s="66">
        <f t="shared" si="588"/>
        <v>0</v>
      </c>
      <c r="T762" s="10">
        <f t="shared" si="525"/>
        <v>0.06</v>
      </c>
      <c r="U762" s="74">
        <f t="shared" si="542"/>
        <v>14</v>
      </c>
      <c r="V762" s="74">
        <v>252</v>
      </c>
      <c r="W762" s="70">
        <f t="shared" si="514"/>
        <v>1.0032424069999999</v>
      </c>
      <c r="X762" s="66">
        <f t="shared" si="515"/>
        <v>258.05914042000001</v>
      </c>
      <c r="Y762" s="66">
        <v>0</v>
      </c>
      <c r="Z762" s="67">
        <f t="shared" si="516"/>
        <v>0</v>
      </c>
      <c r="AA762" s="68" t="str">
        <f t="shared" si="526"/>
        <v>A+INCORP J=</v>
      </c>
      <c r="AB762" s="11">
        <f t="shared" si="527"/>
        <v>43430</v>
      </c>
      <c r="AC762" s="227">
        <f t="shared" si="532"/>
        <v>3113.21</v>
      </c>
      <c r="AD762" s="227">
        <f t="shared" si="543"/>
        <v>62.264200000000002</v>
      </c>
      <c r="AE762" s="227">
        <f t="shared" si="544"/>
        <v>243.86811666666668</v>
      </c>
      <c r="AF762" s="228">
        <f t="shared" si="533"/>
        <v>1.0303893826532755</v>
      </c>
      <c r="AG762" s="230">
        <f t="shared" si="534"/>
        <v>162</v>
      </c>
      <c r="AH762" s="231">
        <f t="shared" si="545"/>
        <v>1.038168999</v>
      </c>
      <c r="AI762" s="227">
        <f t="shared" si="546"/>
        <v>3330.2577522299998</v>
      </c>
      <c r="AJ762" s="227">
        <f t="shared" si="547"/>
        <v>3636.3900688966664</v>
      </c>
      <c r="AK762" s="227">
        <f t="shared" si="596"/>
        <v>3113.21</v>
      </c>
      <c r="AL762" s="227">
        <f t="shared" si="548"/>
        <v>62.264200000000002</v>
      </c>
      <c r="AM762" s="227">
        <f t="shared" si="549"/>
        <v>212.73601666666664</v>
      </c>
      <c r="AN762" s="228">
        <f t="shared" si="597"/>
        <v>1.0294632542226789</v>
      </c>
      <c r="AO762" s="230">
        <f t="shared" si="598"/>
        <v>141</v>
      </c>
      <c r="AP762" s="231">
        <f t="shared" si="550"/>
        <v>1.033140137</v>
      </c>
      <c r="AQ762" s="227">
        <f t="shared" si="551"/>
        <v>3311.1472925100002</v>
      </c>
      <c r="AR762" s="227">
        <f t="shared" si="552"/>
        <v>3586.147509176667</v>
      </c>
      <c r="AS762" s="227">
        <f t="shared" si="528"/>
        <v>3113.21</v>
      </c>
      <c r="AT762" s="227">
        <f t="shared" si="553"/>
        <v>62.264200000000002</v>
      </c>
      <c r="AU762" s="227">
        <f t="shared" si="554"/>
        <v>181.60391666666666</v>
      </c>
      <c r="AV762" s="228">
        <f t="shared" si="529"/>
        <v>1.0272038504819816</v>
      </c>
      <c r="AW762" s="230">
        <f t="shared" si="530"/>
        <v>120</v>
      </c>
      <c r="AX762" s="231">
        <f t="shared" si="555"/>
        <v>1.0281356349999999</v>
      </c>
      <c r="AY762" s="227">
        <f t="shared" si="556"/>
        <v>3287.8762830800001</v>
      </c>
      <c r="AZ762" s="227">
        <f t="shared" si="557"/>
        <v>3531.7443997466667</v>
      </c>
      <c r="BA762" s="227">
        <f t="shared" si="504"/>
        <v>3113.21</v>
      </c>
      <c r="BB762" s="227">
        <f t="shared" si="558"/>
        <v>62.264200000000002</v>
      </c>
      <c r="BC762" s="227">
        <f t="shared" si="559"/>
        <v>149.43407999999999</v>
      </c>
      <c r="BD762" s="228">
        <f t="shared" si="594"/>
        <v>1.0231108579033685</v>
      </c>
      <c r="BE762" s="230">
        <f t="shared" si="595"/>
        <v>100</v>
      </c>
      <c r="BF762" s="231">
        <f t="shared" si="560"/>
        <v>1.0233919819999999</v>
      </c>
      <c r="BG762" s="227">
        <f t="shared" si="561"/>
        <v>3259.6661348500002</v>
      </c>
      <c r="BH762" s="227">
        <f t="shared" si="562"/>
        <v>3471.3644148500002</v>
      </c>
      <c r="BI762" s="227">
        <f t="shared" si="531"/>
        <v>3113.21</v>
      </c>
      <c r="BJ762" s="227">
        <f t="shared" si="563"/>
        <v>62.264200000000002</v>
      </c>
      <c r="BK762" s="227">
        <f t="shared" si="564"/>
        <v>118.30198</v>
      </c>
      <c r="BL762" s="228">
        <f t="shared" si="517"/>
        <v>1.010379931649739</v>
      </c>
      <c r="BM762" s="230">
        <f t="shared" si="518"/>
        <v>78</v>
      </c>
      <c r="BN762" s="231">
        <f t="shared" si="565"/>
        <v>1.018199238</v>
      </c>
      <c r="BO762" s="227">
        <f t="shared" si="566"/>
        <v>3202.7710634199998</v>
      </c>
      <c r="BP762" s="227">
        <f t="shared" si="567"/>
        <v>3383.3372434199996</v>
      </c>
      <c r="BQ762" s="227">
        <f t="shared" si="593"/>
        <v>3113.21</v>
      </c>
      <c r="BR762" s="227">
        <f t="shared" si="568"/>
        <v>62.264200000000002</v>
      </c>
      <c r="BS762" s="227">
        <f t="shared" si="569"/>
        <v>84.056670000000011</v>
      </c>
      <c r="BT762" s="228">
        <f t="shared" si="591"/>
        <v>1.007055996540509</v>
      </c>
      <c r="BU762" s="230">
        <f t="shared" si="592"/>
        <v>55</v>
      </c>
      <c r="BV762" s="231">
        <f t="shared" si="570"/>
        <v>1.0127986309999999</v>
      </c>
      <c r="BW762" s="227">
        <f t="shared" si="571"/>
        <v>3175.3027699499999</v>
      </c>
      <c r="BX762" s="227">
        <f t="shared" si="572"/>
        <v>3321.6236399499999</v>
      </c>
      <c r="BY762" s="227">
        <f t="shared" si="505"/>
        <v>3113.21</v>
      </c>
      <c r="BZ762" s="227">
        <f t="shared" si="573"/>
        <v>62.264200000000002</v>
      </c>
      <c r="CA762" s="227">
        <f t="shared" si="574"/>
        <v>53.962306666666677</v>
      </c>
      <c r="CB762" s="228">
        <f t="shared" si="500"/>
        <v>1.0079621686061393</v>
      </c>
      <c r="CC762" s="230">
        <f t="shared" si="501"/>
        <v>35</v>
      </c>
      <c r="CD762" s="231">
        <f t="shared" si="575"/>
        <v>1.0081257400000001</v>
      </c>
      <c r="CE762" s="227">
        <f t="shared" si="576"/>
        <v>3163.4964580000001</v>
      </c>
      <c r="CF762" s="227">
        <f t="shared" si="577"/>
        <v>3279.7229646666669</v>
      </c>
      <c r="CG762" s="227">
        <f t="shared" si="583"/>
        <v>3113.21</v>
      </c>
      <c r="CH762" s="227">
        <f t="shared" si="584"/>
        <v>62.264200000000002</v>
      </c>
      <c r="CI762" s="227">
        <f t="shared" si="578"/>
        <v>22.830206666666665</v>
      </c>
      <c r="CJ762" s="228">
        <f t="shared" si="579"/>
        <v>1.0031473660158179</v>
      </c>
      <c r="CK762" s="230">
        <f t="shared" si="580"/>
        <v>14</v>
      </c>
      <c r="CL762" s="231">
        <f t="shared" si="581"/>
        <v>1.0032424069999999</v>
      </c>
      <c r="CM762" s="227">
        <f t="shared" si="585"/>
        <v>3133.1344756799999</v>
      </c>
      <c r="CN762" s="227">
        <f t="shared" si="582"/>
        <v>3218.2288823466665</v>
      </c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5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5"/>
      <c r="HA762" s="5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40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7"/>
      <c r="JP762" s="1"/>
      <c r="JQ762" s="1"/>
      <c r="JR762" s="1"/>
      <c r="JS762" s="1"/>
      <c r="JT762" s="1"/>
      <c r="JU762" s="1"/>
      <c r="JV762" s="1"/>
      <c r="JW762" s="1"/>
      <c r="JX762" s="1"/>
      <c r="JY762" s="3"/>
      <c r="JZ762" s="1"/>
      <c r="KA762" s="1"/>
      <c r="KB762" s="1"/>
      <c r="KC762" s="1"/>
      <c r="KD762" s="1"/>
      <c r="KE762" s="1"/>
    </row>
    <row r="763" spans="1:291" x14ac:dyDescent="0.2">
      <c r="A763" s="196">
        <f t="shared" si="519"/>
        <v>43421</v>
      </c>
      <c r="B763" s="236">
        <f t="shared" si="541"/>
        <v>107325.87543973666</v>
      </c>
      <c r="C763" s="66">
        <f t="shared" si="589"/>
        <v>79339.047716710003</v>
      </c>
      <c r="D763" s="77">
        <f t="shared" si="520"/>
        <v>5080.83</v>
      </c>
      <c r="E763" s="67">
        <f>VLOOKUP(A762,[1]Plan1!$DQ$117:$DS$314,3)</f>
        <v>5103.6899999999996</v>
      </c>
      <c r="F763" s="11">
        <f t="shared" si="521"/>
        <v>43399</v>
      </c>
      <c r="G763" s="73">
        <f t="shared" si="509"/>
        <v>4.4992648838870775E-3</v>
      </c>
      <c r="H763" s="11">
        <f t="shared" si="522"/>
        <v>43430</v>
      </c>
      <c r="I763" s="11">
        <f t="shared" si="510"/>
        <v>43430</v>
      </c>
      <c r="J763" s="1">
        <f t="shared" si="523"/>
        <v>20</v>
      </c>
      <c r="K763" s="1">
        <f t="shared" si="524"/>
        <v>15</v>
      </c>
      <c r="L763" s="66">
        <f t="shared" si="511"/>
        <v>1.0033725499999999</v>
      </c>
      <c r="M763" s="70">
        <f t="shared" si="590"/>
        <v>1.0047997</v>
      </c>
      <c r="N763" s="70">
        <f t="shared" si="535"/>
        <v>1.071785106618572</v>
      </c>
      <c r="O763" s="66">
        <f t="shared" si="586"/>
        <v>1.0753997500000001</v>
      </c>
      <c r="P763" s="66">
        <f t="shared" si="512"/>
        <v>79606.622622080002</v>
      </c>
      <c r="Q763" s="74">
        <f t="shared" si="513"/>
        <v>0</v>
      </c>
      <c r="R763" s="75">
        <f t="shared" si="587"/>
        <v>0</v>
      </c>
      <c r="S763" s="66">
        <f t="shared" si="588"/>
        <v>0</v>
      </c>
      <c r="T763" s="10">
        <f t="shared" si="525"/>
        <v>0.06</v>
      </c>
      <c r="U763" s="74">
        <f t="shared" si="542"/>
        <v>15</v>
      </c>
      <c r="V763" s="74">
        <v>252</v>
      </c>
      <c r="W763" s="70">
        <f t="shared" si="514"/>
        <v>1.0034744090000001</v>
      </c>
      <c r="X763" s="66">
        <f t="shared" si="515"/>
        <v>276.58596609</v>
      </c>
      <c r="Y763" s="66">
        <v>0</v>
      </c>
      <c r="Z763" s="67">
        <f t="shared" si="516"/>
        <v>0</v>
      </c>
      <c r="AA763" s="68" t="str">
        <f t="shared" si="526"/>
        <v>A+INCORP J=</v>
      </c>
      <c r="AB763" s="11">
        <f t="shared" si="527"/>
        <v>43430</v>
      </c>
      <c r="AC763" s="227">
        <f t="shared" si="532"/>
        <v>3113.21</v>
      </c>
      <c r="AD763" s="227">
        <f t="shared" si="543"/>
        <v>62.264200000000002</v>
      </c>
      <c r="AE763" s="227">
        <f t="shared" si="544"/>
        <v>244.90585333333331</v>
      </c>
      <c r="AF763" s="228">
        <f t="shared" si="533"/>
        <v>1.0306206829691207</v>
      </c>
      <c r="AG763" s="230">
        <f t="shared" si="534"/>
        <v>162</v>
      </c>
      <c r="AH763" s="231">
        <f t="shared" si="545"/>
        <v>1.038168999</v>
      </c>
      <c r="AI763" s="227">
        <f t="shared" si="546"/>
        <v>3331.0053236600002</v>
      </c>
      <c r="AJ763" s="227">
        <f t="shared" si="547"/>
        <v>3638.1753769933334</v>
      </c>
      <c r="AK763" s="227">
        <f t="shared" si="596"/>
        <v>3113.21</v>
      </c>
      <c r="AL763" s="227">
        <f t="shared" si="548"/>
        <v>62.264200000000002</v>
      </c>
      <c r="AM763" s="227">
        <f t="shared" si="549"/>
        <v>213.77375333333333</v>
      </c>
      <c r="AN763" s="228">
        <f t="shared" si="597"/>
        <v>1.0296943466425557</v>
      </c>
      <c r="AO763" s="230">
        <f t="shared" si="598"/>
        <v>141</v>
      </c>
      <c r="AP763" s="231">
        <f t="shared" si="550"/>
        <v>1.033140137</v>
      </c>
      <c r="AQ763" s="227">
        <f t="shared" si="551"/>
        <v>3311.8905740599998</v>
      </c>
      <c r="AR763" s="227">
        <f t="shared" si="552"/>
        <v>3587.9285273933333</v>
      </c>
      <c r="AS763" s="227">
        <f t="shared" si="528"/>
        <v>3113.21</v>
      </c>
      <c r="AT763" s="227">
        <f t="shared" si="553"/>
        <v>62.264200000000002</v>
      </c>
      <c r="AU763" s="227">
        <f t="shared" si="554"/>
        <v>182.64165333333332</v>
      </c>
      <c r="AV763" s="228">
        <f t="shared" si="529"/>
        <v>1.0274344357141798</v>
      </c>
      <c r="AW763" s="230">
        <f t="shared" si="530"/>
        <v>120</v>
      </c>
      <c r="AX763" s="231">
        <f t="shared" si="555"/>
        <v>1.0281356349999999</v>
      </c>
      <c r="AY763" s="227">
        <f t="shared" si="556"/>
        <v>3288.61434078</v>
      </c>
      <c r="AZ763" s="227">
        <f t="shared" si="557"/>
        <v>3533.5201941133332</v>
      </c>
      <c r="BA763" s="227">
        <f t="shared" si="504"/>
        <v>3113.21</v>
      </c>
      <c r="BB763" s="227">
        <f t="shared" si="558"/>
        <v>62.264200000000002</v>
      </c>
      <c r="BC763" s="227">
        <f t="shared" si="559"/>
        <v>150.47181666666665</v>
      </c>
      <c r="BD763" s="228">
        <f t="shared" si="594"/>
        <v>1.0233405243465223</v>
      </c>
      <c r="BE763" s="230">
        <f t="shared" si="595"/>
        <v>100</v>
      </c>
      <c r="BF763" s="231">
        <f t="shared" si="560"/>
        <v>1.0233919819999999</v>
      </c>
      <c r="BG763" s="227">
        <f t="shared" si="561"/>
        <v>3260.3978599799998</v>
      </c>
      <c r="BH763" s="227">
        <f t="shared" si="562"/>
        <v>3473.1338766466665</v>
      </c>
      <c r="BI763" s="227">
        <f t="shared" si="531"/>
        <v>3113.21</v>
      </c>
      <c r="BJ763" s="227">
        <f t="shared" si="563"/>
        <v>62.264200000000002</v>
      </c>
      <c r="BK763" s="227">
        <f t="shared" si="564"/>
        <v>119.33971666666667</v>
      </c>
      <c r="BL763" s="228">
        <f t="shared" si="517"/>
        <v>1.0106067402730115</v>
      </c>
      <c r="BM763" s="230">
        <f t="shared" si="518"/>
        <v>78</v>
      </c>
      <c r="BN763" s="231">
        <f t="shared" si="565"/>
        <v>1.018199238</v>
      </c>
      <c r="BO763" s="227">
        <f t="shared" si="566"/>
        <v>3203.4900168300001</v>
      </c>
      <c r="BP763" s="227">
        <f t="shared" si="567"/>
        <v>3385.093933496667</v>
      </c>
      <c r="BQ763" s="227">
        <f t="shared" si="593"/>
        <v>3113.21</v>
      </c>
      <c r="BR763" s="227">
        <f t="shared" si="568"/>
        <v>62.264200000000002</v>
      </c>
      <c r="BS763" s="227">
        <f t="shared" si="569"/>
        <v>85.094406666666671</v>
      </c>
      <c r="BT763" s="228">
        <f t="shared" si="591"/>
        <v>1.0072820590116436</v>
      </c>
      <c r="BU763" s="230">
        <f t="shared" si="592"/>
        <v>55</v>
      </c>
      <c r="BV763" s="231">
        <f t="shared" si="570"/>
        <v>1.0127986309999999</v>
      </c>
      <c r="BW763" s="227">
        <f t="shared" si="571"/>
        <v>3176.01555732</v>
      </c>
      <c r="BX763" s="227">
        <f t="shared" si="572"/>
        <v>3323.3741639866666</v>
      </c>
      <c r="BY763" s="227">
        <f t="shared" si="505"/>
        <v>3113.21</v>
      </c>
      <c r="BZ763" s="227">
        <f t="shared" si="573"/>
        <v>62.264200000000002</v>
      </c>
      <c r="CA763" s="227">
        <f t="shared" si="574"/>
        <v>55.000043333333338</v>
      </c>
      <c r="CB763" s="228">
        <f t="shared" si="500"/>
        <v>1.0081884344934664</v>
      </c>
      <c r="CC763" s="230">
        <f t="shared" si="501"/>
        <v>35</v>
      </c>
      <c r="CD763" s="231">
        <f t="shared" si="575"/>
        <v>1.0081257400000001</v>
      </c>
      <c r="CE763" s="227">
        <f t="shared" si="576"/>
        <v>3164.2065951</v>
      </c>
      <c r="CF763" s="227">
        <f t="shared" si="577"/>
        <v>3281.4708384333335</v>
      </c>
      <c r="CG763" s="227">
        <f t="shared" si="583"/>
        <v>3113.21</v>
      </c>
      <c r="CH763" s="227">
        <f t="shared" si="584"/>
        <v>62.264200000000002</v>
      </c>
      <c r="CI763" s="227">
        <f t="shared" si="578"/>
        <v>23.867943333333336</v>
      </c>
      <c r="CJ763" s="228">
        <f t="shared" si="579"/>
        <v>1.003372551083235</v>
      </c>
      <c r="CK763" s="230">
        <f t="shared" si="580"/>
        <v>14</v>
      </c>
      <c r="CL763" s="231">
        <f t="shared" si="581"/>
        <v>1.0032424069999999</v>
      </c>
      <c r="CM763" s="227">
        <f t="shared" si="585"/>
        <v>3133.8377971700002</v>
      </c>
      <c r="CN763" s="227">
        <f t="shared" si="582"/>
        <v>3219.9699405033334</v>
      </c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5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5"/>
      <c r="HA763" s="5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40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7"/>
      <c r="JP763" s="1"/>
      <c r="JQ763" s="1"/>
      <c r="JR763" s="1"/>
      <c r="JS763" s="1"/>
      <c r="JT763" s="1"/>
      <c r="JU763" s="1"/>
      <c r="JV763" s="1"/>
      <c r="JW763" s="1"/>
      <c r="JX763" s="1"/>
      <c r="JY763" s="3"/>
      <c r="JZ763" s="1"/>
      <c r="KA763" s="1"/>
      <c r="KB763" s="1"/>
      <c r="KC763" s="1"/>
      <c r="KD763" s="1"/>
      <c r="KE763" s="1"/>
    </row>
    <row r="764" spans="1:291" x14ac:dyDescent="0.2">
      <c r="A764" s="196">
        <f t="shared" si="519"/>
        <v>43422</v>
      </c>
      <c r="B764" s="236">
        <f t="shared" si="541"/>
        <v>107334.17733306998</v>
      </c>
      <c r="C764" s="66">
        <f t="shared" si="589"/>
        <v>79339.047716710003</v>
      </c>
      <c r="D764" s="77">
        <f t="shared" si="520"/>
        <v>5080.83</v>
      </c>
      <c r="E764" s="67">
        <f>VLOOKUP(A763,[1]Plan1!$DQ$117:$DS$314,3)</f>
        <v>5103.6899999999996</v>
      </c>
      <c r="F764" s="11">
        <f t="shared" si="521"/>
        <v>43399</v>
      </c>
      <c r="G764" s="73">
        <f t="shared" si="509"/>
        <v>4.4992648838870775E-3</v>
      </c>
      <c r="H764" s="11">
        <f t="shared" si="522"/>
        <v>43430</v>
      </c>
      <c r="I764" s="11">
        <f t="shared" si="510"/>
        <v>43430</v>
      </c>
      <c r="J764" s="1">
        <f t="shared" si="523"/>
        <v>20</v>
      </c>
      <c r="K764" s="1">
        <f t="shared" si="524"/>
        <v>15</v>
      </c>
      <c r="L764" s="66">
        <f t="shared" si="511"/>
        <v>1.0033725499999999</v>
      </c>
      <c r="M764" s="70">
        <f t="shared" si="590"/>
        <v>1.0047997</v>
      </c>
      <c r="N764" s="70">
        <f t="shared" si="535"/>
        <v>1.071785106618572</v>
      </c>
      <c r="O764" s="66">
        <f t="shared" si="586"/>
        <v>1.0753997500000001</v>
      </c>
      <c r="P764" s="66">
        <f t="shared" si="512"/>
        <v>79606.622622080002</v>
      </c>
      <c r="Q764" s="74">
        <f t="shared" si="513"/>
        <v>0</v>
      </c>
      <c r="R764" s="75">
        <f t="shared" si="587"/>
        <v>0</v>
      </c>
      <c r="S764" s="66">
        <f t="shared" si="588"/>
        <v>0</v>
      </c>
      <c r="T764" s="10">
        <f t="shared" si="525"/>
        <v>0.06</v>
      </c>
      <c r="U764" s="74">
        <f t="shared" si="542"/>
        <v>15</v>
      </c>
      <c r="V764" s="74">
        <v>252</v>
      </c>
      <c r="W764" s="70">
        <f t="shared" si="514"/>
        <v>1.0034744090000001</v>
      </c>
      <c r="X764" s="66">
        <f t="shared" si="515"/>
        <v>276.58596609</v>
      </c>
      <c r="Y764" s="66">
        <v>0</v>
      </c>
      <c r="Z764" s="67">
        <f t="shared" si="516"/>
        <v>0</v>
      </c>
      <c r="AA764" s="68" t="str">
        <f t="shared" si="526"/>
        <v>A+INCORP J=</v>
      </c>
      <c r="AB764" s="11">
        <f t="shared" si="527"/>
        <v>43430</v>
      </c>
      <c r="AC764" s="227">
        <f t="shared" si="532"/>
        <v>3113.21</v>
      </c>
      <c r="AD764" s="227">
        <f t="shared" si="543"/>
        <v>62.264200000000002</v>
      </c>
      <c r="AE764" s="227">
        <f t="shared" si="544"/>
        <v>245.94359</v>
      </c>
      <c r="AF764" s="228">
        <f t="shared" si="533"/>
        <v>1.0306206829691207</v>
      </c>
      <c r="AG764" s="230">
        <f t="shared" si="534"/>
        <v>162</v>
      </c>
      <c r="AH764" s="231">
        <f t="shared" si="545"/>
        <v>1.038168999</v>
      </c>
      <c r="AI764" s="227">
        <f t="shared" si="546"/>
        <v>3331.0053236600002</v>
      </c>
      <c r="AJ764" s="227">
        <f t="shared" si="547"/>
        <v>3639.2131136600001</v>
      </c>
      <c r="AK764" s="227">
        <f t="shared" si="596"/>
        <v>3113.21</v>
      </c>
      <c r="AL764" s="227">
        <f t="shared" si="548"/>
        <v>62.264200000000002</v>
      </c>
      <c r="AM764" s="227">
        <f t="shared" si="549"/>
        <v>214.81149000000002</v>
      </c>
      <c r="AN764" s="228">
        <f t="shared" si="597"/>
        <v>1.0296943466425557</v>
      </c>
      <c r="AO764" s="230">
        <f t="shared" si="598"/>
        <v>141</v>
      </c>
      <c r="AP764" s="231">
        <f t="shared" si="550"/>
        <v>1.033140137</v>
      </c>
      <c r="AQ764" s="227">
        <f t="shared" si="551"/>
        <v>3311.8905740599998</v>
      </c>
      <c r="AR764" s="227">
        <f t="shared" si="552"/>
        <v>3588.96626406</v>
      </c>
      <c r="AS764" s="227">
        <f t="shared" si="528"/>
        <v>3113.21</v>
      </c>
      <c r="AT764" s="227">
        <f t="shared" si="553"/>
        <v>62.264200000000002</v>
      </c>
      <c r="AU764" s="227">
        <f t="shared" si="554"/>
        <v>183.67939000000001</v>
      </c>
      <c r="AV764" s="228">
        <f t="shared" si="529"/>
        <v>1.0274344357141798</v>
      </c>
      <c r="AW764" s="230">
        <f t="shared" si="530"/>
        <v>120</v>
      </c>
      <c r="AX764" s="231">
        <f t="shared" si="555"/>
        <v>1.0281356349999999</v>
      </c>
      <c r="AY764" s="227">
        <f t="shared" si="556"/>
        <v>3288.61434078</v>
      </c>
      <c r="AZ764" s="227">
        <f t="shared" si="557"/>
        <v>3534.5579307799999</v>
      </c>
      <c r="BA764" s="227">
        <f t="shared" si="504"/>
        <v>3113.21</v>
      </c>
      <c r="BB764" s="227">
        <f t="shared" si="558"/>
        <v>62.264200000000002</v>
      </c>
      <c r="BC764" s="227">
        <f t="shared" si="559"/>
        <v>151.50955333333332</v>
      </c>
      <c r="BD764" s="228">
        <f t="shared" si="594"/>
        <v>1.0233405243465223</v>
      </c>
      <c r="BE764" s="230">
        <f t="shared" si="595"/>
        <v>100</v>
      </c>
      <c r="BF764" s="231">
        <f t="shared" si="560"/>
        <v>1.0233919819999999</v>
      </c>
      <c r="BG764" s="227">
        <f t="shared" si="561"/>
        <v>3260.3978599799998</v>
      </c>
      <c r="BH764" s="227">
        <f t="shared" si="562"/>
        <v>3474.1716133133332</v>
      </c>
      <c r="BI764" s="227">
        <f t="shared" si="531"/>
        <v>3113.21</v>
      </c>
      <c r="BJ764" s="227">
        <f t="shared" si="563"/>
        <v>62.264200000000002</v>
      </c>
      <c r="BK764" s="227">
        <f t="shared" si="564"/>
        <v>120.37745333333334</v>
      </c>
      <c r="BL764" s="228">
        <f t="shared" si="517"/>
        <v>1.0106067402730115</v>
      </c>
      <c r="BM764" s="230">
        <f t="shared" si="518"/>
        <v>78</v>
      </c>
      <c r="BN764" s="231">
        <f t="shared" si="565"/>
        <v>1.018199238</v>
      </c>
      <c r="BO764" s="227">
        <f t="shared" si="566"/>
        <v>3203.4900168300001</v>
      </c>
      <c r="BP764" s="227">
        <f t="shared" si="567"/>
        <v>3386.1316701633332</v>
      </c>
      <c r="BQ764" s="227">
        <f t="shared" si="593"/>
        <v>3113.21</v>
      </c>
      <c r="BR764" s="227">
        <f t="shared" si="568"/>
        <v>62.264200000000002</v>
      </c>
      <c r="BS764" s="227">
        <f t="shared" si="569"/>
        <v>86.132143333333332</v>
      </c>
      <c r="BT764" s="228">
        <f t="shared" si="591"/>
        <v>1.0072820590116436</v>
      </c>
      <c r="BU764" s="230">
        <f t="shared" si="592"/>
        <v>55</v>
      </c>
      <c r="BV764" s="231">
        <f t="shared" si="570"/>
        <v>1.0127986309999999</v>
      </c>
      <c r="BW764" s="227">
        <f t="shared" si="571"/>
        <v>3176.01555732</v>
      </c>
      <c r="BX764" s="227">
        <f t="shared" si="572"/>
        <v>3324.4119006533333</v>
      </c>
      <c r="BY764" s="227">
        <f t="shared" si="505"/>
        <v>3113.21</v>
      </c>
      <c r="BZ764" s="227">
        <f t="shared" si="573"/>
        <v>62.264200000000002</v>
      </c>
      <c r="CA764" s="227">
        <f t="shared" si="574"/>
        <v>56.037780000000005</v>
      </c>
      <c r="CB764" s="228">
        <f t="shared" si="500"/>
        <v>1.0081884344934664</v>
      </c>
      <c r="CC764" s="230">
        <f t="shared" si="501"/>
        <v>35</v>
      </c>
      <c r="CD764" s="231">
        <f t="shared" si="575"/>
        <v>1.0081257400000001</v>
      </c>
      <c r="CE764" s="227">
        <f t="shared" si="576"/>
        <v>3164.2065951</v>
      </c>
      <c r="CF764" s="227">
        <f t="shared" si="577"/>
        <v>3282.5085751000001</v>
      </c>
      <c r="CG764" s="227">
        <f t="shared" si="583"/>
        <v>3113.21</v>
      </c>
      <c r="CH764" s="227">
        <f t="shared" si="584"/>
        <v>62.264200000000002</v>
      </c>
      <c r="CI764" s="227">
        <f t="shared" si="578"/>
        <v>24.90568</v>
      </c>
      <c r="CJ764" s="228">
        <f t="shared" si="579"/>
        <v>1.003372551083235</v>
      </c>
      <c r="CK764" s="230">
        <f t="shared" si="580"/>
        <v>14</v>
      </c>
      <c r="CL764" s="231">
        <f t="shared" si="581"/>
        <v>1.0032424069999999</v>
      </c>
      <c r="CM764" s="227">
        <f t="shared" si="585"/>
        <v>3133.8377971700002</v>
      </c>
      <c r="CN764" s="227">
        <f t="shared" si="582"/>
        <v>3221.0076771700001</v>
      </c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5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5"/>
      <c r="HA764" s="5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40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7"/>
      <c r="JP764" s="1"/>
      <c r="JQ764" s="1"/>
      <c r="JR764" s="1"/>
      <c r="JS764" s="1"/>
      <c r="JT764" s="1"/>
      <c r="JU764" s="1"/>
      <c r="JV764" s="1"/>
      <c r="JW764" s="1"/>
      <c r="JX764" s="1"/>
      <c r="JY764" s="3"/>
      <c r="JZ764" s="1"/>
      <c r="KA764" s="1"/>
      <c r="KB764" s="1"/>
      <c r="KC764" s="1"/>
      <c r="KD764" s="1"/>
      <c r="KE764" s="1"/>
    </row>
    <row r="765" spans="1:291" x14ac:dyDescent="0.2">
      <c r="A765" s="196">
        <f t="shared" si="519"/>
        <v>43423</v>
      </c>
      <c r="B765" s="236">
        <f t="shared" si="541"/>
        <v>107348.46160471333</v>
      </c>
      <c r="C765" s="66">
        <f t="shared" si="589"/>
        <v>79339.047716710003</v>
      </c>
      <c r="D765" s="77">
        <f t="shared" si="520"/>
        <v>5080.83</v>
      </c>
      <c r="E765" s="67">
        <f>VLOOKUP(A764,[1]Plan1!$DQ$117:$DS$314,3)</f>
        <v>5103.6899999999996</v>
      </c>
      <c r="F765" s="11">
        <f t="shared" si="521"/>
        <v>43399</v>
      </c>
      <c r="G765" s="73">
        <f t="shared" si="509"/>
        <v>4.4992648838870775E-3</v>
      </c>
      <c r="H765" s="11">
        <f t="shared" si="522"/>
        <v>43430</v>
      </c>
      <c r="I765" s="11">
        <f t="shared" si="510"/>
        <v>43430</v>
      </c>
      <c r="J765" s="1">
        <f t="shared" si="523"/>
        <v>20</v>
      </c>
      <c r="K765" s="1">
        <f t="shared" si="524"/>
        <v>15</v>
      </c>
      <c r="L765" s="66">
        <f t="shared" si="511"/>
        <v>1.0033725499999999</v>
      </c>
      <c r="M765" s="70">
        <f t="shared" si="590"/>
        <v>1.0047997</v>
      </c>
      <c r="N765" s="70">
        <f t="shared" si="535"/>
        <v>1.071785106618572</v>
      </c>
      <c r="O765" s="66">
        <f t="shared" si="586"/>
        <v>1.0753997500000001</v>
      </c>
      <c r="P765" s="66">
        <f t="shared" si="512"/>
        <v>79606.622622080002</v>
      </c>
      <c r="Q765" s="74">
        <f t="shared" si="513"/>
        <v>0</v>
      </c>
      <c r="R765" s="75">
        <f t="shared" si="587"/>
        <v>0</v>
      </c>
      <c r="S765" s="66">
        <f t="shared" si="588"/>
        <v>0</v>
      </c>
      <c r="T765" s="10">
        <f t="shared" si="525"/>
        <v>0.06</v>
      </c>
      <c r="U765" s="74">
        <f t="shared" si="542"/>
        <v>15</v>
      </c>
      <c r="V765" s="74">
        <v>252</v>
      </c>
      <c r="W765" s="70">
        <f t="shared" si="514"/>
        <v>1.0034744090000001</v>
      </c>
      <c r="X765" s="66">
        <f t="shared" si="515"/>
        <v>276.58596609</v>
      </c>
      <c r="Y765" s="66">
        <v>0</v>
      </c>
      <c r="Z765" s="67">
        <f t="shared" si="516"/>
        <v>0</v>
      </c>
      <c r="AA765" s="68" t="str">
        <f t="shared" si="526"/>
        <v>A+INCORP J=</v>
      </c>
      <c r="AB765" s="11">
        <f t="shared" si="527"/>
        <v>43430</v>
      </c>
      <c r="AC765" s="227">
        <f t="shared" si="532"/>
        <v>3113.21</v>
      </c>
      <c r="AD765" s="227">
        <f t="shared" si="543"/>
        <v>62.264200000000002</v>
      </c>
      <c r="AE765" s="227">
        <f t="shared" si="544"/>
        <v>246.98132666666669</v>
      </c>
      <c r="AF765" s="228">
        <f t="shared" si="533"/>
        <v>1.0306206829691207</v>
      </c>
      <c r="AG765" s="230">
        <f t="shared" si="534"/>
        <v>163</v>
      </c>
      <c r="AH765" s="231">
        <f t="shared" si="545"/>
        <v>1.0384090779999999</v>
      </c>
      <c r="AI765" s="227">
        <f t="shared" si="546"/>
        <v>3331.7756264099999</v>
      </c>
      <c r="AJ765" s="227">
        <f t="shared" si="547"/>
        <v>3641.0211530766665</v>
      </c>
      <c r="AK765" s="227">
        <f t="shared" si="596"/>
        <v>3113.21</v>
      </c>
      <c r="AL765" s="227">
        <f t="shared" si="548"/>
        <v>62.264200000000002</v>
      </c>
      <c r="AM765" s="227">
        <f t="shared" si="549"/>
        <v>215.84922666666671</v>
      </c>
      <c r="AN765" s="228">
        <f t="shared" si="597"/>
        <v>1.0296943466425557</v>
      </c>
      <c r="AO765" s="230">
        <f t="shared" si="598"/>
        <v>142</v>
      </c>
      <c r="AP765" s="231">
        <f t="shared" si="550"/>
        <v>1.0333790540000001</v>
      </c>
      <c r="AQ765" s="227">
        <f t="shared" si="551"/>
        <v>3312.6564594699998</v>
      </c>
      <c r="AR765" s="227">
        <f t="shared" si="552"/>
        <v>3590.7698861366666</v>
      </c>
      <c r="AS765" s="227">
        <f t="shared" si="528"/>
        <v>3113.21</v>
      </c>
      <c r="AT765" s="227">
        <f t="shared" si="553"/>
        <v>62.264200000000002</v>
      </c>
      <c r="AU765" s="227">
        <f t="shared" si="554"/>
        <v>184.71712666666667</v>
      </c>
      <c r="AV765" s="228">
        <f t="shared" si="529"/>
        <v>1.0274344357141798</v>
      </c>
      <c r="AW765" s="230">
        <f t="shared" si="530"/>
        <v>121</v>
      </c>
      <c r="AX765" s="231">
        <f t="shared" si="555"/>
        <v>1.0283733939999999</v>
      </c>
      <c r="AY765" s="227">
        <f t="shared" si="556"/>
        <v>3289.3748412800001</v>
      </c>
      <c r="AZ765" s="227">
        <f t="shared" si="557"/>
        <v>3536.3561679466666</v>
      </c>
      <c r="BA765" s="227">
        <f t="shared" si="504"/>
        <v>3113.21</v>
      </c>
      <c r="BB765" s="227">
        <f t="shared" si="558"/>
        <v>62.264200000000002</v>
      </c>
      <c r="BC765" s="227">
        <f t="shared" si="559"/>
        <v>152.54729</v>
      </c>
      <c r="BD765" s="228">
        <f t="shared" si="594"/>
        <v>1.0233405243465223</v>
      </c>
      <c r="BE765" s="230">
        <f t="shared" si="595"/>
        <v>101</v>
      </c>
      <c r="BF765" s="231">
        <f t="shared" si="560"/>
        <v>1.023628644</v>
      </c>
      <c r="BG765" s="227">
        <f t="shared" si="561"/>
        <v>3261.1518352799999</v>
      </c>
      <c r="BH765" s="227">
        <f t="shared" si="562"/>
        <v>3475.9633252799999</v>
      </c>
      <c r="BI765" s="227">
        <f t="shared" si="531"/>
        <v>3113.21</v>
      </c>
      <c r="BJ765" s="227">
        <f t="shared" si="563"/>
        <v>62.264200000000002</v>
      </c>
      <c r="BK765" s="227">
        <f t="shared" si="564"/>
        <v>121.41519</v>
      </c>
      <c r="BL765" s="228">
        <f t="shared" si="517"/>
        <v>1.0106067402730115</v>
      </c>
      <c r="BM765" s="230">
        <f t="shared" si="518"/>
        <v>79</v>
      </c>
      <c r="BN765" s="231">
        <f t="shared" si="565"/>
        <v>1.0184346989999999</v>
      </c>
      <c r="BO765" s="227">
        <f t="shared" si="566"/>
        <v>3204.2308315300002</v>
      </c>
      <c r="BP765" s="227">
        <f t="shared" si="567"/>
        <v>3387.9102215299999</v>
      </c>
      <c r="BQ765" s="227">
        <f t="shared" si="593"/>
        <v>3113.21</v>
      </c>
      <c r="BR765" s="227">
        <f t="shared" si="568"/>
        <v>62.264200000000002</v>
      </c>
      <c r="BS765" s="227">
        <f t="shared" si="569"/>
        <v>87.169879999999992</v>
      </c>
      <c r="BT765" s="228">
        <f t="shared" si="591"/>
        <v>1.0072820590116436</v>
      </c>
      <c r="BU765" s="230">
        <f t="shared" si="592"/>
        <v>56</v>
      </c>
      <c r="BV765" s="231">
        <f t="shared" si="570"/>
        <v>1.013032843</v>
      </c>
      <c r="BW765" s="227">
        <f t="shared" si="571"/>
        <v>3176.7500181800001</v>
      </c>
      <c r="BX765" s="227">
        <f t="shared" si="572"/>
        <v>3326.1840981800001</v>
      </c>
      <c r="BY765" s="227">
        <f t="shared" si="505"/>
        <v>3113.21</v>
      </c>
      <c r="BZ765" s="227">
        <f t="shared" si="573"/>
        <v>62.264200000000002</v>
      </c>
      <c r="CA765" s="227">
        <f t="shared" si="574"/>
        <v>57.075516666666665</v>
      </c>
      <c r="CB765" s="228">
        <f t="shared" si="500"/>
        <v>1.0081884344934664</v>
      </c>
      <c r="CC765" s="230">
        <f t="shared" si="501"/>
        <v>36</v>
      </c>
      <c r="CD765" s="231">
        <f t="shared" si="575"/>
        <v>1.0083588720000001</v>
      </c>
      <c r="CE765" s="227">
        <f t="shared" si="576"/>
        <v>3164.9383270500002</v>
      </c>
      <c r="CF765" s="227">
        <f t="shared" si="577"/>
        <v>3284.2780437166671</v>
      </c>
      <c r="CG765" s="227">
        <f t="shared" si="583"/>
        <v>3113.21</v>
      </c>
      <c r="CH765" s="227">
        <f t="shared" si="584"/>
        <v>62.264200000000002</v>
      </c>
      <c r="CI765" s="227">
        <f t="shared" si="578"/>
        <v>25.943416666666668</v>
      </c>
      <c r="CJ765" s="228">
        <f t="shared" si="579"/>
        <v>1.003372551083235</v>
      </c>
      <c r="CK765" s="230">
        <f t="shared" si="580"/>
        <v>15</v>
      </c>
      <c r="CL765" s="231">
        <f t="shared" si="581"/>
        <v>1.0034744090000001</v>
      </c>
      <c r="CM765" s="227">
        <f t="shared" si="585"/>
        <v>3134.5625040099999</v>
      </c>
      <c r="CN765" s="227">
        <f t="shared" si="582"/>
        <v>3222.7701206766665</v>
      </c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5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5"/>
      <c r="HA765" s="5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40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7"/>
      <c r="JP765" s="1"/>
      <c r="JQ765" s="1"/>
      <c r="JR765" s="1"/>
      <c r="JS765" s="1"/>
      <c r="JT765" s="1"/>
      <c r="JU765" s="1"/>
      <c r="JV765" s="1"/>
      <c r="JW765" s="1"/>
      <c r="JX765" s="1"/>
      <c r="JY765" s="3"/>
      <c r="JZ765" s="1"/>
      <c r="KA765" s="1"/>
      <c r="KB765" s="1"/>
      <c r="KC765" s="1"/>
      <c r="KD765" s="1"/>
      <c r="KE765" s="1"/>
    </row>
    <row r="766" spans="1:291" x14ac:dyDescent="0.2">
      <c r="A766" s="196">
        <f t="shared" si="519"/>
        <v>43424</v>
      </c>
      <c r="B766" s="236">
        <f t="shared" si="541"/>
        <v>107404.96697970666</v>
      </c>
      <c r="C766" s="66">
        <f t="shared" si="589"/>
        <v>79339.047716710003</v>
      </c>
      <c r="D766" s="77">
        <f t="shared" si="520"/>
        <v>5080.83</v>
      </c>
      <c r="E766" s="67">
        <f>VLOOKUP(A765,[1]Plan1!$DQ$117:$DS$314,3)</f>
        <v>5103.6899999999996</v>
      </c>
      <c r="F766" s="11">
        <f t="shared" si="521"/>
        <v>43399</v>
      </c>
      <c r="G766" s="73">
        <f t="shared" si="509"/>
        <v>4.4992648838870775E-3</v>
      </c>
      <c r="H766" s="11">
        <f t="shared" si="522"/>
        <v>43430</v>
      </c>
      <c r="I766" s="11">
        <f t="shared" si="510"/>
        <v>43430</v>
      </c>
      <c r="J766" s="1">
        <f t="shared" si="523"/>
        <v>20</v>
      </c>
      <c r="K766" s="1">
        <f t="shared" si="524"/>
        <v>16</v>
      </c>
      <c r="L766" s="66">
        <f t="shared" si="511"/>
        <v>1.0035977899999999</v>
      </c>
      <c r="M766" s="70">
        <f t="shared" si="590"/>
        <v>1.0047997</v>
      </c>
      <c r="N766" s="70">
        <f t="shared" si="535"/>
        <v>1.071785106618572</v>
      </c>
      <c r="O766" s="66">
        <f t="shared" si="586"/>
        <v>1.07564116</v>
      </c>
      <c r="P766" s="66">
        <f t="shared" si="512"/>
        <v>79624.492949189997</v>
      </c>
      <c r="Q766" s="74">
        <f t="shared" si="513"/>
        <v>0</v>
      </c>
      <c r="R766" s="75">
        <f t="shared" si="587"/>
        <v>0</v>
      </c>
      <c r="S766" s="66">
        <f t="shared" si="588"/>
        <v>0</v>
      </c>
      <c r="T766" s="10">
        <f t="shared" si="525"/>
        <v>0.06</v>
      </c>
      <c r="U766" s="74">
        <f t="shared" si="542"/>
        <v>16</v>
      </c>
      <c r="V766" s="74">
        <v>252</v>
      </c>
      <c r="W766" s="70">
        <f t="shared" si="514"/>
        <v>1.003706465</v>
      </c>
      <c r="X766" s="66">
        <f t="shared" si="515"/>
        <v>295.12539624999999</v>
      </c>
      <c r="Y766" s="66">
        <v>0</v>
      </c>
      <c r="Z766" s="67">
        <f t="shared" si="516"/>
        <v>0</v>
      </c>
      <c r="AA766" s="68" t="str">
        <f t="shared" si="526"/>
        <v>A+INCORP J=</v>
      </c>
      <c r="AB766" s="11">
        <f t="shared" si="527"/>
        <v>43430</v>
      </c>
      <c r="AC766" s="227">
        <f t="shared" si="532"/>
        <v>3113.21</v>
      </c>
      <c r="AD766" s="227">
        <f t="shared" si="543"/>
        <v>62.264200000000002</v>
      </c>
      <c r="AE766" s="227">
        <f t="shared" si="544"/>
        <v>248.01906333333332</v>
      </c>
      <c r="AF766" s="228">
        <f t="shared" si="533"/>
        <v>1.0308520407865978</v>
      </c>
      <c r="AG766" s="230">
        <f t="shared" si="534"/>
        <v>164</v>
      </c>
      <c r="AH766" s="231">
        <f t="shared" si="545"/>
        <v>1.038649213</v>
      </c>
      <c r="AI766" s="227">
        <f t="shared" si="546"/>
        <v>3333.2942119899999</v>
      </c>
      <c r="AJ766" s="227">
        <f t="shared" si="547"/>
        <v>3643.5774753233331</v>
      </c>
      <c r="AK766" s="227">
        <f t="shared" si="596"/>
        <v>3113.21</v>
      </c>
      <c r="AL766" s="227">
        <f t="shared" si="548"/>
        <v>62.264200000000002</v>
      </c>
      <c r="AM766" s="227">
        <f t="shared" si="549"/>
        <v>216.88696333333334</v>
      </c>
      <c r="AN766" s="228">
        <f t="shared" si="597"/>
        <v>1.0299254965123812</v>
      </c>
      <c r="AO766" s="230">
        <f t="shared" si="598"/>
        <v>143</v>
      </c>
      <c r="AP766" s="231">
        <f t="shared" si="550"/>
        <v>1.033618025</v>
      </c>
      <c r="AQ766" s="227">
        <f t="shared" si="551"/>
        <v>3314.1663282200002</v>
      </c>
      <c r="AR766" s="227">
        <f t="shared" si="552"/>
        <v>3593.3174915533336</v>
      </c>
      <c r="AS766" s="227">
        <f t="shared" si="528"/>
        <v>3113.21</v>
      </c>
      <c r="AT766" s="227">
        <f t="shared" si="553"/>
        <v>62.264200000000002</v>
      </c>
      <c r="AU766" s="227">
        <f t="shared" si="554"/>
        <v>185.75486333333333</v>
      </c>
      <c r="AV766" s="228">
        <f t="shared" si="529"/>
        <v>1.0276650782702392</v>
      </c>
      <c r="AW766" s="230">
        <f t="shared" si="530"/>
        <v>122</v>
      </c>
      <c r="AX766" s="231">
        <f t="shared" si="555"/>
        <v>1.0286112080000001</v>
      </c>
      <c r="AY766" s="227">
        <f t="shared" si="556"/>
        <v>3290.8741003599998</v>
      </c>
      <c r="AZ766" s="227">
        <f t="shared" si="557"/>
        <v>3538.893163693333</v>
      </c>
      <c r="BA766" s="227">
        <f t="shared" si="504"/>
        <v>3113.21</v>
      </c>
      <c r="BB766" s="227">
        <f t="shared" si="558"/>
        <v>62.264200000000002</v>
      </c>
      <c r="BC766" s="227">
        <f t="shared" si="559"/>
        <v>153.58502666666669</v>
      </c>
      <c r="BD766" s="228">
        <f t="shared" si="594"/>
        <v>1.023570247885125</v>
      </c>
      <c r="BE766" s="230">
        <f t="shared" si="595"/>
        <v>102</v>
      </c>
      <c r="BF766" s="231">
        <f t="shared" si="560"/>
        <v>1.0238653609999999</v>
      </c>
      <c r="BG766" s="227">
        <f t="shared" si="561"/>
        <v>3262.6382313899999</v>
      </c>
      <c r="BH766" s="227">
        <f t="shared" si="562"/>
        <v>3478.4874580566666</v>
      </c>
      <c r="BI766" s="227">
        <f t="shared" si="531"/>
        <v>3113.21</v>
      </c>
      <c r="BJ766" s="227">
        <f t="shared" si="563"/>
        <v>62.264200000000002</v>
      </c>
      <c r="BK766" s="227">
        <f t="shared" si="564"/>
        <v>122.45292666666666</v>
      </c>
      <c r="BL766" s="228">
        <f t="shared" si="517"/>
        <v>1.0108336052812739</v>
      </c>
      <c r="BM766" s="230">
        <f t="shared" si="518"/>
        <v>80</v>
      </c>
      <c r="BN766" s="231">
        <f t="shared" si="565"/>
        <v>1.018670215</v>
      </c>
      <c r="BO766" s="227">
        <f t="shared" si="566"/>
        <v>3205.6912840599998</v>
      </c>
      <c r="BP766" s="227">
        <f t="shared" si="567"/>
        <v>3390.4084107266663</v>
      </c>
      <c r="BQ766" s="227">
        <f t="shared" si="593"/>
        <v>3113.21</v>
      </c>
      <c r="BR766" s="227">
        <f t="shared" si="568"/>
        <v>62.264200000000002</v>
      </c>
      <c r="BS766" s="227">
        <f t="shared" si="569"/>
        <v>88.207616666666681</v>
      </c>
      <c r="BT766" s="228">
        <f t="shared" si="591"/>
        <v>1.0075081776822736</v>
      </c>
      <c r="BU766" s="230">
        <f t="shared" si="592"/>
        <v>57</v>
      </c>
      <c r="BV766" s="231">
        <f t="shared" si="570"/>
        <v>1.0132671090000001</v>
      </c>
      <c r="BW766" s="227">
        <f t="shared" si="571"/>
        <v>3178.1979427400001</v>
      </c>
      <c r="BX766" s="227">
        <f t="shared" si="572"/>
        <v>3328.6697594066668</v>
      </c>
      <c r="BY766" s="227">
        <f t="shared" si="505"/>
        <v>3113.21</v>
      </c>
      <c r="BZ766" s="227">
        <f t="shared" si="573"/>
        <v>62.264200000000002</v>
      </c>
      <c r="CA766" s="227">
        <f t="shared" si="574"/>
        <v>58.11325333333334</v>
      </c>
      <c r="CB766" s="228">
        <f t="shared" si="500"/>
        <v>1.0084147566308583</v>
      </c>
      <c r="CC766" s="230">
        <f t="shared" si="501"/>
        <v>37</v>
      </c>
      <c r="CD766" s="231">
        <f t="shared" si="575"/>
        <v>1.008592057</v>
      </c>
      <c r="CE766" s="227">
        <f t="shared" si="576"/>
        <v>3166.3808675599998</v>
      </c>
      <c r="CF766" s="227">
        <f t="shared" si="577"/>
        <v>3286.7583208933333</v>
      </c>
      <c r="CG766" s="227">
        <f t="shared" si="583"/>
        <v>3113.21</v>
      </c>
      <c r="CH766" s="227">
        <f t="shared" si="584"/>
        <v>62.264200000000002</v>
      </c>
      <c r="CI766" s="227">
        <f t="shared" si="578"/>
        <v>26.981153333333339</v>
      </c>
      <c r="CJ766" s="228">
        <f t="shared" si="579"/>
        <v>1.0035977921320234</v>
      </c>
      <c r="CK766" s="230">
        <f t="shared" si="580"/>
        <v>16</v>
      </c>
      <c r="CL766" s="231">
        <f t="shared" si="581"/>
        <v>1.003706465</v>
      </c>
      <c r="CM766" s="227">
        <f t="shared" si="585"/>
        <v>3135.99120128</v>
      </c>
      <c r="CN766" s="227">
        <f t="shared" si="582"/>
        <v>3225.2365546133333</v>
      </c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5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5"/>
      <c r="HA766" s="5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40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7"/>
      <c r="JP766" s="1"/>
      <c r="JQ766" s="1"/>
      <c r="JR766" s="1"/>
      <c r="JS766" s="1"/>
      <c r="JT766" s="1"/>
      <c r="JU766" s="1"/>
      <c r="JV766" s="1"/>
      <c r="JW766" s="1"/>
      <c r="JX766" s="1"/>
      <c r="JY766" s="3"/>
      <c r="JZ766" s="1"/>
      <c r="KA766" s="1"/>
      <c r="KB766" s="1"/>
      <c r="KC766" s="1"/>
      <c r="KD766" s="1"/>
      <c r="KE766" s="1"/>
    </row>
    <row r="767" spans="1:291" ht="13.5" thickBot="1" x14ac:dyDescent="0.25">
      <c r="A767" s="196">
        <f t="shared" si="519"/>
        <v>43425</v>
      </c>
      <c r="B767" s="236">
        <f t="shared" si="541"/>
        <v>107461.49421015001</v>
      </c>
      <c r="C767" s="66">
        <f t="shared" si="589"/>
        <v>79339.047716710003</v>
      </c>
      <c r="D767" s="77">
        <f t="shared" si="520"/>
        <v>5080.83</v>
      </c>
      <c r="E767" s="67">
        <f>VLOOKUP(A766,[1]Plan1!$DQ$117:$DS$314,3)</f>
        <v>5103.6899999999996</v>
      </c>
      <c r="F767" s="11">
        <f t="shared" si="521"/>
        <v>43399</v>
      </c>
      <c r="G767" s="73">
        <f t="shared" si="509"/>
        <v>4.4992648838870775E-3</v>
      </c>
      <c r="H767" s="11">
        <f t="shared" si="522"/>
        <v>43430</v>
      </c>
      <c r="I767" s="11">
        <f t="shared" si="510"/>
        <v>43430</v>
      </c>
      <c r="J767" s="1">
        <f t="shared" si="523"/>
        <v>20</v>
      </c>
      <c r="K767" s="1">
        <f t="shared" si="524"/>
        <v>17</v>
      </c>
      <c r="L767" s="66">
        <f t="shared" si="511"/>
        <v>1.0038230800000001</v>
      </c>
      <c r="M767" s="70">
        <f t="shared" si="590"/>
        <v>1.0047997</v>
      </c>
      <c r="N767" s="70">
        <f t="shared" si="535"/>
        <v>1.071785106618572</v>
      </c>
      <c r="O767" s="66">
        <f t="shared" si="586"/>
        <v>1.07588262</v>
      </c>
      <c r="P767" s="66">
        <f t="shared" si="512"/>
        <v>79642.367243250003</v>
      </c>
      <c r="Q767" s="74">
        <f t="shared" si="513"/>
        <v>0</v>
      </c>
      <c r="R767" s="75">
        <f t="shared" si="587"/>
        <v>0</v>
      </c>
      <c r="S767" s="66">
        <f t="shared" si="588"/>
        <v>0</v>
      </c>
      <c r="T767" s="10">
        <f t="shared" si="525"/>
        <v>0.06</v>
      </c>
      <c r="U767" s="74">
        <f t="shared" si="542"/>
        <v>17</v>
      </c>
      <c r="V767" s="74">
        <v>252</v>
      </c>
      <c r="W767" s="70">
        <f t="shared" si="514"/>
        <v>1.0039385750000001</v>
      </c>
      <c r="X767" s="66">
        <f t="shared" si="515"/>
        <v>313.67743655999999</v>
      </c>
      <c r="Y767" s="66">
        <v>0</v>
      </c>
      <c r="Z767" s="67">
        <f t="shared" si="516"/>
        <v>0</v>
      </c>
      <c r="AA767" s="68" t="str">
        <f t="shared" si="526"/>
        <v>A+INCORP J=</v>
      </c>
      <c r="AB767" s="11">
        <f t="shared" si="527"/>
        <v>43430</v>
      </c>
      <c r="AC767" s="227">
        <f t="shared" si="532"/>
        <v>3113.21</v>
      </c>
      <c r="AD767" s="227">
        <f t="shared" si="543"/>
        <v>62.264200000000002</v>
      </c>
      <c r="AE767" s="227">
        <f t="shared" si="544"/>
        <v>249.05680000000001</v>
      </c>
      <c r="AF767" s="228">
        <f t="shared" si="533"/>
        <v>1.0310834465221019</v>
      </c>
      <c r="AG767" s="230">
        <f t="shared" si="534"/>
        <v>165</v>
      </c>
      <c r="AH767" s="231">
        <f t="shared" si="545"/>
        <v>1.038889403</v>
      </c>
      <c r="AI767" s="227">
        <f t="shared" si="546"/>
        <v>3334.8134750300001</v>
      </c>
      <c r="AJ767" s="227">
        <f t="shared" si="547"/>
        <v>3646.13447503</v>
      </c>
      <c r="AK767" s="227">
        <f t="shared" si="596"/>
        <v>3113.21</v>
      </c>
      <c r="AL767" s="227">
        <f t="shared" si="548"/>
        <v>62.264200000000002</v>
      </c>
      <c r="AM767" s="227">
        <f t="shared" si="549"/>
        <v>217.92470000000003</v>
      </c>
      <c r="AN767" s="228">
        <f t="shared" si="597"/>
        <v>1.0301566942571643</v>
      </c>
      <c r="AO767" s="230">
        <f t="shared" si="598"/>
        <v>144</v>
      </c>
      <c r="AP767" s="231">
        <f t="shared" si="550"/>
        <v>1.0338570520000001</v>
      </c>
      <c r="AQ767" s="227">
        <f t="shared" si="551"/>
        <v>3315.6768745899999</v>
      </c>
      <c r="AR767" s="227">
        <f t="shared" si="552"/>
        <v>3595.86577459</v>
      </c>
      <c r="AS767" s="227">
        <f t="shared" si="528"/>
        <v>3113.21</v>
      </c>
      <c r="AT767" s="227">
        <f t="shared" si="553"/>
        <v>62.264200000000002</v>
      </c>
      <c r="AU767" s="227">
        <f t="shared" si="554"/>
        <v>186.79259999999999</v>
      </c>
      <c r="AV767" s="228">
        <f t="shared" si="529"/>
        <v>1.0278957685961831</v>
      </c>
      <c r="AW767" s="230">
        <f t="shared" si="530"/>
        <v>123</v>
      </c>
      <c r="AX767" s="231">
        <f t="shared" si="555"/>
        <v>1.0288490770000001</v>
      </c>
      <c r="AY767" s="227">
        <f t="shared" si="556"/>
        <v>3292.3740299699998</v>
      </c>
      <c r="AZ767" s="227">
        <f t="shared" si="557"/>
        <v>3541.4308299699996</v>
      </c>
      <c r="BA767" s="227">
        <f t="shared" si="504"/>
        <v>3113.21</v>
      </c>
      <c r="BB767" s="227">
        <f t="shared" si="558"/>
        <v>62.264200000000002</v>
      </c>
      <c r="BC767" s="227">
        <f t="shared" si="559"/>
        <v>154.62276333333335</v>
      </c>
      <c r="BD767" s="228">
        <f t="shared" si="594"/>
        <v>1.0238000190032686</v>
      </c>
      <c r="BE767" s="230">
        <f t="shared" si="595"/>
        <v>103</v>
      </c>
      <c r="BF767" s="231">
        <f t="shared" si="560"/>
        <v>1.0241021320000001</v>
      </c>
      <c r="BG767" s="227">
        <f t="shared" si="561"/>
        <v>3264.12528991</v>
      </c>
      <c r="BH767" s="227">
        <f t="shared" si="562"/>
        <v>3481.0122532433334</v>
      </c>
      <c r="BI767" s="227">
        <f t="shared" si="531"/>
        <v>3113.21</v>
      </c>
      <c r="BJ767" s="227">
        <f t="shared" si="563"/>
        <v>62.264200000000002</v>
      </c>
      <c r="BK767" s="227">
        <f t="shared" si="564"/>
        <v>123.49066333333334</v>
      </c>
      <c r="BL767" s="228">
        <f t="shared" si="517"/>
        <v>1.0110605172770282</v>
      </c>
      <c r="BM767" s="230">
        <f t="shared" si="518"/>
        <v>81</v>
      </c>
      <c r="BN767" s="231">
        <f t="shared" si="565"/>
        <v>1.0189057850000001</v>
      </c>
      <c r="BO767" s="227">
        <f t="shared" si="566"/>
        <v>3207.1523882800002</v>
      </c>
      <c r="BP767" s="227">
        <f t="shared" si="567"/>
        <v>3392.9072516133338</v>
      </c>
      <c r="BQ767" s="227">
        <f t="shared" si="593"/>
        <v>3113.21</v>
      </c>
      <c r="BR767" s="227">
        <f t="shared" si="568"/>
        <v>62.264200000000002</v>
      </c>
      <c r="BS767" s="227">
        <f t="shared" si="569"/>
        <v>89.245353333333341</v>
      </c>
      <c r="BT767" s="228">
        <f t="shared" si="591"/>
        <v>1.0077343431858168</v>
      </c>
      <c r="BU767" s="230">
        <f t="shared" si="592"/>
        <v>58</v>
      </c>
      <c r="BV767" s="231">
        <f t="shared" si="570"/>
        <v>1.01350143</v>
      </c>
      <c r="BW767" s="227">
        <f t="shared" si="571"/>
        <v>3179.6465174300001</v>
      </c>
      <c r="BX767" s="227">
        <f t="shared" si="572"/>
        <v>3331.1560707633334</v>
      </c>
      <c r="BY767" s="227">
        <f t="shared" si="505"/>
        <v>3113.21</v>
      </c>
      <c r="BZ767" s="227">
        <f t="shared" si="573"/>
        <v>62.264200000000002</v>
      </c>
      <c r="CA767" s="227">
        <f t="shared" si="574"/>
        <v>59.15099</v>
      </c>
      <c r="CB767" s="228">
        <f t="shared" si="500"/>
        <v>1.008641125643305</v>
      </c>
      <c r="CC767" s="230">
        <f t="shared" si="501"/>
        <v>38</v>
      </c>
      <c r="CD767" s="231">
        <f t="shared" si="575"/>
        <v>1.008825297</v>
      </c>
      <c r="CE767" s="227">
        <f t="shared" si="576"/>
        <v>3167.8240565800002</v>
      </c>
      <c r="CF767" s="227">
        <f t="shared" si="577"/>
        <v>3289.2392465800003</v>
      </c>
      <c r="CG767" s="227">
        <f t="shared" si="583"/>
        <v>3113.21</v>
      </c>
      <c r="CH767" s="227">
        <f t="shared" si="584"/>
        <v>62.264200000000002</v>
      </c>
      <c r="CI767" s="227">
        <f t="shared" si="578"/>
        <v>28.018890000000003</v>
      </c>
      <c r="CJ767" s="228">
        <f t="shared" si="579"/>
        <v>1.0038230798319552</v>
      </c>
      <c r="CK767" s="230">
        <f t="shared" si="580"/>
        <v>17</v>
      </c>
      <c r="CL767" s="231">
        <f t="shared" si="581"/>
        <v>1.0039385750000001</v>
      </c>
      <c r="CM767" s="227">
        <f t="shared" si="585"/>
        <v>3137.4205385499999</v>
      </c>
      <c r="CN767" s="227">
        <f t="shared" si="582"/>
        <v>3227.7036285499998</v>
      </c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5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5"/>
      <c r="HA767" s="5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40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7"/>
      <c r="JP767" s="1"/>
      <c r="JQ767" s="1"/>
      <c r="JR767" s="1"/>
      <c r="JS767" s="1"/>
      <c r="JT767" s="1"/>
      <c r="JU767" s="1"/>
      <c r="JV767" s="1"/>
      <c r="JW767" s="1"/>
      <c r="JX767" s="1"/>
      <c r="JY767" s="3"/>
      <c r="JZ767" s="1"/>
      <c r="KA767" s="1"/>
      <c r="KB767" s="1"/>
      <c r="KC767" s="1"/>
      <c r="KD767" s="1"/>
      <c r="KE767" s="1"/>
    </row>
    <row r="768" spans="1:291" x14ac:dyDescent="0.2">
      <c r="A768" s="196">
        <f t="shared" si="519"/>
        <v>43426</v>
      </c>
      <c r="B768" s="236">
        <f t="shared" si="541"/>
        <v>107518.04345842334</v>
      </c>
      <c r="C768" s="66">
        <f t="shared" si="589"/>
        <v>79339.047716710003</v>
      </c>
      <c r="D768" s="77">
        <f t="shared" si="520"/>
        <v>5080.83</v>
      </c>
      <c r="E768" s="67">
        <f>VLOOKUP(A767,[1]Plan1!$DQ$117:$DS$314,3)</f>
        <v>5103.6899999999996</v>
      </c>
      <c r="F768" s="11">
        <f t="shared" si="521"/>
        <v>43399</v>
      </c>
      <c r="G768" s="73">
        <f t="shared" si="509"/>
        <v>4.4992648838870775E-3</v>
      </c>
      <c r="H768" s="11">
        <f t="shared" si="522"/>
        <v>43430</v>
      </c>
      <c r="I768" s="11">
        <f t="shared" si="510"/>
        <v>43430</v>
      </c>
      <c r="J768" s="1">
        <f t="shared" si="523"/>
        <v>20</v>
      </c>
      <c r="K768" s="1">
        <f t="shared" si="524"/>
        <v>18</v>
      </c>
      <c r="L768" s="66">
        <f t="shared" si="511"/>
        <v>1.0040484199999999</v>
      </c>
      <c r="M768" s="70">
        <f t="shared" si="590"/>
        <v>1.0047997</v>
      </c>
      <c r="N768" s="70">
        <f t="shared" si="535"/>
        <v>1.071785106618572</v>
      </c>
      <c r="O768" s="66">
        <f t="shared" si="586"/>
        <v>1.0761241399999999</v>
      </c>
      <c r="P768" s="66">
        <f t="shared" si="512"/>
        <v>79660.245504260005</v>
      </c>
      <c r="Q768" s="74">
        <f t="shared" si="513"/>
        <v>0</v>
      </c>
      <c r="R768" s="75">
        <f t="shared" si="587"/>
        <v>0</v>
      </c>
      <c r="S768" s="66">
        <f t="shared" si="588"/>
        <v>0</v>
      </c>
      <c r="T768" s="10">
        <f t="shared" si="525"/>
        <v>0.06</v>
      </c>
      <c r="U768" s="74">
        <f t="shared" si="542"/>
        <v>18</v>
      </c>
      <c r="V768" s="74">
        <v>252</v>
      </c>
      <c r="W768" s="70">
        <f t="shared" si="514"/>
        <v>1.004170738</v>
      </c>
      <c r="X768" s="66">
        <f t="shared" si="515"/>
        <v>332.24201300999999</v>
      </c>
      <c r="Y768" s="66">
        <v>0</v>
      </c>
      <c r="Z768" s="67">
        <f t="shared" si="516"/>
        <v>0</v>
      </c>
      <c r="AA768" s="68" t="str">
        <f t="shared" si="526"/>
        <v>A+INCORP J=</v>
      </c>
      <c r="AB768" s="11">
        <f t="shared" si="527"/>
        <v>43430</v>
      </c>
      <c r="AC768" s="227">
        <f t="shared" si="532"/>
        <v>3113.21</v>
      </c>
      <c r="AD768" s="227">
        <f t="shared" si="543"/>
        <v>62.264200000000002</v>
      </c>
      <c r="AE768" s="227">
        <f t="shared" si="544"/>
        <v>250.0945366666667</v>
      </c>
      <c r="AF768" s="228">
        <f t="shared" si="533"/>
        <v>1.0313149097592382</v>
      </c>
      <c r="AG768" s="230">
        <f t="shared" si="534"/>
        <v>166</v>
      </c>
      <c r="AH768" s="231">
        <f t="shared" si="545"/>
        <v>1.0391296489999999</v>
      </c>
      <c r="AI768" s="227">
        <f t="shared" si="546"/>
        <v>3336.3334499500002</v>
      </c>
      <c r="AJ768" s="227">
        <f t="shared" si="547"/>
        <v>3648.6921866166667</v>
      </c>
      <c r="AK768" s="227">
        <f t="shared" si="596"/>
        <v>3113.21</v>
      </c>
      <c r="AL768" s="227">
        <f t="shared" si="548"/>
        <v>62.264200000000002</v>
      </c>
      <c r="AM768" s="227">
        <f t="shared" si="549"/>
        <v>218.96243666666666</v>
      </c>
      <c r="AN768" s="228">
        <f t="shared" si="597"/>
        <v>1.0303879494518962</v>
      </c>
      <c r="AO768" s="230">
        <f t="shared" si="598"/>
        <v>145</v>
      </c>
      <c r="AP768" s="231">
        <f t="shared" si="550"/>
        <v>1.0340961339999999</v>
      </c>
      <c r="AQ768" s="227">
        <f t="shared" si="551"/>
        <v>3317.1881264200001</v>
      </c>
      <c r="AR768" s="227">
        <f t="shared" si="552"/>
        <v>3598.4147630866669</v>
      </c>
      <c r="AS768" s="227">
        <f t="shared" si="528"/>
        <v>3113.21</v>
      </c>
      <c r="AT768" s="227">
        <f t="shared" si="553"/>
        <v>62.264200000000002</v>
      </c>
      <c r="AU768" s="227">
        <f t="shared" si="554"/>
        <v>187.83033666666668</v>
      </c>
      <c r="AV768" s="228">
        <f t="shared" si="529"/>
        <v>1.0281265162459883</v>
      </c>
      <c r="AW768" s="230">
        <f t="shared" si="530"/>
        <v>124</v>
      </c>
      <c r="AX768" s="231">
        <f t="shared" si="555"/>
        <v>1.0290870009999999</v>
      </c>
      <c r="AY768" s="227">
        <f t="shared" si="556"/>
        <v>3293.8746609499999</v>
      </c>
      <c r="AZ768" s="227">
        <f t="shared" si="557"/>
        <v>3543.9691976166664</v>
      </c>
      <c r="BA768" s="227">
        <f t="shared" si="504"/>
        <v>3113.21</v>
      </c>
      <c r="BB768" s="227">
        <f t="shared" si="558"/>
        <v>62.264200000000002</v>
      </c>
      <c r="BC768" s="227">
        <f t="shared" si="559"/>
        <v>155.66050000000001</v>
      </c>
      <c r="BD768" s="228">
        <f t="shared" si="594"/>
        <v>1.0240298472168607</v>
      </c>
      <c r="BE768" s="230">
        <f t="shared" si="595"/>
        <v>104</v>
      </c>
      <c r="BF768" s="231">
        <f t="shared" si="560"/>
        <v>1.024338958</v>
      </c>
      <c r="BG768" s="227">
        <f t="shared" si="561"/>
        <v>3265.6130445700001</v>
      </c>
      <c r="BH768" s="227">
        <f t="shared" si="562"/>
        <v>3483.5377445700001</v>
      </c>
      <c r="BI768" s="227">
        <f t="shared" si="531"/>
        <v>3113.21</v>
      </c>
      <c r="BJ768" s="227">
        <f t="shared" si="563"/>
        <v>62.264200000000002</v>
      </c>
      <c r="BK768" s="227">
        <f t="shared" si="564"/>
        <v>124.5284</v>
      </c>
      <c r="BL768" s="228">
        <f t="shared" si="517"/>
        <v>1.0112874856577729</v>
      </c>
      <c r="BM768" s="230">
        <f t="shared" si="518"/>
        <v>82</v>
      </c>
      <c r="BN768" s="231">
        <f t="shared" si="565"/>
        <v>1.01914141</v>
      </c>
      <c r="BO768" s="227">
        <f t="shared" si="566"/>
        <v>3208.6141773899999</v>
      </c>
      <c r="BP768" s="227">
        <f t="shared" si="567"/>
        <v>3395.4067773899997</v>
      </c>
      <c r="BQ768" s="227">
        <f t="shared" si="593"/>
        <v>3113.21</v>
      </c>
      <c r="BR768" s="227">
        <f t="shared" si="568"/>
        <v>62.264200000000002</v>
      </c>
      <c r="BS768" s="227">
        <f t="shared" si="569"/>
        <v>90.283090000000001</v>
      </c>
      <c r="BT768" s="228">
        <f t="shared" si="591"/>
        <v>1.0079605648888554</v>
      </c>
      <c r="BU768" s="230">
        <f t="shared" si="592"/>
        <v>59</v>
      </c>
      <c r="BV768" s="231">
        <f t="shared" si="570"/>
        <v>1.013735805</v>
      </c>
      <c r="BW768" s="227">
        <f t="shared" si="571"/>
        <v>3181.09576892</v>
      </c>
      <c r="BX768" s="227">
        <f t="shared" si="572"/>
        <v>3333.6430589199999</v>
      </c>
      <c r="BY768" s="227">
        <f t="shared" si="505"/>
        <v>3113.21</v>
      </c>
      <c r="BZ768" s="227">
        <f t="shared" si="573"/>
        <v>62.264200000000002</v>
      </c>
      <c r="CA768" s="227">
        <f t="shared" si="574"/>
        <v>60.188726666666668</v>
      </c>
      <c r="CB768" s="228">
        <f t="shared" si="500"/>
        <v>1.0088675509058167</v>
      </c>
      <c r="CC768" s="230">
        <f t="shared" si="501"/>
        <v>39</v>
      </c>
      <c r="CD768" s="231">
        <f t="shared" si="575"/>
        <v>1.00905859</v>
      </c>
      <c r="CE768" s="227">
        <f t="shared" si="576"/>
        <v>3169.26791753</v>
      </c>
      <c r="CF768" s="227">
        <f t="shared" si="577"/>
        <v>3291.7208441966668</v>
      </c>
      <c r="CG768" s="227">
        <f t="shared" si="583"/>
        <v>3113.21</v>
      </c>
      <c r="CH768" s="227">
        <f t="shared" si="584"/>
        <v>62.264200000000002</v>
      </c>
      <c r="CI768" s="227">
        <f t="shared" si="578"/>
        <v>29.05662666666667</v>
      </c>
      <c r="CJ768" s="228">
        <f t="shared" si="579"/>
        <v>1.0040484235132583</v>
      </c>
      <c r="CK768" s="230">
        <f t="shared" si="580"/>
        <v>18</v>
      </c>
      <c r="CL768" s="231">
        <f t="shared" si="581"/>
        <v>1.004170738</v>
      </c>
      <c r="CM768" s="227">
        <f t="shared" si="585"/>
        <v>3138.8505420900001</v>
      </c>
      <c r="CN768" s="227">
        <f t="shared" si="582"/>
        <v>3230.1713687566667</v>
      </c>
      <c r="CO768" s="3"/>
      <c r="CP768" s="232" t="s">
        <v>154</v>
      </c>
      <c r="CQ768" s="232" t="s">
        <v>154</v>
      </c>
      <c r="CT768" s="233"/>
      <c r="CV768" s="238" t="s">
        <v>155</v>
      </c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5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5"/>
      <c r="HA768" s="5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40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7"/>
      <c r="JP768" s="1"/>
      <c r="JQ768" s="1"/>
      <c r="JR768" s="1"/>
      <c r="JS768" s="1"/>
      <c r="JT768" s="1"/>
      <c r="JU768" s="1"/>
      <c r="JV768" s="1"/>
      <c r="JW768" s="1"/>
      <c r="JX768" s="1"/>
      <c r="JY768" s="3"/>
      <c r="JZ768" s="1"/>
      <c r="KA768" s="1"/>
      <c r="KB768" s="1"/>
      <c r="KC768" s="1"/>
      <c r="KD768" s="1"/>
      <c r="KE768" s="1"/>
    </row>
    <row r="769" spans="1:291" ht="13.5" thickBot="1" x14ac:dyDescent="0.25">
      <c r="A769" s="196">
        <f t="shared" si="519"/>
        <v>43427</v>
      </c>
      <c r="B769" s="236">
        <f t="shared" si="541"/>
        <v>107574.61561175669</v>
      </c>
      <c r="C769" s="66">
        <f t="shared" si="589"/>
        <v>79339.047716710003</v>
      </c>
      <c r="D769" s="77">
        <f t="shared" si="520"/>
        <v>5080.83</v>
      </c>
      <c r="E769" s="67">
        <f>VLOOKUP(A768,[1]Plan1!$DQ$117:$DS$314,3)</f>
        <v>5103.6899999999996</v>
      </c>
      <c r="F769" s="11">
        <f t="shared" si="521"/>
        <v>43399</v>
      </c>
      <c r="G769" s="73">
        <f t="shared" si="509"/>
        <v>4.4992648838870775E-3</v>
      </c>
      <c r="H769" s="11">
        <f t="shared" si="522"/>
        <v>43430</v>
      </c>
      <c r="I769" s="11">
        <f t="shared" si="510"/>
        <v>43430</v>
      </c>
      <c r="J769" s="1">
        <f t="shared" si="523"/>
        <v>20</v>
      </c>
      <c r="K769" s="1">
        <f t="shared" si="524"/>
        <v>19</v>
      </c>
      <c r="L769" s="66">
        <f t="shared" si="511"/>
        <v>1.0042738200000001</v>
      </c>
      <c r="M769" s="70">
        <f t="shared" si="590"/>
        <v>1.0047997</v>
      </c>
      <c r="N769" s="70">
        <f t="shared" si="535"/>
        <v>1.071785106618572</v>
      </c>
      <c r="O769" s="66">
        <f t="shared" si="586"/>
        <v>1.0763657200000001</v>
      </c>
      <c r="P769" s="66">
        <f t="shared" si="512"/>
        <v>79678.128525620006</v>
      </c>
      <c r="Q769" s="74">
        <f t="shared" si="513"/>
        <v>0</v>
      </c>
      <c r="R769" s="75">
        <f t="shared" si="587"/>
        <v>0</v>
      </c>
      <c r="S769" s="66">
        <f t="shared" si="588"/>
        <v>0</v>
      </c>
      <c r="T769" s="10">
        <f t="shared" si="525"/>
        <v>0.06</v>
      </c>
      <c r="U769" s="74">
        <f t="shared" si="542"/>
        <v>19</v>
      </c>
      <c r="V769" s="74">
        <v>252</v>
      </c>
      <c r="W769" s="70">
        <f t="shared" si="514"/>
        <v>1.004402955</v>
      </c>
      <c r="X769" s="66">
        <f t="shared" si="515"/>
        <v>350.81921438000001</v>
      </c>
      <c r="Y769" s="66">
        <v>0</v>
      </c>
      <c r="Z769" s="67">
        <f t="shared" si="516"/>
        <v>0</v>
      </c>
      <c r="AA769" s="68" t="str">
        <f t="shared" si="526"/>
        <v>A+INCORP J=</v>
      </c>
      <c r="AB769" s="11">
        <f t="shared" si="527"/>
        <v>43430</v>
      </c>
      <c r="AC769" s="227">
        <f t="shared" si="532"/>
        <v>3113.21</v>
      </c>
      <c r="AD769" s="227">
        <f t="shared" si="543"/>
        <v>62.264200000000002</v>
      </c>
      <c r="AE769" s="227">
        <f t="shared" si="544"/>
        <v>251.13227333333333</v>
      </c>
      <c r="AF769" s="228">
        <f t="shared" si="533"/>
        <v>1.0315464304980071</v>
      </c>
      <c r="AG769" s="230">
        <f t="shared" si="534"/>
        <v>167</v>
      </c>
      <c r="AH769" s="231">
        <f t="shared" si="545"/>
        <v>1.0393699510000001</v>
      </c>
      <c r="AI769" s="227">
        <f t="shared" si="546"/>
        <v>3337.8541370200001</v>
      </c>
      <c r="AJ769" s="227">
        <f t="shared" si="547"/>
        <v>3651.2506103533333</v>
      </c>
      <c r="AK769" s="227">
        <f t="shared" si="596"/>
        <v>3113.21</v>
      </c>
      <c r="AL769" s="227">
        <f t="shared" si="548"/>
        <v>62.264200000000002</v>
      </c>
      <c r="AM769" s="227">
        <f t="shared" si="549"/>
        <v>220.00017333333335</v>
      </c>
      <c r="AN769" s="228">
        <f t="shared" si="597"/>
        <v>1.0306192620965775</v>
      </c>
      <c r="AO769" s="230">
        <f t="shared" si="598"/>
        <v>146</v>
      </c>
      <c r="AP769" s="231">
        <f t="shared" si="550"/>
        <v>1.034335271</v>
      </c>
      <c r="AQ769" s="227">
        <f t="shared" si="551"/>
        <v>3318.7000839699999</v>
      </c>
      <c r="AR769" s="227">
        <f t="shared" si="552"/>
        <v>3600.9644573033333</v>
      </c>
      <c r="AS769" s="227">
        <f t="shared" si="528"/>
        <v>3113.21</v>
      </c>
      <c r="AT769" s="227">
        <f t="shared" si="553"/>
        <v>62.264200000000002</v>
      </c>
      <c r="AU769" s="227">
        <f t="shared" si="554"/>
        <v>188.86807333333334</v>
      </c>
      <c r="AV769" s="228">
        <f t="shared" si="529"/>
        <v>1.0283573212196551</v>
      </c>
      <c r="AW769" s="230">
        <f t="shared" si="530"/>
        <v>125</v>
      </c>
      <c r="AX769" s="231">
        <f t="shared" si="555"/>
        <v>1.0293249799999999</v>
      </c>
      <c r="AY769" s="227">
        <f t="shared" si="556"/>
        <v>3295.3759935399999</v>
      </c>
      <c r="AZ769" s="227">
        <f t="shared" si="557"/>
        <v>3546.508266873333</v>
      </c>
      <c r="BA769" s="227">
        <f t="shared" si="504"/>
        <v>3113.21</v>
      </c>
      <c r="BB769" s="227">
        <f t="shared" si="558"/>
        <v>62.264200000000002</v>
      </c>
      <c r="BC769" s="227">
        <f t="shared" si="559"/>
        <v>156.69823666666667</v>
      </c>
      <c r="BD769" s="228">
        <f t="shared" si="594"/>
        <v>1.0242597325259022</v>
      </c>
      <c r="BE769" s="230">
        <f t="shared" si="595"/>
        <v>105</v>
      </c>
      <c r="BF769" s="231">
        <f t="shared" si="560"/>
        <v>1.0245758389999999</v>
      </c>
      <c r="BG769" s="227">
        <f t="shared" si="561"/>
        <v>3267.1014956399999</v>
      </c>
      <c r="BH769" s="227">
        <f t="shared" si="562"/>
        <v>3486.0639323066666</v>
      </c>
      <c r="BI769" s="227">
        <f t="shared" si="531"/>
        <v>3113.21</v>
      </c>
      <c r="BJ769" s="227">
        <f t="shared" si="563"/>
        <v>62.264200000000002</v>
      </c>
      <c r="BK769" s="227">
        <f t="shared" si="564"/>
        <v>125.56613666666667</v>
      </c>
      <c r="BL769" s="228">
        <f t="shared" si="517"/>
        <v>1.0115145104235079</v>
      </c>
      <c r="BM769" s="230">
        <f t="shared" si="518"/>
        <v>83</v>
      </c>
      <c r="BN769" s="231">
        <f t="shared" si="565"/>
        <v>1.019377089</v>
      </c>
      <c r="BO769" s="227">
        <f t="shared" si="566"/>
        <v>3210.0766484699998</v>
      </c>
      <c r="BP769" s="227">
        <f t="shared" si="567"/>
        <v>3397.9069851366667</v>
      </c>
      <c r="BQ769" s="227">
        <f t="shared" si="593"/>
        <v>3113.21</v>
      </c>
      <c r="BR769" s="227">
        <f t="shared" si="568"/>
        <v>62.264200000000002</v>
      </c>
      <c r="BS769" s="227">
        <f t="shared" si="569"/>
        <v>91.320826666666662</v>
      </c>
      <c r="BT769" s="228">
        <f t="shared" si="591"/>
        <v>1.00818684279139</v>
      </c>
      <c r="BU769" s="230">
        <f t="shared" si="592"/>
        <v>60</v>
      </c>
      <c r="BV769" s="231">
        <f t="shared" si="570"/>
        <v>1.0139702340000001</v>
      </c>
      <c r="BW769" s="227">
        <f t="shared" si="571"/>
        <v>3182.54569743</v>
      </c>
      <c r="BX769" s="227">
        <f t="shared" si="572"/>
        <v>3336.1307240966667</v>
      </c>
      <c r="BY769" s="227">
        <f t="shared" si="505"/>
        <v>3113.21</v>
      </c>
      <c r="BZ769" s="227">
        <f t="shared" si="573"/>
        <v>62.264200000000002</v>
      </c>
      <c r="CA769" s="227">
        <f t="shared" si="574"/>
        <v>61.226463333333328</v>
      </c>
      <c r="CB769" s="228">
        <f t="shared" si="500"/>
        <v>1.0090940324183939</v>
      </c>
      <c r="CC769" s="230">
        <f t="shared" si="501"/>
        <v>40</v>
      </c>
      <c r="CD769" s="231">
        <f t="shared" si="575"/>
        <v>1.009291937</v>
      </c>
      <c r="CE769" s="227">
        <f t="shared" si="576"/>
        <v>3170.7124537599998</v>
      </c>
      <c r="CF769" s="227">
        <f t="shared" si="577"/>
        <v>3294.2031170933333</v>
      </c>
      <c r="CG769" s="227">
        <f t="shared" si="583"/>
        <v>3113.21</v>
      </c>
      <c r="CH769" s="227">
        <f t="shared" si="584"/>
        <v>62.264200000000002</v>
      </c>
      <c r="CI769" s="227">
        <f t="shared" si="578"/>
        <v>30.094363333333334</v>
      </c>
      <c r="CJ769" s="228">
        <f t="shared" si="579"/>
        <v>1.0042738231759334</v>
      </c>
      <c r="CK769" s="230">
        <f t="shared" si="580"/>
        <v>19</v>
      </c>
      <c r="CL769" s="231">
        <f t="shared" si="581"/>
        <v>1.004402955</v>
      </c>
      <c r="CM769" s="227">
        <f t="shared" si="585"/>
        <v>3140.28121526</v>
      </c>
      <c r="CN769" s="227">
        <f t="shared" si="582"/>
        <v>3232.6397785933332</v>
      </c>
      <c r="CO769" s="3"/>
      <c r="CP769" s="235">
        <v>0.02</v>
      </c>
      <c r="CQ769" s="235">
        <v>0.01</v>
      </c>
      <c r="CR769" s="224">
        <f>$CO770</f>
        <v>43430</v>
      </c>
      <c r="CT769" s="232" t="s">
        <v>153</v>
      </c>
      <c r="CV769" s="237" t="s">
        <v>156</v>
      </c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5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5"/>
      <c r="HA769" s="5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40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7"/>
      <c r="JP769" s="1"/>
      <c r="JQ769" s="1"/>
      <c r="JR769" s="1"/>
      <c r="JS769" s="1"/>
      <c r="JT769" s="1"/>
      <c r="JU769" s="1"/>
      <c r="JV769" s="1"/>
      <c r="JW769" s="1"/>
      <c r="JX769" s="1"/>
      <c r="JY769" s="3"/>
      <c r="JZ769" s="1"/>
      <c r="KA769" s="1"/>
      <c r="KB769" s="1"/>
      <c r="KC769" s="1"/>
      <c r="KD769" s="1"/>
      <c r="KE769" s="1"/>
    </row>
    <row r="770" spans="1:291" x14ac:dyDescent="0.2">
      <c r="A770" s="196">
        <f t="shared" si="519"/>
        <v>43428</v>
      </c>
      <c r="B770" s="236">
        <f t="shared" si="541"/>
        <v>107625.21257904</v>
      </c>
      <c r="C770" s="66">
        <f t="shared" si="589"/>
        <v>79339.047716710003</v>
      </c>
      <c r="D770" s="77">
        <f t="shared" si="520"/>
        <v>5080.83</v>
      </c>
      <c r="E770" s="67">
        <f>VLOOKUP(A769,[1]Plan1!$DQ$117:$DS$314,3)</f>
        <v>5103.6899999999996</v>
      </c>
      <c r="F770" s="11">
        <f t="shared" si="521"/>
        <v>43399</v>
      </c>
      <c r="G770" s="73">
        <f t="shared" si="509"/>
        <v>4.4992648838870775E-3</v>
      </c>
      <c r="H770" s="11">
        <f t="shared" si="522"/>
        <v>43430</v>
      </c>
      <c r="I770" s="11">
        <f t="shared" si="510"/>
        <v>43430</v>
      </c>
      <c r="J770" s="1">
        <f t="shared" si="523"/>
        <v>20</v>
      </c>
      <c r="K770" s="1">
        <f t="shared" si="524"/>
        <v>20</v>
      </c>
      <c r="L770" s="66">
        <f t="shared" si="511"/>
        <v>1.00449926</v>
      </c>
      <c r="M770" s="70">
        <f t="shared" si="590"/>
        <v>1.0047997</v>
      </c>
      <c r="N770" s="70">
        <f t="shared" si="535"/>
        <v>1.071785106618572</v>
      </c>
      <c r="O770" s="66">
        <f t="shared" si="586"/>
        <v>1.07660734</v>
      </c>
      <c r="P770" s="66">
        <f t="shared" si="512"/>
        <v>79696.014720530002</v>
      </c>
      <c r="Q770" s="74">
        <f t="shared" si="513"/>
        <v>0</v>
      </c>
      <c r="R770" s="75">
        <f t="shared" si="587"/>
        <v>0</v>
      </c>
      <c r="S770" s="66">
        <f t="shared" si="588"/>
        <v>0</v>
      </c>
      <c r="T770" s="10">
        <f t="shared" si="525"/>
        <v>0.06</v>
      </c>
      <c r="U770" s="74">
        <f t="shared" si="542"/>
        <v>20</v>
      </c>
      <c r="V770" s="74">
        <v>252</v>
      </c>
      <c r="W770" s="70">
        <f t="shared" si="514"/>
        <v>1.004635226</v>
      </c>
      <c r="X770" s="66">
        <f t="shared" si="515"/>
        <v>369.40903952000002</v>
      </c>
      <c r="Y770" s="66">
        <v>0</v>
      </c>
      <c r="Z770" s="67">
        <f t="shared" si="516"/>
        <v>0</v>
      </c>
      <c r="AA770" s="68" t="str">
        <f t="shared" si="526"/>
        <v>A+INCORP J=</v>
      </c>
      <c r="AB770" s="11">
        <f t="shared" si="527"/>
        <v>43430</v>
      </c>
      <c r="AC770" s="227">
        <f t="shared" si="532"/>
        <v>3113.21</v>
      </c>
      <c r="AD770" s="227">
        <f t="shared" si="543"/>
        <v>62.264200000000002</v>
      </c>
      <c r="AE770" s="227">
        <f t="shared" si="544"/>
        <v>252.17001000000002</v>
      </c>
      <c r="AF770" s="228">
        <f t="shared" si="533"/>
        <v>1.0317779895711974</v>
      </c>
      <c r="AG770" s="230">
        <f t="shared" si="534"/>
        <v>167</v>
      </c>
      <c r="AH770" s="231">
        <f t="shared" si="545"/>
        <v>1.0393699510000001</v>
      </c>
      <c r="AI770" s="227">
        <f t="shared" si="546"/>
        <v>3338.60341053</v>
      </c>
      <c r="AJ770" s="227">
        <f t="shared" si="547"/>
        <v>3653.0376205299999</v>
      </c>
      <c r="AK770" s="227">
        <f t="shared" si="596"/>
        <v>3113.21</v>
      </c>
      <c r="AL770" s="227">
        <f t="shared" si="548"/>
        <v>62.264200000000002</v>
      </c>
      <c r="AM770" s="227">
        <f t="shared" si="549"/>
        <v>221.03790999999998</v>
      </c>
      <c r="AN770" s="228">
        <f t="shared" si="597"/>
        <v>1.0308506130412245</v>
      </c>
      <c r="AO770" s="230">
        <f t="shared" si="598"/>
        <v>146</v>
      </c>
      <c r="AP770" s="231">
        <f t="shared" si="550"/>
        <v>1.034335271</v>
      </c>
      <c r="AQ770" s="227">
        <f t="shared" si="551"/>
        <v>3319.4450578199999</v>
      </c>
      <c r="AR770" s="227">
        <f t="shared" si="552"/>
        <v>3602.74716782</v>
      </c>
      <c r="AS770" s="227">
        <f t="shared" si="528"/>
        <v>3113.21</v>
      </c>
      <c r="AT770" s="227">
        <f t="shared" si="553"/>
        <v>62.264200000000002</v>
      </c>
      <c r="AU770" s="227">
        <f t="shared" si="554"/>
        <v>189.90581</v>
      </c>
      <c r="AV770" s="228">
        <f t="shared" si="529"/>
        <v>1.0285881644092292</v>
      </c>
      <c r="AW770" s="230">
        <f t="shared" si="530"/>
        <v>125</v>
      </c>
      <c r="AX770" s="231">
        <f t="shared" si="555"/>
        <v>1.0293249799999999</v>
      </c>
      <c r="AY770" s="227">
        <f t="shared" si="556"/>
        <v>3296.1157316499998</v>
      </c>
      <c r="AZ770" s="227">
        <f t="shared" si="557"/>
        <v>3548.2857416499996</v>
      </c>
      <c r="BA770" s="227">
        <f t="shared" si="504"/>
        <v>3113.21</v>
      </c>
      <c r="BB770" s="227">
        <f t="shared" si="558"/>
        <v>62.264200000000002</v>
      </c>
      <c r="BC770" s="227">
        <f t="shared" si="559"/>
        <v>157.73597333333333</v>
      </c>
      <c r="BD770" s="228">
        <f t="shared" si="594"/>
        <v>1.0244896558985761</v>
      </c>
      <c r="BE770" s="230">
        <f t="shared" si="595"/>
        <v>105</v>
      </c>
      <c r="BF770" s="231">
        <f t="shared" si="560"/>
        <v>1.0245758389999999</v>
      </c>
      <c r="BG770" s="227">
        <f t="shared" si="561"/>
        <v>3267.8348867599998</v>
      </c>
      <c r="BH770" s="227">
        <f t="shared" si="562"/>
        <v>3487.8350600933331</v>
      </c>
      <c r="BI770" s="227">
        <f t="shared" si="531"/>
        <v>3113.21</v>
      </c>
      <c r="BJ770" s="227">
        <f t="shared" si="563"/>
        <v>62.264200000000002</v>
      </c>
      <c r="BK770" s="227">
        <f t="shared" si="564"/>
        <v>126.60387333333333</v>
      </c>
      <c r="BL770" s="228">
        <f t="shared" si="517"/>
        <v>1.0117415727792363</v>
      </c>
      <c r="BM770" s="230">
        <f t="shared" si="518"/>
        <v>83</v>
      </c>
      <c r="BN770" s="231">
        <f t="shared" si="565"/>
        <v>1.019377089</v>
      </c>
      <c r="BO770" s="227">
        <f t="shared" si="566"/>
        <v>3210.7972387899999</v>
      </c>
      <c r="BP770" s="227">
        <f t="shared" si="567"/>
        <v>3399.665312123333</v>
      </c>
      <c r="BQ770" s="227">
        <f t="shared" si="593"/>
        <v>3113.21</v>
      </c>
      <c r="BR770" s="227">
        <f t="shared" si="568"/>
        <v>62.264200000000002</v>
      </c>
      <c r="BS770" s="227">
        <f t="shared" si="569"/>
        <v>92.358563333333336</v>
      </c>
      <c r="BT770" s="228">
        <f t="shared" si="591"/>
        <v>1.0084131581602549</v>
      </c>
      <c r="BU770" s="230">
        <f t="shared" si="592"/>
        <v>60</v>
      </c>
      <c r="BV770" s="231">
        <f t="shared" si="570"/>
        <v>1.0139702340000001</v>
      </c>
      <c r="BW770" s="227">
        <f t="shared" si="571"/>
        <v>3183.2601076699998</v>
      </c>
      <c r="BX770" s="227">
        <f t="shared" si="572"/>
        <v>3337.8828710033331</v>
      </c>
      <c r="BY770" s="227">
        <f t="shared" si="505"/>
        <v>3113.21</v>
      </c>
      <c r="BZ770" s="227">
        <f t="shared" si="573"/>
        <v>62.264200000000002</v>
      </c>
      <c r="CA770" s="227">
        <f t="shared" si="574"/>
        <v>62.264200000000002</v>
      </c>
      <c r="CB770" s="228">
        <f t="shared" si="500"/>
        <v>1.0093205514310144</v>
      </c>
      <c r="CC770" s="230">
        <f t="shared" si="501"/>
        <v>40</v>
      </c>
      <c r="CD770" s="231">
        <f t="shared" si="575"/>
        <v>1.009291937</v>
      </c>
      <c r="CE770" s="227">
        <f t="shared" si="576"/>
        <v>3171.4242076999999</v>
      </c>
      <c r="CF770" s="227">
        <f t="shared" si="577"/>
        <v>3295.9526077</v>
      </c>
      <c r="CG770" s="227">
        <f t="shared" si="583"/>
        <v>3113.21</v>
      </c>
      <c r="CH770" s="227">
        <f t="shared" si="584"/>
        <v>62.264200000000002</v>
      </c>
      <c r="CI770" s="227">
        <f t="shared" si="578"/>
        <v>31.132100000000001</v>
      </c>
      <c r="CJ770" s="228">
        <f t="shared" si="579"/>
        <v>1.0044992601595226</v>
      </c>
      <c r="CK770" s="230">
        <f t="shared" si="580"/>
        <v>19</v>
      </c>
      <c r="CL770" s="231">
        <f t="shared" si="581"/>
        <v>1.004402955</v>
      </c>
      <c r="CM770" s="227">
        <f t="shared" si="585"/>
        <v>3140.9861380699999</v>
      </c>
      <c r="CN770" s="227">
        <f t="shared" si="582"/>
        <v>3234.3824380699998</v>
      </c>
      <c r="CO770" s="224">
        <v>43430</v>
      </c>
      <c r="CP770" s="224">
        <f>$CO770</f>
        <v>43430</v>
      </c>
      <c r="CQ770" s="224">
        <f>$CO770</f>
        <v>43430</v>
      </c>
      <c r="CR770" s="234">
        <f>$O772</f>
        <v>1.07660734</v>
      </c>
      <c r="CS770" s="224">
        <f>$CO770</f>
        <v>43430</v>
      </c>
      <c r="CT770" s="224">
        <f>$CO770</f>
        <v>43430</v>
      </c>
      <c r="CU770" s="224">
        <f>$CO770</f>
        <v>43430</v>
      </c>
      <c r="CV770" s="224">
        <f>$CO770</f>
        <v>43430</v>
      </c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5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5"/>
      <c r="HA770" s="5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40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7"/>
      <c r="JP770" s="1"/>
      <c r="JQ770" s="1"/>
      <c r="JR770" s="1"/>
      <c r="JS770" s="1"/>
      <c r="JT770" s="1"/>
      <c r="JU770" s="1"/>
      <c r="JV770" s="1"/>
      <c r="JW770" s="1"/>
      <c r="JX770" s="1"/>
      <c r="JY770" s="3"/>
      <c r="JZ770" s="1"/>
      <c r="KA770" s="1"/>
      <c r="KB770" s="1"/>
      <c r="KC770" s="1"/>
      <c r="KD770" s="1"/>
      <c r="KE770" s="1"/>
    </row>
    <row r="771" spans="1:291" x14ac:dyDescent="0.2">
      <c r="A771" s="196">
        <f t="shared" si="519"/>
        <v>43429</v>
      </c>
      <c r="B771" s="236">
        <f t="shared" si="541"/>
        <v>107633.51447237334</v>
      </c>
      <c r="C771" s="66">
        <f t="shared" si="589"/>
        <v>79339.047716710003</v>
      </c>
      <c r="D771" s="77">
        <f t="shared" si="520"/>
        <v>5080.83</v>
      </c>
      <c r="E771" s="67">
        <f>VLOOKUP(A770,[1]Plan1!$DQ$117:$DS$314,3)</f>
        <v>5103.6899999999996</v>
      </c>
      <c r="F771" s="11">
        <f t="shared" si="521"/>
        <v>43399</v>
      </c>
      <c r="G771" s="73">
        <f t="shared" si="509"/>
        <v>4.4992648838870775E-3</v>
      </c>
      <c r="H771" s="11">
        <f t="shared" si="522"/>
        <v>43460</v>
      </c>
      <c r="I771" s="11">
        <f t="shared" si="510"/>
        <v>43430</v>
      </c>
      <c r="J771" s="1">
        <f t="shared" si="523"/>
        <v>20</v>
      </c>
      <c r="K771" s="1">
        <f t="shared" si="524"/>
        <v>20</v>
      </c>
      <c r="L771" s="66">
        <f t="shared" si="511"/>
        <v>1.00449926</v>
      </c>
      <c r="M771" s="70">
        <f t="shared" si="590"/>
        <v>1.0047997</v>
      </c>
      <c r="N771" s="70">
        <f t="shared" si="535"/>
        <v>1.071785106618572</v>
      </c>
      <c r="O771" s="66">
        <f t="shared" si="586"/>
        <v>1.07660734</v>
      </c>
      <c r="P771" s="66">
        <f t="shared" si="512"/>
        <v>79696.014720530002</v>
      </c>
      <c r="Q771" s="74">
        <f t="shared" si="513"/>
        <v>0</v>
      </c>
      <c r="R771" s="75">
        <f t="shared" si="587"/>
        <v>0</v>
      </c>
      <c r="S771" s="66">
        <f t="shared" si="588"/>
        <v>0</v>
      </c>
      <c r="T771" s="10">
        <f t="shared" si="525"/>
        <v>0.06</v>
      </c>
      <c r="U771" s="74">
        <f t="shared" si="542"/>
        <v>20</v>
      </c>
      <c r="V771" s="74">
        <v>252</v>
      </c>
      <c r="W771" s="70">
        <f t="shared" si="514"/>
        <v>1.004635226</v>
      </c>
      <c r="X771" s="66">
        <f t="shared" si="515"/>
        <v>369.40903952000002</v>
      </c>
      <c r="Y771" s="66">
        <v>0</v>
      </c>
      <c r="Z771" s="67">
        <f t="shared" si="516"/>
        <v>0</v>
      </c>
      <c r="AA771" s="68" t="str">
        <f t="shared" si="526"/>
        <v>A+INCORP J=</v>
      </c>
      <c r="AB771" s="11">
        <f t="shared" si="527"/>
        <v>43430</v>
      </c>
      <c r="AC771" s="227">
        <f t="shared" si="532"/>
        <v>3113.21</v>
      </c>
      <c r="AD771" s="227">
        <f t="shared" si="543"/>
        <v>62.264200000000002</v>
      </c>
      <c r="AE771" s="227">
        <f t="shared" si="544"/>
        <v>253.20774666666665</v>
      </c>
      <c r="AF771" s="228">
        <f t="shared" si="533"/>
        <v>1.0317779895711974</v>
      </c>
      <c r="AG771" s="230">
        <f t="shared" si="534"/>
        <v>167</v>
      </c>
      <c r="AH771" s="231">
        <f t="shared" si="545"/>
        <v>1.0393699510000001</v>
      </c>
      <c r="AI771" s="227">
        <f t="shared" si="546"/>
        <v>3338.60341053</v>
      </c>
      <c r="AJ771" s="227">
        <f t="shared" si="547"/>
        <v>3654.0753571966666</v>
      </c>
      <c r="AK771" s="227">
        <f t="shared" si="596"/>
        <v>3113.21</v>
      </c>
      <c r="AL771" s="227">
        <f t="shared" si="548"/>
        <v>62.264200000000002</v>
      </c>
      <c r="AM771" s="227">
        <f t="shared" si="549"/>
        <v>222.0756466666667</v>
      </c>
      <c r="AN771" s="228">
        <f t="shared" si="597"/>
        <v>1.0308506130412245</v>
      </c>
      <c r="AO771" s="230">
        <f t="shared" si="598"/>
        <v>146</v>
      </c>
      <c r="AP771" s="231">
        <f t="shared" si="550"/>
        <v>1.034335271</v>
      </c>
      <c r="AQ771" s="227">
        <f t="shared" si="551"/>
        <v>3319.4450578199999</v>
      </c>
      <c r="AR771" s="227">
        <f t="shared" si="552"/>
        <v>3603.7849044866666</v>
      </c>
      <c r="AS771" s="227">
        <f t="shared" si="528"/>
        <v>3113.21</v>
      </c>
      <c r="AT771" s="227">
        <f t="shared" si="553"/>
        <v>62.264200000000002</v>
      </c>
      <c r="AU771" s="227">
        <f t="shared" si="554"/>
        <v>190.94354666666669</v>
      </c>
      <c r="AV771" s="228">
        <f t="shared" si="529"/>
        <v>1.0285881644092292</v>
      </c>
      <c r="AW771" s="230">
        <f t="shared" si="530"/>
        <v>125</v>
      </c>
      <c r="AX771" s="231">
        <f t="shared" si="555"/>
        <v>1.0293249799999999</v>
      </c>
      <c r="AY771" s="227">
        <f t="shared" si="556"/>
        <v>3296.1157316499998</v>
      </c>
      <c r="AZ771" s="227">
        <f t="shared" si="557"/>
        <v>3549.3234783166663</v>
      </c>
      <c r="BA771" s="227">
        <f t="shared" si="504"/>
        <v>3113.21</v>
      </c>
      <c r="BB771" s="227">
        <f t="shared" si="558"/>
        <v>62.264200000000002</v>
      </c>
      <c r="BC771" s="227">
        <f t="shared" si="559"/>
        <v>158.77370999999999</v>
      </c>
      <c r="BD771" s="228">
        <f t="shared" si="594"/>
        <v>1.0244896558985761</v>
      </c>
      <c r="BE771" s="230">
        <f t="shared" si="595"/>
        <v>105</v>
      </c>
      <c r="BF771" s="231">
        <f t="shared" si="560"/>
        <v>1.0245758389999999</v>
      </c>
      <c r="BG771" s="227">
        <f t="shared" si="561"/>
        <v>3267.8348867599998</v>
      </c>
      <c r="BH771" s="227">
        <f t="shared" si="562"/>
        <v>3488.8727967599998</v>
      </c>
      <c r="BI771" s="227">
        <f t="shared" si="531"/>
        <v>3113.21</v>
      </c>
      <c r="BJ771" s="227">
        <f t="shared" si="563"/>
        <v>62.264200000000002</v>
      </c>
      <c r="BK771" s="227">
        <f t="shared" si="564"/>
        <v>127.64160999999999</v>
      </c>
      <c r="BL771" s="228">
        <f t="shared" si="517"/>
        <v>1.0117415727792363</v>
      </c>
      <c r="BM771" s="230">
        <f t="shared" si="518"/>
        <v>83</v>
      </c>
      <c r="BN771" s="231">
        <f t="shared" si="565"/>
        <v>1.019377089</v>
      </c>
      <c r="BO771" s="227">
        <f t="shared" si="566"/>
        <v>3210.7972387899999</v>
      </c>
      <c r="BP771" s="227">
        <f t="shared" si="567"/>
        <v>3400.7030487900001</v>
      </c>
      <c r="BQ771" s="227">
        <f t="shared" si="593"/>
        <v>3113.21</v>
      </c>
      <c r="BR771" s="227">
        <f t="shared" si="568"/>
        <v>62.264200000000002</v>
      </c>
      <c r="BS771" s="227">
        <f t="shared" si="569"/>
        <v>93.396299999999997</v>
      </c>
      <c r="BT771" s="228">
        <f t="shared" si="591"/>
        <v>1.0084131581602549</v>
      </c>
      <c r="BU771" s="230">
        <f t="shared" si="592"/>
        <v>60</v>
      </c>
      <c r="BV771" s="231">
        <f t="shared" si="570"/>
        <v>1.0139702340000001</v>
      </c>
      <c r="BW771" s="227">
        <f t="shared" si="571"/>
        <v>3183.2601076699998</v>
      </c>
      <c r="BX771" s="227">
        <f t="shared" si="572"/>
        <v>3338.9206076699998</v>
      </c>
      <c r="BY771" s="227">
        <f t="shared" si="505"/>
        <v>3113.21</v>
      </c>
      <c r="BZ771" s="227">
        <f t="shared" si="573"/>
        <v>62.264200000000002</v>
      </c>
      <c r="CA771" s="227">
        <f t="shared" si="574"/>
        <v>63.301936666666663</v>
      </c>
      <c r="CB771" s="228">
        <f t="shared" si="500"/>
        <v>1.0093205514310144</v>
      </c>
      <c r="CC771" s="230">
        <f t="shared" si="501"/>
        <v>40</v>
      </c>
      <c r="CD771" s="231">
        <f t="shared" si="575"/>
        <v>1.009291937</v>
      </c>
      <c r="CE771" s="227">
        <f t="shared" si="576"/>
        <v>3171.4242076999999</v>
      </c>
      <c r="CF771" s="227">
        <f t="shared" si="577"/>
        <v>3296.9903443666667</v>
      </c>
      <c r="CG771" s="227">
        <f t="shared" si="583"/>
        <v>3113.21</v>
      </c>
      <c r="CH771" s="227">
        <f t="shared" si="584"/>
        <v>62.264200000000002</v>
      </c>
      <c r="CI771" s="227">
        <f t="shared" si="578"/>
        <v>32.169836666666676</v>
      </c>
      <c r="CJ771" s="228">
        <f t="shared" si="579"/>
        <v>1.0044992601595226</v>
      </c>
      <c r="CK771" s="230">
        <f t="shared" si="580"/>
        <v>19</v>
      </c>
      <c r="CL771" s="231">
        <f t="shared" si="581"/>
        <v>1.004402955</v>
      </c>
      <c r="CM771" s="227">
        <f t="shared" si="585"/>
        <v>3140.9861380699999</v>
      </c>
      <c r="CN771" s="227">
        <f t="shared" si="582"/>
        <v>3235.4201747366665</v>
      </c>
      <c r="CO771" s="225" t="s">
        <v>146</v>
      </c>
      <c r="CP771" s="225" t="s">
        <v>147</v>
      </c>
      <c r="CQ771" s="226" t="s">
        <v>148</v>
      </c>
      <c r="CR771" s="225" t="s">
        <v>149</v>
      </c>
      <c r="CS771" s="225" t="s">
        <v>27</v>
      </c>
      <c r="CT771" s="225" t="s">
        <v>150</v>
      </c>
      <c r="CU771" s="225" t="s">
        <v>151</v>
      </c>
      <c r="CV771" s="229" t="s">
        <v>152</v>
      </c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5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5"/>
      <c r="HA771" s="5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40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7"/>
      <c r="JP771" s="1"/>
      <c r="JQ771" s="1"/>
      <c r="JR771" s="1"/>
      <c r="JS771" s="1"/>
      <c r="JT771" s="1"/>
      <c r="JU771" s="1"/>
      <c r="JV771" s="1"/>
      <c r="JW771" s="1"/>
      <c r="JX771" s="1"/>
      <c r="JY771" s="3"/>
      <c r="JZ771" s="1"/>
      <c r="KA771" s="1"/>
      <c r="KB771" s="1"/>
      <c r="KC771" s="1"/>
      <c r="KD771" s="1"/>
      <c r="KE771" s="1"/>
    </row>
    <row r="772" spans="1:291" x14ac:dyDescent="0.2">
      <c r="A772" s="196">
        <f t="shared" si="519"/>
        <v>43430</v>
      </c>
      <c r="B772" s="236">
        <f t="shared" si="541"/>
        <v>107647.81239213669</v>
      </c>
      <c r="C772" s="66">
        <f t="shared" si="589"/>
        <v>79339.047716710003</v>
      </c>
      <c r="D772" s="77">
        <f t="shared" si="520"/>
        <v>5080.83</v>
      </c>
      <c r="E772" s="67">
        <f>VLOOKUP(A771,[1]Plan1!$DQ$117:$DS$314,3)</f>
        <v>5103.6899999999996</v>
      </c>
      <c r="F772" s="11">
        <f t="shared" si="521"/>
        <v>43399</v>
      </c>
      <c r="G772" s="73">
        <f t="shared" si="509"/>
        <v>4.4992648838870775E-3</v>
      </c>
      <c r="H772" s="11">
        <f t="shared" si="522"/>
        <v>43460</v>
      </c>
      <c r="I772" s="11">
        <f t="shared" si="510"/>
        <v>43430</v>
      </c>
      <c r="J772" s="1">
        <f t="shared" si="523"/>
        <v>20</v>
      </c>
      <c r="K772" s="1">
        <f t="shared" si="524"/>
        <v>20</v>
      </c>
      <c r="L772" s="66">
        <f t="shared" si="511"/>
        <v>1.00449926</v>
      </c>
      <c r="M772" s="70">
        <f t="shared" si="590"/>
        <v>1.0047997</v>
      </c>
      <c r="N772" s="70">
        <f t="shared" si="535"/>
        <v>1.071785106618572</v>
      </c>
      <c r="O772" s="66">
        <f t="shared" si="586"/>
        <v>1.07660734</v>
      </c>
      <c r="P772" s="66">
        <f t="shared" si="512"/>
        <v>79696.014720530002</v>
      </c>
      <c r="Q772" s="74">
        <f t="shared" si="513"/>
        <v>25</v>
      </c>
      <c r="R772" s="75">
        <f t="shared" si="587"/>
        <v>3.9239316447508998E-2</v>
      </c>
      <c r="S772" s="66">
        <f t="shared" si="588"/>
        <v>3113.21</v>
      </c>
      <c r="T772" s="10">
        <f t="shared" si="525"/>
        <v>0.06</v>
      </c>
      <c r="U772" s="74">
        <f t="shared" si="542"/>
        <v>20</v>
      </c>
      <c r="V772" s="74">
        <v>252</v>
      </c>
      <c r="W772" s="70">
        <f t="shared" si="514"/>
        <v>1.004635226</v>
      </c>
      <c r="X772" s="66">
        <f t="shared" si="515"/>
        <v>369.40903952000002</v>
      </c>
      <c r="Y772" s="66">
        <v>0</v>
      </c>
      <c r="Z772" s="67">
        <f t="shared" si="516"/>
        <v>3482.6190395200001</v>
      </c>
      <c r="AA772" s="68" t="str">
        <f t="shared" si="526"/>
        <v>A+INCORP J=</v>
      </c>
      <c r="AB772" s="11">
        <f t="shared" si="527"/>
        <v>43430</v>
      </c>
      <c r="AC772" s="227">
        <f t="shared" si="532"/>
        <v>3113.21</v>
      </c>
      <c r="AD772" s="227">
        <f t="shared" ref="AD772" si="599">0.02*AC772</f>
        <v>62.264200000000002</v>
      </c>
      <c r="AE772" s="227">
        <f t="shared" ref="AE772" si="600">((A772-AE$525)/30)*0.01*AC772</f>
        <v>254.24548333333334</v>
      </c>
      <c r="AF772" s="228">
        <f t="shared" si="533"/>
        <v>1.0317779895711974</v>
      </c>
      <c r="AG772" s="230">
        <f t="shared" si="534"/>
        <v>168</v>
      </c>
      <c r="AH772" s="231">
        <f t="shared" ref="AH772" si="601">ROUND((1+0.06)^TRUNC((AG772/252),9),9)</f>
        <v>1.0396103080000001</v>
      </c>
      <c r="AI772" s="227">
        <f t="shared" ref="AI772" si="602">TRUNC(AC772*(AF772*AH772),8)</f>
        <v>3339.37547124</v>
      </c>
      <c r="AJ772" s="227">
        <f t="shared" ref="AJ772" si="603">IF($AJ$524="SIM",0,AD772+AE772+AI772)</f>
        <v>3655.8851545733332</v>
      </c>
      <c r="AK772" s="227">
        <f t="shared" si="596"/>
        <v>3113.21</v>
      </c>
      <c r="AL772" s="227">
        <f t="shared" ref="AL772" si="604">0.02*AK772</f>
        <v>62.264200000000002</v>
      </c>
      <c r="AM772" s="227">
        <f t="shared" ref="AM772" si="605">((A772-AM$555)/30)*0.01*AK772</f>
        <v>223.11338333333336</v>
      </c>
      <c r="AN772" s="228">
        <f t="shared" si="597"/>
        <v>1.0308506130412245</v>
      </c>
      <c r="AO772" s="230">
        <f t="shared" si="598"/>
        <v>147</v>
      </c>
      <c r="AP772" s="231">
        <f t="shared" ref="AP772" si="606">ROUND((1+0.06)^TRUNC((AO772/252),9),9)</f>
        <v>1.0345744640000001</v>
      </c>
      <c r="AQ772" s="227">
        <f t="shared" ref="AQ772" si="607">TRUNC(AK772*(AN772*AP772),8)</f>
        <v>3320.2126890200002</v>
      </c>
      <c r="AR772" s="227">
        <f t="shared" ref="AR772" si="608">IF($AR$554="SIM",0,AL772+AM772+AQ772)</f>
        <v>3605.5902723533336</v>
      </c>
      <c r="AS772" s="227">
        <f t="shared" si="528"/>
        <v>3113.21</v>
      </c>
      <c r="AT772" s="227">
        <f t="shared" ref="AT772" si="609">0.02*AS772</f>
        <v>62.264200000000002</v>
      </c>
      <c r="AU772" s="227">
        <f t="shared" ref="AU772" si="610">(($A772-AU$585)/30)*0.01*AS772</f>
        <v>191.98128333333335</v>
      </c>
      <c r="AV772" s="228">
        <f t="shared" si="529"/>
        <v>1.0285881644092292</v>
      </c>
      <c r="AW772" s="230">
        <f t="shared" si="530"/>
        <v>126</v>
      </c>
      <c r="AX772" s="231">
        <f t="shared" ref="AX772" si="611">ROUND((1+0.06)^TRUNC((AW772/252),9),9)</f>
        <v>1.0295630140000001</v>
      </c>
      <c r="AY772" s="227">
        <f t="shared" ref="AY772" si="612">TRUNC(AS772*(AV772*AX772),8)</f>
        <v>3296.8779667399999</v>
      </c>
      <c r="AZ772" s="227">
        <f t="shared" ref="AZ772" si="613">IF($AZ$584="SIM",0,AT772+AU772+AY772)</f>
        <v>3551.1234500733335</v>
      </c>
      <c r="BA772" s="227">
        <f t="shared" si="504"/>
        <v>3113.21</v>
      </c>
      <c r="BB772" s="227">
        <f t="shared" ref="BB772" si="614">0.02*BA772</f>
        <v>62.264200000000002</v>
      </c>
      <c r="BC772" s="227">
        <f t="shared" ref="BC772" si="615">(($A772-BC$616)/30)*0.01*BA772</f>
        <v>159.81144666666668</v>
      </c>
      <c r="BD772" s="228">
        <f t="shared" si="594"/>
        <v>1.0244896558985761</v>
      </c>
      <c r="BE772" s="230">
        <f t="shared" si="595"/>
        <v>106</v>
      </c>
      <c r="BF772" s="231">
        <f t="shared" ref="BF772" si="616">ROUND((1+0.06)^TRUNC((BE772/252),9),9)</f>
        <v>1.024812775</v>
      </c>
      <c r="BG772" s="227">
        <f t="shared" ref="BG772" si="617">TRUNC(BA772*(BD772*BF772),8)</f>
        <v>3268.59058263</v>
      </c>
      <c r="BH772" s="227">
        <f t="shared" ref="BH772" si="618">IF($AZ$584="SIM",0,BB772+BC772+BG772)</f>
        <v>3490.6662292966666</v>
      </c>
      <c r="BI772" s="227">
        <f t="shared" si="531"/>
        <v>3113.21</v>
      </c>
      <c r="BJ772" s="227">
        <f t="shared" ref="BJ772" si="619">0.02*BI772</f>
        <v>62.264200000000002</v>
      </c>
      <c r="BK772" s="227">
        <f t="shared" ref="BK772" si="620">(($A772-BK$646)/30)*0.01*BI772</f>
        <v>128.6793466666667</v>
      </c>
      <c r="BL772" s="228">
        <f t="shared" si="517"/>
        <v>1.0117415727792363</v>
      </c>
      <c r="BM772" s="230">
        <f t="shared" si="518"/>
        <v>84</v>
      </c>
      <c r="BN772" s="231">
        <f t="shared" ref="BN772" si="621">ROUND((1+0.06)^TRUNC((BM772/252),9),9)</f>
        <v>1.019612822</v>
      </c>
      <c r="BO772" s="227">
        <f t="shared" ref="BO772" si="622">TRUNC(BI772*(BL772*BN772),8)</f>
        <v>3211.5397420999998</v>
      </c>
      <c r="BP772" s="227">
        <f t="shared" ref="BP772" si="623">IF($AZ$584="SIM",0,BJ772+BK772+BO772)</f>
        <v>3402.4832887666666</v>
      </c>
      <c r="BQ772" s="227">
        <f t="shared" si="593"/>
        <v>3113.21</v>
      </c>
      <c r="BR772" s="227">
        <f t="shared" ref="BR772" si="624">0.02*BQ772</f>
        <v>62.264200000000002</v>
      </c>
      <c r="BS772" s="227">
        <f t="shared" ref="BS772" si="625">(($A772-BS$679)/30)*0.01*BQ772</f>
        <v>94.434036666666671</v>
      </c>
      <c r="BT772" s="228">
        <f t="shared" si="591"/>
        <v>1.0084131581602549</v>
      </c>
      <c r="BU772" s="230">
        <f t="shared" si="592"/>
        <v>61</v>
      </c>
      <c r="BV772" s="231">
        <f t="shared" ref="BV772" si="626">ROUND((1+0.06)^TRUNC((BU772/252),9),9)</f>
        <v>1.0142047169999999</v>
      </c>
      <c r="BW772" s="227">
        <f t="shared" ref="BW772" si="627">TRUNC(BQ772*(BT772*BV772),8)</f>
        <v>3183.9962440499999</v>
      </c>
      <c r="BX772" s="227">
        <f t="shared" ref="BX772" si="628">IF($AZ$584="SIM",0,BR772+BS772+BW772)</f>
        <v>3340.6944807166665</v>
      </c>
      <c r="BY772" s="227">
        <f t="shared" si="505"/>
        <v>3113.21</v>
      </c>
      <c r="BZ772" s="227">
        <f t="shared" ref="BZ772" si="629">0.02*BY772</f>
        <v>62.264200000000002</v>
      </c>
      <c r="CA772" s="227">
        <f t="shared" ref="CA772" si="630">(($A772-CA$708)/30)*0.01*BY772</f>
        <v>64.339673333333351</v>
      </c>
      <c r="CB772" s="228">
        <f t="shared" si="500"/>
        <v>1.0093205514310144</v>
      </c>
      <c r="CC772" s="230">
        <f t="shared" si="501"/>
        <v>41</v>
      </c>
      <c r="CD772" s="231">
        <f t="shared" ref="CD772" si="631">ROUND((1+0.06)^TRUNC((CC772/252),9),9)</f>
        <v>1.0095253390000001</v>
      </c>
      <c r="CE772" s="227">
        <f t="shared" ref="CE772" si="632">TRUNC(BY772*(CB772*CD772),8)</f>
        <v>3172.15760972</v>
      </c>
      <c r="CF772" s="227">
        <f t="shared" ref="CF772" si="633">IF($AZ$584="SIM",0,BZ772+CA772+CE772)</f>
        <v>3298.7614830533334</v>
      </c>
      <c r="CG772" s="227">
        <f t="shared" ref="CG772:CG835" si="634">CG771</f>
        <v>3113.21</v>
      </c>
      <c r="CH772" s="227">
        <f t="shared" si="584"/>
        <v>62.264200000000002</v>
      </c>
      <c r="CI772" s="227">
        <f t="shared" ref="CI772" si="635">(($A772-CI$738)/30)*0.01*CG772</f>
        <v>33.207573333333336</v>
      </c>
      <c r="CJ772" s="228">
        <f t="shared" si="579"/>
        <v>1.0044992601595226</v>
      </c>
      <c r="CK772" s="230">
        <f t="shared" si="580"/>
        <v>20</v>
      </c>
      <c r="CL772" s="231">
        <f t="shared" si="581"/>
        <v>1.004635226</v>
      </c>
      <c r="CM772" s="227">
        <f t="shared" ref="CM772" si="636">TRUNC(CG772*(CJ772*CL772),8)</f>
        <v>3141.71249992</v>
      </c>
      <c r="CN772" s="227">
        <f t="shared" ref="CN772" si="637">IF($AZ$584="SIM",0,CH772+CI772+CM772)</f>
        <v>3237.1842732533332</v>
      </c>
      <c r="CO772" s="227">
        <f>($S772)</f>
        <v>3113.21</v>
      </c>
      <c r="CP772" s="227">
        <v>0</v>
      </c>
      <c r="CQ772" s="227">
        <f>(($A772-CQ$770)/30)*0.01*CO772</f>
        <v>0</v>
      </c>
      <c r="CR772" s="228">
        <f>($O772/CR$770)</f>
        <v>1</v>
      </c>
      <c r="CS772" s="230">
        <f>NETWORKDAYS(CS$770,$A772,$AE$118:$AE$502)-1</f>
        <v>0</v>
      </c>
      <c r="CT772" s="231">
        <f>ROUND((1+0.06)^TRUNC((CS772/252),9),9)</f>
        <v>1</v>
      </c>
      <c r="CU772" s="227">
        <f>TRUNC(CO772*(CR772*CT772),8)</f>
        <v>3113.21</v>
      </c>
      <c r="CV772" s="227">
        <f>IF($AZ$769="SIM",0,CP772+CQ772+CU772)</f>
        <v>3113.21</v>
      </c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5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5"/>
      <c r="HA772" s="5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40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7"/>
      <c r="JP772" s="1"/>
      <c r="JQ772" s="1"/>
      <c r="JR772" s="1"/>
      <c r="JS772" s="1"/>
      <c r="JT772" s="1"/>
      <c r="JU772" s="1"/>
      <c r="JV772" s="1"/>
      <c r="JW772" s="1"/>
      <c r="JX772" s="1"/>
      <c r="JY772" s="3"/>
      <c r="JZ772" s="1"/>
      <c r="KA772" s="1"/>
      <c r="KB772" s="1"/>
      <c r="KC772" s="1"/>
      <c r="KD772" s="1"/>
      <c r="KE772" s="1"/>
    </row>
    <row r="773" spans="1:291" x14ac:dyDescent="0.2">
      <c r="A773" s="196">
        <f t="shared" si="519"/>
        <v>43431</v>
      </c>
      <c r="B773" s="236">
        <f>(P773+X773+AJ773+AR773+AZ773+BH773+BP773+BX773+CF773+CN773+CV773)</f>
        <v>107733.31279647669</v>
      </c>
      <c r="C773" s="66">
        <f t="shared" si="589"/>
        <v>76952.213760049999</v>
      </c>
      <c r="D773" s="77">
        <f t="shared" si="520"/>
        <v>5103.6899999999996</v>
      </c>
      <c r="E773" s="67">
        <f>VLOOKUP(A772,[1]Plan1!$DQ$117:$DS$314,3)</f>
        <v>5092.97</v>
      </c>
      <c r="F773" s="11">
        <f t="shared" si="521"/>
        <v>43431</v>
      </c>
      <c r="G773" s="73">
        <f t="shared" si="509"/>
        <v>-2.1004410534337659E-3</v>
      </c>
      <c r="H773" s="11">
        <f t="shared" si="522"/>
        <v>43460</v>
      </c>
      <c r="I773" s="11">
        <f t="shared" si="510"/>
        <v>43460</v>
      </c>
      <c r="J773" s="1">
        <f t="shared" si="523"/>
        <v>21</v>
      </c>
      <c r="K773" s="1">
        <f t="shared" si="524"/>
        <v>1</v>
      </c>
      <c r="L773" s="66">
        <f t="shared" si="511"/>
        <v>0.99989987000000002</v>
      </c>
      <c r="M773" s="70">
        <f t="shared" si="590"/>
        <v>1.00449926</v>
      </c>
      <c r="N773" s="70">
        <f t="shared" si="535"/>
        <v>1.0766073464773767</v>
      </c>
      <c r="O773" s="66">
        <f t="shared" si="586"/>
        <v>1.0764995399999999</v>
      </c>
      <c r="P773" s="66">
        <f t="shared" si="512"/>
        <v>76944.508534880006</v>
      </c>
      <c r="Q773" s="74">
        <f t="shared" si="513"/>
        <v>0</v>
      </c>
      <c r="R773" s="75">
        <f t="shared" si="587"/>
        <v>0</v>
      </c>
      <c r="S773" s="66">
        <f t="shared" si="588"/>
        <v>0</v>
      </c>
      <c r="T773" s="10">
        <f t="shared" si="525"/>
        <v>0.06</v>
      </c>
      <c r="U773" s="74">
        <f t="shared" si="542"/>
        <v>1</v>
      </c>
      <c r="V773" s="74">
        <v>252</v>
      </c>
      <c r="W773" s="70">
        <f t="shared" si="514"/>
        <v>1.0002312529999999</v>
      </c>
      <c r="X773" s="66">
        <f t="shared" si="515"/>
        <v>17.793648430000001</v>
      </c>
      <c r="Y773" s="66">
        <v>0</v>
      </c>
      <c r="Z773" s="67">
        <f t="shared" si="516"/>
        <v>0</v>
      </c>
      <c r="AA773" s="68" t="str">
        <f t="shared" si="526"/>
        <v>A+INCORP J=</v>
      </c>
      <c r="AB773" s="11">
        <f t="shared" si="527"/>
        <v>43460</v>
      </c>
      <c r="AC773" s="227">
        <f t="shared" si="532"/>
        <v>3113.21</v>
      </c>
      <c r="AD773" s="227">
        <f t="shared" ref="AD773:AD802" si="638">0.02*AC773</f>
        <v>62.264200000000002</v>
      </c>
      <c r="AE773" s="227">
        <f t="shared" ref="AE773:AE802" si="639">((A773-AE$525)/30)*0.01*AC773</f>
        <v>255.28321999999997</v>
      </c>
      <c r="AF773" s="228">
        <f t="shared" si="533"/>
        <v>1.0316746783052013</v>
      </c>
      <c r="AG773" s="230">
        <f t="shared" si="534"/>
        <v>169</v>
      </c>
      <c r="AH773" s="231">
        <f t="shared" ref="AH773:AH802" si="640">ROUND((1+0.06)^TRUNC((AG773/252),9),9)</f>
        <v>1.03985072</v>
      </c>
      <c r="AI773" s="227">
        <f t="shared" ref="AI773:AI802" si="641">TRUNC(AC773*(AF773*AH773),8)</f>
        <v>3339.8132617699998</v>
      </c>
      <c r="AJ773" s="227">
        <f t="shared" ref="AJ773:AJ802" si="642">IF($AJ$524="SIM",0,AD773+AE773+AI773)</f>
        <v>3657.3606817699997</v>
      </c>
      <c r="AK773" s="227">
        <f t="shared" si="596"/>
        <v>3113.21</v>
      </c>
      <c r="AL773" s="227">
        <f t="shared" ref="AL773:AL802" si="643">0.02*AK773</f>
        <v>62.264200000000002</v>
      </c>
      <c r="AM773" s="227">
        <f t="shared" ref="AM773:AM802" si="644">((A773-AM$555)/30)*0.01*AK773</f>
        <v>224.15112000000002</v>
      </c>
      <c r="AN773" s="228">
        <f t="shared" si="597"/>
        <v>1.0307473946328438</v>
      </c>
      <c r="AO773" s="230">
        <f t="shared" si="598"/>
        <v>148</v>
      </c>
      <c r="AP773" s="231">
        <f t="shared" ref="AP773:AP802" si="645">ROUND((1+0.06)^TRUNC((AO773/252),9),9)</f>
        <v>1.0348137120000001</v>
      </c>
      <c r="AQ773" s="227">
        <f t="shared" ref="AQ773:AQ802" si="646">TRUNC(AK773*(AN773*AP773),8)</f>
        <v>3320.6479690900001</v>
      </c>
      <c r="AR773" s="227">
        <f t="shared" ref="AR773:AR802" si="647">IF($AR$554="SIM",0,AL773+AM773+AQ773)</f>
        <v>3607.0632890900001</v>
      </c>
      <c r="AS773" s="227">
        <f t="shared" si="528"/>
        <v>3113.21</v>
      </c>
      <c r="AT773" s="227">
        <f t="shared" ref="AT773:AT802" si="648">0.02*AS773</f>
        <v>62.264200000000002</v>
      </c>
      <c r="AU773" s="227">
        <f t="shared" ref="AU773:AU802" si="649">(($A773-AU$585)/30)*0.01*AS773</f>
        <v>193.01902000000001</v>
      </c>
      <c r="AV773" s="228">
        <f t="shared" si="529"/>
        <v>1.0284851725383737</v>
      </c>
      <c r="AW773" s="230">
        <f t="shared" si="530"/>
        <v>127</v>
      </c>
      <c r="AX773" s="231">
        <f t="shared" ref="AX773:AX802" si="650">ROUND((1+0.06)^TRUNC((AW773/252),9),9)</f>
        <v>1.0298011030000001</v>
      </c>
      <c r="AY773" s="227">
        <f t="shared" ref="AY773:AY802" si="651">TRUNC(AS773*(AV773*AX773),8)</f>
        <v>3297.3101873300002</v>
      </c>
      <c r="AZ773" s="227">
        <f t="shared" ref="AZ773:AZ802" si="652">IF($AZ$584="SIM",0,AT773+AU773+AY773)</f>
        <v>3552.5934073300004</v>
      </c>
      <c r="BA773" s="227">
        <f t="shared" si="504"/>
        <v>3113.21</v>
      </c>
      <c r="BB773" s="227">
        <f t="shared" ref="BB773:BB802" si="653">0.02*BA773</f>
        <v>62.264200000000002</v>
      </c>
      <c r="BC773" s="227">
        <f t="shared" ref="BC773:BC802" si="654">(($A773-BC$616)/30)*0.01*BA773</f>
        <v>160.84918333333334</v>
      </c>
      <c r="BD773" s="228">
        <f t="shared" si="594"/>
        <v>1.0243870744087396</v>
      </c>
      <c r="BE773" s="230">
        <f t="shared" si="595"/>
        <v>107</v>
      </c>
      <c r="BF773" s="231">
        <f t="shared" ref="BF773:BF802" si="655">ROUND((1+0.06)^TRUNC((BE773/252),9),9)</f>
        <v>1.025049766</v>
      </c>
      <c r="BG773" s="227">
        <f t="shared" ref="BG773:BG802" si="656">TRUNC(BA773*(BD773*BF773),8)</f>
        <v>3269.0190963599998</v>
      </c>
      <c r="BH773" s="227">
        <f t="shared" ref="BH773:BH802" si="657">IF($AZ$584="SIM",0,BB773+BC773+BG773)</f>
        <v>3492.1324796933332</v>
      </c>
      <c r="BI773" s="227">
        <f t="shared" si="531"/>
        <v>3113.21</v>
      </c>
      <c r="BJ773" s="227">
        <f t="shared" ref="BJ773:BJ802" si="658">0.02*BI773</f>
        <v>62.264200000000002</v>
      </c>
      <c r="BK773" s="227">
        <f t="shared" ref="BK773:BK802" si="659">(($A773-BK$646)/30)*0.01*BI773</f>
        <v>129.71708333333336</v>
      </c>
      <c r="BL773" s="228">
        <f t="shared" si="517"/>
        <v>1.0116402677467575</v>
      </c>
      <c r="BM773" s="230">
        <f t="shared" si="518"/>
        <v>85</v>
      </c>
      <c r="BN773" s="231">
        <f t="shared" ref="BN773:BN802" si="660">ROUND((1+0.06)^TRUNC((BM773/252),9),9)</f>
        <v>1.0198486099999999</v>
      </c>
      <c r="BO773" s="227">
        <f t="shared" ref="BO773:BO802" si="661">TRUNC(BI773*(BL773*BN773),8)</f>
        <v>3211.9607748799999</v>
      </c>
      <c r="BP773" s="227">
        <f t="shared" ref="BP773:BP802" si="662">IF($AZ$584="SIM",0,BJ773+BK773+BO773)</f>
        <v>3403.9420582133334</v>
      </c>
      <c r="BQ773" s="227">
        <f t="shared" si="593"/>
        <v>3113.21</v>
      </c>
      <c r="BR773" s="227">
        <f t="shared" ref="BR773:BR802" si="663">0.02*BQ773</f>
        <v>62.264200000000002</v>
      </c>
      <c r="BS773" s="227">
        <f t="shared" ref="BS773:BS802" si="664">(($A773-BS$679)/30)*0.01*BQ773</f>
        <v>95.471773333333346</v>
      </c>
      <c r="BT773" s="228">
        <f t="shared" si="591"/>
        <v>1.0083121863997895</v>
      </c>
      <c r="BU773" s="230">
        <f t="shared" si="592"/>
        <v>62</v>
      </c>
      <c r="BV773" s="231">
        <f t="shared" ref="BV773:BV802" si="665">ROUND((1+0.06)^TRUNC((BU773/252),9),9)</f>
        <v>1.014439254</v>
      </c>
      <c r="BW773" s="227">
        <f t="shared" ref="BW773:BW802" si="666">TRUNC(BQ773*(BT773*BV773),8)</f>
        <v>3184.4136647400001</v>
      </c>
      <c r="BX773" s="227">
        <f t="shared" ref="BX773:BX802" si="667">IF($AZ$584="SIM",0,BR773+BS773+BW773)</f>
        <v>3342.1496380733333</v>
      </c>
      <c r="BY773" s="227">
        <f t="shared" si="505"/>
        <v>3113.21</v>
      </c>
      <c r="BZ773" s="227">
        <f t="shared" ref="BZ773:BZ802" si="668">0.02*BY773</f>
        <v>62.264200000000002</v>
      </c>
      <c r="CA773" s="227">
        <f t="shared" ref="CA773:CA802" si="669">(($A773-CA$708)/30)*0.01*BY773</f>
        <v>65.377410000000012</v>
      </c>
      <c r="CB773" s="228">
        <f t="shared" si="500"/>
        <v>1.0092194888138448</v>
      </c>
      <c r="CC773" s="230">
        <f t="shared" si="501"/>
        <v>42</v>
      </c>
      <c r="CD773" s="231">
        <f t="shared" ref="CD773:CD802" si="670">ROUND((1+0.06)^TRUNC((CC773/252),9),9)</f>
        <v>1.0097587939999999</v>
      </c>
      <c r="CE773" s="227">
        <f t="shared" ref="CE773:CE802" si="671">TRUNC(BY773*(CB773*CD773),8)</f>
        <v>3172.5734787400002</v>
      </c>
      <c r="CF773" s="227">
        <f t="shared" ref="CF773:CF802" si="672">IF($AZ$584="SIM",0,BZ773+CA773+CE773)</f>
        <v>3300.2150887400003</v>
      </c>
      <c r="CG773" s="227">
        <f t="shared" si="634"/>
        <v>3113.21</v>
      </c>
      <c r="CH773" s="227">
        <f t="shared" ref="CH773:CH802" si="673">0.02*CG773</f>
        <v>62.264200000000002</v>
      </c>
      <c r="CI773" s="227">
        <f t="shared" ref="CI773:CI802" si="674">(($A773-CI$738)/30)*0.01*CG773</f>
        <v>34.245310000000003</v>
      </c>
      <c r="CJ773" s="228">
        <f t="shared" si="579"/>
        <v>1.0043986802951448</v>
      </c>
      <c r="CK773" s="230">
        <f t="shared" si="580"/>
        <v>21</v>
      </c>
      <c r="CL773" s="231">
        <f t="shared" ref="CL773:CL802" si="675">ROUND((1+0.06)^TRUNC((CK773/252),9),9)</f>
        <v>1.004867551</v>
      </c>
      <c r="CM773" s="227">
        <f t="shared" ref="CM773:CM802" si="676">TRUNC(CG773*(CJ773*CL773),8)</f>
        <v>3142.1243802399999</v>
      </c>
      <c r="CN773" s="227">
        <f t="shared" ref="CN773:CN802" si="677">IF($AZ$584="SIM",0,CH773+CI773+CM773)</f>
        <v>3238.6338902399998</v>
      </c>
      <c r="CO773" s="227">
        <f>CO772</f>
        <v>3113.21</v>
      </c>
      <c r="CP773" s="227">
        <f>0.02*CO773</f>
        <v>62.264200000000002</v>
      </c>
      <c r="CQ773" s="227">
        <f>(($A773-CQ$770)/30)*0.01*CO773</f>
        <v>1.0377366666666668</v>
      </c>
      <c r="CR773" s="228">
        <f t="shared" ref="CR773:CR836" si="678">($O773/CR$770)</f>
        <v>0.99989987064364605</v>
      </c>
      <c r="CS773" s="230">
        <f t="shared" ref="CS773:CS836" si="679">NETWORKDAYS(CS$770,$A773,$AE$118:$AE$502)-1</f>
        <v>1</v>
      </c>
      <c r="CT773" s="231">
        <f t="shared" ref="CT773:CT802" si="680">ROUND((1+0.06)^TRUNC((CS773/252),9),9)</f>
        <v>1.0002312529999999</v>
      </c>
      <c r="CU773" s="227">
        <f>TRUNC(CO773*(CR773*CT773),8)</f>
        <v>3113.6181433500001</v>
      </c>
      <c r="CV773" s="227">
        <f t="shared" ref="CV773:CV802" si="681">IF($AZ$769="SIM",0,CP773+CQ773+CU773)</f>
        <v>3176.9200800166668</v>
      </c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5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5"/>
      <c r="HA773" s="5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40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7"/>
      <c r="JP773" s="1"/>
      <c r="JQ773" s="1"/>
      <c r="JR773" s="1"/>
      <c r="JS773" s="1"/>
      <c r="JT773" s="1"/>
      <c r="JU773" s="1"/>
      <c r="JV773" s="1"/>
      <c r="JW773" s="1"/>
      <c r="JX773" s="1"/>
      <c r="JY773" s="3"/>
      <c r="JZ773" s="1"/>
      <c r="KA773" s="1"/>
      <c r="KB773" s="1"/>
      <c r="KC773" s="1"/>
      <c r="KD773" s="1"/>
      <c r="KE773" s="1"/>
    </row>
    <row r="774" spans="1:291" x14ac:dyDescent="0.2">
      <c r="A774" s="196">
        <f t="shared" si="519"/>
        <v>43432</v>
      </c>
      <c r="B774" s="236">
        <f t="shared" ref="B774:B802" si="682">(P774+X774+AJ774+AR774+AZ774+BH774+BP774+BX774+CF774+CN774+CV774)</f>
        <v>107756.55179993669</v>
      </c>
      <c r="C774" s="66">
        <f t="shared" si="589"/>
        <v>76952.213760049999</v>
      </c>
      <c r="D774" s="77">
        <f t="shared" si="520"/>
        <v>5103.6899999999996</v>
      </c>
      <c r="E774" s="67">
        <f>VLOOKUP(A773,[1]Plan1!$DQ$117:$DS$314,3)</f>
        <v>5092.97</v>
      </c>
      <c r="F774" s="11">
        <f t="shared" si="521"/>
        <v>43431</v>
      </c>
      <c r="G774" s="73">
        <f t="shared" si="509"/>
        <v>-2.1004410534337659E-3</v>
      </c>
      <c r="H774" s="11">
        <f t="shared" si="522"/>
        <v>43460</v>
      </c>
      <c r="I774" s="11">
        <f t="shared" si="510"/>
        <v>43460</v>
      </c>
      <c r="J774" s="1">
        <f t="shared" si="523"/>
        <v>21</v>
      </c>
      <c r="K774" s="1">
        <f t="shared" si="524"/>
        <v>2</v>
      </c>
      <c r="L774" s="66">
        <f t="shared" si="511"/>
        <v>0.99979976000000004</v>
      </c>
      <c r="M774" s="70">
        <f t="shared" si="590"/>
        <v>1.00449926</v>
      </c>
      <c r="N774" s="70">
        <f t="shared" si="535"/>
        <v>1.0766073464773767</v>
      </c>
      <c r="O774" s="66">
        <f t="shared" si="586"/>
        <v>1.0763917599999999</v>
      </c>
      <c r="P774" s="66">
        <f t="shared" si="512"/>
        <v>76936.804848760003</v>
      </c>
      <c r="Q774" s="74">
        <f t="shared" si="513"/>
        <v>0</v>
      </c>
      <c r="R774" s="75">
        <f t="shared" si="587"/>
        <v>0</v>
      </c>
      <c r="S774" s="66">
        <f t="shared" si="588"/>
        <v>0</v>
      </c>
      <c r="T774" s="10">
        <f t="shared" si="525"/>
        <v>0.06</v>
      </c>
      <c r="U774" s="74">
        <f t="shared" si="542"/>
        <v>2</v>
      </c>
      <c r="V774" s="74">
        <v>252</v>
      </c>
      <c r="W774" s="70">
        <f t="shared" si="514"/>
        <v>1.000462559</v>
      </c>
      <c r="X774" s="66">
        <f t="shared" si="515"/>
        <v>35.587811510000002</v>
      </c>
      <c r="Y774" s="66">
        <v>0</v>
      </c>
      <c r="Z774" s="67">
        <f t="shared" si="516"/>
        <v>0</v>
      </c>
      <c r="AA774" s="68" t="str">
        <f t="shared" si="526"/>
        <v>A+INCORP J=</v>
      </c>
      <c r="AB774" s="11">
        <f t="shared" si="527"/>
        <v>43460</v>
      </c>
      <c r="AC774" s="227">
        <f t="shared" si="532"/>
        <v>3113.21</v>
      </c>
      <c r="AD774" s="227">
        <f t="shared" si="638"/>
        <v>62.264200000000002</v>
      </c>
      <c r="AE774" s="227">
        <f t="shared" si="639"/>
        <v>256.32095666666663</v>
      </c>
      <c r="AF774" s="228">
        <f t="shared" si="533"/>
        <v>1.0315713862064164</v>
      </c>
      <c r="AG774" s="230">
        <f t="shared" si="534"/>
        <v>170</v>
      </c>
      <c r="AH774" s="231">
        <f t="shared" si="640"/>
        <v>1.0400911880000001</v>
      </c>
      <c r="AI774" s="227">
        <f t="shared" si="641"/>
        <v>3340.2511395699999</v>
      </c>
      <c r="AJ774" s="227">
        <f t="shared" si="642"/>
        <v>3658.8362962366664</v>
      </c>
      <c r="AK774" s="227">
        <f t="shared" si="596"/>
        <v>3113.21</v>
      </c>
      <c r="AL774" s="227">
        <f t="shared" si="643"/>
        <v>62.264200000000002</v>
      </c>
      <c r="AM774" s="227">
        <f t="shared" si="644"/>
        <v>225.18885666666668</v>
      </c>
      <c r="AN774" s="228">
        <f t="shared" si="597"/>
        <v>1.0306441953744458</v>
      </c>
      <c r="AO774" s="230">
        <f t="shared" si="598"/>
        <v>149</v>
      </c>
      <c r="AP774" s="231">
        <f t="shared" si="645"/>
        <v>1.0350530149999999</v>
      </c>
      <c r="AQ774" s="227">
        <f t="shared" si="646"/>
        <v>3321.0833335699999</v>
      </c>
      <c r="AR774" s="227">
        <f t="shared" si="647"/>
        <v>3608.5363902366666</v>
      </c>
      <c r="AS774" s="227">
        <f t="shared" si="528"/>
        <v>3113.21</v>
      </c>
      <c r="AT774" s="227">
        <f t="shared" si="648"/>
        <v>62.264200000000002</v>
      </c>
      <c r="AU774" s="227">
        <f t="shared" si="649"/>
        <v>194.05675666666667</v>
      </c>
      <c r="AV774" s="228">
        <f t="shared" si="529"/>
        <v>1.0283821997754721</v>
      </c>
      <c r="AW774" s="230">
        <f t="shared" si="530"/>
        <v>128</v>
      </c>
      <c r="AX774" s="231">
        <f t="shared" si="650"/>
        <v>1.0300392469999999</v>
      </c>
      <c r="AY774" s="227">
        <f t="shared" si="651"/>
        <v>3297.7424926100002</v>
      </c>
      <c r="AZ774" s="227">
        <f t="shared" si="652"/>
        <v>3554.0634492766667</v>
      </c>
      <c r="BA774" s="227">
        <f t="shared" si="504"/>
        <v>3113.21</v>
      </c>
      <c r="BB774" s="227">
        <f t="shared" si="653"/>
        <v>62.264200000000002</v>
      </c>
      <c r="BC774" s="227">
        <f t="shared" si="654"/>
        <v>161.88692</v>
      </c>
      <c r="BD774" s="228">
        <f t="shared" si="594"/>
        <v>1.0242845119507196</v>
      </c>
      <c r="BE774" s="230">
        <f t="shared" si="595"/>
        <v>108</v>
      </c>
      <c r="BF774" s="231">
        <f t="shared" si="655"/>
        <v>1.025286811</v>
      </c>
      <c r="BG774" s="227">
        <f t="shared" si="656"/>
        <v>3269.44769167</v>
      </c>
      <c r="BH774" s="227">
        <f t="shared" si="657"/>
        <v>3493.59881167</v>
      </c>
      <c r="BI774" s="227">
        <f t="shared" si="531"/>
        <v>3113.21</v>
      </c>
      <c r="BJ774" s="227">
        <f t="shared" si="658"/>
        <v>62.264200000000002</v>
      </c>
      <c r="BK774" s="227">
        <f t="shared" si="659"/>
        <v>130.75482000000002</v>
      </c>
      <c r="BL774" s="228">
        <f t="shared" si="517"/>
        <v>1.0115389815092755</v>
      </c>
      <c r="BM774" s="230">
        <f t="shared" si="518"/>
        <v>86</v>
      </c>
      <c r="BN774" s="231">
        <f t="shared" si="660"/>
        <v>1.0200844529999999</v>
      </c>
      <c r="BO774" s="227">
        <f t="shared" si="661"/>
        <v>3212.38189182</v>
      </c>
      <c r="BP774" s="227">
        <f t="shared" si="662"/>
        <v>3405.4009118200001</v>
      </c>
      <c r="BQ774" s="227">
        <f t="shared" si="593"/>
        <v>3113.21</v>
      </c>
      <c r="BR774" s="227">
        <f t="shared" si="663"/>
        <v>62.264200000000002</v>
      </c>
      <c r="BS774" s="227">
        <f t="shared" si="664"/>
        <v>96.509510000000006</v>
      </c>
      <c r="BT774" s="228">
        <f t="shared" si="591"/>
        <v>1.0082112333724893</v>
      </c>
      <c r="BU774" s="230">
        <f t="shared" si="592"/>
        <v>63</v>
      </c>
      <c r="BV774" s="231">
        <f t="shared" si="665"/>
        <v>1.014673846</v>
      </c>
      <c r="BW774" s="227">
        <f t="shared" si="666"/>
        <v>3184.8311697899999</v>
      </c>
      <c r="BX774" s="227">
        <f t="shared" si="667"/>
        <v>3343.6048797899998</v>
      </c>
      <c r="BY774" s="227">
        <f t="shared" si="505"/>
        <v>3113.21</v>
      </c>
      <c r="BZ774" s="227">
        <f t="shared" si="668"/>
        <v>62.264200000000002</v>
      </c>
      <c r="CA774" s="227">
        <f t="shared" si="669"/>
        <v>66.415146666666672</v>
      </c>
      <c r="CB774" s="228">
        <f t="shared" si="500"/>
        <v>1.009118444946697</v>
      </c>
      <c r="CC774" s="230">
        <f t="shared" si="501"/>
        <v>43</v>
      </c>
      <c r="CD774" s="231">
        <f t="shared" si="670"/>
        <v>1.009992303</v>
      </c>
      <c r="CE774" s="227">
        <f t="shared" si="671"/>
        <v>3172.98942945</v>
      </c>
      <c r="CF774" s="227">
        <f t="shared" si="672"/>
        <v>3301.6687761166668</v>
      </c>
      <c r="CG774" s="227">
        <f t="shared" si="634"/>
        <v>3113.21</v>
      </c>
      <c r="CH774" s="227">
        <f t="shared" si="673"/>
        <v>62.264200000000002</v>
      </c>
      <c r="CI774" s="227">
        <f t="shared" si="674"/>
        <v>35.283046666666664</v>
      </c>
      <c r="CJ774" s="228">
        <f t="shared" si="579"/>
        <v>1.0042981190912244</v>
      </c>
      <c r="CK774" s="230">
        <f t="shared" si="580"/>
        <v>22</v>
      </c>
      <c r="CL774" s="231">
        <f t="shared" si="675"/>
        <v>1.005099929</v>
      </c>
      <c r="CM774" s="227">
        <f t="shared" si="676"/>
        <v>3142.5363391699998</v>
      </c>
      <c r="CN774" s="227">
        <f t="shared" si="677"/>
        <v>3240.0835858366663</v>
      </c>
      <c r="CO774" s="227">
        <f t="shared" ref="CO774:CO837" si="683">CO773</f>
        <v>3113.21</v>
      </c>
      <c r="CP774" s="227">
        <f t="shared" ref="CP774:CP802" si="684">0.02*CO774</f>
        <v>62.264200000000002</v>
      </c>
      <c r="CQ774" s="227">
        <f t="shared" ref="CQ774:CQ802" si="685">(($A774-CQ$770)/30)*0.01*CO774</f>
        <v>2.0754733333333335</v>
      </c>
      <c r="CR774" s="228">
        <f t="shared" si="678"/>
        <v>0.99979975986416725</v>
      </c>
      <c r="CS774" s="230">
        <f t="shared" si="679"/>
        <v>2</v>
      </c>
      <c r="CT774" s="231">
        <f t="shared" si="680"/>
        <v>1.000462559</v>
      </c>
      <c r="CU774" s="227">
        <f t="shared" ref="CU774:CU802" si="686">TRUNC(CO774*(CR774*CT774),8)</f>
        <v>3114.0263653500001</v>
      </c>
      <c r="CV774" s="227">
        <f t="shared" si="681"/>
        <v>3178.3660386833335</v>
      </c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5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5"/>
      <c r="HA774" s="5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40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7"/>
      <c r="JP774" s="1"/>
      <c r="JQ774" s="1"/>
      <c r="JR774" s="1"/>
      <c r="JS774" s="1"/>
      <c r="JT774" s="1"/>
      <c r="JU774" s="1"/>
      <c r="JV774" s="1"/>
      <c r="JW774" s="1"/>
      <c r="JX774" s="1"/>
      <c r="JY774" s="3"/>
      <c r="JZ774" s="1"/>
      <c r="KA774" s="1"/>
      <c r="KB774" s="1"/>
      <c r="KC774" s="1"/>
      <c r="KD774" s="1"/>
      <c r="KE774" s="1"/>
    </row>
    <row r="775" spans="1:291" x14ac:dyDescent="0.2">
      <c r="A775" s="196">
        <f t="shared" si="519"/>
        <v>43433</v>
      </c>
      <c r="B775" s="236">
        <f t="shared" si="682"/>
        <v>107779.79256857668</v>
      </c>
      <c r="C775" s="66">
        <f t="shared" si="589"/>
        <v>76952.213760049999</v>
      </c>
      <c r="D775" s="77">
        <f t="shared" si="520"/>
        <v>5103.6899999999996</v>
      </c>
      <c r="E775" s="67">
        <f>VLOOKUP(A774,[1]Plan1!$DQ$117:$DS$314,3)</f>
        <v>5092.97</v>
      </c>
      <c r="F775" s="11">
        <f t="shared" si="521"/>
        <v>43431</v>
      </c>
      <c r="G775" s="73">
        <f t="shared" si="509"/>
        <v>-2.1004410534337659E-3</v>
      </c>
      <c r="H775" s="11">
        <f t="shared" si="522"/>
        <v>43460</v>
      </c>
      <c r="I775" s="11">
        <f t="shared" si="510"/>
        <v>43460</v>
      </c>
      <c r="J775" s="1">
        <f t="shared" si="523"/>
        <v>21</v>
      </c>
      <c r="K775" s="1">
        <f t="shared" si="524"/>
        <v>3</v>
      </c>
      <c r="L775" s="66">
        <f t="shared" si="511"/>
        <v>0.99969965999999999</v>
      </c>
      <c r="M775" s="70">
        <f t="shared" si="590"/>
        <v>1.00449926</v>
      </c>
      <c r="N775" s="70">
        <f t="shared" si="535"/>
        <v>1.0766073464773767</v>
      </c>
      <c r="O775" s="66">
        <f t="shared" si="586"/>
        <v>1.0762839900000001</v>
      </c>
      <c r="P775" s="66">
        <f t="shared" si="512"/>
        <v>76929.101932160003</v>
      </c>
      <c r="Q775" s="74">
        <f t="shared" si="513"/>
        <v>0</v>
      </c>
      <c r="R775" s="75">
        <f t="shared" si="587"/>
        <v>0</v>
      </c>
      <c r="S775" s="66">
        <f t="shared" si="588"/>
        <v>0</v>
      </c>
      <c r="T775" s="10">
        <f t="shared" si="525"/>
        <v>0.06</v>
      </c>
      <c r="U775" s="74">
        <f t="shared" si="542"/>
        <v>3</v>
      </c>
      <c r="V775" s="74">
        <v>252</v>
      </c>
      <c r="W775" s="70">
        <f t="shared" si="514"/>
        <v>1.0006939180000001</v>
      </c>
      <c r="X775" s="66">
        <f t="shared" si="515"/>
        <v>53.382488549999998</v>
      </c>
      <c r="Y775" s="66">
        <v>0</v>
      </c>
      <c r="Z775" s="67">
        <f t="shared" si="516"/>
        <v>0</v>
      </c>
      <c r="AA775" s="68" t="str">
        <f t="shared" si="526"/>
        <v>A+INCORP J=</v>
      </c>
      <c r="AB775" s="11">
        <f t="shared" si="527"/>
        <v>43460</v>
      </c>
      <c r="AC775" s="227">
        <f t="shared" si="532"/>
        <v>3113.21</v>
      </c>
      <c r="AD775" s="227">
        <f t="shared" si="638"/>
        <v>62.264200000000002</v>
      </c>
      <c r="AE775" s="227">
        <f t="shared" si="639"/>
        <v>257.35869333333341</v>
      </c>
      <c r="AF775" s="228">
        <f t="shared" si="533"/>
        <v>1.0314681036912368</v>
      </c>
      <c r="AG775" s="230">
        <f t="shared" si="534"/>
        <v>171</v>
      </c>
      <c r="AH775" s="231">
        <f t="shared" si="640"/>
        <v>1.040331712</v>
      </c>
      <c r="AI775" s="227">
        <f t="shared" si="641"/>
        <v>3340.6890735699999</v>
      </c>
      <c r="AJ775" s="227">
        <f t="shared" si="642"/>
        <v>3660.3119669033331</v>
      </c>
      <c r="AK775" s="227">
        <f t="shared" si="596"/>
        <v>3113.21</v>
      </c>
      <c r="AL775" s="227">
        <f t="shared" si="643"/>
        <v>62.264200000000002</v>
      </c>
      <c r="AM775" s="227">
        <f t="shared" si="644"/>
        <v>226.22659333333334</v>
      </c>
      <c r="AN775" s="228">
        <f t="shared" si="597"/>
        <v>1.0305410056910398</v>
      </c>
      <c r="AO775" s="230">
        <f t="shared" si="598"/>
        <v>150</v>
      </c>
      <c r="AP775" s="231">
        <f t="shared" si="645"/>
        <v>1.035292374</v>
      </c>
      <c r="AQ775" s="227">
        <f t="shared" si="646"/>
        <v>3321.5187548200001</v>
      </c>
      <c r="AR775" s="227">
        <f t="shared" si="647"/>
        <v>3610.0095481533335</v>
      </c>
      <c r="AS775" s="227">
        <f t="shared" si="528"/>
        <v>3113.21</v>
      </c>
      <c r="AT775" s="227">
        <f t="shared" si="648"/>
        <v>62.264200000000002</v>
      </c>
      <c r="AU775" s="227">
        <f t="shared" si="649"/>
        <v>195.09449333333333</v>
      </c>
      <c r="AV775" s="228">
        <f t="shared" si="529"/>
        <v>1.0282792365665474</v>
      </c>
      <c r="AW775" s="230">
        <f t="shared" si="530"/>
        <v>129</v>
      </c>
      <c r="AX775" s="231">
        <f t="shared" si="650"/>
        <v>1.0302774459999999</v>
      </c>
      <c r="AY775" s="227">
        <f t="shared" si="651"/>
        <v>3298.1748519100001</v>
      </c>
      <c r="AZ775" s="227">
        <f t="shared" si="652"/>
        <v>3555.5335452433337</v>
      </c>
      <c r="BA775" s="227">
        <f t="shared" si="504"/>
        <v>3113.21</v>
      </c>
      <c r="BB775" s="227">
        <f t="shared" si="653"/>
        <v>62.264200000000002</v>
      </c>
      <c r="BC775" s="227">
        <f t="shared" si="654"/>
        <v>162.92465666666666</v>
      </c>
      <c r="BD775" s="228">
        <f t="shared" si="594"/>
        <v>1.0241819590086079</v>
      </c>
      <c r="BE775" s="230">
        <f t="shared" si="595"/>
        <v>109</v>
      </c>
      <c r="BF775" s="231">
        <f t="shared" si="655"/>
        <v>1.0255239110000001</v>
      </c>
      <c r="BG775" s="227">
        <f t="shared" si="656"/>
        <v>3269.8763413400002</v>
      </c>
      <c r="BH775" s="227">
        <f t="shared" si="657"/>
        <v>3495.0651980066668</v>
      </c>
      <c r="BI775" s="227">
        <f t="shared" si="531"/>
        <v>3113.21</v>
      </c>
      <c r="BJ775" s="227">
        <f t="shared" si="658"/>
        <v>62.264200000000002</v>
      </c>
      <c r="BK775" s="227">
        <f t="shared" si="659"/>
        <v>131.79255666666668</v>
      </c>
      <c r="BL775" s="228">
        <f t="shared" si="517"/>
        <v>1.0114377046692919</v>
      </c>
      <c r="BM775" s="230">
        <f t="shared" si="518"/>
        <v>87</v>
      </c>
      <c r="BN775" s="231">
        <f t="shared" si="660"/>
        <v>1.02032035</v>
      </c>
      <c r="BO775" s="227">
        <f t="shared" si="661"/>
        <v>3212.8030599200001</v>
      </c>
      <c r="BP775" s="227">
        <f t="shared" si="662"/>
        <v>3406.859816586667</v>
      </c>
      <c r="BQ775" s="227">
        <f t="shared" si="593"/>
        <v>3113.21</v>
      </c>
      <c r="BR775" s="227">
        <f t="shared" si="663"/>
        <v>62.264200000000002</v>
      </c>
      <c r="BS775" s="227">
        <f t="shared" si="664"/>
        <v>97.547246666666666</v>
      </c>
      <c r="BT775" s="228">
        <f t="shared" si="591"/>
        <v>1.008110289711772</v>
      </c>
      <c r="BU775" s="230">
        <f t="shared" si="592"/>
        <v>64</v>
      </c>
      <c r="BV775" s="231">
        <f t="shared" si="665"/>
        <v>1.014908492</v>
      </c>
      <c r="BW775" s="227">
        <f t="shared" si="666"/>
        <v>3185.2487264400002</v>
      </c>
      <c r="BX775" s="227">
        <f t="shared" si="667"/>
        <v>3345.0601731066668</v>
      </c>
      <c r="BY775" s="227">
        <f t="shared" si="505"/>
        <v>3113.21</v>
      </c>
      <c r="BZ775" s="227">
        <f t="shared" si="668"/>
        <v>62.264200000000002</v>
      </c>
      <c r="CA775" s="227">
        <f t="shared" si="669"/>
        <v>67.452883333333332</v>
      </c>
      <c r="CB775" s="228">
        <f t="shared" ref="CB775:CB838" si="687">($O775/CB$708)</f>
        <v>1.0090174104545604</v>
      </c>
      <c r="CC775" s="230">
        <f t="shared" ref="CC775:CC838" si="688">NETWORKDAYS(CC$708,$A775,$AE$118:$AE$502)-1</f>
        <v>44</v>
      </c>
      <c r="CD775" s="231">
        <f t="shared" si="670"/>
        <v>1.0102258669999999</v>
      </c>
      <c r="CE775" s="227">
        <f t="shared" si="671"/>
        <v>3173.4054355100002</v>
      </c>
      <c r="CF775" s="227">
        <f t="shared" si="672"/>
        <v>3303.1225188433336</v>
      </c>
      <c r="CG775" s="227">
        <f t="shared" si="634"/>
        <v>3113.21</v>
      </c>
      <c r="CH775" s="227">
        <f t="shared" si="673"/>
        <v>62.264200000000002</v>
      </c>
      <c r="CI775" s="227">
        <f t="shared" si="674"/>
        <v>36.320783333333338</v>
      </c>
      <c r="CJ775" s="228">
        <f t="shared" si="579"/>
        <v>1.0041975672175327</v>
      </c>
      <c r="CK775" s="230">
        <f t="shared" si="580"/>
        <v>23</v>
      </c>
      <c r="CL775" s="231">
        <f t="shared" si="675"/>
        <v>1.005332361</v>
      </c>
      <c r="CM775" s="227">
        <f t="shared" si="676"/>
        <v>3142.9483506299998</v>
      </c>
      <c r="CN775" s="227">
        <f t="shared" si="677"/>
        <v>3241.533333963333</v>
      </c>
      <c r="CO775" s="227">
        <f t="shared" si="683"/>
        <v>3113.21</v>
      </c>
      <c r="CP775" s="227">
        <f t="shared" si="684"/>
        <v>62.264200000000002</v>
      </c>
      <c r="CQ775" s="227">
        <f t="shared" si="685"/>
        <v>3.11321</v>
      </c>
      <c r="CR775" s="228">
        <f t="shared" si="678"/>
        <v>0.99969965837312613</v>
      </c>
      <c r="CS775" s="230">
        <f t="shared" si="679"/>
        <v>3</v>
      </c>
      <c r="CT775" s="231">
        <f t="shared" si="680"/>
        <v>1.0006939180000001</v>
      </c>
      <c r="CU775" s="227">
        <f t="shared" si="686"/>
        <v>3114.4346370600001</v>
      </c>
      <c r="CV775" s="227">
        <f t="shared" si="681"/>
        <v>3179.8120470600002</v>
      </c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5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5"/>
      <c r="HA775" s="5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40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7"/>
      <c r="JP775" s="1"/>
      <c r="JQ775" s="1"/>
      <c r="JR775" s="1"/>
      <c r="JS775" s="1"/>
      <c r="JT775" s="1"/>
      <c r="JU775" s="1"/>
      <c r="JV775" s="1"/>
      <c r="JW775" s="1"/>
      <c r="JX775" s="1"/>
      <c r="JY775" s="3"/>
      <c r="JZ775" s="1"/>
      <c r="KA775" s="1"/>
      <c r="KB775" s="1"/>
      <c r="KC775" s="1"/>
      <c r="KD775" s="1"/>
      <c r="KE775" s="1"/>
    </row>
    <row r="776" spans="1:291" x14ac:dyDescent="0.2">
      <c r="A776" s="196">
        <f t="shared" si="519"/>
        <v>43434</v>
      </c>
      <c r="B776" s="236">
        <f t="shared" si="682"/>
        <v>107803.03544207665</v>
      </c>
      <c r="C776" s="66">
        <f t="shared" si="589"/>
        <v>76952.213760049999</v>
      </c>
      <c r="D776" s="77">
        <f t="shared" si="520"/>
        <v>5103.6899999999996</v>
      </c>
      <c r="E776" s="67">
        <f>VLOOKUP(A775,[1]Plan1!$DQ$117:$DS$314,3)</f>
        <v>5092.97</v>
      </c>
      <c r="F776" s="11">
        <f t="shared" si="521"/>
        <v>43431</v>
      </c>
      <c r="G776" s="73">
        <f t="shared" si="509"/>
        <v>-2.1004410534337659E-3</v>
      </c>
      <c r="H776" s="11">
        <f t="shared" si="522"/>
        <v>43460</v>
      </c>
      <c r="I776" s="11">
        <f t="shared" si="510"/>
        <v>43460</v>
      </c>
      <c r="J776" s="1">
        <f t="shared" si="523"/>
        <v>21</v>
      </c>
      <c r="K776" s="1">
        <f t="shared" si="524"/>
        <v>4</v>
      </c>
      <c r="L776" s="66">
        <f t="shared" si="511"/>
        <v>0.99959956999999999</v>
      </c>
      <c r="M776" s="70">
        <f t="shared" si="590"/>
        <v>1.00449926</v>
      </c>
      <c r="N776" s="70">
        <f t="shared" si="535"/>
        <v>1.0766073464773767</v>
      </c>
      <c r="O776" s="66">
        <f t="shared" si="586"/>
        <v>1.0761762399999999</v>
      </c>
      <c r="P776" s="66">
        <f t="shared" si="512"/>
        <v>76921.399785090005</v>
      </c>
      <c r="Q776" s="74">
        <f t="shared" si="513"/>
        <v>0</v>
      </c>
      <c r="R776" s="75">
        <f t="shared" si="587"/>
        <v>0</v>
      </c>
      <c r="S776" s="66">
        <f t="shared" si="588"/>
        <v>0</v>
      </c>
      <c r="T776" s="10">
        <f t="shared" si="525"/>
        <v>0.06</v>
      </c>
      <c r="U776" s="74">
        <f t="shared" si="542"/>
        <v>4</v>
      </c>
      <c r="V776" s="74">
        <v>252</v>
      </c>
      <c r="W776" s="70">
        <f t="shared" si="514"/>
        <v>1.0009253309999999</v>
      </c>
      <c r="X776" s="66">
        <f t="shared" si="515"/>
        <v>71.177755779999998</v>
      </c>
      <c r="Y776" s="66">
        <v>0</v>
      </c>
      <c r="Z776" s="67">
        <f t="shared" si="516"/>
        <v>0</v>
      </c>
      <c r="AA776" s="68" t="str">
        <f t="shared" si="526"/>
        <v>A+INCORP J=</v>
      </c>
      <c r="AB776" s="11">
        <f t="shared" si="527"/>
        <v>43460</v>
      </c>
      <c r="AC776" s="227">
        <f t="shared" si="532"/>
        <v>3113.21</v>
      </c>
      <c r="AD776" s="227">
        <f t="shared" si="638"/>
        <v>62.264200000000002</v>
      </c>
      <c r="AE776" s="227">
        <f t="shared" si="639"/>
        <v>258.39643000000001</v>
      </c>
      <c r="AF776" s="228">
        <f t="shared" si="533"/>
        <v>1.0313648403432678</v>
      </c>
      <c r="AG776" s="230">
        <f t="shared" si="534"/>
        <v>172</v>
      </c>
      <c r="AH776" s="231">
        <f t="shared" si="640"/>
        <v>1.0405722909999999</v>
      </c>
      <c r="AI776" s="227">
        <f t="shared" si="641"/>
        <v>3341.12709159</v>
      </c>
      <c r="AJ776" s="227">
        <f t="shared" si="642"/>
        <v>3661.7877215899998</v>
      </c>
      <c r="AK776" s="227">
        <f t="shared" si="596"/>
        <v>3113.21</v>
      </c>
      <c r="AL776" s="227">
        <f t="shared" si="643"/>
        <v>62.264200000000002</v>
      </c>
      <c r="AM776" s="227">
        <f t="shared" si="644"/>
        <v>227.26433</v>
      </c>
      <c r="AN776" s="228">
        <f t="shared" si="597"/>
        <v>1.0304378351576164</v>
      </c>
      <c r="AO776" s="230">
        <f t="shared" si="598"/>
        <v>151</v>
      </c>
      <c r="AP776" s="231">
        <f t="shared" si="645"/>
        <v>1.0355317879999999</v>
      </c>
      <c r="AQ776" s="227">
        <f t="shared" si="646"/>
        <v>3321.9542604500002</v>
      </c>
      <c r="AR776" s="227">
        <f t="shared" si="647"/>
        <v>3611.4827904500003</v>
      </c>
      <c r="AS776" s="227">
        <f t="shared" si="528"/>
        <v>3113.21</v>
      </c>
      <c r="AT776" s="227">
        <f t="shared" si="648"/>
        <v>62.264200000000002</v>
      </c>
      <c r="AU776" s="227">
        <f t="shared" si="649"/>
        <v>196.13222999999999</v>
      </c>
      <c r="AV776" s="228">
        <f t="shared" si="529"/>
        <v>1.0281762924655762</v>
      </c>
      <c r="AW776" s="230">
        <f t="shared" si="530"/>
        <v>130</v>
      </c>
      <c r="AX776" s="231">
        <f t="shared" si="650"/>
        <v>1.0305157009999999</v>
      </c>
      <c r="AY776" s="227">
        <f t="shared" si="651"/>
        <v>3298.60729907</v>
      </c>
      <c r="AZ776" s="227">
        <f t="shared" si="652"/>
        <v>3557.0037290700002</v>
      </c>
      <c r="BA776" s="227">
        <f t="shared" ref="BA776:BA839" si="689">BA775</f>
        <v>3113.21</v>
      </c>
      <c r="BB776" s="227">
        <f t="shared" si="653"/>
        <v>62.264200000000002</v>
      </c>
      <c r="BC776" s="227">
        <f t="shared" si="654"/>
        <v>163.96239333333332</v>
      </c>
      <c r="BD776" s="228">
        <f t="shared" si="594"/>
        <v>1.0240794250983123</v>
      </c>
      <c r="BE776" s="230">
        <f t="shared" si="595"/>
        <v>110</v>
      </c>
      <c r="BF776" s="231">
        <f t="shared" si="655"/>
        <v>1.0257610660000001</v>
      </c>
      <c r="BG776" s="227">
        <f t="shared" si="656"/>
        <v>3270.30507575</v>
      </c>
      <c r="BH776" s="227">
        <f t="shared" si="657"/>
        <v>3496.5316690833333</v>
      </c>
      <c r="BI776" s="227">
        <f t="shared" si="531"/>
        <v>3113.21</v>
      </c>
      <c r="BJ776" s="227">
        <f t="shared" si="658"/>
        <v>62.264200000000002</v>
      </c>
      <c r="BK776" s="227">
        <f t="shared" si="659"/>
        <v>132.83029333333334</v>
      </c>
      <c r="BL776" s="228">
        <f t="shared" si="517"/>
        <v>1.0113364466243049</v>
      </c>
      <c r="BM776" s="230">
        <f t="shared" si="518"/>
        <v>88</v>
      </c>
      <c r="BN776" s="231">
        <f t="shared" si="660"/>
        <v>1.0205563019999999</v>
      </c>
      <c r="BO776" s="227">
        <f t="shared" si="661"/>
        <v>3213.2243121400002</v>
      </c>
      <c r="BP776" s="227">
        <f t="shared" si="662"/>
        <v>3408.3188054733337</v>
      </c>
      <c r="BQ776" s="227">
        <f t="shared" si="593"/>
        <v>3113.21</v>
      </c>
      <c r="BR776" s="227">
        <f t="shared" si="663"/>
        <v>62.264200000000002</v>
      </c>
      <c r="BS776" s="227">
        <f t="shared" si="664"/>
        <v>98.584983333333327</v>
      </c>
      <c r="BT776" s="228">
        <f t="shared" si="591"/>
        <v>1.0080093647842197</v>
      </c>
      <c r="BU776" s="230">
        <f t="shared" si="592"/>
        <v>65</v>
      </c>
      <c r="BV776" s="231">
        <f t="shared" si="665"/>
        <v>1.015143192</v>
      </c>
      <c r="BW776" s="227">
        <f t="shared" si="666"/>
        <v>3185.6663642899998</v>
      </c>
      <c r="BX776" s="227">
        <f t="shared" si="667"/>
        <v>3346.5155476233331</v>
      </c>
      <c r="BY776" s="227">
        <f t="shared" ref="BY776:BY839" si="690">BY775</f>
        <v>3113.21</v>
      </c>
      <c r="BZ776" s="227">
        <f t="shared" si="668"/>
        <v>62.264200000000002</v>
      </c>
      <c r="CA776" s="227">
        <f t="shared" si="669"/>
        <v>68.490620000000007</v>
      </c>
      <c r="CB776" s="228">
        <f t="shared" si="687"/>
        <v>1.0089163947124451</v>
      </c>
      <c r="CC776" s="230">
        <f t="shared" si="688"/>
        <v>45</v>
      </c>
      <c r="CD776" s="231">
        <f t="shared" si="670"/>
        <v>1.0104594840000001</v>
      </c>
      <c r="CE776" s="227">
        <f t="shared" si="671"/>
        <v>3173.8215200899999</v>
      </c>
      <c r="CF776" s="227">
        <f t="shared" si="672"/>
        <v>3304.57634009</v>
      </c>
      <c r="CG776" s="227">
        <f t="shared" si="634"/>
        <v>3113.21</v>
      </c>
      <c r="CH776" s="227">
        <f t="shared" si="673"/>
        <v>62.264200000000002</v>
      </c>
      <c r="CI776" s="227">
        <f t="shared" si="674"/>
        <v>37.358519999999999</v>
      </c>
      <c r="CJ776" s="228">
        <f t="shared" si="579"/>
        <v>1.0040970340042978</v>
      </c>
      <c r="CK776" s="230">
        <f t="shared" si="580"/>
        <v>24</v>
      </c>
      <c r="CL776" s="231">
        <f t="shared" si="675"/>
        <v>1.005564846</v>
      </c>
      <c r="CM776" s="227">
        <f t="shared" si="676"/>
        <v>3143.3604406499999</v>
      </c>
      <c r="CN776" s="227">
        <f t="shared" si="677"/>
        <v>3242.9831606499997</v>
      </c>
      <c r="CO776" s="227">
        <f t="shared" si="683"/>
        <v>3113.21</v>
      </c>
      <c r="CP776" s="227">
        <f t="shared" si="684"/>
        <v>62.264200000000002</v>
      </c>
      <c r="CQ776" s="227">
        <f t="shared" si="685"/>
        <v>4.150946666666667</v>
      </c>
      <c r="CR776" s="228">
        <f t="shared" si="678"/>
        <v>0.99959957545895972</v>
      </c>
      <c r="CS776" s="230">
        <f t="shared" si="679"/>
        <v>4</v>
      </c>
      <c r="CT776" s="231">
        <f t="shared" si="680"/>
        <v>1.0009253309999999</v>
      </c>
      <c r="CU776" s="227">
        <f t="shared" si="686"/>
        <v>3114.8429905100002</v>
      </c>
      <c r="CV776" s="227">
        <f t="shared" si="681"/>
        <v>3181.2581371766669</v>
      </c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5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5"/>
      <c r="HA776" s="5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40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7"/>
      <c r="JP776" s="1"/>
      <c r="JQ776" s="1"/>
      <c r="JR776" s="1"/>
      <c r="JS776" s="1"/>
      <c r="JT776" s="1"/>
      <c r="JU776" s="1"/>
      <c r="JV776" s="1"/>
      <c r="JW776" s="1"/>
      <c r="JX776" s="1"/>
      <c r="JY776" s="3"/>
      <c r="JZ776" s="1"/>
      <c r="KA776" s="1"/>
      <c r="KB776" s="1"/>
      <c r="KC776" s="1"/>
      <c r="KD776" s="1"/>
      <c r="KE776" s="1"/>
    </row>
    <row r="777" spans="1:291" x14ac:dyDescent="0.2">
      <c r="A777" s="196">
        <f t="shared" si="519"/>
        <v>43435</v>
      </c>
      <c r="B777" s="236">
        <f t="shared" si="682"/>
        <v>107819.55968538667</v>
      </c>
      <c r="C777" s="66">
        <f t="shared" si="589"/>
        <v>76952.213760049999</v>
      </c>
      <c r="D777" s="77">
        <f t="shared" si="520"/>
        <v>5103.6899999999996</v>
      </c>
      <c r="E777" s="67">
        <f>VLOOKUP(A776,[1]Plan1!$DQ$117:$DS$314,3)</f>
        <v>5092.97</v>
      </c>
      <c r="F777" s="11">
        <f t="shared" si="521"/>
        <v>43431</v>
      </c>
      <c r="G777" s="73">
        <f t="shared" si="509"/>
        <v>-2.1004410534337659E-3</v>
      </c>
      <c r="H777" s="11">
        <f t="shared" si="522"/>
        <v>43460</v>
      </c>
      <c r="I777" s="11">
        <f t="shared" si="510"/>
        <v>43460</v>
      </c>
      <c r="J777" s="1">
        <f t="shared" si="523"/>
        <v>21</v>
      </c>
      <c r="K777" s="1">
        <f t="shared" si="524"/>
        <v>5</v>
      </c>
      <c r="L777" s="66">
        <f t="shared" si="511"/>
        <v>0.99949949000000005</v>
      </c>
      <c r="M777" s="70">
        <f t="shared" si="590"/>
        <v>1.00449926</v>
      </c>
      <c r="N777" s="70">
        <f t="shared" si="535"/>
        <v>1.0766073464773767</v>
      </c>
      <c r="O777" s="66">
        <f t="shared" si="586"/>
        <v>1.0760684899999999</v>
      </c>
      <c r="P777" s="66">
        <f t="shared" si="512"/>
        <v>76913.698407539996</v>
      </c>
      <c r="Q777" s="74">
        <f t="shared" si="513"/>
        <v>0</v>
      </c>
      <c r="R777" s="75">
        <f t="shared" si="587"/>
        <v>0</v>
      </c>
      <c r="S777" s="66">
        <f t="shared" si="588"/>
        <v>0</v>
      </c>
      <c r="T777" s="10">
        <f t="shared" si="525"/>
        <v>0.06</v>
      </c>
      <c r="U777" s="74">
        <f t="shared" si="542"/>
        <v>5</v>
      </c>
      <c r="V777" s="74">
        <v>252</v>
      </c>
      <c r="W777" s="70">
        <f t="shared" si="514"/>
        <v>1.001156798</v>
      </c>
      <c r="X777" s="66">
        <f t="shared" si="515"/>
        <v>88.973612489999994</v>
      </c>
      <c r="Y777" s="66">
        <v>0</v>
      </c>
      <c r="Z777" s="67">
        <f t="shared" si="516"/>
        <v>0</v>
      </c>
      <c r="AA777" s="68" t="str">
        <f t="shared" si="526"/>
        <v>A+INCORP J=</v>
      </c>
      <c r="AB777" s="11">
        <f t="shared" si="527"/>
        <v>43460</v>
      </c>
      <c r="AC777" s="227">
        <f t="shared" si="532"/>
        <v>3113.21</v>
      </c>
      <c r="AD777" s="227">
        <f t="shared" si="638"/>
        <v>62.264200000000002</v>
      </c>
      <c r="AE777" s="227">
        <f t="shared" si="639"/>
        <v>259.43416666666673</v>
      </c>
      <c r="AF777" s="228">
        <f t="shared" si="533"/>
        <v>1.0312615769952989</v>
      </c>
      <c r="AG777" s="230">
        <f t="shared" si="534"/>
        <v>172</v>
      </c>
      <c r="AH777" s="231">
        <f t="shared" si="640"/>
        <v>1.0405722909999999</v>
      </c>
      <c r="AI777" s="227">
        <f t="shared" si="641"/>
        <v>3340.7925679099999</v>
      </c>
      <c r="AJ777" s="227">
        <f t="shared" si="642"/>
        <v>3662.4909345766664</v>
      </c>
      <c r="AK777" s="227">
        <f t="shared" si="596"/>
        <v>3113.21</v>
      </c>
      <c r="AL777" s="227">
        <f t="shared" si="643"/>
        <v>62.264200000000002</v>
      </c>
      <c r="AM777" s="227">
        <f t="shared" si="644"/>
        <v>228.30206666666666</v>
      </c>
      <c r="AN777" s="228">
        <f t="shared" si="597"/>
        <v>1.0303346646241931</v>
      </c>
      <c r="AO777" s="230">
        <f t="shared" si="598"/>
        <v>151</v>
      </c>
      <c r="AP777" s="231">
        <f t="shared" si="645"/>
        <v>1.0355317879999999</v>
      </c>
      <c r="AQ777" s="227">
        <f t="shared" si="646"/>
        <v>3321.6216564000001</v>
      </c>
      <c r="AR777" s="227">
        <f t="shared" si="647"/>
        <v>3612.1879230666668</v>
      </c>
      <c r="AS777" s="227">
        <f t="shared" si="528"/>
        <v>3113.21</v>
      </c>
      <c r="AT777" s="227">
        <f t="shared" si="648"/>
        <v>62.264200000000002</v>
      </c>
      <c r="AU777" s="227">
        <f t="shared" si="649"/>
        <v>197.16996666666665</v>
      </c>
      <c r="AV777" s="228">
        <f t="shared" si="529"/>
        <v>1.0280733483646052</v>
      </c>
      <c r="AW777" s="230">
        <f t="shared" si="530"/>
        <v>130</v>
      </c>
      <c r="AX777" s="231">
        <f t="shared" si="650"/>
        <v>1.0305157009999999</v>
      </c>
      <c r="AY777" s="227">
        <f t="shared" si="651"/>
        <v>3298.2770325900001</v>
      </c>
      <c r="AZ777" s="227">
        <f t="shared" si="652"/>
        <v>3557.711199256667</v>
      </c>
      <c r="BA777" s="227">
        <f t="shared" si="689"/>
        <v>3113.21</v>
      </c>
      <c r="BB777" s="227">
        <f t="shared" si="653"/>
        <v>62.264200000000002</v>
      </c>
      <c r="BC777" s="227">
        <f t="shared" si="654"/>
        <v>165.00012999999998</v>
      </c>
      <c r="BD777" s="228">
        <f t="shared" si="594"/>
        <v>1.0239768911880167</v>
      </c>
      <c r="BE777" s="230">
        <f t="shared" si="595"/>
        <v>110</v>
      </c>
      <c r="BF777" s="231">
        <f t="shared" si="655"/>
        <v>1.0257610660000001</v>
      </c>
      <c r="BG777" s="227">
        <f t="shared" si="656"/>
        <v>3269.97764297</v>
      </c>
      <c r="BH777" s="227">
        <f t="shared" si="657"/>
        <v>3497.24197297</v>
      </c>
      <c r="BI777" s="227">
        <f t="shared" si="531"/>
        <v>3113.21</v>
      </c>
      <c r="BJ777" s="227">
        <f t="shared" si="658"/>
        <v>62.264200000000002</v>
      </c>
      <c r="BK777" s="227">
        <f t="shared" si="659"/>
        <v>133.86803</v>
      </c>
      <c r="BL777" s="228">
        <f t="shared" si="517"/>
        <v>1.0112351885793178</v>
      </c>
      <c r="BM777" s="230">
        <f t="shared" si="518"/>
        <v>88</v>
      </c>
      <c r="BN777" s="231">
        <f t="shared" si="660"/>
        <v>1.0205563019999999</v>
      </c>
      <c r="BO777" s="227">
        <f t="shared" si="661"/>
        <v>3212.9025944599998</v>
      </c>
      <c r="BP777" s="227">
        <f t="shared" si="662"/>
        <v>3409.03482446</v>
      </c>
      <c r="BQ777" s="227">
        <f t="shared" si="593"/>
        <v>3113.21</v>
      </c>
      <c r="BR777" s="227">
        <f t="shared" si="663"/>
        <v>62.264200000000002</v>
      </c>
      <c r="BS777" s="227">
        <f t="shared" si="664"/>
        <v>99.622720000000001</v>
      </c>
      <c r="BT777" s="228">
        <f t="shared" si="591"/>
        <v>1.0079084398566673</v>
      </c>
      <c r="BU777" s="230">
        <f t="shared" si="592"/>
        <v>65</v>
      </c>
      <c r="BV777" s="231">
        <f t="shared" si="665"/>
        <v>1.015143192</v>
      </c>
      <c r="BW777" s="227">
        <f t="shared" si="666"/>
        <v>3185.3474058000002</v>
      </c>
      <c r="BX777" s="227">
        <f t="shared" si="667"/>
        <v>3347.2343258000001</v>
      </c>
      <c r="BY777" s="227">
        <f t="shared" si="690"/>
        <v>3113.21</v>
      </c>
      <c r="BZ777" s="227">
        <f t="shared" si="668"/>
        <v>62.264200000000002</v>
      </c>
      <c r="CA777" s="227">
        <f t="shared" si="669"/>
        <v>69.528356666666667</v>
      </c>
      <c r="CB777" s="228">
        <f t="shared" si="687"/>
        <v>1.0088153789703298</v>
      </c>
      <c r="CC777" s="230">
        <f t="shared" si="688"/>
        <v>45</v>
      </c>
      <c r="CD777" s="231">
        <f t="shared" si="670"/>
        <v>1.0104594840000001</v>
      </c>
      <c r="CE777" s="227">
        <f t="shared" si="671"/>
        <v>3173.5037475399999</v>
      </c>
      <c r="CF777" s="227">
        <f t="shared" si="672"/>
        <v>3305.2963042066667</v>
      </c>
      <c r="CG777" s="227">
        <f t="shared" si="634"/>
        <v>3113.21</v>
      </c>
      <c r="CH777" s="227">
        <f t="shared" si="673"/>
        <v>62.264200000000002</v>
      </c>
      <c r="CI777" s="227">
        <f t="shared" si="674"/>
        <v>38.396256666666673</v>
      </c>
      <c r="CJ777" s="228">
        <f t="shared" si="579"/>
        <v>1.0039965007910634</v>
      </c>
      <c r="CK777" s="230">
        <f t="shared" si="580"/>
        <v>24</v>
      </c>
      <c r="CL777" s="231">
        <f t="shared" si="675"/>
        <v>1.005564846</v>
      </c>
      <c r="CM777" s="227">
        <f t="shared" si="676"/>
        <v>3143.0457179499999</v>
      </c>
      <c r="CN777" s="227">
        <f t="shared" si="677"/>
        <v>3243.7061746166664</v>
      </c>
      <c r="CO777" s="227">
        <f t="shared" si="683"/>
        <v>3113.21</v>
      </c>
      <c r="CP777" s="227">
        <f t="shared" si="684"/>
        <v>62.264200000000002</v>
      </c>
      <c r="CQ777" s="227">
        <f t="shared" si="685"/>
        <v>5.1886833333333326</v>
      </c>
      <c r="CR777" s="228">
        <f t="shared" si="678"/>
        <v>0.99949949254479342</v>
      </c>
      <c r="CS777" s="230">
        <f t="shared" si="679"/>
        <v>4</v>
      </c>
      <c r="CT777" s="231">
        <f t="shared" si="680"/>
        <v>1.0009253309999999</v>
      </c>
      <c r="CU777" s="227">
        <f t="shared" si="686"/>
        <v>3114.5311230699999</v>
      </c>
      <c r="CV777" s="227">
        <f t="shared" si="681"/>
        <v>3181.9840064033333</v>
      </c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5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5"/>
      <c r="HA777" s="5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40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7"/>
      <c r="JP777" s="1"/>
      <c r="JQ777" s="1"/>
      <c r="JR777" s="1"/>
      <c r="JS777" s="1"/>
      <c r="JT777" s="1"/>
      <c r="JU777" s="1"/>
      <c r="JV777" s="1"/>
      <c r="JW777" s="1"/>
      <c r="JX777" s="1"/>
      <c r="JY777" s="3"/>
      <c r="JZ777" s="1"/>
      <c r="KA777" s="1"/>
      <c r="KB777" s="1"/>
      <c r="KC777" s="1"/>
      <c r="KD777" s="1"/>
      <c r="KE777" s="1"/>
    </row>
    <row r="778" spans="1:291" x14ac:dyDescent="0.2">
      <c r="A778" s="196">
        <f t="shared" si="519"/>
        <v>43436</v>
      </c>
      <c r="B778" s="236">
        <f t="shared" si="682"/>
        <v>107828.89931538666</v>
      </c>
      <c r="C778" s="66">
        <f t="shared" si="589"/>
        <v>76952.213760049999</v>
      </c>
      <c r="D778" s="77">
        <f t="shared" si="520"/>
        <v>5103.6899999999996</v>
      </c>
      <c r="E778" s="67">
        <f>VLOOKUP(A777,[1]Plan1!$DQ$117:$DS$314,3)</f>
        <v>5092.97</v>
      </c>
      <c r="F778" s="11">
        <f t="shared" si="521"/>
        <v>43431</v>
      </c>
      <c r="G778" s="73">
        <f t="shared" ref="G778:G841" si="691">(E778/D778)-1</f>
        <v>-2.1004410534337659E-3</v>
      </c>
      <c r="H778" s="11">
        <f t="shared" si="522"/>
        <v>43460</v>
      </c>
      <c r="I778" s="11">
        <f t="shared" ref="I778:I841" si="692">IF(A778&gt;I777,H778,I777)</f>
        <v>43460</v>
      </c>
      <c r="J778" s="1">
        <f t="shared" si="523"/>
        <v>21</v>
      </c>
      <c r="K778" s="1">
        <f t="shared" si="524"/>
        <v>5</v>
      </c>
      <c r="L778" s="66">
        <f t="shared" ref="L778:L841" si="693">TRUNC((E778/D778)^TRUNC((K778/J778),9),8)</f>
        <v>0.99949949000000005</v>
      </c>
      <c r="M778" s="70">
        <f t="shared" si="590"/>
        <v>1.00449926</v>
      </c>
      <c r="N778" s="70">
        <f t="shared" si="535"/>
        <v>1.0766073464773767</v>
      </c>
      <c r="O778" s="66">
        <f t="shared" si="586"/>
        <v>1.0760684899999999</v>
      </c>
      <c r="P778" s="66">
        <f t="shared" ref="P778:P841" si="694">TRUNC(C778*L778,8)</f>
        <v>76913.698407539996</v>
      </c>
      <c r="Q778" s="74">
        <f t="shared" ref="Q778:Q841" si="695">IF(VLOOKUP(A778,AE$10:AM$114,9)=VLOOKUP(A777,AE$10:AM$114,9),0,VLOOKUP(A778,AE$10:AM$114,9))</f>
        <v>0</v>
      </c>
      <c r="R778" s="75">
        <f t="shared" si="587"/>
        <v>0</v>
      </c>
      <c r="S778" s="66">
        <f t="shared" si="588"/>
        <v>0</v>
      </c>
      <c r="T778" s="10">
        <f t="shared" si="525"/>
        <v>0.06</v>
      </c>
      <c r="U778" s="74">
        <f t="shared" si="542"/>
        <v>5</v>
      </c>
      <c r="V778" s="74">
        <v>252</v>
      </c>
      <c r="W778" s="70">
        <f t="shared" ref="W778:W841" si="696">ROUND((1+T778)^TRUNC((U778/V778),9),9)</f>
        <v>1.001156798</v>
      </c>
      <c r="X778" s="66">
        <f t="shared" ref="X778:X841" si="697">TRUNC((P778*(W778-1)),8)</f>
        <v>88.973612489999994</v>
      </c>
      <c r="Y778" s="66">
        <v>0</v>
      </c>
      <c r="Z778" s="67">
        <f t="shared" ref="Z778:Z841" si="698">IF(S778&gt;0,S778+X778,0)</f>
        <v>0</v>
      </c>
      <c r="AA778" s="68" t="str">
        <f t="shared" si="526"/>
        <v>A+INCORP J=</v>
      </c>
      <c r="AB778" s="11">
        <f t="shared" si="527"/>
        <v>43460</v>
      </c>
      <c r="AC778" s="227">
        <f t="shared" si="532"/>
        <v>3113.21</v>
      </c>
      <c r="AD778" s="227">
        <f t="shared" si="638"/>
        <v>62.264200000000002</v>
      </c>
      <c r="AE778" s="227">
        <f t="shared" si="639"/>
        <v>260.47190333333333</v>
      </c>
      <c r="AF778" s="228">
        <f t="shared" si="533"/>
        <v>1.0312615769952989</v>
      </c>
      <c r="AG778" s="230">
        <f t="shared" si="534"/>
        <v>172</v>
      </c>
      <c r="AH778" s="231">
        <f t="shared" si="640"/>
        <v>1.0405722909999999</v>
      </c>
      <c r="AI778" s="227">
        <f t="shared" si="641"/>
        <v>3340.7925679099999</v>
      </c>
      <c r="AJ778" s="227">
        <f t="shared" si="642"/>
        <v>3663.5286712433331</v>
      </c>
      <c r="AK778" s="227">
        <f t="shared" si="596"/>
        <v>3113.21</v>
      </c>
      <c r="AL778" s="227">
        <f t="shared" si="643"/>
        <v>62.264200000000002</v>
      </c>
      <c r="AM778" s="227">
        <f t="shared" si="644"/>
        <v>229.33980333333332</v>
      </c>
      <c r="AN778" s="228">
        <f t="shared" si="597"/>
        <v>1.0303346646241931</v>
      </c>
      <c r="AO778" s="230">
        <f t="shared" si="598"/>
        <v>151</v>
      </c>
      <c r="AP778" s="231">
        <f t="shared" si="645"/>
        <v>1.0355317879999999</v>
      </c>
      <c r="AQ778" s="227">
        <f t="shared" si="646"/>
        <v>3321.6216564000001</v>
      </c>
      <c r="AR778" s="227">
        <f t="shared" si="647"/>
        <v>3613.2256597333335</v>
      </c>
      <c r="AS778" s="227">
        <f t="shared" si="528"/>
        <v>3113.21</v>
      </c>
      <c r="AT778" s="227">
        <f t="shared" si="648"/>
        <v>62.264200000000002</v>
      </c>
      <c r="AU778" s="227">
        <f t="shared" si="649"/>
        <v>198.20770333333331</v>
      </c>
      <c r="AV778" s="228">
        <f t="shared" si="529"/>
        <v>1.0280733483646052</v>
      </c>
      <c r="AW778" s="230">
        <f t="shared" si="530"/>
        <v>130</v>
      </c>
      <c r="AX778" s="231">
        <f t="shared" si="650"/>
        <v>1.0305157009999999</v>
      </c>
      <c r="AY778" s="227">
        <f t="shared" si="651"/>
        <v>3298.2770325900001</v>
      </c>
      <c r="AZ778" s="227">
        <f t="shared" si="652"/>
        <v>3558.7489359233332</v>
      </c>
      <c r="BA778" s="227">
        <f t="shared" si="689"/>
        <v>3113.21</v>
      </c>
      <c r="BB778" s="227">
        <f t="shared" si="653"/>
        <v>62.264200000000002</v>
      </c>
      <c r="BC778" s="227">
        <f t="shared" si="654"/>
        <v>166.03786666666664</v>
      </c>
      <c r="BD778" s="228">
        <f t="shared" si="594"/>
        <v>1.0239768911880167</v>
      </c>
      <c r="BE778" s="230">
        <f t="shared" si="595"/>
        <v>110</v>
      </c>
      <c r="BF778" s="231">
        <f t="shared" si="655"/>
        <v>1.0257610660000001</v>
      </c>
      <c r="BG778" s="227">
        <f t="shared" si="656"/>
        <v>3269.97764297</v>
      </c>
      <c r="BH778" s="227">
        <f t="shared" si="657"/>
        <v>3498.2797096366667</v>
      </c>
      <c r="BI778" s="227">
        <f t="shared" si="531"/>
        <v>3113.21</v>
      </c>
      <c r="BJ778" s="227">
        <f t="shared" si="658"/>
        <v>62.264200000000002</v>
      </c>
      <c r="BK778" s="227">
        <f t="shared" si="659"/>
        <v>134.90576666666666</v>
      </c>
      <c r="BL778" s="228">
        <f t="shared" ref="BL778:BL841" si="699">($O778/BL$646)</f>
        <v>1.0112351885793178</v>
      </c>
      <c r="BM778" s="230">
        <f t="shared" ref="BM778:BM841" si="700">NETWORKDAYS(BM$646,$A778,$AE$118:$AE$502)-1</f>
        <v>88</v>
      </c>
      <c r="BN778" s="231">
        <f t="shared" si="660"/>
        <v>1.0205563019999999</v>
      </c>
      <c r="BO778" s="227">
        <f t="shared" si="661"/>
        <v>3212.9025944599998</v>
      </c>
      <c r="BP778" s="227">
        <f t="shared" si="662"/>
        <v>3410.0725611266666</v>
      </c>
      <c r="BQ778" s="227">
        <f t="shared" si="593"/>
        <v>3113.21</v>
      </c>
      <c r="BR778" s="227">
        <f t="shared" si="663"/>
        <v>62.264200000000002</v>
      </c>
      <c r="BS778" s="227">
        <f t="shared" si="664"/>
        <v>100.66045666666666</v>
      </c>
      <c r="BT778" s="228">
        <f t="shared" si="591"/>
        <v>1.0079084398566673</v>
      </c>
      <c r="BU778" s="230">
        <f t="shared" si="592"/>
        <v>65</v>
      </c>
      <c r="BV778" s="231">
        <f t="shared" si="665"/>
        <v>1.015143192</v>
      </c>
      <c r="BW778" s="227">
        <f t="shared" si="666"/>
        <v>3185.3474058000002</v>
      </c>
      <c r="BX778" s="227">
        <f t="shared" si="667"/>
        <v>3348.2720624666667</v>
      </c>
      <c r="BY778" s="227">
        <f t="shared" si="690"/>
        <v>3113.21</v>
      </c>
      <c r="BZ778" s="227">
        <f t="shared" si="668"/>
        <v>62.264200000000002</v>
      </c>
      <c r="CA778" s="227">
        <f t="shared" si="669"/>
        <v>70.566093333333328</v>
      </c>
      <c r="CB778" s="228">
        <f t="shared" si="687"/>
        <v>1.0088153789703298</v>
      </c>
      <c r="CC778" s="230">
        <f t="shared" si="688"/>
        <v>45</v>
      </c>
      <c r="CD778" s="231">
        <f t="shared" si="670"/>
        <v>1.0104594840000001</v>
      </c>
      <c r="CE778" s="227">
        <f t="shared" si="671"/>
        <v>3173.5037475399999</v>
      </c>
      <c r="CF778" s="227">
        <f t="shared" si="672"/>
        <v>3306.3340408733334</v>
      </c>
      <c r="CG778" s="227">
        <f t="shared" si="634"/>
        <v>3113.21</v>
      </c>
      <c r="CH778" s="227">
        <f t="shared" si="673"/>
        <v>62.264200000000002</v>
      </c>
      <c r="CI778" s="227">
        <f t="shared" si="674"/>
        <v>39.433993333333333</v>
      </c>
      <c r="CJ778" s="228">
        <f t="shared" si="579"/>
        <v>1.0039965007910634</v>
      </c>
      <c r="CK778" s="230">
        <f t="shared" si="580"/>
        <v>24</v>
      </c>
      <c r="CL778" s="231">
        <f t="shared" si="675"/>
        <v>1.005564846</v>
      </c>
      <c r="CM778" s="227">
        <f t="shared" si="676"/>
        <v>3143.0457179499999</v>
      </c>
      <c r="CN778" s="227">
        <f t="shared" si="677"/>
        <v>3244.7439112833331</v>
      </c>
      <c r="CO778" s="227">
        <f t="shared" si="683"/>
        <v>3113.21</v>
      </c>
      <c r="CP778" s="227">
        <f t="shared" si="684"/>
        <v>62.264200000000002</v>
      </c>
      <c r="CQ778" s="227">
        <f t="shared" si="685"/>
        <v>6.2264200000000001</v>
      </c>
      <c r="CR778" s="228">
        <f t="shared" si="678"/>
        <v>0.99949949254479342</v>
      </c>
      <c r="CS778" s="230">
        <f t="shared" si="679"/>
        <v>4</v>
      </c>
      <c r="CT778" s="231">
        <f t="shared" si="680"/>
        <v>1.0009253309999999</v>
      </c>
      <c r="CU778" s="227">
        <f t="shared" si="686"/>
        <v>3114.5311230699999</v>
      </c>
      <c r="CV778" s="227">
        <f t="shared" si="681"/>
        <v>3183.02174307</v>
      </c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5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5"/>
      <c r="HA778" s="5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40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7"/>
      <c r="JP778" s="1"/>
      <c r="JQ778" s="1"/>
      <c r="JR778" s="1"/>
      <c r="JS778" s="1"/>
      <c r="JT778" s="1"/>
      <c r="JU778" s="1"/>
      <c r="JV778" s="1"/>
      <c r="JW778" s="1"/>
      <c r="JX778" s="1"/>
      <c r="JY778" s="3"/>
      <c r="JZ778" s="1"/>
      <c r="KA778" s="1"/>
      <c r="KB778" s="1"/>
      <c r="KC778" s="1"/>
      <c r="KD778" s="1"/>
      <c r="KE778" s="1"/>
    </row>
    <row r="779" spans="1:291" x14ac:dyDescent="0.2">
      <c r="A779" s="196">
        <f t="shared" ref="A779:A842" si="701">(A778+1)</f>
        <v>43437</v>
      </c>
      <c r="B779" s="236">
        <f t="shared" si="682"/>
        <v>107844.95914553663</v>
      </c>
      <c r="C779" s="66">
        <f t="shared" si="589"/>
        <v>76952.213760049999</v>
      </c>
      <c r="D779" s="77">
        <f t="shared" ref="D779:D842" si="702">IF(E779=E778,D778,E778)</f>
        <v>5103.6899999999996</v>
      </c>
      <c r="E779" s="67">
        <f>VLOOKUP(A778,[1]Plan1!$DQ$117:$DS$314,3)</f>
        <v>5092.97</v>
      </c>
      <c r="F779" s="11">
        <f t="shared" ref="F779:F842" si="703">IF(D779=D778,F778,A779)</f>
        <v>43431</v>
      </c>
      <c r="G779" s="73">
        <f t="shared" si="691"/>
        <v>-2.1004410534337659E-3</v>
      </c>
      <c r="H779" s="11">
        <f t="shared" ref="H779:H842" si="704">IF(DAY(A779)=25,VLOOKUP(A779,AJ$118:AP$450,4),H778)</f>
        <v>43460</v>
      </c>
      <c r="I779" s="11">
        <f t="shared" si="692"/>
        <v>43460</v>
      </c>
      <c r="J779" s="1">
        <f t="shared" ref="J779:J842" si="705">IF(I779=I778,J778,NETWORKDAYS(I778,I779,$AE$118:$AE$502)-1)</f>
        <v>21</v>
      </c>
      <c r="K779" s="1">
        <f t="shared" ref="K779:K842" si="706">(J779-(NETWORKDAYS(A779,I779,AE$118:AE$502)-1))</f>
        <v>5</v>
      </c>
      <c r="L779" s="66">
        <f t="shared" si="693"/>
        <v>0.99949949000000005</v>
      </c>
      <c r="M779" s="70">
        <f t="shared" si="590"/>
        <v>1.00449926</v>
      </c>
      <c r="N779" s="70">
        <f t="shared" si="535"/>
        <v>1.0766073464773767</v>
      </c>
      <c r="O779" s="66">
        <f t="shared" si="586"/>
        <v>1.0760684899999999</v>
      </c>
      <c r="P779" s="66">
        <f t="shared" si="694"/>
        <v>76913.698407539996</v>
      </c>
      <c r="Q779" s="74">
        <f t="shared" si="695"/>
        <v>0</v>
      </c>
      <c r="R779" s="75">
        <f t="shared" si="587"/>
        <v>0</v>
      </c>
      <c r="S779" s="66">
        <f t="shared" si="588"/>
        <v>0</v>
      </c>
      <c r="T779" s="10">
        <f t="shared" ref="T779:T842" si="707">IF(Q778&gt;0,VLOOKUP(A778,$AE$11:$AH$20,4),T778)</f>
        <v>0.06</v>
      </c>
      <c r="U779" s="74">
        <f t="shared" si="542"/>
        <v>5</v>
      </c>
      <c r="V779" s="74">
        <v>252</v>
      </c>
      <c r="W779" s="70">
        <f t="shared" si="696"/>
        <v>1.001156798</v>
      </c>
      <c r="X779" s="66">
        <f t="shared" si="697"/>
        <v>88.973612489999994</v>
      </c>
      <c r="Y779" s="66">
        <v>0</v>
      </c>
      <c r="Z779" s="67">
        <f t="shared" si="698"/>
        <v>0</v>
      </c>
      <c r="AA779" s="68" t="str">
        <f t="shared" ref="AA779:AA842" si="708">IF($Q778&gt;0,VLOOKUP($A778,$AE$10:$AO$114,($AN$7)+1),AA778)</f>
        <v>A+INCORP J=</v>
      </c>
      <c r="AB779" s="11">
        <f t="shared" ref="AB779:AB842" si="709">IF($Q778&gt;0,VLOOKUP($A778,$AE$10:$AO$114,($AO$7)+1),AB778)</f>
        <v>43460</v>
      </c>
      <c r="AC779" s="227">
        <f t="shared" si="532"/>
        <v>3113.21</v>
      </c>
      <c r="AD779" s="227">
        <f t="shared" si="638"/>
        <v>62.264200000000002</v>
      </c>
      <c r="AE779" s="227">
        <f t="shared" si="639"/>
        <v>261.50964000000005</v>
      </c>
      <c r="AF779" s="228">
        <f t="shared" si="533"/>
        <v>1.0312615769952989</v>
      </c>
      <c r="AG779" s="230">
        <f t="shared" si="534"/>
        <v>173</v>
      </c>
      <c r="AH779" s="231">
        <f t="shared" si="640"/>
        <v>1.0408129260000001</v>
      </c>
      <c r="AI779" s="227">
        <f t="shared" si="641"/>
        <v>3341.5651347200001</v>
      </c>
      <c r="AJ779" s="227">
        <f t="shared" si="642"/>
        <v>3665.3389747199999</v>
      </c>
      <c r="AK779" s="227">
        <f t="shared" si="596"/>
        <v>3113.21</v>
      </c>
      <c r="AL779" s="227">
        <f t="shared" si="643"/>
        <v>62.264200000000002</v>
      </c>
      <c r="AM779" s="227">
        <f t="shared" si="644"/>
        <v>230.37754000000004</v>
      </c>
      <c r="AN779" s="228">
        <f t="shared" si="597"/>
        <v>1.0303346646241931</v>
      </c>
      <c r="AO779" s="230">
        <f t="shared" si="598"/>
        <v>152</v>
      </c>
      <c r="AP779" s="231">
        <f t="shared" si="645"/>
        <v>1.0357712569999999</v>
      </c>
      <c r="AQ779" s="227">
        <f t="shared" si="646"/>
        <v>3322.3897887100002</v>
      </c>
      <c r="AR779" s="227">
        <f t="shared" si="647"/>
        <v>3615.0315287100002</v>
      </c>
      <c r="AS779" s="227">
        <f t="shared" si="528"/>
        <v>3113.21</v>
      </c>
      <c r="AT779" s="227">
        <f t="shared" si="648"/>
        <v>62.264200000000002</v>
      </c>
      <c r="AU779" s="227">
        <f t="shared" si="649"/>
        <v>199.24544</v>
      </c>
      <c r="AV779" s="228">
        <f t="shared" si="529"/>
        <v>1.0280733483646052</v>
      </c>
      <c r="AW779" s="230">
        <f t="shared" si="530"/>
        <v>131</v>
      </c>
      <c r="AX779" s="231">
        <f t="shared" si="650"/>
        <v>1.0307540100000001</v>
      </c>
      <c r="AY779" s="227">
        <f t="shared" si="651"/>
        <v>3299.03976633</v>
      </c>
      <c r="AZ779" s="227">
        <f t="shared" si="652"/>
        <v>3560.5494063300002</v>
      </c>
      <c r="BA779" s="227">
        <f t="shared" si="689"/>
        <v>3113.21</v>
      </c>
      <c r="BB779" s="227">
        <f t="shared" si="653"/>
        <v>62.264200000000002</v>
      </c>
      <c r="BC779" s="227">
        <f t="shared" si="654"/>
        <v>167.07560333333331</v>
      </c>
      <c r="BD779" s="228">
        <f t="shared" si="594"/>
        <v>1.0239768911880167</v>
      </c>
      <c r="BE779" s="230">
        <f t="shared" si="595"/>
        <v>111</v>
      </c>
      <c r="BF779" s="231">
        <f t="shared" si="655"/>
        <v>1.0259982759999999</v>
      </c>
      <c r="BG779" s="227">
        <f t="shared" si="656"/>
        <v>3270.7338340800002</v>
      </c>
      <c r="BH779" s="227">
        <f t="shared" si="657"/>
        <v>3500.0736374133335</v>
      </c>
      <c r="BI779" s="227">
        <f t="shared" si="531"/>
        <v>3113.21</v>
      </c>
      <c r="BJ779" s="227">
        <f t="shared" si="658"/>
        <v>62.264200000000002</v>
      </c>
      <c r="BK779" s="227">
        <f t="shared" si="659"/>
        <v>135.94350333333333</v>
      </c>
      <c r="BL779" s="228">
        <f t="shared" si="699"/>
        <v>1.0112351885793178</v>
      </c>
      <c r="BM779" s="230">
        <f t="shared" si="700"/>
        <v>89</v>
      </c>
      <c r="BN779" s="231">
        <f t="shared" si="660"/>
        <v>1.0207923080000001</v>
      </c>
      <c r="BO779" s="227">
        <f t="shared" si="661"/>
        <v>3213.6455855999998</v>
      </c>
      <c r="BP779" s="227">
        <f t="shared" si="662"/>
        <v>3411.8532889333333</v>
      </c>
      <c r="BQ779" s="227">
        <f t="shared" si="593"/>
        <v>3113.21</v>
      </c>
      <c r="BR779" s="227">
        <f t="shared" si="663"/>
        <v>62.264200000000002</v>
      </c>
      <c r="BS779" s="227">
        <f t="shared" si="664"/>
        <v>101.69819333333332</v>
      </c>
      <c r="BT779" s="228">
        <f t="shared" si="591"/>
        <v>1.0079084398566673</v>
      </c>
      <c r="BU779" s="230">
        <f t="shared" si="592"/>
        <v>66</v>
      </c>
      <c r="BV779" s="231">
        <f t="shared" si="665"/>
        <v>1.0153779469999999</v>
      </c>
      <c r="BW779" s="227">
        <f t="shared" si="666"/>
        <v>3186.0840272300002</v>
      </c>
      <c r="BX779" s="227">
        <f t="shared" si="667"/>
        <v>3350.0464205633334</v>
      </c>
      <c r="BY779" s="227">
        <f t="shared" si="690"/>
        <v>3113.21</v>
      </c>
      <c r="BZ779" s="227">
        <f t="shared" si="668"/>
        <v>62.264200000000002</v>
      </c>
      <c r="CA779" s="227">
        <f t="shared" si="669"/>
        <v>71.603830000000002</v>
      </c>
      <c r="CB779" s="228">
        <f t="shared" si="687"/>
        <v>1.0088153789703298</v>
      </c>
      <c r="CC779" s="230">
        <f t="shared" si="688"/>
        <v>46</v>
      </c>
      <c r="CD779" s="231">
        <f t="shared" si="670"/>
        <v>1.010693155</v>
      </c>
      <c r="CE779" s="227">
        <f t="shared" si="671"/>
        <v>3174.2376273300001</v>
      </c>
      <c r="CF779" s="227">
        <f t="shared" si="672"/>
        <v>3308.1056573300002</v>
      </c>
      <c r="CG779" s="227">
        <f t="shared" si="634"/>
        <v>3113.21</v>
      </c>
      <c r="CH779" s="227">
        <f t="shared" si="673"/>
        <v>62.264200000000002</v>
      </c>
      <c r="CI779" s="227">
        <f t="shared" si="674"/>
        <v>40.471730000000001</v>
      </c>
      <c r="CJ779" s="228">
        <f t="shared" si="579"/>
        <v>1.0039965007910634</v>
      </c>
      <c r="CK779" s="230">
        <f t="shared" si="580"/>
        <v>25</v>
      </c>
      <c r="CL779" s="231">
        <f t="shared" si="675"/>
        <v>1.005797386</v>
      </c>
      <c r="CM779" s="227">
        <f t="shared" si="676"/>
        <v>3143.7725570600001</v>
      </c>
      <c r="CN779" s="227">
        <f t="shared" si="677"/>
        <v>3246.5084870599999</v>
      </c>
      <c r="CO779" s="227">
        <f t="shared" si="683"/>
        <v>3113.21</v>
      </c>
      <c r="CP779" s="227">
        <f t="shared" si="684"/>
        <v>62.264200000000002</v>
      </c>
      <c r="CQ779" s="227">
        <f t="shared" si="685"/>
        <v>7.2641566666666675</v>
      </c>
      <c r="CR779" s="228">
        <f t="shared" si="678"/>
        <v>0.99949949254479342</v>
      </c>
      <c r="CS779" s="230">
        <f t="shared" si="679"/>
        <v>5</v>
      </c>
      <c r="CT779" s="231">
        <f t="shared" si="680"/>
        <v>1.001156798</v>
      </c>
      <c r="CU779" s="227">
        <f t="shared" si="686"/>
        <v>3115.2513677799998</v>
      </c>
      <c r="CV779" s="227">
        <f t="shared" si="681"/>
        <v>3184.7797244466665</v>
      </c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5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5"/>
      <c r="HA779" s="5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40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7"/>
      <c r="JP779" s="1"/>
      <c r="JQ779" s="1"/>
      <c r="JR779" s="1"/>
      <c r="JS779" s="1"/>
      <c r="JT779" s="1"/>
      <c r="JU779" s="1"/>
      <c r="JV779" s="1"/>
      <c r="JW779" s="1"/>
      <c r="JX779" s="1"/>
      <c r="JY779" s="3"/>
      <c r="JZ779" s="1"/>
      <c r="KA779" s="1"/>
      <c r="KB779" s="1"/>
      <c r="KC779" s="1"/>
      <c r="KD779" s="1"/>
      <c r="KE779" s="1"/>
    </row>
    <row r="780" spans="1:291" x14ac:dyDescent="0.2">
      <c r="A780" s="196">
        <f t="shared" si="701"/>
        <v>43438</v>
      </c>
      <c r="B780" s="236">
        <f t="shared" si="682"/>
        <v>107868.20535131669</v>
      </c>
      <c r="C780" s="66">
        <f t="shared" si="589"/>
        <v>76952.213760049999</v>
      </c>
      <c r="D780" s="77">
        <f t="shared" si="702"/>
        <v>5103.6899999999996</v>
      </c>
      <c r="E780" s="67">
        <f>VLOOKUP(A779,[1]Plan1!$DQ$117:$DS$314,3)</f>
        <v>5092.97</v>
      </c>
      <c r="F780" s="11">
        <f t="shared" si="703"/>
        <v>43431</v>
      </c>
      <c r="G780" s="73">
        <f t="shared" si="691"/>
        <v>-2.1004410534337659E-3</v>
      </c>
      <c r="H780" s="11">
        <f t="shared" si="704"/>
        <v>43460</v>
      </c>
      <c r="I780" s="11">
        <f t="shared" si="692"/>
        <v>43460</v>
      </c>
      <c r="J780" s="1">
        <f t="shared" si="705"/>
        <v>21</v>
      </c>
      <c r="K780" s="1">
        <f t="shared" si="706"/>
        <v>6</v>
      </c>
      <c r="L780" s="66">
        <f t="shared" si="693"/>
        <v>0.99939942000000004</v>
      </c>
      <c r="M780" s="70">
        <f t="shared" si="590"/>
        <v>1.00449926</v>
      </c>
      <c r="N780" s="70">
        <f t="shared" si="535"/>
        <v>1.0766073464773767</v>
      </c>
      <c r="O780" s="66">
        <f t="shared" si="586"/>
        <v>1.0759607499999999</v>
      </c>
      <c r="P780" s="66">
        <f t="shared" si="694"/>
        <v>76905.997799510005</v>
      </c>
      <c r="Q780" s="74">
        <f t="shared" si="695"/>
        <v>0</v>
      </c>
      <c r="R780" s="75">
        <f t="shared" si="587"/>
        <v>0</v>
      </c>
      <c r="S780" s="66">
        <f t="shared" si="588"/>
        <v>0</v>
      </c>
      <c r="T780" s="10">
        <f t="shared" si="707"/>
        <v>0.06</v>
      </c>
      <c r="U780" s="74">
        <f t="shared" si="542"/>
        <v>6</v>
      </c>
      <c r="V780" s="74">
        <v>252</v>
      </c>
      <c r="W780" s="70">
        <f t="shared" si="696"/>
        <v>1.0013883180000001</v>
      </c>
      <c r="X780" s="66">
        <f t="shared" si="697"/>
        <v>106.76998105</v>
      </c>
      <c r="Y780" s="66">
        <v>0</v>
      </c>
      <c r="Z780" s="67">
        <f t="shared" si="698"/>
        <v>0</v>
      </c>
      <c r="AA780" s="68" t="str">
        <f t="shared" si="708"/>
        <v>A+INCORP J=</v>
      </c>
      <c r="AB780" s="11">
        <f t="shared" si="709"/>
        <v>43460</v>
      </c>
      <c r="AC780" s="227">
        <f t="shared" si="532"/>
        <v>3113.21</v>
      </c>
      <c r="AD780" s="227">
        <f t="shared" si="638"/>
        <v>62.264200000000002</v>
      </c>
      <c r="AE780" s="227">
        <f t="shared" si="639"/>
        <v>262.54737666666671</v>
      </c>
      <c r="AF780" s="228">
        <f t="shared" si="533"/>
        <v>1.0311583232309354</v>
      </c>
      <c r="AG780" s="230">
        <f t="shared" si="534"/>
        <v>174</v>
      </c>
      <c r="AH780" s="231">
        <f t="shared" si="640"/>
        <v>1.041053617</v>
      </c>
      <c r="AI780" s="227">
        <f t="shared" si="641"/>
        <v>3342.0032339600002</v>
      </c>
      <c r="AJ780" s="227">
        <f t="shared" si="642"/>
        <v>3666.8148106266672</v>
      </c>
      <c r="AK780" s="227">
        <f t="shared" si="596"/>
        <v>3113.21</v>
      </c>
      <c r="AL780" s="227">
        <f t="shared" si="643"/>
        <v>62.264200000000002</v>
      </c>
      <c r="AM780" s="227">
        <f t="shared" si="644"/>
        <v>231.41527666666667</v>
      </c>
      <c r="AN780" s="228">
        <f t="shared" si="597"/>
        <v>1.0302315036657614</v>
      </c>
      <c r="AO780" s="230">
        <f t="shared" si="598"/>
        <v>153</v>
      </c>
      <c r="AP780" s="231">
        <f t="shared" si="645"/>
        <v>1.036010782</v>
      </c>
      <c r="AQ780" s="227">
        <f t="shared" si="646"/>
        <v>3322.8253736299998</v>
      </c>
      <c r="AR780" s="227">
        <f t="shared" si="647"/>
        <v>3616.5048502966665</v>
      </c>
      <c r="AS780" s="227">
        <f t="shared" ref="AS780:AS843" si="710">AS779</f>
        <v>3113.21</v>
      </c>
      <c r="AT780" s="227">
        <f t="shared" si="648"/>
        <v>62.264200000000002</v>
      </c>
      <c r="AU780" s="227">
        <f t="shared" si="649"/>
        <v>200.28317666666669</v>
      </c>
      <c r="AV780" s="228">
        <f t="shared" ref="AV780:AV843" si="711">($O780/AV$585)</f>
        <v>1.0279704138176111</v>
      </c>
      <c r="AW780" s="230">
        <f t="shared" ref="AW780:AW843" si="712">NETWORKDAYS(AW$585,$A780,$AE$118:$AE$502)-1</f>
        <v>132</v>
      </c>
      <c r="AX780" s="231">
        <f t="shared" si="650"/>
        <v>1.0309923750000001</v>
      </c>
      <c r="AY780" s="227">
        <f t="shared" si="651"/>
        <v>3299.4722907300002</v>
      </c>
      <c r="AZ780" s="227">
        <f t="shared" si="652"/>
        <v>3562.019667396667</v>
      </c>
      <c r="BA780" s="227">
        <f t="shared" si="689"/>
        <v>3113.21</v>
      </c>
      <c r="BB780" s="227">
        <f t="shared" si="653"/>
        <v>62.264200000000002</v>
      </c>
      <c r="BC780" s="227">
        <f t="shared" si="654"/>
        <v>168.11334000000002</v>
      </c>
      <c r="BD780" s="228">
        <f t="shared" si="594"/>
        <v>1.0238743667936294</v>
      </c>
      <c r="BE780" s="230">
        <f t="shared" si="595"/>
        <v>112</v>
      </c>
      <c r="BF780" s="231">
        <f t="shared" si="655"/>
        <v>1.0262355409999999</v>
      </c>
      <c r="BG780" s="227">
        <f t="shared" si="656"/>
        <v>3271.1626466900002</v>
      </c>
      <c r="BH780" s="227">
        <f t="shared" si="657"/>
        <v>3501.5401866900002</v>
      </c>
      <c r="BI780" s="227">
        <f t="shared" si="531"/>
        <v>3113.21</v>
      </c>
      <c r="BJ780" s="227">
        <f t="shared" si="658"/>
        <v>62.264200000000002</v>
      </c>
      <c r="BK780" s="227">
        <f t="shared" si="659"/>
        <v>136.98124000000001</v>
      </c>
      <c r="BL780" s="228">
        <f t="shared" si="699"/>
        <v>1.0111339399318293</v>
      </c>
      <c r="BM780" s="230">
        <f t="shared" si="700"/>
        <v>90</v>
      </c>
      <c r="BN780" s="231">
        <f t="shared" si="660"/>
        <v>1.0210283689999999</v>
      </c>
      <c r="BO780" s="227">
        <f t="shared" si="661"/>
        <v>3214.0669132799999</v>
      </c>
      <c r="BP780" s="227">
        <f t="shared" si="662"/>
        <v>3413.31235328</v>
      </c>
      <c r="BQ780" s="227">
        <f t="shared" si="593"/>
        <v>3113.21</v>
      </c>
      <c r="BR780" s="227">
        <f t="shared" si="663"/>
        <v>62.264200000000002</v>
      </c>
      <c r="BS780" s="227">
        <f t="shared" si="664"/>
        <v>102.73593000000001</v>
      </c>
      <c r="BT780" s="228">
        <f t="shared" si="591"/>
        <v>1.0078075242956976</v>
      </c>
      <c r="BU780" s="230">
        <f t="shared" si="592"/>
        <v>67</v>
      </c>
      <c r="BV780" s="231">
        <f t="shared" si="665"/>
        <v>1.015612755</v>
      </c>
      <c r="BW780" s="227">
        <f t="shared" si="666"/>
        <v>3186.50173855</v>
      </c>
      <c r="BX780" s="227">
        <f t="shared" si="667"/>
        <v>3351.5018685499999</v>
      </c>
      <c r="BY780" s="227">
        <f t="shared" si="690"/>
        <v>3113.21</v>
      </c>
      <c r="BZ780" s="227">
        <f t="shared" si="668"/>
        <v>62.264200000000002</v>
      </c>
      <c r="CA780" s="227">
        <f t="shared" si="669"/>
        <v>72.641566666666677</v>
      </c>
      <c r="CB780" s="228">
        <f t="shared" si="687"/>
        <v>1.0087143726032257</v>
      </c>
      <c r="CC780" s="230">
        <f t="shared" si="688"/>
        <v>47</v>
      </c>
      <c r="CD780" s="231">
        <f t="shared" si="670"/>
        <v>1.0109268810000001</v>
      </c>
      <c r="CE780" s="227">
        <f t="shared" si="671"/>
        <v>3174.6537898199999</v>
      </c>
      <c r="CF780" s="227">
        <f t="shared" si="672"/>
        <v>3309.5595564866667</v>
      </c>
      <c r="CG780" s="227">
        <f t="shared" si="634"/>
        <v>3113.21</v>
      </c>
      <c r="CH780" s="227">
        <f t="shared" si="673"/>
        <v>62.264200000000002</v>
      </c>
      <c r="CI780" s="227">
        <f t="shared" si="674"/>
        <v>41.509466666666661</v>
      </c>
      <c r="CJ780" s="228">
        <f t="shared" si="579"/>
        <v>1.0038959769080573</v>
      </c>
      <c r="CK780" s="230">
        <f t="shared" si="580"/>
        <v>26</v>
      </c>
      <c r="CL780" s="231">
        <f t="shared" si="675"/>
        <v>1.006029979</v>
      </c>
      <c r="CM780" s="227">
        <f t="shared" si="676"/>
        <v>3144.18472277</v>
      </c>
      <c r="CN780" s="227">
        <f t="shared" si="677"/>
        <v>3247.9583894366665</v>
      </c>
      <c r="CO780" s="227">
        <f t="shared" si="683"/>
        <v>3113.21</v>
      </c>
      <c r="CP780" s="227">
        <f t="shared" si="684"/>
        <v>62.264200000000002</v>
      </c>
      <c r="CQ780" s="227">
        <f t="shared" si="685"/>
        <v>8.301893333333334</v>
      </c>
      <c r="CR780" s="228">
        <f t="shared" si="678"/>
        <v>0.9993994189190647</v>
      </c>
      <c r="CS780" s="230">
        <f t="shared" si="679"/>
        <v>6</v>
      </c>
      <c r="CT780" s="231">
        <f t="shared" si="680"/>
        <v>1.0013883180000001</v>
      </c>
      <c r="CU780" s="227">
        <f t="shared" si="686"/>
        <v>3115.65979466</v>
      </c>
      <c r="CV780" s="227">
        <f t="shared" si="681"/>
        <v>3186.2258879933333</v>
      </c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5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5"/>
      <c r="HA780" s="5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40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7"/>
      <c r="JP780" s="1"/>
      <c r="JQ780" s="1"/>
      <c r="JR780" s="1"/>
      <c r="JS780" s="1"/>
      <c r="JT780" s="1"/>
      <c r="JU780" s="1"/>
      <c r="JV780" s="1"/>
      <c r="JW780" s="1"/>
      <c r="JX780" s="1"/>
      <c r="JY780" s="3"/>
      <c r="JZ780" s="1"/>
      <c r="KA780" s="1"/>
      <c r="KB780" s="1"/>
      <c r="KC780" s="1"/>
      <c r="KD780" s="1"/>
      <c r="KE780" s="1"/>
    </row>
    <row r="781" spans="1:291" x14ac:dyDescent="0.2">
      <c r="A781" s="196">
        <f t="shared" si="701"/>
        <v>43439</v>
      </c>
      <c r="B781" s="236">
        <f t="shared" si="682"/>
        <v>107891.45357586669</v>
      </c>
      <c r="C781" s="66">
        <f t="shared" si="589"/>
        <v>76952.213760049999</v>
      </c>
      <c r="D781" s="77">
        <f t="shared" si="702"/>
        <v>5103.6899999999996</v>
      </c>
      <c r="E781" s="67">
        <f>VLOOKUP(A780,[1]Plan1!$DQ$117:$DS$314,3)</f>
        <v>5092.97</v>
      </c>
      <c r="F781" s="11">
        <f t="shared" si="703"/>
        <v>43431</v>
      </c>
      <c r="G781" s="73">
        <f t="shared" si="691"/>
        <v>-2.1004410534337659E-3</v>
      </c>
      <c r="H781" s="11">
        <f t="shared" si="704"/>
        <v>43460</v>
      </c>
      <c r="I781" s="11">
        <f t="shared" si="692"/>
        <v>43460</v>
      </c>
      <c r="J781" s="1">
        <f t="shared" si="705"/>
        <v>21</v>
      </c>
      <c r="K781" s="1">
        <f t="shared" si="706"/>
        <v>7</v>
      </c>
      <c r="L781" s="66">
        <f t="shared" si="693"/>
        <v>0.99929935999999997</v>
      </c>
      <c r="M781" s="70">
        <f t="shared" si="590"/>
        <v>1.00449926</v>
      </c>
      <c r="N781" s="70">
        <f t="shared" si="535"/>
        <v>1.0766073464773767</v>
      </c>
      <c r="O781" s="66">
        <f t="shared" si="586"/>
        <v>1.07585303</v>
      </c>
      <c r="P781" s="66">
        <f t="shared" si="694"/>
        <v>76898.297961000004</v>
      </c>
      <c r="Q781" s="74">
        <f t="shared" si="695"/>
        <v>0</v>
      </c>
      <c r="R781" s="75">
        <f t="shared" si="587"/>
        <v>0</v>
      </c>
      <c r="S781" s="66">
        <f t="shared" si="588"/>
        <v>0</v>
      </c>
      <c r="T781" s="10">
        <f t="shared" si="707"/>
        <v>0.06</v>
      </c>
      <c r="U781" s="74">
        <f t="shared" si="542"/>
        <v>7</v>
      </c>
      <c r="V781" s="74">
        <v>252</v>
      </c>
      <c r="W781" s="70">
        <f t="shared" si="696"/>
        <v>1.001619891</v>
      </c>
      <c r="X781" s="66">
        <f t="shared" si="697"/>
        <v>124.56686078</v>
      </c>
      <c r="Y781" s="66">
        <v>0</v>
      </c>
      <c r="Z781" s="67">
        <f t="shared" si="698"/>
        <v>0</v>
      </c>
      <c r="AA781" s="68" t="str">
        <f t="shared" si="708"/>
        <v>A+INCORP J=</v>
      </c>
      <c r="AB781" s="11">
        <f t="shared" si="709"/>
        <v>43460</v>
      </c>
      <c r="AC781" s="227">
        <f t="shared" si="532"/>
        <v>3113.21</v>
      </c>
      <c r="AD781" s="227">
        <f t="shared" si="638"/>
        <v>62.264200000000002</v>
      </c>
      <c r="AE781" s="227">
        <f t="shared" si="639"/>
        <v>263.58511333333337</v>
      </c>
      <c r="AF781" s="228">
        <f t="shared" si="533"/>
        <v>1.0310550886337826</v>
      </c>
      <c r="AG781" s="230">
        <f t="shared" si="534"/>
        <v>175</v>
      </c>
      <c r="AH781" s="231">
        <f t="shared" si="640"/>
        <v>1.041294363</v>
      </c>
      <c r="AI781" s="227">
        <f t="shared" si="641"/>
        <v>3342.4414171399999</v>
      </c>
      <c r="AJ781" s="227">
        <f t="shared" si="642"/>
        <v>3668.2907304733335</v>
      </c>
      <c r="AK781" s="227">
        <f t="shared" si="596"/>
        <v>3113.21</v>
      </c>
      <c r="AL781" s="227">
        <f t="shared" si="643"/>
        <v>62.264200000000002</v>
      </c>
      <c r="AM781" s="227">
        <f t="shared" si="644"/>
        <v>232.45301333333336</v>
      </c>
      <c r="AN781" s="228">
        <f t="shared" si="597"/>
        <v>1.0301283618573127</v>
      </c>
      <c r="AO781" s="230">
        <f t="shared" si="598"/>
        <v>154</v>
      </c>
      <c r="AP781" s="231">
        <f t="shared" si="645"/>
        <v>1.0362503620000001</v>
      </c>
      <c r="AQ781" s="227">
        <f t="shared" si="646"/>
        <v>3323.2610428600001</v>
      </c>
      <c r="AR781" s="227">
        <f t="shared" si="647"/>
        <v>3617.9782561933334</v>
      </c>
      <c r="AS781" s="227">
        <f t="shared" si="710"/>
        <v>3113.21</v>
      </c>
      <c r="AT781" s="227">
        <f t="shared" si="648"/>
        <v>62.264200000000002</v>
      </c>
      <c r="AU781" s="227">
        <f t="shared" si="649"/>
        <v>201.32091333333332</v>
      </c>
      <c r="AV781" s="228">
        <f t="shared" si="711"/>
        <v>1.0278674983785707</v>
      </c>
      <c r="AW781" s="230">
        <f t="shared" si="712"/>
        <v>133</v>
      </c>
      <c r="AX781" s="231">
        <f t="shared" si="650"/>
        <v>1.0312307940000001</v>
      </c>
      <c r="AY781" s="227">
        <f t="shared" si="651"/>
        <v>3299.9048965100001</v>
      </c>
      <c r="AZ781" s="227">
        <f t="shared" si="652"/>
        <v>3563.4900098433336</v>
      </c>
      <c r="BA781" s="227">
        <f t="shared" si="689"/>
        <v>3113.21</v>
      </c>
      <c r="BB781" s="227">
        <f t="shared" si="653"/>
        <v>62.264200000000002</v>
      </c>
      <c r="BC781" s="227">
        <f t="shared" si="654"/>
        <v>169.15107666666668</v>
      </c>
      <c r="BD781" s="228">
        <f t="shared" si="594"/>
        <v>1.0237718614310582</v>
      </c>
      <c r="BE781" s="230">
        <f t="shared" si="595"/>
        <v>113</v>
      </c>
      <c r="BF781" s="231">
        <f t="shared" si="655"/>
        <v>1.026472861</v>
      </c>
      <c r="BG781" s="227">
        <f t="shared" si="656"/>
        <v>3271.5915439599999</v>
      </c>
      <c r="BH781" s="227">
        <f t="shared" si="657"/>
        <v>3503.0068206266665</v>
      </c>
      <c r="BI781" s="227">
        <f t="shared" si="531"/>
        <v>3113.21</v>
      </c>
      <c r="BJ781" s="227">
        <f t="shared" si="658"/>
        <v>62.264200000000002</v>
      </c>
      <c r="BK781" s="227">
        <f t="shared" si="659"/>
        <v>138.01897666666667</v>
      </c>
      <c r="BL781" s="228">
        <f t="shared" si="699"/>
        <v>1.0110327100793377</v>
      </c>
      <c r="BM781" s="230">
        <f t="shared" si="700"/>
        <v>91</v>
      </c>
      <c r="BN781" s="231">
        <f t="shared" si="660"/>
        <v>1.021264484</v>
      </c>
      <c r="BO781" s="227">
        <f t="shared" si="661"/>
        <v>3214.4883218499999</v>
      </c>
      <c r="BP781" s="227">
        <f t="shared" si="662"/>
        <v>3414.7714985166667</v>
      </c>
      <c r="BQ781" s="227">
        <f t="shared" si="593"/>
        <v>3113.21</v>
      </c>
      <c r="BR781" s="227">
        <f t="shared" si="663"/>
        <v>62.264200000000002</v>
      </c>
      <c r="BS781" s="227">
        <f t="shared" si="664"/>
        <v>103.77366666666667</v>
      </c>
      <c r="BT781" s="228">
        <f t="shared" si="591"/>
        <v>1.0077066274678932</v>
      </c>
      <c r="BU781" s="230">
        <f t="shared" si="592"/>
        <v>68</v>
      </c>
      <c r="BV781" s="231">
        <f t="shared" si="665"/>
        <v>1.015847618</v>
      </c>
      <c r="BW781" s="227">
        <f t="shared" si="666"/>
        <v>3186.9195341200002</v>
      </c>
      <c r="BX781" s="227">
        <f t="shared" si="667"/>
        <v>3352.9574007866668</v>
      </c>
      <c r="BY781" s="227">
        <f t="shared" si="690"/>
        <v>3113.21</v>
      </c>
      <c r="BZ781" s="227">
        <f t="shared" si="668"/>
        <v>62.264200000000002</v>
      </c>
      <c r="CA781" s="227">
        <f t="shared" si="669"/>
        <v>73.679303333333337</v>
      </c>
      <c r="CB781" s="228">
        <f t="shared" si="687"/>
        <v>1.0086133849861432</v>
      </c>
      <c r="CC781" s="230">
        <f t="shared" si="688"/>
        <v>48</v>
      </c>
      <c r="CD781" s="231">
        <f t="shared" si="670"/>
        <v>1.01116066</v>
      </c>
      <c r="CE781" s="227">
        <f t="shared" si="671"/>
        <v>3175.0700307699999</v>
      </c>
      <c r="CF781" s="227">
        <f t="shared" si="672"/>
        <v>3311.0135341033333</v>
      </c>
      <c r="CG781" s="227">
        <f t="shared" si="634"/>
        <v>3113.21</v>
      </c>
      <c r="CH781" s="227">
        <f t="shared" si="673"/>
        <v>62.264200000000002</v>
      </c>
      <c r="CI781" s="227">
        <f t="shared" si="674"/>
        <v>42.547203333333336</v>
      </c>
      <c r="CJ781" s="228">
        <f t="shared" si="579"/>
        <v>1.0037954716855086</v>
      </c>
      <c r="CK781" s="230">
        <f t="shared" si="580"/>
        <v>27</v>
      </c>
      <c r="CL781" s="231">
        <f t="shared" si="675"/>
        <v>1.006262626</v>
      </c>
      <c r="CM781" s="227">
        <f t="shared" si="676"/>
        <v>3144.5969701099998</v>
      </c>
      <c r="CN781" s="227">
        <f t="shared" si="677"/>
        <v>3249.4083734433329</v>
      </c>
      <c r="CO781" s="227">
        <f t="shared" si="683"/>
        <v>3113.21</v>
      </c>
      <c r="CP781" s="227">
        <f t="shared" si="684"/>
        <v>62.264200000000002</v>
      </c>
      <c r="CQ781" s="227">
        <f t="shared" si="685"/>
        <v>9.3396299999999997</v>
      </c>
      <c r="CR781" s="228">
        <f t="shared" si="678"/>
        <v>0.99929936387021101</v>
      </c>
      <c r="CS781" s="230">
        <f t="shared" si="679"/>
        <v>7</v>
      </c>
      <c r="CT781" s="231">
        <f t="shared" si="680"/>
        <v>1.001619891</v>
      </c>
      <c r="CU781" s="227">
        <f t="shared" si="686"/>
        <v>3116.0683001000002</v>
      </c>
      <c r="CV781" s="227">
        <f t="shared" si="681"/>
        <v>3187.6721301000002</v>
      </c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5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5"/>
      <c r="HA781" s="5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40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7"/>
      <c r="JP781" s="1"/>
      <c r="JQ781" s="1"/>
      <c r="JR781" s="1"/>
      <c r="JS781" s="1"/>
      <c r="JT781" s="1"/>
      <c r="JU781" s="1"/>
      <c r="JV781" s="1"/>
      <c r="JW781" s="1"/>
      <c r="JX781" s="1"/>
      <c r="JY781" s="3"/>
      <c r="JZ781" s="1"/>
      <c r="KA781" s="1"/>
      <c r="KB781" s="1"/>
      <c r="KC781" s="1"/>
      <c r="KD781" s="1"/>
      <c r="KE781" s="1"/>
    </row>
    <row r="782" spans="1:291" x14ac:dyDescent="0.2">
      <c r="A782" s="196">
        <f t="shared" si="701"/>
        <v>43440</v>
      </c>
      <c r="B782" s="236">
        <f t="shared" si="682"/>
        <v>107914.70345681667</v>
      </c>
      <c r="C782" s="66">
        <f t="shared" si="589"/>
        <v>76952.213760049999</v>
      </c>
      <c r="D782" s="77">
        <f t="shared" si="702"/>
        <v>5103.6899999999996</v>
      </c>
      <c r="E782" s="67">
        <f>VLOOKUP(A781,[1]Plan1!$DQ$117:$DS$314,3)</f>
        <v>5092.97</v>
      </c>
      <c r="F782" s="11">
        <f t="shared" si="703"/>
        <v>43431</v>
      </c>
      <c r="G782" s="73">
        <f t="shared" si="691"/>
        <v>-2.1004410534337659E-3</v>
      </c>
      <c r="H782" s="11">
        <f t="shared" si="704"/>
        <v>43460</v>
      </c>
      <c r="I782" s="11">
        <f t="shared" si="692"/>
        <v>43460</v>
      </c>
      <c r="J782" s="1">
        <f t="shared" si="705"/>
        <v>21</v>
      </c>
      <c r="K782" s="1">
        <f t="shared" si="706"/>
        <v>8</v>
      </c>
      <c r="L782" s="66">
        <f t="shared" si="693"/>
        <v>0.99919930999999995</v>
      </c>
      <c r="M782" s="70">
        <f t="shared" si="590"/>
        <v>1.00449926</v>
      </c>
      <c r="N782" s="70">
        <f t="shared" si="535"/>
        <v>1.0766073464773767</v>
      </c>
      <c r="O782" s="66">
        <f t="shared" si="586"/>
        <v>1.0757453100000001</v>
      </c>
      <c r="P782" s="66">
        <f t="shared" si="694"/>
        <v>76890.598892010006</v>
      </c>
      <c r="Q782" s="74">
        <f t="shared" si="695"/>
        <v>0</v>
      </c>
      <c r="R782" s="75">
        <f t="shared" si="587"/>
        <v>0</v>
      </c>
      <c r="S782" s="66">
        <f t="shared" si="588"/>
        <v>0</v>
      </c>
      <c r="T782" s="10">
        <f t="shared" si="707"/>
        <v>0.06</v>
      </c>
      <c r="U782" s="74">
        <f t="shared" si="542"/>
        <v>8</v>
      </c>
      <c r="V782" s="74">
        <v>252</v>
      </c>
      <c r="W782" s="70">
        <f t="shared" si="696"/>
        <v>1.0018515189999999</v>
      </c>
      <c r="X782" s="66">
        <f t="shared" si="697"/>
        <v>142.36440476000001</v>
      </c>
      <c r="Y782" s="66">
        <v>0</v>
      </c>
      <c r="Z782" s="67">
        <f t="shared" si="698"/>
        <v>0</v>
      </c>
      <c r="AA782" s="68" t="str">
        <f t="shared" si="708"/>
        <v>A+INCORP J=</v>
      </c>
      <c r="AB782" s="11">
        <f t="shared" si="709"/>
        <v>43460</v>
      </c>
      <c r="AC782" s="227">
        <f t="shared" si="532"/>
        <v>3113.21</v>
      </c>
      <c r="AD782" s="227">
        <f t="shared" si="638"/>
        <v>62.264200000000002</v>
      </c>
      <c r="AE782" s="227">
        <f t="shared" si="639"/>
        <v>264.62285000000003</v>
      </c>
      <c r="AF782" s="228">
        <f t="shared" si="533"/>
        <v>1.03095185403663</v>
      </c>
      <c r="AG782" s="230">
        <f t="shared" si="534"/>
        <v>176</v>
      </c>
      <c r="AH782" s="231">
        <f t="shared" si="640"/>
        <v>1.041535165</v>
      </c>
      <c r="AI782" s="227">
        <f t="shared" si="641"/>
        <v>3342.8796253099999</v>
      </c>
      <c r="AJ782" s="227">
        <f t="shared" si="642"/>
        <v>3669.7666753100002</v>
      </c>
      <c r="AK782" s="227">
        <f t="shared" si="596"/>
        <v>3113.21</v>
      </c>
      <c r="AL782" s="227">
        <f t="shared" si="643"/>
        <v>62.264200000000002</v>
      </c>
      <c r="AM782" s="227">
        <f t="shared" si="644"/>
        <v>233.49074999999999</v>
      </c>
      <c r="AN782" s="228">
        <f t="shared" si="597"/>
        <v>1.030025220048864</v>
      </c>
      <c r="AO782" s="230">
        <f t="shared" si="598"/>
        <v>155</v>
      </c>
      <c r="AP782" s="231">
        <f t="shared" si="645"/>
        <v>1.036489998</v>
      </c>
      <c r="AQ782" s="227">
        <f t="shared" si="646"/>
        <v>3323.6967377999999</v>
      </c>
      <c r="AR782" s="227">
        <f t="shared" si="647"/>
        <v>3619.4516877999999</v>
      </c>
      <c r="AS782" s="227">
        <f t="shared" si="710"/>
        <v>3113.21</v>
      </c>
      <c r="AT782" s="227">
        <f t="shared" si="648"/>
        <v>62.264200000000002</v>
      </c>
      <c r="AU782" s="227">
        <f t="shared" si="649"/>
        <v>202.35865000000001</v>
      </c>
      <c r="AV782" s="228">
        <f t="shared" si="711"/>
        <v>1.0277645829395305</v>
      </c>
      <c r="AW782" s="230">
        <f t="shared" si="712"/>
        <v>134</v>
      </c>
      <c r="AX782" s="231">
        <f t="shared" si="650"/>
        <v>1.031469269</v>
      </c>
      <c r="AY782" s="227">
        <f t="shared" si="651"/>
        <v>3300.3375286800001</v>
      </c>
      <c r="AZ782" s="227">
        <f t="shared" si="652"/>
        <v>3564.9603786800003</v>
      </c>
      <c r="BA782" s="227">
        <f t="shared" si="689"/>
        <v>3113.21</v>
      </c>
      <c r="BB782" s="227">
        <f t="shared" si="653"/>
        <v>62.264200000000002</v>
      </c>
      <c r="BC782" s="227">
        <f t="shared" si="654"/>
        <v>170.18881333333334</v>
      </c>
      <c r="BD782" s="228">
        <f t="shared" si="594"/>
        <v>1.0236693560684873</v>
      </c>
      <c r="BE782" s="230">
        <f t="shared" si="595"/>
        <v>114</v>
      </c>
      <c r="BF782" s="231">
        <f t="shared" si="655"/>
        <v>1.0267102349999999</v>
      </c>
      <c r="BG782" s="227">
        <f t="shared" si="656"/>
        <v>3272.0204618500002</v>
      </c>
      <c r="BH782" s="227">
        <f t="shared" si="657"/>
        <v>3504.4734751833334</v>
      </c>
      <c r="BI782" s="227">
        <f t="shared" si="531"/>
        <v>3113.21</v>
      </c>
      <c r="BJ782" s="227">
        <f t="shared" si="658"/>
        <v>62.264200000000002</v>
      </c>
      <c r="BK782" s="227">
        <f t="shared" si="659"/>
        <v>139.05671333333333</v>
      </c>
      <c r="BL782" s="228">
        <f t="shared" si="699"/>
        <v>1.0109314802268459</v>
      </c>
      <c r="BM782" s="230">
        <f t="shared" si="700"/>
        <v>92</v>
      </c>
      <c r="BN782" s="231">
        <f t="shared" si="660"/>
        <v>1.021500654</v>
      </c>
      <c r="BO782" s="227">
        <f t="shared" si="661"/>
        <v>3214.90975471</v>
      </c>
      <c r="BP782" s="227">
        <f t="shared" si="662"/>
        <v>3416.2306680433335</v>
      </c>
      <c r="BQ782" s="227">
        <f t="shared" si="593"/>
        <v>3113.21</v>
      </c>
      <c r="BR782" s="227">
        <f t="shared" si="663"/>
        <v>62.264200000000002</v>
      </c>
      <c r="BS782" s="227">
        <f t="shared" si="664"/>
        <v>104.81140333333335</v>
      </c>
      <c r="BT782" s="228">
        <f t="shared" si="591"/>
        <v>1.0076057306400887</v>
      </c>
      <c r="BU782" s="230">
        <f t="shared" si="592"/>
        <v>69</v>
      </c>
      <c r="BV782" s="231">
        <f t="shared" si="665"/>
        <v>1.0160825360000001</v>
      </c>
      <c r="BW782" s="227">
        <f t="shared" si="666"/>
        <v>3187.3373546799999</v>
      </c>
      <c r="BX782" s="227">
        <f t="shared" si="667"/>
        <v>3354.4129580133331</v>
      </c>
      <c r="BY782" s="227">
        <f t="shared" si="690"/>
        <v>3113.21</v>
      </c>
      <c r="BZ782" s="227">
        <f t="shared" si="668"/>
        <v>62.264200000000002</v>
      </c>
      <c r="CA782" s="227">
        <f t="shared" si="669"/>
        <v>74.717039999999997</v>
      </c>
      <c r="CB782" s="228">
        <f t="shared" si="687"/>
        <v>1.0085123973690608</v>
      </c>
      <c r="CC782" s="230">
        <f t="shared" si="688"/>
        <v>49</v>
      </c>
      <c r="CD782" s="231">
        <f t="shared" si="670"/>
        <v>1.0113944939999999</v>
      </c>
      <c r="CE782" s="227">
        <f t="shared" si="671"/>
        <v>3175.4862973999998</v>
      </c>
      <c r="CF782" s="227">
        <f t="shared" si="672"/>
        <v>3312.4675373999999</v>
      </c>
      <c r="CG782" s="227">
        <f t="shared" si="634"/>
        <v>3113.21</v>
      </c>
      <c r="CH782" s="227">
        <f t="shared" si="673"/>
        <v>62.264200000000002</v>
      </c>
      <c r="CI782" s="227">
        <f t="shared" si="674"/>
        <v>43.584939999999996</v>
      </c>
      <c r="CJ782" s="228">
        <f t="shared" si="579"/>
        <v>1.0036949664629597</v>
      </c>
      <c r="CK782" s="230">
        <f t="shared" si="580"/>
        <v>28</v>
      </c>
      <c r="CL782" s="231">
        <f t="shared" si="675"/>
        <v>1.0064953270000001</v>
      </c>
      <c r="CM782" s="227">
        <f t="shared" si="676"/>
        <v>3145.00924059</v>
      </c>
      <c r="CN782" s="227">
        <f t="shared" si="677"/>
        <v>3250.8583805899998</v>
      </c>
      <c r="CO782" s="227">
        <f t="shared" si="683"/>
        <v>3113.21</v>
      </c>
      <c r="CP782" s="227">
        <f t="shared" si="684"/>
        <v>62.264200000000002</v>
      </c>
      <c r="CQ782" s="227">
        <f t="shared" si="685"/>
        <v>10.377366666666665</v>
      </c>
      <c r="CR782" s="228">
        <f t="shared" si="678"/>
        <v>0.99919930882135732</v>
      </c>
      <c r="CS782" s="230">
        <f t="shared" si="679"/>
        <v>8</v>
      </c>
      <c r="CT782" s="231">
        <f t="shared" si="680"/>
        <v>1.0018515189999999</v>
      </c>
      <c r="CU782" s="227">
        <f t="shared" si="686"/>
        <v>3116.4768323600001</v>
      </c>
      <c r="CV782" s="227">
        <f t="shared" si="681"/>
        <v>3189.1183990266668</v>
      </c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5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5"/>
      <c r="HA782" s="5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40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7"/>
      <c r="JP782" s="1"/>
      <c r="JQ782" s="1"/>
      <c r="JR782" s="1"/>
      <c r="JS782" s="1"/>
      <c r="JT782" s="1"/>
      <c r="JU782" s="1"/>
      <c r="JV782" s="1"/>
      <c r="JW782" s="1"/>
      <c r="JX782" s="1"/>
      <c r="JY782" s="3"/>
      <c r="JZ782" s="1"/>
      <c r="KA782" s="1"/>
      <c r="KB782" s="1"/>
      <c r="KC782" s="1"/>
      <c r="KD782" s="1"/>
      <c r="KE782" s="1"/>
    </row>
    <row r="783" spans="1:291" x14ac:dyDescent="0.2">
      <c r="A783" s="196">
        <f t="shared" si="701"/>
        <v>43441</v>
      </c>
      <c r="B783" s="236">
        <f t="shared" si="682"/>
        <v>107937.95527801667</v>
      </c>
      <c r="C783" s="66">
        <f t="shared" si="589"/>
        <v>76952.213760049999</v>
      </c>
      <c r="D783" s="77">
        <f t="shared" si="702"/>
        <v>5103.6899999999996</v>
      </c>
      <c r="E783" s="67">
        <f>VLOOKUP(A782,[1]Plan1!$DQ$117:$DS$314,3)</f>
        <v>5092.97</v>
      </c>
      <c r="F783" s="11">
        <f t="shared" si="703"/>
        <v>43431</v>
      </c>
      <c r="G783" s="73">
        <f t="shared" si="691"/>
        <v>-2.1004410534337659E-3</v>
      </c>
      <c r="H783" s="11">
        <f t="shared" si="704"/>
        <v>43460</v>
      </c>
      <c r="I783" s="11">
        <f t="shared" si="692"/>
        <v>43460</v>
      </c>
      <c r="J783" s="1">
        <f t="shared" si="705"/>
        <v>21</v>
      </c>
      <c r="K783" s="1">
        <f t="shared" si="706"/>
        <v>9</v>
      </c>
      <c r="L783" s="66">
        <f t="shared" si="693"/>
        <v>0.99909926999999998</v>
      </c>
      <c r="M783" s="70">
        <f t="shared" si="590"/>
        <v>1.00449926</v>
      </c>
      <c r="N783" s="70">
        <f t="shared" si="535"/>
        <v>1.0766073464773767</v>
      </c>
      <c r="O783" s="66">
        <f t="shared" si="586"/>
        <v>1.07563761</v>
      </c>
      <c r="P783" s="66">
        <f t="shared" si="694"/>
        <v>76882.900592539998</v>
      </c>
      <c r="Q783" s="74">
        <f t="shared" si="695"/>
        <v>0</v>
      </c>
      <c r="R783" s="75">
        <f t="shared" si="587"/>
        <v>0</v>
      </c>
      <c r="S783" s="66">
        <f t="shared" si="588"/>
        <v>0</v>
      </c>
      <c r="T783" s="10">
        <f t="shared" si="707"/>
        <v>0.06</v>
      </c>
      <c r="U783" s="74">
        <f t="shared" si="542"/>
        <v>9</v>
      </c>
      <c r="V783" s="74">
        <v>252</v>
      </c>
      <c r="W783" s="70">
        <f t="shared" si="696"/>
        <v>1.0020831990000001</v>
      </c>
      <c r="X783" s="66">
        <f t="shared" si="697"/>
        <v>160.16238163</v>
      </c>
      <c r="Y783" s="66">
        <v>0</v>
      </c>
      <c r="Z783" s="67">
        <f t="shared" si="698"/>
        <v>0</v>
      </c>
      <c r="AA783" s="68" t="str">
        <f t="shared" si="708"/>
        <v>A+INCORP J=</v>
      </c>
      <c r="AB783" s="11">
        <f t="shared" si="709"/>
        <v>43460</v>
      </c>
      <c r="AC783" s="227">
        <f t="shared" si="532"/>
        <v>3113.21</v>
      </c>
      <c r="AD783" s="227">
        <f t="shared" si="638"/>
        <v>62.264200000000002</v>
      </c>
      <c r="AE783" s="227">
        <f t="shared" si="639"/>
        <v>265.66058666666669</v>
      </c>
      <c r="AF783" s="228">
        <f t="shared" si="533"/>
        <v>1.030848638606688</v>
      </c>
      <c r="AG783" s="230">
        <f t="shared" si="534"/>
        <v>177</v>
      </c>
      <c r="AH783" s="231">
        <f t="shared" si="640"/>
        <v>1.0417760229999999</v>
      </c>
      <c r="AI783" s="227">
        <f t="shared" si="641"/>
        <v>3343.3179205800002</v>
      </c>
      <c r="AJ783" s="227">
        <f t="shared" si="642"/>
        <v>3671.2427072466671</v>
      </c>
      <c r="AK783" s="227">
        <f t="shared" si="596"/>
        <v>3113.21</v>
      </c>
      <c r="AL783" s="227">
        <f t="shared" si="643"/>
        <v>62.264200000000002</v>
      </c>
      <c r="AM783" s="227">
        <f t="shared" si="644"/>
        <v>234.52848666666668</v>
      </c>
      <c r="AN783" s="228">
        <f t="shared" si="597"/>
        <v>1.0299220973903982</v>
      </c>
      <c r="AO783" s="230">
        <f t="shared" si="598"/>
        <v>156</v>
      </c>
      <c r="AP783" s="231">
        <f t="shared" si="645"/>
        <v>1.036729689</v>
      </c>
      <c r="AQ783" s="227">
        <f t="shared" si="646"/>
        <v>3324.1325170099999</v>
      </c>
      <c r="AR783" s="227">
        <f t="shared" si="647"/>
        <v>3620.9252036766666</v>
      </c>
      <c r="AS783" s="227">
        <f t="shared" si="710"/>
        <v>3113.21</v>
      </c>
      <c r="AT783" s="227">
        <f t="shared" si="648"/>
        <v>62.264200000000002</v>
      </c>
      <c r="AU783" s="227">
        <f t="shared" si="649"/>
        <v>203.39638666666664</v>
      </c>
      <c r="AV783" s="228">
        <f t="shared" si="711"/>
        <v>1.0276616866084438</v>
      </c>
      <c r="AW783" s="230">
        <f t="shared" si="712"/>
        <v>135</v>
      </c>
      <c r="AX783" s="231">
        <f t="shared" si="650"/>
        <v>1.0317077990000001</v>
      </c>
      <c r="AY783" s="227">
        <f t="shared" si="651"/>
        <v>3300.7702453799998</v>
      </c>
      <c r="AZ783" s="227">
        <f t="shared" si="652"/>
        <v>3566.4308320466662</v>
      </c>
      <c r="BA783" s="227">
        <f t="shared" si="689"/>
        <v>3113.21</v>
      </c>
      <c r="BB783" s="227">
        <f t="shared" si="653"/>
        <v>62.264200000000002</v>
      </c>
      <c r="BC783" s="227">
        <f t="shared" si="654"/>
        <v>171.22655</v>
      </c>
      <c r="BD783" s="228">
        <f t="shared" si="594"/>
        <v>1.0235668697377325</v>
      </c>
      <c r="BE783" s="230">
        <f t="shared" si="595"/>
        <v>115</v>
      </c>
      <c r="BF783" s="231">
        <f t="shared" si="655"/>
        <v>1.0269476639999999</v>
      </c>
      <c r="BG783" s="227">
        <f t="shared" si="656"/>
        <v>3272.4494643500002</v>
      </c>
      <c r="BH783" s="227">
        <f t="shared" si="657"/>
        <v>3505.9402143500001</v>
      </c>
      <c r="BI783" s="227">
        <f t="shared" ref="BI783:BI846" si="713">BI782</f>
        <v>3113.21</v>
      </c>
      <c r="BJ783" s="227">
        <f t="shared" si="658"/>
        <v>62.264200000000002</v>
      </c>
      <c r="BK783" s="227">
        <f t="shared" si="659"/>
        <v>140.09444999999999</v>
      </c>
      <c r="BL783" s="228">
        <f t="shared" si="699"/>
        <v>1.0108302691693509</v>
      </c>
      <c r="BM783" s="230">
        <f t="shared" si="700"/>
        <v>93</v>
      </c>
      <c r="BN783" s="231">
        <f t="shared" si="660"/>
        <v>1.0217368790000001</v>
      </c>
      <c r="BO783" s="227">
        <f t="shared" si="661"/>
        <v>3215.3312715699999</v>
      </c>
      <c r="BP783" s="227">
        <f t="shared" si="662"/>
        <v>3417.68992157</v>
      </c>
      <c r="BQ783" s="227">
        <f t="shared" si="593"/>
        <v>3113.21</v>
      </c>
      <c r="BR783" s="227">
        <f t="shared" si="663"/>
        <v>62.264200000000002</v>
      </c>
      <c r="BS783" s="227">
        <f t="shared" si="664"/>
        <v>105.84914000000001</v>
      </c>
      <c r="BT783" s="228">
        <f t="shared" si="591"/>
        <v>1.0075048525454495</v>
      </c>
      <c r="BU783" s="230">
        <f t="shared" si="592"/>
        <v>70</v>
      </c>
      <c r="BV783" s="231">
        <f t="shared" si="665"/>
        <v>1.016317508</v>
      </c>
      <c r="BW783" s="227">
        <f t="shared" si="666"/>
        <v>3187.7552562999999</v>
      </c>
      <c r="BX783" s="227">
        <f t="shared" si="667"/>
        <v>3355.8685962999998</v>
      </c>
      <c r="BY783" s="227">
        <f t="shared" si="690"/>
        <v>3113.21</v>
      </c>
      <c r="BZ783" s="227">
        <f t="shared" si="668"/>
        <v>62.264200000000002</v>
      </c>
      <c r="CA783" s="227">
        <f t="shared" si="669"/>
        <v>75.754776666666658</v>
      </c>
      <c r="CB783" s="228">
        <f t="shared" si="687"/>
        <v>1.0084114285019998</v>
      </c>
      <c r="CC783" s="230">
        <f t="shared" si="688"/>
        <v>50</v>
      </c>
      <c r="CD783" s="231">
        <f t="shared" si="670"/>
        <v>1.011628381</v>
      </c>
      <c r="CE783" s="227">
        <f t="shared" si="671"/>
        <v>3175.9026424399999</v>
      </c>
      <c r="CF783" s="227">
        <f t="shared" si="672"/>
        <v>3313.9216191066666</v>
      </c>
      <c r="CG783" s="227">
        <f t="shared" si="634"/>
        <v>3113.21</v>
      </c>
      <c r="CH783" s="227">
        <f t="shared" si="673"/>
        <v>62.264200000000002</v>
      </c>
      <c r="CI783" s="227">
        <f t="shared" si="674"/>
        <v>44.622676666666671</v>
      </c>
      <c r="CJ783" s="228">
        <f t="shared" si="579"/>
        <v>1.0035944799008683</v>
      </c>
      <c r="CK783" s="230">
        <f t="shared" si="580"/>
        <v>29</v>
      </c>
      <c r="CL783" s="231">
        <f t="shared" si="675"/>
        <v>1.0067280810000001</v>
      </c>
      <c r="CM783" s="227">
        <f t="shared" si="676"/>
        <v>3145.4215895399998</v>
      </c>
      <c r="CN783" s="227">
        <f t="shared" si="677"/>
        <v>3252.3084662066663</v>
      </c>
      <c r="CO783" s="227">
        <f t="shared" si="683"/>
        <v>3113.21</v>
      </c>
      <c r="CP783" s="227">
        <f t="shared" si="684"/>
        <v>62.264200000000002</v>
      </c>
      <c r="CQ783" s="227">
        <f t="shared" si="685"/>
        <v>11.415103333333333</v>
      </c>
      <c r="CR783" s="228">
        <f t="shared" si="678"/>
        <v>0.99909927234937856</v>
      </c>
      <c r="CS783" s="230">
        <f t="shared" si="679"/>
        <v>9</v>
      </c>
      <c r="CT783" s="231">
        <f t="shared" si="680"/>
        <v>1.0020831990000001</v>
      </c>
      <c r="CU783" s="227">
        <f t="shared" si="686"/>
        <v>3116.8854400099999</v>
      </c>
      <c r="CV783" s="227">
        <f t="shared" si="681"/>
        <v>3190.5647433433332</v>
      </c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5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5"/>
      <c r="HA783" s="5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40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7"/>
      <c r="JP783" s="1"/>
      <c r="JQ783" s="1"/>
      <c r="JR783" s="1"/>
      <c r="JS783" s="1"/>
      <c r="JT783" s="1"/>
      <c r="JU783" s="1"/>
      <c r="JV783" s="1"/>
      <c r="JW783" s="1"/>
      <c r="JX783" s="1"/>
      <c r="JY783" s="3"/>
      <c r="JZ783" s="1"/>
      <c r="KA783" s="1"/>
      <c r="KB783" s="1"/>
      <c r="KC783" s="1"/>
      <c r="KD783" s="1"/>
      <c r="KE783" s="1"/>
    </row>
    <row r="784" spans="1:291" x14ac:dyDescent="0.2">
      <c r="A784" s="196">
        <f t="shared" si="701"/>
        <v>43442</v>
      </c>
      <c r="B784" s="236">
        <f t="shared" si="682"/>
        <v>107954.48336632666</v>
      </c>
      <c r="C784" s="66">
        <f t="shared" si="589"/>
        <v>76952.213760049999</v>
      </c>
      <c r="D784" s="77">
        <f t="shared" si="702"/>
        <v>5103.6899999999996</v>
      </c>
      <c r="E784" s="67">
        <f>VLOOKUP(A783,[1]Plan1!$DQ$117:$DS$314,3)</f>
        <v>5092.97</v>
      </c>
      <c r="F784" s="11">
        <f t="shared" si="703"/>
        <v>43431</v>
      </c>
      <c r="G784" s="73">
        <f t="shared" si="691"/>
        <v>-2.1004410534337659E-3</v>
      </c>
      <c r="H784" s="11">
        <f t="shared" si="704"/>
        <v>43460</v>
      </c>
      <c r="I784" s="11">
        <f t="shared" si="692"/>
        <v>43460</v>
      </c>
      <c r="J784" s="1">
        <f t="shared" si="705"/>
        <v>21</v>
      </c>
      <c r="K784" s="1">
        <f t="shared" si="706"/>
        <v>10</v>
      </c>
      <c r="L784" s="66">
        <f t="shared" si="693"/>
        <v>0.99899923000000002</v>
      </c>
      <c r="M784" s="70">
        <f t="shared" si="590"/>
        <v>1.00449926</v>
      </c>
      <c r="N784" s="70">
        <f t="shared" si="535"/>
        <v>1.0766073464773767</v>
      </c>
      <c r="O784" s="66">
        <f t="shared" si="586"/>
        <v>1.07552991</v>
      </c>
      <c r="P784" s="66">
        <f t="shared" si="694"/>
        <v>76875.202293080001</v>
      </c>
      <c r="Q784" s="74">
        <f t="shared" si="695"/>
        <v>0</v>
      </c>
      <c r="R784" s="75">
        <f t="shared" si="587"/>
        <v>0</v>
      </c>
      <c r="S784" s="66">
        <f t="shared" si="588"/>
        <v>0</v>
      </c>
      <c r="T784" s="10">
        <f t="shared" si="707"/>
        <v>0.06</v>
      </c>
      <c r="U784" s="74">
        <f t="shared" si="542"/>
        <v>10</v>
      </c>
      <c r="V784" s="74">
        <v>252</v>
      </c>
      <c r="W784" s="70">
        <f t="shared" si="696"/>
        <v>1.0023149339999999</v>
      </c>
      <c r="X784" s="66">
        <f t="shared" si="697"/>
        <v>177.96101954</v>
      </c>
      <c r="Y784" s="66">
        <v>0</v>
      </c>
      <c r="Z784" s="67">
        <f t="shared" si="698"/>
        <v>0</v>
      </c>
      <c r="AA784" s="68" t="str">
        <f t="shared" si="708"/>
        <v>A+INCORP J=</v>
      </c>
      <c r="AB784" s="11">
        <f t="shared" si="709"/>
        <v>43460</v>
      </c>
      <c r="AC784" s="227">
        <f t="shared" ref="AC784:AC847" si="714">AC783</f>
        <v>3113.21</v>
      </c>
      <c r="AD784" s="227">
        <f t="shared" si="638"/>
        <v>62.264200000000002</v>
      </c>
      <c r="AE784" s="227">
        <f t="shared" si="639"/>
        <v>266.69832333333335</v>
      </c>
      <c r="AF784" s="228">
        <f t="shared" si="533"/>
        <v>1.0307454231767459</v>
      </c>
      <c r="AG784" s="230">
        <f t="shared" si="534"/>
        <v>177</v>
      </c>
      <c r="AH784" s="231">
        <f t="shared" si="640"/>
        <v>1.0417760229999999</v>
      </c>
      <c r="AI784" s="227">
        <f t="shared" si="641"/>
        <v>3342.9831653199999</v>
      </c>
      <c r="AJ784" s="227">
        <f t="shared" si="642"/>
        <v>3671.9456886533335</v>
      </c>
      <c r="AK784" s="227">
        <f t="shared" si="596"/>
        <v>3113.21</v>
      </c>
      <c r="AL784" s="227">
        <f t="shared" si="643"/>
        <v>62.264200000000002</v>
      </c>
      <c r="AM784" s="227">
        <f t="shared" si="644"/>
        <v>235.56622333333331</v>
      </c>
      <c r="AN784" s="228">
        <f t="shared" si="597"/>
        <v>1.0298189747319324</v>
      </c>
      <c r="AO784" s="230">
        <f t="shared" si="598"/>
        <v>156</v>
      </c>
      <c r="AP784" s="231">
        <f t="shared" si="645"/>
        <v>1.036729689</v>
      </c>
      <c r="AQ784" s="227">
        <f t="shared" si="646"/>
        <v>3323.7996827299999</v>
      </c>
      <c r="AR784" s="227">
        <f t="shared" si="647"/>
        <v>3621.6301060633332</v>
      </c>
      <c r="AS784" s="227">
        <f t="shared" si="710"/>
        <v>3113.21</v>
      </c>
      <c r="AT784" s="227">
        <f t="shared" si="648"/>
        <v>62.264200000000002</v>
      </c>
      <c r="AU784" s="227">
        <f t="shared" si="649"/>
        <v>204.43412333333333</v>
      </c>
      <c r="AV784" s="228">
        <f t="shared" si="711"/>
        <v>1.0275587902773573</v>
      </c>
      <c r="AW784" s="230">
        <f t="shared" si="712"/>
        <v>135</v>
      </c>
      <c r="AX784" s="231">
        <f t="shared" si="650"/>
        <v>1.0317077990000001</v>
      </c>
      <c r="AY784" s="227">
        <f t="shared" si="651"/>
        <v>3300.4397502800002</v>
      </c>
      <c r="AZ784" s="227">
        <f t="shared" si="652"/>
        <v>3567.1380736133337</v>
      </c>
      <c r="BA784" s="227">
        <f t="shared" si="689"/>
        <v>3113.21</v>
      </c>
      <c r="BB784" s="227">
        <f t="shared" si="653"/>
        <v>62.264200000000002</v>
      </c>
      <c r="BC784" s="227">
        <f t="shared" si="654"/>
        <v>172.26428666666666</v>
      </c>
      <c r="BD784" s="228">
        <f t="shared" si="594"/>
        <v>1.0234643834069777</v>
      </c>
      <c r="BE784" s="230">
        <f t="shared" si="595"/>
        <v>115</v>
      </c>
      <c r="BF784" s="231">
        <f t="shared" si="655"/>
        <v>1.0269476639999999</v>
      </c>
      <c r="BG784" s="227">
        <f t="shared" si="656"/>
        <v>3272.1218049099998</v>
      </c>
      <c r="BH784" s="227">
        <f t="shared" si="657"/>
        <v>3506.6502915766664</v>
      </c>
      <c r="BI784" s="227">
        <f t="shared" si="713"/>
        <v>3113.21</v>
      </c>
      <c r="BJ784" s="227">
        <f t="shared" si="658"/>
        <v>62.264200000000002</v>
      </c>
      <c r="BK784" s="227">
        <f t="shared" si="659"/>
        <v>141.13218666666666</v>
      </c>
      <c r="BL784" s="228">
        <f t="shared" si="699"/>
        <v>1.0107290581118558</v>
      </c>
      <c r="BM784" s="230">
        <f t="shared" si="700"/>
        <v>93</v>
      </c>
      <c r="BN784" s="231">
        <f t="shared" si="660"/>
        <v>1.0217368790000001</v>
      </c>
      <c r="BO784" s="227">
        <f t="shared" si="661"/>
        <v>3215.0093311999999</v>
      </c>
      <c r="BP784" s="227">
        <f t="shared" si="662"/>
        <v>3418.4057178666667</v>
      </c>
      <c r="BQ784" s="227">
        <f t="shared" si="593"/>
        <v>3113.21</v>
      </c>
      <c r="BR784" s="227">
        <f t="shared" si="663"/>
        <v>62.264200000000002</v>
      </c>
      <c r="BS784" s="227">
        <f t="shared" si="664"/>
        <v>106.88687666666667</v>
      </c>
      <c r="BT784" s="228">
        <f t="shared" si="591"/>
        <v>1.0074039744508101</v>
      </c>
      <c r="BU784" s="230">
        <f t="shared" si="592"/>
        <v>70</v>
      </c>
      <c r="BV784" s="231">
        <f t="shared" si="665"/>
        <v>1.016317508</v>
      </c>
      <c r="BW784" s="227">
        <f t="shared" si="666"/>
        <v>3187.4360770100002</v>
      </c>
      <c r="BX784" s="227">
        <f t="shared" si="667"/>
        <v>3356.5871536766667</v>
      </c>
      <c r="BY784" s="227">
        <f t="shared" si="690"/>
        <v>3113.21</v>
      </c>
      <c r="BZ784" s="227">
        <f t="shared" si="668"/>
        <v>62.264200000000002</v>
      </c>
      <c r="CA784" s="227">
        <f t="shared" si="669"/>
        <v>76.792513333333346</v>
      </c>
      <c r="CB784" s="228">
        <f t="shared" si="687"/>
        <v>1.008310459634939</v>
      </c>
      <c r="CC784" s="230">
        <f t="shared" si="688"/>
        <v>50</v>
      </c>
      <c r="CD784" s="231">
        <f t="shared" si="670"/>
        <v>1.011628381</v>
      </c>
      <c r="CE784" s="227">
        <f t="shared" si="671"/>
        <v>3175.5846499200002</v>
      </c>
      <c r="CF784" s="227">
        <f t="shared" si="672"/>
        <v>3314.6413632533336</v>
      </c>
      <c r="CG784" s="227">
        <f t="shared" si="634"/>
        <v>3113.21</v>
      </c>
      <c r="CH784" s="227">
        <f t="shared" si="673"/>
        <v>62.264200000000002</v>
      </c>
      <c r="CI784" s="227">
        <f t="shared" si="674"/>
        <v>45.660413333333331</v>
      </c>
      <c r="CJ784" s="228">
        <f t="shared" si="579"/>
        <v>1.0034939933387765</v>
      </c>
      <c r="CK784" s="230">
        <f t="shared" si="580"/>
        <v>29</v>
      </c>
      <c r="CL784" s="231">
        <f t="shared" si="675"/>
        <v>1.0067280810000001</v>
      </c>
      <c r="CM784" s="227">
        <f t="shared" si="676"/>
        <v>3145.10664898</v>
      </c>
      <c r="CN784" s="227">
        <f t="shared" si="677"/>
        <v>3253.0312623133332</v>
      </c>
      <c r="CO784" s="227">
        <f t="shared" si="683"/>
        <v>3113.21</v>
      </c>
      <c r="CP784" s="227">
        <f t="shared" si="684"/>
        <v>62.264200000000002</v>
      </c>
      <c r="CQ784" s="227">
        <f t="shared" si="685"/>
        <v>12.45284</v>
      </c>
      <c r="CR784" s="228">
        <f t="shared" si="678"/>
        <v>0.9989992358773998</v>
      </c>
      <c r="CS784" s="230">
        <f t="shared" si="679"/>
        <v>9</v>
      </c>
      <c r="CT784" s="231">
        <f t="shared" si="680"/>
        <v>1.0020831990000001</v>
      </c>
      <c r="CU784" s="227">
        <f t="shared" si="686"/>
        <v>3116.5733566899999</v>
      </c>
      <c r="CV784" s="227">
        <f t="shared" si="681"/>
        <v>3191.2903966899999</v>
      </c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5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5"/>
      <c r="HA784" s="5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40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7"/>
      <c r="JP784" s="1"/>
      <c r="JQ784" s="1"/>
      <c r="JR784" s="1"/>
      <c r="JS784" s="1"/>
      <c r="JT784" s="1"/>
      <c r="JU784" s="1"/>
      <c r="JV784" s="1"/>
      <c r="JW784" s="1"/>
      <c r="JX784" s="1"/>
      <c r="JY784" s="3"/>
      <c r="JZ784" s="1"/>
      <c r="KA784" s="1"/>
      <c r="KB784" s="1"/>
      <c r="KC784" s="1"/>
      <c r="KD784" s="1"/>
      <c r="KE784" s="1"/>
    </row>
    <row r="785" spans="1:291" x14ac:dyDescent="0.2">
      <c r="A785" s="196">
        <f t="shared" si="701"/>
        <v>43443</v>
      </c>
      <c r="B785" s="236">
        <f t="shared" si="682"/>
        <v>107963.82299632666</v>
      </c>
      <c r="C785" s="66">
        <f t="shared" si="589"/>
        <v>76952.213760049999</v>
      </c>
      <c r="D785" s="77">
        <f t="shared" si="702"/>
        <v>5103.6899999999996</v>
      </c>
      <c r="E785" s="67">
        <f>VLOOKUP(A784,[1]Plan1!$DQ$117:$DS$314,3)</f>
        <v>5092.97</v>
      </c>
      <c r="F785" s="11">
        <f t="shared" si="703"/>
        <v>43431</v>
      </c>
      <c r="G785" s="73">
        <f t="shared" si="691"/>
        <v>-2.1004410534337659E-3</v>
      </c>
      <c r="H785" s="11">
        <f t="shared" si="704"/>
        <v>43460</v>
      </c>
      <c r="I785" s="11">
        <f t="shared" si="692"/>
        <v>43460</v>
      </c>
      <c r="J785" s="1">
        <f t="shared" si="705"/>
        <v>21</v>
      </c>
      <c r="K785" s="1">
        <f t="shared" si="706"/>
        <v>10</v>
      </c>
      <c r="L785" s="66">
        <f t="shared" si="693"/>
        <v>0.99899923000000002</v>
      </c>
      <c r="M785" s="70">
        <f t="shared" si="590"/>
        <v>1.00449926</v>
      </c>
      <c r="N785" s="70">
        <f t="shared" si="535"/>
        <v>1.0766073464773767</v>
      </c>
      <c r="O785" s="66">
        <f t="shared" si="586"/>
        <v>1.07552991</v>
      </c>
      <c r="P785" s="66">
        <f t="shared" si="694"/>
        <v>76875.202293080001</v>
      </c>
      <c r="Q785" s="74">
        <f t="shared" si="695"/>
        <v>0</v>
      </c>
      <c r="R785" s="75">
        <f t="shared" si="587"/>
        <v>0</v>
      </c>
      <c r="S785" s="66">
        <f t="shared" si="588"/>
        <v>0</v>
      </c>
      <c r="T785" s="10">
        <f t="shared" si="707"/>
        <v>0.06</v>
      </c>
      <c r="U785" s="74">
        <f t="shared" si="542"/>
        <v>10</v>
      </c>
      <c r="V785" s="74">
        <v>252</v>
      </c>
      <c r="W785" s="70">
        <f t="shared" si="696"/>
        <v>1.0023149339999999</v>
      </c>
      <c r="X785" s="66">
        <f t="shared" si="697"/>
        <v>177.96101954</v>
      </c>
      <c r="Y785" s="66">
        <v>0</v>
      </c>
      <c r="Z785" s="67">
        <f t="shared" si="698"/>
        <v>0</v>
      </c>
      <c r="AA785" s="68" t="str">
        <f t="shared" si="708"/>
        <v>A+INCORP J=</v>
      </c>
      <c r="AB785" s="11">
        <f t="shared" si="709"/>
        <v>43460</v>
      </c>
      <c r="AC785" s="227">
        <f t="shared" si="714"/>
        <v>3113.21</v>
      </c>
      <c r="AD785" s="227">
        <f t="shared" si="638"/>
        <v>62.264200000000002</v>
      </c>
      <c r="AE785" s="227">
        <f t="shared" si="639"/>
        <v>267.73606000000001</v>
      </c>
      <c r="AF785" s="228">
        <f t="shared" ref="AF785:AF848" si="715">($O785/AF$525)</f>
        <v>1.0307454231767459</v>
      </c>
      <c r="AG785" s="230">
        <f t="shared" ref="AG785:AG848" si="716">NETWORKDAYS(AG$525,$A785,$AE$118:$AE$502)-1</f>
        <v>177</v>
      </c>
      <c r="AH785" s="231">
        <f t="shared" si="640"/>
        <v>1.0417760229999999</v>
      </c>
      <c r="AI785" s="227">
        <f t="shared" si="641"/>
        <v>3342.9831653199999</v>
      </c>
      <c r="AJ785" s="227">
        <f t="shared" si="642"/>
        <v>3672.9834253199997</v>
      </c>
      <c r="AK785" s="227">
        <f t="shared" si="596"/>
        <v>3113.21</v>
      </c>
      <c r="AL785" s="227">
        <f t="shared" si="643"/>
        <v>62.264200000000002</v>
      </c>
      <c r="AM785" s="227">
        <f t="shared" si="644"/>
        <v>236.60396</v>
      </c>
      <c r="AN785" s="228">
        <f t="shared" si="597"/>
        <v>1.0298189747319324</v>
      </c>
      <c r="AO785" s="230">
        <f t="shared" si="598"/>
        <v>156</v>
      </c>
      <c r="AP785" s="231">
        <f t="shared" si="645"/>
        <v>1.036729689</v>
      </c>
      <c r="AQ785" s="227">
        <f t="shared" si="646"/>
        <v>3323.7996827299999</v>
      </c>
      <c r="AR785" s="227">
        <f t="shared" si="647"/>
        <v>3622.6678427299998</v>
      </c>
      <c r="AS785" s="227">
        <f t="shared" si="710"/>
        <v>3113.21</v>
      </c>
      <c r="AT785" s="227">
        <f t="shared" si="648"/>
        <v>62.264200000000002</v>
      </c>
      <c r="AU785" s="227">
        <f t="shared" si="649"/>
        <v>205.47186000000002</v>
      </c>
      <c r="AV785" s="228">
        <f t="shared" si="711"/>
        <v>1.0275587902773573</v>
      </c>
      <c r="AW785" s="230">
        <f t="shared" si="712"/>
        <v>135</v>
      </c>
      <c r="AX785" s="231">
        <f t="shared" si="650"/>
        <v>1.0317077990000001</v>
      </c>
      <c r="AY785" s="227">
        <f t="shared" si="651"/>
        <v>3300.4397502800002</v>
      </c>
      <c r="AZ785" s="227">
        <f t="shared" si="652"/>
        <v>3568.1758102800004</v>
      </c>
      <c r="BA785" s="227">
        <f t="shared" si="689"/>
        <v>3113.21</v>
      </c>
      <c r="BB785" s="227">
        <f t="shared" si="653"/>
        <v>62.264200000000002</v>
      </c>
      <c r="BC785" s="227">
        <f t="shared" si="654"/>
        <v>173.30202333333332</v>
      </c>
      <c r="BD785" s="228">
        <f t="shared" si="594"/>
        <v>1.0234643834069777</v>
      </c>
      <c r="BE785" s="230">
        <f t="shared" si="595"/>
        <v>115</v>
      </c>
      <c r="BF785" s="231">
        <f t="shared" si="655"/>
        <v>1.0269476639999999</v>
      </c>
      <c r="BG785" s="227">
        <f t="shared" si="656"/>
        <v>3272.1218049099998</v>
      </c>
      <c r="BH785" s="227">
        <f t="shared" si="657"/>
        <v>3507.6880282433331</v>
      </c>
      <c r="BI785" s="227">
        <f t="shared" si="713"/>
        <v>3113.21</v>
      </c>
      <c r="BJ785" s="227">
        <f t="shared" si="658"/>
        <v>62.264200000000002</v>
      </c>
      <c r="BK785" s="227">
        <f t="shared" si="659"/>
        <v>142.16992333333334</v>
      </c>
      <c r="BL785" s="228">
        <f t="shared" si="699"/>
        <v>1.0107290581118558</v>
      </c>
      <c r="BM785" s="230">
        <f t="shared" si="700"/>
        <v>93</v>
      </c>
      <c r="BN785" s="231">
        <f t="shared" si="660"/>
        <v>1.0217368790000001</v>
      </c>
      <c r="BO785" s="227">
        <f t="shared" si="661"/>
        <v>3215.0093311999999</v>
      </c>
      <c r="BP785" s="227">
        <f t="shared" si="662"/>
        <v>3419.4434545333334</v>
      </c>
      <c r="BQ785" s="227">
        <f t="shared" si="593"/>
        <v>3113.21</v>
      </c>
      <c r="BR785" s="227">
        <f t="shared" si="663"/>
        <v>62.264200000000002</v>
      </c>
      <c r="BS785" s="227">
        <f t="shared" si="664"/>
        <v>107.92461333333335</v>
      </c>
      <c r="BT785" s="228">
        <f t="shared" si="591"/>
        <v>1.0074039744508101</v>
      </c>
      <c r="BU785" s="230">
        <f t="shared" si="592"/>
        <v>70</v>
      </c>
      <c r="BV785" s="231">
        <f t="shared" si="665"/>
        <v>1.016317508</v>
      </c>
      <c r="BW785" s="227">
        <f t="shared" si="666"/>
        <v>3187.4360770100002</v>
      </c>
      <c r="BX785" s="227">
        <f t="shared" si="667"/>
        <v>3357.6248903433334</v>
      </c>
      <c r="BY785" s="227">
        <f t="shared" si="690"/>
        <v>3113.21</v>
      </c>
      <c r="BZ785" s="227">
        <f t="shared" si="668"/>
        <v>62.264200000000002</v>
      </c>
      <c r="CA785" s="227">
        <f t="shared" si="669"/>
        <v>77.830250000000007</v>
      </c>
      <c r="CB785" s="228">
        <f t="shared" si="687"/>
        <v>1.008310459634939</v>
      </c>
      <c r="CC785" s="230">
        <f t="shared" si="688"/>
        <v>50</v>
      </c>
      <c r="CD785" s="231">
        <f t="shared" si="670"/>
        <v>1.011628381</v>
      </c>
      <c r="CE785" s="227">
        <f t="shared" si="671"/>
        <v>3175.5846499200002</v>
      </c>
      <c r="CF785" s="227">
        <f t="shared" si="672"/>
        <v>3315.6790999200002</v>
      </c>
      <c r="CG785" s="227">
        <f t="shared" si="634"/>
        <v>3113.21</v>
      </c>
      <c r="CH785" s="227">
        <f t="shared" si="673"/>
        <v>62.264200000000002</v>
      </c>
      <c r="CI785" s="227">
        <f t="shared" si="674"/>
        <v>46.698149999999998</v>
      </c>
      <c r="CJ785" s="228">
        <f t="shared" si="579"/>
        <v>1.0034939933387765</v>
      </c>
      <c r="CK785" s="230">
        <f t="shared" si="580"/>
        <v>29</v>
      </c>
      <c r="CL785" s="231">
        <f t="shared" si="675"/>
        <v>1.0067280810000001</v>
      </c>
      <c r="CM785" s="227">
        <f t="shared" si="676"/>
        <v>3145.10664898</v>
      </c>
      <c r="CN785" s="227">
        <f t="shared" si="677"/>
        <v>3254.0689989799998</v>
      </c>
      <c r="CO785" s="227">
        <f t="shared" si="683"/>
        <v>3113.21</v>
      </c>
      <c r="CP785" s="227">
        <f t="shared" si="684"/>
        <v>62.264200000000002</v>
      </c>
      <c r="CQ785" s="227">
        <f t="shared" si="685"/>
        <v>13.490576666666669</v>
      </c>
      <c r="CR785" s="228">
        <f t="shared" si="678"/>
        <v>0.9989992358773998</v>
      </c>
      <c r="CS785" s="230">
        <f t="shared" si="679"/>
        <v>9</v>
      </c>
      <c r="CT785" s="231">
        <f t="shared" si="680"/>
        <v>1.0020831990000001</v>
      </c>
      <c r="CU785" s="227">
        <f t="shared" si="686"/>
        <v>3116.5733566899999</v>
      </c>
      <c r="CV785" s="227">
        <f t="shared" si="681"/>
        <v>3192.3281333566665</v>
      </c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5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5"/>
      <c r="HA785" s="5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40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7"/>
      <c r="JP785" s="1"/>
      <c r="JQ785" s="1"/>
      <c r="JR785" s="1"/>
      <c r="JS785" s="1"/>
      <c r="JT785" s="1"/>
      <c r="JU785" s="1"/>
      <c r="JV785" s="1"/>
      <c r="JW785" s="1"/>
      <c r="JX785" s="1"/>
      <c r="JY785" s="3"/>
      <c r="JZ785" s="1"/>
      <c r="KA785" s="1"/>
      <c r="KB785" s="1"/>
      <c r="KC785" s="1"/>
      <c r="KD785" s="1"/>
      <c r="KE785" s="1"/>
    </row>
    <row r="786" spans="1:291" x14ac:dyDescent="0.2">
      <c r="A786" s="196">
        <f t="shared" si="701"/>
        <v>43444</v>
      </c>
      <c r="B786" s="236">
        <f t="shared" si="682"/>
        <v>107979.88723579668</v>
      </c>
      <c r="C786" s="66">
        <f t="shared" si="589"/>
        <v>76952.213760049999</v>
      </c>
      <c r="D786" s="77">
        <f t="shared" si="702"/>
        <v>5103.6899999999996</v>
      </c>
      <c r="E786" s="67">
        <f>VLOOKUP(A785,[1]Plan1!$DQ$117:$DS$314,3)</f>
        <v>5092.97</v>
      </c>
      <c r="F786" s="11">
        <f t="shared" si="703"/>
        <v>43431</v>
      </c>
      <c r="G786" s="73">
        <f t="shared" si="691"/>
        <v>-2.1004410534337659E-3</v>
      </c>
      <c r="H786" s="11">
        <f t="shared" si="704"/>
        <v>43460</v>
      </c>
      <c r="I786" s="11">
        <f t="shared" si="692"/>
        <v>43460</v>
      </c>
      <c r="J786" s="1">
        <f t="shared" si="705"/>
        <v>21</v>
      </c>
      <c r="K786" s="1">
        <f t="shared" si="706"/>
        <v>10</v>
      </c>
      <c r="L786" s="66">
        <f t="shared" si="693"/>
        <v>0.99899923000000002</v>
      </c>
      <c r="M786" s="70">
        <f t="shared" si="590"/>
        <v>1.00449926</v>
      </c>
      <c r="N786" s="70">
        <f t="shared" si="535"/>
        <v>1.0766073464773767</v>
      </c>
      <c r="O786" s="66">
        <f t="shared" si="586"/>
        <v>1.07552991</v>
      </c>
      <c r="P786" s="66">
        <f t="shared" si="694"/>
        <v>76875.202293080001</v>
      </c>
      <c r="Q786" s="74">
        <f t="shared" si="695"/>
        <v>0</v>
      </c>
      <c r="R786" s="75">
        <f t="shared" si="587"/>
        <v>0</v>
      </c>
      <c r="S786" s="66">
        <f t="shared" si="588"/>
        <v>0</v>
      </c>
      <c r="T786" s="10">
        <f t="shared" si="707"/>
        <v>0.06</v>
      </c>
      <c r="U786" s="74">
        <f t="shared" si="542"/>
        <v>10</v>
      </c>
      <c r="V786" s="74">
        <v>252</v>
      </c>
      <c r="W786" s="70">
        <f t="shared" si="696"/>
        <v>1.0023149339999999</v>
      </c>
      <c r="X786" s="66">
        <f t="shared" si="697"/>
        <v>177.96101954</v>
      </c>
      <c r="Y786" s="66">
        <v>0</v>
      </c>
      <c r="Z786" s="67">
        <f t="shared" si="698"/>
        <v>0</v>
      </c>
      <c r="AA786" s="68" t="str">
        <f t="shared" si="708"/>
        <v>A+INCORP J=</v>
      </c>
      <c r="AB786" s="11">
        <f t="shared" si="709"/>
        <v>43460</v>
      </c>
      <c r="AC786" s="227">
        <f t="shared" si="714"/>
        <v>3113.21</v>
      </c>
      <c r="AD786" s="227">
        <f t="shared" si="638"/>
        <v>62.264200000000002</v>
      </c>
      <c r="AE786" s="227">
        <f t="shared" si="639"/>
        <v>268.77379666666667</v>
      </c>
      <c r="AF786" s="228">
        <f t="shared" si="715"/>
        <v>1.0307454231767459</v>
      </c>
      <c r="AG786" s="230">
        <f t="shared" si="716"/>
        <v>178</v>
      </c>
      <c r="AH786" s="231">
        <f t="shared" si="640"/>
        <v>1.042016936</v>
      </c>
      <c r="AI786" s="227">
        <f t="shared" si="641"/>
        <v>3343.7562375399998</v>
      </c>
      <c r="AJ786" s="227">
        <f t="shared" si="642"/>
        <v>3674.7942342066663</v>
      </c>
      <c r="AK786" s="227">
        <f t="shared" si="596"/>
        <v>3113.21</v>
      </c>
      <c r="AL786" s="227">
        <f t="shared" si="643"/>
        <v>62.264200000000002</v>
      </c>
      <c r="AM786" s="227">
        <f t="shared" si="644"/>
        <v>237.64169666666669</v>
      </c>
      <c r="AN786" s="228">
        <f t="shared" si="597"/>
        <v>1.0298189747319324</v>
      </c>
      <c r="AO786" s="230">
        <f t="shared" si="598"/>
        <v>157</v>
      </c>
      <c r="AP786" s="231">
        <f t="shared" si="645"/>
        <v>1.0369694350000001</v>
      </c>
      <c r="AQ786" s="227">
        <f t="shared" si="646"/>
        <v>3324.56831865</v>
      </c>
      <c r="AR786" s="227">
        <f t="shared" si="647"/>
        <v>3624.4742153166667</v>
      </c>
      <c r="AS786" s="227">
        <f t="shared" si="710"/>
        <v>3113.21</v>
      </c>
      <c r="AT786" s="227">
        <f t="shared" si="648"/>
        <v>62.264200000000002</v>
      </c>
      <c r="AU786" s="227">
        <f t="shared" si="649"/>
        <v>206.50959666666668</v>
      </c>
      <c r="AV786" s="228">
        <f t="shared" si="711"/>
        <v>1.0275587902773573</v>
      </c>
      <c r="AW786" s="230">
        <f t="shared" si="712"/>
        <v>136</v>
      </c>
      <c r="AX786" s="231">
        <f t="shared" si="650"/>
        <v>1.031946384</v>
      </c>
      <c r="AY786" s="227">
        <f t="shared" si="651"/>
        <v>3301.2029852000001</v>
      </c>
      <c r="AZ786" s="227">
        <f t="shared" si="652"/>
        <v>3569.9767818666669</v>
      </c>
      <c r="BA786" s="227">
        <f t="shared" si="689"/>
        <v>3113.21</v>
      </c>
      <c r="BB786" s="227">
        <f t="shared" si="653"/>
        <v>62.264200000000002</v>
      </c>
      <c r="BC786" s="227">
        <f t="shared" si="654"/>
        <v>174.33975999999998</v>
      </c>
      <c r="BD786" s="228">
        <f t="shared" si="594"/>
        <v>1.0234643834069777</v>
      </c>
      <c r="BE786" s="230">
        <f t="shared" si="595"/>
        <v>116</v>
      </c>
      <c r="BF786" s="231">
        <f t="shared" si="655"/>
        <v>1.0271851489999999</v>
      </c>
      <c r="BG786" s="227">
        <f t="shared" si="656"/>
        <v>3272.8784937599999</v>
      </c>
      <c r="BH786" s="227">
        <f t="shared" si="657"/>
        <v>3509.4824537599998</v>
      </c>
      <c r="BI786" s="227">
        <f t="shared" si="713"/>
        <v>3113.21</v>
      </c>
      <c r="BJ786" s="227">
        <f t="shared" si="658"/>
        <v>62.264200000000002</v>
      </c>
      <c r="BK786" s="227">
        <f t="shared" si="659"/>
        <v>143.20766</v>
      </c>
      <c r="BL786" s="228">
        <f t="shared" si="699"/>
        <v>1.0107290581118558</v>
      </c>
      <c r="BM786" s="230">
        <f t="shared" si="700"/>
        <v>94</v>
      </c>
      <c r="BN786" s="231">
        <f t="shared" si="660"/>
        <v>1.021973158</v>
      </c>
      <c r="BO786" s="227">
        <f t="shared" si="661"/>
        <v>3215.7528094899999</v>
      </c>
      <c r="BP786" s="227">
        <f t="shared" si="662"/>
        <v>3421.22466949</v>
      </c>
      <c r="BQ786" s="227">
        <f t="shared" si="593"/>
        <v>3113.21</v>
      </c>
      <c r="BR786" s="227">
        <f t="shared" si="663"/>
        <v>62.264200000000002</v>
      </c>
      <c r="BS786" s="227">
        <f t="shared" si="664"/>
        <v>108.96235000000001</v>
      </c>
      <c r="BT786" s="228">
        <f t="shared" si="591"/>
        <v>1.0074039744508101</v>
      </c>
      <c r="BU786" s="230">
        <f t="shared" si="592"/>
        <v>71</v>
      </c>
      <c r="BV786" s="231">
        <f t="shared" si="665"/>
        <v>1.0165525339999999</v>
      </c>
      <c r="BW786" s="227">
        <f t="shared" si="666"/>
        <v>3188.17317968</v>
      </c>
      <c r="BX786" s="227">
        <f t="shared" si="667"/>
        <v>3359.3997296799998</v>
      </c>
      <c r="BY786" s="227">
        <f t="shared" si="690"/>
        <v>3113.21</v>
      </c>
      <c r="BZ786" s="227">
        <f t="shared" si="668"/>
        <v>62.264200000000002</v>
      </c>
      <c r="CA786" s="227">
        <f t="shared" si="669"/>
        <v>78.867986666666667</v>
      </c>
      <c r="CB786" s="228">
        <f t="shared" si="687"/>
        <v>1.008310459634939</v>
      </c>
      <c r="CC786" s="230">
        <f t="shared" si="688"/>
        <v>51</v>
      </c>
      <c r="CD786" s="231">
        <f t="shared" si="670"/>
        <v>1.0118623229999999</v>
      </c>
      <c r="CE786" s="227">
        <f t="shared" si="671"/>
        <v>3176.3190130900002</v>
      </c>
      <c r="CF786" s="227">
        <f t="shared" si="672"/>
        <v>3317.4511997566669</v>
      </c>
      <c r="CG786" s="227">
        <f t="shared" si="634"/>
        <v>3113.21</v>
      </c>
      <c r="CH786" s="227">
        <f t="shared" si="673"/>
        <v>62.264200000000002</v>
      </c>
      <c r="CI786" s="227">
        <f t="shared" si="674"/>
        <v>47.735886666666673</v>
      </c>
      <c r="CJ786" s="228">
        <f t="shared" si="579"/>
        <v>1.0034939933387765</v>
      </c>
      <c r="CK786" s="230">
        <f t="shared" si="580"/>
        <v>30</v>
      </c>
      <c r="CL786" s="231">
        <f t="shared" si="675"/>
        <v>1.00696089</v>
      </c>
      <c r="CM786" s="227">
        <f t="shared" si="676"/>
        <v>3145.83396468</v>
      </c>
      <c r="CN786" s="227">
        <f t="shared" si="677"/>
        <v>3255.8340513466665</v>
      </c>
      <c r="CO786" s="227">
        <f t="shared" si="683"/>
        <v>3113.21</v>
      </c>
      <c r="CP786" s="227">
        <f t="shared" si="684"/>
        <v>62.264200000000002</v>
      </c>
      <c r="CQ786" s="227">
        <f t="shared" si="685"/>
        <v>14.528313333333335</v>
      </c>
      <c r="CR786" s="228">
        <f t="shared" si="678"/>
        <v>0.9989992358773998</v>
      </c>
      <c r="CS786" s="230">
        <f t="shared" si="679"/>
        <v>10</v>
      </c>
      <c r="CT786" s="231">
        <f t="shared" si="680"/>
        <v>1.0023149339999999</v>
      </c>
      <c r="CU786" s="227">
        <f t="shared" si="686"/>
        <v>3117.29407442</v>
      </c>
      <c r="CV786" s="227">
        <f t="shared" si="681"/>
        <v>3194.0865877533333</v>
      </c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5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5"/>
      <c r="HA786" s="5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40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7"/>
      <c r="JP786" s="1"/>
      <c r="JQ786" s="1"/>
      <c r="JR786" s="1"/>
      <c r="JS786" s="1"/>
      <c r="JT786" s="1"/>
      <c r="JU786" s="1"/>
      <c r="JV786" s="1"/>
      <c r="JW786" s="1"/>
      <c r="JX786" s="1"/>
      <c r="JY786" s="3"/>
      <c r="JZ786" s="1"/>
      <c r="KA786" s="1"/>
      <c r="KB786" s="1"/>
      <c r="KC786" s="1"/>
      <c r="KD786" s="1"/>
      <c r="KE786" s="1"/>
    </row>
    <row r="787" spans="1:291" x14ac:dyDescent="0.2">
      <c r="A787" s="196">
        <f t="shared" si="701"/>
        <v>43445</v>
      </c>
      <c r="B787" s="236">
        <f t="shared" si="682"/>
        <v>108003.14237899666</v>
      </c>
      <c r="C787" s="66">
        <f t="shared" si="589"/>
        <v>76952.213760049999</v>
      </c>
      <c r="D787" s="77">
        <f t="shared" si="702"/>
        <v>5103.6899999999996</v>
      </c>
      <c r="E787" s="67">
        <f>VLOOKUP(A786,[1]Plan1!$DQ$117:$DS$314,3)</f>
        <v>5092.97</v>
      </c>
      <c r="F787" s="11">
        <f t="shared" si="703"/>
        <v>43431</v>
      </c>
      <c r="G787" s="73">
        <f t="shared" si="691"/>
        <v>-2.1004410534337659E-3</v>
      </c>
      <c r="H787" s="11">
        <f t="shared" si="704"/>
        <v>43460</v>
      </c>
      <c r="I787" s="11">
        <f t="shared" si="692"/>
        <v>43460</v>
      </c>
      <c r="J787" s="1">
        <f t="shared" si="705"/>
        <v>21</v>
      </c>
      <c r="K787" s="1">
        <f t="shared" si="706"/>
        <v>11</v>
      </c>
      <c r="L787" s="66">
        <f t="shared" si="693"/>
        <v>0.99889921000000004</v>
      </c>
      <c r="M787" s="70">
        <f t="shared" si="590"/>
        <v>1.00449926</v>
      </c>
      <c r="N787" s="70">
        <f t="shared" si="535"/>
        <v>1.0766073464773767</v>
      </c>
      <c r="O787" s="66">
        <f t="shared" si="586"/>
        <v>1.0754222200000001</v>
      </c>
      <c r="P787" s="66">
        <f t="shared" si="694"/>
        <v>76867.505532659998</v>
      </c>
      <c r="Q787" s="74">
        <f t="shared" si="695"/>
        <v>0</v>
      </c>
      <c r="R787" s="75">
        <f t="shared" si="587"/>
        <v>0</v>
      </c>
      <c r="S787" s="66">
        <f t="shared" si="588"/>
        <v>0</v>
      </c>
      <c r="T787" s="10">
        <f t="shared" si="707"/>
        <v>0.06</v>
      </c>
      <c r="U787" s="74">
        <f t="shared" si="542"/>
        <v>11</v>
      </c>
      <c r="V787" s="74">
        <v>252</v>
      </c>
      <c r="W787" s="70">
        <f t="shared" si="696"/>
        <v>1.0025467210000001</v>
      </c>
      <c r="X787" s="66">
        <f t="shared" si="697"/>
        <v>195.76009055</v>
      </c>
      <c r="Y787" s="66">
        <v>0</v>
      </c>
      <c r="Z787" s="67">
        <f t="shared" si="698"/>
        <v>0</v>
      </c>
      <c r="AA787" s="68" t="str">
        <f t="shared" si="708"/>
        <v>A+INCORP J=</v>
      </c>
      <c r="AB787" s="11">
        <f t="shared" si="709"/>
        <v>43460</v>
      </c>
      <c r="AC787" s="227">
        <f t="shared" si="714"/>
        <v>3113.21</v>
      </c>
      <c r="AD787" s="227">
        <f t="shared" si="638"/>
        <v>62.264200000000002</v>
      </c>
      <c r="AE787" s="227">
        <f t="shared" si="639"/>
        <v>269.81153333333333</v>
      </c>
      <c r="AF787" s="228">
        <f t="shared" si="715"/>
        <v>1.0306422173304093</v>
      </c>
      <c r="AG787" s="230">
        <f t="shared" si="716"/>
        <v>179</v>
      </c>
      <c r="AH787" s="231">
        <f t="shared" si="640"/>
        <v>1.0422579059999999</v>
      </c>
      <c r="AI787" s="227">
        <f t="shared" si="641"/>
        <v>3344.1946136699999</v>
      </c>
      <c r="AJ787" s="227">
        <f t="shared" si="642"/>
        <v>3676.270347003333</v>
      </c>
      <c r="AK787" s="227">
        <f t="shared" si="596"/>
        <v>3113.21</v>
      </c>
      <c r="AL787" s="227">
        <f t="shared" si="643"/>
        <v>62.264200000000002</v>
      </c>
      <c r="AM787" s="227">
        <f t="shared" si="644"/>
        <v>238.67943333333335</v>
      </c>
      <c r="AN787" s="228">
        <f t="shared" si="597"/>
        <v>1.0297158616484583</v>
      </c>
      <c r="AO787" s="230">
        <f t="shared" si="598"/>
        <v>158</v>
      </c>
      <c r="AP787" s="231">
        <f t="shared" si="645"/>
        <v>1.0372092369999999</v>
      </c>
      <c r="AQ787" s="227">
        <f t="shared" si="646"/>
        <v>3325.0041767900002</v>
      </c>
      <c r="AR787" s="227">
        <f t="shared" si="647"/>
        <v>3625.9478101233335</v>
      </c>
      <c r="AS787" s="227">
        <f t="shared" si="710"/>
        <v>3113.21</v>
      </c>
      <c r="AT787" s="227">
        <f t="shared" si="648"/>
        <v>62.264200000000002</v>
      </c>
      <c r="AU787" s="227">
        <f t="shared" si="649"/>
        <v>207.54733333333334</v>
      </c>
      <c r="AV787" s="228">
        <f t="shared" si="711"/>
        <v>1.0274559035002477</v>
      </c>
      <c r="AW787" s="230">
        <f t="shared" si="712"/>
        <v>137</v>
      </c>
      <c r="AX787" s="231">
        <f t="shared" si="650"/>
        <v>1.0321850239999999</v>
      </c>
      <c r="AY787" s="227">
        <f t="shared" si="651"/>
        <v>3301.6357787900001</v>
      </c>
      <c r="AZ787" s="227">
        <f t="shared" si="652"/>
        <v>3571.4473121233336</v>
      </c>
      <c r="BA787" s="227">
        <f t="shared" si="689"/>
        <v>3113.21</v>
      </c>
      <c r="BB787" s="227">
        <f t="shared" si="653"/>
        <v>62.264200000000002</v>
      </c>
      <c r="BC787" s="227">
        <f t="shared" si="654"/>
        <v>175.3774966666667</v>
      </c>
      <c r="BD787" s="228">
        <f t="shared" si="594"/>
        <v>1.0233619065921311</v>
      </c>
      <c r="BE787" s="230">
        <f t="shared" si="595"/>
        <v>117</v>
      </c>
      <c r="BF787" s="231">
        <f t="shared" si="655"/>
        <v>1.0274226879999999</v>
      </c>
      <c r="BG787" s="227">
        <f t="shared" si="656"/>
        <v>3273.30757412</v>
      </c>
      <c r="BH787" s="227">
        <f t="shared" si="657"/>
        <v>3510.9492707866666</v>
      </c>
      <c r="BI787" s="227">
        <f t="shared" si="713"/>
        <v>3113.21</v>
      </c>
      <c r="BJ787" s="227">
        <f t="shared" si="658"/>
        <v>62.264200000000002</v>
      </c>
      <c r="BK787" s="227">
        <f t="shared" si="659"/>
        <v>144.24539666666669</v>
      </c>
      <c r="BL787" s="228">
        <f t="shared" si="699"/>
        <v>1.0106278564518592</v>
      </c>
      <c r="BM787" s="230">
        <f t="shared" si="700"/>
        <v>95</v>
      </c>
      <c r="BN787" s="231">
        <f t="shared" si="660"/>
        <v>1.022209492</v>
      </c>
      <c r="BO787" s="227">
        <f t="shared" si="661"/>
        <v>3216.1744014599999</v>
      </c>
      <c r="BP787" s="227">
        <f t="shared" si="662"/>
        <v>3422.6839981266667</v>
      </c>
      <c r="BQ787" s="227">
        <f t="shared" si="593"/>
        <v>3113.21</v>
      </c>
      <c r="BR787" s="227">
        <f t="shared" si="663"/>
        <v>62.264200000000002</v>
      </c>
      <c r="BS787" s="227">
        <f t="shared" si="664"/>
        <v>110.00008666666668</v>
      </c>
      <c r="BT787" s="228">
        <f t="shared" si="591"/>
        <v>1.0073031057227535</v>
      </c>
      <c r="BU787" s="230">
        <f t="shared" si="592"/>
        <v>72</v>
      </c>
      <c r="BV787" s="231">
        <f t="shared" si="665"/>
        <v>1.0167876140000001</v>
      </c>
      <c r="BW787" s="227">
        <f t="shared" si="666"/>
        <v>3188.5911544400001</v>
      </c>
      <c r="BX787" s="227">
        <f t="shared" si="667"/>
        <v>3360.8554411066666</v>
      </c>
      <c r="BY787" s="227">
        <f t="shared" si="690"/>
        <v>3113.21</v>
      </c>
      <c r="BZ787" s="227">
        <f t="shared" si="668"/>
        <v>62.264200000000002</v>
      </c>
      <c r="CA787" s="227">
        <f t="shared" si="669"/>
        <v>79.905723333333341</v>
      </c>
      <c r="CB787" s="228">
        <f t="shared" si="687"/>
        <v>1.0082095001428892</v>
      </c>
      <c r="CC787" s="230">
        <f t="shared" si="688"/>
        <v>52</v>
      </c>
      <c r="CD787" s="231">
        <f t="shared" si="670"/>
        <v>1.0120963190000001</v>
      </c>
      <c r="CE787" s="227">
        <f t="shared" si="671"/>
        <v>3176.7354356999999</v>
      </c>
      <c r="CF787" s="227">
        <f t="shared" si="672"/>
        <v>3318.9053590333333</v>
      </c>
      <c r="CG787" s="227">
        <f t="shared" si="634"/>
        <v>3113.21</v>
      </c>
      <c r="CH787" s="227">
        <f t="shared" si="673"/>
        <v>62.264200000000002</v>
      </c>
      <c r="CI787" s="227">
        <f t="shared" si="674"/>
        <v>48.773623333333333</v>
      </c>
      <c r="CJ787" s="228">
        <f t="shared" si="579"/>
        <v>1.0033935161069136</v>
      </c>
      <c r="CK787" s="230">
        <f t="shared" si="580"/>
        <v>31</v>
      </c>
      <c r="CL787" s="231">
        <f t="shared" si="675"/>
        <v>1.0071937520000001</v>
      </c>
      <c r="CM787" s="227">
        <f t="shared" si="676"/>
        <v>3146.2463889700002</v>
      </c>
      <c r="CN787" s="227">
        <f t="shared" si="677"/>
        <v>3257.2842123033333</v>
      </c>
      <c r="CO787" s="227">
        <f t="shared" si="683"/>
        <v>3113.21</v>
      </c>
      <c r="CP787" s="227">
        <f t="shared" si="684"/>
        <v>62.264200000000002</v>
      </c>
      <c r="CQ787" s="227">
        <f t="shared" si="685"/>
        <v>15.566050000000001</v>
      </c>
      <c r="CR787" s="228">
        <f t="shared" si="678"/>
        <v>0.99889920869385873</v>
      </c>
      <c r="CS787" s="230">
        <f t="shared" si="679"/>
        <v>11</v>
      </c>
      <c r="CT787" s="231">
        <f t="shared" si="680"/>
        <v>1.0025467210000001</v>
      </c>
      <c r="CU787" s="227">
        <f t="shared" si="686"/>
        <v>3117.7027551800002</v>
      </c>
      <c r="CV787" s="227">
        <f t="shared" si="681"/>
        <v>3195.5330051800001</v>
      </c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5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5"/>
      <c r="HA787" s="5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40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7"/>
      <c r="JP787" s="1"/>
      <c r="JQ787" s="1"/>
      <c r="JR787" s="1"/>
      <c r="JS787" s="1"/>
      <c r="JT787" s="1"/>
      <c r="JU787" s="1"/>
      <c r="JV787" s="1"/>
      <c r="JW787" s="1"/>
      <c r="JX787" s="1"/>
      <c r="JY787" s="3"/>
      <c r="JZ787" s="1"/>
      <c r="KA787" s="1"/>
      <c r="KB787" s="1"/>
      <c r="KC787" s="1"/>
      <c r="KD787" s="1"/>
      <c r="KE787" s="1"/>
    </row>
    <row r="788" spans="1:291" x14ac:dyDescent="0.2">
      <c r="A788" s="196">
        <f t="shared" si="701"/>
        <v>43446</v>
      </c>
      <c r="B788" s="236">
        <f t="shared" si="682"/>
        <v>108026.39970580666</v>
      </c>
      <c r="C788" s="66">
        <f t="shared" si="589"/>
        <v>76952.213760049999</v>
      </c>
      <c r="D788" s="77">
        <f t="shared" si="702"/>
        <v>5103.6899999999996</v>
      </c>
      <c r="E788" s="67">
        <f>VLOOKUP(A787,[1]Plan1!$DQ$117:$DS$314,3)</f>
        <v>5092.97</v>
      </c>
      <c r="F788" s="11">
        <f t="shared" si="703"/>
        <v>43431</v>
      </c>
      <c r="G788" s="73">
        <f t="shared" si="691"/>
        <v>-2.1004410534337659E-3</v>
      </c>
      <c r="H788" s="11">
        <f t="shared" si="704"/>
        <v>43460</v>
      </c>
      <c r="I788" s="11">
        <f t="shared" si="692"/>
        <v>43460</v>
      </c>
      <c r="J788" s="1">
        <f t="shared" si="705"/>
        <v>21</v>
      </c>
      <c r="K788" s="1">
        <f t="shared" si="706"/>
        <v>12</v>
      </c>
      <c r="L788" s="66">
        <f t="shared" si="693"/>
        <v>0.9987992</v>
      </c>
      <c r="M788" s="70">
        <f t="shared" si="590"/>
        <v>1.00449926</v>
      </c>
      <c r="N788" s="70">
        <f t="shared" si="535"/>
        <v>1.0766073464773767</v>
      </c>
      <c r="O788" s="66">
        <f t="shared" si="586"/>
        <v>1.0753145500000001</v>
      </c>
      <c r="P788" s="66">
        <f t="shared" si="694"/>
        <v>76859.809541759998</v>
      </c>
      <c r="Q788" s="74">
        <f t="shared" si="695"/>
        <v>0</v>
      </c>
      <c r="R788" s="75">
        <f t="shared" si="587"/>
        <v>0</v>
      </c>
      <c r="S788" s="66">
        <f t="shared" si="588"/>
        <v>0</v>
      </c>
      <c r="T788" s="10">
        <f t="shared" si="707"/>
        <v>0.06</v>
      </c>
      <c r="U788" s="74">
        <f t="shared" si="542"/>
        <v>12</v>
      </c>
      <c r="V788" s="74">
        <v>252</v>
      </c>
      <c r="W788" s="70">
        <f t="shared" si="696"/>
        <v>1.0027785629999999</v>
      </c>
      <c r="X788" s="66">
        <f t="shared" si="697"/>
        <v>213.55982297</v>
      </c>
      <c r="Y788" s="66">
        <v>0</v>
      </c>
      <c r="Z788" s="67">
        <f t="shared" si="698"/>
        <v>0</v>
      </c>
      <c r="AA788" s="68" t="str">
        <f t="shared" si="708"/>
        <v>A+INCORP J=</v>
      </c>
      <c r="AB788" s="11">
        <f t="shared" si="709"/>
        <v>43460</v>
      </c>
      <c r="AC788" s="227">
        <f t="shared" si="714"/>
        <v>3113.21</v>
      </c>
      <c r="AD788" s="227">
        <f t="shared" si="638"/>
        <v>62.264200000000002</v>
      </c>
      <c r="AE788" s="227">
        <f t="shared" si="639"/>
        <v>270.84926999999999</v>
      </c>
      <c r="AF788" s="228">
        <f t="shared" si="715"/>
        <v>1.0305390306512834</v>
      </c>
      <c r="AG788" s="230">
        <f t="shared" si="716"/>
        <v>180</v>
      </c>
      <c r="AH788" s="231">
        <f t="shared" si="640"/>
        <v>1.04249893</v>
      </c>
      <c r="AI788" s="227">
        <f t="shared" si="641"/>
        <v>3344.6330704100001</v>
      </c>
      <c r="AJ788" s="227">
        <f t="shared" si="642"/>
        <v>3677.7465404100003</v>
      </c>
      <c r="AK788" s="227">
        <f t="shared" si="596"/>
        <v>3113.21</v>
      </c>
      <c r="AL788" s="227">
        <f t="shared" si="643"/>
        <v>62.264200000000002</v>
      </c>
      <c r="AM788" s="227">
        <f t="shared" si="644"/>
        <v>239.71717000000001</v>
      </c>
      <c r="AN788" s="228">
        <f t="shared" si="597"/>
        <v>1.0296127677149671</v>
      </c>
      <c r="AO788" s="230">
        <f t="shared" si="598"/>
        <v>159</v>
      </c>
      <c r="AP788" s="231">
        <f t="shared" si="645"/>
        <v>1.0374490940000001</v>
      </c>
      <c r="AQ788" s="227">
        <f t="shared" si="646"/>
        <v>3325.4401191100001</v>
      </c>
      <c r="AR788" s="227">
        <f t="shared" si="647"/>
        <v>3627.42148911</v>
      </c>
      <c r="AS788" s="227">
        <f t="shared" si="710"/>
        <v>3113.21</v>
      </c>
      <c r="AT788" s="227">
        <f t="shared" si="648"/>
        <v>62.264200000000002</v>
      </c>
      <c r="AU788" s="227">
        <f t="shared" si="649"/>
        <v>208.58507</v>
      </c>
      <c r="AV788" s="228">
        <f t="shared" si="711"/>
        <v>1.0273530358310918</v>
      </c>
      <c r="AW788" s="230">
        <f t="shared" si="712"/>
        <v>138</v>
      </c>
      <c r="AX788" s="231">
        <f t="shared" si="650"/>
        <v>1.0324237199999999</v>
      </c>
      <c r="AY788" s="227">
        <f t="shared" si="651"/>
        <v>3302.0686600399999</v>
      </c>
      <c r="AZ788" s="227">
        <f t="shared" si="652"/>
        <v>3572.9179300400001</v>
      </c>
      <c r="BA788" s="227">
        <f t="shared" si="689"/>
        <v>3113.21</v>
      </c>
      <c r="BB788" s="227">
        <f t="shared" si="653"/>
        <v>62.264200000000002</v>
      </c>
      <c r="BC788" s="227">
        <f t="shared" si="654"/>
        <v>176.41523333333336</v>
      </c>
      <c r="BD788" s="228">
        <f t="shared" si="594"/>
        <v>1.0232594488091007</v>
      </c>
      <c r="BE788" s="230">
        <f t="shared" si="595"/>
        <v>118</v>
      </c>
      <c r="BF788" s="231">
        <f t="shared" si="655"/>
        <v>1.027660282</v>
      </c>
      <c r="BG788" s="227">
        <f t="shared" si="656"/>
        <v>3273.7367389999999</v>
      </c>
      <c r="BH788" s="227">
        <f t="shared" si="657"/>
        <v>3512.4161723333332</v>
      </c>
      <c r="BI788" s="227">
        <f t="shared" si="713"/>
        <v>3113.21</v>
      </c>
      <c r="BJ788" s="227">
        <f t="shared" si="658"/>
        <v>62.264200000000002</v>
      </c>
      <c r="BK788" s="227">
        <f t="shared" si="659"/>
        <v>145.28313333333335</v>
      </c>
      <c r="BL788" s="228">
        <f t="shared" si="699"/>
        <v>1.0105266735868592</v>
      </c>
      <c r="BM788" s="230">
        <f t="shared" si="700"/>
        <v>96</v>
      </c>
      <c r="BN788" s="231">
        <f t="shared" si="660"/>
        <v>1.0224458809999999</v>
      </c>
      <c r="BO788" s="227">
        <f t="shared" si="661"/>
        <v>3216.59607736</v>
      </c>
      <c r="BP788" s="227">
        <f t="shared" si="662"/>
        <v>3424.1434106933334</v>
      </c>
      <c r="BQ788" s="227">
        <f t="shared" si="593"/>
        <v>3113.21</v>
      </c>
      <c r="BR788" s="227">
        <f t="shared" si="663"/>
        <v>62.264200000000002</v>
      </c>
      <c r="BS788" s="227">
        <f t="shared" si="664"/>
        <v>111.03782333333335</v>
      </c>
      <c r="BT788" s="228">
        <f t="shared" si="591"/>
        <v>1.0072022557278622</v>
      </c>
      <c r="BU788" s="230">
        <f t="shared" si="592"/>
        <v>73</v>
      </c>
      <c r="BV788" s="231">
        <f t="shared" si="665"/>
        <v>1.0170227489999999</v>
      </c>
      <c r="BW788" s="227">
        <f t="shared" si="666"/>
        <v>3189.00921333</v>
      </c>
      <c r="BX788" s="227">
        <f t="shared" si="667"/>
        <v>3362.3112366633331</v>
      </c>
      <c r="BY788" s="227">
        <f t="shared" si="690"/>
        <v>3113.21</v>
      </c>
      <c r="BZ788" s="227">
        <f t="shared" si="668"/>
        <v>62.264200000000002</v>
      </c>
      <c r="CA788" s="227">
        <f t="shared" si="669"/>
        <v>80.943460000000002</v>
      </c>
      <c r="CB788" s="228">
        <f t="shared" si="687"/>
        <v>1.0081085594008612</v>
      </c>
      <c r="CC788" s="230">
        <f t="shared" si="688"/>
        <v>53</v>
      </c>
      <c r="CD788" s="231">
        <f t="shared" si="670"/>
        <v>1.0123303690000001</v>
      </c>
      <c r="CE788" s="227">
        <f t="shared" si="671"/>
        <v>3177.1519397799998</v>
      </c>
      <c r="CF788" s="227">
        <f t="shared" si="672"/>
        <v>3320.3595997799998</v>
      </c>
      <c r="CG788" s="227">
        <f t="shared" si="634"/>
        <v>3113.21</v>
      </c>
      <c r="CH788" s="227">
        <f t="shared" si="673"/>
        <v>62.264200000000002</v>
      </c>
      <c r="CI788" s="227">
        <f t="shared" si="674"/>
        <v>49.811360000000001</v>
      </c>
      <c r="CJ788" s="228">
        <f t="shared" si="579"/>
        <v>1.0032930575355079</v>
      </c>
      <c r="CK788" s="230">
        <f t="shared" si="580"/>
        <v>32</v>
      </c>
      <c r="CL788" s="231">
        <f t="shared" si="675"/>
        <v>1.0074266679999999</v>
      </c>
      <c r="CM788" s="227">
        <f t="shared" si="676"/>
        <v>3146.6588947800001</v>
      </c>
      <c r="CN788" s="227">
        <f t="shared" si="677"/>
        <v>3258.7344547800003</v>
      </c>
      <c r="CO788" s="227">
        <f t="shared" si="683"/>
        <v>3113.21</v>
      </c>
      <c r="CP788" s="227">
        <f t="shared" si="684"/>
        <v>62.264200000000002</v>
      </c>
      <c r="CQ788" s="227">
        <f t="shared" si="685"/>
        <v>16.603786666666668</v>
      </c>
      <c r="CR788" s="228">
        <f t="shared" si="678"/>
        <v>0.99879920008719247</v>
      </c>
      <c r="CS788" s="230">
        <f t="shared" si="679"/>
        <v>12</v>
      </c>
      <c r="CT788" s="231">
        <f t="shared" si="680"/>
        <v>1.0027785629999999</v>
      </c>
      <c r="CU788" s="227">
        <f t="shared" si="686"/>
        <v>3118.1115205999999</v>
      </c>
      <c r="CV788" s="227">
        <f t="shared" si="681"/>
        <v>3196.9795072666666</v>
      </c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5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5"/>
      <c r="HA788" s="5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40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7"/>
      <c r="JP788" s="1"/>
      <c r="JQ788" s="1"/>
      <c r="JR788" s="1"/>
      <c r="JS788" s="1"/>
      <c r="JT788" s="1"/>
      <c r="JU788" s="1"/>
      <c r="JV788" s="1"/>
      <c r="JW788" s="1"/>
      <c r="JX788" s="1"/>
      <c r="JY788" s="3"/>
      <c r="JZ788" s="1"/>
      <c r="KA788" s="1"/>
      <c r="KB788" s="1"/>
      <c r="KC788" s="1"/>
      <c r="KD788" s="1"/>
      <c r="KE788" s="1"/>
    </row>
    <row r="789" spans="1:291" x14ac:dyDescent="0.2">
      <c r="A789" s="196">
        <f t="shared" si="701"/>
        <v>43447</v>
      </c>
      <c r="B789" s="236">
        <f t="shared" si="682"/>
        <v>108049.65878503666</v>
      </c>
      <c r="C789" s="66">
        <f t="shared" si="589"/>
        <v>76952.213760049999</v>
      </c>
      <c r="D789" s="77">
        <f t="shared" si="702"/>
        <v>5103.6899999999996</v>
      </c>
      <c r="E789" s="67">
        <f>VLOOKUP(A788,[1]Plan1!$DQ$117:$DS$314,3)</f>
        <v>5092.97</v>
      </c>
      <c r="F789" s="11">
        <f t="shared" si="703"/>
        <v>43431</v>
      </c>
      <c r="G789" s="73">
        <f t="shared" si="691"/>
        <v>-2.1004410534337659E-3</v>
      </c>
      <c r="H789" s="11">
        <f t="shared" si="704"/>
        <v>43460</v>
      </c>
      <c r="I789" s="11">
        <f t="shared" si="692"/>
        <v>43460</v>
      </c>
      <c r="J789" s="1">
        <f t="shared" si="705"/>
        <v>21</v>
      </c>
      <c r="K789" s="1">
        <f t="shared" si="706"/>
        <v>13</v>
      </c>
      <c r="L789" s="66">
        <f t="shared" si="693"/>
        <v>0.99869920000000001</v>
      </c>
      <c r="M789" s="70">
        <f t="shared" si="590"/>
        <v>1.00449926</v>
      </c>
      <c r="N789" s="70">
        <f t="shared" si="535"/>
        <v>1.0766073464773767</v>
      </c>
      <c r="O789" s="66">
        <f t="shared" si="586"/>
        <v>1.07520689</v>
      </c>
      <c r="P789" s="66">
        <f t="shared" si="694"/>
        <v>76852.114320389999</v>
      </c>
      <c r="Q789" s="74">
        <f t="shared" si="695"/>
        <v>0</v>
      </c>
      <c r="R789" s="75">
        <f t="shared" si="587"/>
        <v>0</v>
      </c>
      <c r="S789" s="66">
        <f t="shared" si="588"/>
        <v>0</v>
      </c>
      <c r="T789" s="10">
        <f t="shared" si="707"/>
        <v>0.06</v>
      </c>
      <c r="U789" s="74">
        <f t="shared" si="542"/>
        <v>13</v>
      </c>
      <c r="V789" s="74">
        <v>252</v>
      </c>
      <c r="W789" s="70">
        <f t="shared" si="696"/>
        <v>1.0030104580000001</v>
      </c>
      <c r="X789" s="66">
        <f t="shared" si="697"/>
        <v>231.36006237000001</v>
      </c>
      <c r="Y789" s="66">
        <v>0</v>
      </c>
      <c r="Z789" s="67">
        <f t="shared" si="698"/>
        <v>0</v>
      </c>
      <c r="AA789" s="68" t="str">
        <f t="shared" si="708"/>
        <v>A+INCORP J=</v>
      </c>
      <c r="AB789" s="11">
        <f t="shared" si="709"/>
        <v>43460</v>
      </c>
      <c r="AC789" s="227">
        <f t="shared" si="714"/>
        <v>3113.21</v>
      </c>
      <c r="AD789" s="227">
        <f t="shared" si="638"/>
        <v>62.264200000000002</v>
      </c>
      <c r="AE789" s="227">
        <f t="shared" si="639"/>
        <v>271.88700666666665</v>
      </c>
      <c r="AF789" s="228">
        <f t="shared" si="715"/>
        <v>1.0304358535557629</v>
      </c>
      <c r="AG789" s="230">
        <f t="shared" si="716"/>
        <v>181</v>
      </c>
      <c r="AH789" s="231">
        <f t="shared" si="640"/>
        <v>1.042740011</v>
      </c>
      <c r="AI789" s="227">
        <f t="shared" si="641"/>
        <v>3345.0715862500001</v>
      </c>
      <c r="AJ789" s="227">
        <f t="shared" si="642"/>
        <v>3679.2227929166665</v>
      </c>
      <c r="AK789" s="227">
        <f t="shared" si="596"/>
        <v>3113.21</v>
      </c>
      <c r="AL789" s="227">
        <f t="shared" si="643"/>
        <v>62.264200000000002</v>
      </c>
      <c r="AM789" s="227">
        <f t="shared" si="644"/>
        <v>240.75490666666667</v>
      </c>
      <c r="AN789" s="228">
        <f t="shared" si="597"/>
        <v>1.0295096833564672</v>
      </c>
      <c r="AO789" s="230">
        <f t="shared" si="598"/>
        <v>160</v>
      </c>
      <c r="AP789" s="231">
        <f t="shared" si="645"/>
        <v>1.037689007</v>
      </c>
      <c r="AQ789" s="227">
        <f t="shared" si="646"/>
        <v>3325.8761178899999</v>
      </c>
      <c r="AR789" s="227">
        <f t="shared" si="647"/>
        <v>3628.8952245566666</v>
      </c>
      <c r="AS789" s="227">
        <f t="shared" si="710"/>
        <v>3113.21</v>
      </c>
      <c r="AT789" s="227">
        <f t="shared" si="648"/>
        <v>62.264200000000002</v>
      </c>
      <c r="AU789" s="227">
        <f t="shared" si="649"/>
        <v>209.62280666666669</v>
      </c>
      <c r="AV789" s="228">
        <f t="shared" si="711"/>
        <v>1.0272501777159126</v>
      </c>
      <c r="AW789" s="230">
        <f t="shared" si="712"/>
        <v>139</v>
      </c>
      <c r="AX789" s="231">
        <f t="shared" si="650"/>
        <v>1.03266247</v>
      </c>
      <c r="AY789" s="227">
        <f t="shared" si="651"/>
        <v>3302.5015918099998</v>
      </c>
      <c r="AZ789" s="227">
        <f t="shared" si="652"/>
        <v>3574.3885984766666</v>
      </c>
      <c r="BA789" s="227">
        <f t="shared" si="689"/>
        <v>3113.21</v>
      </c>
      <c r="BB789" s="227">
        <f t="shared" si="653"/>
        <v>62.264200000000002</v>
      </c>
      <c r="BC789" s="227">
        <f t="shared" si="654"/>
        <v>177.45297000000002</v>
      </c>
      <c r="BD789" s="228">
        <f t="shared" si="594"/>
        <v>1.0231570005419786</v>
      </c>
      <c r="BE789" s="230">
        <f t="shared" si="595"/>
        <v>119</v>
      </c>
      <c r="BF789" s="231">
        <f t="shared" si="655"/>
        <v>1.027897931</v>
      </c>
      <c r="BG789" s="227">
        <f t="shared" si="656"/>
        <v>3274.16595796</v>
      </c>
      <c r="BH789" s="227">
        <f t="shared" si="657"/>
        <v>3513.8831279599999</v>
      </c>
      <c r="BI789" s="227">
        <f t="shared" si="713"/>
        <v>3113.21</v>
      </c>
      <c r="BJ789" s="227">
        <f t="shared" si="658"/>
        <v>62.264200000000002</v>
      </c>
      <c r="BK789" s="227">
        <f t="shared" si="659"/>
        <v>146.32087000000001</v>
      </c>
      <c r="BL789" s="228">
        <f t="shared" si="699"/>
        <v>1.0104255001193576</v>
      </c>
      <c r="BM789" s="230">
        <f t="shared" si="700"/>
        <v>97</v>
      </c>
      <c r="BN789" s="231">
        <f t="shared" si="660"/>
        <v>1.022682324</v>
      </c>
      <c r="BO789" s="227">
        <f t="shared" si="661"/>
        <v>3217.0178041200002</v>
      </c>
      <c r="BP789" s="227">
        <f t="shared" si="662"/>
        <v>3425.6028741200003</v>
      </c>
      <c r="BQ789" s="227">
        <f t="shared" si="593"/>
        <v>3113.21</v>
      </c>
      <c r="BR789" s="227">
        <f t="shared" si="663"/>
        <v>62.264200000000002</v>
      </c>
      <c r="BS789" s="227">
        <f t="shared" si="664"/>
        <v>112.07556000000001</v>
      </c>
      <c r="BT789" s="228">
        <f t="shared" si="591"/>
        <v>1.0071014150995532</v>
      </c>
      <c r="BU789" s="230">
        <f t="shared" si="592"/>
        <v>74</v>
      </c>
      <c r="BV789" s="231">
        <f t="shared" si="665"/>
        <v>1.017257938</v>
      </c>
      <c r="BW789" s="227">
        <f t="shared" si="666"/>
        <v>3189.4273235400001</v>
      </c>
      <c r="BX789" s="227">
        <f t="shared" si="667"/>
        <v>3363.7670835399999</v>
      </c>
      <c r="BY789" s="227">
        <f t="shared" si="690"/>
        <v>3113.21</v>
      </c>
      <c r="BZ789" s="227">
        <f t="shared" si="668"/>
        <v>62.264200000000002</v>
      </c>
      <c r="CA789" s="227">
        <f t="shared" si="669"/>
        <v>81.981196666666662</v>
      </c>
      <c r="CB789" s="228">
        <f t="shared" si="687"/>
        <v>1.0080076280338437</v>
      </c>
      <c r="CC789" s="230">
        <f t="shared" si="688"/>
        <v>54</v>
      </c>
      <c r="CD789" s="231">
        <f t="shared" si="670"/>
        <v>1.0125644730000001</v>
      </c>
      <c r="CE789" s="227">
        <f t="shared" si="671"/>
        <v>3177.5684957799999</v>
      </c>
      <c r="CF789" s="227">
        <f t="shared" si="672"/>
        <v>3321.8138924466666</v>
      </c>
      <c r="CG789" s="227">
        <f t="shared" si="634"/>
        <v>3113.21</v>
      </c>
      <c r="CH789" s="227">
        <f t="shared" si="673"/>
        <v>62.264200000000002</v>
      </c>
      <c r="CI789" s="227">
        <f t="shared" si="674"/>
        <v>50.849096666666661</v>
      </c>
      <c r="CJ789" s="228">
        <f t="shared" si="579"/>
        <v>1.0031926082943305</v>
      </c>
      <c r="CK789" s="230">
        <f t="shared" si="580"/>
        <v>33</v>
      </c>
      <c r="CL789" s="231">
        <f t="shared" si="675"/>
        <v>1.007659638</v>
      </c>
      <c r="CM789" s="227">
        <f t="shared" si="676"/>
        <v>3147.0714528200001</v>
      </c>
      <c r="CN789" s="227">
        <f t="shared" si="677"/>
        <v>3260.184749486667</v>
      </c>
      <c r="CO789" s="227">
        <f t="shared" si="683"/>
        <v>3113.21</v>
      </c>
      <c r="CP789" s="227">
        <f t="shared" si="684"/>
        <v>62.264200000000002</v>
      </c>
      <c r="CQ789" s="227">
        <f t="shared" si="685"/>
        <v>17.641523333333332</v>
      </c>
      <c r="CR789" s="228">
        <f t="shared" si="678"/>
        <v>0.99869920076896379</v>
      </c>
      <c r="CS789" s="230">
        <f t="shared" si="679"/>
        <v>13</v>
      </c>
      <c r="CT789" s="231">
        <f t="shared" si="680"/>
        <v>1.0030104580000001</v>
      </c>
      <c r="CU789" s="227">
        <f t="shared" si="686"/>
        <v>3118.5203354400001</v>
      </c>
      <c r="CV789" s="227">
        <f t="shared" si="681"/>
        <v>3198.4260587733334</v>
      </c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5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5"/>
      <c r="HA789" s="5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40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7"/>
      <c r="JP789" s="1"/>
      <c r="JQ789" s="1"/>
      <c r="JR789" s="1"/>
      <c r="JS789" s="1"/>
      <c r="JT789" s="1"/>
      <c r="JU789" s="1"/>
      <c r="JV789" s="1"/>
      <c r="JW789" s="1"/>
      <c r="JX789" s="1"/>
      <c r="JY789" s="3"/>
      <c r="JZ789" s="1"/>
      <c r="KA789" s="1"/>
      <c r="KB789" s="1"/>
      <c r="KC789" s="1"/>
      <c r="KD789" s="1"/>
      <c r="KE789" s="1"/>
    </row>
    <row r="790" spans="1:291" x14ac:dyDescent="0.2">
      <c r="A790" s="196">
        <f t="shared" si="701"/>
        <v>43448</v>
      </c>
      <c r="B790" s="236">
        <f t="shared" si="682"/>
        <v>108072.91969553669</v>
      </c>
      <c r="C790" s="66">
        <f t="shared" si="589"/>
        <v>76952.213760049999</v>
      </c>
      <c r="D790" s="77">
        <f t="shared" si="702"/>
        <v>5103.6899999999996</v>
      </c>
      <c r="E790" s="67">
        <f>VLOOKUP(A789,[1]Plan1!$DQ$117:$DS$314,3)</f>
        <v>5092.97</v>
      </c>
      <c r="F790" s="11">
        <f t="shared" si="703"/>
        <v>43431</v>
      </c>
      <c r="G790" s="73">
        <f t="shared" si="691"/>
        <v>-2.1004410534337659E-3</v>
      </c>
      <c r="H790" s="11">
        <f t="shared" si="704"/>
        <v>43460</v>
      </c>
      <c r="I790" s="11">
        <f t="shared" si="692"/>
        <v>43460</v>
      </c>
      <c r="J790" s="1">
        <f t="shared" si="705"/>
        <v>21</v>
      </c>
      <c r="K790" s="1">
        <f t="shared" si="706"/>
        <v>14</v>
      </c>
      <c r="L790" s="66">
        <f t="shared" si="693"/>
        <v>0.99859920999999996</v>
      </c>
      <c r="M790" s="70">
        <f t="shared" si="590"/>
        <v>1.00449926</v>
      </c>
      <c r="N790" s="70">
        <f t="shared" si="535"/>
        <v>1.0766073464773767</v>
      </c>
      <c r="O790" s="66">
        <f t="shared" si="586"/>
        <v>1.0750992399999999</v>
      </c>
      <c r="P790" s="66">
        <f t="shared" si="694"/>
        <v>76844.419868530007</v>
      </c>
      <c r="Q790" s="74">
        <f t="shared" si="695"/>
        <v>0</v>
      </c>
      <c r="R790" s="75">
        <f t="shared" si="587"/>
        <v>0</v>
      </c>
      <c r="S790" s="66">
        <f t="shared" si="588"/>
        <v>0</v>
      </c>
      <c r="T790" s="10">
        <f t="shared" si="707"/>
        <v>0.06</v>
      </c>
      <c r="U790" s="74">
        <f t="shared" si="542"/>
        <v>14</v>
      </c>
      <c r="V790" s="74">
        <v>252</v>
      </c>
      <c r="W790" s="70">
        <f t="shared" si="696"/>
        <v>1.0032424069999999</v>
      </c>
      <c r="X790" s="66">
        <f t="shared" si="697"/>
        <v>249.16088489000001</v>
      </c>
      <c r="Y790" s="66">
        <v>0</v>
      </c>
      <c r="Z790" s="67">
        <f t="shared" si="698"/>
        <v>0</v>
      </c>
      <c r="AA790" s="68" t="str">
        <f t="shared" si="708"/>
        <v>A+INCORP J=</v>
      </c>
      <c r="AB790" s="11">
        <f t="shared" si="709"/>
        <v>43460</v>
      </c>
      <c r="AC790" s="227">
        <f t="shared" si="714"/>
        <v>3113.21</v>
      </c>
      <c r="AD790" s="227">
        <f t="shared" si="638"/>
        <v>62.264200000000002</v>
      </c>
      <c r="AE790" s="227">
        <f t="shared" si="639"/>
        <v>272.92474333333337</v>
      </c>
      <c r="AF790" s="228">
        <f t="shared" si="715"/>
        <v>1.0303326860438478</v>
      </c>
      <c r="AG790" s="230">
        <f t="shared" si="716"/>
        <v>182</v>
      </c>
      <c r="AH790" s="231">
        <f t="shared" si="640"/>
        <v>1.0429811470000001</v>
      </c>
      <c r="AI790" s="227">
        <f t="shared" si="641"/>
        <v>3345.5101547600002</v>
      </c>
      <c r="AJ790" s="227">
        <f t="shared" si="642"/>
        <v>3680.6990980933338</v>
      </c>
      <c r="AK790" s="227">
        <f t="shared" si="596"/>
        <v>3113.21</v>
      </c>
      <c r="AL790" s="227">
        <f t="shared" si="643"/>
        <v>62.264200000000002</v>
      </c>
      <c r="AM790" s="227">
        <f t="shared" si="644"/>
        <v>241.79264333333333</v>
      </c>
      <c r="AN790" s="228">
        <f t="shared" si="597"/>
        <v>1.029406608572959</v>
      </c>
      <c r="AO790" s="230">
        <f t="shared" si="598"/>
        <v>161</v>
      </c>
      <c r="AP790" s="231">
        <f t="shared" si="645"/>
        <v>1.037928975</v>
      </c>
      <c r="AQ790" s="227">
        <f t="shared" si="646"/>
        <v>3326.31216989</v>
      </c>
      <c r="AR790" s="227">
        <f t="shared" si="647"/>
        <v>3630.3690132233332</v>
      </c>
      <c r="AS790" s="227">
        <f t="shared" si="710"/>
        <v>3113.21</v>
      </c>
      <c r="AT790" s="227">
        <f t="shared" si="648"/>
        <v>62.264200000000002</v>
      </c>
      <c r="AU790" s="227">
        <f t="shared" si="649"/>
        <v>210.66054333333332</v>
      </c>
      <c r="AV790" s="228">
        <f t="shared" si="711"/>
        <v>1.0271473291547104</v>
      </c>
      <c r="AW790" s="230">
        <f t="shared" si="712"/>
        <v>140</v>
      </c>
      <c r="AX790" s="231">
        <f t="shared" si="650"/>
        <v>1.032901276</v>
      </c>
      <c r="AY790" s="227">
        <f t="shared" si="651"/>
        <v>3302.9345804599998</v>
      </c>
      <c r="AZ790" s="227">
        <f t="shared" si="652"/>
        <v>3575.8593237933333</v>
      </c>
      <c r="BA790" s="227">
        <f t="shared" si="689"/>
        <v>3113.21</v>
      </c>
      <c r="BB790" s="227">
        <f t="shared" si="653"/>
        <v>62.264200000000002</v>
      </c>
      <c r="BC790" s="227">
        <f t="shared" si="654"/>
        <v>178.49070666666668</v>
      </c>
      <c r="BD790" s="228">
        <f t="shared" si="594"/>
        <v>1.0230545617907643</v>
      </c>
      <c r="BE790" s="230">
        <f t="shared" si="595"/>
        <v>120</v>
      </c>
      <c r="BF790" s="231">
        <f t="shared" si="655"/>
        <v>1.0281356349999999</v>
      </c>
      <c r="BG790" s="227">
        <f t="shared" si="656"/>
        <v>3274.5952309600002</v>
      </c>
      <c r="BH790" s="227">
        <f t="shared" si="657"/>
        <v>3515.3501376266668</v>
      </c>
      <c r="BI790" s="227">
        <f t="shared" si="713"/>
        <v>3113.21</v>
      </c>
      <c r="BJ790" s="227">
        <f t="shared" si="658"/>
        <v>62.264200000000002</v>
      </c>
      <c r="BK790" s="227">
        <f t="shared" si="659"/>
        <v>147.35860666666667</v>
      </c>
      <c r="BL790" s="228">
        <f t="shared" si="699"/>
        <v>1.0103243360493543</v>
      </c>
      <c r="BM790" s="230">
        <f t="shared" si="700"/>
        <v>98</v>
      </c>
      <c r="BN790" s="231">
        <f t="shared" si="660"/>
        <v>1.0229188220000001</v>
      </c>
      <c r="BO790" s="227">
        <f t="shared" si="661"/>
        <v>3217.4395848600002</v>
      </c>
      <c r="BP790" s="227">
        <f t="shared" si="662"/>
        <v>3427.0623915266669</v>
      </c>
      <c r="BQ790" s="227">
        <f t="shared" si="593"/>
        <v>3113.21</v>
      </c>
      <c r="BR790" s="227">
        <f t="shared" si="663"/>
        <v>62.264200000000002</v>
      </c>
      <c r="BS790" s="227">
        <f t="shared" si="664"/>
        <v>113.11329666666667</v>
      </c>
      <c r="BT790" s="228">
        <f t="shared" si="591"/>
        <v>1.0070005838378269</v>
      </c>
      <c r="BU790" s="230">
        <f t="shared" si="592"/>
        <v>75</v>
      </c>
      <c r="BV790" s="231">
        <f t="shared" si="665"/>
        <v>1.0174931810000001</v>
      </c>
      <c r="BW790" s="227">
        <f t="shared" si="666"/>
        <v>3189.8454850399999</v>
      </c>
      <c r="BX790" s="227">
        <f t="shared" si="667"/>
        <v>3365.2229817066664</v>
      </c>
      <c r="BY790" s="227">
        <f t="shared" si="690"/>
        <v>3113.21</v>
      </c>
      <c r="BZ790" s="227">
        <f t="shared" si="668"/>
        <v>62.264200000000002</v>
      </c>
      <c r="CA790" s="227">
        <f t="shared" si="669"/>
        <v>83.018933333333322</v>
      </c>
      <c r="CB790" s="228">
        <f t="shared" si="687"/>
        <v>1.0079067060418372</v>
      </c>
      <c r="CC790" s="230">
        <f t="shared" si="688"/>
        <v>55</v>
      </c>
      <c r="CD790" s="231">
        <f t="shared" si="670"/>
        <v>1.0127986309999999</v>
      </c>
      <c r="CE790" s="227">
        <f t="shared" si="671"/>
        <v>3177.9851036499999</v>
      </c>
      <c r="CF790" s="227">
        <f t="shared" si="672"/>
        <v>3323.2682369833333</v>
      </c>
      <c r="CG790" s="227">
        <f t="shared" si="634"/>
        <v>3113.21</v>
      </c>
      <c r="CH790" s="227">
        <f t="shared" si="673"/>
        <v>62.264200000000002</v>
      </c>
      <c r="CI790" s="227">
        <f t="shared" si="674"/>
        <v>51.886833333333335</v>
      </c>
      <c r="CJ790" s="228">
        <f t="shared" si="579"/>
        <v>1.003092168383382</v>
      </c>
      <c r="CK790" s="230">
        <f t="shared" si="580"/>
        <v>34</v>
      </c>
      <c r="CL790" s="231">
        <f t="shared" si="675"/>
        <v>1.0078926619999999</v>
      </c>
      <c r="CM790" s="227">
        <f t="shared" si="676"/>
        <v>3147.4840630499998</v>
      </c>
      <c r="CN790" s="227">
        <f t="shared" si="677"/>
        <v>3261.6350963833333</v>
      </c>
      <c r="CO790" s="227">
        <f t="shared" si="683"/>
        <v>3113.21</v>
      </c>
      <c r="CP790" s="227">
        <f t="shared" si="684"/>
        <v>62.264200000000002</v>
      </c>
      <c r="CQ790" s="227">
        <f t="shared" si="685"/>
        <v>18.679259999999999</v>
      </c>
      <c r="CR790" s="228">
        <f t="shared" si="678"/>
        <v>0.99859921073917246</v>
      </c>
      <c r="CS790" s="230">
        <f t="shared" si="679"/>
        <v>14</v>
      </c>
      <c r="CT790" s="231">
        <f t="shared" si="680"/>
        <v>1.0032424069999999</v>
      </c>
      <c r="CU790" s="227">
        <f t="shared" si="686"/>
        <v>3118.9292027800002</v>
      </c>
      <c r="CV790" s="227">
        <f t="shared" si="681"/>
        <v>3199.8726627800002</v>
      </c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5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5"/>
      <c r="HA790" s="5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40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7"/>
      <c r="JP790" s="1"/>
      <c r="JQ790" s="1"/>
      <c r="JR790" s="1"/>
      <c r="JS790" s="1"/>
      <c r="JT790" s="1"/>
      <c r="JU790" s="1"/>
      <c r="JV790" s="1"/>
      <c r="JW790" s="1"/>
      <c r="JX790" s="1"/>
      <c r="JY790" s="3"/>
      <c r="JZ790" s="1"/>
      <c r="KA790" s="1"/>
      <c r="KB790" s="1"/>
      <c r="KC790" s="1"/>
      <c r="KD790" s="1"/>
      <c r="KE790" s="1"/>
    </row>
    <row r="791" spans="1:291" x14ac:dyDescent="0.2">
      <c r="A791" s="196">
        <f t="shared" si="701"/>
        <v>43449</v>
      </c>
      <c r="B791" s="236">
        <f t="shared" si="682"/>
        <v>108089.45334683666</v>
      </c>
      <c r="C791" s="66">
        <f t="shared" si="589"/>
        <v>76952.213760049999</v>
      </c>
      <c r="D791" s="77">
        <f t="shared" si="702"/>
        <v>5103.6899999999996</v>
      </c>
      <c r="E791" s="67">
        <f>VLOOKUP(A790,[1]Plan1!$DQ$117:$DS$314,3)</f>
        <v>5092.97</v>
      </c>
      <c r="F791" s="11">
        <f t="shared" si="703"/>
        <v>43431</v>
      </c>
      <c r="G791" s="73">
        <f t="shared" si="691"/>
        <v>-2.1004410534337659E-3</v>
      </c>
      <c r="H791" s="11">
        <f t="shared" si="704"/>
        <v>43460</v>
      </c>
      <c r="I791" s="11">
        <f t="shared" si="692"/>
        <v>43460</v>
      </c>
      <c r="J791" s="1">
        <f t="shared" si="705"/>
        <v>21</v>
      </c>
      <c r="K791" s="1">
        <f t="shared" si="706"/>
        <v>15</v>
      </c>
      <c r="L791" s="66">
        <f t="shared" si="693"/>
        <v>0.99849922999999996</v>
      </c>
      <c r="M791" s="70">
        <f t="shared" si="590"/>
        <v>1.00449926</v>
      </c>
      <c r="N791" s="70">
        <f t="shared" si="535"/>
        <v>1.0766073464773767</v>
      </c>
      <c r="O791" s="66">
        <f t="shared" si="586"/>
        <v>1.0749915999999999</v>
      </c>
      <c r="P791" s="66">
        <f t="shared" si="694"/>
        <v>76836.726186200001</v>
      </c>
      <c r="Q791" s="74">
        <f t="shared" si="695"/>
        <v>0</v>
      </c>
      <c r="R791" s="75">
        <f t="shared" si="587"/>
        <v>0</v>
      </c>
      <c r="S791" s="66">
        <f t="shared" si="588"/>
        <v>0</v>
      </c>
      <c r="T791" s="10">
        <f t="shared" si="707"/>
        <v>0.06</v>
      </c>
      <c r="U791" s="74">
        <f t="shared" si="542"/>
        <v>15</v>
      </c>
      <c r="V791" s="74">
        <v>252</v>
      </c>
      <c r="W791" s="70">
        <f t="shared" si="696"/>
        <v>1.0034744090000001</v>
      </c>
      <c r="X791" s="66">
        <f t="shared" si="697"/>
        <v>266.96221299000001</v>
      </c>
      <c r="Y791" s="66">
        <v>0</v>
      </c>
      <c r="Z791" s="67">
        <f t="shared" si="698"/>
        <v>0</v>
      </c>
      <c r="AA791" s="68" t="str">
        <f t="shared" si="708"/>
        <v>A+INCORP J=</v>
      </c>
      <c r="AB791" s="11">
        <f t="shared" si="709"/>
        <v>43460</v>
      </c>
      <c r="AC791" s="227">
        <f t="shared" si="714"/>
        <v>3113.21</v>
      </c>
      <c r="AD791" s="227">
        <f t="shared" si="638"/>
        <v>62.264200000000002</v>
      </c>
      <c r="AE791" s="227">
        <f t="shared" si="639"/>
        <v>273.96248000000003</v>
      </c>
      <c r="AF791" s="228">
        <f t="shared" si="715"/>
        <v>1.030229528115538</v>
      </c>
      <c r="AG791" s="230">
        <f t="shared" si="716"/>
        <v>182</v>
      </c>
      <c r="AH791" s="231">
        <f t="shared" si="640"/>
        <v>1.0429811470000001</v>
      </c>
      <c r="AI791" s="227">
        <f t="shared" si="641"/>
        <v>3345.17519898</v>
      </c>
      <c r="AJ791" s="227">
        <f t="shared" si="642"/>
        <v>3681.4018789800002</v>
      </c>
      <c r="AK791" s="227">
        <f t="shared" si="596"/>
        <v>3113.21</v>
      </c>
      <c r="AL791" s="227">
        <f t="shared" si="643"/>
        <v>62.264200000000002</v>
      </c>
      <c r="AM791" s="227">
        <f t="shared" si="644"/>
        <v>242.83037999999999</v>
      </c>
      <c r="AN791" s="228">
        <f t="shared" si="597"/>
        <v>1.0293035433644422</v>
      </c>
      <c r="AO791" s="230">
        <f t="shared" si="598"/>
        <v>161</v>
      </c>
      <c r="AP791" s="231">
        <f t="shared" si="645"/>
        <v>1.037928975</v>
      </c>
      <c r="AQ791" s="227">
        <f t="shared" si="646"/>
        <v>3325.9791362199999</v>
      </c>
      <c r="AR791" s="227">
        <f t="shared" si="647"/>
        <v>3631.0737162199998</v>
      </c>
      <c r="AS791" s="227">
        <f t="shared" si="710"/>
        <v>3113.21</v>
      </c>
      <c r="AT791" s="227">
        <f t="shared" si="648"/>
        <v>62.264200000000002</v>
      </c>
      <c r="AU791" s="227">
        <f t="shared" si="649"/>
        <v>211.69828000000001</v>
      </c>
      <c r="AV791" s="228">
        <f t="shared" si="711"/>
        <v>1.0270444901474851</v>
      </c>
      <c r="AW791" s="230">
        <f t="shared" si="712"/>
        <v>140</v>
      </c>
      <c r="AX791" s="231">
        <f t="shared" si="650"/>
        <v>1.032901276</v>
      </c>
      <c r="AY791" s="227">
        <f t="shared" si="651"/>
        <v>3302.6038873900002</v>
      </c>
      <c r="AZ791" s="227">
        <f t="shared" si="652"/>
        <v>3576.5663673900003</v>
      </c>
      <c r="BA791" s="227">
        <f t="shared" si="689"/>
        <v>3113.21</v>
      </c>
      <c r="BB791" s="227">
        <f t="shared" si="653"/>
        <v>62.264200000000002</v>
      </c>
      <c r="BC791" s="227">
        <f t="shared" si="654"/>
        <v>179.52844333333334</v>
      </c>
      <c r="BD791" s="228">
        <f t="shared" si="594"/>
        <v>1.0229521325554585</v>
      </c>
      <c r="BE791" s="230">
        <f t="shared" si="595"/>
        <v>120</v>
      </c>
      <c r="BF791" s="231">
        <f t="shared" si="655"/>
        <v>1.0281356349999999</v>
      </c>
      <c r="BG791" s="227">
        <f t="shared" si="656"/>
        <v>3274.2673752400001</v>
      </c>
      <c r="BH791" s="227">
        <f t="shared" si="657"/>
        <v>3516.0600185733333</v>
      </c>
      <c r="BI791" s="227">
        <f t="shared" si="713"/>
        <v>3113.21</v>
      </c>
      <c r="BJ791" s="227">
        <f t="shared" si="658"/>
        <v>62.264200000000002</v>
      </c>
      <c r="BK791" s="227">
        <f t="shared" si="659"/>
        <v>148.39634333333333</v>
      </c>
      <c r="BL791" s="228">
        <f t="shared" si="699"/>
        <v>1.0102231813768496</v>
      </c>
      <c r="BM791" s="230">
        <f t="shared" si="700"/>
        <v>98</v>
      </c>
      <c r="BN791" s="231">
        <f t="shared" si="660"/>
        <v>1.0229188220000001</v>
      </c>
      <c r="BO791" s="227">
        <f t="shared" si="661"/>
        <v>3217.1174516199999</v>
      </c>
      <c r="BP791" s="227">
        <f t="shared" si="662"/>
        <v>3427.7779949533333</v>
      </c>
      <c r="BQ791" s="227">
        <f t="shared" si="593"/>
        <v>3113.21</v>
      </c>
      <c r="BR791" s="227">
        <f t="shared" si="663"/>
        <v>62.264200000000002</v>
      </c>
      <c r="BS791" s="227">
        <f t="shared" si="664"/>
        <v>114.15103333333333</v>
      </c>
      <c r="BT791" s="228">
        <f t="shared" si="591"/>
        <v>1.0068997619426832</v>
      </c>
      <c r="BU791" s="230">
        <f t="shared" si="592"/>
        <v>75</v>
      </c>
      <c r="BV791" s="231">
        <f t="shared" si="665"/>
        <v>1.0174931810000001</v>
      </c>
      <c r="BW791" s="227">
        <f t="shared" si="666"/>
        <v>3189.5261145600002</v>
      </c>
      <c r="BX791" s="227">
        <f t="shared" si="667"/>
        <v>3365.9413478933334</v>
      </c>
      <c r="BY791" s="227">
        <f t="shared" si="690"/>
        <v>3113.21</v>
      </c>
      <c r="BZ791" s="227">
        <f t="shared" si="668"/>
        <v>62.264200000000002</v>
      </c>
      <c r="CA791" s="227">
        <f t="shared" si="669"/>
        <v>84.056670000000011</v>
      </c>
      <c r="CB791" s="228">
        <f t="shared" si="687"/>
        <v>1.0078057934248417</v>
      </c>
      <c r="CC791" s="230">
        <f t="shared" si="688"/>
        <v>55</v>
      </c>
      <c r="CD791" s="231">
        <f t="shared" si="670"/>
        <v>1.0127986309999999</v>
      </c>
      <c r="CE791" s="227">
        <f t="shared" si="671"/>
        <v>3177.6669206400002</v>
      </c>
      <c r="CF791" s="227">
        <f t="shared" si="672"/>
        <v>3323.9877906400002</v>
      </c>
      <c r="CG791" s="227">
        <f t="shared" si="634"/>
        <v>3113.21</v>
      </c>
      <c r="CH791" s="227">
        <f t="shared" si="673"/>
        <v>62.264200000000002</v>
      </c>
      <c r="CI791" s="227">
        <f t="shared" si="674"/>
        <v>52.924570000000003</v>
      </c>
      <c r="CJ791" s="228">
        <f t="shared" si="579"/>
        <v>1.002991737802662</v>
      </c>
      <c r="CK791" s="230">
        <f t="shared" si="580"/>
        <v>34</v>
      </c>
      <c r="CL791" s="231">
        <f t="shared" si="675"/>
        <v>1.0078926619999999</v>
      </c>
      <c r="CM791" s="227">
        <f t="shared" si="676"/>
        <v>3147.1689338299998</v>
      </c>
      <c r="CN791" s="227">
        <f t="shared" si="677"/>
        <v>3262.35770383</v>
      </c>
      <c r="CO791" s="227">
        <f t="shared" si="683"/>
        <v>3113.21</v>
      </c>
      <c r="CP791" s="227">
        <f t="shared" si="684"/>
        <v>62.264200000000002</v>
      </c>
      <c r="CQ791" s="227">
        <f t="shared" si="685"/>
        <v>19.716996666666667</v>
      </c>
      <c r="CR791" s="228">
        <f t="shared" si="678"/>
        <v>0.99849922999781882</v>
      </c>
      <c r="CS791" s="230">
        <f t="shared" si="679"/>
        <v>14</v>
      </c>
      <c r="CT791" s="231">
        <f t="shared" si="680"/>
        <v>1.0032424069999999</v>
      </c>
      <c r="CU791" s="227">
        <f t="shared" si="686"/>
        <v>3118.6169325000001</v>
      </c>
      <c r="CV791" s="227">
        <f t="shared" si="681"/>
        <v>3200.5981291666667</v>
      </c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5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5"/>
      <c r="HA791" s="5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40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7"/>
      <c r="JP791" s="1"/>
      <c r="JQ791" s="1"/>
      <c r="JR791" s="1"/>
      <c r="JS791" s="1"/>
      <c r="JT791" s="1"/>
      <c r="JU791" s="1"/>
      <c r="JV791" s="1"/>
      <c r="JW791" s="1"/>
      <c r="JX791" s="1"/>
      <c r="JY791" s="3"/>
      <c r="JZ791" s="1"/>
      <c r="KA791" s="1"/>
      <c r="KB791" s="1"/>
      <c r="KC791" s="1"/>
      <c r="KD791" s="1"/>
      <c r="KE791" s="1"/>
    </row>
    <row r="792" spans="1:291" x14ac:dyDescent="0.2">
      <c r="A792" s="196">
        <f t="shared" si="701"/>
        <v>43450</v>
      </c>
      <c r="B792" s="236">
        <f t="shared" si="682"/>
        <v>108098.79297683666</v>
      </c>
      <c r="C792" s="66">
        <f t="shared" si="589"/>
        <v>76952.213760049999</v>
      </c>
      <c r="D792" s="77">
        <f t="shared" si="702"/>
        <v>5103.6899999999996</v>
      </c>
      <c r="E792" s="67">
        <f>VLOOKUP(A791,[1]Plan1!$DQ$117:$DS$314,3)</f>
        <v>5092.97</v>
      </c>
      <c r="F792" s="11">
        <f t="shared" si="703"/>
        <v>43431</v>
      </c>
      <c r="G792" s="73">
        <f t="shared" si="691"/>
        <v>-2.1004410534337659E-3</v>
      </c>
      <c r="H792" s="11">
        <f t="shared" si="704"/>
        <v>43460</v>
      </c>
      <c r="I792" s="11">
        <f t="shared" si="692"/>
        <v>43460</v>
      </c>
      <c r="J792" s="1">
        <f t="shared" si="705"/>
        <v>21</v>
      </c>
      <c r="K792" s="1">
        <f t="shared" si="706"/>
        <v>15</v>
      </c>
      <c r="L792" s="66">
        <f t="shared" si="693"/>
        <v>0.99849922999999996</v>
      </c>
      <c r="M792" s="70">
        <f t="shared" si="590"/>
        <v>1.00449926</v>
      </c>
      <c r="N792" s="70">
        <f t="shared" si="535"/>
        <v>1.0766073464773767</v>
      </c>
      <c r="O792" s="66">
        <f t="shared" si="586"/>
        <v>1.0749915999999999</v>
      </c>
      <c r="P792" s="66">
        <f t="shared" si="694"/>
        <v>76836.726186200001</v>
      </c>
      <c r="Q792" s="74">
        <f t="shared" si="695"/>
        <v>0</v>
      </c>
      <c r="R792" s="75">
        <f t="shared" si="587"/>
        <v>0</v>
      </c>
      <c r="S792" s="66">
        <f t="shared" si="588"/>
        <v>0</v>
      </c>
      <c r="T792" s="10">
        <f t="shared" si="707"/>
        <v>0.06</v>
      </c>
      <c r="U792" s="74">
        <f t="shared" si="542"/>
        <v>15</v>
      </c>
      <c r="V792" s="74">
        <v>252</v>
      </c>
      <c r="W792" s="70">
        <f t="shared" si="696"/>
        <v>1.0034744090000001</v>
      </c>
      <c r="X792" s="66">
        <f t="shared" si="697"/>
        <v>266.96221299000001</v>
      </c>
      <c r="Y792" s="66">
        <v>0</v>
      </c>
      <c r="Z792" s="67">
        <f t="shared" si="698"/>
        <v>0</v>
      </c>
      <c r="AA792" s="68" t="str">
        <f t="shared" si="708"/>
        <v>A+INCORP J=</v>
      </c>
      <c r="AB792" s="11">
        <f t="shared" si="709"/>
        <v>43460</v>
      </c>
      <c r="AC792" s="227">
        <f t="shared" si="714"/>
        <v>3113.21</v>
      </c>
      <c r="AD792" s="227">
        <f t="shared" si="638"/>
        <v>62.264200000000002</v>
      </c>
      <c r="AE792" s="227">
        <f t="shared" si="639"/>
        <v>275.00021666666669</v>
      </c>
      <c r="AF792" s="228">
        <f t="shared" si="715"/>
        <v>1.030229528115538</v>
      </c>
      <c r="AG792" s="230">
        <f t="shared" si="716"/>
        <v>182</v>
      </c>
      <c r="AH792" s="231">
        <f t="shared" si="640"/>
        <v>1.0429811470000001</v>
      </c>
      <c r="AI792" s="227">
        <f t="shared" si="641"/>
        <v>3345.17519898</v>
      </c>
      <c r="AJ792" s="227">
        <f t="shared" si="642"/>
        <v>3682.4396156466669</v>
      </c>
      <c r="AK792" s="227">
        <f t="shared" si="596"/>
        <v>3113.21</v>
      </c>
      <c r="AL792" s="227">
        <f t="shared" si="643"/>
        <v>62.264200000000002</v>
      </c>
      <c r="AM792" s="227">
        <f t="shared" si="644"/>
        <v>243.86811666666668</v>
      </c>
      <c r="AN792" s="228">
        <f t="shared" si="597"/>
        <v>1.0293035433644422</v>
      </c>
      <c r="AO792" s="230">
        <f t="shared" si="598"/>
        <v>161</v>
      </c>
      <c r="AP792" s="231">
        <f t="shared" si="645"/>
        <v>1.037928975</v>
      </c>
      <c r="AQ792" s="227">
        <f t="shared" si="646"/>
        <v>3325.9791362199999</v>
      </c>
      <c r="AR792" s="227">
        <f t="shared" si="647"/>
        <v>3632.1114528866665</v>
      </c>
      <c r="AS792" s="227">
        <f t="shared" si="710"/>
        <v>3113.21</v>
      </c>
      <c r="AT792" s="227">
        <f t="shared" si="648"/>
        <v>62.264200000000002</v>
      </c>
      <c r="AU792" s="227">
        <f t="shared" si="649"/>
        <v>212.73601666666664</v>
      </c>
      <c r="AV792" s="228">
        <f t="shared" si="711"/>
        <v>1.0270444901474851</v>
      </c>
      <c r="AW792" s="230">
        <f t="shared" si="712"/>
        <v>140</v>
      </c>
      <c r="AX792" s="231">
        <f t="shared" si="650"/>
        <v>1.032901276</v>
      </c>
      <c r="AY792" s="227">
        <f t="shared" si="651"/>
        <v>3302.6038873900002</v>
      </c>
      <c r="AZ792" s="227">
        <f t="shared" si="652"/>
        <v>3577.604104056667</v>
      </c>
      <c r="BA792" s="227">
        <f t="shared" si="689"/>
        <v>3113.21</v>
      </c>
      <c r="BB792" s="227">
        <f t="shared" si="653"/>
        <v>62.264200000000002</v>
      </c>
      <c r="BC792" s="227">
        <f t="shared" si="654"/>
        <v>180.56618</v>
      </c>
      <c r="BD792" s="228">
        <f t="shared" si="594"/>
        <v>1.0229521325554585</v>
      </c>
      <c r="BE792" s="230">
        <f t="shared" si="595"/>
        <v>120</v>
      </c>
      <c r="BF792" s="231">
        <f t="shared" si="655"/>
        <v>1.0281356349999999</v>
      </c>
      <c r="BG792" s="227">
        <f t="shared" si="656"/>
        <v>3274.2673752400001</v>
      </c>
      <c r="BH792" s="227">
        <f t="shared" si="657"/>
        <v>3517.09775524</v>
      </c>
      <c r="BI792" s="227">
        <f t="shared" si="713"/>
        <v>3113.21</v>
      </c>
      <c r="BJ792" s="227">
        <f t="shared" si="658"/>
        <v>62.264200000000002</v>
      </c>
      <c r="BK792" s="227">
        <f t="shared" si="659"/>
        <v>149.43407999999999</v>
      </c>
      <c r="BL792" s="228">
        <f t="shared" si="699"/>
        <v>1.0102231813768496</v>
      </c>
      <c r="BM792" s="230">
        <f t="shared" si="700"/>
        <v>98</v>
      </c>
      <c r="BN792" s="231">
        <f t="shared" si="660"/>
        <v>1.0229188220000001</v>
      </c>
      <c r="BO792" s="227">
        <f t="shared" si="661"/>
        <v>3217.1174516199999</v>
      </c>
      <c r="BP792" s="227">
        <f t="shared" si="662"/>
        <v>3428.81573162</v>
      </c>
      <c r="BQ792" s="227">
        <f t="shared" si="593"/>
        <v>3113.21</v>
      </c>
      <c r="BR792" s="227">
        <f t="shared" si="663"/>
        <v>62.264200000000002</v>
      </c>
      <c r="BS792" s="227">
        <f t="shared" si="664"/>
        <v>115.18877000000002</v>
      </c>
      <c r="BT792" s="228">
        <f t="shared" si="591"/>
        <v>1.0068997619426832</v>
      </c>
      <c r="BU792" s="230">
        <f t="shared" si="592"/>
        <v>75</v>
      </c>
      <c r="BV792" s="231">
        <f t="shared" si="665"/>
        <v>1.0174931810000001</v>
      </c>
      <c r="BW792" s="227">
        <f t="shared" si="666"/>
        <v>3189.5261145600002</v>
      </c>
      <c r="BX792" s="227">
        <f t="shared" si="667"/>
        <v>3366.97908456</v>
      </c>
      <c r="BY792" s="227">
        <f t="shared" si="690"/>
        <v>3113.21</v>
      </c>
      <c r="BZ792" s="227">
        <f t="shared" si="668"/>
        <v>62.264200000000002</v>
      </c>
      <c r="CA792" s="227">
        <f t="shared" si="669"/>
        <v>85.094406666666671</v>
      </c>
      <c r="CB792" s="228">
        <f t="shared" si="687"/>
        <v>1.0078057934248417</v>
      </c>
      <c r="CC792" s="230">
        <f t="shared" si="688"/>
        <v>55</v>
      </c>
      <c r="CD792" s="231">
        <f t="shared" si="670"/>
        <v>1.0127986309999999</v>
      </c>
      <c r="CE792" s="227">
        <f t="shared" si="671"/>
        <v>3177.6669206400002</v>
      </c>
      <c r="CF792" s="227">
        <f t="shared" si="672"/>
        <v>3325.0255273066668</v>
      </c>
      <c r="CG792" s="227">
        <f t="shared" si="634"/>
        <v>3113.21</v>
      </c>
      <c r="CH792" s="227">
        <f t="shared" si="673"/>
        <v>62.264200000000002</v>
      </c>
      <c r="CI792" s="227">
        <f t="shared" si="674"/>
        <v>53.962306666666677</v>
      </c>
      <c r="CJ792" s="228">
        <f t="shared" si="579"/>
        <v>1.002991737802662</v>
      </c>
      <c r="CK792" s="230">
        <f t="shared" si="580"/>
        <v>34</v>
      </c>
      <c r="CL792" s="231">
        <f t="shared" si="675"/>
        <v>1.0078926619999999</v>
      </c>
      <c r="CM792" s="227">
        <f t="shared" si="676"/>
        <v>3147.1689338299998</v>
      </c>
      <c r="CN792" s="227">
        <f t="shared" si="677"/>
        <v>3263.3954404966667</v>
      </c>
      <c r="CO792" s="227">
        <f t="shared" si="683"/>
        <v>3113.21</v>
      </c>
      <c r="CP792" s="227">
        <f t="shared" si="684"/>
        <v>62.264200000000002</v>
      </c>
      <c r="CQ792" s="227">
        <f t="shared" si="685"/>
        <v>20.754733333333331</v>
      </c>
      <c r="CR792" s="228">
        <f t="shared" si="678"/>
        <v>0.99849922999781882</v>
      </c>
      <c r="CS792" s="230">
        <f t="shared" si="679"/>
        <v>14</v>
      </c>
      <c r="CT792" s="231">
        <f t="shared" si="680"/>
        <v>1.0032424069999999</v>
      </c>
      <c r="CU792" s="227">
        <f t="shared" si="686"/>
        <v>3118.6169325000001</v>
      </c>
      <c r="CV792" s="227">
        <f t="shared" si="681"/>
        <v>3201.6358658333334</v>
      </c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5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5"/>
      <c r="HA792" s="5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40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7"/>
      <c r="JP792" s="1"/>
      <c r="JQ792" s="1"/>
      <c r="JR792" s="1"/>
      <c r="JS792" s="1"/>
      <c r="JT792" s="1"/>
      <c r="JU792" s="1"/>
      <c r="JV792" s="1"/>
      <c r="JW792" s="1"/>
      <c r="JX792" s="1"/>
      <c r="JY792" s="3"/>
      <c r="JZ792" s="1"/>
      <c r="KA792" s="1"/>
      <c r="KB792" s="1"/>
      <c r="KC792" s="1"/>
      <c r="KD792" s="1"/>
      <c r="KE792" s="1"/>
    </row>
    <row r="793" spans="1:291" x14ac:dyDescent="0.2">
      <c r="A793" s="196">
        <f t="shared" si="701"/>
        <v>43451</v>
      </c>
      <c r="B793" s="236">
        <f t="shared" si="682"/>
        <v>108114.86162277666</v>
      </c>
      <c r="C793" s="66">
        <f t="shared" si="589"/>
        <v>76952.213760049999</v>
      </c>
      <c r="D793" s="77">
        <f t="shared" si="702"/>
        <v>5103.6899999999996</v>
      </c>
      <c r="E793" s="67">
        <f>VLOOKUP(A792,[1]Plan1!$DQ$117:$DS$314,3)</f>
        <v>5092.97</v>
      </c>
      <c r="F793" s="11">
        <f t="shared" si="703"/>
        <v>43431</v>
      </c>
      <c r="G793" s="73">
        <f t="shared" si="691"/>
        <v>-2.1004410534337659E-3</v>
      </c>
      <c r="H793" s="11">
        <f t="shared" si="704"/>
        <v>43460</v>
      </c>
      <c r="I793" s="11">
        <f t="shared" si="692"/>
        <v>43460</v>
      </c>
      <c r="J793" s="1">
        <f t="shared" si="705"/>
        <v>21</v>
      </c>
      <c r="K793" s="1">
        <f t="shared" si="706"/>
        <v>15</v>
      </c>
      <c r="L793" s="66">
        <f t="shared" si="693"/>
        <v>0.99849922999999996</v>
      </c>
      <c r="M793" s="70">
        <f t="shared" si="590"/>
        <v>1.00449926</v>
      </c>
      <c r="N793" s="70">
        <f t="shared" si="535"/>
        <v>1.0766073464773767</v>
      </c>
      <c r="O793" s="66">
        <f t="shared" si="586"/>
        <v>1.0749915999999999</v>
      </c>
      <c r="P793" s="66">
        <f t="shared" si="694"/>
        <v>76836.726186200001</v>
      </c>
      <c r="Q793" s="74">
        <f t="shared" si="695"/>
        <v>0</v>
      </c>
      <c r="R793" s="75">
        <f t="shared" si="587"/>
        <v>0</v>
      </c>
      <c r="S793" s="66">
        <f t="shared" si="588"/>
        <v>0</v>
      </c>
      <c r="T793" s="10">
        <f t="shared" si="707"/>
        <v>0.06</v>
      </c>
      <c r="U793" s="74">
        <f t="shared" si="542"/>
        <v>15</v>
      </c>
      <c r="V793" s="74">
        <v>252</v>
      </c>
      <c r="W793" s="70">
        <f t="shared" si="696"/>
        <v>1.0034744090000001</v>
      </c>
      <c r="X793" s="66">
        <f t="shared" si="697"/>
        <v>266.96221299000001</v>
      </c>
      <c r="Y793" s="66">
        <v>0</v>
      </c>
      <c r="Z793" s="67">
        <f t="shared" si="698"/>
        <v>0</v>
      </c>
      <c r="AA793" s="68" t="str">
        <f t="shared" si="708"/>
        <v>A+INCORP J=</v>
      </c>
      <c r="AB793" s="11">
        <f t="shared" si="709"/>
        <v>43460</v>
      </c>
      <c r="AC793" s="227">
        <f t="shared" si="714"/>
        <v>3113.21</v>
      </c>
      <c r="AD793" s="227">
        <f t="shared" si="638"/>
        <v>62.264200000000002</v>
      </c>
      <c r="AE793" s="227">
        <f t="shared" si="639"/>
        <v>276.03795333333335</v>
      </c>
      <c r="AF793" s="228">
        <f t="shared" si="715"/>
        <v>1.030229528115538</v>
      </c>
      <c r="AG793" s="230">
        <f t="shared" si="716"/>
        <v>183</v>
      </c>
      <c r="AH793" s="231">
        <f t="shared" si="640"/>
        <v>1.0432223389999999</v>
      </c>
      <c r="AI793" s="227">
        <f t="shared" si="641"/>
        <v>3345.94877911</v>
      </c>
      <c r="AJ793" s="227">
        <f t="shared" si="642"/>
        <v>3684.2509324433336</v>
      </c>
      <c r="AK793" s="227">
        <f t="shared" si="596"/>
        <v>3113.21</v>
      </c>
      <c r="AL793" s="227">
        <f t="shared" si="643"/>
        <v>62.264200000000002</v>
      </c>
      <c r="AM793" s="227">
        <f t="shared" si="644"/>
        <v>244.90585333333331</v>
      </c>
      <c r="AN793" s="228">
        <f t="shared" si="597"/>
        <v>1.0293035433644422</v>
      </c>
      <c r="AO793" s="230">
        <f t="shared" si="598"/>
        <v>162</v>
      </c>
      <c r="AP793" s="231">
        <f t="shared" si="645"/>
        <v>1.038168999</v>
      </c>
      <c r="AQ793" s="227">
        <f t="shared" si="646"/>
        <v>3326.7482782699999</v>
      </c>
      <c r="AR793" s="227">
        <f t="shared" si="647"/>
        <v>3633.9183316033332</v>
      </c>
      <c r="AS793" s="227">
        <f t="shared" si="710"/>
        <v>3113.21</v>
      </c>
      <c r="AT793" s="227">
        <f t="shared" si="648"/>
        <v>62.264200000000002</v>
      </c>
      <c r="AU793" s="227">
        <f t="shared" si="649"/>
        <v>213.77375333333333</v>
      </c>
      <c r="AV793" s="228">
        <f t="shared" si="711"/>
        <v>1.0270444901474851</v>
      </c>
      <c r="AW793" s="230">
        <f t="shared" si="712"/>
        <v>141</v>
      </c>
      <c r="AX793" s="231">
        <f t="shared" si="650"/>
        <v>1.033140137</v>
      </c>
      <c r="AY793" s="227">
        <f t="shared" si="651"/>
        <v>3303.3676227800001</v>
      </c>
      <c r="AZ793" s="227">
        <f t="shared" si="652"/>
        <v>3579.4055761133336</v>
      </c>
      <c r="BA793" s="227">
        <f t="shared" si="689"/>
        <v>3113.21</v>
      </c>
      <c r="BB793" s="227">
        <f t="shared" si="653"/>
        <v>62.264200000000002</v>
      </c>
      <c r="BC793" s="227">
        <f t="shared" si="654"/>
        <v>181.60391666666666</v>
      </c>
      <c r="BD793" s="228">
        <f t="shared" si="594"/>
        <v>1.0229521325554585</v>
      </c>
      <c r="BE793" s="230">
        <f t="shared" si="595"/>
        <v>121</v>
      </c>
      <c r="BF793" s="231">
        <f t="shared" si="655"/>
        <v>1.0283733939999999</v>
      </c>
      <c r="BG793" s="227">
        <f t="shared" si="656"/>
        <v>3275.02455796</v>
      </c>
      <c r="BH793" s="227">
        <f t="shared" si="657"/>
        <v>3518.8926746266666</v>
      </c>
      <c r="BI793" s="227">
        <f t="shared" si="713"/>
        <v>3113.21</v>
      </c>
      <c r="BJ793" s="227">
        <f t="shared" si="658"/>
        <v>62.264200000000002</v>
      </c>
      <c r="BK793" s="227">
        <f t="shared" si="659"/>
        <v>150.47181666666665</v>
      </c>
      <c r="BL793" s="228">
        <f t="shared" si="699"/>
        <v>1.0102231813768496</v>
      </c>
      <c r="BM793" s="230">
        <f t="shared" si="700"/>
        <v>99</v>
      </c>
      <c r="BN793" s="231">
        <f t="shared" si="660"/>
        <v>1.023155375</v>
      </c>
      <c r="BO793" s="227">
        <f t="shared" si="661"/>
        <v>3217.86141954</v>
      </c>
      <c r="BP793" s="227">
        <f t="shared" si="662"/>
        <v>3430.5974362066668</v>
      </c>
      <c r="BQ793" s="227">
        <f t="shared" si="593"/>
        <v>3113.21</v>
      </c>
      <c r="BR793" s="227">
        <f t="shared" si="663"/>
        <v>62.264200000000002</v>
      </c>
      <c r="BS793" s="227">
        <f t="shared" si="664"/>
        <v>116.22650666666668</v>
      </c>
      <c r="BT793" s="228">
        <f t="shared" si="591"/>
        <v>1.0068997619426832</v>
      </c>
      <c r="BU793" s="230">
        <f t="shared" si="592"/>
        <v>76</v>
      </c>
      <c r="BV793" s="231">
        <f t="shared" si="665"/>
        <v>1.0177284790000001</v>
      </c>
      <c r="BW793" s="227">
        <f t="shared" si="666"/>
        <v>3190.26370094</v>
      </c>
      <c r="BX793" s="227">
        <f t="shared" si="667"/>
        <v>3368.7544076066665</v>
      </c>
      <c r="BY793" s="227">
        <f t="shared" si="690"/>
        <v>3113.21</v>
      </c>
      <c r="BZ793" s="227">
        <f t="shared" si="668"/>
        <v>62.264200000000002</v>
      </c>
      <c r="CA793" s="227">
        <f t="shared" si="669"/>
        <v>86.132143333333332</v>
      </c>
      <c r="CB793" s="228">
        <f t="shared" si="687"/>
        <v>1.0078057934248417</v>
      </c>
      <c r="CC793" s="230">
        <f t="shared" si="688"/>
        <v>56</v>
      </c>
      <c r="CD793" s="231">
        <f t="shared" si="670"/>
        <v>1.013032843</v>
      </c>
      <c r="CE793" s="227">
        <f t="shared" si="671"/>
        <v>3178.4017633799999</v>
      </c>
      <c r="CF793" s="227">
        <f t="shared" si="672"/>
        <v>3326.7981067133333</v>
      </c>
      <c r="CG793" s="227">
        <f t="shared" si="634"/>
        <v>3113.21</v>
      </c>
      <c r="CH793" s="227">
        <f t="shared" si="673"/>
        <v>62.264200000000002</v>
      </c>
      <c r="CI793" s="227">
        <f t="shared" si="674"/>
        <v>55.000043333333338</v>
      </c>
      <c r="CJ793" s="228">
        <f t="shared" si="579"/>
        <v>1.002991737802662</v>
      </c>
      <c r="CK793" s="230">
        <f t="shared" si="580"/>
        <v>35</v>
      </c>
      <c r="CL793" s="231">
        <f t="shared" si="675"/>
        <v>1.0081257400000001</v>
      </c>
      <c r="CM793" s="227">
        <f t="shared" si="676"/>
        <v>3147.8967254600002</v>
      </c>
      <c r="CN793" s="227">
        <f t="shared" si="677"/>
        <v>3265.1609687933337</v>
      </c>
      <c r="CO793" s="227">
        <f t="shared" si="683"/>
        <v>3113.21</v>
      </c>
      <c r="CP793" s="227">
        <f t="shared" si="684"/>
        <v>62.264200000000002</v>
      </c>
      <c r="CQ793" s="227">
        <f t="shared" si="685"/>
        <v>21.792469999999998</v>
      </c>
      <c r="CR793" s="228">
        <f t="shared" si="678"/>
        <v>0.99849922999781882</v>
      </c>
      <c r="CS793" s="230">
        <f t="shared" si="679"/>
        <v>15</v>
      </c>
      <c r="CT793" s="231">
        <f t="shared" si="680"/>
        <v>1.0034744090000001</v>
      </c>
      <c r="CU793" s="227">
        <f t="shared" si="686"/>
        <v>3119.3381194799999</v>
      </c>
      <c r="CV793" s="227">
        <f t="shared" si="681"/>
        <v>3203.3947894799999</v>
      </c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5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5"/>
      <c r="HA793" s="5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40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7"/>
      <c r="JP793" s="1"/>
      <c r="JQ793" s="1"/>
      <c r="JR793" s="1"/>
      <c r="JS793" s="1"/>
      <c r="JT793" s="1"/>
      <c r="JU793" s="1"/>
      <c r="JV793" s="1"/>
      <c r="JW793" s="1"/>
      <c r="JX793" s="1"/>
      <c r="JY793" s="3"/>
      <c r="JZ793" s="1"/>
      <c r="KA793" s="1"/>
      <c r="KB793" s="1"/>
      <c r="KC793" s="1"/>
      <c r="KD793" s="1"/>
      <c r="KE793" s="1"/>
    </row>
    <row r="794" spans="1:291" x14ac:dyDescent="0.2">
      <c r="A794" s="196">
        <f t="shared" si="701"/>
        <v>43452</v>
      </c>
      <c r="B794" s="236">
        <f t="shared" si="682"/>
        <v>108138.12612255667</v>
      </c>
      <c r="C794" s="66">
        <f t="shared" si="589"/>
        <v>76952.213760049999</v>
      </c>
      <c r="D794" s="77">
        <f t="shared" si="702"/>
        <v>5103.6899999999996</v>
      </c>
      <c r="E794" s="67">
        <f>VLOOKUP(A793,[1]Plan1!$DQ$117:$DS$314,3)</f>
        <v>5092.97</v>
      </c>
      <c r="F794" s="11">
        <f t="shared" si="703"/>
        <v>43431</v>
      </c>
      <c r="G794" s="73">
        <f t="shared" si="691"/>
        <v>-2.1004410534337659E-3</v>
      </c>
      <c r="H794" s="11">
        <f t="shared" si="704"/>
        <v>43460</v>
      </c>
      <c r="I794" s="11">
        <f t="shared" si="692"/>
        <v>43460</v>
      </c>
      <c r="J794" s="1">
        <f t="shared" si="705"/>
        <v>21</v>
      </c>
      <c r="K794" s="1">
        <f t="shared" si="706"/>
        <v>16</v>
      </c>
      <c r="L794" s="66">
        <f t="shared" si="693"/>
        <v>0.99839926000000001</v>
      </c>
      <c r="M794" s="70">
        <f t="shared" si="590"/>
        <v>1.00449926</v>
      </c>
      <c r="N794" s="70">
        <f t="shared" si="535"/>
        <v>1.0766073464773767</v>
      </c>
      <c r="O794" s="66">
        <f t="shared" si="586"/>
        <v>1.0748839699999999</v>
      </c>
      <c r="P794" s="66">
        <f t="shared" si="694"/>
        <v>76829.03327339</v>
      </c>
      <c r="Q794" s="74">
        <f t="shared" si="695"/>
        <v>0</v>
      </c>
      <c r="R794" s="75">
        <f t="shared" si="587"/>
        <v>0</v>
      </c>
      <c r="S794" s="66">
        <f t="shared" si="588"/>
        <v>0</v>
      </c>
      <c r="T794" s="10">
        <f t="shared" si="707"/>
        <v>0.06</v>
      </c>
      <c r="U794" s="74">
        <f t="shared" si="542"/>
        <v>16</v>
      </c>
      <c r="V794" s="74">
        <v>252</v>
      </c>
      <c r="W794" s="70">
        <f t="shared" si="696"/>
        <v>1.003706465</v>
      </c>
      <c r="X794" s="66">
        <f t="shared" si="697"/>
        <v>284.76412281</v>
      </c>
      <c r="Y794" s="66">
        <v>0</v>
      </c>
      <c r="Z794" s="67">
        <f t="shared" si="698"/>
        <v>0</v>
      </c>
      <c r="AA794" s="68" t="str">
        <f t="shared" si="708"/>
        <v>A+INCORP J=</v>
      </c>
      <c r="AB794" s="11">
        <f t="shared" si="709"/>
        <v>43460</v>
      </c>
      <c r="AC794" s="227">
        <f t="shared" si="714"/>
        <v>3113.21</v>
      </c>
      <c r="AD794" s="227">
        <f t="shared" si="638"/>
        <v>62.264200000000002</v>
      </c>
      <c r="AE794" s="227">
        <f t="shared" si="639"/>
        <v>277.07569000000001</v>
      </c>
      <c r="AF794" s="228">
        <f t="shared" si="715"/>
        <v>1.0301263797708335</v>
      </c>
      <c r="AG794" s="230">
        <f t="shared" si="716"/>
        <v>184</v>
      </c>
      <c r="AH794" s="231">
        <f t="shared" si="640"/>
        <v>1.043463587</v>
      </c>
      <c r="AI794" s="227">
        <f t="shared" si="641"/>
        <v>3346.38745926</v>
      </c>
      <c r="AJ794" s="227">
        <f t="shared" si="642"/>
        <v>3685.7273492600002</v>
      </c>
      <c r="AK794" s="227">
        <f t="shared" si="596"/>
        <v>3113.21</v>
      </c>
      <c r="AL794" s="227">
        <f t="shared" si="643"/>
        <v>62.264200000000002</v>
      </c>
      <c r="AM794" s="227">
        <f t="shared" si="644"/>
        <v>245.94359</v>
      </c>
      <c r="AN794" s="228">
        <f t="shared" si="597"/>
        <v>1.0292004877309169</v>
      </c>
      <c r="AO794" s="230">
        <f t="shared" si="598"/>
        <v>163</v>
      </c>
      <c r="AP794" s="231">
        <f t="shared" si="645"/>
        <v>1.0384090779999999</v>
      </c>
      <c r="AQ794" s="227">
        <f t="shared" si="646"/>
        <v>3327.1844397999998</v>
      </c>
      <c r="AR794" s="227">
        <f t="shared" si="647"/>
        <v>3635.3922297999998</v>
      </c>
      <c r="AS794" s="227">
        <f t="shared" si="710"/>
        <v>3113.21</v>
      </c>
      <c r="AT794" s="227">
        <f t="shared" si="648"/>
        <v>62.264200000000002</v>
      </c>
      <c r="AU794" s="227">
        <f t="shared" si="649"/>
        <v>214.81149000000002</v>
      </c>
      <c r="AV794" s="228">
        <f t="shared" si="711"/>
        <v>1.0269416606942368</v>
      </c>
      <c r="AW794" s="230">
        <f t="shared" si="712"/>
        <v>142</v>
      </c>
      <c r="AX794" s="231">
        <f t="shared" si="650"/>
        <v>1.0333790540000001</v>
      </c>
      <c r="AY794" s="227">
        <f t="shared" si="651"/>
        <v>3303.8007219299998</v>
      </c>
      <c r="AZ794" s="227">
        <f t="shared" si="652"/>
        <v>3580.8764119299999</v>
      </c>
      <c r="BA794" s="227">
        <f t="shared" si="689"/>
        <v>3113.21</v>
      </c>
      <c r="BB794" s="227">
        <f t="shared" si="653"/>
        <v>62.264200000000002</v>
      </c>
      <c r="BC794" s="227">
        <f t="shared" si="654"/>
        <v>182.64165333333332</v>
      </c>
      <c r="BD794" s="228">
        <f t="shared" si="594"/>
        <v>1.0228497128360607</v>
      </c>
      <c r="BE794" s="230">
        <f t="shared" si="595"/>
        <v>122</v>
      </c>
      <c r="BF794" s="231">
        <f t="shared" si="655"/>
        <v>1.0286112080000001</v>
      </c>
      <c r="BG794" s="227">
        <f t="shared" si="656"/>
        <v>3275.4539389400002</v>
      </c>
      <c r="BH794" s="227">
        <f t="shared" si="657"/>
        <v>3520.3597922733334</v>
      </c>
      <c r="BI794" s="227">
        <f t="shared" si="713"/>
        <v>3113.21</v>
      </c>
      <c r="BJ794" s="227">
        <f t="shared" si="658"/>
        <v>62.264200000000002</v>
      </c>
      <c r="BK794" s="227">
        <f t="shared" si="659"/>
        <v>151.50955333333332</v>
      </c>
      <c r="BL794" s="228">
        <f t="shared" si="699"/>
        <v>1.0101220361018433</v>
      </c>
      <c r="BM794" s="230">
        <f t="shared" si="700"/>
        <v>100</v>
      </c>
      <c r="BN794" s="231">
        <f t="shared" si="660"/>
        <v>1.0233919819999999</v>
      </c>
      <c r="BO794" s="227">
        <f t="shared" si="661"/>
        <v>3218.28330499</v>
      </c>
      <c r="BP794" s="227">
        <f t="shared" si="662"/>
        <v>3432.0570583233334</v>
      </c>
      <c r="BQ794" s="227">
        <f t="shared" si="593"/>
        <v>3113.21</v>
      </c>
      <c r="BR794" s="227">
        <f t="shared" si="663"/>
        <v>62.264200000000002</v>
      </c>
      <c r="BS794" s="227">
        <f t="shared" si="664"/>
        <v>117.26424333333334</v>
      </c>
      <c r="BT794" s="228">
        <f t="shared" si="591"/>
        <v>1.0067989494141221</v>
      </c>
      <c r="BU794" s="230">
        <f t="shared" si="592"/>
        <v>77</v>
      </c>
      <c r="BV794" s="231">
        <f t="shared" si="665"/>
        <v>1.017963832</v>
      </c>
      <c r="BW794" s="227">
        <f t="shared" si="666"/>
        <v>3190.6819712000001</v>
      </c>
      <c r="BX794" s="227">
        <f t="shared" si="667"/>
        <v>3370.2104145333333</v>
      </c>
      <c r="BY794" s="227">
        <f t="shared" si="690"/>
        <v>3113.21</v>
      </c>
      <c r="BZ794" s="227">
        <f t="shared" si="668"/>
        <v>62.264200000000002</v>
      </c>
      <c r="CA794" s="227">
        <f t="shared" si="669"/>
        <v>87.169879999999992</v>
      </c>
      <c r="CB794" s="228">
        <f t="shared" si="687"/>
        <v>1.0077048901828569</v>
      </c>
      <c r="CC794" s="230">
        <f t="shared" si="688"/>
        <v>57</v>
      </c>
      <c r="CD794" s="231">
        <f t="shared" si="670"/>
        <v>1.0132671090000001</v>
      </c>
      <c r="CE794" s="227">
        <f t="shared" si="671"/>
        <v>3178.8184749299999</v>
      </c>
      <c r="CF794" s="227">
        <f t="shared" si="672"/>
        <v>3328.2525549299999</v>
      </c>
      <c r="CG794" s="227">
        <f t="shared" si="634"/>
        <v>3113.21</v>
      </c>
      <c r="CH794" s="227">
        <f t="shared" si="673"/>
        <v>62.264200000000002</v>
      </c>
      <c r="CI794" s="227">
        <f t="shared" si="674"/>
        <v>56.037780000000005</v>
      </c>
      <c r="CJ794" s="228">
        <f t="shared" si="579"/>
        <v>1.0028913165521707</v>
      </c>
      <c r="CK794" s="230">
        <f t="shared" si="580"/>
        <v>36</v>
      </c>
      <c r="CL794" s="231">
        <f t="shared" si="675"/>
        <v>1.0083588720000001</v>
      </c>
      <c r="CM794" s="227">
        <f t="shared" si="676"/>
        <v>3148.3094400099999</v>
      </c>
      <c r="CN794" s="227">
        <f t="shared" si="677"/>
        <v>3266.6114200100001</v>
      </c>
      <c r="CO794" s="227">
        <f t="shared" si="683"/>
        <v>3113.21</v>
      </c>
      <c r="CP794" s="227">
        <f t="shared" si="684"/>
        <v>62.264200000000002</v>
      </c>
      <c r="CQ794" s="227">
        <f t="shared" si="685"/>
        <v>22.830206666666665</v>
      </c>
      <c r="CR794" s="228">
        <f t="shared" si="678"/>
        <v>0.99839925854490263</v>
      </c>
      <c r="CS794" s="230">
        <f t="shared" si="679"/>
        <v>16</v>
      </c>
      <c r="CT794" s="231">
        <f t="shared" si="680"/>
        <v>1.003706465</v>
      </c>
      <c r="CU794" s="227">
        <f t="shared" si="686"/>
        <v>3119.7470886299998</v>
      </c>
      <c r="CV794" s="227">
        <f t="shared" si="681"/>
        <v>3204.8414952966664</v>
      </c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5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5"/>
      <c r="HA794" s="5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40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7"/>
      <c r="JP794" s="1"/>
      <c r="JQ794" s="1"/>
      <c r="JR794" s="1"/>
      <c r="JS794" s="1"/>
      <c r="JT794" s="1"/>
      <c r="JU794" s="1"/>
      <c r="JV794" s="1"/>
      <c r="JW794" s="1"/>
      <c r="JX794" s="1"/>
      <c r="JY794" s="3"/>
      <c r="JZ794" s="1"/>
      <c r="KA794" s="1"/>
      <c r="KB794" s="1"/>
      <c r="KC794" s="1"/>
      <c r="KD794" s="1"/>
      <c r="KE794" s="1"/>
    </row>
    <row r="795" spans="1:291" x14ac:dyDescent="0.2">
      <c r="A795" s="196">
        <f t="shared" si="701"/>
        <v>43453</v>
      </c>
      <c r="B795" s="236">
        <f t="shared" si="682"/>
        <v>108161.39271845666</v>
      </c>
      <c r="C795" s="66">
        <f t="shared" si="589"/>
        <v>76952.213760049999</v>
      </c>
      <c r="D795" s="77">
        <f t="shared" si="702"/>
        <v>5103.6899999999996</v>
      </c>
      <c r="E795" s="67">
        <f>VLOOKUP(A794,[1]Plan1!$DQ$117:$DS$314,3)</f>
        <v>5092.97</v>
      </c>
      <c r="F795" s="11">
        <f t="shared" si="703"/>
        <v>43431</v>
      </c>
      <c r="G795" s="73">
        <f t="shared" si="691"/>
        <v>-2.1004410534337659E-3</v>
      </c>
      <c r="H795" s="11">
        <f t="shared" si="704"/>
        <v>43460</v>
      </c>
      <c r="I795" s="11">
        <f t="shared" si="692"/>
        <v>43460</v>
      </c>
      <c r="J795" s="1">
        <f t="shared" si="705"/>
        <v>21</v>
      </c>
      <c r="K795" s="1">
        <f t="shared" si="706"/>
        <v>17</v>
      </c>
      <c r="L795" s="66">
        <f t="shared" si="693"/>
        <v>0.9982993</v>
      </c>
      <c r="M795" s="70">
        <f t="shared" si="590"/>
        <v>1.00449926</v>
      </c>
      <c r="N795" s="70">
        <f t="shared" si="535"/>
        <v>1.0766073464773767</v>
      </c>
      <c r="O795" s="66">
        <f t="shared" si="586"/>
        <v>1.07477636</v>
      </c>
      <c r="P795" s="66">
        <f t="shared" si="694"/>
        <v>76821.341130100001</v>
      </c>
      <c r="Q795" s="74">
        <f t="shared" si="695"/>
        <v>0</v>
      </c>
      <c r="R795" s="75">
        <f t="shared" si="587"/>
        <v>0</v>
      </c>
      <c r="S795" s="66">
        <f t="shared" si="588"/>
        <v>0</v>
      </c>
      <c r="T795" s="10">
        <f t="shared" si="707"/>
        <v>0.06</v>
      </c>
      <c r="U795" s="74">
        <f t="shared" si="542"/>
        <v>17</v>
      </c>
      <c r="V795" s="74">
        <v>252</v>
      </c>
      <c r="W795" s="70">
        <f t="shared" si="696"/>
        <v>1.0039385750000001</v>
      </c>
      <c r="X795" s="66">
        <f t="shared" si="697"/>
        <v>302.56661364000001</v>
      </c>
      <c r="Y795" s="66">
        <v>0</v>
      </c>
      <c r="Z795" s="67">
        <f t="shared" si="698"/>
        <v>0</v>
      </c>
      <c r="AA795" s="68" t="str">
        <f t="shared" si="708"/>
        <v>A+INCORP J=</v>
      </c>
      <c r="AB795" s="11">
        <f t="shared" si="709"/>
        <v>43460</v>
      </c>
      <c r="AC795" s="227">
        <f t="shared" si="714"/>
        <v>3113.21</v>
      </c>
      <c r="AD795" s="227">
        <f t="shared" si="638"/>
        <v>62.264200000000002</v>
      </c>
      <c r="AE795" s="227">
        <f t="shared" si="639"/>
        <v>278.11342666666667</v>
      </c>
      <c r="AF795" s="228">
        <f t="shared" si="715"/>
        <v>1.0300232505933402</v>
      </c>
      <c r="AG795" s="230">
        <f t="shared" si="716"/>
        <v>185</v>
      </c>
      <c r="AH795" s="231">
        <f t="shared" si="640"/>
        <v>1.043704891</v>
      </c>
      <c r="AI795" s="227">
        <f t="shared" si="641"/>
        <v>3346.8262263299998</v>
      </c>
      <c r="AJ795" s="227">
        <f t="shared" si="642"/>
        <v>3687.2038529966667</v>
      </c>
      <c r="AK795" s="227">
        <f t="shared" si="596"/>
        <v>3113.21</v>
      </c>
      <c r="AL795" s="227">
        <f t="shared" si="643"/>
        <v>62.264200000000002</v>
      </c>
      <c r="AM795" s="227">
        <f t="shared" si="644"/>
        <v>246.98132666666669</v>
      </c>
      <c r="AN795" s="228">
        <f t="shared" si="597"/>
        <v>1.0290974512473747</v>
      </c>
      <c r="AO795" s="230">
        <f t="shared" si="598"/>
        <v>164</v>
      </c>
      <c r="AP795" s="231">
        <f t="shared" si="645"/>
        <v>1.038649213</v>
      </c>
      <c r="AQ795" s="227">
        <f t="shared" si="646"/>
        <v>3327.6206886099999</v>
      </c>
      <c r="AR795" s="227">
        <f t="shared" si="647"/>
        <v>3636.8662152766665</v>
      </c>
      <c r="AS795" s="227">
        <f t="shared" si="710"/>
        <v>3113.21</v>
      </c>
      <c r="AT795" s="227">
        <f t="shared" si="648"/>
        <v>62.264200000000002</v>
      </c>
      <c r="AU795" s="227">
        <f t="shared" si="649"/>
        <v>215.84922666666671</v>
      </c>
      <c r="AV795" s="228">
        <f t="shared" si="711"/>
        <v>1.0268388503489423</v>
      </c>
      <c r="AW795" s="230">
        <f t="shared" si="712"/>
        <v>143</v>
      </c>
      <c r="AX795" s="231">
        <f t="shared" si="650"/>
        <v>1.033618025</v>
      </c>
      <c r="AY795" s="227">
        <f t="shared" si="651"/>
        <v>3304.2339022199999</v>
      </c>
      <c r="AZ795" s="227">
        <f t="shared" si="652"/>
        <v>3582.3473288866667</v>
      </c>
      <c r="BA795" s="227">
        <f t="shared" si="689"/>
        <v>3113.21</v>
      </c>
      <c r="BB795" s="227">
        <f t="shared" si="653"/>
        <v>62.264200000000002</v>
      </c>
      <c r="BC795" s="227">
        <f t="shared" si="654"/>
        <v>183.67939000000001</v>
      </c>
      <c r="BD795" s="228">
        <f t="shared" si="594"/>
        <v>1.0227473121484794</v>
      </c>
      <c r="BE795" s="230">
        <f t="shared" si="595"/>
        <v>123</v>
      </c>
      <c r="BF795" s="231">
        <f t="shared" si="655"/>
        <v>1.0288490770000001</v>
      </c>
      <c r="BG795" s="227">
        <f t="shared" si="656"/>
        <v>3275.8834043500001</v>
      </c>
      <c r="BH795" s="227">
        <f t="shared" si="657"/>
        <v>3521.8269943499999</v>
      </c>
      <c r="BI795" s="227">
        <f t="shared" si="713"/>
        <v>3113.21</v>
      </c>
      <c r="BJ795" s="227">
        <f t="shared" si="658"/>
        <v>62.264200000000002</v>
      </c>
      <c r="BK795" s="227">
        <f t="shared" si="659"/>
        <v>152.54729</v>
      </c>
      <c r="BL795" s="228">
        <f t="shared" si="699"/>
        <v>1.0100209096218336</v>
      </c>
      <c r="BM795" s="230">
        <f t="shared" si="700"/>
        <v>101</v>
      </c>
      <c r="BN795" s="231">
        <f t="shared" si="660"/>
        <v>1.023628644</v>
      </c>
      <c r="BO795" s="227">
        <f t="shared" si="661"/>
        <v>3218.7052742699998</v>
      </c>
      <c r="BP795" s="227">
        <f t="shared" si="662"/>
        <v>3433.5167642699998</v>
      </c>
      <c r="BQ795" s="227">
        <f t="shared" si="593"/>
        <v>3113.21</v>
      </c>
      <c r="BR795" s="227">
        <f t="shared" si="663"/>
        <v>62.264200000000002</v>
      </c>
      <c r="BS795" s="227">
        <f t="shared" si="664"/>
        <v>118.30198</v>
      </c>
      <c r="BT795" s="228">
        <f t="shared" si="591"/>
        <v>1.0066981556187264</v>
      </c>
      <c r="BU795" s="230">
        <f t="shared" si="592"/>
        <v>78</v>
      </c>
      <c r="BV795" s="231">
        <f t="shared" si="665"/>
        <v>1.018199238</v>
      </c>
      <c r="BW795" s="227">
        <f t="shared" si="666"/>
        <v>3191.1003192200001</v>
      </c>
      <c r="BX795" s="227">
        <f t="shared" si="667"/>
        <v>3371.6664992199999</v>
      </c>
      <c r="BY795" s="227">
        <f t="shared" si="690"/>
        <v>3113.21</v>
      </c>
      <c r="BZ795" s="227">
        <f t="shared" si="668"/>
        <v>62.264200000000002</v>
      </c>
      <c r="CA795" s="227">
        <f t="shared" si="669"/>
        <v>88.207616666666681</v>
      </c>
      <c r="CB795" s="228">
        <f t="shared" si="687"/>
        <v>1.0076040056908941</v>
      </c>
      <c r="CC795" s="230">
        <f t="shared" si="688"/>
        <v>58</v>
      </c>
      <c r="CD795" s="231">
        <f t="shared" si="670"/>
        <v>1.01350143</v>
      </c>
      <c r="CE795" s="227">
        <f t="shared" si="671"/>
        <v>3179.2352709900001</v>
      </c>
      <c r="CF795" s="227">
        <f t="shared" si="672"/>
        <v>3329.7070876566668</v>
      </c>
      <c r="CG795" s="227">
        <f t="shared" si="634"/>
        <v>3113.21</v>
      </c>
      <c r="CH795" s="227">
        <f t="shared" si="673"/>
        <v>62.264200000000002</v>
      </c>
      <c r="CI795" s="227">
        <f t="shared" si="674"/>
        <v>57.075516666666665</v>
      </c>
      <c r="CJ795" s="228">
        <f t="shared" si="579"/>
        <v>1.0027909139621365</v>
      </c>
      <c r="CK795" s="230">
        <f t="shared" si="580"/>
        <v>37</v>
      </c>
      <c r="CL795" s="231">
        <f t="shared" si="675"/>
        <v>1.008592057</v>
      </c>
      <c r="CM795" s="227">
        <f t="shared" si="676"/>
        <v>3148.7222328399998</v>
      </c>
      <c r="CN795" s="227">
        <f t="shared" si="677"/>
        <v>3268.0619495066667</v>
      </c>
      <c r="CO795" s="227">
        <f t="shared" si="683"/>
        <v>3113.21</v>
      </c>
      <c r="CP795" s="227">
        <f t="shared" si="684"/>
        <v>62.264200000000002</v>
      </c>
      <c r="CQ795" s="227">
        <f t="shared" si="685"/>
        <v>23.867943333333336</v>
      </c>
      <c r="CR795" s="228">
        <f t="shared" si="678"/>
        <v>0.9982993056688616</v>
      </c>
      <c r="CS795" s="230">
        <f t="shared" si="679"/>
        <v>17</v>
      </c>
      <c r="CT795" s="231">
        <f t="shared" si="680"/>
        <v>1.0039385750000001</v>
      </c>
      <c r="CU795" s="227">
        <f t="shared" si="686"/>
        <v>3120.1561392200001</v>
      </c>
      <c r="CV795" s="227">
        <f t="shared" si="681"/>
        <v>3206.2882825533334</v>
      </c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5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5"/>
      <c r="HA795" s="5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40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7"/>
      <c r="JP795" s="1"/>
      <c r="JQ795" s="1"/>
      <c r="JR795" s="1"/>
      <c r="JS795" s="1"/>
      <c r="JT795" s="1"/>
      <c r="JU795" s="1"/>
      <c r="JV795" s="1"/>
      <c r="JW795" s="1"/>
      <c r="JX795" s="1"/>
      <c r="JY795" s="3"/>
      <c r="JZ795" s="1"/>
      <c r="KA795" s="1"/>
      <c r="KB795" s="1"/>
      <c r="KC795" s="1"/>
      <c r="KD795" s="1"/>
      <c r="KE795" s="1"/>
    </row>
    <row r="796" spans="1:291" x14ac:dyDescent="0.2">
      <c r="A796" s="196">
        <f t="shared" si="701"/>
        <v>43454</v>
      </c>
      <c r="B796" s="236">
        <f t="shared" si="682"/>
        <v>108184.66079722666</v>
      </c>
      <c r="C796" s="66">
        <f t="shared" si="589"/>
        <v>76952.213760049999</v>
      </c>
      <c r="D796" s="77">
        <f t="shared" si="702"/>
        <v>5103.6899999999996</v>
      </c>
      <c r="E796" s="67">
        <f>VLOOKUP(A795,[1]Plan1!$DQ$117:$DS$314,3)</f>
        <v>5092.97</v>
      </c>
      <c r="F796" s="11">
        <f t="shared" si="703"/>
        <v>43431</v>
      </c>
      <c r="G796" s="73">
        <f t="shared" si="691"/>
        <v>-2.1004410534337659E-3</v>
      </c>
      <c r="H796" s="11">
        <f t="shared" si="704"/>
        <v>43460</v>
      </c>
      <c r="I796" s="11">
        <f t="shared" si="692"/>
        <v>43460</v>
      </c>
      <c r="J796" s="1">
        <f t="shared" si="705"/>
        <v>21</v>
      </c>
      <c r="K796" s="1">
        <f t="shared" si="706"/>
        <v>18</v>
      </c>
      <c r="L796" s="66">
        <f t="shared" si="693"/>
        <v>0.99819935000000004</v>
      </c>
      <c r="M796" s="70">
        <f t="shared" si="590"/>
        <v>1.00449926</v>
      </c>
      <c r="N796" s="70">
        <f t="shared" si="535"/>
        <v>1.0766073464773767</v>
      </c>
      <c r="O796" s="66">
        <f t="shared" si="586"/>
        <v>1.0746687500000001</v>
      </c>
      <c r="P796" s="66">
        <f t="shared" si="694"/>
        <v>76813.649756340004</v>
      </c>
      <c r="Q796" s="74">
        <f t="shared" si="695"/>
        <v>0</v>
      </c>
      <c r="R796" s="75">
        <f t="shared" si="587"/>
        <v>0</v>
      </c>
      <c r="S796" s="66">
        <f t="shared" si="588"/>
        <v>0</v>
      </c>
      <c r="T796" s="10">
        <f t="shared" si="707"/>
        <v>0.06</v>
      </c>
      <c r="U796" s="74">
        <f t="shared" si="542"/>
        <v>18</v>
      </c>
      <c r="V796" s="74">
        <v>252</v>
      </c>
      <c r="W796" s="70">
        <f t="shared" si="696"/>
        <v>1.004170738</v>
      </c>
      <c r="X796" s="66">
        <f t="shared" si="697"/>
        <v>320.36960794999999</v>
      </c>
      <c r="Y796" s="66">
        <v>0</v>
      </c>
      <c r="Z796" s="67">
        <f t="shared" si="698"/>
        <v>0</v>
      </c>
      <c r="AA796" s="68" t="str">
        <f t="shared" si="708"/>
        <v>A+INCORP J=</v>
      </c>
      <c r="AB796" s="11">
        <f t="shared" si="709"/>
        <v>43460</v>
      </c>
      <c r="AC796" s="227">
        <f t="shared" si="714"/>
        <v>3113.21</v>
      </c>
      <c r="AD796" s="227">
        <f t="shared" si="638"/>
        <v>62.264200000000002</v>
      </c>
      <c r="AE796" s="227">
        <f t="shared" si="639"/>
        <v>279.15116333333333</v>
      </c>
      <c r="AF796" s="228">
        <f t="shared" si="715"/>
        <v>1.0299201214158467</v>
      </c>
      <c r="AG796" s="230">
        <f t="shared" si="716"/>
        <v>186</v>
      </c>
      <c r="AH796" s="231">
        <f t="shared" si="640"/>
        <v>1.0439462500000001</v>
      </c>
      <c r="AI796" s="227">
        <f t="shared" si="641"/>
        <v>3347.2650147999998</v>
      </c>
      <c r="AJ796" s="227">
        <f t="shared" si="642"/>
        <v>3688.6803781333333</v>
      </c>
      <c r="AK796" s="227">
        <f t="shared" si="596"/>
        <v>3113.21</v>
      </c>
      <c r="AL796" s="227">
        <f t="shared" si="643"/>
        <v>62.264200000000002</v>
      </c>
      <c r="AM796" s="227">
        <f t="shared" si="644"/>
        <v>248.01906333333332</v>
      </c>
      <c r="AN796" s="228">
        <f t="shared" si="597"/>
        <v>1.0289944147638326</v>
      </c>
      <c r="AO796" s="230">
        <f t="shared" si="598"/>
        <v>165</v>
      </c>
      <c r="AP796" s="231">
        <f t="shared" si="645"/>
        <v>1.038889403</v>
      </c>
      <c r="AQ796" s="227">
        <f t="shared" si="646"/>
        <v>3328.05695956</v>
      </c>
      <c r="AR796" s="227">
        <f t="shared" si="647"/>
        <v>3638.3402228933332</v>
      </c>
      <c r="AS796" s="227">
        <f t="shared" si="710"/>
        <v>3113.21</v>
      </c>
      <c r="AT796" s="227">
        <f t="shared" si="648"/>
        <v>62.264200000000002</v>
      </c>
      <c r="AU796" s="227">
        <f t="shared" si="649"/>
        <v>216.88696333333334</v>
      </c>
      <c r="AV796" s="228">
        <f t="shared" si="711"/>
        <v>1.0267360400036478</v>
      </c>
      <c r="AW796" s="230">
        <f t="shared" si="712"/>
        <v>144</v>
      </c>
      <c r="AX796" s="231">
        <f t="shared" si="650"/>
        <v>1.0338570520000001</v>
      </c>
      <c r="AY796" s="227">
        <f t="shared" si="651"/>
        <v>3304.66710853</v>
      </c>
      <c r="AZ796" s="227">
        <f t="shared" si="652"/>
        <v>3583.8182718633334</v>
      </c>
      <c r="BA796" s="227">
        <f t="shared" si="689"/>
        <v>3113.21</v>
      </c>
      <c r="BB796" s="227">
        <f t="shared" si="653"/>
        <v>62.264200000000002</v>
      </c>
      <c r="BC796" s="227">
        <f t="shared" si="654"/>
        <v>184.71712666666667</v>
      </c>
      <c r="BD796" s="228">
        <f t="shared" si="594"/>
        <v>1.022644911460898</v>
      </c>
      <c r="BE796" s="230">
        <f t="shared" si="595"/>
        <v>124</v>
      </c>
      <c r="BF796" s="231">
        <f t="shared" si="655"/>
        <v>1.0290870009999999</v>
      </c>
      <c r="BG796" s="227">
        <f t="shared" si="656"/>
        <v>3276.3128932</v>
      </c>
      <c r="BH796" s="227">
        <f t="shared" si="657"/>
        <v>3523.2942198666665</v>
      </c>
      <c r="BI796" s="227">
        <f t="shared" si="713"/>
        <v>3113.21</v>
      </c>
      <c r="BJ796" s="227">
        <f t="shared" si="658"/>
        <v>62.264200000000002</v>
      </c>
      <c r="BK796" s="227">
        <f t="shared" si="659"/>
        <v>153.58502666666669</v>
      </c>
      <c r="BL796" s="228">
        <f t="shared" si="699"/>
        <v>1.0099197831418241</v>
      </c>
      <c r="BM796" s="230">
        <f t="shared" si="700"/>
        <v>102</v>
      </c>
      <c r="BN796" s="231">
        <f t="shared" si="660"/>
        <v>1.0238653609999999</v>
      </c>
      <c r="BO796" s="227">
        <f t="shared" si="661"/>
        <v>3219.1272674500001</v>
      </c>
      <c r="BP796" s="227">
        <f t="shared" si="662"/>
        <v>3434.9764941166668</v>
      </c>
      <c r="BQ796" s="227">
        <f t="shared" si="593"/>
        <v>3113.21</v>
      </c>
      <c r="BR796" s="227">
        <f t="shared" si="663"/>
        <v>62.264200000000002</v>
      </c>
      <c r="BS796" s="227">
        <f t="shared" si="664"/>
        <v>119.33971666666667</v>
      </c>
      <c r="BT796" s="228">
        <f t="shared" si="591"/>
        <v>1.0065973618233306</v>
      </c>
      <c r="BU796" s="230">
        <f t="shared" si="592"/>
        <v>79</v>
      </c>
      <c r="BV796" s="231">
        <f t="shared" si="665"/>
        <v>1.0184346989999999</v>
      </c>
      <c r="BW796" s="227">
        <f t="shared" si="666"/>
        <v>3191.5186918499999</v>
      </c>
      <c r="BX796" s="227">
        <f t="shared" si="667"/>
        <v>3373.1226085166663</v>
      </c>
      <c r="BY796" s="227">
        <f t="shared" si="690"/>
        <v>3113.21</v>
      </c>
      <c r="BZ796" s="227">
        <f t="shared" si="668"/>
        <v>62.264200000000002</v>
      </c>
      <c r="CA796" s="227">
        <f t="shared" si="669"/>
        <v>89.245353333333341</v>
      </c>
      <c r="CB796" s="228">
        <f t="shared" si="687"/>
        <v>1.0075031211989312</v>
      </c>
      <c r="CC796" s="230">
        <f t="shared" si="688"/>
        <v>59</v>
      </c>
      <c r="CD796" s="231">
        <f t="shared" si="670"/>
        <v>1.013735805</v>
      </c>
      <c r="CE796" s="227">
        <f t="shared" si="671"/>
        <v>3179.6520892399999</v>
      </c>
      <c r="CF796" s="227">
        <f t="shared" si="672"/>
        <v>3331.1616425733332</v>
      </c>
      <c r="CG796" s="227">
        <f t="shared" si="634"/>
        <v>3113.21</v>
      </c>
      <c r="CH796" s="227">
        <f t="shared" si="673"/>
        <v>62.264200000000002</v>
      </c>
      <c r="CI796" s="227">
        <f t="shared" si="674"/>
        <v>58.11325333333334</v>
      </c>
      <c r="CJ796" s="228">
        <f t="shared" si="579"/>
        <v>1.0026905113721025</v>
      </c>
      <c r="CK796" s="230">
        <f t="shared" si="580"/>
        <v>38</v>
      </c>
      <c r="CL796" s="231">
        <f t="shared" si="675"/>
        <v>1.008825297</v>
      </c>
      <c r="CM796" s="227">
        <f t="shared" si="676"/>
        <v>3149.13505158</v>
      </c>
      <c r="CN796" s="227">
        <f t="shared" si="677"/>
        <v>3269.5125049133335</v>
      </c>
      <c r="CO796" s="227">
        <f t="shared" si="683"/>
        <v>3113.21</v>
      </c>
      <c r="CP796" s="227">
        <f t="shared" si="684"/>
        <v>62.264200000000002</v>
      </c>
      <c r="CQ796" s="227">
        <f t="shared" si="685"/>
        <v>24.90568</v>
      </c>
      <c r="CR796" s="228">
        <f t="shared" si="678"/>
        <v>0.99819935279282046</v>
      </c>
      <c r="CS796" s="230">
        <f t="shared" si="679"/>
        <v>18</v>
      </c>
      <c r="CT796" s="231">
        <f t="shared" si="680"/>
        <v>1.004170738</v>
      </c>
      <c r="CU796" s="227">
        <f t="shared" si="686"/>
        <v>3120.56521006</v>
      </c>
      <c r="CV796" s="227">
        <f t="shared" si="681"/>
        <v>3207.7350900599999</v>
      </c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5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5"/>
      <c r="HA796" s="5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40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7"/>
      <c r="JP796" s="1"/>
      <c r="JQ796" s="1"/>
      <c r="JR796" s="1"/>
      <c r="JS796" s="1"/>
      <c r="JT796" s="1"/>
      <c r="JU796" s="1"/>
      <c r="JV796" s="1"/>
      <c r="JW796" s="1"/>
      <c r="JX796" s="1"/>
      <c r="JY796" s="3"/>
      <c r="JZ796" s="1"/>
      <c r="KA796" s="1"/>
      <c r="KB796" s="1"/>
      <c r="KC796" s="1"/>
      <c r="KD796" s="1"/>
      <c r="KE796" s="1"/>
    </row>
    <row r="797" spans="1:291" ht="13.5" thickBot="1" x14ac:dyDescent="0.25">
      <c r="A797" s="196">
        <f t="shared" si="701"/>
        <v>43455</v>
      </c>
      <c r="B797" s="236">
        <f t="shared" si="682"/>
        <v>108207.93070245668</v>
      </c>
      <c r="C797" s="66">
        <f t="shared" si="589"/>
        <v>76952.213760049999</v>
      </c>
      <c r="D797" s="77">
        <f t="shared" si="702"/>
        <v>5103.6899999999996</v>
      </c>
      <c r="E797" s="67">
        <f>VLOOKUP(A796,[1]Plan1!$DQ$117:$DS$314,3)</f>
        <v>5092.97</v>
      </c>
      <c r="F797" s="11">
        <f t="shared" si="703"/>
        <v>43431</v>
      </c>
      <c r="G797" s="73">
        <f t="shared" si="691"/>
        <v>-2.1004410534337659E-3</v>
      </c>
      <c r="H797" s="11">
        <f t="shared" si="704"/>
        <v>43460</v>
      </c>
      <c r="I797" s="11">
        <f t="shared" si="692"/>
        <v>43460</v>
      </c>
      <c r="J797" s="1">
        <f t="shared" si="705"/>
        <v>21</v>
      </c>
      <c r="K797" s="1">
        <f t="shared" si="706"/>
        <v>19</v>
      </c>
      <c r="L797" s="66">
        <f t="shared" si="693"/>
        <v>0.99809941000000002</v>
      </c>
      <c r="M797" s="70">
        <f t="shared" si="590"/>
        <v>1.00449926</v>
      </c>
      <c r="N797" s="70">
        <f t="shared" si="535"/>
        <v>1.0766073464773767</v>
      </c>
      <c r="O797" s="66">
        <f t="shared" si="586"/>
        <v>1.0745611500000001</v>
      </c>
      <c r="P797" s="66">
        <f t="shared" si="694"/>
        <v>76805.959152089999</v>
      </c>
      <c r="Q797" s="74">
        <f t="shared" si="695"/>
        <v>0</v>
      </c>
      <c r="R797" s="75">
        <f t="shared" si="587"/>
        <v>0</v>
      </c>
      <c r="S797" s="66">
        <f t="shared" si="588"/>
        <v>0</v>
      </c>
      <c r="T797" s="10">
        <f t="shared" si="707"/>
        <v>0.06</v>
      </c>
      <c r="U797" s="74">
        <f t="shared" si="542"/>
        <v>19</v>
      </c>
      <c r="V797" s="74">
        <v>252</v>
      </c>
      <c r="W797" s="70">
        <f t="shared" si="696"/>
        <v>1.004402955</v>
      </c>
      <c r="X797" s="66">
        <f t="shared" si="697"/>
        <v>338.17318187000001</v>
      </c>
      <c r="Y797" s="66">
        <v>0</v>
      </c>
      <c r="Z797" s="67">
        <f t="shared" si="698"/>
        <v>0</v>
      </c>
      <c r="AA797" s="68" t="str">
        <f t="shared" si="708"/>
        <v>A+INCORP J=</v>
      </c>
      <c r="AB797" s="11">
        <f t="shared" si="709"/>
        <v>43460</v>
      </c>
      <c r="AC797" s="227">
        <f t="shared" si="714"/>
        <v>3113.21</v>
      </c>
      <c r="AD797" s="227">
        <f t="shared" si="638"/>
        <v>62.264200000000002</v>
      </c>
      <c r="AE797" s="227">
        <f t="shared" si="639"/>
        <v>280.18889999999999</v>
      </c>
      <c r="AF797" s="228">
        <f t="shared" si="715"/>
        <v>1.0298170018219583</v>
      </c>
      <c r="AG797" s="230">
        <f t="shared" si="716"/>
        <v>187</v>
      </c>
      <c r="AH797" s="231">
        <f t="shared" si="640"/>
        <v>1.0441876649999999</v>
      </c>
      <c r="AI797" s="227">
        <f t="shared" si="641"/>
        <v>3347.7038589799999</v>
      </c>
      <c r="AJ797" s="227">
        <f t="shared" si="642"/>
        <v>3690.1569589800001</v>
      </c>
      <c r="AK797" s="227">
        <f t="shared" si="596"/>
        <v>3113.21</v>
      </c>
      <c r="AL797" s="227">
        <f t="shared" si="643"/>
        <v>62.264200000000002</v>
      </c>
      <c r="AM797" s="227">
        <f t="shared" si="644"/>
        <v>249.05680000000001</v>
      </c>
      <c r="AN797" s="228">
        <f t="shared" si="597"/>
        <v>1.0288913878552819</v>
      </c>
      <c r="AO797" s="230">
        <f t="shared" si="598"/>
        <v>166</v>
      </c>
      <c r="AP797" s="231">
        <f t="shared" si="645"/>
        <v>1.0391296489999999</v>
      </c>
      <c r="AQ797" s="227">
        <f t="shared" si="646"/>
        <v>3328.49328676</v>
      </c>
      <c r="AR797" s="227">
        <f t="shared" si="647"/>
        <v>3639.81428676</v>
      </c>
      <c r="AS797" s="227">
        <f t="shared" si="710"/>
        <v>3113.21</v>
      </c>
      <c r="AT797" s="227">
        <f t="shared" si="648"/>
        <v>62.264200000000002</v>
      </c>
      <c r="AU797" s="227">
        <f t="shared" si="649"/>
        <v>217.92470000000003</v>
      </c>
      <c r="AV797" s="228">
        <f t="shared" si="711"/>
        <v>1.0266332392123301</v>
      </c>
      <c r="AW797" s="230">
        <f t="shared" si="712"/>
        <v>145</v>
      </c>
      <c r="AX797" s="231">
        <f t="shared" si="650"/>
        <v>1.0340961339999999</v>
      </c>
      <c r="AY797" s="227">
        <f t="shared" si="651"/>
        <v>3305.10036838</v>
      </c>
      <c r="AZ797" s="227">
        <f t="shared" si="652"/>
        <v>3585.2892683800001</v>
      </c>
      <c r="BA797" s="227">
        <f t="shared" si="689"/>
        <v>3113.21</v>
      </c>
      <c r="BB797" s="227">
        <f t="shared" si="653"/>
        <v>62.264200000000002</v>
      </c>
      <c r="BC797" s="227">
        <f t="shared" si="654"/>
        <v>185.75486333333333</v>
      </c>
      <c r="BD797" s="228">
        <f t="shared" si="594"/>
        <v>1.0225425202892247</v>
      </c>
      <c r="BE797" s="230">
        <f t="shared" si="595"/>
        <v>125</v>
      </c>
      <c r="BF797" s="231">
        <f t="shared" si="655"/>
        <v>1.0293249799999999</v>
      </c>
      <c r="BG797" s="227">
        <f t="shared" si="656"/>
        <v>3276.7424359199999</v>
      </c>
      <c r="BH797" s="227">
        <f t="shared" si="657"/>
        <v>3524.7614992533331</v>
      </c>
      <c r="BI797" s="227">
        <f t="shared" si="713"/>
        <v>3113.21</v>
      </c>
      <c r="BJ797" s="227">
        <f t="shared" si="658"/>
        <v>62.264200000000002</v>
      </c>
      <c r="BK797" s="227">
        <f t="shared" si="659"/>
        <v>154.62276333333335</v>
      </c>
      <c r="BL797" s="228">
        <f t="shared" si="699"/>
        <v>1.0098186660593127</v>
      </c>
      <c r="BM797" s="230">
        <f t="shared" si="700"/>
        <v>103</v>
      </c>
      <c r="BN797" s="231">
        <f t="shared" si="660"/>
        <v>1.0241021320000001</v>
      </c>
      <c r="BO797" s="227">
        <f t="shared" si="661"/>
        <v>3219.5493113100001</v>
      </c>
      <c r="BP797" s="227">
        <f t="shared" si="662"/>
        <v>3436.4362746433335</v>
      </c>
      <c r="BQ797" s="227">
        <f t="shared" si="593"/>
        <v>3113.21</v>
      </c>
      <c r="BR797" s="227">
        <f t="shared" si="663"/>
        <v>62.264200000000002</v>
      </c>
      <c r="BS797" s="227">
        <f t="shared" si="664"/>
        <v>120.37745333333334</v>
      </c>
      <c r="BT797" s="228">
        <f t="shared" si="591"/>
        <v>1.0064965773945174</v>
      </c>
      <c r="BU797" s="230">
        <f t="shared" si="592"/>
        <v>80</v>
      </c>
      <c r="BV797" s="231">
        <f t="shared" si="665"/>
        <v>1.018670215</v>
      </c>
      <c r="BW797" s="227">
        <f t="shared" si="666"/>
        <v>3191.93711876</v>
      </c>
      <c r="BX797" s="227">
        <f t="shared" si="667"/>
        <v>3374.5787720933331</v>
      </c>
      <c r="BY797" s="227">
        <f t="shared" si="690"/>
        <v>3113.21</v>
      </c>
      <c r="BZ797" s="227">
        <f t="shared" si="668"/>
        <v>62.264200000000002</v>
      </c>
      <c r="CA797" s="227">
        <f t="shared" si="669"/>
        <v>90.283090000000001</v>
      </c>
      <c r="CB797" s="228">
        <f t="shared" si="687"/>
        <v>1.0074022460819791</v>
      </c>
      <c r="CC797" s="230">
        <f t="shared" si="688"/>
        <v>60</v>
      </c>
      <c r="CD797" s="231">
        <f t="shared" si="670"/>
        <v>1.0139702340000001</v>
      </c>
      <c r="CE797" s="227">
        <f t="shared" si="671"/>
        <v>3180.0689592099998</v>
      </c>
      <c r="CF797" s="227">
        <f t="shared" si="672"/>
        <v>3332.6162492099998</v>
      </c>
      <c r="CG797" s="227">
        <f t="shared" si="634"/>
        <v>3113.21</v>
      </c>
      <c r="CH797" s="227">
        <f t="shared" si="673"/>
        <v>62.264200000000002</v>
      </c>
      <c r="CI797" s="227">
        <f t="shared" si="674"/>
        <v>59.15099</v>
      </c>
      <c r="CJ797" s="228">
        <f t="shared" si="579"/>
        <v>1.0025901181122969</v>
      </c>
      <c r="CK797" s="230">
        <f t="shared" si="580"/>
        <v>39</v>
      </c>
      <c r="CL797" s="231">
        <f t="shared" si="675"/>
        <v>1.00905859</v>
      </c>
      <c r="CM797" s="227">
        <f t="shared" si="676"/>
        <v>3149.5479192600001</v>
      </c>
      <c r="CN797" s="227">
        <f t="shared" si="677"/>
        <v>3270.9631092600002</v>
      </c>
      <c r="CO797" s="227">
        <f t="shared" si="683"/>
        <v>3113.21</v>
      </c>
      <c r="CP797" s="227">
        <f t="shared" si="684"/>
        <v>62.264200000000002</v>
      </c>
      <c r="CQ797" s="227">
        <f t="shared" si="685"/>
        <v>25.943416666666668</v>
      </c>
      <c r="CR797" s="228">
        <f t="shared" si="678"/>
        <v>0.99809940920521689</v>
      </c>
      <c r="CS797" s="230">
        <f t="shared" si="679"/>
        <v>19</v>
      </c>
      <c r="CT797" s="231">
        <f t="shared" si="680"/>
        <v>1.004402955</v>
      </c>
      <c r="CU797" s="227">
        <f t="shared" si="686"/>
        <v>3120.9743332500002</v>
      </c>
      <c r="CV797" s="227">
        <f t="shared" si="681"/>
        <v>3209.1819499166668</v>
      </c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5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5"/>
      <c r="HA797" s="5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40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7"/>
      <c r="JP797" s="1"/>
      <c r="JQ797" s="1"/>
      <c r="JR797" s="1"/>
      <c r="JS797" s="1"/>
      <c r="JT797" s="1"/>
      <c r="JU797" s="1"/>
      <c r="JV797" s="1"/>
      <c r="JW797" s="1"/>
      <c r="JX797" s="1"/>
      <c r="JY797" s="3"/>
      <c r="JZ797" s="1"/>
      <c r="KA797" s="1"/>
      <c r="KB797" s="1"/>
      <c r="KC797" s="1"/>
      <c r="KD797" s="1"/>
      <c r="KE797" s="1"/>
    </row>
    <row r="798" spans="1:291" x14ac:dyDescent="0.2">
      <c r="A798" s="196">
        <f t="shared" si="701"/>
        <v>43456</v>
      </c>
      <c r="B798" s="236">
        <f t="shared" si="682"/>
        <v>108224.46823749669</v>
      </c>
      <c r="C798" s="66">
        <f t="shared" si="589"/>
        <v>76952.213760049999</v>
      </c>
      <c r="D798" s="77">
        <f t="shared" si="702"/>
        <v>5103.6899999999996</v>
      </c>
      <c r="E798" s="67">
        <f>VLOOKUP(A797,[1]Plan1!$DQ$117:$DS$314,3)</f>
        <v>5092.97</v>
      </c>
      <c r="F798" s="11">
        <f t="shared" si="703"/>
        <v>43431</v>
      </c>
      <c r="G798" s="73">
        <f t="shared" si="691"/>
        <v>-2.1004410534337659E-3</v>
      </c>
      <c r="H798" s="11">
        <f t="shared" si="704"/>
        <v>43460</v>
      </c>
      <c r="I798" s="11">
        <f t="shared" si="692"/>
        <v>43460</v>
      </c>
      <c r="J798" s="1">
        <f t="shared" si="705"/>
        <v>21</v>
      </c>
      <c r="K798" s="1">
        <f t="shared" si="706"/>
        <v>20</v>
      </c>
      <c r="L798" s="66">
        <f t="shared" si="693"/>
        <v>0.99799947</v>
      </c>
      <c r="M798" s="70">
        <f t="shared" si="590"/>
        <v>1.00449926</v>
      </c>
      <c r="N798" s="70">
        <f t="shared" si="535"/>
        <v>1.0766073464773767</v>
      </c>
      <c r="O798" s="66">
        <f t="shared" si="586"/>
        <v>1.07445356</v>
      </c>
      <c r="P798" s="66">
        <f t="shared" si="694"/>
        <v>76798.268547850006</v>
      </c>
      <c r="Q798" s="74">
        <f t="shared" si="695"/>
        <v>0</v>
      </c>
      <c r="R798" s="75">
        <f t="shared" si="587"/>
        <v>0</v>
      </c>
      <c r="S798" s="66">
        <f t="shared" si="588"/>
        <v>0</v>
      </c>
      <c r="T798" s="10">
        <f t="shared" si="707"/>
        <v>0.06</v>
      </c>
      <c r="U798" s="74">
        <f t="shared" si="542"/>
        <v>20</v>
      </c>
      <c r="V798" s="74">
        <v>252</v>
      </c>
      <c r="W798" s="70">
        <f t="shared" si="696"/>
        <v>1.004635226</v>
      </c>
      <c r="X798" s="66">
        <f t="shared" si="697"/>
        <v>355.97733111999997</v>
      </c>
      <c r="Y798" s="66">
        <v>0</v>
      </c>
      <c r="Z798" s="67">
        <f t="shared" si="698"/>
        <v>0</v>
      </c>
      <c r="AA798" s="68" t="str">
        <f t="shared" si="708"/>
        <v>A+INCORP J=</v>
      </c>
      <c r="AB798" s="11">
        <f t="shared" si="709"/>
        <v>43460</v>
      </c>
      <c r="AC798" s="227">
        <f t="shared" si="714"/>
        <v>3113.21</v>
      </c>
      <c r="AD798" s="227">
        <f t="shared" si="638"/>
        <v>62.264200000000002</v>
      </c>
      <c r="AE798" s="227">
        <f t="shared" si="639"/>
        <v>281.22663666666665</v>
      </c>
      <c r="AF798" s="228">
        <f t="shared" si="715"/>
        <v>1.0297138918116755</v>
      </c>
      <c r="AG798" s="230">
        <f t="shared" si="716"/>
        <v>187</v>
      </c>
      <c r="AH798" s="231">
        <f t="shared" si="640"/>
        <v>1.0441876649999999</v>
      </c>
      <c r="AI798" s="227">
        <f t="shared" si="641"/>
        <v>3347.3686714800001</v>
      </c>
      <c r="AJ798" s="227">
        <f t="shared" si="642"/>
        <v>3690.8595081466669</v>
      </c>
      <c r="AK798" s="227">
        <f t="shared" si="596"/>
        <v>3113.21</v>
      </c>
      <c r="AL798" s="227">
        <f t="shared" si="643"/>
        <v>62.264200000000002</v>
      </c>
      <c r="AM798" s="227">
        <f t="shared" si="644"/>
        <v>250.0945366666667</v>
      </c>
      <c r="AN798" s="228">
        <f t="shared" si="597"/>
        <v>1.0287883705217227</v>
      </c>
      <c r="AO798" s="230">
        <f t="shared" si="598"/>
        <v>166</v>
      </c>
      <c r="AP798" s="231">
        <f t="shared" si="645"/>
        <v>1.0391296489999999</v>
      </c>
      <c r="AQ798" s="227">
        <f t="shared" si="646"/>
        <v>3328.1600227200001</v>
      </c>
      <c r="AR798" s="227">
        <f t="shared" si="647"/>
        <v>3640.5187593866667</v>
      </c>
      <c r="AS798" s="227">
        <f t="shared" si="710"/>
        <v>3113.21</v>
      </c>
      <c r="AT798" s="227">
        <f t="shared" si="648"/>
        <v>62.264200000000002</v>
      </c>
      <c r="AU798" s="227">
        <f t="shared" si="649"/>
        <v>218.96243666666666</v>
      </c>
      <c r="AV798" s="228">
        <f t="shared" si="711"/>
        <v>1.0265304479749893</v>
      </c>
      <c r="AW798" s="230">
        <f t="shared" si="712"/>
        <v>145</v>
      </c>
      <c r="AX798" s="231">
        <f t="shared" si="650"/>
        <v>1.0340961339999999</v>
      </c>
      <c r="AY798" s="227">
        <f t="shared" si="651"/>
        <v>3304.76944654</v>
      </c>
      <c r="AZ798" s="227">
        <f t="shared" si="652"/>
        <v>3585.9960832066668</v>
      </c>
      <c r="BA798" s="227">
        <f t="shared" si="689"/>
        <v>3113.21</v>
      </c>
      <c r="BB798" s="227">
        <f t="shared" si="653"/>
        <v>62.264200000000002</v>
      </c>
      <c r="BC798" s="227">
        <f t="shared" si="654"/>
        <v>186.79259999999999</v>
      </c>
      <c r="BD798" s="228">
        <f t="shared" si="594"/>
        <v>1.0224401386334594</v>
      </c>
      <c r="BE798" s="230">
        <f t="shared" si="595"/>
        <v>125</v>
      </c>
      <c r="BF798" s="231">
        <f t="shared" si="655"/>
        <v>1.0293249799999999</v>
      </c>
      <c r="BG798" s="227">
        <f t="shared" si="656"/>
        <v>3276.4143534200002</v>
      </c>
      <c r="BH798" s="227">
        <f t="shared" si="657"/>
        <v>3525.4711534200001</v>
      </c>
      <c r="BI798" s="227">
        <f t="shared" si="713"/>
        <v>3113.21</v>
      </c>
      <c r="BJ798" s="227">
        <f t="shared" si="658"/>
        <v>62.264200000000002</v>
      </c>
      <c r="BK798" s="227">
        <f t="shared" si="659"/>
        <v>155.66050000000001</v>
      </c>
      <c r="BL798" s="228">
        <f t="shared" si="699"/>
        <v>1.0097175583742997</v>
      </c>
      <c r="BM798" s="230">
        <f t="shared" si="700"/>
        <v>103</v>
      </c>
      <c r="BN798" s="231">
        <f t="shared" si="660"/>
        <v>1.0241021320000001</v>
      </c>
      <c r="BO798" s="227">
        <f t="shared" si="661"/>
        <v>3219.2269552399998</v>
      </c>
      <c r="BP798" s="227">
        <f t="shared" si="662"/>
        <v>3437.1516552399999</v>
      </c>
      <c r="BQ798" s="227">
        <f t="shared" si="593"/>
        <v>3113.21</v>
      </c>
      <c r="BR798" s="227">
        <f t="shared" si="663"/>
        <v>62.264200000000002</v>
      </c>
      <c r="BS798" s="227">
        <f t="shared" si="664"/>
        <v>121.41519</v>
      </c>
      <c r="BT798" s="228">
        <f t="shared" si="591"/>
        <v>1.0063958023322868</v>
      </c>
      <c r="BU798" s="230">
        <f t="shared" si="592"/>
        <v>80</v>
      </c>
      <c r="BV798" s="231">
        <f t="shared" si="665"/>
        <v>1.018670215</v>
      </c>
      <c r="BW798" s="227">
        <f t="shared" si="666"/>
        <v>3191.6175273499998</v>
      </c>
      <c r="BX798" s="227">
        <f t="shared" si="667"/>
        <v>3375.2969173499996</v>
      </c>
      <c r="BY798" s="227">
        <f t="shared" si="690"/>
        <v>3113.21</v>
      </c>
      <c r="BZ798" s="227">
        <f t="shared" si="668"/>
        <v>62.264200000000002</v>
      </c>
      <c r="CA798" s="227">
        <f t="shared" si="669"/>
        <v>91.320826666666662</v>
      </c>
      <c r="CB798" s="228">
        <f t="shared" si="687"/>
        <v>1.0073013803400379</v>
      </c>
      <c r="CC798" s="230">
        <f t="shared" si="688"/>
        <v>60</v>
      </c>
      <c r="CD798" s="231">
        <f t="shared" si="670"/>
        <v>1.0139702340000001</v>
      </c>
      <c r="CE798" s="227">
        <f t="shared" si="671"/>
        <v>3179.7505560999998</v>
      </c>
      <c r="CF798" s="227">
        <f t="shared" si="672"/>
        <v>3333.3355827666664</v>
      </c>
      <c r="CG798" s="227">
        <f t="shared" si="634"/>
        <v>3113.21</v>
      </c>
      <c r="CH798" s="227">
        <f t="shared" si="673"/>
        <v>62.264200000000002</v>
      </c>
      <c r="CI798" s="227">
        <f t="shared" si="674"/>
        <v>60.188726666666668</v>
      </c>
      <c r="CJ798" s="228">
        <f t="shared" si="579"/>
        <v>1.0024897341827199</v>
      </c>
      <c r="CK798" s="230">
        <f t="shared" si="580"/>
        <v>39</v>
      </c>
      <c r="CL798" s="231">
        <f t="shared" si="675"/>
        <v>1.00905859</v>
      </c>
      <c r="CM798" s="227">
        <f t="shared" si="676"/>
        <v>3149.2325720499998</v>
      </c>
      <c r="CN798" s="227">
        <f t="shared" si="677"/>
        <v>3271.6854987166666</v>
      </c>
      <c r="CO798" s="227">
        <f t="shared" si="683"/>
        <v>3113.21</v>
      </c>
      <c r="CP798" s="227">
        <f t="shared" si="684"/>
        <v>62.264200000000002</v>
      </c>
      <c r="CQ798" s="227">
        <f t="shared" si="685"/>
        <v>26.981153333333339</v>
      </c>
      <c r="CR798" s="228">
        <f t="shared" si="678"/>
        <v>0.99799947490605068</v>
      </c>
      <c r="CS798" s="230">
        <f t="shared" si="679"/>
        <v>19</v>
      </c>
      <c r="CT798" s="231">
        <f t="shared" si="680"/>
        <v>1.004402955</v>
      </c>
      <c r="CU798" s="227">
        <f t="shared" si="686"/>
        <v>3120.6618469599998</v>
      </c>
      <c r="CV798" s="227">
        <f t="shared" si="681"/>
        <v>3209.9072002933331</v>
      </c>
      <c r="CW798" s="3"/>
      <c r="CX798" s="232" t="s">
        <v>154</v>
      </c>
      <c r="CY798" s="232" t="s">
        <v>154</v>
      </c>
      <c r="DB798" s="233"/>
      <c r="DD798" s="238" t="s">
        <v>155</v>
      </c>
      <c r="DE798" s="240"/>
      <c r="DF798" s="240"/>
      <c r="DG798" s="240"/>
      <c r="DH798" s="240"/>
      <c r="DI798" s="240"/>
      <c r="DJ798" s="240"/>
      <c r="DK798" s="240"/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5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5"/>
      <c r="HA798" s="5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40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7"/>
      <c r="JP798" s="1"/>
      <c r="JQ798" s="1"/>
      <c r="JR798" s="1"/>
      <c r="JS798" s="1"/>
      <c r="JT798" s="1"/>
      <c r="JU798" s="1"/>
      <c r="JV798" s="1"/>
      <c r="JW798" s="1"/>
      <c r="JX798" s="1"/>
      <c r="JY798" s="3"/>
      <c r="JZ798" s="1"/>
      <c r="KA798" s="1"/>
      <c r="KB798" s="1"/>
      <c r="KC798" s="1"/>
      <c r="KD798" s="1"/>
      <c r="KE798" s="1"/>
    </row>
    <row r="799" spans="1:291" ht="13.5" thickBot="1" x14ac:dyDescent="0.25">
      <c r="A799" s="196">
        <f t="shared" si="701"/>
        <v>43457</v>
      </c>
      <c r="B799" s="236">
        <f t="shared" si="682"/>
        <v>108233.80786749668</v>
      </c>
      <c r="C799" s="66">
        <f t="shared" si="589"/>
        <v>76952.213760049999</v>
      </c>
      <c r="D799" s="77">
        <f t="shared" si="702"/>
        <v>5103.6899999999996</v>
      </c>
      <c r="E799" s="67">
        <f>VLOOKUP(A798,[1]Plan1!$DQ$117:$DS$314,3)</f>
        <v>5092.97</v>
      </c>
      <c r="F799" s="11">
        <f t="shared" si="703"/>
        <v>43431</v>
      </c>
      <c r="G799" s="73">
        <f t="shared" si="691"/>
        <v>-2.1004410534337659E-3</v>
      </c>
      <c r="H799" s="11">
        <f t="shared" si="704"/>
        <v>43460</v>
      </c>
      <c r="I799" s="11">
        <f t="shared" si="692"/>
        <v>43460</v>
      </c>
      <c r="J799" s="1">
        <f t="shared" si="705"/>
        <v>21</v>
      </c>
      <c r="K799" s="1">
        <f t="shared" si="706"/>
        <v>20</v>
      </c>
      <c r="L799" s="66">
        <f t="shared" si="693"/>
        <v>0.99799947</v>
      </c>
      <c r="M799" s="70">
        <f t="shared" si="590"/>
        <v>1.00449926</v>
      </c>
      <c r="N799" s="70">
        <f t="shared" ref="N799:N862" si="717">IF(I799&gt;I798,N798*M799,N798)</f>
        <v>1.0766073464773767</v>
      </c>
      <c r="O799" s="66">
        <f t="shared" si="586"/>
        <v>1.07445356</v>
      </c>
      <c r="P799" s="66">
        <f t="shared" si="694"/>
        <v>76798.268547850006</v>
      </c>
      <c r="Q799" s="74">
        <f t="shared" si="695"/>
        <v>0</v>
      </c>
      <c r="R799" s="75">
        <f t="shared" si="587"/>
        <v>0</v>
      </c>
      <c r="S799" s="66">
        <f t="shared" si="588"/>
        <v>0</v>
      </c>
      <c r="T799" s="10">
        <f t="shared" si="707"/>
        <v>0.06</v>
      </c>
      <c r="U799" s="74">
        <f t="shared" si="542"/>
        <v>20</v>
      </c>
      <c r="V799" s="74">
        <v>252</v>
      </c>
      <c r="W799" s="70">
        <f t="shared" si="696"/>
        <v>1.004635226</v>
      </c>
      <c r="X799" s="66">
        <f t="shared" si="697"/>
        <v>355.97733111999997</v>
      </c>
      <c r="Y799" s="66">
        <v>0</v>
      </c>
      <c r="Z799" s="67">
        <f t="shared" si="698"/>
        <v>0</v>
      </c>
      <c r="AA799" s="68" t="str">
        <f t="shared" si="708"/>
        <v>A+INCORP J=</v>
      </c>
      <c r="AB799" s="11">
        <f t="shared" si="709"/>
        <v>43460</v>
      </c>
      <c r="AC799" s="227">
        <f t="shared" si="714"/>
        <v>3113.21</v>
      </c>
      <c r="AD799" s="227">
        <f t="shared" si="638"/>
        <v>62.264200000000002</v>
      </c>
      <c r="AE799" s="227">
        <f t="shared" si="639"/>
        <v>282.26437333333331</v>
      </c>
      <c r="AF799" s="228">
        <f t="shared" si="715"/>
        <v>1.0297138918116755</v>
      </c>
      <c r="AG799" s="230">
        <f t="shared" si="716"/>
        <v>187</v>
      </c>
      <c r="AH799" s="231">
        <f t="shared" si="640"/>
        <v>1.0441876649999999</v>
      </c>
      <c r="AI799" s="227">
        <f t="shared" si="641"/>
        <v>3347.3686714800001</v>
      </c>
      <c r="AJ799" s="227">
        <f t="shared" si="642"/>
        <v>3691.8972448133336</v>
      </c>
      <c r="AK799" s="227">
        <f t="shared" si="596"/>
        <v>3113.21</v>
      </c>
      <c r="AL799" s="227">
        <f t="shared" si="643"/>
        <v>62.264200000000002</v>
      </c>
      <c r="AM799" s="227">
        <f t="shared" si="644"/>
        <v>251.13227333333333</v>
      </c>
      <c r="AN799" s="228">
        <f t="shared" si="597"/>
        <v>1.0287883705217227</v>
      </c>
      <c r="AO799" s="230">
        <f t="shared" si="598"/>
        <v>166</v>
      </c>
      <c r="AP799" s="231">
        <f t="shared" si="645"/>
        <v>1.0391296489999999</v>
      </c>
      <c r="AQ799" s="227">
        <f t="shared" si="646"/>
        <v>3328.1600227200001</v>
      </c>
      <c r="AR799" s="227">
        <f t="shared" si="647"/>
        <v>3641.5564960533334</v>
      </c>
      <c r="AS799" s="227">
        <f t="shared" si="710"/>
        <v>3113.21</v>
      </c>
      <c r="AT799" s="227">
        <f t="shared" si="648"/>
        <v>62.264200000000002</v>
      </c>
      <c r="AU799" s="227">
        <f t="shared" si="649"/>
        <v>220.00017333333335</v>
      </c>
      <c r="AV799" s="228">
        <f t="shared" si="711"/>
        <v>1.0265304479749893</v>
      </c>
      <c r="AW799" s="230">
        <f t="shared" si="712"/>
        <v>145</v>
      </c>
      <c r="AX799" s="231">
        <f t="shared" si="650"/>
        <v>1.0340961339999999</v>
      </c>
      <c r="AY799" s="227">
        <f t="shared" si="651"/>
        <v>3304.76944654</v>
      </c>
      <c r="AZ799" s="227">
        <f t="shared" si="652"/>
        <v>3587.0338198733334</v>
      </c>
      <c r="BA799" s="227">
        <f t="shared" si="689"/>
        <v>3113.21</v>
      </c>
      <c r="BB799" s="227">
        <f t="shared" si="653"/>
        <v>62.264200000000002</v>
      </c>
      <c r="BC799" s="227">
        <f t="shared" si="654"/>
        <v>187.83033666666668</v>
      </c>
      <c r="BD799" s="228">
        <f t="shared" si="594"/>
        <v>1.0224401386334594</v>
      </c>
      <c r="BE799" s="230">
        <f t="shared" si="595"/>
        <v>125</v>
      </c>
      <c r="BF799" s="231">
        <f t="shared" si="655"/>
        <v>1.0293249799999999</v>
      </c>
      <c r="BG799" s="227">
        <f t="shared" si="656"/>
        <v>3276.4143534200002</v>
      </c>
      <c r="BH799" s="227">
        <f t="shared" si="657"/>
        <v>3526.5088900866667</v>
      </c>
      <c r="BI799" s="227">
        <f t="shared" si="713"/>
        <v>3113.21</v>
      </c>
      <c r="BJ799" s="227">
        <f t="shared" si="658"/>
        <v>62.264200000000002</v>
      </c>
      <c r="BK799" s="227">
        <f t="shared" si="659"/>
        <v>156.69823666666667</v>
      </c>
      <c r="BL799" s="228">
        <f t="shared" si="699"/>
        <v>1.0097175583742997</v>
      </c>
      <c r="BM799" s="230">
        <f t="shared" si="700"/>
        <v>103</v>
      </c>
      <c r="BN799" s="231">
        <f t="shared" si="660"/>
        <v>1.0241021320000001</v>
      </c>
      <c r="BO799" s="227">
        <f t="shared" si="661"/>
        <v>3219.2269552399998</v>
      </c>
      <c r="BP799" s="227">
        <f t="shared" si="662"/>
        <v>3438.1893919066665</v>
      </c>
      <c r="BQ799" s="227">
        <f t="shared" si="593"/>
        <v>3113.21</v>
      </c>
      <c r="BR799" s="227">
        <f t="shared" si="663"/>
        <v>62.264200000000002</v>
      </c>
      <c r="BS799" s="227">
        <f t="shared" si="664"/>
        <v>122.45292666666666</v>
      </c>
      <c r="BT799" s="228">
        <f t="shared" si="591"/>
        <v>1.0063958023322868</v>
      </c>
      <c r="BU799" s="230">
        <f t="shared" si="592"/>
        <v>80</v>
      </c>
      <c r="BV799" s="231">
        <f t="shared" si="665"/>
        <v>1.018670215</v>
      </c>
      <c r="BW799" s="227">
        <f t="shared" si="666"/>
        <v>3191.6175273499998</v>
      </c>
      <c r="BX799" s="227">
        <f t="shared" si="667"/>
        <v>3376.3346540166667</v>
      </c>
      <c r="BY799" s="227">
        <f t="shared" si="690"/>
        <v>3113.21</v>
      </c>
      <c r="BZ799" s="227">
        <f t="shared" si="668"/>
        <v>62.264200000000002</v>
      </c>
      <c r="CA799" s="227">
        <f t="shared" si="669"/>
        <v>92.358563333333336</v>
      </c>
      <c r="CB799" s="228">
        <f t="shared" si="687"/>
        <v>1.0073013803400379</v>
      </c>
      <c r="CC799" s="230">
        <f t="shared" si="688"/>
        <v>60</v>
      </c>
      <c r="CD799" s="231">
        <f t="shared" si="670"/>
        <v>1.0139702340000001</v>
      </c>
      <c r="CE799" s="227">
        <f t="shared" si="671"/>
        <v>3179.7505560999998</v>
      </c>
      <c r="CF799" s="227">
        <f t="shared" si="672"/>
        <v>3334.3733194333331</v>
      </c>
      <c r="CG799" s="227">
        <f t="shared" si="634"/>
        <v>3113.21</v>
      </c>
      <c r="CH799" s="227">
        <f t="shared" si="673"/>
        <v>62.264200000000002</v>
      </c>
      <c r="CI799" s="227">
        <f t="shared" si="674"/>
        <v>61.226463333333328</v>
      </c>
      <c r="CJ799" s="228">
        <f t="shared" si="579"/>
        <v>1.0024897341827199</v>
      </c>
      <c r="CK799" s="230">
        <f t="shared" si="580"/>
        <v>39</v>
      </c>
      <c r="CL799" s="231">
        <f t="shared" si="675"/>
        <v>1.00905859</v>
      </c>
      <c r="CM799" s="227">
        <f t="shared" si="676"/>
        <v>3149.2325720499998</v>
      </c>
      <c r="CN799" s="227">
        <f t="shared" si="677"/>
        <v>3272.7232353833333</v>
      </c>
      <c r="CO799" s="227">
        <f t="shared" si="683"/>
        <v>3113.21</v>
      </c>
      <c r="CP799" s="227">
        <f t="shared" si="684"/>
        <v>62.264200000000002</v>
      </c>
      <c r="CQ799" s="227">
        <f t="shared" si="685"/>
        <v>28.018890000000003</v>
      </c>
      <c r="CR799" s="228">
        <f t="shared" si="678"/>
        <v>0.99799947490605068</v>
      </c>
      <c r="CS799" s="230">
        <f t="shared" si="679"/>
        <v>19</v>
      </c>
      <c r="CT799" s="231">
        <f t="shared" si="680"/>
        <v>1.004402955</v>
      </c>
      <c r="CU799" s="227">
        <f t="shared" si="686"/>
        <v>3120.6618469599998</v>
      </c>
      <c r="CV799" s="227">
        <f t="shared" si="681"/>
        <v>3210.9449369599997</v>
      </c>
      <c r="CW799" s="3"/>
      <c r="CX799" s="235">
        <v>0.02</v>
      </c>
      <c r="CY799" s="235">
        <v>0.01</v>
      </c>
      <c r="CZ799" s="224">
        <f>$CW800</f>
        <v>43460</v>
      </c>
      <c r="DB799" s="232" t="s">
        <v>153</v>
      </c>
      <c r="DD799" s="237" t="s">
        <v>156</v>
      </c>
      <c r="DE799" s="240"/>
      <c r="DF799" s="240"/>
      <c r="DG799" s="240"/>
      <c r="DH799" s="240"/>
      <c r="DI799" s="240"/>
      <c r="DJ799" s="240"/>
      <c r="DK799" s="240"/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5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5"/>
      <c r="HA799" s="5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40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7"/>
      <c r="JP799" s="1"/>
      <c r="JQ799" s="1"/>
      <c r="JR799" s="1"/>
      <c r="JS799" s="1"/>
      <c r="JT799" s="1"/>
      <c r="JU799" s="1"/>
      <c r="JV799" s="1"/>
      <c r="JW799" s="1"/>
      <c r="JX799" s="1"/>
      <c r="JY799" s="3"/>
      <c r="JZ799" s="1"/>
      <c r="KA799" s="1"/>
      <c r="KB799" s="1"/>
      <c r="KC799" s="1"/>
      <c r="KD799" s="1"/>
      <c r="KE799" s="1"/>
    </row>
    <row r="800" spans="1:291" x14ac:dyDescent="0.2">
      <c r="A800" s="196">
        <f t="shared" si="701"/>
        <v>43458</v>
      </c>
      <c r="B800" s="236">
        <f t="shared" si="682"/>
        <v>108249.88092322666</v>
      </c>
      <c r="C800" s="66">
        <f t="shared" si="589"/>
        <v>76952.213760049999</v>
      </c>
      <c r="D800" s="77">
        <f t="shared" si="702"/>
        <v>5103.6899999999996</v>
      </c>
      <c r="E800" s="67">
        <f>VLOOKUP(A799,[1]Plan1!$DQ$117:$DS$314,3)</f>
        <v>5092.97</v>
      </c>
      <c r="F800" s="11">
        <f t="shared" si="703"/>
        <v>43431</v>
      </c>
      <c r="G800" s="73">
        <f t="shared" si="691"/>
        <v>-2.1004410534337659E-3</v>
      </c>
      <c r="H800" s="11">
        <f t="shared" si="704"/>
        <v>43460</v>
      </c>
      <c r="I800" s="11">
        <f t="shared" si="692"/>
        <v>43460</v>
      </c>
      <c r="J800" s="1">
        <f t="shared" si="705"/>
        <v>21</v>
      </c>
      <c r="K800" s="1">
        <f t="shared" si="706"/>
        <v>20</v>
      </c>
      <c r="L800" s="66">
        <f t="shared" si="693"/>
        <v>0.99799947</v>
      </c>
      <c r="M800" s="70">
        <f t="shared" si="590"/>
        <v>1.00449926</v>
      </c>
      <c r="N800" s="70">
        <f t="shared" si="717"/>
        <v>1.0766073464773767</v>
      </c>
      <c r="O800" s="66">
        <f t="shared" si="586"/>
        <v>1.07445356</v>
      </c>
      <c r="P800" s="66">
        <f t="shared" si="694"/>
        <v>76798.268547850006</v>
      </c>
      <c r="Q800" s="74">
        <f t="shared" si="695"/>
        <v>0</v>
      </c>
      <c r="R800" s="75">
        <f t="shared" si="587"/>
        <v>0</v>
      </c>
      <c r="S800" s="66">
        <f t="shared" si="588"/>
        <v>0</v>
      </c>
      <c r="T800" s="10">
        <f t="shared" si="707"/>
        <v>0.06</v>
      </c>
      <c r="U800" s="74">
        <f t="shared" si="542"/>
        <v>20</v>
      </c>
      <c r="V800" s="74">
        <v>252</v>
      </c>
      <c r="W800" s="70">
        <f t="shared" si="696"/>
        <v>1.004635226</v>
      </c>
      <c r="X800" s="66">
        <f t="shared" si="697"/>
        <v>355.97733111999997</v>
      </c>
      <c r="Y800" s="66">
        <v>0</v>
      </c>
      <c r="Z800" s="67">
        <f t="shared" si="698"/>
        <v>0</v>
      </c>
      <c r="AA800" s="68" t="str">
        <f t="shared" si="708"/>
        <v>A+INCORP J=</v>
      </c>
      <c r="AB800" s="11">
        <f t="shared" si="709"/>
        <v>43460</v>
      </c>
      <c r="AC800" s="227">
        <f t="shared" si="714"/>
        <v>3113.21</v>
      </c>
      <c r="AD800" s="227">
        <f t="shared" si="638"/>
        <v>62.264200000000002</v>
      </c>
      <c r="AE800" s="227">
        <f t="shared" si="639"/>
        <v>283.30210999999997</v>
      </c>
      <c r="AF800" s="228">
        <f t="shared" si="715"/>
        <v>1.0297138918116755</v>
      </c>
      <c r="AG800" s="230">
        <f t="shared" si="716"/>
        <v>188</v>
      </c>
      <c r="AH800" s="231">
        <f t="shared" si="640"/>
        <v>1.044429136</v>
      </c>
      <c r="AI800" s="227">
        <f t="shared" si="641"/>
        <v>3348.1427588299998</v>
      </c>
      <c r="AJ800" s="227">
        <f t="shared" si="642"/>
        <v>3693.70906883</v>
      </c>
      <c r="AK800" s="227">
        <f t="shared" si="596"/>
        <v>3113.21</v>
      </c>
      <c r="AL800" s="227">
        <f t="shared" si="643"/>
        <v>62.264200000000002</v>
      </c>
      <c r="AM800" s="227">
        <f t="shared" si="644"/>
        <v>252.17001000000002</v>
      </c>
      <c r="AN800" s="228">
        <f t="shared" si="597"/>
        <v>1.0287883705217227</v>
      </c>
      <c r="AO800" s="230">
        <f t="shared" si="598"/>
        <v>167</v>
      </c>
      <c r="AP800" s="231">
        <f t="shared" si="645"/>
        <v>1.0393699510000001</v>
      </c>
      <c r="AQ800" s="227">
        <f t="shared" si="646"/>
        <v>3328.9296701899998</v>
      </c>
      <c r="AR800" s="227">
        <f t="shared" si="647"/>
        <v>3643.3638801899997</v>
      </c>
      <c r="AS800" s="227">
        <f t="shared" si="710"/>
        <v>3113.21</v>
      </c>
      <c r="AT800" s="227">
        <f t="shared" si="648"/>
        <v>62.264200000000002</v>
      </c>
      <c r="AU800" s="227">
        <f t="shared" si="649"/>
        <v>221.03790999999998</v>
      </c>
      <c r="AV800" s="228">
        <f t="shared" si="711"/>
        <v>1.0265304479749893</v>
      </c>
      <c r="AW800" s="230">
        <f t="shared" si="712"/>
        <v>146</v>
      </c>
      <c r="AX800" s="231">
        <f t="shared" si="650"/>
        <v>1.034335271</v>
      </c>
      <c r="AY800" s="227">
        <f t="shared" si="651"/>
        <v>3305.5336817299999</v>
      </c>
      <c r="AZ800" s="227">
        <f t="shared" si="652"/>
        <v>3588.83579173</v>
      </c>
      <c r="BA800" s="227">
        <f t="shared" si="689"/>
        <v>3113.21</v>
      </c>
      <c r="BB800" s="227">
        <f t="shared" si="653"/>
        <v>62.264200000000002</v>
      </c>
      <c r="BC800" s="227">
        <f t="shared" si="654"/>
        <v>188.86807333333334</v>
      </c>
      <c r="BD800" s="228">
        <f t="shared" si="594"/>
        <v>1.0224401386334594</v>
      </c>
      <c r="BE800" s="230">
        <f t="shared" si="595"/>
        <v>126</v>
      </c>
      <c r="BF800" s="231">
        <f t="shared" si="655"/>
        <v>1.0295630140000001</v>
      </c>
      <c r="BG800" s="227">
        <f t="shared" si="656"/>
        <v>3277.17203251</v>
      </c>
      <c r="BH800" s="227">
        <f t="shared" si="657"/>
        <v>3528.3043058433332</v>
      </c>
      <c r="BI800" s="227">
        <f t="shared" si="713"/>
        <v>3113.21</v>
      </c>
      <c r="BJ800" s="227">
        <f t="shared" si="658"/>
        <v>62.264200000000002</v>
      </c>
      <c r="BK800" s="227">
        <f t="shared" si="659"/>
        <v>157.73597333333333</v>
      </c>
      <c r="BL800" s="228">
        <f t="shared" si="699"/>
        <v>1.0097175583742997</v>
      </c>
      <c r="BM800" s="230">
        <f t="shared" si="700"/>
        <v>104</v>
      </c>
      <c r="BN800" s="231">
        <f t="shared" si="660"/>
        <v>1.024338958</v>
      </c>
      <c r="BO800" s="227">
        <f t="shared" si="661"/>
        <v>3219.9714089600002</v>
      </c>
      <c r="BP800" s="227">
        <f t="shared" si="662"/>
        <v>3439.9715822933335</v>
      </c>
      <c r="BQ800" s="227">
        <f t="shared" si="593"/>
        <v>3113.21</v>
      </c>
      <c r="BR800" s="227">
        <f t="shared" si="663"/>
        <v>62.264200000000002</v>
      </c>
      <c r="BS800" s="227">
        <f t="shared" si="664"/>
        <v>123.49066333333334</v>
      </c>
      <c r="BT800" s="228">
        <f t="shared" si="591"/>
        <v>1.0063958023322868</v>
      </c>
      <c r="BU800" s="230">
        <f t="shared" si="592"/>
        <v>81</v>
      </c>
      <c r="BV800" s="231">
        <f t="shared" si="665"/>
        <v>1.0189057850000001</v>
      </c>
      <c r="BW800" s="227">
        <f t="shared" si="666"/>
        <v>3192.3555967699999</v>
      </c>
      <c r="BX800" s="227">
        <f t="shared" si="667"/>
        <v>3378.110460103333</v>
      </c>
      <c r="BY800" s="227">
        <f t="shared" si="690"/>
        <v>3113.21</v>
      </c>
      <c r="BZ800" s="227">
        <f t="shared" si="668"/>
        <v>62.264200000000002</v>
      </c>
      <c r="CA800" s="227">
        <f t="shared" si="669"/>
        <v>93.396299999999997</v>
      </c>
      <c r="CB800" s="228">
        <f t="shared" si="687"/>
        <v>1.0073013803400379</v>
      </c>
      <c r="CC800" s="230">
        <f t="shared" si="688"/>
        <v>61</v>
      </c>
      <c r="CD800" s="231">
        <f t="shared" si="670"/>
        <v>1.0142047169999999</v>
      </c>
      <c r="CE800" s="227">
        <f t="shared" si="671"/>
        <v>3180.4858808899999</v>
      </c>
      <c r="CF800" s="227">
        <f t="shared" si="672"/>
        <v>3336.1463808899998</v>
      </c>
      <c r="CG800" s="227">
        <f t="shared" si="634"/>
        <v>3113.21</v>
      </c>
      <c r="CH800" s="227">
        <f t="shared" si="673"/>
        <v>62.264200000000002</v>
      </c>
      <c r="CI800" s="227">
        <f t="shared" si="674"/>
        <v>62.264200000000002</v>
      </c>
      <c r="CJ800" s="228">
        <f t="shared" si="579"/>
        <v>1.0024897341827199</v>
      </c>
      <c r="CK800" s="230">
        <f t="shared" si="580"/>
        <v>40</v>
      </c>
      <c r="CL800" s="231">
        <f t="shared" si="675"/>
        <v>1.009291937</v>
      </c>
      <c r="CM800" s="227">
        <f t="shared" si="676"/>
        <v>3149.9608389499999</v>
      </c>
      <c r="CN800" s="227">
        <f t="shared" si="677"/>
        <v>3274.4892389500001</v>
      </c>
      <c r="CO800" s="227">
        <f t="shared" si="683"/>
        <v>3113.21</v>
      </c>
      <c r="CP800" s="227">
        <f t="shared" si="684"/>
        <v>62.264200000000002</v>
      </c>
      <c r="CQ800" s="227">
        <f t="shared" si="685"/>
        <v>29.05662666666667</v>
      </c>
      <c r="CR800" s="228">
        <f t="shared" si="678"/>
        <v>0.99799947490605068</v>
      </c>
      <c r="CS800" s="230">
        <f t="shared" si="679"/>
        <v>20</v>
      </c>
      <c r="CT800" s="231">
        <f t="shared" si="680"/>
        <v>1.004635226</v>
      </c>
      <c r="CU800" s="227">
        <f t="shared" si="686"/>
        <v>3121.38350876</v>
      </c>
      <c r="CV800" s="227">
        <f t="shared" si="681"/>
        <v>3212.7043354266666</v>
      </c>
      <c r="CW800" s="224">
        <v>43460</v>
      </c>
      <c r="CX800" s="224">
        <f>$CW800</f>
        <v>43460</v>
      </c>
      <c r="CY800" s="224">
        <f>$CW800</f>
        <v>43460</v>
      </c>
      <c r="CZ800" s="234">
        <f>$O802</f>
        <v>1.0743459799999999</v>
      </c>
      <c r="DA800" s="224">
        <f>$CW800</f>
        <v>43460</v>
      </c>
      <c r="DB800" s="224">
        <f>$CW800</f>
        <v>43460</v>
      </c>
      <c r="DC800" s="224">
        <f>$CW800</f>
        <v>43460</v>
      </c>
      <c r="DD800" s="224">
        <f>$CW800</f>
        <v>43460</v>
      </c>
      <c r="DE800" s="224"/>
      <c r="DF800" s="224"/>
      <c r="DG800" s="224"/>
      <c r="DH800" s="224"/>
      <c r="DI800" s="224"/>
      <c r="DJ800" s="224"/>
      <c r="DK800" s="224"/>
      <c r="DL800" s="224"/>
      <c r="DM800" s="224"/>
      <c r="DN800" s="224"/>
      <c r="DO800" s="224"/>
      <c r="DP800" s="224"/>
      <c r="DQ800" s="224"/>
      <c r="DR800" s="224"/>
      <c r="DS800" s="224"/>
      <c r="DT800" s="224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5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5"/>
      <c r="HA800" s="5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40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7"/>
      <c r="JP800" s="1"/>
      <c r="JQ800" s="1"/>
      <c r="JR800" s="1"/>
      <c r="JS800" s="1"/>
      <c r="JT800" s="1"/>
      <c r="JU800" s="1"/>
      <c r="JV800" s="1"/>
      <c r="JW800" s="1"/>
      <c r="JX800" s="1"/>
      <c r="JY800" s="3"/>
      <c r="JZ800" s="1"/>
      <c r="KA800" s="1"/>
      <c r="KB800" s="1"/>
      <c r="KC800" s="1"/>
      <c r="KD800" s="1"/>
      <c r="KE800" s="1"/>
    </row>
    <row r="801" spans="1:291" x14ac:dyDescent="0.2">
      <c r="A801" s="196">
        <f t="shared" si="701"/>
        <v>43459</v>
      </c>
      <c r="B801" s="236">
        <f t="shared" si="682"/>
        <v>108266.42017569666</v>
      </c>
      <c r="C801" s="66">
        <f t="shared" si="589"/>
        <v>76952.213760049999</v>
      </c>
      <c r="D801" s="77">
        <f t="shared" si="702"/>
        <v>5103.6899999999996</v>
      </c>
      <c r="E801" s="67">
        <f>VLOOKUP(A800,[1]Plan1!$DQ$117:$DS$314,3)</f>
        <v>5092.97</v>
      </c>
      <c r="F801" s="11">
        <f t="shared" si="703"/>
        <v>43431</v>
      </c>
      <c r="G801" s="73">
        <f t="shared" si="691"/>
        <v>-2.1004410534337659E-3</v>
      </c>
      <c r="H801" s="11">
        <f t="shared" si="704"/>
        <v>43490</v>
      </c>
      <c r="I801" s="11">
        <f t="shared" si="692"/>
        <v>43460</v>
      </c>
      <c r="J801" s="1">
        <f t="shared" si="705"/>
        <v>21</v>
      </c>
      <c r="K801" s="1">
        <f t="shared" si="706"/>
        <v>21</v>
      </c>
      <c r="L801" s="66">
        <f t="shared" si="693"/>
        <v>0.99789954999999997</v>
      </c>
      <c r="M801" s="70">
        <f t="shared" si="590"/>
        <v>1.00449926</v>
      </c>
      <c r="N801" s="70">
        <f t="shared" si="717"/>
        <v>1.0766073464773767</v>
      </c>
      <c r="O801" s="66">
        <f t="shared" si="586"/>
        <v>1.0743459799999999</v>
      </c>
      <c r="P801" s="66">
        <f t="shared" si="694"/>
        <v>76790.579482650006</v>
      </c>
      <c r="Q801" s="74">
        <f t="shared" si="695"/>
        <v>0</v>
      </c>
      <c r="R801" s="75">
        <f t="shared" si="587"/>
        <v>0</v>
      </c>
      <c r="S801" s="66">
        <f t="shared" si="588"/>
        <v>0</v>
      </c>
      <c r="T801" s="10">
        <f t="shared" si="707"/>
        <v>0.06</v>
      </c>
      <c r="U801" s="74">
        <f t="shared" si="542"/>
        <v>21</v>
      </c>
      <c r="V801" s="74">
        <v>252</v>
      </c>
      <c r="W801" s="70">
        <f t="shared" si="696"/>
        <v>1.004867551</v>
      </c>
      <c r="X801" s="66">
        <f t="shared" si="697"/>
        <v>373.78206195000001</v>
      </c>
      <c r="Y801" s="66">
        <v>0</v>
      </c>
      <c r="Z801" s="67">
        <f t="shared" si="698"/>
        <v>0</v>
      </c>
      <c r="AA801" s="68" t="str">
        <f t="shared" si="708"/>
        <v>A+INCORP J=</v>
      </c>
      <c r="AB801" s="11">
        <f t="shared" si="709"/>
        <v>43460</v>
      </c>
      <c r="AC801" s="227">
        <f t="shared" si="714"/>
        <v>3113.21</v>
      </c>
      <c r="AD801" s="227">
        <f t="shared" si="638"/>
        <v>62.264200000000002</v>
      </c>
      <c r="AE801" s="227">
        <f t="shared" si="639"/>
        <v>284.33984666666669</v>
      </c>
      <c r="AF801" s="228">
        <f t="shared" si="715"/>
        <v>1.0296107913849981</v>
      </c>
      <c r="AG801" s="230">
        <f t="shared" si="716"/>
        <v>188</v>
      </c>
      <c r="AH801" s="231">
        <f t="shared" si="640"/>
        <v>1.044429136</v>
      </c>
      <c r="AI801" s="227">
        <f t="shared" si="641"/>
        <v>3347.8075249899998</v>
      </c>
      <c r="AJ801" s="227">
        <f t="shared" si="642"/>
        <v>3694.4115716566666</v>
      </c>
      <c r="AK801" s="227">
        <f t="shared" si="596"/>
        <v>3113.21</v>
      </c>
      <c r="AL801" s="227">
        <f t="shared" si="643"/>
        <v>62.264200000000002</v>
      </c>
      <c r="AM801" s="227">
        <f t="shared" si="644"/>
        <v>253.20774666666665</v>
      </c>
      <c r="AN801" s="228">
        <f t="shared" si="597"/>
        <v>1.0286853627631547</v>
      </c>
      <c r="AO801" s="230">
        <f t="shared" si="598"/>
        <v>167</v>
      </c>
      <c r="AP801" s="231">
        <f t="shared" si="645"/>
        <v>1.0393699510000001</v>
      </c>
      <c r="AQ801" s="227">
        <f t="shared" si="646"/>
        <v>3328.5963600700002</v>
      </c>
      <c r="AR801" s="227">
        <f t="shared" si="647"/>
        <v>3644.0683067366667</v>
      </c>
      <c r="AS801" s="227">
        <f t="shared" si="710"/>
        <v>3113.21</v>
      </c>
      <c r="AT801" s="227">
        <f t="shared" si="648"/>
        <v>62.264200000000002</v>
      </c>
      <c r="AU801" s="227">
        <f t="shared" si="649"/>
        <v>222.0756466666667</v>
      </c>
      <c r="AV801" s="228">
        <f t="shared" si="711"/>
        <v>1.0264276662916252</v>
      </c>
      <c r="AW801" s="230">
        <f t="shared" si="712"/>
        <v>146</v>
      </c>
      <c r="AX801" s="231">
        <f t="shared" si="650"/>
        <v>1.034335271</v>
      </c>
      <c r="AY801" s="227">
        <f t="shared" si="651"/>
        <v>3305.20271413</v>
      </c>
      <c r="AZ801" s="227">
        <f t="shared" si="652"/>
        <v>3589.5425607966667</v>
      </c>
      <c r="BA801" s="227">
        <f t="shared" si="689"/>
        <v>3113.21</v>
      </c>
      <c r="BB801" s="227">
        <f t="shared" si="653"/>
        <v>62.264200000000002</v>
      </c>
      <c r="BC801" s="227">
        <f t="shared" si="654"/>
        <v>189.90581</v>
      </c>
      <c r="BD801" s="228">
        <f t="shared" si="594"/>
        <v>1.0223377664936024</v>
      </c>
      <c r="BE801" s="230">
        <f t="shared" si="595"/>
        <v>126</v>
      </c>
      <c r="BF801" s="231">
        <f t="shared" si="655"/>
        <v>1.0295630140000001</v>
      </c>
      <c r="BG801" s="227">
        <f t="shared" si="656"/>
        <v>3276.84390463</v>
      </c>
      <c r="BH801" s="227">
        <f t="shared" si="657"/>
        <v>3529.0139146299998</v>
      </c>
      <c r="BI801" s="227">
        <f t="shared" si="713"/>
        <v>3113.21</v>
      </c>
      <c r="BJ801" s="227">
        <f t="shared" si="658"/>
        <v>62.264200000000002</v>
      </c>
      <c r="BK801" s="227">
        <f t="shared" si="659"/>
        <v>158.77370999999999</v>
      </c>
      <c r="BL801" s="228">
        <f t="shared" si="699"/>
        <v>1.0096164600867852</v>
      </c>
      <c r="BM801" s="230">
        <f t="shared" si="700"/>
        <v>104</v>
      </c>
      <c r="BN801" s="231">
        <f t="shared" si="660"/>
        <v>1.024338958</v>
      </c>
      <c r="BO801" s="227">
        <f t="shared" si="661"/>
        <v>3219.6490083100002</v>
      </c>
      <c r="BP801" s="227">
        <f t="shared" si="662"/>
        <v>3440.6869183100002</v>
      </c>
      <c r="BQ801" s="227">
        <f t="shared" si="593"/>
        <v>3113.21</v>
      </c>
      <c r="BR801" s="227">
        <f t="shared" si="663"/>
        <v>62.264200000000002</v>
      </c>
      <c r="BS801" s="227">
        <f t="shared" si="664"/>
        <v>124.5284</v>
      </c>
      <c r="BT801" s="228">
        <f t="shared" si="591"/>
        <v>1.0062950366366386</v>
      </c>
      <c r="BU801" s="230">
        <f t="shared" si="592"/>
        <v>81</v>
      </c>
      <c r="BV801" s="231">
        <f t="shared" si="665"/>
        <v>1.0189057850000001</v>
      </c>
      <c r="BW801" s="227">
        <f t="shared" si="666"/>
        <v>3192.0359611700001</v>
      </c>
      <c r="BX801" s="227">
        <f t="shared" si="667"/>
        <v>3378.8285611700003</v>
      </c>
      <c r="BY801" s="227">
        <f t="shared" si="690"/>
        <v>3113.21</v>
      </c>
      <c r="BZ801" s="227">
        <f t="shared" si="668"/>
        <v>62.264200000000002</v>
      </c>
      <c r="CA801" s="227">
        <f t="shared" si="669"/>
        <v>94.434036666666671</v>
      </c>
      <c r="CB801" s="228">
        <f t="shared" si="687"/>
        <v>1.0072005239731074</v>
      </c>
      <c r="CC801" s="230">
        <f t="shared" si="688"/>
        <v>61</v>
      </c>
      <c r="CD801" s="231">
        <f t="shared" si="670"/>
        <v>1.0142047169999999</v>
      </c>
      <c r="CE801" s="227">
        <f t="shared" si="671"/>
        <v>3180.16743374</v>
      </c>
      <c r="CF801" s="227">
        <f t="shared" si="672"/>
        <v>3336.8656704066666</v>
      </c>
      <c r="CG801" s="227">
        <f t="shared" si="634"/>
        <v>3113.21</v>
      </c>
      <c r="CH801" s="227">
        <f t="shared" si="673"/>
        <v>62.264200000000002</v>
      </c>
      <c r="CI801" s="227">
        <f t="shared" si="674"/>
        <v>63.301936666666663</v>
      </c>
      <c r="CJ801" s="228">
        <f t="shared" si="579"/>
        <v>1.0023893595833715</v>
      </c>
      <c r="CK801" s="230">
        <f t="shared" si="580"/>
        <v>40</v>
      </c>
      <c r="CL801" s="231">
        <f t="shared" si="675"/>
        <v>1.009291937</v>
      </c>
      <c r="CM801" s="227">
        <f t="shared" si="676"/>
        <v>3149.6454481300002</v>
      </c>
      <c r="CN801" s="227">
        <f t="shared" si="677"/>
        <v>3275.211584796667</v>
      </c>
      <c r="CO801" s="227">
        <f t="shared" si="683"/>
        <v>3113.21</v>
      </c>
      <c r="CP801" s="227">
        <f t="shared" si="684"/>
        <v>62.264200000000002</v>
      </c>
      <c r="CQ801" s="227">
        <f t="shared" si="685"/>
        <v>30.094363333333334</v>
      </c>
      <c r="CR801" s="228">
        <f t="shared" si="678"/>
        <v>0.99789954989532204</v>
      </c>
      <c r="CS801" s="230">
        <f t="shared" si="679"/>
        <v>20</v>
      </c>
      <c r="CT801" s="231">
        <f t="shared" si="680"/>
        <v>1.004635226</v>
      </c>
      <c r="CU801" s="227">
        <f t="shared" si="686"/>
        <v>3121.0709792600001</v>
      </c>
      <c r="CV801" s="227">
        <f t="shared" si="681"/>
        <v>3213.4295425933333</v>
      </c>
      <c r="CW801" s="225" t="s">
        <v>146</v>
      </c>
      <c r="CX801" s="225" t="s">
        <v>147</v>
      </c>
      <c r="CY801" s="226" t="s">
        <v>148</v>
      </c>
      <c r="CZ801" s="225" t="s">
        <v>149</v>
      </c>
      <c r="DA801" s="225" t="s">
        <v>27</v>
      </c>
      <c r="DB801" s="225" t="s">
        <v>150</v>
      </c>
      <c r="DC801" s="225" t="s">
        <v>151</v>
      </c>
      <c r="DD801" s="229" t="s">
        <v>152</v>
      </c>
      <c r="DE801" s="229"/>
      <c r="DF801" s="229"/>
      <c r="DG801" s="229"/>
      <c r="DH801" s="229"/>
      <c r="DI801" s="229"/>
      <c r="DJ801" s="229"/>
      <c r="DK801" s="229"/>
      <c r="DL801" s="229"/>
      <c r="DM801" s="229"/>
      <c r="DN801" s="229"/>
      <c r="DO801" s="229"/>
      <c r="DP801" s="229"/>
      <c r="DQ801" s="229"/>
      <c r="DR801" s="229"/>
      <c r="DS801" s="229"/>
      <c r="DT801" s="229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5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5"/>
      <c r="HA801" s="5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40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7"/>
      <c r="JP801" s="1"/>
      <c r="JQ801" s="1"/>
      <c r="JR801" s="1"/>
      <c r="JS801" s="1"/>
      <c r="JT801" s="1"/>
      <c r="JU801" s="1"/>
      <c r="JV801" s="1"/>
      <c r="JW801" s="1"/>
      <c r="JX801" s="1"/>
      <c r="JY801" s="3"/>
      <c r="JZ801" s="1"/>
      <c r="KA801" s="1"/>
      <c r="KB801" s="1"/>
      <c r="KC801" s="1"/>
      <c r="KD801" s="1"/>
      <c r="KE801" s="1"/>
    </row>
    <row r="802" spans="1:291" x14ac:dyDescent="0.2">
      <c r="A802" s="196">
        <f t="shared" si="701"/>
        <v>43460</v>
      </c>
      <c r="B802" s="236">
        <f t="shared" si="682"/>
        <v>108282.49412077667</v>
      </c>
      <c r="C802" s="66">
        <f t="shared" si="589"/>
        <v>76952.213760049999</v>
      </c>
      <c r="D802" s="77">
        <f t="shared" si="702"/>
        <v>5103.6899999999996</v>
      </c>
      <c r="E802" s="67">
        <f>VLOOKUP(A801,[1]Plan1!$DQ$117:$DS$314,3)</f>
        <v>5092.97</v>
      </c>
      <c r="F802" s="11">
        <f t="shared" si="703"/>
        <v>43431</v>
      </c>
      <c r="G802" s="73">
        <f t="shared" si="691"/>
        <v>-2.1004410534337659E-3</v>
      </c>
      <c r="H802" s="11">
        <f t="shared" si="704"/>
        <v>43490</v>
      </c>
      <c r="I802" s="11">
        <f t="shared" si="692"/>
        <v>43460</v>
      </c>
      <c r="J802" s="1">
        <f t="shared" si="705"/>
        <v>21</v>
      </c>
      <c r="K802" s="1">
        <f t="shared" si="706"/>
        <v>21</v>
      </c>
      <c r="L802" s="66">
        <f t="shared" si="693"/>
        <v>0.99789954999999997</v>
      </c>
      <c r="M802" s="70">
        <f t="shared" si="590"/>
        <v>1.00449926</v>
      </c>
      <c r="N802" s="70">
        <f t="shared" si="717"/>
        <v>1.0766073464773767</v>
      </c>
      <c r="O802" s="66">
        <f t="shared" si="586"/>
        <v>1.0743459799999999</v>
      </c>
      <c r="P802" s="66">
        <f t="shared" si="694"/>
        <v>76790.579482650006</v>
      </c>
      <c r="Q802" s="74">
        <f t="shared" si="695"/>
        <v>26</v>
      </c>
      <c r="R802" s="75">
        <f t="shared" si="587"/>
        <v>4.0456405967832385E-2</v>
      </c>
      <c r="S802" s="66">
        <f t="shared" si="588"/>
        <v>3113.21</v>
      </c>
      <c r="T802" s="10">
        <f t="shared" si="707"/>
        <v>0.06</v>
      </c>
      <c r="U802" s="74">
        <f t="shared" si="542"/>
        <v>21</v>
      </c>
      <c r="V802" s="74">
        <v>252</v>
      </c>
      <c r="W802" s="70">
        <f t="shared" si="696"/>
        <v>1.004867551</v>
      </c>
      <c r="X802" s="66">
        <f t="shared" si="697"/>
        <v>373.78206195000001</v>
      </c>
      <c r="Y802" s="66">
        <v>0</v>
      </c>
      <c r="Z802" s="67">
        <f t="shared" si="698"/>
        <v>3486.9920619499999</v>
      </c>
      <c r="AA802" s="68" t="str">
        <f t="shared" si="708"/>
        <v>A+INCORP J=</v>
      </c>
      <c r="AB802" s="11">
        <f t="shared" si="709"/>
        <v>43460</v>
      </c>
      <c r="AC802" s="227">
        <f t="shared" si="714"/>
        <v>3113.21</v>
      </c>
      <c r="AD802" s="227">
        <f t="shared" si="638"/>
        <v>62.264200000000002</v>
      </c>
      <c r="AE802" s="227">
        <f t="shared" si="639"/>
        <v>285.37758333333329</v>
      </c>
      <c r="AF802" s="228">
        <f t="shared" si="715"/>
        <v>1.0296107913849981</v>
      </c>
      <c r="AG802" s="230">
        <f t="shared" si="716"/>
        <v>189</v>
      </c>
      <c r="AH802" s="231">
        <f t="shared" si="640"/>
        <v>1.044670663</v>
      </c>
      <c r="AI802" s="227">
        <f t="shared" si="641"/>
        <v>3348.5817143300001</v>
      </c>
      <c r="AJ802" s="227">
        <f t="shared" si="642"/>
        <v>3696.2234976633335</v>
      </c>
      <c r="AK802" s="227">
        <f t="shared" si="596"/>
        <v>3113.21</v>
      </c>
      <c r="AL802" s="227">
        <f t="shared" si="643"/>
        <v>62.264200000000002</v>
      </c>
      <c r="AM802" s="227">
        <f t="shared" si="644"/>
        <v>254.24548333333334</v>
      </c>
      <c r="AN802" s="228">
        <f t="shared" si="597"/>
        <v>1.0286853627631547</v>
      </c>
      <c r="AO802" s="230">
        <f t="shared" si="598"/>
        <v>168</v>
      </c>
      <c r="AP802" s="231">
        <f t="shared" si="645"/>
        <v>1.0396103080000001</v>
      </c>
      <c r="AQ802" s="227">
        <f t="shared" si="646"/>
        <v>3329.3661066200002</v>
      </c>
      <c r="AR802" s="227">
        <f t="shared" si="647"/>
        <v>3645.8757899533334</v>
      </c>
      <c r="AS802" s="227">
        <f t="shared" si="710"/>
        <v>3113.21</v>
      </c>
      <c r="AT802" s="227">
        <f t="shared" si="648"/>
        <v>62.264200000000002</v>
      </c>
      <c r="AU802" s="227">
        <f t="shared" si="649"/>
        <v>223.11338333333336</v>
      </c>
      <c r="AV802" s="228">
        <f t="shared" si="711"/>
        <v>1.0264276662916252</v>
      </c>
      <c r="AW802" s="230">
        <f t="shared" si="712"/>
        <v>147</v>
      </c>
      <c r="AX802" s="231">
        <f t="shared" si="650"/>
        <v>1.0345744640000001</v>
      </c>
      <c r="AY802" s="227">
        <f t="shared" si="651"/>
        <v>3305.96705174</v>
      </c>
      <c r="AZ802" s="227">
        <f t="shared" si="652"/>
        <v>3591.3446350733334</v>
      </c>
      <c r="BA802" s="227">
        <f t="shared" si="689"/>
        <v>3113.21</v>
      </c>
      <c r="BB802" s="227">
        <f t="shared" si="653"/>
        <v>62.264200000000002</v>
      </c>
      <c r="BC802" s="227">
        <f t="shared" si="654"/>
        <v>190.94354666666669</v>
      </c>
      <c r="BD802" s="228">
        <f t="shared" si="594"/>
        <v>1.0223377664936024</v>
      </c>
      <c r="BE802" s="230">
        <f t="shared" si="595"/>
        <v>127</v>
      </c>
      <c r="BF802" s="231">
        <f t="shared" si="655"/>
        <v>1.0298011030000001</v>
      </c>
      <c r="BG802" s="227">
        <f t="shared" si="656"/>
        <v>3277.6016829099999</v>
      </c>
      <c r="BH802" s="227">
        <f t="shared" si="657"/>
        <v>3530.8094295766668</v>
      </c>
      <c r="BI802" s="227">
        <f t="shared" si="713"/>
        <v>3113.21</v>
      </c>
      <c r="BJ802" s="227">
        <f t="shared" si="658"/>
        <v>62.264200000000002</v>
      </c>
      <c r="BK802" s="227">
        <f t="shared" si="659"/>
        <v>159.81144666666668</v>
      </c>
      <c r="BL802" s="228">
        <f t="shared" si="699"/>
        <v>1.0096164600867852</v>
      </c>
      <c r="BM802" s="230">
        <f t="shared" si="700"/>
        <v>105</v>
      </c>
      <c r="BN802" s="231">
        <f t="shared" si="660"/>
        <v>1.0245758389999999</v>
      </c>
      <c r="BO802" s="227">
        <f t="shared" si="661"/>
        <v>3220.3935603700002</v>
      </c>
      <c r="BP802" s="227">
        <f t="shared" si="662"/>
        <v>3442.4692070366668</v>
      </c>
      <c r="BQ802" s="227">
        <f t="shared" si="593"/>
        <v>3113.21</v>
      </c>
      <c r="BR802" s="227">
        <f t="shared" si="663"/>
        <v>62.264200000000002</v>
      </c>
      <c r="BS802" s="227">
        <f t="shared" si="664"/>
        <v>125.56613666666667</v>
      </c>
      <c r="BT802" s="228">
        <f t="shared" si="591"/>
        <v>1.0062950366366386</v>
      </c>
      <c r="BU802" s="230">
        <f t="shared" si="592"/>
        <v>82</v>
      </c>
      <c r="BV802" s="231">
        <f t="shared" si="665"/>
        <v>1.01914141</v>
      </c>
      <c r="BW802" s="227">
        <f t="shared" si="666"/>
        <v>3192.7741289999999</v>
      </c>
      <c r="BX802" s="227">
        <f t="shared" si="667"/>
        <v>3380.6044656666663</v>
      </c>
      <c r="BY802" s="227">
        <f t="shared" si="690"/>
        <v>3113.21</v>
      </c>
      <c r="BZ802" s="227">
        <f t="shared" si="668"/>
        <v>62.264200000000002</v>
      </c>
      <c r="CA802" s="227">
        <f t="shared" si="669"/>
        <v>95.471773333333346</v>
      </c>
      <c r="CB802" s="228">
        <f t="shared" si="687"/>
        <v>1.0072005239731074</v>
      </c>
      <c r="CC802" s="230">
        <f t="shared" si="688"/>
        <v>62</v>
      </c>
      <c r="CD802" s="231">
        <f t="shared" si="670"/>
        <v>1.014439254</v>
      </c>
      <c r="CE802" s="227">
        <f t="shared" si="671"/>
        <v>3180.9028542299998</v>
      </c>
      <c r="CF802" s="227">
        <f t="shared" si="672"/>
        <v>3338.6388275633331</v>
      </c>
      <c r="CG802" s="227">
        <f t="shared" si="634"/>
        <v>3113.21</v>
      </c>
      <c r="CH802" s="227">
        <f t="shared" si="673"/>
        <v>62.264200000000002</v>
      </c>
      <c r="CI802" s="227">
        <f t="shared" si="674"/>
        <v>64.339673333333351</v>
      </c>
      <c r="CJ802" s="228">
        <f t="shared" si="579"/>
        <v>1.0023893595833715</v>
      </c>
      <c r="CK802" s="230">
        <f t="shared" si="580"/>
        <v>41</v>
      </c>
      <c r="CL802" s="231">
        <f t="shared" si="675"/>
        <v>1.0095253390000001</v>
      </c>
      <c r="CM802" s="227">
        <f t="shared" si="676"/>
        <v>3150.37381375</v>
      </c>
      <c r="CN802" s="227">
        <f t="shared" si="677"/>
        <v>3276.9776870833334</v>
      </c>
      <c r="CO802" s="227">
        <f t="shared" si="683"/>
        <v>3113.21</v>
      </c>
      <c r="CP802" s="227">
        <f t="shared" si="684"/>
        <v>62.264200000000002</v>
      </c>
      <c r="CQ802" s="227">
        <f t="shared" si="685"/>
        <v>31.132100000000001</v>
      </c>
      <c r="CR802" s="228">
        <f t="shared" si="678"/>
        <v>0.99789954989532204</v>
      </c>
      <c r="CS802" s="230">
        <f t="shared" si="679"/>
        <v>21</v>
      </c>
      <c r="CT802" s="231">
        <f t="shared" si="680"/>
        <v>1.004867551</v>
      </c>
      <c r="CU802" s="227">
        <f t="shared" si="686"/>
        <v>3121.7927365599999</v>
      </c>
      <c r="CV802" s="227">
        <f t="shared" si="681"/>
        <v>3215.1890365599997</v>
      </c>
      <c r="CW802" s="227">
        <f>($S802)</f>
        <v>3113.21</v>
      </c>
      <c r="CX802" s="227">
        <v>0</v>
      </c>
      <c r="CY802" s="227">
        <f>(($A802-CY$800)/30)*0.01*CW802</f>
        <v>0</v>
      </c>
      <c r="CZ802" s="228">
        <f>($O802/CZ$800)</f>
        <v>1</v>
      </c>
      <c r="DA802" s="239">
        <f>NETWORKDAYS(DA$800,$A802,$AE$118:$AE$502)-1</f>
        <v>0</v>
      </c>
      <c r="DB802" s="231">
        <f>ROUND((1+0.06)^TRUNC((DA802/252),9),9)</f>
        <v>1</v>
      </c>
      <c r="DC802" s="227">
        <f>TRUNC(CW802*(CZ802*DB802),8)</f>
        <v>3113.21</v>
      </c>
      <c r="DD802" s="227">
        <f>IF($AZ$799="SIM",0,CX802+CY802+DC802)</f>
        <v>3113.21</v>
      </c>
      <c r="DE802" s="227"/>
      <c r="DF802" s="227"/>
      <c r="DG802" s="227"/>
      <c r="DH802" s="227"/>
      <c r="DI802" s="227"/>
      <c r="DJ802" s="227"/>
      <c r="DK802" s="227"/>
      <c r="DL802" s="227"/>
      <c r="DM802" s="227"/>
      <c r="DN802" s="227"/>
      <c r="DO802" s="227"/>
      <c r="DP802" s="227"/>
      <c r="DQ802" s="227"/>
      <c r="DR802" s="227"/>
      <c r="DS802" s="227"/>
      <c r="DT802" s="227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5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5"/>
      <c r="HA802" s="5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40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7"/>
      <c r="JP802" s="1"/>
      <c r="JQ802" s="1"/>
      <c r="JR802" s="1"/>
      <c r="JS802" s="1"/>
      <c r="JT802" s="1"/>
      <c r="JU802" s="1"/>
      <c r="JV802" s="1"/>
      <c r="JW802" s="1"/>
      <c r="JX802" s="1"/>
      <c r="JY802" s="3"/>
      <c r="JZ802" s="1"/>
      <c r="KA802" s="1"/>
      <c r="KB802" s="1"/>
      <c r="KC802" s="1"/>
      <c r="KD802" s="1"/>
      <c r="KE802" s="1"/>
    </row>
    <row r="803" spans="1:291" x14ac:dyDescent="0.2">
      <c r="A803" s="196">
        <f t="shared" si="701"/>
        <v>43461</v>
      </c>
      <c r="B803" s="236">
        <f>(P803+X803+AJ803+AR803+AZ803+BH803+BP803+BX803+CF803+CN803+CV803+DD803)</f>
        <v>108387.30502492332</v>
      </c>
      <c r="C803" s="66">
        <f t="shared" si="589"/>
        <v>74051.151544599998</v>
      </c>
      <c r="D803" s="77">
        <f t="shared" si="702"/>
        <v>5092.97</v>
      </c>
      <c r="E803" s="67">
        <f>VLOOKUP(A802,[1]Plan1!$DQ$117:$DS$314,3)</f>
        <v>5100.6099999999997</v>
      </c>
      <c r="F803" s="11">
        <f t="shared" si="703"/>
        <v>43461</v>
      </c>
      <c r="G803" s="73">
        <f t="shared" si="691"/>
        <v>1.5001070102511616E-3</v>
      </c>
      <c r="H803" s="11">
        <f t="shared" si="704"/>
        <v>43490</v>
      </c>
      <c r="I803" s="11">
        <f t="shared" si="692"/>
        <v>43490</v>
      </c>
      <c r="J803" s="1">
        <f t="shared" si="705"/>
        <v>21</v>
      </c>
      <c r="K803" s="1">
        <f t="shared" si="706"/>
        <v>1</v>
      </c>
      <c r="L803" s="66">
        <f t="shared" si="693"/>
        <v>1.0000713800000001</v>
      </c>
      <c r="M803" s="70">
        <f t="shared" si="590"/>
        <v>0.99789954999999997</v>
      </c>
      <c r="N803" s="70">
        <f t="shared" si="717"/>
        <v>1.0743459865764682</v>
      </c>
      <c r="O803" s="66">
        <f t="shared" si="586"/>
        <v>1.0744226699999999</v>
      </c>
      <c r="P803" s="66">
        <f t="shared" si="694"/>
        <v>74056.437315789997</v>
      </c>
      <c r="Q803" s="74">
        <f t="shared" si="695"/>
        <v>0</v>
      </c>
      <c r="R803" s="75">
        <f t="shared" si="587"/>
        <v>0</v>
      </c>
      <c r="S803" s="66">
        <f t="shared" si="588"/>
        <v>0</v>
      </c>
      <c r="T803" s="10">
        <f t="shared" si="707"/>
        <v>0.06</v>
      </c>
      <c r="U803" s="74">
        <f t="shared" si="542"/>
        <v>1</v>
      </c>
      <c r="V803" s="74">
        <v>252</v>
      </c>
      <c r="W803" s="70">
        <f t="shared" si="696"/>
        <v>1.0002312529999999</v>
      </c>
      <c r="X803" s="66">
        <f t="shared" si="697"/>
        <v>17.125773290000001</v>
      </c>
      <c r="Y803" s="66">
        <v>0</v>
      </c>
      <c r="Z803" s="67">
        <f t="shared" si="698"/>
        <v>0</v>
      </c>
      <c r="AA803" s="68" t="str">
        <f t="shared" si="708"/>
        <v>A+INCORP J=</v>
      </c>
      <c r="AB803" s="11">
        <f t="shared" si="709"/>
        <v>43490</v>
      </c>
      <c r="AC803" s="227">
        <f t="shared" si="714"/>
        <v>3113.21</v>
      </c>
      <c r="AD803" s="227">
        <f t="shared" ref="AD803:AD832" si="718">0.02*AC803</f>
        <v>62.264200000000002</v>
      </c>
      <c r="AE803" s="227">
        <f t="shared" ref="AE803:AE832" si="719">((A803-AE$525)/30)*0.01*AC803</f>
        <v>286.41532000000001</v>
      </c>
      <c r="AF803" s="228">
        <f t="shared" si="715"/>
        <v>1.0296842880546568</v>
      </c>
      <c r="AG803" s="230">
        <f t="shared" si="716"/>
        <v>190</v>
      </c>
      <c r="AH803" s="231">
        <f t="shared" ref="AH803:AH832" si="720">ROUND((1+0.06)^TRUNC((AG803/252),9),9)</f>
        <v>1.044912246</v>
      </c>
      <c r="AI803" s="227">
        <f t="shared" ref="AI803:AI832" si="721">TRUNC(AC803*(AF803*AH803),8)</f>
        <v>3349.5951701399999</v>
      </c>
      <c r="AJ803" s="227">
        <f t="shared" ref="AJ803:AJ832" si="722">IF($AJ$524="SIM",0,AD803+AE803+AI803)</f>
        <v>3698.2746901400001</v>
      </c>
      <c r="AK803" s="227">
        <f t="shared" si="596"/>
        <v>3113.21</v>
      </c>
      <c r="AL803" s="227">
        <f t="shared" ref="AL803:AL832" si="723">0.02*AK803</f>
        <v>62.264200000000002</v>
      </c>
      <c r="AM803" s="227">
        <f t="shared" ref="AM803:AM832" si="724">((A803-AM$555)/30)*0.01*AK803</f>
        <v>255.28321999999997</v>
      </c>
      <c r="AN803" s="228">
        <f t="shared" si="597"/>
        <v>1.0287587933729758</v>
      </c>
      <c r="AO803" s="230">
        <f t="shared" si="598"/>
        <v>169</v>
      </c>
      <c r="AP803" s="231">
        <f t="shared" ref="AP803:AP832" si="725">ROUND((1+0.06)^TRUNC((AO803/252),9),9)</f>
        <v>1.03985072</v>
      </c>
      <c r="AQ803" s="227">
        <f t="shared" ref="AQ803:AQ832" si="726">TRUNC(AK803*(AN803*AP803),8)</f>
        <v>3330.3737442900001</v>
      </c>
      <c r="AR803" s="227">
        <f t="shared" ref="AR803:AR832" si="727">IF($AR$554="SIM",0,AL803+AM803+AQ803)</f>
        <v>3647.92116429</v>
      </c>
      <c r="AS803" s="227">
        <f t="shared" si="710"/>
        <v>3113.21</v>
      </c>
      <c r="AT803" s="227">
        <f t="shared" ref="AT803:AT832" si="728">0.02*AS803</f>
        <v>62.264200000000002</v>
      </c>
      <c r="AU803" s="227">
        <f t="shared" ref="AU803:AU832" si="729">(($A803-AU$585)/30)*0.01*AS803</f>
        <v>224.15112000000002</v>
      </c>
      <c r="AV803" s="228">
        <f t="shared" si="711"/>
        <v>1.0265009357403814</v>
      </c>
      <c r="AW803" s="230">
        <f t="shared" si="712"/>
        <v>148</v>
      </c>
      <c r="AX803" s="231">
        <f t="shared" ref="AX803:AX832" si="730">ROUND((1+0.06)^TRUNC((AW803/252),9),9)</f>
        <v>1.0348137120000001</v>
      </c>
      <c r="AY803" s="227">
        <f t="shared" ref="AY803:AY832" si="731">TRUNC(AS803*(AV803*AX803),8)</f>
        <v>3306.96760941</v>
      </c>
      <c r="AZ803" s="227">
        <f t="shared" ref="AZ803:AZ832" si="732">IF($AZ$584="SIM",0,AT803+AU803+AY803)</f>
        <v>3593.3829294100001</v>
      </c>
      <c r="BA803" s="227">
        <f t="shared" si="689"/>
        <v>3113.21</v>
      </c>
      <c r="BB803" s="227">
        <f t="shared" ref="BB803:BB832" si="733">0.02*BA803</f>
        <v>62.264200000000002</v>
      </c>
      <c r="BC803" s="227">
        <f t="shared" ref="BC803:BC832" si="734">(($A803-BC$616)/30)*0.01*BA803</f>
        <v>191.98128333333335</v>
      </c>
      <c r="BD803" s="228">
        <f t="shared" si="594"/>
        <v>1.02241074399319</v>
      </c>
      <c r="BE803" s="230">
        <f t="shared" si="595"/>
        <v>128</v>
      </c>
      <c r="BF803" s="231">
        <f t="shared" ref="BF803:BF832" si="735">ROUND((1+0.06)^TRUNC((BE803/252),9),9)</f>
        <v>1.0300392469999999</v>
      </c>
      <c r="BG803" s="227">
        <f t="shared" ref="BG803:BG832" si="736">TRUNC(BA803*(BD803*BF803),8)</f>
        <v>3278.5936552600001</v>
      </c>
      <c r="BH803" s="227">
        <f t="shared" ref="BH803:BH832" si="737">IF($AZ$584="SIM",0,BB803+BC803+BG803)</f>
        <v>3532.8391385933337</v>
      </c>
      <c r="BI803" s="227">
        <f t="shared" si="713"/>
        <v>3113.21</v>
      </c>
      <c r="BJ803" s="227">
        <f t="shared" ref="BJ803:BJ832" si="738">0.02*BI803</f>
        <v>62.264200000000002</v>
      </c>
      <c r="BK803" s="227">
        <f t="shared" ref="BK803:BK832" si="739">(($A803-BK$646)/30)*0.01*BI803</f>
        <v>160.84918333333334</v>
      </c>
      <c r="BL803" s="228">
        <f t="shared" si="699"/>
        <v>1.0096885295018203</v>
      </c>
      <c r="BM803" s="230">
        <f t="shared" si="700"/>
        <v>106</v>
      </c>
      <c r="BN803" s="231">
        <f t="shared" ref="BN803:BN832" si="740">ROUND((1+0.06)^TRUNC((BM803/252),9),9)</f>
        <v>1.024812775</v>
      </c>
      <c r="BO803" s="227">
        <f t="shared" ref="BO803:BO832" si="741">TRUNC(BI803*(BL803*BN803),8)</f>
        <v>3221.3682196999998</v>
      </c>
      <c r="BP803" s="227">
        <f t="shared" ref="BP803:BP832" si="742">IF($AZ$584="SIM",0,BJ803+BK803+BO803)</f>
        <v>3444.4816030333332</v>
      </c>
      <c r="BQ803" s="227">
        <f t="shared" si="593"/>
        <v>3113.21</v>
      </c>
      <c r="BR803" s="227">
        <f t="shared" ref="BR803:BR832" si="743">0.02*BQ803</f>
        <v>62.264200000000002</v>
      </c>
      <c r="BS803" s="227">
        <f t="shared" ref="BS803:BS832" si="744">(($A803-BS$679)/30)*0.01*BQ803</f>
        <v>126.60387333333333</v>
      </c>
      <c r="BT803" s="228">
        <f t="shared" si="591"/>
        <v>1.0063668689586245</v>
      </c>
      <c r="BU803" s="230">
        <f t="shared" si="592"/>
        <v>83</v>
      </c>
      <c r="BV803" s="231">
        <f t="shared" ref="BV803:BV832" si="745">ROUND((1+0.06)^TRUNC((BU803/252),9),9)</f>
        <v>1.019377089</v>
      </c>
      <c r="BW803" s="227">
        <f t="shared" ref="BW803:BW832" si="746">TRUNC(BQ803*(BT803*BV803),8)</f>
        <v>3193.74042839</v>
      </c>
      <c r="BX803" s="227">
        <f t="shared" ref="BX803:BX832" si="747">IF($AZ$584="SIM",0,BR803+BS803+BW803)</f>
        <v>3382.6085017233336</v>
      </c>
      <c r="BY803" s="227">
        <f t="shared" si="690"/>
        <v>3113.21</v>
      </c>
      <c r="BZ803" s="227">
        <f t="shared" ref="BZ803:BZ832" si="748">0.02*BY803</f>
        <v>62.264200000000002</v>
      </c>
      <c r="CA803" s="227">
        <f t="shared" ref="CA803:CA832" si="749">(($A803-CA$708)/30)*0.01*BY803</f>
        <v>96.509510000000006</v>
      </c>
      <c r="CB803" s="228">
        <f t="shared" si="687"/>
        <v>1.007272420931463</v>
      </c>
      <c r="CC803" s="230">
        <f t="shared" si="688"/>
        <v>63</v>
      </c>
      <c r="CD803" s="231">
        <f t="shared" ref="CD803:CD832" si="750">ROUND((1+0.06)^TRUNC((CC803/252),9),9)</f>
        <v>1.014673846</v>
      </c>
      <c r="CE803" s="227">
        <f t="shared" ref="CE803:CE832" si="751">TRUNC(BY803*(CB803*CD803),8)</f>
        <v>3181.8655619599999</v>
      </c>
      <c r="CF803" s="227">
        <f t="shared" ref="CF803:CF832" si="752">IF($AZ$584="SIM",0,BZ803+CA803+CE803)</f>
        <v>3340.6392719599999</v>
      </c>
      <c r="CG803" s="227">
        <f t="shared" si="634"/>
        <v>3113.21</v>
      </c>
      <c r="CH803" s="227">
        <f t="shared" ref="CH803:CH832" si="753">0.02*CG803</f>
        <v>62.264200000000002</v>
      </c>
      <c r="CI803" s="227">
        <f t="shared" ref="CI803:CI832" si="754">(($A803-CI$738)/30)*0.01*CG803</f>
        <v>65.377410000000012</v>
      </c>
      <c r="CJ803" s="228">
        <f t="shared" si="579"/>
        <v>1.0024609131065545</v>
      </c>
      <c r="CK803" s="230">
        <f t="shared" si="580"/>
        <v>42</v>
      </c>
      <c r="CL803" s="231">
        <f t="shared" ref="CL803:CL832" si="755">ROUND((1+0.06)^TRUNC((CK803/252),9),9)</f>
        <v>1.0097587939999999</v>
      </c>
      <c r="CM803" s="227">
        <f t="shared" ref="CM803:CM832" si="756">TRUNC(CG803*(CJ803*CL803),8)</f>
        <v>3151.3272797899999</v>
      </c>
      <c r="CN803" s="227">
        <f t="shared" ref="CN803:CN832" si="757">IF($AZ$584="SIM",0,CH803+CI803+CM803)</f>
        <v>3278.96888979</v>
      </c>
      <c r="CO803" s="227">
        <f t="shared" si="683"/>
        <v>3113.21</v>
      </c>
      <c r="CP803" s="227">
        <f t="shared" ref="CP803:CP832" si="758">0.02*CO803</f>
        <v>62.264200000000002</v>
      </c>
      <c r="CQ803" s="227">
        <f t="shared" ref="CQ803:CQ832" si="759">(($A803-CQ$770)/30)*0.01*CO803</f>
        <v>32.169836666666676</v>
      </c>
      <c r="CR803" s="228">
        <f t="shared" si="678"/>
        <v>0.99797078292258334</v>
      </c>
      <c r="CS803" s="230">
        <f t="shared" si="679"/>
        <v>22</v>
      </c>
      <c r="CT803" s="231">
        <f t="shared" ref="CT803:CT832" si="760">ROUND((1+0.06)^TRUNC((CS803/252),9),9)</f>
        <v>1.005099929</v>
      </c>
      <c r="CU803" s="227">
        <f t="shared" ref="CU803:CU832" si="761">TRUNC(CO803*(CR803*CT803),8)</f>
        <v>3122.7375528799998</v>
      </c>
      <c r="CV803" s="227">
        <f t="shared" ref="CV803:CV832" si="762">IF($AZ$769="SIM",0,CP803+CQ803+CU803)</f>
        <v>3217.1715895466664</v>
      </c>
      <c r="CW803" s="227">
        <f>CW802</f>
        <v>3113.21</v>
      </c>
      <c r="CX803" s="227">
        <f>0.02*CW803</f>
        <v>62.264200000000002</v>
      </c>
      <c r="CY803" s="227">
        <f t="shared" ref="CY803:CY832" si="763">(($A803-CY$800)/30)*0.01*CW803</f>
        <v>1.0377366666666668</v>
      </c>
      <c r="CZ803" s="228">
        <f t="shared" ref="CZ803:CZ866" si="764">($O803/CZ$800)</f>
        <v>1.0000713829636148</v>
      </c>
      <c r="DA803" s="239">
        <f t="shared" ref="DA803:DA866" si="765">NETWORKDAYS(DA$800,$A803,$AE$118:$AE$502)-1</f>
        <v>1</v>
      </c>
      <c r="DB803" s="231">
        <f t="shared" ref="DB803:DB832" si="766">ROUND((1+0.06)^TRUNC((DA803/252),9),9)</f>
        <v>1.0002312529999999</v>
      </c>
      <c r="DC803" s="227">
        <f>TRUNC(CW803*(CZ803*DB803),8)</f>
        <v>3114.1522206899999</v>
      </c>
      <c r="DD803" s="227">
        <f t="shared" ref="DD803:DD832" si="767">IF($AZ$799="SIM",0,CX803+CY803+DC803)</f>
        <v>3177.4541573566667</v>
      </c>
      <c r="DE803" s="227"/>
      <c r="DF803" s="227"/>
      <c r="DG803" s="227"/>
      <c r="DH803" s="227"/>
      <c r="DI803" s="227"/>
      <c r="DJ803" s="227"/>
      <c r="DK803" s="227"/>
      <c r="DL803" s="227"/>
      <c r="DM803" s="227"/>
      <c r="DN803" s="227"/>
      <c r="DO803" s="227"/>
      <c r="DP803" s="227"/>
      <c r="DQ803" s="227"/>
      <c r="DR803" s="227"/>
      <c r="DS803" s="227"/>
      <c r="DT803" s="227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5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5"/>
      <c r="HA803" s="5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40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7"/>
      <c r="JP803" s="1"/>
      <c r="JQ803" s="1"/>
      <c r="JR803" s="1"/>
      <c r="JS803" s="1"/>
      <c r="JT803" s="1"/>
      <c r="JU803" s="1"/>
      <c r="JV803" s="1"/>
      <c r="JW803" s="1"/>
      <c r="JX803" s="1"/>
      <c r="JY803" s="3"/>
      <c r="JZ803" s="1"/>
      <c r="KA803" s="1"/>
      <c r="KB803" s="1"/>
      <c r="KC803" s="1"/>
      <c r="KD803" s="1"/>
      <c r="KE803" s="1"/>
    </row>
    <row r="804" spans="1:291" x14ac:dyDescent="0.2">
      <c r="A804" s="196">
        <f t="shared" si="701"/>
        <v>43462</v>
      </c>
      <c r="B804" s="236">
        <f t="shared" ref="B804:B832" si="768">(P804+X804+AJ804+AR804+AZ804+BH804+BP804+BX804+CF804+CN804+CV804+DD804)</f>
        <v>108429.86192710004</v>
      </c>
      <c r="C804" s="66">
        <f t="shared" si="589"/>
        <v>74051.151544599998</v>
      </c>
      <c r="D804" s="77">
        <f t="shared" si="702"/>
        <v>5092.97</v>
      </c>
      <c r="E804" s="67">
        <f>VLOOKUP(A803,[1]Plan1!$DQ$117:$DS$314,3)</f>
        <v>5100.6099999999997</v>
      </c>
      <c r="F804" s="11">
        <f t="shared" si="703"/>
        <v>43461</v>
      </c>
      <c r="G804" s="73">
        <f t="shared" si="691"/>
        <v>1.5001070102511616E-3</v>
      </c>
      <c r="H804" s="11">
        <f t="shared" si="704"/>
        <v>43490</v>
      </c>
      <c r="I804" s="11">
        <f t="shared" si="692"/>
        <v>43490</v>
      </c>
      <c r="J804" s="1">
        <f t="shared" si="705"/>
        <v>21</v>
      </c>
      <c r="K804" s="1">
        <f t="shared" si="706"/>
        <v>2</v>
      </c>
      <c r="L804" s="66">
        <f t="shared" si="693"/>
        <v>1.0001427700000001</v>
      </c>
      <c r="M804" s="70">
        <f t="shared" si="590"/>
        <v>0.99789954999999997</v>
      </c>
      <c r="N804" s="70">
        <f t="shared" si="717"/>
        <v>1.0743459865764682</v>
      </c>
      <c r="O804" s="66">
        <f t="shared" si="586"/>
        <v>1.0744993700000001</v>
      </c>
      <c r="P804" s="66">
        <f t="shared" si="694"/>
        <v>74061.723827499998</v>
      </c>
      <c r="Q804" s="74">
        <f t="shared" si="695"/>
        <v>0</v>
      </c>
      <c r="R804" s="75">
        <f t="shared" si="587"/>
        <v>0</v>
      </c>
      <c r="S804" s="66">
        <f t="shared" si="588"/>
        <v>0</v>
      </c>
      <c r="T804" s="10">
        <f t="shared" si="707"/>
        <v>0.06</v>
      </c>
      <c r="U804" s="74">
        <f t="shared" si="542"/>
        <v>2</v>
      </c>
      <c r="V804" s="74">
        <v>252</v>
      </c>
      <c r="W804" s="70">
        <f t="shared" si="696"/>
        <v>1.000462559</v>
      </c>
      <c r="X804" s="66">
        <f t="shared" si="697"/>
        <v>34.257916909999999</v>
      </c>
      <c r="Y804" s="66">
        <v>0</v>
      </c>
      <c r="Z804" s="67">
        <f t="shared" si="698"/>
        <v>0</v>
      </c>
      <c r="AA804" s="68" t="str">
        <f t="shared" si="708"/>
        <v>A+INCORP J=</v>
      </c>
      <c r="AB804" s="11">
        <f t="shared" si="709"/>
        <v>43490</v>
      </c>
      <c r="AC804" s="227">
        <f t="shared" si="714"/>
        <v>3113.21</v>
      </c>
      <c r="AD804" s="227">
        <f t="shared" si="718"/>
        <v>62.264200000000002</v>
      </c>
      <c r="AE804" s="227">
        <f t="shared" si="719"/>
        <v>287.45305666666661</v>
      </c>
      <c r="AF804" s="228">
        <f t="shared" si="715"/>
        <v>1.029757794307921</v>
      </c>
      <c r="AG804" s="230">
        <f t="shared" si="716"/>
        <v>191</v>
      </c>
      <c r="AH804" s="231">
        <f t="shared" si="720"/>
        <v>1.0451538849999999</v>
      </c>
      <c r="AI804" s="227">
        <f t="shared" si="721"/>
        <v>3350.6089472100002</v>
      </c>
      <c r="AJ804" s="227">
        <f t="shared" si="722"/>
        <v>3700.326203876667</v>
      </c>
      <c r="AK804" s="227">
        <f t="shared" si="596"/>
        <v>3113.21</v>
      </c>
      <c r="AL804" s="227">
        <f t="shared" si="723"/>
        <v>62.264200000000002</v>
      </c>
      <c r="AM804" s="227">
        <f t="shared" si="724"/>
        <v>256.32095666666663</v>
      </c>
      <c r="AN804" s="228">
        <f t="shared" si="597"/>
        <v>1.0288322335577886</v>
      </c>
      <c r="AO804" s="230">
        <f t="shared" si="598"/>
        <v>170</v>
      </c>
      <c r="AP804" s="231">
        <f t="shared" si="725"/>
        <v>1.0400911880000001</v>
      </c>
      <c r="AQ804" s="227">
        <f t="shared" si="726"/>
        <v>3331.3817022399999</v>
      </c>
      <c r="AR804" s="227">
        <f t="shared" si="727"/>
        <v>3649.9668589066664</v>
      </c>
      <c r="AS804" s="227">
        <f t="shared" si="710"/>
        <v>3113.21</v>
      </c>
      <c r="AT804" s="227">
        <f t="shared" si="728"/>
        <v>62.264200000000002</v>
      </c>
      <c r="AU804" s="227">
        <f t="shared" si="729"/>
        <v>225.18885666666668</v>
      </c>
      <c r="AV804" s="228">
        <f t="shared" si="711"/>
        <v>1.0265742147431145</v>
      </c>
      <c r="AW804" s="230">
        <f t="shared" si="712"/>
        <v>149</v>
      </c>
      <c r="AX804" s="231">
        <f t="shared" si="730"/>
        <v>1.0350530149999999</v>
      </c>
      <c r="AY804" s="227">
        <f t="shared" si="731"/>
        <v>3307.9684827800002</v>
      </c>
      <c r="AZ804" s="227">
        <f t="shared" si="732"/>
        <v>3595.4215394466669</v>
      </c>
      <c r="BA804" s="227">
        <f t="shared" si="689"/>
        <v>3113.21</v>
      </c>
      <c r="BB804" s="227">
        <f t="shared" si="733"/>
        <v>62.264200000000002</v>
      </c>
      <c r="BC804" s="227">
        <f t="shared" si="734"/>
        <v>193.01902000000001</v>
      </c>
      <c r="BD804" s="228">
        <f t="shared" si="594"/>
        <v>1.0224837310086858</v>
      </c>
      <c r="BE804" s="230">
        <f t="shared" si="595"/>
        <v>129</v>
      </c>
      <c r="BF804" s="231">
        <f t="shared" si="735"/>
        <v>1.0302774459999999</v>
      </c>
      <c r="BG804" s="227">
        <f t="shared" si="736"/>
        <v>3279.5859414299998</v>
      </c>
      <c r="BH804" s="227">
        <f t="shared" si="737"/>
        <v>3534.8691614299996</v>
      </c>
      <c r="BI804" s="227">
        <f t="shared" si="713"/>
        <v>3113.21</v>
      </c>
      <c r="BJ804" s="227">
        <f t="shared" si="738"/>
        <v>62.264200000000002</v>
      </c>
      <c r="BK804" s="227">
        <f t="shared" si="739"/>
        <v>161.88692</v>
      </c>
      <c r="BL804" s="228">
        <f t="shared" si="699"/>
        <v>1.009760608314354</v>
      </c>
      <c r="BM804" s="230">
        <f t="shared" si="700"/>
        <v>107</v>
      </c>
      <c r="BN804" s="231">
        <f t="shared" si="740"/>
        <v>1.025049766</v>
      </c>
      <c r="BO804" s="227">
        <f t="shared" si="741"/>
        <v>3222.3431882300001</v>
      </c>
      <c r="BP804" s="227">
        <f t="shared" si="742"/>
        <v>3446.4943082300001</v>
      </c>
      <c r="BQ804" s="227">
        <f t="shared" si="593"/>
        <v>3113.21</v>
      </c>
      <c r="BR804" s="227">
        <f t="shared" si="743"/>
        <v>62.264200000000002</v>
      </c>
      <c r="BS804" s="227">
        <f t="shared" si="744"/>
        <v>127.64160999999999</v>
      </c>
      <c r="BT804" s="228">
        <f t="shared" si="591"/>
        <v>1.0064387106471933</v>
      </c>
      <c r="BU804" s="230">
        <f t="shared" si="592"/>
        <v>84</v>
      </c>
      <c r="BV804" s="231">
        <f t="shared" si="745"/>
        <v>1.019612822</v>
      </c>
      <c r="BW804" s="227">
        <f t="shared" si="746"/>
        <v>3194.70703211</v>
      </c>
      <c r="BX804" s="227">
        <f t="shared" si="747"/>
        <v>3384.6128421100002</v>
      </c>
      <c r="BY804" s="227">
        <f t="shared" si="690"/>
        <v>3113.21</v>
      </c>
      <c r="BZ804" s="227">
        <f t="shared" si="748"/>
        <v>62.264200000000002</v>
      </c>
      <c r="CA804" s="227">
        <f t="shared" si="749"/>
        <v>97.547246666666666</v>
      </c>
      <c r="CB804" s="228">
        <f t="shared" si="687"/>
        <v>1.0073443272648295</v>
      </c>
      <c r="CC804" s="230">
        <f t="shared" si="688"/>
        <v>64</v>
      </c>
      <c r="CD804" s="231">
        <f t="shared" si="750"/>
        <v>1.014908492</v>
      </c>
      <c r="CE804" s="227">
        <f t="shared" si="751"/>
        <v>3182.8285736799999</v>
      </c>
      <c r="CF804" s="227">
        <f t="shared" si="752"/>
        <v>3342.6400203466665</v>
      </c>
      <c r="CG804" s="227">
        <f t="shared" si="634"/>
        <v>3113.21</v>
      </c>
      <c r="CH804" s="227">
        <f t="shared" si="753"/>
        <v>62.264200000000002</v>
      </c>
      <c r="CI804" s="227">
        <f t="shared" si="754"/>
        <v>66.415146666666672</v>
      </c>
      <c r="CJ804" s="228">
        <f t="shared" si="579"/>
        <v>1.0025324759599663</v>
      </c>
      <c r="CK804" s="230">
        <f t="shared" si="580"/>
        <v>43</v>
      </c>
      <c r="CL804" s="231">
        <f t="shared" si="755"/>
        <v>1.009992303</v>
      </c>
      <c r="CM804" s="227">
        <f t="shared" si="756"/>
        <v>3152.2810477100002</v>
      </c>
      <c r="CN804" s="227">
        <f t="shared" si="757"/>
        <v>3280.960394376667</v>
      </c>
      <c r="CO804" s="227">
        <f t="shared" si="683"/>
        <v>3113.21</v>
      </c>
      <c r="CP804" s="227">
        <f t="shared" si="758"/>
        <v>62.264200000000002</v>
      </c>
      <c r="CQ804" s="227">
        <f t="shared" si="759"/>
        <v>33.207573333333336</v>
      </c>
      <c r="CR804" s="228">
        <f t="shared" si="678"/>
        <v>0.99804202523828234</v>
      </c>
      <c r="CS804" s="230">
        <f t="shared" si="679"/>
        <v>23</v>
      </c>
      <c r="CT804" s="231">
        <f t="shared" si="760"/>
        <v>1.005332361</v>
      </c>
      <c r="CU804" s="227">
        <f t="shared" si="761"/>
        <v>3123.68266911</v>
      </c>
      <c r="CV804" s="227">
        <f t="shared" si="762"/>
        <v>3219.1544424433332</v>
      </c>
      <c r="CW804" s="227">
        <f t="shared" ref="CW804:CW867" si="769">CW803</f>
        <v>3113.21</v>
      </c>
      <c r="CX804" s="227">
        <f t="shared" ref="CX804:CX832" si="770">0.02*CW804</f>
        <v>62.264200000000002</v>
      </c>
      <c r="CY804" s="227">
        <f t="shared" si="763"/>
        <v>2.0754733333333335</v>
      </c>
      <c r="CZ804" s="228">
        <f t="shared" si="764"/>
        <v>1.0001427752352181</v>
      </c>
      <c r="DA804" s="239">
        <f t="shared" si="765"/>
        <v>2</v>
      </c>
      <c r="DB804" s="231">
        <f t="shared" si="766"/>
        <v>1.000462559</v>
      </c>
      <c r="DC804" s="227">
        <f t="shared" ref="DC804:DC832" si="771">TRUNC(CW804*(CZ804*DB804),8)</f>
        <v>3115.09473819</v>
      </c>
      <c r="DD804" s="227">
        <f t="shared" si="767"/>
        <v>3179.4344115233334</v>
      </c>
      <c r="DE804" s="227"/>
      <c r="DF804" s="227"/>
      <c r="DG804" s="227"/>
      <c r="DH804" s="227"/>
      <c r="DI804" s="227"/>
      <c r="DJ804" s="227"/>
      <c r="DK804" s="227"/>
      <c r="DL804" s="227"/>
      <c r="DM804" s="227"/>
      <c r="DN804" s="227"/>
      <c r="DO804" s="227"/>
      <c r="DP804" s="227"/>
      <c r="DQ804" s="227"/>
      <c r="DR804" s="227"/>
      <c r="DS804" s="227"/>
      <c r="DT804" s="227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5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5"/>
      <c r="HA804" s="5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40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7"/>
      <c r="JP804" s="1"/>
      <c r="JQ804" s="1"/>
      <c r="JR804" s="1"/>
      <c r="JS804" s="1"/>
      <c r="JT804" s="1"/>
      <c r="JU804" s="1"/>
      <c r="JV804" s="1"/>
      <c r="JW804" s="1"/>
      <c r="JX804" s="1"/>
      <c r="JY804" s="3"/>
      <c r="JZ804" s="1"/>
      <c r="KA804" s="1"/>
      <c r="KB804" s="1"/>
      <c r="KC804" s="1"/>
      <c r="KD804" s="1"/>
      <c r="KE804" s="1"/>
    </row>
    <row r="805" spans="1:291" x14ac:dyDescent="0.2">
      <c r="A805" s="196">
        <f t="shared" si="701"/>
        <v>43463</v>
      </c>
      <c r="B805" s="236">
        <f t="shared" si="768"/>
        <v>108464.96684034668</v>
      </c>
      <c r="C805" s="66">
        <f t="shared" si="589"/>
        <v>74051.151544599998</v>
      </c>
      <c r="D805" s="77">
        <f t="shared" si="702"/>
        <v>5092.97</v>
      </c>
      <c r="E805" s="67">
        <f>VLOOKUP(A804,[1]Plan1!$DQ$117:$DS$314,3)</f>
        <v>5100.6099999999997</v>
      </c>
      <c r="F805" s="11">
        <f t="shared" si="703"/>
        <v>43461</v>
      </c>
      <c r="G805" s="73">
        <f t="shared" si="691"/>
        <v>1.5001070102511616E-3</v>
      </c>
      <c r="H805" s="11">
        <f t="shared" si="704"/>
        <v>43490</v>
      </c>
      <c r="I805" s="11">
        <f t="shared" si="692"/>
        <v>43490</v>
      </c>
      <c r="J805" s="1">
        <f t="shared" si="705"/>
        <v>21</v>
      </c>
      <c r="K805" s="1">
        <f t="shared" si="706"/>
        <v>3</v>
      </c>
      <c r="L805" s="66">
        <f t="shared" si="693"/>
        <v>1.0002141600000001</v>
      </c>
      <c r="M805" s="70">
        <f t="shared" si="590"/>
        <v>0.99789954999999997</v>
      </c>
      <c r="N805" s="70">
        <f t="shared" si="717"/>
        <v>1.0743459865764682</v>
      </c>
      <c r="O805" s="66">
        <f t="shared" si="586"/>
        <v>1.0745760600000001</v>
      </c>
      <c r="P805" s="66">
        <f t="shared" si="694"/>
        <v>74067.010339209999</v>
      </c>
      <c r="Q805" s="74">
        <f t="shared" si="695"/>
        <v>0</v>
      </c>
      <c r="R805" s="75">
        <f t="shared" si="587"/>
        <v>0</v>
      </c>
      <c r="S805" s="66">
        <f t="shared" si="588"/>
        <v>0</v>
      </c>
      <c r="T805" s="10">
        <f t="shared" si="707"/>
        <v>0.06</v>
      </c>
      <c r="U805" s="74">
        <f t="shared" ref="U805:U868" si="772">IF(Q804&gt;0,1,IF(K805=K804,U804,U804+1))</f>
        <v>3</v>
      </c>
      <c r="V805" s="74">
        <v>252</v>
      </c>
      <c r="W805" s="70">
        <f t="shared" si="696"/>
        <v>1.0006939180000001</v>
      </c>
      <c r="X805" s="66">
        <f t="shared" si="697"/>
        <v>51.396431679999999</v>
      </c>
      <c r="Y805" s="66">
        <v>0</v>
      </c>
      <c r="Z805" s="67">
        <f t="shared" si="698"/>
        <v>0</v>
      </c>
      <c r="AA805" s="68" t="str">
        <f t="shared" si="708"/>
        <v>A+INCORP J=</v>
      </c>
      <c r="AB805" s="11">
        <f t="shared" si="709"/>
        <v>43490</v>
      </c>
      <c r="AC805" s="227">
        <f t="shared" si="714"/>
        <v>3113.21</v>
      </c>
      <c r="AD805" s="227">
        <f t="shared" si="718"/>
        <v>62.264200000000002</v>
      </c>
      <c r="AE805" s="227">
        <f t="shared" si="719"/>
        <v>288.49079333333339</v>
      </c>
      <c r="AF805" s="228">
        <f t="shared" si="715"/>
        <v>1.02983129097758</v>
      </c>
      <c r="AG805" s="230">
        <f t="shared" si="716"/>
        <v>191</v>
      </c>
      <c r="AH805" s="231">
        <f t="shared" si="720"/>
        <v>1.0451538849999999</v>
      </c>
      <c r="AI805" s="227">
        <f t="shared" si="721"/>
        <v>3350.8480894700001</v>
      </c>
      <c r="AJ805" s="227">
        <f t="shared" si="722"/>
        <v>3701.6030828033336</v>
      </c>
      <c r="AK805" s="227">
        <f t="shared" si="596"/>
        <v>3113.21</v>
      </c>
      <c r="AL805" s="227">
        <f t="shared" si="723"/>
        <v>62.264200000000002</v>
      </c>
      <c r="AM805" s="227">
        <f t="shared" si="724"/>
        <v>257.35869333333341</v>
      </c>
      <c r="AN805" s="228">
        <f t="shared" si="597"/>
        <v>1.0289056641676098</v>
      </c>
      <c r="AO805" s="230">
        <f t="shared" si="598"/>
        <v>170</v>
      </c>
      <c r="AP805" s="231">
        <f t="shared" si="725"/>
        <v>1.0400911880000001</v>
      </c>
      <c r="AQ805" s="227">
        <f t="shared" si="726"/>
        <v>3331.6194722</v>
      </c>
      <c r="AR805" s="227">
        <f t="shared" si="727"/>
        <v>3651.2423655333332</v>
      </c>
      <c r="AS805" s="227">
        <f t="shared" si="710"/>
        <v>3113.21</v>
      </c>
      <c r="AT805" s="227">
        <f t="shared" si="728"/>
        <v>62.264200000000002</v>
      </c>
      <c r="AU805" s="227">
        <f t="shared" si="729"/>
        <v>226.22659333333334</v>
      </c>
      <c r="AV805" s="228">
        <f t="shared" si="711"/>
        <v>1.0266474841918705</v>
      </c>
      <c r="AW805" s="230">
        <f t="shared" si="712"/>
        <v>149</v>
      </c>
      <c r="AX805" s="231">
        <f t="shared" si="730"/>
        <v>1.0350530149999999</v>
      </c>
      <c r="AY805" s="227">
        <f t="shared" si="731"/>
        <v>3308.2045816700002</v>
      </c>
      <c r="AZ805" s="227">
        <f t="shared" si="732"/>
        <v>3596.6953750033335</v>
      </c>
      <c r="BA805" s="227">
        <f t="shared" si="689"/>
        <v>3113.21</v>
      </c>
      <c r="BB805" s="227">
        <f t="shared" si="733"/>
        <v>62.264200000000002</v>
      </c>
      <c r="BC805" s="227">
        <f t="shared" si="734"/>
        <v>194.05675666666667</v>
      </c>
      <c r="BD805" s="228">
        <f t="shared" si="594"/>
        <v>1.0225567085082734</v>
      </c>
      <c r="BE805" s="230">
        <f t="shared" si="595"/>
        <v>129</v>
      </c>
      <c r="BF805" s="231">
        <f t="shared" si="735"/>
        <v>1.0302774459999999</v>
      </c>
      <c r="BG805" s="227">
        <f t="shared" si="736"/>
        <v>3279.8200145699998</v>
      </c>
      <c r="BH805" s="227">
        <f t="shared" si="737"/>
        <v>3536.1409712366667</v>
      </c>
      <c r="BI805" s="227">
        <f t="shared" si="713"/>
        <v>3113.21</v>
      </c>
      <c r="BJ805" s="227">
        <f t="shared" si="738"/>
        <v>62.264200000000002</v>
      </c>
      <c r="BK805" s="227">
        <f t="shared" si="739"/>
        <v>162.92465666666666</v>
      </c>
      <c r="BL805" s="228">
        <f t="shared" si="699"/>
        <v>1.0098326777293893</v>
      </c>
      <c r="BM805" s="230">
        <f t="shared" si="700"/>
        <v>107</v>
      </c>
      <c r="BN805" s="231">
        <f t="shared" si="740"/>
        <v>1.025049766</v>
      </c>
      <c r="BO805" s="227">
        <f t="shared" si="741"/>
        <v>3222.5731758000002</v>
      </c>
      <c r="BP805" s="227">
        <f t="shared" si="742"/>
        <v>3447.7620324666668</v>
      </c>
      <c r="BQ805" s="227">
        <f t="shared" si="593"/>
        <v>3113.21</v>
      </c>
      <c r="BR805" s="227">
        <f t="shared" si="743"/>
        <v>62.264200000000002</v>
      </c>
      <c r="BS805" s="227">
        <f t="shared" si="744"/>
        <v>128.6793466666667</v>
      </c>
      <c r="BT805" s="228">
        <f t="shared" si="591"/>
        <v>1.0065105429691792</v>
      </c>
      <c r="BU805" s="230">
        <f t="shared" si="592"/>
        <v>84</v>
      </c>
      <c r="BV805" s="231">
        <f t="shared" si="745"/>
        <v>1.019612822</v>
      </c>
      <c r="BW805" s="227">
        <f t="shared" si="746"/>
        <v>3194.93504721</v>
      </c>
      <c r="BX805" s="227">
        <f t="shared" si="747"/>
        <v>3385.8785938766669</v>
      </c>
      <c r="BY805" s="227">
        <f t="shared" si="690"/>
        <v>3113.21</v>
      </c>
      <c r="BZ805" s="227">
        <f t="shared" si="748"/>
        <v>62.264200000000002</v>
      </c>
      <c r="CA805" s="227">
        <f t="shared" si="749"/>
        <v>98.584983333333327</v>
      </c>
      <c r="CB805" s="228">
        <f t="shared" si="687"/>
        <v>1.007416224223185</v>
      </c>
      <c r="CC805" s="230">
        <f t="shared" si="688"/>
        <v>64</v>
      </c>
      <c r="CD805" s="231">
        <f t="shared" si="750"/>
        <v>1.014908492</v>
      </c>
      <c r="CE805" s="227">
        <f t="shared" si="751"/>
        <v>3183.0557409799999</v>
      </c>
      <c r="CF805" s="227">
        <f t="shared" si="752"/>
        <v>3343.9049243133331</v>
      </c>
      <c r="CG805" s="227">
        <f t="shared" si="634"/>
        <v>3113.21</v>
      </c>
      <c r="CH805" s="227">
        <f t="shared" si="753"/>
        <v>62.264200000000002</v>
      </c>
      <c r="CI805" s="227">
        <f t="shared" si="754"/>
        <v>67.452883333333332</v>
      </c>
      <c r="CJ805" s="228">
        <f t="shared" ref="CJ805:CJ868" si="773">($O805/CJ$738)</f>
        <v>1.0026040294831493</v>
      </c>
      <c r="CK805" s="230">
        <f t="shared" ref="CK805:CK868" si="774">NETWORKDAYS(CK$738,$A805,$AE$118:$AE$502)-1</f>
        <v>43</v>
      </c>
      <c r="CL805" s="231">
        <f t="shared" si="755"/>
        <v>1.009992303</v>
      </c>
      <c r="CM805" s="227">
        <f t="shared" si="756"/>
        <v>3152.5060347499998</v>
      </c>
      <c r="CN805" s="227">
        <f t="shared" si="757"/>
        <v>3282.2231180833332</v>
      </c>
      <c r="CO805" s="227">
        <f t="shared" si="683"/>
        <v>3113.21</v>
      </c>
      <c r="CP805" s="227">
        <f t="shared" si="758"/>
        <v>62.264200000000002</v>
      </c>
      <c r="CQ805" s="227">
        <f t="shared" si="759"/>
        <v>34.245310000000003</v>
      </c>
      <c r="CR805" s="228">
        <f t="shared" si="678"/>
        <v>0.99811325826554376</v>
      </c>
      <c r="CS805" s="230">
        <f t="shared" si="679"/>
        <v>23</v>
      </c>
      <c r="CT805" s="231">
        <f t="shared" si="760"/>
        <v>1.005332361</v>
      </c>
      <c r="CU805" s="227">
        <f t="shared" si="761"/>
        <v>3123.9056150000001</v>
      </c>
      <c r="CV805" s="227">
        <f t="shared" si="762"/>
        <v>3220.415125</v>
      </c>
      <c r="CW805" s="227">
        <f t="shared" si="769"/>
        <v>3113.21</v>
      </c>
      <c r="CX805" s="227">
        <f t="shared" si="770"/>
        <v>62.264200000000002</v>
      </c>
      <c r="CY805" s="227">
        <f t="shared" si="763"/>
        <v>3.11321</v>
      </c>
      <c r="CZ805" s="228">
        <f t="shared" si="764"/>
        <v>1.0002141581988329</v>
      </c>
      <c r="DA805" s="239">
        <f t="shared" si="765"/>
        <v>2</v>
      </c>
      <c r="DB805" s="231">
        <f t="shared" si="766"/>
        <v>1.000462559</v>
      </c>
      <c r="DC805" s="227">
        <f t="shared" si="771"/>
        <v>3115.3170711399998</v>
      </c>
      <c r="DD805" s="227">
        <f t="shared" si="767"/>
        <v>3180.6944811399999</v>
      </c>
      <c r="DE805" s="227"/>
      <c r="DF805" s="227"/>
      <c r="DG805" s="227"/>
      <c r="DH805" s="227"/>
      <c r="DI805" s="227"/>
      <c r="DJ805" s="227"/>
      <c r="DK805" s="227"/>
      <c r="DL805" s="227"/>
      <c r="DM805" s="227"/>
      <c r="DN805" s="227"/>
      <c r="DO805" s="227"/>
      <c r="DP805" s="227"/>
      <c r="DQ805" s="227"/>
      <c r="DR805" s="227"/>
      <c r="DS805" s="227"/>
      <c r="DT805" s="227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5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5"/>
      <c r="HA805" s="5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40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7"/>
      <c r="JP805" s="1"/>
      <c r="JQ805" s="1"/>
      <c r="JR805" s="1"/>
      <c r="JS805" s="1"/>
      <c r="JT805" s="1"/>
      <c r="JU805" s="1"/>
      <c r="JV805" s="1"/>
      <c r="JW805" s="1"/>
      <c r="JX805" s="1"/>
      <c r="JY805" s="3"/>
      <c r="JZ805" s="1"/>
      <c r="KA805" s="1"/>
      <c r="KB805" s="1"/>
      <c r="KC805" s="1"/>
      <c r="KD805" s="1"/>
      <c r="KE805" s="1"/>
    </row>
    <row r="806" spans="1:291" x14ac:dyDescent="0.2">
      <c r="A806" s="196">
        <f t="shared" si="701"/>
        <v>43464</v>
      </c>
      <c r="B806" s="236">
        <f t="shared" si="768"/>
        <v>108475.34420701333</v>
      </c>
      <c r="C806" s="66">
        <f t="shared" si="589"/>
        <v>74051.151544599998</v>
      </c>
      <c r="D806" s="77">
        <f t="shared" si="702"/>
        <v>5092.97</v>
      </c>
      <c r="E806" s="67">
        <f>VLOOKUP(A805,[1]Plan1!$DQ$117:$DS$314,3)</f>
        <v>5100.6099999999997</v>
      </c>
      <c r="F806" s="11">
        <f t="shared" si="703"/>
        <v>43461</v>
      </c>
      <c r="G806" s="73">
        <f t="shared" si="691"/>
        <v>1.5001070102511616E-3</v>
      </c>
      <c r="H806" s="11">
        <f t="shared" si="704"/>
        <v>43490</v>
      </c>
      <c r="I806" s="11">
        <f t="shared" si="692"/>
        <v>43490</v>
      </c>
      <c r="J806" s="1">
        <f t="shared" si="705"/>
        <v>21</v>
      </c>
      <c r="K806" s="1">
        <f t="shared" si="706"/>
        <v>3</v>
      </c>
      <c r="L806" s="66">
        <f t="shared" si="693"/>
        <v>1.0002141600000001</v>
      </c>
      <c r="M806" s="70">
        <f t="shared" si="590"/>
        <v>0.99789954999999997</v>
      </c>
      <c r="N806" s="70">
        <f t="shared" si="717"/>
        <v>1.0743459865764682</v>
      </c>
      <c r="O806" s="66">
        <f t="shared" si="586"/>
        <v>1.0745760600000001</v>
      </c>
      <c r="P806" s="66">
        <f t="shared" si="694"/>
        <v>74067.010339209999</v>
      </c>
      <c r="Q806" s="74">
        <f t="shared" si="695"/>
        <v>0</v>
      </c>
      <c r="R806" s="75">
        <f t="shared" si="587"/>
        <v>0</v>
      </c>
      <c r="S806" s="66">
        <f t="shared" si="588"/>
        <v>0</v>
      </c>
      <c r="T806" s="10">
        <f t="shared" si="707"/>
        <v>0.06</v>
      </c>
      <c r="U806" s="74">
        <f t="shared" si="772"/>
        <v>3</v>
      </c>
      <c r="V806" s="74">
        <v>252</v>
      </c>
      <c r="W806" s="70">
        <f t="shared" si="696"/>
        <v>1.0006939180000001</v>
      </c>
      <c r="X806" s="66">
        <f t="shared" si="697"/>
        <v>51.396431679999999</v>
      </c>
      <c r="Y806" s="66">
        <v>0</v>
      </c>
      <c r="Z806" s="67">
        <f t="shared" si="698"/>
        <v>0</v>
      </c>
      <c r="AA806" s="68" t="str">
        <f t="shared" si="708"/>
        <v>A+INCORP J=</v>
      </c>
      <c r="AB806" s="11">
        <f t="shared" si="709"/>
        <v>43490</v>
      </c>
      <c r="AC806" s="227">
        <f t="shared" si="714"/>
        <v>3113.21</v>
      </c>
      <c r="AD806" s="227">
        <f t="shared" si="718"/>
        <v>62.264200000000002</v>
      </c>
      <c r="AE806" s="227">
        <f t="shared" si="719"/>
        <v>289.52853000000005</v>
      </c>
      <c r="AF806" s="228">
        <f t="shared" si="715"/>
        <v>1.02983129097758</v>
      </c>
      <c r="AG806" s="230">
        <f t="shared" si="716"/>
        <v>191</v>
      </c>
      <c r="AH806" s="231">
        <f t="shared" si="720"/>
        <v>1.0451538849999999</v>
      </c>
      <c r="AI806" s="227">
        <f t="shared" si="721"/>
        <v>3350.8480894700001</v>
      </c>
      <c r="AJ806" s="227">
        <f t="shared" si="722"/>
        <v>3702.6408194700002</v>
      </c>
      <c r="AK806" s="227">
        <f t="shared" si="596"/>
        <v>3113.21</v>
      </c>
      <c r="AL806" s="227">
        <f t="shared" si="723"/>
        <v>62.264200000000002</v>
      </c>
      <c r="AM806" s="227">
        <f t="shared" si="724"/>
        <v>258.39643000000001</v>
      </c>
      <c r="AN806" s="228">
        <f t="shared" si="597"/>
        <v>1.0289056641676098</v>
      </c>
      <c r="AO806" s="230">
        <f t="shared" si="598"/>
        <v>170</v>
      </c>
      <c r="AP806" s="231">
        <f t="shared" si="725"/>
        <v>1.0400911880000001</v>
      </c>
      <c r="AQ806" s="227">
        <f t="shared" si="726"/>
        <v>3331.6194722</v>
      </c>
      <c r="AR806" s="227">
        <f t="shared" si="727"/>
        <v>3652.2801021999999</v>
      </c>
      <c r="AS806" s="227">
        <f t="shared" si="710"/>
        <v>3113.21</v>
      </c>
      <c r="AT806" s="227">
        <f t="shared" si="728"/>
        <v>62.264200000000002</v>
      </c>
      <c r="AU806" s="227">
        <f t="shared" si="729"/>
        <v>227.26433</v>
      </c>
      <c r="AV806" s="228">
        <f t="shared" si="711"/>
        <v>1.0266474841918705</v>
      </c>
      <c r="AW806" s="230">
        <f t="shared" si="712"/>
        <v>149</v>
      </c>
      <c r="AX806" s="231">
        <f t="shared" si="730"/>
        <v>1.0350530149999999</v>
      </c>
      <c r="AY806" s="227">
        <f t="shared" si="731"/>
        <v>3308.2045816700002</v>
      </c>
      <c r="AZ806" s="227">
        <f t="shared" si="732"/>
        <v>3597.7331116700002</v>
      </c>
      <c r="BA806" s="227">
        <f t="shared" si="689"/>
        <v>3113.21</v>
      </c>
      <c r="BB806" s="227">
        <f t="shared" si="733"/>
        <v>62.264200000000002</v>
      </c>
      <c r="BC806" s="227">
        <f t="shared" si="734"/>
        <v>195.09449333333333</v>
      </c>
      <c r="BD806" s="228">
        <f t="shared" si="594"/>
        <v>1.0225567085082734</v>
      </c>
      <c r="BE806" s="230">
        <f t="shared" si="595"/>
        <v>129</v>
      </c>
      <c r="BF806" s="231">
        <f t="shared" si="735"/>
        <v>1.0302774459999999</v>
      </c>
      <c r="BG806" s="227">
        <f t="shared" si="736"/>
        <v>3279.8200145699998</v>
      </c>
      <c r="BH806" s="227">
        <f t="shared" si="737"/>
        <v>3537.1787079033329</v>
      </c>
      <c r="BI806" s="227">
        <f t="shared" si="713"/>
        <v>3113.21</v>
      </c>
      <c r="BJ806" s="227">
        <f t="shared" si="738"/>
        <v>62.264200000000002</v>
      </c>
      <c r="BK806" s="227">
        <f t="shared" si="739"/>
        <v>163.96239333333332</v>
      </c>
      <c r="BL806" s="228">
        <f t="shared" si="699"/>
        <v>1.0098326777293893</v>
      </c>
      <c r="BM806" s="230">
        <f t="shared" si="700"/>
        <v>107</v>
      </c>
      <c r="BN806" s="231">
        <f t="shared" si="740"/>
        <v>1.025049766</v>
      </c>
      <c r="BO806" s="227">
        <f t="shared" si="741"/>
        <v>3222.5731758000002</v>
      </c>
      <c r="BP806" s="227">
        <f t="shared" si="742"/>
        <v>3448.7997691333335</v>
      </c>
      <c r="BQ806" s="227">
        <f t="shared" si="593"/>
        <v>3113.21</v>
      </c>
      <c r="BR806" s="227">
        <f t="shared" si="743"/>
        <v>62.264200000000002</v>
      </c>
      <c r="BS806" s="227">
        <f t="shared" si="744"/>
        <v>129.71708333333336</v>
      </c>
      <c r="BT806" s="228">
        <f t="shared" si="591"/>
        <v>1.0065105429691792</v>
      </c>
      <c r="BU806" s="230">
        <f t="shared" si="592"/>
        <v>84</v>
      </c>
      <c r="BV806" s="231">
        <f t="shared" si="745"/>
        <v>1.019612822</v>
      </c>
      <c r="BW806" s="227">
        <f t="shared" si="746"/>
        <v>3194.93504721</v>
      </c>
      <c r="BX806" s="227">
        <f t="shared" si="747"/>
        <v>3386.9163305433335</v>
      </c>
      <c r="BY806" s="227">
        <f t="shared" si="690"/>
        <v>3113.21</v>
      </c>
      <c r="BZ806" s="227">
        <f t="shared" si="748"/>
        <v>62.264200000000002</v>
      </c>
      <c r="CA806" s="227">
        <f t="shared" si="749"/>
        <v>99.622720000000001</v>
      </c>
      <c r="CB806" s="228">
        <f t="shared" si="687"/>
        <v>1.007416224223185</v>
      </c>
      <c r="CC806" s="230">
        <f t="shared" si="688"/>
        <v>64</v>
      </c>
      <c r="CD806" s="231">
        <f t="shared" si="750"/>
        <v>1.014908492</v>
      </c>
      <c r="CE806" s="227">
        <f t="shared" si="751"/>
        <v>3183.0557409799999</v>
      </c>
      <c r="CF806" s="227">
        <f t="shared" si="752"/>
        <v>3344.9426609799998</v>
      </c>
      <c r="CG806" s="227">
        <f t="shared" si="634"/>
        <v>3113.21</v>
      </c>
      <c r="CH806" s="227">
        <f t="shared" si="753"/>
        <v>62.264200000000002</v>
      </c>
      <c r="CI806" s="227">
        <f t="shared" si="754"/>
        <v>68.490620000000007</v>
      </c>
      <c r="CJ806" s="228">
        <f t="shared" si="773"/>
        <v>1.0026040294831493</v>
      </c>
      <c r="CK806" s="230">
        <f t="shared" si="774"/>
        <v>43</v>
      </c>
      <c r="CL806" s="231">
        <f t="shared" si="755"/>
        <v>1.009992303</v>
      </c>
      <c r="CM806" s="227">
        <f t="shared" si="756"/>
        <v>3152.5060347499998</v>
      </c>
      <c r="CN806" s="227">
        <f t="shared" si="757"/>
        <v>3283.2608547499999</v>
      </c>
      <c r="CO806" s="227">
        <f t="shared" si="683"/>
        <v>3113.21</v>
      </c>
      <c r="CP806" s="227">
        <f t="shared" si="758"/>
        <v>62.264200000000002</v>
      </c>
      <c r="CQ806" s="227">
        <f t="shared" si="759"/>
        <v>35.283046666666664</v>
      </c>
      <c r="CR806" s="228">
        <f t="shared" si="678"/>
        <v>0.99811325826554376</v>
      </c>
      <c r="CS806" s="230">
        <f t="shared" si="679"/>
        <v>23</v>
      </c>
      <c r="CT806" s="231">
        <f t="shared" si="760"/>
        <v>1.005332361</v>
      </c>
      <c r="CU806" s="227">
        <f t="shared" si="761"/>
        <v>3123.9056150000001</v>
      </c>
      <c r="CV806" s="227">
        <f t="shared" si="762"/>
        <v>3221.4528616666666</v>
      </c>
      <c r="CW806" s="227">
        <f t="shared" si="769"/>
        <v>3113.21</v>
      </c>
      <c r="CX806" s="227">
        <f t="shared" si="770"/>
        <v>62.264200000000002</v>
      </c>
      <c r="CY806" s="227">
        <f t="shared" si="763"/>
        <v>4.150946666666667</v>
      </c>
      <c r="CZ806" s="228">
        <f t="shared" si="764"/>
        <v>1.0002141581988329</v>
      </c>
      <c r="DA806" s="239">
        <f t="shared" si="765"/>
        <v>2</v>
      </c>
      <c r="DB806" s="231">
        <f t="shared" si="766"/>
        <v>1.000462559</v>
      </c>
      <c r="DC806" s="227">
        <f t="shared" si="771"/>
        <v>3115.3170711399998</v>
      </c>
      <c r="DD806" s="227">
        <f t="shared" si="767"/>
        <v>3181.7322178066665</v>
      </c>
      <c r="DE806" s="227"/>
      <c r="DF806" s="227"/>
      <c r="DG806" s="227"/>
      <c r="DH806" s="227"/>
      <c r="DI806" s="227"/>
      <c r="DJ806" s="227"/>
      <c r="DK806" s="227"/>
      <c r="DL806" s="227"/>
      <c r="DM806" s="227"/>
      <c r="DN806" s="227"/>
      <c r="DO806" s="227"/>
      <c r="DP806" s="227"/>
      <c r="DQ806" s="227"/>
      <c r="DR806" s="227"/>
      <c r="DS806" s="227"/>
      <c r="DT806" s="227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5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5"/>
      <c r="HA806" s="5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40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7"/>
      <c r="JP806" s="1"/>
      <c r="JQ806" s="1"/>
      <c r="JR806" s="1"/>
      <c r="JS806" s="1"/>
      <c r="JT806" s="1"/>
      <c r="JU806" s="1"/>
      <c r="JV806" s="1"/>
      <c r="JW806" s="1"/>
      <c r="JX806" s="1"/>
      <c r="JY806" s="3"/>
      <c r="JZ806" s="1"/>
      <c r="KA806" s="1"/>
      <c r="KB806" s="1"/>
      <c r="KC806" s="1"/>
      <c r="KD806" s="1"/>
      <c r="KE806" s="1"/>
    </row>
    <row r="807" spans="1:291" x14ac:dyDescent="0.2">
      <c r="A807" s="196">
        <f t="shared" si="701"/>
        <v>43465</v>
      </c>
      <c r="B807" s="236">
        <f t="shared" si="768"/>
        <v>108493.18242412002</v>
      </c>
      <c r="C807" s="66">
        <f t="shared" si="589"/>
        <v>74051.151544599998</v>
      </c>
      <c r="D807" s="77">
        <f t="shared" si="702"/>
        <v>5092.97</v>
      </c>
      <c r="E807" s="67">
        <f>VLOOKUP(A806,[1]Plan1!$DQ$117:$DS$314,3)</f>
        <v>5100.6099999999997</v>
      </c>
      <c r="F807" s="11">
        <f t="shared" si="703"/>
        <v>43461</v>
      </c>
      <c r="G807" s="73">
        <f t="shared" si="691"/>
        <v>1.5001070102511616E-3</v>
      </c>
      <c r="H807" s="11">
        <f t="shared" si="704"/>
        <v>43490</v>
      </c>
      <c r="I807" s="11">
        <f t="shared" si="692"/>
        <v>43490</v>
      </c>
      <c r="J807" s="1">
        <f t="shared" si="705"/>
        <v>21</v>
      </c>
      <c r="K807" s="1">
        <f t="shared" si="706"/>
        <v>3</v>
      </c>
      <c r="L807" s="66">
        <f t="shared" si="693"/>
        <v>1.0002141600000001</v>
      </c>
      <c r="M807" s="70">
        <f t="shared" si="590"/>
        <v>0.99789954999999997</v>
      </c>
      <c r="N807" s="70">
        <f t="shared" si="717"/>
        <v>1.0743459865764682</v>
      </c>
      <c r="O807" s="66">
        <f t="shared" si="586"/>
        <v>1.0745760600000001</v>
      </c>
      <c r="P807" s="66">
        <f t="shared" si="694"/>
        <v>74067.010339209999</v>
      </c>
      <c r="Q807" s="74">
        <f t="shared" si="695"/>
        <v>0</v>
      </c>
      <c r="R807" s="75">
        <f t="shared" si="587"/>
        <v>0</v>
      </c>
      <c r="S807" s="66">
        <f t="shared" si="588"/>
        <v>0</v>
      </c>
      <c r="T807" s="10">
        <f t="shared" si="707"/>
        <v>0.06</v>
      </c>
      <c r="U807" s="74">
        <f t="shared" si="772"/>
        <v>3</v>
      </c>
      <c r="V807" s="74">
        <v>252</v>
      </c>
      <c r="W807" s="70">
        <f t="shared" si="696"/>
        <v>1.0006939180000001</v>
      </c>
      <c r="X807" s="66">
        <f t="shared" si="697"/>
        <v>51.396431679999999</v>
      </c>
      <c r="Y807" s="66">
        <v>0</v>
      </c>
      <c r="Z807" s="67">
        <f t="shared" si="698"/>
        <v>0</v>
      </c>
      <c r="AA807" s="68" t="str">
        <f t="shared" si="708"/>
        <v>A+INCORP J=</v>
      </c>
      <c r="AB807" s="11">
        <f t="shared" si="709"/>
        <v>43490</v>
      </c>
      <c r="AC807" s="227">
        <f t="shared" si="714"/>
        <v>3113.21</v>
      </c>
      <c r="AD807" s="227">
        <f t="shared" si="718"/>
        <v>62.264200000000002</v>
      </c>
      <c r="AE807" s="227">
        <f t="shared" si="719"/>
        <v>290.56626666666671</v>
      </c>
      <c r="AF807" s="228">
        <f t="shared" si="715"/>
        <v>1.02983129097758</v>
      </c>
      <c r="AG807" s="230">
        <f t="shared" si="716"/>
        <v>192</v>
      </c>
      <c r="AH807" s="231">
        <f t="shared" si="720"/>
        <v>1.045395579</v>
      </c>
      <c r="AI807" s="227">
        <f t="shared" si="721"/>
        <v>3351.6229800299998</v>
      </c>
      <c r="AJ807" s="227">
        <f t="shared" si="722"/>
        <v>3704.4534466966666</v>
      </c>
      <c r="AK807" s="227">
        <f t="shared" si="596"/>
        <v>3113.21</v>
      </c>
      <c r="AL807" s="227">
        <f t="shared" si="723"/>
        <v>62.264200000000002</v>
      </c>
      <c r="AM807" s="227">
        <f t="shared" si="724"/>
        <v>259.43416666666673</v>
      </c>
      <c r="AN807" s="228">
        <f t="shared" si="597"/>
        <v>1.0289056641676098</v>
      </c>
      <c r="AO807" s="230">
        <f t="shared" si="598"/>
        <v>171</v>
      </c>
      <c r="AP807" s="231">
        <f t="shared" si="725"/>
        <v>1.040331712</v>
      </c>
      <c r="AQ807" s="227">
        <f t="shared" si="726"/>
        <v>3332.3899185300002</v>
      </c>
      <c r="AR807" s="227">
        <f t="shared" si="727"/>
        <v>3654.0882851966671</v>
      </c>
      <c r="AS807" s="227">
        <f t="shared" si="710"/>
        <v>3113.21</v>
      </c>
      <c r="AT807" s="227">
        <f t="shared" si="728"/>
        <v>62.264200000000002</v>
      </c>
      <c r="AU807" s="227">
        <f t="shared" si="729"/>
        <v>228.30206666666666</v>
      </c>
      <c r="AV807" s="228">
        <f t="shared" si="711"/>
        <v>1.0266474841918705</v>
      </c>
      <c r="AW807" s="230">
        <f t="shared" si="712"/>
        <v>150</v>
      </c>
      <c r="AX807" s="231">
        <f t="shared" si="730"/>
        <v>1.035292374</v>
      </c>
      <c r="AY807" s="227">
        <f t="shared" si="731"/>
        <v>3308.9696135300001</v>
      </c>
      <c r="AZ807" s="227">
        <f t="shared" si="732"/>
        <v>3599.5358801966668</v>
      </c>
      <c r="BA807" s="227">
        <f t="shared" si="689"/>
        <v>3113.21</v>
      </c>
      <c r="BB807" s="227">
        <f t="shared" si="733"/>
        <v>62.264200000000002</v>
      </c>
      <c r="BC807" s="227">
        <f t="shared" si="734"/>
        <v>196.13222999999999</v>
      </c>
      <c r="BD807" s="228">
        <f t="shared" si="594"/>
        <v>1.0225567085082734</v>
      </c>
      <c r="BE807" s="230">
        <f t="shared" si="595"/>
        <v>130</v>
      </c>
      <c r="BF807" s="231">
        <f t="shared" si="735"/>
        <v>1.0305157009999999</v>
      </c>
      <c r="BG807" s="227">
        <f t="shared" si="736"/>
        <v>3280.57848358</v>
      </c>
      <c r="BH807" s="227">
        <f t="shared" si="737"/>
        <v>3538.9749135800002</v>
      </c>
      <c r="BI807" s="227">
        <f t="shared" si="713"/>
        <v>3113.21</v>
      </c>
      <c r="BJ807" s="227">
        <f t="shared" si="738"/>
        <v>62.264200000000002</v>
      </c>
      <c r="BK807" s="227">
        <f t="shared" si="739"/>
        <v>165.00012999999998</v>
      </c>
      <c r="BL807" s="228">
        <f t="shared" si="699"/>
        <v>1.0098326777293893</v>
      </c>
      <c r="BM807" s="230">
        <f t="shared" si="700"/>
        <v>108</v>
      </c>
      <c r="BN807" s="231">
        <f t="shared" si="740"/>
        <v>1.025286811</v>
      </c>
      <c r="BO807" s="227">
        <f t="shared" si="741"/>
        <v>3223.31840289</v>
      </c>
      <c r="BP807" s="227">
        <f t="shared" si="742"/>
        <v>3450.58273289</v>
      </c>
      <c r="BQ807" s="227">
        <f t="shared" si="593"/>
        <v>3113.21</v>
      </c>
      <c r="BR807" s="227">
        <f t="shared" si="743"/>
        <v>62.264200000000002</v>
      </c>
      <c r="BS807" s="227">
        <f t="shared" si="744"/>
        <v>130.75482000000002</v>
      </c>
      <c r="BT807" s="228">
        <f t="shared" si="591"/>
        <v>1.0065105429691792</v>
      </c>
      <c r="BU807" s="230">
        <f t="shared" si="592"/>
        <v>85</v>
      </c>
      <c r="BV807" s="231">
        <f t="shared" si="745"/>
        <v>1.0198486099999999</v>
      </c>
      <c r="BW807" s="227">
        <f t="shared" si="746"/>
        <v>3195.6738838800002</v>
      </c>
      <c r="BX807" s="227">
        <f t="shared" si="747"/>
        <v>3388.6929038800004</v>
      </c>
      <c r="BY807" s="227">
        <f t="shared" si="690"/>
        <v>3113.21</v>
      </c>
      <c r="BZ807" s="227">
        <f t="shared" si="748"/>
        <v>62.264200000000002</v>
      </c>
      <c r="CA807" s="227">
        <f t="shared" si="749"/>
        <v>100.66045666666666</v>
      </c>
      <c r="CB807" s="228">
        <f t="shared" si="687"/>
        <v>1.007416224223185</v>
      </c>
      <c r="CC807" s="230">
        <f t="shared" si="688"/>
        <v>65</v>
      </c>
      <c r="CD807" s="231">
        <f t="shared" si="750"/>
        <v>1.015143192</v>
      </c>
      <c r="CE807" s="227">
        <f t="shared" si="751"/>
        <v>3183.79183018</v>
      </c>
      <c r="CF807" s="227">
        <f t="shared" si="752"/>
        <v>3346.7164868466666</v>
      </c>
      <c r="CG807" s="227">
        <f t="shared" si="634"/>
        <v>3113.21</v>
      </c>
      <c r="CH807" s="227">
        <f t="shared" si="753"/>
        <v>62.264200000000002</v>
      </c>
      <c r="CI807" s="227">
        <f t="shared" si="754"/>
        <v>69.528356666666667</v>
      </c>
      <c r="CJ807" s="228">
        <f t="shared" si="773"/>
        <v>1.0026040294831493</v>
      </c>
      <c r="CK807" s="230">
        <f t="shared" si="774"/>
        <v>44</v>
      </c>
      <c r="CL807" s="231">
        <f t="shared" si="755"/>
        <v>1.0102258669999999</v>
      </c>
      <c r="CM807" s="227">
        <f t="shared" si="756"/>
        <v>3153.2350620100001</v>
      </c>
      <c r="CN807" s="227">
        <f t="shared" si="757"/>
        <v>3285.0276186766669</v>
      </c>
      <c r="CO807" s="227">
        <f t="shared" si="683"/>
        <v>3113.21</v>
      </c>
      <c r="CP807" s="227">
        <f t="shared" si="758"/>
        <v>62.264200000000002</v>
      </c>
      <c r="CQ807" s="227">
        <f t="shared" si="759"/>
        <v>36.320783333333338</v>
      </c>
      <c r="CR807" s="228">
        <f t="shared" si="678"/>
        <v>0.99811325826554376</v>
      </c>
      <c r="CS807" s="230">
        <f t="shared" si="679"/>
        <v>24</v>
      </c>
      <c r="CT807" s="231">
        <f t="shared" si="760"/>
        <v>1.005564846</v>
      </c>
      <c r="CU807" s="227">
        <f t="shared" si="761"/>
        <v>3124.62802405</v>
      </c>
      <c r="CV807" s="227">
        <f t="shared" si="762"/>
        <v>3223.2130073833332</v>
      </c>
      <c r="CW807" s="227">
        <f t="shared" si="769"/>
        <v>3113.21</v>
      </c>
      <c r="CX807" s="227">
        <f t="shared" si="770"/>
        <v>62.264200000000002</v>
      </c>
      <c r="CY807" s="227">
        <f t="shared" si="763"/>
        <v>5.1886833333333326</v>
      </c>
      <c r="CZ807" s="228">
        <f t="shared" si="764"/>
        <v>1.0002141581988329</v>
      </c>
      <c r="DA807" s="239">
        <f t="shared" si="765"/>
        <v>3</v>
      </c>
      <c r="DB807" s="231">
        <f t="shared" si="766"/>
        <v>1.0006939180000001</v>
      </c>
      <c r="DC807" s="227">
        <f t="shared" si="771"/>
        <v>3116.0374945499998</v>
      </c>
      <c r="DD807" s="227">
        <f t="shared" si="767"/>
        <v>3183.4903778833332</v>
      </c>
      <c r="DE807" s="227"/>
      <c r="DF807" s="227"/>
      <c r="DG807" s="227"/>
      <c r="DH807" s="227"/>
      <c r="DI807" s="227"/>
      <c r="DJ807" s="227"/>
      <c r="DK807" s="227"/>
      <c r="DL807" s="227"/>
      <c r="DM807" s="227"/>
      <c r="DN807" s="227"/>
      <c r="DO807" s="227"/>
      <c r="DP807" s="227"/>
      <c r="DQ807" s="227"/>
      <c r="DR807" s="227"/>
      <c r="DS807" s="227"/>
      <c r="DT807" s="227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5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5"/>
      <c r="HA807" s="5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40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7"/>
      <c r="JP807" s="1"/>
      <c r="JQ807" s="1"/>
      <c r="JR807" s="1"/>
      <c r="JS807" s="1"/>
      <c r="JT807" s="1"/>
      <c r="JU807" s="1"/>
      <c r="JV807" s="1"/>
      <c r="JW807" s="1"/>
      <c r="JX807" s="1"/>
      <c r="JY807" s="3"/>
      <c r="JZ807" s="1"/>
      <c r="KA807" s="1"/>
      <c r="KB807" s="1"/>
      <c r="KC807" s="1"/>
      <c r="KD807" s="1"/>
      <c r="KE807" s="1"/>
    </row>
    <row r="808" spans="1:291" x14ac:dyDescent="0.2">
      <c r="A808" s="196">
        <f t="shared" si="701"/>
        <v>43466</v>
      </c>
      <c r="B808" s="236">
        <f t="shared" si="768"/>
        <v>108528.29565770665</v>
      </c>
      <c r="C808" s="66">
        <f t="shared" si="589"/>
        <v>74051.151544599998</v>
      </c>
      <c r="D808" s="77">
        <f t="shared" si="702"/>
        <v>5092.97</v>
      </c>
      <c r="E808" s="67">
        <f>VLOOKUP(A807,[1]Plan1!$DQ$117:$DS$314,3)</f>
        <v>5100.6099999999997</v>
      </c>
      <c r="F808" s="11">
        <f t="shared" si="703"/>
        <v>43461</v>
      </c>
      <c r="G808" s="73">
        <f t="shared" si="691"/>
        <v>1.5001070102511616E-3</v>
      </c>
      <c r="H808" s="11">
        <f t="shared" si="704"/>
        <v>43490</v>
      </c>
      <c r="I808" s="11">
        <f t="shared" si="692"/>
        <v>43490</v>
      </c>
      <c r="J808" s="1">
        <f t="shared" si="705"/>
        <v>21</v>
      </c>
      <c r="K808" s="1">
        <f t="shared" si="706"/>
        <v>4</v>
      </c>
      <c r="L808" s="66">
        <f t="shared" si="693"/>
        <v>1.00028556</v>
      </c>
      <c r="M808" s="70">
        <f t="shared" si="590"/>
        <v>0.99789954999999997</v>
      </c>
      <c r="N808" s="70">
        <f t="shared" si="717"/>
        <v>1.0743459865764682</v>
      </c>
      <c r="O808" s="66">
        <f t="shared" si="586"/>
        <v>1.0746527699999999</v>
      </c>
      <c r="P808" s="66">
        <f t="shared" si="694"/>
        <v>74072.297591430004</v>
      </c>
      <c r="Q808" s="74">
        <f t="shared" si="695"/>
        <v>0</v>
      </c>
      <c r="R808" s="75">
        <f t="shared" si="587"/>
        <v>0</v>
      </c>
      <c r="S808" s="66">
        <f t="shared" si="588"/>
        <v>0</v>
      </c>
      <c r="T808" s="10">
        <f t="shared" si="707"/>
        <v>0.06</v>
      </c>
      <c r="U808" s="74">
        <f t="shared" si="772"/>
        <v>4</v>
      </c>
      <c r="V808" s="74">
        <v>252</v>
      </c>
      <c r="W808" s="70">
        <f t="shared" si="696"/>
        <v>1.0009253309999999</v>
      </c>
      <c r="X808" s="66">
        <f t="shared" si="697"/>
        <v>68.541393200000002</v>
      </c>
      <c r="Y808" s="66">
        <v>0</v>
      </c>
      <c r="Z808" s="67">
        <f t="shared" si="698"/>
        <v>0</v>
      </c>
      <c r="AA808" s="68" t="str">
        <f t="shared" si="708"/>
        <v>A+INCORP J=</v>
      </c>
      <c r="AB808" s="11">
        <f t="shared" si="709"/>
        <v>43490</v>
      </c>
      <c r="AC808" s="227">
        <f t="shared" si="714"/>
        <v>3113.21</v>
      </c>
      <c r="AD808" s="227">
        <f t="shared" si="718"/>
        <v>62.264200000000002</v>
      </c>
      <c r="AE808" s="227">
        <f t="shared" si="719"/>
        <v>291.60400333333337</v>
      </c>
      <c r="AF808" s="228">
        <f t="shared" si="715"/>
        <v>1.0299048068144494</v>
      </c>
      <c r="AG808" s="230">
        <f t="shared" si="716"/>
        <v>192</v>
      </c>
      <c r="AH808" s="231">
        <f t="shared" si="720"/>
        <v>1.045395579</v>
      </c>
      <c r="AI808" s="227">
        <f t="shared" si="721"/>
        <v>3351.8622399599999</v>
      </c>
      <c r="AJ808" s="227">
        <f t="shared" si="722"/>
        <v>3705.7304432933333</v>
      </c>
      <c r="AK808" s="227">
        <f t="shared" si="596"/>
        <v>3113.21</v>
      </c>
      <c r="AL808" s="227">
        <f t="shared" si="723"/>
        <v>62.264200000000002</v>
      </c>
      <c r="AM808" s="227">
        <f t="shared" si="724"/>
        <v>260.47190333333333</v>
      </c>
      <c r="AN808" s="228">
        <f t="shared" si="597"/>
        <v>1.0289791139274138</v>
      </c>
      <c r="AO808" s="230">
        <f t="shared" si="598"/>
        <v>171</v>
      </c>
      <c r="AP808" s="231">
        <f t="shared" si="725"/>
        <v>1.040331712</v>
      </c>
      <c r="AQ808" s="227">
        <f t="shared" si="726"/>
        <v>3332.6278054899999</v>
      </c>
      <c r="AR808" s="227">
        <f t="shared" si="727"/>
        <v>3655.3639088233331</v>
      </c>
      <c r="AS808" s="227">
        <f t="shared" si="710"/>
        <v>3113.21</v>
      </c>
      <c r="AT808" s="227">
        <f t="shared" si="728"/>
        <v>62.264200000000002</v>
      </c>
      <c r="AU808" s="227">
        <f t="shared" si="729"/>
        <v>229.33980333333332</v>
      </c>
      <c r="AV808" s="228">
        <f t="shared" si="711"/>
        <v>1.0267207727485803</v>
      </c>
      <c r="AW808" s="230">
        <f t="shared" si="712"/>
        <v>150</v>
      </c>
      <c r="AX808" s="231">
        <f t="shared" si="730"/>
        <v>1.035292374</v>
      </c>
      <c r="AY808" s="227">
        <f t="shared" si="731"/>
        <v>3309.2058286000001</v>
      </c>
      <c r="AZ808" s="227">
        <f t="shared" si="732"/>
        <v>3600.8098319333335</v>
      </c>
      <c r="BA808" s="227">
        <f t="shared" si="689"/>
        <v>3113.21</v>
      </c>
      <c r="BB808" s="227">
        <f t="shared" si="733"/>
        <v>62.264200000000002</v>
      </c>
      <c r="BC808" s="227">
        <f t="shared" si="734"/>
        <v>197.16996666666665</v>
      </c>
      <c r="BD808" s="228">
        <f t="shared" si="594"/>
        <v>1.0226297050396771</v>
      </c>
      <c r="BE808" s="230">
        <f t="shared" si="595"/>
        <v>130</v>
      </c>
      <c r="BF808" s="231">
        <f t="shared" si="735"/>
        <v>1.0305157009999999</v>
      </c>
      <c r="BG808" s="227">
        <f t="shared" si="736"/>
        <v>3280.81267192</v>
      </c>
      <c r="BH808" s="227">
        <f t="shared" si="737"/>
        <v>3540.2468385866669</v>
      </c>
      <c r="BI808" s="227">
        <f t="shared" si="713"/>
        <v>3113.21</v>
      </c>
      <c r="BJ808" s="227">
        <f t="shared" si="738"/>
        <v>62.264200000000002</v>
      </c>
      <c r="BK808" s="227">
        <f t="shared" si="739"/>
        <v>166.03786666666664</v>
      </c>
      <c r="BL808" s="228">
        <f t="shared" si="699"/>
        <v>1.0099047659394211</v>
      </c>
      <c r="BM808" s="230">
        <f t="shared" si="700"/>
        <v>108</v>
      </c>
      <c r="BN808" s="231">
        <f t="shared" si="740"/>
        <v>1.025286811</v>
      </c>
      <c r="BO808" s="227">
        <f t="shared" si="741"/>
        <v>3223.54850364</v>
      </c>
      <c r="BP808" s="227">
        <f t="shared" si="742"/>
        <v>3451.8505703066667</v>
      </c>
      <c r="BQ808" s="227">
        <f t="shared" si="593"/>
        <v>3113.21</v>
      </c>
      <c r="BR808" s="227">
        <f t="shared" si="743"/>
        <v>62.264200000000002</v>
      </c>
      <c r="BS808" s="227">
        <f t="shared" si="744"/>
        <v>131.79255666666668</v>
      </c>
      <c r="BT808" s="228">
        <f t="shared" si="591"/>
        <v>1.0065823940243301</v>
      </c>
      <c r="BU808" s="230">
        <f t="shared" si="592"/>
        <v>85</v>
      </c>
      <c r="BV808" s="231">
        <f t="shared" si="745"/>
        <v>1.0198486099999999</v>
      </c>
      <c r="BW808" s="227">
        <f t="shared" si="746"/>
        <v>3195.9020111899999</v>
      </c>
      <c r="BX808" s="227">
        <f t="shared" si="747"/>
        <v>3389.9587678566668</v>
      </c>
      <c r="BY808" s="227">
        <f t="shared" si="690"/>
        <v>3113.21</v>
      </c>
      <c r="BZ808" s="227">
        <f t="shared" si="748"/>
        <v>62.264200000000002</v>
      </c>
      <c r="CA808" s="227">
        <f t="shared" si="749"/>
        <v>101.69819333333332</v>
      </c>
      <c r="CB808" s="228">
        <f t="shared" si="687"/>
        <v>1.0074881399315621</v>
      </c>
      <c r="CC808" s="230">
        <f t="shared" si="688"/>
        <v>65</v>
      </c>
      <c r="CD808" s="231">
        <f t="shared" si="750"/>
        <v>1.015143192</v>
      </c>
      <c r="CE808" s="227">
        <f t="shared" si="751"/>
        <v>3184.0191092700002</v>
      </c>
      <c r="CF808" s="227">
        <f t="shared" si="752"/>
        <v>3347.9815026033334</v>
      </c>
      <c r="CG808" s="227">
        <f t="shared" si="634"/>
        <v>3113.21</v>
      </c>
      <c r="CH808" s="227">
        <f t="shared" si="753"/>
        <v>62.264200000000002</v>
      </c>
      <c r="CI808" s="227">
        <f t="shared" si="754"/>
        <v>70.566093333333328</v>
      </c>
      <c r="CJ808" s="228">
        <f t="shared" si="773"/>
        <v>1.0026756016667893</v>
      </c>
      <c r="CK808" s="230">
        <f t="shared" si="774"/>
        <v>44</v>
      </c>
      <c r="CL808" s="231">
        <f t="shared" si="755"/>
        <v>1.0102258669999999</v>
      </c>
      <c r="CM808" s="227">
        <f t="shared" si="756"/>
        <v>3153.4601597699998</v>
      </c>
      <c r="CN808" s="227">
        <f t="shared" si="757"/>
        <v>3286.2904531033332</v>
      </c>
      <c r="CO808" s="227">
        <f t="shared" si="683"/>
        <v>3113.21</v>
      </c>
      <c r="CP808" s="227">
        <f t="shared" si="758"/>
        <v>62.264200000000002</v>
      </c>
      <c r="CQ808" s="227">
        <f t="shared" si="759"/>
        <v>37.358519999999999</v>
      </c>
      <c r="CR808" s="228">
        <f t="shared" si="678"/>
        <v>0.99818450986967999</v>
      </c>
      <c r="CS808" s="230">
        <f t="shared" si="679"/>
        <v>24</v>
      </c>
      <c r="CT808" s="231">
        <f t="shared" si="760"/>
        <v>1.005564846</v>
      </c>
      <c r="CU808" s="227">
        <f t="shared" si="761"/>
        <v>3124.8510796599999</v>
      </c>
      <c r="CV808" s="227">
        <f t="shared" si="762"/>
        <v>3224.4737996599997</v>
      </c>
      <c r="CW808" s="227">
        <f t="shared" si="769"/>
        <v>3113.21</v>
      </c>
      <c r="CX808" s="227">
        <f t="shared" si="770"/>
        <v>62.264200000000002</v>
      </c>
      <c r="CY808" s="227">
        <f t="shared" si="763"/>
        <v>6.2264200000000001</v>
      </c>
      <c r="CZ808" s="228">
        <f t="shared" si="764"/>
        <v>1.0002855597784244</v>
      </c>
      <c r="DA808" s="239">
        <f t="shared" si="765"/>
        <v>3</v>
      </c>
      <c r="DB808" s="231">
        <f t="shared" si="766"/>
        <v>1.0006939180000001</v>
      </c>
      <c r="DC808" s="227">
        <f t="shared" si="771"/>
        <v>3116.2599369099999</v>
      </c>
      <c r="DD808" s="227">
        <f t="shared" si="767"/>
        <v>3184.7505569099999</v>
      </c>
      <c r="DE808" s="227"/>
      <c r="DF808" s="227"/>
      <c r="DG808" s="227"/>
      <c r="DH808" s="227"/>
      <c r="DI808" s="227"/>
      <c r="DJ808" s="227"/>
      <c r="DK808" s="227"/>
      <c r="DL808" s="227"/>
      <c r="DM808" s="227"/>
      <c r="DN808" s="227"/>
      <c r="DO808" s="227"/>
      <c r="DP808" s="227"/>
      <c r="DQ808" s="227"/>
      <c r="DR808" s="227"/>
      <c r="DS808" s="227"/>
      <c r="DT808" s="227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5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5"/>
      <c r="HA808" s="5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40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7"/>
      <c r="JP808" s="1"/>
      <c r="JQ808" s="1"/>
      <c r="JR808" s="1"/>
      <c r="JS808" s="1"/>
      <c r="JT808" s="1"/>
      <c r="JU808" s="1"/>
      <c r="JV808" s="1"/>
      <c r="JW808" s="1"/>
      <c r="JX808" s="1"/>
      <c r="JY808" s="3"/>
      <c r="JZ808" s="1"/>
      <c r="KA808" s="1"/>
      <c r="KB808" s="1"/>
      <c r="KC808" s="1"/>
      <c r="KD808" s="1"/>
      <c r="KE808" s="1"/>
    </row>
    <row r="809" spans="1:291" x14ac:dyDescent="0.2">
      <c r="A809" s="196">
        <f t="shared" si="701"/>
        <v>43467</v>
      </c>
      <c r="B809" s="236">
        <f t="shared" si="768"/>
        <v>108546.13613640335</v>
      </c>
      <c r="C809" s="66">
        <f t="shared" si="589"/>
        <v>74051.151544599998</v>
      </c>
      <c r="D809" s="77">
        <f t="shared" si="702"/>
        <v>5092.97</v>
      </c>
      <c r="E809" s="67">
        <f>VLOOKUP(A808,[1]Plan1!$DQ$117:$DS$314,3)</f>
        <v>5100.6099999999997</v>
      </c>
      <c r="F809" s="11">
        <f t="shared" si="703"/>
        <v>43461</v>
      </c>
      <c r="G809" s="73">
        <f t="shared" si="691"/>
        <v>1.5001070102511616E-3</v>
      </c>
      <c r="H809" s="11">
        <f t="shared" si="704"/>
        <v>43490</v>
      </c>
      <c r="I809" s="11">
        <f t="shared" si="692"/>
        <v>43490</v>
      </c>
      <c r="J809" s="1">
        <f t="shared" si="705"/>
        <v>21</v>
      </c>
      <c r="K809" s="1">
        <f t="shared" si="706"/>
        <v>4</v>
      </c>
      <c r="L809" s="66">
        <f t="shared" si="693"/>
        <v>1.00028556</v>
      </c>
      <c r="M809" s="70">
        <f t="shared" si="590"/>
        <v>0.99789954999999997</v>
      </c>
      <c r="N809" s="70">
        <f t="shared" si="717"/>
        <v>1.0743459865764682</v>
      </c>
      <c r="O809" s="66">
        <f t="shared" ref="O809:O872" si="775">TRUNC(TRUNC((L809*N809),15),8)</f>
        <v>1.0746527699999999</v>
      </c>
      <c r="P809" s="66">
        <f t="shared" si="694"/>
        <v>74072.297591430004</v>
      </c>
      <c r="Q809" s="74">
        <f t="shared" si="695"/>
        <v>0</v>
      </c>
      <c r="R809" s="75">
        <f t="shared" ref="R809:R872" si="776">IF(Q809&gt;0,(S809/C809),0)</f>
        <v>0</v>
      </c>
      <c r="S809" s="66">
        <f t="shared" ref="S809:S872" si="777">IF($Q809&gt;0,VLOOKUP($A809,$AE$10:$AK$114,6),0)</f>
        <v>0</v>
      </c>
      <c r="T809" s="10">
        <f t="shared" si="707"/>
        <v>0.06</v>
      </c>
      <c r="U809" s="74">
        <f t="shared" si="772"/>
        <v>4</v>
      </c>
      <c r="V809" s="74">
        <v>252</v>
      </c>
      <c r="W809" s="70">
        <f t="shared" si="696"/>
        <v>1.0009253309999999</v>
      </c>
      <c r="X809" s="66">
        <f t="shared" si="697"/>
        <v>68.541393200000002</v>
      </c>
      <c r="Y809" s="66">
        <v>0</v>
      </c>
      <c r="Z809" s="67">
        <f t="shared" si="698"/>
        <v>0</v>
      </c>
      <c r="AA809" s="68" t="str">
        <f t="shared" si="708"/>
        <v>A+INCORP J=</v>
      </c>
      <c r="AB809" s="11">
        <f t="shared" si="709"/>
        <v>43490</v>
      </c>
      <c r="AC809" s="227">
        <f t="shared" si="714"/>
        <v>3113.21</v>
      </c>
      <c r="AD809" s="227">
        <f t="shared" si="718"/>
        <v>62.264200000000002</v>
      </c>
      <c r="AE809" s="227">
        <f t="shared" si="719"/>
        <v>292.64174000000003</v>
      </c>
      <c r="AF809" s="228">
        <f t="shared" si="715"/>
        <v>1.0299048068144494</v>
      </c>
      <c r="AG809" s="230">
        <f t="shared" si="716"/>
        <v>193</v>
      </c>
      <c r="AH809" s="231">
        <f t="shared" si="720"/>
        <v>1.0456373299999999</v>
      </c>
      <c r="AI809" s="227">
        <f t="shared" si="721"/>
        <v>3352.6373686000002</v>
      </c>
      <c r="AJ809" s="227">
        <f t="shared" si="722"/>
        <v>3707.5433086000003</v>
      </c>
      <c r="AK809" s="227">
        <f t="shared" si="596"/>
        <v>3113.21</v>
      </c>
      <c r="AL809" s="227">
        <f t="shared" si="723"/>
        <v>62.264200000000002</v>
      </c>
      <c r="AM809" s="227">
        <f t="shared" si="724"/>
        <v>261.50964000000005</v>
      </c>
      <c r="AN809" s="228">
        <f t="shared" si="597"/>
        <v>1.0289791139274138</v>
      </c>
      <c r="AO809" s="230">
        <f t="shared" si="598"/>
        <v>172</v>
      </c>
      <c r="AP809" s="231">
        <f t="shared" si="725"/>
        <v>1.0405722909999999</v>
      </c>
      <c r="AQ809" s="227">
        <f t="shared" si="726"/>
        <v>3333.3984830099998</v>
      </c>
      <c r="AR809" s="227">
        <f t="shared" si="727"/>
        <v>3657.1723230099997</v>
      </c>
      <c r="AS809" s="227">
        <f t="shared" si="710"/>
        <v>3113.21</v>
      </c>
      <c r="AT809" s="227">
        <f t="shared" si="728"/>
        <v>62.264200000000002</v>
      </c>
      <c r="AU809" s="227">
        <f t="shared" si="729"/>
        <v>230.37754000000004</v>
      </c>
      <c r="AV809" s="228">
        <f t="shared" si="711"/>
        <v>1.0267207727485803</v>
      </c>
      <c r="AW809" s="230">
        <f t="shared" si="712"/>
        <v>151</v>
      </c>
      <c r="AX809" s="231">
        <f t="shared" si="730"/>
        <v>1.0355317879999999</v>
      </c>
      <c r="AY809" s="227">
        <f t="shared" si="731"/>
        <v>3309.9710908799998</v>
      </c>
      <c r="AZ809" s="227">
        <f t="shared" si="732"/>
        <v>3602.6128308799998</v>
      </c>
      <c r="BA809" s="227">
        <f t="shared" si="689"/>
        <v>3113.21</v>
      </c>
      <c r="BB809" s="227">
        <f t="shared" si="733"/>
        <v>62.264200000000002</v>
      </c>
      <c r="BC809" s="227">
        <f t="shared" si="734"/>
        <v>198.20770333333331</v>
      </c>
      <c r="BD809" s="228">
        <f t="shared" si="594"/>
        <v>1.0226297050396771</v>
      </c>
      <c r="BE809" s="230">
        <f t="shared" si="595"/>
        <v>131</v>
      </c>
      <c r="BF809" s="231">
        <f t="shared" si="735"/>
        <v>1.0307540100000001</v>
      </c>
      <c r="BG809" s="227">
        <f t="shared" si="736"/>
        <v>3281.5713669900001</v>
      </c>
      <c r="BH809" s="227">
        <f t="shared" si="737"/>
        <v>3542.0432703233337</v>
      </c>
      <c r="BI809" s="227">
        <f t="shared" si="713"/>
        <v>3113.21</v>
      </c>
      <c r="BJ809" s="227">
        <f t="shared" si="738"/>
        <v>62.264200000000002</v>
      </c>
      <c r="BK809" s="227">
        <f t="shared" si="739"/>
        <v>167.07560333333331</v>
      </c>
      <c r="BL809" s="228">
        <f t="shared" si="699"/>
        <v>1.0099047659394211</v>
      </c>
      <c r="BM809" s="230">
        <f t="shared" si="700"/>
        <v>109</v>
      </c>
      <c r="BN809" s="231">
        <f t="shared" si="740"/>
        <v>1.0255239110000001</v>
      </c>
      <c r="BO809" s="227">
        <f t="shared" si="741"/>
        <v>3224.29395686</v>
      </c>
      <c r="BP809" s="227">
        <f t="shared" si="742"/>
        <v>3453.6337601933333</v>
      </c>
      <c r="BQ809" s="227">
        <f t="shared" si="593"/>
        <v>3113.21</v>
      </c>
      <c r="BR809" s="227">
        <f t="shared" si="743"/>
        <v>62.264200000000002</v>
      </c>
      <c r="BS809" s="227">
        <f t="shared" si="744"/>
        <v>132.83029333333334</v>
      </c>
      <c r="BT809" s="228">
        <f t="shared" si="591"/>
        <v>1.0065823940243301</v>
      </c>
      <c r="BU809" s="230">
        <f t="shared" si="592"/>
        <v>86</v>
      </c>
      <c r="BV809" s="231">
        <f t="shared" si="745"/>
        <v>1.0200844529999999</v>
      </c>
      <c r="BW809" s="227">
        <f t="shared" si="746"/>
        <v>3196.6410729600002</v>
      </c>
      <c r="BX809" s="227">
        <f t="shared" si="747"/>
        <v>3391.7355662933337</v>
      </c>
      <c r="BY809" s="227">
        <f t="shared" si="690"/>
        <v>3113.21</v>
      </c>
      <c r="BZ809" s="227">
        <f t="shared" si="748"/>
        <v>62.264200000000002</v>
      </c>
      <c r="CA809" s="227">
        <f t="shared" si="749"/>
        <v>102.73593000000001</v>
      </c>
      <c r="CB809" s="228">
        <f t="shared" si="687"/>
        <v>1.0074881399315621</v>
      </c>
      <c r="CC809" s="230">
        <f t="shared" si="688"/>
        <v>66</v>
      </c>
      <c r="CD809" s="231">
        <f t="shared" si="750"/>
        <v>1.0153779469999999</v>
      </c>
      <c r="CE809" s="227">
        <f t="shared" si="751"/>
        <v>3184.7554235299999</v>
      </c>
      <c r="CF809" s="227">
        <f t="shared" si="752"/>
        <v>3349.7555535299998</v>
      </c>
      <c r="CG809" s="227">
        <f t="shared" si="634"/>
        <v>3113.21</v>
      </c>
      <c r="CH809" s="227">
        <f t="shared" si="753"/>
        <v>62.264200000000002</v>
      </c>
      <c r="CI809" s="227">
        <f t="shared" si="754"/>
        <v>71.603830000000002</v>
      </c>
      <c r="CJ809" s="228">
        <f t="shared" si="773"/>
        <v>1.0026756016667893</v>
      </c>
      <c r="CK809" s="230">
        <f t="shared" si="774"/>
        <v>45</v>
      </c>
      <c r="CL809" s="231">
        <f t="shared" si="755"/>
        <v>1.0104594840000001</v>
      </c>
      <c r="CM809" s="227">
        <f t="shared" si="756"/>
        <v>3154.1894045099998</v>
      </c>
      <c r="CN809" s="227">
        <f t="shared" si="757"/>
        <v>3288.0574345099999</v>
      </c>
      <c r="CO809" s="227">
        <f t="shared" si="683"/>
        <v>3113.21</v>
      </c>
      <c r="CP809" s="227">
        <f t="shared" si="758"/>
        <v>62.264200000000002</v>
      </c>
      <c r="CQ809" s="227">
        <f t="shared" si="759"/>
        <v>38.396256666666673</v>
      </c>
      <c r="CR809" s="228">
        <f t="shared" si="678"/>
        <v>0.99818450986967999</v>
      </c>
      <c r="CS809" s="230">
        <f t="shared" si="679"/>
        <v>25</v>
      </c>
      <c r="CT809" s="231">
        <f t="shared" si="760"/>
        <v>1.005797386</v>
      </c>
      <c r="CU809" s="227">
        <f t="shared" si="761"/>
        <v>3125.5737112000002</v>
      </c>
      <c r="CV809" s="227">
        <f t="shared" si="762"/>
        <v>3226.2341678666667</v>
      </c>
      <c r="CW809" s="227">
        <f t="shared" si="769"/>
        <v>3113.21</v>
      </c>
      <c r="CX809" s="227">
        <f t="shared" si="770"/>
        <v>62.264200000000002</v>
      </c>
      <c r="CY809" s="227">
        <f t="shared" si="763"/>
        <v>7.2641566666666675</v>
      </c>
      <c r="CZ809" s="228">
        <f t="shared" si="764"/>
        <v>1.0002855597784244</v>
      </c>
      <c r="DA809" s="239">
        <f t="shared" si="765"/>
        <v>4</v>
      </c>
      <c r="DB809" s="231">
        <f t="shared" si="766"/>
        <v>1.0009253309999999</v>
      </c>
      <c r="DC809" s="227">
        <f t="shared" si="771"/>
        <v>3116.9805799000001</v>
      </c>
      <c r="DD809" s="227">
        <f t="shared" si="767"/>
        <v>3186.5089365666668</v>
      </c>
      <c r="DE809" s="227"/>
      <c r="DF809" s="227"/>
      <c r="DG809" s="227"/>
      <c r="DH809" s="227"/>
      <c r="DI809" s="227"/>
      <c r="DJ809" s="227"/>
      <c r="DK809" s="227"/>
      <c r="DL809" s="227"/>
      <c r="DM809" s="227"/>
      <c r="DN809" s="227"/>
      <c r="DO809" s="227"/>
      <c r="DP809" s="227"/>
      <c r="DQ809" s="227"/>
      <c r="DR809" s="227"/>
      <c r="DS809" s="227"/>
      <c r="DT809" s="227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5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5"/>
      <c r="HA809" s="5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40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7"/>
      <c r="JP809" s="1"/>
      <c r="JQ809" s="1"/>
      <c r="JR809" s="1"/>
      <c r="JS809" s="1"/>
      <c r="JT809" s="1"/>
      <c r="JU809" s="1"/>
      <c r="JV809" s="1"/>
      <c r="JW809" s="1"/>
      <c r="JX809" s="1"/>
      <c r="JY809" s="3"/>
      <c r="JZ809" s="1"/>
      <c r="KA809" s="1"/>
      <c r="KB809" s="1"/>
      <c r="KC809" s="1"/>
      <c r="KD809" s="1"/>
      <c r="KE809" s="1"/>
    </row>
    <row r="810" spans="1:291" x14ac:dyDescent="0.2">
      <c r="A810" s="196">
        <f t="shared" si="701"/>
        <v>43468</v>
      </c>
      <c r="B810" s="236">
        <f t="shared" si="768"/>
        <v>108588.72171448999</v>
      </c>
      <c r="C810" s="66">
        <f t="shared" ref="C810:C873" si="778">TRUNC(IF(Q809&gt;0,P809-S809+X809,C809),8)</f>
        <v>74051.151544599998</v>
      </c>
      <c r="D810" s="77">
        <f t="shared" si="702"/>
        <v>5092.97</v>
      </c>
      <c r="E810" s="67">
        <f>VLOOKUP(A809,[1]Plan1!$DQ$117:$DS$314,3)</f>
        <v>5100.6099999999997</v>
      </c>
      <c r="F810" s="11">
        <f t="shared" si="703"/>
        <v>43461</v>
      </c>
      <c r="G810" s="73">
        <f t="shared" si="691"/>
        <v>1.5001070102511616E-3</v>
      </c>
      <c r="H810" s="11">
        <f t="shared" si="704"/>
        <v>43490</v>
      </c>
      <c r="I810" s="11">
        <f t="shared" si="692"/>
        <v>43490</v>
      </c>
      <c r="J810" s="1">
        <f t="shared" si="705"/>
        <v>21</v>
      </c>
      <c r="K810" s="1">
        <f t="shared" si="706"/>
        <v>5</v>
      </c>
      <c r="L810" s="66">
        <f t="shared" si="693"/>
        <v>1.00035696</v>
      </c>
      <c r="M810" s="70">
        <f t="shared" ref="M810:M873" si="779">IF(I810&gt;I809,L809,M809)</f>
        <v>0.99789954999999997</v>
      </c>
      <c r="N810" s="70">
        <f t="shared" si="717"/>
        <v>1.0743459865764682</v>
      </c>
      <c r="O810" s="66">
        <f t="shared" si="775"/>
        <v>1.07472948</v>
      </c>
      <c r="P810" s="66">
        <f t="shared" si="694"/>
        <v>74077.584843649995</v>
      </c>
      <c r="Q810" s="74">
        <f t="shared" si="695"/>
        <v>0</v>
      </c>
      <c r="R810" s="75">
        <f t="shared" si="776"/>
        <v>0</v>
      </c>
      <c r="S810" s="66">
        <f t="shared" si="777"/>
        <v>0</v>
      </c>
      <c r="T810" s="10">
        <f t="shared" si="707"/>
        <v>0.06</v>
      </c>
      <c r="U810" s="74">
        <f t="shared" si="772"/>
        <v>5</v>
      </c>
      <c r="V810" s="74">
        <v>252</v>
      </c>
      <c r="W810" s="70">
        <f t="shared" si="696"/>
        <v>1.001156798</v>
      </c>
      <c r="X810" s="66">
        <f t="shared" si="697"/>
        <v>85.692801990000007</v>
      </c>
      <c r="Y810" s="66">
        <v>0</v>
      </c>
      <c r="Z810" s="67">
        <f t="shared" si="698"/>
        <v>0</v>
      </c>
      <c r="AA810" s="68" t="str">
        <f t="shared" si="708"/>
        <v>A+INCORP J=</v>
      </c>
      <c r="AB810" s="11">
        <f t="shared" si="709"/>
        <v>43490</v>
      </c>
      <c r="AC810" s="227">
        <f t="shared" si="714"/>
        <v>3113.21</v>
      </c>
      <c r="AD810" s="227">
        <f t="shared" si="718"/>
        <v>62.264200000000002</v>
      </c>
      <c r="AE810" s="227">
        <f t="shared" si="719"/>
        <v>293.67947666666669</v>
      </c>
      <c r="AF810" s="228">
        <f t="shared" si="715"/>
        <v>1.0299783226513191</v>
      </c>
      <c r="AG810" s="230">
        <f t="shared" si="716"/>
        <v>194</v>
      </c>
      <c r="AH810" s="231">
        <f t="shared" si="720"/>
        <v>1.0458791359999999</v>
      </c>
      <c r="AI810" s="227">
        <f t="shared" si="721"/>
        <v>3353.6520441900002</v>
      </c>
      <c r="AJ810" s="227">
        <f t="shared" si="722"/>
        <v>3709.595720856667</v>
      </c>
      <c r="AK810" s="227">
        <f t="shared" si="596"/>
        <v>3113.21</v>
      </c>
      <c r="AL810" s="227">
        <f t="shared" si="723"/>
        <v>62.264200000000002</v>
      </c>
      <c r="AM810" s="227">
        <f t="shared" si="724"/>
        <v>262.54737666666671</v>
      </c>
      <c r="AN810" s="228">
        <f t="shared" si="597"/>
        <v>1.0290525636872181</v>
      </c>
      <c r="AO810" s="230">
        <f t="shared" si="598"/>
        <v>173</v>
      </c>
      <c r="AP810" s="231">
        <f t="shared" si="725"/>
        <v>1.0408129260000001</v>
      </c>
      <c r="AQ810" s="227">
        <f t="shared" si="726"/>
        <v>3334.40733692</v>
      </c>
      <c r="AR810" s="227">
        <f t="shared" si="727"/>
        <v>3659.2189135866665</v>
      </c>
      <c r="AS810" s="227">
        <f t="shared" si="710"/>
        <v>3113.21</v>
      </c>
      <c r="AT810" s="227">
        <f t="shared" si="728"/>
        <v>62.264200000000002</v>
      </c>
      <c r="AU810" s="227">
        <f t="shared" si="729"/>
        <v>231.41527666666667</v>
      </c>
      <c r="AV810" s="228">
        <f t="shared" si="711"/>
        <v>1.0267940613052902</v>
      </c>
      <c r="AW810" s="230">
        <f t="shared" si="712"/>
        <v>152</v>
      </c>
      <c r="AX810" s="231">
        <f t="shared" si="730"/>
        <v>1.0357712569999999</v>
      </c>
      <c r="AY810" s="227">
        <f t="shared" si="731"/>
        <v>3310.9728533000002</v>
      </c>
      <c r="AZ810" s="227">
        <f t="shared" si="732"/>
        <v>3604.6523299666669</v>
      </c>
      <c r="BA810" s="227">
        <f t="shared" si="689"/>
        <v>3113.21</v>
      </c>
      <c r="BB810" s="227">
        <f t="shared" si="733"/>
        <v>62.264200000000002</v>
      </c>
      <c r="BC810" s="227">
        <f t="shared" si="734"/>
        <v>199.24544</v>
      </c>
      <c r="BD810" s="228">
        <f t="shared" si="594"/>
        <v>1.0227027015710812</v>
      </c>
      <c r="BE810" s="230">
        <f t="shared" si="595"/>
        <v>132</v>
      </c>
      <c r="BF810" s="231">
        <f t="shared" si="735"/>
        <v>1.0309923750000001</v>
      </c>
      <c r="BG810" s="227">
        <f t="shared" si="736"/>
        <v>3282.5645370100001</v>
      </c>
      <c r="BH810" s="227">
        <f t="shared" si="737"/>
        <v>3544.0741770100003</v>
      </c>
      <c r="BI810" s="227">
        <f t="shared" si="713"/>
        <v>3113.21</v>
      </c>
      <c r="BJ810" s="227">
        <f t="shared" si="738"/>
        <v>62.264200000000002</v>
      </c>
      <c r="BK810" s="227">
        <f t="shared" si="739"/>
        <v>168.11334000000002</v>
      </c>
      <c r="BL810" s="228">
        <f t="shared" si="699"/>
        <v>1.0099768541494532</v>
      </c>
      <c r="BM810" s="230">
        <f t="shared" si="700"/>
        <v>110</v>
      </c>
      <c r="BN810" s="231">
        <f t="shared" si="740"/>
        <v>1.0257610660000001</v>
      </c>
      <c r="BO810" s="227">
        <f t="shared" si="741"/>
        <v>3225.2697901800002</v>
      </c>
      <c r="BP810" s="227">
        <f t="shared" si="742"/>
        <v>3455.6473301800002</v>
      </c>
      <c r="BQ810" s="227">
        <f t="shared" si="593"/>
        <v>3113.21</v>
      </c>
      <c r="BR810" s="227">
        <f t="shared" si="743"/>
        <v>62.264200000000002</v>
      </c>
      <c r="BS810" s="227">
        <f t="shared" si="744"/>
        <v>133.86803</v>
      </c>
      <c r="BT810" s="228">
        <f t="shared" ref="BT810:BT873" si="780">($O810/BT$679)</f>
        <v>1.0066542450794813</v>
      </c>
      <c r="BU810" s="230">
        <f t="shared" ref="BU810:BU873" si="781">NETWORKDAYS(BU$679,$A810,$AE$118:$AE$502)-1</f>
        <v>87</v>
      </c>
      <c r="BV810" s="231">
        <f t="shared" si="745"/>
        <v>1.02032035</v>
      </c>
      <c r="BW810" s="227">
        <f t="shared" si="746"/>
        <v>3197.6085367800001</v>
      </c>
      <c r="BX810" s="227">
        <f t="shared" si="747"/>
        <v>3393.7407667800003</v>
      </c>
      <c r="BY810" s="227">
        <f t="shared" si="690"/>
        <v>3113.21</v>
      </c>
      <c r="BZ810" s="227">
        <f t="shared" si="748"/>
        <v>62.264200000000002</v>
      </c>
      <c r="CA810" s="227">
        <f t="shared" si="749"/>
        <v>103.77366666666667</v>
      </c>
      <c r="CB810" s="228">
        <f t="shared" si="687"/>
        <v>1.0075600556399396</v>
      </c>
      <c r="CC810" s="230">
        <f t="shared" si="688"/>
        <v>67</v>
      </c>
      <c r="CD810" s="231">
        <f t="shared" si="750"/>
        <v>1.015612755</v>
      </c>
      <c r="CE810" s="227">
        <f t="shared" si="751"/>
        <v>3185.7192882499999</v>
      </c>
      <c r="CF810" s="227">
        <f t="shared" si="752"/>
        <v>3351.7571549166664</v>
      </c>
      <c r="CG810" s="227">
        <f t="shared" si="634"/>
        <v>3113.21</v>
      </c>
      <c r="CH810" s="227">
        <f t="shared" si="753"/>
        <v>62.264200000000002</v>
      </c>
      <c r="CI810" s="227">
        <f t="shared" si="754"/>
        <v>72.641566666666677</v>
      </c>
      <c r="CJ810" s="228">
        <f t="shared" si="773"/>
        <v>1.0027471738504294</v>
      </c>
      <c r="CK810" s="230">
        <f t="shared" si="774"/>
        <v>46</v>
      </c>
      <c r="CL810" s="231">
        <f t="shared" si="755"/>
        <v>1.010693155</v>
      </c>
      <c r="CM810" s="227">
        <f t="shared" si="756"/>
        <v>3155.1440196899998</v>
      </c>
      <c r="CN810" s="227">
        <f t="shared" si="757"/>
        <v>3290.0497863566666</v>
      </c>
      <c r="CO810" s="227">
        <f t="shared" si="683"/>
        <v>3113.21</v>
      </c>
      <c r="CP810" s="227">
        <f t="shared" si="758"/>
        <v>62.264200000000002</v>
      </c>
      <c r="CQ810" s="227">
        <f t="shared" si="759"/>
        <v>39.433993333333333</v>
      </c>
      <c r="CR810" s="228">
        <f t="shared" si="678"/>
        <v>0.99825576147381645</v>
      </c>
      <c r="CS810" s="230">
        <f t="shared" si="679"/>
        <v>26</v>
      </c>
      <c r="CT810" s="231">
        <f t="shared" si="760"/>
        <v>1.006029979</v>
      </c>
      <c r="CU810" s="227">
        <f t="shared" si="761"/>
        <v>3126.5196662200001</v>
      </c>
      <c r="CV810" s="227">
        <f t="shared" si="762"/>
        <v>3228.2178595533333</v>
      </c>
      <c r="CW810" s="227">
        <f t="shared" si="769"/>
        <v>3113.21</v>
      </c>
      <c r="CX810" s="227">
        <f t="shared" si="770"/>
        <v>62.264200000000002</v>
      </c>
      <c r="CY810" s="227">
        <f t="shared" si="763"/>
        <v>8.301893333333334</v>
      </c>
      <c r="CZ810" s="228">
        <f t="shared" si="764"/>
        <v>1.0003569613580163</v>
      </c>
      <c r="DA810" s="239">
        <f t="shared" si="765"/>
        <v>5</v>
      </c>
      <c r="DB810" s="231">
        <f t="shared" si="766"/>
        <v>1.001156798</v>
      </c>
      <c r="DC810" s="227">
        <f t="shared" si="771"/>
        <v>3117.92393631</v>
      </c>
      <c r="DD810" s="227">
        <f t="shared" si="767"/>
        <v>3188.4900296433334</v>
      </c>
      <c r="DE810" s="227"/>
      <c r="DF810" s="227"/>
      <c r="DG810" s="227"/>
      <c r="DH810" s="227"/>
      <c r="DI810" s="227"/>
      <c r="DJ810" s="227"/>
      <c r="DK810" s="227"/>
      <c r="DL810" s="227"/>
      <c r="DM810" s="227"/>
      <c r="DN810" s="227"/>
      <c r="DO810" s="227"/>
      <c r="DP810" s="227"/>
      <c r="DQ810" s="227"/>
      <c r="DR810" s="227"/>
      <c r="DS810" s="227"/>
      <c r="DT810" s="227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5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5"/>
      <c r="HA810" s="5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40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7"/>
      <c r="JP810" s="1"/>
      <c r="JQ810" s="1"/>
      <c r="JR810" s="1"/>
      <c r="JS810" s="1"/>
      <c r="JT810" s="1"/>
      <c r="JU810" s="1"/>
      <c r="JV810" s="1"/>
      <c r="JW810" s="1"/>
      <c r="JX810" s="1"/>
      <c r="JY810" s="3"/>
      <c r="JZ810" s="1"/>
      <c r="KA810" s="1"/>
      <c r="KB810" s="1"/>
      <c r="KC810" s="1"/>
      <c r="KD810" s="1"/>
      <c r="KE810" s="1"/>
    </row>
    <row r="811" spans="1:291" x14ac:dyDescent="0.2">
      <c r="A811" s="196">
        <f t="shared" si="701"/>
        <v>43469</v>
      </c>
      <c r="B811" s="236">
        <f t="shared" si="768"/>
        <v>108631.31750678667</v>
      </c>
      <c r="C811" s="66">
        <f t="shared" si="778"/>
        <v>74051.151544599998</v>
      </c>
      <c r="D811" s="77">
        <f t="shared" si="702"/>
        <v>5092.97</v>
      </c>
      <c r="E811" s="67">
        <f>VLOOKUP(A810,[1]Plan1!$DQ$117:$DS$314,3)</f>
        <v>5100.6099999999997</v>
      </c>
      <c r="F811" s="11">
        <f t="shared" si="703"/>
        <v>43461</v>
      </c>
      <c r="G811" s="73">
        <f t="shared" si="691"/>
        <v>1.5001070102511616E-3</v>
      </c>
      <c r="H811" s="11">
        <f t="shared" si="704"/>
        <v>43490</v>
      </c>
      <c r="I811" s="11">
        <f t="shared" si="692"/>
        <v>43490</v>
      </c>
      <c r="J811" s="1">
        <f t="shared" si="705"/>
        <v>21</v>
      </c>
      <c r="K811" s="1">
        <f t="shared" si="706"/>
        <v>6</v>
      </c>
      <c r="L811" s="66">
        <f t="shared" si="693"/>
        <v>1.0004283700000001</v>
      </c>
      <c r="M811" s="70">
        <f t="shared" si="779"/>
        <v>0.99789954999999997</v>
      </c>
      <c r="N811" s="70">
        <f t="shared" si="717"/>
        <v>1.0743459865764682</v>
      </c>
      <c r="O811" s="66">
        <f t="shared" si="775"/>
        <v>1.0748062</v>
      </c>
      <c r="P811" s="66">
        <f t="shared" si="694"/>
        <v>74082.872836380004</v>
      </c>
      <c r="Q811" s="74">
        <f t="shared" si="695"/>
        <v>0</v>
      </c>
      <c r="R811" s="75">
        <f t="shared" si="776"/>
        <v>0</v>
      </c>
      <c r="S811" s="66">
        <f t="shared" si="777"/>
        <v>0</v>
      </c>
      <c r="T811" s="10">
        <f t="shared" si="707"/>
        <v>0.06</v>
      </c>
      <c r="U811" s="74">
        <f t="shared" si="772"/>
        <v>6</v>
      </c>
      <c r="V811" s="74">
        <v>252</v>
      </c>
      <c r="W811" s="70">
        <f t="shared" si="696"/>
        <v>1.0013883180000001</v>
      </c>
      <c r="X811" s="66">
        <f t="shared" si="697"/>
        <v>102.85058585</v>
      </c>
      <c r="Y811" s="66">
        <v>0</v>
      </c>
      <c r="Z811" s="67">
        <f t="shared" si="698"/>
        <v>0</v>
      </c>
      <c r="AA811" s="68" t="str">
        <f t="shared" si="708"/>
        <v>A+INCORP J=</v>
      </c>
      <c r="AB811" s="11">
        <f t="shared" si="709"/>
        <v>43490</v>
      </c>
      <c r="AC811" s="227">
        <f t="shared" si="714"/>
        <v>3113.21</v>
      </c>
      <c r="AD811" s="227">
        <f t="shared" si="718"/>
        <v>62.264200000000002</v>
      </c>
      <c r="AE811" s="227">
        <f t="shared" si="719"/>
        <v>294.71721333333335</v>
      </c>
      <c r="AF811" s="228">
        <f t="shared" si="715"/>
        <v>1.030051848071794</v>
      </c>
      <c r="AG811" s="230">
        <f t="shared" si="716"/>
        <v>195</v>
      </c>
      <c r="AH811" s="231">
        <f t="shared" si="720"/>
        <v>1.0461209979999999</v>
      </c>
      <c r="AI811" s="227">
        <f t="shared" si="721"/>
        <v>3354.6670412499998</v>
      </c>
      <c r="AJ811" s="227">
        <f t="shared" si="722"/>
        <v>3711.6484545833332</v>
      </c>
      <c r="AK811" s="227">
        <f t="shared" si="596"/>
        <v>3113.21</v>
      </c>
      <c r="AL811" s="227">
        <f t="shared" si="723"/>
        <v>62.264200000000002</v>
      </c>
      <c r="AM811" s="227">
        <f t="shared" si="724"/>
        <v>263.58511333333337</v>
      </c>
      <c r="AN811" s="228">
        <f t="shared" si="597"/>
        <v>1.0291260230220138</v>
      </c>
      <c r="AO811" s="230">
        <f t="shared" si="598"/>
        <v>174</v>
      </c>
      <c r="AP811" s="231">
        <f t="shared" si="725"/>
        <v>1.041053617</v>
      </c>
      <c r="AQ811" s="227">
        <f t="shared" si="726"/>
        <v>3335.4165113200002</v>
      </c>
      <c r="AR811" s="227">
        <f t="shared" si="727"/>
        <v>3661.2658246533338</v>
      </c>
      <c r="AS811" s="227">
        <f t="shared" si="710"/>
        <v>3113.21</v>
      </c>
      <c r="AT811" s="227">
        <f t="shared" si="728"/>
        <v>62.264200000000002</v>
      </c>
      <c r="AU811" s="227">
        <f t="shared" si="729"/>
        <v>232.45301333333336</v>
      </c>
      <c r="AV811" s="228">
        <f t="shared" si="711"/>
        <v>1.026867359415977</v>
      </c>
      <c r="AW811" s="230">
        <f t="shared" si="712"/>
        <v>153</v>
      </c>
      <c r="AX811" s="231">
        <f t="shared" si="730"/>
        <v>1.036010782</v>
      </c>
      <c r="AY811" s="227">
        <f t="shared" si="731"/>
        <v>3311.9749348300002</v>
      </c>
      <c r="AZ811" s="227">
        <f t="shared" si="732"/>
        <v>3606.6921481633335</v>
      </c>
      <c r="BA811" s="227">
        <f t="shared" si="689"/>
        <v>3113.21</v>
      </c>
      <c r="BB811" s="227">
        <f t="shared" si="733"/>
        <v>62.264200000000002</v>
      </c>
      <c r="BC811" s="227">
        <f t="shared" si="734"/>
        <v>200.28317666666669</v>
      </c>
      <c r="BD811" s="228">
        <f t="shared" si="594"/>
        <v>1.0227757076183932</v>
      </c>
      <c r="BE811" s="230">
        <f t="shared" si="595"/>
        <v>133</v>
      </c>
      <c r="BF811" s="231">
        <f t="shared" si="735"/>
        <v>1.0312307940000001</v>
      </c>
      <c r="BG811" s="227">
        <f t="shared" si="736"/>
        <v>3283.5580178599998</v>
      </c>
      <c r="BH811" s="227">
        <f t="shared" si="737"/>
        <v>3546.1053945266667</v>
      </c>
      <c r="BI811" s="227">
        <f t="shared" si="713"/>
        <v>3113.21</v>
      </c>
      <c r="BJ811" s="227">
        <f t="shared" si="738"/>
        <v>62.264200000000002</v>
      </c>
      <c r="BK811" s="227">
        <f t="shared" si="739"/>
        <v>169.15107666666668</v>
      </c>
      <c r="BL811" s="228">
        <f t="shared" si="699"/>
        <v>1.0100489517569835</v>
      </c>
      <c r="BM811" s="230">
        <f t="shared" si="700"/>
        <v>111</v>
      </c>
      <c r="BN811" s="231">
        <f t="shared" si="740"/>
        <v>1.0259982759999999</v>
      </c>
      <c r="BO811" s="227">
        <f t="shared" si="741"/>
        <v>3226.2459329100002</v>
      </c>
      <c r="BP811" s="227">
        <f t="shared" si="742"/>
        <v>3457.6612095766668</v>
      </c>
      <c r="BQ811" s="227">
        <f t="shared" ref="BQ811:BQ874" si="782">BQ810</f>
        <v>3113.21</v>
      </c>
      <c r="BR811" s="227">
        <f t="shared" si="743"/>
        <v>62.264200000000002</v>
      </c>
      <c r="BS811" s="227">
        <f t="shared" si="744"/>
        <v>134.90576666666666</v>
      </c>
      <c r="BT811" s="228">
        <f t="shared" si="780"/>
        <v>1.0067261055012151</v>
      </c>
      <c r="BU811" s="230">
        <f t="shared" si="781"/>
        <v>88</v>
      </c>
      <c r="BV811" s="231">
        <f t="shared" si="745"/>
        <v>1.0205563019999999</v>
      </c>
      <c r="BW811" s="227">
        <f t="shared" si="746"/>
        <v>3198.57630827</v>
      </c>
      <c r="BX811" s="227">
        <f t="shared" si="747"/>
        <v>3395.7462749366669</v>
      </c>
      <c r="BY811" s="227">
        <f t="shared" si="690"/>
        <v>3113.21</v>
      </c>
      <c r="BZ811" s="227">
        <f t="shared" si="748"/>
        <v>62.264200000000002</v>
      </c>
      <c r="CA811" s="227">
        <f t="shared" si="749"/>
        <v>104.81140333333335</v>
      </c>
      <c r="CB811" s="228">
        <f t="shared" si="687"/>
        <v>1.0076319807233276</v>
      </c>
      <c r="CC811" s="230">
        <f t="shared" si="688"/>
        <v>68</v>
      </c>
      <c r="CD811" s="231">
        <f t="shared" si="750"/>
        <v>1.015847618</v>
      </c>
      <c r="CE811" s="227">
        <f t="shared" si="751"/>
        <v>3186.6834602899999</v>
      </c>
      <c r="CF811" s="227">
        <f t="shared" si="752"/>
        <v>3353.7590636233331</v>
      </c>
      <c r="CG811" s="227">
        <f t="shared" si="634"/>
        <v>3113.21</v>
      </c>
      <c r="CH811" s="227">
        <f t="shared" si="753"/>
        <v>62.264200000000002</v>
      </c>
      <c r="CI811" s="227">
        <f t="shared" si="754"/>
        <v>73.679303333333337</v>
      </c>
      <c r="CJ811" s="228">
        <f t="shared" si="773"/>
        <v>1.0028187553642982</v>
      </c>
      <c r="CK811" s="230">
        <f t="shared" si="774"/>
        <v>47</v>
      </c>
      <c r="CL811" s="231">
        <f t="shared" si="755"/>
        <v>1.0109268810000001</v>
      </c>
      <c r="CM811" s="227">
        <f t="shared" si="756"/>
        <v>3156.0989400899998</v>
      </c>
      <c r="CN811" s="227">
        <f t="shared" si="757"/>
        <v>3292.0424434233332</v>
      </c>
      <c r="CO811" s="227">
        <f t="shared" si="683"/>
        <v>3113.21</v>
      </c>
      <c r="CP811" s="227">
        <f t="shared" si="758"/>
        <v>62.264200000000002</v>
      </c>
      <c r="CQ811" s="227">
        <f t="shared" si="759"/>
        <v>40.471730000000001</v>
      </c>
      <c r="CR811" s="228">
        <f t="shared" si="678"/>
        <v>0.99832702236639037</v>
      </c>
      <c r="CS811" s="230">
        <f t="shared" si="679"/>
        <v>27</v>
      </c>
      <c r="CT811" s="231">
        <f t="shared" si="760"/>
        <v>1.006262626</v>
      </c>
      <c r="CU811" s="227">
        <f t="shared" si="761"/>
        <v>3127.4659213599998</v>
      </c>
      <c r="CV811" s="227">
        <f t="shared" si="762"/>
        <v>3230.2018513599996</v>
      </c>
      <c r="CW811" s="227">
        <f t="shared" si="769"/>
        <v>3113.21</v>
      </c>
      <c r="CX811" s="227">
        <f t="shared" si="770"/>
        <v>62.264200000000002</v>
      </c>
      <c r="CY811" s="227">
        <f t="shared" si="763"/>
        <v>9.3396299999999997</v>
      </c>
      <c r="CZ811" s="228">
        <f t="shared" si="764"/>
        <v>1.0004283722455964</v>
      </c>
      <c r="DA811" s="239">
        <f t="shared" si="765"/>
        <v>6</v>
      </c>
      <c r="DB811" s="231">
        <f t="shared" si="766"/>
        <v>1.0013883180000001</v>
      </c>
      <c r="DC811" s="227">
        <f t="shared" si="771"/>
        <v>3118.8675897100002</v>
      </c>
      <c r="DD811" s="227">
        <f t="shared" si="767"/>
        <v>3190.4714197100002</v>
      </c>
      <c r="DE811" s="227"/>
      <c r="DF811" s="227"/>
      <c r="DG811" s="227"/>
      <c r="DH811" s="227"/>
      <c r="DI811" s="227"/>
      <c r="DJ811" s="227"/>
      <c r="DK811" s="227"/>
      <c r="DL811" s="227"/>
      <c r="DM811" s="227"/>
      <c r="DN811" s="227"/>
      <c r="DO811" s="227"/>
      <c r="DP811" s="227"/>
      <c r="DQ811" s="227"/>
      <c r="DR811" s="227"/>
      <c r="DS811" s="227"/>
      <c r="DT811" s="227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5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5"/>
      <c r="HA811" s="5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40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7"/>
      <c r="JP811" s="1"/>
      <c r="JQ811" s="1"/>
      <c r="JR811" s="1"/>
      <c r="JS811" s="1"/>
      <c r="JT811" s="1"/>
      <c r="JU811" s="1"/>
      <c r="JV811" s="1"/>
      <c r="JW811" s="1"/>
      <c r="JX811" s="1"/>
      <c r="JY811" s="3"/>
      <c r="JZ811" s="1"/>
      <c r="KA811" s="1"/>
      <c r="KB811" s="1"/>
      <c r="KC811" s="1"/>
      <c r="KD811" s="1"/>
      <c r="KE811" s="1"/>
    </row>
    <row r="812" spans="1:291" x14ac:dyDescent="0.2">
      <c r="A812" s="196">
        <f t="shared" si="701"/>
        <v>43470</v>
      </c>
      <c r="B812" s="236">
        <f t="shared" si="768"/>
        <v>108666.45257751332</v>
      </c>
      <c r="C812" s="66">
        <f t="shared" si="778"/>
        <v>74051.151544599998</v>
      </c>
      <c r="D812" s="77">
        <f t="shared" si="702"/>
        <v>5092.97</v>
      </c>
      <c r="E812" s="67">
        <f>VLOOKUP(A811,[1]Plan1!$DQ$117:$DS$314,3)</f>
        <v>5100.6099999999997</v>
      </c>
      <c r="F812" s="11">
        <f t="shared" si="703"/>
        <v>43461</v>
      </c>
      <c r="G812" s="73">
        <f t="shared" si="691"/>
        <v>1.5001070102511616E-3</v>
      </c>
      <c r="H812" s="11">
        <f t="shared" si="704"/>
        <v>43490</v>
      </c>
      <c r="I812" s="11">
        <f t="shared" si="692"/>
        <v>43490</v>
      </c>
      <c r="J812" s="1">
        <f t="shared" si="705"/>
        <v>21</v>
      </c>
      <c r="K812" s="1">
        <f t="shared" si="706"/>
        <v>7</v>
      </c>
      <c r="L812" s="66">
        <f t="shared" si="693"/>
        <v>1.0004997799999999</v>
      </c>
      <c r="M812" s="70">
        <f t="shared" si="779"/>
        <v>0.99789954999999997</v>
      </c>
      <c r="N812" s="70">
        <f t="shared" si="717"/>
        <v>1.0743459865764682</v>
      </c>
      <c r="O812" s="66">
        <f t="shared" si="775"/>
        <v>1.0748829200000001</v>
      </c>
      <c r="P812" s="66">
        <f t="shared" si="694"/>
        <v>74088.160829109998</v>
      </c>
      <c r="Q812" s="74">
        <f t="shared" si="695"/>
        <v>0</v>
      </c>
      <c r="R812" s="75">
        <f t="shared" si="776"/>
        <v>0</v>
      </c>
      <c r="S812" s="66">
        <f t="shared" si="777"/>
        <v>0</v>
      </c>
      <c r="T812" s="10">
        <f t="shared" si="707"/>
        <v>0.06</v>
      </c>
      <c r="U812" s="74">
        <f t="shared" si="772"/>
        <v>7</v>
      </c>
      <c r="V812" s="74">
        <v>252</v>
      </c>
      <c r="W812" s="70">
        <f t="shared" si="696"/>
        <v>1.001619891</v>
      </c>
      <c r="X812" s="66">
        <f t="shared" si="697"/>
        <v>120.01474493000001</v>
      </c>
      <c r="Y812" s="66">
        <v>0</v>
      </c>
      <c r="Z812" s="67">
        <f t="shared" si="698"/>
        <v>0</v>
      </c>
      <c r="AA812" s="68" t="str">
        <f t="shared" si="708"/>
        <v>A+INCORP J=</v>
      </c>
      <c r="AB812" s="11">
        <f t="shared" si="709"/>
        <v>43490</v>
      </c>
      <c r="AC812" s="227">
        <f t="shared" si="714"/>
        <v>3113.21</v>
      </c>
      <c r="AD812" s="227">
        <f t="shared" si="718"/>
        <v>62.264200000000002</v>
      </c>
      <c r="AE812" s="227">
        <f t="shared" si="719"/>
        <v>295.75495000000001</v>
      </c>
      <c r="AF812" s="228">
        <f t="shared" si="715"/>
        <v>1.0301253734922688</v>
      </c>
      <c r="AG812" s="230">
        <f t="shared" si="716"/>
        <v>195</v>
      </c>
      <c r="AH812" s="231">
        <f t="shared" si="720"/>
        <v>1.0461209979999999</v>
      </c>
      <c r="AI812" s="227">
        <f t="shared" si="721"/>
        <v>3354.9064984299998</v>
      </c>
      <c r="AJ812" s="227">
        <f t="shared" si="722"/>
        <v>3712.9256484299999</v>
      </c>
      <c r="AK812" s="227">
        <f t="shared" si="596"/>
        <v>3113.21</v>
      </c>
      <c r="AL812" s="227">
        <f t="shared" si="723"/>
        <v>62.264200000000002</v>
      </c>
      <c r="AM812" s="227">
        <f t="shared" si="724"/>
        <v>264.62285000000003</v>
      </c>
      <c r="AN812" s="228">
        <f t="shared" si="597"/>
        <v>1.0291994823568096</v>
      </c>
      <c r="AO812" s="230">
        <f t="shared" si="598"/>
        <v>174</v>
      </c>
      <c r="AP812" s="231">
        <f t="shared" si="725"/>
        <v>1.041053617</v>
      </c>
      <c r="AQ812" s="227">
        <f t="shared" si="726"/>
        <v>3335.6545943900001</v>
      </c>
      <c r="AR812" s="227">
        <f t="shared" si="727"/>
        <v>3662.5416443900003</v>
      </c>
      <c r="AS812" s="227">
        <f t="shared" si="710"/>
        <v>3113.21</v>
      </c>
      <c r="AT812" s="227">
        <f t="shared" si="728"/>
        <v>62.264200000000002</v>
      </c>
      <c r="AU812" s="227">
        <f t="shared" si="729"/>
        <v>233.49074999999999</v>
      </c>
      <c r="AV812" s="228">
        <f t="shared" si="711"/>
        <v>1.0269406575266637</v>
      </c>
      <c r="AW812" s="230">
        <f t="shared" si="712"/>
        <v>153</v>
      </c>
      <c r="AX812" s="231">
        <f t="shared" si="730"/>
        <v>1.036010782</v>
      </c>
      <c r="AY812" s="227">
        <f t="shared" si="731"/>
        <v>3312.21134463</v>
      </c>
      <c r="AZ812" s="227">
        <f t="shared" si="732"/>
        <v>3607.96629463</v>
      </c>
      <c r="BA812" s="227">
        <f t="shared" si="689"/>
        <v>3113.21</v>
      </c>
      <c r="BB812" s="227">
        <f t="shared" si="733"/>
        <v>62.264200000000002</v>
      </c>
      <c r="BC812" s="227">
        <f t="shared" si="734"/>
        <v>201.32091333333332</v>
      </c>
      <c r="BD812" s="228">
        <f t="shared" ref="BD812:BD875" si="783">($O812/BD$616)</f>
        <v>1.0228487136657054</v>
      </c>
      <c r="BE812" s="230">
        <f t="shared" ref="BE812:BE875" si="784">NETWORKDAYS(BE$616,$A812,$AE$118:$AE$502)-1</f>
        <v>133</v>
      </c>
      <c r="BF812" s="231">
        <f t="shared" si="735"/>
        <v>1.0312307940000001</v>
      </c>
      <c r="BG812" s="227">
        <f t="shared" si="736"/>
        <v>3283.79239925</v>
      </c>
      <c r="BH812" s="227">
        <f t="shared" si="737"/>
        <v>3547.3775125833336</v>
      </c>
      <c r="BI812" s="227">
        <f t="shared" si="713"/>
        <v>3113.21</v>
      </c>
      <c r="BJ812" s="227">
        <f t="shared" si="738"/>
        <v>62.264200000000002</v>
      </c>
      <c r="BK812" s="227">
        <f t="shared" si="739"/>
        <v>170.18881333333334</v>
      </c>
      <c r="BL812" s="228">
        <f t="shared" si="699"/>
        <v>1.0101210493645141</v>
      </c>
      <c r="BM812" s="230">
        <f t="shared" si="700"/>
        <v>111</v>
      </c>
      <c r="BN812" s="231">
        <f t="shared" si="740"/>
        <v>1.0259982759999999</v>
      </c>
      <c r="BO812" s="227">
        <f t="shared" si="741"/>
        <v>3226.4762233500001</v>
      </c>
      <c r="BP812" s="227">
        <f t="shared" si="742"/>
        <v>3458.9292366833333</v>
      </c>
      <c r="BQ812" s="227">
        <f t="shared" si="782"/>
        <v>3113.21</v>
      </c>
      <c r="BR812" s="227">
        <f t="shared" si="743"/>
        <v>62.264200000000002</v>
      </c>
      <c r="BS812" s="227">
        <f t="shared" si="744"/>
        <v>135.94350333333333</v>
      </c>
      <c r="BT812" s="228">
        <f t="shared" si="780"/>
        <v>1.0067979659229489</v>
      </c>
      <c r="BU812" s="230">
        <f t="shared" si="781"/>
        <v>88</v>
      </c>
      <c r="BV812" s="231">
        <f t="shared" si="745"/>
        <v>1.0205563019999999</v>
      </c>
      <c r="BW812" s="227">
        <f t="shared" si="746"/>
        <v>3198.80462364</v>
      </c>
      <c r="BX812" s="227">
        <f t="shared" si="747"/>
        <v>3397.0123269733335</v>
      </c>
      <c r="BY812" s="227">
        <f t="shared" si="690"/>
        <v>3113.21</v>
      </c>
      <c r="BZ812" s="227">
        <f t="shared" si="748"/>
        <v>62.264200000000002</v>
      </c>
      <c r="CA812" s="227">
        <f t="shared" si="749"/>
        <v>105.84914000000001</v>
      </c>
      <c r="CB812" s="228">
        <f t="shared" si="687"/>
        <v>1.0077039058067159</v>
      </c>
      <c r="CC812" s="230">
        <f t="shared" si="688"/>
        <v>68</v>
      </c>
      <c r="CD812" s="231">
        <f t="shared" si="750"/>
        <v>1.015847618</v>
      </c>
      <c r="CE812" s="227">
        <f t="shared" si="751"/>
        <v>3186.9109267399999</v>
      </c>
      <c r="CF812" s="227">
        <f t="shared" si="752"/>
        <v>3355.0242667399998</v>
      </c>
      <c r="CG812" s="227">
        <f t="shared" si="634"/>
        <v>3113.21</v>
      </c>
      <c r="CH812" s="227">
        <f t="shared" si="753"/>
        <v>62.264200000000002</v>
      </c>
      <c r="CI812" s="227">
        <f t="shared" si="754"/>
        <v>74.717039999999997</v>
      </c>
      <c r="CJ812" s="228">
        <f t="shared" si="773"/>
        <v>1.0028903368781672</v>
      </c>
      <c r="CK812" s="230">
        <f t="shared" si="774"/>
        <v>47</v>
      </c>
      <c r="CL812" s="231">
        <f t="shared" si="755"/>
        <v>1.0109268810000001</v>
      </c>
      <c r="CM812" s="227">
        <f t="shared" si="756"/>
        <v>3156.3242234099998</v>
      </c>
      <c r="CN812" s="227">
        <f t="shared" si="757"/>
        <v>3293.3054634099999</v>
      </c>
      <c r="CO812" s="227">
        <f t="shared" si="683"/>
        <v>3113.21</v>
      </c>
      <c r="CP812" s="227">
        <f t="shared" si="758"/>
        <v>62.264200000000002</v>
      </c>
      <c r="CQ812" s="227">
        <f t="shared" si="759"/>
        <v>41.509466666666661</v>
      </c>
      <c r="CR812" s="228">
        <f t="shared" si="678"/>
        <v>0.99839828325896429</v>
      </c>
      <c r="CS812" s="230">
        <f t="shared" si="679"/>
        <v>27</v>
      </c>
      <c r="CT812" s="231">
        <f t="shared" si="760"/>
        <v>1.006262626</v>
      </c>
      <c r="CU812" s="227">
        <f t="shared" si="761"/>
        <v>3127.68916085</v>
      </c>
      <c r="CV812" s="227">
        <f t="shared" si="762"/>
        <v>3231.4628275166665</v>
      </c>
      <c r="CW812" s="227">
        <f t="shared" si="769"/>
        <v>3113.21</v>
      </c>
      <c r="CX812" s="227">
        <f t="shared" si="770"/>
        <v>62.264200000000002</v>
      </c>
      <c r="CY812" s="227">
        <f t="shared" si="763"/>
        <v>10.377366666666665</v>
      </c>
      <c r="CZ812" s="228">
        <f t="shared" si="764"/>
        <v>1.0004997831331766</v>
      </c>
      <c r="DA812" s="239">
        <f t="shared" si="765"/>
        <v>6</v>
      </c>
      <c r="DB812" s="231">
        <f t="shared" si="766"/>
        <v>1.0013883180000001</v>
      </c>
      <c r="DC812" s="227">
        <f t="shared" si="771"/>
        <v>3119.09021545</v>
      </c>
      <c r="DD812" s="227">
        <f t="shared" si="767"/>
        <v>3191.7317821166666</v>
      </c>
      <c r="DE812" s="227"/>
      <c r="DF812" s="227"/>
      <c r="DG812" s="227"/>
      <c r="DH812" s="227"/>
      <c r="DI812" s="227"/>
      <c r="DJ812" s="227"/>
      <c r="DK812" s="227"/>
      <c r="DL812" s="227"/>
      <c r="DM812" s="227"/>
      <c r="DN812" s="227"/>
      <c r="DO812" s="227"/>
      <c r="DP812" s="227"/>
      <c r="DQ812" s="227"/>
      <c r="DR812" s="227"/>
      <c r="DS812" s="227"/>
      <c r="DT812" s="227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5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5"/>
      <c r="HA812" s="5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40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7"/>
      <c r="JP812" s="1"/>
      <c r="JQ812" s="1"/>
      <c r="JR812" s="1"/>
      <c r="JS812" s="1"/>
      <c r="JT812" s="1"/>
      <c r="JU812" s="1"/>
      <c r="JV812" s="1"/>
      <c r="JW812" s="1"/>
      <c r="JX812" s="1"/>
      <c r="JY812" s="3"/>
      <c r="JZ812" s="1"/>
      <c r="KA812" s="1"/>
      <c r="KB812" s="1"/>
      <c r="KC812" s="1"/>
      <c r="KD812" s="1"/>
      <c r="KE812" s="1"/>
    </row>
    <row r="813" spans="1:291" x14ac:dyDescent="0.2">
      <c r="A813" s="196">
        <f t="shared" si="701"/>
        <v>43471</v>
      </c>
      <c r="B813" s="236">
        <f t="shared" si="768"/>
        <v>108676.82994417999</v>
      </c>
      <c r="C813" s="66">
        <f t="shared" si="778"/>
        <v>74051.151544599998</v>
      </c>
      <c r="D813" s="77">
        <f t="shared" si="702"/>
        <v>5092.97</v>
      </c>
      <c r="E813" s="67">
        <f>VLOOKUP(A812,[1]Plan1!$DQ$117:$DS$314,3)</f>
        <v>5100.6099999999997</v>
      </c>
      <c r="F813" s="11">
        <f t="shared" si="703"/>
        <v>43461</v>
      </c>
      <c r="G813" s="73">
        <f t="shared" si="691"/>
        <v>1.5001070102511616E-3</v>
      </c>
      <c r="H813" s="11">
        <f t="shared" si="704"/>
        <v>43490</v>
      </c>
      <c r="I813" s="11">
        <f t="shared" si="692"/>
        <v>43490</v>
      </c>
      <c r="J813" s="1">
        <f t="shared" si="705"/>
        <v>21</v>
      </c>
      <c r="K813" s="1">
        <f t="shared" si="706"/>
        <v>7</v>
      </c>
      <c r="L813" s="66">
        <f t="shared" si="693"/>
        <v>1.0004997799999999</v>
      </c>
      <c r="M813" s="70">
        <f t="shared" si="779"/>
        <v>0.99789954999999997</v>
      </c>
      <c r="N813" s="70">
        <f t="shared" si="717"/>
        <v>1.0743459865764682</v>
      </c>
      <c r="O813" s="66">
        <f t="shared" si="775"/>
        <v>1.0748829200000001</v>
      </c>
      <c r="P813" s="66">
        <f t="shared" si="694"/>
        <v>74088.160829109998</v>
      </c>
      <c r="Q813" s="74">
        <f t="shared" si="695"/>
        <v>0</v>
      </c>
      <c r="R813" s="75">
        <f t="shared" si="776"/>
        <v>0</v>
      </c>
      <c r="S813" s="66">
        <f t="shared" si="777"/>
        <v>0</v>
      </c>
      <c r="T813" s="10">
        <f t="shared" si="707"/>
        <v>0.06</v>
      </c>
      <c r="U813" s="74">
        <f t="shared" si="772"/>
        <v>7</v>
      </c>
      <c r="V813" s="74">
        <v>252</v>
      </c>
      <c r="W813" s="70">
        <f t="shared" si="696"/>
        <v>1.001619891</v>
      </c>
      <c r="X813" s="66">
        <f t="shared" si="697"/>
        <v>120.01474493000001</v>
      </c>
      <c r="Y813" s="66">
        <v>0</v>
      </c>
      <c r="Z813" s="67">
        <f t="shared" si="698"/>
        <v>0</v>
      </c>
      <c r="AA813" s="68" t="str">
        <f t="shared" si="708"/>
        <v>A+INCORP J=</v>
      </c>
      <c r="AB813" s="11">
        <f t="shared" si="709"/>
        <v>43490</v>
      </c>
      <c r="AC813" s="227">
        <f t="shared" si="714"/>
        <v>3113.21</v>
      </c>
      <c r="AD813" s="227">
        <f t="shared" si="718"/>
        <v>62.264200000000002</v>
      </c>
      <c r="AE813" s="227">
        <f t="shared" si="719"/>
        <v>296.79268666666667</v>
      </c>
      <c r="AF813" s="228">
        <f t="shared" si="715"/>
        <v>1.0301253734922688</v>
      </c>
      <c r="AG813" s="230">
        <f t="shared" si="716"/>
        <v>195</v>
      </c>
      <c r="AH813" s="231">
        <f t="shared" si="720"/>
        <v>1.0461209979999999</v>
      </c>
      <c r="AI813" s="227">
        <f t="shared" si="721"/>
        <v>3354.9064984299998</v>
      </c>
      <c r="AJ813" s="227">
        <f t="shared" si="722"/>
        <v>3713.9633850966666</v>
      </c>
      <c r="AK813" s="227">
        <f t="shared" si="596"/>
        <v>3113.21</v>
      </c>
      <c r="AL813" s="227">
        <f t="shared" si="723"/>
        <v>62.264200000000002</v>
      </c>
      <c r="AM813" s="227">
        <f t="shared" si="724"/>
        <v>265.66058666666669</v>
      </c>
      <c r="AN813" s="228">
        <f t="shared" si="597"/>
        <v>1.0291994823568096</v>
      </c>
      <c r="AO813" s="230">
        <f t="shared" si="598"/>
        <v>174</v>
      </c>
      <c r="AP813" s="231">
        <f t="shared" si="725"/>
        <v>1.041053617</v>
      </c>
      <c r="AQ813" s="227">
        <f t="shared" si="726"/>
        <v>3335.6545943900001</v>
      </c>
      <c r="AR813" s="227">
        <f t="shared" si="727"/>
        <v>3663.5793810566665</v>
      </c>
      <c r="AS813" s="227">
        <f t="shared" si="710"/>
        <v>3113.21</v>
      </c>
      <c r="AT813" s="227">
        <f t="shared" si="728"/>
        <v>62.264200000000002</v>
      </c>
      <c r="AU813" s="227">
        <f t="shared" si="729"/>
        <v>234.52848666666668</v>
      </c>
      <c r="AV813" s="228">
        <f t="shared" si="711"/>
        <v>1.0269406575266637</v>
      </c>
      <c r="AW813" s="230">
        <f t="shared" si="712"/>
        <v>153</v>
      </c>
      <c r="AX813" s="231">
        <f t="shared" si="730"/>
        <v>1.036010782</v>
      </c>
      <c r="AY813" s="227">
        <f t="shared" si="731"/>
        <v>3312.21134463</v>
      </c>
      <c r="AZ813" s="227">
        <f t="shared" si="732"/>
        <v>3609.0040312966667</v>
      </c>
      <c r="BA813" s="227">
        <f t="shared" si="689"/>
        <v>3113.21</v>
      </c>
      <c r="BB813" s="227">
        <f t="shared" si="733"/>
        <v>62.264200000000002</v>
      </c>
      <c r="BC813" s="227">
        <f t="shared" si="734"/>
        <v>202.35865000000001</v>
      </c>
      <c r="BD813" s="228">
        <f t="shared" si="783"/>
        <v>1.0228487136657054</v>
      </c>
      <c r="BE813" s="230">
        <f t="shared" si="784"/>
        <v>133</v>
      </c>
      <c r="BF813" s="231">
        <f t="shared" si="735"/>
        <v>1.0312307940000001</v>
      </c>
      <c r="BG813" s="227">
        <f t="shared" si="736"/>
        <v>3283.79239925</v>
      </c>
      <c r="BH813" s="227">
        <f t="shared" si="737"/>
        <v>3548.4152492500002</v>
      </c>
      <c r="BI813" s="227">
        <f t="shared" si="713"/>
        <v>3113.21</v>
      </c>
      <c r="BJ813" s="227">
        <f t="shared" si="738"/>
        <v>62.264200000000002</v>
      </c>
      <c r="BK813" s="227">
        <f t="shared" si="739"/>
        <v>171.22655</v>
      </c>
      <c r="BL813" s="228">
        <f t="shared" si="699"/>
        <v>1.0101210493645141</v>
      </c>
      <c r="BM813" s="230">
        <f t="shared" si="700"/>
        <v>111</v>
      </c>
      <c r="BN813" s="231">
        <f t="shared" si="740"/>
        <v>1.0259982759999999</v>
      </c>
      <c r="BO813" s="227">
        <f t="shared" si="741"/>
        <v>3226.4762233500001</v>
      </c>
      <c r="BP813" s="227">
        <f t="shared" si="742"/>
        <v>3459.96697335</v>
      </c>
      <c r="BQ813" s="227">
        <f t="shared" si="782"/>
        <v>3113.21</v>
      </c>
      <c r="BR813" s="227">
        <f t="shared" si="743"/>
        <v>62.264200000000002</v>
      </c>
      <c r="BS813" s="227">
        <f t="shared" si="744"/>
        <v>136.98124000000001</v>
      </c>
      <c r="BT813" s="228">
        <f t="shared" si="780"/>
        <v>1.0067979659229489</v>
      </c>
      <c r="BU813" s="230">
        <f t="shared" si="781"/>
        <v>88</v>
      </c>
      <c r="BV813" s="231">
        <f t="shared" si="745"/>
        <v>1.0205563019999999</v>
      </c>
      <c r="BW813" s="227">
        <f t="shared" si="746"/>
        <v>3198.80462364</v>
      </c>
      <c r="BX813" s="227">
        <f t="shared" si="747"/>
        <v>3398.0500636400002</v>
      </c>
      <c r="BY813" s="227">
        <f t="shared" si="690"/>
        <v>3113.21</v>
      </c>
      <c r="BZ813" s="227">
        <f t="shared" si="748"/>
        <v>62.264200000000002</v>
      </c>
      <c r="CA813" s="227">
        <f t="shared" si="749"/>
        <v>106.88687666666667</v>
      </c>
      <c r="CB813" s="228">
        <f t="shared" si="687"/>
        <v>1.0077039058067159</v>
      </c>
      <c r="CC813" s="230">
        <f t="shared" si="688"/>
        <v>68</v>
      </c>
      <c r="CD813" s="231">
        <f t="shared" si="750"/>
        <v>1.015847618</v>
      </c>
      <c r="CE813" s="227">
        <f t="shared" si="751"/>
        <v>3186.9109267399999</v>
      </c>
      <c r="CF813" s="227">
        <f t="shared" si="752"/>
        <v>3356.0620034066665</v>
      </c>
      <c r="CG813" s="227">
        <f t="shared" si="634"/>
        <v>3113.21</v>
      </c>
      <c r="CH813" s="227">
        <f t="shared" si="753"/>
        <v>62.264200000000002</v>
      </c>
      <c r="CI813" s="227">
        <f t="shared" si="754"/>
        <v>75.754776666666658</v>
      </c>
      <c r="CJ813" s="228">
        <f t="shared" si="773"/>
        <v>1.0028903368781672</v>
      </c>
      <c r="CK813" s="230">
        <f t="shared" si="774"/>
        <v>47</v>
      </c>
      <c r="CL813" s="231">
        <f t="shared" si="755"/>
        <v>1.0109268810000001</v>
      </c>
      <c r="CM813" s="227">
        <f t="shared" si="756"/>
        <v>3156.3242234099998</v>
      </c>
      <c r="CN813" s="227">
        <f t="shared" si="757"/>
        <v>3294.3432000766666</v>
      </c>
      <c r="CO813" s="227">
        <f t="shared" si="683"/>
        <v>3113.21</v>
      </c>
      <c r="CP813" s="227">
        <f t="shared" si="758"/>
        <v>62.264200000000002</v>
      </c>
      <c r="CQ813" s="227">
        <f t="shared" si="759"/>
        <v>42.547203333333336</v>
      </c>
      <c r="CR813" s="228">
        <f t="shared" si="678"/>
        <v>0.99839828325896429</v>
      </c>
      <c r="CS813" s="230">
        <f t="shared" si="679"/>
        <v>27</v>
      </c>
      <c r="CT813" s="231">
        <f t="shared" si="760"/>
        <v>1.006262626</v>
      </c>
      <c r="CU813" s="227">
        <f t="shared" si="761"/>
        <v>3127.68916085</v>
      </c>
      <c r="CV813" s="227">
        <f t="shared" si="762"/>
        <v>3232.5005641833332</v>
      </c>
      <c r="CW813" s="227">
        <f t="shared" si="769"/>
        <v>3113.21</v>
      </c>
      <c r="CX813" s="227">
        <f t="shared" si="770"/>
        <v>62.264200000000002</v>
      </c>
      <c r="CY813" s="227">
        <f t="shared" si="763"/>
        <v>11.415103333333333</v>
      </c>
      <c r="CZ813" s="228">
        <f t="shared" si="764"/>
        <v>1.0004997831331766</v>
      </c>
      <c r="DA813" s="239">
        <f t="shared" si="765"/>
        <v>6</v>
      </c>
      <c r="DB813" s="231">
        <f t="shared" si="766"/>
        <v>1.0013883180000001</v>
      </c>
      <c r="DC813" s="227">
        <f t="shared" si="771"/>
        <v>3119.09021545</v>
      </c>
      <c r="DD813" s="227">
        <f t="shared" si="767"/>
        <v>3192.7695187833333</v>
      </c>
      <c r="DE813" s="227"/>
      <c r="DF813" s="227"/>
      <c r="DG813" s="227"/>
      <c r="DH813" s="227"/>
      <c r="DI813" s="227"/>
      <c r="DJ813" s="227"/>
      <c r="DK813" s="227"/>
      <c r="DL813" s="227"/>
      <c r="DM813" s="227"/>
      <c r="DN813" s="227"/>
      <c r="DO813" s="227"/>
      <c r="DP813" s="227"/>
      <c r="DQ813" s="227"/>
      <c r="DR813" s="227"/>
      <c r="DS813" s="227"/>
      <c r="DT813" s="227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5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5"/>
      <c r="HA813" s="5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40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7"/>
      <c r="JP813" s="1"/>
      <c r="JQ813" s="1"/>
      <c r="JR813" s="1"/>
      <c r="JS813" s="1"/>
      <c r="JT813" s="1"/>
      <c r="JU813" s="1"/>
      <c r="JV813" s="1"/>
      <c r="JW813" s="1"/>
      <c r="JX813" s="1"/>
      <c r="JY813" s="3"/>
      <c r="JZ813" s="1"/>
      <c r="KA813" s="1"/>
      <c r="KB813" s="1"/>
      <c r="KC813" s="1"/>
      <c r="KD813" s="1"/>
      <c r="KE813" s="1"/>
    </row>
    <row r="814" spans="1:291" x14ac:dyDescent="0.2">
      <c r="A814" s="196">
        <f t="shared" si="701"/>
        <v>43472</v>
      </c>
      <c r="B814" s="236">
        <f t="shared" si="768"/>
        <v>108694.67719687667</v>
      </c>
      <c r="C814" s="66">
        <f t="shared" si="778"/>
        <v>74051.151544599998</v>
      </c>
      <c r="D814" s="77">
        <f t="shared" si="702"/>
        <v>5092.97</v>
      </c>
      <c r="E814" s="67">
        <f>VLOOKUP(A813,[1]Plan1!$DQ$117:$DS$314,3)</f>
        <v>5100.6099999999997</v>
      </c>
      <c r="F814" s="11">
        <f t="shared" si="703"/>
        <v>43461</v>
      </c>
      <c r="G814" s="73">
        <f t="shared" si="691"/>
        <v>1.5001070102511616E-3</v>
      </c>
      <c r="H814" s="11">
        <f t="shared" si="704"/>
        <v>43490</v>
      </c>
      <c r="I814" s="11">
        <f t="shared" si="692"/>
        <v>43490</v>
      </c>
      <c r="J814" s="1">
        <f t="shared" si="705"/>
        <v>21</v>
      </c>
      <c r="K814" s="1">
        <f t="shared" si="706"/>
        <v>7</v>
      </c>
      <c r="L814" s="66">
        <f t="shared" si="693"/>
        <v>1.0004997799999999</v>
      </c>
      <c r="M814" s="70">
        <f t="shared" si="779"/>
        <v>0.99789954999999997</v>
      </c>
      <c r="N814" s="70">
        <f t="shared" si="717"/>
        <v>1.0743459865764682</v>
      </c>
      <c r="O814" s="66">
        <f t="shared" si="775"/>
        <v>1.0748829200000001</v>
      </c>
      <c r="P814" s="66">
        <f t="shared" si="694"/>
        <v>74088.160829109998</v>
      </c>
      <c r="Q814" s="74">
        <f t="shared" si="695"/>
        <v>0</v>
      </c>
      <c r="R814" s="75">
        <f t="shared" si="776"/>
        <v>0</v>
      </c>
      <c r="S814" s="66">
        <f t="shared" si="777"/>
        <v>0</v>
      </c>
      <c r="T814" s="10">
        <f t="shared" si="707"/>
        <v>0.06</v>
      </c>
      <c r="U814" s="74">
        <f t="shared" si="772"/>
        <v>7</v>
      </c>
      <c r="V814" s="74">
        <v>252</v>
      </c>
      <c r="W814" s="70">
        <f t="shared" si="696"/>
        <v>1.001619891</v>
      </c>
      <c r="X814" s="66">
        <f t="shared" si="697"/>
        <v>120.01474493000001</v>
      </c>
      <c r="Y814" s="66">
        <v>0</v>
      </c>
      <c r="Z814" s="67">
        <f t="shared" si="698"/>
        <v>0</v>
      </c>
      <c r="AA814" s="68" t="str">
        <f t="shared" si="708"/>
        <v>A+INCORP J=</v>
      </c>
      <c r="AB814" s="11">
        <f t="shared" si="709"/>
        <v>43490</v>
      </c>
      <c r="AC814" s="227">
        <f t="shared" si="714"/>
        <v>3113.21</v>
      </c>
      <c r="AD814" s="227">
        <f t="shared" si="718"/>
        <v>62.264200000000002</v>
      </c>
      <c r="AE814" s="227">
        <f t="shared" si="719"/>
        <v>297.83042333333333</v>
      </c>
      <c r="AF814" s="228">
        <f t="shared" si="715"/>
        <v>1.0301253734922688</v>
      </c>
      <c r="AG814" s="230">
        <f t="shared" si="716"/>
        <v>196</v>
      </c>
      <c r="AH814" s="231">
        <f t="shared" si="720"/>
        <v>1.0463629160000001</v>
      </c>
      <c r="AI814" s="227">
        <f t="shared" si="721"/>
        <v>3355.68232863</v>
      </c>
      <c r="AJ814" s="227">
        <f t="shared" si="722"/>
        <v>3715.7769519633334</v>
      </c>
      <c r="AK814" s="227">
        <f t="shared" ref="AK814:AK877" si="785">AK813</f>
        <v>3113.21</v>
      </c>
      <c r="AL814" s="227">
        <f t="shared" si="723"/>
        <v>62.264200000000002</v>
      </c>
      <c r="AM814" s="227">
        <f t="shared" si="724"/>
        <v>266.69832333333335</v>
      </c>
      <c r="AN814" s="228">
        <f t="shared" ref="AN814:AN877" si="786">($O814/AN$555)</f>
        <v>1.0291994823568096</v>
      </c>
      <c r="AO814" s="230">
        <f t="shared" ref="AO814:AO877" si="787">NETWORKDAYS(AO$555,$A814,$AE$118:$AE$502)-1</f>
        <v>175</v>
      </c>
      <c r="AP814" s="231">
        <f t="shared" si="725"/>
        <v>1.041294363</v>
      </c>
      <c r="AQ814" s="227">
        <f t="shared" si="726"/>
        <v>3336.4259720499999</v>
      </c>
      <c r="AR814" s="227">
        <f t="shared" si="727"/>
        <v>3665.3884953833331</v>
      </c>
      <c r="AS814" s="227">
        <f t="shared" si="710"/>
        <v>3113.21</v>
      </c>
      <c r="AT814" s="227">
        <f t="shared" si="728"/>
        <v>62.264200000000002</v>
      </c>
      <c r="AU814" s="227">
        <f t="shared" si="729"/>
        <v>235.56622333333331</v>
      </c>
      <c r="AV814" s="228">
        <f t="shared" si="711"/>
        <v>1.0269406575266637</v>
      </c>
      <c r="AW814" s="230">
        <f t="shared" si="712"/>
        <v>154</v>
      </c>
      <c r="AX814" s="231">
        <f t="shared" si="730"/>
        <v>1.0362503620000001</v>
      </c>
      <c r="AY814" s="227">
        <f t="shared" si="731"/>
        <v>3312.9773015199999</v>
      </c>
      <c r="AZ814" s="227">
        <f t="shared" si="732"/>
        <v>3610.8077248533332</v>
      </c>
      <c r="BA814" s="227">
        <f t="shared" si="689"/>
        <v>3113.21</v>
      </c>
      <c r="BB814" s="227">
        <f t="shared" si="733"/>
        <v>62.264200000000002</v>
      </c>
      <c r="BC814" s="227">
        <f t="shared" si="734"/>
        <v>203.39638666666664</v>
      </c>
      <c r="BD814" s="228">
        <f t="shared" si="783"/>
        <v>1.0228487136657054</v>
      </c>
      <c r="BE814" s="230">
        <f t="shared" si="784"/>
        <v>134</v>
      </c>
      <c r="BF814" s="231">
        <f t="shared" si="735"/>
        <v>1.031469269</v>
      </c>
      <c r="BG814" s="227">
        <f t="shared" si="736"/>
        <v>3284.5517854099999</v>
      </c>
      <c r="BH814" s="227">
        <f t="shared" si="737"/>
        <v>3550.2123720766667</v>
      </c>
      <c r="BI814" s="227">
        <f t="shared" si="713"/>
        <v>3113.21</v>
      </c>
      <c r="BJ814" s="227">
        <f t="shared" si="738"/>
        <v>62.264200000000002</v>
      </c>
      <c r="BK814" s="227">
        <f t="shared" si="739"/>
        <v>172.26428666666666</v>
      </c>
      <c r="BL814" s="228">
        <f t="shared" si="699"/>
        <v>1.0101210493645141</v>
      </c>
      <c r="BM814" s="230">
        <f t="shared" si="700"/>
        <v>112</v>
      </c>
      <c r="BN814" s="231">
        <f t="shared" si="740"/>
        <v>1.0262355409999999</v>
      </c>
      <c r="BO814" s="227">
        <f t="shared" si="741"/>
        <v>3227.2223550899998</v>
      </c>
      <c r="BP814" s="227">
        <f t="shared" si="742"/>
        <v>3461.7508417566664</v>
      </c>
      <c r="BQ814" s="227">
        <f t="shared" si="782"/>
        <v>3113.21</v>
      </c>
      <c r="BR814" s="227">
        <f t="shared" si="743"/>
        <v>62.264200000000002</v>
      </c>
      <c r="BS814" s="227">
        <f t="shared" si="744"/>
        <v>138.01897666666667</v>
      </c>
      <c r="BT814" s="228">
        <f t="shared" si="780"/>
        <v>1.0067979659229489</v>
      </c>
      <c r="BU814" s="230">
        <f t="shared" si="781"/>
        <v>89</v>
      </c>
      <c r="BV814" s="231">
        <f t="shared" si="745"/>
        <v>1.0207923080000001</v>
      </c>
      <c r="BW814" s="227">
        <f t="shared" si="746"/>
        <v>3199.5443545899998</v>
      </c>
      <c r="BX814" s="227">
        <f t="shared" si="747"/>
        <v>3399.8275312566666</v>
      </c>
      <c r="BY814" s="227">
        <f t="shared" si="690"/>
        <v>3113.21</v>
      </c>
      <c r="BZ814" s="227">
        <f t="shared" si="748"/>
        <v>62.264200000000002</v>
      </c>
      <c r="CA814" s="227">
        <f t="shared" si="749"/>
        <v>107.92461333333335</v>
      </c>
      <c r="CB814" s="228">
        <f t="shared" si="687"/>
        <v>1.0077039058067159</v>
      </c>
      <c r="CC814" s="230">
        <f t="shared" si="688"/>
        <v>69</v>
      </c>
      <c r="CD814" s="231">
        <f t="shared" si="750"/>
        <v>1.0160825360000001</v>
      </c>
      <c r="CE814" s="227">
        <f t="shared" si="751"/>
        <v>3187.6479100500001</v>
      </c>
      <c r="CF814" s="227">
        <f t="shared" si="752"/>
        <v>3357.8367233833333</v>
      </c>
      <c r="CG814" s="227">
        <f t="shared" si="634"/>
        <v>3113.21</v>
      </c>
      <c r="CH814" s="227">
        <f t="shared" si="753"/>
        <v>62.264200000000002</v>
      </c>
      <c r="CI814" s="227">
        <f t="shared" si="754"/>
        <v>76.792513333333346</v>
      </c>
      <c r="CJ814" s="228">
        <f t="shared" si="773"/>
        <v>1.0028903368781672</v>
      </c>
      <c r="CK814" s="230">
        <f t="shared" si="774"/>
        <v>48</v>
      </c>
      <c r="CL814" s="231">
        <f t="shared" si="755"/>
        <v>1.01116066</v>
      </c>
      <c r="CM814" s="227">
        <f t="shared" si="756"/>
        <v>3157.0541301200001</v>
      </c>
      <c r="CN814" s="227">
        <f t="shared" si="757"/>
        <v>3296.1108434533335</v>
      </c>
      <c r="CO814" s="227">
        <f t="shared" si="683"/>
        <v>3113.21</v>
      </c>
      <c r="CP814" s="227">
        <f t="shared" si="758"/>
        <v>62.264200000000002</v>
      </c>
      <c r="CQ814" s="227">
        <f t="shared" si="759"/>
        <v>43.584939999999996</v>
      </c>
      <c r="CR814" s="228">
        <f t="shared" si="678"/>
        <v>0.99839828325896429</v>
      </c>
      <c r="CS814" s="230">
        <f t="shared" si="679"/>
        <v>28</v>
      </c>
      <c r="CT814" s="231">
        <f t="shared" si="760"/>
        <v>1.0064953270000001</v>
      </c>
      <c r="CU814" s="227">
        <f t="shared" si="761"/>
        <v>3128.41244757</v>
      </c>
      <c r="CV814" s="227">
        <f t="shared" si="762"/>
        <v>3234.2615875699998</v>
      </c>
      <c r="CW814" s="227">
        <f t="shared" si="769"/>
        <v>3113.21</v>
      </c>
      <c r="CX814" s="227">
        <f t="shared" si="770"/>
        <v>62.264200000000002</v>
      </c>
      <c r="CY814" s="227">
        <f t="shared" si="763"/>
        <v>12.45284</v>
      </c>
      <c r="CZ814" s="228">
        <f t="shared" si="764"/>
        <v>1.0004997831331766</v>
      </c>
      <c r="DA814" s="239">
        <f t="shared" si="765"/>
        <v>7</v>
      </c>
      <c r="DB814" s="231">
        <f t="shared" si="766"/>
        <v>1.001619891</v>
      </c>
      <c r="DC814" s="227">
        <f t="shared" si="771"/>
        <v>3119.8115111400002</v>
      </c>
      <c r="DD814" s="227">
        <f t="shared" si="767"/>
        <v>3194.5285511400002</v>
      </c>
      <c r="DE814" s="227"/>
      <c r="DF814" s="227"/>
      <c r="DG814" s="227"/>
      <c r="DH814" s="227"/>
      <c r="DI814" s="227"/>
      <c r="DJ814" s="227"/>
      <c r="DK814" s="227"/>
      <c r="DL814" s="227"/>
      <c r="DM814" s="227"/>
      <c r="DN814" s="227"/>
      <c r="DO814" s="227"/>
      <c r="DP814" s="227"/>
      <c r="DQ814" s="227"/>
      <c r="DR814" s="227"/>
      <c r="DS814" s="227"/>
      <c r="DT814" s="227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5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5"/>
      <c r="HA814" s="5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40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7"/>
      <c r="JP814" s="1"/>
      <c r="JQ814" s="1"/>
      <c r="JR814" s="1"/>
      <c r="JS814" s="1"/>
      <c r="JT814" s="1"/>
      <c r="JU814" s="1"/>
      <c r="JV814" s="1"/>
      <c r="JW814" s="1"/>
      <c r="JX814" s="1"/>
      <c r="JY814" s="3"/>
      <c r="JZ814" s="1"/>
      <c r="KA814" s="1"/>
      <c r="KB814" s="1"/>
      <c r="KC814" s="1"/>
      <c r="KD814" s="1"/>
      <c r="KE814" s="1"/>
    </row>
    <row r="815" spans="1:291" x14ac:dyDescent="0.2">
      <c r="A815" s="196">
        <f t="shared" si="701"/>
        <v>43473</v>
      </c>
      <c r="B815" s="236">
        <f t="shared" si="768"/>
        <v>108737.2925226033</v>
      </c>
      <c r="C815" s="66">
        <f t="shared" si="778"/>
        <v>74051.151544599998</v>
      </c>
      <c r="D815" s="77">
        <f t="shared" si="702"/>
        <v>5092.97</v>
      </c>
      <c r="E815" s="67">
        <f>VLOOKUP(A814,[1]Plan1!$DQ$117:$DS$314,3)</f>
        <v>5100.6099999999997</v>
      </c>
      <c r="F815" s="11">
        <f t="shared" si="703"/>
        <v>43461</v>
      </c>
      <c r="G815" s="73">
        <f t="shared" si="691"/>
        <v>1.5001070102511616E-3</v>
      </c>
      <c r="H815" s="11">
        <f t="shared" si="704"/>
        <v>43490</v>
      </c>
      <c r="I815" s="11">
        <f t="shared" si="692"/>
        <v>43490</v>
      </c>
      <c r="J815" s="1">
        <f t="shared" si="705"/>
        <v>21</v>
      </c>
      <c r="K815" s="1">
        <f t="shared" si="706"/>
        <v>8</v>
      </c>
      <c r="L815" s="66">
        <f t="shared" si="693"/>
        <v>1.0005712</v>
      </c>
      <c r="M815" s="70">
        <f t="shared" si="779"/>
        <v>0.99789954999999997</v>
      </c>
      <c r="N815" s="70">
        <f t="shared" si="717"/>
        <v>1.0743459865764682</v>
      </c>
      <c r="O815" s="66">
        <f t="shared" si="775"/>
        <v>1.07495965</v>
      </c>
      <c r="P815" s="66">
        <f t="shared" si="694"/>
        <v>74093.449562359994</v>
      </c>
      <c r="Q815" s="74">
        <f t="shared" si="695"/>
        <v>0</v>
      </c>
      <c r="R815" s="75">
        <f t="shared" si="776"/>
        <v>0</v>
      </c>
      <c r="S815" s="66">
        <f t="shared" si="777"/>
        <v>0</v>
      </c>
      <c r="T815" s="10">
        <f t="shared" si="707"/>
        <v>0.06</v>
      </c>
      <c r="U815" s="74">
        <f t="shared" si="772"/>
        <v>8</v>
      </c>
      <c r="V815" s="74">
        <v>252</v>
      </c>
      <c r="W815" s="70">
        <f t="shared" si="696"/>
        <v>1.0018515189999999</v>
      </c>
      <c r="X815" s="66">
        <f t="shared" si="697"/>
        <v>137.18542964</v>
      </c>
      <c r="Y815" s="66">
        <v>0</v>
      </c>
      <c r="Z815" s="67">
        <f t="shared" si="698"/>
        <v>0</v>
      </c>
      <c r="AA815" s="68" t="str">
        <f t="shared" si="708"/>
        <v>A+INCORP J=</v>
      </c>
      <c r="AB815" s="11">
        <f t="shared" si="709"/>
        <v>43490</v>
      </c>
      <c r="AC815" s="227">
        <f t="shared" si="714"/>
        <v>3113.21</v>
      </c>
      <c r="AD815" s="227">
        <f t="shared" si="718"/>
        <v>62.264200000000002</v>
      </c>
      <c r="AE815" s="227">
        <f t="shared" si="719"/>
        <v>298.86815999999999</v>
      </c>
      <c r="AF815" s="228">
        <f t="shared" si="715"/>
        <v>1.0301989084963492</v>
      </c>
      <c r="AG815" s="230">
        <f t="shared" si="716"/>
        <v>197</v>
      </c>
      <c r="AH815" s="231">
        <f t="shared" si="720"/>
        <v>1.04660489</v>
      </c>
      <c r="AI815" s="227">
        <f t="shared" si="721"/>
        <v>3356.69793759</v>
      </c>
      <c r="AJ815" s="227">
        <f t="shared" si="722"/>
        <v>3717.8302975900001</v>
      </c>
      <c r="AK815" s="227">
        <f t="shared" si="785"/>
        <v>3113.21</v>
      </c>
      <c r="AL815" s="227">
        <f t="shared" si="723"/>
        <v>62.264200000000002</v>
      </c>
      <c r="AM815" s="227">
        <f t="shared" si="724"/>
        <v>267.73606000000001</v>
      </c>
      <c r="AN815" s="228">
        <f t="shared" si="786"/>
        <v>1.0292729512665966</v>
      </c>
      <c r="AO815" s="230">
        <f t="shared" si="787"/>
        <v>176</v>
      </c>
      <c r="AP815" s="231">
        <f t="shared" si="725"/>
        <v>1.041535165</v>
      </c>
      <c r="AQ815" s="227">
        <f t="shared" si="726"/>
        <v>3337.4357533799998</v>
      </c>
      <c r="AR815" s="227">
        <f t="shared" si="727"/>
        <v>3667.4360133800001</v>
      </c>
      <c r="AS815" s="227">
        <f t="shared" si="710"/>
        <v>3113.21</v>
      </c>
      <c r="AT815" s="227">
        <f t="shared" si="728"/>
        <v>62.264200000000002</v>
      </c>
      <c r="AU815" s="227">
        <f t="shared" si="729"/>
        <v>236.60396</v>
      </c>
      <c r="AV815" s="228">
        <f t="shared" si="711"/>
        <v>1.0270139651913273</v>
      </c>
      <c r="AW815" s="230">
        <f t="shared" si="712"/>
        <v>155</v>
      </c>
      <c r="AX815" s="231">
        <f t="shared" si="730"/>
        <v>1.036489998</v>
      </c>
      <c r="AY815" s="227">
        <f t="shared" si="731"/>
        <v>3313.9799874199998</v>
      </c>
      <c r="AZ815" s="227">
        <f t="shared" si="732"/>
        <v>3612.8481474199998</v>
      </c>
      <c r="BA815" s="227">
        <f t="shared" si="689"/>
        <v>3113.21</v>
      </c>
      <c r="BB815" s="227">
        <f t="shared" si="733"/>
        <v>62.264200000000002</v>
      </c>
      <c r="BC815" s="227">
        <f t="shared" si="734"/>
        <v>204.43412333333333</v>
      </c>
      <c r="BD815" s="228">
        <f t="shared" si="783"/>
        <v>1.0229217292289254</v>
      </c>
      <c r="BE815" s="230">
        <f t="shared" si="784"/>
        <v>135</v>
      </c>
      <c r="BF815" s="231">
        <f t="shared" si="735"/>
        <v>1.0317077990000001</v>
      </c>
      <c r="BG815" s="227">
        <f t="shared" si="736"/>
        <v>3285.5458670799999</v>
      </c>
      <c r="BH815" s="227">
        <f t="shared" si="737"/>
        <v>3552.2441904133334</v>
      </c>
      <c r="BI815" s="227">
        <f t="shared" si="713"/>
        <v>3113.21</v>
      </c>
      <c r="BJ815" s="227">
        <f t="shared" si="738"/>
        <v>62.264200000000002</v>
      </c>
      <c r="BK815" s="227">
        <f t="shared" si="739"/>
        <v>173.30202333333332</v>
      </c>
      <c r="BL815" s="228">
        <f t="shared" si="699"/>
        <v>1.0101931563695428</v>
      </c>
      <c r="BM815" s="230">
        <f t="shared" si="700"/>
        <v>113</v>
      </c>
      <c r="BN815" s="231">
        <f t="shared" si="740"/>
        <v>1.026472861</v>
      </c>
      <c r="BO815" s="227">
        <f t="shared" si="741"/>
        <v>3228.19908678</v>
      </c>
      <c r="BP815" s="227">
        <f t="shared" si="742"/>
        <v>3463.7653101133333</v>
      </c>
      <c r="BQ815" s="227">
        <f t="shared" si="782"/>
        <v>3113.21</v>
      </c>
      <c r="BR815" s="227">
        <f t="shared" si="743"/>
        <v>62.264200000000002</v>
      </c>
      <c r="BS815" s="227">
        <f t="shared" si="744"/>
        <v>139.05671333333333</v>
      </c>
      <c r="BT815" s="228">
        <f t="shared" si="780"/>
        <v>1.0068698357112653</v>
      </c>
      <c r="BU815" s="230">
        <f t="shared" si="781"/>
        <v>90</v>
      </c>
      <c r="BV815" s="231">
        <f t="shared" si="745"/>
        <v>1.0210283689999999</v>
      </c>
      <c r="BW815" s="227">
        <f t="shared" si="746"/>
        <v>3200.5127086799998</v>
      </c>
      <c r="BX815" s="227">
        <f t="shared" si="747"/>
        <v>3401.8336220133333</v>
      </c>
      <c r="BY815" s="227">
        <f t="shared" si="690"/>
        <v>3113.21</v>
      </c>
      <c r="BZ815" s="227">
        <f t="shared" si="748"/>
        <v>62.264200000000002</v>
      </c>
      <c r="CA815" s="227">
        <f t="shared" si="749"/>
        <v>108.96235000000001</v>
      </c>
      <c r="CB815" s="228">
        <f t="shared" si="687"/>
        <v>1.0077758402651149</v>
      </c>
      <c r="CC815" s="230">
        <f t="shared" si="688"/>
        <v>70</v>
      </c>
      <c r="CD815" s="231">
        <f t="shared" si="750"/>
        <v>1.016317508</v>
      </c>
      <c r="CE815" s="227">
        <f t="shared" si="751"/>
        <v>3188.6126641000001</v>
      </c>
      <c r="CF815" s="227">
        <f t="shared" si="752"/>
        <v>3359.8392140999999</v>
      </c>
      <c r="CG815" s="227">
        <f t="shared" si="634"/>
        <v>3113.21</v>
      </c>
      <c r="CH815" s="227">
        <f t="shared" si="753"/>
        <v>62.264200000000002</v>
      </c>
      <c r="CI815" s="227">
        <f t="shared" si="754"/>
        <v>77.830250000000007</v>
      </c>
      <c r="CJ815" s="228">
        <f t="shared" si="773"/>
        <v>1.0029619277222646</v>
      </c>
      <c r="CK815" s="230">
        <f t="shared" si="774"/>
        <v>49</v>
      </c>
      <c r="CL815" s="231">
        <f t="shared" si="755"/>
        <v>1.0113944939999999</v>
      </c>
      <c r="CM815" s="227">
        <f t="shared" si="756"/>
        <v>3158.0096254700002</v>
      </c>
      <c r="CN815" s="227">
        <f t="shared" si="757"/>
        <v>3298.1040754700002</v>
      </c>
      <c r="CO815" s="227">
        <f t="shared" si="683"/>
        <v>3113.21</v>
      </c>
      <c r="CP815" s="227">
        <f t="shared" si="758"/>
        <v>62.264200000000002</v>
      </c>
      <c r="CQ815" s="227">
        <f t="shared" si="759"/>
        <v>44.622676666666671</v>
      </c>
      <c r="CR815" s="228">
        <f t="shared" si="678"/>
        <v>0.99846955343997568</v>
      </c>
      <c r="CS815" s="230">
        <f t="shared" si="679"/>
        <v>29</v>
      </c>
      <c r="CT815" s="231">
        <f t="shared" si="760"/>
        <v>1.0067280810000001</v>
      </c>
      <c r="CU815" s="227">
        <f t="shared" si="761"/>
        <v>3129.3592708800002</v>
      </c>
      <c r="CV815" s="227">
        <f t="shared" si="762"/>
        <v>3236.2461475466666</v>
      </c>
      <c r="CW815" s="227">
        <f t="shared" si="769"/>
        <v>3113.21</v>
      </c>
      <c r="CX815" s="227">
        <f t="shared" si="770"/>
        <v>62.264200000000002</v>
      </c>
      <c r="CY815" s="227">
        <f t="shared" si="763"/>
        <v>13.490576666666669</v>
      </c>
      <c r="CZ815" s="228">
        <f t="shared" si="764"/>
        <v>1.0005712033287453</v>
      </c>
      <c r="DA815" s="239">
        <f t="shared" si="765"/>
        <v>8</v>
      </c>
      <c r="DB815" s="231">
        <f t="shared" si="766"/>
        <v>1.0018515189999999</v>
      </c>
      <c r="DC815" s="227">
        <f t="shared" si="771"/>
        <v>3120.7557358899999</v>
      </c>
      <c r="DD815" s="227">
        <f t="shared" si="767"/>
        <v>3196.5105125566665</v>
      </c>
      <c r="DE815" s="227"/>
      <c r="DF815" s="227"/>
      <c r="DG815" s="227"/>
      <c r="DH815" s="227"/>
      <c r="DI815" s="227"/>
      <c r="DJ815" s="227"/>
      <c r="DK815" s="227"/>
      <c r="DL815" s="227"/>
      <c r="DM815" s="227"/>
      <c r="DN815" s="227"/>
      <c r="DO815" s="227"/>
      <c r="DP815" s="227"/>
      <c r="DQ815" s="227"/>
      <c r="DR815" s="227"/>
      <c r="DS815" s="227"/>
      <c r="DT815" s="227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5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5"/>
      <c r="HA815" s="5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40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7"/>
      <c r="JP815" s="1"/>
      <c r="JQ815" s="1"/>
      <c r="JR815" s="1"/>
      <c r="JS815" s="1"/>
      <c r="JT815" s="1"/>
      <c r="JU815" s="1"/>
      <c r="JV815" s="1"/>
      <c r="JW815" s="1"/>
      <c r="JX815" s="1"/>
      <c r="JY815" s="3"/>
      <c r="JZ815" s="1"/>
      <c r="KA815" s="1"/>
      <c r="KB815" s="1"/>
      <c r="KC815" s="1"/>
      <c r="KD815" s="1"/>
      <c r="KE815" s="1"/>
    </row>
    <row r="816" spans="1:291" x14ac:dyDescent="0.2">
      <c r="A816" s="196">
        <f t="shared" si="701"/>
        <v>43474</v>
      </c>
      <c r="B816" s="236">
        <f t="shared" si="768"/>
        <v>108779.91693853999</v>
      </c>
      <c r="C816" s="66">
        <f t="shared" si="778"/>
        <v>74051.151544599998</v>
      </c>
      <c r="D816" s="77">
        <f t="shared" si="702"/>
        <v>5092.97</v>
      </c>
      <c r="E816" s="67">
        <f>VLOOKUP(A815,[1]Plan1!$DQ$117:$DS$314,3)</f>
        <v>5100.6099999999997</v>
      </c>
      <c r="F816" s="11">
        <f t="shared" si="703"/>
        <v>43461</v>
      </c>
      <c r="G816" s="73">
        <f t="shared" si="691"/>
        <v>1.5001070102511616E-3</v>
      </c>
      <c r="H816" s="11">
        <f t="shared" si="704"/>
        <v>43490</v>
      </c>
      <c r="I816" s="11">
        <f t="shared" si="692"/>
        <v>43490</v>
      </c>
      <c r="J816" s="1">
        <f t="shared" si="705"/>
        <v>21</v>
      </c>
      <c r="K816" s="1">
        <f t="shared" si="706"/>
        <v>9</v>
      </c>
      <c r="L816" s="66">
        <f t="shared" si="693"/>
        <v>1.00064262</v>
      </c>
      <c r="M816" s="70">
        <f t="shared" si="779"/>
        <v>0.99789954999999997</v>
      </c>
      <c r="N816" s="70">
        <f t="shared" si="717"/>
        <v>1.0743459865764682</v>
      </c>
      <c r="O816" s="66">
        <f t="shared" si="775"/>
        <v>1.07503638</v>
      </c>
      <c r="P816" s="66">
        <f t="shared" si="694"/>
        <v>74098.738295599993</v>
      </c>
      <c r="Q816" s="74">
        <f t="shared" si="695"/>
        <v>0</v>
      </c>
      <c r="R816" s="75">
        <f t="shared" si="776"/>
        <v>0</v>
      </c>
      <c r="S816" s="66">
        <f t="shared" si="777"/>
        <v>0</v>
      </c>
      <c r="T816" s="10">
        <f t="shared" si="707"/>
        <v>0.06</v>
      </c>
      <c r="U816" s="74">
        <f t="shared" si="772"/>
        <v>9</v>
      </c>
      <c r="V816" s="74">
        <v>252</v>
      </c>
      <c r="W816" s="70">
        <f t="shared" si="696"/>
        <v>1.0020831990000001</v>
      </c>
      <c r="X816" s="66">
        <f t="shared" si="697"/>
        <v>154.36241751</v>
      </c>
      <c r="Y816" s="66">
        <v>0</v>
      </c>
      <c r="Z816" s="67">
        <f t="shared" si="698"/>
        <v>0</v>
      </c>
      <c r="AA816" s="68" t="str">
        <f t="shared" si="708"/>
        <v>A+INCORP J=</v>
      </c>
      <c r="AB816" s="11">
        <f t="shared" si="709"/>
        <v>43490</v>
      </c>
      <c r="AC816" s="227">
        <f t="shared" si="714"/>
        <v>3113.21</v>
      </c>
      <c r="AD816" s="227">
        <f t="shared" si="718"/>
        <v>62.264200000000002</v>
      </c>
      <c r="AE816" s="227">
        <f t="shared" si="719"/>
        <v>299.90589666666665</v>
      </c>
      <c r="AF816" s="228">
        <f t="shared" si="715"/>
        <v>1.0302724435004296</v>
      </c>
      <c r="AG816" s="230">
        <f t="shared" si="716"/>
        <v>198</v>
      </c>
      <c r="AH816" s="231">
        <f t="shared" si="720"/>
        <v>1.046846921</v>
      </c>
      <c r="AI816" s="227">
        <f t="shared" si="721"/>
        <v>3357.7138401699999</v>
      </c>
      <c r="AJ816" s="227">
        <f t="shared" si="722"/>
        <v>3719.8839368366666</v>
      </c>
      <c r="AK816" s="227">
        <f t="shared" si="785"/>
        <v>3113.21</v>
      </c>
      <c r="AL816" s="227">
        <f t="shared" si="723"/>
        <v>62.264200000000002</v>
      </c>
      <c r="AM816" s="227">
        <f t="shared" si="724"/>
        <v>268.77379666666667</v>
      </c>
      <c r="AN816" s="228">
        <f t="shared" si="786"/>
        <v>1.0293464201763838</v>
      </c>
      <c r="AO816" s="230">
        <f t="shared" si="787"/>
        <v>177</v>
      </c>
      <c r="AP816" s="231">
        <f t="shared" si="725"/>
        <v>1.0417760229999999</v>
      </c>
      <c r="AQ816" s="227">
        <f t="shared" si="726"/>
        <v>3338.4458243099998</v>
      </c>
      <c r="AR816" s="227">
        <f t="shared" si="727"/>
        <v>3669.4838209766667</v>
      </c>
      <c r="AS816" s="227">
        <f t="shared" si="710"/>
        <v>3113.21</v>
      </c>
      <c r="AT816" s="227">
        <f t="shared" si="728"/>
        <v>62.264200000000002</v>
      </c>
      <c r="AU816" s="227">
        <f t="shared" si="729"/>
        <v>237.64169666666669</v>
      </c>
      <c r="AV816" s="228">
        <f t="shared" si="711"/>
        <v>1.027087272855991</v>
      </c>
      <c r="AW816" s="230">
        <f t="shared" si="712"/>
        <v>156</v>
      </c>
      <c r="AX816" s="231">
        <f t="shared" si="730"/>
        <v>1.036729689</v>
      </c>
      <c r="AY816" s="227">
        <f t="shared" si="731"/>
        <v>3314.9829585699999</v>
      </c>
      <c r="AZ816" s="227">
        <f t="shared" si="732"/>
        <v>3614.8888552366666</v>
      </c>
      <c r="BA816" s="227">
        <f t="shared" si="689"/>
        <v>3113.21</v>
      </c>
      <c r="BB816" s="227">
        <f t="shared" si="733"/>
        <v>62.264200000000002</v>
      </c>
      <c r="BC816" s="227">
        <f t="shared" si="734"/>
        <v>205.47186000000002</v>
      </c>
      <c r="BD816" s="228">
        <f t="shared" si="783"/>
        <v>1.0229947447921457</v>
      </c>
      <c r="BE816" s="230">
        <f t="shared" si="784"/>
        <v>136</v>
      </c>
      <c r="BF816" s="231">
        <f t="shared" si="735"/>
        <v>1.031946384</v>
      </c>
      <c r="BG816" s="227">
        <f t="shared" si="736"/>
        <v>3286.5402323500002</v>
      </c>
      <c r="BH816" s="227">
        <f t="shared" si="737"/>
        <v>3554.2762923500004</v>
      </c>
      <c r="BI816" s="227">
        <f t="shared" si="713"/>
        <v>3113.21</v>
      </c>
      <c r="BJ816" s="227">
        <f t="shared" si="738"/>
        <v>62.264200000000002</v>
      </c>
      <c r="BK816" s="227">
        <f t="shared" si="739"/>
        <v>174.33975999999998</v>
      </c>
      <c r="BL816" s="228">
        <f t="shared" si="699"/>
        <v>1.0102652633745715</v>
      </c>
      <c r="BM816" s="230">
        <f t="shared" si="700"/>
        <v>114</v>
      </c>
      <c r="BN816" s="231">
        <f t="shared" si="740"/>
        <v>1.0267102349999999</v>
      </c>
      <c r="BO816" s="227">
        <f t="shared" si="741"/>
        <v>3229.1760948599999</v>
      </c>
      <c r="BP816" s="227">
        <f t="shared" si="742"/>
        <v>3465.7800548599998</v>
      </c>
      <c r="BQ816" s="227">
        <f t="shared" si="782"/>
        <v>3113.21</v>
      </c>
      <c r="BR816" s="227">
        <f t="shared" si="743"/>
        <v>62.264200000000002</v>
      </c>
      <c r="BS816" s="227">
        <f t="shared" si="744"/>
        <v>140.09444999999999</v>
      </c>
      <c r="BT816" s="228">
        <f t="shared" si="780"/>
        <v>1.0069417054995815</v>
      </c>
      <c r="BU816" s="230">
        <f t="shared" si="781"/>
        <v>91</v>
      </c>
      <c r="BV816" s="231">
        <f t="shared" si="745"/>
        <v>1.021264484</v>
      </c>
      <c r="BW816" s="227">
        <f t="shared" si="746"/>
        <v>3201.4813376900001</v>
      </c>
      <c r="BX816" s="227">
        <f t="shared" si="747"/>
        <v>3403.8399876900003</v>
      </c>
      <c r="BY816" s="227">
        <f t="shared" si="690"/>
        <v>3113.21</v>
      </c>
      <c r="BZ816" s="227">
        <f t="shared" si="748"/>
        <v>62.264200000000002</v>
      </c>
      <c r="CA816" s="227">
        <f t="shared" si="749"/>
        <v>110.00008666666668</v>
      </c>
      <c r="CB816" s="228">
        <f t="shared" si="687"/>
        <v>1.0078477747235137</v>
      </c>
      <c r="CC816" s="230">
        <f t="shared" si="688"/>
        <v>71</v>
      </c>
      <c r="CD816" s="231">
        <f t="shared" si="750"/>
        <v>1.0165525339999999</v>
      </c>
      <c r="CE816" s="227">
        <f t="shared" si="751"/>
        <v>3189.5776928300002</v>
      </c>
      <c r="CF816" s="227">
        <f t="shared" si="752"/>
        <v>3361.8419794966667</v>
      </c>
      <c r="CG816" s="227">
        <f t="shared" si="634"/>
        <v>3113.21</v>
      </c>
      <c r="CH816" s="227">
        <f t="shared" si="753"/>
        <v>62.264200000000002</v>
      </c>
      <c r="CI816" s="227">
        <f t="shared" si="754"/>
        <v>78.867986666666667</v>
      </c>
      <c r="CJ816" s="228">
        <f t="shared" si="773"/>
        <v>1.0030335185663619</v>
      </c>
      <c r="CK816" s="230">
        <f t="shared" si="774"/>
        <v>50</v>
      </c>
      <c r="CL816" s="231">
        <f t="shared" si="755"/>
        <v>1.011628381</v>
      </c>
      <c r="CM816" s="227">
        <f t="shared" si="756"/>
        <v>3158.9653905499999</v>
      </c>
      <c r="CN816" s="227">
        <f t="shared" si="757"/>
        <v>3300.0975772166667</v>
      </c>
      <c r="CO816" s="227">
        <f t="shared" si="683"/>
        <v>3113.21</v>
      </c>
      <c r="CP816" s="227">
        <f t="shared" si="758"/>
        <v>62.264200000000002</v>
      </c>
      <c r="CQ816" s="227">
        <f t="shared" si="759"/>
        <v>45.660413333333331</v>
      </c>
      <c r="CR816" s="228">
        <f t="shared" si="678"/>
        <v>0.99854082362098706</v>
      </c>
      <c r="CS816" s="230">
        <f t="shared" si="679"/>
        <v>30</v>
      </c>
      <c r="CT816" s="231">
        <f t="shared" si="760"/>
        <v>1.00696089</v>
      </c>
      <c r="CU816" s="227">
        <f t="shared" si="761"/>
        <v>3130.3063684700001</v>
      </c>
      <c r="CV816" s="227">
        <f t="shared" si="762"/>
        <v>3238.2309818033332</v>
      </c>
      <c r="CW816" s="227">
        <f t="shared" si="769"/>
        <v>3113.21</v>
      </c>
      <c r="CX816" s="227">
        <f t="shared" si="770"/>
        <v>62.264200000000002</v>
      </c>
      <c r="CY816" s="227">
        <f t="shared" si="763"/>
        <v>14.528313333333335</v>
      </c>
      <c r="CZ816" s="228">
        <f t="shared" si="764"/>
        <v>1.000642623524314</v>
      </c>
      <c r="DA816" s="239">
        <f t="shared" si="765"/>
        <v>9</v>
      </c>
      <c r="DB816" s="231">
        <f t="shared" si="766"/>
        <v>1.0020831990000001</v>
      </c>
      <c r="DC816" s="227">
        <f t="shared" si="771"/>
        <v>3121.7002256300002</v>
      </c>
      <c r="DD816" s="227">
        <f t="shared" si="767"/>
        <v>3198.4927389633335</v>
      </c>
      <c r="DE816" s="227"/>
      <c r="DF816" s="227"/>
      <c r="DG816" s="227"/>
      <c r="DH816" s="227"/>
      <c r="DI816" s="227"/>
      <c r="DJ816" s="227"/>
      <c r="DK816" s="227"/>
      <c r="DL816" s="227"/>
      <c r="DM816" s="227"/>
      <c r="DN816" s="227"/>
      <c r="DO816" s="227"/>
      <c r="DP816" s="227"/>
      <c r="DQ816" s="227"/>
      <c r="DR816" s="227"/>
      <c r="DS816" s="227"/>
      <c r="DT816" s="227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5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5"/>
      <c r="HA816" s="5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40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7"/>
      <c r="JP816" s="1"/>
      <c r="JQ816" s="1"/>
      <c r="JR816" s="1"/>
      <c r="JS816" s="1"/>
      <c r="JT816" s="1"/>
      <c r="JU816" s="1"/>
      <c r="JV816" s="1"/>
      <c r="JW816" s="1"/>
      <c r="JX816" s="1"/>
      <c r="JY816" s="3"/>
      <c r="JZ816" s="1"/>
      <c r="KA816" s="1"/>
      <c r="KB816" s="1"/>
      <c r="KC816" s="1"/>
      <c r="KD816" s="1"/>
      <c r="KE816" s="1"/>
    </row>
    <row r="817" spans="1:291" x14ac:dyDescent="0.2">
      <c r="A817" s="196">
        <f t="shared" si="701"/>
        <v>43475</v>
      </c>
      <c r="B817" s="236">
        <f t="shared" si="768"/>
        <v>108822.55171728667</v>
      </c>
      <c r="C817" s="66">
        <f t="shared" si="778"/>
        <v>74051.151544599998</v>
      </c>
      <c r="D817" s="77">
        <f t="shared" si="702"/>
        <v>5092.97</v>
      </c>
      <c r="E817" s="67">
        <f>VLOOKUP(A816,[1]Plan1!$DQ$117:$DS$314,3)</f>
        <v>5100.6099999999997</v>
      </c>
      <c r="F817" s="11">
        <f t="shared" si="703"/>
        <v>43461</v>
      </c>
      <c r="G817" s="73">
        <f t="shared" si="691"/>
        <v>1.5001070102511616E-3</v>
      </c>
      <c r="H817" s="11">
        <f t="shared" si="704"/>
        <v>43490</v>
      </c>
      <c r="I817" s="11">
        <f t="shared" si="692"/>
        <v>43490</v>
      </c>
      <c r="J817" s="1">
        <f t="shared" si="705"/>
        <v>21</v>
      </c>
      <c r="K817" s="1">
        <f t="shared" si="706"/>
        <v>10</v>
      </c>
      <c r="L817" s="66">
        <f t="shared" si="693"/>
        <v>1.00071405</v>
      </c>
      <c r="M817" s="70">
        <f t="shared" si="779"/>
        <v>0.99789954999999997</v>
      </c>
      <c r="N817" s="70">
        <f t="shared" si="717"/>
        <v>1.0743459865764682</v>
      </c>
      <c r="O817" s="66">
        <f t="shared" si="775"/>
        <v>1.0751131199999999</v>
      </c>
      <c r="P817" s="66">
        <f t="shared" si="694"/>
        <v>74104.027769359993</v>
      </c>
      <c r="Q817" s="74">
        <f t="shared" si="695"/>
        <v>0</v>
      </c>
      <c r="R817" s="75">
        <f t="shared" si="776"/>
        <v>0</v>
      </c>
      <c r="S817" s="66">
        <f t="shared" si="777"/>
        <v>0</v>
      </c>
      <c r="T817" s="10">
        <f t="shared" si="707"/>
        <v>0.06</v>
      </c>
      <c r="U817" s="74">
        <f t="shared" si="772"/>
        <v>10</v>
      </c>
      <c r="V817" s="74">
        <v>252</v>
      </c>
      <c r="W817" s="70">
        <f t="shared" si="696"/>
        <v>1.0023149339999999</v>
      </c>
      <c r="X817" s="66">
        <f t="shared" si="697"/>
        <v>171.54593342000001</v>
      </c>
      <c r="Y817" s="66">
        <v>0</v>
      </c>
      <c r="Z817" s="67">
        <f t="shared" si="698"/>
        <v>0</v>
      </c>
      <c r="AA817" s="68" t="str">
        <f t="shared" si="708"/>
        <v>A+INCORP J=</v>
      </c>
      <c r="AB817" s="11">
        <f t="shared" si="709"/>
        <v>43490</v>
      </c>
      <c r="AC817" s="227">
        <f t="shared" si="714"/>
        <v>3113.21</v>
      </c>
      <c r="AD817" s="227">
        <f t="shared" si="718"/>
        <v>62.264200000000002</v>
      </c>
      <c r="AE817" s="227">
        <f t="shared" si="719"/>
        <v>300.94363333333331</v>
      </c>
      <c r="AF817" s="228">
        <f t="shared" si="715"/>
        <v>1.0303459880881152</v>
      </c>
      <c r="AG817" s="230">
        <f t="shared" si="716"/>
        <v>199</v>
      </c>
      <c r="AH817" s="231">
        <f t="shared" si="720"/>
        <v>1.0470890070000001</v>
      </c>
      <c r="AI817" s="227">
        <f t="shared" si="721"/>
        <v>3358.73006123</v>
      </c>
      <c r="AJ817" s="227">
        <f t="shared" si="722"/>
        <v>3721.9378945633334</v>
      </c>
      <c r="AK817" s="227">
        <f t="shared" si="785"/>
        <v>3113.21</v>
      </c>
      <c r="AL817" s="227">
        <f t="shared" si="723"/>
        <v>62.264200000000002</v>
      </c>
      <c r="AM817" s="227">
        <f t="shared" si="724"/>
        <v>269.81153333333333</v>
      </c>
      <c r="AN817" s="228">
        <f t="shared" si="786"/>
        <v>1.0294198986611622</v>
      </c>
      <c r="AO817" s="230">
        <f t="shared" si="787"/>
        <v>178</v>
      </c>
      <c r="AP817" s="231">
        <f t="shared" si="725"/>
        <v>1.042016936</v>
      </c>
      <c r="AQ817" s="227">
        <f t="shared" si="726"/>
        <v>3339.4562127600002</v>
      </c>
      <c r="AR817" s="227">
        <f t="shared" si="727"/>
        <v>3671.5319460933333</v>
      </c>
      <c r="AS817" s="227">
        <f t="shared" si="710"/>
        <v>3113.21</v>
      </c>
      <c r="AT817" s="227">
        <f t="shared" si="728"/>
        <v>62.264200000000002</v>
      </c>
      <c r="AU817" s="227">
        <f t="shared" si="729"/>
        <v>238.67943333333335</v>
      </c>
      <c r="AV817" s="228">
        <f t="shared" si="711"/>
        <v>1.0271605900746315</v>
      </c>
      <c r="AW817" s="230">
        <f t="shared" si="712"/>
        <v>157</v>
      </c>
      <c r="AX817" s="231">
        <f t="shared" si="730"/>
        <v>1.0369694350000001</v>
      </c>
      <c r="AY817" s="227">
        <f t="shared" si="731"/>
        <v>3315.9862458500002</v>
      </c>
      <c r="AZ817" s="227">
        <f t="shared" si="732"/>
        <v>3616.9298791833335</v>
      </c>
      <c r="BA817" s="227">
        <f t="shared" si="689"/>
        <v>3113.21</v>
      </c>
      <c r="BB817" s="227">
        <f t="shared" si="733"/>
        <v>62.264200000000002</v>
      </c>
      <c r="BC817" s="227">
        <f t="shared" si="734"/>
        <v>206.50959666666668</v>
      </c>
      <c r="BD817" s="228">
        <f t="shared" si="783"/>
        <v>1.023067769871274</v>
      </c>
      <c r="BE817" s="230">
        <f t="shared" si="784"/>
        <v>137</v>
      </c>
      <c r="BF817" s="231">
        <f t="shared" si="735"/>
        <v>1.0321850239999999</v>
      </c>
      <c r="BG817" s="227">
        <f t="shared" si="736"/>
        <v>3287.5349118499998</v>
      </c>
      <c r="BH817" s="227">
        <f t="shared" si="737"/>
        <v>3556.3087085166667</v>
      </c>
      <c r="BI817" s="227">
        <f t="shared" si="713"/>
        <v>3113.21</v>
      </c>
      <c r="BJ817" s="227">
        <f t="shared" si="738"/>
        <v>62.264200000000002</v>
      </c>
      <c r="BK817" s="227">
        <f t="shared" si="739"/>
        <v>175.3774966666667</v>
      </c>
      <c r="BL817" s="228">
        <f t="shared" si="699"/>
        <v>1.0103373797770985</v>
      </c>
      <c r="BM817" s="230">
        <f t="shared" si="700"/>
        <v>115</v>
      </c>
      <c r="BN817" s="231">
        <f t="shared" si="740"/>
        <v>1.0269476639999999</v>
      </c>
      <c r="BO817" s="227">
        <f t="shared" si="741"/>
        <v>3230.1534125500002</v>
      </c>
      <c r="BP817" s="227">
        <f t="shared" si="742"/>
        <v>3467.7951092166668</v>
      </c>
      <c r="BQ817" s="227">
        <f t="shared" si="782"/>
        <v>3113.21</v>
      </c>
      <c r="BR817" s="227">
        <f t="shared" si="743"/>
        <v>62.264200000000002</v>
      </c>
      <c r="BS817" s="227">
        <f t="shared" si="744"/>
        <v>141.13218666666666</v>
      </c>
      <c r="BT817" s="228">
        <f t="shared" si="780"/>
        <v>1.0070135846544805</v>
      </c>
      <c r="BU817" s="230">
        <f t="shared" si="781"/>
        <v>92</v>
      </c>
      <c r="BV817" s="231">
        <f t="shared" si="745"/>
        <v>1.021500654</v>
      </c>
      <c r="BW817" s="227">
        <f t="shared" si="746"/>
        <v>3202.45027458</v>
      </c>
      <c r="BX817" s="227">
        <f t="shared" si="747"/>
        <v>3405.8466612466668</v>
      </c>
      <c r="BY817" s="227">
        <f t="shared" si="690"/>
        <v>3113.21</v>
      </c>
      <c r="BZ817" s="227">
        <f t="shared" si="748"/>
        <v>62.264200000000002</v>
      </c>
      <c r="CA817" s="227">
        <f t="shared" si="749"/>
        <v>111.03782333333335</v>
      </c>
      <c r="CB817" s="228">
        <f t="shared" si="687"/>
        <v>1.0079197185569235</v>
      </c>
      <c r="CC817" s="230">
        <f t="shared" si="688"/>
        <v>72</v>
      </c>
      <c r="CD817" s="231">
        <f t="shared" si="750"/>
        <v>1.0167876140000001</v>
      </c>
      <c r="CE817" s="227">
        <f t="shared" si="751"/>
        <v>3190.5430259499999</v>
      </c>
      <c r="CF817" s="227">
        <f t="shared" si="752"/>
        <v>3363.8450492833331</v>
      </c>
      <c r="CG817" s="227">
        <f t="shared" si="634"/>
        <v>3113.21</v>
      </c>
      <c r="CH817" s="227">
        <f t="shared" si="753"/>
        <v>62.264200000000002</v>
      </c>
      <c r="CI817" s="227">
        <f t="shared" si="754"/>
        <v>79.905723333333341</v>
      </c>
      <c r="CJ817" s="228">
        <f t="shared" si="773"/>
        <v>1.0031051187406876</v>
      </c>
      <c r="CK817" s="230">
        <f t="shared" si="774"/>
        <v>51</v>
      </c>
      <c r="CL817" s="231">
        <f t="shared" si="755"/>
        <v>1.0118623229999999</v>
      </c>
      <c r="CM817" s="227">
        <f t="shared" si="756"/>
        <v>3159.92146103</v>
      </c>
      <c r="CN817" s="227">
        <f t="shared" si="757"/>
        <v>3302.0913843633334</v>
      </c>
      <c r="CO817" s="227">
        <f t="shared" si="683"/>
        <v>3113.21</v>
      </c>
      <c r="CP817" s="227">
        <f t="shared" si="758"/>
        <v>62.264200000000002</v>
      </c>
      <c r="CQ817" s="227">
        <f t="shared" si="759"/>
        <v>46.698149999999998</v>
      </c>
      <c r="CR817" s="228">
        <f t="shared" si="678"/>
        <v>0.9986121030904358</v>
      </c>
      <c r="CS817" s="230">
        <f t="shared" si="679"/>
        <v>31</v>
      </c>
      <c r="CT817" s="231">
        <f t="shared" si="760"/>
        <v>1.0071937520000001</v>
      </c>
      <c r="CU817" s="227">
        <f t="shared" si="761"/>
        <v>3131.2537632499998</v>
      </c>
      <c r="CV817" s="227">
        <f t="shared" si="762"/>
        <v>3240.2161132499996</v>
      </c>
      <c r="CW817" s="227">
        <f t="shared" si="769"/>
        <v>3113.21</v>
      </c>
      <c r="CX817" s="227">
        <f t="shared" si="770"/>
        <v>62.264200000000002</v>
      </c>
      <c r="CY817" s="227">
        <f t="shared" si="763"/>
        <v>15.566050000000001</v>
      </c>
      <c r="CZ817" s="228">
        <f t="shared" si="764"/>
        <v>1.0007140530278709</v>
      </c>
      <c r="DA817" s="239">
        <f t="shared" si="765"/>
        <v>10</v>
      </c>
      <c r="DB817" s="231">
        <f t="shared" si="766"/>
        <v>1.0023149339999999</v>
      </c>
      <c r="DC817" s="227">
        <f t="shared" si="771"/>
        <v>3122.64501879</v>
      </c>
      <c r="DD817" s="227">
        <f t="shared" si="767"/>
        <v>3200.47526879</v>
      </c>
      <c r="DE817" s="227"/>
      <c r="DF817" s="227"/>
      <c r="DG817" s="227"/>
      <c r="DH817" s="227"/>
      <c r="DI817" s="227"/>
      <c r="DJ817" s="227"/>
      <c r="DK817" s="227"/>
      <c r="DL817" s="227"/>
      <c r="DM817" s="227"/>
      <c r="DN817" s="227"/>
      <c r="DO817" s="227"/>
      <c r="DP817" s="227"/>
      <c r="DQ817" s="227"/>
      <c r="DR817" s="227"/>
      <c r="DS817" s="227"/>
      <c r="DT817" s="227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5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5"/>
      <c r="HA817" s="5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40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7"/>
      <c r="JP817" s="1"/>
      <c r="JQ817" s="1"/>
      <c r="JR817" s="1"/>
      <c r="JS817" s="1"/>
      <c r="JT817" s="1"/>
      <c r="JU817" s="1"/>
      <c r="JV817" s="1"/>
      <c r="JW817" s="1"/>
      <c r="JX817" s="1"/>
      <c r="JY817" s="3"/>
      <c r="JZ817" s="1"/>
      <c r="KA817" s="1"/>
      <c r="KB817" s="1"/>
      <c r="KC817" s="1"/>
      <c r="KD817" s="1"/>
      <c r="KE817" s="1"/>
    </row>
    <row r="818" spans="1:291" x14ac:dyDescent="0.2">
      <c r="A818" s="196">
        <f t="shared" si="701"/>
        <v>43476</v>
      </c>
      <c r="B818" s="236">
        <f t="shared" si="768"/>
        <v>108865.19560805336</v>
      </c>
      <c r="C818" s="66">
        <f t="shared" si="778"/>
        <v>74051.151544599998</v>
      </c>
      <c r="D818" s="77">
        <f t="shared" si="702"/>
        <v>5092.97</v>
      </c>
      <c r="E818" s="67">
        <f>VLOOKUP(A817,[1]Plan1!$DQ$117:$DS$314,3)</f>
        <v>5100.6099999999997</v>
      </c>
      <c r="F818" s="11">
        <f t="shared" si="703"/>
        <v>43461</v>
      </c>
      <c r="G818" s="73">
        <f t="shared" si="691"/>
        <v>1.5001070102511616E-3</v>
      </c>
      <c r="H818" s="11">
        <f t="shared" si="704"/>
        <v>43490</v>
      </c>
      <c r="I818" s="11">
        <f t="shared" si="692"/>
        <v>43490</v>
      </c>
      <c r="J818" s="1">
        <f t="shared" si="705"/>
        <v>21</v>
      </c>
      <c r="K818" s="1">
        <f t="shared" si="706"/>
        <v>11</v>
      </c>
      <c r="L818" s="66">
        <f t="shared" si="693"/>
        <v>1.00078548</v>
      </c>
      <c r="M818" s="70">
        <f t="shared" si="779"/>
        <v>0.99789954999999997</v>
      </c>
      <c r="N818" s="70">
        <f t="shared" si="717"/>
        <v>1.0743459865764682</v>
      </c>
      <c r="O818" s="66">
        <f t="shared" si="775"/>
        <v>1.0751898600000001</v>
      </c>
      <c r="P818" s="66">
        <f t="shared" si="694"/>
        <v>74109.317243109996</v>
      </c>
      <c r="Q818" s="74">
        <f t="shared" si="695"/>
        <v>0</v>
      </c>
      <c r="R818" s="75">
        <f t="shared" si="776"/>
        <v>0</v>
      </c>
      <c r="S818" s="66">
        <f t="shared" si="777"/>
        <v>0</v>
      </c>
      <c r="T818" s="10">
        <f t="shared" si="707"/>
        <v>0.06</v>
      </c>
      <c r="U818" s="74">
        <f t="shared" si="772"/>
        <v>11</v>
      </c>
      <c r="V818" s="74">
        <v>252</v>
      </c>
      <c r="W818" s="70">
        <f t="shared" si="696"/>
        <v>1.0025467210000001</v>
      </c>
      <c r="X818" s="66">
        <f t="shared" si="697"/>
        <v>188.73575450999999</v>
      </c>
      <c r="Y818" s="66">
        <v>0</v>
      </c>
      <c r="Z818" s="67">
        <f t="shared" si="698"/>
        <v>0</v>
      </c>
      <c r="AA818" s="68" t="str">
        <f t="shared" si="708"/>
        <v>A+INCORP J=</v>
      </c>
      <c r="AB818" s="11">
        <f t="shared" si="709"/>
        <v>43490</v>
      </c>
      <c r="AC818" s="227">
        <f t="shared" si="714"/>
        <v>3113.21</v>
      </c>
      <c r="AD818" s="227">
        <f t="shared" si="718"/>
        <v>62.264200000000002</v>
      </c>
      <c r="AE818" s="227">
        <f t="shared" si="719"/>
        <v>301.98136999999997</v>
      </c>
      <c r="AF818" s="228">
        <f t="shared" si="715"/>
        <v>1.030419532675801</v>
      </c>
      <c r="AG818" s="230">
        <f t="shared" si="716"/>
        <v>200</v>
      </c>
      <c r="AH818" s="231">
        <f t="shared" si="720"/>
        <v>1.0473311489999999</v>
      </c>
      <c r="AI818" s="227">
        <f t="shared" si="721"/>
        <v>3359.74657278</v>
      </c>
      <c r="AJ818" s="227">
        <f t="shared" si="722"/>
        <v>3723.99214278</v>
      </c>
      <c r="AK818" s="227">
        <f t="shared" si="785"/>
        <v>3113.21</v>
      </c>
      <c r="AL818" s="227">
        <f t="shared" si="723"/>
        <v>62.264200000000002</v>
      </c>
      <c r="AM818" s="227">
        <f t="shared" si="724"/>
        <v>270.84926999999999</v>
      </c>
      <c r="AN818" s="228">
        <f t="shared" si="786"/>
        <v>1.0294933771459411</v>
      </c>
      <c r="AO818" s="230">
        <f t="shared" si="787"/>
        <v>179</v>
      </c>
      <c r="AP818" s="231">
        <f t="shared" si="725"/>
        <v>1.0422579059999999</v>
      </c>
      <c r="AQ818" s="227">
        <f t="shared" si="726"/>
        <v>3340.4668941099999</v>
      </c>
      <c r="AR818" s="227">
        <f t="shared" si="727"/>
        <v>3673.5803641100001</v>
      </c>
      <c r="AS818" s="227">
        <f t="shared" si="710"/>
        <v>3113.21</v>
      </c>
      <c r="AT818" s="227">
        <f t="shared" si="728"/>
        <v>62.264200000000002</v>
      </c>
      <c r="AU818" s="227">
        <f t="shared" si="729"/>
        <v>239.71717000000001</v>
      </c>
      <c r="AV818" s="228">
        <f t="shared" si="711"/>
        <v>1.0272339072932719</v>
      </c>
      <c r="AW818" s="230">
        <f t="shared" si="712"/>
        <v>158</v>
      </c>
      <c r="AX818" s="231">
        <f t="shared" si="730"/>
        <v>1.0372092369999999</v>
      </c>
      <c r="AY818" s="227">
        <f t="shared" si="731"/>
        <v>3316.98982166</v>
      </c>
      <c r="AZ818" s="227">
        <f t="shared" si="732"/>
        <v>3618.9711916599999</v>
      </c>
      <c r="BA818" s="227">
        <f t="shared" si="689"/>
        <v>3113.21</v>
      </c>
      <c r="BB818" s="227">
        <f t="shared" si="733"/>
        <v>62.264200000000002</v>
      </c>
      <c r="BC818" s="227">
        <f t="shared" si="734"/>
        <v>207.54733333333334</v>
      </c>
      <c r="BD818" s="228">
        <f t="shared" si="783"/>
        <v>1.0231407949504023</v>
      </c>
      <c r="BE818" s="230">
        <f t="shared" si="784"/>
        <v>138</v>
      </c>
      <c r="BF818" s="231">
        <f t="shared" si="735"/>
        <v>1.0324237199999999</v>
      </c>
      <c r="BG818" s="227">
        <f t="shared" si="736"/>
        <v>3288.5298782199998</v>
      </c>
      <c r="BH818" s="227">
        <f t="shared" si="737"/>
        <v>3558.3414115533333</v>
      </c>
      <c r="BI818" s="227">
        <f t="shared" si="713"/>
        <v>3113.21</v>
      </c>
      <c r="BJ818" s="227">
        <f t="shared" si="738"/>
        <v>62.264200000000002</v>
      </c>
      <c r="BK818" s="227">
        <f t="shared" si="739"/>
        <v>176.41523333333336</v>
      </c>
      <c r="BL818" s="228">
        <f t="shared" si="699"/>
        <v>1.0104094961796257</v>
      </c>
      <c r="BM818" s="230">
        <f t="shared" si="700"/>
        <v>116</v>
      </c>
      <c r="BN818" s="231">
        <f t="shared" si="740"/>
        <v>1.0271851489999999</v>
      </c>
      <c r="BO818" s="227">
        <f t="shared" si="741"/>
        <v>3231.1310130100001</v>
      </c>
      <c r="BP818" s="227">
        <f t="shared" si="742"/>
        <v>3469.8104463433333</v>
      </c>
      <c r="BQ818" s="227">
        <f t="shared" si="782"/>
        <v>3113.21</v>
      </c>
      <c r="BR818" s="227">
        <f t="shared" si="743"/>
        <v>62.264200000000002</v>
      </c>
      <c r="BS818" s="227">
        <f t="shared" si="744"/>
        <v>142.16992333333334</v>
      </c>
      <c r="BT818" s="228">
        <f t="shared" si="780"/>
        <v>1.0070854638093796</v>
      </c>
      <c r="BU818" s="230">
        <f t="shared" si="781"/>
        <v>93</v>
      </c>
      <c r="BV818" s="231">
        <f t="shared" si="745"/>
        <v>1.0217368790000001</v>
      </c>
      <c r="BW818" s="227">
        <f t="shared" si="746"/>
        <v>3203.4194895999999</v>
      </c>
      <c r="BX818" s="227">
        <f t="shared" si="747"/>
        <v>3407.8536129333334</v>
      </c>
      <c r="BY818" s="227">
        <f t="shared" si="690"/>
        <v>3113.21</v>
      </c>
      <c r="BZ818" s="227">
        <f t="shared" si="748"/>
        <v>62.264200000000002</v>
      </c>
      <c r="CA818" s="227">
        <f t="shared" si="749"/>
        <v>112.07556000000001</v>
      </c>
      <c r="CB818" s="228">
        <f t="shared" si="687"/>
        <v>1.0079916623903336</v>
      </c>
      <c r="CC818" s="230">
        <f t="shared" si="688"/>
        <v>73</v>
      </c>
      <c r="CD818" s="231">
        <f t="shared" si="750"/>
        <v>1.0170227489999999</v>
      </c>
      <c r="CE818" s="227">
        <f t="shared" si="751"/>
        <v>3191.5086369599999</v>
      </c>
      <c r="CF818" s="227">
        <f t="shared" si="752"/>
        <v>3365.8483969599997</v>
      </c>
      <c r="CG818" s="227">
        <f t="shared" si="634"/>
        <v>3113.21</v>
      </c>
      <c r="CH818" s="227">
        <f t="shared" si="753"/>
        <v>62.264200000000002</v>
      </c>
      <c r="CI818" s="227">
        <f t="shared" si="754"/>
        <v>80.943460000000002</v>
      </c>
      <c r="CJ818" s="228">
        <f t="shared" si="773"/>
        <v>1.0031767189150138</v>
      </c>
      <c r="CK818" s="230">
        <f t="shared" si="774"/>
        <v>52</v>
      </c>
      <c r="CL818" s="231">
        <f t="shared" si="755"/>
        <v>1.0120963190000001</v>
      </c>
      <c r="CM818" s="227">
        <f t="shared" si="756"/>
        <v>3160.87780445</v>
      </c>
      <c r="CN818" s="227">
        <f t="shared" si="757"/>
        <v>3304.08546445</v>
      </c>
      <c r="CO818" s="227">
        <f t="shared" si="683"/>
        <v>3113.21</v>
      </c>
      <c r="CP818" s="227">
        <f t="shared" si="758"/>
        <v>62.264200000000002</v>
      </c>
      <c r="CQ818" s="227">
        <f t="shared" si="759"/>
        <v>47.735886666666673</v>
      </c>
      <c r="CR818" s="228">
        <f t="shared" si="678"/>
        <v>0.99868338255988487</v>
      </c>
      <c r="CS818" s="230">
        <f t="shared" si="679"/>
        <v>32</v>
      </c>
      <c r="CT818" s="231">
        <f t="shared" si="760"/>
        <v>1.0074266679999999</v>
      </c>
      <c r="CU818" s="227">
        <f t="shared" si="761"/>
        <v>3132.20142928</v>
      </c>
      <c r="CV818" s="227">
        <f t="shared" si="762"/>
        <v>3242.2015159466664</v>
      </c>
      <c r="CW818" s="227">
        <f t="shared" si="769"/>
        <v>3113.21</v>
      </c>
      <c r="CX818" s="227">
        <f t="shared" si="770"/>
        <v>62.264200000000002</v>
      </c>
      <c r="CY818" s="227">
        <f t="shared" si="763"/>
        <v>16.603786666666668</v>
      </c>
      <c r="CZ818" s="228">
        <f t="shared" si="764"/>
        <v>1.0007854825314282</v>
      </c>
      <c r="DA818" s="239">
        <f t="shared" si="765"/>
        <v>11</v>
      </c>
      <c r="DB818" s="231">
        <f t="shared" si="766"/>
        <v>1.0025467210000001</v>
      </c>
      <c r="DC818" s="227">
        <f t="shared" si="771"/>
        <v>3123.59007703</v>
      </c>
      <c r="DD818" s="227">
        <f t="shared" si="767"/>
        <v>3202.4580636966666</v>
      </c>
      <c r="DE818" s="227"/>
      <c r="DF818" s="227"/>
      <c r="DG818" s="227"/>
      <c r="DH818" s="227"/>
      <c r="DI818" s="227"/>
      <c r="DJ818" s="227"/>
      <c r="DK818" s="227"/>
      <c r="DL818" s="227"/>
      <c r="DM818" s="227"/>
      <c r="DN818" s="227"/>
      <c r="DO818" s="227"/>
      <c r="DP818" s="227"/>
      <c r="DQ818" s="227"/>
      <c r="DR818" s="227"/>
      <c r="DS818" s="227"/>
      <c r="DT818" s="227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5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5"/>
      <c r="HA818" s="5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40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7"/>
      <c r="JP818" s="1"/>
      <c r="JQ818" s="1"/>
      <c r="JR818" s="1"/>
      <c r="JS818" s="1"/>
      <c r="JT818" s="1"/>
      <c r="JU818" s="1"/>
      <c r="JV818" s="1"/>
      <c r="JW818" s="1"/>
      <c r="JX818" s="1"/>
      <c r="JY818" s="3"/>
      <c r="JZ818" s="1"/>
      <c r="KA818" s="1"/>
      <c r="KB818" s="1"/>
      <c r="KC818" s="1"/>
      <c r="KD818" s="1"/>
      <c r="KE818" s="1"/>
    </row>
    <row r="819" spans="1:291" x14ac:dyDescent="0.2">
      <c r="A819" s="196">
        <f t="shared" si="701"/>
        <v>43477</v>
      </c>
      <c r="B819" s="236">
        <f t="shared" si="768"/>
        <v>108900.3686624</v>
      </c>
      <c r="C819" s="66">
        <f t="shared" si="778"/>
        <v>74051.151544599998</v>
      </c>
      <c r="D819" s="77">
        <f t="shared" si="702"/>
        <v>5092.97</v>
      </c>
      <c r="E819" s="67">
        <f>VLOOKUP(A818,[1]Plan1!$DQ$117:$DS$314,3)</f>
        <v>5100.6099999999997</v>
      </c>
      <c r="F819" s="11">
        <f t="shared" si="703"/>
        <v>43461</v>
      </c>
      <c r="G819" s="73">
        <f t="shared" si="691"/>
        <v>1.5001070102511616E-3</v>
      </c>
      <c r="H819" s="11">
        <f t="shared" si="704"/>
        <v>43490</v>
      </c>
      <c r="I819" s="11">
        <f t="shared" si="692"/>
        <v>43490</v>
      </c>
      <c r="J819" s="1">
        <f t="shared" si="705"/>
        <v>21</v>
      </c>
      <c r="K819" s="1">
        <f t="shared" si="706"/>
        <v>12</v>
      </c>
      <c r="L819" s="66">
        <f t="shared" si="693"/>
        <v>1.0008569199999999</v>
      </c>
      <c r="M819" s="70">
        <f t="shared" si="779"/>
        <v>0.99789954999999997</v>
      </c>
      <c r="N819" s="70">
        <f t="shared" si="717"/>
        <v>1.0743459865764682</v>
      </c>
      <c r="O819" s="66">
        <f t="shared" si="775"/>
        <v>1.0752666099999999</v>
      </c>
      <c r="P819" s="66">
        <f t="shared" si="694"/>
        <v>74114.60745738</v>
      </c>
      <c r="Q819" s="74">
        <f t="shared" si="695"/>
        <v>0</v>
      </c>
      <c r="R819" s="75">
        <f t="shared" si="776"/>
        <v>0</v>
      </c>
      <c r="S819" s="66">
        <f t="shared" si="777"/>
        <v>0</v>
      </c>
      <c r="T819" s="10">
        <f t="shared" si="707"/>
        <v>0.06</v>
      </c>
      <c r="U819" s="74">
        <f t="shared" si="772"/>
        <v>12</v>
      </c>
      <c r="V819" s="74">
        <v>252</v>
      </c>
      <c r="W819" s="70">
        <f t="shared" si="696"/>
        <v>1.0027785629999999</v>
      </c>
      <c r="X819" s="66">
        <f t="shared" si="697"/>
        <v>205.93210604000001</v>
      </c>
      <c r="Y819" s="66">
        <v>0</v>
      </c>
      <c r="Z819" s="67">
        <f t="shared" si="698"/>
        <v>0</v>
      </c>
      <c r="AA819" s="68" t="str">
        <f t="shared" si="708"/>
        <v>A+INCORP J=</v>
      </c>
      <c r="AB819" s="11">
        <f t="shared" si="709"/>
        <v>43490</v>
      </c>
      <c r="AC819" s="227">
        <f t="shared" si="714"/>
        <v>3113.21</v>
      </c>
      <c r="AD819" s="227">
        <f t="shared" si="718"/>
        <v>62.264200000000002</v>
      </c>
      <c r="AE819" s="227">
        <f t="shared" si="719"/>
        <v>303.01910666666663</v>
      </c>
      <c r="AF819" s="228">
        <f t="shared" si="715"/>
        <v>1.0304930868470918</v>
      </c>
      <c r="AG819" s="230">
        <f t="shared" si="716"/>
        <v>200</v>
      </c>
      <c r="AH819" s="231">
        <f t="shared" si="720"/>
        <v>1.0473311489999999</v>
      </c>
      <c r="AI819" s="227">
        <f t="shared" si="721"/>
        <v>3359.98640071</v>
      </c>
      <c r="AJ819" s="227">
        <f t="shared" si="722"/>
        <v>3725.2697073766667</v>
      </c>
      <c r="AK819" s="227">
        <f t="shared" si="785"/>
        <v>3113.21</v>
      </c>
      <c r="AL819" s="227">
        <f t="shared" si="723"/>
        <v>62.264200000000002</v>
      </c>
      <c r="AM819" s="227">
        <f t="shared" si="724"/>
        <v>271.88700666666665</v>
      </c>
      <c r="AN819" s="228">
        <f t="shared" si="786"/>
        <v>1.0295668652057111</v>
      </c>
      <c r="AO819" s="230">
        <f t="shared" si="787"/>
        <v>179</v>
      </c>
      <c r="AP819" s="231">
        <f t="shared" si="725"/>
        <v>1.0422579059999999</v>
      </c>
      <c r="AQ819" s="227">
        <f t="shared" si="726"/>
        <v>3340.7053457900001</v>
      </c>
      <c r="AR819" s="227">
        <f t="shared" si="727"/>
        <v>3674.8565524566666</v>
      </c>
      <c r="AS819" s="227">
        <f t="shared" si="710"/>
        <v>3113.21</v>
      </c>
      <c r="AT819" s="227">
        <f t="shared" si="728"/>
        <v>62.264200000000002</v>
      </c>
      <c r="AU819" s="227">
        <f t="shared" si="729"/>
        <v>240.75490666666667</v>
      </c>
      <c r="AV819" s="228">
        <f t="shared" si="711"/>
        <v>1.0273072340658893</v>
      </c>
      <c r="AW819" s="230">
        <f t="shared" si="712"/>
        <v>158</v>
      </c>
      <c r="AX819" s="231">
        <f t="shared" si="730"/>
        <v>1.0372092369999999</v>
      </c>
      <c r="AY819" s="227">
        <f t="shared" si="731"/>
        <v>3317.2265974799998</v>
      </c>
      <c r="AZ819" s="227">
        <f t="shared" si="732"/>
        <v>3620.2457041466664</v>
      </c>
      <c r="BA819" s="227">
        <f t="shared" si="689"/>
        <v>3113.21</v>
      </c>
      <c r="BB819" s="227">
        <f t="shared" si="733"/>
        <v>62.264200000000002</v>
      </c>
      <c r="BC819" s="227">
        <f t="shared" si="734"/>
        <v>208.58507</v>
      </c>
      <c r="BD819" s="228">
        <f t="shared" si="783"/>
        <v>1.0232138295454387</v>
      </c>
      <c r="BE819" s="230">
        <f t="shared" si="784"/>
        <v>138</v>
      </c>
      <c r="BF819" s="231">
        <f t="shared" si="735"/>
        <v>1.0324237199999999</v>
      </c>
      <c r="BG819" s="227">
        <f t="shared" si="736"/>
        <v>3288.7646224999999</v>
      </c>
      <c r="BH819" s="227">
        <f t="shared" si="737"/>
        <v>3559.6138925</v>
      </c>
      <c r="BI819" s="227">
        <f t="shared" si="713"/>
        <v>3113.21</v>
      </c>
      <c r="BJ819" s="227">
        <f t="shared" si="738"/>
        <v>62.264200000000002</v>
      </c>
      <c r="BK819" s="227">
        <f t="shared" si="739"/>
        <v>177.45297000000002</v>
      </c>
      <c r="BL819" s="228">
        <f t="shared" si="699"/>
        <v>1.0104816219796511</v>
      </c>
      <c r="BM819" s="230">
        <f t="shared" si="700"/>
        <v>116</v>
      </c>
      <c r="BN819" s="231">
        <f t="shared" si="740"/>
        <v>1.0271851489999999</v>
      </c>
      <c r="BO819" s="227">
        <f t="shared" si="741"/>
        <v>3231.36166</v>
      </c>
      <c r="BP819" s="227">
        <f t="shared" si="742"/>
        <v>3471.0788299999999</v>
      </c>
      <c r="BQ819" s="227">
        <f t="shared" si="782"/>
        <v>3113.21</v>
      </c>
      <c r="BR819" s="227">
        <f t="shared" si="743"/>
        <v>62.264200000000002</v>
      </c>
      <c r="BS819" s="227">
        <f t="shared" si="744"/>
        <v>143.20766</v>
      </c>
      <c r="BT819" s="228">
        <f t="shared" si="780"/>
        <v>1.007157352330861</v>
      </c>
      <c r="BU819" s="230">
        <f t="shared" si="781"/>
        <v>93</v>
      </c>
      <c r="BV819" s="231">
        <f t="shared" si="745"/>
        <v>1.0217368790000001</v>
      </c>
      <c r="BW819" s="227">
        <f t="shared" si="746"/>
        <v>3203.6481584600001</v>
      </c>
      <c r="BX819" s="227">
        <f t="shared" si="747"/>
        <v>3409.1200184600002</v>
      </c>
      <c r="BY819" s="227">
        <f t="shared" si="690"/>
        <v>3113.21</v>
      </c>
      <c r="BZ819" s="227">
        <f t="shared" si="748"/>
        <v>62.264200000000002</v>
      </c>
      <c r="CA819" s="227">
        <f t="shared" si="749"/>
        <v>113.11329666666667</v>
      </c>
      <c r="CB819" s="228">
        <f t="shared" si="687"/>
        <v>1.0080636155987541</v>
      </c>
      <c r="CC819" s="230">
        <f t="shared" si="688"/>
        <v>73</v>
      </c>
      <c r="CD819" s="231">
        <f t="shared" si="750"/>
        <v>1.0170227489999999</v>
      </c>
      <c r="CE819" s="227">
        <f t="shared" si="751"/>
        <v>3191.7364556000002</v>
      </c>
      <c r="CF819" s="227">
        <f t="shared" si="752"/>
        <v>3367.1139522666667</v>
      </c>
      <c r="CG819" s="227">
        <f t="shared" si="634"/>
        <v>3113.21</v>
      </c>
      <c r="CH819" s="227">
        <f t="shared" si="753"/>
        <v>62.264200000000002</v>
      </c>
      <c r="CI819" s="227">
        <f t="shared" si="754"/>
        <v>81.981196666666662</v>
      </c>
      <c r="CJ819" s="228">
        <f t="shared" si="773"/>
        <v>1.0032483284195683</v>
      </c>
      <c r="CK819" s="230">
        <f t="shared" si="774"/>
        <v>52</v>
      </c>
      <c r="CL819" s="231">
        <f t="shared" si="755"/>
        <v>1.0120963190000001</v>
      </c>
      <c r="CM819" s="227">
        <f t="shared" si="756"/>
        <v>3161.1034365800001</v>
      </c>
      <c r="CN819" s="227">
        <f t="shared" si="757"/>
        <v>3305.3488332466668</v>
      </c>
      <c r="CO819" s="227">
        <f t="shared" si="683"/>
        <v>3113.21</v>
      </c>
      <c r="CP819" s="227">
        <f t="shared" si="758"/>
        <v>62.264200000000002</v>
      </c>
      <c r="CQ819" s="227">
        <f t="shared" si="759"/>
        <v>48.773623333333333</v>
      </c>
      <c r="CR819" s="228">
        <f t="shared" si="678"/>
        <v>0.99875467131777118</v>
      </c>
      <c r="CS819" s="230">
        <f t="shared" si="679"/>
        <v>32</v>
      </c>
      <c r="CT819" s="231">
        <f t="shared" si="760"/>
        <v>1.0074266679999999</v>
      </c>
      <c r="CU819" s="227">
        <f t="shared" si="761"/>
        <v>3132.4250144100001</v>
      </c>
      <c r="CV819" s="227">
        <f t="shared" si="762"/>
        <v>3243.4628377433337</v>
      </c>
      <c r="CW819" s="227">
        <f t="shared" si="769"/>
        <v>3113.21</v>
      </c>
      <c r="CX819" s="227">
        <f t="shared" si="770"/>
        <v>62.264200000000002</v>
      </c>
      <c r="CY819" s="227">
        <f t="shared" si="763"/>
        <v>17.641523333333332</v>
      </c>
      <c r="CZ819" s="228">
        <f t="shared" si="764"/>
        <v>1.0008569213429737</v>
      </c>
      <c r="DA819" s="239">
        <f t="shared" si="765"/>
        <v>11</v>
      </c>
      <c r="DB819" s="231">
        <f t="shared" si="766"/>
        <v>1.0025467210000001</v>
      </c>
      <c r="DC819" s="227">
        <f t="shared" si="771"/>
        <v>3123.8130474499999</v>
      </c>
      <c r="DD819" s="227">
        <f t="shared" si="767"/>
        <v>3203.7187707833332</v>
      </c>
      <c r="DE819" s="227"/>
      <c r="DF819" s="227"/>
      <c r="DG819" s="227"/>
      <c r="DH819" s="227"/>
      <c r="DI819" s="227"/>
      <c r="DJ819" s="227"/>
      <c r="DK819" s="227"/>
      <c r="DL819" s="227"/>
      <c r="DM819" s="227"/>
      <c r="DN819" s="227"/>
      <c r="DO819" s="227"/>
      <c r="DP819" s="227"/>
      <c r="DQ819" s="227"/>
      <c r="DR819" s="227"/>
      <c r="DS819" s="227"/>
      <c r="DT819" s="227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5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5"/>
      <c r="HA819" s="5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40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7"/>
      <c r="JP819" s="1"/>
      <c r="JQ819" s="1"/>
      <c r="JR819" s="1"/>
      <c r="JS819" s="1"/>
      <c r="JT819" s="1"/>
      <c r="JU819" s="1"/>
      <c r="JV819" s="1"/>
      <c r="JW819" s="1"/>
      <c r="JX819" s="1"/>
      <c r="JY819" s="3"/>
      <c r="JZ819" s="1"/>
      <c r="KA819" s="1"/>
      <c r="KB819" s="1"/>
      <c r="KC819" s="1"/>
      <c r="KD819" s="1"/>
      <c r="KE819" s="1"/>
    </row>
    <row r="820" spans="1:291" x14ac:dyDescent="0.2">
      <c r="A820" s="196">
        <f t="shared" si="701"/>
        <v>43478</v>
      </c>
      <c r="B820" s="236">
        <f t="shared" si="768"/>
        <v>108910.74602906665</v>
      </c>
      <c r="C820" s="66">
        <f t="shared" si="778"/>
        <v>74051.151544599998</v>
      </c>
      <c r="D820" s="77">
        <f t="shared" si="702"/>
        <v>5092.97</v>
      </c>
      <c r="E820" s="67">
        <f>VLOOKUP(A819,[1]Plan1!$DQ$117:$DS$314,3)</f>
        <v>5100.6099999999997</v>
      </c>
      <c r="F820" s="11">
        <f t="shared" si="703"/>
        <v>43461</v>
      </c>
      <c r="G820" s="73">
        <f t="shared" si="691"/>
        <v>1.5001070102511616E-3</v>
      </c>
      <c r="H820" s="11">
        <f t="shared" si="704"/>
        <v>43490</v>
      </c>
      <c r="I820" s="11">
        <f t="shared" si="692"/>
        <v>43490</v>
      </c>
      <c r="J820" s="1">
        <f t="shared" si="705"/>
        <v>21</v>
      </c>
      <c r="K820" s="1">
        <f t="shared" si="706"/>
        <v>12</v>
      </c>
      <c r="L820" s="66">
        <f t="shared" si="693"/>
        <v>1.0008569199999999</v>
      </c>
      <c r="M820" s="70">
        <f t="shared" si="779"/>
        <v>0.99789954999999997</v>
      </c>
      <c r="N820" s="70">
        <f t="shared" si="717"/>
        <v>1.0743459865764682</v>
      </c>
      <c r="O820" s="66">
        <f t="shared" si="775"/>
        <v>1.0752666099999999</v>
      </c>
      <c r="P820" s="66">
        <f t="shared" si="694"/>
        <v>74114.60745738</v>
      </c>
      <c r="Q820" s="74">
        <f t="shared" si="695"/>
        <v>0</v>
      </c>
      <c r="R820" s="75">
        <f t="shared" si="776"/>
        <v>0</v>
      </c>
      <c r="S820" s="66">
        <f t="shared" si="777"/>
        <v>0</v>
      </c>
      <c r="T820" s="10">
        <f t="shared" si="707"/>
        <v>0.06</v>
      </c>
      <c r="U820" s="74">
        <f t="shared" si="772"/>
        <v>12</v>
      </c>
      <c r="V820" s="74">
        <v>252</v>
      </c>
      <c r="W820" s="70">
        <f t="shared" si="696"/>
        <v>1.0027785629999999</v>
      </c>
      <c r="X820" s="66">
        <f t="shared" si="697"/>
        <v>205.93210604000001</v>
      </c>
      <c r="Y820" s="66">
        <v>0</v>
      </c>
      <c r="Z820" s="67">
        <f t="shared" si="698"/>
        <v>0</v>
      </c>
      <c r="AA820" s="68" t="str">
        <f t="shared" si="708"/>
        <v>A+INCORP J=</v>
      </c>
      <c r="AB820" s="11">
        <f t="shared" si="709"/>
        <v>43490</v>
      </c>
      <c r="AC820" s="227">
        <f t="shared" si="714"/>
        <v>3113.21</v>
      </c>
      <c r="AD820" s="227">
        <f t="shared" si="718"/>
        <v>62.264200000000002</v>
      </c>
      <c r="AE820" s="227">
        <f t="shared" si="719"/>
        <v>304.0568433333334</v>
      </c>
      <c r="AF820" s="228">
        <f t="shared" si="715"/>
        <v>1.0304930868470918</v>
      </c>
      <c r="AG820" s="230">
        <f t="shared" si="716"/>
        <v>200</v>
      </c>
      <c r="AH820" s="231">
        <f t="shared" si="720"/>
        <v>1.0473311489999999</v>
      </c>
      <c r="AI820" s="227">
        <f t="shared" si="721"/>
        <v>3359.98640071</v>
      </c>
      <c r="AJ820" s="227">
        <f t="shared" si="722"/>
        <v>3726.3074440433334</v>
      </c>
      <c r="AK820" s="227">
        <f t="shared" si="785"/>
        <v>3113.21</v>
      </c>
      <c r="AL820" s="227">
        <f t="shared" si="723"/>
        <v>62.264200000000002</v>
      </c>
      <c r="AM820" s="227">
        <f t="shared" si="724"/>
        <v>272.92474333333337</v>
      </c>
      <c r="AN820" s="228">
        <f t="shared" si="786"/>
        <v>1.0295668652057111</v>
      </c>
      <c r="AO820" s="230">
        <f t="shared" si="787"/>
        <v>179</v>
      </c>
      <c r="AP820" s="231">
        <f t="shared" si="725"/>
        <v>1.0422579059999999</v>
      </c>
      <c r="AQ820" s="227">
        <f t="shared" si="726"/>
        <v>3340.7053457900001</v>
      </c>
      <c r="AR820" s="227">
        <f t="shared" si="727"/>
        <v>3675.8942891233337</v>
      </c>
      <c r="AS820" s="227">
        <f t="shared" si="710"/>
        <v>3113.21</v>
      </c>
      <c r="AT820" s="227">
        <f t="shared" si="728"/>
        <v>62.264200000000002</v>
      </c>
      <c r="AU820" s="227">
        <f t="shared" si="729"/>
        <v>241.79264333333333</v>
      </c>
      <c r="AV820" s="228">
        <f t="shared" si="711"/>
        <v>1.0273072340658893</v>
      </c>
      <c r="AW820" s="230">
        <f t="shared" si="712"/>
        <v>158</v>
      </c>
      <c r="AX820" s="231">
        <f t="shared" si="730"/>
        <v>1.0372092369999999</v>
      </c>
      <c r="AY820" s="227">
        <f t="shared" si="731"/>
        <v>3317.2265974799998</v>
      </c>
      <c r="AZ820" s="227">
        <f t="shared" si="732"/>
        <v>3621.2834408133331</v>
      </c>
      <c r="BA820" s="227">
        <f t="shared" si="689"/>
        <v>3113.21</v>
      </c>
      <c r="BB820" s="227">
        <f t="shared" si="733"/>
        <v>62.264200000000002</v>
      </c>
      <c r="BC820" s="227">
        <f t="shared" si="734"/>
        <v>209.62280666666669</v>
      </c>
      <c r="BD820" s="228">
        <f t="shared" si="783"/>
        <v>1.0232138295454387</v>
      </c>
      <c r="BE820" s="230">
        <f t="shared" si="784"/>
        <v>138</v>
      </c>
      <c r="BF820" s="231">
        <f t="shared" si="735"/>
        <v>1.0324237199999999</v>
      </c>
      <c r="BG820" s="227">
        <f t="shared" si="736"/>
        <v>3288.7646224999999</v>
      </c>
      <c r="BH820" s="227">
        <f t="shared" si="737"/>
        <v>3560.6516291666667</v>
      </c>
      <c r="BI820" s="227">
        <f t="shared" si="713"/>
        <v>3113.21</v>
      </c>
      <c r="BJ820" s="227">
        <f t="shared" si="738"/>
        <v>62.264200000000002</v>
      </c>
      <c r="BK820" s="227">
        <f t="shared" si="739"/>
        <v>178.49070666666668</v>
      </c>
      <c r="BL820" s="228">
        <f t="shared" si="699"/>
        <v>1.0104816219796511</v>
      </c>
      <c r="BM820" s="230">
        <f t="shared" si="700"/>
        <v>116</v>
      </c>
      <c r="BN820" s="231">
        <f t="shared" si="740"/>
        <v>1.0271851489999999</v>
      </c>
      <c r="BO820" s="227">
        <f t="shared" si="741"/>
        <v>3231.36166</v>
      </c>
      <c r="BP820" s="227">
        <f t="shared" si="742"/>
        <v>3472.1165666666666</v>
      </c>
      <c r="BQ820" s="227">
        <f t="shared" si="782"/>
        <v>3113.21</v>
      </c>
      <c r="BR820" s="227">
        <f t="shared" si="743"/>
        <v>62.264200000000002</v>
      </c>
      <c r="BS820" s="227">
        <f t="shared" si="744"/>
        <v>144.24539666666669</v>
      </c>
      <c r="BT820" s="228">
        <f t="shared" si="780"/>
        <v>1.007157352330861</v>
      </c>
      <c r="BU820" s="230">
        <f t="shared" si="781"/>
        <v>93</v>
      </c>
      <c r="BV820" s="231">
        <f t="shared" si="745"/>
        <v>1.0217368790000001</v>
      </c>
      <c r="BW820" s="227">
        <f t="shared" si="746"/>
        <v>3203.6481584600001</v>
      </c>
      <c r="BX820" s="227">
        <f t="shared" si="747"/>
        <v>3410.1577551266669</v>
      </c>
      <c r="BY820" s="227">
        <f t="shared" si="690"/>
        <v>3113.21</v>
      </c>
      <c r="BZ820" s="227">
        <f t="shared" si="748"/>
        <v>62.264200000000002</v>
      </c>
      <c r="CA820" s="227">
        <f t="shared" si="749"/>
        <v>114.15103333333333</v>
      </c>
      <c r="CB820" s="228">
        <f t="shared" si="687"/>
        <v>1.0080636155987541</v>
      </c>
      <c r="CC820" s="230">
        <f t="shared" si="688"/>
        <v>73</v>
      </c>
      <c r="CD820" s="231">
        <f t="shared" si="750"/>
        <v>1.0170227489999999</v>
      </c>
      <c r="CE820" s="227">
        <f t="shared" si="751"/>
        <v>3191.7364556000002</v>
      </c>
      <c r="CF820" s="227">
        <f t="shared" si="752"/>
        <v>3368.1516889333334</v>
      </c>
      <c r="CG820" s="227">
        <f t="shared" si="634"/>
        <v>3113.21</v>
      </c>
      <c r="CH820" s="227">
        <f t="shared" si="753"/>
        <v>62.264200000000002</v>
      </c>
      <c r="CI820" s="227">
        <f t="shared" si="754"/>
        <v>83.018933333333322</v>
      </c>
      <c r="CJ820" s="228">
        <f t="shared" si="773"/>
        <v>1.0032483284195683</v>
      </c>
      <c r="CK820" s="230">
        <f t="shared" si="774"/>
        <v>52</v>
      </c>
      <c r="CL820" s="231">
        <f t="shared" si="755"/>
        <v>1.0120963190000001</v>
      </c>
      <c r="CM820" s="227">
        <f t="shared" si="756"/>
        <v>3161.1034365800001</v>
      </c>
      <c r="CN820" s="227">
        <f t="shared" si="757"/>
        <v>3306.3865699133335</v>
      </c>
      <c r="CO820" s="227">
        <f t="shared" si="683"/>
        <v>3113.21</v>
      </c>
      <c r="CP820" s="227">
        <f t="shared" si="758"/>
        <v>62.264200000000002</v>
      </c>
      <c r="CQ820" s="227">
        <f t="shared" si="759"/>
        <v>49.811360000000001</v>
      </c>
      <c r="CR820" s="228">
        <f t="shared" si="678"/>
        <v>0.99875467131777118</v>
      </c>
      <c r="CS820" s="230">
        <f t="shared" si="679"/>
        <v>32</v>
      </c>
      <c r="CT820" s="231">
        <f t="shared" si="760"/>
        <v>1.0074266679999999</v>
      </c>
      <c r="CU820" s="227">
        <f t="shared" si="761"/>
        <v>3132.4250144100001</v>
      </c>
      <c r="CV820" s="227">
        <f t="shared" si="762"/>
        <v>3244.5005744099999</v>
      </c>
      <c r="CW820" s="227">
        <f t="shared" si="769"/>
        <v>3113.21</v>
      </c>
      <c r="CX820" s="227">
        <f t="shared" si="770"/>
        <v>62.264200000000002</v>
      </c>
      <c r="CY820" s="227">
        <f t="shared" si="763"/>
        <v>18.679259999999999</v>
      </c>
      <c r="CZ820" s="228">
        <f t="shared" si="764"/>
        <v>1.0008569213429737</v>
      </c>
      <c r="DA820" s="239">
        <f t="shared" si="765"/>
        <v>11</v>
      </c>
      <c r="DB820" s="231">
        <f t="shared" si="766"/>
        <v>1.0025467210000001</v>
      </c>
      <c r="DC820" s="227">
        <f t="shared" si="771"/>
        <v>3123.8130474499999</v>
      </c>
      <c r="DD820" s="227">
        <f t="shared" si="767"/>
        <v>3204.7565074499998</v>
      </c>
      <c r="DE820" s="227"/>
      <c r="DF820" s="227"/>
      <c r="DG820" s="227"/>
      <c r="DH820" s="227"/>
      <c r="DI820" s="227"/>
      <c r="DJ820" s="227"/>
      <c r="DK820" s="227"/>
      <c r="DL820" s="227"/>
      <c r="DM820" s="227"/>
      <c r="DN820" s="227"/>
      <c r="DO820" s="227"/>
      <c r="DP820" s="227"/>
      <c r="DQ820" s="227"/>
      <c r="DR820" s="227"/>
      <c r="DS820" s="227"/>
      <c r="DT820" s="227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5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5"/>
      <c r="HA820" s="5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40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7"/>
      <c r="JP820" s="1"/>
      <c r="JQ820" s="1"/>
      <c r="JR820" s="1"/>
      <c r="JS820" s="1"/>
      <c r="JT820" s="1"/>
      <c r="JU820" s="1"/>
      <c r="JV820" s="1"/>
      <c r="JW820" s="1"/>
      <c r="JX820" s="1"/>
      <c r="JY820" s="3"/>
      <c r="JZ820" s="1"/>
      <c r="KA820" s="1"/>
      <c r="KB820" s="1"/>
      <c r="KC820" s="1"/>
      <c r="KD820" s="1"/>
      <c r="KE820" s="1"/>
    </row>
    <row r="821" spans="1:291" x14ac:dyDescent="0.2">
      <c r="A821" s="196">
        <f t="shared" si="701"/>
        <v>43479</v>
      </c>
      <c r="B821" s="236">
        <f t="shared" si="768"/>
        <v>108928.60458892331</v>
      </c>
      <c r="C821" s="66">
        <f t="shared" si="778"/>
        <v>74051.151544599998</v>
      </c>
      <c r="D821" s="77">
        <f t="shared" si="702"/>
        <v>5092.97</v>
      </c>
      <c r="E821" s="67">
        <f>VLOOKUP(A820,[1]Plan1!$DQ$117:$DS$314,3)</f>
        <v>5100.6099999999997</v>
      </c>
      <c r="F821" s="11">
        <f t="shared" si="703"/>
        <v>43461</v>
      </c>
      <c r="G821" s="73">
        <f t="shared" si="691"/>
        <v>1.5001070102511616E-3</v>
      </c>
      <c r="H821" s="11">
        <f t="shared" si="704"/>
        <v>43490</v>
      </c>
      <c r="I821" s="11">
        <f t="shared" si="692"/>
        <v>43490</v>
      </c>
      <c r="J821" s="1">
        <f t="shared" si="705"/>
        <v>21</v>
      </c>
      <c r="K821" s="1">
        <f t="shared" si="706"/>
        <v>12</v>
      </c>
      <c r="L821" s="66">
        <f t="shared" si="693"/>
        <v>1.0008569199999999</v>
      </c>
      <c r="M821" s="70">
        <f t="shared" si="779"/>
        <v>0.99789954999999997</v>
      </c>
      <c r="N821" s="70">
        <f t="shared" si="717"/>
        <v>1.0743459865764682</v>
      </c>
      <c r="O821" s="66">
        <f t="shared" si="775"/>
        <v>1.0752666099999999</v>
      </c>
      <c r="P821" s="66">
        <f t="shared" si="694"/>
        <v>74114.60745738</v>
      </c>
      <c r="Q821" s="74">
        <f t="shared" si="695"/>
        <v>0</v>
      </c>
      <c r="R821" s="75">
        <f t="shared" si="776"/>
        <v>0</v>
      </c>
      <c r="S821" s="66">
        <f t="shared" si="777"/>
        <v>0</v>
      </c>
      <c r="T821" s="10">
        <f t="shared" si="707"/>
        <v>0.06</v>
      </c>
      <c r="U821" s="74">
        <f t="shared" si="772"/>
        <v>12</v>
      </c>
      <c r="V821" s="74">
        <v>252</v>
      </c>
      <c r="W821" s="70">
        <f t="shared" si="696"/>
        <v>1.0027785629999999</v>
      </c>
      <c r="X821" s="66">
        <f t="shared" si="697"/>
        <v>205.93210604000001</v>
      </c>
      <c r="Y821" s="66">
        <v>0</v>
      </c>
      <c r="Z821" s="67">
        <f t="shared" si="698"/>
        <v>0</v>
      </c>
      <c r="AA821" s="68" t="str">
        <f t="shared" si="708"/>
        <v>A+INCORP J=</v>
      </c>
      <c r="AB821" s="11">
        <f t="shared" si="709"/>
        <v>43490</v>
      </c>
      <c r="AC821" s="227">
        <f t="shared" si="714"/>
        <v>3113.21</v>
      </c>
      <c r="AD821" s="227">
        <f t="shared" si="718"/>
        <v>62.264200000000002</v>
      </c>
      <c r="AE821" s="227">
        <f t="shared" si="719"/>
        <v>305.09458000000001</v>
      </c>
      <c r="AF821" s="228">
        <f t="shared" si="715"/>
        <v>1.0304930868470918</v>
      </c>
      <c r="AG821" s="230">
        <f t="shared" si="716"/>
        <v>201</v>
      </c>
      <c r="AH821" s="231">
        <f t="shared" si="720"/>
        <v>1.0475733469999999</v>
      </c>
      <c r="AI821" s="227">
        <f t="shared" si="721"/>
        <v>3360.76340613</v>
      </c>
      <c r="AJ821" s="227">
        <f t="shared" si="722"/>
        <v>3728.12218613</v>
      </c>
      <c r="AK821" s="227">
        <f t="shared" si="785"/>
        <v>3113.21</v>
      </c>
      <c r="AL821" s="227">
        <f t="shared" si="723"/>
        <v>62.264200000000002</v>
      </c>
      <c r="AM821" s="227">
        <f t="shared" si="724"/>
        <v>273.96248000000003</v>
      </c>
      <c r="AN821" s="228">
        <f t="shared" si="786"/>
        <v>1.0295668652057111</v>
      </c>
      <c r="AO821" s="230">
        <f t="shared" si="787"/>
        <v>180</v>
      </c>
      <c r="AP821" s="231">
        <f t="shared" si="725"/>
        <v>1.04249893</v>
      </c>
      <c r="AQ821" s="227">
        <f t="shared" si="726"/>
        <v>3341.4778898599998</v>
      </c>
      <c r="AR821" s="227">
        <f t="shared" si="727"/>
        <v>3677.70456986</v>
      </c>
      <c r="AS821" s="227">
        <f t="shared" si="710"/>
        <v>3113.21</v>
      </c>
      <c r="AT821" s="227">
        <f t="shared" si="728"/>
        <v>62.264200000000002</v>
      </c>
      <c r="AU821" s="227">
        <f t="shared" si="729"/>
        <v>242.83037999999999</v>
      </c>
      <c r="AV821" s="228">
        <f t="shared" si="711"/>
        <v>1.0273072340658893</v>
      </c>
      <c r="AW821" s="230">
        <f t="shared" si="712"/>
        <v>159</v>
      </c>
      <c r="AX821" s="231">
        <f t="shared" si="730"/>
        <v>1.0374490940000001</v>
      </c>
      <c r="AY821" s="227">
        <f t="shared" si="731"/>
        <v>3317.9937136899998</v>
      </c>
      <c r="AZ821" s="227">
        <f t="shared" si="732"/>
        <v>3623.0882936899998</v>
      </c>
      <c r="BA821" s="227">
        <f t="shared" si="689"/>
        <v>3113.21</v>
      </c>
      <c r="BB821" s="227">
        <f t="shared" si="733"/>
        <v>62.264200000000002</v>
      </c>
      <c r="BC821" s="227">
        <f t="shared" si="734"/>
        <v>210.66054333333332</v>
      </c>
      <c r="BD821" s="228">
        <f t="shared" si="783"/>
        <v>1.0232138295454387</v>
      </c>
      <c r="BE821" s="230">
        <f t="shared" si="784"/>
        <v>139</v>
      </c>
      <c r="BF821" s="231">
        <f t="shared" si="735"/>
        <v>1.03266247</v>
      </c>
      <c r="BG821" s="227">
        <f t="shared" si="736"/>
        <v>3289.5251557400002</v>
      </c>
      <c r="BH821" s="227">
        <f t="shared" si="737"/>
        <v>3562.4498990733337</v>
      </c>
      <c r="BI821" s="227">
        <f t="shared" si="713"/>
        <v>3113.21</v>
      </c>
      <c r="BJ821" s="227">
        <f t="shared" si="738"/>
        <v>62.264200000000002</v>
      </c>
      <c r="BK821" s="227">
        <f t="shared" si="739"/>
        <v>179.52844333333334</v>
      </c>
      <c r="BL821" s="228">
        <f t="shared" si="699"/>
        <v>1.0104816219796511</v>
      </c>
      <c r="BM821" s="230">
        <f t="shared" si="700"/>
        <v>117</v>
      </c>
      <c r="BN821" s="231">
        <f t="shared" si="740"/>
        <v>1.0274226879999999</v>
      </c>
      <c r="BO821" s="227">
        <f t="shared" si="741"/>
        <v>3232.1089200500001</v>
      </c>
      <c r="BP821" s="227">
        <f t="shared" si="742"/>
        <v>3473.9015633833333</v>
      </c>
      <c r="BQ821" s="227">
        <f t="shared" si="782"/>
        <v>3113.21</v>
      </c>
      <c r="BR821" s="227">
        <f t="shared" si="743"/>
        <v>62.264200000000002</v>
      </c>
      <c r="BS821" s="227">
        <f t="shared" si="744"/>
        <v>145.28313333333335</v>
      </c>
      <c r="BT821" s="228">
        <f t="shared" si="780"/>
        <v>1.007157352330861</v>
      </c>
      <c r="BU821" s="230">
        <f t="shared" si="781"/>
        <v>94</v>
      </c>
      <c r="BV821" s="231">
        <f t="shared" si="745"/>
        <v>1.021973158</v>
      </c>
      <c r="BW821" s="227">
        <f t="shared" si="746"/>
        <v>3204.3890094600001</v>
      </c>
      <c r="BX821" s="227">
        <f t="shared" si="747"/>
        <v>3411.9363427933336</v>
      </c>
      <c r="BY821" s="227">
        <f t="shared" si="690"/>
        <v>3113.21</v>
      </c>
      <c r="BZ821" s="227">
        <f t="shared" si="748"/>
        <v>62.264200000000002</v>
      </c>
      <c r="CA821" s="227">
        <f t="shared" si="749"/>
        <v>115.18877000000002</v>
      </c>
      <c r="CB821" s="228">
        <f t="shared" si="687"/>
        <v>1.0080636155987541</v>
      </c>
      <c r="CC821" s="230">
        <f t="shared" si="688"/>
        <v>74</v>
      </c>
      <c r="CD821" s="231">
        <f t="shared" si="750"/>
        <v>1.017257938</v>
      </c>
      <c r="CE821" s="227">
        <f t="shared" si="751"/>
        <v>3192.4745524700002</v>
      </c>
      <c r="CF821" s="227">
        <f t="shared" si="752"/>
        <v>3369.92752247</v>
      </c>
      <c r="CG821" s="227">
        <f t="shared" si="634"/>
        <v>3113.21</v>
      </c>
      <c r="CH821" s="227">
        <f t="shared" si="753"/>
        <v>62.264200000000002</v>
      </c>
      <c r="CI821" s="227">
        <f t="shared" si="754"/>
        <v>84.056670000000011</v>
      </c>
      <c r="CJ821" s="228">
        <f t="shared" si="773"/>
        <v>1.0032483284195683</v>
      </c>
      <c r="CK821" s="230">
        <f t="shared" si="774"/>
        <v>53</v>
      </c>
      <c r="CL821" s="231">
        <f t="shared" si="755"/>
        <v>1.0123303690000001</v>
      </c>
      <c r="CM821" s="227">
        <f t="shared" si="756"/>
        <v>3161.8344502599998</v>
      </c>
      <c r="CN821" s="227">
        <f t="shared" si="757"/>
        <v>3308.1553202599998</v>
      </c>
      <c r="CO821" s="227">
        <f t="shared" si="683"/>
        <v>3113.21</v>
      </c>
      <c r="CP821" s="227">
        <f t="shared" si="758"/>
        <v>62.264200000000002</v>
      </c>
      <c r="CQ821" s="227">
        <f t="shared" si="759"/>
        <v>50.849096666666661</v>
      </c>
      <c r="CR821" s="228">
        <f t="shared" si="678"/>
        <v>0.99875467131777118</v>
      </c>
      <c r="CS821" s="230">
        <f t="shared" si="679"/>
        <v>33</v>
      </c>
      <c r="CT821" s="231">
        <f t="shared" si="760"/>
        <v>1.007659638</v>
      </c>
      <c r="CU821" s="227">
        <f t="shared" si="761"/>
        <v>3133.14939572</v>
      </c>
      <c r="CV821" s="227">
        <f t="shared" si="762"/>
        <v>3246.2626923866665</v>
      </c>
      <c r="CW821" s="227">
        <f t="shared" si="769"/>
        <v>3113.21</v>
      </c>
      <c r="CX821" s="227">
        <f t="shared" si="770"/>
        <v>62.264200000000002</v>
      </c>
      <c r="CY821" s="227">
        <f t="shared" si="763"/>
        <v>19.716996666666667</v>
      </c>
      <c r="CZ821" s="228">
        <f t="shared" si="764"/>
        <v>1.0008569213429737</v>
      </c>
      <c r="DA821" s="239">
        <f t="shared" si="765"/>
        <v>12</v>
      </c>
      <c r="DB821" s="231">
        <f t="shared" si="766"/>
        <v>1.0027785629999999</v>
      </c>
      <c r="DC821" s="227">
        <f t="shared" si="771"/>
        <v>3124.5354387900002</v>
      </c>
      <c r="DD821" s="227">
        <f t="shared" si="767"/>
        <v>3206.5166354566668</v>
      </c>
      <c r="DE821" s="227"/>
      <c r="DF821" s="227"/>
      <c r="DG821" s="227"/>
      <c r="DH821" s="227"/>
      <c r="DI821" s="227"/>
      <c r="DJ821" s="227"/>
      <c r="DK821" s="227"/>
      <c r="DL821" s="227"/>
      <c r="DM821" s="227"/>
      <c r="DN821" s="227"/>
      <c r="DO821" s="227"/>
      <c r="DP821" s="227"/>
      <c r="DQ821" s="227"/>
      <c r="DR821" s="227"/>
      <c r="DS821" s="227"/>
      <c r="DT821" s="227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5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5"/>
      <c r="HA821" s="5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40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7"/>
      <c r="JP821" s="1"/>
      <c r="JQ821" s="1"/>
      <c r="JR821" s="1"/>
      <c r="JS821" s="1"/>
      <c r="JT821" s="1"/>
      <c r="JU821" s="1"/>
      <c r="JV821" s="1"/>
      <c r="JW821" s="1"/>
      <c r="JX821" s="1"/>
      <c r="JY821" s="3"/>
      <c r="JZ821" s="1"/>
      <c r="KA821" s="1"/>
      <c r="KB821" s="1"/>
      <c r="KC821" s="1"/>
      <c r="KD821" s="1"/>
      <c r="KE821" s="1"/>
    </row>
    <row r="822" spans="1:291" x14ac:dyDescent="0.2">
      <c r="A822" s="196">
        <f t="shared" si="701"/>
        <v>43480</v>
      </c>
      <c r="B822" s="236">
        <f t="shared" si="768"/>
        <v>108971.26906609998</v>
      </c>
      <c r="C822" s="66">
        <f t="shared" si="778"/>
        <v>74051.151544599998</v>
      </c>
      <c r="D822" s="77">
        <f t="shared" si="702"/>
        <v>5092.97</v>
      </c>
      <c r="E822" s="67">
        <f>VLOOKUP(A821,[1]Plan1!$DQ$117:$DS$314,3)</f>
        <v>5100.6099999999997</v>
      </c>
      <c r="F822" s="11">
        <f t="shared" si="703"/>
        <v>43461</v>
      </c>
      <c r="G822" s="73">
        <f t="shared" si="691"/>
        <v>1.5001070102511616E-3</v>
      </c>
      <c r="H822" s="11">
        <f t="shared" si="704"/>
        <v>43490</v>
      </c>
      <c r="I822" s="11">
        <f t="shared" si="692"/>
        <v>43490</v>
      </c>
      <c r="J822" s="1">
        <f t="shared" si="705"/>
        <v>21</v>
      </c>
      <c r="K822" s="1">
        <f t="shared" si="706"/>
        <v>13</v>
      </c>
      <c r="L822" s="66">
        <f t="shared" si="693"/>
        <v>1.00092837</v>
      </c>
      <c r="M822" s="70">
        <f t="shared" si="779"/>
        <v>0.99789954999999997</v>
      </c>
      <c r="N822" s="70">
        <f t="shared" si="717"/>
        <v>1.0743459865764682</v>
      </c>
      <c r="O822" s="66">
        <f t="shared" si="775"/>
        <v>1.0753433699999999</v>
      </c>
      <c r="P822" s="66">
        <f t="shared" si="694"/>
        <v>74119.898412149996</v>
      </c>
      <c r="Q822" s="74">
        <f t="shared" si="695"/>
        <v>0</v>
      </c>
      <c r="R822" s="75">
        <f t="shared" si="776"/>
        <v>0</v>
      </c>
      <c r="S822" s="66">
        <f t="shared" si="777"/>
        <v>0</v>
      </c>
      <c r="T822" s="10">
        <f t="shared" si="707"/>
        <v>0.06</v>
      </c>
      <c r="U822" s="74">
        <f t="shared" si="772"/>
        <v>13</v>
      </c>
      <c r="V822" s="74">
        <v>252</v>
      </c>
      <c r="W822" s="70">
        <f t="shared" si="696"/>
        <v>1.0030104580000001</v>
      </c>
      <c r="X822" s="66">
        <f t="shared" si="697"/>
        <v>223.13484113000001</v>
      </c>
      <c r="Y822" s="66">
        <v>0</v>
      </c>
      <c r="Z822" s="67">
        <f t="shared" si="698"/>
        <v>0</v>
      </c>
      <c r="AA822" s="68" t="str">
        <f t="shared" si="708"/>
        <v>A+INCORP J=</v>
      </c>
      <c r="AB822" s="11">
        <f t="shared" si="709"/>
        <v>43490</v>
      </c>
      <c r="AC822" s="227">
        <f t="shared" si="714"/>
        <v>3113.21</v>
      </c>
      <c r="AD822" s="227">
        <f t="shared" si="718"/>
        <v>62.264200000000002</v>
      </c>
      <c r="AE822" s="227">
        <f t="shared" si="719"/>
        <v>306.13231666666672</v>
      </c>
      <c r="AF822" s="228">
        <f t="shared" si="715"/>
        <v>1.0305666506019884</v>
      </c>
      <c r="AG822" s="230">
        <f t="shared" si="716"/>
        <v>202</v>
      </c>
      <c r="AH822" s="231">
        <f t="shared" si="720"/>
        <v>1.0478156009999999</v>
      </c>
      <c r="AI822" s="227">
        <f t="shared" si="721"/>
        <v>3361.7805613300002</v>
      </c>
      <c r="AJ822" s="227">
        <f t="shared" si="722"/>
        <v>3730.1770779966669</v>
      </c>
      <c r="AK822" s="227">
        <f t="shared" si="785"/>
        <v>3113.21</v>
      </c>
      <c r="AL822" s="227">
        <f t="shared" si="723"/>
        <v>62.264200000000002</v>
      </c>
      <c r="AM822" s="227">
        <f t="shared" si="724"/>
        <v>275.00021666666669</v>
      </c>
      <c r="AN822" s="228">
        <f t="shared" si="786"/>
        <v>1.0296403628404729</v>
      </c>
      <c r="AO822" s="230">
        <f t="shared" si="787"/>
        <v>181</v>
      </c>
      <c r="AP822" s="231">
        <f t="shared" si="725"/>
        <v>1.042740011</v>
      </c>
      <c r="AQ822" s="227">
        <f t="shared" si="726"/>
        <v>3342.4892097000002</v>
      </c>
      <c r="AR822" s="227">
        <f t="shared" si="727"/>
        <v>3679.753626366667</v>
      </c>
      <c r="AS822" s="227">
        <f t="shared" si="710"/>
        <v>3113.21</v>
      </c>
      <c r="AT822" s="227">
        <f t="shared" si="728"/>
        <v>62.264200000000002</v>
      </c>
      <c r="AU822" s="227">
        <f t="shared" si="729"/>
        <v>243.86811666666668</v>
      </c>
      <c r="AV822" s="228">
        <f t="shared" si="711"/>
        <v>1.0273805703924836</v>
      </c>
      <c r="AW822" s="230">
        <f t="shared" si="712"/>
        <v>160</v>
      </c>
      <c r="AX822" s="231">
        <f t="shared" si="730"/>
        <v>1.037689007</v>
      </c>
      <c r="AY822" s="227">
        <f t="shared" si="731"/>
        <v>3318.9979252200001</v>
      </c>
      <c r="AZ822" s="227">
        <f t="shared" si="732"/>
        <v>3625.1302418866667</v>
      </c>
      <c r="BA822" s="227">
        <f t="shared" si="689"/>
        <v>3113.21</v>
      </c>
      <c r="BB822" s="227">
        <f t="shared" si="733"/>
        <v>62.264200000000002</v>
      </c>
      <c r="BC822" s="227">
        <f t="shared" si="734"/>
        <v>211.69828000000001</v>
      </c>
      <c r="BD822" s="228">
        <f t="shared" si="783"/>
        <v>1.0232868736563834</v>
      </c>
      <c r="BE822" s="230">
        <f t="shared" si="784"/>
        <v>140</v>
      </c>
      <c r="BF822" s="231">
        <f t="shared" si="735"/>
        <v>1.032901276</v>
      </c>
      <c r="BG822" s="227">
        <f t="shared" si="736"/>
        <v>3290.5207508200001</v>
      </c>
      <c r="BH822" s="227">
        <f t="shared" si="737"/>
        <v>3564.4832308200002</v>
      </c>
      <c r="BI822" s="227">
        <f t="shared" si="713"/>
        <v>3113.21</v>
      </c>
      <c r="BJ822" s="227">
        <f t="shared" si="738"/>
        <v>62.264200000000002</v>
      </c>
      <c r="BK822" s="227">
        <f t="shared" si="739"/>
        <v>180.56618</v>
      </c>
      <c r="BL822" s="228">
        <f t="shared" si="699"/>
        <v>1.0105537571771748</v>
      </c>
      <c r="BM822" s="230">
        <f t="shared" si="700"/>
        <v>118</v>
      </c>
      <c r="BN822" s="231">
        <f t="shared" si="740"/>
        <v>1.027660282</v>
      </c>
      <c r="BO822" s="227">
        <f t="shared" si="741"/>
        <v>3233.0871368500002</v>
      </c>
      <c r="BP822" s="227">
        <f t="shared" si="742"/>
        <v>3475.9175168500001</v>
      </c>
      <c r="BQ822" s="227">
        <f t="shared" si="782"/>
        <v>3113.21</v>
      </c>
      <c r="BR822" s="227">
        <f t="shared" si="743"/>
        <v>62.264200000000002</v>
      </c>
      <c r="BS822" s="227">
        <f t="shared" si="744"/>
        <v>146.32087000000001</v>
      </c>
      <c r="BT822" s="228">
        <f t="shared" si="780"/>
        <v>1.0072292502189251</v>
      </c>
      <c r="BU822" s="230">
        <f t="shared" si="781"/>
        <v>95</v>
      </c>
      <c r="BV822" s="231">
        <f t="shared" si="745"/>
        <v>1.022209492</v>
      </c>
      <c r="BW822" s="227">
        <f t="shared" si="746"/>
        <v>3205.3588373500002</v>
      </c>
      <c r="BX822" s="227">
        <f t="shared" si="747"/>
        <v>3413.9439073500002</v>
      </c>
      <c r="BY822" s="227">
        <f t="shared" si="690"/>
        <v>3113.21</v>
      </c>
      <c r="BZ822" s="227">
        <f t="shared" si="748"/>
        <v>62.264200000000002</v>
      </c>
      <c r="CA822" s="227">
        <f t="shared" si="749"/>
        <v>116.22650666666668</v>
      </c>
      <c r="CB822" s="228">
        <f t="shared" si="687"/>
        <v>1.0081355781821859</v>
      </c>
      <c r="CC822" s="230">
        <f t="shared" si="688"/>
        <v>75</v>
      </c>
      <c r="CD822" s="231">
        <f t="shared" si="750"/>
        <v>1.0174931810000001</v>
      </c>
      <c r="CE822" s="227">
        <f t="shared" si="751"/>
        <v>3193.4407725199999</v>
      </c>
      <c r="CF822" s="227">
        <f t="shared" si="752"/>
        <v>3371.9314791866664</v>
      </c>
      <c r="CG822" s="227">
        <f t="shared" si="634"/>
        <v>3113.21</v>
      </c>
      <c r="CH822" s="227">
        <f t="shared" si="753"/>
        <v>62.264200000000002</v>
      </c>
      <c r="CI822" s="227">
        <f t="shared" si="754"/>
        <v>85.094406666666671</v>
      </c>
      <c r="CJ822" s="228">
        <f t="shared" si="773"/>
        <v>1.0033199472543515</v>
      </c>
      <c r="CK822" s="230">
        <f t="shared" si="774"/>
        <v>54</v>
      </c>
      <c r="CL822" s="231">
        <f t="shared" si="755"/>
        <v>1.0125644730000001</v>
      </c>
      <c r="CM822" s="227">
        <f t="shared" si="756"/>
        <v>3162.7913985099999</v>
      </c>
      <c r="CN822" s="227">
        <f t="shared" si="757"/>
        <v>3310.1500051766666</v>
      </c>
      <c r="CO822" s="227">
        <f t="shared" si="683"/>
        <v>3113.21</v>
      </c>
      <c r="CP822" s="227">
        <f t="shared" si="758"/>
        <v>62.264200000000002</v>
      </c>
      <c r="CQ822" s="227">
        <f t="shared" si="759"/>
        <v>51.886833333333335</v>
      </c>
      <c r="CR822" s="228">
        <f t="shared" si="678"/>
        <v>0.99882596936409507</v>
      </c>
      <c r="CS822" s="230">
        <f t="shared" si="679"/>
        <v>34</v>
      </c>
      <c r="CT822" s="231">
        <f t="shared" si="760"/>
        <v>1.0078926619999999</v>
      </c>
      <c r="CU822" s="227">
        <f t="shared" si="761"/>
        <v>3134.0976626299998</v>
      </c>
      <c r="CV822" s="227">
        <f t="shared" si="762"/>
        <v>3248.2486959633334</v>
      </c>
      <c r="CW822" s="227">
        <f t="shared" si="769"/>
        <v>3113.21</v>
      </c>
      <c r="CX822" s="227">
        <f t="shared" si="770"/>
        <v>62.264200000000002</v>
      </c>
      <c r="CY822" s="227">
        <f t="shared" si="763"/>
        <v>20.754733333333331</v>
      </c>
      <c r="CZ822" s="228">
        <f t="shared" si="764"/>
        <v>1.0009283694625077</v>
      </c>
      <c r="DA822" s="239">
        <f t="shared" si="765"/>
        <v>13</v>
      </c>
      <c r="DB822" s="231">
        <f t="shared" si="766"/>
        <v>1.0030104580000001</v>
      </c>
      <c r="DC822" s="227">
        <f t="shared" si="771"/>
        <v>3125.48109789</v>
      </c>
      <c r="DD822" s="227">
        <f t="shared" si="767"/>
        <v>3208.5000312233333</v>
      </c>
      <c r="DE822" s="227"/>
      <c r="DF822" s="227"/>
      <c r="DG822" s="227"/>
      <c r="DH822" s="227"/>
      <c r="DI822" s="227"/>
      <c r="DJ822" s="227"/>
      <c r="DK822" s="227"/>
      <c r="DL822" s="227"/>
      <c r="DM822" s="227"/>
      <c r="DN822" s="227"/>
      <c r="DO822" s="227"/>
      <c r="DP822" s="227"/>
      <c r="DQ822" s="227"/>
      <c r="DR822" s="227"/>
      <c r="DS822" s="227"/>
      <c r="DT822" s="227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5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5"/>
      <c r="HA822" s="5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40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7"/>
      <c r="JP822" s="1"/>
      <c r="JQ822" s="1"/>
      <c r="JR822" s="1"/>
      <c r="JS822" s="1"/>
      <c r="JT822" s="1"/>
      <c r="JU822" s="1"/>
      <c r="JV822" s="1"/>
      <c r="JW822" s="1"/>
      <c r="JX822" s="1"/>
      <c r="JY822" s="3"/>
      <c r="JZ822" s="1"/>
      <c r="KA822" s="1"/>
      <c r="KB822" s="1"/>
      <c r="KC822" s="1"/>
      <c r="KD822" s="1"/>
      <c r="KE822" s="1"/>
    </row>
    <row r="823" spans="1:291" x14ac:dyDescent="0.2">
      <c r="A823" s="196">
        <f t="shared" si="701"/>
        <v>43481</v>
      </c>
      <c r="B823" s="236">
        <f t="shared" si="768"/>
        <v>109013.94279852667</v>
      </c>
      <c r="C823" s="66">
        <f t="shared" si="778"/>
        <v>74051.151544599998</v>
      </c>
      <c r="D823" s="77">
        <f t="shared" si="702"/>
        <v>5092.97</v>
      </c>
      <c r="E823" s="67">
        <f>VLOOKUP(A822,[1]Plan1!$DQ$117:$DS$314,3)</f>
        <v>5100.6099999999997</v>
      </c>
      <c r="F823" s="11">
        <f t="shared" si="703"/>
        <v>43461</v>
      </c>
      <c r="G823" s="73">
        <f t="shared" si="691"/>
        <v>1.5001070102511616E-3</v>
      </c>
      <c r="H823" s="11">
        <f t="shared" si="704"/>
        <v>43490</v>
      </c>
      <c r="I823" s="11">
        <f t="shared" si="692"/>
        <v>43490</v>
      </c>
      <c r="J823" s="1">
        <f t="shared" si="705"/>
        <v>21</v>
      </c>
      <c r="K823" s="1">
        <f t="shared" si="706"/>
        <v>14</v>
      </c>
      <c r="L823" s="66">
        <f t="shared" si="693"/>
        <v>1.0009998200000001</v>
      </c>
      <c r="M823" s="70">
        <f t="shared" si="779"/>
        <v>0.99789954999999997</v>
      </c>
      <c r="N823" s="70">
        <f t="shared" si="717"/>
        <v>1.0743459865764682</v>
      </c>
      <c r="O823" s="66">
        <f t="shared" si="775"/>
        <v>1.0754201299999999</v>
      </c>
      <c r="P823" s="66">
        <f t="shared" si="694"/>
        <v>74125.189366930004</v>
      </c>
      <c r="Q823" s="74">
        <f t="shared" si="695"/>
        <v>0</v>
      </c>
      <c r="R823" s="75">
        <f t="shared" si="776"/>
        <v>0</v>
      </c>
      <c r="S823" s="66">
        <f t="shared" si="777"/>
        <v>0</v>
      </c>
      <c r="T823" s="10">
        <f t="shared" si="707"/>
        <v>0.06</v>
      </c>
      <c r="U823" s="74">
        <f t="shared" si="772"/>
        <v>14</v>
      </c>
      <c r="V823" s="74">
        <v>252</v>
      </c>
      <c r="W823" s="70">
        <f t="shared" si="696"/>
        <v>1.0032424069999999</v>
      </c>
      <c r="X823" s="66">
        <f t="shared" si="697"/>
        <v>240.34403287000001</v>
      </c>
      <c r="Y823" s="66">
        <v>0</v>
      </c>
      <c r="Z823" s="67">
        <f t="shared" si="698"/>
        <v>0</v>
      </c>
      <c r="AA823" s="68" t="str">
        <f t="shared" si="708"/>
        <v>A+INCORP J=</v>
      </c>
      <c r="AB823" s="11">
        <f t="shared" si="709"/>
        <v>43490</v>
      </c>
      <c r="AC823" s="227">
        <f t="shared" si="714"/>
        <v>3113.21</v>
      </c>
      <c r="AD823" s="227">
        <f t="shared" si="718"/>
        <v>62.264200000000002</v>
      </c>
      <c r="AE823" s="227">
        <f t="shared" si="719"/>
        <v>307.17005333333339</v>
      </c>
      <c r="AF823" s="228">
        <f t="shared" si="715"/>
        <v>1.0306402143568847</v>
      </c>
      <c r="AG823" s="230">
        <f t="shared" si="716"/>
        <v>203</v>
      </c>
      <c r="AH823" s="231">
        <f t="shared" si="720"/>
        <v>1.0480579109999999</v>
      </c>
      <c r="AI823" s="227">
        <f t="shared" si="721"/>
        <v>3362.7980071799998</v>
      </c>
      <c r="AJ823" s="227">
        <f t="shared" si="722"/>
        <v>3732.2322605133331</v>
      </c>
      <c r="AK823" s="227">
        <f t="shared" si="785"/>
        <v>3113.21</v>
      </c>
      <c r="AL823" s="227">
        <f t="shared" si="723"/>
        <v>62.264200000000002</v>
      </c>
      <c r="AM823" s="227">
        <f t="shared" si="724"/>
        <v>276.03795333333335</v>
      </c>
      <c r="AN823" s="228">
        <f t="shared" si="786"/>
        <v>1.0297138604752345</v>
      </c>
      <c r="AO823" s="230">
        <f t="shared" si="787"/>
        <v>182</v>
      </c>
      <c r="AP823" s="231">
        <f t="shared" si="725"/>
        <v>1.0429811470000001</v>
      </c>
      <c r="AQ823" s="227">
        <f t="shared" si="726"/>
        <v>3343.5008161800001</v>
      </c>
      <c r="AR823" s="227">
        <f t="shared" si="727"/>
        <v>3681.8029695133337</v>
      </c>
      <c r="AS823" s="227">
        <f t="shared" si="710"/>
        <v>3113.21</v>
      </c>
      <c r="AT823" s="227">
        <f t="shared" si="728"/>
        <v>62.264200000000002</v>
      </c>
      <c r="AU823" s="227">
        <f t="shared" si="729"/>
        <v>244.90585333333331</v>
      </c>
      <c r="AV823" s="228">
        <f t="shared" si="711"/>
        <v>1.0274539067190778</v>
      </c>
      <c r="AW823" s="230">
        <f t="shared" si="712"/>
        <v>161</v>
      </c>
      <c r="AX823" s="231">
        <f t="shared" si="730"/>
        <v>1.037928975</v>
      </c>
      <c r="AY823" s="227">
        <f t="shared" si="731"/>
        <v>3320.00242222</v>
      </c>
      <c r="AZ823" s="227">
        <f t="shared" si="732"/>
        <v>3627.1724755533332</v>
      </c>
      <c r="BA823" s="227">
        <f t="shared" si="689"/>
        <v>3113.21</v>
      </c>
      <c r="BB823" s="227">
        <f t="shared" si="733"/>
        <v>62.264200000000002</v>
      </c>
      <c r="BC823" s="227">
        <f t="shared" si="734"/>
        <v>212.73601666666664</v>
      </c>
      <c r="BD823" s="228">
        <f t="shared" si="783"/>
        <v>1.023359917767328</v>
      </c>
      <c r="BE823" s="230">
        <f t="shared" si="784"/>
        <v>141</v>
      </c>
      <c r="BF823" s="231">
        <f t="shared" si="735"/>
        <v>1.033140137</v>
      </c>
      <c r="BG823" s="227">
        <f t="shared" si="736"/>
        <v>3291.5166297400001</v>
      </c>
      <c r="BH823" s="227">
        <f t="shared" si="737"/>
        <v>3566.5168464066669</v>
      </c>
      <c r="BI823" s="227">
        <f t="shared" si="713"/>
        <v>3113.21</v>
      </c>
      <c r="BJ823" s="227">
        <f t="shared" si="738"/>
        <v>62.264200000000002</v>
      </c>
      <c r="BK823" s="227">
        <f t="shared" si="739"/>
        <v>181.60391666666666</v>
      </c>
      <c r="BL823" s="228">
        <f t="shared" si="699"/>
        <v>1.0106258923746987</v>
      </c>
      <c r="BM823" s="230">
        <f t="shared" si="700"/>
        <v>119</v>
      </c>
      <c r="BN823" s="231">
        <f t="shared" si="740"/>
        <v>1.027897931</v>
      </c>
      <c r="BO823" s="227">
        <f t="shared" si="741"/>
        <v>3234.0656334199998</v>
      </c>
      <c r="BP823" s="227">
        <f t="shared" si="742"/>
        <v>3477.9337500866664</v>
      </c>
      <c r="BQ823" s="227">
        <f t="shared" si="782"/>
        <v>3113.21</v>
      </c>
      <c r="BR823" s="227">
        <f t="shared" si="743"/>
        <v>62.264200000000002</v>
      </c>
      <c r="BS823" s="227">
        <f t="shared" si="744"/>
        <v>147.35860666666667</v>
      </c>
      <c r="BT823" s="228">
        <f t="shared" si="780"/>
        <v>1.0073011481069893</v>
      </c>
      <c r="BU823" s="230">
        <f t="shared" si="781"/>
        <v>96</v>
      </c>
      <c r="BV823" s="231">
        <f t="shared" si="745"/>
        <v>1.0224458809999999</v>
      </c>
      <c r="BW823" s="227">
        <f t="shared" si="746"/>
        <v>3206.3289435199999</v>
      </c>
      <c r="BX823" s="227">
        <f t="shared" si="747"/>
        <v>3415.9517501866667</v>
      </c>
      <c r="BY823" s="227">
        <f t="shared" si="690"/>
        <v>3113.21</v>
      </c>
      <c r="BZ823" s="227">
        <f t="shared" si="748"/>
        <v>62.264200000000002</v>
      </c>
      <c r="CA823" s="227">
        <f t="shared" si="749"/>
        <v>117.26424333333334</v>
      </c>
      <c r="CB823" s="228">
        <f t="shared" si="687"/>
        <v>1.0082075407656175</v>
      </c>
      <c r="CC823" s="230">
        <f t="shared" si="688"/>
        <v>76</v>
      </c>
      <c r="CD823" s="231">
        <f t="shared" si="750"/>
        <v>1.0177284790000001</v>
      </c>
      <c r="CE823" s="227">
        <f t="shared" si="751"/>
        <v>3194.4072706000002</v>
      </c>
      <c r="CF823" s="227">
        <f t="shared" si="752"/>
        <v>3373.9357139333333</v>
      </c>
      <c r="CG823" s="227">
        <f t="shared" si="634"/>
        <v>3113.21</v>
      </c>
      <c r="CH823" s="227">
        <f t="shared" si="753"/>
        <v>62.264200000000002</v>
      </c>
      <c r="CI823" s="227">
        <f t="shared" si="754"/>
        <v>86.132143333333332</v>
      </c>
      <c r="CJ823" s="228">
        <f t="shared" si="773"/>
        <v>1.0033915660891348</v>
      </c>
      <c r="CK823" s="230">
        <f t="shared" si="774"/>
        <v>55</v>
      </c>
      <c r="CL823" s="231">
        <f t="shared" si="755"/>
        <v>1.0127986309999999</v>
      </c>
      <c r="CM823" s="227">
        <f t="shared" si="756"/>
        <v>3163.7486198400002</v>
      </c>
      <c r="CN823" s="227">
        <f t="shared" si="757"/>
        <v>3312.1449631733335</v>
      </c>
      <c r="CO823" s="227">
        <f t="shared" si="683"/>
        <v>3113.21</v>
      </c>
      <c r="CP823" s="227">
        <f t="shared" si="758"/>
        <v>62.264200000000002</v>
      </c>
      <c r="CQ823" s="227">
        <f t="shared" si="759"/>
        <v>52.924570000000003</v>
      </c>
      <c r="CR823" s="228">
        <f t="shared" si="678"/>
        <v>0.99889726741041895</v>
      </c>
      <c r="CS823" s="230">
        <f t="shared" si="679"/>
        <v>35</v>
      </c>
      <c r="CT823" s="231">
        <f t="shared" si="760"/>
        <v>1.0081257400000001</v>
      </c>
      <c r="CU823" s="227">
        <f t="shared" si="761"/>
        <v>3135.04620092</v>
      </c>
      <c r="CV823" s="227">
        <f t="shared" si="762"/>
        <v>3250.2349709200003</v>
      </c>
      <c r="CW823" s="227">
        <f t="shared" si="769"/>
        <v>3113.21</v>
      </c>
      <c r="CX823" s="227">
        <f t="shared" si="770"/>
        <v>62.264200000000002</v>
      </c>
      <c r="CY823" s="227">
        <f t="shared" si="763"/>
        <v>21.792469999999998</v>
      </c>
      <c r="CZ823" s="228">
        <f t="shared" si="764"/>
        <v>1.0009998175820418</v>
      </c>
      <c r="DA823" s="239">
        <f t="shared" si="765"/>
        <v>14</v>
      </c>
      <c r="DB823" s="231">
        <f t="shared" si="766"/>
        <v>1.0032424069999999</v>
      </c>
      <c r="DC823" s="227">
        <f t="shared" si="771"/>
        <v>3126.42702844</v>
      </c>
      <c r="DD823" s="227">
        <f t="shared" si="767"/>
        <v>3210.4836984399999</v>
      </c>
      <c r="DE823" s="227"/>
      <c r="DF823" s="227"/>
      <c r="DG823" s="227"/>
      <c r="DH823" s="227"/>
      <c r="DI823" s="227"/>
      <c r="DJ823" s="227"/>
      <c r="DK823" s="227"/>
      <c r="DL823" s="227"/>
      <c r="DM823" s="227"/>
      <c r="DN823" s="227"/>
      <c r="DO823" s="227"/>
      <c r="DP823" s="227"/>
      <c r="DQ823" s="227"/>
      <c r="DR823" s="227"/>
      <c r="DS823" s="227"/>
      <c r="DT823" s="227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5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5"/>
      <c r="HA823" s="5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40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7"/>
      <c r="JP823" s="1"/>
      <c r="JQ823" s="1"/>
      <c r="JR823" s="1"/>
      <c r="JS823" s="1"/>
      <c r="JT823" s="1"/>
      <c r="JU823" s="1"/>
      <c r="JV823" s="1"/>
      <c r="JW823" s="1"/>
      <c r="JX823" s="1"/>
      <c r="JY823" s="3"/>
      <c r="JZ823" s="1"/>
      <c r="KA823" s="1"/>
      <c r="KB823" s="1"/>
      <c r="KC823" s="1"/>
      <c r="KD823" s="1"/>
      <c r="KE823" s="1"/>
    </row>
    <row r="824" spans="1:291" x14ac:dyDescent="0.2">
      <c r="A824" s="196">
        <f t="shared" si="701"/>
        <v>43482</v>
      </c>
      <c r="B824" s="236">
        <f t="shared" si="768"/>
        <v>109056.62601774334</v>
      </c>
      <c r="C824" s="66">
        <f t="shared" si="778"/>
        <v>74051.151544599998</v>
      </c>
      <c r="D824" s="77">
        <f t="shared" si="702"/>
        <v>5092.97</v>
      </c>
      <c r="E824" s="67">
        <f>VLOOKUP(A823,[1]Plan1!$DQ$117:$DS$314,3)</f>
        <v>5100.6099999999997</v>
      </c>
      <c r="F824" s="11">
        <f t="shared" si="703"/>
        <v>43461</v>
      </c>
      <c r="G824" s="73">
        <f t="shared" si="691"/>
        <v>1.5001070102511616E-3</v>
      </c>
      <c r="H824" s="11">
        <f t="shared" si="704"/>
        <v>43490</v>
      </c>
      <c r="I824" s="11">
        <f t="shared" si="692"/>
        <v>43490</v>
      </c>
      <c r="J824" s="1">
        <f t="shared" si="705"/>
        <v>21</v>
      </c>
      <c r="K824" s="1">
        <f t="shared" si="706"/>
        <v>15</v>
      </c>
      <c r="L824" s="66">
        <f t="shared" si="693"/>
        <v>1.00107127</v>
      </c>
      <c r="M824" s="70">
        <f t="shared" si="779"/>
        <v>0.99789954999999997</v>
      </c>
      <c r="N824" s="70">
        <f t="shared" si="717"/>
        <v>1.0743459865764682</v>
      </c>
      <c r="O824" s="66">
        <f t="shared" si="775"/>
        <v>1.0754969000000001</v>
      </c>
      <c r="P824" s="66">
        <f t="shared" si="694"/>
        <v>74130.480321709998</v>
      </c>
      <c r="Q824" s="74">
        <f t="shared" si="695"/>
        <v>0</v>
      </c>
      <c r="R824" s="75">
        <f t="shared" si="776"/>
        <v>0</v>
      </c>
      <c r="S824" s="66">
        <f t="shared" si="777"/>
        <v>0</v>
      </c>
      <c r="T824" s="10">
        <f t="shared" si="707"/>
        <v>0.06</v>
      </c>
      <c r="U824" s="74">
        <f t="shared" si="772"/>
        <v>15</v>
      </c>
      <c r="V824" s="74">
        <v>252</v>
      </c>
      <c r="W824" s="70">
        <f t="shared" si="696"/>
        <v>1.0034744090000001</v>
      </c>
      <c r="X824" s="66">
        <f t="shared" si="697"/>
        <v>257.55960800000003</v>
      </c>
      <c r="Y824" s="66">
        <v>0</v>
      </c>
      <c r="Z824" s="67">
        <f t="shared" si="698"/>
        <v>0</v>
      </c>
      <c r="AA824" s="68" t="str">
        <f t="shared" si="708"/>
        <v>A+INCORP J=</v>
      </c>
      <c r="AB824" s="11">
        <f t="shared" si="709"/>
        <v>43490</v>
      </c>
      <c r="AC824" s="227">
        <f t="shared" si="714"/>
        <v>3113.21</v>
      </c>
      <c r="AD824" s="227">
        <f t="shared" si="718"/>
        <v>62.264200000000002</v>
      </c>
      <c r="AE824" s="227">
        <f t="shared" si="719"/>
        <v>308.20779000000005</v>
      </c>
      <c r="AF824" s="228">
        <f t="shared" si="715"/>
        <v>1.0307137876953867</v>
      </c>
      <c r="AG824" s="230">
        <f t="shared" si="716"/>
        <v>204</v>
      </c>
      <c r="AH824" s="231">
        <f t="shared" si="720"/>
        <v>1.0483002770000001</v>
      </c>
      <c r="AI824" s="227">
        <f t="shared" si="721"/>
        <v>3363.8157749799998</v>
      </c>
      <c r="AJ824" s="227">
        <f t="shared" si="722"/>
        <v>3734.2877649799998</v>
      </c>
      <c r="AK824" s="227">
        <f t="shared" si="785"/>
        <v>3113.21</v>
      </c>
      <c r="AL824" s="227">
        <f t="shared" si="723"/>
        <v>62.264200000000002</v>
      </c>
      <c r="AM824" s="227">
        <f t="shared" si="724"/>
        <v>277.07569000000001</v>
      </c>
      <c r="AN824" s="228">
        <f t="shared" si="786"/>
        <v>1.0297873676849878</v>
      </c>
      <c r="AO824" s="230">
        <f t="shared" si="787"/>
        <v>183</v>
      </c>
      <c r="AP824" s="231">
        <f t="shared" si="725"/>
        <v>1.0432223389999999</v>
      </c>
      <c r="AQ824" s="227">
        <f t="shared" si="726"/>
        <v>3344.5127436299999</v>
      </c>
      <c r="AR824" s="227">
        <f t="shared" si="727"/>
        <v>3683.8526336300001</v>
      </c>
      <c r="AS824" s="227">
        <f t="shared" si="710"/>
        <v>3113.21</v>
      </c>
      <c r="AT824" s="227">
        <f t="shared" si="728"/>
        <v>62.264200000000002</v>
      </c>
      <c r="AU824" s="227">
        <f t="shared" si="729"/>
        <v>245.94359</v>
      </c>
      <c r="AV824" s="228">
        <f t="shared" si="711"/>
        <v>1.0275272525996493</v>
      </c>
      <c r="AW824" s="230">
        <f t="shared" si="712"/>
        <v>162</v>
      </c>
      <c r="AX824" s="231">
        <f t="shared" si="730"/>
        <v>1.038168999</v>
      </c>
      <c r="AY824" s="227">
        <f t="shared" si="731"/>
        <v>3321.0072388200001</v>
      </c>
      <c r="AZ824" s="227">
        <f t="shared" si="732"/>
        <v>3629.21502882</v>
      </c>
      <c r="BA824" s="227">
        <f t="shared" si="689"/>
        <v>3113.21</v>
      </c>
      <c r="BB824" s="227">
        <f t="shared" si="733"/>
        <v>62.264200000000002</v>
      </c>
      <c r="BC824" s="227">
        <f t="shared" si="734"/>
        <v>213.77375333333333</v>
      </c>
      <c r="BD824" s="228">
        <f t="shared" si="783"/>
        <v>1.023432971394181</v>
      </c>
      <c r="BE824" s="230">
        <f t="shared" si="784"/>
        <v>142</v>
      </c>
      <c r="BF824" s="231">
        <f t="shared" si="735"/>
        <v>1.0333790540000001</v>
      </c>
      <c r="BG824" s="227">
        <f t="shared" si="736"/>
        <v>3292.5128263400002</v>
      </c>
      <c r="BH824" s="227">
        <f t="shared" si="737"/>
        <v>3568.5507796733336</v>
      </c>
      <c r="BI824" s="227">
        <f t="shared" si="713"/>
        <v>3113.21</v>
      </c>
      <c r="BJ824" s="227">
        <f t="shared" si="738"/>
        <v>62.264200000000002</v>
      </c>
      <c r="BK824" s="227">
        <f t="shared" si="739"/>
        <v>182.64165333333332</v>
      </c>
      <c r="BL824" s="228">
        <f t="shared" si="699"/>
        <v>1.0106980369697212</v>
      </c>
      <c r="BM824" s="230">
        <f t="shared" si="700"/>
        <v>120</v>
      </c>
      <c r="BN824" s="231">
        <f t="shared" si="740"/>
        <v>1.0281356349999999</v>
      </c>
      <c r="BO824" s="227">
        <f t="shared" si="741"/>
        <v>3235.0444398599998</v>
      </c>
      <c r="BP824" s="227">
        <f t="shared" si="742"/>
        <v>3479.950293193333</v>
      </c>
      <c r="BQ824" s="227">
        <f t="shared" si="782"/>
        <v>3113.21</v>
      </c>
      <c r="BR824" s="227">
        <f t="shared" si="743"/>
        <v>62.264200000000002</v>
      </c>
      <c r="BS824" s="227">
        <f t="shared" si="744"/>
        <v>148.39634333333333</v>
      </c>
      <c r="BT824" s="228">
        <f t="shared" si="780"/>
        <v>1.0073730553616362</v>
      </c>
      <c r="BU824" s="230">
        <f t="shared" si="781"/>
        <v>97</v>
      </c>
      <c r="BV824" s="231">
        <f t="shared" si="745"/>
        <v>1.022682324</v>
      </c>
      <c r="BW824" s="227">
        <f t="shared" si="746"/>
        <v>3207.2993546900002</v>
      </c>
      <c r="BX824" s="227">
        <f t="shared" si="747"/>
        <v>3417.9598980233336</v>
      </c>
      <c r="BY824" s="227">
        <f t="shared" si="690"/>
        <v>3113.21</v>
      </c>
      <c r="BZ824" s="227">
        <f t="shared" si="748"/>
        <v>62.264200000000002</v>
      </c>
      <c r="CA824" s="227">
        <f t="shared" si="749"/>
        <v>118.30198</v>
      </c>
      <c r="CB824" s="228">
        <f t="shared" si="687"/>
        <v>1.00827951272406</v>
      </c>
      <c r="CC824" s="230">
        <f t="shared" si="688"/>
        <v>77</v>
      </c>
      <c r="CD824" s="231">
        <f t="shared" si="750"/>
        <v>1.017963832</v>
      </c>
      <c r="CE824" s="227">
        <f t="shared" si="751"/>
        <v>3195.3740764700001</v>
      </c>
      <c r="CF824" s="227">
        <f t="shared" si="752"/>
        <v>3375.9402564699999</v>
      </c>
      <c r="CG824" s="227">
        <f t="shared" si="634"/>
        <v>3113.21</v>
      </c>
      <c r="CH824" s="227">
        <f t="shared" si="753"/>
        <v>62.264200000000002</v>
      </c>
      <c r="CI824" s="227">
        <f t="shared" si="754"/>
        <v>87.169879999999992</v>
      </c>
      <c r="CJ824" s="228">
        <f t="shared" si="773"/>
        <v>1.0034631942541468</v>
      </c>
      <c r="CK824" s="230">
        <f t="shared" si="774"/>
        <v>56</v>
      </c>
      <c r="CL824" s="231">
        <f t="shared" si="755"/>
        <v>1.013032843</v>
      </c>
      <c r="CM824" s="227">
        <f t="shared" si="756"/>
        <v>3164.7061437000002</v>
      </c>
      <c r="CN824" s="227">
        <f t="shared" si="757"/>
        <v>3314.1402237000002</v>
      </c>
      <c r="CO824" s="227">
        <f t="shared" si="683"/>
        <v>3113.21</v>
      </c>
      <c r="CP824" s="227">
        <f t="shared" si="758"/>
        <v>62.264200000000002</v>
      </c>
      <c r="CQ824" s="227">
        <f t="shared" si="759"/>
        <v>53.962306666666677</v>
      </c>
      <c r="CR824" s="228">
        <f t="shared" si="678"/>
        <v>0.99896857474518064</v>
      </c>
      <c r="CS824" s="230">
        <f t="shared" si="679"/>
        <v>36</v>
      </c>
      <c r="CT824" s="231">
        <f t="shared" si="760"/>
        <v>1.0083588720000001</v>
      </c>
      <c r="CU824" s="227">
        <f t="shared" si="761"/>
        <v>3135.9950397799998</v>
      </c>
      <c r="CV824" s="227">
        <f t="shared" si="762"/>
        <v>3252.2215464466667</v>
      </c>
      <c r="CW824" s="227">
        <f t="shared" si="769"/>
        <v>3113.21</v>
      </c>
      <c r="CX824" s="227">
        <f t="shared" si="770"/>
        <v>62.264200000000002</v>
      </c>
      <c r="CY824" s="227">
        <f t="shared" si="763"/>
        <v>22.830206666666665</v>
      </c>
      <c r="CZ824" s="228">
        <f t="shared" si="764"/>
        <v>1.0010712750095645</v>
      </c>
      <c r="DA824" s="239">
        <f t="shared" si="765"/>
        <v>15</v>
      </c>
      <c r="DB824" s="231">
        <f t="shared" si="766"/>
        <v>1.0034744090000001</v>
      </c>
      <c r="DC824" s="227">
        <f t="shared" si="771"/>
        <v>3127.3732564299999</v>
      </c>
      <c r="DD824" s="227">
        <f t="shared" si="767"/>
        <v>3212.4676630966665</v>
      </c>
      <c r="DE824" s="227"/>
      <c r="DF824" s="227"/>
      <c r="DG824" s="227"/>
      <c r="DH824" s="227"/>
      <c r="DI824" s="227"/>
      <c r="DJ824" s="227"/>
      <c r="DK824" s="227"/>
      <c r="DL824" s="227"/>
      <c r="DM824" s="227"/>
      <c r="DN824" s="227"/>
      <c r="DO824" s="227"/>
      <c r="DP824" s="227"/>
      <c r="DQ824" s="227"/>
      <c r="DR824" s="227"/>
      <c r="DS824" s="227"/>
      <c r="DT824" s="227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5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5"/>
      <c r="HA824" s="5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40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7"/>
      <c r="JP824" s="1"/>
      <c r="JQ824" s="1"/>
      <c r="JR824" s="1"/>
      <c r="JS824" s="1"/>
      <c r="JT824" s="1"/>
      <c r="JU824" s="1"/>
      <c r="JV824" s="1"/>
      <c r="JW824" s="1"/>
      <c r="JX824" s="1"/>
      <c r="JY824" s="3"/>
      <c r="JZ824" s="1"/>
      <c r="KA824" s="1"/>
      <c r="KB824" s="1"/>
      <c r="KC824" s="1"/>
      <c r="KD824" s="1"/>
      <c r="KE824" s="1"/>
    </row>
    <row r="825" spans="1:291" x14ac:dyDescent="0.2">
      <c r="A825" s="196">
        <f t="shared" si="701"/>
        <v>43483</v>
      </c>
      <c r="B825" s="236">
        <f t="shared" si="768"/>
        <v>109099.31922862999</v>
      </c>
      <c r="C825" s="66">
        <f t="shared" si="778"/>
        <v>74051.151544599998</v>
      </c>
      <c r="D825" s="77">
        <f t="shared" si="702"/>
        <v>5092.97</v>
      </c>
      <c r="E825" s="67">
        <f>VLOOKUP(A824,[1]Plan1!$DQ$117:$DS$314,3)</f>
        <v>5100.6099999999997</v>
      </c>
      <c r="F825" s="11">
        <f t="shared" si="703"/>
        <v>43461</v>
      </c>
      <c r="G825" s="73">
        <f t="shared" si="691"/>
        <v>1.5001070102511616E-3</v>
      </c>
      <c r="H825" s="11">
        <f t="shared" si="704"/>
        <v>43490</v>
      </c>
      <c r="I825" s="11">
        <f t="shared" si="692"/>
        <v>43490</v>
      </c>
      <c r="J825" s="1">
        <f t="shared" si="705"/>
        <v>21</v>
      </c>
      <c r="K825" s="1">
        <f t="shared" si="706"/>
        <v>16</v>
      </c>
      <c r="L825" s="66">
        <f t="shared" si="693"/>
        <v>1.00114273</v>
      </c>
      <c r="M825" s="70">
        <f t="shared" si="779"/>
        <v>0.99789954999999997</v>
      </c>
      <c r="N825" s="70">
        <f t="shared" si="717"/>
        <v>1.0743459865764682</v>
      </c>
      <c r="O825" s="66">
        <f t="shared" si="775"/>
        <v>1.07557367</v>
      </c>
      <c r="P825" s="66">
        <f t="shared" si="694"/>
        <v>74135.772016999996</v>
      </c>
      <c r="Q825" s="74">
        <f t="shared" si="695"/>
        <v>0</v>
      </c>
      <c r="R825" s="75">
        <f t="shared" si="776"/>
        <v>0</v>
      </c>
      <c r="S825" s="66">
        <f t="shared" si="777"/>
        <v>0</v>
      </c>
      <c r="T825" s="10">
        <f t="shared" si="707"/>
        <v>0.06</v>
      </c>
      <c r="U825" s="74">
        <f t="shared" si="772"/>
        <v>16</v>
      </c>
      <c r="V825" s="74">
        <v>252</v>
      </c>
      <c r="W825" s="70">
        <f t="shared" si="696"/>
        <v>1.003706465</v>
      </c>
      <c r="X825" s="66">
        <f t="shared" si="697"/>
        <v>274.78164421999998</v>
      </c>
      <c r="Y825" s="66">
        <v>0</v>
      </c>
      <c r="Z825" s="67">
        <f t="shared" si="698"/>
        <v>0</v>
      </c>
      <c r="AA825" s="68" t="str">
        <f t="shared" si="708"/>
        <v>A+INCORP J=</v>
      </c>
      <c r="AB825" s="11">
        <f t="shared" si="709"/>
        <v>43490</v>
      </c>
      <c r="AC825" s="227">
        <f t="shared" si="714"/>
        <v>3113.21</v>
      </c>
      <c r="AD825" s="227">
        <f t="shared" si="718"/>
        <v>62.264200000000002</v>
      </c>
      <c r="AE825" s="227">
        <f t="shared" si="719"/>
        <v>309.24552666666671</v>
      </c>
      <c r="AF825" s="228">
        <f t="shared" si="715"/>
        <v>1.0307873610338885</v>
      </c>
      <c r="AG825" s="230">
        <f t="shared" si="716"/>
        <v>205</v>
      </c>
      <c r="AH825" s="231">
        <f t="shared" si="720"/>
        <v>1.048542699</v>
      </c>
      <c r="AI825" s="227">
        <f t="shared" si="721"/>
        <v>3364.8338335200001</v>
      </c>
      <c r="AJ825" s="227">
        <f t="shared" si="722"/>
        <v>3736.3435601866668</v>
      </c>
      <c r="AK825" s="227">
        <f t="shared" si="785"/>
        <v>3113.21</v>
      </c>
      <c r="AL825" s="227">
        <f t="shared" si="723"/>
        <v>62.264200000000002</v>
      </c>
      <c r="AM825" s="227">
        <f t="shared" si="724"/>
        <v>278.11342666666667</v>
      </c>
      <c r="AN825" s="228">
        <f t="shared" si="786"/>
        <v>1.0298608748947409</v>
      </c>
      <c r="AO825" s="230">
        <f t="shared" si="787"/>
        <v>184</v>
      </c>
      <c r="AP825" s="231">
        <f t="shared" si="725"/>
        <v>1.043463587</v>
      </c>
      <c r="AQ825" s="227">
        <f t="shared" si="726"/>
        <v>3345.5249610300002</v>
      </c>
      <c r="AR825" s="227">
        <f t="shared" si="727"/>
        <v>3685.9025876966671</v>
      </c>
      <c r="AS825" s="227">
        <f t="shared" si="710"/>
        <v>3113.21</v>
      </c>
      <c r="AT825" s="227">
        <f t="shared" si="728"/>
        <v>62.264200000000002</v>
      </c>
      <c r="AU825" s="227">
        <f t="shared" si="729"/>
        <v>246.98132666666669</v>
      </c>
      <c r="AV825" s="228">
        <f t="shared" si="711"/>
        <v>1.0276005984802203</v>
      </c>
      <c r="AW825" s="230">
        <f t="shared" si="712"/>
        <v>163</v>
      </c>
      <c r="AX825" s="231">
        <f t="shared" si="730"/>
        <v>1.0384090779999999</v>
      </c>
      <c r="AY825" s="227">
        <f t="shared" si="731"/>
        <v>3322.0123409799999</v>
      </c>
      <c r="AZ825" s="227">
        <f t="shared" si="732"/>
        <v>3631.2578676466665</v>
      </c>
      <c r="BA825" s="227">
        <f t="shared" si="689"/>
        <v>3113.21</v>
      </c>
      <c r="BB825" s="227">
        <f t="shared" si="733"/>
        <v>62.264200000000002</v>
      </c>
      <c r="BC825" s="227">
        <f t="shared" si="734"/>
        <v>214.81149000000002</v>
      </c>
      <c r="BD825" s="228">
        <f t="shared" si="783"/>
        <v>1.0235060250210337</v>
      </c>
      <c r="BE825" s="230">
        <f t="shared" si="784"/>
        <v>143</v>
      </c>
      <c r="BF825" s="231">
        <f t="shared" si="735"/>
        <v>1.033618025</v>
      </c>
      <c r="BG825" s="227">
        <f t="shared" si="736"/>
        <v>3293.50930367</v>
      </c>
      <c r="BH825" s="227">
        <f t="shared" si="737"/>
        <v>3570.5849936700001</v>
      </c>
      <c r="BI825" s="227">
        <f t="shared" si="713"/>
        <v>3113.21</v>
      </c>
      <c r="BJ825" s="227">
        <f t="shared" si="738"/>
        <v>62.264200000000002</v>
      </c>
      <c r="BK825" s="227">
        <f t="shared" si="739"/>
        <v>183.67939000000001</v>
      </c>
      <c r="BL825" s="228">
        <f t="shared" si="699"/>
        <v>1.0107701815647432</v>
      </c>
      <c r="BM825" s="230">
        <f t="shared" si="700"/>
        <v>121</v>
      </c>
      <c r="BN825" s="231">
        <f t="shared" si="740"/>
        <v>1.0283733939999999</v>
      </c>
      <c r="BO825" s="227">
        <f t="shared" si="741"/>
        <v>3236.0235261500002</v>
      </c>
      <c r="BP825" s="227">
        <f t="shared" si="742"/>
        <v>3481.96711615</v>
      </c>
      <c r="BQ825" s="227">
        <f t="shared" si="782"/>
        <v>3113.21</v>
      </c>
      <c r="BR825" s="227">
        <f t="shared" si="743"/>
        <v>62.264200000000002</v>
      </c>
      <c r="BS825" s="227">
        <f t="shared" si="744"/>
        <v>149.43407999999999</v>
      </c>
      <c r="BT825" s="228">
        <f t="shared" si="780"/>
        <v>1.0074449626162829</v>
      </c>
      <c r="BU825" s="230">
        <f t="shared" si="781"/>
        <v>98</v>
      </c>
      <c r="BV825" s="231">
        <f t="shared" si="745"/>
        <v>1.0229188220000001</v>
      </c>
      <c r="BW825" s="227">
        <f t="shared" si="746"/>
        <v>3208.2700442199998</v>
      </c>
      <c r="BX825" s="227">
        <f t="shared" si="747"/>
        <v>3419.9683242199999</v>
      </c>
      <c r="BY825" s="227">
        <f t="shared" si="690"/>
        <v>3113.21</v>
      </c>
      <c r="BZ825" s="227">
        <f t="shared" si="748"/>
        <v>62.264200000000002</v>
      </c>
      <c r="CA825" s="227">
        <f t="shared" si="749"/>
        <v>119.33971666666667</v>
      </c>
      <c r="CB825" s="228">
        <f t="shared" si="687"/>
        <v>1.0083514846825026</v>
      </c>
      <c r="CC825" s="230">
        <f t="shared" si="688"/>
        <v>78</v>
      </c>
      <c r="CD825" s="231">
        <f t="shared" si="750"/>
        <v>1.018199238</v>
      </c>
      <c r="CE825" s="227">
        <f t="shared" si="751"/>
        <v>3196.34115419</v>
      </c>
      <c r="CF825" s="227">
        <f t="shared" si="752"/>
        <v>3377.9450708566665</v>
      </c>
      <c r="CG825" s="227">
        <f t="shared" si="634"/>
        <v>3113.21</v>
      </c>
      <c r="CH825" s="227">
        <f t="shared" si="753"/>
        <v>62.264200000000002</v>
      </c>
      <c r="CI825" s="227">
        <f t="shared" si="754"/>
        <v>88.207616666666681</v>
      </c>
      <c r="CJ825" s="228">
        <f t="shared" si="773"/>
        <v>1.0035348224191585</v>
      </c>
      <c r="CK825" s="230">
        <f t="shared" si="774"/>
        <v>57</v>
      </c>
      <c r="CL825" s="231">
        <f t="shared" si="755"/>
        <v>1.0132671090000001</v>
      </c>
      <c r="CM825" s="227">
        <f t="shared" si="756"/>
        <v>3165.6639407299999</v>
      </c>
      <c r="CN825" s="227">
        <f t="shared" si="757"/>
        <v>3316.1357573966666</v>
      </c>
      <c r="CO825" s="227">
        <f t="shared" si="683"/>
        <v>3113.21</v>
      </c>
      <c r="CP825" s="227">
        <f t="shared" si="758"/>
        <v>62.264200000000002</v>
      </c>
      <c r="CQ825" s="227">
        <f t="shared" si="759"/>
        <v>55.000043333333338</v>
      </c>
      <c r="CR825" s="228">
        <f t="shared" si="678"/>
        <v>0.99903988207994199</v>
      </c>
      <c r="CS825" s="230">
        <f t="shared" si="679"/>
        <v>37</v>
      </c>
      <c r="CT825" s="231">
        <f t="shared" si="760"/>
        <v>1.008592057</v>
      </c>
      <c r="CU825" s="227">
        <f t="shared" si="761"/>
        <v>3136.9441469799999</v>
      </c>
      <c r="CV825" s="227">
        <f t="shared" si="762"/>
        <v>3254.2083903133334</v>
      </c>
      <c r="CW825" s="227">
        <f t="shared" si="769"/>
        <v>3113.21</v>
      </c>
      <c r="CX825" s="227">
        <f t="shared" si="770"/>
        <v>62.264200000000002</v>
      </c>
      <c r="CY825" s="227">
        <f t="shared" si="763"/>
        <v>23.867943333333336</v>
      </c>
      <c r="CZ825" s="228">
        <f t="shared" si="764"/>
        <v>1.0011427324370872</v>
      </c>
      <c r="DA825" s="239">
        <f t="shared" si="765"/>
        <v>16</v>
      </c>
      <c r="DB825" s="231">
        <f t="shared" si="766"/>
        <v>1.003706465</v>
      </c>
      <c r="DC825" s="227">
        <f t="shared" si="771"/>
        <v>3128.3197559400001</v>
      </c>
      <c r="DD825" s="227">
        <f t="shared" si="767"/>
        <v>3214.4518992733333</v>
      </c>
      <c r="DE825" s="227"/>
      <c r="DF825" s="227"/>
      <c r="DG825" s="227"/>
      <c r="DH825" s="227"/>
      <c r="DI825" s="227"/>
      <c r="DJ825" s="227"/>
      <c r="DK825" s="227"/>
      <c r="DL825" s="227"/>
      <c r="DM825" s="227"/>
      <c r="DN825" s="227"/>
      <c r="DO825" s="227"/>
      <c r="DP825" s="227"/>
      <c r="DQ825" s="227"/>
      <c r="DR825" s="227"/>
      <c r="DS825" s="227"/>
      <c r="DT825" s="227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5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5"/>
      <c r="HA825" s="5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40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7"/>
      <c r="JP825" s="1"/>
      <c r="JQ825" s="1"/>
      <c r="JR825" s="1"/>
      <c r="JS825" s="1"/>
      <c r="JT825" s="1"/>
      <c r="JU825" s="1"/>
      <c r="JV825" s="1"/>
      <c r="JW825" s="1"/>
      <c r="JX825" s="1"/>
      <c r="JY825" s="3"/>
      <c r="JZ825" s="1"/>
      <c r="KA825" s="1"/>
      <c r="KB825" s="1"/>
      <c r="KC825" s="1"/>
      <c r="KD825" s="1"/>
      <c r="KE825" s="1"/>
    </row>
    <row r="826" spans="1:291" x14ac:dyDescent="0.2">
      <c r="A826" s="196">
        <f t="shared" si="701"/>
        <v>43484</v>
      </c>
      <c r="B826" s="236">
        <f t="shared" si="768"/>
        <v>109134.52918185665</v>
      </c>
      <c r="C826" s="66">
        <f t="shared" si="778"/>
        <v>74051.151544599998</v>
      </c>
      <c r="D826" s="77">
        <f t="shared" si="702"/>
        <v>5092.97</v>
      </c>
      <c r="E826" s="67">
        <f>VLOOKUP(A825,[1]Plan1!$DQ$117:$DS$314,3)</f>
        <v>5100.6099999999997</v>
      </c>
      <c r="F826" s="11">
        <f t="shared" si="703"/>
        <v>43461</v>
      </c>
      <c r="G826" s="73">
        <f t="shared" si="691"/>
        <v>1.5001070102511616E-3</v>
      </c>
      <c r="H826" s="11">
        <f t="shared" si="704"/>
        <v>43490</v>
      </c>
      <c r="I826" s="11">
        <f t="shared" si="692"/>
        <v>43490</v>
      </c>
      <c r="J826" s="1">
        <f t="shared" si="705"/>
        <v>21</v>
      </c>
      <c r="K826" s="1">
        <f t="shared" si="706"/>
        <v>17</v>
      </c>
      <c r="L826" s="66">
        <f t="shared" si="693"/>
        <v>1.00121419</v>
      </c>
      <c r="M826" s="70">
        <f t="shared" si="779"/>
        <v>0.99789954999999997</v>
      </c>
      <c r="N826" s="70">
        <f t="shared" si="717"/>
        <v>1.0743459865764682</v>
      </c>
      <c r="O826" s="66">
        <f t="shared" si="775"/>
        <v>1.07565044</v>
      </c>
      <c r="P826" s="66">
        <f t="shared" si="694"/>
        <v>74141.063712289993</v>
      </c>
      <c r="Q826" s="74">
        <f t="shared" si="695"/>
        <v>0</v>
      </c>
      <c r="R826" s="75">
        <f t="shared" si="776"/>
        <v>0</v>
      </c>
      <c r="S826" s="66">
        <f t="shared" si="777"/>
        <v>0</v>
      </c>
      <c r="T826" s="10">
        <f t="shared" si="707"/>
        <v>0.06</v>
      </c>
      <c r="U826" s="74">
        <f t="shared" si="772"/>
        <v>17</v>
      </c>
      <c r="V826" s="74">
        <v>252</v>
      </c>
      <c r="W826" s="70">
        <f t="shared" si="696"/>
        <v>1.0039385750000001</v>
      </c>
      <c r="X826" s="66">
        <f t="shared" si="697"/>
        <v>292.01014000999999</v>
      </c>
      <c r="Y826" s="66">
        <v>0</v>
      </c>
      <c r="Z826" s="67">
        <f t="shared" si="698"/>
        <v>0</v>
      </c>
      <c r="AA826" s="68" t="str">
        <f t="shared" si="708"/>
        <v>A+INCORP J=</v>
      </c>
      <c r="AB826" s="11">
        <f t="shared" si="709"/>
        <v>43490</v>
      </c>
      <c r="AC826" s="227">
        <f t="shared" si="714"/>
        <v>3113.21</v>
      </c>
      <c r="AD826" s="227">
        <f t="shared" si="718"/>
        <v>62.264200000000002</v>
      </c>
      <c r="AE826" s="227">
        <f t="shared" si="719"/>
        <v>310.28326333333337</v>
      </c>
      <c r="AF826" s="228">
        <f t="shared" si="715"/>
        <v>1.0308609343723902</v>
      </c>
      <c r="AG826" s="230">
        <f t="shared" si="716"/>
        <v>205</v>
      </c>
      <c r="AH826" s="231">
        <f t="shared" si="720"/>
        <v>1.048542699</v>
      </c>
      <c r="AI826" s="227">
        <f t="shared" si="721"/>
        <v>3365.0740014399998</v>
      </c>
      <c r="AJ826" s="227">
        <f t="shared" si="722"/>
        <v>3737.6214647733332</v>
      </c>
      <c r="AK826" s="227">
        <f t="shared" si="785"/>
        <v>3113.21</v>
      </c>
      <c r="AL826" s="227">
        <f t="shared" si="723"/>
        <v>62.264200000000002</v>
      </c>
      <c r="AM826" s="227">
        <f t="shared" si="724"/>
        <v>279.15116333333333</v>
      </c>
      <c r="AN826" s="228">
        <f t="shared" si="786"/>
        <v>1.029934382104494</v>
      </c>
      <c r="AO826" s="230">
        <f t="shared" si="787"/>
        <v>184</v>
      </c>
      <c r="AP826" s="231">
        <f t="shared" si="725"/>
        <v>1.043463587</v>
      </c>
      <c r="AQ826" s="227">
        <f t="shared" si="726"/>
        <v>3345.7637507600002</v>
      </c>
      <c r="AR826" s="227">
        <f t="shared" si="727"/>
        <v>3687.1791140933337</v>
      </c>
      <c r="AS826" s="227">
        <f t="shared" si="710"/>
        <v>3113.21</v>
      </c>
      <c r="AT826" s="227">
        <f t="shared" si="728"/>
        <v>62.264200000000002</v>
      </c>
      <c r="AU826" s="227">
        <f t="shared" si="729"/>
        <v>248.01906333333332</v>
      </c>
      <c r="AV826" s="228">
        <f t="shared" si="711"/>
        <v>1.0276739443607914</v>
      </c>
      <c r="AW826" s="230">
        <f t="shared" si="712"/>
        <v>163</v>
      </c>
      <c r="AX826" s="231">
        <f t="shared" si="730"/>
        <v>1.0384090779999999</v>
      </c>
      <c r="AY826" s="227">
        <f t="shared" si="731"/>
        <v>3322.2494524799999</v>
      </c>
      <c r="AZ826" s="227">
        <f t="shared" si="732"/>
        <v>3632.5327158133332</v>
      </c>
      <c r="BA826" s="227">
        <f t="shared" si="689"/>
        <v>3113.21</v>
      </c>
      <c r="BB826" s="227">
        <f t="shared" si="733"/>
        <v>62.264200000000002</v>
      </c>
      <c r="BC826" s="227">
        <f t="shared" si="734"/>
        <v>215.84922666666671</v>
      </c>
      <c r="BD826" s="228">
        <f t="shared" si="783"/>
        <v>1.0235790786478864</v>
      </c>
      <c r="BE826" s="230">
        <f t="shared" si="784"/>
        <v>143</v>
      </c>
      <c r="BF826" s="231">
        <f t="shared" si="735"/>
        <v>1.033618025</v>
      </c>
      <c r="BG826" s="227">
        <f t="shared" si="736"/>
        <v>3293.74438074</v>
      </c>
      <c r="BH826" s="227">
        <f t="shared" si="737"/>
        <v>3571.8578074066668</v>
      </c>
      <c r="BI826" s="227">
        <f t="shared" si="713"/>
        <v>3113.21</v>
      </c>
      <c r="BJ826" s="227">
        <f t="shared" si="738"/>
        <v>62.264200000000002</v>
      </c>
      <c r="BK826" s="227">
        <f t="shared" si="739"/>
        <v>184.71712666666667</v>
      </c>
      <c r="BL826" s="228">
        <f t="shared" si="699"/>
        <v>1.0108423261597654</v>
      </c>
      <c r="BM826" s="230">
        <f t="shared" si="700"/>
        <v>121</v>
      </c>
      <c r="BN826" s="231">
        <f t="shared" si="740"/>
        <v>1.0283733939999999</v>
      </c>
      <c r="BO826" s="227">
        <f t="shared" si="741"/>
        <v>3236.25450013</v>
      </c>
      <c r="BP826" s="227">
        <f t="shared" si="742"/>
        <v>3483.2358267966665</v>
      </c>
      <c r="BQ826" s="227">
        <f t="shared" si="782"/>
        <v>3113.21</v>
      </c>
      <c r="BR826" s="227">
        <f t="shared" si="743"/>
        <v>62.264200000000002</v>
      </c>
      <c r="BS826" s="227">
        <f t="shared" si="744"/>
        <v>150.47181666666665</v>
      </c>
      <c r="BT826" s="228">
        <f t="shared" si="780"/>
        <v>1.0075168698709296</v>
      </c>
      <c r="BU826" s="230">
        <f t="shared" si="781"/>
        <v>98</v>
      </c>
      <c r="BV826" s="231">
        <f t="shared" si="745"/>
        <v>1.0229188220000001</v>
      </c>
      <c r="BW826" s="227">
        <f t="shared" si="746"/>
        <v>3208.49903726</v>
      </c>
      <c r="BX826" s="227">
        <f t="shared" si="747"/>
        <v>3421.2350539266668</v>
      </c>
      <c r="BY826" s="227">
        <f t="shared" si="690"/>
        <v>3113.21</v>
      </c>
      <c r="BZ826" s="227">
        <f t="shared" si="748"/>
        <v>62.264200000000002</v>
      </c>
      <c r="CA826" s="227">
        <f t="shared" si="749"/>
        <v>120.37745333333334</v>
      </c>
      <c r="CB826" s="228">
        <f t="shared" si="687"/>
        <v>1.0084234566409449</v>
      </c>
      <c r="CC826" s="230">
        <f t="shared" si="688"/>
        <v>78</v>
      </c>
      <c r="CD826" s="231">
        <f t="shared" si="750"/>
        <v>1.018199238</v>
      </c>
      <c r="CE826" s="227">
        <f t="shared" si="751"/>
        <v>3196.5692958</v>
      </c>
      <c r="CF826" s="227">
        <f t="shared" si="752"/>
        <v>3379.2109491333331</v>
      </c>
      <c r="CG826" s="227">
        <f t="shared" si="634"/>
        <v>3113.21</v>
      </c>
      <c r="CH826" s="227">
        <f t="shared" si="753"/>
        <v>62.264200000000002</v>
      </c>
      <c r="CI826" s="227">
        <f t="shared" si="754"/>
        <v>89.245353333333341</v>
      </c>
      <c r="CJ826" s="228">
        <f t="shared" si="773"/>
        <v>1.0036064505841702</v>
      </c>
      <c r="CK826" s="230">
        <f t="shared" si="774"/>
        <v>57</v>
      </c>
      <c r="CL826" s="231">
        <f t="shared" si="755"/>
        <v>1.0132671090000001</v>
      </c>
      <c r="CM826" s="227">
        <f t="shared" si="756"/>
        <v>3165.8898927300002</v>
      </c>
      <c r="CN826" s="227">
        <f t="shared" si="757"/>
        <v>3317.3994460633335</v>
      </c>
      <c r="CO826" s="227">
        <f t="shared" si="683"/>
        <v>3113.21</v>
      </c>
      <c r="CP826" s="227">
        <f t="shared" si="758"/>
        <v>62.264200000000002</v>
      </c>
      <c r="CQ826" s="227">
        <f t="shared" si="759"/>
        <v>56.037780000000005</v>
      </c>
      <c r="CR826" s="228">
        <f t="shared" si="678"/>
        <v>0.99911118941470334</v>
      </c>
      <c r="CS826" s="230">
        <f t="shared" si="679"/>
        <v>37</v>
      </c>
      <c r="CT826" s="231">
        <f t="shared" si="760"/>
        <v>1.008592057</v>
      </c>
      <c r="CU826" s="227">
        <f t="shared" si="761"/>
        <v>3137.1680490799999</v>
      </c>
      <c r="CV826" s="227">
        <f t="shared" si="762"/>
        <v>3255.4700290800001</v>
      </c>
      <c r="CW826" s="227">
        <f t="shared" si="769"/>
        <v>3113.21</v>
      </c>
      <c r="CX826" s="227">
        <f t="shared" si="770"/>
        <v>62.264200000000002</v>
      </c>
      <c r="CY826" s="227">
        <f t="shared" si="763"/>
        <v>24.90568</v>
      </c>
      <c r="CZ826" s="228">
        <f t="shared" si="764"/>
        <v>1.0012141898646096</v>
      </c>
      <c r="DA826" s="239">
        <f t="shared" si="765"/>
        <v>16</v>
      </c>
      <c r="DB826" s="231">
        <f t="shared" si="766"/>
        <v>1.003706465</v>
      </c>
      <c r="DC826" s="227">
        <f t="shared" si="771"/>
        <v>3128.5430424699998</v>
      </c>
      <c r="DD826" s="227">
        <f t="shared" si="767"/>
        <v>3215.7129224699997</v>
      </c>
      <c r="DE826" s="227"/>
      <c r="DF826" s="227"/>
      <c r="DG826" s="227"/>
      <c r="DH826" s="227"/>
      <c r="DI826" s="227"/>
      <c r="DJ826" s="227"/>
      <c r="DK826" s="227"/>
      <c r="DL826" s="227"/>
      <c r="DM826" s="227"/>
      <c r="DN826" s="227"/>
      <c r="DO826" s="227"/>
      <c r="DP826" s="227"/>
      <c r="DQ826" s="227"/>
      <c r="DR826" s="227"/>
      <c r="DS826" s="227"/>
      <c r="DT826" s="227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5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5"/>
      <c r="HA826" s="5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40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7"/>
      <c r="JP826" s="1"/>
      <c r="JQ826" s="1"/>
      <c r="JR826" s="1"/>
      <c r="JS826" s="1"/>
      <c r="JT826" s="1"/>
      <c r="JU826" s="1"/>
      <c r="JV826" s="1"/>
      <c r="JW826" s="1"/>
      <c r="JX826" s="1"/>
      <c r="JY826" s="3"/>
      <c r="JZ826" s="1"/>
      <c r="KA826" s="1"/>
      <c r="KB826" s="1"/>
      <c r="KC826" s="1"/>
      <c r="KD826" s="1"/>
      <c r="KE826" s="1"/>
    </row>
    <row r="827" spans="1:291" ht="13.5" thickBot="1" x14ac:dyDescent="0.25">
      <c r="A827" s="196">
        <f t="shared" si="701"/>
        <v>43485</v>
      </c>
      <c r="B827" s="236">
        <f t="shared" si="768"/>
        <v>109144.90654852331</v>
      </c>
      <c r="C827" s="66">
        <f t="shared" si="778"/>
        <v>74051.151544599998</v>
      </c>
      <c r="D827" s="77">
        <f t="shared" si="702"/>
        <v>5092.97</v>
      </c>
      <c r="E827" s="67">
        <f>VLOOKUP(A826,[1]Plan1!$DQ$117:$DS$314,3)</f>
        <v>5100.6099999999997</v>
      </c>
      <c r="F827" s="11">
        <f t="shared" si="703"/>
        <v>43461</v>
      </c>
      <c r="G827" s="73">
        <f t="shared" si="691"/>
        <v>1.5001070102511616E-3</v>
      </c>
      <c r="H827" s="11">
        <f t="shared" si="704"/>
        <v>43490</v>
      </c>
      <c r="I827" s="11">
        <f t="shared" si="692"/>
        <v>43490</v>
      </c>
      <c r="J827" s="1">
        <f t="shared" si="705"/>
        <v>21</v>
      </c>
      <c r="K827" s="1">
        <f t="shared" si="706"/>
        <v>17</v>
      </c>
      <c r="L827" s="66">
        <f t="shared" si="693"/>
        <v>1.00121419</v>
      </c>
      <c r="M827" s="70">
        <f t="shared" si="779"/>
        <v>0.99789954999999997</v>
      </c>
      <c r="N827" s="70">
        <f t="shared" si="717"/>
        <v>1.0743459865764682</v>
      </c>
      <c r="O827" s="66">
        <f t="shared" si="775"/>
        <v>1.07565044</v>
      </c>
      <c r="P827" s="66">
        <f t="shared" si="694"/>
        <v>74141.063712289993</v>
      </c>
      <c r="Q827" s="74">
        <f t="shared" si="695"/>
        <v>0</v>
      </c>
      <c r="R827" s="75">
        <f t="shared" si="776"/>
        <v>0</v>
      </c>
      <c r="S827" s="66">
        <f t="shared" si="777"/>
        <v>0</v>
      </c>
      <c r="T827" s="10">
        <f t="shared" si="707"/>
        <v>0.06</v>
      </c>
      <c r="U827" s="74">
        <f t="shared" si="772"/>
        <v>17</v>
      </c>
      <c r="V827" s="74">
        <v>252</v>
      </c>
      <c r="W827" s="70">
        <f t="shared" si="696"/>
        <v>1.0039385750000001</v>
      </c>
      <c r="X827" s="66">
        <f t="shared" si="697"/>
        <v>292.01014000999999</v>
      </c>
      <c r="Y827" s="66">
        <v>0</v>
      </c>
      <c r="Z827" s="67">
        <f t="shared" si="698"/>
        <v>0</v>
      </c>
      <c r="AA827" s="68" t="str">
        <f t="shared" si="708"/>
        <v>A+INCORP J=</v>
      </c>
      <c r="AB827" s="11">
        <f t="shared" si="709"/>
        <v>43490</v>
      </c>
      <c r="AC827" s="227">
        <f t="shared" si="714"/>
        <v>3113.21</v>
      </c>
      <c r="AD827" s="227">
        <f t="shared" si="718"/>
        <v>62.264200000000002</v>
      </c>
      <c r="AE827" s="227">
        <f t="shared" si="719"/>
        <v>311.32100000000003</v>
      </c>
      <c r="AF827" s="228">
        <f t="shared" si="715"/>
        <v>1.0308609343723902</v>
      </c>
      <c r="AG827" s="230">
        <f t="shared" si="716"/>
        <v>205</v>
      </c>
      <c r="AH827" s="231">
        <f t="shared" si="720"/>
        <v>1.048542699</v>
      </c>
      <c r="AI827" s="227">
        <f t="shared" si="721"/>
        <v>3365.0740014399998</v>
      </c>
      <c r="AJ827" s="227">
        <f t="shared" si="722"/>
        <v>3738.6592014399998</v>
      </c>
      <c r="AK827" s="227">
        <f t="shared" si="785"/>
        <v>3113.21</v>
      </c>
      <c r="AL827" s="227">
        <f t="shared" si="723"/>
        <v>62.264200000000002</v>
      </c>
      <c r="AM827" s="227">
        <f t="shared" si="724"/>
        <v>280.18889999999999</v>
      </c>
      <c r="AN827" s="228">
        <f t="shared" si="786"/>
        <v>1.029934382104494</v>
      </c>
      <c r="AO827" s="230">
        <f t="shared" si="787"/>
        <v>184</v>
      </c>
      <c r="AP827" s="231">
        <f t="shared" si="725"/>
        <v>1.043463587</v>
      </c>
      <c r="AQ827" s="227">
        <f t="shared" si="726"/>
        <v>3345.7637507600002</v>
      </c>
      <c r="AR827" s="227">
        <f t="shared" si="727"/>
        <v>3688.2168507600004</v>
      </c>
      <c r="AS827" s="227">
        <f t="shared" si="710"/>
        <v>3113.21</v>
      </c>
      <c r="AT827" s="227">
        <f t="shared" si="728"/>
        <v>62.264200000000002</v>
      </c>
      <c r="AU827" s="227">
        <f t="shared" si="729"/>
        <v>249.05680000000001</v>
      </c>
      <c r="AV827" s="228">
        <f t="shared" si="711"/>
        <v>1.0276739443607914</v>
      </c>
      <c r="AW827" s="230">
        <f t="shared" si="712"/>
        <v>163</v>
      </c>
      <c r="AX827" s="231">
        <f t="shared" si="730"/>
        <v>1.0384090779999999</v>
      </c>
      <c r="AY827" s="227">
        <f t="shared" si="731"/>
        <v>3322.2494524799999</v>
      </c>
      <c r="AZ827" s="227">
        <f t="shared" si="732"/>
        <v>3633.5704524799999</v>
      </c>
      <c r="BA827" s="227">
        <f t="shared" si="689"/>
        <v>3113.21</v>
      </c>
      <c r="BB827" s="227">
        <f t="shared" si="733"/>
        <v>62.264200000000002</v>
      </c>
      <c r="BC827" s="227">
        <f t="shared" si="734"/>
        <v>216.88696333333334</v>
      </c>
      <c r="BD827" s="228">
        <f t="shared" si="783"/>
        <v>1.0235790786478864</v>
      </c>
      <c r="BE827" s="230">
        <f t="shared" si="784"/>
        <v>143</v>
      </c>
      <c r="BF827" s="231">
        <f t="shared" si="735"/>
        <v>1.033618025</v>
      </c>
      <c r="BG827" s="227">
        <f t="shared" si="736"/>
        <v>3293.74438074</v>
      </c>
      <c r="BH827" s="227">
        <f t="shared" si="737"/>
        <v>3572.8955440733334</v>
      </c>
      <c r="BI827" s="227">
        <f t="shared" si="713"/>
        <v>3113.21</v>
      </c>
      <c r="BJ827" s="227">
        <f t="shared" si="738"/>
        <v>62.264200000000002</v>
      </c>
      <c r="BK827" s="227">
        <f t="shared" si="739"/>
        <v>185.75486333333333</v>
      </c>
      <c r="BL827" s="228">
        <f t="shared" si="699"/>
        <v>1.0108423261597654</v>
      </c>
      <c r="BM827" s="230">
        <f t="shared" si="700"/>
        <v>121</v>
      </c>
      <c r="BN827" s="231">
        <f t="shared" si="740"/>
        <v>1.0283733939999999</v>
      </c>
      <c r="BO827" s="227">
        <f t="shared" si="741"/>
        <v>3236.25450013</v>
      </c>
      <c r="BP827" s="227">
        <f t="shared" si="742"/>
        <v>3484.2735634633332</v>
      </c>
      <c r="BQ827" s="227">
        <f t="shared" si="782"/>
        <v>3113.21</v>
      </c>
      <c r="BR827" s="227">
        <f t="shared" si="743"/>
        <v>62.264200000000002</v>
      </c>
      <c r="BS827" s="227">
        <f t="shared" si="744"/>
        <v>151.50955333333332</v>
      </c>
      <c r="BT827" s="228">
        <f t="shared" si="780"/>
        <v>1.0075168698709296</v>
      </c>
      <c r="BU827" s="230">
        <f t="shared" si="781"/>
        <v>98</v>
      </c>
      <c r="BV827" s="231">
        <f t="shared" si="745"/>
        <v>1.0229188220000001</v>
      </c>
      <c r="BW827" s="227">
        <f t="shared" si="746"/>
        <v>3208.49903726</v>
      </c>
      <c r="BX827" s="227">
        <f t="shared" si="747"/>
        <v>3422.2727905933334</v>
      </c>
      <c r="BY827" s="227">
        <f t="shared" si="690"/>
        <v>3113.21</v>
      </c>
      <c r="BZ827" s="227">
        <f t="shared" si="748"/>
        <v>62.264200000000002</v>
      </c>
      <c r="CA827" s="227">
        <f t="shared" si="749"/>
        <v>121.41519</v>
      </c>
      <c r="CB827" s="228">
        <f t="shared" si="687"/>
        <v>1.0084234566409449</v>
      </c>
      <c r="CC827" s="230">
        <f t="shared" si="688"/>
        <v>78</v>
      </c>
      <c r="CD827" s="231">
        <f t="shared" si="750"/>
        <v>1.018199238</v>
      </c>
      <c r="CE827" s="227">
        <f t="shared" si="751"/>
        <v>3196.5692958</v>
      </c>
      <c r="CF827" s="227">
        <f t="shared" si="752"/>
        <v>3380.2486858000002</v>
      </c>
      <c r="CG827" s="227">
        <f t="shared" si="634"/>
        <v>3113.21</v>
      </c>
      <c r="CH827" s="227">
        <f t="shared" si="753"/>
        <v>62.264200000000002</v>
      </c>
      <c r="CI827" s="227">
        <f t="shared" si="754"/>
        <v>90.283090000000001</v>
      </c>
      <c r="CJ827" s="228">
        <f t="shared" si="773"/>
        <v>1.0036064505841702</v>
      </c>
      <c r="CK827" s="230">
        <f t="shared" si="774"/>
        <v>57</v>
      </c>
      <c r="CL827" s="231">
        <f t="shared" si="755"/>
        <v>1.0132671090000001</v>
      </c>
      <c r="CM827" s="227">
        <f t="shared" si="756"/>
        <v>3165.8898927300002</v>
      </c>
      <c r="CN827" s="227">
        <f t="shared" si="757"/>
        <v>3318.4371827300001</v>
      </c>
      <c r="CO827" s="227">
        <f t="shared" si="683"/>
        <v>3113.21</v>
      </c>
      <c r="CP827" s="227">
        <f t="shared" si="758"/>
        <v>62.264200000000002</v>
      </c>
      <c r="CQ827" s="227">
        <f t="shared" si="759"/>
        <v>57.075516666666665</v>
      </c>
      <c r="CR827" s="228">
        <f t="shared" si="678"/>
        <v>0.99911118941470334</v>
      </c>
      <c r="CS827" s="230">
        <f t="shared" si="679"/>
        <v>37</v>
      </c>
      <c r="CT827" s="231">
        <f t="shared" si="760"/>
        <v>1.008592057</v>
      </c>
      <c r="CU827" s="227">
        <f t="shared" si="761"/>
        <v>3137.1680490799999</v>
      </c>
      <c r="CV827" s="227">
        <f t="shared" si="762"/>
        <v>3256.5077657466668</v>
      </c>
      <c r="CW827" s="227">
        <f t="shared" si="769"/>
        <v>3113.21</v>
      </c>
      <c r="CX827" s="227">
        <f t="shared" si="770"/>
        <v>62.264200000000002</v>
      </c>
      <c r="CY827" s="227">
        <f t="shared" si="763"/>
        <v>25.943416666666668</v>
      </c>
      <c r="CZ827" s="228">
        <f t="shared" si="764"/>
        <v>1.0012141898646096</v>
      </c>
      <c r="DA827" s="239">
        <f t="shared" si="765"/>
        <v>16</v>
      </c>
      <c r="DB827" s="231">
        <f t="shared" si="766"/>
        <v>1.003706465</v>
      </c>
      <c r="DC827" s="227">
        <f t="shared" si="771"/>
        <v>3128.5430424699998</v>
      </c>
      <c r="DD827" s="227">
        <f t="shared" si="767"/>
        <v>3216.7506591366664</v>
      </c>
      <c r="DE827" s="227"/>
      <c r="DF827" s="227"/>
      <c r="DG827" s="227"/>
      <c r="DH827" s="227"/>
      <c r="DI827" s="227"/>
      <c r="DJ827" s="227"/>
      <c r="DK827" s="227"/>
      <c r="DL827" s="227"/>
      <c r="DM827" s="227"/>
      <c r="DN827" s="227"/>
      <c r="DO827" s="227"/>
      <c r="DP827" s="227"/>
      <c r="DQ827" s="227"/>
      <c r="DR827" s="227"/>
      <c r="DS827" s="227"/>
      <c r="DT827" s="227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5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5"/>
      <c r="HA827" s="5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40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7"/>
      <c r="JP827" s="1"/>
      <c r="JQ827" s="1"/>
      <c r="JR827" s="1"/>
      <c r="JS827" s="1"/>
      <c r="JT827" s="1"/>
      <c r="JU827" s="1"/>
      <c r="JV827" s="1"/>
      <c r="JW827" s="1"/>
      <c r="JX827" s="1"/>
      <c r="JY827" s="3"/>
      <c r="JZ827" s="1"/>
      <c r="KA827" s="1"/>
      <c r="KB827" s="1"/>
      <c r="KC827" s="1"/>
      <c r="KD827" s="1"/>
      <c r="KE827" s="1"/>
    </row>
    <row r="828" spans="1:291" x14ac:dyDescent="0.2">
      <c r="A828" s="196">
        <f t="shared" si="701"/>
        <v>43486</v>
      </c>
      <c r="B828" s="236">
        <f t="shared" si="768"/>
        <v>109162.77644805997</v>
      </c>
      <c r="C828" s="66">
        <f t="shared" si="778"/>
        <v>74051.151544599998</v>
      </c>
      <c r="D828" s="77">
        <f t="shared" si="702"/>
        <v>5092.97</v>
      </c>
      <c r="E828" s="67">
        <f>VLOOKUP(A827,[1]Plan1!$DQ$117:$DS$314,3)</f>
        <v>5100.6099999999997</v>
      </c>
      <c r="F828" s="11">
        <f t="shared" si="703"/>
        <v>43461</v>
      </c>
      <c r="G828" s="73">
        <f t="shared" si="691"/>
        <v>1.5001070102511616E-3</v>
      </c>
      <c r="H828" s="11">
        <f t="shared" si="704"/>
        <v>43490</v>
      </c>
      <c r="I828" s="11">
        <f t="shared" si="692"/>
        <v>43490</v>
      </c>
      <c r="J828" s="1">
        <f t="shared" si="705"/>
        <v>21</v>
      </c>
      <c r="K828" s="1">
        <f t="shared" si="706"/>
        <v>17</v>
      </c>
      <c r="L828" s="66">
        <f t="shared" si="693"/>
        <v>1.00121419</v>
      </c>
      <c r="M828" s="70">
        <f t="shared" si="779"/>
        <v>0.99789954999999997</v>
      </c>
      <c r="N828" s="70">
        <f t="shared" si="717"/>
        <v>1.0743459865764682</v>
      </c>
      <c r="O828" s="66">
        <f t="shared" si="775"/>
        <v>1.07565044</v>
      </c>
      <c r="P828" s="66">
        <f t="shared" si="694"/>
        <v>74141.063712289993</v>
      </c>
      <c r="Q828" s="74">
        <f t="shared" si="695"/>
        <v>0</v>
      </c>
      <c r="R828" s="75">
        <f t="shared" si="776"/>
        <v>0</v>
      </c>
      <c r="S828" s="66">
        <f t="shared" si="777"/>
        <v>0</v>
      </c>
      <c r="T828" s="10">
        <f t="shared" si="707"/>
        <v>0.06</v>
      </c>
      <c r="U828" s="74">
        <f t="shared" si="772"/>
        <v>17</v>
      </c>
      <c r="V828" s="74">
        <v>252</v>
      </c>
      <c r="W828" s="70">
        <f t="shared" si="696"/>
        <v>1.0039385750000001</v>
      </c>
      <c r="X828" s="66">
        <f t="shared" si="697"/>
        <v>292.01014000999999</v>
      </c>
      <c r="Y828" s="66">
        <v>0</v>
      </c>
      <c r="Z828" s="67">
        <f t="shared" si="698"/>
        <v>0</v>
      </c>
      <c r="AA828" s="68" t="str">
        <f t="shared" si="708"/>
        <v>A+INCORP J=</v>
      </c>
      <c r="AB828" s="11">
        <f t="shared" si="709"/>
        <v>43490</v>
      </c>
      <c r="AC828" s="227">
        <f t="shared" si="714"/>
        <v>3113.21</v>
      </c>
      <c r="AD828" s="227">
        <f t="shared" si="718"/>
        <v>62.264200000000002</v>
      </c>
      <c r="AE828" s="227">
        <f t="shared" si="719"/>
        <v>312.35873666666669</v>
      </c>
      <c r="AF828" s="228">
        <f t="shared" si="715"/>
        <v>1.0308609343723902</v>
      </c>
      <c r="AG828" s="230">
        <f t="shared" si="716"/>
        <v>206</v>
      </c>
      <c r="AH828" s="231">
        <f t="shared" si="720"/>
        <v>1.0487851770000001</v>
      </c>
      <c r="AI828" s="227">
        <f t="shared" si="721"/>
        <v>3365.8521828299999</v>
      </c>
      <c r="AJ828" s="227">
        <f t="shared" si="722"/>
        <v>3740.4751194966666</v>
      </c>
      <c r="AK828" s="227">
        <f t="shared" si="785"/>
        <v>3113.21</v>
      </c>
      <c r="AL828" s="227">
        <f t="shared" si="723"/>
        <v>62.264200000000002</v>
      </c>
      <c r="AM828" s="227">
        <f t="shared" si="724"/>
        <v>281.22663666666665</v>
      </c>
      <c r="AN828" s="228">
        <f t="shared" si="786"/>
        <v>1.029934382104494</v>
      </c>
      <c r="AO828" s="230">
        <f t="shared" si="787"/>
        <v>185</v>
      </c>
      <c r="AP828" s="231">
        <f t="shared" si="725"/>
        <v>1.043704891</v>
      </c>
      <c r="AQ828" s="227">
        <f t="shared" si="726"/>
        <v>3346.53746839</v>
      </c>
      <c r="AR828" s="227">
        <f t="shared" si="727"/>
        <v>3690.0283050566668</v>
      </c>
      <c r="AS828" s="227">
        <f t="shared" si="710"/>
        <v>3113.21</v>
      </c>
      <c r="AT828" s="227">
        <f t="shared" si="728"/>
        <v>62.264200000000002</v>
      </c>
      <c r="AU828" s="227">
        <f t="shared" si="729"/>
        <v>250.0945366666667</v>
      </c>
      <c r="AV828" s="228">
        <f t="shared" si="711"/>
        <v>1.0276739443607914</v>
      </c>
      <c r="AW828" s="230">
        <f t="shared" si="712"/>
        <v>164</v>
      </c>
      <c r="AX828" s="231">
        <f t="shared" si="730"/>
        <v>1.038649213</v>
      </c>
      <c r="AY828" s="227">
        <f t="shared" si="731"/>
        <v>3323.0177319499999</v>
      </c>
      <c r="AZ828" s="227">
        <f t="shared" si="732"/>
        <v>3635.3764686166664</v>
      </c>
      <c r="BA828" s="227">
        <f t="shared" si="689"/>
        <v>3113.21</v>
      </c>
      <c r="BB828" s="227">
        <f t="shared" si="733"/>
        <v>62.264200000000002</v>
      </c>
      <c r="BC828" s="227">
        <f t="shared" si="734"/>
        <v>217.92470000000003</v>
      </c>
      <c r="BD828" s="228">
        <f t="shared" si="783"/>
        <v>1.0235790786478864</v>
      </c>
      <c r="BE828" s="230">
        <f t="shared" si="784"/>
        <v>144</v>
      </c>
      <c r="BF828" s="231">
        <f t="shared" si="735"/>
        <v>1.0338570520000001</v>
      </c>
      <c r="BG828" s="227">
        <f t="shared" si="736"/>
        <v>3294.5060681599998</v>
      </c>
      <c r="BH828" s="227">
        <f t="shared" si="737"/>
        <v>3574.6949681599999</v>
      </c>
      <c r="BI828" s="227">
        <f t="shared" si="713"/>
        <v>3113.21</v>
      </c>
      <c r="BJ828" s="227">
        <f t="shared" si="738"/>
        <v>62.264200000000002</v>
      </c>
      <c r="BK828" s="227">
        <f t="shared" si="739"/>
        <v>186.79259999999999</v>
      </c>
      <c r="BL828" s="228">
        <f t="shared" si="699"/>
        <v>1.0108423261597654</v>
      </c>
      <c r="BM828" s="230">
        <f t="shared" si="700"/>
        <v>122</v>
      </c>
      <c r="BN828" s="231">
        <f t="shared" si="740"/>
        <v>1.0286112080000001</v>
      </c>
      <c r="BO828" s="227">
        <f t="shared" si="741"/>
        <v>3237.0028923300001</v>
      </c>
      <c r="BP828" s="227">
        <f t="shared" si="742"/>
        <v>3486.05969233</v>
      </c>
      <c r="BQ828" s="227">
        <f t="shared" si="782"/>
        <v>3113.21</v>
      </c>
      <c r="BR828" s="227">
        <f t="shared" si="743"/>
        <v>62.264200000000002</v>
      </c>
      <c r="BS828" s="227">
        <f t="shared" si="744"/>
        <v>152.54729</v>
      </c>
      <c r="BT828" s="228">
        <f t="shared" si="780"/>
        <v>1.0075168698709296</v>
      </c>
      <c r="BU828" s="230">
        <f t="shared" si="781"/>
        <v>99</v>
      </c>
      <c r="BV828" s="231">
        <f t="shared" si="745"/>
        <v>1.023155375</v>
      </c>
      <c r="BW828" s="227">
        <f t="shared" si="746"/>
        <v>3209.2410121399998</v>
      </c>
      <c r="BX828" s="227">
        <f t="shared" si="747"/>
        <v>3424.0525021399999</v>
      </c>
      <c r="BY828" s="227">
        <f t="shared" si="690"/>
        <v>3113.21</v>
      </c>
      <c r="BZ828" s="227">
        <f t="shared" si="748"/>
        <v>62.264200000000002</v>
      </c>
      <c r="CA828" s="227">
        <f t="shared" si="749"/>
        <v>122.45292666666666</v>
      </c>
      <c r="CB828" s="228">
        <f t="shared" si="687"/>
        <v>1.0084234566409449</v>
      </c>
      <c r="CC828" s="230">
        <f t="shared" si="688"/>
        <v>79</v>
      </c>
      <c r="CD828" s="231">
        <f t="shared" si="750"/>
        <v>1.0184346989999999</v>
      </c>
      <c r="CE828" s="227">
        <f t="shared" si="751"/>
        <v>3197.30851007</v>
      </c>
      <c r="CF828" s="227">
        <f t="shared" si="752"/>
        <v>3382.0256367366665</v>
      </c>
      <c r="CG828" s="227">
        <f t="shared" si="634"/>
        <v>3113.21</v>
      </c>
      <c r="CH828" s="227">
        <f t="shared" si="753"/>
        <v>62.264200000000002</v>
      </c>
      <c r="CI828" s="227">
        <f t="shared" si="754"/>
        <v>91.320826666666662</v>
      </c>
      <c r="CJ828" s="228">
        <f t="shared" si="773"/>
        <v>1.0036064505841702</v>
      </c>
      <c r="CK828" s="230">
        <f t="shared" si="774"/>
        <v>58</v>
      </c>
      <c r="CL828" s="231">
        <f t="shared" si="755"/>
        <v>1.01350143</v>
      </c>
      <c r="CM828" s="227">
        <f t="shared" si="756"/>
        <v>3166.6220140800001</v>
      </c>
      <c r="CN828" s="227">
        <f t="shared" si="757"/>
        <v>3320.2070407466667</v>
      </c>
      <c r="CO828" s="227">
        <f t="shared" si="683"/>
        <v>3113.21</v>
      </c>
      <c r="CP828" s="227">
        <f t="shared" si="758"/>
        <v>62.264200000000002</v>
      </c>
      <c r="CQ828" s="227">
        <f t="shared" si="759"/>
        <v>58.11325333333334</v>
      </c>
      <c r="CR828" s="228">
        <f t="shared" si="678"/>
        <v>0.99911118941470334</v>
      </c>
      <c r="CS828" s="230">
        <f t="shared" si="679"/>
        <v>38</v>
      </c>
      <c r="CT828" s="231">
        <f t="shared" si="760"/>
        <v>1.008825297</v>
      </c>
      <c r="CU828" s="227">
        <f t="shared" si="761"/>
        <v>3137.8935287899999</v>
      </c>
      <c r="CV828" s="227">
        <f t="shared" si="762"/>
        <v>3258.2709821233334</v>
      </c>
      <c r="CW828" s="227">
        <f t="shared" si="769"/>
        <v>3113.21</v>
      </c>
      <c r="CX828" s="227">
        <f t="shared" si="770"/>
        <v>62.264200000000002</v>
      </c>
      <c r="CY828" s="227">
        <f t="shared" si="763"/>
        <v>26.981153333333339</v>
      </c>
      <c r="CZ828" s="228">
        <f t="shared" si="764"/>
        <v>1.0012141898646096</v>
      </c>
      <c r="DA828" s="239">
        <f t="shared" si="765"/>
        <v>17</v>
      </c>
      <c r="DB828" s="231">
        <f t="shared" si="766"/>
        <v>1.0039385750000001</v>
      </c>
      <c r="DC828" s="227">
        <f t="shared" si="771"/>
        <v>3129.26652702</v>
      </c>
      <c r="DD828" s="227">
        <f t="shared" si="767"/>
        <v>3218.5118803533333</v>
      </c>
      <c r="DE828" s="3"/>
      <c r="DF828" s="232" t="s">
        <v>154</v>
      </c>
      <c r="DG828" s="232" t="s">
        <v>154</v>
      </c>
      <c r="DJ828" s="233"/>
      <c r="DL828" s="238" t="s">
        <v>155</v>
      </c>
      <c r="DM828" s="227"/>
      <c r="DN828" s="227"/>
      <c r="DO828" s="227"/>
      <c r="DP828" s="227"/>
      <c r="DQ828" s="227"/>
      <c r="DR828" s="227"/>
      <c r="DS828" s="227"/>
      <c r="DT828" s="227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5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5"/>
      <c r="HA828" s="5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40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7"/>
      <c r="JP828" s="1"/>
      <c r="JQ828" s="1"/>
      <c r="JR828" s="1"/>
      <c r="JS828" s="1"/>
      <c r="JT828" s="1"/>
      <c r="JU828" s="1"/>
      <c r="JV828" s="1"/>
      <c r="JW828" s="1"/>
      <c r="JX828" s="1"/>
      <c r="JY828" s="3"/>
      <c r="JZ828" s="1"/>
      <c r="KA828" s="1"/>
      <c r="KB828" s="1"/>
      <c r="KC828" s="1"/>
      <c r="KD828" s="1"/>
      <c r="KE828" s="1"/>
    </row>
    <row r="829" spans="1:291" ht="13.5" thickBot="1" x14ac:dyDescent="0.25">
      <c r="A829" s="196">
        <f t="shared" si="701"/>
        <v>43487</v>
      </c>
      <c r="B829" s="236">
        <f t="shared" si="768"/>
        <v>109205.48945753668</v>
      </c>
      <c r="C829" s="66">
        <f t="shared" si="778"/>
        <v>74051.151544599998</v>
      </c>
      <c r="D829" s="77">
        <f t="shared" si="702"/>
        <v>5092.97</v>
      </c>
      <c r="E829" s="67">
        <f>VLOOKUP(A828,[1]Plan1!$DQ$117:$DS$314,3)</f>
        <v>5100.6099999999997</v>
      </c>
      <c r="F829" s="11">
        <f t="shared" si="703"/>
        <v>43461</v>
      </c>
      <c r="G829" s="73">
        <f t="shared" si="691"/>
        <v>1.5001070102511616E-3</v>
      </c>
      <c r="H829" s="11">
        <f t="shared" si="704"/>
        <v>43490</v>
      </c>
      <c r="I829" s="11">
        <f t="shared" si="692"/>
        <v>43490</v>
      </c>
      <c r="J829" s="1">
        <f t="shared" si="705"/>
        <v>21</v>
      </c>
      <c r="K829" s="1">
        <f t="shared" si="706"/>
        <v>18</v>
      </c>
      <c r="L829" s="66">
        <f t="shared" si="693"/>
        <v>1.00128566</v>
      </c>
      <c r="M829" s="70">
        <f t="shared" si="779"/>
        <v>0.99789954999999997</v>
      </c>
      <c r="N829" s="70">
        <f t="shared" si="717"/>
        <v>1.0743459865764682</v>
      </c>
      <c r="O829" s="66">
        <f t="shared" si="775"/>
        <v>1.07572723</v>
      </c>
      <c r="P829" s="66">
        <f t="shared" si="694"/>
        <v>74146.356148089995</v>
      </c>
      <c r="Q829" s="74">
        <f t="shared" si="695"/>
        <v>0</v>
      </c>
      <c r="R829" s="75">
        <f t="shared" si="776"/>
        <v>0</v>
      </c>
      <c r="S829" s="66">
        <f t="shared" si="777"/>
        <v>0</v>
      </c>
      <c r="T829" s="10">
        <f t="shared" si="707"/>
        <v>0.06</v>
      </c>
      <c r="U829" s="74">
        <f t="shared" si="772"/>
        <v>18</v>
      </c>
      <c r="V829" s="74">
        <v>252</v>
      </c>
      <c r="W829" s="70">
        <f t="shared" si="696"/>
        <v>1.004170738</v>
      </c>
      <c r="X829" s="66">
        <f t="shared" si="697"/>
        <v>309.24502514</v>
      </c>
      <c r="Y829" s="66">
        <v>0</v>
      </c>
      <c r="Z829" s="67">
        <f t="shared" si="698"/>
        <v>0</v>
      </c>
      <c r="AA829" s="68" t="str">
        <f t="shared" si="708"/>
        <v>A+INCORP J=</v>
      </c>
      <c r="AB829" s="11">
        <f t="shared" si="709"/>
        <v>43490</v>
      </c>
      <c r="AC829" s="227">
        <f t="shared" si="714"/>
        <v>3113.21</v>
      </c>
      <c r="AD829" s="227">
        <f t="shared" si="718"/>
        <v>62.264200000000002</v>
      </c>
      <c r="AE829" s="227">
        <f t="shared" si="719"/>
        <v>313.39647333333335</v>
      </c>
      <c r="AF829" s="228">
        <f t="shared" si="715"/>
        <v>1.0309345268781029</v>
      </c>
      <c r="AG829" s="230">
        <f t="shared" si="716"/>
        <v>207</v>
      </c>
      <c r="AH829" s="231">
        <f t="shared" si="720"/>
        <v>1.0490277109999999</v>
      </c>
      <c r="AI829" s="227">
        <f t="shared" si="721"/>
        <v>3366.8708855499999</v>
      </c>
      <c r="AJ829" s="227">
        <f t="shared" si="722"/>
        <v>3742.5315588833332</v>
      </c>
      <c r="AK829" s="227">
        <f t="shared" si="785"/>
        <v>3113.21</v>
      </c>
      <c r="AL829" s="227">
        <f t="shared" si="723"/>
        <v>62.264200000000002</v>
      </c>
      <c r="AM829" s="227">
        <f t="shared" si="724"/>
        <v>282.26437333333331</v>
      </c>
      <c r="AN829" s="228">
        <f t="shared" si="786"/>
        <v>1.0300079084642302</v>
      </c>
      <c r="AO829" s="230">
        <f t="shared" si="787"/>
        <v>186</v>
      </c>
      <c r="AP829" s="231">
        <f t="shared" si="725"/>
        <v>1.0439462500000001</v>
      </c>
      <c r="AQ829" s="227">
        <f t="shared" si="726"/>
        <v>3347.5503248</v>
      </c>
      <c r="AR829" s="227">
        <f t="shared" si="727"/>
        <v>3692.0788981333335</v>
      </c>
      <c r="AS829" s="227">
        <f t="shared" si="710"/>
        <v>3113.21</v>
      </c>
      <c r="AT829" s="227">
        <f t="shared" si="728"/>
        <v>62.264200000000002</v>
      </c>
      <c r="AU829" s="227">
        <f t="shared" si="729"/>
        <v>251.13227333333333</v>
      </c>
      <c r="AV829" s="228">
        <f t="shared" si="711"/>
        <v>1.0277473093493166</v>
      </c>
      <c r="AW829" s="230">
        <f t="shared" si="712"/>
        <v>165</v>
      </c>
      <c r="AX829" s="231">
        <f t="shared" si="730"/>
        <v>1.038889403</v>
      </c>
      <c r="AY829" s="227">
        <f t="shared" si="731"/>
        <v>3324.0234703599999</v>
      </c>
      <c r="AZ829" s="227">
        <f t="shared" si="732"/>
        <v>3637.4199436933332</v>
      </c>
      <c r="BA829" s="227">
        <f t="shared" si="689"/>
        <v>3113.21</v>
      </c>
      <c r="BB829" s="227">
        <f t="shared" si="733"/>
        <v>62.264200000000002</v>
      </c>
      <c r="BC829" s="227">
        <f t="shared" si="734"/>
        <v>218.96243666666666</v>
      </c>
      <c r="BD829" s="228">
        <f t="shared" si="783"/>
        <v>1.0236521513065555</v>
      </c>
      <c r="BE829" s="230">
        <f t="shared" si="784"/>
        <v>145</v>
      </c>
      <c r="BF829" s="231">
        <f t="shared" si="735"/>
        <v>1.0340961339999999</v>
      </c>
      <c r="BG829" s="227">
        <f t="shared" si="736"/>
        <v>3295.50317791</v>
      </c>
      <c r="BH829" s="227">
        <f t="shared" si="737"/>
        <v>3576.7298145766667</v>
      </c>
      <c r="BI829" s="227">
        <f t="shared" si="713"/>
        <v>3113.21</v>
      </c>
      <c r="BJ829" s="227">
        <f t="shared" si="738"/>
        <v>62.264200000000002</v>
      </c>
      <c r="BK829" s="227">
        <f t="shared" si="739"/>
        <v>187.83033666666668</v>
      </c>
      <c r="BL829" s="228">
        <f t="shared" si="699"/>
        <v>1.0109144895497846</v>
      </c>
      <c r="BM829" s="230">
        <f t="shared" si="700"/>
        <v>123</v>
      </c>
      <c r="BN829" s="231">
        <f t="shared" si="740"/>
        <v>1.0288490770000001</v>
      </c>
      <c r="BO829" s="227">
        <f t="shared" si="741"/>
        <v>3237.9825986300002</v>
      </c>
      <c r="BP829" s="227">
        <f t="shared" si="742"/>
        <v>3488.0771352966667</v>
      </c>
      <c r="BQ829" s="227">
        <f t="shared" si="782"/>
        <v>3113.21</v>
      </c>
      <c r="BR829" s="227">
        <f t="shared" si="743"/>
        <v>62.264200000000002</v>
      </c>
      <c r="BS829" s="227">
        <f t="shared" si="744"/>
        <v>153.58502666666669</v>
      </c>
      <c r="BT829" s="228">
        <f t="shared" si="780"/>
        <v>1.0075887958587417</v>
      </c>
      <c r="BU829" s="230">
        <f t="shared" si="781"/>
        <v>100</v>
      </c>
      <c r="BV829" s="231">
        <f t="shared" si="745"/>
        <v>1.0233919819999999</v>
      </c>
      <c r="BW829" s="227">
        <f t="shared" si="746"/>
        <v>3210.21231506</v>
      </c>
      <c r="BX829" s="227">
        <f t="shared" si="747"/>
        <v>3426.0615417266667</v>
      </c>
      <c r="BY829" s="227">
        <f t="shared" si="690"/>
        <v>3113.21</v>
      </c>
      <c r="BZ829" s="227">
        <f t="shared" si="748"/>
        <v>62.264200000000002</v>
      </c>
      <c r="CA829" s="227">
        <f t="shared" si="749"/>
        <v>123.49066333333334</v>
      </c>
      <c r="CB829" s="228">
        <f t="shared" si="687"/>
        <v>1.0084954473494092</v>
      </c>
      <c r="CC829" s="230">
        <f t="shared" si="688"/>
        <v>80</v>
      </c>
      <c r="CD829" s="231">
        <f t="shared" si="750"/>
        <v>1.018670215</v>
      </c>
      <c r="CE829" s="227">
        <f t="shared" si="751"/>
        <v>3198.2762036099998</v>
      </c>
      <c r="CF829" s="227">
        <f t="shared" si="752"/>
        <v>3384.0310669433329</v>
      </c>
      <c r="CG829" s="227">
        <f t="shared" si="634"/>
        <v>3113.21</v>
      </c>
      <c r="CH829" s="227">
        <f t="shared" si="753"/>
        <v>62.264200000000002</v>
      </c>
      <c r="CI829" s="227">
        <f t="shared" si="754"/>
        <v>92.358563333333336</v>
      </c>
      <c r="CJ829" s="228">
        <f t="shared" si="773"/>
        <v>1.0036780974096393</v>
      </c>
      <c r="CK829" s="230">
        <f t="shared" si="774"/>
        <v>59</v>
      </c>
      <c r="CL829" s="231">
        <f t="shared" si="755"/>
        <v>1.013735805</v>
      </c>
      <c r="CM829" s="227">
        <f t="shared" si="756"/>
        <v>3167.5804195599999</v>
      </c>
      <c r="CN829" s="227">
        <f t="shared" si="757"/>
        <v>3322.2031828933332</v>
      </c>
      <c r="CO829" s="227">
        <f t="shared" si="683"/>
        <v>3113.21</v>
      </c>
      <c r="CP829" s="227">
        <f t="shared" si="758"/>
        <v>62.264200000000002</v>
      </c>
      <c r="CQ829" s="227">
        <f t="shared" si="759"/>
        <v>59.15099</v>
      </c>
      <c r="CR829" s="228">
        <f t="shared" si="678"/>
        <v>0.99918251532633984</v>
      </c>
      <c r="CS829" s="230">
        <f t="shared" si="679"/>
        <v>39</v>
      </c>
      <c r="CT829" s="231">
        <f t="shared" si="760"/>
        <v>1.00905859</v>
      </c>
      <c r="CU829" s="227">
        <f t="shared" si="761"/>
        <v>3138.8432373800001</v>
      </c>
      <c r="CV829" s="227">
        <f t="shared" si="762"/>
        <v>3260.2584273800003</v>
      </c>
      <c r="CW829" s="227">
        <f t="shared" si="769"/>
        <v>3113.21</v>
      </c>
      <c r="CX829" s="227">
        <f t="shared" si="770"/>
        <v>62.264200000000002</v>
      </c>
      <c r="CY829" s="227">
        <f t="shared" si="763"/>
        <v>28.018890000000003</v>
      </c>
      <c r="CZ829" s="228">
        <f t="shared" si="764"/>
        <v>1.0012856659081091</v>
      </c>
      <c r="DA829" s="239">
        <f t="shared" si="765"/>
        <v>18</v>
      </c>
      <c r="DB829" s="231">
        <f t="shared" si="766"/>
        <v>1.004170738</v>
      </c>
      <c r="DC829" s="227">
        <f t="shared" si="771"/>
        <v>3130.2136247799999</v>
      </c>
      <c r="DD829" s="227">
        <f t="shared" si="767"/>
        <v>3220.4967147799998</v>
      </c>
      <c r="DE829" s="3"/>
      <c r="DF829" s="235">
        <v>0.02</v>
      </c>
      <c r="DG829" s="235">
        <v>0.01</v>
      </c>
      <c r="DH829" s="224">
        <f>$DE$830</f>
        <v>43490</v>
      </c>
      <c r="DJ829" s="232" t="s">
        <v>153</v>
      </c>
      <c r="DL829" s="237" t="s">
        <v>156</v>
      </c>
      <c r="DM829" s="227"/>
      <c r="DN829" s="227"/>
      <c r="DO829" s="227"/>
      <c r="DP829" s="227"/>
      <c r="DQ829" s="227"/>
      <c r="DR829" s="227"/>
      <c r="DS829" s="227"/>
      <c r="DT829" s="227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5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5"/>
      <c r="HA829" s="5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40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7"/>
      <c r="JP829" s="1"/>
      <c r="JQ829" s="1"/>
      <c r="JR829" s="1"/>
      <c r="JS829" s="1"/>
      <c r="JT829" s="1"/>
      <c r="JU829" s="1"/>
      <c r="JV829" s="1"/>
      <c r="JW829" s="1"/>
      <c r="JX829" s="1"/>
      <c r="JY829" s="3"/>
      <c r="JZ829" s="1"/>
      <c r="KA829" s="1"/>
      <c r="KB829" s="1"/>
      <c r="KC829" s="1"/>
      <c r="KD829" s="1"/>
      <c r="KE829" s="1"/>
    </row>
    <row r="830" spans="1:291" x14ac:dyDescent="0.2">
      <c r="A830" s="196">
        <f t="shared" si="701"/>
        <v>43488</v>
      </c>
      <c r="B830" s="236">
        <f t="shared" si="768"/>
        <v>109248.21247971333</v>
      </c>
      <c r="C830" s="66">
        <f t="shared" si="778"/>
        <v>74051.151544599998</v>
      </c>
      <c r="D830" s="77">
        <f t="shared" si="702"/>
        <v>5092.97</v>
      </c>
      <c r="E830" s="67">
        <f>VLOOKUP(A829,[1]Plan1!$DQ$117:$DS$314,3)</f>
        <v>5100.6099999999997</v>
      </c>
      <c r="F830" s="11">
        <f t="shared" si="703"/>
        <v>43461</v>
      </c>
      <c r="G830" s="73">
        <f t="shared" si="691"/>
        <v>1.5001070102511616E-3</v>
      </c>
      <c r="H830" s="11">
        <f t="shared" si="704"/>
        <v>43490</v>
      </c>
      <c r="I830" s="11">
        <f t="shared" si="692"/>
        <v>43490</v>
      </c>
      <c r="J830" s="1">
        <f t="shared" si="705"/>
        <v>21</v>
      </c>
      <c r="K830" s="1">
        <f t="shared" si="706"/>
        <v>19</v>
      </c>
      <c r="L830" s="66">
        <f t="shared" si="693"/>
        <v>1.0013571400000001</v>
      </c>
      <c r="M830" s="70">
        <f t="shared" si="779"/>
        <v>0.99789954999999997</v>
      </c>
      <c r="N830" s="70">
        <f t="shared" si="717"/>
        <v>1.0743459865764682</v>
      </c>
      <c r="O830" s="66">
        <f t="shared" si="775"/>
        <v>1.0758040200000001</v>
      </c>
      <c r="P830" s="66">
        <f t="shared" si="694"/>
        <v>74151.649324400001</v>
      </c>
      <c r="Q830" s="74">
        <f t="shared" si="695"/>
        <v>0</v>
      </c>
      <c r="R830" s="75">
        <f t="shared" si="776"/>
        <v>0</v>
      </c>
      <c r="S830" s="66">
        <f t="shared" si="777"/>
        <v>0</v>
      </c>
      <c r="T830" s="10">
        <f t="shared" si="707"/>
        <v>0.06</v>
      </c>
      <c r="U830" s="74">
        <f t="shared" si="772"/>
        <v>19</v>
      </c>
      <c r="V830" s="74">
        <v>252</v>
      </c>
      <c r="W830" s="70">
        <f t="shared" si="696"/>
        <v>1.004402955</v>
      </c>
      <c r="X830" s="66">
        <f t="shared" si="697"/>
        <v>326.48637515000001</v>
      </c>
      <c r="Y830" s="66">
        <v>0</v>
      </c>
      <c r="Z830" s="67">
        <f t="shared" si="698"/>
        <v>0</v>
      </c>
      <c r="AA830" s="68" t="str">
        <f t="shared" si="708"/>
        <v>A+INCORP J=</v>
      </c>
      <c r="AB830" s="11">
        <f t="shared" si="709"/>
        <v>43490</v>
      </c>
      <c r="AC830" s="227">
        <f t="shared" si="714"/>
        <v>3113.21</v>
      </c>
      <c r="AD830" s="227">
        <f t="shared" si="718"/>
        <v>62.264200000000002</v>
      </c>
      <c r="AE830" s="227">
        <f t="shared" si="719"/>
        <v>314.43421000000001</v>
      </c>
      <c r="AF830" s="228">
        <f t="shared" si="715"/>
        <v>1.0310081193838156</v>
      </c>
      <c r="AG830" s="230">
        <f t="shared" si="716"/>
        <v>208</v>
      </c>
      <c r="AH830" s="231">
        <f t="shared" si="720"/>
        <v>1.049270302</v>
      </c>
      <c r="AI830" s="227">
        <f t="shared" si="721"/>
        <v>3367.8898823599998</v>
      </c>
      <c r="AJ830" s="227">
        <f t="shared" si="722"/>
        <v>3744.5882923599997</v>
      </c>
      <c r="AK830" s="227">
        <f t="shared" si="785"/>
        <v>3113.21</v>
      </c>
      <c r="AL830" s="227">
        <f t="shared" si="723"/>
        <v>62.264200000000002</v>
      </c>
      <c r="AM830" s="227">
        <f t="shared" si="724"/>
        <v>283.30210999999997</v>
      </c>
      <c r="AN830" s="228">
        <f t="shared" si="786"/>
        <v>1.0300814348239664</v>
      </c>
      <c r="AO830" s="230">
        <f t="shared" si="787"/>
        <v>187</v>
      </c>
      <c r="AP830" s="231">
        <f t="shared" si="725"/>
        <v>1.0441876649999999</v>
      </c>
      <c r="AQ830" s="227">
        <f t="shared" si="726"/>
        <v>3348.5634712999999</v>
      </c>
      <c r="AR830" s="227">
        <f t="shared" si="727"/>
        <v>3694.1297813000001</v>
      </c>
      <c r="AS830" s="227">
        <f t="shared" si="710"/>
        <v>3113.21</v>
      </c>
      <c r="AT830" s="227">
        <f t="shared" si="728"/>
        <v>62.264200000000002</v>
      </c>
      <c r="AU830" s="227">
        <f t="shared" si="729"/>
        <v>252.17001000000002</v>
      </c>
      <c r="AV830" s="228">
        <f t="shared" si="711"/>
        <v>1.0278206743378415</v>
      </c>
      <c r="AW830" s="230">
        <f t="shared" si="712"/>
        <v>166</v>
      </c>
      <c r="AX830" s="231">
        <f t="shared" si="730"/>
        <v>1.0391296489999999</v>
      </c>
      <c r="AY830" s="227">
        <f t="shared" si="731"/>
        <v>3325.0294976800001</v>
      </c>
      <c r="AZ830" s="227">
        <f t="shared" si="732"/>
        <v>3639.46370768</v>
      </c>
      <c r="BA830" s="227">
        <f t="shared" si="689"/>
        <v>3113.21</v>
      </c>
      <c r="BB830" s="227">
        <f t="shared" si="733"/>
        <v>62.264200000000002</v>
      </c>
      <c r="BC830" s="227">
        <f t="shared" si="734"/>
        <v>220.00017333333335</v>
      </c>
      <c r="BD830" s="228">
        <f t="shared" si="783"/>
        <v>1.0237252239652248</v>
      </c>
      <c r="BE830" s="230">
        <f t="shared" si="784"/>
        <v>146</v>
      </c>
      <c r="BF830" s="231">
        <f t="shared" si="735"/>
        <v>1.034335271</v>
      </c>
      <c r="BG830" s="227">
        <f t="shared" si="736"/>
        <v>3296.50057173</v>
      </c>
      <c r="BH830" s="227">
        <f t="shared" si="737"/>
        <v>3578.7649450633335</v>
      </c>
      <c r="BI830" s="227">
        <f t="shared" si="713"/>
        <v>3113.21</v>
      </c>
      <c r="BJ830" s="227">
        <f t="shared" si="738"/>
        <v>62.264200000000002</v>
      </c>
      <c r="BK830" s="227">
        <f t="shared" si="739"/>
        <v>188.86807333333334</v>
      </c>
      <c r="BL830" s="228">
        <f t="shared" si="699"/>
        <v>1.0109866529398035</v>
      </c>
      <c r="BM830" s="230">
        <f t="shared" si="700"/>
        <v>124</v>
      </c>
      <c r="BN830" s="231">
        <f t="shared" si="740"/>
        <v>1.0290870009999999</v>
      </c>
      <c r="BO830" s="227">
        <f t="shared" si="741"/>
        <v>3238.9625849099998</v>
      </c>
      <c r="BP830" s="227">
        <f t="shared" si="742"/>
        <v>3490.094858243333</v>
      </c>
      <c r="BQ830" s="227">
        <f t="shared" si="782"/>
        <v>3113.21</v>
      </c>
      <c r="BR830" s="227">
        <f t="shared" si="743"/>
        <v>62.264200000000002</v>
      </c>
      <c r="BS830" s="227">
        <f t="shared" si="744"/>
        <v>154.62276333333335</v>
      </c>
      <c r="BT830" s="228">
        <f t="shared" si="780"/>
        <v>1.0076607218465536</v>
      </c>
      <c r="BU830" s="230">
        <f t="shared" si="781"/>
        <v>101</v>
      </c>
      <c r="BV830" s="231">
        <f t="shared" si="745"/>
        <v>1.023628644</v>
      </c>
      <c r="BW830" s="227">
        <f t="shared" si="746"/>
        <v>3211.18389647</v>
      </c>
      <c r="BX830" s="227">
        <f t="shared" si="747"/>
        <v>3428.0708598033334</v>
      </c>
      <c r="BY830" s="227">
        <f t="shared" si="690"/>
        <v>3113.21</v>
      </c>
      <c r="BZ830" s="227">
        <f t="shared" si="748"/>
        <v>62.264200000000002</v>
      </c>
      <c r="CA830" s="227">
        <f t="shared" si="749"/>
        <v>124.5284</v>
      </c>
      <c r="CB830" s="228">
        <f t="shared" si="687"/>
        <v>1.0085674380578735</v>
      </c>
      <c r="CC830" s="230">
        <f t="shared" si="688"/>
        <v>81</v>
      </c>
      <c r="CD830" s="231">
        <f t="shared" si="750"/>
        <v>1.0189057850000001</v>
      </c>
      <c r="CE830" s="227">
        <f t="shared" si="751"/>
        <v>3199.24417227</v>
      </c>
      <c r="CF830" s="227">
        <f t="shared" si="752"/>
        <v>3386.0367722700003</v>
      </c>
      <c r="CG830" s="227">
        <f t="shared" si="634"/>
        <v>3113.21</v>
      </c>
      <c r="CH830" s="227">
        <f t="shared" si="753"/>
        <v>62.264200000000002</v>
      </c>
      <c r="CI830" s="227">
        <f t="shared" si="754"/>
        <v>93.396299999999997</v>
      </c>
      <c r="CJ830" s="228">
        <f t="shared" si="773"/>
        <v>1.0037497442351084</v>
      </c>
      <c r="CK830" s="230">
        <f t="shared" si="774"/>
        <v>60</v>
      </c>
      <c r="CL830" s="231">
        <f t="shared" si="755"/>
        <v>1.0139702340000001</v>
      </c>
      <c r="CM830" s="227">
        <f t="shared" si="756"/>
        <v>3168.5390983299999</v>
      </c>
      <c r="CN830" s="227">
        <f t="shared" si="757"/>
        <v>3324.1995983299998</v>
      </c>
      <c r="CO830" s="227">
        <f t="shared" si="683"/>
        <v>3113.21</v>
      </c>
      <c r="CP830" s="227">
        <f t="shared" si="758"/>
        <v>62.264200000000002</v>
      </c>
      <c r="CQ830" s="227">
        <f t="shared" si="759"/>
        <v>60.188726666666668</v>
      </c>
      <c r="CR830" s="228">
        <f t="shared" si="678"/>
        <v>0.99925384123797634</v>
      </c>
      <c r="CS830" s="230">
        <f t="shared" si="679"/>
        <v>40</v>
      </c>
      <c r="CT830" s="231">
        <f t="shared" si="760"/>
        <v>1.009291937</v>
      </c>
      <c r="CU830" s="227">
        <f t="shared" si="761"/>
        <v>3139.7932175699998</v>
      </c>
      <c r="CV830" s="227">
        <f t="shared" si="762"/>
        <v>3262.2461442366666</v>
      </c>
      <c r="CW830" s="227">
        <f t="shared" si="769"/>
        <v>3113.21</v>
      </c>
      <c r="CX830" s="227">
        <f t="shared" si="770"/>
        <v>62.264200000000002</v>
      </c>
      <c r="CY830" s="227">
        <f t="shared" si="763"/>
        <v>29.05662666666667</v>
      </c>
      <c r="CZ830" s="228">
        <f t="shared" si="764"/>
        <v>1.0013571419516087</v>
      </c>
      <c r="DA830" s="239">
        <f t="shared" si="765"/>
        <v>19</v>
      </c>
      <c r="DB830" s="231">
        <f t="shared" si="766"/>
        <v>1.004402955</v>
      </c>
      <c r="DC830" s="227">
        <f t="shared" si="771"/>
        <v>3131.1609942099999</v>
      </c>
      <c r="DD830" s="227">
        <f t="shared" si="767"/>
        <v>3222.4818208766665</v>
      </c>
      <c r="DE830" s="224">
        <v>43490</v>
      </c>
      <c r="DF830" s="224">
        <f>$DE$830</f>
        <v>43490</v>
      </c>
      <c r="DG830" s="224">
        <f>$DE$830</f>
        <v>43490</v>
      </c>
      <c r="DH830" s="234">
        <f>$O832</f>
        <v>1.0759576099999999</v>
      </c>
      <c r="DI830" s="224">
        <f>$DE$830</f>
        <v>43490</v>
      </c>
      <c r="DJ830" s="224">
        <f>$DE$830</f>
        <v>43490</v>
      </c>
      <c r="DK830" s="224">
        <f>$DE$830</f>
        <v>43490</v>
      </c>
      <c r="DL830" s="224">
        <f>$DE$830</f>
        <v>43490</v>
      </c>
      <c r="DM830" s="227"/>
      <c r="DN830" s="227"/>
      <c r="DO830" s="227"/>
      <c r="DP830" s="227"/>
      <c r="DQ830" s="227"/>
      <c r="DR830" s="227"/>
      <c r="DS830" s="227"/>
      <c r="DT830" s="227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5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5"/>
      <c r="HA830" s="5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40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7"/>
      <c r="JP830" s="1"/>
      <c r="JQ830" s="1"/>
      <c r="JR830" s="1"/>
      <c r="JS830" s="1"/>
      <c r="JT830" s="1"/>
      <c r="JU830" s="1"/>
      <c r="JV830" s="1"/>
      <c r="JW830" s="1"/>
      <c r="JX830" s="1"/>
      <c r="JY830" s="3"/>
      <c r="JZ830" s="1"/>
      <c r="KA830" s="1"/>
      <c r="KB830" s="1"/>
      <c r="KC830" s="1"/>
      <c r="KD830" s="1"/>
      <c r="KE830" s="1"/>
    </row>
    <row r="831" spans="1:291" x14ac:dyDescent="0.2">
      <c r="A831" s="196">
        <f t="shared" si="701"/>
        <v>43489</v>
      </c>
      <c r="B831" s="236">
        <f t="shared" si="768"/>
        <v>109290.94477536998</v>
      </c>
      <c r="C831" s="66">
        <f t="shared" si="778"/>
        <v>74051.151544599998</v>
      </c>
      <c r="D831" s="77">
        <f t="shared" si="702"/>
        <v>5092.97</v>
      </c>
      <c r="E831" s="67">
        <f>VLOOKUP(A830,[1]Plan1!$DQ$117:$DS$314,3)</f>
        <v>5100.6099999999997</v>
      </c>
      <c r="F831" s="11">
        <f t="shared" si="703"/>
        <v>43461</v>
      </c>
      <c r="G831" s="73">
        <f t="shared" si="691"/>
        <v>1.5001070102511616E-3</v>
      </c>
      <c r="H831" s="11">
        <f t="shared" si="704"/>
        <v>43490</v>
      </c>
      <c r="I831" s="11">
        <f t="shared" si="692"/>
        <v>43490</v>
      </c>
      <c r="J831" s="1">
        <f t="shared" si="705"/>
        <v>21</v>
      </c>
      <c r="K831" s="1">
        <f t="shared" si="706"/>
        <v>20</v>
      </c>
      <c r="L831" s="66">
        <f t="shared" si="693"/>
        <v>1.00142862</v>
      </c>
      <c r="M831" s="70">
        <f t="shared" si="779"/>
        <v>0.99789954999999997</v>
      </c>
      <c r="N831" s="70">
        <f t="shared" si="717"/>
        <v>1.0743459865764682</v>
      </c>
      <c r="O831" s="66">
        <f t="shared" si="775"/>
        <v>1.0758808099999999</v>
      </c>
      <c r="P831" s="66">
        <f t="shared" si="694"/>
        <v>74156.942500710007</v>
      </c>
      <c r="Q831" s="74">
        <f t="shared" si="695"/>
        <v>0</v>
      </c>
      <c r="R831" s="75">
        <f t="shared" si="776"/>
        <v>0</v>
      </c>
      <c r="S831" s="66">
        <f t="shared" si="777"/>
        <v>0</v>
      </c>
      <c r="T831" s="10">
        <f t="shared" si="707"/>
        <v>0.06</v>
      </c>
      <c r="U831" s="74">
        <f t="shared" si="772"/>
        <v>20</v>
      </c>
      <c r="V831" s="74">
        <v>252</v>
      </c>
      <c r="W831" s="70">
        <f t="shared" si="696"/>
        <v>1.004635226</v>
      </c>
      <c r="X831" s="66">
        <f t="shared" si="697"/>
        <v>343.73418794999998</v>
      </c>
      <c r="Y831" s="66">
        <v>0</v>
      </c>
      <c r="Z831" s="67">
        <f t="shared" si="698"/>
        <v>0</v>
      </c>
      <c r="AA831" s="68" t="str">
        <f t="shared" si="708"/>
        <v>A+INCORP J=</v>
      </c>
      <c r="AB831" s="11">
        <f t="shared" si="709"/>
        <v>43490</v>
      </c>
      <c r="AC831" s="227">
        <f t="shared" si="714"/>
        <v>3113.21</v>
      </c>
      <c r="AD831" s="227">
        <f t="shared" si="718"/>
        <v>62.264200000000002</v>
      </c>
      <c r="AE831" s="227">
        <f t="shared" si="719"/>
        <v>315.47194666666667</v>
      </c>
      <c r="AF831" s="228">
        <f t="shared" si="715"/>
        <v>1.0310817118895281</v>
      </c>
      <c r="AG831" s="230">
        <f t="shared" si="716"/>
        <v>209</v>
      </c>
      <c r="AH831" s="231">
        <f t="shared" si="720"/>
        <v>1.0495129480000001</v>
      </c>
      <c r="AI831" s="227">
        <f t="shared" si="721"/>
        <v>3368.9091668699998</v>
      </c>
      <c r="AJ831" s="227">
        <f t="shared" si="722"/>
        <v>3746.6453135366664</v>
      </c>
      <c r="AK831" s="227">
        <f t="shared" si="785"/>
        <v>3113.21</v>
      </c>
      <c r="AL831" s="227">
        <f t="shared" si="723"/>
        <v>62.264200000000002</v>
      </c>
      <c r="AM831" s="227">
        <f t="shared" si="724"/>
        <v>284.33984666666669</v>
      </c>
      <c r="AN831" s="228">
        <f t="shared" si="786"/>
        <v>1.0301549611837024</v>
      </c>
      <c r="AO831" s="230">
        <f t="shared" si="787"/>
        <v>188</v>
      </c>
      <c r="AP831" s="231">
        <f t="shared" si="725"/>
        <v>1.044429136</v>
      </c>
      <c r="AQ831" s="227">
        <f t="shared" si="726"/>
        <v>3349.5769079000002</v>
      </c>
      <c r="AR831" s="227">
        <f t="shared" si="727"/>
        <v>3696.180954566667</v>
      </c>
      <c r="AS831" s="227">
        <f t="shared" si="710"/>
        <v>3113.21</v>
      </c>
      <c r="AT831" s="227">
        <f t="shared" si="728"/>
        <v>62.264200000000002</v>
      </c>
      <c r="AU831" s="227">
        <f t="shared" si="729"/>
        <v>253.20774666666665</v>
      </c>
      <c r="AV831" s="228">
        <f t="shared" si="711"/>
        <v>1.0278940393263662</v>
      </c>
      <c r="AW831" s="230">
        <f t="shared" si="712"/>
        <v>167</v>
      </c>
      <c r="AX831" s="231">
        <f t="shared" si="730"/>
        <v>1.0393699510000001</v>
      </c>
      <c r="AY831" s="227">
        <f t="shared" si="731"/>
        <v>3326.0358139499999</v>
      </c>
      <c r="AZ831" s="227">
        <f t="shared" si="732"/>
        <v>3641.5077606166665</v>
      </c>
      <c r="BA831" s="227">
        <f t="shared" si="689"/>
        <v>3113.21</v>
      </c>
      <c r="BB831" s="227">
        <f t="shared" si="733"/>
        <v>62.264200000000002</v>
      </c>
      <c r="BC831" s="227">
        <f t="shared" si="734"/>
        <v>221.03790999999998</v>
      </c>
      <c r="BD831" s="228">
        <f t="shared" si="783"/>
        <v>1.0237982966238937</v>
      </c>
      <c r="BE831" s="230">
        <f t="shared" si="784"/>
        <v>147</v>
      </c>
      <c r="BF831" s="231">
        <f t="shared" si="735"/>
        <v>1.0345744640000001</v>
      </c>
      <c r="BG831" s="227">
        <f t="shared" si="736"/>
        <v>3297.49825285</v>
      </c>
      <c r="BH831" s="227">
        <f t="shared" si="737"/>
        <v>3580.8003628500001</v>
      </c>
      <c r="BI831" s="227">
        <f t="shared" si="713"/>
        <v>3113.21</v>
      </c>
      <c r="BJ831" s="227">
        <f t="shared" si="738"/>
        <v>62.264200000000002</v>
      </c>
      <c r="BK831" s="227">
        <f t="shared" si="739"/>
        <v>189.90581</v>
      </c>
      <c r="BL831" s="228">
        <f t="shared" si="699"/>
        <v>1.0110588163298224</v>
      </c>
      <c r="BM831" s="230">
        <f t="shared" si="700"/>
        <v>125</v>
      </c>
      <c r="BN831" s="231">
        <f t="shared" si="740"/>
        <v>1.0293249799999999</v>
      </c>
      <c r="BO831" s="227">
        <f t="shared" si="741"/>
        <v>3239.9428512200002</v>
      </c>
      <c r="BP831" s="227">
        <f t="shared" si="742"/>
        <v>3492.11286122</v>
      </c>
      <c r="BQ831" s="227">
        <f t="shared" si="782"/>
        <v>3113.21</v>
      </c>
      <c r="BR831" s="227">
        <f t="shared" si="743"/>
        <v>62.264200000000002</v>
      </c>
      <c r="BS831" s="227">
        <f t="shared" si="744"/>
        <v>155.66050000000001</v>
      </c>
      <c r="BT831" s="228">
        <f t="shared" si="780"/>
        <v>1.0077326478343656</v>
      </c>
      <c r="BU831" s="230">
        <f t="shared" si="781"/>
        <v>102</v>
      </c>
      <c r="BV831" s="231">
        <f t="shared" si="745"/>
        <v>1.0238653609999999</v>
      </c>
      <c r="BW831" s="227">
        <f t="shared" si="746"/>
        <v>3212.1557564200002</v>
      </c>
      <c r="BX831" s="227">
        <f t="shared" si="747"/>
        <v>3430.0804564200002</v>
      </c>
      <c r="BY831" s="227">
        <f t="shared" si="690"/>
        <v>3113.21</v>
      </c>
      <c r="BZ831" s="227">
        <f t="shared" si="748"/>
        <v>62.264200000000002</v>
      </c>
      <c r="CA831" s="227">
        <f t="shared" si="749"/>
        <v>125.56613666666667</v>
      </c>
      <c r="CB831" s="228">
        <f t="shared" si="687"/>
        <v>1.0086394287663376</v>
      </c>
      <c r="CC831" s="230">
        <f t="shared" si="688"/>
        <v>82</v>
      </c>
      <c r="CD831" s="231">
        <f t="shared" si="750"/>
        <v>1.01914141</v>
      </c>
      <c r="CE831" s="227">
        <f t="shared" si="751"/>
        <v>3200.2124192299998</v>
      </c>
      <c r="CF831" s="227">
        <f t="shared" si="752"/>
        <v>3388.0427558966667</v>
      </c>
      <c r="CG831" s="227">
        <f t="shared" si="634"/>
        <v>3113.21</v>
      </c>
      <c r="CH831" s="227">
        <f t="shared" si="753"/>
        <v>62.264200000000002</v>
      </c>
      <c r="CI831" s="227">
        <f t="shared" si="754"/>
        <v>94.434036666666671</v>
      </c>
      <c r="CJ831" s="228">
        <f t="shared" si="773"/>
        <v>1.0038213910605773</v>
      </c>
      <c r="CK831" s="230">
        <f t="shared" si="774"/>
        <v>61</v>
      </c>
      <c r="CL831" s="231">
        <f t="shared" si="755"/>
        <v>1.0142047169999999</v>
      </c>
      <c r="CM831" s="227">
        <f t="shared" si="756"/>
        <v>3169.4980504499999</v>
      </c>
      <c r="CN831" s="227">
        <f t="shared" si="757"/>
        <v>3326.1962871166666</v>
      </c>
      <c r="CO831" s="227">
        <f t="shared" si="683"/>
        <v>3113.21</v>
      </c>
      <c r="CP831" s="227">
        <f t="shared" si="758"/>
        <v>62.264200000000002</v>
      </c>
      <c r="CQ831" s="227">
        <f t="shared" si="759"/>
        <v>61.226463333333328</v>
      </c>
      <c r="CR831" s="228">
        <f t="shared" si="678"/>
        <v>0.99932516714961273</v>
      </c>
      <c r="CS831" s="230">
        <f t="shared" si="679"/>
        <v>41</v>
      </c>
      <c r="CT831" s="231">
        <f t="shared" si="760"/>
        <v>1.0095253390000001</v>
      </c>
      <c r="CU831" s="227">
        <f t="shared" si="761"/>
        <v>3140.7434724899999</v>
      </c>
      <c r="CV831" s="227">
        <f t="shared" si="762"/>
        <v>3264.2341358233334</v>
      </c>
      <c r="CW831" s="227">
        <f t="shared" si="769"/>
        <v>3113.21</v>
      </c>
      <c r="CX831" s="227">
        <f t="shared" si="770"/>
        <v>62.264200000000002</v>
      </c>
      <c r="CY831" s="227">
        <f t="shared" si="763"/>
        <v>30.094363333333334</v>
      </c>
      <c r="CZ831" s="228">
        <f t="shared" si="764"/>
        <v>1.001428617995108</v>
      </c>
      <c r="DA831" s="239">
        <f t="shared" si="765"/>
        <v>20</v>
      </c>
      <c r="DB831" s="231">
        <f t="shared" si="766"/>
        <v>1.004635226</v>
      </c>
      <c r="DC831" s="227">
        <f t="shared" si="771"/>
        <v>3132.1086353300002</v>
      </c>
      <c r="DD831" s="227">
        <f t="shared" si="767"/>
        <v>3224.4671986633334</v>
      </c>
      <c r="DE831" s="225" t="s">
        <v>146</v>
      </c>
      <c r="DF831" s="225" t="s">
        <v>147</v>
      </c>
      <c r="DG831" s="226" t="s">
        <v>148</v>
      </c>
      <c r="DH831" s="225" t="s">
        <v>149</v>
      </c>
      <c r="DI831" s="225" t="s">
        <v>27</v>
      </c>
      <c r="DJ831" s="225" t="s">
        <v>150</v>
      </c>
      <c r="DK831" s="225" t="s">
        <v>151</v>
      </c>
      <c r="DL831" s="229" t="s">
        <v>152</v>
      </c>
      <c r="DM831" s="227"/>
      <c r="DN831" s="227"/>
      <c r="DO831" s="227"/>
      <c r="DP831" s="227"/>
      <c r="DQ831" s="227"/>
      <c r="DR831" s="227"/>
      <c r="DS831" s="227"/>
      <c r="DT831" s="227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5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5"/>
      <c r="HA831" s="5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40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7"/>
      <c r="JP831" s="1"/>
      <c r="JQ831" s="1"/>
      <c r="JR831" s="1"/>
      <c r="JS831" s="1"/>
      <c r="JT831" s="1"/>
      <c r="JU831" s="1"/>
      <c r="JV831" s="1"/>
      <c r="JW831" s="1"/>
      <c r="JX831" s="1"/>
      <c r="JY831" s="3"/>
      <c r="JZ831" s="1"/>
      <c r="KA831" s="1"/>
      <c r="KB831" s="1"/>
      <c r="KC831" s="1"/>
      <c r="KD831" s="1"/>
      <c r="KE831" s="1"/>
    </row>
    <row r="832" spans="1:291" x14ac:dyDescent="0.2">
      <c r="A832" s="196">
        <f t="shared" si="701"/>
        <v>43490</v>
      </c>
      <c r="B832" s="236">
        <f t="shared" si="768"/>
        <v>109333.68663491667</v>
      </c>
      <c r="C832" s="66">
        <f t="shared" si="778"/>
        <v>74051.151544599998</v>
      </c>
      <c r="D832" s="77">
        <f t="shared" si="702"/>
        <v>5092.97</v>
      </c>
      <c r="E832" s="67">
        <f>VLOOKUP(A831,[1]Plan1!$DQ$117:$DS$314,3)</f>
        <v>5100.6099999999997</v>
      </c>
      <c r="F832" s="11">
        <f t="shared" si="703"/>
        <v>43461</v>
      </c>
      <c r="G832" s="73">
        <f t="shared" si="691"/>
        <v>1.5001070102511616E-3</v>
      </c>
      <c r="H832" s="11">
        <f t="shared" si="704"/>
        <v>43521</v>
      </c>
      <c r="I832" s="11">
        <f t="shared" si="692"/>
        <v>43490</v>
      </c>
      <c r="J832" s="1">
        <f t="shared" si="705"/>
        <v>21</v>
      </c>
      <c r="K832" s="1">
        <f t="shared" si="706"/>
        <v>21</v>
      </c>
      <c r="L832" s="66">
        <f t="shared" si="693"/>
        <v>1.0015000999999999</v>
      </c>
      <c r="M832" s="70">
        <f t="shared" si="779"/>
        <v>0.99789954999999997</v>
      </c>
      <c r="N832" s="70">
        <f t="shared" si="717"/>
        <v>1.0743459865764682</v>
      </c>
      <c r="O832" s="66">
        <f t="shared" si="775"/>
        <v>1.0759576099999999</v>
      </c>
      <c r="P832" s="66">
        <f t="shared" si="694"/>
        <v>74162.235677029996</v>
      </c>
      <c r="Q832" s="74">
        <f t="shared" si="695"/>
        <v>27</v>
      </c>
      <c r="R832" s="75">
        <f t="shared" si="776"/>
        <v>4.204134486855287E-2</v>
      </c>
      <c r="S832" s="66">
        <f t="shared" si="777"/>
        <v>3113.21</v>
      </c>
      <c r="T832" s="10">
        <f t="shared" si="707"/>
        <v>0.06</v>
      </c>
      <c r="U832" s="74">
        <f t="shared" si="772"/>
        <v>21</v>
      </c>
      <c r="V832" s="74">
        <v>252</v>
      </c>
      <c r="W832" s="70">
        <f t="shared" si="696"/>
        <v>1.004867551</v>
      </c>
      <c r="X832" s="66">
        <f t="shared" si="697"/>
        <v>360.98846443000002</v>
      </c>
      <c r="Y832" s="66">
        <v>0</v>
      </c>
      <c r="Z832" s="67">
        <f t="shared" si="698"/>
        <v>3474.1984644300001</v>
      </c>
      <c r="AA832" s="68" t="str">
        <f t="shared" si="708"/>
        <v>A+INCORP J=</v>
      </c>
      <c r="AB832" s="11">
        <f t="shared" si="709"/>
        <v>43490</v>
      </c>
      <c r="AC832" s="227">
        <f t="shared" si="714"/>
        <v>3113.21</v>
      </c>
      <c r="AD832" s="227">
        <f t="shared" si="718"/>
        <v>62.264200000000002</v>
      </c>
      <c r="AE832" s="227">
        <f t="shared" si="719"/>
        <v>316.50968333333333</v>
      </c>
      <c r="AF832" s="228">
        <f t="shared" si="715"/>
        <v>1.0311553139788461</v>
      </c>
      <c r="AG832" s="230">
        <f t="shared" si="716"/>
        <v>210</v>
      </c>
      <c r="AH832" s="231">
        <f t="shared" si="720"/>
        <v>1.0497556509999999</v>
      </c>
      <c r="AI832" s="227">
        <f t="shared" si="721"/>
        <v>3369.92877688</v>
      </c>
      <c r="AJ832" s="227">
        <f t="shared" si="722"/>
        <v>3748.7026602133333</v>
      </c>
      <c r="AK832" s="227">
        <f t="shared" si="785"/>
        <v>3113.21</v>
      </c>
      <c r="AL832" s="227">
        <f t="shared" si="723"/>
        <v>62.264200000000002</v>
      </c>
      <c r="AM832" s="227">
        <f t="shared" si="724"/>
        <v>285.37758333333329</v>
      </c>
      <c r="AN832" s="228">
        <f t="shared" si="786"/>
        <v>1.0302284971184301</v>
      </c>
      <c r="AO832" s="230">
        <f t="shared" si="787"/>
        <v>189</v>
      </c>
      <c r="AP832" s="231">
        <f t="shared" si="725"/>
        <v>1.044670663</v>
      </c>
      <c r="AQ832" s="227">
        <f t="shared" si="726"/>
        <v>3350.5906658099998</v>
      </c>
      <c r="AR832" s="227">
        <f t="shared" si="727"/>
        <v>3698.2324491433333</v>
      </c>
      <c r="AS832" s="227">
        <f t="shared" si="710"/>
        <v>3113.21</v>
      </c>
      <c r="AT832" s="227">
        <f t="shared" si="728"/>
        <v>62.264200000000002</v>
      </c>
      <c r="AU832" s="227">
        <f t="shared" si="729"/>
        <v>254.24548333333334</v>
      </c>
      <c r="AV832" s="228">
        <f t="shared" si="711"/>
        <v>1.0279674138688681</v>
      </c>
      <c r="AW832" s="230">
        <f t="shared" si="712"/>
        <v>168</v>
      </c>
      <c r="AX832" s="231">
        <f t="shared" si="730"/>
        <v>1.0396103080000001</v>
      </c>
      <c r="AY832" s="227">
        <f t="shared" si="731"/>
        <v>3327.0424469200002</v>
      </c>
      <c r="AZ832" s="227">
        <f t="shared" si="732"/>
        <v>3643.5521302533334</v>
      </c>
      <c r="BA832" s="227">
        <f t="shared" si="689"/>
        <v>3113.21</v>
      </c>
      <c r="BB832" s="227">
        <f t="shared" si="733"/>
        <v>62.264200000000002</v>
      </c>
      <c r="BC832" s="227">
        <f t="shared" si="734"/>
        <v>222.0756466666667</v>
      </c>
      <c r="BD832" s="228">
        <f t="shared" si="783"/>
        <v>1.0238713787984708</v>
      </c>
      <c r="BE832" s="230">
        <f t="shared" si="784"/>
        <v>148</v>
      </c>
      <c r="BF832" s="231">
        <f t="shared" si="735"/>
        <v>1.0348137120000001</v>
      </c>
      <c r="BG832" s="227">
        <f t="shared" si="736"/>
        <v>3298.4962487600001</v>
      </c>
      <c r="BH832" s="227">
        <f t="shared" si="737"/>
        <v>3582.8360954266668</v>
      </c>
      <c r="BI832" s="227">
        <f t="shared" si="713"/>
        <v>3113.21</v>
      </c>
      <c r="BJ832" s="227">
        <f t="shared" si="738"/>
        <v>62.264200000000002</v>
      </c>
      <c r="BK832" s="227">
        <f t="shared" si="739"/>
        <v>190.94354666666669</v>
      </c>
      <c r="BL832" s="228">
        <f t="shared" si="699"/>
        <v>1.0111309891173397</v>
      </c>
      <c r="BM832" s="230">
        <f t="shared" si="700"/>
        <v>126</v>
      </c>
      <c r="BN832" s="231">
        <f t="shared" si="740"/>
        <v>1.0295630140000001</v>
      </c>
      <c r="BO832" s="227">
        <f t="shared" si="741"/>
        <v>3240.9234277199998</v>
      </c>
      <c r="BP832" s="227">
        <f t="shared" si="742"/>
        <v>3494.1311743866663</v>
      </c>
      <c r="BQ832" s="227">
        <f t="shared" si="782"/>
        <v>3113.21</v>
      </c>
      <c r="BR832" s="227">
        <f t="shared" si="743"/>
        <v>62.264200000000002</v>
      </c>
      <c r="BS832" s="227">
        <f t="shared" si="744"/>
        <v>156.69823666666667</v>
      </c>
      <c r="BT832" s="228">
        <f t="shared" si="780"/>
        <v>1.0078045831887601</v>
      </c>
      <c r="BU832" s="230">
        <f t="shared" si="781"/>
        <v>103</v>
      </c>
      <c r="BV832" s="231">
        <f t="shared" si="745"/>
        <v>1.0241021320000001</v>
      </c>
      <c r="BW832" s="227">
        <f t="shared" si="746"/>
        <v>3213.12792167</v>
      </c>
      <c r="BX832" s="227">
        <f t="shared" si="747"/>
        <v>3432.0903583366667</v>
      </c>
      <c r="BY832" s="227">
        <f t="shared" si="690"/>
        <v>3113.21</v>
      </c>
      <c r="BZ832" s="227">
        <f t="shared" si="748"/>
        <v>62.264200000000002</v>
      </c>
      <c r="CA832" s="227">
        <f t="shared" si="749"/>
        <v>126.60387333333333</v>
      </c>
      <c r="CB832" s="228">
        <f t="shared" si="687"/>
        <v>1.0087114288498127</v>
      </c>
      <c r="CC832" s="230">
        <f t="shared" si="688"/>
        <v>83</v>
      </c>
      <c r="CD832" s="231">
        <f t="shared" si="750"/>
        <v>1.019377089</v>
      </c>
      <c r="CE832" s="227">
        <f t="shared" si="751"/>
        <v>3201.1809711400001</v>
      </c>
      <c r="CF832" s="227">
        <f t="shared" si="752"/>
        <v>3390.0490444733332</v>
      </c>
      <c r="CG832" s="227">
        <f t="shared" si="634"/>
        <v>3113.21</v>
      </c>
      <c r="CH832" s="227">
        <f t="shared" si="753"/>
        <v>62.264200000000002</v>
      </c>
      <c r="CI832" s="227">
        <f t="shared" si="754"/>
        <v>95.471773333333346</v>
      </c>
      <c r="CJ832" s="228">
        <f t="shared" si="773"/>
        <v>1.0038930472162748</v>
      </c>
      <c r="CK832" s="230">
        <f t="shared" si="774"/>
        <v>62</v>
      </c>
      <c r="CL832" s="231">
        <f t="shared" si="755"/>
        <v>1.014439254</v>
      </c>
      <c r="CM832" s="227">
        <f t="shared" si="756"/>
        <v>3170.4573054000002</v>
      </c>
      <c r="CN832" s="227">
        <f t="shared" si="757"/>
        <v>3328.1932787333335</v>
      </c>
      <c r="CO832" s="227">
        <f t="shared" si="683"/>
        <v>3113.21</v>
      </c>
      <c r="CP832" s="227">
        <f t="shared" si="758"/>
        <v>62.264200000000002</v>
      </c>
      <c r="CQ832" s="227">
        <f t="shared" si="759"/>
        <v>62.264200000000002</v>
      </c>
      <c r="CR832" s="228">
        <f t="shared" si="678"/>
        <v>0.99939650234968658</v>
      </c>
      <c r="CS832" s="230">
        <f t="shared" si="679"/>
        <v>42</v>
      </c>
      <c r="CT832" s="231">
        <f t="shared" si="760"/>
        <v>1.0097587939999999</v>
      </c>
      <c r="CU832" s="227">
        <f t="shared" si="761"/>
        <v>3141.6940251800002</v>
      </c>
      <c r="CV832" s="227">
        <f t="shared" si="762"/>
        <v>3266.2224251800003</v>
      </c>
      <c r="CW832" s="227">
        <f t="shared" si="769"/>
        <v>3113.21</v>
      </c>
      <c r="CX832" s="227">
        <f t="shared" si="770"/>
        <v>62.264200000000002</v>
      </c>
      <c r="CY832" s="227">
        <f t="shared" si="763"/>
        <v>31.132100000000001</v>
      </c>
      <c r="CZ832" s="228">
        <f t="shared" si="764"/>
        <v>1.001500103346596</v>
      </c>
      <c r="DA832" s="239">
        <f t="shared" si="765"/>
        <v>21</v>
      </c>
      <c r="DB832" s="231">
        <f t="shared" si="766"/>
        <v>1.004867551</v>
      </c>
      <c r="DC832" s="227">
        <f t="shared" si="771"/>
        <v>3133.0565773100002</v>
      </c>
      <c r="DD832" s="227">
        <f t="shared" si="767"/>
        <v>3226.4528773100001</v>
      </c>
      <c r="DE832" s="227">
        <f>($S832)</f>
        <v>3113.21</v>
      </c>
      <c r="DF832" s="227">
        <v>0</v>
      </c>
      <c r="DG832" s="227">
        <f>(($A832-DG$830)/30)*0.01*DE832</f>
        <v>0</v>
      </c>
      <c r="DH832" s="228">
        <f>($O832/DH$830)</f>
        <v>1</v>
      </c>
      <c r="DI832" s="239">
        <f>NETWORKDAYS(DI$830,$A832,$AE$118:$AE$502)-1</f>
        <v>0</v>
      </c>
      <c r="DJ832" s="231">
        <f>ROUND((1+0.06)^TRUNC((DI832/252),9),9)</f>
        <v>1</v>
      </c>
      <c r="DK832" s="227">
        <f>TRUNC(DE832*(DH832*DJ832),8)</f>
        <v>3113.21</v>
      </c>
      <c r="DL832" s="227">
        <f>IF($AZ$799="SIM",0,DF832+DG832+DK832)</f>
        <v>3113.21</v>
      </c>
      <c r="DM832" s="227"/>
      <c r="DN832" s="227"/>
      <c r="DO832" s="227"/>
      <c r="DP832" s="227"/>
      <c r="DQ832" s="227"/>
      <c r="DR832" s="227"/>
      <c r="DS832" s="227"/>
      <c r="DT832" s="227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5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5"/>
      <c r="HA832" s="5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40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7"/>
      <c r="JP832" s="1"/>
      <c r="JQ832" s="1"/>
      <c r="JR832" s="1"/>
      <c r="JS832" s="1"/>
      <c r="JT832" s="1"/>
      <c r="JU832" s="1"/>
      <c r="JV832" s="1"/>
      <c r="JW832" s="1"/>
      <c r="JX832" s="1"/>
      <c r="JY832" s="3"/>
      <c r="JZ832" s="1"/>
      <c r="KA832" s="1"/>
      <c r="KB832" s="1"/>
      <c r="KC832" s="1"/>
      <c r="KD832" s="1"/>
      <c r="KE832" s="1"/>
    </row>
    <row r="833" spans="1:291" x14ac:dyDescent="0.2">
      <c r="A833" s="196">
        <f t="shared" si="701"/>
        <v>43491</v>
      </c>
      <c r="B833" s="236">
        <f>(P833+X833+AJ833+AR833+AZ833+BH833+BP833+BX833+CF833+CN833+CV833+DD833+DL833)</f>
        <v>109440.15535486999</v>
      </c>
      <c r="C833" s="66">
        <f t="shared" si="778"/>
        <v>71410.014141459993</v>
      </c>
      <c r="D833" s="77">
        <f t="shared" si="702"/>
        <v>5100.6099999999997</v>
      </c>
      <c r="E833" s="67">
        <f>VLOOKUP(A832,[1]Plan1!$DQ$117:$DS$314,3)</f>
        <v>5116.93</v>
      </c>
      <c r="F833" s="11">
        <f t="shared" si="703"/>
        <v>43491</v>
      </c>
      <c r="G833" s="73">
        <f t="shared" si="691"/>
        <v>3.199617300675861E-3</v>
      </c>
      <c r="H833" s="11">
        <f t="shared" si="704"/>
        <v>43521</v>
      </c>
      <c r="I833" s="11">
        <f t="shared" si="692"/>
        <v>43521</v>
      </c>
      <c r="J833" s="1">
        <f t="shared" si="705"/>
        <v>21</v>
      </c>
      <c r="K833" s="1">
        <f t="shared" si="706"/>
        <v>1</v>
      </c>
      <c r="L833" s="66">
        <f t="shared" si="693"/>
        <v>1.00015213</v>
      </c>
      <c r="M833" s="70">
        <f t="shared" si="779"/>
        <v>1.0015000999999999</v>
      </c>
      <c r="N833" s="70">
        <f t="shared" si="717"/>
        <v>1.0759576129909314</v>
      </c>
      <c r="O833" s="66">
        <f t="shared" si="775"/>
        <v>1.0761212899999999</v>
      </c>
      <c r="P833" s="66">
        <f t="shared" si="694"/>
        <v>71420.877746910002</v>
      </c>
      <c r="Q833" s="74">
        <f t="shared" si="695"/>
        <v>0</v>
      </c>
      <c r="R833" s="75">
        <f t="shared" si="776"/>
        <v>0</v>
      </c>
      <c r="S833" s="66">
        <f t="shared" si="777"/>
        <v>0</v>
      </c>
      <c r="T833" s="10">
        <f t="shared" si="707"/>
        <v>0.06</v>
      </c>
      <c r="U833" s="74">
        <f t="shared" si="772"/>
        <v>1</v>
      </c>
      <c r="V833" s="74">
        <v>252</v>
      </c>
      <c r="W833" s="70">
        <f t="shared" si="696"/>
        <v>1.0002312529999999</v>
      </c>
      <c r="X833" s="66">
        <f t="shared" si="697"/>
        <v>16.516292239999999</v>
      </c>
      <c r="Y833" s="66">
        <v>0</v>
      </c>
      <c r="Z833" s="67">
        <f t="shared" si="698"/>
        <v>0</v>
      </c>
      <c r="AA833" s="68" t="str">
        <f t="shared" si="708"/>
        <v>A+INCORP J=</v>
      </c>
      <c r="AB833" s="11">
        <f t="shared" si="709"/>
        <v>43521</v>
      </c>
      <c r="AC833" s="227">
        <f t="shared" si="714"/>
        <v>3113.21</v>
      </c>
      <c r="AD833" s="227">
        <f t="shared" ref="AD833:AD863" si="788">0.02*AC833</f>
        <v>62.264200000000002</v>
      </c>
      <c r="AE833" s="227">
        <f t="shared" ref="AE833:AE863" si="789">((A833-AE$525)/30)*0.01*AC833</f>
        <v>317.54741999999999</v>
      </c>
      <c r="AF833" s="228">
        <f t="shared" si="715"/>
        <v>1.031312178431705</v>
      </c>
      <c r="AG833" s="230">
        <f t="shared" si="716"/>
        <v>210</v>
      </c>
      <c r="AH833" s="231">
        <f t="shared" ref="AH833:AH863" si="790">ROUND((1+0.06)^TRUNC((AG833/252),9),9)</f>
        <v>1.0497556509999999</v>
      </c>
      <c r="AI833" s="227">
        <f t="shared" ref="AI833:AI863" si="791">TRUNC(AC833*(AF833*AH833),8)</f>
        <v>3370.4414271300002</v>
      </c>
      <c r="AJ833" s="227">
        <f t="shared" ref="AJ833:AJ863" si="792">IF($AJ$524="SIM",0,AD833+AE833+AI833)</f>
        <v>3750.2530471300001</v>
      </c>
      <c r="AK833" s="227">
        <f t="shared" si="785"/>
        <v>3113.21</v>
      </c>
      <c r="AL833" s="227">
        <f t="shared" ref="AL833:AL863" si="793">0.02*AK833</f>
        <v>62.264200000000002</v>
      </c>
      <c r="AM833" s="227">
        <f t="shared" ref="AM833:AM863" si="794">((A833-AM$555)/30)*0.01*AK833</f>
        <v>286.41532000000001</v>
      </c>
      <c r="AN833" s="228">
        <f t="shared" si="786"/>
        <v>1.0303852205793185</v>
      </c>
      <c r="AO833" s="230">
        <f t="shared" si="787"/>
        <v>189</v>
      </c>
      <c r="AP833" s="231">
        <f t="shared" ref="AP833:AP863" si="795">ROUND((1+0.06)^TRUNC((AO833/252),9),9)</f>
        <v>1.044670663</v>
      </c>
      <c r="AQ833" s="227">
        <f t="shared" ref="AQ833:AQ863" si="796">TRUNC(AK833*(AN833*AP833),8)</f>
        <v>3351.1003742600001</v>
      </c>
      <c r="AR833" s="227">
        <f t="shared" ref="AR833:AR863" si="797">IF($AR$554="SIM",0,AL833+AM833+AQ833)</f>
        <v>3699.7798942600002</v>
      </c>
      <c r="AS833" s="227">
        <f t="shared" si="710"/>
        <v>3113.21</v>
      </c>
      <c r="AT833" s="227">
        <f t="shared" ref="AT833:AT863" si="798">0.02*AS833</f>
        <v>62.264200000000002</v>
      </c>
      <c r="AU833" s="227">
        <f t="shared" ref="AU833:AU863" si="799">(($A833-AU$585)/30)*0.01*AS833</f>
        <v>255.28321999999997</v>
      </c>
      <c r="AV833" s="228">
        <f t="shared" si="711"/>
        <v>1.0281237933625751</v>
      </c>
      <c r="AW833" s="230">
        <f t="shared" si="712"/>
        <v>168</v>
      </c>
      <c r="AX833" s="231">
        <f t="shared" ref="AX833:AX863" si="800">ROUND((1+0.06)^TRUNC((AW833/252),9),9)</f>
        <v>1.0396103080000001</v>
      </c>
      <c r="AY833" s="227">
        <f t="shared" ref="AY833:AY863" si="801">TRUNC(AS833*(AV833*AX833),8)</f>
        <v>3327.5485730999999</v>
      </c>
      <c r="AZ833" s="227">
        <f t="shared" ref="AZ833:AZ863" si="802">IF($AZ$584="SIM",0,AT833+AU833+AY833)</f>
        <v>3645.0959930999998</v>
      </c>
      <c r="BA833" s="227">
        <f t="shared" si="689"/>
        <v>3113.21</v>
      </c>
      <c r="BB833" s="227">
        <f t="shared" ref="BB833:BB863" si="803">0.02*BA833</f>
        <v>62.264200000000002</v>
      </c>
      <c r="BC833" s="227">
        <f t="shared" ref="BC833:BC863" si="804">(($A833-BC$616)/30)*0.01*BA833</f>
        <v>223.11338333333336</v>
      </c>
      <c r="BD833" s="228">
        <f t="shared" si="783"/>
        <v>1.0240271351830386</v>
      </c>
      <c r="BE833" s="230">
        <f t="shared" si="784"/>
        <v>148</v>
      </c>
      <c r="BF833" s="231">
        <f t="shared" ref="BF833:BF863" si="805">ROUND((1+0.06)^TRUNC((BE833/252),9),9)</f>
        <v>1.0348137120000001</v>
      </c>
      <c r="BG833" s="227">
        <f t="shared" ref="BG833:BG863" si="806">TRUNC(BA833*(BD833*BF833),8)</f>
        <v>3298.99803234</v>
      </c>
      <c r="BH833" s="227">
        <f t="shared" ref="BH833:BH863" si="807">IF($AZ$584="SIM",0,BB833+BC833+BG833)</f>
        <v>3584.3756156733334</v>
      </c>
      <c r="BI833" s="227">
        <f t="shared" si="713"/>
        <v>3113.21</v>
      </c>
      <c r="BJ833" s="227">
        <f t="shared" ref="BJ833:BJ863" si="808">0.02*BI833</f>
        <v>62.264200000000002</v>
      </c>
      <c r="BK833" s="227">
        <f t="shared" ref="BK833:BK863" si="809">(($A833-BK$646)/30)*0.01*BI833</f>
        <v>191.98128333333335</v>
      </c>
      <c r="BL833" s="228">
        <f t="shared" si="699"/>
        <v>1.0112848073707361</v>
      </c>
      <c r="BM833" s="230">
        <f t="shared" si="700"/>
        <v>126</v>
      </c>
      <c r="BN833" s="231">
        <f t="shared" ref="BN833:BN863" si="810">ROUND((1+0.06)^TRUNC((BM833/252),9),9)</f>
        <v>1.0295630140000001</v>
      </c>
      <c r="BO833" s="227">
        <f t="shared" ref="BO833:BO863" si="811">TRUNC(BI833*(BL833*BN833),8)</f>
        <v>3241.4164530399999</v>
      </c>
      <c r="BP833" s="227">
        <f t="shared" ref="BP833:BP863" si="812">IF($AZ$584="SIM",0,BJ833+BK833+BO833)</f>
        <v>3495.6619363733334</v>
      </c>
      <c r="BQ833" s="227">
        <f t="shared" si="782"/>
        <v>3113.21</v>
      </c>
      <c r="BR833" s="227">
        <f t="shared" ref="BR833:BR863" si="813">0.02*BQ833</f>
        <v>62.264200000000002</v>
      </c>
      <c r="BS833" s="227">
        <f t="shared" ref="BS833:BS863" si="814">(($A833-BS$679)/30)*0.01*BQ833</f>
        <v>157.73597333333333</v>
      </c>
      <c r="BT833" s="228">
        <f t="shared" si="780"/>
        <v>1.0079578954128137</v>
      </c>
      <c r="BU833" s="230">
        <f t="shared" si="781"/>
        <v>103</v>
      </c>
      <c r="BV833" s="231">
        <f t="shared" ref="BV833:BV863" si="815">ROUND((1+0.06)^TRUNC((BU833/252),9),9)</f>
        <v>1.0241021320000001</v>
      </c>
      <c r="BW833" s="227">
        <f t="shared" ref="BW833:BW863" si="816">TRUNC(BQ833*(BT833*BV833),8)</f>
        <v>3213.6167186100001</v>
      </c>
      <c r="BX833" s="227">
        <f t="shared" ref="BX833:BX863" si="817">IF($AZ$584="SIM",0,BR833+BS833+BW833)</f>
        <v>3433.6168919433335</v>
      </c>
      <c r="BY833" s="227">
        <f t="shared" si="690"/>
        <v>3113.21</v>
      </c>
      <c r="BZ833" s="227">
        <f t="shared" ref="BZ833:BZ863" si="818">0.02*BY833</f>
        <v>62.264200000000002</v>
      </c>
      <c r="CA833" s="227">
        <f t="shared" ref="CA833:CA863" si="819">(($A833-CA$708)/30)*0.01*BY833</f>
        <v>127.64160999999999</v>
      </c>
      <c r="CB833" s="228">
        <f t="shared" si="687"/>
        <v>1.008864879027719</v>
      </c>
      <c r="CC833" s="230">
        <f t="shared" si="688"/>
        <v>83</v>
      </c>
      <c r="CD833" s="231">
        <f t="shared" ref="CD833:CD863" si="820">ROUND((1+0.06)^TRUNC((CC833/252),9),9)</f>
        <v>1.019377089</v>
      </c>
      <c r="CE833" s="227">
        <f t="shared" ref="CE833:CE863" si="821">TRUNC(BY833*(CB833*CD833),8)</f>
        <v>3201.6679506400001</v>
      </c>
      <c r="CF833" s="227">
        <f t="shared" ref="CF833:CF863" si="822">IF($AZ$584="SIM",0,BZ833+CA833+CE833)</f>
        <v>3391.5737606399998</v>
      </c>
      <c r="CG833" s="227">
        <f t="shared" si="634"/>
        <v>3113.21</v>
      </c>
      <c r="CH833" s="227">
        <f t="shared" ref="CH833:CH863" si="823">0.02*CG833</f>
        <v>62.264200000000002</v>
      </c>
      <c r="CI833" s="227">
        <f t="shared" ref="CI833:CI863" si="824">(($A833-CI$738)/30)*0.01*CG833</f>
        <v>96.509510000000006</v>
      </c>
      <c r="CJ833" s="228">
        <f t="shared" si="773"/>
        <v>1.0040457643981053</v>
      </c>
      <c r="CK833" s="230">
        <f t="shared" si="774"/>
        <v>62</v>
      </c>
      <c r="CL833" s="231">
        <f t="shared" ref="CL833:CL863" si="825">ROUND((1+0.06)^TRUNC((CK833/252),9),9)</f>
        <v>1.014439254</v>
      </c>
      <c r="CM833" s="227">
        <f t="shared" ref="CM833:CM863" si="826">TRUNC(CG833*(CJ833*CL833),8)</f>
        <v>3170.9396110600001</v>
      </c>
      <c r="CN833" s="227">
        <f t="shared" ref="CN833:CN863" si="827">IF($AZ$584="SIM",0,CH833+CI833+CM833)</f>
        <v>3329.71332106</v>
      </c>
      <c r="CO833" s="227">
        <f t="shared" si="683"/>
        <v>3113.21</v>
      </c>
      <c r="CP833" s="227">
        <f t="shared" ref="CP833:CP863" si="828">0.02*CO833</f>
        <v>62.264200000000002</v>
      </c>
      <c r="CQ833" s="227">
        <f t="shared" ref="CQ833:CQ863" si="829">(($A833-CQ$770)/30)*0.01*CO833</f>
        <v>63.301936666666663</v>
      </c>
      <c r="CR833" s="228">
        <f t="shared" si="678"/>
        <v>0.99954853549484424</v>
      </c>
      <c r="CS833" s="230">
        <f t="shared" si="679"/>
        <v>42</v>
      </c>
      <c r="CT833" s="231">
        <f t="shared" ref="CT833:CT863" si="830">ROUND((1+0.06)^TRUNC((CS833/252),9),9)</f>
        <v>1.0097587939999999</v>
      </c>
      <c r="CU833" s="227">
        <f t="shared" ref="CU833:CU863" si="831">TRUNC(CO833*(CR833*CT833),8)</f>
        <v>3142.1719552300001</v>
      </c>
      <c r="CV833" s="227">
        <f t="shared" ref="CV833:CV863" si="832">IF($AZ$769="SIM",0,CP833+CQ833+CU833)</f>
        <v>3267.7380918966669</v>
      </c>
      <c r="CW833" s="227">
        <f t="shared" si="769"/>
        <v>3113.21</v>
      </c>
      <c r="CX833" s="227">
        <f t="shared" ref="CX833:CX863" si="833">0.02*CW833</f>
        <v>62.264200000000002</v>
      </c>
      <c r="CY833" s="227">
        <f t="shared" ref="CY833:CY863" si="834">(($A833-CY$800)/30)*0.01*CW833</f>
        <v>32.169836666666676</v>
      </c>
      <c r="CZ833" s="228">
        <f t="shared" si="764"/>
        <v>1.0016524565019547</v>
      </c>
      <c r="DA833" s="239">
        <f t="shared" si="765"/>
        <v>21</v>
      </c>
      <c r="DB833" s="231">
        <f t="shared" ref="DB833:DB863" si="835">ROUND((1+0.06)^TRUNC((DA833/252),9),9)</f>
        <v>1.004867551</v>
      </c>
      <c r="DC833" s="227">
        <f t="shared" ref="DC833:DC863" si="836">TRUNC(CW833*(CZ833*DB833),8)</f>
        <v>3133.5331933900002</v>
      </c>
      <c r="DD833" s="227">
        <f t="shared" ref="DD833:DD862" si="837">IF($AZ$799="SIM",0,CX833+CY833+DC833)</f>
        <v>3227.9672300566667</v>
      </c>
      <c r="DE833" s="227">
        <f>DE832</f>
        <v>3113.21</v>
      </c>
      <c r="DF833" s="227">
        <f>0.02*DE833</f>
        <v>62.264200000000002</v>
      </c>
      <c r="DG833" s="227">
        <f t="shared" ref="DG833:DG862" si="838">(($A833-DG$830)/30)*0.01*DE833</f>
        <v>1.0377366666666668</v>
      </c>
      <c r="DH833" s="228">
        <f t="shared" ref="DH833:DH896" si="839">($O833/DH$830)</f>
        <v>1.000152124952209</v>
      </c>
      <c r="DI833" s="239">
        <f t="shared" ref="DI833:DI896" si="840">NETWORKDAYS(DI$830,$A833,$AE$118:$AE$502)-1</f>
        <v>0</v>
      </c>
      <c r="DJ833" s="231">
        <f t="shared" ref="DJ833:DJ862" si="841">ROUND((1+0.06)^TRUNC((DI833/252),9),9)</f>
        <v>1</v>
      </c>
      <c r="DK833" s="227">
        <f>TRUNC(DE833*(DH833*DJ833),8)</f>
        <v>3113.6835969200001</v>
      </c>
      <c r="DL833" s="227">
        <f t="shared" ref="DL833:DL862" si="842">IF($AZ$799="SIM",0,DF833+DG833+DK833)</f>
        <v>3176.9855335866669</v>
      </c>
      <c r="DM833" s="227"/>
      <c r="DN833" s="227"/>
      <c r="DO833" s="227"/>
      <c r="DP833" s="227"/>
      <c r="DQ833" s="227"/>
      <c r="DR833" s="227"/>
      <c r="DS833" s="227"/>
      <c r="DT833" s="227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5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5"/>
      <c r="HA833" s="5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40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7"/>
      <c r="JP833" s="1"/>
      <c r="JQ833" s="1"/>
      <c r="JR833" s="1"/>
      <c r="JS833" s="1"/>
      <c r="JT833" s="1"/>
      <c r="JU833" s="1"/>
      <c r="JV833" s="1"/>
      <c r="JW833" s="1"/>
      <c r="JX833" s="1"/>
      <c r="JY833" s="3"/>
      <c r="JZ833" s="1"/>
      <c r="KA833" s="1"/>
      <c r="KB833" s="1"/>
      <c r="KC833" s="1"/>
      <c r="KD833" s="1"/>
      <c r="KE833" s="1"/>
    </row>
    <row r="834" spans="1:291" x14ac:dyDescent="0.2">
      <c r="A834" s="196">
        <f t="shared" si="701"/>
        <v>43492</v>
      </c>
      <c r="B834" s="236">
        <f t="shared" ref="B834:B863" si="843">(P834+X834+AJ834+AR834+AZ834+BH834+BP834+BX834+CF834+CN834+CV834+DD834+DL834)</f>
        <v>109451.57045820335</v>
      </c>
      <c r="C834" s="66">
        <f t="shared" si="778"/>
        <v>71410.014141459993</v>
      </c>
      <c r="D834" s="77">
        <f t="shared" si="702"/>
        <v>5100.6099999999997</v>
      </c>
      <c r="E834" s="67">
        <f>VLOOKUP(A833,[1]Plan1!$DQ$117:$DS$314,3)</f>
        <v>5116.93</v>
      </c>
      <c r="F834" s="11">
        <f t="shared" si="703"/>
        <v>43491</v>
      </c>
      <c r="G834" s="73">
        <f t="shared" si="691"/>
        <v>3.199617300675861E-3</v>
      </c>
      <c r="H834" s="11">
        <f t="shared" si="704"/>
        <v>43521</v>
      </c>
      <c r="I834" s="11">
        <f t="shared" si="692"/>
        <v>43521</v>
      </c>
      <c r="J834" s="1">
        <f t="shared" si="705"/>
        <v>21</v>
      </c>
      <c r="K834" s="1">
        <f t="shared" si="706"/>
        <v>1</v>
      </c>
      <c r="L834" s="66">
        <f t="shared" si="693"/>
        <v>1.00015213</v>
      </c>
      <c r="M834" s="70">
        <f t="shared" si="779"/>
        <v>1.0015000999999999</v>
      </c>
      <c r="N834" s="70">
        <f t="shared" si="717"/>
        <v>1.0759576129909314</v>
      </c>
      <c r="O834" s="66">
        <f t="shared" si="775"/>
        <v>1.0761212899999999</v>
      </c>
      <c r="P834" s="66">
        <f t="shared" si="694"/>
        <v>71420.877746910002</v>
      </c>
      <c r="Q834" s="74">
        <f t="shared" si="695"/>
        <v>0</v>
      </c>
      <c r="R834" s="75">
        <f t="shared" si="776"/>
        <v>0</v>
      </c>
      <c r="S834" s="66">
        <f t="shared" si="777"/>
        <v>0</v>
      </c>
      <c r="T834" s="10">
        <f t="shared" si="707"/>
        <v>0.06</v>
      </c>
      <c r="U834" s="74">
        <f t="shared" si="772"/>
        <v>1</v>
      </c>
      <c r="V834" s="74">
        <v>252</v>
      </c>
      <c r="W834" s="70">
        <f t="shared" si="696"/>
        <v>1.0002312529999999</v>
      </c>
      <c r="X834" s="66">
        <f t="shared" si="697"/>
        <v>16.516292239999999</v>
      </c>
      <c r="Y834" s="66">
        <v>0</v>
      </c>
      <c r="Z834" s="67">
        <f t="shared" si="698"/>
        <v>0</v>
      </c>
      <c r="AA834" s="68" t="str">
        <f t="shared" si="708"/>
        <v>A+INCORP J=</v>
      </c>
      <c r="AB834" s="11">
        <f t="shared" si="709"/>
        <v>43521</v>
      </c>
      <c r="AC834" s="227">
        <f t="shared" si="714"/>
        <v>3113.21</v>
      </c>
      <c r="AD834" s="227">
        <f t="shared" si="788"/>
        <v>62.264200000000002</v>
      </c>
      <c r="AE834" s="227">
        <f t="shared" si="789"/>
        <v>318.58515666666665</v>
      </c>
      <c r="AF834" s="228">
        <f t="shared" si="715"/>
        <v>1.031312178431705</v>
      </c>
      <c r="AG834" s="230">
        <f t="shared" si="716"/>
        <v>210</v>
      </c>
      <c r="AH834" s="231">
        <f t="shared" si="790"/>
        <v>1.0497556509999999</v>
      </c>
      <c r="AI834" s="227">
        <f t="shared" si="791"/>
        <v>3370.4414271300002</v>
      </c>
      <c r="AJ834" s="227">
        <f t="shared" si="792"/>
        <v>3751.2907837966668</v>
      </c>
      <c r="AK834" s="227">
        <f t="shared" si="785"/>
        <v>3113.21</v>
      </c>
      <c r="AL834" s="227">
        <f t="shared" si="793"/>
        <v>62.264200000000002</v>
      </c>
      <c r="AM834" s="227">
        <f t="shared" si="794"/>
        <v>287.45305666666661</v>
      </c>
      <c r="AN834" s="228">
        <f t="shared" si="786"/>
        <v>1.0303852205793185</v>
      </c>
      <c r="AO834" s="230">
        <f t="shared" si="787"/>
        <v>189</v>
      </c>
      <c r="AP834" s="231">
        <f t="shared" si="795"/>
        <v>1.044670663</v>
      </c>
      <c r="AQ834" s="227">
        <f t="shared" si="796"/>
        <v>3351.1003742600001</v>
      </c>
      <c r="AR834" s="227">
        <f t="shared" si="797"/>
        <v>3700.8176309266669</v>
      </c>
      <c r="AS834" s="227">
        <f t="shared" si="710"/>
        <v>3113.21</v>
      </c>
      <c r="AT834" s="227">
        <f t="shared" si="798"/>
        <v>62.264200000000002</v>
      </c>
      <c r="AU834" s="227">
        <f t="shared" si="799"/>
        <v>256.32095666666663</v>
      </c>
      <c r="AV834" s="228">
        <f t="shared" si="711"/>
        <v>1.0281237933625751</v>
      </c>
      <c r="AW834" s="230">
        <f t="shared" si="712"/>
        <v>168</v>
      </c>
      <c r="AX834" s="231">
        <f t="shared" si="800"/>
        <v>1.0396103080000001</v>
      </c>
      <c r="AY834" s="227">
        <f t="shared" si="801"/>
        <v>3327.5485730999999</v>
      </c>
      <c r="AZ834" s="227">
        <f t="shared" si="802"/>
        <v>3646.1337297666664</v>
      </c>
      <c r="BA834" s="227">
        <f t="shared" si="689"/>
        <v>3113.21</v>
      </c>
      <c r="BB834" s="227">
        <f t="shared" si="803"/>
        <v>62.264200000000002</v>
      </c>
      <c r="BC834" s="227">
        <f t="shared" si="804"/>
        <v>224.15112000000002</v>
      </c>
      <c r="BD834" s="228">
        <f t="shared" si="783"/>
        <v>1.0240271351830386</v>
      </c>
      <c r="BE834" s="230">
        <f t="shared" si="784"/>
        <v>148</v>
      </c>
      <c r="BF834" s="231">
        <f t="shared" si="805"/>
        <v>1.0348137120000001</v>
      </c>
      <c r="BG834" s="227">
        <f t="shared" si="806"/>
        <v>3298.99803234</v>
      </c>
      <c r="BH834" s="227">
        <f t="shared" si="807"/>
        <v>3585.4133523400001</v>
      </c>
      <c r="BI834" s="227">
        <f t="shared" si="713"/>
        <v>3113.21</v>
      </c>
      <c r="BJ834" s="227">
        <f t="shared" si="808"/>
        <v>62.264200000000002</v>
      </c>
      <c r="BK834" s="227">
        <f t="shared" si="809"/>
        <v>193.01902000000001</v>
      </c>
      <c r="BL834" s="228">
        <f t="shared" si="699"/>
        <v>1.0112848073707361</v>
      </c>
      <c r="BM834" s="230">
        <f t="shared" si="700"/>
        <v>126</v>
      </c>
      <c r="BN834" s="231">
        <f t="shared" si="810"/>
        <v>1.0295630140000001</v>
      </c>
      <c r="BO834" s="227">
        <f t="shared" si="811"/>
        <v>3241.4164530399999</v>
      </c>
      <c r="BP834" s="227">
        <f t="shared" si="812"/>
        <v>3496.6996730399997</v>
      </c>
      <c r="BQ834" s="227">
        <f t="shared" si="782"/>
        <v>3113.21</v>
      </c>
      <c r="BR834" s="227">
        <f t="shared" si="813"/>
        <v>62.264200000000002</v>
      </c>
      <c r="BS834" s="227">
        <f t="shared" si="814"/>
        <v>158.77370999999999</v>
      </c>
      <c r="BT834" s="228">
        <f t="shared" si="780"/>
        <v>1.0079578954128137</v>
      </c>
      <c r="BU834" s="230">
        <f t="shared" si="781"/>
        <v>103</v>
      </c>
      <c r="BV834" s="231">
        <f t="shared" si="815"/>
        <v>1.0241021320000001</v>
      </c>
      <c r="BW834" s="227">
        <f t="shared" si="816"/>
        <v>3213.6167186100001</v>
      </c>
      <c r="BX834" s="227">
        <f t="shared" si="817"/>
        <v>3434.6546286100001</v>
      </c>
      <c r="BY834" s="227">
        <f t="shared" si="690"/>
        <v>3113.21</v>
      </c>
      <c r="BZ834" s="227">
        <f t="shared" si="818"/>
        <v>62.264200000000002</v>
      </c>
      <c r="CA834" s="227">
        <f t="shared" si="819"/>
        <v>128.6793466666667</v>
      </c>
      <c r="CB834" s="228">
        <f t="shared" si="687"/>
        <v>1.008864879027719</v>
      </c>
      <c r="CC834" s="230">
        <f t="shared" si="688"/>
        <v>83</v>
      </c>
      <c r="CD834" s="231">
        <f t="shared" si="820"/>
        <v>1.019377089</v>
      </c>
      <c r="CE834" s="227">
        <f t="shared" si="821"/>
        <v>3201.6679506400001</v>
      </c>
      <c r="CF834" s="227">
        <f t="shared" si="822"/>
        <v>3392.6114973066669</v>
      </c>
      <c r="CG834" s="227">
        <f t="shared" si="634"/>
        <v>3113.21</v>
      </c>
      <c r="CH834" s="227">
        <f t="shared" si="823"/>
        <v>62.264200000000002</v>
      </c>
      <c r="CI834" s="227">
        <f t="shared" si="824"/>
        <v>97.547246666666666</v>
      </c>
      <c r="CJ834" s="228">
        <f t="shared" si="773"/>
        <v>1.0040457643981053</v>
      </c>
      <c r="CK834" s="230">
        <f t="shared" si="774"/>
        <v>62</v>
      </c>
      <c r="CL834" s="231">
        <f t="shared" si="825"/>
        <v>1.014439254</v>
      </c>
      <c r="CM834" s="227">
        <f t="shared" si="826"/>
        <v>3170.9396110600001</v>
      </c>
      <c r="CN834" s="227">
        <f t="shared" si="827"/>
        <v>3330.7510577266667</v>
      </c>
      <c r="CO834" s="227">
        <f t="shared" si="683"/>
        <v>3113.21</v>
      </c>
      <c r="CP834" s="227">
        <f t="shared" si="828"/>
        <v>62.264200000000002</v>
      </c>
      <c r="CQ834" s="227">
        <f t="shared" si="829"/>
        <v>64.339673333333351</v>
      </c>
      <c r="CR834" s="228">
        <f t="shared" si="678"/>
        <v>0.99954853549484424</v>
      </c>
      <c r="CS834" s="230">
        <f t="shared" si="679"/>
        <v>42</v>
      </c>
      <c r="CT834" s="231">
        <f t="shared" si="830"/>
        <v>1.0097587939999999</v>
      </c>
      <c r="CU834" s="227">
        <f t="shared" si="831"/>
        <v>3142.1719552300001</v>
      </c>
      <c r="CV834" s="227">
        <f t="shared" si="832"/>
        <v>3268.7758285633336</v>
      </c>
      <c r="CW834" s="227">
        <f t="shared" si="769"/>
        <v>3113.21</v>
      </c>
      <c r="CX834" s="227">
        <f t="shared" si="833"/>
        <v>62.264200000000002</v>
      </c>
      <c r="CY834" s="227">
        <f t="shared" si="834"/>
        <v>33.207573333333336</v>
      </c>
      <c r="CZ834" s="228">
        <f t="shared" si="764"/>
        <v>1.0016524565019547</v>
      </c>
      <c r="DA834" s="239">
        <f t="shared" si="765"/>
        <v>21</v>
      </c>
      <c r="DB834" s="231">
        <f t="shared" si="835"/>
        <v>1.004867551</v>
      </c>
      <c r="DC834" s="227">
        <f t="shared" si="836"/>
        <v>3133.5331933900002</v>
      </c>
      <c r="DD834" s="227">
        <f t="shared" si="837"/>
        <v>3229.0049667233334</v>
      </c>
      <c r="DE834" s="227">
        <f t="shared" ref="DE834:DE897" si="844">DE833</f>
        <v>3113.21</v>
      </c>
      <c r="DF834" s="227">
        <f t="shared" ref="DF834:DF862" si="845">0.02*DE834</f>
        <v>62.264200000000002</v>
      </c>
      <c r="DG834" s="227">
        <f t="shared" si="838"/>
        <v>2.0754733333333335</v>
      </c>
      <c r="DH834" s="228">
        <f t="shared" si="839"/>
        <v>1.000152124952209</v>
      </c>
      <c r="DI834" s="239">
        <f t="shared" si="840"/>
        <v>0</v>
      </c>
      <c r="DJ834" s="231">
        <f t="shared" si="841"/>
        <v>1</v>
      </c>
      <c r="DK834" s="227">
        <f t="shared" ref="DK834:DK862" si="846">TRUNC(DE834*(DH834*DJ834),8)</f>
        <v>3113.6835969200001</v>
      </c>
      <c r="DL834" s="227">
        <f t="shared" si="842"/>
        <v>3178.0232702533335</v>
      </c>
      <c r="DM834" s="227"/>
      <c r="DN834" s="227"/>
      <c r="DO834" s="227"/>
      <c r="DP834" s="227"/>
      <c r="DQ834" s="227"/>
      <c r="DR834" s="227"/>
      <c r="DS834" s="227"/>
      <c r="DT834" s="227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5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5"/>
      <c r="HA834" s="5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40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7"/>
      <c r="JP834" s="1"/>
      <c r="JQ834" s="1"/>
      <c r="JR834" s="1"/>
      <c r="JS834" s="1"/>
      <c r="JT834" s="1"/>
      <c r="JU834" s="1"/>
      <c r="JV834" s="1"/>
      <c r="JW834" s="1"/>
      <c r="JX834" s="1"/>
      <c r="JY834" s="3"/>
      <c r="JZ834" s="1"/>
      <c r="KA834" s="1"/>
      <c r="KB834" s="1"/>
      <c r="KC834" s="1"/>
      <c r="KD834" s="1"/>
      <c r="KE834" s="1"/>
    </row>
    <row r="835" spans="1:291" x14ac:dyDescent="0.2">
      <c r="A835" s="196">
        <f t="shared" si="701"/>
        <v>43493</v>
      </c>
      <c r="B835" s="236">
        <f t="shared" si="843"/>
        <v>109471.21007993669</v>
      </c>
      <c r="C835" s="66">
        <f t="shared" si="778"/>
        <v>71410.014141459993</v>
      </c>
      <c r="D835" s="77">
        <f t="shared" si="702"/>
        <v>5100.6099999999997</v>
      </c>
      <c r="E835" s="67">
        <f>VLOOKUP(A834,[1]Plan1!$DQ$117:$DS$314,3)</f>
        <v>5116.93</v>
      </c>
      <c r="F835" s="11">
        <f t="shared" si="703"/>
        <v>43491</v>
      </c>
      <c r="G835" s="73">
        <f t="shared" si="691"/>
        <v>3.199617300675861E-3</v>
      </c>
      <c r="H835" s="11">
        <f t="shared" si="704"/>
        <v>43521</v>
      </c>
      <c r="I835" s="11">
        <f t="shared" si="692"/>
        <v>43521</v>
      </c>
      <c r="J835" s="1">
        <f t="shared" si="705"/>
        <v>21</v>
      </c>
      <c r="K835" s="1">
        <f t="shared" si="706"/>
        <v>1</v>
      </c>
      <c r="L835" s="66">
        <f t="shared" si="693"/>
        <v>1.00015213</v>
      </c>
      <c r="M835" s="70">
        <f t="shared" si="779"/>
        <v>1.0015000999999999</v>
      </c>
      <c r="N835" s="70">
        <f t="shared" si="717"/>
        <v>1.0759576129909314</v>
      </c>
      <c r="O835" s="66">
        <f t="shared" si="775"/>
        <v>1.0761212899999999</v>
      </c>
      <c r="P835" s="66">
        <f t="shared" si="694"/>
        <v>71420.877746910002</v>
      </c>
      <c r="Q835" s="74">
        <f t="shared" si="695"/>
        <v>0</v>
      </c>
      <c r="R835" s="75">
        <f t="shared" si="776"/>
        <v>0</v>
      </c>
      <c r="S835" s="66">
        <f t="shared" si="777"/>
        <v>0</v>
      </c>
      <c r="T835" s="10">
        <f t="shared" si="707"/>
        <v>0.06</v>
      </c>
      <c r="U835" s="74">
        <f t="shared" si="772"/>
        <v>1</v>
      </c>
      <c r="V835" s="74">
        <v>252</v>
      </c>
      <c r="W835" s="70">
        <f t="shared" si="696"/>
        <v>1.0002312529999999</v>
      </c>
      <c r="X835" s="66">
        <f t="shared" si="697"/>
        <v>16.516292239999999</v>
      </c>
      <c r="Y835" s="66">
        <v>0</v>
      </c>
      <c r="Z835" s="67">
        <f t="shared" si="698"/>
        <v>0</v>
      </c>
      <c r="AA835" s="68" t="str">
        <f t="shared" si="708"/>
        <v>A+INCORP J=</v>
      </c>
      <c r="AB835" s="11">
        <f t="shared" si="709"/>
        <v>43521</v>
      </c>
      <c r="AC835" s="227">
        <f t="shared" si="714"/>
        <v>3113.21</v>
      </c>
      <c r="AD835" s="227">
        <f t="shared" si="788"/>
        <v>62.264200000000002</v>
      </c>
      <c r="AE835" s="227">
        <f t="shared" si="789"/>
        <v>319.62289333333337</v>
      </c>
      <c r="AF835" s="228">
        <f t="shared" si="715"/>
        <v>1.031312178431705</v>
      </c>
      <c r="AG835" s="230">
        <f t="shared" si="716"/>
        <v>211</v>
      </c>
      <c r="AH835" s="231">
        <f t="shared" si="790"/>
        <v>1.0499984090000001</v>
      </c>
      <c r="AI835" s="227">
        <f t="shared" si="791"/>
        <v>3371.2208481500002</v>
      </c>
      <c r="AJ835" s="227">
        <f t="shared" si="792"/>
        <v>3753.1079414833334</v>
      </c>
      <c r="AK835" s="227">
        <f t="shared" si="785"/>
        <v>3113.21</v>
      </c>
      <c r="AL835" s="227">
        <f t="shared" si="793"/>
        <v>62.264200000000002</v>
      </c>
      <c r="AM835" s="227">
        <f t="shared" si="794"/>
        <v>288.49079333333339</v>
      </c>
      <c r="AN835" s="228">
        <f t="shared" si="786"/>
        <v>1.0303852205793185</v>
      </c>
      <c r="AO835" s="230">
        <f t="shared" si="787"/>
        <v>190</v>
      </c>
      <c r="AP835" s="231">
        <f t="shared" si="795"/>
        <v>1.044912246</v>
      </c>
      <c r="AQ835" s="227">
        <f t="shared" si="796"/>
        <v>3351.8753255500001</v>
      </c>
      <c r="AR835" s="227">
        <f t="shared" si="797"/>
        <v>3702.6303188833335</v>
      </c>
      <c r="AS835" s="227">
        <f t="shared" si="710"/>
        <v>3113.21</v>
      </c>
      <c r="AT835" s="227">
        <f t="shared" si="798"/>
        <v>62.264200000000002</v>
      </c>
      <c r="AU835" s="227">
        <f t="shared" si="799"/>
        <v>257.35869333333341</v>
      </c>
      <c r="AV835" s="228">
        <f t="shared" si="711"/>
        <v>1.0281237933625751</v>
      </c>
      <c r="AW835" s="230">
        <f t="shared" si="712"/>
        <v>169</v>
      </c>
      <c r="AX835" s="231">
        <f t="shared" si="800"/>
        <v>1.03985072</v>
      </c>
      <c r="AY835" s="227">
        <f t="shared" si="801"/>
        <v>3328.3180754800001</v>
      </c>
      <c r="AZ835" s="227">
        <f t="shared" si="802"/>
        <v>3647.9409688133337</v>
      </c>
      <c r="BA835" s="227">
        <f t="shared" si="689"/>
        <v>3113.21</v>
      </c>
      <c r="BB835" s="227">
        <f t="shared" si="803"/>
        <v>62.264200000000002</v>
      </c>
      <c r="BC835" s="227">
        <f t="shared" si="804"/>
        <v>225.18885666666668</v>
      </c>
      <c r="BD835" s="228">
        <f t="shared" si="783"/>
        <v>1.0240271351830386</v>
      </c>
      <c r="BE835" s="230">
        <f t="shared" si="784"/>
        <v>149</v>
      </c>
      <c r="BF835" s="231">
        <f t="shared" si="805"/>
        <v>1.0350530149999999</v>
      </c>
      <c r="BG835" s="227">
        <f t="shared" si="806"/>
        <v>3299.7609330599998</v>
      </c>
      <c r="BH835" s="227">
        <f t="shared" si="807"/>
        <v>3587.2139897266666</v>
      </c>
      <c r="BI835" s="227">
        <f t="shared" si="713"/>
        <v>3113.21</v>
      </c>
      <c r="BJ835" s="227">
        <f t="shared" si="808"/>
        <v>62.264200000000002</v>
      </c>
      <c r="BK835" s="227">
        <f t="shared" si="809"/>
        <v>194.05675666666667</v>
      </c>
      <c r="BL835" s="228">
        <f t="shared" si="699"/>
        <v>1.0112848073707361</v>
      </c>
      <c r="BM835" s="230">
        <f t="shared" si="700"/>
        <v>127</v>
      </c>
      <c r="BN835" s="231">
        <f t="shared" si="810"/>
        <v>1.0298011030000001</v>
      </c>
      <c r="BO835" s="227">
        <f t="shared" si="811"/>
        <v>3242.16603863</v>
      </c>
      <c r="BP835" s="227">
        <f t="shared" si="812"/>
        <v>3498.4869952966665</v>
      </c>
      <c r="BQ835" s="227">
        <f t="shared" si="782"/>
        <v>3113.21</v>
      </c>
      <c r="BR835" s="227">
        <f t="shared" si="813"/>
        <v>62.264200000000002</v>
      </c>
      <c r="BS835" s="227">
        <f t="shared" si="814"/>
        <v>159.81144666666668</v>
      </c>
      <c r="BT835" s="228">
        <f t="shared" si="780"/>
        <v>1.0079578954128137</v>
      </c>
      <c r="BU835" s="230">
        <f t="shared" si="781"/>
        <v>104</v>
      </c>
      <c r="BV835" s="231">
        <f t="shared" si="815"/>
        <v>1.024338958</v>
      </c>
      <c r="BW835" s="227">
        <f t="shared" si="816"/>
        <v>3214.3598749500002</v>
      </c>
      <c r="BX835" s="227">
        <f t="shared" si="817"/>
        <v>3436.4355216166668</v>
      </c>
      <c r="BY835" s="227">
        <f t="shared" si="690"/>
        <v>3113.21</v>
      </c>
      <c r="BZ835" s="227">
        <f t="shared" si="818"/>
        <v>62.264200000000002</v>
      </c>
      <c r="CA835" s="227">
        <f t="shared" si="819"/>
        <v>129.71708333333336</v>
      </c>
      <c r="CB835" s="228">
        <f t="shared" si="687"/>
        <v>1.008864879027719</v>
      </c>
      <c r="CC835" s="230">
        <f t="shared" si="688"/>
        <v>84</v>
      </c>
      <c r="CD835" s="231">
        <f t="shared" si="820"/>
        <v>1.019612822</v>
      </c>
      <c r="CE835" s="227">
        <f t="shared" si="821"/>
        <v>3202.4083427800001</v>
      </c>
      <c r="CF835" s="227">
        <f t="shared" si="822"/>
        <v>3394.3896261133336</v>
      </c>
      <c r="CG835" s="227">
        <f t="shared" si="634"/>
        <v>3113.21</v>
      </c>
      <c r="CH835" s="227">
        <f t="shared" si="823"/>
        <v>62.264200000000002</v>
      </c>
      <c r="CI835" s="227">
        <f t="shared" si="824"/>
        <v>98.584983333333327</v>
      </c>
      <c r="CJ835" s="228">
        <f t="shared" si="773"/>
        <v>1.0040457643981053</v>
      </c>
      <c r="CK835" s="230">
        <f t="shared" si="774"/>
        <v>63</v>
      </c>
      <c r="CL835" s="231">
        <f t="shared" si="825"/>
        <v>1.014673846</v>
      </c>
      <c r="CM835" s="227">
        <f t="shared" si="826"/>
        <v>3171.6728999799998</v>
      </c>
      <c r="CN835" s="227">
        <f t="shared" si="827"/>
        <v>3332.522083313333</v>
      </c>
      <c r="CO835" s="227">
        <f t="shared" si="683"/>
        <v>3113.21</v>
      </c>
      <c r="CP835" s="227">
        <f t="shared" si="828"/>
        <v>62.264200000000002</v>
      </c>
      <c r="CQ835" s="227">
        <f t="shared" si="829"/>
        <v>65.377410000000012</v>
      </c>
      <c r="CR835" s="228">
        <f t="shared" si="678"/>
        <v>0.99954853549484424</v>
      </c>
      <c r="CS835" s="230">
        <f t="shared" si="679"/>
        <v>43</v>
      </c>
      <c r="CT835" s="231">
        <f t="shared" si="830"/>
        <v>1.009992303</v>
      </c>
      <c r="CU835" s="227">
        <f t="shared" si="831"/>
        <v>3142.89858959</v>
      </c>
      <c r="CV835" s="227">
        <f t="shared" si="832"/>
        <v>3270.5401995900002</v>
      </c>
      <c r="CW835" s="227">
        <f t="shared" si="769"/>
        <v>3113.21</v>
      </c>
      <c r="CX835" s="227">
        <f t="shared" si="833"/>
        <v>62.264200000000002</v>
      </c>
      <c r="CY835" s="227">
        <f t="shared" si="834"/>
        <v>34.245310000000003</v>
      </c>
      <c r="CZ835" s="228">
        <f t="shared" si="764"/>
        <v>1.0016524565019547</v>
      </c>
      <c r="DA835" s="239">
        <f t="shared" si="765"/>
        <v>22</v>
      </c>
      <c r="DB835" s="231">
        <f t="shared" si="835"/>
        <v>1.005099929</v>
      </c>
      <c r="DC835" s="227">
        <f t="shared" si="836"/>
        <v>3134.2578303599998</v>
      </c>
      <c r="DD835" s="227">
        <f t="shared" si="837"/>
        <v>3230.7673403599997</v>
      </c>
      <c r="DE835" s="227">
        <f t="shared" si="844"/>
        <v>3113.21</v>
      </c>
      <c r="DF835" s="227">
        <f t="shared" si="845"/>
        <v>62.264200000000002</v>
      </c>
      <c r="DG835" s="227">
        <f t="shared" si="838"/>
        <v>3.11321</v>
      </c>
      <c r="DH835" s="228">
        <f t="shared" si="839"/>
        <v>1.000152124952209</v>
      </c>
      <c r="DI835" s="239">
        <f t="shared" si="840"/>
        <v>1</v>
      </c>
      <c r="DJ835" s="231">
        <f t="shared" si="841"/>
        <v>1.0002312529999999</v>
      </c>
      <c r="DK835" s="227">
        <f t="shared" si="846"/>
        <v>3114.40364559</v>
      </c>
      <c r="DL835" s="227">
        <f t="shared" si="842"/>
        <v>3179.7810555900001</v>
      </c>
      <c r="DM835" s="227"/>
      <c r="DN835" s="227"/>
      <c r="DO835" s="227"/>
      <c r="DP835" s="227"/>
      <c r="DQ835" s="227"/>
      <c r="DR835" s="227"/>
      <c r="DS835" s="227"/>
      <c r="DT835" s="227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5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5"/>
      <c r="HA835" s="5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40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7"/>
      <c r="JP835" s="1"/>
      <c r="JQ835" s="1"/>
      <c r="JR835" s="1"/>
      <c r="JS835" s="1"/>
      <c r="JT835" s="1"/>
      <c r="JU835" s="1"/>
      <c r="JV835" s="1"/>
      <c r="JW835" s="1"/>
      <c r="JX835" s="1"/>
      <c r="JY835" s="3"/>
      <c r="JZ835" s="1"/>
      <c r="KA835" s="1"/>
      <c r="KB835" s="1"/>
      <c r="KC835" s="1"/>
      <c r="KD835" s="1"/>
      <c r="KE835" s="1"/>
    </row>
    <row r="836" spans="1:291" x14ac:dyDescent="0.2">
      <c r="A836" s="196">
        <f t="shared" si="701"/>
        <v>43494</v>
      </c>
      <c r="B836" s="236">
        <f t="shared" si="843"/>
        <v>109523.65476397</v>
      </c>
      <c r="C836" s="66">
        <f t="shared" si="778"/>
        <v>71410.014141459993</v>
      </c>
      <c r="D836" s="77">
        <f t="shared" si="702"/>
        <v>5100.6099999999997</v>
      </c>
      <c r="E836" s="67">
        <f>VLOOKUP(A835,[1]Plan1!$DQ$117:$DS$314,3)</f>
        <v>5116.93</v>
      </c>
      <c r="F836" s="11">
        <f t="shared" si="703"/>
        <v>43491</v>
      </c>
      <c r="G836" s="73">
        <f t="shared" si="691"/>
        <v>3.199617300675861E-3</v>
      </c>
      <c r="H836" s="11">
        <f t="shared" si="704"/>
        <v>43521</v>
      </c>
      <c r="I836" s="11">
        <f t="shared" si="692"/>
        <v>43521</v>
      </c>
      <c r="J836" s="1">
        <f t="shared" si="705"/>
        <v>21</v>
      </c>
      <c r="K836" s="1">
        <f t="shared" si="706"/>
        <v>2</v>
      </c>
      <c r="L836" s="66">
        <f t="shared" si="693"/>
        <v>1.0003042799999999</v>
      </c>
      <c r="M836" s="70">
        <f t="shared" si="779"/>
        <v>1.0015000999999999</v>
      </c>
      <c r="N836" s="70">
        <f t="shared" si="717"/>
        <v>1.0759576129909314</v>
      </c>
      <c r="O836" s="66">
        <f t="shared" si="775"/>
        <v>1.0762849999999999</v>
      </c>
      <c r="P836" s="66">
        <f t="shared" si="694"/>
        <v>71431.742780560002</v>
      </c>
      <c r="Q836" s="74">
        <f t="shared" si="695"/>
        <v>0</v>
      </c>
      <c r="R836" s="75">
        <f t="shared" si="776"/>
        <v>0</v>
      </c>
      <c r="S836" s="66">
        <f t="shared" si="777"/>
        <v>0</v>
      </c>
      <c r="T836" s="10">
        <f t="shared" si="707"/>
        <v>0.06</v>
      </c>
      <c r="U836" s="74">
        <f t="shared" si="772"/>
        <v>2</v>
      </c>
      <c r="V836" s="74">
        <v>252</v>
      </c>
      <c r="W836" s="70">
        <f t="shared" si="696"/>
        <v>1.000462559</v>
      </c>
      <c r="X836" s="66">
        <f t="shared" si="697"/>
        <v>33.0413955</v>
      </c>
      <c r="Y836" s="66">
        <v>0</v>
      </c>
      <c r="Z836" s="67">
        <f t="shared" si="698"/>
        <v>0</v>
      </c>
      <c r="AA836" s="68" t="str">
        <f t="shared" si="708"/>
        <v>A+INCORP J=</v>
      </c>
      <c r="AB836" s="11">
        <f t="shared" si="709"/>
        <v>43521</v>
      </c>
      <c r="AC836" s="227">
        <f t="shared" si="714"/>
        <v>3113.21</v>
      </c>
      <c r="AD836" s="227">
        <f t="shared" si="788"/>
        <v>62.264200000000002</v>
      </c>
      <c r="AE836" s="227">
        <f t="shared" si="789"/>
        <v>320.66063000000003</v>
      </c>
      <c r="AF836" s="228">
        <f t="shared" si="715"/>
        <v>1.03146907163538</v>
      </c>
      <c r="AG836" s="230">
        <f t="shared" si="716"/>
        <v>212</v>
      </c>
      <c r="AH836" s="231">
        <f t="shared" si="790"/>
        <v>1.0502412240000001</v>
      </c>
      <c r="AI836" s="227">
        <f t="shared" si="791"/>
        <v>3372.51343357</v>
      </c>
      <c r="AJ836" s="227">
        <f t="shared" si="792"/>
        <v>3755.4382635699999</v>
      </c>
      <c r="AK836" s="227">
        <f t="shared" si="785"/>
        <v>3113.21</v>
      </c>
      <c r="AL836" s="227">
        <f t="shared" si="793"/>
        <v>62.264200000000002</v>
      </c>
      <c r="AM836" s="227">
        <f t="shared" si="794"/>
        <v>289.52853000000005</v>
      </c>
      <c r="AN836" s="228">
        <f t="shared" si="786"/>
        <v>1.0305419727651812</v>
      </c>
      <c r="AO836" s="230">
        <f t="shared" si="787"/>
        <v>191</v>
      </c>
      <c r="AP836" s="231">
        <f t="shared" si="795"/>
        <v>1.0451538849999999</v>
      </c>
      <c r="AQ836" s="227">
        <f t="shared" si="796"/>
        <v>3353.1604941599999</v>
      </c>
      <c r="AR836" s="227">
        <f t="shared" si="797"/>
        <v>3704.95322416</v>
      </c>
      <c r="AS836" s="227">
        <f t="shared" si="710"/>
        <v>3113.21</v>
      </c>
      <c r="AT836" s="227">
        <f t="shared" si="798"/>
        <v>62.264200000000002</v>
      </c>
      <c r="AU836" s="227">
        <f t="shared" si="799"/>
        <v>258.39643000000001</v>
      </c>
      <c r="AV836" s="228">
        <f t="shared" si="711"/>
        <v>1.0282802015182129</v>
      </c>
      <c r="AW836" s="230">
        <f t="shared" si="712"/>
        <v>170</v>
      </c>
      <c r="AX836" s="231">
        <f t="shared" si="800"/>
        <v>1.0400911880000001</v>
      </c>
      <c r="AY836" s="227">
        <f t="shared" si="801"/>
        <v>3329.5942101999999</v>
      </c>
      <c r="AZ836" s="227">
        <f t="shared" si="802"/>
        <v>3650.2548401999998</v>
      </c>
      <c r="BA836" s="227">
        <f t="shared" si="689"/>
        <v>3113.21</v>
      </c>
      <c r="BB836" s="227">
        <f t="shared" si="803"/>
        <v>62.264200000000002</v>
      </c>
      <c r="BC836" s="227">
        <f t="shared" si="804"/>
        <v>226.22659333333334</v>
      </c>
      <c r="BD836" s="228">
        <f t="shared" si="783"/>
        <v>1.0241829201153307</v>
      </c>
      <c r="BE836" s="230">
        <f t="shared" si="784"/>
        <v>150</v>
      </c>
      <c r="BF836" s="231">
        <f t="shared" si="805"/>
        <v>1.035292374</v>
      </c>
      <c r="BG836" s="227">
        <f t="shared" si="806"/>
        <v>3301.0261200099999</v>
      </c>
      <c r="BH836" s="227">
        <f t="shared" si="807"/>
        <v>3589.5169133433333</v>
      </c>
      <c r="BI836" s="227">
        <f t="shared" si="713"/>
        <v>3113.21</v>
      </c>
      <c r="BJ836" s="227">
        <f t="shared" si="808"/>
        <v>62.264200000000002</v>
      </c>
      <c r="BK836" s="227">
        <f t="shared" si="809"/>
        <v>195.09449333333333</v>
      </c>
      <c r="BL836" s="228">
        <f t="shared" si="699"/>
        <v>1.0114386538166276</v>
      </c>
      <c r="BM836" s="230">
        <f t="shared" si="700"/>
        <v>128</v>
      </c>
      <c r="BN836" s="231">
        <f t="shared" si="810"/>
        <v>1.0300392469999999</v>
      </c>
      <c r="BO836" s="227">
        <f t="shared" si="811"/>
        <v>3243.4091411600002</v>
      </c>
      <c r="BP836" s="227">
        <f t="shared" si="812"/>
        <v>3500.7678344933338</v>
      </c>
      <c r="BQ836" s="227">
        <f t="shared" si="782"/>
        <v>3113.21</v>
      </c>
      <c r="BR836" s="227">
        <f t="shared" si="813"/>
        <v>62.264200000000002</v>
      </c>
      <c r="BS836" s="227">
        <f t="shared" si="814"/>
        <v>160.84918333333334</v>
      </c>
      <c r="BT836" s="228">
        <f t="shared" si="780"/>
        <v>1.0081112357366149</v>
      </c>
      <c r="BU836" s="230">
        <f t="shared" si="781"/>
        <v>105</v>
      </c>
      <c r="BV836" s="231">
        <f t="shared" si="815"/>
        <v>1.0245758389999999</v>
      </c>
      <c r="BW836" s="227">
        <f t="shared" si="816"/>
        <v>3215.59231654</v>
      </c>
      <c r="BX836" s="227">
        <f t="shared" si="817"/>
        <v>3438.7056998733333</v>
      </c>
      <c r="BY836" s="227">
        <f t="shared" si="690"/>
        <v>3113.21</v>
      </c>
      <c r="BZ836" s="227">
        <f t="shared" si="818"/>
        <v>62.264200000000002</v>
      </c>
      <c r="CA836" s="227">
        <f t="shared" si="819"/>
        <v>130.75482000000002</v>
      </c>
      <c r="CB836" s="228">
        <f t="shared" si="687"/>
        <v>1.0090183573306579</v>
      </c>
      <c r="CC836" s="230">
        <f t="shared" si="688"/>
        <v>85</v>
      </c>
      <c r="CD836" s="231">
        <f t="shared" si="820"/>
        <v>1.0198486099999999</v>
      </c>
      <c r="CE836" s="227">
        <f t="shared" si="821"/>
        <v>3203.6362017299998</v>
      </c>
      <c r="CF836" s="227">
        <f t="shared" si="822"/>
        <v>3396.65522173</v>
      </c>
      <c r="CG836" s="227">
        <f t="shared" ref="CG836:CG899" si="847">CG835</f>
        <v>3113.21</v>
      </c>
      <c r="CH836" s="227">
        <f t="shared" si="823"/>
        <v>62.264200000000002</v>
      </c>
      <c r="CI836" s="227">
        <f t="shared" si="824"/>
        <v>99.622720000000001</v>
      </c>
      <c r="CJ836" s="228">
        <f t="shared" si="773"/>
        <v>1.0041985095706218</v>
      </c>
      <c r="CK836" s="230">
        <f t="shared" si="774"/>
        <v>64</v>
      </c>
      <c r="CL836" s="231">
        <f t="shared" si="825"/>
        <v>1.014908492</v>
      </c>
      <c r="CM836" s="227">
        <f t="shared" si="826"/>
        <v>3172.8889749</v>
      </c>
      <c r="CN836" s="227">
        <f t="shared" si="827"/>
        <v>3334.7758948999999</v>
      </c>
      <c r="CO836" s="227">
        <f t="shared" si="683"/>
        <v>3113.21</v>
      </c>
      <c r="CP836" s="227">
        <f t="shared" si="828"/>
        <v>62.264200000000002</v>
      </c>
      <c r="CQ836" s="227">
        <f t="shared" si="829"/>
        <v>66.415146666666672</v>
      </c>
      <c r="CR836" s="228">
        <f t="shared" si="678"/>
        <v>0.99970059650531451</v>
      </c>
      <c r="CS836" s="230">
        <f t="shared" si="679"/>
        <v>44</v>
      </c>
      <c r="CT836" s="231">
        <f t="shared" si="830"/>
        <v>1.0102258669999999</v>
      </c>
      <c r="CU836" s="227">
        <f t="shared" si="831"/>
        <v>3144.1036338499998</v>
      </c>
      <c r="CV836" s="227">
        <f t="shared" si="832"/>
        <v>3272.7829805166666</v>
      </c>
      <c r="CW836" s="227">
        <f t="shared" si="769"/>
        <v>3113.21</v>
      </c>
      <c r="CX836" s="227">
        <f t="shared" si="833"/>
        <v>62.264200000000002</v>
      </c>
      <c r="CY836" s="227">
        <f t="shared" si="834"/>
        <v>35.283046666666664</v>
      </c>
      <c r="CZ836" s="228">
        <f t="shared" si="764"/>
        <v>1.0018048375812789</v>
      </c>
      <c r="DA836" s="239">
        <f t="shared" si="765"/>
        <v>23</v>
      </c>
      <c r="DB836" s="231">
        <f t="shared" si="835"/>
        <v>1.005332361</v>
      </c>
      <c r="DC836" s="227">
        <f t="shared" si="836"/>
        <v>3135.4595596700001</v>
      </c>
      <c r="DD836" s="227">
        <f t="shared" si="837"/>
        <v>3233.0068063366666</v>
      </c>
      <c r="DE836" s="227">
        <f t="shared" si="844"/>
        <v>3113.21</v>
      </c>
      <c r="DF836" s="227">
        <f t="shared" si="845"/>
        <v>62.264200000000002</v>
      </c>
      <c r="DG836" s="227">
        <f t="shared" si="838"/>
        <v>4.150946666666667</v>
      </c>
      <c r="DH836" s="228">
        <f t="shared" si="839"/>
        <v>1.0003042777865572</v>
      </c>
      <c r="DI836" s="239">
        <f t="shared" si="840"/>
        <v>2</v>
      </c>
      <c r="DJ836" s="231">
        <f t="shared" si="841"/>
        <v>1.000462559</v>
      </c>
      <c r="DK836" s="227">
        <f t="shared" si="846"/>
        <v>3115.59776212</v>
      </c>
      <c r="DL836" s="227">
        <f t="shared" si="842"/>
        <v>3182.0129087866667</v>
      </c>
      <c r="DM836" s="227"/>
      <c r="DN836" s="227"/>
      <c r="DO836" s="227"/>
      <c r="DP836" s="227"/>
      <c r="DQ836" s="227"/>
      <c r="DR836" s="227"/>
      <c r="DS836" s="227"/>
      <c r="DT836" s="227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5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5"/>
      <c r="HA836" s="5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40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7"/>
      <c r="JP836" s="1"/>
      <c r="JQ836" s="1"/>
      <c r="JR836" s="1"/>
      <c r="JS836" s="1"/>
      <c r="JT836" s="1"/>
      <c r="JU836" s="1"/>
      <c r="JV836" s="1"/>
      <c r="JW836" s="1"/>
      <c r="JX836" s="1"/>
      <c r="JY836" s="3"/>
      <c r="JZ836" s="1"/>
      <c r="KA836" s="1"/>
      <c r="KB836" s="1"/>
      <c r="KC836" s="1"/>
      <c r="KD836" s="1"/>
      <c r="KE836" s="1"/>
    </row>
    <row r="837" spans="1:291" x14ac:dyDescent="0.2">
      <c r="A837" s="196">
        <f t="shared" si="701"/>
        <v>43495</v>
      </c>
      <c r="B837" s="236">
        <f t="shared" si="843"/>
        <v>109576.11579356334</v>
      </c>
      <c r="C837" s="66">
        <f t="shared" si="778"/>
        <v>71410.014141459993</v>
      </c>
      <c r="D837" s="77">
        <f t="shared" si="702"/>
        <v>5100.6099999999997</v>
      </c>
      <c r="E837" s="67">
        <f>VLOOKUP(A836,[1]Plan1!$DQ$117:$DS$314,3)</f>
        <v>5116.93</v>
      </c>
      <c r="F837" s="11">
        <f t="shared" si="703"/>
        <v>43491</v>
      </c>
      <c r="G837" s="73">
        <f t="shared" si="691"/>
        <v>3.199617300675861E-3</v>
      </c>
      <c r="H837" s="11">
        <f t="shared" si="704"/>
        <v>43521</v>
      </c>
      <c r="I837" s="11">
        <f t="shared" si="692"/>
        <v>43521</v>
      </c>
      <c r="J837" s="1">
        <f t="shared" si="705"/>
        <v>21</v>
      </c>
      <c r="K837" s="1">
        <f t="shared" si="706"/>
        <v>3</v>
      </c>
      <c r="L837" s="66">
        <f t="shared" si="693"/>
        <v>1.0004564600000001</v>
      </c>
      <c r="M837" s="70">
        <f t="shared" si="779"/>
        <v>1.0015000999999999</v>
      </c>
      <c r="N837" s="70">
        <f t="shared" si="717"/>
        <v>1.0759576129909314</v>
      </c>
      <c r="O837" s="66">
        <f t="shared" si="775"/>
        <v>1.07644874</v>
      </c>
      <c r="P837" s="66">
        <f t="shared" si="694"/>
        <v>71442.609956510001</v>
      </c>
      <c r="Q837" s="74">
        <f t="shared" si="695"/>
        <v>0</v>
      </c>
      <c r="R837" s="75">
        <f t="shared" si="776"/>
        <v>0</v>
      </c>
      <c r="S837" s="66">
        <f t="shared" si="777"/>
        <v>0</v>
      </c>
      <c r="T837" s="10">
        <f t="shared" si="707"/>
        <v>0.06</v>
      </c>
      <c r="U837" s="74">
        <f t="shared" si="772"/>
        <v>3</v>
      </c>
      <c r="V837" s="74">
        <v>252</v>
      </c>
      <c r="W837" s="70">
        <f t="shared" si="696"/>
        <v>1.0006939180000001</v>
      </c>
      <c r="X837" s="66">
        <f t="shared" si="697"/>
        <v>49.575313010000002</v>
      </c>
      <c r="Y837" s="66">
        <v>0</v>
      </c>
      <c r="Z837" s="67">
        <f t="shared" si="698"/>
        <v>0</v>
      </c>
      <c r="AA837" s="68" t="str">
        <f t="shared" si="708"/>
        <v>A+INCORP J=</v>
      </c>
      <c r="AB837" s="11">
        <f t="shared" si="709"/>
        <v>43521</v>
      </c>
      <c r="AC837" s="227">
        <f t="shared" si="714"/>
        <v>3113.21</v>
      </c>
      <c r="AD837" s="227">
        <f t="shared" si="788"/>
        <v>62.264200000000002</v>
      </c>
      <c r="AE837" s="227">
        <f t="shared" si="789"/>
        <v>321.69836666666669</v>
      </c>
      <c r="AF837" s="228">
        <f t="shared" si="715"/>
        <v>1.0316259935898713</v>
      </c>
      <c r="AG837" s="230">
        <f t="shared" si="716"/>
        <v>213</v>
      </c>
      <c r="AH837" s="231">
        <f t="shared" si="790"/>
        <v>1.0504840950000001</v>
      </c>
      <c r="AI837" s="227">
        <f t="shared" si="791"/>
        <v>3373.80653007</v>
      </c>
      <c r="AJ837" s="227">
        <f t="shared" si="792"/>
        <v>3757.7690967366666</v>
      </c>
      <c r="AK837" s="227">
        <f t="shared" si="785"/>
        <v>3113.21</v>
      </c>
      <c r="AL837" s="227">
        <f t="shared" si="793"/>
        <v>62.264200000000002</v>
      </c>
      <c r="AM837" s="227">
        <f t="shared" si="794"/>
        <v>290.56626666666671</v>
      </c>
      <c r="AN837" s="228">
        <f t="shared" si="786"/>
        <v>1.0306987536760188</v>
      </c>
      <c r="AO837" s="230">
        <f t="shared" si="787"/>
        <v>192</v>
      </c>
      <c r="AP837" s="231">
        <f t="shared" si="795"/>
        <v>1.045395579</v>
      </c>
      <c r="AQ837" s="227">
        <f t="shared" si="796"/>
        <v>3354.4461685800002</v>
      </c>
      <c r="AR837" s="227">
        <f t="shared" si="797"/>
        <v>3707.276635246667</v>
      </c>
      <c r="AS837" s="227">
        <f t="shared" si="710"/>
        <v>3113.21</v>
      </c>
      <c r="AT837" s="227">
        <f t="shared" si="798"/>
        <v>62.264200000000002</v>
      </c>
      <c r="AU837" s="227">
        <f t="shared" si="799"/>
        <v>259.43416666666673</v>
      </c>
      <c r="AV837" s="228">
        <f t="shared" si="711"/>
        <v>1.0284366383357815</v>
      </c>
      <c r="AW837" s="230">
        <f t="shared" si="712"/>
        <v>171</v>
      </c>
      <c r="AX837" s="231">
        <f t="shared" si="800"/>
        <v>1.040331712</v>
      </c>
      <c r="AY837" s="227">
        <f t="shared" si="801"/>
        <v>3330.8708512200001</v>
      </c>
      <c r="AZ837" s="227">
        <f t="shared" si="802"/>
        <v>3652.5692178866666</v>
      </c>
      <c r="BA837" s="227">
        <f t="shared" si="689"/>
        <v>3113.21</v>
      </c>
      <c r="BB837" s="227">
        <f t="shared" si="803"/>
        <v>62.264200000000002</v>
      </c>
      <c r="BC837" s="227">
        <f t="shared" si="804"/>
        <v>227.26433</v>
      </c>
      <c r="BD837" s="228">
        <f t="shared" si="783"/>
        <v>1.0243387335953476</v>
      </c>
      <c r="BE837" s="230">
        <f t="shared" si="784"/>
        <v>151</v>
      </c>
      <c r="BF837" s="231">
        <f t="shared" si="805"/>
        <v>1.0355317879999999</v>
      </c>
      <c r="BG837" s="227">
        <f t="shared" si="806"/>
        <v>3302.2918065600002</v>
      </c>
      <c r="BH837" s="227">
        <f t="shared" si="807"/>
        <v>3591.8203365600002</v>
      </c>
      <c r="BI837" s="227">
        <f t="shared" si="713"/>
        <v>3113.21</v>
      </c>
      <c r="BJ837" s="227">
        <f t="shared" si="808"/>
        <v>62.264200000000002</v>
      </c>
      <c r="BK837" s="227">
        <f t="shared" si="809"/>
        <v>196.13222999999999</v>
      </c>
      <c r="BL837" s="228">
        <f t="shared" si="699"/>
        <v>1.0115925284550142</v>
      </c>
      <c r="BM837" s="230">
        <f t="shared" si="700"/>
        <v>129</v>
      </c>
      <c r="BN837" s="231">
        <f t="shared" si="810"/>
        <v>1.0302774459999999</v>
      </c>
      <c r="BO837" s="227">
        <f t="shared" si="811"/>
        <v>3244.6527354499999</v>
      </c>
      <c r="BP837" s="227">
        <f t="shared" si="812"/>
        <v>3503.0491654500001</v>
      </c>
      <c r="BQ837" s="227">
        <f t="shared" si="782"/>
        <v>3113.21</v>
      </c>
      <c r="BR837" s="227">
        <f t="shared" si="813"/>
        <v>62.264200000000002</v>
      </c>
      <c r="BS837" s="227">
        <f t="shared" si="814"/>
        <v>161.88692</v>
      </c>
      <c r="BT837" s="228">
        <f t="shared" si="780"/>
        <v>1.0082646041601639</v>
      </c>
      <c r="BU837" s="230">
        <f t="shared" si="781"/>
        <v>106</v>
      </c>
      <c r="BV837" s="231">
        <f t="shared" si="815"/>
        <v>1.024812775</v>
      </c>
      <c r="BW837" s="227">
        <f t="shared" si="816"/>
        <v>3216.8252465800001</v>
      </c>
      <c r="BX837" s="227">
        <f t="shared" si="817"/>
        <v>3440.9763665800001</v>
      </c>
      <c r="BY837" s="227">
        <f t="shared" si="690"/>
        <v>3113.21</v>
      </c>
      <c r="BZ837" s="227">
        <f t="shared" si="818"/>
        <v>62.264200000000002</v>
      </c>
      <c r="CA837" s="227">
        <f t="shared" si="819"/>
        <v>131.79255666666668</v>
      </c>
      <c r="CB837" s="228">
        <f t="shared" si="687"/>
        <v>1.0091718637586296</v>
      </c>
      <c r="CC837" s="230">
        <f t="shared" si="688"/>
        <v>86</v>
      </c>
      <c r="CD837" s="231">
        <f t="shared" si="820"/>
        <v>1.0200844529999999</v>
      </c>
      <c r="CE837" s="227">
        <f t="shared" si="821"/>
        <v>3204.8645481200001</v>
      </c>
      <c r="CF837" s="227">
        <f t="shared" si="822"/>
        <v>3398.921304786667</v>
      </c>
      <c r="CG837" s="227">
        <f t="shared" si="847"/>
        <v>3113.21</v>
      </c>
      <c r="CH837" s="227">
        <f t="shared" si="823"/>
        <v>62.264200000000002</v>
      </c>
      <c r="CI837" s="227">
        <f t="shared" si="824"/>
        <v>100.66045666666666</v>
      </c>
      <c r="CJ837" s="228">
        <f t="shared" si="773"/>
        <v>1.0043512827338241</v>
      </c>
      <c r="CK837" s="230">
        <f t="shared" si="774"/>
        <v>65</v>
      </c>
      <c r="CL837" s="231">
        <f t="shared" si="825"/>
        <v>1.015143192</v>
      </c>
      <c r="CM837" s="227">
        <f t="shared" si="826"/>
        <v>3174.10553028</v>
      </c>
      <c r="CN837" s="227">
        <f t="shared" si="827"/>
        <v>3337.0301869466666</v>
      </c>
      <c r="CO837" s="227">
        <f t="shared" si="683"/>
        <v>3113.21</v>
      </c>
      <c r="CP837" s="227">
        <f t="shared" si="828"/>
        <v>62.264200000000002</v>
      </c>
      <c r="CQ837" s="227">
        <f t="shared" si="829"/>
        <v>67.452883333333332</v>
      </c>
      <c r="CR837" s="228">
        <f t="shared" ref="CR837:CR900" si="848">($O837/CR$770)</f>
        <v>0.99985268538109728</v>
      </c>
      <c r="CS837" s="230">
        <f t="shared" ref="CS837:CS900" si="849">NETWORKDAYS(CS$770,$A837,$AE$118:$AE$502)-1</f>
        <v>45</v>
      </c>
      <c r="CT837" s="231">
        <f t="shared" si="830"/>
        <v>1.0104594840000001</v>
      </c>
      <c r="CU837" s="227">
        <f t="shared" si="831"/>
        <v>3145.3091518900001</v>
      </c>
      <c r="CV837" s="227">
        <f t="shared" si="832"/>
        <v>3275.0262352233335</v>
      </c>
      <c r="CW837" s="227">
        <f t="shared" si="769"/>
        <v>3113.21</v>
      </c>
      <c r="CX837" s="227">
        <f t="shared" si="833"/>
        <v>62.264200000000002</v>
      </c>
      <c r="CY837" s="227">
        <f t="shared" si="834"/>
        <v>36.320783333333338</v>
      </c>
      <c r="CZ837" s="228">
        <f t="shared" si="764"/>
        <v>1.0019572465845688</v>
      </c>
      <c r="DA837" s="239">
        <f t="shared" si="765"/>
        <v>24</v>
      </c>
      <c r="DB837" s="231">
        <f t="shared" si="835"/>
        <v>1.005564846</v>
      </c>
      <c r="DC837" s="227">
        <f t="shared" si="836"/>
        <v>3136.6617622399999</v>
      </c>
      <c r="DD837" s="227">
        <f t="shared" si="837"/>
        <v>3235.2467455733331</v>
      </c>
      <c r="DE837" s="227">
        <f t="shared" si="844"/>
        <v>3113.21</v>
      </c>
      <c r="DF837" s="227">
        <f t="shared" si="845"/>
        <v>62.264200000000002</v>
      </c>
      <c r="DG837" s="227">
        <f t="shared" si="838"/>
        <v>5.1886833333333326</v>
      </c>
      <c r="DH837" s="228">
        <f t="shared" si="839"/>
        <v>1.0004564585030447</v>
      </c>
      <c r="DI837" s="239">
        <f t="shared" si="840"/>
        <v>3</v>
      </c>
      <c r="DJ837" s="231">
        <f t="shared" si="841"/>
        <v>1.0006939180000001</v>
      </c>
      <c r="DK837" s="227">
        <f t="shared" si="846"/>
        <v>3116.7923497199999</v>
      </c>
      <c r="DL837" s="227">
        <f t="shared" si="842"/>
        <v>3184.2452330533333</v>
      </c>
      <c r="DM837" s="227"/>
      <c r="DN837" s="227"/>
      <c r="DO837" s="227"/>
      <c r="DP837" s="227"/>
      <c r="DQ837" s="227"/>
      <c r="DR837" s="227"/>
      <c r="DS837" s="227"/>
      <c r="DT837" s="227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5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5"/>
      <c r="HA837" s="5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40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7"/>
      <c r="JP837" s="1"/>
      <c r="JQ837" s="1"/>
      <c r="JR837" s="1"/>
      <c r="JS837" s="1"/>
      <c r="JT837" s="1"/>
      <c r="JU837" s="1"/>
      <c r="JV837" s="1"/>
      <c r="JW837" s="1"/>
      <c r="JX837" s="1"/>
      <c r="JY837" s="3"/>
      <c r="JZ837" s="1"/>
      <c r="KA837" s="1"/>
      <c r="KB837" s="1"/>
      <c r="KC837" s="1"/>
      <c r="KD837" s="1"/>
      <c r="KE837" s="1"/>
    </row>
    <row r="838" spans="1:291" x14ac:dyDescent="0.2">
      <c r="A838" s="196">
        <f t="shared" si="701"/>
        <v>43496</v>
      </c>
      <c r="B838" s="236">
        <f t="shared" si="843"/>
        <v>109628.59221824666</v>
      </c>
      <c r="C838" s="66">
        <f t="shared" si="778"/>
        <v>71410.014141459993</v>
      </c>
      <c r="D838" s="77">
        <f t="shared" si="702"/>
        <v>5100.6099999999997</v>
      </c>
      <c r="E838" s="67">
        <f>VLOOKUP(A837,[1]Plan1!$DQ$117:$DS$314,3)</f>
        <v>5116.93</v>
      </c>
      <c r="F838" s="11">
        <f t="shared" si="703"/>
        <v>43491</v>
      </c>
      <c r="G838" s="73">
        <f t="shared" si="691"/>
        <v>3.199617300675861E-3</v>
      </c>
      <c r="H838" s="11">
        <f t="shared" si="704"/>
        <v>43521</v>
      </c>
      <c r="I838" s="11">
        <f t="shared" si="692"/>
        <v>43521</v>
      </c>
      <c r="J838" s="1">
        <f t="shared" si="705"/>
        <v>21</v>
      </c>
      <c r="K838" s="1">
        <f t="shared" si="706"/>
        <v>4</v>
      </c>
      <c r="L838" s="66">
        <f t="shared" si="693"/>
        <v>1.0006086599999999</v>
      </c>
      <c r="M838" s="70">
        <f t="shared" si="779"/>
        <v>1.0015000999999999</v>
      </c>
      <c r="N838" s="70">
        <f t="shared" si="717"/>
        <v>1.0759576129909314</v>
      </c>
      <c r="O838" s="66">
        <f t="shared" si="775"/>
        <v>1.0766125</v>
      </c>
      <c r="P838" s="66">
        <f t="shared" si="694"/>
        <v>71453.478560660005</v>
      </c>
      <c r="Q838" s="74">
        <f t="shared" si="695"/>
        <v>0</v>
      </c>
      <c r="R838" s="75">
        <f t="shared" si="776"/>
        <v>0</v>
      </c>
      <c r="S838" s="66">
        <f t="shared" si="777"/>
        <v>0</v>
      </c>
      <c r="T838" s="10">
        <f t="shared" si="707"/>
        <v>0.06</v>
      </c>
      <c r="U838" s="74">
        <f t="shared" si="772"/>
        <v>4</v>
      </c>
      <c r="V838" s="74">
        <v>252</v>
      </c>
      <c r="W838" s="70">
        <f t="shared" si="696"/>
        <v>1.0009253309999999</v>
      </c>
      <c r="X838" s="66">
        <f t="shared" si="697"/>
        <v>66.118118769999995</v>
      </c>
      <c r="Y838" s="66">
        <v>0</v>
      </c>
      <c r="Z838" s="67">
        <f t="shared" si="698"/>
        <v>0</v>
      </c>
      <c r="AA838" s="68" t="str">
        <f t="shared" si="708"/>
        <v>A+INCORP J=</v>
      </c>
      <c r="AB838" s="11">
        <f t="shared" si="709"/>
        <v>43521</v>
      </c>
      <c r="AC838" s="227">
        <f t="shared" si="714"/>
        <v>3113.21</v>
      </c>
      <c r="AD838" s="227">
        <f t="shared" si="788"/>
        <v>62.264200000000002</v>
      </c>
      <c r="AE838" s="227">
        <f t="shared" si="789"/>
        <v>322.73610333333335</v>
      </c>
      <c r="AF838" s="228">
        <f t="shared" si="715"/>
        <v>1.0317829347115732</v>
      </c>
      <c r="AG838" s="230">
        <f t="shared" si="716"/>
        <v>214</v>
      </c>
      <c r="AH838" s="231">
        <f t="shared" si="790"/>
        <v>1.050727022</v>
      </c>
      <c r="AI838" s="227">
        <f t="shared" si="791"/>
        <v>3375.1001064500001</v>
      </c>
      <c r="AJ838" s="227">
        <f t="shared" si="792"/>
        <v>3760.1004097833334</v>
      </c>
      <c r="AK838" s="227">
        <f t="shared" si="785"/>
        <v>3113.21</v>
      </c>
      <c r="AL838" s="227">
        <f t="shared" si="793"/>
        <v>62.264200000000002</v>
      </c>
      <c r="AM838" s="227">
        <f t="shared" si="794"/>
        <v>291.60400333333337</v>
      </c>
      <c r="AN838" s="228">
        <f t="shared" si="786"/>
        <v>1.0308555537368391</v>
      </c>
      <c r="AO838" s="230">
        <f t="shared" si="787"/>
        <v>193</v>
      </c>
      <c r="AP838" s="231">
        <f t="shared" si="795"/>
        <v>1.0456373299999999</v>
      </c>
      <c r="AQ838" s="227">
        <f t="shared" si="796"/>
        <v>3355.7323242100001</v>
      </c>
      <c r="AR838" s="227">
        <f t="shared" si="797"/>
        <v>3709.6005275433336</v>
      </c>
      <c r="AS838" s="227">
        <f t="shared" si="710"/>
        <v>3113.21</v>
      </c>
      <c r="AT838" s="227">
        <f t="shared" si="798"/>
        <v>62.264200000000002</v>
      </c>
      <c r="AU838" s="227">
        <f t="shared" si="799"/>
        <v>260.47190333333333</v>
      </c>
      <c r="AV838" s="228">
        <f t="shared" si="711"/>
        <v>1.0285930942613035</v>
      </c>
      <c r="AW838" s="230">
        <f t="shared" si="712"/>
        <v>172</v>
      </c>
      <c r="AX838" s="231">
        <f t="shared" si="800"/>
        <v>1.0405722909999999</v>
      </c>
      <c r="AY838" s="227">
        <f t="shared" si="801"/>
        <v>3332.1479645600002</v>
      </c>
      <c r="AZ838" s="227">
        <f t="shared" si="802"/>
        <v>3654.8840678933334</v>
      </c>
      <c r="BA838" s="227">
        <f t="shared" si="689"/>
        <v>3113.21</v>
      </c>
      <c r="BB838" s="227">
        <f t="shared" si="803"/>
        <v>62.264200000000002</v>
      </c>
      <c r="BC838" s="227">
        <f t="shared" si="804"/>
        <v>228.30206666666666</v>
      </c>
      <c r="BD838" s="228">
        <f t="shared" si="783"/>
        <v>1.0244945661071803</v>
      </c>
      <c r="BE838" s="230">
        <f t="shared" si="784"/>
        <v>152</v>
      </c>
      <c r="BF838" s="231">
        <f t="shared" si="805"/>
        <v>1.0357712569999999</v>
      </c>
      <c r="BG838" s="227">
        <f t="shared" si="806"/>
        <v>3303.5579621699999</v>
      </c>
      <c r="BH838" s="227">
        <f t="shared" si="807"/>
        <v>3594.1242288366666</v>
      </c>
      <c r="BI838" s="227">
        <f t="shared" si="713"/>
        <v>3113.21</v>
      </c>
      <c r="BJ838" s="227">
        <f t="shared" si="808"/>
        <v>62.264200000000002</v>
      </c>
      <c r="BK838" s="227">
        <f t="shared" si="809"/>
        <v>197.16996666666665</v>
      </c>
      <c r="BL838" s="228">
        <f t="shared" si="699"/>
        <v>1.0117464218883976</v>
      </c>
      <c r="BM838" s="230">
        <f t="shared" si="700"/>
        <v>130</v>
      </c>
      <c r="BN838" s="231">
        <f t="shared" si="810"/>
        <v>1.0305157009999999</v>
      </c>
      <c r="BO838" s="227">
        <f t="shared" si="811"/>
        <v>3245.8967946500002</v>
      </c>
      <c r="BP838" s="227">
        <f t="shared" si="812"/>
        <v>3505.3309613166666</v>
      </c>
      <c r="BQ838" s="227">
        <f t="shared" si="782"/>
        <v>3113.21</v>
      </c>
      <c r="BR838" s="227">
        <f t="shared" si="813"/>
        <v>62.264200000000002</v>
      </c>
      <c r="BS838" s="227">
        <f t="shared" si="814"/>
        <v>162.92465666666666</v>
      </c>
      <c r="BT838" s="228">
        <f t="shared" si="780"/>
        <v>1.0084179913168783</v>
      </c>
      <c r="BU838" s="230">
        <f t="shared" si="781"/>
        <v>107</v>
      </c>
      <c r="BV838" s="231">
        <f t="shared" si="815"/>
        <v>1.025049766</v>
      </c>
      <c r="BW838" s="227">
        <f t="shared" si="816"/>
        <v>3218.0586353399999</v>
      </c>
      <c r="BX838" s="227">
        <f t="shared" si="817"/>
        <v>3443.2474920066666</v>
      </c>
      <c r="BY838" s="227">
        <f t="shared" si="690"/>
        <v>3113.21</v>
      </c>
      <c r="BZ838" s="227">
        <f t="shared" si="818"/>
        <v>62.264200000000002</v>
      </c>
      <c r="CA838" s="227">
        <f t="shared" si="819"/>
        <v>132.83029333333334</v>
      </c>
      <c r="CB838" s="228">
        <f t="shared" si="687"/>
        <v>1.0093253889366227</v>
      </c>
      <c r="CC838" s="230">
        <f t="shared" si="688"/>
        <v>87</v>
      </c>
      <c r="CD838" s="231">
        <f t="shared" si="820"/>
        <v>1.02032035</v>
      </c>
      <c r="CE838" s="227">
        <f t="shared" si="821"/>
        <v>3206.0933491599999</v>
      </c>
      <c r="CF838" s="227">
        <f t="shared" si="822"/>
        <v>3401.1878424933334</v>
      </c>
      <c r="CG838" s="227">
        <f t="shared" si="847"/>
        <v>3113.21</v>
      </c>
      <c r="CH838" s="227">
        <f t="shared" si="823"/>
        <v>62.264200000000002</v>
      </c>
      <c r="CI838" s="227">
        <f t="shared" si="824"/>
        <v>101.69819333333332</v>
      </c>
      <c r="CJ838" s="228">
        <f t="shared" si="773"/>
        <v>1.0045040745574836</v>
      </c>
      <c r="CK838" s="230">
        <f t="shared" si="774"/>
        <v>66</v>
      </c>
      <c r="CL838" s="231">
        <f t="shared" si="825"/>
        <v>1.0153779469999999</v>
      </c>
      <c r="CM838" s="227">
        <f t="shared" si="826"/>
        <v>3175.3225398999998</v>
      </c>
      <c r="CN838" s="227">
        <f t="shared" si="827"/>
        <v>3339.284933233333</v>
      </c>
      <c r="CO838" s="227">
        <f t="shared" ref="CO838:CO901" si="850">CO837</f>
        <v>3113.21</v>
      </c>
      <c r="CP838" s="227">
        <f t="shared" si="828"/>
        <v>62.264200000000002</v>
      </c>
      <c r="CQ838" s="227">
        <f t="shared" si="829"/>
        <v>68.490620000000007</v>
      </c>
      <c r="CR838" s="228">
        <f t="shared" si="848"/>
        <v>1.000004792833755</v>
      </c>
      <c r="CS838" s="230">
        <f t="shared" si="849"/>
        <v>46</v>
      </c>
      <c r="CT838" s="231">
        <f t="shared" si="830"/>
        <v>1.010693155</v>
      </c>
      <c r="CU838" s="227">
        <f t="shared" si="831"/>
        <v>3146.51511772</v>
      </c>
      <c r="CV838" s="227">
        <f t="shared" si="832"/>
        <v>3277.2699377200001</v>
      </c>
      <c r="CW838" s="227">
        <f t="shared" si="769"/>
        <v>3113.21</v>
      </c>
      <c r="CX838" s="227">
        <f t="shared" si="833"/>
        <v>62.264200000000002</v>
      </c>
      <c r="CY838" s="227">
        <f t="shared" si="834"/>
        <v>37.358519999999999</v>
      </c>
      <c r="CZ838" s="228">
        <f t="shared" si="764"/>
        <v>1.0021096742038351</v>
      </c>
      <c r="DA838" s="239">
        <f t="shared" si="765"/>
        <v>25</v>
      </c>
      <c r="DB838" s="231">
        <f t="shared" si="835"/>
        <v>1.005797386</v>
      </c>
      <c r="DC838" s="227">
        <f t="shared" si="836"/>
        <v>3137.8644153099999</v>
      </c>
      <c r="DD838" s="227">
        <f t="shared" si="837"/>
        <v>3237.4871353099998</v>
      </c>
      <c r="DE838" s="227">
        <f t="shared" si="844"/>
        <v>3113.21</v>
      </c>
      <c r="DF838" s="227">
        <f t="shared" si="845"/>
        <v>62.264200000000002</v>
      </c>
      <c r="DG838" s="227">
        <f t="shared" si="838"/>
        <v>6.2264200000000001</v>
      </c>
      <c r="DH838" s="228">
        <f t="shared" si="839"/>
        <v>1.000608657807625</v>
      </c>
      <c r="DI838" s="239">
        <f t="shared" si="840"/>
        <v>4</v>
      </c>
      <c r="DJ838" s="231">
        <f t="shared" si="841"/>
        <v>1.0009253309999999</v>
      </c>
      <c r="DK838" s="227">
        <f t="shared" si="846"/>
        <v>3117.9873826799999</v>
      </c>
      <c r="DL838" s="227">
        <f t="shared" si="842"/>
        <v>3186.4780026799999</v>
      </c>
      <c r="DM838" s="227"/>
      <c r="DN838" s="227"/>
      <c r="DO838" s="227"/>
      <c r="DP838" s="227"/>
      <c r="DQ838" s="227"/>
      <c r="DR838" s="227"/>
      <c r="DS838" s="227"/>
      <c r="DT838" s="227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5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5"/>
      <c r="HA838" s="5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40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7"/>
      <c r="JP838" s="1"/>
      <c r="JQ838" s="1"/>
      <c r="JR838" s="1"/>
      <c r="JS838" s="1"/>
      <c r="JT838" s="1"/>
      <c r="JU838" s="1"/>
      <c r="JV838" s="1"/>
      <c r="JW838" s="1"/>
      <c r="JX838" s="1"/>
      <c r="JY838" s="3"/>
      <c r="JZ838" s="1"/>
      <c r="KA838" s="1"/>
      <c r="KB838" s="1"/>
      <c r="KC838" s="1"/>
      <c r="KD838" s="1"/>
      <c r="KE838" s="1"/>
    </row>
    <row r="839" spans="1:291" x14ac:dyDescent="0.2">
      <c r="A839" s="196">
        <f t="shared" si="701"/>
        <v>43497</v>
      </c>
      <c r="B839" s="236">
        <f t="shared" si="843"/>
        <v>109681.08402953</v>
      </c>
      <c r="C839" s="66">
        <f t="shared" si="778"/>
        <v>71410.014141459993</v>
      </c>
      <c r="D839" s="77">
        <f t="shared" si="702"/>
        <v>5100.6099999999997</v>
      </c>
      <c r="E839" s="67">
        <f>VLOOKUP(A838,[1]Plan1!$DQ$117:$DS$314,3)</f>
        <v>5116.93</v>
      </c>
      <c r="F839" s="11">
        <f t="shared" si="703"/>
        <v>43491</v>
      </c>
      <c r="G839" s="73">
        <f t="shared" si="691"/>
        <v>3.199617300675861E-3</v>
      </c>
      <c r="H839" s="11">
        <f t="shared" si="704"/>
        <v>43521</v>
      </c>
      <c r="I839" s="11">
        <f t="shared" si="692"/>
        <v>43521</v>
      </c>
      <c r="J839" s="1">
        <f t="shared" si="705"/>
        <v>21</v>
      </c>
      <c r="K839" s="1">
        <f t="shared" si="706"/>
        <v>5</v>
      </c>
      <c r="L839" s="66">
        <f t="shared" si="693"/>
        <v>1.0007608800000001</v>
      </c>
      <c r="M839" s="70">
        <f t="shared" si="779"/>
        <v>1.0015000999999999</v>
      </c>
      <c r="N839" s="70">
        <f t="shared" si="717"/>
        <v>1.0759576129909314</v>
      </c>
      <c r="O839" s="66">
        <f t="shared" si="775"/>
        <v>1.07677628</v>
      </c>
      <c r="P839" s="66">
        <f t="shared" si="694"/>
        <v>71464.348593019997</v>
      </c>
      <c r="Q839" s="74">
        <f t="shared" si="695"/>
        <v>0</v>
      </c>
      <c r="R839" s="75">
        <f t="shared" si="776"/>
        <v>0</v>
      </c>
      <c r="S839" s="66">
        <f t="shared" si="777"/>
        <v>0</v>
      </c>
      <c r="T839" s="10">
        <f t="shared" si="707"/>
        <v>0.06</v>
      </c>
      <c r="U839" s="74">
        <f t="shared" si="772"/>
        <v>5</v>
      </c>
      <c r="V839" s="74">
        <v>252</v>
      </c>
      <c r="W839" s="70">
        <f t="shared" si="696"/>
        <v>1.001156798</v>
      </c>
      <c r="X839" s="66">
        <f t="shared" si="697"/>
        <v>82.66981552</v>
      </c>
      <c r="Y839" s="66">
        <v>0</v>
      </c>
      <c r="Z839" s="67">
        <f t="shared" si="698"/>
        <v>0</v>
      </c>
      <c r="AA839" s="68" t="str">
        <f t="shared" si="708"/>
        <v>A+INCORP J=</v>
      </c>
      <c r="AB839" s="11">
        <f t="shared" si="709"/>
        <v>43521</v>
      </c>
      <c r="AC839" s="227">
        <f t="shared" si="714"/>
        <v>3113.21</v>
      </c>
      <c r="AD839" s="227">
        <f t="shared" si="788"/>
        <v>62.264200000000002</v>
      </c>
      <c r="AE839" s="227">
        <f t="shared" si="789"/>
        <v>323.77384000000001</v>
      </c>
      <c r="AF839" s="228">
        <f t="shared" si="715"/>
        <v>1.0319398950004861</v>
      </c>
      <c r="AG839" s="230">
        <f t="shared" si="716"/>
        <v>215</v>
      </c>
      <c r="AH839" s="231">
        <f t="shared" si="790"/>
        <v>1.050970006</v>
      </c>
      <c r="AI839" s="227">
        <f t="shared" si="791"/>
        <v>3376.3941660400001</v>
      </c>
      <c r="AJ839" s="227">
        <f t="shared" si="792"/>
        <v>3762.43220604</v>
      </c>
      <c r="AK839" s="227">
        <f t="shared" si="785"/>
        <v>3113.21</v>
      </c>
      <c r="AL839" s="227">
        <f t="shared" si="793"/>
        <v>62.264200000000002</v>
      </c>
      <c r="AM839" s="227">
        <f t="shared" si="794"/>
        <v>292.64174000000003</v>
      </c>
      <c r="AN839" s="228">
        <f t="shared" si="786"/>
        <v>1.0310123729476424</v>
      </c>
      <c r="AO839" s="230">
        <f t="shared" si="787"/>
        <v>194</v>
      </c>
      <c r="AP839" s="231">
        <f t="shared" si="795"/>
        <v>1.0458791359999999</v>
      </c>
      <c r="AQ839" s="227">
        <f t="shared" si="796"/>
        <v>3357.0189547499999</v>
      </c>
      <c r="AR839" s="227">
        <f t="shared" si="797"/>
        <v>3711.92489475</v>
      </c>
      <c r="AS839" s="227">
        <f t="shared" si="710"/>
        <v>3113.21</v>
      </c>
      <c r="AT839" s="227">
        <f t="shared" si="798"/>
        <v>62.264200000000002</v>
      </c>
      <c r="AU839" s="227">
        <f t="shared" si="799"/>
        <v>261.50964000000005</v>
      </c>
      <c r="AV839" s="228">
        <f t="shared" si="711"/>
        <v>1.0287495692947795</v>
      </c>
      <c r="AW839" s="230">
        <f t="shared" si="712"/>
        <v>173</v>
      </c>
      <c r="AX839" s="231">
        <f t="shared" si="800"/>
        <v>1.0408129260000001</v>
      </c>
      <c r="AY839" s="227">
        <f t="shared" si="801"/>
        <v>3333.42555352</v>
      </c>
      <c r="AZ839" s="227">
        <f t="shared" si="802"/>
        <v>3657.1993935199998</v>
      </c>
      <c r="BA839" s="227">
        <f t="shared" si="689"/>
        <v>3113.21</v>
      </c>
      <c r="BB839" s="227">
        <f t="shared" si="803"/>
        <v>62.264200000000002</v>
      </c>
      <c r="BC839" s="227">
        <f t="shared" si="804"/>
        <v>229.33980333333332</v>
      </c>
      <c r="BD839" s="228">
        <f t="shared" si="783"/>
        <v>1.0246504176508295</v>
      </c>
      <c r="BE839" s="230">
        <f t="shared" si="784"/>
        <v>153</v>
      </c>
      <c r="BF839" s="231">
        <f t="shared" si="805"/>
        <v>1.036010782</v>
      </c>
      <c r="BG839" s="227">
        <f t="shared" si="806"/>
        <v>3304.8245901499999</v>
      </c>
      <c r="BH839" s="227">
        <f t="shared" si="807"/>
        <v>3596.4285934833333</v>
      </c>
      <c r="BI839" s="227">
        <f t="shared" si="713"/>
        <v>3113.21</v>
      </c>
      <c r="BJ839" s="227">
        <f t="shared" si="808"/>
        <v>62.264200000000002</v>
      </c>
      <c r="BK839" s="227">
        <f t="shared" si="809"/>
        <v>198.20770333333331</v>
      </c>
      <c r="BL839" s="228">
        <f t="shared" si="699"/>
        <v>1.0119003341167778</v>
      </c>
      <c r="BM839" s="230">
        <f t="shared" si="700"/>
        <v>131</v>
      </c>
      <c r="BN839" s="231">
        <f t="shared" si="810"/>
        <v>1.0307540100000001</v>
      </c>
      <c r="BO839" s="227">
        <f t="shared" si="811"/>
        <v>3247.1413125600002</v>
      </c>
      <c r="BP839" s="227">
        <f t="shared" si="812"/>
        <v>3507.6132158933333</v>
      </c>
      <c r="BQ839" s="227">
        <f t="shared" si="782"/>
        <v>3113.21</v>
      </c>
      <c r="BR839" s="227">
        <f t="shared" si="813"/>
        <v>62.264200000000002</v>
      </c>
      <c r="BS839" s="227">
        <f t="shared" si="814"/>
        <v>163.96239333333332</v>
      </c>
      <c r="BT839" s="228">
        <f t="shared" si="780"/>
        <v>1.0085713972067578</v>
      </c>
      <c r="BU839" s="230">
        <f t="shared" si="781"/>
        <v>108</v>
      </c>
      <c r="BV839" s="231">
        <f t="shared" si="815"/>
        <v>1.025286811</v>
      </c>
      <c r="BW839" s="227">
        <f t="shared" si="816"/>
        <v>3219.2924797800001</v>
      </c>
      <c r="BX839" s="227">
        <f t="shared" si="817"/>
        <v>3445.5190731133334</v>
      </c>
      <c r="BY839" s="227">
        <f t="shared" si="690"/>
        <v>3113.21</v>
      </c>
      <c r="BZ839" s="227">
        <f t="shared" si="818"/>
        <v>62.264200000000002</v>
      </c>
      <c r="CA839" s="227">
        <f t="shared" si="819"/>
        <v>133.86803</v>
      </c>
      <c r="CB839" s="228">
        <f t="shared" ref="CB839:CB902" si="851">($O839/CB$708)</f>
        <v>1.0094789328646379</v>
      </c>
      <c r="CC839" s="230">
        <f t="shared" ref="CC839:CC902" si="852">NETWORKDAYS(CC$708,$A839,$AE$118:$AE$502)-1</f>
        <v>88</v>
      </c>
      <c r="CD839" s="231">
        <f t="shared" si="820"/>
        <v>1.0205563019999999</v>
      </c>
      <c r="CE839" s="227">
        <f t="shared" si="821"/>
        <v>3207.32260812</v>
      </c>
      <c r="CF839" s="227">
        <f t="shared" si="822"/>
        <v>3403.4548381200002</v>
      </c>
      <c r="CG839" s="227">
        <f t="shared" si="847"/>
        <v>3113.21</v>
      </c>
      <c r="CH839" s="227">
        <f t="shared" si="823"/>
        <v>62.264200000000002</v>
      </c>
      <c r="CI839" s="227">
        <f t="shared" si="824"/>
        <v>102.73593000000001</v>
      </c>
      <c r="CJ839" s="228">
        <f t="shared" si="773"/>
        <v>1.0046568850416002</v>
      </c>
      <c r="CK839" s="230">
        <f t="shared" si="774"/>
        <v>67</v>
      </c>
      <c r="CL839" s="231">
        <f t="shared" si="825"/>
        <v>1.015612755</v>
      </c>
      <c r="CM839" s="227">
        <f t="shared" si="826"/>
        <v>3176.5399976200001</v>
      </c>
      <c r="CN839" s="227">
        <f t="shared" si="827"/>
        <v>3341.54012762</v>
      </c>
      <c r="CO839" s="227">
        <f t="shared" si="850"/>
        <v>3113.21</v>
      </c>
      <c r="CP839" s="227">
        <f t="shared" si="828"/>
        <v>62.264200000000002</v>
      </c>
      <c r="CQ839" s="227">
        <f t="shared" si="829"/>
        <v>69.528356666666667</v>
      </c>
      <c r="CR839" s="228">
        <f t="shared" si="848"/>
        <v>1.0001569188632877</v>
      </c>
      <c r="CS839" s="230">
        <f t="shared" si="849"/>
        <v>47</v>
      </c>
      <c r="CT839" s="231">
        <f t="shared" si="830"/>
        <v>1.0109268810000001</v>
      </c>
      <c r="CU839" s="227">
        <f t="shared" si="831"/>
        <v>3147.72153458</v>
      </c>
      <c r="CV839" s="227">
        <f t="shared" si="832"/>
        <v>3279.5140912466668</v>
      </c>
      <c r="CW839" s="227">
        <f t="shared" si="769"/>
        <v>3113.21</v>
      </c>
      <c r="CX839" s="227">
        <f t="shared" si="833"/>
        <v>62.264200000000002</v>
      </c>
      <c r="CY839" s="227">
        <f t="shared" si="834"/>
        <v>38.396256666666673</v>
      </c>
      <c r="CZ839" s="228">
        <f t="shared" si="764"/>
        <v>1.0022621204390787</v>
      </c>
      <c r="DA839" s="239">
        <f t="shared" si="765"/>
        <v>26</v>
      </c>
      <c r="DB839" s="231">
        <f t="shared" si="835"/>
        <v>1.006029979</v>
      </c>
      <c r="DC839" s="227">
        <f t="shared" si="836"/>
        <v>3139.0675127499999</v>
      </c>
      <c r="DD839" s="227">
        <f t="shared" si="837"/>
        <v>3239.7279694166664</v>
      </c>
      <c r="DE839" s="227">
        <f t="shared" si="844"/>
        <v>3113.21</v>
      </c>
      <c r="DF839" s="227">
        <f t="shared" si="845"/>
        <v>62.264200000000002</v>
      </c>
      <c r="DG839" s="227">
        <f t="shared" si="838"/>
        <v>7.2641566666666675</v>
      </c>
      <c r="DH839" s="228">
        <f t="shared" si="839"/>
        <v>1.0007608757002984</v>
      </c>
      <c r="DI839" s="239">
        <f t="shared" si="840"/>
        <v>5</v>
      </c>
      <c r="DJ839" s="231">
        <f t="shared" si="841"/>
        <v>1.001156798</v>
      </c>
      <c r="DK839" s="227">
        <f t="shared" si="846"/>
        <v>3119.1828611199999</v>
      </c>
      <c r="DL839" s="227">
        <f t="shared" si="842"/>
        <v>3188.7112177866666</v>
      </c>
      <c r="DM839" s="227"/>
      <c r="DN839" s="227"/>
      <c r="DO839" s="227"/>
      <c r="DP839" s="227"/>
      <c r="DQ839" s="227"/>
      <c r="DR839" s="227"/>
      <c r="DS839" s="227"/>
      <c r="DT839" s="227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5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5"/>
      <c r="HA839" s="5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40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7"/>
      <c r="JP839" s="1"/>
      <c r="JQ839" s="1"/>
      <c r="JR839" s="1"/>
      <c r="JS839" s="1"/>
      <c r="JT839" s="1"/>
      <c r="JU839" s="1"/>
      <c r="JV839" s="1"/>
      <c r="JW839" s="1"/>
      <c r="JX839" s="1"/>
      <c r="JY839" s="3"/>
      <c r="JZ839" s="1"/>
      <c r="KA839" s="1"/>
      <c r="KB839" s="1"/>
      <c r="KC839" s="1"/>
      <c r="KD839" s="1"/>
      <c r="KE839" s="1"/>
    </row>
    <row r="840" spans="1:291" x14ac:dyDescent="0.2">
      <c r="A840" s="196">
        <f t="shared" si="701"/>
        <v>43498</v>
      </c>
      <c r="B840" s="236">
        <f t="shared" si="843"/>
        <v>109725.35223645336</v>
      </c>
      <c r="C840" s="66">
        <f t="shared" si="778"/>
        <v>71410.014141459993</v>
      </c>
      <c r="D840" s="77">
        <f t="shared" si="702"/>
        <v>5100.6099999999997</v>
      </c>
      <c r="E840" s="67">
        <f>VLOOKUP(A839,[1]Plan1!$DQ$117:$DS$314,3)</f>
        <v>5116.93</v>
      </c>
      <c r="F840" s="11">
        <f t="shared" si="703"/>
        <v>43491</v>
      </c>
      <c r="G840" s="73">
        <f t="shared" si="691"/>
        <v>3.199617300675861E-3</v>
      </c>
      <c r="H840" s="11">
        <f t="shared" si="704"/>
        <v>43521</v>
      </c>
      <c r="I840" s="11">
        <f t="shared" si="692"/>
        <v>43521</v>
      </c>
      <c r="J840" s="1">
        <f t="shared" si="705"/>
        <v>21</v>
      </c>
      <c r="K840" s="1">
        <f t="shared" si="706"/>
        <v>6</v>
      </c>
      <c r="L840" s="66">
        <f t="shared" si="693"/>
        <v>1.00091313</v>
      </c>
      <c r="M840" s="70">
        <f t="shared" si="779"/>
        <v>1.0015000999999999</v>
      </c>
      <c r="N840" s="70">
        <f t="shared" si="717"/>
        <v>1.0759576129909314</v>
      </c>
      <c r="O840" s="66">
        <f t="shared" si="775"/>
        <v>1.0769401000000001</v>
      </c>
      <c r="P840" s="66">
        <f t="shared" si="694"/>
        <v>71475.220767670005</v>
      </c>
      <c r="Q840" s="74">
        <f t="shared" si="695"/>
        <v>0</v>
      </c>
      <c r="R840" s="75">
        <f t="shared" si="776"/>
        <v>0</v>
      </c>
      <c r="S840" s="66">
        <f t="shared" si="777"/>
        <v>0</v>
      </c>
      <c r="T840" s="10">
        <f t="shared" si="707"/>
        <v>0.06</v>
      </c>
      <c r="U840" s="74">
        <f t="shared" si="772"/>
        <v>6</v>
      </c>
      <c r="V840" s="74">
        <v>252</v>
      </c>
      <c r="W840" s="70">
        <f t="shared" si="696"/>
        <v>1.0013883180000001</v>
      </c>
      <c r="X840" s="66">
        <f t="shared" si="697"/>
        <v>99.230335539999999</v>
      </c>
      <c r="Y840" s="66">
        <v>0</v>
      </c>
      <c r="Z840" s="67">
        <f t="shared" si="698"/>
        <v>0</v>
      </c>
      <c r="AA840" s="68" t="str">
        <f t="shared" si="708"/>
        <v>A+INCORP J=</v>
      </c>
      <c r="AB840" s="11">
        <f t="shared" si="709"/>
        <v>43521</v>
      </c>
      <c r="AC840" s="227">
        <f t="shared" si="714"/>
        <v>3113.21</v>
      </c>
      <c r="AD840" s="227">
        <f t="shared" si="788"/>
        <v>62.264200000000002</v>
      </c>
      <c r="AE840" s="227">
        <f t="shared" si="789"/>
        <v>324.81157666666667</v>
      </c>
      <c r="AF840" s="228">
        <f t="shared" si="715"/>
        <v>1.0320968936238204</v>
      </c>
      <c r="AG840" s="230">
        <f t="shared" si="716"/>
        <v>215</v>
      </c>
      <c r="AH840" s="231">
        <f t="shared" si="790"/>
        <v>1.050970006</v>
      </c>
      <c r="AI840" s="227">
        <f t="shared" si="791"/>
        <v>3376.9078483200001</v>
      </c>
      <c r="AJ840" s="227">
        <f t="shared" si="792"/>
        <v>3763.9836249866667</v>
      </c>
      <c r="AK840" s="227">
        <f t="shared" si="785"/>
        <v>3113.21</v>
      </c>
      <c r="AL840" s="227">
        <f t="shared" si="793"/>
        <v>62.264200000000002</v>
      </c>
      <c r="AM840" s="227">
        <f t="shared" si="794"/>
        <v>293.67947666666669</v>
      </c>
      <c r="AN840" s="228">
        <f t="shared" si="786"/>
        <v>1.0311692304584119</v>
      </c>
      <c r="AO840" s="230">
        <f t="shared" si="787"/>
        <v>194</v>
      </c>
      <c r="AP840" s="231">
        <f t="shared" si="795"/>
        <v>1.0458791359999999</v>
      </c>
      <c r="AQ840" s="227">
        <f t="shared" si="796"/>
        <v>3357.5296892900001</v>
      </c>
      <c r="AR840" s="227">
        <f t="shared" si="797"/>
        <v>3713.4733659566668</v>
      </c>
      <c r="AS840" s="227">
        <f t="shared" si="710"/>
        <v>3113.21</v>
      </c>
      <c r="AT840" s="227">
        <f t="shared" si="798"/>
        <v>62.264200000000002</v>
      </c>
      <c r="AU840" s="227">
        <f t="shared" si="799"/>
        <v>262.54737666666671</v>
      </c>
      <c r="AV840" s="228">
        <f t="shared" si="711"/>
        <v>1.0289060825441629</v>
      </c>
      <c r="AW840" s="230">
        <f t="shared" si="712"/>
        <v>173</v>
      </c>
      <c r="AX840" s="231">
        <f t="shared" si="800"/>
        <v>1.0408129260000001</v>
      </c>
      <c r="AY840" s="227">
        <f t="shared" si="801"/>
        <v>3333.9326985799999</v>
      </c>
      <c r="AZ840" s="227">
        <f t="shared" si="802"/>
        <v>3658.7442752466668</v>
      </c>
      <c r="BA840" s="227">
        <f t="shared" ref="BA840:BA903" si="853">BA839</f>
        <v>3113.21</v>
      </c>
      <c r="BB840" s="227">
        <f t="shared" si="803"/>
        <v>62.264200000000002</v>
      </c>
      <c r="BC840" s="227">
        <f t="shared" si="804"/>
        <v>230.37754000000004</v>
      </c>
      <c r="BD840" s="228">
        <f t="shared" si="783"/>
        <v>1.0248063072581115</v>
      </c>
      <c r="BE840" s="230">
        <f t="shared" si="784"/>
        <v>153</v>
      </c>
      <c r="BF840" s="231">
        <f t="shared" si="805"/>
        <v>1.036010782</v>
      </c>
      <c r="BG840" s="227">
        <f t="shared" si="806"/>
        <v>3305.32738389</v>
      </c>
      <c r="BH840" s="227">
        <f t="shared" si="807"/>
        <v>3597.96912389</v>
      </c>
      <c r="BI840" s="227">
        <f t="shared" si="713"/>
        <v>3113.21</v>
      </c>
      <c r="BJ840" s="227">
        <f t="shared" si="808"/>
        <v>62.264200000000002</v>
      </c>
      <c r="BK840" s="227">
        <f t="shared" si="809"/>
        <v>199.24544</v>
      </c>
      <c r="BL840" s="228">
        <f t="shared" si="699"/>
        <v>1.0120542839351514</v>
      </c>
      <c r="BM840" s="230">
        <f t="shared" si="700"/>
        <v>131</v>
      </c>
      <c r="BN840" s="231">
        <f t="shared" si="810"/>
        <v>1.0307540100000001</v>
      </c>
      <c r="BO840" s="227">
        <f t="shared" si="811"/>
        <v>3247.6353303999999</v>
      </c>
      <c r="BP840" s="227">
        <f t="shared" si="812"/>
        <v>3509.1449703999997</v>
      </c>
      <c r="BQ840" s="227">
        <f t="shared" si="782"/>
        <v>3113.21</v>
      </c>
      <c r="BR840" s="227">
        <f t="shared" si="813"/>
        <v>62.264200000000002</v>
      </c>
      <c r="BS840" s="227">
        <f t="shared" si="814"/>
        <v>165.00012999999998</v>
      </c>
      <c r="BT840" s="228">
        <f t="shared" si="780"/>
        <v>1.0087248405629676</v>
      </c>
      <c r="BU840" s="230">
        <f t="shared" si="781"/>
        <v>108</v>
      </c>
      <c r="BV840" s="231">
        <f t="shared" si="815"/>
        <v>1.025286811</v>
      </c>
      <c r="BW840" s="227">
        <f t="shared" si="816"/>
        <v>3219.7822607100002</v>
      </c>
      <c r="BX840" s="227">
        <f t="shared" si="817"/>
        <v>3447.0465907100001</v>
      </c>
      <c r="BY840" s="227">
        <f t="shared" ref="BY840:BY903" si="854">BY839</f>
        <v>3113.21</v>
      </c>
      <c r="BZ840" s="227">
        <f t="shared" si="818"/>
        <v>62.264200000000002</v>
      </c>
      <c r="CA840" s="227">
        <f t="shared" si="819"/>
        <v>134.90576666666666</v>
      </c>
      <c r="CB840" s="228">
        <f t="shared" si="851"/>
        <v>1.0096325142926963</v>
      </c>
      <c r="CC840" s="230">
        <f t="shared" si="852"/>
        <v>88</v>
      </c>
      <c r="CD840" s="231">
        <f t="shared" si="820"/>
        <v>1.0205563019999999</v>
      </c>
      <c r="CE840" s="227">
        <f t="shared" si="821"/>
        <v>3207.8105679700002</v>
      </c>
      <c r="CF840" s="227">
        <f t="shared" si="822"/>
        <v>3404.980534636667</v>
      </c>
      <c r="CG840" s="227">
        <f t="shared" si="847"/>
        <v>3113.21</v>
      </c>
      <c r="CH840" s="227">
        <f t="shared" si="823"/>
        <v>62.264200000000002</v>
      </c>
      <c r="CI840" s="227">
        <f t="shared" si="824"/>
        <v>103.77366666666667</v>
      </c>
      <c r="CJ840" s="228">
        <f t="shared" si="773"/>
        <v>1.0048097328466312</v>
      </c>
      <c r="CK840" s="230">
        <f t="shared" si="774"/>
        <v>67</v>
      </c>
      <c r="CL840" s="231">
        <f t="shared" si="825"/>
        <v>1.015612755</v>
      </c>
      <c r="CM840" s="227">
        <f t="shared" si="826"/>
        <v>3177.0232742200001</v>
      </c>
      <c r="CN840" s="227">
        <f t="shared" si="827"/>
        <v>3343.0611408866666</v>
      </c>
      <c r="CO840" s="227">
        <f t="shared" si="850"/>
        <v>3113.21</v>
      </c>
      <c r="CP840" s="227">
        <f t="shared" si="828"/>
        <v>62.264200000000002</v>
      </c>
      <c r="CQ840" s="227">
        <f t="shared" si="829"/>
        <v>70.566093333333328</v>
      </c>
      <c r="CR840" s="228">
        <f t="shared" si="848"/>
        <v>1.0003090820465705</v>
      </c>
      <c r="CS840" s="230">
        <f t="shared" si="849"/>
        <v>47</v>
      </c>
      <c r="CT840" s="231">
        <f t="shared" si="830"/>
        <v>1.0109268810000001</v>
      </c>
      <c r="CU840" s="227">
        <f t="shared" si="831"/>
        <v>3148.20042676</v>
      </c>
      <c r="CV840" s="227">
        <f t="shared" si="832"/>
        <v>3281.0307200933335</v>
      </c>
      <c r="CW840" s="227">
        <f t="shared" si="769"/>
        <v>3113.21</v>
      </c>
      <c r="CX840" s="227">
        <f t="shared" si="833"/>
        <v>62.264200000000002</v>
      </c>
      <c r="CY840" s="227">
        <f t="shared" si="834"/>
        <v>39.433993333333333</v>
      </c>
      <c r="CZ840" s="228">
        <f t="shared" si="764"/>
        <v>1.0024146039062762</v>
      </c>
      <c r="DA840" s="239">
        <f t="shared" si="765"/>
        <v>26</v>
      </c>
      <c r="DB840" s="231">
        <f t="shared" si="835"/>
        <v>1.006029979</v>
      </c>
      <c r="DC840" s="227">
        <f t="shared" si="836"/>
        <v>3139.5450883200001</v>
      </c>
      <c r="DD840" s="227">
        <f t="shared" si="837"/>
        <v>3241.2432816533333</v>
      </c>
      <c r="DE840" s="227">
        <f t="shared" si="844"/>
        <v>3113.21</v>
      </c>
      <c r="DF840" s="227">
        <f t="shared" si="845"/>
        <v>62.264200000000002</v>
      </c>
      <c r="DG840" s="227">
        <f t="shared" si="838"/>
        <v>8.301893333333334</v>
      </c>
      <c r="DH840" s="228">
        <f t="shared" si="839"/>
        <v>1.0009131307691574</v>
      </c>
      <c r="DI840" s="239">
        <f t="shared" si="840"/>
        <v>5</v>
      </c>
      <c r="DJ840" s="231">
        <f t="shared" si="841"/>
        <v>1.001156798</v>
      </c>
      <c r="DK840" s="227">
        <f t="shared" si="846"/>
        <v>3119.6574114499999</v>
      </c>
      <c r="DL840" s="227">
        <f t="shared" si="842"/>
        <v>3190.2235047833333</v>
      </c>
      <c r="DM840" s="227"/>
      <c r="DN840" s="227"/>
      <c r="DO840" s="227"/>
      <c r="DP840" s="227"/>
      <c r="DQ840" s="227"/>
      <c r="DR840" s="227"/>
      <c r="DS840" s="227"/>
      <c r="DT840" s="227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5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5"/>
      <c r="HA840" s="5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40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7"/>
      <c r="JP840" s="1"/>
      <c r="JQ840" s="1"/>
      <c r="JR840" s="1"/>
      <c r="JS840" s="1"/>
      <c r="JT840" s="1"/>
      <c r="JU840" s="1"/>
      <c r="JV840" s="1"/>
      <c r="JW840" s="1"/>
      <c r="JX840" s="1"/>
      <c r="JY840" s="3"/>
      <c r="JZ840" s="1"/>
      <c r="KA840" s="1"/>
      <c r="KB840" s="1"/>
      <c r="KC840" s="1"/>
      <c r="KD840" s="1"/>
      <c r="KE840" s="1"/>
    </row>
    <row r="841" spans="1:291" x14ac:dyDescent="0.2">
      <c r="A841" s="196">
        <f t="shared" si="701"/>
        <v>43499</v>
      </c>
      <c r="B841" s="236">
        <f t="shared" si="843"/>
        <v>109736.76733978667</v>
      </c>
      <c r="C841" s="66">
        <f t="shared" si="778"/>
        <v>71410.014141459993</v>
      </c>
      <c r="D841" s="77">
        <f t="shared" si="702"/>
        <v>5100.6099999999997</v>
      </c>
      <c r="E841" s="67">
        <f>VLOOKUP(A840,[1]Plan1!$DQ$117:$DS$314,3)</f>
        <v>5116.93</v>
      </c>
      <c r="F841" s="11">
        <f t="shared" si="703"/>
        <v>43491</v>
      </c>
      <c r="G841" s="73">
        <f t="shared" si="691"/>
        <v>3.199617300675861E-3</v>
      </c>
      <c r="H841" s="11">
        <f t="shared" si="704"/>
        <v>43521</v>
      </c>
      <c r="I841" s="11">
        <f t="shared" si="692"/>
        <v>43521</v>
      </c>
      <c r="J841" s="1">
        <f t="shared" si="705"/>
        <v>21</v>
      </c>
      <c r="K841" s="1">
        <f t="shared" si="706"/>
        <v>6</v>
      </c>
      <c r="L841" s="66">
        <f t="shared" si="693"/>
        <v>1.00091313</v>
      </c>
      <c r="M841" s="70">
        <f t="shared" si="779"/>
        <v>1.0015000999999999</v>
      </c>
      <c r="N841" s="70">
        <f t="shared" si="717"/>
        <v>1.0759576129909314</v>
      </c>
      <c r="O841" s="66">
        <f t="shared" si="775"/>
        <v>1.0769401000000001</v>
      </c>
      <c r="P841" s="66">
        <f t="shared" si="694"/>
        <v>71475.220767670005</v>
      </c>
      <c r="Q841" s="74">
        <f t="shared" si="695"/>
        <v>0</v>
      </c>
      <c r="R841" s="75">
        <f t="shared" si="776"/>
        <v>0</v>
      </c>
      <c r="S841" s="66">
        <f t="shared" si="777"/>
        <v>0</v>
      </c>
      <c r="T841" s="10">
        <f t="shared" si="707"/>
        <v>0.06</v>
      </c>
      <c r="U841" s="74">
        <f t="shared" si="772"/>
        <v>6</v>
      </c>
      <c r="V841" s="74">
        <v>252</v>
      </c>
      <c r="W841" s="70">
        <f t="shared" si="696"/>
        <v>1.0013883180000001</v>
      </c>
      <c r="X841" s="66">
        <f t="shared" si="697"/>
        <v>99.230335539999999</v>
      </c>
      <c r="Y841" s="66">
        <v>0</v>
      </c>
      <c r="Z841" s="67">
        <f t="shared" si="698"/>
        <v>0</v>
      </c>
      <c r="AA841" s="68" t="str">
        <f t="shared" si="708"/>
        <v>A+INCORP J=</v>
      </c>
      <c r="AB841" s="11">
        <f t="shared" si="709"/>
        <v>43521</v>
      </c>
      <c r="AC841" s="227">
        <f t="shared" si="714"/>
        <v>3113.21</v>
      </c>
      <c r="AD841" s="227">
        <f t="shared" si="788"/>
        <v>62.264200000000002</v>
      </c>
      <c r="AE841" s="227">
        <f t="shared" si="789"/>
        <v>325.84931333333333</v>
      </c>
      <c r="AF841" s="228">
        <f t="shared" si="715"/>
        <v>1.0320968936238204</v>
      </c>
      <c r="AG841" s="230">
        <f t="shared" si="716"/>
        <v>215</v>
      </c>
      <c r="AH841" s="231">
        <f t="shared" si="790"/>
        <v>1.050970006</v>
      </c>
      <c r="AI841" s="227">
        <f t="shared" si="791"/>
        <v>3376.9078483200001</v>
      </c>
      <c r="AJ841" s="227">
        <f t="shared" si="792"/>
        <v>3765.0213616533333</v>
      </c>
      <c r="AK841" s="227">
        <f t="shared" si="785"/>
        <v>3113.21</v>
      </c>
      <c r="AL841" s="227">
        <f t="shared" si="793"/>
        <v>62.264200000000002</v>
      </c>
      <c r="AM841" s="227">
        <f t="shared" si="794"/>
        <v>294.71721333333335</v>
      </c>
      <c r="AN841" s="228">
        <f t="shared" si="786"/>
        <v>1.0311692304584119</v>
      </c>
      <c r="AO841" s="230">
        <f t="shared" si="787"/>
        <v>194</v>
      </c>
      <c r="AP841" s="231">
        <f t="shared" si="795"/>
        <v>1.0458791359999999</v>
      </c>
      <c r="AQ841" s="227">
        <f t="shared" si="796"/>
        <v>3357.5296892900001</v>
      </c>
      <c r="AR841" s="227">
        <f t="shared" si="797"/>
        <v>3714.5111026233335</v>
      </c>
      <c r="AS841" s="227">
        <f t="shared" si="710"/>
        <v>3113.21</v>
      </c>
      <c r="AT841" s="227">
        <f t="shared" si="798"/>
        <v>62.264200000000002</v>
      </c>
      <c r="AU841" s="227">
        <f t="shared" si="799"/>
        <v>263.58511333333337</v>
      </c>
      <c r="AV841" s="228">
        <f t="shared" si="711"/>
        <v>1.0289060825441629</v>
      </c>
      <c r="AW841" s="230">
        <f t="shared" si="712"/>
        <v>173</v>
      </c>
      <c r="AX841" s="231">
        <f t="shared" si="800"/>
        <v>1.0408129260000001</v>
      </c>
      <c r="AY841" s="227">
        <f t="shared" si="801"/>
        <v>3333.9326985799999</v>
      </c>
      <c r="AZ841" s="227">
        <f t="shared" si="802"/>
        <v>3659.782011913333</v>
      </c>
      <c r="BA841" s="227">
        <f t="shared" si="853"/>
        <v>3113.21</v>
      </c>
      <c r="BB841" s="227">
        <f t="shared" si="803"/>
        <v>62.264200000000002</v>
      </c>
      <c r="BC841" s="227">
        <f t="shared" si="804"/>
        <v>231.41527666666667</v>
      </c>
      <c r="BD841" s="228">
        <f t="shared" si="783"/>
        <v>1.0248063072581115</v>
      </c>
      <c r="BE841" s="230">
        <f t="shared" si="784"/>
        <v>153</v>
      </c>
      <c r="BF841" s="231">
        <f t="shared" si="805"/>
        <v>1.036010782</v>
      </c>
      <c r="BG841" s="227">
        <f t="shared" si="806"/>
        <v>3305.32738389</v>
      </c>
      <c r="BH841" s="227">
        <f t="shared" si="807"/>
        <v>3599.0068605566667</v>
      </c>
      <c r="BI841" s="227">
        <f t="shared" si="713"/>
        <v>3113.21</v>
      </c>
      <c r="BJ841" s="227">
        <f t="shared" si="808"/>
        <v>62.264200000000002</v>
      </c>
      <c r="BK841" s="227">
        <f t="shared" si="809"/>
        <v>200.28317666666669</v>
      </c>
      <c r="BL841" s="228">
        <f t="shared" si="699"/>
        <v>1.0120542839351514</v>
      </c>
      <c r="BM841" s="230">
        <f t="shared" si="700"/>
        <v>131</v>
      </c>
      <c r="BN841" s="231">
        <f t="shared" si="810"/>
        <v>1.0307540100000001</v>
      </c>
      <c r="BO841" s="227">
        <f t="shared" si="811"/>
        <v>3247.6353303999999</v>
      </c>
      <c r="BP841" s="227">
        <f t="shared" si="812"/>
        <v>3510.1827070666668</v>
      </c>
      <c r="BQ841" s="227">
        <f t="shared" si="782"/>
        <v>3113.21</v>
      </c>
      <c r="BR841" s="227">
        <f t="shared" si="813"/>
        <v>62.264200000000002</v>
      </c>
      <c r="BS841" s="227">
        <f t="shared" si="814"/>
        <v>166.03786666666664</v>
      </c>
      <c r="BT841" s="228">
        <f t="shared" si="780"/>
        <v>1.0087248405629676</v>
      </c>
      <c r="BU841" s="230">
        <f t="shared" si="781"/>
        <v>108</v>
      </c>
      <c r="BV841" s="231">
        <f t="shared" si="815"/>
        <v>1.025286811</v>
      </c>
      <c r="BW841" s="227">
        <f t="shared" si="816"/>
        <v>3219.7822607100002</v>
      </c>
      <c r="BX841" s="227">
        <f t="shared" si="817"/>
        <v>3448.0843273766668</v>
      </c>
      <c r="BY841" s="227">
        <f t="shared" si="854"/>
        <v>3113.21</v>
      </c>
      <c r="BZ841" s="227">
        <f t="shared" si="818"/>
        <v>62.264200000000002</v>
      </c>
      <c r="CA841" s="227">
        <f t="shared" si="819"/>
        <v>135.94350333333333</v>
      </c>
      <c r="CB841" s="228">
        <f t="shared" si="851"/>
        <v>1.0096325142926963</v>
      </c>
      <c r="CC841" s="230">
        <f t="shared" si="852"/>
        <v>88</v>
      </c>
      <c r="CD841" s="231">
        <f t="shared" si="820"/>
        <v>1.0205563019999999</v>
      </c>
      <c r="CE841" s="227">
        <f t="shared" si="821"/>
        <v>3207.8105679700002</v>
      </c>
      <c r="CF841" s="227">
        <f t="shared" si="822"/>
        <v>3406.0182713033337</v>
      </c>
      <c r="CG841" s="227">
        <f t="shared" si="847"/>
        <v>3113.21</v>
      </c>
      <c r="CH841" s="227">
        <f t="shared" si="823"/>
        <v>62.264200000000002</v>
      </c>
      <c r="CI841" s="227">
        <f t="shared" si="824"/>
        <v>104.81140333333335</v>
      </c>
      <c r="CJ841" s="228">
        <f t="shared" si="773"/>
        <v>1.0048097328466312</v>
      </c>
      <c r="CK841" s="230">
        <f t="shared" si="774"/>
        <v>67</v>
      </c>
      <c r="CL841" s="231">
        <f t="shared" si="825"/>
        <v>1.015612755</v>
      </c>
      <c r="CM841" s="227">
        <f t="shared" si="826"/>
        <v>3177.0232742200001</v>
      </c>
      <c r="CN841" s="227">
        <f t="shared" si="827"/>
        <v>3344.0988775533333</v>
      </c>
      <c r="CO841" s="227">
        <f t="shared" si="850"/>
        <v>3113.21</v>
      </c>
      <c r="CP841" s="227">
        <f t="shared" si="828"/>
        <v>62.264200000000002</v>
      </c>
      <c r="CQ841" s="227">
        <f t="shared" si="829"/>
        <v>71.603830000000002</v>
      </c>
      <c r="CR841" s="228">
        <f t="shared" si="848"/>
        <v>1.0003090820465705</v>
      </c>
      <c r="CS841" s="230">
        <f t="shared" si="849"/>
        <v>47</v>
      </c>
      <c r="CT841" s="231">
        <f t="shared" si="830"/>
        <v>1.0109268810000001</v>
      </c>
      <c r="CU841" s="227">
        <f t="shared" si="831"/>
        <v>3148.20042676</v>
      </c>
      <c r="CV841" s="227">
        <f t="shared" si="832"/>
        <v>3282.0684567600001</v>
      </c>
      <c r="CW841" s="227">
        <f t="shared" si="769"/>
        <v>3113.21</v>
      </c>
      <c r="CX841" s="227">
        <f t="shared" si="833"/>
        <v>62.264200000000002</v>
      </c>
      <c r="CY841" s="227">
        <f t="shared" si="834"/>
        <v>40.471730000000001</v>
      </c>
      <c r="CZ841" s="228">
        <f t="shared" si="764"/>
        <v>1.0024146039062762</v>
      </c>
      <c r="DA841" s="239">
        <f t="shared" si="765"/>
        <v>26</v>
      </c>
      <c r="DB841" s="231">
        <f t="shared" si="835"/>
        <v>1.006029979</v>
      </c>
      <c r="DC841" s="227">
        <f t="shared" si="836"/>
        <v>3139.5450883200001</v>
      </c>
      <c r="DD841" s="227">
        <f t="shared" si="837"/>
        <v>3242.2810183199999</v>
      </c>
      <c r="DE841" s="227">
        <f t="shared" si="844"/>
        <v>3113.21</v>
      </c>
      <c r="DF841" s="227">
        <f t="shared" si="845"/>
        <v>62.264200000000002</v>
      </c>
      <c r="DG841" s="227">
        <f t="shared" si="838"/>
        <v>9.3396299999999997</v>
      </c>
      <c r="DH841" s="228">
        <f t="shared" si="839"/>
        <v>1.0009131307691574</v>
      </c>
      <c r="DI841" s="239">
        <f t="shared" si="840"/>
        <v>5</v>
      </c>
      <c r="DJ841" s="231">
        <f t="shared" si="841"/>
        <v>1.001156798</v>
      </c>
      <c r="DK841" s="227">
        <f t="shared" si="846"/>
        <v>3119.6574114499999</v>
      </c>
      <c r="DL841" s="227">
        <f t="shared" si="842"/>
        <v>3191.2612414499999</v>
      </c>
      <c r="DM841" s="227"/>
      <c r="DN841" s="227"/>
      <c r="DO841" s="227"/>
      <c r="DP841" s="227"/>
      <c r="DQ841" s="227"/>
      <c r="DR841" s="227"/>
      <c r="DS841" s="227"/>
      <c r="DT841" s="227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5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5"/>
      <c r="HA841" s="5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40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7"/>
      <c r="JP841" s="1"/>
      <c r="JQ841" s="1"/>
      <c r="JR841" s="1"/>
      <c r="JS841" s="1"/>
      <c r="JT841" s="1"/>
      <c r="JU841" s="1"/>
      <c r="JV841" s="1"/>
      <c r="JW841" s="1"/>
      <c r="JX841" s="1"/>
      <c r="JY841" s="3"/>
      <c r="JZ841" s="1"/>
      <c r="KA841" s="1"/>
      <c r="KB841" s="1"/>
      <c r="KC841" s="1"/>
      <c r="KD841" s="1"/>
      <c r="KE841" s="1"/>
    </row>
    <row r="842" spans="1:291" x14ac:dyDescent="0.2">
      <c r="A842" s="196">
        <f t="shared" si="701"/>
        <v>43500</v>
      </c>
      <c r="B842" s="236">
        <f t="shared" si="843"/>
        <v>109756.42274368001</v>
      </c>
      <c r="C842" s="66">
        <f t="shared" si="778"/>
        <v>71410.014141459993</v>
      </c>
      <c r="D842" s="77">
        <f t="shared" si="702"/>
        <v>5100.6099999999997</v>
      </c>
      <c r="E842" s="67">
        <f>VLOOKUP(A841,[1]Plan1!$DQ$117:$DS$314,3)</f>
        <v>5116.93</v>
      </c>
      <c r="F842" s="11">
        <f t="shared" si="703"/>
        <v>43491</v>
      </c>
      <c r="G842" s="73">
        <f t="shared" ref="G842:G905" si="855">(E842/D842)-1</f>
        <v>3.199617300675861E-3</v>
      </c>
      <c r="H842" s="11">
        <f t="shared" si="704"/>
        <v>43521</v>
      </c>
      <c r="I842" s="11">
        <f t="shared" ref="I842:I905" si="856">IF(A842&gt;I841,H842,I841)</f>
        <v>43521</v>
      </c>
      <c r="J842" s="1">
        <f t="shared" si="705"/>
        <v>21</v>
      </c>
      <c r="K842" s="1">
        <f t="shared" si="706"/>
        <v>6</v>
      </c>
      <c r="L842" s="66">
        <f t="shared" ref="L842:L905" si="857">TRUNC((E842/D842)^TRUNC((K842/J842),9),8)</f>
        <v>1.00091313</v>
      </c>
      <c r="M842" s="70">
        <f t="shared" si="779"/>
        <v>1.0015000999999999</v>
      </c>
      <c r="N842" s="70">
        <f t="shared" si="717"/>
        <v>1.0759576129909314</v>
      </c>
      <c r="O842" s="66">
        <f t="shared" si="775"/>
        <v>1.0769401000000001</v>
      </c>
      <c r="P842" s="66">
        <f t="shared" ref="P842:P905" si="858">TRUNC(C842*L842,8)</f>
        <v>71475.220767670005</v>
      </c>
      <c r="Q842" s="74">
        <f t="shared" ref="Q842:Q905" si="859">IF(VLOOKUP(A842,AE$10:AM$114,9)=VLOOKUP(A841,AE$10:AM$114,9),0,VLOOKUP(A842,AE$10:AM$114,9))</f>
        <v>0</v>
      </c>
      <c r="R842" s="75">
        <f t="shared" si="776"/>
        <v>0</v>
      </c>
      <c r="S842" s="66">
        <f t="shared" si="777"/>
        <v>0</v>
      </c>
      <c r="T842" s="10">
        <f t="shared" si="707"/>
        <v>0.06</v>
      </c>
      <c r="U842" s="74">
        <f t="shared" si="772"/>
        <v>6</v>
      </c>
      <c r="V842" s="74">
        <v>252</v>
      </c>
      <c r="W842" s="70">
        <f t="shared" ref="W842:W905" si="860">ROUND((1+T842)^TRUNC((U842/V842),9),9)</f>
        <v>1.0013883180000001</v>
      </c>
      <c r="X842" s="66">
        <f t="shared" ref="X842:X905" si="861">TRUNC((P842*(W842-1)),8)</f>
        <v>99.230335539999999</v>
      </c>
      <c r="Y842" s="66">
        <v>0</v>
      </c>
      <c r="Z842" s="67">
        <f t="shared" ref="Z842:Z905" si="862">IF(S842&gt;0,S842+X842,0)</f>
        <v>0</v>
      </c>
      <c r="AA842" s="68" t="str">
        <f t="shared" si="708"/>
        <v>A+INCORP J=</v>
      </c>
      <c r="AB842" s="11">
        <f t="shared" si="709"/>
        <v>43521</v>
      </c>
      <c r="AC842" s="227">
        <f t="shared" si="714"/>
        <v>3113.21</v>
      </c>
      <c r="AD842" s="227">
        <f t="shared" si="788"/>
        <v>62.264200000000002</v>
      </c>
      <c r="AE842" s="227">
        <f t="shared" si="789"/>
        <v>326.88704999999999</v>
      </c>
      <c r="AF842" s="228">
        <f t="shared" si="715"/>
        <v>1.0320968936238204</v>
      </c>
      <c r="AG842" s="230">
        <f t="shared" si="716"/>
        <v>216</v>
      </c>
      <c r="AH842" s="231">
        <f t="shared" si="790"/>
        <v>1.0512130449999999</v>
      </c>
      <c r="AI842" s="227">
        <f t="shared" si="791"/>
        <v>3377.68876529</v>
      </c>
      <c r="AJ842" s="227">
        <f t="shared" si="792"/>
        <v>3766.8400152899999</v>
      </c>
      <c r="AK842" s="227">
        <f t="shared" si="785"/>
        <v>3113.21</v>
      </c>
      <c r="AL842" s="227">
        <f t="shared" si="793"/>
        <v>62.264200000000002</v>
      </c>
      <c r="AM842" s="227">
        <f t="shared" si="794"/>
        <v>295.75495000000001</v>
      </c>
      <c r="AN842" s="228">
        <f t="shared" si="786"/>
        <v>1.0311692304584119</v>
      </c>
      <c r="AO842" s="230">
        <f t="shared" si="787"/>
        <v>195</v>
      </c>
      <c r="AP842" s="231">
        <f t="shared" si="795"/>
        <v>1.0461209979999999</v>
      </c>
      <c r="AQ842" s="227">
        <f t="shared" si="796"/>
        <v>3358.3061259000001</v>
      </c>
      <c r="AR842" s="227">
        <f t="shared" si="797"/>
        <v>3716.3252759000002</v>
      </c>
      <c r="AS842" s="227">
        <f t="shared" si="710"/>
        <v>3113.21</v>
      </c>
      <c r="AT842" s="227">
        <f t="shared" si="798"/>
        <v>62.264200000000002</v>
      </c>
      <c r="AU842" s="227">
        <f t="shared" si="799"/>
        <v>264.62285000000003</v>
      </c>
      <c r="AV842" s="228">
        <f t="shared" si="711"/>
        <v>1.0289060825441629</v>
      </c>
      <c r="AW842" s="230">
        <f t="shared" si="712"/>
        <v>174</v>
      </c>
      <c r="AX842" s="231">
        <f t="shared" si="800"/>
        <v>1.041053617</v>
      </c>
      <c r="AY842" s="227">
        <f t="shared" si="801"/>
        <v>3334.7036801600002</v>
      </c>
      <c r="AZ842" s="227">
        <f t="shared" si="802"/>
        <v>3661.59073016</v>
      </c>
      <c r="BA842" s="227">
        <f t="shared" si="853"/>
        <v>3113.21</v>
      </c>
      <c r="BB842" s="227">
        <f t="shared" si="803"/>
        <v>62.264200000000002</v>
      </c>
      <c r="BC842" s="227">
        <f t="shared" si="804"/>
        <v>232.45301333333336</v>
      </c>
      <c r="BD842" s="228">
        <f t="shared" si="783"/>
        <v>1.0248063072581115</v>
      </c>
      <c r="BE842" s="230">
        <f t="shared" si="784"/>
        <v>154</v>
      </c>
      <c r="BF842" s="231">
        <f t="shared" si="805"/>
        <v>1.0362503620000001</v>
      </c>
      <c r="BG842" s="227">
        <f t="shared" si="806"/>
        <v>3306.09174884</v>
      </c>
      <c r="BH842" s="227">
        <f t="shared" si="807"/>
        <v>3600.8089621733334</v>
      </c>
      <c r="BI842" s="227">
        <f t="shared" si="713"/>
        <v>3113.21</v>
      </c>
      <c r="BJ842" s="227">
        <f t="shared" si="808"/>
        <v>62.264200000000002</v>
      </c>
      <c r="BK842" s="227">
        <f t="shared" si="809"/>
        <v>201.32091333333332</v>
      </c>
      <c r="BL842" s="228">
        <f t="shared" ref="BL842:BL905" si="863">($O842/BL$646)</f>
        <v>1.0120542839351514</v>
      </c>
      <c r="BM842" s="230">
        <f t="shared" ref="BM842:BM905" si="864">NETWORKDAYS(BM$646,$A842,$AE$118:$AE$502)-1</f>
        <v>132</v>
      </c>
      <c r="BN842" s="231">
        <f t="shared" si="810"/>
        <v>1.0309923750000001</v>
      </c>
      <c r="BO842" s="227">
        <f t="shared" si="811"/>
        <v>3248.3863559500001</v>
      </c>
      <c r="BP842" s="227">
        <f t="shared" si="812"/>
        <v>3511.9714692833331</v>
      </c>
      <c r="BQ842" s="227">
        <f t="shared" si="782"/>
        <v>3113.21</v>
      </c>
      <c r="BR842" s="227">
        <f t="shared" si="813"/>
        <v>62.264200000000002</v>
      </c>
      <c r="BS842" s="227">
        <f t="shared" si="814"/>
        <v>167.07560333333331</v>
      </c>
      <c r="BT842" s="228">
        <f t="shared" si="780"/>
        <v>1.0087248405629676</v>
      </c>
      <c r="BU842" s="230">
        <f t="shared" si="781"/>
        <v>109</v>
      </c>
      <c r="BV842" s="231">
        <f t="shared" si="815"/>
        <v>1.0255239110000001</v>
      </c>
      <c r="BW842" s="227">
        <f t="shared" si="816"/>
        <v>3220.5268429799999</v>
      </c>
      <c r="BX842" s="227">
        <f t="shared" si="817"/>
        <v>3449.8666463133331</v>
      </c>
      <c r="BY842" s="227">
        <f t="shared" si="854"/>
        <v>3113.21</v>
      </c>
      <c r="BZ842" s="227">
        <f t="shared" si="818"/>
        <v>62.264200000000002</v>
      </c>
      <c r="CA842" s="227">
        <f t="shared" si="819"/>
        <v>136.98124000000001</v>
      </c>
      <c r="CB842" s="228">
        <f t="shared" si="851"/>
        <v>1.0096325142926963</v>
      </c>
      <c r="CC842" s="230">
        <f t="shared" si="852"/>
        <v>89</v>
      </c>
      <c r="CD842" s="231">
        <f t="shared" si="820"/>
        <v>1.0207923080000001</v>
      </c>
      <c r="CE842" s="227">
        <f t="shared" si="821"/>
        <v>3208.5523815699999</v>
      </c>
      <c r="CF842" s="227">
        <f t="shared" si="822"/>
        <v>3407.79782157</v>
      </c>
      <c r="CG842" s="227">
        <f t="shared" si="847"/>
        <v>3113.21</v>
      </c>
      <c r="CH842" s="227">
        <f t="shared" si="823"/>
        <v>62.264200000000002</v>
      </c>
      <c r="CI842" s="227">
        <f t="shared" si="824"/>
        <v>105.84914000000001</v>
      </c>
      <c r="CJ842" s="228">
        <f t="shared" si="773"/>
        <v>1.0048097328466312</v>
      </c>
      <c r="CK842" s="230">
        <f t="shared" si="774"/>
        <v>68</v>
      </c>
      <c r="CL842" s="231">
        <f t="shared" si="825"/>
        <v>1.015847618</v>
      </c>
      <c r="CM842" s="227">
        <f t="shared" si="826"/>
        <v>3177.7579688300002</v>
      </c>
      <c r="CN842" s="227">
        <f t="shared" si="827"/>
        <v>3345.8713088300001</v>
      </c>
      <c r="CO842" s="227">
        <f t="shared" si="850"/>
        <v>3113.21</v>
      </c>
      <c r="CP842" s="227">
        <f t="shared" si="828"/>
        <v>62.264200000000002</v>
      </c>
      <c r="CQ842" s="227">
        <f t="shared" si="829"/>
        <v>72.641566666666677</v>
      </c>
      <c r="CR842" s="228">
        <f t="shared" si="848"/>
        <v>1.0003090820465705</v>
      </c>
      <c r="CS842" s="230">
        <f t="shared" si="849"/>
        <v>48</v>
      </c>
      <c r="CT842" s="231">
        <f t="shared" si="830"/>
        <v>1.01116066</v>
      </c>
      <c r="CU842" s="227">
        <f t="shared" si="831"/>
        <v>3148.9284548400001</v>
      </c>
      <c r="CV842" s="227">
        <f t="shared" si="832"/>
        <v>3283.8342215066668</v>
      </c>
      <c r="CW842" s="227">
        <f t="shared" si="769"/>
        <v>3113.21</v>
      </c>
      <c r="CX842" s="227">
        <f t="shared" si="833"/>
        <v>62.264200000000002</v>
      </c>
      <c r="CY842" s="227">
        <f t="shared" si="834"/>
        <v>41.509466666666661</v>
      </c>
      <c r="CZ842" s="228">
        <f t="shared" si="764"/>
        <v>1.0024146039062762</v>
      </c>
      <c r="DA842" s="239">
        <f t="shared" si="765"/>
        <v>27</v>
      </c>
      <c r="DB842" s="231">
        <f t="shared" si="835"/>
        <v>1.006262626</v>
      </c>
      <c r="DC842" s="227">
        <f t="shared" si="836"/>
        <v>3140.2711161299999</v>
      </c>
      <c r="DD842" s="227">
        <f t="shared" si="837"/>
        <v>3244.0447827966664</v>
      </c>
      <c r="DE842" s="227">
        <f t="shared" si="844"/>
        <v>3113.21</v>
      </c>
      <c r="DF842" s="227">
        <f t="shared" si="845"/>
        <v>62.264200000000002</v>
      </c>
      <c r="DG842" s="227">
        <f t="shared" si="838"/>
        <v>10.377366666666665</v>
      </c>
      <c r="DH842" s="228">
        <f t="shared" si="839"/>
        <v>1.0009131307691574</v>
      </c>
      <c r="DI842" s="239">
        <f t="shared" si="840"/>
        <v>6</v>
      </c>
      <c r="DJ842" s="231">
        <f t="shared" si="841"/>
        <v>1.0013883180000001</v>
      </c>
      <c r="DK842" s="227">
        <f t="shared" si="846"/>
        <v>3120.3788399800001</v>
      </c>
      <c r="DL842" s="227">
        <f t="shared" si="842"/>
        <v>3193.0204066466667</v>
      </c>
      <c r="DM842" s="227"/>
      <c r="DN842" s="227"/>
      <c r="DO842" s="227"/>
      <c r="DP842" s="227"/>
      <c r="DQ842" s="227"/>
      <c r="DR842" s="227"/>
      <c r="DS842" s="227"/>
      <c r="DT842" s="227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5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5"/>
      <c r="HA842" s="5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40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7"/>
      <c r="JP842" s="1"/>
      <c r="JQ842" s="1"/>
      <c r="JR842" s="1"/>
      <c r="JS842" s="1"/>
      <c r="JT842" s="1"/>
      <c r="JU842" s="1"/>
      <c r="JV842" s="1"/>
      <c r="JW842" s="1"/>
      <c r="JX842" s="1"/>
      <c r="JY842" s="3"/>
      <c r="JZ842" s="1"/>
      <c r="KA842" s="1"/>
      <c r="KB842" s="1"/>
      <c r="KC842" s="1"/>
      <c r="KD842" s="1"/>
      <c r="KE842" s="1"/>
    </row>
    <row r="843" spans="1:291" x14ac:dyDescent="0.2">
      <c r="A843" s="196">
        <f t="shared" ref="A843:A906" si="865">(A842+1)</f>
        <v>43501</v>
      </c>
      <c r="B843" s="236">
        <f t="shared" si="843"/>
        <v>109808.94625347335</v>
      </c>
      <c r="C843" s="66">
        <f t="shared" si="778"/>
        <v>71410.014141459993</v>
      </c>
      <c r="D843" s="77">
        <f t="shared" ref="D843:D906" si="866">IF(E843=E842,D842,E842)</f>
        <v>5100.6099999999997</v>
      </c>
      <c r="E843" s="67">
        <f>VLOOKUP(A842,[1]Plan1!$DQ$117:$DS$314,3)</f>
        <v>5116.93</v>
      </c>
      <c r="F843" s="11">
        <f t="shared" ref="F843:F906" si="867">IF(D843=D842,F842,A843)</f>
        <v>43491</v>
      </c>
      <c r="G843" s="73">
        <f t="shared" si="855"/>
        <v>3.199617300675861E-3</v>
      </c>
      <c r="H843" s="11">
        <f t="shared" ref="H843:H906" si="868">IF(DAY(A843)=25,VLOOKUP(A843,AJ$118:AP$450,4),H842)</f>
        <v>43521</v>
      </c>
      <c r="I843" s="11">
        <f t="shared" si="856"/>
        <v>43521</v>
      </c>
      <c r="J843" s="1">
        <f t="shared" ref="J843:J906" si="869">IF(I843=I842,J842,NETWORKDAYS(I842,I843,$AE$118:$AE$502)-1)</f>
        <v>21</v>
      </c>
      <c r="K843" s="1">
        <f t="shared" ref="K843:K906" si="870">(J843-(NETWORKDAYS(A843,I843,AE$118:AE$502)-1))</f>
        <v>7</v>
      </c>
      <c r="L843" s="66">
        <f t="shared" si="857"/>
        <v>1.0010654000000001</v>
      </c>
      <c r="M843" s="70">
        <f t="shared" si="779"/>
        <v>1.0015000999999999</v>
      </c>
      <c r="N843" s="70">
        <f t="shared" si="717"/>
        <v>1.0759576129909314</v>
      </c>
      <c r="O843" s="66">
        <f t="shared" si="775"/>
        <v>1.07710393</v>
      </c>
      <c r="P843" s="66">
        <f t="shared" si="858"/>
        <v>71486.094370520004</v>
      </c>
      <c r="Q843" s="74">
        <f t="shared" si="859"/>
        <v>0</v>
      </c>
      <c r="R843" s="75">
        <f t="shared" si="776"/>
        <v>0</v>
      </c>
      <c r="S843" s="66">
        <f t="shared" si="777"/>
        <v>0</v>
      </c>
      <c r="T843" s="10">
        <f t="shared" ref="T843:T906" si="871">IF(Q842&gt;0,VLOOKUP(A842,$AE$11:$AH$20,4),T842)</f>
        <v>0.06</v>
      </c>
      <c r="U843" s="74">
        <f t="shared" si="772"/>
        <v>7</v>
      </c>
      <c r="V843" s="74">
        <v>252</v>
      </c>
      <c r="W843" s="70">
        <f t="shared" si="860"/>
        <v>1.001619891</v>
      </c>
      <c r="X843" s="66">
        <f t="shared" si="861"/>
        <v>115.79968089</v>
      </c>
      <c r="Y843" s="66">
        <v>0</v>
      </c>
      <c r="Z843" s="67">
        <f t="shared" si="862"/>
        <v>0</v>
      </c>
      <c r="AA843" s="68" t="str">
        <f t="shared" ref="AA843:AA906" si="872">IF($Q842&gt;0,VLOOKUP($A842,$AE$10:$AO$114,($AN$7)+1),AA842)</f>
        <v>A+INCORP J=</v>
      </c>
      <c r="AB843" s="11">
        <f t="shared" ref="AB843:AB906" si="873">IF($Q842&gt;0,VLOOKUP($A842,$AE$10:$AO$114,($AO$7)+1),AB842)</f>
        <v>43521</v>
      </c>
      <c r="AC843" s="227">
        <f t="shared" si="714"/>
        <v>3113.21</v>
      </c>
      <c r="AD843" s="227">
        <f t="shared" si="788"/>
        <v>62.264200000000002</v>
      </c>
      <c r="AE843" s="227">
        <f t="shared" si="789"/>
        <v>327.92478666666665</v>
      </c>
      <c r="AF843" s="228">
        <f t="shared" si="715"/>
        <v>1.0322539018307599</v>
      </c>
      <c r="AG843" s="230">
        <f t="shared" si="716"/>
        <v>217</v>
      </c>
      <c r="AH843" s="231">
        <f t="shared" si="790"/>
        <v>1.0514561410000001</v>
      </c>
      <c r="AI843" s="227">
        <f t="shared" si="791"/>
        <v>3378.9838166599998</v>
      </c>
      <c r="AJ843" s="227">
        <f t="shared" si="792"/>
        <v>3769.1728033266663</v>
      </c>
      <c r="AK843" s="227">
        <f t="shared" si="785"/>
        <v>3113.21</v>
      </c>
      <c r="AL843" s="227">
        <f t="shared" si="793"/>
        <v>62.264200000000002</v>
      </c>
      <c r="AM843" s="227">
        <f t="shared" si="794"/>
        <v>296.79268666666667</v>
      </c>
      <c r="AN843" s="228">
        <f t="shared" si="786"/>
        <v>1.0313260975441727</v>
      </c>
      <c r="AO843" s="230">
        <f t="shared" si="787"/>
        <v>196</v>
      </c>
      <c r="AP843" s="231">
        <f t="shared" si="795"/>
        <v>1.0463629160000001</v>
      </c>
      <c r="AQ843" s="227">
        <f t="shared" si="796"/>
        <v>3359.5937442600002</v>
      </c>
      <c r="AR843" s="227">
        <f t="shared" si="797"/>
        <v>3718.650630926667</v>
      </c>
      <c r="AS843" s="227">
        <f t="shared" si="710"/>
        <v>3113.21</v>
      </c>
      <c r="AT843" s="227">
        <f t="shared" si="798"/>
        <v>62.264200000000002</v>
      </c>
      <c r="AU843" s="227">
        <f t="shared" si="799"/>
        <v>265.66058666666669</v>
      </c>
      <c r="AV843" s="228">
        <f t="shared" si="711"/>
        <v>1.0290626053475234</v>
      </c>
      <c r="AW843" s="230">
        <f t="shared" si="712"/>
        <v>175</v>
      </c>
      <c r="AX843" s="231">
        <f t="shared" si="800"/>
        <v>1.041294363</v>
      </c>
      <c r="AY843" s="227">
        <f t="shared" si="801"/>
        <v>3335.98224854</v>
      </c>
      <c r="AZ843" s="227">
        <f t="shared" si="802"/>
        <v>3663.9070352066665</v>
      </c>
      <c r="BA843" s="227">
        <f t="shared" si="853"/>
        <v>3113.21</v>
      </c>
      <c r="BB843" s="227">
        <f t="shared" si="803"/>
        <v>62.264200000000002</v>
      </c>
      <c r="BC843" s="227">
        <f t="shared" si="804"/>
        <v>233.49074999999999</v>
      </c>
      <c r="BD843" s="228">
        <f t="shared" si="783"/>
        <v>1.0249622063813013</v>
      </c>
      <c r="BE843" s="230">
        <f t="shared" si="784"/>
        <v>155</v>
      </c>
      <c r="BF843" s="231">
        <f t="shared" si="805"/>
        <v>1.036489998</v>
      </c>
      <c r="BG843" s="227">
        <f t="shared" si="806"/>
        <v>3307.3593494699999</v>
      </c>
      <c r="BH843" s="227">
        <f t="shared" si="807"/>
        <v>3603.1142994699999</v>
      </c>
      <c r="BI843" s="227">
        <f t="shared" si="713"/>
        <v>3113.21</v>
      </c>
      <c r="BJ843" s="227">
        <f t="shared" si="808"/>
        <v>62.264200000000002</v>
      </c>
      <c r="BK843" s="227">
        <f t="shared" si="809"/>
        <v>202.35865000000001</v>
      </c>
      <c r="BL843" s="228">
        <f t="shared" si="863"/>
        <v>1.0122082431510233</v>
      </c>
      <c r="BM843" s="230">
        <f t="shared" si="864"/>
        <v>133</v>
      </c>
      <c r="BN843" s="231">
        <f t="shared" si="810"/>
        <v>1.0312307940000001</v>
      </c>
      <c r="BO843" s="227">
        <f t="shared" si="811"/>
        <v>3249.6318281600002</v>
      </c>
      <c r="BP843" s="227">
        <f t="shared" si="812"/>
        <v>3514.2546781600004</v>
      </c>
      <c r="BQ843" s="227">
        <f t="shared" si="782"/>
        <v>3113.21</v>
      </c>
      <c r="BR843" s="227">
        <f t="shared" si="813"/>
        <v>62.264200000000002</v>
      </c>
      <c r="BS843" s="227">
        <f t="shared" si="814"/>
        <v>168.11334000000002</v>
      </c>
      <c r="BT843" s="228">
        <f t="shared" si="780"/>
        <v>1.0088782932857603</v>
      </c>
      <c r="BU843" s="230">
        <f t="shared" si="781"/>
        <v>110</v>
      </c>
      <c r="BV843" s="231">
        <f t="shared" si="815"/>
        <v>1.0257610660000001</v>
      </c>
      <c r="BW843" s="227">
        <f t="shared" si="816"/>
        <v>3221.7616353600001</v>
      </c>
      <c r="BX843" s="227">
        <f t="shared" si="817"/>
        <v>3452.1391753600001</v>
      </c>
      <c r="BY843" s="227">
        <f t="shared" si="854"/>
        <v>3113.21</v>
      </c>
      <c r="BZ843" s="227">
        <f t="shared" si="818"/>
        <v>62.264200000000002</v>
      </c>
      <c r="CA843" s="227">
        <f t="shared" si="819"/>
        <v>138.01897666666667</v>
      </c>
      <c r="CB843" s="228">
        <f t="shared" si="851"/>
        <v>1.0097861050957657</v>
      </c>
      <c r="CC843" s="230">
        <f t="shared" si="852"/>
        <v>90</v>
      </c>
      <c r="CD843" s="231">
        <f t="shared" si="820"/>
        <v>1.0210283689999999</v>
      </c>
      <c r="CE843" s="227">
        <f t="shared" si="821"/>
        <v>3209.7825834</v>
      </c>
      <c r="CF843" s="227">
        <f t="shared" si="822"/>
        <v>3410.0657600666668</v>
      </c>
      <c r="CG843" s="227">
        <f t="shared" si="847"/>
        <v>3113.21</v>
      </c>
      <c r="CH843" s="227">
        <f t="shared" si="823"/>
        <v>62.264200000000002</v>
      </c>
      <c r="CI843" s="227">
        <f t="shared" si="824"/>
        <v>106.88687666666667</v>
      </c>
      <c r="CJ843" s="228">
        <f t="shared" si="773"/>
        <v>1.004962589981891</v>
      </c>
      <c r="CK843" s="230">
        <f t="shared" si="774"/>
        <v>69</v>
      </c>
      <c r="CL843" s="231">
        <f t="shared" si="825"/>
        <v>1.0160825360000001</v>
      </c>
      <c r="CM843" s="227">
        <f t="shared" si="826"/>
        <v>3178.9763651600001</v>
      </c>
      <c r="CN843" s="227">
        <f t="shared" si="827"/>
        <v>3348.1274418266667</v>
      </c>
      <c r="CO843" s="227">
        <f t="shared" si="850"/>
        <v>3113.21</v>
      </c>
      <c r="CP843" s="227">
        <f t="shared" si="828"/>
        <v>62.264200000000002</v>
      </c>
      <c r="CQ843" s="227">
        <f t="shared" si="829"/>
        <v>73.679303333333337</v>
      </c>
      <c r="CR843" s="228">
        <f t="shared" si="848"/>
        <v>1.0004612545182907</v>
      </c>
      <c r="CS843" s="230">
        <f t="shared" si="849"/>
        <v>49</v>
      </c>
      <c r="CT843" s="231">
        <f t="shared" si="830"/>
        <v>1.0113944939999999</v>
      </c>
      <c r="CU843" s="227">
        <f t="shared" si="831"/>
        <v>3150.1357971299999</v>
      </c>
      <c r="CV843" s="227">
        <f t="shared" si="832"/>
        <v>3286.0793004633333</v>
      </c>
      <c r="CW843" s="227">
        <f t="shared" si="769"/>
        <v>3113.21</v>
      </c>
      <c r="CX843" s="227">
        <f t="shared" si="833"/>
        <v>62.264200000000002</v>
      </c>
      <c r="CY843" s="227">
        <f t="shared" si="834"/>
        <v>42.547203333333336</v>
      </c>
      <c r="CZ843" s="228">
        <f t="shared" si="764"/>
        <v>1.0025670966814622</v>
      </c>
      <c r="DA843" s="239">
        <f t="shared" si="765"/>
        <v>28</v>
      </c>
      <c r="DB843" s="231">
        <f t="shared" si="835"/>
        <v>1.0064953270000001</v>
      </c>
      <c r="DC843" s="227">
        <f t="shared" si="836"/>
        <v>3141.4751381000001</v>
      </c>
      <c r="DD843" s="227">
        <f t="shared" si="837"/>
        <v>3246.2865414333332</v>
      </c>
      <c r="DE843" s="227">
        <f t="shared" si="844"/>
        <v>3113.21</v>
      </c>
      <c r="DF843" s="227">
        <f t="shared" si="845"/>
        <v>62.264200000000002</v>
      </c>
      <c r="DG843" s="227">
        <f t="shared" si="838"/>
        <v>11.415103333333333</v>
      </c>
      <c r="DH843" s="228">
        <f t="shared" si="839"/>
        <v>1.0010653951320629</v>
      </c>
      <c r="DI843" s="239">
        <f t="shared" si="840"/>
        <v>7</v>
      </c>
      <c r="DJ843" s="231">
        <f t="shared" si="841"/>
        <v>1.001619891</v>
      </c>
      <c r="DK843" s="227">
        <f t="shared" si="846"/>
        <v>3121.57523249</v>
      </c>
      <c r="DL843" s="227">
        <f t="shared" si="842"/>
        <v>3195.2545358233333</v>
      </c>
      <c r="DM843" s="227"/>
      <c r="DN843" s="227"/>
      <c r="DO843" s="227"/>
      <c r="DP843" s="227"/>
      <c r="DQ843" s="227"/>
      <c r="DR843" s="227"/>
      <c r="DS843" s="227"/>
      <c r="DT843" s="227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5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5"/>
      <c r="HA843" s="5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40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7"/>
      <c r="JP843" s="1"/>
      <c r="JQ843" s="1"/>
      <c r="JR843" s="1"/>
      <c r="JS843" s="1"/>
      <c r="JT843" s="1"/>
      <c r="JU843" s="1"/>
      <c r="JV843" s="1"/>
      <c r="JW843" s="1"/>
      <c r="JX843" s="1"/>
      <c r="JY843" s="3"/>
      <c r="JZ843" s="1"/>
      <c r="KA843" s="1"/>
      <c r="KB843" s="1"/>
      <c r="KC843" s="1"/>
      <c r="KD843" s="1"/>
      <c r="KE843" s="1"/>
    </row>
    <row r="844" spans="1:291" x14ac:dyDescent="0.2">
      <c r="A844" s="196">
        <f t="shared" si="865"/>
        <v>43502</v>
      </c>
      <c r="B844" s="236">
        <f t="shared" si="843"/>
        <v>109861.48556826665</v>
      </c>
      <c r="C844" s="66">
        <f t="shared" si="778"/>
        <v>71410.014141459993</v>
      </c>
      <c r="D844" s="77">
        <f t="shared" si="866"/>
        <v>5100.6099999999997</v>
      </c>
      <c r="E844" s="67">
        <f>VLOOKUP(A843,[1]Plan1!$DQ$117:$DS$314,3)</f>
        <v>5116.93</v>
      </c>
      <c r="F844" s="11">
        <f t="shared" si="867"/>
        <v>43491</v>
      </c>
      <c r="G844" s="73">
        <f t="shared" si="855"/>
        <v>3.199617300675861E-3</v>
      </c>
      <c r="H844" s="11">
        <f t="shared" si="868"/>
        <v>43521</v>
      </c>
      <c r="I844" s="11">
        <f t="shared" si="856"/>
        <v>43521</v>
      </c>
      <c r="J844" s="1">
        <f t="shared" si="869"/>
        <v>21</v>
      </c>
      <c r="K844" s="1">
        <f t="shared" si="870"/>
        <v>8</v>
      </c>
      <c r="L844" s="66">
        <f t="shared" si="857"/>
        <v>1.00121769</v>
      </c>
      <c r="M844" s="70">
        <f t="shared" si="779"/>
        <v>1.0015000999999999</v>
      </c>
      <c r="N844" s="70">
        <f t="shared" si="717"/>
        <v>1.0759576129909314</v>
      </c>
      <c r="O844" s="66">
        <f t="shared" si="775"/>
        <v>1.0772677900000001</v>
      </c>
      <c r="P844" s="66">
        <f t="shared" si="858"/>
        <v>71496.969401569993</v>
      </c>
      <c r="Q844" s="74">
        <f t="shared" si="859"/>
        <v>0</v>
      </c>
      <c r="R844" s="75">
        <f t="shared" si="776"/>
        <v>0</v>
      </c>
      <c r="S844" s="66">
        <f t="shared" si="777"/>
        <v>0</v>
      </c>
      <c r="T844" s="10">
        <f t="shared" si="871"/>
        <v>0.06</v>
      </c>
      <c r="U844" s="74">
        <f t="shared" si="772"/>
        <v>8</v>
      </c>
      <c r="V844" s="74">
        <v>252</v>
      </c>
      <c r="W844" s="70">
        <f t="shared" si="860"/>
        <v>1.0018515189999999</v>
      </c>
      <c r="X844" s="66">
        <f t="shared" si="861"/>
        <v>132.37799727999999</v>
      </c>
      <c r="Y844" s="66">
        <v>0</v>
      </c>
      <c r="Z844" s="67">
        <f t="shared" si="862"/>
        <v>0</v>
      </c>
      <c r="AA844" s="68" t="str">
        <f t="shared" si="872"/>
        <v>A+INCORP J=</v>
      </c>
      <c r="AB844" s="11">
        <f t="shared" si="873"/>
        <v>43521</v>
      </c>
      <c r="AC844" s="227">
        <f t="shared" si="714"/>
        <v>3113.21</v>
      </c>
      <c r="AD844" s="227">
        <f t="shared" si="788"/>
        <v>62.264200000000002</v>
      </c>
      <c r="AE844" s="227">
        <f t="shared" si="789"/>
        <v>328.96252333333337</v>
      </c>
      <c r="AF844" s="228">
        <f t="shared" si="715"/>
        <v>1.0324109387885159</v>
      </c>
      <c r="AG844" s="230">
        <f t="shared" si="716"/>
        <v>218</v>
      </c>
      <c r="AH844" s="231">
        <f t="shared" si="790"/>
        <v>1.051699293</v>
      </c>
      <c r="AI844" s="227">
        <f t="shared" si="791"/>
        <v>3380.2793797999998</v>
      </c>
      <c r="AJ844" s="227">
        <f t="shared" si="792"/>
        <v>3771.506103133333</v>
      </c>
      <c r="AK844" s="227">
        <f t="shared" si="785"/>
        <v>3113.21</v>
      </c>
      <c r="AL844" s="227">
        <f t="shared" si="793"/>
        <v>62.264200000000002</v>
      </c>
      <c r="AM844" s="227">
        <f t="shared" si="794"/>
        <v>297.83042333333333</v>
      </c>
      <c r="AN844" s="228">
        <f t="shared" si="786"/>
        <v>1.0314829933549081</v>
      </c>
      <c r="AO844" s="230">
        <f t="shared" si="787"/>
        <v>197</v>
      </c>
      <c r="AP844" s="231">
        <f t="shared" si="795"/>
        <v>1.04660489</v>
      </c>
      <c r="AQ844" s="227">
        <f t="shared" si="796"/>
        <v>3360.8818723300001</v>
      </c>
      <c r="AR844" s="227">
        <f t="shared" si="797"/>
        <v>3720.9764956633335</v>
      </c>
      <c r="AS844" s="227">
        <f t="shared" ref="AS844:AS907" si="874">AS843</f>
        <v>3113.21</v>
      </c>
      <c r="AT844" s="227">
        <f t="shared" si="798"/>
        <v>62.264200000000002</v>
      </c>
      <c r="AU844" s="227">
        <f t="shared" si="799"/>
        <v>266.69832333333335</v>
      </c>
      <c r="AV844" s="228">
        <f t="shared" ref="AV844:AV907" si="875">($O844/AV$585)</f>
        <v>1.0292191568128144</v>
      </c>
      <c r="AW844" s="230">
        <f t="shared" ref="AW844:AW907" si="876">NETWORKDAYS(AW$585,$A844,$AE$118:$AE$502)-1</f>
        <v>176</v>
      </c>
      <c r="AX844" s="231">
        <f t="shared" si="800"/>
        <v>1.041535165</v>
      </c>
      <c r="AY844" s="227">
        <f t="shared" si="801"/>
        <v>3337.2613239100001</v>
      </c>
      <c r="AZ844" s="227">
        <f t="shared" si="802"/>
        <v>3666.2238472433337</v>
      </c>
      <c r="BA844" s="227">
        <f t="shared" si="853"/>
        <v>3113.21</v>
      </c>
      <c r="BB844" s="227">
        <f t="shared" si="803"/>
        <v>62.264200000000002</v>
      </c>
      <c r="BC844" s="227">
        <f t="shared" si="804"/>
        <v>234.52848666666668</v>
      </c>
      <c r="BD844" s="228">
        <f t="shared" si="783"/>
        <v>1.0251181340522157</v>
      </c>
      <c r="BE844" s="230">
        <f t="shared" si="784"/>
        <v>156</v>
      </c>
      <c r="BF844" s="231">
        <f t="shared" si="805"/>
        <v>1.036729689</v>
      </c>
      <c r="BG844" s="227">
        <f t="shared" si="806"/>
        <v>3308.62745038</v>
      </c>
      <c r="BH844" s="227">
        <f t="shared" si="807"/>
        <v>3605.4201370466667</v>
      </c>
      <c r="BI844" s="227">
        <f t="shared" si="713"/>
        <v>3113.21</v>
      </c>
      <c r="BJ844" s="227">
        <f t="shared" si="808"/>
        <v>62.264200000000002</v>
      </c>
      <c r="BK844" s="227">
        <f t="shared" si="809"/>
        <v>203.39638666666664</v>
      </c>
      <c r="BL844" s="228">
        <f t="shared" si="863"/>
        <v>1.0123622305593905</v>
      </c>
      <c r="BM844" s="230">
        <f t="shared" si="864"/>
        <v>134</v>
      </c>
      <c r="BN844" s="231">
        <f t="shared" si="810"/>
        <v>1.031469269</v>
      </c>
      <c r="BO844" s="227">
        <f t="shared" si="811"/>
        <v>3250.8777959399999</v>
      </c>
      <c r="BP844" s="227">
        <f t="shared" si="812"/>
        <v>3516.5383826066663</v>
      </c>
      <c r="BQ844" s="227">
        <f t="shared" si="782"/>
        <v>3113.21</v>
      </c>
      <c r="BR844" s="227">
        <f t="shared" si="813"/>
        <v>62.264200000000002</v>
      </c>
      <c r="BS844" s="227">
        <f t="shared" si="814"/>
        <v>169.15107666666668</v>
      </c>
      <c r="BT844" s="228">
        <f t="shared" si="780"/>
        <v>1.0090317741083006</v>
      </c>
      <c r="BU844" s="230">
        <f t="shared" si="781"/>
        <v>111</v>
      </c>
      <c r="BV844" s="231">
        <f t="shared" si="815"/>
        <v>1.0259982759999999</v>
      </c>
      <c r="BW844" s="227">
        <f t="shared" si="816"/>
        <v>3222.9969168600001</v>
      </c>
      <c r="BX844" s="227">
        <f t="shared" si="817"/>
        <v>3454.4121935266667</v>
      </c>
      <c r="BY844" s="227">
        <f t="shared" si="854"/>
        <v>3113.21</v>
      </c>
      <c r="BZ844" s="227">
        <f t="shared" si="818"/>
        <v>62.264200000000002</v>
      </c>
      <c r="CA844" s="227">
        <f t="shared" si="819"/>
        <v>139.05671333333333</v>
      </c>
      <c r="CB844" s="228">
        <f t="shared" si="851"/>
        <v>1.0099397240238677</v>
      </c>
      <c r="CC844" s="230">
        <f t="shared" si="852"/>
        <v>91</v>
      </c>
      <c r="CD844" s="231">
        <f t="shared" si="820"/>
        <v>1.021264484</v>
      </c>
      <c r="CE844" s="227">
        <f t="shared" si="821"/>
        <v>3211.0132701799998</v>
      </c>
      <c r="CF844" s="227">
        <f t="shared" si="822"/>
        <v>3412.3341835133333</v>
      </c>
      <c r="CG844" s="227">
        <f t="shared" si="847"/>
        <v>3113.21</v>
      </c>
      <c r="CH844" s="227">
        <f t="shared" si="823"/>
        <v>62.264200000000002</v>
      </c>
      <c r="CI844" s="227">
        <f t="shared" si="824"/>
        <v>107.92461333333335</v>
      </c>
      <c r="CJ844" s="228">
        <f t="shared" si="773"/>
        <v>1.0051154751078364</v>
      </c>
      <c r="CK844" s="230">
        <f t="shared" si="774"/>
        <v>70</v>
      </c>
      <c r="CL844" s="231">
        <f t="shared" si="825"/>
        <v>1.016317508</v>
      </c>
      <c r="CM844" s="227">
        <f t="shared" si="826"/>
        <v>3180.1952425999998</v>
      </c>
      <c r="CN844" s="227">
        <f t="shared" si="827"/>
        <v>3350.384055933333</v>
      </c>
      <c r="CO844" s="227">
        <f t="shared" si="850"/>
        <v>3113.21</v>
      </c>
      <c r="CP844" s="227">
        <f t="shared" si="828"/>
        <v>62.264200000000002</v>
      </c>
      <c r="CQ844" s="227">
        <f t="shared" si="829"/>
        <v>74.717039999999997</v>
      </c>
      <c r="CR844" s="228">
        <f t="shared" si="848"/>
        <v>1.0006134548553236</v>
      </c>
      <c r="CS844" s="230">
        <f t="shared" si="849"/>
        <v>50</v>
      </c>
      <c r="CT844" s="231">
        <f t="shared" si="830"/>
        <v>1.011628381</v>
      </c>
      <c r="CU844" s="227">
        <f t="shared" si="831"/>
        <v>3151.3436138400002</v>
      </c>
      <c r="CV844" s="227">
        <f t="shared" si="832"/>
        <v>3288.3248538400003</v>
      </c>
      <c r="CW844" s="227">
        <f t="shared" si="769"/>
        <v>3113.21</v>
      </c>
      <c r="CX844" s="227">
        <f t="shared" si="833"/>
        <v>62.264200000000002</v>
      </c>
      <c r="CY844" s="227">
        <f t="shared" si="834"/>
        <v>43.584939999999996</v>
      </c>
      <c r="CZ844" s="228">
        <f t="shared" si="764"/>
        <v>1.0027196173806134</v>
      </c>
      <c r="DA844" s="239">
        <f t="shared" si="765"/>
        <v>29</v>
      </c>
      <c r="DB844" s="231">
        <f t="shared" si="835"/>
        <v>1.0067280810000001</v>
      </c>
      <c r="DC844" s="227">
        <f t="shared" si="836"/>
        <v>3142.6796339799998</v>
      </c>
      <c r="DD844" s="227">
        <f t="shared" si="837"/>
        <v>3248.5287739799996</v>
      </c>
      <c r="DE844" s="227">
        <f t="shared" si="844"/>
        <v>3113.21</v>
      </c>
      <c r="DF844" s="227">
        <f t="shared" si="845"/>
        <v>62.264200000000002</v>
      </c>
      <c r="DG844" s="227">
        <f t="shared" si="838"/>
        <v>12.45284</v>
      </c>
      <c r="DH844" s="228">
        <f t="shared" si="839"/>
        <v>1.0012176873771079</v>
      </c>
      <c r="DI844" s="239">
        <f t="shared" si="840"/>
        <v>8</v>
      </c>
      <c r="DJ844" s="231">
        <f t="shared" si="841"/>
        <v>1.0018515189999999</v>
      </c>
      <c r="DK844" s="227">
        <f t="shared" si="846"/>
        <v>3122.7721029300001</v>
      </c>
      <c r="DL844" s="227">
        <f t="shared" si="842"/>
        <v>3197.4891429300001</v>
      </c>
      <c r="DM844" s="227"/>
      <c r="DN844" s="227"/>
      <c r="DO844" s="227"/>
      <c r="DP844" s="227"/>
      <c r="DQ844" s="227"/>
      <c r="DR844" s="227"/>
      <c r="DS844" s="227"/>
      <c r="DT844" s="227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5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5"/>
      <c r="HA844" s="5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40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7"/>
      <c r="JP844" s="1"/>
      <c r="JQ844" s="1"/>
      <c r="JR844" s="1"/>
      <c r="JS844" s="1"/>
      <c r="JT844" s="1"/>
      <c r="JU844" s="1"/>
      <c r="JV844" s="1"/>
      <c r="JW844" s="1"/>
      <c r="JX844" s="1"/>
      <c r="JY844" s="3"/>
      <c r="JZ844" s="1"/>
      <c r="KA844" s="1"/>
      <c r="KB844" s="1"/>
      <c r="KC844" s="1"/>
      <c r="KD844" s="1"/>
      <c r="KE844" s="1"/>
    </row>
    <row r="845" spans="1:291" x14ac:dyDescent="0.2">
      <c r="A845" s="196">
        <f t="shared" si="865"/>
        <v>43503</v>
      </c>
      <c r="B845" s="236">
        <f t="shared" si="843"/>
        <v>109914.04119991002</v>
      </c>
      <c r="C845" s="66">
        <f t="shared" si="778"/>
        <v>71410.014141459993</v>
      </c>
      <c r="D845" s="77">
        <f t="shared" si="866"/>
        <v>5100.6099999999997</v>
      </c>
      <c r="E845" s="67">
        <f>VLOOKUP(A844,[1]Plan1!$DQ$117:$DS$314,3)</f>
        <v>5116.93</v>
      </c>
      <c r="F845" s="11">
        <f t="shared" si="867"/>
        <v>43491</v>
      </c>
      <c r="G845" s="73">
        <f t="shared" si="855"/>
        <v>3.199617300675861E-3</v>
      </c>
      <c r="H845" s="11">
        <f t="shared" si="868"/>
        <v>43521</v>
      </c>
      <c r="I845" s="11">
        <f t="shared" si="856"/>
        <v>43521</v>
      </c>
      <c r="J845" s="1">
        <f t="shared" si="869"/>
        <v>21</v>
      </c>
      <c r="K845" s="1">
        <f t="shared" si="870"/>
        <v>9</v>
      </c>
      <c r="L845" s="66">
        <f t="shared" si="857"/>
        <v>1.00137001</v>
      </c>
      <c r="M845" s="70">
        <f t="shared" si="779"/>
        <v>1.0015000999999999</v>
      </c>
      <c r="N845" s="70">
        <f t="shared" si="717"/>
        <v>1.0759576129909314</v>
      </c>
      <c r="O845" s="66">
        <f t="shared" si="775"/>
        <v>1.0774316799999999</v>
      </c>
      <c r="P845" s="66">
        <f t="shared" si="858"/>
        <v>71507.846574929994</v>
      </c>
      <c r="Q845" s="74">
        <f t="shared" si="859"/>
        <v>0</v>
      </c>
      <c r="R845" s="75">
        <f t="shared" si="776"/>
        <v>0</v>
      </c>
      <c r="S845" s="66">
        <f t="shared" si="777"/>
        <v>0</v>
      </c>
      <c r="T845" s="10">
        <f t="shared" si="871"/>
        <v>0.06</v>
      </c>
      <c r="U845" s="74">
        <f t="shared" si="772"/>
        <v>9</v>
      </c>
      <c r="V845" s="74">
        <v>252</v>
      </c>
      <c r="W845" s="70">
        <f t="shared" si="860"/>
        <v>1.0020831990000001</v>
      </c>
      <c r="X845" s="66">
        <f t="shared" si="861"/>
        <v>148.96507446999999</v>
      </c>
      <c r="Y845" s="66">
        <v>0</v>
      </c>
      <c r="Z845" s="67">
        <f t="shared" si="862"/>
        <v>0</v>
      </c>
      <c r="AA845" s="68" t="str">
        <f t="shared" si="872"/>
        <v>A+INCORP J=</v>
      </c>
      <c r="AB845" s="11">
        <f t="shared" si="873"/>
        <v>43521</v>
      </c>
      <c r="AC845" s="227">
        <f t="shared" si="714"/>
        <v>3113.21</v>
      </c>
      <c r="AD845" s="227">
        <f t="shared" si="788"/>
        <v>62.264200000000002</v>
      </c>
      <c r="AE845" s="227">
        <f t="shared" si="789"/>
        <v>330.00025999999997</v>
      </c>
      <c r="AF845" s="228">
        <f t="shared" si="715"/>
        <v>1.0325680044970875</v>
      </c>
      <c r="AG845" s="230">
        <f t="shared" si="716"/>
        <v>219</v>
      </c>
      <c r="AH845" s="231">
        <f t="shared" si="790"/>
        <v>1.0519425010000001</v>
      </c>
      <c r="AI845" s="227">
        <f t="shared" si="791"/>
        <v>3381.5754548700002</v>
      </c>
      <c r="AJ845" s="227">
        <f t="shared" si="792"/>
        <v>3773.83991487</v>
      </c>
      <c r="AK845" s="227">
        <f t="shared" si="785"/>
        <v>3113.21</v>
      </c>
      <c r="AL845" s="227">
        <f t="shared" si="793"/>
        <v>62.264200000000002</v>
      </c>
      <c r="AM845" s="227">
        <f t="shared" si="794"/>
        <v>298.86815999999999</v>
      </c>
      <c r="AN845" s="228">
        <f t="shared" si="786"/>
        <v>1.0316399178906177</v>
      </c>
      <c r="AO845" s="230">
        <f t="shared" si="787"/>
        <v>198</v>
      </c>
      <c r="AP845" s="231">
        <f t="shared" si="795"/>
        <v>1.046846921</v>
      </c>
      <c r="AQ845" s="227">
        <f t="shared" si="796"/>
        <v>3362.1705134700001</v>
      </c>
      <c r="AR845" s="227">
        <f t="shared" si="797"/>
        <v>3723.3028734700001</v>
      </c>
      <c r="AS845" s="227">
        <f t="shared" si="874"/>
        <v>3113.21</v>
      </c>
      <c r="AT845" s="227">
        <f t="shared" si="798"/>
        <v>62.264200000000002</v>
      </c>
      <c r="AU845" s="227">
        <f t="shared" si="799"/>
        <v>267.73606000000001</v>
      </c>
      <c r="AV845" s="228">
        <f t="shared" si="875"/>
        <v>1.029375736940036</v>
      </c>
      <c r="AW845" s="230">
        <f t="shared" si="876"/>
        <v>177</v>
      </c>
      <c r="AX845" s="231">
        <f t="shared" si="800"/>
        <v>1.0417760229999999</v>
      </c>
      <c r="AY845" s="227">
        <f t="shared" si="801"/>
        <v>3338.5409064199998</v>
      </c>
      <c r="AZ845" s="227">
        <f t="shared" si="802"/>
        <v>3668.5411664200001</v>
      </c>
      <c r="BA845" s="227">
        <f t="shared" si="853"/>
        <v>3113.21</v>
      </c>
      <c r="BB845" s="227">
        <f t="shared" si="803"/>
        <v>62.264200000000002</v>
      </c>
      <c r="BC845" s="227">
        <f t="shared" si="804"/>
        <v>235.56622333333331</v>
      </c>
      <c r="BD845" s="228">
        <f t="shared" si="783"/>
        <v>1.0252740902708544</v>
      </c>
      <c r="BE845" s="230">
        <f t="shared" si="784"/>
        <v>157</v>
      </c>
      <c r="BF845" s="231">
        <f t="shared" si="805"/>
        <v>1.0369694350000001</v>
      </c>
      <c r="BG845" s="227">
        <f t="shared" si="806"/>
        <v>3309.8960517099999</v>
      </c>
      <c r="BH845" s="227">
        <f t="shared" si="807"/>
        <v>3607.7264750433333</v>
      </c>
      <c r="BI845" s="227">
        <f t="shared" si="713"/>
        <v>3113.21</v>
      </c>
      <c r="BJ845" s="227">
        <f t="shared" si="808"/>
        <v>62.264200000000002</v>
      </c>
      <c r="BK845" s="227">
        <f t="shared" si="809"/>
        <v>204.43412333333333</v>
      </c>
      <c r="BL845" s="228">
        <f t="shared" si="863"/>
        <v>1.0125162461602526</v>
      </c>
      <c r="BM845" s="230">
        <f t="shared" si="864"/>
        <v>135</v>
      </c>
      <c r="BN845" s="231">
        <f t="shared" si="810"/>
        <v>1.0317077990000001</v>
      </c>
      <c r="BO845" s="227">
        <f t="shared" si="811"/>
        <v>3252.1242563000001</v>
      </c>
      <c r="BP845" s="227">
        <f t="shared" si="812"/>
        <v>3518.8225796333336</v>
      </c>
      <c r="BQ845" s="227">
        <f t="shared" si="782"/>
        <v>3113.21</v>
      </c>
      <c r="BR845" s="227">
        <f t="shared" si="813"/>
        <v>62.264200000000002</v>
      </c>
      <c r="BS845" s="227">
        <f t="shared" si="814"/>
        <v>170.18881333333334</v>
      </c>
      <c r="BT845" s="228">
        <f t="shared" si="780"/>
        <v>1.0091852830305885</v>
      </c>
      <c r="BU845" s="230">
        <f t="shared" si="781"/>
        <v>112</v>
      </c>
      <c r="BV845" s="231">
        <f t="shared" si="815"/>
        <v>1.0262355409999999</v>
      </c>
      <c r="BW845" s="227">
        <f t="shared" si="816"/>
        <v>3224.2326876299999</v>
      </c>
      <c r="BX845" s="227">
        <f t="shared" si="817"/>
        <v>3456.6857009633331</v>
      </c>
      <c r="BY845" s="227">
        <f t="shared" si="854"/>
        <v>3113.21</v>
      </c>
      <c r="BZ845" s="227">
        <f t="shared" si="818"/>
        <v>62.264200000000002</v>
      </c>
      <c r="CA845" s="227">
        <f t="shared" si="819"/>
        <v>140.09444999999999</v>
      </c>
      <c r="CB845" s="228">
        <f t="shared" si="851"/>
        <v>1.0100933710770019</v>
      </c>
      <c r="CC845" s="230">
        <f t="shared" si="852"/>
        <v>92</v>
      </c>
      <c r="CD845" s="231">
        <f t="shared" si="820"/>
        <v>1.021500654</v>
      </c>
      <c r="CE845" s="227">
        <f t="shared" si="821"/>
        <v>3212.2444452099999</v>
      </c>
      <c r="CF845" s="227">
        <f t="shared" si="822"/>
        <v>3414.60309521</v>
      </c>
      <c r="CG845" s="227">
        <f t="shared" si="847"/>
        <v>3113.21</v>
      </c>
      <c r="CH845" s="227">
        <f t="shared" si="823"/>
        <v>62.264200000000002</v>
      </c>
      <c r="CI845" s="227">
        <f t="shared" si="824"/>
        <v>108.96235000000001</v>
      </c>
      <c r="CJ845" s="228">
        <f t="shared" si="773"/>
        <v>1.0052683882244675</v>
      </c>
      <c r="CK845" s="230">
        <f t="shared" si="774"/>
        <v>71</v>
      </c>
      <c r="CL845" s="231">
        <f t="shared" si="825"/>
        <v>1.0165525339999999</v>
      </c>
      <c r="CM845" s="227">
        <f t="shared" si="826"/>
        <v>3181.4146013</v>
      </c>
      <c r="CN845" s="227">
        <f t="shared" si="827"/>
        <v>3352.6411512999998</v>
      </c>
      <c r="CO845" s="227">
        <f t="shared" si="850"/>
        <v>3113.21</v>
      </c>
      <c r="CP845" s="227">
        <f t="shared" si="828"/>
        <v>62.264200000000002</v>
      </c>
      <c r="CQ845" s="227">
        <f t="shared" si="829"/>
        <v>75.754776666666658</v>
      </c>
      <c r="CR845" s="228">
        <f t="shared" si="848"/>
        <v>1.0007656830576688</v>
      </c>
      <c r="CS845" s="230">
        <f t="shared" si="849"/>
        <v>51</v>
      </c>
      <c r="CT845" s="231">
        <f t="shared" si="830"/>
        <v>1.0118623229999999</v>
      </c>
      <c r="CU845" s="227">
        <f t="shared" si="831"/>
        <v>3152.5519113300002</v>
      </c>
      <c r="CV845" s="227">
        <f t="shared" si="832"/>
        <v>3290.5708879966669</v>
      </c>
      <c r="CW845" s="227">
        <f t="shared" si="769"/>
        <v>3113.21</v>
      </c>
      <c r="CX845" s="227">
        <f t="shared" si="833"/>
        <v>62.264200000000002</v>
      </c>
      <c r="CY845" s="227">
        <f t="shared" si="834"/>
        <v>44.622676666666671</v>
      </c>
      <c r="CZ845" s="228">
        <f t="shared" si="764"/>
        <v>1.0028721660037301</v>
      </c>
      <c r="DA845" s="239">
        <f t="shared" si="765"/>
        <v>30</v>
      </c>
      <c r="DB845" s="231">
        <f t="shared" si="835"/>
        <v>1.00696089</v>
      </c>
      <c r="DC845" s="227">
        <f t="shared" si="836"/>
        <v>3143.8846101600002</v>
      </c>
      <c r="DD845" s="227">
        <f t="shared" si="837"/>
        <v>3250.7714868266667</v>
      </c>
      <c r="DE845" s="227">
        <f t="shared" si="844"/>
        <v>3113.21</v>
      </c>
      <c r="DF845" s="227">
        <f t="shared" si="845"/>
        <v>62.264200000000002</v>
      </c>
      <c r="DG845" s="227">
        <f t="shared" si="838"/>
        <v>13.490576666666669</v>
      </c>
      <c r="DH845" s="228">
        <f t="shared" si="839"/>
        <v>1.0013700075042919</v>
      </c>
      <c r="DI845" s="239">
        <f t="shared" si="840"/>
        <v>9</v>
      </c>
      <c r="DJ845" s="231">
        <f t="shared" si="841"/>
        <v>1.0020831990000001</v>
      </c>
      <c r="DK845" s="227">
        <f t="shared" si="846"/>
        <v>3123.9694421099998</v>
      </c>
      <c r="DL845" s="227">
        <f t="shared" si="842"/>
        <v>3199.7242187766665</v>
      </c>
      <c r="DM845" s="227"/>
      <c r="DN845" s="227"/>
      <c r="DO845" s="227"/>
      <c r="DP845" s="227"/>
      <c r="DQ845" s="227"/>
      <c r="DR845" s="227"/>
      <c r="DS845" s="227"/>
      <c r="DT845" s="227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5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5"/>
      <c r="HA845" s="5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40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7"/>
      <c r="JP845" s="1"/>
      <c r="JQ845" s="1"/>
      <c r="JR845" s="1"/>
      <c r="JS845" s="1"/>
      <c r="JT845" s="1"/>
      <c r="JU845" s="1"/>
      <c r="JV845" s="1"/>
      <c r="JW845" s="1"/>
      <c r="JX845" s="1"/>
      <c r="JY845" s="3"/>
      <c r="JZ845" s="1"/>
      <c r="KA845" s="1"/>
      <c r="KB845" s="1"/>
      <c r="KC845" s="1"/>
      <c r="KD845" s="1"/>
      <c r="KE845" s="1"/>
    </row>
    <row r="846" spans="1:291" x14ac:dyDescent="0.2">
      <c r="A846" s="196">
        <f t="shared" si="865"/>
        <v>43504</v>
      </c>
      <c r="B846" s="236">
        <f t="shared" si="843"/>
        <v>109966.61231415332</v>
      </c>
      <c r="C846" s="66">
        <f t="shared" si="778"/>
        <v>71410.014141459993</v>
      </c>
      <c r="D846" s="77">
        <f t="shared" si="866"/>
        <v>5100.6099999999997</v>
      </c>
      <c r="E846" s="67">
        <f>VLOOKUP(A845,[1]Plan1!$DQ$117:$DS$314,3)</f>
        <v>5116.93</v>
      </c>
      <c r="F846" s="11">
        <f t="shared" si="867"/>
        <v>43491</v>
      </c>
      <c r="G846" s="73">
        <f t="shared" si="855"/>
        <v>3.199617300675861E-3</v>
      </c>
      <c r="H846" s="11">
        <f t="shared" si="868"/>
        <v>43521</v>
      </c>
      <c r="I846" s="11">
        <f t="shared" si="856"/>
        <v>43521</v>
      </c>
      <c r="J846" s="1">
        <f t="shared" si="869"/>
        <v>21</v>
      </c>
      <c r="K846" s="1">
        <f t="shared" si="870"/>
        <v>10</v>
      </c>
      <c r="L846" s="66">
        <f t="shared" si="857"/>
        <v>1.0015223499999999</v>
      </c>
      <c r="M846" s="70">
        <f t="shared" si="779"/>
        <v>1.0015000999999999</v>
      </c>
      <c r="N846" s="70">
        <f t="shared" si="717"/>
        <v>1.0759576129909314</v>
      </c>
      <c r="O846" s="66">
        <f t="shared" si="775"/>
        <v>1.07759559</v>
      </c>
      <c r="P846" s="66">
        <f t="shared" si="858"/>
        <v>71518.725176480002</v>
      </c>
      <c r="Q846" s="74">
        <f t="shared" si="859"/>
        <v>0</v>
      </c>
      <c r="R846" s="75">
        <f t="shared" si="776"/>
        <v>0</v>
      </c>
      <c r="S846" s="66">
        <f t="shared" si="777"/>
        <v>0</v>
      </c>
      <c r="T846" s="10">
        <f t="shared" si="871"/>
        <v>0.06</v>
      </c>
      <c r="U846" s="74">
        <f t="shared" si="772"/>
        <v>10</v>
      </c>
      <c r="V846" s="74">
        <v>252</v>
      </c>
      <c r="W846" s="70">
        <f t="shared" si="860"/>
        <v>1.0023149339999999</v>
      </c>
      <c r="X846" s="66">
        <f t="shared" si="861"/>
        <v>165.56112854</v>
      </c>
      <c r="Y846" s="66">
        <v>0</v>
      </c>
      <c r="Z846" s="67">
        <f t="shared" si="862"/>
        <v>0</v>
      </c>
      <c r="AA846" s="68" t="str">
        <f t="shared" si="872"/>
        <v>A+INCORP J=</v>
      </c>
      <c r="AB846" s="11">
        <f t="shared" si="873"/>
        <v>43521</v>
      </c>
      <c r="AC846" s="227">
        <f t="shared" si="714"/>
        <v>3113.21</v>
      </c>
      <c r="AD846" s="227">
        <f t="shared" si="788"/>
        <v>62.264200000000002</v>
      </c>
      <c r="AE846" s="227">
        <f t="shared" si="789"/>
        <v>331.03799666666669</v>
      </c>
      <c r="AF846" s="228">
        <f t="shared" si="715"/>
        <v>1.0327250893728703</v>
      </c>
      <c r="AG846" s="230">
        <f t="shared" si="716"/>
        <v>220</v>
      </c>
      <c r="AH846" s="231">
        <f t="shared" si="790"/>
        <v>1.0521857649999999</v>
      </c>
      <c r="AI846" s="227">
        <f t="shared" si="791"/>
        <v>3382.87201061</v>
      </c>
      <c r="AJ846" s="227">
        <f t="shared" si="792"/>
        <v>3776.1742072766665</v>
      </c>
      <c r="AK846" s="227">
        <f t="shared" si="785"/>
        <v>3113.21</v>
      </c>
      <c r="AL846" s="227">
        <f t="shared" si="793"/>
        <v>62.264200000000002</v>
      </c>
      <c r="AM846" s="227">
        <f t="shared" si="794"/>
        <v>299.90589666666665</v>
      </c>
      <c r="AN846" s="228">
        <f t="shared" si="786"/>
        <v>1.0317968615763107</v>
      </c>
      <c r="AO846" s="230">
        <f t="shared" si="787"/>
        <v>199</v>
      </c>
      <c r="AP846" s="231">
        <f t="shared" si="795"/>
        <v>1.0470890070000001</v>
      </c>
      <c r="AQ846" s="227">
        <f t="shared" si="796"/>
        <v>3363.4596301800002</v>
      </c>
      <c r="AR846" s="227">
        <f t="shared" si="797"/>
        <v>3725.6297268466669</v>
      </c>
      <c r="AS846" s="227">
        <f t="shared" si="874"/>
        <v>3113.21</v>
      </c>
      <c r="AT846" s="227">
        <f t="shared" si="798"/>
        <v>62.264200000000002</v>
      </c>
      <c r="AU846" s="227">
        <f t="shared" si="799"/>
        <v>268.77379666666667</v>
      </c>
      <c r="AV846" s="228">
        <f t="shared" si="875"/>
        <v>1.0295323361752116</v>
      </c>
      <c r="AW846" s="230">
        <f t="shared" si="876"/>
        <v>178</v>
      </c>
      <c r="AX846" s="231">
        <f t="shared" si="800"/>
        <v>1.042016936</v>
      </c>
      <c r="AY846" s="227">
        <f t="shared" si="801"/>
        <v>3339.8209620299999</v>
      </c>
      <c r="AZ846" s="227">
        <f t="shared" si="802"/>
        <v>3670.8589586966664</v>
      </c>
      <c r="BA846" s="227">
        <f t="shared" si="853"/>
        <v>3113.21</v>
      </c>
      <c r="BB846" s="227">
        <f t="shared" si="803"/>
        <v>62.264200000000002</v>
      </c>
      <c r="BC846" s="227">
        <f t="shared" si="804"/>
        <v>236.60396</v>
      </c>
      <c r="BD846" s="228">
        <f t="shared" si="783"/>
        <v>1.0254300655213098</v>
      </c>
      <c r="BE846" s="230">
        <f t="shared" si="784"/>
        <v>158</v>
      </c>
      <c r="BF846" s="231">
        <f t="shared" si="805"/>
        <v>1.0372092369999999</v>
      </c>
      <c r="BG846" s="227">
        <f t="shared" si="806"/>
        <v>3311.1651260799999</v>
      </c>
      <c r="BH846" s="227">
        <f t="shared" si="807"/>
        <v>3610.0332860799999</v>
      </c>
      <c r="BI846" s="227">
        <f t="shared" si="713"/>
        <v>3113.21</v>
      </c>
      <c r="BJ846" s="227">
        <f t="shared" si="808"/>
        <v>62.264200000000002</v>
      </c>
      <c r="BK846" s="227">
        <f t="shared" si="809"/>
        <v>205.47186000000002</v>
      </c>
      <c r="BL846" s="228">
        <f t="shared" si="863"/>
        <v>1.0126702805561116</v>
      </c>
      <c r="BM846" s="230">
        <f t="shared" si="864"/>
        <v>136</v>
      </c>
      <c r="BN846" s="231">
        <f t="shared" si="810"/>
        <v>1.031946384</v>
      </c>
      <c r="BO846" s="227">
        <f t="shared" si="811"/>
        <v>3253.3711791699998</v>
      </c>
      <c r="BP846" s="227">
        <f t="shared" si="812"/>
        <v>3521.10723917</v>
      </c>
      <c r="BQ846" s="227">
        <f t="shared" si="782"/>
        <v>3113.21</v>
      </c>
      <c r="BR846" s="227">
        <f t="shared" si="813"/>
        <v>62.264200000000002</v>
      </c>
      <c r="BS846" s="227">
        <f t="shared" si="814"/>
        <v>171.22655</v>
      </c>
      <c r="BT846" s="228">
        <f t="shared" si="780"/>
        <v>1.0093388106860419</v>
      </c>
      <c r="BU846" s="230">
        <f t="shared" si="781"/>
        <v>113</v>
      </c>
      <c r="BV846" s="231">
        <f t="shared" si="815"/>
        <v>1.026472861</v>
      </c>
      <c r="BW846" s="227">
        <f t="shared" si="816"/>
        <v>3225.4689178600001</v>
      </c>
      <c r="BX846" s="227">
        <f t="shared" si="817"/>
        <v>3458.9596678600001</v>
      </c>
      <c r="BY846" s="227">
        <f t="shared" si="854"/>
        <v>3113.21</v>
      </c>
      <c r="BZ846" s="227">
        <f t="shared" si="818"/>
        <v>62.264200000000002</v>
      </c>
      <c r="CA846" s="227">
        <f t="shared" si="819"/>
        <v>141.13218666666666</v>
      </c>
      <c r="CB846" s="228">
        <f t="shared" si="851"/>
        <v>1.0102470368801584</v>
      </c>
      <c r="CC846" s="230">
        <f t="shared" si="852"/>
        <v>93</v>
      </c>
      <c r="CD846" s="231">
        <f t="shared" si="820"/>
        <v>1.0217368790000001</v>
      </c>
      <c r="CE846" s="227">
        <f t="shared" si="821"/>
        <v>3213.47607879</v>
      </c>
      <c r="CF846" s="227">
        <f t="shared" si="822"/>
        <v>3416.8724654566668</v>
      </c>
      <c r="CG846" s="227">
        <f t="shared" si="847"/>
        <v>3113.21</v>
      </c>
      <c r="CH846" s="227">
        <f t="shared" si="823"/>
        <v>62.264200000000002</v>
      </c>
      <c r="CI846" s="227">
        <f t="shared" si="824"/>
        <v>110.00008666666668</v>
      </c>
      <c r="CJ846" s="228">
        <f t="shared" si="773"/>
        <v>1.0054213200015563</v>
      </c>
      <c r="CK846" s="230">
        <f t="shared" si="774"/>
        <v>72</v>
      </c>
      <c r="CL846" s="231">
        <f t="shared" si="825"/>
        <v>1.0167876140000001</v>
      </c>
      <c r="CM846" s="227">
        <f t="shared" si="826"/>
        <v>3182.63441186</v>
      </c>
      <c r="CN846" s="227">
        <f t="shared" si="827"/>
        <v>3354.8986985266665</v>
      </c>
      <c r="CO846" s="227">
        <f t="shared" si="850"/>
        <v>3113.21</v>
      </c>
      <c r="CP846" s="227">
        <f t="shared" si="828"/>
        <v>62.264200000000002</v>
      </c>
      <c r="CQ846" s="227">
        <f t="shared" si="829"/>
        <v>76.792513333333346</v>
      </c>
      <c r="CR846" s="228">
        <f t="shared" si="848"/>
        <v>1.0009179298368893</v>
      </c>
      <c r="CS846" s="230">
        <f t="shared" si="849"/>
        <v>52</v>
      </c>
      <c r="CT846" s="231">
        <f t="shared" si="830"/>
        <v>1.0120963190000001</v>
      </c>
      <c r="CU846" s="227">
        <f t="shared" si="831"/>
        <v>3153.76065737</v>
      </c>
      <c r="CV846" s="227">
        <f t="shared" si="832"/>
        <v>3292.8173707033334</v>
      </c>
      <c r="CW846" s="227">
        <f t="shared" si="769"/>
        <v>3113.21</v>
      </c>
      <c r="CX846" s="227">
        <f t="shared" si="833"/>
        <v>62.264200000000002</v>
      </c>
      <c r="CY846" s="227">
        <f t="shared" si="834"/>
        <v>45.660413333333331</v>
      </c>
      <c r="CZ846" s="228">
        <f t="shared" si="764"/>
        <v>1.0030247332428237</v>
      </c>
      <c r="DA846" s="239">
        <f t="shared" si="765"/>
        <v>31</v>
      </c>
      <c r="DB846" s="231">
        <f t="shared" si="835"/>
        <v>1.0071937520000001</v>
      </c>
      <c r="DC846" s="227">
        <f t="shared" si="836"/>
        <v>3145.0900313400002</v>
      </c>
      <c r="DD846" s="227">
        <f t="shared" si="837"/>
        <v>3253.0146446733334</v>
      </c>
      <c r="DE846" s="227">
        <f t="shared" si="844"/>
        <v>3113.21</v>
      </c>
      <c r="DF846" s="227">
        <f t="shared" si="845"/>
        <v>62.264200000000002</v>
      </c>
      <c r="DG846" s="227">
        <f t="shared" si="838"/>
        <v>14.528313333333335</v>
      </c>
      <c r="DH846" s="228">
        <f t="shared" si="839"/>
        <v>1.001522346219569</v>
      </c>
      <c r="DI846" s="239">
        <f t="shared" si="840"/>
        <v>10</v>
      </c>
      <c r="DJ846" s="231">
        <f t="shared" si="841"/>
        <v>1.0023149339999999</v>
      </c>
      <c r="DK846" s="227">
        <f t="shared" si="846"/>
        <v>3125.1672305100001</v>
      </c>
      <c r="DL846" s="227">
        <f t="shared" si="842"/>
        <v>3201.9597438433334</v>
      </c>
      <c r="DM846" s="227"/>
      <c r="DN846" s="227"/>
      <c r="DO846" s="227"/>
      <c r="DP846" s="227"/>
      <c r="DQ846" s="227"/>
      <c r="DR846" s="227"/>
      <c r="DS846" s="227"/>
      <c r="DT846" s="227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5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5"/>
      <c r="HA846" s="5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40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7"/>
      <c r="JP846" s="1"/>
      <c r="JQ846" s="1"/>
      <c r="JR846" s="1"/>
      <c r="JS846" s="1"/>
      <c r="JT846" s="1"/>
      <c r="JU846" s="1"/>
      <c r="JV846" s="1"/>
      <c r="JW846" s="1"/>
      <c r="JX846" s="1"/>
      <c r="JY846" s="3"/>
      <c r="JZ846" s="1"/>
      <c r="KA846" s="1"/>
      <c r="KB846" s="1"/>
      <c r="KC846" s="1"/>
      <c r="KD846" s="1"/>
      <c r="KE846" s="1"/>
    </row>
    <row r="847" spans="1:291" x14ac:dyDescent="0.2">
      <c r="A847" s="196">
        <f t="shared" si="865"/>
        <v>43505</v>
      </c>
      <c r="B847" s="236">
        <f t="shared" si="843"/>
        <v>110010.94258949668</v>
      </c>
      <c r="C847" s="66">
        <f t="shared" si="778"/>
        <v>71410.014141459993</v>
      </c>
      <c r="D847" s="77">
        <f t="shared" si="866"/>
        <v>5100.6099999999997</v>
      </c>
      <c r="E847" s="67">
        <f>VLOOKUP(A846,[1]Plan1!$DQ$117:$DS$314,3)</f>
        <v>5116.93</v>
      </c>
      <c r="F847" s="11">
        <f t="shared" si="867"/>
        <v>43491</v>
      </c>
      <c r="G847" s="73">
        <f t="shared" si="855"/>
        <v>3.199617300675861E-3</v>
      </c>
      <c r="H847" s="11">
        <f t="shared" si="868"/>
        <v>43521</v>
      </c>
      <c r="I847" s="11">
        <f t="shared" si="856"/>
        <v>43521</v>
      </c>
      <c r="J847" s="1">
        <f t="shared" si="869"/>
        <v>21</v>
      </c>
      <c r="K847" s="1">
        <f t="shared" si="870"/>
        <v>11</v>
      </c>
      <c r="L847" s="66">
        <f t="shared" si="857"/>
        <v>1.0016747100000001</v>
      </c>
      <c r="M847" s="70">
        <f t="shared" si="779"/>
        <v>1.0015000999999999</v>
      </c>
      <c r="N847" s="70">
        <f t="shared" si="717"/>
        <v>1.0759576129909314</v>
      </c>
      <c r="O847" s="66">
        <f t="shared" si="775"/>
        <v>1.0777595200000001</v>
      </c>
      <c r="P847" s="66">
        <f t="shared" si="858"/>
        <v>71529.605206239998</v>
      </c>
      <c r="Q847" s="74">
        <f t="shared" si="859"/>
        <v>0</v>
      </c>
      <c r="R847" s="75">
        <f t="shared" si="776"/>
        <v>0</v>
      </c>
      <c r="S847" s="66">
        <f t="shared" si="777"/>
        <v>0</v>
      </c>
      <c r="T847" s="10">
        <f t="shared" si="871"/>
        <v>0.06</v>
      </c>
      <c r="U847" s="74">
        <f t="shared" si="772"/>
        <v>11</v>
      </c>
      <c r="V847" s="74">
        <v>252</v>
      </c>
      <c r="W847" s="70">
        <f t="shared" si="860"/>
        <v>1.0025467210000001</v>
      </c>
      <c r="X847" s="66">
        <f t="shared" si="861"/>
        <v>182.1659477</v>
      </c>
      <c r="Y847" s="66">
        <v>0</v>
      </c>
      <c r="Z847" s="67">
        <f t="shared" si="862"/>
        <v>0</v>
      </c>
      <c r="AA847" s="68" t="str">
        <f t="shared" si="872"/>
        <v>A+INCORP J=</v>
      </c>
      <c r="AB847" s="11">
        <f t="shared" si="873"/>
        <v>43521</v>
      </c>
      <c r="AC847" s="227">
        <f t="shared" si="714"/>
        <v>3113.21</v>
      </c>
      <c r="AD847" s="227">
        <f t="shared" si="788"/>
        <v>62.264200000000002</v>
      </c>
      <c r="AE847" s="227">
        <f t="shared" si="789"/>
        <v>332.07573333333329</v>
      </c>
      <c r="AF847" s="228">
        <f t="shared" si="715"/>
        <v>1.0328821934158638</v>
      </c>
      <c r="AG847" s="230">
        <f t="shared" si="716"/>
        <v>220</v>
      </c>
      <c r="AH847" s="231">
        <f t="shared" si="790"/>
        <v>1.0521857649999999</v>
      </c>
      <c r="AI847" s="227">
        <f t="shared" si="791"/>
        <v>3383.3866324400001</v>
      </c>
      <c r="AJ847" s="227">
        <f t="shared" si="792"/>
        <v>3777.7265657733333</v>
      </c>
      <c r="AK847" s="227">
        <f t="shared" si="785"/>
        <v>3113.21</v>
      </c>
      <c r="AL847" s="227">
        <f t="shared" si="793"/>
        <v>62.264200000000002</v>
      </c>
      <c r="AM847" s="227">
        <f t="shared" si="794"/>
        <v>300.94363333333331</v>
      </c>
      <c r="AN847" s="228">
        <f t="shared" si="786"/>
        <v>1.0319538244119866</v>
      </c>
      <c r="AO847" s="230">
        <f t="shared" si="787"/>
        <v>199</v>
      </c>
      <c r="AP847" s="231">
        <f t="shared" si="795"/>
        <v>1.0470890070000001</v>
      </c>
      <c r="AQ847" s="227">
        <f t="shared" si="796"/>
        <v>3363.9712988900001</v>
      </c>
      <c r="AR847" s="227">
        <f t="shared" si="797"/>
        <v>3727.1791322233335</v>
      </c>
      <c r="AS847" s="227">
        <f t="shared" si="874"/>
        <v>3113.21</v>
      </c>
      <c r="AT847" s="227">
        <f t="shared" si="798"/>
        <v>62.264200000000002</v>
      </c>
      <c r="AU847" s="227">
        <f t="shared" si="799"/>
        <v>269.81153333333333</v>
      </c>
      <c r="AV847" s="228">
        <f t="shared" si="875"/>
        <v>1.029688954518341</v>
      </c>
      <c r="AW847" s="230">
        <f t="shared" si="876"/>
        <v>178</v>
      </c>
      <c r="AX847" s="231">
        <f t="shared" si="800"/>
        <v>1.042016936</v>
      </c>
      <c r="AY847" s="227">
        <f t="shared" si="801"/>
        <v>3340.3290346799999</v>
      </c>
      <c r="AZ847" s="227">
        <f t="shared" si="802"/>
        <v>3672.4047680133335</v>
      </c>
      <c r="BA847" s="227">
        <f t="shared" si="853"/>
        <v>3113.21</v>
      </c>
      <c r="BB847" s="227">
        <f t="shared" si="803"/>
        <v>62.264200000000002</v>
      </c>
      <c r="BC847" s="227">
        <f t="shared" si="804"/>
        <v>237.64169666666669</v>
      </c>
      <c r="BD847" s="228">
        <f t="shared" si="783"/>
        <v>1.0255860598035813</v>
      </c>
      <c r="BE847" s="230">
        <f t="shared" si="784"/>
        <v>158</v>
      </c>
      <c r="BF847" s="231">
        <f t="shared" si="805"/>
        <v>1.0372092369999999</v>
      </c>
      <c r="BG847" s="227">
        <f t="shared" si="806"/>
        <v>3311.6688394399998</v>
      </c>
      <c r="BH847" s="227">
        <f t="shared" si="807"/>
        <v>3611.5747361066665</v>
      </c>
      <c r="BI847" s="227">
        <f t="shared" ref="BI847:BI910" si="877">BI846</f>
        <v>3113.21</v>
      </c>
      <c r="BJ847" s="227">
        <f t="shared" si="808"/>
        <v>62.264200000000002</v>
      </c>
      <c r="BK847" s="227">
        <f t="shared" si="809"/>
        <v>206.50959666666668</v>
      </c>
      <c r="BL847" s="228">
        <f t="shared" si="863"/>
        <v>1.0128243337469673</v>
      </c>
      <c r="BM847" s="230">
        <f t="shared" si="864"/>
        <v>136</v>
      </c>
      <c r="BN847" s="231">
        <f t="shared" si="810"/>
        <v>1.031946384</v>
      </c>
      <c r="BO847" s="227">
        <f t="shared" si="811"/>
        <v>3253.8661005899999</v>
      </c>
      <c r="BP847" s="227">
        <f t="shared" si="812"/>
        <v>3522.6398972566667</v>
      </c>
      <c r="BQ847" s="227">
        <f t="shared" si="782"/>
        <v>3113.21</v>
      </c>
      <c r="BR847" s="227">
        <f t="shared" si="813"/>
        <v>62.264200000000002</v>
      </c>
      <c r="BS847" s="227">
        <f t="shared" si="814"/>
        <v>172.26428666666666</v>
      </c>
      <c r="BT847" s="228">
        <f t="shared" si="780"/>
        <v>1.0094923570746606</v>
      </c>
      <c r="BU847" s="230">
        <f t="shared" si="781"/>
        <v>113</v>
      </c>
      <c r="BV847" s="231">
        <f t="shared" si="815"/>
        <v>1.026472861</v>
      </c>
      <c r="BW847" s="227">
        <f t="shared" si="816"/>
        <v>3225.9595946300001</v>
      </c>
      <c r="BX847" s="227">
        <f t="shared" si="817"/>
        <v>3460.4880812966667</v>
      </c>
      <c r="BY847" s="227">
        <f t="shared" si="854"/>
        <v>3113.21</v>
      </c>
      <c r="BZ847" s="227">
        <f t="shared" si="818"/>
        <v>62.264200000000002</v>
      </c>
      <c r="CA847" s="227">
        <f t="shared" si="819"/>
        <v>142.16992333333334</v>
      </c>
      <c r="CB847" s="228">
        <f t="shared" si="851"/>
        <v>1.0104007214333364</v>
      </c>
      <c r="CC847" s="230">
        <f t="shared" si="852"/>
        <v>93</v>
      </c>
      <c r="CD847" s="231">
        <f t="shared" si="820"/>
        <v>1.0217368790000001</v>
      </c>
      <c r="CE847" s="227">
        <f t="shared" si="821"/>
        <v>3213.9649311399999</v>
      </c>
      <c r="CF847" s="227">
        <f t="shared" si="822"/>
        <v>3418.3990544733333</v>
      </c>
      <c r="CG847" s="227">
        <f t="shared" si="847"/>
        <v>3113.21</v>
      </c>
      <c r="CH847" s="227">
        <f t="shared" si="823"/>
        <v>62.264200000000002</v>
      </c>
      <c r="CI847" s="227">
        <f t="shared" si="824"/>
        <v>111.03782333333335</v>
      </c>
      <c r="CJ847" s="228">
        <f t="shared" si="773"/>
        <v>1.005574270439102</v>
      </c>
      <c r="CK847" s="230">
        <f t="shared" si="774"/>
        <v>72</v>
      </c>
      <c r="CL847" s="231">
        <f t="shared" si="825"/>
        <v>1.0167876140000001</v>
      </c>
      <c r="CM847" s="227">
        <f t="shared" si="826"/>
        <v>3183.1185724000002</v>
      </c>
      <c r="CN847" s="227">
        <f t="shared" si="827"/>
        <v>3356.4205957333334</v>
      </c>
      <c r="CO847" s="227">
        <f t="shared" si="850"/>
        <v>3113.21</v>
      </c>
      <c r="CP847" s="227">
        <f t="shared" si="828"/>
        <v>62.264200000000002</v>
      </c>
      <c r="CQ847" s="227">
        <f t="shared" si="829"/>
        <v>77.830250000000007</v>
      </c>
      <c r="CR847" s="228">
        <f t="shared" si="848"/>
        <v>1.0010701951929848</v>
      </c>
      <c r="CS847" s="230">
        <f t="shared" si="849"/>
        <v>52</v>
      </c>
      <c r="CT847" s="231">
        <f t="shared" si="830"/>
        <v>1.0120963190000001</v>
      </c>
      <c r="CU847" s="227">
        <f t="shared" si="831"/>
        <v>3154.2404254600001</v>
      </c>
      <c r="CV847" s="227">
        <f t="shared" si="832"/>
        <v>3294.3348754600001</v>
      </c>
      <c r="CW847" s="227">
        <f t="shared" si="769"/>
        <v>3113.21</v>
      </c>
      <c r="CX847" s="227">
        <f t="shared" si="833"/>
        <v>62.264200000000002</v>
      </c>
      <c r="CY847" s="227">
        <f t="shared" si="834"/>
        <v>46.698149999999998</v>
      </c>
      <c r="CZ847" s="228">
        <f t="shared" si="764"/>
        <v>1.0031773190978945</v>
      </c>
      <c r="DA847" s="239">
        <f t="shared" si="765"/>
        <v>31</v>
      </c>
      <c r="DB847" s="231">
        <f t="shared" si="835"/>
        <v>1.0071937520000001</v>
      </c>
      <c r="DC847" s="227">
        <f t="shared" si="836"/>
        <v>3145.5684804100001</v>
      </c>
      <c r="DD847" s="227">
        <f t="shared" si="837"/>
        <v>3254.5308304099999</v>
      </c>
      <c r="DE847" s="227">
        <f t="shared" si="844"/>
        <v>3113.21</v>
      </c>
      <c r="DF847" s="227">
        <f t="shared" si="845"/>
        <v>62.264200000000002</v>
      </c>
      <c r="DG847" s="227">
        <f t="shared" si="838"/>
        <v>15.566050000000001</v>
      </c>
      <c r="DH847" s="228">
        <f t="shared" si="839"/>
        <v>1.0016747035229392</v>
      </c>
      <c r="DI847" s="239">
        <f t="shared" si="840"/>
        <v>10</v>
      </c>
      <c r="DJ847" s="231">
        <f t="shared" si="841"/>
        <v>1.0023149339999999</v>
      </c>
      <c r="DK847" s="227">
        <f t="shared" si="846"/>
        <v>3125.6426488100001</v>
      </c>
      <c r="DL847" s="227">
        <f t="shared" si="842"/>
        <v>3203.4728988100001</v>
      </c>
      <c r="DM847" s="227"/>
      <c r="DN847" s="227"/>
      <c r="DO847" s="227"/>
      <c r="DP847" s="227"/>
      <c r="DQ847" s="227"/>
      <c r="DR847" s="227"/>
      <c r="DS847" s="227"/>
      <c r="DT847" s="227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5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5"/>
      <c r="HA847" s="5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40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7"/>
      <c r="JP847" s="1"/>
      <c r="JQ847" s="1"/>
      <c r="JR847" s="1"/>
      <c r="JS847" s="1"/>
      <c r="JT847" s="1"/>
      <c r="JU847" s="1"/>
      <c r="JV847" s="1"/>
      <c r="JW847" s="1"/>
      <c r="JX847" s="1"/>
      <c r="JY847" s="3"/>
      <c r="JZ847" s="1"/>
      <c r="KA847" s="1"/>
      <c r="KB847" s="1"/>
      <c r="KC847" s="1"/>
      <c r="KD847" s="1"/>
      <c r="KE847" s="1"/>
    </row>
    <row r="848" spans="1:291" x14ac:dyDescent="0.2">
      <c r="A848" s="196">
        <f t="shared" si="865"/>
        <v>43506</v>
      </c>
      <c r="B848" s="236">
        <f t="shared" si="843"/>
        <v>110022.35769283002</v>
      </c>
      <c r="C848" s="66">
        <f t="shared" si="778"/>
        <v>71410.014141459993</v>
      </c>
      <c r="D848" s="77">
        <f t="shared" si="866"/>
        <v>5100.6099999999997</v>
      </c>
      <c r="E848" s="67">
        <f>VLOOKUP(A847,[1]Plan1!$DQ$117:$DS$314,3)</f>
        <v>5116.93</v>
      </c>
      <c r="F848" s="11">
        <f t="shared" si="867"/>
        <v>43491</v>
      </c>
      <c r="G848" s="73">
        <f t="shared" si="855"/>
        <v>3.199617300675861E-3</v>
      </c>
      <c r="H848" s="11">
        <f t="shared" si="868"/>
        <v>43521</v>
      </c>
      <c r="I848" s="11">
        <f t="shared" si="856"/>
        <v>43521</v>
      </c>
      <c r="J848" s="1">
        <f t="shared" si="869"/>
        <v>21</v>
      </c>
      <c r="K848" s="1">
        <f t="shared" si="870"/>
        <v>11</v>
      </c>
      <c r="L848" s="66">
        <f t="shared" si="857"/>
        <v>1.0016747100000001</v>
      </c>
      <c r="M848" s="70">
        <f t="shared" si="779"/>
        <v>1.0015000999999999</v>
      </c>
      <c r="N848" s="70">
        <f t="shared" si="717"/>
        <v>1.0759576129909314</v>
      </c>
      <c r="O848" s="66">
        <f t="shared" si="775"/>
        <v>1.0777595200000001</v>
      </c>
      <c r="P848" s="66">
        <f t="shared" si="858"/>
        <v>71529.605206239998</v>
      </c>
      <c r="Q848" s="74">
        <f t="shared" si="859"/>
        <v>0</v>
      </c>
      <c r="R848" s="75">
        <f t="shared" si="776"/>
        <v>0</v>
      </c>
      <c r="S848" s="66">
        <f t="shared" si="777"/>
        <v>0</v>
      </c>
      <c r="T848" s="10">
        <f t="shared" si="871"/>
        <v>0.06</v>
      </c>
      <c r="U848" s="74">
        <f t="shared" si="772"/>
        <v>11</v>
      </c>
      <c r="V848" s="74">
        <v>252</v>
      </c>
      <c r="W848" s="70">
        <f t="shared" si="860"/>
        <v>1.0025467210000001</v>
      </c>
      <c r="X848" s="66">
        <f t="shared" si="861"/>
        <v>182.1659477</v>
      </c>
      <c r="Y848" s="66">
        <v>0</v>
      </c>
      <c r="Z848" s="67">
        <f t="shared" si="862"/>
        <v>0</v>
      </c>
      <c r="AA848" s="68" t="str">
        <f t="shared" si="872"/>
        <v>A+INCORP J=</v>
      </c>
      <c r="AB848" s="11">
        <f t="shared" si="873"/>
        <v>43521</v>
      </c>
      <c r="AC848" s="227">
        <f t="shared" ref="AC848:AC911" si="878">AC847</f>
        <v>3113.21</v>
      </c>
      <c r="AD848" s="227">
        <f t="shared" si="788"/>
        <v>62.264200000000002</v>
      </c>
      <c r="AE848" s="227">
        <f t="shared" si="789"/>
        <v>333.11347000000001</v>
      </c>
      <c r="AF848" s="228">
        <f t="shared" si="715"/>
        <v>1.0328821934158638</v>
      </c>
      <c r="AG848" s="230">
        <f t="shared" si="716"/>
        <v>220</v>
      </c>
      <c r="AH848" s="231">
        <f t="shared" si="790"/>
        <v>1.0521857649999999</v>
      </c>
      <c r="AI848" s="227">
        <f t="shared" si="791"/>
        <v>3383.3866324400001</v>
      </c>
      <c r="AJ848" s="227">
        <f t="shared" si="792"/>
        <v>3778.7643024399999</v>
      </c>
      <c r="AK848" s="227">
        <f t="shared" si="785"/>
        <v>3113.21</v>
      </c>
      <c r="AL848" s="227">
        <f t="shared" si="793"/>
        <v>62.264200000000002</v>
      </c>
      <c r="AM848" s="227">
        <f t="shared" si="794"/>
        <v>301.98136999999997</v>
      </c>
      <c r="AN848" s="228">
        <f t="shared" si="786"/>
        <v>1.0319538244119866</v>
      </c>
      <c r="AO848" s="230">
        <f t="shared" si="787"/>
        <v>199</v>
      </c>
      <c r="AP848" s="231">
        <f t="shared" si="795"/>
        <v>1.0470890070000001</v>
      </c>
      <c r="AQ848" s="227">
        <f t="shared" si="796"/>
        <v>3363.9712988900001</v>
      </c>
      <c r="AR848" s="227">
        <f t="shared" si="797"/>
        <v>3728.2168688900001</v>
      </c>
      <c r="AS848" s="227">
        <f t="shared" si="874"/>
        <v>3113.21</v>
      </c>
      <c r="AT848" s="227">
        <f t="shared" si="798"/>
        <v>62.264200000000002</v>
      </c>
      <c r="AU848" s="227">
        <f t="shared" si="799"/>
        <v>270.84926999999999</v>
      </c>
      <c r="AV848" s="228">
        <f t="shared" si="875"/>
        <v>1.029688954518341</v>
      </c>
      <c r="AW848" s="230">
        <f t="shared" si="876"/>
        <v>178</v>
      </c>
      <c r="AX848" s="231">
        <f t="shared" si="800"/>
        <v>1.042016936</v>
      </c>
      <c r="AY848" s="227">
        <f t="shared" si="801"/>
        <v>3340.3290346799999</v>
      </c>
      <c r="AZ848" s="227">
        <f t="shared" si="802"/>
        <v>3673.4425046799997</v>
      </c>
      <c r="BA848" s="227">
        <f t="shared" si="853"/>
        <v>3113.21</v>
      </c>
      <c r="BB848" s="227">
        <f t="shared" si="803"/>
        <v>62.264200000000002</v>
      </c>
      <c r="BC848" s="227">
        <f t="shared" si="804"/>
        <v>238.67943333333335</v>
      </c>
      <c r="BD848" s="228">
        <f t="shared" si="783"/>
        <v>1.0255860598035813</v>
      </c>
      <c r="BE848" s="230">
        <f t="shared" si="784"/>
        <v>158</v>
      </c>
      <c r="BF848" s="231">
        <f t="shared" si="805"/>
        <v>1.0372092369999999</v>
      </c>
      <c r="BG848" s="227">
        <f t="shared" si="806"/>
        <v>3311.6688394399998</v>
      </c>
      <c r="BH848" s="227">
        <f t="shared" si="807"/>
        <v>3612.6124727733331</v>
      </c>
      <c r="BI848" s="227">
        <f t="shared" si="877"/>
        <v>3113.21</v>
      </c>
      <c r="BJ848" s="227">
        <f t="shared" si="808"/>
        <v>62.264200000000002</v>
      </c>
      <c r="BK848" s="227">
        <f t="shared" si="809"/>
        <v>207.54733333333334</v>
      </c>
      <c r="BL848" s="228">
        <f t="shared" si="863"/>
        <v>1.0128243337469673</v>
      </c>
      <c r="BM848" s="230">
        <f t="shared" si="864"/>
        <v>136</v>
      </c>
      <c r="BN848" s="231">
        <f t="shared" si="810"/>
        <v>1.031946384</v>
      </c>
      <c r="BO848" s="227">
        <f t="shared" si="811"/>
        <v>3253.8661005899999</v>
      </c>
      <c r="BP848" s="227">
        <f t="shared" si="812"/>
        <v>3523.6776339233334</v>
      </c>
      <c r="BQ848" s="227">
        <f t="shared" si="782"/>
        <v>3113.21</v>
      </c>
      <c r="BR848" s="227">
        <f t="shared" si="813"/>
        <v>62.264200000000002</v>
      </c>
      <c r="BS848" s="227">
        <f t="shared" si="814"/>
        <v>173.30202333333332</v>
      </c>
      <c r="BT848" s="228">
        <f t="shared" si="780"/>
        <v>1.0094923570746606</v>
      </c>
      <c r="BU848" s="230">
        <f t="shared" si="781"/>
        <v>113</v>
      </c>
      <c r="BV848" s="231">
        <f t="shared" si="815"/>
        <v>1.026472861</v>
      </c>
      <c r="BW848" s="227">
        <f t="shared" si="816"/>
        <v>3225.9595946300001</v>
      </c>
      <c r="BX848" s="227">
        <f t="shared" si="817"/>
        <v>3461.5258179633333</v>
      </c>
      <c r="BY848" s="227">
        <f t="shared" si="854"/>
        <v>3113.21</v>
      </c>
      <c r="BZ848" s="227">
        <f t="shared" si="818"/>
        <v>62.264200000000002</v>
      </c>
      <c r="CA848" s="227">
        <f t="shared" si="819"/>
        <v>143.20766</v>
      </c>
      <c r="CB848" s="228">
        <f t="shared" si="851"/>
        <v>1.0104007214333364</v>
      </c>
      <c r="CC848" s="230">
        <f t="shared" si="852"/>
        <v>93</v>
      </c>
      <c r="CD848" s="231">
        <f t="shared" si="820"/>
        <v>1.0217368790000001</v>
      </c>
      <c r="CE848" s="227">
        <f t="shared" si="821"/>
        <v>3213.9649311399999</v>
      </c>
      <c r="CF848" s="227">
        <f t="shared" si="822"/>
        <v>3419.43679114</v>
      </c>
      <c r="CG848" s="227">
        <f t="shared" si="847"/>
        <v>3113.21</v>
      </c>
      <c r="CH848" s="227">
        <f t="shared" si="823"/>
        <v>62.264200000000002</v>
      </c>
      <c r="CI848" s="227">
        <f t="shared" si="824"/>
        <v>112.07556000000001</v>
      </c>
      <c r="CJ848" s="228">
        <f t="shared" si="773"/>
        <v>1.005574270439102</v>
      </c>
      <c r="CK848" s="230">
        <f t="shared" si="774"/>
        <v>72</v>
      </c>
      <c r="CL848" s="231">
        <f t="shared" si="825"/>
        <v>1.0167876140000001</v>
      </c>
      <c r="CM848" s="227">
        <f t="shared" si="826"/>
        <v>3183.1185724000002</v>
      </c>
      <c r="CN848" s="227">
        <f t="shared" si="827"/>
        <v>3357.4583324</v>
      </c>
      <c r="CO848" s="227">
        <f t="shared" si="850"/>
        <v>3113.21</v>
      </c>
      <c r="CP848" s="227">
        <f t="shared" si="828"/>
        <v>62.264200000000002</v>
      </c>
      <c r="CQ848" s="227">
        <f t="shared" si="829"/>
        <v>78.867986666666667</v>
      </c>
      <c r="CR848" s="228">
        <f t="shared" si="848"/>
        <v>1.0010701951929848</v>
      </c>
      <c r="CS848" s="230">
        <f t="shared" si="849"/>
        <v>52</v>
      </c>
      <c r="CT848" s="231">
        <f t="shared" si="830"/>
        <v>1.0120963190000001</v>
      </c>
      <c r="CU848" s="227">
        <f t="shared" si="831"/>
        <v>3154.2404254600001</v>
      </c>
      <c r="CV848" s="227">
        <f t="shared" si="832"/>
        <v>3295.3726121266668</v>
      </c>
      <c r="CW848" s="227">
        <f t="shared" si="769"/>
        <v>3113.21</v>
      </c>
      <c r="CX848" s="227">
        <f t="shared" si="833"/>
        <v>62.264200000000002</v>
      </c>
      <c r="CY848" s="227">
        <f t="shared" si="834"/>
        <v>47.735886666666673</v>
      </c>
      <c r="CZ848" s="228">
        <f t="shared" si="764"/>
        <v>1.0031773190978945</v>
      </c>
      <c r="DA848" s="239">
        <f t="shared" si="765"/>
        <v>31</v>
      </c>
      <c r="DB848" s="231">
        <f t="shared" si="835"/>
        <v>1.0071937520000001</v>
      </c>
      <c r="DC848" s="227">
        <f t="shared" si="836"/>
        <v>3145.5684804100001</v>
      </c>
      <c r="DD848" s="227">
        <f t="shared" si="837"/>
        <v>3255.568567076667</v>
      </c>
      <c r="DE848" s="227">
        <f t="shared" si="844"/>
        <v>3113.21</v>
      </c>
      <c r="DF848" s="227">
        <f t="shared" si="845"/>
        <v>62.264200000000002</v>
      </c>
      <c r="DG848" s="227">
        <f t="shared" si="838"/>
        <v>16.603786666666668</v>
      </c>
      <c r="DH848" s="228">
        <f t="shared" si="839"/>
        <v>1.0016747035229392</v>
      </c>
      <c r="DI848" s="239">
        <f t="shared" si="840"/>
        <v>10</v>
      </c>
      <c r="DJ848" s="231">
        <f t="shared" si="841"/>
        <v>1.0023149339999999</v>
      </c>
      <c r="DK848" s="227">
        <f t="shared" si="846"/>
        <v>3125.6426488100001</v>
      </c>
      <c r="DL848" s="227">
        <f t="shared" si="842"/>
        <v>3204.5106354766667</v>
      </c>
      <c r="DM848" s="227"/>
      <c r="DN848" s="227"/>
      <c r="DO848" s="227"/>
      <c r="DP848" s="227"/>
      <c r="DQ848" s="227"/>
      <c r="DR848" s="227"/>
      <c r="DS848" s="227"/>
      <c r="DT848" s="227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5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5"/>
      <c r="HA848" s="5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40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7"/>
      <c r="JP848" s="1"/>
      <c r="JQ848" s="1"/>
      <c r="JR848" s="1"/>
      <c r="JS848" s="1"/>
      <c r="JT848" s="1"/>
      <c r="JU848" s="1"/>
      <c r="JV848" s="1"/>
      <c r="JW848" s="1"/>
      <c r="JX848" s="1"/>
      <c r="JY848" s="3"/>
      <c r="JZ848" s="1"/>
      <c r="KA848" s="1"/>
      <c r="KB848" s="1"/>
      <c r="KC848" s="1"/>
      <c r="KD848" s="1"/>
      <c r="KE848" s="1"/>
    </row>
    <row r="849" spans="1:291" x14ac:dyDescent="0.2">
      <c r="A849" s="196">
        <f t="shared" si="865"/>
        <v>43507</v>
      </c>
      <c r="B849" s="236">
        <f t="shared" si="843"/>
        <v>110042.02890751335</v>
      </c>
      <c r="C849" s="66">
        <f t="shared" si="778"/>
        <v>71410.014141459993</v>
      </c>
      <c r="D849" s="77">
        <f t="shared" si="866"/>
        <v>5100.6099999999997</v>
      </c>
      <c r="E849" s="67">
        <f>VLOOKUP(A848,[1]Plan1!$DQ$117:$DS$314,3)</f>
        <v>5116.93</v>
      </c>
      <c r="F849" s="11">
        <f t="shared" si="867"/>
        <v>43491</v>
      </c>
      <c r="G849" s="73">
        <f t="shared" si="855"/>
        <v>3.199617300675861E-3</v>
      </c>
      <c r="H849" s="11">
        <f t="shared" si="868"/>
        <v>43521</v>
      </c>
      <c r="I849" s="11">
        <f t="shared" si="856"/>
        <v>43521</v>
      </c>
      <c r="J849" s="1">
        <f t="shared" si="869"/>
        <v>21</v>
      </c>
      <c r="K849" s="1">
        <f t="shared" si="870"/>
        <v>11</v>
      </c>
      <c r="L849" s="66">
        <f t="shared" si="857"/>
        <v>1.0016747100000001</v>
      </c>
      <c r="M849" s="70">
        <f t="shared" si="779"/>
        <v>1.0015000999999999</v>
      </c>
      <c r="N849" s="70">
        <f t="shared" si="717"/>
        <v>1.0759576129909314</v>
      </c>
      <c r="O849" s="66">
        <f t="shared" si="775"/>
        <v>1.0777595200000001</v>
      </c>
      <c r="P849" s="66">
        <f t="shared" si="858"/>
        <v>71529.605206239998</v>
      </c>
      <c r="Q849" s="74">
        <f t="shared" si="859"/>
        <v>0</v>
      </c>
      <c r="R849" s="75">
        <f t="shared" si="776"/>
        <v>0</v>
      </c>
      <c r="S849" s="66">
        <f t="shared" si="777"/>
        <v>0</v>
      </c>
      <c r="T849" s="10">
        <f t="shared" si="871"/>
        <v>0.06</v>
      </c>
      <c r="U849" s="74">
        <f t="shared" si="772"/>
        <v>11</v>
      </c>
      <c r="V849" s="74">
        <v>252</v>
      </c>
      <c r="W849" s="70">
        <f t="shared" si="860"/>
        <v>1.0025467210000001</v>
      </c>
      <c r="X849" s="66">
        <f t="shared" si="861"/>
        <v>182.1659477</v>
      </c>
      <c r="Y849" s="66">
        <v>0</v>
      </c>
      <c r="Z849" s="67">
        <f t="shared" si="862"/>
        <v>0</v>
      </c>
      <c r="AA849" s="68" t="str">
        <f t="shared" si="872"/>
        <v>A+INCORP J=</v>
      </c>
      <c r="AB849" s="11">
        <f t="shared" si="873"/>
        <v>43521</v>
      </c>
      <c r="AC849" s="227">
        <f t="shared" si="878"/>
        <v>3113.21</v>
      </c>
      <c r="AD849" s="227">
        <f t="shared" si="788"/>
        <v>62.264200000000002</v>
      </c>
      <c r="AE849" s="227">
        <f t="shared" si="789"/>
        <v>334.15120666666661</v>
      </c>
      <c r="AF849" s="228">
        <f t="shared" ref="AF849:AF912" si="879">($O849/AF$525)</f>
        <v>1.0328821934158638</v>
      </c>
      <c r="AG849" s="230">
        <f t="shared" ref="AG849:AG912" si="880">NETWORKDAYS(AG$525,$A849,$AE$118:$AE$502)-1</f>
        <v>221</v>
      </c>
      <c r="AH849" s="231">
        <f t="shared" si="790"/>
        <v>1.0524290860000001</v>
      </c>
      <c r="AI849" s="227">
        <f t="shared" si="791"/>
        <v>3384.16905038</v>
      </c>
      <c r="AJ849" s="227">
        <f t="shared" si="792"/>
        <v>3780.5844570466666</v>
      </c>
      <c r="AK849" s="227">
        <f t="shared" si="785"/>
        <v>3113.21</v>
      </c>
      <c r="AL849" s="227">
        <f t="shared" si="793"/>
        <v>62.264200000000002</v>
      </c>
      <c r="AM849" s="227">
        <f t="shared" si="794"/>
        <v>303.01910666666663</v>
      </c>
      <c r="AN849" s="228">
        <f t="shared" si="786"/>
        <v>1.0319538244119866</v>
      </c>
      <c r="AO849" s="230">
        <f t="shared" si="787"/>
        <v>200</v>
      </c>
      <c r="AP849" s="231">
        <f t="shared" si="795"/>
        <v>1.0473311489999999</v>
      </c>
      <c r="AQ849" s="227">
        <f t="shared" si="796"/>
        <v>3364.74922582</v>
      </c>
      <c r="AR849" s="227">
        <f t="shared" si="797"/>
        <v>3730.0325324866667</v>
      </c>
      <c r="AS849" s="227">
        <f t="shared" si="874"/>
        <v>3113.21</v>
      </c>
      <c r="AT849" s="227">
        <f t="shared" si="798"/>
        <v>62.264200000000002</v>
      </c>
      <c r="AU849" s="227">
        <f t="shared" si="799"/>
        <v>271.88700666666665</v>
      </c>
      <c r="AV849" s="228">
        <f t="shared" si="875"/>
        <v>1.029688954518341</v>
      </c>
      <c r="AW849" s="230">
        <f t="shared" si="876"/>
        <v>179</v>
      </c>
      <c r="AX849" s="231">
        <f t="shared" si="800"/>
        <v>1.0422579059999999</v>
      </c>
      <c r="AY849" s="227">
        <f t="shared" si="801"/>
        <v>3341.1014972600001</v>
      </c>
      <c r="AZ849" s="227">
        <f t="shared" si="802"/>
        <v>3675.252703926667</v>
      </c>
      <c r="BA849" s="227">
        <f t="shared" si="853"/>
        <v>3113.21</v>
      </c>
      <c r="BB849" s="227">
        <f t="shared" si="803"/>
        <v>62.264200000000002</v>
      </c>
      <c r="BC849" s="227">
        <f t="shared" si="804"/>
        <v>239.71717000000001</v>
      </c>
      <c r="BD849" s="228">
        <f t="shared" si="783"/>
        <v>1.0255860598035813</v>
      </c>
      <c r="BE849" s="230">
        <f t="shared" si="784"/>
        <v>159</v>
      </c>
      <c r="BF849" s="231">
        <f t="shared" si="805"/>
        <v>1.0374490940000001</v>
      </c>
      <c r="BG849" s="227">
        <f t="shared" si="806"/>
        <v>3312.4346704099999</v>
      </c>
      <c r="BH849" s="227">
        <f t="shared" si="807"/>
        <v>3614.4160404099998</v>
      </c>
      <c r="BI849" s="227">
        <f t="shared" si="877"/>
        <v>3113.21</v>
      </c>
      <c r="BJ849" s="227">
        <f t="shared" si="808"/>
        <v>62.264200000000002</v>
      </c>
      <c r="BK849" s="227">
        <f t="shared" si="809"/>
        <v>208.58507</v>
      </c>
      <c r="BL849" s="228">
        <f t="shared" si="863"/>
        <v>1.0128243337469673</v>
      </c>
      <c r="BM849" s="230">
        <f t="shared" si="864"/>
        <v>137</v>
      </c>
      <c r="BN849" s="231">
        <f t="shared" si="810"/>
        <v>1.0321850239999999</v>
      </c>
      <c r="BO849" s="227">
        <f t="shared" si="811"/>
        <v>3254.6185646899999</v>
      </c>
      <c r="BP849" s="227">
        <f t="shared" si="812"/>
        <v>3525.46783469</v>
      </c>
      <c r="BQ849" s="227">
        <f t="shared" si="782"/>
        <v>3113.21</v>
      </c>
      <c r="BR849" s="227">
        <f t="shared" si="813"/>
        <v>62.264200000000002</v>
      </c>
      <c r="BS849" s="227">
        <f t="shared" si="814"/>
        <v>174.33975999999998</v>
      </c>
      <c r="BT849" s="228">
        <f t="shared" si="780"/>
        <v>1.0094923570746606</v>
      </c>
      <c r="BU849" s="230">
        <f t="shared" si="781"/>
        <v>114</v>
      </c>
      <c r="BV849" s="231">
        <f t="shared" si="815"/>
        <v>1.0267102349999999</v>
      </c>
      <c r="BW849" s="227">
        <f t="shared" si="816"/>
        <v>3226.7056045499999</v>
      </c>
      <c r="BX849" s="227">
        <f t="shared" si="817"/>
        <v>3463.3095645499998</v>
      </c>
      <c r="BY849" s="227">
        <f t="shared" si="854"/>
        <v>3113.21</v>
      </c>
      <c r="BZ849" s="227">
        <f t="shared" si="818"/>
        <v>62.264200000000002</v>
      </c>
      <c r="CA849" s="227">
        <f t="shared" si="819"/>
        <v>144.24539666666669</v>
      </c>
      <c r="CB849" s="228">
        <f t="shared" si="851"/>
        <v>1.0104007214333364</v>
      </c>
      <c r="CC849" s="230">
        <f t="shared" si="852"/>
        <v>94</v>
      </c>
      <c r="CD849" s="231">
        <f t="shared" si="820"/>
        <v>1.021973158</v>
      </c>
      <c r="CE849" s="227">
        <f t="shared" si="821"/>
        <v>3214.7081679100002</v>
      </c>
      <c r="CF849" s="227">
        <f t="shared" si="822"/>
        <v>3421.2177645766669</v>
      </c>
      <c r="CG849" s="227">
        <f t="shared" si="847"/>
        <v>3113.21</v>
      </c>
      <c r="CH849" s="227">
        <f t="shared" si="823"/>
        <v>62.264200000000002</v>
      </c>
      <c r="CI849" s="227">
        <f t="shared" si="824"/>
        <v>113.11329666666667</v>
      </c>
      <c r="CJ849" s="228">
        <f t="shared" si="773"/>
        <v>1.005574270439102</v>
      </c>
      <c r="CK849" s="230">
        <f t="shared" si="774"/>
        <v>73</v>
      </c>
      <c r="CL849" s="231">
        <f t="shared" si="825"/>
        <v>1.0170227489999999</v>
      </c>
      <c r="CM849" s="227">
        <f t="shared" si="826"/>
        <v>3183.8546775300001</v>
      </c>
      <c r="CN849" s="227">
        <f t="shared" si="827"/>
        <v>3359.2321741966666</v>
      </c>
      <c r="CO849" s="227">
        <f t="shared" si="850"/>
        <v>3113.21</v>
      </c>
      <c r="CP849" s="227">
        <f t="shared" si="828"/>
        <v>62.264200000000002</v>
      </c>
      <c r="CQ849" s="227">
        <f t="shared" si="829"/>
        <v>79.905723333333341</v>
      </c>
      <c r="CR849" s="228">
        <f t="shared" si="848"/>
        <v>1.0010701951929848</v>
      </c>
      <c r="CS849" s="230">
        <f t="shared" si="849"/>
        <v>53</v>
      </c>
      <c r="CT849" s="231">
        <f t="shared" si="830"/>
        <v>1.0123303690000001</v>
      </c>
      <c r="CU849" s="227">
        <f t="shared" si="831"/>
        <v>3154.96985206</v>
      </c>
      <c r="CV849" s="227">
        <f t="shared" si="832"/>
        <v>3297.1397753933334</v>
      </c>
      <c r="CW849" s="227">
        <f t="shared" si="769"/>
        <v>3113.21</v>
      </c>
      <c r="CX849" s="227">
        <f t="shared" si="833"/>
        <v>62.264200000000002</v>
      </c>
      <c r="CY849" s="227">
        <f t="shared" si="834"/>
        <v>48.773623333333333</v>
      </c>
      <c r="CZ849" s="228">
        <f t="shared" si="764"/>
        <v>1.0031773190978945</v>
      </c>
      <c r="DA849" s="239">
        <f t="shared" si="765"/>
        <v>32</v>
      </c>
      <c r="DB849" s="231">
        <f t="shared" si="835"/>
        <v>1.0074266679999999</v>
      </c>
      <c r="DC849" s="227">
        <f t="shared" si="836"/>
        <v>3146.2959007499999</v>
      </c>
      <c r="DD849" s="227">
        <f t="shared" si="837"/>
        <v>3257.3337240833334</v>
      </c>
      <c r="DE849" s="227">
        <f t="shared" si="844"/>
        <v>3113.21</v>
      </c>
      <c r="DF849" s="227">
        <f t="shared" si="845"/>
        <v>62.264200000000002</v>
      </c>
      <c r="DG849" s="227">
        <f t="shared" si="838"/>
        <v>17.641523333333332</v>
      </c>
      <c r="DH849" s="228">
        <f t="shared" si="839"/>
        <v>1.0016747035229392</v>
      </c>
      <c r="DI849" s="239">
        <f t="shared" si="840"/>
        <v>11</v>
      </c>
      <c r="DJ849" s="231">
        <f t="shared" si="841"/>
        <v>1.0025467210000001</v>
      </c>
      <c r="DK849" s="227">
        <f t="shared" si="846"/>
        <v>3126.36545888</v>
      </c>
      <c r="DL849" s="227">
        <f t="shared" si="842"/>
        <v>3206.2711822133333</v>
      </c>
      <c r="DM849" s="227"/>
      <c r="DN849" s="227"/>
      <c r="DO849" s="227"/>
      <c r="DP849" s="227"/>
      <c r="DQ849" s="227"/>
      <c r="DR849" s="227"/>
      <c r="DS849" s="227"/>
      <c r="DT849" s="227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5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5"/>
      <c r="HA849" s="5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40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7"/>
      <c r="JP849" s="1"/>
      <c r="JQ849" s="1"/>
      <c r="JR849" s="1"/>
      <c r="JS849" s="1"/>
      <c r="JT849" s="1"/>
      <c r="JU849" s="1"/>
      <c r="JV849" s="1"/>
      <c r="JW849" s="1"/>
      <c r="JX849" s="1"/>
      <c r="JY849" s="3"/>
      <c r="JZ849" s="1"/>
      <c r="KA849" s="1"/>
      <c r="KB849" s="1"/>
      <c r="KC849" s="1"/>
      <c r="KD849" s="1"/>
      <c r="KE849" s="1"/>
    </row>
    <row r="850" spans="1:291" x14ac:dyDescent="0.2">
      <c r="A850" s="196">
        <f t="shared" si="865"/>
        <v>43508</v>
      </c>
      <c r="B850" s="236">
        <f t="shared" si="843"/>
        <v>110094.63217016663</v>
      </c>
      <c r="C850" s="66">
        <f t="shared" si="778"/>
        <v>71410.014141459993</v>
      </c>
      <c r="D850" s="77">
        <f t="shared" si="866"/>
        <v>5100.6099999999997</v>
      </c>
      <c r="E850" s="67">
        <f>VLOOKUP(A849,[1]Plan1!$DQ$117:$DS$314,3)</f>
        <v>5116.93</v>
      </c>
      <c r="F850" s="11">
        <f t="shared" si="867"/>
        <v>43491</v>
      </c>
      <c r="G850" s="73">
        <f t="shared" si="855"/>
        <v>3.199617300675861E-3</v>
      </c>
      <c r="H850" s="11">
        <f t="shared" si="868"/>
        <v>43521</v>
      </c>
      <c r="I850" s="11">
        <f t="shared" si="856"/>
        <v>43521</v>
      </c>
      <c r="J850" s="1">
        <f t="shared" si="869"/>
        <v>21</v>
      </c>
      <c r="K850" s="1">
        <f t="shared" si="870"/>
        <v>12</v>
      </c>
      <c r="L850" s="66">
        <f t="shared" si="857"/>
        <v>1.0018271000000001</v>
      </c>
      <c r="M850" s="70">
        <f t="shared" si="779"/>
        <v>1.0015000999999999</v>
      </c>
      <c r="N850" s="70">
        <f t="shared" si="717"/>
        <v>1.0759576129909314</v>
      </c>
      <c r="O850" s="66">
        <f t="shared" si="775"/>
        <v>1.0779234900000001</v>
      </c>
      <c r="P850" s="66">
        <f t="shared" si="858"/>
        <v>71540.487378289996</v>
      </c>
      <c r="Q850" s="74">
        <f t="shared" si="859"/>
        <v>0</v>
      </c>
      <c r="R850" s="75">
        <f t="shared" si="776"/>
        <v>0</v>
      </c>
      <c r="S850" s="66">
        <f t="shared" si="777"/>
        <v>0</v>
      </c>
      <c r="T850" s="10">
        <f t="shared" si="871"/>
        <v>0.06</v>
      </c>
      <c r="U850" s="74">
        <f t="shared" si="772"/>
        <v>12</v>
      </c>
      <c r="V850" s="74">
        <v>252</v>
      </c>
      <c r="W850" s="70">
        <f t="shared" si="860"/>
        <v>1.0027785629999999</v>
      </c>
      <c r="X850" s="66">
        <f t="shared" si="861"/>
        <v>198.77975122999999</v>
      </c>
      <c r="Y850" s="66">
        <v>0</v>
      </c>
      <c r="Z850" s="67">
        <f t="shared" si="862"/>
        <v>0</v>
      </c>
      <c r="AA850" s="68" t="str">
        <f t="shared" si="872"/>
        <v>A+INCORP J=</v>
      </c>
      <c r="AB850" s="11">
        <f t="shared" si="873"/>
        <v>43521</v>
      </c>
      <c r="AC850" s="227">
        <f t="shared" si="878"/>
        <v>3113.21</v>
      </c>
      <c r="AD850" s="227">
        <f t="shared" si="788"/>
        <v>62.264200000000002</v>
      </c>
      <c r="AE850" s="227">
        <f t="shared" si="789"/>
        <v>335.18894333333338</v>
      </c>
      <c r="AF850" s="228">
        <f t="shared" si="879"/>
        <v>1.0330393357932788</v>
      </c>
      <c r="AG850" s="230">
        <f t="shared" si="880"/>
        <v>222</v>
      </c>
      <c r="AH850" s="231">
        <f t="shared" si="790"/>
        <v>1.0526724629999999</v>
      </c>
      <c r="AI850" s="227">
        <f t="shared" si="791"/>
        <v>3385.4666338900001</v>
      </c>
      <c r="AJ850" s="227">
        <f t="shared" si="792"/>
        <v>3782.9197772233338</v>
      </c>
      <c r="AK850" s="227">
        <f t="shared" si="785"/>
        <v>3113.21</v>
      </c>
      <c r="AL850" s="227">
        <f t="shared" si="793"/>
        <v>62.264200000000002</v>
      </c>
      <c r="AM850" s="227">
        <f t="shared" si="794"/>
        <v>304.0568433333334</v>
      </c>
      <c r="AN850" s="228">
        <f t="shared" si="786"/>
        <v>1.0321108255476286</v>
      </c>
      <c r="AO850" s="230">
        <f t="shared" si="787"/>
        <v>201</v>
      </c>
      <c r="AP850" s="231">
        <f t="shared" si="795"/>
        <v>1.0475733469999999</v>
      </c>
      <c r="AQ850" s="227">
        <f t="shared" si="796"/>
        <v>3366.0393629499999</v>
      </c>
      <c r="AR850" s="227">
        <f t="shared" si="797"/>
        <v>3732.3604062833333</v>
      </c>
      <c r="AS850" s="227">
        <f t="shared" si="874"/>
        <v>3113.21</v>
      </c>
      <c r="AT850" s="227">
        <f t="shared" si="798"/>
        <v>62.264200000000002</v>
      </c>
      <c r="AU850" s="227">
        <f t="shared" si="799"/>
        <v>272.92474333333337</v>
      </c>
      <c r="AV850" s="228">
        <f t="shared" si="875"/>
        <v>1.0298456110773777</v>
      </c>
      <c r="AW850" s="230">
        <f t="shared" si="876"/>
        <v>180</v>
      </c>
      <c r="AX850" s="231">
        <f t="shared" si="800"/>
        <v>1.04249893</v>
      </c>
      <c r="AY850" s="227">
        <f t="shared" si="801"/>
        <v>3342.3825646300002</v>
      </c>
      <c r="AZ850" s="227">
        <f t="shared" si="802"/>
        <v>3677.5715079633337</v>
      </c>
      <c r="BA850" s="227">
        <f t="shared" si="853"/>
        <v>3113.21</v>
      </c>
      <c r="BB850" s="227">
        <f t="shared" si="803"/>
        <v>62.264200000000002</v>
      </c>
      <c r="BC850" s="227">
        <f t="shared" si="804"/>
        <v>240.75490666666667</v>
      </c>
      <c r="BD850" s="228">
        <f t="shared" si="783"/>
        <v>1.0257420921494853</v>
      </c>
      <c r="BE850" s="230">
        <f t="shared" si="784"/>
        <v>160</v>
      </c>
      <c r="BF850" s="231">
        <f t="shared" si="805"/>
        <v>1.037689007</v>
      </c>
      <c r="BG850" s="227">
        <f t="shared" si="806"/>
        <v>3313.7047495000002</v>
      </c>
      <c r="BH850" s="227">
        <f t="shared" si="807"/>
        <v>3616.7238561666668</v>
      </c>
      <c r="BI850" s="227">
        <f t="shared" si="877"/>
        <v>3113.21</v>
      </c>
      <c r="BJ850" s="227">
        <f t="shared" si="808"/>
        <v>62.264200000000002</v>
      </c>
      <c r="BK850" s="227">
        <f t="shared" si="809"/>
        <v>209.62280666666669</v>
      </c>
      <c r="BL850" s="228">
        <f t="shared" si="863"/>
        <v>1.0129784245278166</v>
      </c>
      <c r="BM850" s="230">
        <f t="shared" si="864"/>
        <v>138</v>
      </c>
      <c r="BN850" s="231">
        <f t="shared" si="810"/>
        <v>1.0324237199999999</v>
      </c>
      <c r="BO850" s="227">
        <f t="shared" si="811"/>
        <v>3255.86647653</v>
      </c>
      <c r="BP850" s="227">
        <f t="shared" si="812"/>
        <v>3527.7534831966668</v>
      </c>
      <c r="BQ850" s="227">
        <f t="shared" si="782"/>
        <v>3113.21</v>
      </c>
      <c r="BR850" s="227">
        <f t="shared" si="813"/>
        <v>62.264200000000002</v>
      </c>
      <c r="BS850" s="227">
        <f t="shared" si="814"/>
        <v>175.3774966666667</v>
      </c>
      <c r="BT850" s="228">
        <f t="shared" si="780"/>
        <v>1.0096459409296095</v>
      </c>
      <c r="BU850" s="230">
        <f t="shared" si="781"/>
        <v>115</v>
      </c>
      <c r="BV850" s="231">
        <f t="shared" si="815"/>
        <v>1.0269476639999999</v>
      </c>
      <c r="BW850" s="227">
        <f t="shared" si="816"/>
        <v>3227.9428108299999</v>
      </c>
      <c r="BX850" s="227">
        <f t="shared" si="817"/>
        <v>3465.5845074966664</v>
      </c>
      <c r="BY850" s="227">
        <f t="shared" si="854"/>
        <v>3113.21</v>
      </c>
      <c r="BZ850" s="227">
        <f t="shared" si="818"/>
        <v>62.264200000000002</v>
      </c>
      <c r="CA850" s="227">
        <f t="shared" si="819"/>
        <v>145.28313333333335</v>
      </c>
      <c r="CB850" s="228">
        <f t="shared" si="851"/>
        <v>1.0105544434865579</v>
      </c>
      <c r="CC850" s="230">
        <f t="shared" si="852"/>
        <v>95</v>
      </c>
      <c r="CD850" s="231">
        <f t="shared" si="820"/>
        <v>1.022209492</v>
      </c>
      <c r="CE850" s="227">
        <f t="shared" si="821"/>
        <v>3215.9407755000002</v>
      </c>
      <c r="CF850" s="227">
        <f t="shared" si="822"/>
        <v>3423.4881088333336</v>
      </c>
      <c r="CG850" s="227">
        <f t="shared" si="847"/>
        <v>3113.21</v>
      </c>
      <c r="CH850" s="227">
        <f t="shared" si="823"/>
        <v>62.264200000000002</v>
      </c>
      <c r="CI850" s="227">
        <f t="shared" si="824"/>
        <v>114.15103333333333</v>
      </c>
      <c r="CJ850" s="228">
        <f t="shared" si="773"/>
        <v>1.0057272581975623</v>
      </c>
      <c r="CK850" s="230">
        <f t="shared" si="774"/>
        <v>74</v>
      </c>
      <c r="CL850" s="231">
        <f t="shared" si="825"/>
        <v>1.017257938</v>
      </c>
      <c r="CM850" s="227">
        <f t="shared" si="826"/>
        <v>3185.0754544000001</v>
      </c>
      <c r="CN850" s="227">
        <f t="shared" si="827"/>
        <v>3361.4906877333333</v>
      </c>
      <c r="CO850" s="227">
        <f t="shared" si="850"/>
        <v>3113.21</v>
      </c>
      <c r="CP850" s="227">
        <f t="shared" si="828"/>
        <v>62.264200000000002</v>
      </c>
      <c r="CQ850" s="227">
        <f t="shared" si="829"/>
        <v>80.943460000000002</v>
      </c>
      <c r="CR850" s="228">
        <f t="shared" si="848"/>
        <v>1.0012224977028301</v>
      </c>
      <c r="CS850" s="230">
        <f t="shared" si="849"/>
        <v>54</v>
      </c>
      <c r="CT850" s="231">
        <f t="shared" si="830"/>
        <v>1.0125644730000001</v>
      </c>
      <c r="CU850" s="227">
        <f t="shared" si="831"/>
        <v>3156.1795540799999</v>
      </c>
      <c r="CV850" s="227">
        <f t="shared" si="832"/>
        <v>3299.3872140799999</v>
      </c>
      <c r="CW850" s="227">
        <f t="shared" si="769"/>
        <v>3113.21</v>
      </c>
      <c r="CX850" s="227">
        <f t="shared" si="833"/>
        <v>62.264200000000002</v>
      </c>
      <c r="CY850" s="227">
        <f t="shared" si="834"/>
        <v>49.811360000000001</v>
      </c>
      <c r="CZ850" s="228">
        <f t="shared" si="764"/>
        <v>1.0033299421849191</v>
      </c>
      <c r="DA850" s="239">
        <f t="shared" si="765"/>
        <v>33</v>
      </c>
      <c r="DB850" s="231">
        <f t="shared" si="835"/>
        <v>1.007659638</v>
      </c>
      <c r="DC850" s="227">
        <f t="shared" si="836"/>
        <v>3147.5022769299999</v>
      </c>
      <c r="DD850" s="227">
        <f t="shared" si="837"/>
        <v>3259.5778369299996</v>
      </c>
      <c r="DE850" s="227">
        <f t="shared" si="844"/>
        <v>3113.21</v>
      </c>
      <c r="DF850" s="227">
        <f t="shared" si="845"/>
        <v>62.264200000000002</v>
      </c>
      <c r="DG850" s="227">
        <f t="shared" si="838"/>
        <v>18.679259999999999</v>
      </c>
      <c r="DH850" s="228">
        <f t="shared" si="839"/>
        <v>1.0018270980024948</v>
      </c>
      <c r="DI850" s="239">
        <f t="shared" si="840"/>
        <v>12</v>
      </c>
      <c r="DJ850" s="231">
        <f t="shared" si="841"/>
        <v>1.0027785629999999</v>
      </c>
      <c r="DK850" s="227">
        <f t="shared" si="846"/>
        <v>3127.5641947399999</v>
      </c>
      <c r="DL850" s="227">
        <f t="shared" si="842"/>
        <v>3208.5076547399999</v>
      </c>
      <c r="DM850" s="227"/>
      <c r="DN850" s="227"/>
      <c r="DO850" s="227"/>
      <c r="DP850" s="227"/>
      <c r="DQ850" s="227"/>
      <c r="DR850" s="227"/>
      <c r="DS850" s="227"/>
      <c r="DT850" s="227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5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5"/>
      <c r="HA850" s="5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40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7"/>
      <c r="JP850" s="1"/>
      <c r="JQ850" s="1"/>
      <c r="JR850" s="1"/>
      <c r="JS850" s="1"/>
      <c r="JT850" s="1"/>
      <c r="JU850" s="1"/>
      <c r="JV850" s="1"/>
      <c r="JW850" s="1"/>
      <c r="JX850" s="1"/>
      <c r="JY850" s="3"/>
      <c r="JZ850" s="1"/>
      <c r="KA850" s="1"/>
      <c r="KB850" s="1"/>
      <c r="KC850" s="1"/>
      <c r="KD850" s="1"/>
      <c r="KE850" s="1"/>
    </row>
    <row r="851" spans="1:291" x14ac:dyDescent="0.2">
      <c r="A851" s="196">
        <f t="shared" si="865"/>
        <v>43509</v>
      </c>
      <c r="B851" s="236">
        <f t="shared" si="843"/>
        <v>110147.25078861999</v>
      </c>
      <c r="C851" s="66">
        <f t="shared" si="778"/>
        <v>71410.014141459993</v>
      </c>
      <c r="D851" s="77">
        <f t="shared" si="866"/>
        <v>5100.6099999999997</v>
      </c>
      <c r="E851" s="67">
        <f>VLOOKUP(A850,[1]Plan1!$DQ$117:$DS$314,3)</f>
        <v>5116.93</v>
      </c>
      <c r="F851" s="11">
        <f t="shared" si="867"/>
        <v>43491</v>
      </c>
      <c r="G851" s="73">
        <f t="shared" si="855"/>
        <v>3.199617300675861E-3</v>
      </c>
      <c r="H851" s="11">
        <f t="shared" si="868"/>
        <v>43521</v>
      </c>
      <c r="I851" s="11">
        <f t="shared" si="856"/>
        <v>43521</v>
      </c>
      <c r="J851" s="1">
        <f t="shared" si="869"/>
        <v>21</v>
      </c>
      <c r="K851" s="1">
        <f t="shared" si="870"/>
        <v>13</v>
      </c>
      <c r="L851" s="66">
        <f t="shared" si="857"/>
        <v>1.00197951</v>
      </c>
      <c r="M851" s="70">
        <f t="shared" si="779"/>
        <v>1.0015000999999999</v>
      </c>
      <c r="N851" s="70">
        <f t="shared" si="717"/>
        <v>1.0759576129909314</v>
      </c>
      <c r="O851" s="66">
        <f t="shared" si="775"/>
        <v>1.07808748</v>
      </c>
      <c r="P851" s="66">
        <f t="shared" si="858"/>
        <v>71551.370978549996</v>
      </c>
      <c r="Q851" s="74">
        <f t="shared" si="859"/>
        <v>0</v>
      </c>
      <c r="R851" s="75">
        <f t="shared" si="776"/>
        <v>0</v>
      </c>
      <c r="S851" s="66">
        <f t="shared" si="777"/>
        <v>0</v>
      </c>
      <c r="T851" s="10">
        <f t="shared" si="871"/>
        <v>0.06</v>
      </c>
      <c r="U851" s="74">
        <f t="shared" si="772"/>
        <v>13</v>
      </c>
      <c r="V851" s="74">
        <v>252</v>
      </c>
      <c r="W851" s="70">
        <f t="shared" si="860"/>
        <v>1.0030104580000001</v>
      </c>
      <c r="X851" s="66">
        <f t="shared" si="861"/>
        <v>215.40239717</v>
      </c>
      <c r="Y851" s="66">
        <v>0</v>
      </c>
      <c r="Z851" s="67">
        <f t="shared" si="862"/>
        <v>0</v>
      </c>
      <c r="AA851" s="68" t="str">
        <f t="shared" si="872"/>
        <v>A+INCORP J=</v>
      </c>
      <c r="AB851" s="11">
        <f t="shared" si="873"/>
        <v>43521</v>
      </c>
      <c r="AC851" s="227">
        <f t="shared" si="878"/>
        <v>3113.21</v>
      </c>
      <c r="AD851" s="227">
        <f t="shared" si="788"/>
        <v>62.264200000000002</v>
      </c>
      <c r="AE851" s="227">
        <f t="shared" si="789"/>
        <v>336.22668000000004</v>
      </c>
      <c r="AF851" s="228">
        <f t="shared" si="879"/>
        <v>1.0331964973379044</v>
      </c>
      <c r="AG851" s="230">
        <f t="shared" si="880"/>
        <v>223</v>
      </c>
      <c r="AH851" s="231">
        <f t="shared" si="790"/>
        <v>1.052915896</v>
      </c>
      <c r="AI851" s="227">
        <f t="shared" si="791"/>
        <v>3386.7646984799999</v>
      </c>
      <c r="AJ851" s="227">
        <f t="shared" si="792"/>
        <v>3785.2555784799997</v>
      </c>
      <c r="AK851" s="227">
        <f t="shared" si="785"/>
        <v>3113.21</v>
      </c>
      <c r="AL851" s="227">
        <f t="shared" si="793"/>
        <v>62.264200000000002</v>
      </c>
      <c r="AM851" s="227">
        <f t="shared" si="794"/>
        <v>305.09458000000001</v>
      </c>
      <c r="AN851" s="228">
        <f t="shared" si="786"/>
        <v>1.0322678458332533</v>
      </c>
      <c r="AO851" s="230">
        <f t="shared" si="787"/>
        <v>202</v>
      </c>
      <c r="AP851" s="231">
        <f t="shared" si="795"/>
        <v>1.0478156009999999</v>
      </c>
      <c r="AQ851" s="227">
        <f t="shared" si="796"/>
        <v>3367.32997927</v>
      </c>
      <c r="AR851" s="227">
        <f t="shared" si="797"/>
        <v>3734.68875927</v>
      </c>
      <c r="AS851" s="227">
        <f t="shared" si="874"/>
        <v>3113.21</v>
      </c>
      <c r="AT851" s="227">
        <f t="shared" si="798"/>
        <v>62.264200000000002</v>
      </c>
      <c r="AU851" s="227">
        <f t="shared" si="799"/>
        <v>273.96248000000003</v>
      </c>
      <c r="AV851" s="228">
        <f t="shared" si="875"/>
        <v>1.0300022867443683</v>
      </c>
      <c r="AW851" s="230">
        <f t="shared" si="876"/>
        <v>181</v>
      </c>
      <c r="AX851" s="231">
        <f t="shared" si="800"/>
        <v>1.042740011</v>
      </c>
      <c r="AY851" s="227">
        <f t="shared" si="801"/>
        <v>3343.6641119199999</v>
      </c>
      <c r="AZ851" s="227">
        <f t="shared" si="802"/>
        <v>3679.8907919200001</v>
      </c>
      <c r="BA851" s="227">
        <f t="shared" si="853"/>
        <v>3113.21</v>
      </c>
      <c r="BB851" s="227">
        <f t="shared" si="803"/>
        <v>62.264200000000002</v>
      </c>
      <c r="BC851" s="227">
        <f t="shared" si="804"/>
        <v>241.79264333333333</v>
      </c>
      <c r="BD851" s="228">
        <f t="shared" si="783"/>
        <v>1.0258981435272054</v>
      </c>
      <c r="BE851" s="230">
        <f t="shared" si="784"/>
        <v>161</v>
      </c>
      <c r="BF851" s="231">
        <f t="shared" si="805"/>
        <v>1.037928975</v>
      </c>
      <c r="BG851" s="227">
        <f t="shared" si="806"/>
        <v>3314.9752988400001</v>
      </c>
      <c r="BH851" s="227">
        <f t="shared" si="807"/>
        <v>3619.0321421733333</v>
      </c>
      <c r="BI851" s="227">
        <f t="shared" si="877"/>
        <v>3113.21</v>
      </c>
      <c r="BJ851" s="227">
        <f t="shared" si="808"/>
        <v>62.264200000000002</v>
      </c>
      <c r="BK851" s="227">
        <f t="shared" si="809"/>
        <v>210.66054333333332</v>
      </c>
      <c r="BL851" s="228">
        <f t="shared" si="863"/>
        <v>1.0131325341036626</v>
      </c>
      <c r="BM851" s="230">
        <f t="shared" si="864"/>
        <v>139</v>
      </c>
      <c r="BN851" s="231">
        <f t="shared" si="810"/>
        <v>1.03266247</v>
      </c>
      <c r="BO851" s="227">
        <f t="shared" si="811"/>
        <v>3257.1148481300002</v>
      </c>
      <c r="BP851" s="227">
        <f t="shared" si="812"/>
        <v>3530.0395914633336</v>
      </c>
      <c r="BQ851" s="227">
        <f t="shared" si="782"/>
        <v>3113.21</v>
      </c>
      <c r="BR851" s="227">
        <f t="shared" si="813"/>
        <v>62.264200000000002</v>
      </c>
      <c r="BS851" s="227">
        <f t="shared" si="814"/>
        <v>176.41523333333336</v>
      </c>
      <c r="BT851" s="228">
        <f t="shared" si="780"/>
        <v>1.0097995435177236</v>
      </c>
      <c r="BU851" s="230">
        <f t="shared" si="781"/>
        <v>116</v>
      </c>
      <c r="BV851" s="231">
        <f t="shared" si="815"/>
        <v>1.0271851489999999</v>
      </c>
      <c r="BW851" s="227">
        <f t="shared" si="816"/>
        <v>3229.1804801200001</v>
      </c>
      <c r="BX851" s="227">
        <f t="shared" si="817"/>
        <v>3467.8599134533333</v>
      </c>
      <c r="BY851" s="227">
        <f t="shared" si="854"/>
        <v>3113.21</v>
      </c>
      <c r="BZ851" s="227">
        <f t="shared" si="818"/>
        <v>62.264200000000002</v>
      </c>
      <c r="CA851" s="227">
        <f t="shared" si="819"/>
        <v>146.32087000000001</v>
      </c>
      <c r="CB851" s="228">
        <f t="shared" si="851"/>
        <v>1.0107081842898011</v>
      </c>
      <c r="CC851" s="230">
        <f t="shared" si="852"/>
        <v>96</v>
      </c>
      <c r="CD851" s="231">
        <f t="shared" si="820"/>
        <v>1.0224458809999999</v>
      </c>
      <c r="CE851" s="227">
        <f t="shared" si="821"/>
        <v>3217.1738420299998</v>
      </c>
      <c r="CF851" s="227">
        <f t="shared" si="822"/>
        <v>3425.7589120299999</v>
      </c>
      <c r="CG851" s="227">
        <f t="shared" si="847"/>
        <v>3113.21</v>
      </c>
      <c r="CH851" s="227">
        <f t="shared" si="823"/>
        <v>62.264200000000002</v>
      </c>
      <c r="CI851" s="227">
        <f t="shared" si="824"/>
        <v>115.18877000000002</v>
      </c>
      <c r="CJ851" s="228">
        <f t="shared" si="773"/>
        <v>1.0058802646164795</v>
      </c>
      <c r="CK851" s="230">
        <f t="shared" si="774"/>
        <v>75</v>
      </c>
      <c r="CL851" s="231">
        <f t="shared" si="825"/>
        <v>1.0174931810000001</v>
      </c>
      <c r="CM851" s="227">
        <f t="shared" si="826"/>
        <v>3186.29668352</v>
      </c>
      <c r="CN851" s="227">
        <f t="shared" si="827"/>
        <v>3363.7496535199998</v>
      </c>
      <c r="CO851" s="227">
        <f t="shared" si="850"/>
        <v>3113.21</v>
      </c>
      <c r="CP851" s="227">
        <f t="shared" si="828"/>
        <v>62.264200000000002</v>
      </c>
      <c r="CQ851" s="227">
        <f t="shared" si="829"/>
        <v>81.981196666666662</v>
      </c>
      <c r="CR851" s="228">
        <f t="shared" si="848"/>
        <v>1.0013748187895506</v>
      </c>
      <c r="CS851" s="230">
        <f t="shared" si="849"/>
        <v>55</v>
      </c>
      <c r="CT851" s="231">
        <f t="shared" si="830"/>
        <v>1.0127986309999999</v>
      </c>
      <c r="CU851" s="227">
        <f t="shared" si="831"/>
        <v>3157.3897050300002</v>
      </c>
      <c r="CV851" s="227">
        <f t="shared" si="832"/>
        <v>3301.6351016966669</v>
      </c>
      <c r="CW851" s="227">
        <f t="shared" si="769"/>
        <v>3113.21</v>
      </c>
      <c r="CX851" s="227">
        <f t="shared" si="833"/>
        <v>62.264200000000002</v>
      </c>
      <c r="CY851" s="227">
        <f t="shared" si="834"/>
        <v>50.849096666666661</v>
      </c>
      <c r="CZ851" s="228">
        <f t="shared" si="764"/>
        <v>1.0034825838879204</v>
      </c>
      <c r="DA851" s="239">
        <f t="shared" si="765"/>
        <v>34</v>
      </c>
      <c r="DB851" s="231">
        <f t="shared" si="835"/>
        <v>1.0078926619999999</v>
      </c>
      <c r="DC851" s="227">
        <f t="shared" si="836"/>
        <v>3148.7091016099998</v>
      </c>
      <c r="DD851" s="227">
        <f t="shared" si="837"/>
        <v>3261.8223982766667</v>
      </c>
      <c r="DE851" s="227">
        <f t="shared" si="844"/>
        <v>3113.21</v>
      </c>
      <c r="DF851" s="227">
        <f t="shared" si="845"/>
        <v>62.264200000000002</v>
      </c>
      <c r="DG851" s="227">
        <f t="shared" si="838"/>
        <v>19.716996666666667</v>
      </c>
      <c r="DH851" s="228">
        <f t="shared" si="839"/>
        <v>1.0019795110701435</v>
      </c>
      <c r="DI851" s="239">
        <f t="shared" si="840"/>
        <v>13</v>
      </c>
      <c r="DJ851" s="231">
        <f t="shared" si="841"/>
        <v>1.0030104580000001</v>
      </c>
      <c r="DK851" s="227">
        <f t="shared" si="846"/>
        <v>3128.7633739500002</v>
      </c>
      <c r="DL851" s="227">
        <f t="shared" si="842"/>
        <v>3210.7445706166668</v>
      </c>
      <c r="DM851" s="227"/>
      <c r="DN851" s="227"/>
      <c r="DO851" s="227"/>
      <c r="DP851" s="227"/>
      <c r="DQ851" s="227"/>
      <c r="DR851" s="227"/>
      <c r="DS851" s="227"/>
      <c r="DT851" s="227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5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5"/>
      <c r="HA851" s="5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40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7"/>
      <c r="JP851" s="1"/>
      <c r="JQ851" s="1"/>
      <c r="JR851" s="1"/>
      <c r="JS851" s="1"/>
      <c r="JT851" s="1"/>
      <c r="JU851" s="1"/>
      <c r="JV851" s="1"/>
      <c r="JW851" s="1"/>
      <c r="JX851" s="1"/>
      <c r="JY851" s="3"/>
      <c r="JZ851" s="1"/>
      <c r="KA851" s="1"/>
      <c r="KB851" s="1"/>
      <c r="KC851" s="1"/>
      <c r="KD851" s="1"/>
      <c r="KE851" s="1"/>
    </row>
    <row r="852" spans="1:291" x14ac:dyDescent="0.2">
      <c r="A852" s="196">
        <f t="shared" si="865"/>
        <v>43510</v>
      </c>
      <c r="B852" s="236">
        <f t="shared" si="843"/>
        <v>110199.88484155334</v>
      </c>
      <c r="C852" s="66">
        <f t="shared" si="778"/>
        <v>71410.014141459993</v>
      </c>
      <c r="D852" s="77">
        <f t="shared" si="866"/>
        <v>5100.6099999999997</v>
      </c>
      <c r="E852" s="67">
        <f>VLOOKUP(A851,[1]Plan1!$DQ$117:$DS$314,3)</f>
        <v>5116.93</v>
      </c>
      <c r="F852" s="11">
        <f t="shared" si="867"/>
        <v>43491</v>
      </c>
      <c r="G852" s="73">
        <f t="shared" si="855"/>
        <v>3.199617300675861E-3</v>
      </c>
      <c r="H852" s="11">
        <f t="shared" si="868"/>
        <v>43521</v>
      </c>
      <c r="I852" s="11">
        <f t="shared" si="856"/>
        <v>43521</v>
      </c>
      <c r="J852" s="1">
        <f t="shared" si="869"/>
        <v>21</v>
      </c>
      <c r="K852" s="1">
        <f t="shared" si="870"/>
        <v>14</v>
      </c>
      <c r="L852" s="66">
        <f t="shared" si="857"/>
        <v>1.0021319399999999</v>
      </c>
      <c r="M852" s="70">
        <f t="shared" si="779"/>
        <v>1.0015000999999999</v>
      </c>
      <c r="N852" s="70">
        <f t="shared" si="717"/>
        <v>1.0759576129909314</v>
      </c>
      <c r="O852" s="66">
        <f t="shared" si="775"/>
        <v>1.07825149</v>
      </c>
      <c r="P852" s="66">
        <f t="shared" si="858"/>
        <v>71562.256007000004</v>
      </c>
      <c r="Q852" s="74">
        <f t="shared" si="859"/>
        <v>0</v>
      </c>
      <c r="R852" s="75">
        <f t="shared" si="776"/>
        <v>0</v>
      </c>
      <c r="S852" s="66">
        <f t="shared" si="777"/>
        <v>0</v>
      </c>
      <c r="T852" s="10">
        <f t="shared" si="871"/>
        <v>0.06</v>
      </c>
      <c r="U852" s="74">
        <f t="shared" si="772"/>
        <v>14</v>
      </c>
      <c r="V852" s="74">
        <v>252</v>
      </c>
      <c r="W852" s="70">
        <f t="shared" si="860"/>
        <v>1.0032424069999999</v>
      </c>
      <c r="X852" s="66">
        <f t="shared" si="861"/>
        <v>232.03395981</v>
      </c>
      <c r="Y852" s="66">
        <v>0</v>
      </c>
      <c r="Z852" s="67">
        <f t="shared" si="862"/>
        <v>0</v>
      </c>
      <c r="AA852" s="68" t="str">
        <f t="shared" si="872"/>
        <v>A+INCORP J=</v>
      </c>
      <c r="AB852" s="11">
        <f t="shared" si="873"/>
        <v>43521</v>
      </c>
      <c r="AC852" s="227">
        <f t="shared" si="878"/>
        <v>3113.21</v>
      </c>
      <c r="AD852" s="227">
        <f t="shared" si="788"/>
        <v>62.264200000000002</v>
      </c>
      <c r="AE852" s="227">
        <f t="shared" si="789"/>
        <v>337.2644166666667</v>
      </c>
      <c r="AF852" s="228">
        <f t="shared" si="879"/>
        <v>1.0333536780497408</v>
      </c>
      <c r="AG852" s="230">
        <f t="shared" si="880"/>
        <v>224</v>
      </c>
      <c r="AH852" s="231">
        <f t="shared" si="790"/>
        <v>1.0531593859999999</v>
      </c>
      <c r="AI852" s="227">
        <f t="shared" si="791"/>
        <v>3388.0632475000002</v>
      </c>
      <c r="AJ852" s="227">
        <f t="shared" si="792"/>
        <v>3787.5918641666667</v>
      </c>
      <c r="AK852" s="227">
        <f t="shared" si="785"/>
        <v>3113.21</v>
      </c>
      <c r="AL852" s="227">
        <f t="shared" si="793"/>
        <v>62.264200000000002</v>
      </c>
      <c r="AM852" s="227">
        <f t="shared" si="794"/>
        <v>306.13231666666672</v>
      </c>
      <c r="AN852" s="228">
        <f t="shared" si="786"/>
        <v>1.0324248852688611</v>
      </c>
      <c r="AO852" s="230">
        <f t="shared" si="787"/>
        <v>203</v>
      </c>
      <c r="AP852" s="231">
        <f t="shared" si="795"/>
        <v>1.0480579109999999</v>
      </c>
      <c r="AQ852" s="227">
        <f t="shared" si="796"/>
        <v>3368.62107492</v>
      </c>
      <c r="AR852" s="227">
        <f t="shared" si="797"/>
        <v>3737.0175915866666</v>
      </c>
      <c r="AS852" s="227">
        <f t="shared" si="874"/>
        <v>3113.21</v>
      </c>
      <c r="AT852" s="227">
        <f t="shared" si="798"/>
        <v>62.264200000000002</v>
      </c>
      <c r="AU852" s="227">
        <f t="shared" si="799"/>
        <v>275.00021666666669</v>
      </c>
      <c r="AV852" s="228">
        <f t="shared" si="875"/>
        <v>1.0301589815193126</v>
      </c>
      <c r="AW852" s="230">
        <f t="shared" si="876"/>
        <v>182</v>
      </c>
      <c r="AX852" s="231">
        <f t="shared" si="800"/>
        <v>1.0429811470000001</v>
      </c>
      <c r="AY852" s="227">
        <f t="shared" si="801"/>
        <v>3344.9461328100001</v>
      </c>
      <c r="AZ852" s="227">
        <f t="shared" si="802"/>
        <v>3682.210549476667</v>
      </c>
      <c r="BA852" s="227">
        <f t="shared" si="853"/>
        <v>3113.21</v>
      </c>
      <c r="BB852" s="227">
        <f t="shared" si="803"/>
        <v>62.264200000000002</v>
      </c>
      <c r="BC852" s="227">
        <f t="shared" si="804"/>
        <v>242.83037999999999</v>
      </c>
      <c r="BD852" s="228">
        <f t="shared" si="783"/>
        <v>1.0260542139367421</v>
      </c>
      <c r="BE852" s="230">
        <f t="shared" si="784"/>
        <v>162</v>
      </c>
      <c r="BF852" s="231">
        <f t="shared" si="805"/>
        <v>1.038168999</v>
      </c>
      <c r="BG852" s="227">
        <f t="shared" si="806"/>
        <v>3316.2463217300001</v>
      </c>
      <c r="BH852" s="227">
        <f t="shared" si="807"/>
        <v>3621.34090173</v>
      </c>
      <c r="BI852" s="227">
        <f t="shared" si="877"/>
        <v>3113.21</v>
      </c>
      <c r="BJ852" s="227">
        <f t="shared" si="808"/>
        <v>62.264200000000002</v>
      </c>
      <c r="BK852" s="227">
        <f t="shared" si="809"/>
        <v>211.69828000000001</v>
      </c>
      <c r="BL852" s="228">
        <f t="shared" si="863"/>
        <v>1.0132866624745054</v>
      </c>
      <c r="BM852" s="230">
        <f t="shared" si="864"/>
        <v>140</v>
      </c>
      <c r="BN852" s="231">
        <f t="shared" si="810"/>
        <v>1.032901276</v>
      </c>
      <c r="BO852" s="227">
        <f t="shared" si="811"/>
        <v>3258.3636859200001</v>
      </c>
      <c r="BP852" s="227">
        <f t="shared" si="812"/>
        <v>3532.3261659200002</v>
      </c>
      <c r="BQ852" s="227">
        <f t="shared" si="782"/>
        <v>3113.21</v>
      </c>
      <c r="BR852" s="227">
        <f t="shared" si="813"/>
        <v>62.264200000000002</v>
      </c>
      <c r="BS852" s="227">
        <f t="shared" si="814"/>
        <v>177.45297000000002</v>
      </c>
      <c r="BT852" s="228">
        <f t="shared" si="780"/>
        <v>1.009953164839003</v>
      </c>
      <c r="BU852" s="230">
        <f t="shared" si="781"/>
        <v>117</v>
      </c>
      <c r="BV852" s="231">
        <f t="shared" si="815"/>
        <v>1.0274226879999999</v>
      </c>
      <c r="BW852" s="227">
        <f t="shared" si="816"/>
        <v>3230.4186062399999</v>
      </c>
      <c r="BX852" s="227">
        <f t="shared" si="817"/>
        <v>3470.1357762399998</v>
      </c>
      <c r="BY852" s="227">
        <f t="shared" si="854"/>
        <v>3113.21</v>
      </c>
      <c r="BZ852" s="227">
        <f t="shared" si="818"/>
        <v>62.264200000000002</v>
      </c>
      <c r="CA852" s="227">
        <f t="shared" si="819"/>
        <v>147.35860666666667</v>
      </c>
      <c r="CB852" s="228">
        <f t="shared" si="851"/>
        <v>1.0108619438430662</v>
      </c>
      <c r="CC852" s="230">
        <f t="shared" si="852"/>
        <v>97</v>
      </c>
      <c r="CD852" s="231">
        <f t="shared" si="820"/>
        <v>1.022682324</v>
      </c>
      <c r="CE852" s="227">
        <f t="shared" si="821"/>
        <v>3218.40736449</v>
      </c>
      <c r="CF852" s="227">
        <f t="shared" si="822"/>
        <v>3428.0301711566667</v>
      </c>
      <c r="CG852" s="227">
        <f t="shared" si="847"/>
        <v>3113.21</v>
      </c>
      <c r="CH852" s="227">
        <f t="shared" si="823"/>
        <v>62.264200000000002</v>
      </c>
      <c r="CI852" s="227">
        <f t="shared" si="824"/>
        <v>116.22650666666668</v>
      </c>
      <c r="CJ852" s="228">
        <f t="shared" si="773"/>
        <v>1.0060332896958541</v>
      </c>
      <c r="CK852" s="230">
        <f t="shared" si="774"/>
        <v>76</v>
      </c>
      <c r="CL852" s="231">
        <f t="shared" si="825"/>
        <v>1.0177284790000001</v>
      </c>
      <c r="CM852" s="227">
        <f t="shared" si="826"/>
        <v>3187.51836813</v>
      </c>
      <c r="CN852" s="227">
        <f t="shared" si="827"/>
        <v>3366.0090747966665</v>
      </c>
      <c r="CO852" s="227">
        <f t="shared" si="850"/>
        <v>3113.21</v>
      </c>
      <c r="CP852" s="227">
        <f t="shared" si="828"/>
        <v>62.264200000000002</v>
      </c>
      <c r="CQ852" s="227">
        <f t="shared" si="829"/>
        <v>83.018933333333322</v>
      </c>
      <c r="CR852" s="228">
        <f t="shared" si="848"/>
        <v>1.001527158453146</v>
      </c>
      <c r="CS852" s="230">
        <f t="shared" si="849"/>
        <v>56</v>
      </c>
      <c r="CT852" s="231">
        <f t="shared" si="830"/>
        <v>1.013032843</v>
      </c>
      <c r="CU852" s="227">
        <f t="shared" si="831"/>
        <v>3158.6003050099998</v>
      </c>
      <c r="CV852" s="227">
        <f t="shared" si="832"/>
        <v>3303.8834383433332</v>
      </c>
      <c r="CW852" s="227">
        <f t="shared" si="769"/>
        <v>3113.21</v>
      </c>
      <c r="CX852" s="227">
        <f t="shared" si="833"/>
        <v>62.264200000000002</v>
      </c>
      <c r="CY852" s="227">
        <f t="shared" si="834"/>
        <v>51.886833333333335</v>
      </c>
      <c r="CZ852" s="228">
        <f t="shared" si="764"/>
        <v>1.0036352442068988</v>
      </c>
      <c r="DA852" s="239">
        <f t="shared" si="765"/>
        <v>35</v>
      </c>
      <c r="DB852" s="231">
        <f t="shared" si="835"/>
        <v>1.0081257400000001</v>
      </c>
      <c r="DC852" s="227">
        <f t="shared" si="836"/>
        <v>3149.9163748999999</v>
      </c>
      <c r="DD852" s="227">
        <f t="shared" si="837"/>
        <v>3264.0674082333335</v>
      </c>
      <c r="DE852" s="227">
        <f t="shared" si="844"/>
        <v>3113.21</v>
      </c>
      <c r="DF852" s="227">
        <f t="shared" si="845"/>
        <v>62.264200000000002</v>
      </c>
      <c r="DG852" s="227">
        <f t="shared" si="838"/>
        <v>20.754733333333331</v>
      </c>
      <c r="DH852" s="228">
        <f t="shared" si="839"/>
        <v>1.002131942725885</v>
      </c>
      <c r="DI852" s="239">
        <f t="shared" si="840"/>
        <v>14</v>
      </c>
      <c r="DJ852" s="231">
        <f t="shared" si="841"/>
        <v>1.0032424069999999</v>
      </c>
      <c r="DK852" s="227">
        <f t="shared" si="846"/>
        <v>3129.96299976</v>
      </c>
      <c r="DL852" s="227">
        <f t="shared" si="842"/>
        <v>3212.9819330933333</v>
      </c>
      <c r="DM852" s="227"/>
      <c r="DN852" s="227"/>
      <c r="DO852" s="227"/>
      <c r="DP852" s="227"/>
      <c r="DQ852" s="227"/>
      <c r="DR852" s="227"/>
      <c r="DS852" s="227"/>
      <c r="DT852" s="227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5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5"/>
      <c r="HA852" s="5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40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7"/>
      <c r="JP852" s="1"/>
      <c r="JQ852" s="1"/>
      <c r="JR852" s="1"/>
      <c r="JS852" s="1"/>
      <c r="JT852" s="1"/>
      <c r="JU852" s="1"/>
      <c r="JV852" s="1"/>
      <c r="JW852" s="1"/>
      <c r="JX852" s="1"/>
      <c r="JY852" s="3"/>
      <c r="JZ852" s="1"/>
      <c r="KA852" s="1"/>
      <c r="KB852" s="1"/>
      <c r="KC852" s="1"/>
      <c r="KD852" s="1"/>
      <c r="KE852" s="1"/>
    </row>
    <row r="853" spans="1:291" x14ac:dyDescent="0.2">
      <c r="A853" s="196">
        <f t="shared" si="865"/>
        <v>43511</v>
      </c>
      <c r="B853" s="236">
        <f t="shared" si="843"/>
        <v>110252.53392347667</v>
      </c>
      <c r="C853" s="66">
        <f t="shared" si="778"/>
        <v>71410.014141459993</v>
      </c>
      <c r="D853" s="77">
        <f t="shared" si="866"/>
        <v>5100.6099999999997</v>
      </c>
      <c r="E853" s="67">
        <f>VLOOKUP(A852,[1]Plan1!$DQ$117:$DS$314,3)</f>
        <v>5116.93</v>
      </c>
      <c r="F853" s="11">
        <f t="shared" si="867"/>
        <v>43491</v>
      </c>
      <c r="G853" s="73">
        <f t="shared" si="855"/>
        <v>3.199617300675861E-3</v>
      </c>
      <c r="H853" s="11">
        <f t="shared" si="868"/>
        <v>43521</v>
      </c>
      <c r="I853" s="11">
        <f t="shared" si="856"/>
        <v>43521</v>
      </c>
      <c r="J853" s="1">
        <f t="shared" si="869"/>
        <v>21</v>
      </c>
      <c r="K853" s="1">
        <f t="shared" si="870"/>
        <v>15</v>
      </c>
      <c r="L853" s="66">
        <f t="shared" si="857"/>
        <v>1.00228439</v>
      </c>
      <c r="M853" s="70">
        <f t="shared" si="779"/>
        <v>1.0015000999999999</v>
      </c>
      <c r="N853" s="70">
        <f t="shared" si="717"/>
        <v>1.0759576129909314</v>
      </c>
      <c r="O853" s="66">
        <f t="shared" si="775"/>
        <v>1.0784155099999999</v>
      </c>
      <c r="P853" s="66">
        <f t="shared" si="858"/>
        <v>71573.142463659999</v>
      </c>
      <c r="Q853" s="74">
        <f t="shared" si="859"/>
        <v>0</v>
      </c>
      <c r="R853" s="75">
        <f t="shared" si="776"/>
        <v>0</v>
      </c>
      <c r="S853" s="66">
        <f t="shared" si="777"/>
        <v>0</v>
      </c>
      <c r="T853" s="10">
        <f t="shared" si="871"/>
        <v>0.06</v>
      </c>
      <c r="U853" s="74">
        <f t="shared" si="772"/>
        <v>15</v>
      </c>
      <c r="V853" s="74">
        <v>252</v>
      </c>
      <c r="W853" s="70">
        <f t="shared" si="860"/>
        <v>1.0034744090000001</v>
      </c>
      <c r="X853" s="66">
        <f t="shared" si="861"/>
        <v>248.67437032999999</v>
      </c>
      <c r="Y853" s="66">
        <v>0</v>
      </c>
      <c r="Z853" s="67">
        <f t="shared" si="862"/>
        <v>0</v>
      </c>
      <c r="AA853" s="68" t="str">
        <f t="shared" si="872"/>
        <v>A+INCORP J=</v>
      </c>
      <c r="AB853" s="11">
        <f t="shared" si="873"/>
        <v>43521</v>
      </c>
      <c r="AC853" s="227">
        <f t="shared" si="878"/>
        <v>3113.21</v>
      </c>
      <c r="AD853" s="227">
        <f t="shared" si="788"/>
        <v>62.264200000000002</v>
      </c>
      <c r="AE853" s="227">
        <f t="shared" si="789"/>
        <v>338.30215333333337</v>
      </c>
      <c r="AF853" s="228">
        <f t="shared" si="879"/>
        <v>1.0335108683451826</v>
      </c>
      <c r="AG853" s="230">
        <f t="shared" si="880"/>
        <v>225</v>
      </c>
      <c r="AH853" s="231">
        <f t="shared" si="790"/>
        <v>1.0534029309999999</v>
      </c>
      <c r="AI853" s="227">
        <f t="shared" si="791"/>
        <v>3389.36224322</v>
      </c>
      <c r="AJ853" s="227">
        <f t="shared" si="792"/>
        <v>3789.9285965533336</v>
      </c>
      <c r="AK853" s="227">
        <f t="shared" si="785"/>
        <v>3113.21</v>
      </c>
      <c r="AL853" s="227">
        <f t="shared" si="793"/>
        <v>62.264200000000002</v>
      </c>
      <c r="AM853" s="227">
        <f t="shared" si="794"/>
        <v>307.17005333333339</v>
      </c>
      <c r="AN853" s="228">
        <f t="shared" si="786"/>
        <v>1.0325819342794604</v>
      </c>
      <c r="AO853" s="230">
        <f t="shared" si="787"/>
        <v>204</v>
      </c>
      <c r="AP853" s="231">
        <f t="shared" si="795"/>
        <v>1.0483002770000001</v>
      </c>
      <c r="AQ853" s="227">
        <f t="shared" si="796"/>
        <v>3369.91261876</v>
      </c>
      <c r="AR853" s="227">
        <f t="shared" si="797"/>
        <v>3739.3468720933333</v>
      </c>
      <c r="AS853" s="227">
        <f t="shared" si="874"/>
        <v>3113.21</v>
      </c>
      <c r="AT853" s="227">
        <f t="shared" si="798"/>
        <v>62.264200000000002</v>
      </c>
      <c r="AU853" s="227">
        <f t="shared" si="799"/>
        <v>276.03795333333335</v>
      </c>
      <c r="AV853" s="228">
        <f t="shared" si="875"/>
        <v>1.0303156858482339</v>
      </c>
      <c r="AW853" s="230">
        <f t="shared" si="876"/>
        <v>183</v>
      </c>
      <c r="AX853" s="231">
        <f t="shared" si="800"/>
        <v>1.0432223389999999</v>
      </c>
      <c r="AY853" s="227">
        <f t="shared" si="801"/>
        <v>3346.2285996300002</v>
      </c>
      <c r="AZ853" s="227">
        <f t="shared" si="802"/>
        <v>3684.5307529633337</v>
      </c>
      <c r="BA853" s="227">
        <f t="shared" si="853"/>
        <v>3113.21</v>
      </c>
      <c r="BB853" s="227">
        <f t="shared" si="803"/>
        <v>62.264200000000002</v>
      </c>
      <c r="BC853" s="227">
        <f t="shared" si="804"/>
        <v>243.86811666666668</v>
      </c>
      <c r="BD853" s="228">
        <f t="shared" si="783"/>
        <v>1.0262102938621869</v>
      </c>
      <c r="BE853" s="230">
        <f t="shared" si="784"/>
        <v>163</v>
      </c>
      <c r="BF853" s="231">
        <f t="shared" si="805"/>
        <v>1.0384090779999999</v>
      </c>
      <c r="BG853" s="227">
        <f t="shared" si="806"/>
        <v>3317.5177843400002</v>
      </c>
      <c r="BH853" s="227">
        <f t="shared" si="807"/>
        <v>3623.6501010066668</v>
      </c>
      <c r="BI853" s="227">
        <f t="shared" si="877"/>
        <v>3113.21</v>
      </c>
      <c r="BJ853" s="227">
        <f t="shared" si="808"/>
        <v>62.264200000000002</v>
      </c>
      <c r="BK853" s="227">
        <f t="shared" si="809"/>
        <v>212.73601666666664</v>
      </c>
      <c r="BL853" s="228">
        <f t="shared" si="863"/>
        <v>1.0134408002428463</v>
      </c>
      <c r="BM853" s="230">
        <f t="shared" si="864"/>
        <v>141</v>
      </c>
      <c r="BN853" s="231">
        <f t="shared" si="810"/>
        <v>1.033140137</v>
      </c>
      <c r="BO853" s="227">
        <f t="shared" si="811"/>
        <v>3259.61295664</v>
      </c>
      <c r="BP853" s="227">
        <f t="shared" si="812"/>
        <v>3534.6131733066668</v>
      </c>
      <c r="BQ853" s="227">
        <f t="shared" si="782"/>
        <v>3113.21</v>
      </c>
      <c r="BR853" s="227">
        <f t="shared" si="813"/>
        <v>62.264200000000002</v>
      </c>
      <c r="BS853" s="227">
        <f t="shared" si="814"/>
        <v>178.49070666666668</v>
      </c>
      <c r="BT853" s="228">
        <f t="shared" si="780"/>
        <v>1.0101067955268648</v>
      </c>
      <c r="BU853" s="230">
        <f t="shared" si="781"/>
        <v>118</v>
      </c>
      <c r="BV853" s="231">
        <f t="shared" si="815"/>
        <v>1.027660282</v>
      </c>
      <c r="BW853" s="227">
        <f t="shared" si="816"/>
        <v>3231.6571624899998</v>
      </c>
      <c r="BX853" s="227">
        <f t="shared" si="817"/>
        <v>3472.4120691566663</v>
      </c>
      <c r="BY853" s="227">
        <f t="shared" si="854"/>
        <v>3113.21</v>
      </c>
      <c r="BZ853" s="227">
        <f t="shared" si="818"/>
        <v>62.264200000000002</v>
      </c>
      <c r="CA853" s="227">
        <f t="shared" si="819"/>
        <v>148.39634333333333</v>
      </c>
      <c r="CB853" s="228">
        <f t="shared" si="851"/>
        <v>1.0110157127713419</v>
      </c>
      <c r="CC853" s="230">
        <f t="shared" si="852"/>
        <v>98</v>
      </c>
      <c r="CD853" s="231">
        <f t="shared" si="820"/>
        <v>1.0229188220000001</v>
      </c>
      <c r="CE853" s="227">
        <f t="shared" si="821"/>
        <v>3219.64131628</v>
      </c>
      <c r="CF853" s="227">
        <f t="shared" si="822"/>
        <v>3430.3018596133334</v>
      </c>
      <c r="CG853" s="227">
        <f t="shared" si="847"/>
        <v>3113.21</v>
      </c>
      <c r="CH853" s="227">
        <f t="shared" si="823"/>
        <v>62.264200000000002</v>
      </c>
      <c r="CI853" s="227">
        <f t="shared" si="824"/>
        <v>117.26424333333334</v>
      </c>
      <c r="CJ853" s="228">
        <f t="shared" si="773"/>
        <v>1.0061863241054572</v>
      </c>
      <c r="CK853" s="230">
        <f t="shared" si="774"/>
        <v>77</v>
      </c>
      <c r="CL853" s="231">
        <f t="shared" si="825"/>
        <v>1.017963832</v>
      </c>
      <c r="CM853" s="227">
        <f t="shared" si="826"/>
        <v>3188.7404787800001</v>
      </c>
      <c r="CN853" s="227">
        <f t="shared" si="827"/>
        <v>3368.2689221133332</v>
      </c>
      <c r="CO853" s="227">
        <f t="shared" si="850"/>
        <v>3113.21</v>
      </c>
      <c r="CP853" s="227">
        <f t="shared" si="828"/>
        <v>62.264200000000002</v>
      </c>
      <c r="CQ853" s="227">
        <f t="shared" si="829"/>
        <v>84.056670000000011</v>
      </c>
      <c r="CR853" s="228">
        <f t="shared" si="848"/>
        <v>1.0016795074051787</v>
      </c>
      <c r="CS853" s="230">
        <f t="shared" si="849"/>
        <v>57</v>
      </c>
      <c r="CT853" s="231">
        <f t="shared" si="830"/>
        <v>1.0132671090000001</v>
      </c>
      <c r="CU853" s="227">
        <f t="shared" si="831"/>
        <v>3159.8113248499999</v>
      </c>
      <c r="CV853" s="227">
        <f t="shared" si="832"/>
        <v>3306.1321948499999</v>
      </c>
      <c r="CW853" s="227">
        <f t="shared" si="769"/>
        <v>3113.21</v>
      </c>
      <c r="CX853" s="227">
        <f t="shared" si="833"/>
        <v>62.264200000000002</v>
      </c>
      <c r="CY853" s="227">
        <f t="shared" si="834"/>
        <v>52.924570000000003</v>
      </c>
      <c r="CZ853" s="228">
        <f t="shared" si="764"/>
        <v>1.0037879138338657</v>
      </c>
      <c r="DA853" s="239">
        <f t="shared" si="765"/>
        <v>36</v>
      </c>
      <c r="DB853" s="231">
        <f t="shared" si="835"/>
        <v>1.0083588720000001</v>
      </c>
      <c r="DC853" s="227">
        <f t="shared" si="836"/>
        <v>3151.12406771</v>
      </c>
      <c r="DD853" s="227">
        <f t="shared" si="837"/>
        <v>3266.3128377100002</v>
      </c>
      <c r="DE853" s="227">
        <f t="shared" si="844"/>
        <v>3113.21</v>
      </c>
      <c r="DF853" s="227">
        <f t="shared" si="845"/>
        <v>62.264200000000002</v>
      </c>
      <c r="DG853" s="227">
        <f t="shared" si="838"/>
        <v>21.792469999999998</v>
      </c>
      <c r="DH853" s="228">
        <f t="shared" si="839"/>
        <v>1.002284383675673</v>
      </c>
      <c r="DI853" s="239">
        <f t="shared" si="840"/>
        <v>15</v>
      </c>
      <c r="DJ853" s="231">
        <f t="shared" si="841"/>
        <v>1.0034744090000001</v>
      </c>
      <c r="DK853" s="227">
        <f t="shared" si="846"/>
        <v>3131.16304012</v>
      </c>
      <c r="DL853" s="227">
        <f t="shared" si="842"/>
        <v>3215.2197101199999</v>
      </c>
      <c r="DM853" s="227"/>
      <c r="DN853" s="227"/>
      <c r="DO853" s="227"/>
      <c r="DP853" s="227"/>
      <c r="DQ853" s="227"/>
      <c r="DR853" s="227"/>
      <c r="DS853" s="227"/>
      <c r="DT853" s="227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5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5"/>
      <c r="HA853" s="5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40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7"/>
      <c r="JP853" s="1"/>
      <c r="JQ853" s="1"/>
      <c r="JR853" s="1"/>
      <c r="JS853" s="1"/>
      <c r="JT853" s="1"/>
      <c r="JU853" s="1"/>
      <c r="JV853" s="1"/>
      <c r="JW853" s="1"/>
      <c r="JX853" s="1"/>
      <c r="JY853" s="3"/>
      <c r="JZ853" s="1"/>
      <c r="KA853" s="1"/>
      <c r="KB853" s="1"/>
      <c r="KC853" s="1"/>
      <c r="KD853" s="1"/>
      <c r="KE853" s="1"/>
    </row>
    <row r="854" spans="1:291" x14ac:dyDescent="0.2">
      <c r="A854" s="196">
        <f t="shared" si="865"/>
        <v>43512</v>
      </c>
      <c r="B854" s="236">
        <f t="shared" si="843"/>
        <v>110296.92820898999</v>
      </c>
      <c r="C854" s="66">
        <f t="shared" si="778"/>
        <v>71410.014141459993</v>
      </c>
      <c r="D854" s="77">
        <f t="shared" si="866"/>
        <v>5100.6099999999997</v>
      </c>
      <c r="E854" s="67">
        <f>VLOOKUP(A853,[1]Plan1!$DQ$117:$DS$314,3)</f>
        <v>5116.93</v>
      </c>
      <c r="F854" s="11">
        <f t="shared" si="867"/>
        <v>43491</v>
      </c>
      <c r="G854" s="73">
        <f t="shared" si="855"/>
        <v>3.199617300675861E-3</v>
      </c>
      <c r="H854" s="11">
        <f t="shared" si="868"/>
        <v>43521</v>
      </c>
      <c r="I854" s="11">
        <f t="shared" si="856"/>
        <v>43521</v>
      </c>
      <c r="J854" s="1">
        <f t="shared" si="869"/>
        <v>21</v>
      </c>
      <c r="K854" s="1">
        <f t="shared" si="870"/>
        <v>16</v>
      </c>
      <c r="L854" s="66">
        <f t="shared" si="857"/>
        <v>1.0024368699999999</v>
      </c>
      <c r="M854" s="70">
        <f t="shared" si="779"/>
        <v>1.0015000999999999</v>
      </c>
      <c r="N854" s="70">
        <f t="shared" si="717"/>
        <v>1.0759576129909314</v>
      </c>
      <c r="O854" s="66">
        <f t="shared" si="775"/>
        <v>1.07857958</v>
      </c>
      <c r="P854" s="66">
        <f t="shared" si="858"/>
        <v>71584.031062619993</v>
      </c>
      <c r="Q854" s="74">
        <f t="shared" si="859"/>
        <v>0</v>
      </c>
      <c r="R854" s="75">
        <f t="shared" si="776"/>
        <v>0</v>
      </c>
      <c r="S854" s="66">
        <f t="shared" si="777"/>
        <v>0</v>
      </c>
      <c r="T854" s="10">
        <f t="shared" si="871"/>
        <v>0.06</v>
      </c>
      <c r="U854" s="74">
        <f t="shared" si="772"/>
        <v>16</v>
      </c>
      <c r="V854" s="74">
        <v>252</v>
      </c>
      <c r="W854" s="70">
        <f t="shared" si="860"/>
        <v>1.003706465</v>
      </c>
      <c r="X854" s="66">
        <f t="shared" si="861"/>
        <v>265.32370569</v>
      </c>
      <c r="Y854" s="66">
        <v>0</v>
      </c>
      <c r="Z854" s="67">
        <f t="shared" si="862"/>
        <v>0</v>
      </c>
      <c r="AA854" s="68" t="str">
        <f t="shared" si="872"/>
        <v>A+INCORP J=</v>
      </c>
      <c r="AB854" s="11">
        <f t="shared" si="873"/>
        <v>43521</v>
      </c>
      <c r="AC854" s="227">
        <f t="shared" si="878"/>
        <v>3113.21</v>
      </c>
      <c r="AD854" s="227">
        <f t="shared" si="788"/>
        <v>62.264200000000002</v>
      </c>
      <c r="AE854" s="227">
        <f t="shared" si="789"/>
        <v>339.33989000000003</v>
      </c>
      <c r="AF854" s="228">
        <f t="shared" si="879"/>
        <v>1.0336681065586515</v>
      </c>
      <c r="AG854" s="230">
        <f t="shared" si="880"/>
        <v>225</v>
      </c>
      <c r="AH854" s="231">
        <f t="shared" si="790"/>
        <v>1.0534029309999999</v>
      </c>
      <c r="AI854" s="227">
        <f t="shared" si="791"/>
        <v>3389.8779003599998</v>
      </c>
      <c r="AJ854" s="227">
        <f t="shared" si="792"/>
        <v>3791.4819903600001</v>
      </c>
      <c r="AK854" s="227">
        <f t="shared" si="785"/>
        <v>3113.21</v>
      </c>
      <c r="AL854" s="227">
        <f t="shared" si="793"/>
        <v>62.264200000000002</v>
      </c>
      <c r="AM854" s="227">
        <f t="shared" si="794"/>
        <v>308.20779000000005</v>
      </c>
      <c r="AN854" s="228">
        <f t="shared" si="786"/>
        <v>1.0327390311650173</v>
      </c>
      <c r="AO854" s="230">
        <f t="shared" si="787"/>
        <v>204</v>
      </c>
      <c r="AP854" s="231">
        <f t="shared" si="795"/>
        <v>1.0483002770000001</v>
      </c>
      <c r="AQ854" s="227">
        <f t="shared" si="796"/>
        <v>3370.4253168499999</v>
      </c>
      <c r="AR854" s="227">
        <f t="shared" si="797"/>
        <v>3740.8973068499999</v>
      </c>
      <c r="AS854" s="227">
        <f t="shared" si="874"/>
        <v>3113.21</v>
      </c>
      <c r="AT854" s="227">
        <f t="shared" si="798"/>
        <v>62.264200000000002</v>
      </c>
      <c r="AU854" s="227">
        <f t="shared" si="799"/>
        <v>277.07569000000001</v>
      </c>
      <c r="AV854" s="228">
        <f t="shared" si="875"/>
        <v>1.0304724379470396</v>
      </c>
      <c r="AW854" s="230">
        <f t="shared" si="876"/>
        <v>183</v>
      </c>
      <c r="AX854" s="231">
        <f t="shared" si="800"/>
        <v>1.0432223389999999</v>
      </c>
      <c r="AY854" s="227">
        <f t="shared" si="801"/>
        <v>3346.7376944299999</v>
      </c>
      <c r="AZ854" s="227">
        <f t="shared" si="802"/>
        <v>3686.0775844300001</v>
      </c>
      <c r="BA854" s="227">
        <f t="shared" si="853"/>
        <v>3113.21</v>
      </c>
      <c r="BB854" s="227">
        <f t="shared" si="803"/>
        <v>62.264200000000002</v>
      </c>
      <c r="BC854" s="227">
        <f t="shared" si="804"/>
        <v>244.90585333333331</v>
      </c>
      <c r="BD854" s="228">
        <f t="shared" si="783"/>
        <v>1.0263664213671724</v>
      </c>
      <c r="BE854" s="230">
        <f t="shared" si="784"/>
        <v>163</v>
      </c>
      <c r="BF854" s="231">
        <f t="shared" si="805"/>
        <v>1.0384090779999999</v>
      </c>
      <c r="BG854" s="227">
        <f t="shared" si="806"/>
        <v>3318.0225110800002</v>
      </c>
      <c r="BH854" s="227">
        <f t="shared" si="807"/>
        <v>3625.1925644133335</v>
      </c>
      <c r="BI854" s="227">
        <f t="shared" si="877"/>
        <v>3113.21</v>
      </c>
      <c r="BJ854" s="227">
        <f t="shared" si="808"/>
        <v>62.264200000000002</v>
      </c>
      <c r="BK854" s="227">
        <f t="shared" si="809"/>
        <v>213.77375333333333</v>
      </c>
      <c r="BL854" s="228">
        <f t="shared" si="863"/>
        <v>1.0135949849986794</v>
      </c>
      <c r="BM854" s="230">
        <f t="shared" si="864"/>
        <v>141</v>
      </c>
      <c r="BN854" s="231">
        <f t="shared" si="810"/>
        <v>1.033140137</v>
      </c>
      <c r="BO854" s="227">
        <f t="shared" si="811"/>
        <v>3260.10887374</v>
      </c>
      <c r="BP854" s="227">
        <f t="shared" si="812"/>
        <v>3536.1468270733335</v>
      </c>
      <c r="BQ854" s="227">
        <f t="shared" si="782"/>
        <v>3113.21</v>
      </c>
      <c r="BR854" s="227">
        <f t="shared" si="813"/>
        <v>62.264200000000002</v>
      </c>
      <c r="BS854" s="227">
        <f t="shared" si="814"/>
        <v>179.52844333333334</v>
      </c>
      <c r="BT854" s="228">
        <f t="shared" si="780"/>
        <v>1.0102604730476399</v>
      </c>
      <c r="BU854" s="230">
        <f t="shared" si="781"/>
        <v>118</v>
      </c>
      <c r="BV854" s="231">
        <f t="shared" si="815"/>
        <v>1.027660282</v>
      </c>
      <c r="BW854" s="227">
        <f t="shared" si="816"/>
        <v>3232.1488264099999</v>
      </c>
      <c r="BX854" s="227">
        <f t="shared" si="817"/>
        <v>3473.9414697433331</v>
      </c>
      <c r="BY854" s="227">
        <f t="shared" si="854"/>
        <v>3113.21</v>
      </c>
      <c r="BZ854" s="227">
        <f t="shared" si="818"/>
        <v>62.264200000000002</v>
      </c>
      <c r="CA854" s="227">
        <f t="shared" si="819"/>
        <v>149.43407999999999</v>
      </c>
      <c r="CB854" s="228">
        <f t="shared" si="851"/>
        <v>1.0111695285746722</v>
      </c>
      <c r="CC854" s="230">
        <f t="shared" si="852"/>
        <v>98</v>
      </c>
      <c r="CD854" s="231">
        <f t="shared" si="820"/>
        <v>1.0229188220000001</v>
      </c>
      <c r="CE854" s="227">
        <f t="shared" si="821"/>
        <v>3220.1311520999998</v>
      </c>
      <c r="CF854" s="227">
        <f t="shared" si="822"/>
        <v>3431.8294320999998</v>
      </c>
      <c r="CG854" s="227">
        <f t="shared" si="847"/>
        <v>3113.21</v>
      </c>
      <c r="CH854" s="227">
        <f t="shared" si="823"/>
        <v>62.264200000000002</v>
      </c>
      <c r="CI854" s="227">
        <f t="shared" si="824"/>
        <v>118.30198</v>
      </c>
      <c r="CJ854" s="228">
        <f t="shared" si="773"/>
        <v>1.0063394051662036</v>
      </c>
      <c r="CK854" s="230">
        <f t="shared" si="774"/>
        <v>77</v>
      </c>
      <c r="CL854" s="231">
        <f t="shared" si="825"/>
        <v>1.017963832</v>
      </c>
      <c r="CM854" s="227">
        <f t="shared" si="826"/>
        <v>3189.2256133599999</v>
      </c>
      <c r="CN854" s="227">
        <f t="shared" si="827"/>
        <v>3369.7917933599997</v>
      </c>
      <c r="CO854" s="227">
        <f t="shared" si="850"/>
        <v>3113.21</v>
      </c>
      <c r="CP854" s="227">
        <f t="shared" si="828"/>
        <v>62.264200000000002</v>
      </c>
      <c r="CQ854" s="227">
        <f t="shared" si="829"/>
        <v>85.094406666666671</v>
      </c>
      <c r="CR854" s="228">
        <f t="shared" si="848"/>
        <v>1.0018319027993994</v>
      </c>
      <c r="CS854" s="230">
        <f t="shared" si="849"/>
        <v>57</v>
      </c>
      <c r="CT854" s="231">
        <f t="shared" si="830"/>
        <v>1.0132671090000001</v>
      </c>
      <c r="CU854" s="227">
        <f t="shared" si="831"/>
        <v>3160.2920581399999</v>
      </c>
      <c r="CV854" s="227">
        <f t="shared" si="832"/>
        <v>3307.6506648066666</v>
      </c>
      <c r="CW854" s="227">
        <f t="shared" si="769"/>
        <v>3113.21</v>
      </c>
      <c r="CX854" s="227">
        <f t="shared" si="833"/>
        <v>62.264200000000002</v>
      </c>
      <c r="CY854" s="227">
        <f t="shared" si="834"/>
        <v>53.962306666666677</v>
      </c>
      <c r="CZ854" s="228">
        <f t="shared" si="764"/>
        <v>1.0039406300007749</v>
      </c>
      <c r="DA854" s="239">
        <f t="shared" si="765"/>
        <v>36</v>
      </c>
      <c r="DB854" s="231">
        <f t="shared" si="835"/>
        <v>1.0083588720000001</v>
      </c>
      <c r="DC854" s="227">
        <f t="shared" si="836"/>
        <v>3151.60347933</v>
      </c>
      <c r="DD854" s="227">
        <f t="shared" si="837"/>
        <v>3267.8299859966669</v>
      </c>
      <c r="DE854" s="227">
        <f t="shared" si="844"/>
        <v>3113.21</v>
      </c>
      <c r="DF854" s="227">
        <f t="shared" si="845"/>
        <v>62.264200000000002</v>
      </c>
      <c r="DG854" s="227">
        <f t="shared" si="838"/>
        <v>22.830206666666665</v>
      </c>
      <c r="DH854" s="228">
        <f t="shared" si="839"/>
        <v>1.0024368710956932</v>
      </c>
      <c r="DI854" s="239">
        <f t="shared" si="840"/>
        <v>15</v>
      </c>
      <c r="DJ854" s="231">
        <f t="shared" si="841"/>
        <v>1.0034744090000001</v>
      </c>
      <c r="DK854" s="227">
        <f t="shared" si="846"/>
        <v>3131.63941488</v>
      </c>
      <c r="DL854" s="227">
        <f t="shared" si="842"/>
        <v>3216.7338215466666</v>
      </c>
      <c r="DM854" s="227"/>
      <c r="DN854" s="227"/>
      <c r="DO854" s="227"/>
      <c r="DP854" s="227"/>
      <c r="DQ854" s="227"/>
      <c r="DR854" s="227"/>
      <c r="DS854" s="227"/>
      <c r="DT854" s="227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5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5"/>
      <c r="HA854" s="5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40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7"/>
      <c r="JP854" s="1"/>
      <c r="JQ854" s="1"/>
      <c r="JR854" s="1"/>
      <c r="JS854" s="1"/>
      <c r="JT854" s="1"/>
      <c r="JU854" s="1"/>
      <c r="JV854" s="1"/>
      <c r="JW854" s="1"/>
      <c r="JX854" s="1"/>
      <c r="JY854" s="3"/>
      <c r="JZ854" s="1"/>
      <c r="KA854" s="1"/>
      <c r="KB854" s="1"/>
      <c r="KC854" s="1"/>
      <c r="KD854" s="1"/>
      <c r="KE854" s="1"/>
    </row>
    <row r="855" spans="1:291" x14ac:dyDescent="0.2">
      <c r="A855" s="196">
        <f t="shared" si="865"/>
        <v>43513</v>
      </c>
      <c r="B855" s="236">
        <f t="shared" si="843"/>
        <v>110308.34331232333</v>
      </c>
      <c r="C855" s="66">
        <f t="shared" si="778"/>
        <v>71410.014141459993</v>
      </c>
      <c r="D855" s="77">
        <f t="shared" si="866"/>
        <v>5100.6099999999997</v>
      </c>
      <c r="E855" s="67">
        <f>VLOOKUP(A854,[1]Plan1!$DQ$117:$DS$314,3)</f>
        <v>5116.93</v>
      </c>
      <c r="F855" s="11">
        <f t="shared" si="867"/>
        <v>43491</v>
      </c>
      <c r="G855" s="73">
        <f t="shared" si="855"/>
        <v>3.199617300675861E-3</v>
      </c>
      <c r="H855" s="11">
        <f t="shared" si="868"/>
        <v>43521</v>
      </c>
      <c r="I855" s="11">
        <f t="shared" si="856"/>
        <v>43521</v>
      </c>
      <c r="J855" s="1">
        <f t="shared" si="869"/>
        <v>21</v>
      </c>
      <c r="K855" s="1">
        <f t="shared" si="870"/>
        <v>16</v>
      </c>
      <c r="L855" s="66">
        <f t="shared" si="857"/>
        <v>1.0024368699999999</v>
      </c>
      <c r="M855" s="70">
        <f t="shared" si="779"/>
        <v>1.0015000999999999</v>
      </c>
      <c r="N855" s="70">
        <f t="shared" si="717"/>
        <v>1.0759576129909314</v>
      </c>
      <c r="O855" s="66">
        <f t="shared" si="775"/>
        <v>1.07857958</v>
      </c>
      <c r="P855" s="66">
        <f t="shared" si="858"/>
        <v>71584.031062619993</v>
      </c>
      <c r="Q855" s="74">
        <f t="shared" si="859"/>
        <v>0</v>
      </c>
      <c r="R855" s="75">
        <f t="shared" si="776"/>
        <v>0</v>
      </c>
      <c r="S855" s="66">
        <f t="shared" si="777"/>
        <v>0</v>
      </c>
      <c r="T855" s="10">
        <f t="shared" si="871"/>
        <v>0.06</v>
      </c>
      <c r="U855" s="74">
        <f t="shared" si="772"/>
        <v>16</v>
      </c>
      <c r="V855" s="74">
        <v>252</v>
      </c>
      <c r="W855" s="70">
        <f t="shared" si="860"/>
        <v>1.003706465</v>
      </c>
      <c r="X855" s="66">
        <f t="shared" si="861"/>
        <v>265.32370569</v>
      </c>
      <c r="Y855" s="66">
        <v>0</v>
      </c>
      <c r="Z855" s="67">
        <f t="shared" si="862"/>
        <v>0</v>
      </c>
      <c r="AA855" s="68" t="str">
        <f t="shared" si="872"/>
        <v>A+INCORP J=</v>
      </c>
      <c r="AB855" s="11">
        <f t="shared" si="873"/>
        <v>43521</v>
      </c>
      <c r="AC855" s="227">
        <f t="shared" si="878"/>
        <v>3113.21</v>
      </c>
      <c r="AD855" s="227">
        <f t="shared" si="788"/>
        <v>62.264200000000002</v>
      </c>
      <c r="AE855" s="227">
        <f t="shared" si="789"/>
        <v>340.37762666666669</v>
      </c>
      <c r="AF855" s="228">
        <f t="shared" si="879"/>
        <v>1.0336681065586515</v>
      </c>
      <c r="AG855" s="230">
        <f t="shared" si="880"/>
        <v>225</v>
      </c>
      <c r="AH855" s="231">
        <f t="shared" si="790"/>
        <v>1.0534029309999999</v>
      </c>
      <c r="AI855" s="227">
        <f t="shared" si="791"/>
        <v>3389.8779003599998</v>
      </c>
      <c r="AJ855" s="227">
        <f t="shared" si="792"/>
        <v>3792.5197270266663</v>
      </c>
      <c r="AK855" s="227">
        <f t="shared" si="785"/>
        <v>3113.21</v>
      </c>
      <c r="AL855" s="227">
        <f t="shared" si="793"/>
        <v>62.264200000000002</v>
      </c>
      <c r="AM855" s="227">
        <f t="shared" si="794"/>
        <v>309.24552666666671</v>
      </c>
      <c r="AN855" s="228">
        <f t="shared" si="786"/>
        <v>1.0327390311650173</v>
      </c>
      <c r="AO855" s="230">
        <f t="shared" si="787"/>
        <v>204</v>
      </c>
      <c r="AP855" s="231">
        <f t="shared" si="795"/>
        <v>1.0483002770000001</v>
      </c>
      <c r="AQ855" s="227">
        <f t="shared" si="796"/>
        <v>3370.4253168499999</v>
      </c>
      <c r="AR855" s="227">
        <f t="shared" si="797"/>
        <v>3741.9350435166666</v>
      </c>
      <c r="AS855" s="227">
        <f t="shared" si="874"/>
        <v>3113.21</v>
      </c>
      <c r="AT855" s="227">
        <f t="shared" si="798"/>
        <v>62.264200000000002</v>
      </c>
      <c r="AU855" s="227">
        <f t="shared" si="799"/>
        <v>278.11342666666667</v>
      </c>
      <c r="AV855" s="228">
        <f t="shared" si="875"/>
        <v>1.0304724379470396</v>
      </c>
      <c r="AW855" s="230">
        <f t="shared" si="876"/>
        <v>183</v>
      </c>
      <c r="AX855" s="231">
        <f t="shared" si="800"/>
        <v>1.0432223389999999</v>
      </c>
      <c r="AY855" s="227">
        <f t="shared" si="801"/>
        <v>3346.7376944299999</v>
      </c>
      <c r="AZ855" s="227">
        <f t="shared" si="802"/>
        <v>3687.1153210966668</v>
      </c>
      <c r="BA855" s="227">
        <f t="shared" si="853"/>
        <v>3113.21</v>
      </c>
      <c r="BB855" s="227">
        <f t="shared" si="803"/>
        <v>62.264200000000002</v>
      </c>
      <c r="BC855" s="227">
        <f t="shared" si="804"/>
        <v>245.94359</v>
      </c>
      <c r="BD855" s="228">
        <f t="shared" si="783"/>
        <v>1.0263664213671724</v>
      </c>
      <c r="BE855" s="230">
        <f t="shared" si="784"/>
        <v>163</v>
      </c>
      <c r="BF855" s="231">
        <f t="shared" si="805"/>
        <v>1.0384090779999999</v>
      </c>
      <c r="BG855" s="227">
        <f t="shared" si="806"/>
        <v>3318.0225110800002</v>
      </c>
      <c r="BH855" s="227">
        <f t="shared" si="807"/>
        <v>3626.2303010800001</v>
      </c>
      <c r="BI855" s="227">
        <f t="shared" si="877"/>
        <v>3113.21</v>
      </c>
      <c r="BJ855" s="227">
        <f t="shared" si="808"/>
        <v>62.264200000000002</v>
      </c>
      <c r="BK855" s="227">
        <f t="shared" si="809"/>
        <v>214.81149000000002</v>
      </c>
      <c r="BL855" s="228">
        <f t="shared" si="863"/>
        <v>1.0135949849986794</v>
      </c>
      <c r="BM855" s="230">
        <f t="shared" si="864"/>
        <v>141</v>
      </c>
      <c r="BN855" s="231">
        <f t="shared" si="810"/>
        <v>1.033140137</v>
      </c>
      <c r="BO855" s="227">
        <f t="shared" si="811"/>
        <v>3260.10887374</v>
      </c>
      <c r="BP855" s="227">
        <f t="shared" si="812"/>
        <v>3537.1845637400002</v>
      </c>
      <c r="BQ855" s="227">
        <f t="shared" si="782"/>
        <v>3113.21</v>
      </c>
      <c r="BR855" s="227">
        <f t="shared" si="813"/>
        <v>62.264200000000002</v>
      </c>
      <c r="BS855" s="227">
        <f t="shared" si="814"/>
        <v>180.56618</v>
      </c>
      <c r="BT855" s="228">
        <f t="shared" si="780"/>
        <v>1.0102604730476399</v>
      </c>
      <c r="BU855" s="230">
        <f t="shared" si="781"/>
        <v>118</v>
      </c>
      <c r="BV855" s="231">
        <f t="shared" si="815"/>
        <v>1.027660282</v>
      </c>
      <c r="BW855" s="227">
        <f t="shared" si="816"/>
        <v>3232.1488264099999</v>
      </c>
      <c r="BX855" s="227">
        <f t="shared" si="817"/>
        <v>3474.9792064099997</v>
      </c>
      <c r="BY855" s="227">
        <f t="shared" si="854"/>
        <v>3113.21</v>
      </c>
      <c r="BZ855" s="227">
        <f t="shared" si="818"/>
        <v>62.264200000000002</v>
      </c>
      <c r="CA855" s="227">
        <f t="shared" si="819"/>
        <v>150.47181666666665</v>
      </c>
      <c r="CB855" s="228">
        <f t="shared" si="851"/>
        <v>1.0111695285746722</v>
      </c>
      <c r="CC855" s="230">
        <f t="shared" si="852"/>
        <v>98</v>
      </c>
      <c r="CD855" s="231">
        <f t="shared" si="820"/>
        <v>1.0229188220000001</v>
      </c>
      <c r="CE855" s="227">
        <f t="shared" si="821"/>
        <v>3220.1311520999998</v>
      </c>
      <c r="CF855" s="227">
        <f t="shared" si="822"/>
        <v>3432.8671687666665</v>
      </c>
      <c r="CG855" s="227">
        <f t="shared" si="847"/>
        <v>3113.21</v>
      </c>
      <c r="CH855" s="227">
        <f t="shared" si="823"/>
        <v>62.264200000000002</v>
      </c>
      <c r="CI855" s="227">
        <f t="shared" si="824"/>
        <v>119.33971666666667</v>
      </c>
      <c r="CJ855" s="228">
        <f t="shared" si="773"/>
        <v>1.0063394051662036</v>
      </c>
      <c r="CK855" s="230">
        <f t="shared" si="774"/>
        <v>77</v>
      </c>
      <c r="CL855" s="231">
        <f t="shared" si="825"/>
        <v>1.017963832</v>
      </c>
      <c r="CM855" s="227">
        <f t="shared" si="826"/>
        <v>3189.2256133599999</v>
      </c>
      <c r="CN855" s="227">
        <f t="shared" si="827"/>
        <v>3370.8295300266664</v>
      </c>
      <c r="CO855" s="227">
        <f t="shared" si="850"/>
        <v>3113.21</v>
      </c>
      <c r="CP855" s="227">
        <f t="shared" si="828"/>
        <v>62.264200000000002</v>
      </c>
      <c r="CQ855" s="227">
        <f t="shared" si="829"/>
        <v>86.132143333333332</v>
      </c>
      <c r="CR855" s="228">
        <f t="shared" si="848"/>
        <v>1.0018319027993994</v>
      </c>
      <c r="CS855" s="230">
        <f t="shared" si="849"/>
        <v>57</v>
      </c>
      <c r="CT855" s="231">
        <f t="shared" si="830"/>
        <v>1.0132671090000001</v>
      </c>
      <c r="CU855" s="227">
        <f t="shared" si="831"/>
        <v>3160.2920581399999</v>
      </c>
      <c r="CV855" s="227">
        <f t="shared" si="832"/>
        <v>3308.6884014733332</v>
      </c>
      <c r="CW855" s="227">
        <f t="shared" si="769"/>
        <v>3113.21</v>
      </c>
      <c r="CX855" s="227">
        <f t="shared" si="833"/>
        <v>62.264200000000002</v>
      </c>
      <c r="CY855" s="227">
        <f t="shared" si="834"/>
        <v>55.000043333333338</v>
      </c>
      <c r="CZ855" s="228">
        <f t="shared" si="764"/>
        <v>1.0039406300007749</v>
      </c>
      <c r="DA855" s="239">
        <f t="shared" si="765"/>
        <v>36</v>
      </c>
      <c r="DB855" s="231">
        <f t="shared" si="835"/>
        <v>1.0083588720000001</v>
      </c>
      <c r="DC855" s="227">
        <f t="shared" si="836"/>
        <v>3151.60347933</v>
      </c>
      <c r="DD855" s="227">
        <f t="shared" si="837"/>
        <v>3268.8677226633336</v>
      </c>
      <c r="DE855" s="227">
        <f t="shared" si="844"/>
        <v>3113.21</v>
      </c>
      <c r="DF855" s="227">
        <f t="shared" si="845"/>
        <v>62.264200000000002</v>
      </c>
      <c r="DG855" s="227">
        <f t="shared" si="838"/>
        <v>23.867943333333336</v>
      </c>
      <c r="DH855" s="228">
        <f t="shared" si="839"/>
        <v>1.0024368710956932</v>
      </c>
      <c r="DI855" s="239">
        <f t="shared" si="840"/>
        <v>15</v>
      </c>
      <c r="DJ855" s="231">
        <f t="shared" si="841"/>
        <v>1.0034744090000001</v>
      </c>
      <c r="DK855" s="227">
        <f t="shared" si="846"/>
        <v>3131.63941488</v>
      </c>
      <c r="DL855" s="227">
        <f t="shared" si="842"/>
        <v>3217.7715582133333</v>
      </c>
      <c r="DM855" s="227"/>
      <c r="DN855" s="227"/>
      <c r="DO855" s="227"/>
      <c r="DP855" s="227"/>
      <c r="DQ855" s="227"/>
      <c r="DR855" s="227"/>
      <c r="DS855" s="227"/>
      <c r="DT855" s="227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5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5"/>
      <c r="HA855" s="5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40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7"/>
      <c r="JP855" s="1"/>
      <c r="JQ855" s="1"/>
      <c r="JR855" s="1"/>
      <c r="JS855" s="1"/>
      <c r="JT855" s="1"/>
      <c r="JU855" s="1"/>
      <c r="JV855" s="1"/>
      <c r="JW855" s="1"/>
      <c r="JX855" s="1"/>
      <c r="JY855" s="3"/>
      <c r="JZ855" s="1"/>
      <c r="KA855" s="1"/>
      <c r="KB855" s="1"/>
      <c r="KC855" s="1"/>
      <c r="KD855" s="1"/>
      <c r="KE855" s="1"/>
    </row>
    <row r="856" spans="1:291" x14ac:dyDescent="0.2">
      <c r="A856" s="196">
        <f t="shared" si="865"/>
        <v>43514</v>
      </c>
      <c r="B856" s="236">
        <f t="shared" si="843"/>
        <v>110328.03036970664</v>
      </c>
      <c r="C856" s="66">
        <f t="shared" si="778"/>
        <v>71410.014141459993</v>
      </c>
      <c r="D856" s="77">
        <f t="shared" si="866"/>
        <v>5100.6099999999997</v>
      </c>
      <c r="E856" s="67">
        <f>VLOOKUP(A855,[1]Plan1!$DQ$117:$DS$314,3)</f>
        <v>5116.93</v>
      </c>
      <c r="F856" s="11">
        <f t="shared" si="867"/>
        <v>43491</v>
      </c>
      <c r="G856" s="73">
        <f t="shared" si="855"/>
        <v>3.199617300675861E-3</v>
      </c>
      <c r="H856" s="11">
        <f t="shared" si="868"/>
        <v>43521</v>
      </c>
      <c r="I856" s="11">
        <f t="shared" si="856"/>
        <v>43521</v>
      </c>
      <c r="J856" s="1">
        <f t="shared" si="869"/>
        <v>21</v>
      </c>
      <c r="K856" s="1">
        <f t="shared" si="870"/>
        <v>16</v>
      </c>
      <c r="L856" s="66">
        <f t="shared" si="857"/>
        <v>1.0024368699999999</v>
      </c>
      <c r="M856" s="70">
        <f t="shared" si="779"/>
        <v>1.0015000999999999</v>
      </c>
      <c r="N856" s="70">
        <f t="shared" si="717"/>
        <v>1.0759576129909314</v>
      </c>
      <c r="O856" s="66">
        <f t="shared" si="775"/>
        <v>1.07857958</v>
      </c>
      <c r="P856" s="66">
        <f t="shared" si="858"/>
        <v>71584.031062619993</v>
      </c>
      <c r="Q856" s="74">
        <f t="shared" si="859"/>
        <v>0</v>
      </c>
      <c r="R856" s="75">
        <f t="shared" si="776"/>
        <v>0</v>
      </c>
      <c r="S856" s="66">
        <f t="shared" si="777"/>
        <v>0</v>
      </c>
      <c r="T856" s="10">
        <f t="shared" si="871"/>
        <v>0.06</v>
      </c>
      <c r="U856" s="74">
        <f t="shared" si="772"/>
        <v>16</v>
      </c>
      <c r="V856" s="74">
        <v>252</v>
      </c>
      <c r="W856" s="70">
        <f t="shared" si="860"/>
        <v>1.003706465</v>
      </c>
      <c r="X856" s="66">
        <f t="shared" si="861"/>
        <v>265.32370569</v>
      </c>
      <c r="Y856" s="66">
        <v>0</v>
      </c>
      <c r="Z856" s="67">
        <f t="shared" si="862"/>
        <v>0</v>
      </c>
      <c r="AA856" s="68" t="str">
        <f t="shared" si="872"/>
        <v>A+INCORP J=</v>
      </c>
      <c r="AB856" s="11">
        <f t="shared" si="873"/>
        <v>43521</v>
      </c>
      <c r="AC856" s="227">
        <f t="shared" si="878"/>
        <v>3113.21</v>
      </c>
      <c r="AD856" s="227">
        <f t="shared" si="788"/>
        <v>62.264200000000002</v>
      </c>
      <c r="AE856" s="227">
        <f t="shared" si="789"/>
        <v>341.41536333333335</v>
      </c>
      <c r="AF856" s="228">
        <f t="shared" si="879"/>
        <v>1.0336681065586515</v>
      </c>
      <c r="AG856" s="230">
        <f t="shared" si="880"/>
        <v>226</v>
      </c>
      <c r="AH856" s="231">
        <f t="shared" si="790"/>
        <v>1.053646533</v>
      </c>
      <c r="AI856" s="227">
        <f t="shared" si="791"/>
        <v>3390.6618179000002</v>
      </c>
      <c r="AJ856" s="227">
        <f t="shared" si="792"/>
        <v>3794.3413812333338</v>
      </c>
      <c r="AK856" s="227">
        <f t="shared" si="785"/>
        <v>3113.21</v>
      </c>
      <c r="AL856" s="227">
        <f t="shared" si="793"/>
        <v>62.264200000000002</v>
      </c>
      <c r="AM856" s="227">
        <f t="shared" si="794"/>
        <v>310.28326333333337</v>
      </c>
      <c r="AN856" s="228">
        <f t="shared" si="786"/>
        <v>1.0327390311650173</v>
      </c>
      <c r="AO856" s="230">
        <f t="shared" si="787"/>
        <v>205</v>
      </c>
      <c r="AP856" s="231">
        <f t="shared" si="795"/>
        <v>1.048542699</v>
      </c>
      <c r="AQ856" s="227">
        <f t="shared" si="796"/>
        <v>3371.20473593</v>
      </c>
      <c r="AR856" s="227">
        <f t="shared" si="797"/>
        <v>3743.7521992633333</v>
      </c>
      <c r="AS856" s="227">
        <f t="shared" si="874"/>
        <v>3113.21</v>
      </c>
      <c r="AT856" s="227">
        <f t="shared" si="798"/>
        <v>62.264200000000002</v>
      </c>
      <c r="AU856" s="227">
        <f t="shared" si="799"/>
        <v>279.15116333333333</v>
      </c>
      <c r="AV856" s="228">
        <f t="shared" si="875"/>
        <v>1.0304724379470396</v>
      </c>
      <c r="AW856" s="230">
        <f t="shared" si="876"/>
        <v>184</v>
      </c>
      <c r="AX856" s="231">
        <f t="shared" si="800"/>
        <v>1.043463587</v>
      </c>
      <c r="AY856" s="227">
        <f t="shared" si="801"/>
        <v>3347.5116366100001</v>
      </c>
      <c r="AZ856" s="227">
        <f t="shared" si="802"/>
        <v>3688.9269999433336</v>
      </c>
      <c r="BA856" s="227">
        <f t="shared" si="853"/>
        <v>3113.21</v>
      </c>
      <c r="BB856" s="227">
        <f t="shared" si="803"/>
        <v>62.264200000000002</v>
      </c>
      <c r="BC856" s="227">
        <f t="shared" si="804"/>
        <v>246.98132666666669</v>
      </c>
      <c r="BD856" s="228">
        <f t="shared" si="783"/>
        <v>1.0263664213671724</v>
      </c>
      <c r="BE856" s="230">
        <f t="shared" si="784"/>
        <v>164</v>
      </c>
      <c r="BF856" s="231">
        <f t="shared" si="805"/>
        <v>1.038649213</v>
      </c>
      <c r="BG856" s="227">
        <f t="shared" si="806"/>
        <v>3318.7898130499998</v>
      </c>
      <c r="BH856" s="227">
        <f t="shared" si="807"/>
        <v>3628.0353397166664</v>
      </c>
      <c r="BI856" s="227">
        <f t="shared" si="877"/>
        <v>3113.21</v>
      </c>
      <c r="BJ856" s="227">
        <f t="shared" si="808"/>
        <v>62.264200000000002</v>
      </c>
      <c r="BK856" s="227">
        <f t="shared" si="809"/>
        <v>215.84922666666671</v>
      </c>
      <c r="BL856" s="228">
        <f t="shared" si="863"/>
        <v>1.0135949849986794</v>
      </c>
      <c r="BM856" s="230">
        <f t="shared" si="864"/>
        <v>142</v>
      </c>
      <c r="BN856" s="231">
        <f t="shared" si="810"/>
        <v>1.0333790540000001</v>
      </c>
      <c r="BO856" s="227">
        <f t="shared" si="811"/>
        <v>3260.86278447</v>
      </c>
      <c r="BP856" s="227">
        <f t="shared" si="812"/>
        <v>3538.9762111366667</v>
      </c>
      <c r="BQ856" s="227">
        <f t="shared" si="782"/>
        <v>3113.21</v>
      </c>
      <c r="BR856" s="227">
        <f t="shared" si="813"/>
        <v>62.264200000000002</v>
      </c>
      <c r="BS856" s="227">
        <f t="shared" si="814"/>
        <v>181.60391666666666</v>
      </c>
      <c r="BT856" s="228">
        <f t="shared" si="780"/>
        <v>1.0102604730476399</v>
      </c>
      <c r="BU856" s="230">
        <f t="shared" si="781"/>
        <v>119</v>
      </c>
      <c r="BV856" s="231">
        <f t="shared" si="815"/>
        <v>1.027897931</v>
      </c>
      <c r="BW856" s="227">
        <f t="shared" si="816"/>
        <v>3232.8962688699999</v>
      </c>
      <c r="BX856" s="227">
        <f t="shared" si="817"/>
        <v>3476.7643855366664</v>
      </c>
      <c r="BY856" s="227">
        <f t="shared" si="854"/>
        <v>3113.21</v>
      </c>
      <c r="BZ856" s="227">
        <f t="shared" si="818"/>
        <v>62.264200000000002</v>
      </c>
      <c r="CA856" s="227">
        <f t="shared" si="819"/>
        <v>151.50955333333332</v>
      </c>
      <c r="CB856" s="228">
        <f t="shared" si="851"/>
        <v>1.0111695285746722</v>
      </c>
      <c r="CC856" s="230">
        <f t="shared" si="852"/>
        <v>99</v>
      </c>
      <c r="CD856" s="231">
        <f t="shared" si="820"/>
        <v>1.023155375</v>
      </c>
      <c r="CE856" s="227">
        <f t="shared" si="821"/>
        <v>3220.8758169500002</v>
      </c>
      <c r="CF856" s="227">
        <f t="shared" si="822"/>
        <v>3434.6495702833336</v>
      </c>
      <c r="CG856" s="227">
        <f t="shared" si="847"/>
        <v>3113.21</v>
      </c>
      <c r="CH856" s="227">
        <f t="shared" si="823"/>
        <v>62.264200000000002</v>
      </c>
      <c r="CI856" s="227">
        <f t="shared" si="824"/>
        <v>120.37745333333334</v>
      </c>
      <c r="CJ856" s="228">
        <f t="shared" si="773"/>
        <v>1.0063394051662036</v>
      </c>
      <c r="CK856" s="230">
        <f t="shared" si="774"/>
        <v>78</v>
      </c>
      <c r="CL856" s="231">
        <f t="shared" si="825"/>
        <v>1.018199238</v>
      </c>
      <c r="CM856" s="227">
        <f t="shared" si="826"/>
        <v>3189.9631276199998</v>
      </c>
      <c r="CN856" s="227">
        <f t="shared" si="827"/>
        <v>3372.6047809533329</v>
      </c>
      <c r="CO856" s="227">
        <f t="shared" si="850"/>
        <v>3113.21</v>
      </c>
      <c r="CP856" s="227">
        <f t="shared" si="828"/>
        <v>62.264200000000002</v>
      </c>
      <c r="CQ856" s="227">
        <f t="shared" si="829"/>
        <v>87.169879999999992</v>
      </c>
      <c r="CR856" s="228">
        <f t="shared" si="848"/>
        <v>1.0018319027993994</v>
      </c>
      <c r="CS856" s="230">
        <f t="shared" si="849"/>
        <v>58</v>
      </c>
      <c r="CT856" s="231">
        <f t="shared" si="830"/>
        <v>1.01350143</v>
      </c>
      <c r="CU856" s="227">
        <f t="shared" si="831"/>
        <v>3161.0228849800001</v>
      </c>
      <c r="CV856" s="227">
        <f t="shared" si="832"/>
        <v>3310.4569649800001</v>
      </c>
      <c r="CW856" s="227">
        <f t="shared" si="769"/>
        <v>3113.21</v>
      </c>
      <c r="CX856" s="227">
        <f t="shared" si="833"/>
        <v>62.264200000000002</v>
      </c>
      <c r="CY856" s="227">
        <f t="shared" si="834"/>
        <v>56.037780000000005</v>
      </c>
      <c r="CZ856" s="228">
        <f t="shared" si="764"/>
        <v>1.0039406300007749</v>
      </c>
      <c r="DA856" s="239">
        <f t="shared" si="765"/>
        <v>37</v>
      </c>
      <c r="DB856" s="231">
        <f t="shared" si="835"/>
        <v>1.008592057</v>
      </c>
      <c r="DC856" s="227">
        <f t="shared" si="836"/>
        <v>3152.3322939200002</v>
      </c>
      <c r="DD856" s="227">
        <f t="shared" si="837"/>
        <v>3270.6342739200004</v>
      </c>
      <c r="DE856" s="227">
        <f t="shared" si="844"/>
        <v>3113.21</v>
      </c>
      <c r="DF856" s="227">
        <f t="shared" si="845"/>
        <v>62.264200000000002</v>
      </c>
      <c r="DG856" s="227">
        <f t="shared" si="838"/>
        <v>24.90568</v>
      </c>
      <c r="DH856" s="228">
        <f t="shared" si="839"/>
        <v>1.0024368710956932</v>
      </c>
      <c r="DI856" s="239">
        <f t="shared" si="840"/>
        <v>16</v>
      </c>
      <c r="DJ856" s="231">
        <f t="shared" si="841"/>
        <v>1.003706465</v>
      </c>
      <c r="DK856" s="227">
        <f t="shared" si="846"/>
        <v>3132.3636144299999</v>
      </c>
      <c r="DL856" s="227">
        <f t="shared" si="842"/>
        <v>3219.5334944299998</v>
      </c>
      <c r="DM856" s="227"/>
      <c r="DN856" s="227"/>
      <c r="DO856" s="227"/>
      <c r="DP856" s="227"/>
      <c r="DQ856" s="227"/>
      <c r="DR856" s="227"/>
      <c r="DS856" s="227"/>
      <c r="DT856" s="227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5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5"/>
      <c r="HA856" s="5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40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7"/>
      <c r="JP856" s="1"/>
      <c r="JQ856" s="1"/>
      <c r="JR856" s="1"/>
      <c r="JS856" s="1"/>
      <c r="JT856" s="1"/>
      <c r="JU856" s="1"/>
      <c r="JV856" s="1"/>
      <c r="JW856" s="1"/>
      <c r="JX856" s="1"/>
      <c r="JY856" s="3"/>
      <c r="JZ856" s="1"/>
      <c r="KA856" s="1"/>
      <c r="KB856" s="1"/>
      <c r="KC856" s="1"/>
      <c r="KD856" s="1"/>
      <c r="KE856" s="1"/>
    </row>
    <row r="857" spans="1:291" x14ac:dyDescent="0.2">
      <c r="A857" s="196">
        <f t="shared" si="865"/>
        <v>43515</v>
      </c>
      <c r="B857" s="236">
        <f t="shared" si="843"/>
        <v>110380.71172483999</v>
      </c>
      <c r="C857" s="66">
        <f t="shared" si="778"/>
        <v>71410.014141459993</v>
      </c>
      <c r="D857" s="77">
        <f t="shared" si="866"/>
        <v>5100.6099999999997</v>
      </c>
      <c r="E857" s="67">
        <f>VLOOKUP(A856,[1]Plan1!$DQ$117:$DS$314,3)</f>
        <v>5116.93</v>
      </c>
      <c r="F857" s="11">
        <f t="shared" si="867"/>
        <v>43491</v>
      </c>
      <c r="G857" s="73">
        <f t="shared" si="855"/>
        <v>3.199617300675861E-3</v>
      </c>
      <c r="H857" s="11">
        <f t="shared" si="868"/>
        <v>43521</v>
      </c>
      <c r="I857" s="11">
        <f t="shared" si="856"/>
        <v>43521</v>
      </c>
      <c r="J857" s="1">
        <f t="shared" si="869"/>
        <v>21</v>
      </c>
      <c r="K857" s="1">
        <f t="shared" si="870"/>
        <v>17</v>
      </c>
      <c r="L857" s="66">
        <f t="shared" si="857"/>
        <v>1.0025893699999999</v>
      </c>
      <c r="M857" s="70">
        <f t="shared" si="779"/>
        <v>1.0015000999999999</v>
      </c>
      <c r="N857" s="70">
        <f t="shared" si="717"/>
        <v>1.0759576129909314</v>
      </c>
      <c r="O857" s="66">
        <f t="shared" si="775"/>
        <v>1.07874366</v>
      </c>
      <c r="P857" s="66">
        <f t="shared" si="858"/>
        <v>71594.921089769996</v>
      </c>
      <c r="Q857" s="74">
        <f t="shared" si="859"/>
        <v>0</v>
      </c>
      <c r="R857" s="75">
        <f t="shared" si="776"/>
        <v>0</v>
      </c>
      <c r="S857" s="66">
        <f t="shared" si="777"/>
        <v>0</v>
      </c>
      <c r="T857" s="10">
        <f t="shared" si="871"/>
        <v>0.06</v>
      </c>
      <c r="U857" s="74">
        <f t="shared" si="772"/>
        <v>17</v>
      </c>
      <c r="V857" s="74">
        <v>252</v>
      </c>
      <c r="W857" s="70">
        <f t="shared" si="860"/>
        <v>1.0039385750000001</v>
      </c>
      <c r="X857" s="66">
        <f t="shared" si="861"/>
        <v>281.98196632999998</v>
      </c>
      <c r="Y857" s="66">
        <v>0</v>
      </c>
      <c r="Z857" s="67">
        <f t="shared" si="862"/>
        <v>0</v>
      </c>
      <c r="AA857" s="68" t="str">
        <f t="shared" si="872"/>
        <v>A+INCORP J=</v>
      </c>
      <c r="AB857" s="11">
        <f t="shared" si="873"/>
        <v>43521</v>
      </c>
      <c r="AC857" s="227">
        <f t="shared" si="878"/>
        <v>3113.21</v>
      </c>
      <c r="AD857" s="227">
        <f t="shared" si="788"/>
        <v>62.264200000000002</v>
      </c>
      <c r="AE857" s="227">
        <f t="shared" si="789"/>
        <v>342.45310000000001</v>
      </c>
      <c r="AF857" s="228">
        <f t="shared" si="879"/>
        <v>1.0338253543557256</v>
      </c>
      <c r="AG857" s="230">
        <f t="shared" si="880"/>
        <v>227</v>
      </c>
      <c r="AH857" s="231">
        <f t="shared" si="790"/>
        <v>1.0538901919999999</v>
      </c>
      <c r="AI857" s="227">
        <f t="shared" si="791"/>
        <v>3391.9618459799999</v>
      </c>
      <c r="AJ857" s="227">
        <f t="shared" si="792"/>
        <v>3796.6791459799997</v>
      </c>
      <c r="AK857" s="227">
        <f t="shared" si="785"/>
        <v>3113.21</v>
      </c>
      <c r="AL857" s="227">
        <f t="shared" si="793"/>
        <v>62.264200000000002</v>
      </c>
      <c r="AM857" s="227">
        <f t="shared" si="794"/>
        <v>311.32100000000003</v>
      </c>
      <c r="AN857" s="228">
        <f t="shared" si="786"/>
        <v>1.0328961376255659</v>
      </c>
      <c r="AO857" s="230">
        <f t="shared" si="787"/>
        <v>206</v>
      </c>
      <c r="AP857" s="231">
        <f t="shared" si="795"/>
        <v>1.0487851770000001</v>
      </c>
      <c r="AQ857" s="227">
        <f t="shared" si="796"/>
        <v>3372.4973015700002</v>
      </c>
      <c r="AR857" s="227">
        <f t="shared" si="797"/>
        <v>3746.0825015700002</v>
      </c>
      <c r="AS857" s="227">
        <f t="shared" si="874"/>
        <v>3113.21</v>
      </c>
      <c r="AT857" s="227">
        <f t="shared" si="798"/>
        <v>62.264200000000002</v>
      </c>
      <c r="AU857" s="227">
        <f t="shared" si="799"/>
        <v>280.18889999999999</v>
      </c>
      <c r="AV857" s="228">
        <f t="shared" si="875"/>
        <v>1.0306291995998222</v>
      </c>
      <c r="AW857" s="230">
        <f t="shared" si="876"/>
        <v>185</v>
      </c>
      <c r="AX857" s="231">
        <f t="shared" si="800"/>
        <v>1.043704891</v>
      </c>
      <c r="AY857" s="227">
        <f t="shared" si="801"/>
        <v>3348.7951197799998</v>
      </c>
      <c r="AZ857" s="227">
        <f t="shared" si="802"/>
        <v>3691.24821978</v>
      </c>
      <c r="BA857" s="227">
        <f t="shared" si="853"/>
        <v>3113.21</v>
      </c>
      <c r="BB857" s="227">
        <f t="shared" si="803"/>
        <v>62.264200000000002</v>
      </c>
      <c r="BC857" s="227">
        <f t="shared" si="804"/>
        <v>248.01906333333332</v>
      </c>
      <c r="BD857" s="228">
        <f t="shared" si="783"/>
        <v>1.0265225583880659</v>
      </c>
      <c r="BE857" s="230">
        <f t="shared" si="784"/>
        <v>165</v>
      </c>
      <c r="BF857" s="231">
        <f t="shared" si="805"/>
        <v>1.038889403</v>
      </c>
      <c r="BG857" s="227">
        <f t="shared" si="806"/>
        <v>3320.0622817499998</v>
      </c>
      <c r="BH857" s="227">
        <f t="shared" si="807"/>
        <v>3630.345545083333</v>
      </c>
      <c r="BI857" s="227">
        <f t="shared" si="877"/>
        <v>3113.21</v>
      </c>
      <c r="BJ857" s="227">
        <f t="shared" si="808"/>
        <v>62.264200000000002</v>
      </c>
      <c r="BK857" s="227">
        <f t="shared" si="809"/>
        <v>216.88696333333334</v>
      </c>
      <c r="BL857" s="228">
        <f t="shared" si="863"/>
        <v>1.0137491791520108</v>
      </c>
      <c r="BM857" s="230">
        <f t="shared" si="864"/>
        <v>143</v>
      </c>
      <c r="BN857" s="231">
        <f t="shared" si="810"/>
        <v>1.033618025</v>
      </c>
      <c r="BO857" s="227">
        <f t="shared" si="811"/>
        <v>3262.1130423300001</v>
      </c>
      <c r="BP857" s="227">
        <f t="shared" si="812"/>
        <v>3541.2642056633335</v>
      </c>
      <c r="BQ857" s="227">
        <f t="shared" si="782"/>
        <v>3113.21</v>
      </c>
      <c r="BR857" s="227">
        <f t="shared" si="813"/>
        <v>62.264200000000002</v>
      </c>
      <c r="BS857" s="227">
        <f t="shared" si="814"/>
        <v>182.64165333333332</v>
      </c>
      <c r="BT857" s="228">
        <f t="shared" si="780"/>
        <v>1.0104141599349974</v>
      </c>
      <c r="BU857" s="230">
        <f t="shared" si="781"/>
        <v>120</v>
      </c>
      <c r="BV857" s="231">
        <f t="shared" si="815"/>
        <v>1.0281356349999999</v>
      </c>
      <c r="BW857" s="227">
        <f t="shared" si="816"/>
        <v>3234.1358056399999</v>
      </c>
      <c r="BX857" s="227">
        <f t="shared" si="817"/>
        <v>3479.0416589733331</v>
      </c>
      <c r="BY857" s="227">
        <f t="shared" si="854"/>
        <v>3113.21</v>
      </c>
      <c r="BZ857" s="227">
        <f t="shared" si="818"/>
        <v>62.264200000000002</v>
      </c>
      <c r="CA857" s="227">
        <f t="shared" si="819"/>
        <v>152.54729</v>
      </c>
      <c r="CB857" s="228">
        <f t="shared" si="851"/>
        <v>1.0113233537530133</v>
      </c>
      <c r="CC857" s="230">
        <f t="shared" si="852"/>
        <v>100</v>
      </c>
      <c r="CD857" s="231">
        <f t="shared" si="820"/>
        <v>1.0233919819999999</v>
      </c>
      <c r="CE857" s="227">
        <f t="shared" si="821"/>
        <v>3222.11074405</v>
      </c>
      <c r="CF857" s="227">
        <f t="shared" si="822"/>
        <v>3436.92223405</v>
      </c>
      <c r="CG857" s="227">
        <f t="shared" si="847"/>
        <v>3113.21</v>
      </c>
      <c r="CH857" s="227">
        <f t="shared" si="823"/>
        <v>62.264200000000002</v>
      </c>
      <c r="CI857" s="227">
        <f t="shared" si="824"/>
        <v>121.41519</v>
      </c>
      <c r="CJ857" s="228">
        <f t="shared" si="773"/>
        <v>1.0064924955571783</v>
      </c>
      <c r="CK857" s="230">
        <f t="shared" si="774"/>
        <v>79</v>
      </c>
      <c r="CL857" s="231">
        <f t="shared" si="825"/>
        <v>1.0184346989999999</v>
      </c>
      <c r="CM857" s="227">
        <f t="shared" si="826"/>
        <v>3191.1862027500001</v>
      </c>
      <c r="CN857" s="227">
        <f t="shared" si="827"/>
        <v>3374.8655927500004</v>
      </c>
      <c r="CO857" s="227">
        <f t="shared" si="850"/>
        <v>3113.21</v>
      </c>
      <c r="CP857" s="227">
        <f t="shared" si="828"/>
        <v>62.264200000000002</v>
      </c>
      <c r="CQ857" s="227">
        <f t="shared" si="829"/>
        <v>88.207616666666681</v>
      </c>
      <c r="CR857" s="228">
        <f t="shared" si="848"/>
        <v>1.0019843074820574</v>
      </c>
      <c r="CS857" s="230">
        <f t="shared" si="849"/>
        <v>59</v>
      </c>
      <c r="CT857" s="231">
        <f t="shared" si="830"/>
        <v>1.013735805</v>
      </c>
      <c r="CU857" s="227">
        <f t="shared" si="831"/>
        <v>3162.2348652199998</v>
      </c>
      <c r="CV857" s="227">
        <f t="shared" si="832"/>
        <v>3312.7066818866665</v>
      </c>
      <c r="CW857" s="227">
        <f t="shared" si="769"/>
        <v>3113.21</v>
      </c>
      <c r="CX857" s="227">
        <f t="shared" si="833"/>
        <v>62.264200000000002</v>
      </c>
      <c r="CY857" s="227">
        <f t="shared" si="834"/>
        <v>57.075516666666665</v>
      </c>
      <c r="CZ857" s="228">
        <f t="shared" si="764"/>
        <v>1.0040933554756728</v>
      </c>
      <c r="DA857" s="239">
        <f t="shared" si="765"/>
        <v>38</v>
      </c>
      <c r="DB857" s="231">
        <f t="shared" si="835"/>
        <v>1.008825297</v>
      </c>
      <c r="DC857" s="227">
        <f t="shared" si="836"/>
        <v>3153.5409430200002</v>
      </c>
      <c r="DD857" s="227">
        <f t="shared" si="837"/>
        <v>3272.8806596866671</v>
      </c>
      <c r="DE857" s="227">
        <f t="shared" si="844"/>
        <v>3113.21</v>
      </c>
      <c r="DF857" s="227">
        <f t="shared" si="845"/>
        <v>62.264200000000002</v>
      </c>
      <c r="DG857" s="227">
        <f t="shared" si="838"/>
        <v>25.943416666666668</v>
      </c>
      <c r="DH857" s="228">
        <f t="shared" si="839"/>
        <v>1.0025893678097597</v>
      </c>
      <c r="DI857" s="239">
        <f t="shared" si="840"/>
        <v>17</v>
      </c>
      <c r="DJ857" s="231">
        <f t="shared" si="841"/>
        <v>1.0039385750000001</v>
      </c>
      <c r="DK857" s="227">
        <f t="shared" si="846"/>
        <v>3133.5646066499999</v>
      </c>
      <c r="DL857" s="227">
        <f t="shared" si="842"/>
        <v>3221.7722233166664</v>
      </c>
      <c r="DM857" s="227"/>
      <c r="DN857" s="227"/>
      <c r="DO857" s="227"/>
      <c r="DP857" s="227"/>
      <c r="DQ857" s="227"/>
      <c r="DR857" s="227"/>
      <c r="DS857" s="227"/>
      <c r="DT857" s="227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5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5"/>
      <c r="HA857" s="5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40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7"/>
      <c r="JP857" s="1"/>
      <c r="JQ857" s="1"/>
      <c r="JR857" s="1"/>
      <c r="JS857" s="1"/>
      <c r="JT857" s="1"/>
      <c r="JU857" s="1"/>
      <c r="JV857" s="1"/>
      <c r="JW857" s="1"/>
      <c r="JX857" s="1"/>
      <c r="JY857" s="3"/>
      <c r="JZ857" s="1"/>
      <c r="KA857" s="1"/>
      <c r="KB857" s="1"/>
      <c r="KC857" s="1"/>
      <c r="KD857" s="1"/>
      <c r="KE857" s="1"/>
    </row>
    <row r="858" spans="1:291" ht="13.5" thickBot="1" x14ac:dyDescent="0.25">
      <c r="A858" s="196">
        <f t="shared" si="865"/>
        <v>43516</v>
      </c>
      <c r="B858" s="236">
        <f t="shared" si="843"/>
        <v>110433.40983736335</v>
      </c>
      <c r="C858" s="66">
        <f t="shared" si="778"/>
        <v>71410.014141459993</v>
      </c>
      <c r="D858" s="77">
        <f t="shared" si="866"/>
        <v>5100.6099999999997</v>
      </c>
      <c r="E858" s="67">
        <f>VLOOKUP(A857,[1]Plan1!$DQ$117:$DS$314,3)</f>
        <v>5116.93</v>
      </c>
      <c r="F858" s="11">
        <f t="shared" si="867"/>
        <v>43491</v>
      </c>
      <c r="G858" s="73">
        <f t="shared" si="855"/>
        <v>3.199617300675861E-3</v>
      </c>
      <c r="H858" s="11">
        <f t="shared" si="868"/>
        <v>43521</v>
      </c>
      <c r="I858" s="11">
        <f t="shared" si="856"/>
        <v>43521</v>
      </c>
      <c r="J858" s="1">
        <f t="shared" si="869"/>
        <v>21</v>
      </c>
      <c r="K858" s="1">
        <f t="shared" si="870"/>
        <v>18</v>
      </c>
      <c r="L858" s="66">
        <f t="shared" si="857"/>
        <v>1.0027419</v>
      </c>
      <c r="M858" s="70">
        <f t="shared" si="779"/>
        <v>1.0015000999999999</v>
      </c>
      <c r="N858" s="70">
        <f t="shared" si="717"/>
        <v>1.0759576129909314</v>
      </c>
      <c r="O858" s="66">
        <f t="shared" si="775"/>
        <v>1.07890778</v>
      </c>
      <c r="P858" s="66">
        <f t="shared" si="858"/>
        <v>71605.813259229995</v>
      </c>
      <c r="Q858" s="74">
        <f t="shared" si="859"/>
        <v>0</v>
      </c>
      <c r="R858" s="75">
        <f t="shared" si="776"/>
        <v>0</v>
      </c>
      <c r="S858" s="66">
        <f t="shared" si="777"/>
        <v>0</v>
      </c>
      <c r="T858" s="10">
        <f t="shared" si="871"/>
        <v>0.06</v>
      </c>
      <c r="U858" s="74">
        <f t="shared" si="772"/>
        <v>18</v>
      </c>
      <c r="V858" s="74">
        <v>252</v>
      </c>
      <c r="W858" s="70">
        <f t="shared" si="860"/>
        <v>1.004170738</v>
      </c>
      <c r="X858" s="66">
        <f t="shared" si="861"/>
        <v>298.64908638000003</v>
      </c>
      <c r="Y858" s="66">
        <v>0</v>
      </c>
      <c r="Z858" s="67">
        <f t="shared" si="862"/>
        <v>0</v>
      </c>
      <c r="AA858" s="68" t="str">
        <f t="shared" si="872"/>
        <v>A+INCORP J=</v>
      </c>
      <c r="AB858" s="11">
        <f t="shared" si="873"/>
        <v>43521</v>
      </c>
      <c r="AC858" s="227">
        <f t="shared" si="878"/>
        <v>3113.21</v>
      </c>
      <c r="AD858" s="227">
        <f t="shared" si="788"/>
        <v>62.264200000000002</v>
      </c>
      <c r="AE858" s="227">
        <f t="shared" si="789"/>
        <v>343.49083666666667</v>
      </c>
      <c r="AF858" s="228">
        <f t="shared" si="879"/>
        <v>1.0339826404872212</v>
      </c>
      <c r="AG858" s="230">
        <f t="shared" si="880"/>
        <v>228</v>
      </c>
      <c r="AH858" s="231">
        <f t="shared" si="790"/>
        <v>1.054133907</v>
      </c>
      <c r="AI858" s="227">
        <f t="shared" si="791"/>
        <v>3393.2624187000001</v>
      </c>
      <c r="AJ858" s="227">
        <f t="shared" si="792"/>
        <v>3799.0174553666666</v>
      </c>
      <c r="AK858" s="227">
        <f t="shared" si="785"/>
        <v>3113.21</v>
      </c>
      <c r="AL858" s="227">
        <f t="shared" si="793"/>
        <v>62.264200000000002</v>
      </c>
      <c r="AM858" s="227">
        <f t="shared" si="794"/>
        <v>312.35873666666669</v>
      </c>
      <c r="AN858" s="228">
        <f t="shared" si="786"/>
        <v>1.0330532823860801</v>
      </c>
      <c r="AO858" s="230">
        <f t="shared" si="787"/>
        <v>207</v>
      </c>
      <c r="AP858" s="231">
        <f t="shared" si="795"/>
        <v>1.0490277109999999</v>
      </c>
      <c r="AQ858" s="227">
        <f t="shared" si="796"/>
        <v>3373.79040958</v>
      </c>
      <c r="AR858" s="227">
        <f t="shared" si="797"/>
        <v>3748.4133462466666</v>
      </c>
      <c r="AS858" s="227">
        <f t="shared" si="874"/>
        <v>3113.21</v>
      </c>
      <c r="AT858" s="227">
        <f t="shared" si="798"/>
        <v>62.264200000000002</v>
      </c>
      <c r="AU858" s="227">
        <f t="shared" si="799"/>
        <v>281.22663666666665</v>
      </c>
      <c r="AV858" s="228">
        <f t="shared" si="875"/>
        <v>1.0307859994685122</v>
      </c>
      <c r="AW858" s="230">
        <f t="shared" si="876"/>
        <v>186</v>
      </c>
      <c r="AX858" s="231">
        <f t="shared" si="800"/>
        <v>1.0439462500000001</v>
      </c>
      <c r="AY858" s="227">
        <f t="shared" si="801"/>
        <v>3350.07913917</v>
      </c>
      <c r="AZ858" s="227">
        <f t="shared" si="802"/>
        <v>3693.5699758366668</v>
      </c>
      <c r="BA858" s="227">
        <f t="shared" si="853"/>
        <v>3113.21</v>
      </c>
      <c r="BB858" s="227">
        <f t="shared" si="803"/>
        <v>62.264200000000002</v>
      </c>
      <c r="BC858" s="227">
        <f t="shared" si="804"/>
        <v>249.05680000000001</v>
      </c>
      <c r="BD858" s="228">
        <f t="shared" si="783"/>
        <v>1.0266787334725922</v>
      </c>
      <c r="BE858" s="230">
        <f t="shared" si="784"/>
        <v>166</v>
      </c>
      <c r="BF858" s="231">
        <f t="shared" si="805"/>
        <v>1.0391296489999999</v>
      </c>
      <c r="BG858" s="227">
        <f t="shared" si="806"/>
        <v>3321.3352860800001</v>
      </c>
      <c r="BH858" s="227">
        <f t="shared" si="807"/>
        <v>3632.65628608</v>
      </c>
      <c r="BI858" s="227">
        <f t="shared" si="877"/>
        <v>3113.21</v>
      </c>
      <c r="BJ858" s="227">
        <f t="shared" si="808"/>
        <v>62.264200000000002</v>
      </c>
      <c r="BK858" s="227">
        <f t="shared" si="809"/>
        <v>217.92470000000003</v>
      </c>
      <c r="BL858" s="228">
        <f t="shared" si="863"/>
        <v>1.0139034108953355</v>
      </c>
      <c r="BM858" s="230">
        <f t="shared" si="864"/>
        <v>144</v>
      </c>
      <c r="BN858" s="231">
        <f t="shared" si="810"/>
        <v>1.0338570520000001</v>
      </c>
      <c r="BO858" s="227">
        <f t="shared" si="811"/>
        <v>3263.3638273800002</v>
      </c>
      <c r="BP858" s="227">
        <f t="shared" si="812"/>
        <v>3543.5527273800003</v>
      </c>
      <c r="BQ858" s="227">
        <f t="shared" si="782"/>
        <v>3113.21</v>
      </c>
      <c r="BR858" s="227">
        <f t="shared" si="813"/>
        <v>62.264200000000002</v>
      </c>
      <c r="BS858" s="227">
        <f t="shared" si="814"/>
        <v>183.67939000000001</v>
      </c>
      <c r="BT858" s="228">
        <f t="shared" si="780"/>
        <v>1.0105678842886854</v>
      </c>
      <c r="BU858" s="230">
        <f t="shared" si="781"/>
        <v>121</v>
      </c>
      <c r="BV858" s="231">
        <f t="shared" si="815"/>
        <v>1.0283733939999999</v>
      </c>
      <c r="BW858" s="227">
        <f t="shared" si="816"/>
        <v>3235.3758628599999</v>
      </c>
      <c r="BX858" s="227">
        <f t="shared" si="817"/>
        <v>3481.3194528599997</v>
      </c>
      <c r="BY858" s="227">
        <f t="shared" si="854"/>
        <v>3113.21</v>
      </c>
      <c r="BZ858" s="227">
        <f t="shared" si="818"/>
        <v>62.264200000000002</v>
      </c>
      <c r="CA858" s="227">
        <f t="shared" si="819"/>
        <v>153.58502666666669</v>
      </c>
      <c r="CB858" s="228">
        <f t="shared" si="851"/>
        <v>1.0114772164313977</v>
      </c>
      <c r="CC858" s="230">
        <f t="shared" si="852"/>
        <v>101</v>
      </c>
      <c r="CD858" s="231">
        <f t="shared" si="820"/>
        <v>1.023628644</v>
      </c>
      <c r="CE858" s="227">
        <f t="shared" si="821"/>
        <v>3223.3461904699998</v>
      </c>
      <c r="CF858" s="227">
        <f t="shared" si="822"/>
        <v>3439.1954171366665</v>
      </c>
      <c r="CG858" s="227">
        <f t="shared" si="847"/>
        <v>3113.21</v>
      </c>
      <c r="CH858" s="227">
        <f t="shared" si="823"/>
        <v>62.264200000000002</v>
      </c>
      <c r="CI858" s="227">
        <f t="shared" si="824"/>
        <v>122.45292666666666</v>
      </c>
      <c r="CJ858" s="228">
        <f t="shared" si="773"/>
        <v>1.0066456232690677</v>
      </c>
      <c r="CK858" s="230">
        <f t="shared" si="774"/>
        <v>80</v>
      </c>
      <c r="CL858" s="231">
        <f t="shared" si="825"/>
        <v>1.018670215</v>
      </c>
      <c r="CM858" s="227">
        <f t="shared" si="826"/>
        <v>3192.4097930500002</v>
      </c>
      <c r="CN858" s="227">
        <f t="shared" si="827"/>
        <v>3377.1269197166666</v>
      </c>
      <c r="CO858" s="227">
        <f t="shared" si="850"/>
        <v>3113.21</v>
      </c>
      <c r="CP858" s="227">
        <f t="shared" si="828"/>
        <v>62.264200000000002</v>
      </c>
      <c r="CQ858" s="227">
        <f t="shared" si="829"/>
        <v>89.245353333333341</v>
      </c>
      <c r="CR858" s="228">
        <f t="shared" si="848"/>
        <v>1.0021367493184654</v>
      </c>
      <c r="CS858" s="230">
        <f t="shared" si="849"/>
        <v>60</v>
      </c>
      <c r="CT858" s="231">
        <f t="shared" si="830"/>
        <v>1.0139702340000001</v>
      </c>
      <c r="CU858" s="227">
        <f t="shared" si="831"/>
        <v>3163.4473536099999</v>
      </c>
      <c r="CV858" s="227">
        <f t="shared" si="832"/>
        <v>3314.9569069433333</v>
      </c>
      <c r="CW858" s="227">
        <f t="shared" si="769"/>
        <v>3113.21</v>
      </c>
      <c r="CX858" s="227">
        <f t="shared" si="833"/>
        <v>62.264200000000002</v>
      </c>
      <c r="CY858" s="227">
        <f t="shared" si="834"/>
        <v>58.11325333333334</v>
      </c>
      <c r="CZ858" s="228">
        <f t="shared" si="764"/>
        <v>1.0042461181825244</v>
      </c>
      <c r="DA858" s="239">
        <f t="shared" si="765"/>
        <v>39</v>
      </c>
      <c r="DB858" s="231">
        <f t="shared" si="835"/>
        <v>1.00905859</v>
      </c>
      <c r="DC858" s="227">
        <f t="shared" si="836"/>
        <v>3154.75009658</v>
      </c>
      <c r="DD858" s="227">
        <f t="shared" si="837"/>
        <v>3275.1275499133335</v>
      </c>
      <c r="DE858" s="227">
        <f t="shared" si="844"/>
        <v>3113.21</v>
      </c>
      <c r="DF858" s="227">
        <f t="shared" si="845"/>
        <v>62.264200000000002</v>
      </c>
      <c r="DG858" s="227">
        <f t="shared" si="838"/>
        <v>26.981153333333339</v>
      </c>
      <c r="DH858" s="228">
        <f t="shared" si="839"/>
        <v>1.0027419017000123</v>
      </c>
      <c r="DI858" s="239">
        <f t="shared" si="840"/>
        <v>18</v>
      </c>
      <c r="DJ858" s="231">
        <f t="shared" si="841"/>
        <v>1.004170738</v>
      </c>
      <c r="DK858" s="227">
        <f t="shared" si="846"/>
        <v>3134.7661009399999</v>
      </c>
      <c r="DL858" s="227">
        <f t="shared" si="842"/>
        <v>3224.0114542733331</v>
      </c>
      <c r="DM858" s="227"/>
      <c r="DN858" s="227"/>
      <c r="DO858" s="227"/>
      <c r="DP858" s="227"/>
      <c r="DQ858" s="227"/>
      <c r="DR858" s="227"/>
      <c r="DS858" s="227"/>
      <c r="DT858" s="227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5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5"/>
      <c r="HA858" s="5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40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7"/>
      <c r="JP858" s="1"/>
      <c r="JQ858" s="1"/>
      <c r="JR858" s="1"/>
      <c r="JS858" s="1"/>
      <c r="JT858" s="1"/>
      <c r="JU858" s="1"/>
      <c r="JV858" s="1"/>
      <c r="JW858" s="1"/>
      <c r="JX858" s="1"/>
      <c r="JY858" s="3"/>
      <c r="JZ858" s="1"/>
      <c r="KA858" s="1"/>
      <c r="KB858" s="1"/>
      <c r="KC858" s="1"/>
      <c r="KD858" s="1"/>
      <c r="KE858" s="1"/>
    </row>
    <row r="859" spans="1:291" x14ac:dyDescent="0.2">
      <c r="A859" s="196">
        <f t="shared" si="865"/>
        <v>43517</v>
      </c>
      <c r="B859" s="236">
        <f t="shared" si="843"/>
        <v>110486.12307717667</v>
      </c>
      <c r="C859" s="66">
        <f t="shared" si="778"/>
        <v>71410.014141459993</v>
      </c>
      <c r="D859" s="77">
        <f t="shared" si="866"/>
        <v>5100.6099999999997</v>
      </c>
      <c r="E859" s="67">
        <f>VLOOKUP(A858,[1]Plan1!$DQ$117:$DS$314,3)</f>
        <v>5116.93</v>
      </c>
      <c r="F859" s="11">
        <f t="shared" si="867"/>
        <v>43491</v>
      </c>
      <c r="G859" s="73">
        <f t="shared" si="855"/>
        <v>3.199617300675861E-3</v>
      </c>
      <c r="H859" s="11">
        <f t="shared" si="868"/>
        <v>43521</v>
      </c>
      <c r="I859" s="11">
        <f t="shared" si="856"/>
        <v>43521</v>
      </c>
      <c r="J859" s="1">
        <f t="shared" si="869"/>
        <v>21</v>
      </c>
      <c r="K859" s="1">
        <f t="shared" si="870"/>
        <v>19</v>
      </c>
      <c r="L859" s="66">
        <f t="shared" si="857"/>
        <v>1.0028944500000001</v>
      </c>
      <c r="M859" s="70">
        <f t="shared" si="779"/>
        <v>1.0015000999999999</v>
      </c>
      <c r="N859" s="70">
        <f t="shared" si="717"/>
        <v>1.0759576129909314</v>
      </c>
      <c r="O859" s="66">
        <f t="shared" si="775"/>
        <v>1.0790719099999999</v>
      </c>
      <c r="P859" s="66">
        <f t="shared" si="858"/>
        <v>71616.706856889999</v>
      </c>
      <c r="Q859" s="74">
        <f t="shared" si="859"/>
        <v>0</v>
      </c>
      <c r="R859" s="75">
        <f t="shared" si="776"/>
        <v>0</v>
      </c>
      <c r="S859" s="66">
        <f t="shared" si="777"/>
        <v>0</v>
      </c>
      <c r="T859" s="10">
        <f t="shared" si="871"/>
        <v>0.06</v>
      </c>
      <c r="U859" s="74">
        <f t="shared" si="772"/>
        <v>19</v>
      </c>
      <c r="V859" s="74">
        <v>252</v>
      </c>
      <c r="W859" s="70">
        <f t="shared" si="860"/>
        <v>1.004402955</v>
      </c>
      <c r="X859" s="66">
        <f t="shared" si="861"/>
        <v>315.32513753000001</v>
      </c>
      <c r="Y859" s="66">
        <v>0</v>
      </c>
      <c r="Z859" s="67">
        <f t="shared" si="862"/>
        <v>0</v>
      </c>
      <c r="AA859" s="68" t="str">
        <f t="shared" si="872"/>
        <v>A+INCORP J=</v>
      </c>
      <c r="AB859" s="11">
        <f t="shared" si="873"/>
        <v>43521</v>
      </c>
      <c r="AC859" s="227">
        <f t="shared" si="878"/>
        <v>3113.21</v>
      </c>
      <c r="AD859" s="227">
        <f t="shared" si="788"/>
        <v>62.264200000000002</v>
      </c>
      <c r="AE859" s="227">
        <f t="shared" si="789"/>
        <v>344.52857333333333</v>
      </c>
      <c r="AF859" s="228">
        <f t="shared" si="879"/>
        <v>1.0341399362023223</v>
      </c>
      <c r="AG859" s="230">
        <f t="shared" si="880"/>
        <v>229</v>
      </c>
      <c r="AH859" s="231">
        <f t="shared" si="790"/>
        <v>1.054377678</v>
      </c>
      <c r="AI859" s="227">
        <f t="shared" si="791"/>
        <v>3394.56344184</v>
      </c>
      <c r="AJ859" s="227">
        <f t="shared" si="792"/>
        <v>3801.3562151733331</v>
      </c>
      <c r="AK859" s="227">
        <f t="shared" si="785"/>
        <v>3113.21</v>
      </c>
      <c r="AL859" s="227">
        <f t="shared" si="793"/>
        <v>62.264200000000002</v>
      </c>
      <c r="AM859" s="227">
        <f t="shared" si="794"/>
        <v>313.39647333333335</v>
      </c>
      <c r="AN859" s="228">
        <f t="shared" si="786"/>
        <v>1.033210436721586</v>
      </c>
      <c r="AO859" s="230">
        <f t="shared" si="787"/>
        <v>208</v>
      </c>
      <c r="AP859" s="231">
        <f t="shared" si="795"/>
        <v>1.049270302</v>
      </c>
      <c r="AQ859" s="227">
        <f t="shared" si="796"/>
        <v>3375.0839695200002</v>
      </c>
      <c r="AR859" s="227">
        <f t="shared" si="797"/>
        <v>3750.7446428533335</v>
      </c>
      <c r="AS859" s="227">
        <f t="shared" si="874"/>
        <v>3113.21</v>
      </c>
      <c r="AT859" s="227">
        <f t="shared" si="798"/>
        <v>62.264200000000002</v>
      </c>
      <c r="AU859" s="227">
        <f t="shared" si="799"/>
        <v>282.26437333333331</v>
      </c>
      <c r="AV859" s="228">
        <f t="shared" si="875"/>
        <v>1.0309428088911792</v>
      </c>
      <c r="AW859" s="230">
        <f t="shared" si="876"/>
        <v>187</v>
      </c>
      <c r="AX859" s="231">
        <f t="shared" si="800"/>
        <v>1.0441876649999999</v>
      </c>
      <c r="AY859" s="227">
        <f t="shared" si="801"/>
        <v>3351.3636049900001</v>
      </c>
      <c r="AZ859" s="227">
        <f t="shared" si="802"/>
        <v>3695.8921783233336</v>
      </c>
      <c r="BA859" s="227">
        <f t="shared" si="853"/>
        <v>3113.21</v>
      </c>
      <c r="BB859" s="227">
        <f t="shared" si="803"/>
        <v>62.264200000000002</v>
      </c>
      <c r="BC859" s="227">
        <f t="shared" si="804"/>
        <v>250.0945366666667</v>
      </c>
      <c r="BD859" s="228">
        <f t="shared" si="783"/>
        <v>1.0268349180730265</v>
      </c>
      <c r="BE859" s="230">
        <f t="shared" si="784"/>
        <v>167</v>
      </c>
      <c r="BF859" s="231">
        <f t="shared" si="805"/>
        <v>1.0393699510000001</v>
      </c>
      <c r="BG859" s="227">
        <f t="shared" si="806"/>
        <v>3322.6087338399998</v>
      </c>
      <c r="BH859" s="227">
        <f t="shared" si="807"/>
        <v>3634.9674705066664</v>
      </c>
      <c r="BI859" s="227">
        <f t="shared" si="877"/>
        <v>3113.21</v>
      </c>
      <c r="BJ859" s="227">
        <f t="shared" si="808"/>
        <v>62.264200000000002</v>
      </c>
      <c r="BK859" s="227">
        <f t="shared" si="809"/>
        <v>218.96243666666666</v>
      </c>
      <c r="BL859" s="228">
        <f t="shared" si="863"/>
        <v>1.0140576520361588</v>
      </c>
      <c r="BM859" s="230">
        <f t="shared" si="864"/>
        <v>145</v>
      </c>
      <c r="BN859" s="231">
        <f t="shared" si="810"/>
        <v>1.0340961339999999</v>
      </c>
      <c r="BO859" s="227">
        <f t="shared" si="811"/>
        <v>3264.6150458500001</v>
      </c>
      <c r="BP859" s="227">
        <f t="shared" si="812"/>
        <v>3545.8416825166669</v>
      </c>
      <c r="BQ859" s="227">
        <f t="shared" si="782"/>
        <v>3113.21</v>
      </c>
      <c r="BR859" s="227">
        <f t="shared" si="813"/>
        <v>62.264200000000002</v>
      </c>
      <c r="BS859" s="227">
        <f t="shared" si="814"/>
        <v>184.71712666666667</v>
      </c>
      <c r="BT859" s="228">
        <f t="shared" si="780"/>
        <v>1.010721618008956</v>
      </c>
      <c r="BU859" s="230">
        <f t="shared" si="781"/>
        <v>122</v>
      </c>
      <c r="BV859" s="231">
        <f t="shared" si="815"/>
        <v>1.0286112080000001</v>
      </c>
      <c r="BW859" s="227">
        <f t="shared" si="816"/>
        <v>3236.61635071</v>
      </c>
      <c r="BX859" s="227">
        <f t="shared" si="817"/>
        <v>3483.5976773766665</v>
      </c>
      <c r="BY859" s="227">
        <f t="shared" si="854"/>
        <v>3113.21</v>
      </c>
      <c r="BZ859" s="227">
        <f t="shared" si="818"/>
        <v>62.264200000000002</v>
      </c>
      <c r="CA859" s="227">
        <f t="shared" si="819"/>
        <v>154.62276333333335</v>
      </c>
      <c r="CB859" s="228">
        <f t="shared" si="851"/>
        <v>1.011631088484793</v>
      </c>
      <c r="CC859" s="230">
        <f t="shared" si="852"/>
        <v>102</v>
      </c>
      <c r="CD859" s="231">
        <f t="shared" si="820"/>
        <v>1.0238653609999999</v>
      </c>
      <c r="CE859" s="227">
        <f t="shared" si="821"/>
        <v>3224.5820667200001</v>
      </c>
      <c r="CF859" s="227">
        <f t="shared" si="822"/>
        <v>3441.4690300533334</v>
      </c>
      <c r="CG859" s="227">
        <f t="shared" si="847"/>
        <v>3113.21</v>
      </c>
      <c r="CH859" s="227">
        <f t="shared" si="823"/>
        <v>62.264200000000002</v>
      </c>
      <c r="CI859" s="227">
        <f t="shared" si="824"/>
        <v>123.49066333333334</v>
      </c>
      <c r="CJ859" s="228">
        <f t="shared" si="773"/>
        <v>1.0067987603111854</v>
      </c>
      <c r="CK859" s="230">
        <f t="shared" si="774"/>
        <v>81</v>
      </c>
      <c r="CL859" s="231">
        <f t="shared" si="825"/>
        <v>1.0189057850000001</v>
      </c>
      <c r="CM859" s="227">
        <f t="shared" si="826"/>
        <v>3193.6338067500001</v>
      </c>
      <c r="CN859" s="227">
        <f t="shared" si="827"/>
        <v>3379.3886700833336</v>
      </c>
      <c r="CO859" s="227">
        <f t="shared" si="850"/>
        <v>3113.21</v>
      </c>
      <c r="CP859" s="227">
        <f t="shared" si="828"/>
        <v>62.264200000000002</v>
      </c>
      <c r="CQ859" s="227">
        <f t="shared" si="829"/>
        <v>90.283090000000001</v>
      </c>
      <c r="CR859" s="228">
        <f t="shared" si="848"/>
        <v>1.002289200443311</v>
      </c>
      <c r="CS859" s="230">
        <f t="shared" si="849"/>
        <v>61</v>
      </c>
      <c r="CT859" s="231">
        <f t="shared" si="830"/>
        <v>1.0142047169999999</v>
      </c>
      <c r="CU859" s="227">
        <f t="shared" si="831"/>
        <v>3164.6602623499998</v>
      </c>
      <c r="CV859" s="227">
        <f t="shared" si="832"/>
        <v>3317.2075523499998</v>
      </c>
      <c r="CW859" s="227">
        <f t="shared" si="769"/>
        <v>3113.21</v>
      </c>
      <c r="CX859" s="227">
        <f t="shared" si="833"/>
        <v>62.264200000000002</v>
      </c>
      <c r="CY859" s="227">
        <f t="shared" si="834"/>
        <v>59.15099</v>
      </c>
      <c r="CZ859" s="228">
        <f t="shared" si="764"/>
        <v>1.0043988901973646</v>
      </c>
      <c r="DA859" s="239">
        <f t="shared" si="765"/>
        <v>40</v>
      </c>
      <c r="DB859" s="231">
        <f t="shared" si="835"/>
        <v>1.009291937</v>
      </c>
      <c r="DC859" s="227">
        <f t="shared" si="836"/>
        <v>3155.9596701400001</v>
      </c>
      <c r="DD859" s="227">
        <f t="shared" si="837"/>
        <v>3277.3748601400002</v>
      </c>
      <c r="DE859" s="227">
        <f t="shared" si="844"/>
        <v>3113.21</v>
      </c>
      <c r="DF859" s="227">
        <f t="shared" si="845"/>
        <v>62.264200000000002</v>
      </c>
      <c r="DG859" s="227">
        <f t="shared" si="838"/>
        <v>28.018890000000003</v>
      </c>
      <c r="DH859" s="228">
        <f t="shared" si="839"/>
        <v>1.0028944448843111</v>
      </c>
      <c r="DI859" s="239">
        <f t="shared" si="840"/>
        <v>19</v>
      </c>
      <c r="DJ859" s="231">
        <f t="shared" si="841"/>
        <v>1.004402955</v>
      </c>
      <c r="DK859" s="227">
        <f t="shared" si="846"/>
        <v>3135.9680133799998</v>
      </c>
      <c r="DL859" s="227">
        <f t="shared" si="842"/>
        <v>3226.2511033799997</v>
      </c>
      <c r="DM859" s="3"/>
      <c r="DN859" s="232" t="s">
        <v>154</v>
      </c>
      <c r="DO859" s="232" t="s">
        <v>154</v>
      </c>
      <c r="DR859" s="233"/>
      <c r="DT859" s="238" t="s">
        <v>155</v>
      </c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5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5"/>
      <c r="HA859" s="5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40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7"/>
      <c r="JP859" s="1"/>
      <c r="JQ859" s="1"/>
      <c r="JR859" s="1"/>
      <c r="JS859" s="1"/>
      <c r="JT859" s="1"/>
      <c r="JU859" s="1"/>
      <c r="JV859" s="1"/>
      <c r="JW859" s="1"/>
      <c r="JX859" s="1"/>
      <c r="JY859" s="3"/>
      <c r="JZ859" s="1"/>
      <c r="KA859" s="1"/>
      <c r="KB859" s="1"/>
      <c r="KC859" s="1"/>
      <c r="KD859" s="1"/>
      <c r="KE859" s="1"/>
    </row>
    <row r="860" spans="1:291" ht="13.5" thickBot="1" x14ac:dyDescent="0.25">
      <c r="A860" s="196">
        <f t="shared" si="865"/>
        <v>43518</v>
      </c>
      <c r="B860" s="236">
        <f t="shared" si="843"/>
        <v>110538.85210567999</v>
      </c>
      <c r="C860" s="66">
        <f t="shared" si="778"/>
        <v>71410.014141459993</v>
      </c>
      <c r="D860" s="77">
        <f t="shared" si="866"/>
        <v>5100.6099999999997</v>
      </c>
      <c r="E860" s="67">
        <f>VLOOKUP(A859,[1]Plan1!$DQ$117:$DS$314,3)</f>
        <v>5116.93</v>
      </c>
      <c r="F860" s="11">
        <f t="shared" si="867"/>
        <v>43491</v>
      </c>
      <c r="G860" s="73">
        <f t="shared" si="855"/>
        <v>3.199617300675861E-3</v>
      </c>
      <c r="H860" s="11">
        <f t="shared" si="868"/>
        <v>43521</v>
      </c>
      <c r="I860" s="11">
        <f t="shared" si="856"/>
        <v>43521</v>
      </c>
      <c r="J860" s="1">
        <f t="shared" si="869"/>
        <v>21</v>
      </c>
      <c r="K860" s="1">
        <f t="shared" si="870"/>
        <v>20</v>
      </c>
      <c r="L860" s="66">
        <f t="shared" si="857"/>
        <v>1.0030470199999999</v>
      </c>
      <c r="M860" s="70">
        <f t="shared" si="779"/>
        <v>1.0015000999999999</v>
      </c>
      <c r="N860" s="70">
        <f t="shared" si="717"/>
        <v>1.0759576129909314</v>
      </c>
      <c r="O860" s="66">
        <f t="shared" si="775"/>
        <v>1.0792360700000001</v>
      </c>
      <c r="P860" s="66">
        <f t="shared" si="858"/>
        <v>71627.601882739997</v>
      </c>
      <c r="Q860" s="74">
        <f t="shared" si="859"/>
        <v>0</v>
      </c>
      <c r="R860" s="75">
        <f t="shared" si="776"/>
        <v>0</v>
      </c>
      <c r="S860" s="66">
        <f t="shared" si="777"/>
        <v>0</v>
      </c>
      <c r="T860" s="10">
        <f t="shared" si="871"/>
        <v>0.06</v>
      </c>
      <c r="U860" s="74">
        <f t="shared" si="772"/>
        <v>20</v>
      </c>
      <c r="V860" s="74">
        <v>252</v>
      </c>
      <c r="W860" s="70">
        <f t="shared" si="860"/>
        <v>1.004635226</v>
      </c>
      <c r="X860" s="66">
        <f t="shared" si="861"/>
        <v>332.01012256000001</v>
      </c>
      <c r="Y860" s="66">
        <v>0</v>
      </c>
      <c r="Z860" s="67">
        <f t="shared" si="862"/>
        <v>0</v>
      </c>
      <c r="AA860" s="68" t="str">
        <f t="shared" si="872"/>
        <v>A+INCORP J=</v>
      </c>
      <c r="AB860" s="11">
        <f t="shared" si="873"/>
        <v>43521</v>
      </c>
      <c r="AC860" s="227">
        <f t="shared" si="878"/>
        <v>3113.21</v>
      </c>
      <c r="AD860" s="227">
        <f t="shared" si="788"/>
        <v>62.264200000000002</v>
      </c>
      <c r="AE860" s="227">
        <f t="shared" si="789"/>
        <v>345.56630999999999</v>
      </c>
      <c r="AF860" s="228">
        <f t="shared" si="879"/>
        <v>1.0342972606682395</v>
      </c>
      <c r="AG860" s="230">
        <f t="shared" si="880"/>
        <v>230</v>
      </c>
      <c r="AH860" s="231">
        <f t="shared" si="790"/>
        <v>1.0546215050000001</v>
      </c>
      <c r="AI860" s="227">
        <f t="shared" si="791"/>
        <v>3395.86497844</v>
      </c>
      <c r="AJ860" s="227">
        <f t="shared" si="792"/>
        <v>3803.6954884400002</v>
      </c>
      <c r="AK860" s="227">
        <f t="shared" si="785"/>
        <v>3113.21</v>
      </c>
      <c r="AL860" s="227">
        <f t="shared" si="793"/>
        <v>62.264200000000002</v>
      </c>
      <c r="AM860" s="227">
        <f t="shared" si="794"/>
        <v>314.43421000000001</v>
      </c>
      <c r="AN860" s="228">
        <f t="shared" si="786"/>
        <v>1.0333676197820665</v>
      </c>
      <c r="AO860" s="230">
        <f t="shared" si="787"/>
        <v>209</v>
      </c>
      <c r="AP860" s="231">
        <f t="shared" si="795"/>
        <v>1.0495129480000001</v>
      </c>
      <c r="AQ860" s="227">
        <f t="shared" si="796"/>
        <v>3376.37803764</v>
      </c>
      <c r="AR860" s="227">
        <f t="shared" si="797"/>
        <v>3753.07644764</v>
      </c>
      <c r="AS860" s="227">
        <f t="shared" si="874"/>
        <v>3113.21</v>
      </c>
      <c r="AT860" s="227">
        <f t="shared" si="798"/>
        <v>62.264200000000002</v>
      </c>
      <c r="AU860" s="227">
        <f t="shared" si="799"/>
        <v>283.30210999999997</v>
      </c>
      <c r="AV860" s="228">
        <f t="shared" si="875"/>
        <v>1.0310996469757772</v>
      </c>
      <c r="AW860" s="230">
        <f t="shared" si="876"/>
        <v>188</v>
      </c>
      <c r="AX860" s="231">
        <f t="shared" si="800"/>
        <v>1.044429136</v>
      </c>
      <c r="AY860" s="227">
        <f t="shared" si="801"/>
        <v>3352.6485794800001</v>
      </c>
      <c r="AZ860" s="227">
        <f t="shared" si="802"/>
        <v>3698.2148894800002</v>
      </c>
      <c r="BA860" s="227">
        <f t="shared" si="853"/>
        <v>3113.21</v>
      </c>
      <c r="BB860" s="227">
        <f t="shared" si="803"/>
        <v>62.264200000000002</v>
      </c>
      <c r="BC860" s="227">
        <f t="shared" si="804"/>
        <v>251.13227333333333</v>
      </c>
      <c r="BD860" s="228">
        <f t="shared" si="783"/>
        <v>1.0269911312211857</v>
      </c>
      <c r="BE860" s="230">
        <f t="shared" si="784"/>
        <v>168</v>
      </c>
      <c r="BF860" s="231">
        <f t="shared" si="805"/>
        <v>1.0396103080000001</v>
      </c>
      <c r="BG860" s="227">
        <f t="shared" si="806"/>
        <v>3323.8826835300001</v>
      </c>
      <c r="BH860" s="227">
        <f t="shared" si="807"/>
        <v>3637.2791568633334</v>
      </c>
      <c r="BI860" s="227">
        <f t="shared" si="877"/>
        <v>3113.21</v>
      </c>
      <c r="BJ860" s="227">
        <f t="shared" si="808"/>
        <v>62.264200000000002</v>
      </c>
      <c r="BK860" s="227">
        <f t="shared" si="809"/>
        <v>220.00017333333335</v>
      </c>
      <c r="BL860" s="228">
        <f t="shared" si="863"/>
        <v>1.0142119213694774</v>
      </c>
      <c r="BM860" s="230">
        <f t="shared" si="864"/>
        <v>146</v>
      </c>
      <c r="BN860" s="231">
        <f t="shared" si="810"/>
        <v>1.034335271</v>
      </c>
      <c r="BO860" s="227">
        <f t="shared" si="811"/>
        <v>3265.8667583699998</v>
      </c>
      <c r="BP860" s="227">
        <f t="shared" si="812"/>
        <v>3548.1311317033333</v>
      </c>
      <c r="BQ860" s="227">
        <f t="shared" si="782"/>
        <v>3113.21</v>
      </c>
      <c r="BR860" s="227">
        <f t="shared" si="813"/>
        <v>62.264200000000002</v>
      </c>
      <c r="BS860" s="227">
        <f t="shared" si="814"/>
        <v>185.75486333333333</v>
      </c>
      <c r="BT860" s="228">
        <f t="shared" si="780"/>
        <v>1.0108753798289747</v>
      </c>
      <c r="BU860" s="230">
        <f t="shared" si="781"/>
        <v>123</v>
      </c>
      <c r="BV860" s="231">
        <f t="shared" si="815"/>
        <v>1.0288490770000001</v>
      </c>
      <c r="BW860" s="227">
        <f t="shared" si="816"/>
        <v>3237.8573292800002</v>
      </c>
      <c r="BX860" s="227">
        <f t="shared" si="817"/>
        <v>3485.8763926133333</v>
      </c>
      <c r="BY860" s="227">
        <f t="shared" si="854"/>
        <v>3113.21</v>
      </c>
      <c r="BZ860" s="227">
        <f t="shared" si="818"/>
        <v>62.264200000000002</v>
      </c>
      <c r="CA860" s="227">
        <f t="shared" si="819"/>
        <v>155.66050000000001</v>
      </c>
      <c r="CB860" s="228">
        <f t="shared" si="851"/>
        <v>1.0117849886632213</v>
      </c>
      <c r="CC860" s="230">
        <f t="shared" si="852"/>
        <v>103</v>
      </c>
      <c r="CD860" s="231">
        <f t="shared" si="820"/>
        <v>1.0241021320000001</v>
      </c>
      <c r="CE860" s="227">
        <f t="shared" si="821"/>
        <v>3225.8184295199999</v>
      </c>
      <c r="CF860" s="227">
        <f t="shared" si="822"/>
        <v>3443.7431295199999</v>
      </c>
      <c r="CG860" s="227">
        <f t="shared" si="847"/>
        <v>3113.21</v>
      </c>
      <c r="CH860" s="227">
        <f t="shared" si="823"/>
        <v>62.264200000000002</v>
      </c>
      <c r="CI860" s="227">
        <f t="shared" si="824"/>
        <v>124.5284</v>
      </c>
      <c r="CJ860" s="228">
        <f t="shared" si="773"/>
        <v>1.0069519253439894</v>
      </c>
      <c r="CK860" s="230">
        <f t="shared" si="774"/>
        <v>82</v>
      </c>
      <c r="CL860" s="231">
        <f t="shared" si="825"/>
        <v>1.01914141</v>
      </c>
      <c r="CM860" s="227">
        <f t="shared" si="826"/>
        <v>3194.8583063000001</v>
      </c>
      <c r="CN860" s="227">
        <f t="shared" si="827"/>
        <v>3381.6509063000003</v>
      </c>
      <c r="CO860" s="227">
        <f t="shared" si="850"/>
        <v>3113.21</v>
      </c>
      <c r="CP860" s="227">
        <f t="shared" si="828"/>
        <v>62.264200000000002</v>
      </c>
      <c r="CQ860" s="227">
        <f t="shared" si="829"/>
        <v>91.320826666666662</v>
      </c>
      <c r="CR860" s="228">
        <f t="shared" si="848"/>
        <v>1.0024416794334692</v>
      </c>
      <c r="CS860" s="230">
        <f t="shared" si="849"/>
        <v>62</v>
      </c>
      <c r="CT860" s="231">
        <f t="shared" si="830"/>
        <v>1.014439254</v>
      </c>
      <c r="CU860" s="227">
        <f t="shared" si="831"/>
        <v>3165.8736501899998</v>
      </c>
      <c r="CV860" s="227">
        <f t="shared" si="832"/>
        <v>3319.4586768566664</v>
      </c>
      <c r="CW860" s="227">
        <f t="shared" si="769"/>
        <v>3113.21</v>
      </c>
      <c r="CX860" s="227">
        <f t="shared" si="833"/>
        <v>62.264200000000002</v>
      </c>
      <c r="CY860" s="227">
        <f t="shared" si="834"/>
        <v>60.188726666666668</v>
      </c>
      <c r="CZ860" s="228">
        <f t="shared" si="764"/>
        <v>1.0045516901361702</v>
      </c>
      <c r="DA860" s="239">
        <f t="shared" si="765"/>
        <v>41</v>
      </c>
      <c r="DB860" s="231">
        <f t="shared" si="835"/>
        <v>1.0095253390000001</v>
      </c>
      <c r="DC860" s="227">
        <f t="shared" si="836"/>
        <v>3157.1697254199998</v>
      </c>
      <c r="DD860" s="227">
        <f t="shared" si="837"/>
        <v>3279.6226520866667</v>
      </c>
      <c r="DE860" s="227">
        <f t="shared" si="844"/>
        <v>3113.21</v>
      </c>
      <c r="DF860" s="227">
        <f t="shared" si="845"/>
        <v>62.264200000000002</v>
      </c>
      <c r="DG860" s="227">
        <f t="shared" si="838"/>
        <v>29.05662666666667</v>
      </c>
      <c r="DH860" s="228">
        <f t="shared" si="839"/>
        <v>1.0030470159507494</v>
      </c>
      <c r="DI860" s="239">
        <f t="shared" si="840"/>
        <v>20</v>
      </c>
      <c r="DJ860" s="231">
        <f t="shared" si="841"/>
        <v>1.004635226</v>
      </c>
      <c r="DK860" s="227">
        <f t="shared" si="846"/>
        <v>3137.1704022099998</v>
      </c>
      <c r="DL860" s="227">
        <f t="shared" si="842"/>
        <v>3228.4912288766664</v>
      </c>
      <c r="DM860" s="3"/>
      <c r="DN860" s="235">
        <v>0.02</v>
      </c>
      <c r="DO860" s="235">
        <v>0.01</v>
      </c>
      <c r="DP860" s="224">
        <f>$DM$861</f>
        <v>43521</v>
      </c>
      <c r="DR860" s="232" t="s">
        <v>153</v>
      </c>
      <c r="DT860" s="237" t="s">
        <v>156</v>
      </c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5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5"/>
      <c r="HA860" s="5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40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7"/>
      <c r="JP860" s="1"/>
      <c r="JQ860" s="1"/>
      <c r="JR860" s="1"/>
      <c r="JS860" s="1"/>
      <c r="JT860" s="1"/>
      <c r="JU860" s="1"/>
      <c r="JV860" s="1"/>
      <c r="JW860" s="1"/>
      <c r="JX860" s="1"/>
      <c r="JY860" s="3"/>
      <c r="JZ860" s="1"/>
      <c r="KA860" s="1"/>
      <c r="KB860" s="1"/>
      <c r="KC860" s="1"/>
      <c r="KD860" s="1"/>
      <c r="KE860" s="1"/>
    </row>
    <row r="861" spans="1:291" x14ac:dyDescent="0.2">
      <c r="A861" s="196">
        <f t="shared" si="865"/>
        <v>43519</v>
      </c>
      <c r="B861" s="236">
        <f t="shared" si="843"/>
        <v>110583.30877927333</v>
      </c>
      <c r="C861" s="66">
        <f t="shared" si="778"/>
        <v>71410.014141459993</v>
      </c>
      <c r="D861" s="77">
        <f t="shared" si="866"/>
        <v>5100.6099999999997</v>
      </c>
      <c r="E861" s="67">
        <f>VLOOKUP(A860,[1]Plan1!$DQ$117:$DS$314,3)</f>
        <v>5116.93</v>
      </c>
      <c r="F861" s="11">
        <f t="shared" si="867"/>
        <v>43491</v>
      </c>
      <c r="G861" s="73">
        <f t="shared" si="855"/>
        <v>3.199617300675861E-3</v>
      </c>
      <c r="H861" s="11">
        <f t="shared" si="868"/>
        <v>43521</v>
      </c>
      <c r="I861" s="11">
        <f t="shared" si="856"/>
        <v>43521</v>
      </c>
      <c r="J861" s="1">
        <f t="shared" si="869"/>
        <v>21</v>
      </c>
      <c r="K861" s="1">
        <f t="shared" si="870"/>
        <v>21</v>
      </c>
      <c r="L861" s="66">
        <f t="shared" si="857"/>
        <v>1.00319961</v>
      </c>
      <c r="M861" s="70">
        <f t="shared" si="779"/>
        <v>1.0015000999999999</v>
      </c>
      <c r="N861" s="70">
        <f t="shared" si="717"/>
        <v>1.0759576129909314</v>
      </c>
      <c r="O861" s="66">
        <f t="shared" si="775"/>
        <v>1.07940025</v>
      </c>
      <c r="P861" s="66">
        <f t="shared" si="858"/>
        <v>71638.498336799996</v>
      </c>
      <c r="Q861" s="74">
        <f t="shared" si="859"/>
        <v>0</v>
      </c>
      <c r="R861" s="75">
        <f t="shared" si="776"/>
        <v>0</v>
      </c>
      <c r="S861" s="66">
        <f t="shared" si="777"/>
        <v>0</v>
      </c>
      <c r="T861" s="10">
        <f t="shared" si="871"/>
        <v>0.06</v>
      </c>
      <c r="U861" s="74">
        <f t="shared" si="772"/>
        <v>21</v>
      </c>
      <c r="V861" s="74">
        <v>252</v>
      </c>
      <c r="W861" s="70">
        <f t="shared" si="860"/>
        <v>1.004867551</v>
      </c>
      <c r="X861" s="66">
        <f t="shared" si="861"/>
        <v>348.70404421000001</v>
      </c>
      <c r="Y861" s="66">
        <v>0</v>
      </c>
      <c r="Z861" s="67">
        <f t="shared" si="862"/>
        <v>0</v>
      </c>
      <c r="AA861" s="68" t="str">
        <f t="shared" si="872"/>
        <v>A+INCORP J=</v>
      </c>
      <c r="AB861" s="11">
        <f t="shared" si="873"/>
        <v>43521</v>
      </c>
      <c r="AC861" s="227">
        <f t="shared" si="878"/>
        <v>3113.21</v>
      </c>
      <c r="AD861" s="227">
        <f t="shared" si="788"/>
        <v>62.264200000000002</v>
      </c>
      <c r="AE861" s="227">
        <f t="shared" si="789"/>
        <v>346.60404666666665</v>
      </c>
      <c r="AF861" s="228">
        <f t="shared" si="879"/>
        <v>1.0344546043013674</v>
      </c>
      <c r="AG861" s="230">
        <f t="shared" si="880"/>
        <v>230</v>
      </c>
      <c r="AH861" s="231">
        <f t="shared" si="790"/>
        <v>1.0546215050000001</v>
      </c>
      <c r="AI861" s="227">
        <f t="shared" si="791"/>
        <v>3396.38157821</v>
      </c>
      <c r="AJ861" s="227">
        <f t="shared" si="792"/>
        <v>3805.2498248766669</v>
      </c>
      <c r="AK861" s="227">
        <f t="shared" si="785"/>
        <v>3113.21</v>
      </c>
      <c r="AL861" s="227">
        <f t="shared" si="793"/>
        <v>62.264200000000002</v>
      </c>
      <c r="AM861" s="227">
        <f t="shared" si="794"/>
        <v>315.47194666666667</v>
      </c>
      <c r="AN861" s="228">
        <f t="shared" si="786"/>
        <v>1.0335248219925297</v>
      </c>
      <c r="AO861" s="230">
        <f t="shared" si="787"/>
        <v>209</v>
      </c>
      <c r="AP861" s="231">
        <f t="shared" si="795"/>
        <v>1.0495129480000001</v>
      </c>
      <c r="AQ861" s="227">
        <f t="shared" si="796"/>
        <v>3376.8916729399998</v>
      </c>
      <c r="AR861" s="227">
        <f t="shared" si="797"/>
        <v>3754.6278196066664</v>
      </c>
      <c r="AS861" s="227">
        <f t="shared" si="874"/>
        <v>3113.21</v>
      </c>
      <c r="AT861" s="227">
        <f t="shared" si="798"/>
        <v>62.264200000000002</v>
      </c>
      <c r="AU861" s="227">
        <f t="shared" si="799"/>
        <v>284.33984666666669</v>
      </c>
      <c r="AV861" s="228">
        <f t="shared" si="875"/>
        <v>1.0312565041683284</v>
      </c>
      <c r="AW861" s="230">
        <f t="shared" si="876"/>
        <v>188</v>
      </c>
      <c r="AX861" s="231">
        <f t="shared" si="800"/>
        <v>1.044429136</v>
      </c>
      <c r="AY861" s="227">
        <f t="shared" si="801"/>
        <v>3353.1586049100001</v>
      </c>
      <c r="AZ861" s="227">
        <f t="shared" si="802"/>
        <v>3699.7626515766669</v>
      </c>
      <c r="BA861" s="227">
        <f t="shared" si="853"/>
        <v>3113.21</v>
      </c>
      <c r="BB861" s="227">
        <f t="shared" si="803"/>
        <v>62.264200000000002</v>
      </c>
      <c r="BC861" s="227">
        <f t="shared" si="804"/>
        <v>252.17001000000002</v>
      </c>
      <c r="BD861" s="228">
        <f t="shared" si="783"/>
        <v>1.0271473634011605</v>
      </c>
      <c r="BE861" s="230">
        <f t="shared" si="784"/>
        <v>168</v>
      </c>
      <c r="BF861" s="231">
        <f t="shared" si="805"/>
        <v>1.0396103080000001</v>
      </c>
      <c r="BG861" s="227">
        <f t="shared" si="806"/>
        <v>3324.3883329099999</v>
      </c>
      <c r="BH861" s="227">
        <f t="shared" si="807"/>
        <v>3638.8225429099998</v>
      </c>
      <c r="BI861" s="227">
        <f t="shared" si="877"/>
        <v>3113.21</v>
      </c>
      <c r="BJ861" s="227">
        <f t="shared" si="808"/>
        <v>62.264200000000002</v>
      </c>
      <c r="BK861" s="227">
        <f t="shared" si="809"/>
        <v>221.03790999999998</v>
      </c>
      <c r="BL861" s="228">
        <f t="shared" si="863"/>
        <v>1.0143662094977921</v>
      </c>
      <c r="BM861" s="230">
        <f t="shared" si="864"/>
        <v>146</v>
      </c>
      <c r="BN861" s="231">
        <f t="shared" si="810"/>
        <v>1.034335271</v>
      </c>
      <c r="BO861" s="227">
        <f t="shared" si="811"/>
        <v>3266.3635820200002</v>
      </c>
      <c r="BP861" s="227">
        <f t="shared" si="812"/>
        <v>3549.6656920200003</v>
      </c>
      <c r="BQ861" s="227">
        <f t="shared" si="782"/>
        <v>3113.21</v>
      </c>
      <c r="BR861" s="227">
        <f t="shared" si="813"/>
        <v>62.264200000000002</v>
      </c>
      <c r="BS861" s="227">
        <f t="shared" si="814"/>
        <v>186.79259999999999</v>
      </c>
      <c r="BT861" s="228">
        <f t="shared" si="780"/>
        <v>1.0110291603821582</v>
      </c>
      <c r="BU861" s="230">
        <f t="shared" si="781"/>
        <v>123</v>
      </c>
      <c r="BV861" s="231">
        <f t="shared" si="815"/>
        <v>1.0288490770000001</v>
      </c>
      <c r="BW861" s="227">
        <f t="shared" si="816"/>
        <v>3238.34989197</v>
      </c>
      <c r="BX861" s="227">
        <f t="shared" si="817"/>
        <v>3487.4066919699999</v>
      </c>
      <c r="BY861" s="227">
        <f t="shared" si="854"/>
        <v>3113.21</v>
      </c>
      <c r="BZ861" s="227">
        <f t="shared" si="818"/>
        <v>62.264200000000002</v>
      </c>
      <c r="CA861" s="227">
        <f t="shared" si="819"/>
        <v>156.69823666666667</v>
      </c>
      <c r="CB861" s="228">
        <f t="shared" si="851"/>
        <v>1.0119389075916709</v>
      </c>
      <c r="CC861" s="230">
        <f t="shared" si="852"/>
        <v>103</v>
      </c>
      <c r="CD861" s="231">
        <f t="shared" si="820"/>
        <v>1.0241021320000001</v>
      </c>
      <c r="CE861" s="227">
        <f t="shared" si="821"/>
        <v>3226.3091607699998</v>
      </c>
      <c r="CF861" s="227">
        <f t="shared" si="822"/>
        <v>3445.2715974366665</v>
      </c>
      <c r="CG861" s="227">
        <f t="shared" si="847"/>
        <v>3113.21</v>
      </c>
      <c r="CH861" s="227">
        <f t="shared" si="823"/>
        <v>62.264200000000002</v>
      </c>
      <c r="CI861" s="227">
        <f t="shared" si="824"/>
        <v>125.56613666666667</v>
      </c>
      <c r="CJ861" s="228">
        <f t="shared" si="773"/>
        <v>1.00710510903725</v>
      </c>
      <c r="CK861" s="230">
        <f t="shared" si="774"/>
        <v>82</v>
      </c>
      <c r="CL861" s="231">
        <f t="shared" si="825"/>
        <v>1.01914141</v>
      </c>
      <c r="CM861" s="227">
        <f t="shared" si="826"/>
        <v>3195.34432771</v>
      </c>
      <c r="CN861" s="227">
        <f t="shared" si="827"/>
        <v>3383.1746643766664</v>
      </c>
      <c r="CO861" s="227">
        <f t="shared" si="850"/>
        <v>3113.21</v>
      </c>
      <c r="CP861" s="227">
        <f t="shared" si="828"/>
        <v>62.264200000000002</v>
      </c>
      <c r="CQ861" s="227">
        <f t="shared" si="829"/>
        <v>92.358563333333336</v>
      </c>
      <c r="CR861" s="228">
        <f t="shared" si="848"/>
        <v>1.0025941770005022</v>
      </c>
      <c r="CS861" s="230">
        <f t="shared" si="849"/>
        <v>62</v>
      </c>
      <c r="CT861" s="231">
        <f t="shared" si="830"/>
        <v>1.014439254</v>
      </c>
      <c r="CU861" s="227">
        <f t="shared" si="831"/>
        <v>3166.3552622799998</v>
      </c>
      <c r="CV861" s="227">
        <f t="shared" si="832"/>
        <v>3320.9780256133331</v>
      </c>
      <c r="CW861" s="227">
        <f t="shared" si="769"/>
        <v>3113.21</v>
      </c>
      <c r="CX861" s="227">
        <f t="shared" si="833"/>
        <v>62.264200000000002</v>
      </c>
      <c r="CY861" s="227">
        <f t="shared" si="834"/>
        <v>61.226463333333328</v>
      </c>
      <c r="CZ861" s="228">
        <f t="shared" si="764"/>
        <v>1.0047045086909527</v>
      </c>
      <c r="DA861" s="239">
        <f t="shared" si="765"/>
        <v>41</v>
      </c>
      <c r="DB861" s="231">
        <f t="shared" si="835"/>
        <v>1.0095253390000001</v>
      </c>
      <c r="DC861" s="227">
        <f t="shared" si="836"/>
        <v>3157.6500134200001</v>
      </c>
      <c r="DD861" s="227">
        <f t="shared" si="837"/>
        <v>3281.1406767533335</v>
      </c>
      <c r="DE861" s="227">
        <f t="shared" si="844"/>
        <v>3113.21</v>
      </c>
      <c r="DF861" s="227">
        <f t="shared" si="845"/>
        <v>62.264200000000002</v>
      </c>
      <c r="DG861" s="227">
        <f t="shared" si="838"/>
        <v>30.094363333333334</v>
      </c>
      <c r="DH861" s="228">
        <f t="shared" si="839"/>
        <v>1.0031996056052803</v>
      </c>
      <c r="DI861" s="239">
        <f t="shared" si="840"/>
        <v>20</v>
      </c>
      <c r="DJ861" s="231">
        <f t="shared" si="841"/>
        <v>1.004635226</v>
      </c>
      <c r="DK861" s="227">
        <f t="shared" si="846"/>
        <v>3137.6476477900001</v>
      </c>
      <c r="DL861" s="227">
        <f t="shared" si="842"/>
        <v>3230.0062111233333</v>
      </c>
      <c r="DM861" s="224">
        <v>43521</v>
      </c>
      <c r="DN861" s="224">
        <f>$DM$861</f>
        <v>43521</v>
      </c>
      <c r="DO861" s="224">
        <f>$DM$861</f>
        <v>43521</v>
      </c>
      <c r="DP861" s="234">
        <f>$O863</f>
        <v>1.07940025</v>
      </c>
      <c r="DQ861" s="224">
        <f>$DM$861</f>
        <v>43521</v>
      </c>
      <c r="DR861" s="224">
        <f>$DM$861</f>
        <v>43521</v>
      </c>
      <c r="DS861" s="224">
        <f>$DM$861</f>
        <v>43521</v>
      </c>
      <c r="DT861" s="224">
        <f>$DM$861</f>
        <v>43521</v>
      </c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5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5"/>
      <c r="HA861" s="5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40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7"/>
      <c r="JP861" s="1"/>
      <c r="JQ861" s="1"/>
      <c r="JR861" s="1"/>
      <c r="JS861" s="1"/>
      <c r="JT861" s="1"/>
      <c r="JU861" s="1"/>
      <c r="JV861" s="1"/>
      <c r="JW861" s="1"/>
      <c r="JX861" s="1"/>
      <c r="JY861" s="3"/>
      <c r="JZ861" s="1"/>
      <c r="KA861" s="1"/>
      <c r="KB861" s="1"/>
      <c r="KC861" s="1"/>
      <c r="KD861" s="1"/>
      <c r="KE861" s="1"/>
    </row>
    <row r="862" spans="1:291" x14ac:dyDescent="0.2">
      <c r="A862" s="196">
        <f t="shared" si="865"/>
        <v>43520</v>
      </c>
      <c r="B862" s="236">
        <f t="shared" si="843"/>
        <v>110594.72388260666</v>
      </c>
      <c r="C862" s="66">
        <f t="shared" si="778"/>
        <v>71410.014141459993</v>
      </c>
      <c r="D862" s="77">
        <f t="shared" si="866"/>
        <v>5100.6099999999997</v>
      </c>
      <c r="E862" s="67">
        <f>VLOOKUP(A861,[1]Plan1!$DQ$117:$DS$314,3)</f>
        <v>5116.93</v>
      </c>
      <c r="F862" s="11">
        <f t="shared" si="867"/>
        <v>43491</v>
      </c>
      <c r="G862" s="73">
        <f t="shared" si="855"/>
        <v>3.199617300675861E-3</v>
      </c>
      <c r="H862" s="11">
        <f t="shared" si="868"/>
        <v>43521</v>
      </c>
      <c r="I862" s="11">
        <f t="shared" si="856"/>
        <v>43521</v>
      </c>
      <c r="J862" s="1">
        <f t="shared" si="869"/>
        <v>21</v>
      </c>
      <c r="K862" s="1">
        <f t="shared" si="870"/>
        <v>21</v>
      </c>
      <c r="L862" s="66">
        <f t="shared" si="857"/>
        <v>1.00319961</v>
      </c>
      <c r="M862" s="70">
        <f t="shared" si="779"/>
        <v>1.0015000999999999</v>
      </c>
      <c r="N862" s="70">
        <f t="shared" si="717"/>
        <v>1.0759576129909314</v>
      </c>
      <c r="O862" s="66">
        <f t="shared" si="775"/>
        <v>1.07940025</v>
      </c>
      <c r="P862" s="66">
        <f t="shared" si="858"/>
        <v>71638.498336799996</v>
      </c>
      <c r="Q862" s="74">
        <f t="shared" si="859"/>
        <v>0</v>
      </c>
      <c r="R862" s="75">
        <f t="shared" si="776"/>
        <v>0</v>
      </c>
      <c r="S862" s="66">
        <f t="shared" si="777"/>
        <v>0</v>
      </c>
      <c r="T862" s="10">
        <f t="shared" si="871"/>
        <v>0.06</v>
      </c>
      <c r="U862" s="74">
        <f t="shared" si="772"/>
        <v>21</v>
      </c>
      <c r="V862" s="74">
        <v>252</v>
      </c>
      <c r="W862" s="70">
        <f t="shared" si="860"/>
        <v>1.004867551</v>
      </c>
      <c r="X862" s="66">
        <f t="shared" si="861"/>
        <v>348.70404421000001</v>
      </c>
      <c r="Y862" s="66">
        <v>0</v>
      </c>
      <c r="Z862" s="67">
        <f t="shared" si="862"/>
        <v>0</v>
      </c>
      <c r="AA862" s="68" t="str">
        <f t="shared" si="872"/>
        <v>A+INCORP J=</v>
      </c>
      <c r="AB862" s="11">
        <f t="shared" si="873"/>
        <v>43521</v>
      </c>
      <c r="AC862" s="227">
        <f t="shared" si="878"/>
        <v>3113.21</v>
      </c>
      <c r="AD862" s="227">
        <f t="shared" si="788"/>
        <v>62.264200000000002</v>
      </c>
      <c r="AE862" s="227">
        <f t="shared" si="789"/>
        <v>347.64178333333331</v>
      </c>
      <c r="AF862" s="228">
        <f t="shared" si="879"/>
        <v>1.0344546043013674</v>
      </c>
      <c r="AG862" s="230">
        <f t="shared" si="880"/>
        <v>230</v>
      </c>
      <c r="AH862" s="231">
        <f t="shared" si="790"/>
        <v>1.0546215050000001</v>
      </c>
      <c r="AI862" s="227">
        <f t="shared" si="791"/>
        <v>3396.38157821</v>
      </c>
      <c r="AJ862" s="227">
        <f t="shared" si="792"/>
        <v>3806.2875615433331</v>
      </c>
      <c r="AK862" s="227">
        <f t="shared" si="785"/>
        <v>3113.21</v>
      </c>
      <c r="AL862" s="227">
        <f t="shared" si="793"/>
        <v>62.264200000000002</v>
      </c>
      <c r="AM862" s="227">
        <f t="shared" si="794"/>
        <v>316.50968333333333</v>
      </c>
      <c r="AN862" s="228">
        <f t="shared" si="786"/>
        <v>1.0335248219925297</v>
      </c>
      <c r="AO862" s="230">
        <f t="shared" si="787"/>
        <v>209</v>
      </c>
      <c r="AP862" s="231">
        <f t="shared" si="795"/>
        <v>1.0495129480000001</v>
      </c>
      <c r="AQ862" s="227">
        <f t="shared" si="796"/>
        <v>3376.8916729399998</v>
      </c>
      <c r="AR862" s="227">
        <f t="shared" si="797"/>
        <v>3755.6655562733331</v>
      </c>
      <c r="AS862" s="227">
        <f t="shared" si="874"/>
        <v>3113.21</v>
      </c>
      <c r="AT862" s="227">
        <f t="shared" si="798"/>
        <v>62.264200000000002</v>
      </c>
      <c r="AU862" s="227">
        <f t="shared" si="799"/>
        <v>285.37758333333329</v>
      </c>
      <c r="AV862" s="228">
        <f t="shared" si="875"/>
        <v>1.0312565041683284</v>
      </c>
      <c r="AW862" s="230">
        <f t="shared" si="876"/>
        <v>188</v>
      </c>
      <c r="AX862" s="231">
        <f t="shared" si="800"/>
        <v>1.044429136</v>
      </c>
      <c r="AY862" s="227">
        <f t="shared" si="801"/>
        <v>3353.1586049100001</v>
      </c>
      <c r="AZ862" s="227">
        <f t="shared" si="802"/>
        <v>3700.8003882433336</v>
      </c>
      <c r="BA862" s="227">
        <f t="shared" si="853"/>
        <v>3113.21</v>
      </c>
      <c r="BB862" s="227">
        <f t="shared" si="803"/>
        <v>62.264200000000002</v>
      </c>
      <c r="BC862" s="227">
        <f t="shared" si="804"/>
        <v>253.20774666666665</v>
      </c>
      <c r="BD862" s="228">
        <f t="shared" si="783"/>
        <v>1.0271473634011605</v>
      </c>
      <c r="BE862" s="230">
        <f t="shared" si="784"/>
        <v>168</v>
      </c>
      <c r="BF862" s="231">
        <f t="shared" si="805"/>
        <v>1.0396103080000001</v>
      </c>
      <c r="BG862" s="227">
        <f t="shared" si="806"/>
        <v>3324.3883329099999</v>
      </c>
      <c r="BH862" s="227">
        <f t="shared" si="807"/>
        <v>3639.8602795766665</v>
      </c>
      <c r="BI862" s="227">
        <f t="shared" si="877"/>
        <v>3113.21</v>
      </c>
      <c r="BJ862" s="227">
        <f t="shared" si="808"/>
        <v>62.264200000000002</v>
      </c>
      <c r="BK862" s="227">
        <f t="shared" si="809"/>
        <v>222.0756466666667</v>
      </c>
      <c r="BL862" s="228">
        <f t="shared" si="863"/>
        <v>1.0143662094977921</v>
      </c>
      <c r="BM862" s="230">
        <f t="shared" si="864"/>
        <v>146</v>
      </c>
      <c r="BN862" s="231">
        <f t="shared" si="810"/>
        <v>1.034335271</v>
      </c>
      <c r="BO862" s="227">
        <f t="shared" si="811"/>
        <v>3266.3635820200002</v>
      </c>
      <c r="BP862" s="227">
        <f t="shared" si="812"/>
        <v>3550.7034286866669</v>
      </c>
      <c r="BQ862" s="227">
        <f t="shared" si="782"/>
        <v>3113.21</v>
      </c>
      <c r="BR862" s="227">
        <f t="shared" si="813"/>
        <v>62.264200000000002</v>
      </c>
      <c r="BS862" s="227">
        <f t="shared" si="814"/>
        <v>187.83033666666668</v>
      </c>
      <c r="BT862" s="228">
        <f t="shared" si="780"/>
        <v>1.0110291603821582</v>
      </c>
      <c r="BU862" s="230">
        <f t="shared" si="781"/>
        <v>123</v>
      </c>
      <c r="BV862" s="231">
        <f t="shared" si="815"/>
        <v>1.0288490770000001</v>
      </c>
      <c r="BW862" s="227">
        <f t="shared" si="816"/>
        <v>3238.34989197</v>
      </c>
      <c r="BX862" s="227">
        <f t="shared" si="817"/>
        <v>3488.4444286366665</v>
      </c>
      <c r="BY862" s="227">
        <f t="shared" si="854"/>
        <v>3113.21</v>
      </c>
      <c r="BZ862" s="227">
        <f t="shared" si="818"/>
        <v>62.264200000000002</v>
      </c>
      <c r="CA862" s="227">
        <f t="shared" si="819"/>
        <v>157.73597333333333</v>
      </c>
      <c r="CB862" s="228">
        <f t="shared" si="851"/>
        <v>1.0119389075916709</v>
      </c>
      <c r="CC862" s="230">
        <f t="shared" si="852"/>
        <v>103</v>
      </c>
      <c r="CD862" s="231">
        <f t="shared" si="820"/>
        <v>1.0241021320000001</v>
      </c>
      <c r="CE862" s="227">
        <f t="shared" si="821"/>
        <v>3226.3091607699998</v>
      </c>
      <c r="CF862" s="227">
        <f t="shared" si="822"/>
        <v>3446.3093341033332</v>
      </c>
      <c r="CG862" s="227">
        <f t="shared" si="847"/>
        <v>3113.21</v>
      </c>
      <c r="CH862" s="227">
        <f t="shared" si="823"/>
        <v>62.264200000000002</v>
      </c>
      <c r="CI862" s="227">
        <f t="shared" si="824"/>
        <v>126.60387333333333</v>
      </c>
      <c r="CJ862" s="228">
        <f t="shared" si="773"/>
        <v>1.00710510903725</v>
      </c>
      <c r="CK862" s="230">
        <f t="shared" si="774"/>
        <v>82</v>
      </c>
      <c r="CL862" s="231">
        <f t="shared" si="825"/>
        <v>1.01914141</v>
      </c>
      <c r="CM862" s="227">
        <f t="shared" si="826"/>
        <v>3195.34432771</v>
      </c>
      <c r="CN862" s="227">
        <f t="shared" si="827"/>
        <v>3384.2124010433336</v>
      </c>
      <c r="CO862" s="227">
        <f t="shared" si="850"/>
        <v>3113.21</v>
      </c>
      <c r="CP862" s="227">
        <f t="shared" si="828"/>
        <v>62.264200000000002</v>
      </c>
      <c r="CQ862" s="227">
        <f t="shared" si="829"/>
        <v>93.396299999999997</v>
      </c>
      <c r="CR862" s="228">
        <f t="shared" si="848"/>
        <v>1.0025941770005022</v>
      </c>
      <c r="CS862" s="230">
        <f t="shared" si="849"/>
        <v>62</v>
      </c>
      <c r="CT862" s="231">
        <f t="shared" si="830"/>
        <v>1.014439254</v>
      </c>
      <c r="CU862" s="227">
        <f t="shared" si="831"/>
        <v>3166.3552622799998</v>
      </c>
      <c r="CV862" s="227">
        <f t="shared" si="832"/>
        <v>3322.0157622799998</v>
      </c>
      <c r="CW862" s="227">
        <f t="shared" si="769"/>
        <v>3113.21</v>
      </c>
      <c r="CX862" s="227">
        <f t="shared" si="833"/>
        <v>62.264200000000002</v>
      </c>
      <c r="CY862" s="227">
        <f t="shared" si="834"/>
        <v>62.264200000000002</v>
      </c>
      <c r="CZ862" s="228">
        <f t="shared" si="764"/>
        <v>1.0047045086909527</v>
      </c>
      <c r="DA862" s="239">
        <f t="shared" si="765"/>
        <v>41</v>
      </c>
      <c r="DB862" s="231">
        <f t="shared" si="835"/>
        <v>1.0095253390000001</v>
      </c>
      <c r="DC862" s="227">
        <f t="shared" si="836"/>
        <v>3157.6500134200001</v>
      </c>
      <c r="DD862" s="227">
        <f t="shared" si="837"/>
        <v>3282.1784134200002</v>
      </c>
      <c r="DE862" s="227">
        <f t="shared" si="844"/>
        <v>3113.21</v>
      </c>
      <c r="DF862" s="227">
        <f t="shared" si="845"/>
        <v>62.264200000000002</v>
      </c>
      <c r="DG862" s="227">
        <f t="shared" si="838"/>
        <v>31.132100000000001</v>
      </c>
      <c r="DH862" s="228">
        <f t="shared" si="839"/>
        <v>1.0031996056052803</v>
      </c>
      <c r="DI862" s="239">
        <f t="shared" si="840"/>
        <v>20</v>
      </c>
      <c r="DJ862" s="231">
        <f t="shared" si="841"/>
        <v>1.004635226</v>
      </c>
      <c r="DK862" s="227">
        <f t="shared" si="846"/>
        <v>3137.6476477900001</v>
      </c>
      <c r="DL862" s="227">
        <f t="shared" si="842"/>
        <v>3231.0439477899999</v>
      </c>
      <c r="DM862" s="225" t="s">
        <v>146</v>
      </c>
      <c r="DN862" s="225" t="s">
        <v>147</v>
      </c>
      <c r="DO862" s="226" t="s">
        <v>148</v>
      </c>
      <c r="DP862" s="225" t="s">
        <v>149</v>
      </c>
      <c r="DQ862" s="225" t="s">
        <v>27</v>
      </c>
      <c r="DR862" s="225" t="s">
        <v>150</v>
      </c>
      <c r="DS862" s="225" t="s">
        <v>151</v>
      </c>
      <c r="DT862" s="229" t="s">
        <v>152</v>
      </c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5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5"/>
      <c r="HA862" s="5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40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7"/>
      <c r="JP862" s="1"/>
      <c r="JQ862" s="1"/>
      <c r="JR862" s="1"/>
      <c r="JS862" s="1"/>
      <c r="JT862" s="1"/>
      <c r="JU862" s="1"/>
      <c r="JV862" s="1"/>
      <c r="JW862" s="1"/>
      <c r="JX862" s="1"/>
      <c r="JY862" s="3"/>
      <c r="JZ862" s="1"/>
      <c r="KA862" s="1"/>
      <c r="KB862" s="1"/>
      <c r="KC862" s="1"/>
      <c r="KD862" s="1"/>
      <c r="KE862" s="1"/>
    </row>
    <row r="863" spans="1:291" x14ac:dyDescent="0.2">
      <c r="A863" s="196">
        <f t="shared" si="865"/>
        <v>43521</v>
      </c>
      <c r="B863" s="236">
        <f t="shared" si="843"/>
        <v>110614.42681147998</v>
      </c>
      <c r="C863" s="66">
        <f t="shared" si="778"/>
        <v>71410.014141459993</v>
      </c>
      <c r="D863" s="77">
        <f t="shared" si="866"/>
        <v>5100.6099999999997</v>
      </c>
      <c r="E863" s="67">
        <f>VLOOKUP(A862,[1]Plan1!$DQ$117:$DS$314,3)</f>
        <v>5116.93</v>
      </c>
      <c r="F863" s="11">
        <f t="shared" si="867"/>
        <v>43491</v>
      </c>
      <c r="G863" s="73">
        <f t="shared" si="855"/>
        <v>3.199617300675861E-3</v>
      </c>
      <c r="H863" s="11">
        <f t="shared" si="868"/>
        <v>43549</v>
      </c>
      <c r="I863" s="11">
        <f t="shared" si="856"/>
        <v>43521</v>
      </c>
      <c r="J863" s="1">
        <f t="shared" si="869"/>
        <v>21</v>
      </c>
      <c r="K863" s="1">
        <f t="shared" si="870"/>
        <v>21</v>
      </c>
      <c r="L863" s="66">
        <f t="shared" si="857"/>
        <v>1.00319961</v>
      </c>
      <c r="M863" s="70">
        <f t="shared" si="779"/>
        <v>1.0015000999999999</v>
      </c>
      <c r="N863" s="70">
        <f t="shared" ref="N863:N926" si="881">IF(I863&gt;I862,N862*M863,N862)</f>
        <v>1.0759576129909314</v>
      </c>
      <c r="O863" s="66">
        <f t="shared" si="775"/>
        <v>1.07940025</v>
      </c>
      <c r="P863" s="66">
        <f t="shared" si="858"/>
        <v>71638.498336799996</v>
      </c>
      <c r="Q863" s="74">
        <f t="shared" si="859"/>
        <v>28</v>
      </c>
      <c r="R863" s="75">
        <f t="shared" si="776"/>
        <v>4.3596266398055493E-2</v>
      </c>
      <c r="S863" s="66">
        <f t="shared" si="777"/>
        <v>3113.21</v>
      </c>
      <c r="T863" s="10">
        <f t="shared" si="871"/>
        <v>0.06</v>
      </c>
      <c r="U863" s="74">
        <f t="shared" si="772"/>
        <v>21</v>
      </c>
      <c r="V863" s="74">
        <v>252</v>
      </c>
      <c r="W863" s="70">
        <f t="shared" si="860"/>
        <v>1.004867551</v>
      </c>
      <c r="X863" s="66">
        <f t="shared" si="861"/>
        <v>348.70404421000001</v>
      </c>
      <c r="Y863" s="66">
        <v>0</v>
      </c>
      <c r="Z863" s="67">
        <f t="shared" si="862"/>
        <v>3461.9140442100002</v>
      </c>
      <c r="AA863" s="68" t="str">
        <f t="shared" si="872"/>
        <v>A+INCORP J=</v>
      </c>
      <c r="AB863" s="11">
        <f t="shared" si="873"/>
        <v>43521</v>
      </c>
      <c r="AC863" s="227">
        <f t="shared" si="878"/>
        <v>3113.21</v>
      </c>
      <c r="AD863" s="227">
        <f t="shared" si="788"/>
        <v>62.264200000000002</v>
      </c>
      <c r="AE863" s="227">
        <f t="shared" si="789"/>
        <v>348.67951999999997</v>
      </c>
      <c r="AF863" s="228">
        <f t="shared" si="879"/>
        <v>1.0344546043013674</v>
      </c>
      <c r="AG863" s="230">
        <f t="shared" si="880"/>
        <v>231</v>
      </c>
      <c r="AH863" s="231">
        <f t="shared" si="790"/>
        <v>1.0548653889999999</v>
      </c>
      <c r="AI863" s="227">
        <f t="shared" si="791"/>
        <v>3397.1670003999998</v>
      </c>
      <c r="AJ863" s="227">
        <f t="shared" si="792"/>
        <v>3808.1107204</v>
      </c>
      <c r="AK863" s="227">
        <f t="shared" si="785"/>
        <v>3113.21</v>
      </c>
      <c r="AL863" s="227">
        <f t="shared" si="793"/>
        <v>62.264200000000002</v>
      </c>
      <c r="AM863" s="227">
        <f t="shared" si="794"/>
        <v>317.54741999999999</v>
      </c>
      <c r="AN863" s="228">
        <f t="shared" si="786"/>
        <v>1.0335248219925297</v>
      </c>
      <c r="AO863" s="230">
        <f t="shared" si="787"/>
        <v>210</v>
      </c>
      <c r="AP863" s="231">
        <f t="shared" si="795"/>
        <v>1.0497556509999999</v>
      </c>
      <c r="AQ863" s="227">
        <f t="shared" si="796"/>
        <v>3377.6725892099998</v>
      </c>
      <c r="AR863" s="227">
        <f t="shared" si="797"/>
        <v>3757.4842092099998</v>
      </c>
      <c r="AS863" s="227">
        <f t="shared" si="874"/>
        <v>3113.21</v>
      </c>
      <c r="AT863" s="227">
        <f t="shared" si="798"/>
        <v>62.264200000000002</v>
      </c>
      <c r="AU863" s="227">
        <f t="shared" si="799"/>
        <v>286.41532000000001</v>
      </c>
      <c r="AV863" s="228">
        <f t="shared" si="875"/>
        <v>1.0312565041683284</v>
      </c>
      <c r="AW863" s="230">
        <f t="shared" si="876"/>
        <v>189</v>
      </c>
      <c r="AX863" s="231">
        <f t="shared" si="800"/>
        <v>1.044670663</v>
      </c>
      <c r="AY863" s="227">
        <f t="shared" si="801"/>
        <v>3353.93403171</v>
      </c>
      <c r="AZ863" s="227">
        <f t="shared" si="802"/>
        <v>3702.6135517100001</v>
      </c>
      <c r="BA863" s="227">
        <f t="shared" si="853"/>
        <v>3113.21</v>
      </c>
      <c r="BB863" s="227">
        <f t="shared" si="803"/>
        <v>62.264200000000002</v>
      </c>
      <c r="BC863" s="227">
        <f t="shared" si="804"/>
        <v>254.24548333333334</v>
      </c>
      <c r="BD863" s="228">
        <f t="shared" si="783"/>
        <v>1.0271473634011605</v>
      </c>
      <c r="BE863" s="230">
        <f t="shared" si="784"/>
        <v>169</v>
      </c>
      <c r="BF863" s="231">
        <f t="shared" si="805"/>
        <v>1.03985072</v>
      </c>
      <c r="BG863" s="227">
        <f t="shared" si="806"/>
        <v>3325.1571044799998</v>
      </c>
      <c r="BH863" s="227">
        <f t="shared" si="807"/>
        <v>3641.666787813333</v>
      </c>
      <c r="BI863" s="227">
        <f t="shared" si="877"/>
        <v>3113.21</v>
      </c>
      <c r="BJ863" s="227">
        <f t="shared" si="808"/>
        <v>62.264200000000002</v>
      </c>
      <c r="BK863" s="227">
        <f t="shared" si="809"/>
        <v>223.11338333333336</v>
      </c>
      <c r="BL863" s="228">
        <f t="shared" si="863"/>
        <v>1.0143662094977921</v>
      </c>
      <c r="BM863" s="230">
        <f t="shared" si="864"/>
        <v>147</v>
      </c>
      <c r="BN863" s="231">
        <f t="shared" si="810"/>
        <v>1.0345744640000001</v>
      </c>
      <c r="BO863" s="227">
        <f t="shared" si="811"/>
        <v>3267.1189379699999</v>
      </c>
      <c r="BP863" s="227">
        <f t="shared" si="812"/>
        <v>3552.4965213033333</v>
      </c>
      <c r="BQ863" s="227">
        <f t="shared" si="782"/>
        <v>3113.21</v>
      </c>
      <c r="BR863" s="227">
        <f t="shared" si="813"/>
        <v>62.264200000000002</v>
      </c>
      <c r="BS863" s="227">
        <f t="shared" si="814"/>
        <v>188.86807333333334</v>
      </c>
      <c r="BT863" s="228">
        <f t="shared" si="780"/>
        <v>1.0110291603821582</v>
      </c>
      <c r="BU863" s="230">
        <f t="shared" si="781"/>
        <v>124</v>
      </c>
      <c r="BV863" s="231">
        <f t="shared" si="815"/>
        <v>1.0290870009999999</v>
      </c>
      <c r="BW863" s="227">
        <f t="shared" si="816"/>
        <v>3239.0987687299998</v>
      </c>
      <c r="BX863" s="227">
        <f t="shared" si="817"/>
        <v>3490.231042063333</v>
      </c>
      <c r="BY863" s="227">
        <f t="shared" si="854"/>
        <v>3113.21</v>
      </c>
      <c r="BZ863" s="227">
        <f t="shared" si="818"/>
        <v>62.264200000000002</v>
      </c>
      <c r="CA863" s="227">
        <f t="shared" si="819"/>
        <v>158.77370999999999</v>
      </c>
      <c r="CB863" s="228">
        <f t="shared" si="851"/>
        <v>1.0119389075916709</v>
      </c>
      <c r="CC863" s="230">
        <f t="shared" si="852"/>
        <v>104</v>
      </c>
      <c r="CD863" s="231">
        <f t="shared" si="820"/>
        <v>1.024338958</v>
      </c>
      <c r="CE863" s="227">
        <f t="shared" si="821"/>
        <v>3227.05525227</v>
      </c>
      <c r="CF863" s="227">
        <f t="shared" si="822"/>
        <v>3448.09316227</v>
      </c>
      <c r="CG863" s="227">
        <f t="shared" si="847"/>
        <v>3113.21</v>
      </c>
      <c r="CH863" s="227">
        <f t="shared" si="823"/>
        <v>62.264200000000002</v>
      </c>
      <c r="CI863" s="227">
        <f t="shared" si="824"/>
        <v>127.64160999999999</v>
      </c>
      <c r="CJ863" s="228">
        <f t="shared" si="773"/>
        <v>1.00710510903725</v>
      </c>
      <c r="CK863" s="230">
        <f t="shared" si="774"/>
        <v>83</v>
      </c>
      <c r="CL863" s="231">
        <f t="shared" si="825"/>
        <v>1.019377089</v>
      </c>
      <c r="CM863" s="227">
        <f t="shared" si="826"/>
        <v>3196.0832590700002</v>
      </c>
      <c r="CN863" s="227">
        <f t="shared" si="827"/>
        <v>3385.9890690700004</v>
      </c>
      <c r="CO863" s="227">
        <f t="shared" si="850"/>
        <v>3113.21</v>
      </c>
      <c r="CP863" s="227">
        <f t="shared" si="828"/>
        <v>62.264200000000002</v>
      </c>
      <c r="CQ863" s="227">
        <f t="shared" si="829"/>
        <v>94.434036666666671</v>
      </c>
      <c r="CR863" s="228">
        <f t="shared" si="848"/>
        <v>1.0025941770005022</v>
      </c>
      <c r="CS863" s="230">
        <f t="shared" si="849"/>
        <v>63</v>
      </c>
      <c r="CT863" s="231">
        <f t="shared" si="830"/>
        <v>1.014673846</v>
      </c>
      <c r="CU863" s="227">
        <f t="shared" si="831"/>
        <v>3167.08749106</v>
      </c>
      <c r="CV863" s="227">
        <f t="shared" si="832"/>
        <v>3323.7857277266667</v>
      </c>
      <c r="CW863" s="227">
        <f t="shared" si="769"/>
        <v>3113.21</v>
      </c>
      <c r="CX863" s="227">
        <f t="shared" si="833"/>
        <v>62.264200000000002</v>
      </c>
      <c r="CY863" s="227">
        <f t="shared" si="834"/>
        <v>63.301936666666663</v>
      </c>
      <c r="CZ863" s="228">
        <f t="shared" si="764"/>
        <v>1.0047045086909527</v>
      </c>
      <c r="DA863" s="239">
        <f t="shared" si="765"/>
        <v>42</v>
      </c>
      <c r="DB863" s="231">
        <f t="shared" si="835"/>
        <v>1.0097587939999999</v>
      </c>
      <c r="DC863" s="227">
        <f t="shared" si="836"/>
        <v>3158.3802270699998</v>
      </c>
      <c r="DD863" s="227">
        <f t="shared" ref="DD863" si="882">IF($AZ$799="SIM",0,CX863+CY863+DC863)</f>
        <v>3283.9463637366666</v>
      </c>
      <c r="DE863" s="227">
        <f t="shared" si="844"/>
        <v>3113.21</v>
      </c>
      <c r="DF863" s="227">
        <f t="shared" ref="DF863" si="883">0.02*DE863</f>
        <v>62.264200000000002</v>
      </c>
      <c r="DG863" s="227">
        <f t="shared" ref="DG863" si="884">(($A863-DG$830)/30)*0.01*DE863</f>
        <v>32.169836666666676</v>
      </c>
      <c r="DH863" s="228">
        <f t="shared" si="839"/>
        <v>1.0031996056052803</v>
      </c>
      <c r="DI863" s="239">
        <f t="shared" si="840"/>
        <v>21</v>
      </c>
      <c r="DJ863" s="231">
        <f t="shared" ref="DJ863" si="885">ROUND((1+0.06)^TRUNC((DI863/252),9),9)</f>
        <v>1.004867551</v>
      </c>
      <c r="DK863" s="227">
        <f t="shared" ref="DK863" si="886">TRUNC(DE863*(DH863*DJ863),8)</f>
        <v>3138.3732384999998</v>
      </c>
      <c r="DL863" s="227">
        <f t="shared" ref="DL863" si="887">IF($AZ$799="SIM",0,DF863+DG863+DK863)</f>
        <v>3232.8072751666664</v>
      </c>
      <c r="DM863" s="227">
        <f>($S863)</f>
        <v>3113.21</v>
      </c>
      <c r="DN863" s="227">
        <v>0</v>
      </c>
      <c r="DO863" s="227">
        <f>(($A863-DO$861)/30)*0.01*DM863</f>
        <v>0</v>
      </c>
      <c r="DP863" s="228">
        <f>($O863/DP$861)</f>
        <v>1</v>
      </c>
      <c r="DQ863" s="239">
        <f>NETWORKDAYS(DQ$861,$A863,$AE$118:$AE$502)-1</f>
        <v>0</v>
      </c>
      <c r="DR863" s="231">
        <f>ROUND((1+0.06)^TRUNC((DQ863/252),9),9)</f>
        <v>1</v>
      </c>
      <c r="DS863" s="227">
        <f t="shared" ref="DS863:DS891" si="888">TRUNC(DM863*(DP863*DR863),8)</f>
        <v>3113.21</v>
      </c>
      <c r="DT863" s="227">
        <f t="shared" ref="DT863:DT891" si="889">IF(DT$860="SIM",0,DN863+DO863+DS863)</f>
        <v>3113.21</v>
      </c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5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5"/>
      <c r="HA863" s="5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40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7"/>
      <c r="JP863" s="1"/>
      <c r="JQ863" s="1"/>
      <c r="JR863" s="1"/>
      <c r="JS863" s="1"/>
      <c r="JT863" s="1"/>
      <c r="JU863" s="1"/>
      <c r="JV863" s="1"/>
      <c r="JW863" s="1"/>
      <c r="JX863" s="1"/>
      <c r="JY863" s="3"/>
      <c r="JZ863" s="1"/>
      <c r="KA863" s="1"/>
      <c r="KB863" s="1"/>
      <c r="KC863" s="1"/>
      <c r="KD863" s="1"/>
      <c r="KE863" s="1"/>
    </row>
    <row r="864" spans="1:291" x14ac:dyDescent="0.2">
      <c r="A864" s="196">
        <f t="shared" si="865"/>
        <v>43522</v>
      </c>
      <c r="B864" s="236">
        <f t="shared" ref="B864:B891" si="890">(P864+X864+AJ864+AR864+AZ864+BH864+BP864+BX864+CF864+CN864+CV864+DD864+DL864+DT864)</f>
        <v>110739.7913802</v>
      </c>
      <c r="C864" s="66">
        <f t="shared" si="778"/>
        <v>68873.992381010001</v>
      </c>
      <c r="D864" s="77">
        <f t="shared" si="866"/>
        <v>5116.93</v>
      </c>
      <c r="E864" s="67">
        <f>VLOOKUP(A863,[1]Plan1!$DQ$117:$DS$314,3)</f>
        <v>5138.93</v>
      </c>
      <c r="F864" s="11">
        <f t="shared" si="867"/>
        <v>43522</v>
      </c>
      <c r="G864" s="73">
        <f t="shared" si="855"/>
        <v>4.2994529923214841E-3</v>
      </c>
      <c r="H864" s="11">
        <f t="shared" si="868"/>
        <v>43549</v>
      </c>
      <c r="I864" s="11">
        <f t="shared" si="856"/>
        <v>43549</v>
      </c>
      <c r="J864" s="1">
        <f t="shared" si="869"/>
        <v>18</v>
      </c>
      <c r="K864" s="1">
        <f t="shared" si="870"/>
        <v>1</v>
      </c>
      <c r="L864" s="66">
        <f t="shared" si="857"/>
        <v>1.0002383699999999</v>
      </c>
      <c r="M864" s="70">
        <f t="shared" si="779"/>
        <v>1.00319961</v>
      </c>
      <c r="N864" s="70">
        <f t="shared" si="881"/>
        <v>1.0794002577290334</v>
      </c>
      <c r="O864" s="66">
        <f t="shared" si="775"/>
        <v>1.0796575500000001</v>
      </c>
      <c r="P864" s="66">
        <f t="shared" si="858"/>
        <v>68890.409874570003</v>
      </c>
      <c r="Q864" s="74">
        <f t="shared" si="859"/>
        <v>0</v>
      </c>
      <c r="R864" s="75">
        <f t="shared" si="776"/>
        <v>0</v>
      </c>
      <c r="S864" s="66">
        <f t="shared" si="777"/>
        <v>0</v>
      </c>
      <c r="T864" s="10">
        <f t="shared" si="871"/>
        <v>0.06</v>
      </c>
      <c r="U864" s="74">
        <f t="shared" si="772"/>
        <v>1</v>
      </c>
      <c r="V864" s="74">
        <v>252</v>
      </c>
      <c r="W864" s="70">
        <f t="shared" si="860"/>
        <v>1.0002312529999999</v>
      </c>
      <c r="X864" s="66">
        <f t="shared" si="861"/>
        <v>15.93111395</v>
      </c>
      <c r="Y864" s="66">
        <v>0</v>
      </c>
      <c r="Z864" s="67">
        <f t="shared" si="862"/>
        <v>0</v>
      </c>
      <c r="AA864" s="68" t="str">
        <f t="shared" si="872"/>
        <v>A+INCORP J=</v>
      </c>
      <c r="AB864" s="11">
        <f t="shared" si="873"/>
        <v>43549</v>
      </c>
      <c r="AC864" s="227">
        <f t="shared" si="878"/>
        <v>3113.21</v>
      </c>
      <c r="AD864" s="227">
        <f t="shared" ref="AD864:AD891" si="891">0.02*AC864</f>
        <v>62.264200000000002</v>
      </c>
      <c r="AE864" s="227">
        <f t="shared" ref="AE864:AE891" si="892">((A864-AE$525)/30)*0.01*AC864</f>
        <v>349.71725666666663</v>
      </c>
      <c r="AF864" s="228">
        <f t="shared" si="879"/>
        <v>1.0347011904677934</v>
      </c>
      <c r="AG864" s="230">
        <f t="shared" si="880"/>
        <v>232</v>
      </c>
      <c r="AH864" s="231">
        <f t="shared" ref="AH864:AH891" si="893">ROUND((1+0.06)^TRUNC((AG864/252),9),9)</f>
        <v>1.0551093300000001</v>
      </c>
      <c r="AI864" s="227">
        <f t="shared" ref="AI864:AI891" si="894">TRUNC(AC864*(AF864*AH864),8)</f>
        <v>3398.7625866899998</v>
      </c>
      <c r="AJ864" s="227">
        <f t="shared" ref="AJ864:AJ891" si="895">IF($AJ$524="SIM",0,AD864+AE864+AI864)</f>
        <v>3810.7440433566662</v>
      </c>
      <c r="AK864" s="227">
        <f t="shared" si="785"/>
        <v>3113.21</v>
      </c>
      <c r="AL864" s="227">
        <f t="shared" ref="AL864:AL891" si="896">0.02*AK864</f>
        <v>62.264200000000002</v>
      </c>
      <c r="AM864" s="227">
        <f t="shared" ref="AM864:AM891" si="897">((A864-AM$555)/30)*0.01*AK864</f>
        <v>318.58515666666665</v>
      </c>
      <c r="AN864" s="228">
        <f t="shared" si="786"/>
        <v>1.0337711865238506</v>
      </c>
      <c r="AO864" s="230">
        <f t="shared" si="787"/>
        <v>211</v>
      </c>
      <c r="AP864" s="231">
        <f t="shared" ref="AP864:AP891" si="898">ROUND((1+0.06)^TRUNC((AO864/252),9),9)</f>
        <v>1.0499984090000001</v>
      </c>
      <c r="AQ864" s="227">
        <f t="shared" ref="AQ864:AQ891" si="899">TRUNC(AK864*(AN864*AP864),8)</f>
        <v>3379.2590149799998</v>
      </c>
      <c r="AR864" s="227">
        <f t="shared" ref="AR864:AR891" si="900">IF($AR$554="SIM",0,AL864+AM864+AQ864)</f>
        <v>3760.1083716466665</v>
      </c>
      <c r="AS864" s="227">
        <f t="shared" si="874"/>
        <v>3113.21</v>
      </c>
      <c r="AT864" s="227">
        <f t="shared" ref="AT864:AT891" si="901">0.02*AS864</f>
        <v>62.264200000000002</v>
      </c>
      <c r="AU864" s="227">
        <f t="shared" ref="AU864:AU891" si="902">(($A864-AU$585)/30)*0.01*AS864</f>
        <v>287.45305666666661</v>
      </c>
      <c r="AV864" s="228">
        <f t="shared" si="875"/>
        <v>1.0315023279936635</v>
      </c>
      <c r="AW864" s="230">
        <f t="shared" si="876"/>
        <v>190</v>
      </c>
      <c r="AX864" s="231">
        <f t="shared" ref="AX864:AX891" si="903">ROUND((1+0.06)^TRUNC((AW864/252),9),9)</f>
        <v>1.044912246</v>
      </c>
      <c r="AY864" s="227">
        <f t="shared" ref="AY864:AY891" si="904">TRUNC(AS864*(AV864*AX864),8)</f>
        <v>3355.5093108800002</v>
      </c>
      <c r="AZ864" s="227">
        <f t="shared" ref="AZ864:AZ891" si="905">IF($AZ$584="SIM",0,AT864+AU864+AY864)</f>
        <v>3705.226567546667</v>
      </c>
      <c r="BA864" s="227">
        <f t="shared" si="853"/>
        <v>3113.21</v>
      </c>
      <c r="BB864" s="227">
        <f t="shared" ref="BB864:BB891" si="906">0.02*BA864</f>
        <v>62.264200000000002</v>
      </c>
      <c r="BC864" s="227">
        <f t="shared" ref="BC864:BC891" si="907">(($A864-BC$616)/30)*0.01*BA864</f>
        <v>255.28321999999997</v>
      </c>
      <c r="BD864" s="228">
        <f t="shared" si="783"/>
        <v>1.0273922077178108</v>
      </c>
      <c r="BE864" s="230">
        <f t="shared" si="784"/>
        <v>170</v>
      </c>
      <c r="BF864" s="231">
        <f t="shared" ref="BF864:BF891" si="908">ROUND((1+0.06)^TRUNC((BE864/252),9),9)</f>
        <v>1.0400911880000001</v>
      </c>
      <c r="BG864" s="227">
        <f t="shared" ref="BG864:BG891" si="909">TRUNC(BA864*(BD864*BF864),8)</f>
        <v>3326.7188664800001</v>
      </c>
      <c r="BH864" s="227">
        <f t="shared" ref="BH864:BH891" si="910">IF($AZ$584="SIM",0,BB864+BC864+BG864)</f>
        <v>3644.26628648</v>
      </c>
      <c r="BI864" s="227">
        <f t="shared" si="877"/>
        <v>3113.21</v>
      </c>
      <c r="BJ864" s="227">
        <f t="shared" ref="BJ864:BJ891" si="911">0.02*BI864</f>
        <v>62.264200000000002</v>
      </c>
      <c r="BK864" s="227">
        <f t="shared" ref="BK864:BK891" si="912">(($A864-BK$646)/30)*0.01*BI864</f>
        <v>224.15112000000002</v>
      </c>
      <c r="BL864" s="228">
        <f t="shared" si="863"/>
        <v>1.0146080071309722</v>
      </c>
      <c r="BM864" s="230">
        <f t="shared" si="864"/>
        <v>148</v>
      </c>
      <c r="BN864" s="231">
        <f t="shared" ref="BN864:BN891" si="913">ROUND((1+0.06)^TRUNC((BM864/252),9),9)</f>
        <v>1.0348137120000001</v>
      </c>
      <c r="BO864" s="227">
        <f t="shared" ref="BO864:BO891" si="914">TRUNC(BI864*(BL864*BN864),8)</f>
        <v>3268.6534410300001</v>
      </c>
      <c r="BP864" s="227">
        <f t="shared" ref="BP864:BP891" si="915">IF($AZ$584="SIM",0,BJ864+BK864+BO864)</f>
        <v>3555.0687610300001</v>
      </c>
      <c r="BQ864" s="227">
        <f t="shared" si="782"/>
        <v>3113.21</v>
      </c>
      <c r="BR864" s="227">
        <f t="shared" ref="BR864:BR891" si="916">0.02*BQ864</f>
        <v>62.264200000000002</v>
      </c>
      <c r="BS864" s="227">
        <f t="shared" ref="BS864:BS891" si="917">(($A864-BS$679)/30)*0.01*BQ864</f>
        <v>189.90581</v>
      </c>
      <c r="BT864" s="228">
        <f t="shared" si="780"/>
        <v>1.0112701625525453</v>
      </c>
      <c r="BU864" s="230">
        <f t="shared" si="781"/>
        <v>125</v>
      </c>
      <c r="BV864" s="231">
        <f t="shared" ref="BV864:BV891" si="918">ROUND((1+0.06)^TRUNC((BU864/252),9),9)</f>
        <v>1.0293249799999999</v>
      </c>
      <c r="BW864" s="227">
        <f t="shared" ref="BW864:BW891" si="919">TRUNC(BQ864*(BT864*BV864),8)</f>
        <v>3240.6201112099998</v>
      </c>
      <c r="BX864" s="227">
        <f t="shared" ref="BX864:BX891" si="920">IF($AZ$584="SIM",0,BR864+BS864+BW864)</f>
        <v>3492.7901212099996</v>
      </c>
      <c r="BY864" s="227">
        <f t="shared" si="854"/>
        <v>3113.21</v>
      </c>
      <c r="BZ864" s="227">
        <f t="shared" ref="BZ864:BZ891" si="921">0.02*BY864</f>
        <v>62.264200000000002</v>
      </c>
      <c r="CA864" s="227">
        <f t="shared" ref="CA864:CA891" si="922">(($A864-CA$708)/30)*0.01*BY864</f>
        <v>159.81144666666668</v>
      </c>
      <c r="CB864" s="228">
        <f t="shared" si="851"/>
        <v>1.0121801266213344</v>
      </c>
      <c r="CC864" s="230">
        <f t="shared" si="852"/>
        <v>105</v>
      </c>
      <c r="CD864" s="231">
        <f t="shared" ref="CD864:CD891" si="923">ROUND((1+0.06)^TRUNC((CC864/252),9),9)</f>
        <v>1.0245758389999999</v>
      </c>
      <c r="CE864" s="227">
        <f t="shared" ref="CE864:CE891" si="924">TRUNC(BY864*(CB864*CD864),8)</f>
        <v>3228.5709381400002</v>
      </c>
      <c r="CF864" s="227">
        <f t="shared" ref="CF864:CF891" si="925">IF($AZ$584="SIM",0,BZ864+CA864+CE864)</f>
        <v>3450.6465848066669</v>
      </c>
      <c r="CG864" s="227">
        <f t="shared" si="847"/>
        <v>3113.21</v>
      </c>
      <c r="CH864" s="227">
        <f t="shared" ref="CH864:CH891" si="926">0.02*CG864</f>
        <v>62.264200000000002</v>
      </c>
      <c r="CI864" s="227">
        <f t="shared" ref="CI864:CI891" si="927">(($A864-CI$738)/30)*0.01*CG864</f>
        <v>128.6793466666667</v>
      </c>
      <c r="CJ864" s="228">
        <f t="shared" si="773"/>
        <v>1.0073451758192944</v>
      </c>
      <c r="CK864" s="230">
        <f t="shared" si="774"/>
        <v>84</v>
      </c>
      <c r="CL864" s="231">
        <f t="shared" ref="CL864:CL891" si="928">ROUND((1+0.06)^TRUNC((CK864/252),9),9)</f>
        <v>1.019612822</v>
      </c>
      <c r="CM864" s="227">
        <f t="shared" ref="CM864:CM891" si="929">TRUNC(CG864*(CJ864*CL864),8)</f>
        <v>3197.5843962499998</v>
      </c>
      <c r="CN864" s="227">
        <f t="shared" ref="CN864:CN891" si="930">IF($AZ$584="SIM",0,CH864+CI864+CM864)</f>
        <v>3388.5279429166667</v>
      </c>
      <c r="CO864" s="227">
        <f t="shared" si="850"/>
        <v>3113.21</v>
      </c>
      <c r="CP864" s="227">
        <f t="shared" ref="CP864:CP891" si="931">0.02*CO864</f>
        <v>62.264200000000002</v>
      </c>
      <c r="CQ864" s="227">
        <f t="shared" ref="CQ864:CQ891" si="932">(($A864-CQ$770)/30)*0.01*CO864</f>
        <v>95.471773333333346</v>
      </c>
      <c r="CR864" s="228">
        <f t="shared" si="848"/>
        <v>1.0028331684976253</v>
      </c>
      <c r="CS864" s="230">
        <f t="shared" si="849"/>
        <v>64</v>
      </c>
      <c r="CT864" s="231">
        <f t="shared" ref="CT864:CT891" si="933">ROUND((1+0.06)^TRUNC((CS864/252),9),9)</f>
        <v>1.014908492</v>
      </c>
      <c r="CU864" s="227">
        <f t="shared" ref="CU864:CU891" si="934">TRUNC(CO864*(CR864*CT864),8)</f>
        <v>3168.5750114799998</v>
      </c>
      <c r="CV864" s="227">
        <f t="shared" ref="CV864:CV891" si="935">IF($AZ$769="SIM",0,CP864+CQ864+CU864)</f>
        <v>3326.3109848133331</v>
      </c>
      <c r="CW864" s="227">
        <f t="shared" si="769"/>
        <v>3113.21</v>
      </c>
      <c r="CX864" s="227">
        <f t="shared" ref="CX864:CX891" si="936">0.02*CW864</f>
        <v>62.264200000000002</v>
      </c>
      <c r="CY864" s="227">
        <f t="shared" ref="CY864:CY891" si="937">(($A864-CY$800)/30)*0.01*CW864</f>
        <v>64.339673333333351</v>
      </c>
      <c r="CZ864" s="228">
        <f t="shared" si="764"/>
        <v>1.0049440032344144</v>
      </c>
      <c r="DA864" s="239">
        <f t="shared" si="765"/>
        <v>43</v>
      </c>
      <c r="DB864" s="231">
        <f t="shared" ref="DB864:DB891" si="938">ROUND((1+0.06)^TRUNC((DA864/252),9),9)</f>
        <v>1.009992303</v>
      </c>
      <c r="DC864" s="227">
        <f t="shared" ref="DC864:DC891" si="939">TRUNC(CW864*(CZ864*DB864),8)</f>
        <v>3159.8636566599998</v>
      </c>
      <c r="DD864" s="227">
        <f t="shared" ref="DD864:DD891" si="940">IF($AZ$799="SIM",0,CX864+CY864+DC864)</f>
        <v>3286.4675299933333</v>
      </c>
      <c r="DE864" s="227">
        <f t="shared" si="844"/>
        <v>3113.21</v>
      </c>
      <c r="DF864" s="227">
        <f t="shared" ref="DF864:DF891" si="941">0.02*DE864</f>
        <v>62.264200000000002</v>
      </c>
      <c r="DG864" s="227">
        <f t="shared" ref="DG864:DG891" si="942">(($A864-DG$830)/30)*0.01*DE864</f>
        <v>33.207573333333336</v>
      </c>
      <c r="DH864" s="228">
        <f t="shared" si="839"/>
        <v>1.0034387414203056</v>
      </c>
      <c r="DI864" s="239">
        <f t="shared" si="840"/>
        <v>22</v>
      </c>
      <c r="DJ864" s="231">
        <f t="shared" ref="DJ864:DJ891" si="943">ROUND((1+0.06)^TRUNC((DI864/252),9),9)</f>
        <v>1.005099929</v>
      </c>
      <c r="DK864" s="227">
        <f t="shared" ref="DK864:DK891" si="944">TRUNC(DE864*(DH864*DJ864),8)</f>
        <v>3139.8472715500002</v>
      </c>
      <c r="DL864" s="227">
        <f t="shared" ref="DL864:DL891" si="945">IF($AZ$799="SIM",0,DF864+DG864+DK864)</f>
        <v>3235.3190448833334</v>
      </c>
      <c r="DM864" s="227">
        <f>DM863</f>
        <v>3113.21</v>
      </c>
      <c r="DN864" s="227">
        <f>0.02*DM864</f>
        <v>62.264200000000002</v>
      </c>
      <c r="DO864" s="227">
        <f t="shared" ref="DO864:DO891" si="946">(($A864-DO$861)/30)*0.01*DM864</f>
        <v>1.0377366666666668</v>
      </c>
      <c r="DP864" s="228">
        <f t="shared" ref="DP864:DP927" si="947">($O864/DP$861)</f>
        <v>1.0002383731150704</v>
      </c>
      <c r="DQ864" s="239">
        <f t="shared" ref="DQ864:DQ927" si="948">NETWORKDAYS(DQ$861,$A864,$AE$118:$AE$502)-1</f>
        <v>1</v>
      </c>
      <c r="DR864" s="231">
        <f t="shared" ref="DR864:DR891" si="949">ROUND((1+0.06)^TRUNC((DQ864/252),9),9)</f>
        <v>1.0002312529999999</v>
      </c>
      <c r="DS864" s="227">
        <f t="shared" si="888"/>
        <v>3114.6722163300001</v>
      </c>
      <c r="DT864" s="227">
        <f t="shared" si="889"/>
        <v>3177.9741529966668</v>
      </c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5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5"/>
      <c r="HA864" s="5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40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7"/>
      <c r="JP864" s="1"/>
      <c r="JQ864" s="1"/>
      <c r="JR864" s="1"/>
      <c r="JS864" s="1"/>
      <c r="JT864" s="1"/>
      <c r="JU864" s="1"/>
      <c r="JV864" s="1"/>
      <c r="JW864" s="1"/>
      <c r="JX864" s="1"/>
      <c r="JY864" s="3"/>
      <c r="JZ864" s="1"/>
      <c r="KA864" s="1"/>
      <c r="KB864" s="1"/>
      <c r="KC864" s="1"/>
      <c r="KD864" s="1"/>
      <c r="KE864" s="1"/>
    </row>
    <row r="865" spans="1:291" x14ac:dyDescent="0.2">
      <c r="A865" s="196">
        <f t="shared" si="865"/>
        <v>43523</v>
      </c>
      <c r="B865" s="236">
        <f t="shared" si="890"/>
        <v>110802.91567767996</v>
      </c>
      <c r="C865" s="66">
        <f t="shared" si="778"/>
        <v>68873.992381010001</v>
      </c>
      <c r="D865" s="77">
        <f t="shared" si="866"/>
        <v>5116.93</v>
      </c>
      <c r="E865" s="67">
        <f>VLOOKUP(A864,[1]Plan1!$DQ$117:$DS$314,3)</f>
        <v>5138.93</v>
      </c>
      <c r="F865" s="11">
        <f t="shared" si="867"/>
        <v>43522</v>
      </c>
      <c r="G865" s="73">
        <f t="shared" si="855"/>
        <v>4.2994529923214841E-3</v>
      </c>
      <c r="H865" s="11">
        <f t="shared" si="868"/>
        <v>43549</v>
      </c>
      <c r="I865" s="11">
        <f t="shared" si="856"/>
        <v>43549</v>
      </c>
      <c r="J865" s="1">
        <f t="shared" si="869"/>
        <v>18</v>
      </c>
      <c r="K865" s="1">
        <f t="shared" si="870"/>
        <v>2</v>
      </c>
      <c r="L865" s="66">
        <f t="shared" si="857"/>
        <v>1.0004767999999999</v>
      </c>
      <c r="M865" s="70">
        <f t="shared" si="779"/>
        <v>1.00319961</v>
      </c>
      <c r="N865" s="70">
        <f t="shared" si="881"/>
        <v>1.0794002577290334</v>
      </c>
      <c r="O865" s="66">
        <f t="shared" si="775"/>
        <v>1.0799149100000001</v>
      </c>
      <c r="P865" s="66">
        <f t="shared" si="858"/>
        <v>68906.831500569999</v>
      </c>
      <c r="Q865" s="74">
        <f t="shared" si="859"/>
        <v>0</v>
      </c>
      <c r="R865" s="75">
        <f t="shared" si="776"/>
        <v>0</v>
      </c>
      <c r="S865" s="66">
        <f t="shared" si="777"/>
        <v>0</v>
      </c>
      <c r="T865" s="10">
        <f t="shared" si="871"/>
        <v>0.06</v>
      </c>
      <c r="U865" s="74">
        <f t="shared" si="772"/>
        <v>2</v>
      </c>
      <c r="V865" s="74">
        <v>252</v>
      </c>
      <c r="W865" s="70">
        <f t="shared" si="860"/>
        <v>1.000462559</v>
      </c>
      <c r="X865" s="66">
        <f t="shared" si="861"/>
        <v>31.873475070000001</v>
      </c>
      <c r="Y865" s="66">
        <v>0</v>
      </c>
      <c r="Z865" s="67">
        <f t="shared" si="862"/>
        <v>0</v>
      </c>
      <c r="AA865" s="68" t="str">
        <f t="shared" si="872"/>
        <v>A+INCORP J=</v>
      </c>
      <c r="AB865" s="11">
        <f t="shared" si="873"/>
        <v>43549</v>
      </c>
      <c r="AC865" s="227">
        <f t="shared" si="878"/>
        <v>3113.21</v>
      </c>
      <c r="AD865" s="227">
        <f t="shared" si="891"/>
        <v>62.264200000000002</v>
      </c>
      <c r="AE865" s="227">
        <f t="shared" si="892"/>
        <v>350.7549933333334</v>
      </c>
      <c r="AF865" s="228">
        <f t="shared" si="879"/>
        <v>1.0349478341358518</v>
      </c>
      <c r="AG865" s="230">
        <f t="shared" si="880"/>
        <v>233</v>
      </c>
      <c r="AH865" s="231">
        <f t="shared" si="893"/>
        <v>1.0553533260000001</v>
      </c>
      <c r="AI865" s="227">
        <f t="shared" si="894"/>
        <v>3400.3589136599999</v>
      </c>
      <c r="AJ865" s="227">
        <f t="shared" si="895"/>
        <v>3813.3781069933334</v>
      </c>
      <c r="AK865" s="227">
        <f t="shared" si="785"/>
        <v>3113.21</v>
      </c>
      <c r="AL865" s="227">
        <f t="shared" si="896"/>
        <v>62.264200000000002</v>
      </c>
      <c r="AM865" s="227">
        <f t="shared" si="897"/>
        <v>319.62289333333337</v>
      </c>
      <c r="AN865" s="228">
        <f t="shared" si="786"/>
        <v>1.0340176085051203</v>
      </c>
      <c r="AO865" s="230">
        <f t="shared" si="787"/>
        <v>212</v>
      </c>
      <c r="AP865" s="231">
        <f t="shared" si="898"/>
        <v>1.0502412240000001</v>
      </c>
      <c r="AQ865" s="227">
        <f t="shared" si="899"/>
        <v>3380.8461844600001</v>
      </c>
      <c r="AR865" s="227">
        <f t="shared" si="900"/>
        <v>3762.7332777933334</v>
      </c>
      <c r="AS865" s="227">
        <f t="shared" si="874"/>
        <v>3113.21</v>
      </c>
      <c r="AT865" s="227">
        <f t="shared" si="901"/>
        <v>62.264200000000002</v>
      </c>
      <c r="AU865" s="227">
        <f t="shared" si="902"/>
        <v>288.49079333333339</v>
      </c>
      <c r="AV865" s="228">
        <f t="shared" si="875"/>
        <v>1.0317482091428598</v>
      </c>
      <c r="AW865" s="230">
        <f t="shared" si="876"/>
        <v>191</v>
      </c>
      <c r="AX865" s="231">
        <f t="shared" si="903"/>
        <v>1.0451538849999999</v>
      </c>
      <c r="AY865" s="227">
        <f t="shared" si="904"/>
        <v>3357.0853262199998</v>
      </c>
      <c r="AZ865" s="227">
        <f t="shared" si="905"/>
        <v>3707.8403195533333</v>
      </c>
      <c r="BA865" s="227">
        <f t="shared" si="853"/>
        <v>3113.21</v>
      </c>
      <c r="BB865" s="227">
        <f t="shared" si="906"/>
        <v>62.264200000000002</v>
      </c>
      <c r="BC865" s="227">
        <f t="shared" si="907"/>
        <v>256.32095666666663</v>
      </c>
      <c r="BD865" s="228">
        <f t="shared" si="783"/>
        <v>1.0276371091299097</v>
      </c>
      <c r="BE865" s="230">
        <f t="shared" si="784"/>
        <v>171</v>
      </c>
      <c r="BF865" s="231">
        <f t="shared" si="908"/>
        <v>1.040331712</v>
      </c>
      <c r="BG865" s="227">
        <f t="shared" si="909"/>
        <v>3328.2813591499998</v>
      </c>
      <c r="BH865" s="227">
        <f t="shared" si="910"/>
        <v>3646.8665158166664</v>
      </c>
      <c r="BI865" s="227">
        <f t="shared" si="877"/>
        <v>3113.21</v>
      </c>
      <c r="BJ865" s="227">
        <f t="shared" si="911"/>
        <v>62.264200000000002</v>
      </c>
      <c r="BK865" s="227">
        <f t="shared" si="912"/>
        <v>225.18885666666668</v>
      </c>
      <c r="BL865" s="228">
        <f t="shared" si="863"/>
        <v>1.0148498611491423</v>
      </c>
      <c r="BM865" s="230">
        <f t="shared" si="864"/>
        <v>149</v>
      </c>
      <c r="BN865" s="231">
        <f t="shared" si="913"/>
        <v>1.0350530149999999</v>
      </c>
      <c r="BO865" s="227">
        <f t="shared" si="914"/>
        <v>3270.1886597399998</v>
      </c>
      <c r="BP865" s="227">
        <f t="shared" si="915"/>
        <v>3557.6417164066665</v>
      </c>
      <c r="BQ865" s="227">
        <f t="shared" si="782"/>
        <v>3113.21</v>
      </c>
      <c r="BR865" s="227">
        <f t="shared" si="916"/>
        <v>62.264200000000002</v>
      </c>
      <c r="BS865" s="227">
        <f t="shared" si="917"/>
        <v>190.94354666666669</v>
      </c>
      <c r="BT865" s="228">
        <f t="shared" si="780"/>
        <v>1.011511220922428</v>
      </c>
      <c r="BU865" s="230">
        <f t="shared" si="781"/>
        <v>126</v>
      </c>
      <c r="BV865" s="231">
        <f t="shared" si="918"/>
        <v>1.0295630140000001</v>
      </c>
      <c r="BW865" s="227">
        <f t="shared" si="919"/>
        <v>3242.1421641400002</v>
      </c>
      <c r="BX865" s="227">
        <f t="shared" si="920"/>
        <v>3495.3499108066671</v>
      </c>
      <c r="BY865" s="227">
        <f t="shared" si="854"/>
        <v>3113.21</v>
      </c>
      <c r="BZ865" s="227">
        <f t="shared" si="921"/>
        <v>62.264200000000002</v>
      </c>
      <c r="CA865" s="227">
        <f t="shared" si="922"/>
        <v>160.84918333333334</v>
      </c>
      <c r="CB865" s="228">
        <f t="shared" si="851"/>
        <v>1.0124214019010629</v>
      </c>
      <c r="CC865" s="230">
        <f t="shared" si="852"/>
        <v>106</v>
      </c>
      <c r="CD865" s="231">
        <f t="shared" si="923"/>
        <v>1.024812775</v>
      </c>
      <c r="CE865" s="227">
        <f t="shared" si="924"/>
        <v>3230.08733261</v>
      </c>
      <c r="CF865" s="227">
        <f t="shared" si="925"/>
        <v>3453.2007159433333</v>
      </c>
      <c r="CG865" s="227">
        <f t="shared" si="847"/>
        <v>3113.21</v>
      </c>
      <c r="CH865" s="227">
        <f t="shared" si="926"/>
        <v>62.264200000000002</v>
      </c>
      <c r="CI865" s="227">
        <f t="shared" si="927"/>
        <v>129.71708333333336</v>
      </c>
      <c r="CJ865" s="228">
        <f t="shared" si="773"/>
        <v>1.0075852985827103</v>
      </c>
      <c r="CK865" s="230">
        <f t="shared" si="774"/>
        <v>85</v>
      </c>
      <c r="CL865" s="231">
        <f t="shared" si="928"/>
        <v>1.0198486099999999</v>
      </c>
      <c r="CM865" s="227">
        <f t="shared" si="929"/>
        <v>3199.0862360599999</v>
      </c>
      <c r="CN865" s="227">
        <f t="shared" si="930"/>
        <v>3391.0675193933334</v>
      </c>
      <c r="CO865" s="227">
        <f t="shared" si="850"/>
        <v>3113.21</v>
      </c>
      <c r="CP865" s="227">
        <f t="shared" si="931"/>
        <v>62.264200000000002</v>
      </c>
      <c r="CQ865" s="227">
        <f t="shared" si="932"/>
        <v>96.509510000000006</v>
      </c>
      <c r="CR865" s="228">
        <f t="shared" si="848"/>
        <v>1.0030722157253731</v>
      </c>
      <c r="CS865" s="230">
        <f t="shared" si="849"/>
        <v>65</v>
      </c>
      <c r="CT865" s="231">
        <f t="shared" si="933"/>
        <v>1.015143192</v>
      </c>
      <c r="CU865" s="227">
        <f t="shared" si="934"/>
        <v>3170.0632258199998</v>
      </c>
      <c r="CV865" s="227">
        <f t="shared" si="935"/>
        <v>3328.8369358199998</v>
      </c>
      <c r="CW865" s="227">
        <f t="shared" si="769"/>
        <v>3113.21</v>
      </c>
      <c r="CX865" s="227">
        <f t="shared" si="936"/>
        <v>62.264200000000002</v>
      </c>
      <c r="CY865" s="227">
        <f t="shared" si="937"/>
        <v>65.377410000000012</v>
      </c>
      <c r="CZ865" s="228">
        <f t="shared" si="764"/>
        <v>1.0051835536258069</v>
      </c>
      <c r="DA865" s="239">
        <f t="shared" si="765"/>
        <v>44</v>
      </c>
      <c r="DB865" s="231">
        <f t="shared" si="938"/>
        <v>1.0102258669999999</v>
      </c>
      <c r="DC865" s="227">
        <f t="shared" si="939"/>
        <v>3161.3477822200002</v>
      </c>
      <c r="DD865" s="227">
        <f t="shared" si="940"/>
        <v>3288.9893922200004</v>
      </c>
      <c r="DE865" s="227">
        <f t="shared" si="844"/>
        <v>3113.21</v>
      </c>
      <c r="DF865" s="227">
        <f t="shared" si="941"/>
        <v>62.264200000000002</v>
      </c>
      <c r="DG865" s="227">
        <f t="shared" si="942"/>
        <v>34.245310000000003</v>
      </c>
      <c r="DH865" s="228">
        <f t="shared" si="839"/>
        <v>1.0036779329996097</v>
      </c>
      <c r="DI865" s="239">
        <f t="shared" si="840"/>
        <v>23</v>
      </c>
      <c r="DJ865" s="231">
        <f t="shared" si="943"/>
        <v>1.005332361</v>
      </c>
      <c r="DK865" s="227">
        <f t="shared" si="944"/>
        <v>3141.32199386</v>
      </c>
      <c r="DL865" s="227">
        <f t="shared" si="945"/>
        <v>3237.8315038599999</v>
      </c>
      <c r="DM865" s="227">
        <f t="shared" ref="DM865:DM928" si="950">DM864</f>
        <v>3113.21</v>
      </c>
      <c r="DN865" s="227">
        <f t="shared" ref="DN865:DN891" si="951">0.02*DM865</f>
        <v>62.264200000000002</v>
      </c>
      <c r="DO865" s="227">
        <f t="shared" si="946"/>
        <v>2.0754733333333335</v>
      </c>
      <c r="DP865" s="228">
        <f t="shared" si="947"/>
        <v>1.0004768018165644</v>
      </c>
      <c r="DQ865" s="239">
        <f t="shared" si="948"/>
        <v>2</v>
      </c>
      <c r="DR865" s="231">
        <f t="shared" si="949"/>
        <v>1.000462559</v>
      </c>
      <c r="DS865" s="227">
        <f t="shared" si="888"/>
        <v>3116.1351141</v>
      </c>
      <c r="DT865" s="227">
        <f t="shared" si="889"/>
        <v>3180.4747874333334</v>
      </c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5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5"/>
      <c r="HA865" s="5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40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7"/>
      <c r="JP865" s="1"/>
      <c r="JQ865" s="1"/>
      <c r="JR865" s="1"/>
      <c r="JS865" s="1"/>
      <c r="JT865" s="1"/>
      <c r="JU865" s="1"/>
      <c r="JV865" s="1"/>
      <c r="JW865" s="1"/>
      <c r="JX865" s="1"/>
      <c r="JY865" s="3"/>
      <c r="JZ865" s="1"/>
      <c r="KA865" s="1"/>
      <c r="KB865" s="1"/>
      <c r="KC865" s="1"/>
      <c r="KD865" s="1"/>
      <c r="KE865" s="1"/>
    </row>
    <row r="866" spans="1:291" x14ac:dyDescent="0.2">
      <c r="A866" s="196">
        <f t="shared" si="865"/>
        <v>43524</v>
      </c>
      <c r="B866" s="236">
        <f t="shared" si="890"/>
        <v>110866.06427050001</v>
      </c>
      <c r="C866" s="66">
        <f t="shared" si="778"/>
        <v>68873.992381010001</v>
      </c>
      <c r="D866" s="77">
        <f t="shared" si="866"/>
        <v>5116.93</v>
      </c>
      <c r="E866" s="67">
        <f>VLOOKUP(A865,[1]Plan1!$DQ$117:$DS$314,3)</f>
        <v>5138.93</v>
      </c>
      <c r="F866" s="11">
        <f t="shared" si="867"/>
        <v>43522</v>
      </c>
      <c r="G866" s="73">
        <f t="shared" si="855"/>
        <v>4.2994529923214841E-3</v>
      </c>
      <c r="H866" s="11">
        <f t="shared" si="868"/>
        <v>43549</v>
      </c>
      <c r="I866" s="11">
        <f t="shared" si="856"/>
        <v>43549</v>
      </c>
      <c r="J866" s="1">
        <f t="shared" si="869"/>
        <v>18</v>
      </c>
      <c r="K866" s="1">
        <f t="shared" si="870"/>
        <v>3</v>
      </c>
      <c r="L866" s="66">
        <f t="shared" si="857"/>
        <v>1.00071529</v>
      </c>
      <c r="M866" s="70">
        <f t="shared" si="779"/>
        <v>1.00319961</v>
      </c>
      <c r="N866" s="70">
        <f t="shared" si="881"/>
        <v>1.0794002577290334</v>
      </c>
      <c r="O866" s="66">
        <f t="shared" si="775"/>
        <v>1.0801723400000001</v>
      </c>
      <c r="P866" s="66">
        <f t="shared" si="858"/>
        <v>68923.25725902</v>
      </c>
      <c r="Q866" s="74">
        <f t="shared" si="859"/>
        <v>0</v>
      </c>
      <c r="R866" s="75">
        <f t="shared" si="776"/>
        <v>0</v>
      </c>
      <c r="S866" s="66">
        <f t="shared" si="777"/>
        <v>0</v>
      </c>
      <c r="T866" s="10">
        <f t="shared" si="871"/>
        <v>0.06</v>
      </c>
      <c r="U866" s="74">
        <f t="shared" si="772"/>
        <v>3</v>
      </c>
      <c r="V866" s="74">
        <v>252</v>
      </c>
      <c r="W866" s="70">
        <f t="shared" si="860"/>
        <v>1.0006939180000001</v>
      </c>
      <c r="X866" s="66">
        <f t="shared" si="861"/>
        <v>47.827088830000001</v>
      </c>
      <c r="Y866" s="66">
        <v>0</v>
      </c>
      <c r="Z866" s="67">
        <f t="shared" si="862"/>
        <v>0</v>
      </c>
      <c r="AA866" s="68" t="str">
        <f t="shared" si="872"/>
        <v>A+INCORP J=</v>
      </c>
      <c r="AB866" s="11">
        <f t="shared" si="873"/>
        <v>43549</v>
      </c>
      <c r="AC866" s="227">
        <f t="shared" si="878"/>
        <v>3113.21</v>
      </c>
      <c r="AD866" s="227">
        <f t="shared" si="891"/>
        <v>62.264200000000002</v>
      </c>
      <c r="AE866" s="227">
        <f t="shared" si="892"/>
        <v>351.79273000000001</v>
      </c>
      <c r="AF866" s="228">
        <f t="shared" si="879"/>
        <v>1.0351945448891475</v>
      </c>
      <c r="AG866" s="230">
        <f t="shared" si="880"/>
        <v>234</v>
      </c>
      <c r="AH866" s="231">
        <f t="shared" si="893"/>
        <v>1.05559738</v>
      </c>
      <c r="AI866" s="227">
        <f t="shared" si="894"/>
        <v>3401.95602272</v>
      </c>
      <c r="AJ866" s="227">
        <f t="shared" si="895"/>
        <v>3816.0129527200002</v>
      </c>
      <c r="AK866" s="227">
        <f t="shared" si="785"/>
        <v>3113.21</v>
      </c>
      <c r="AL866" s="227">
        <f t="shared" si="896"/>
        <v>62.264200000000002</v>
      </c>
      <c r="AM866" s="227">
        <f t="shared" si="897"/>
        <v>320.66063000000003</v>
      </c>
      <c r="AN866" s="228">
        <f t="shared" si="786"/>
        <v>1.0342640975113304</v>
      </c>
      <c r="AO866" s="230">
        <f t="shared" si="787"/>
        <v>213</v>
      </c>
      <c r="AP866" s="231">
        <f t="shared" si="898"/>
        <v>1.0504840950000001</v>
      </c>
      <c r="AQ866" s="227">
        <f t="shared" si="899"/>
        <v>3382.43412601</v>
      </c>
      <c r="AR866" s="227">
        <f t="shared" si="900"/>
        <v>3765.3589560099999</v>
      </c>
      <c r="AS866" s="227">
        <f t="shared" si="874"/>
        <v>3113.21</v>
      </c>
      <c r="AT866" s="227">
        <f t="shared" si="901"/>
        <v>62.264200000000002</v>
      </c>
      <c r="AU866" s="227">
        <f t="shared" si="902"/>
        <v>289.52853000000005</v>
      </c>
      <c r="AV866" s="228">
        <f t="shared" si="875"/>
        <v>1.0319941571698943</v>
      </c>
      <c r="AW866" s="230">
        <f t="shared" si="876"/>
        <v>192</v>
      </c>
      <c r="AX866" s="231">
        <f t="shared" si="903"/>
        <v>1.045395579</v>
      </c>
      <c r="AY866" s="227">
        <f t="shared" si="904"/>
        <v>3358.66210585</v>
      </c>
      <c r="AZ866" s="227">
        <f t="shared" si="905"/>
        <v>3710.4548358500001</v>
      </c>
      <c r="BA866" s="227">
        <f t="shared" si="853"/>
        <v>3113.21</v>
      </c>
      <c r="BB866" s="227">
        <f t="shared" si="906"/>
        <v>62.264200000000002</v>
      </c>
      <c r="BC866" s="227">
        <f t="shared" si="907"/>
        <v>257.35869333333341</v>
      </c>
      <c r="BD866" s="228">
        <f t="shared" si="783"/>
        <v>1.0278820771533657</v>
      </c>
      <c r="BE866" s="230">
        <f t="shared" si="784"/>
        <v>172</v>
      </c>
      <c r="BF866" s="231">
        <f t="shared" si="908"/>
        <v>1.0405722909999999</v>
      </c>
      <c r="BG866" s="227">
        <f t="shared" si="909"/>
        <v>3329.8446103699998</v>
      </c>
      <c r="BH866" s="227">
        <f t="shared" si="910"/>
        <v>3649.467503703333</v>
      </c>
      <c r="BI866" s="227">
        <f t="shared" si="877"/>
        <v>3113.21</v>
      </c>
      <c r="BJ866" s="227">
        <f t="shared" si="911"/>
        <v>62.264200000000002</v>
      </c>
      <c r="BK866" s="227">
        <f t="shared" si="912"/>
        <v>226.22659333333334</v>
      </c>
      <c r="BL866" s="228">
        <f t="shared" si="863"/>
        <v>1.015091780949801</v>
      </c>
      <c r="BM866" s="230">
        <f t="shared" si="864"/>
        <v>150</v>
      </c>
      <c r="BN866" s="231">
        <f t="shared" si="913"/>
        <v>1.035292374</v>
      </c>
      <c r="BO866" s="227">
        <f t="shared" si="914"/>
        <v>3271.7246278100001</v>
      </c>
      <c r="BP866" s="227">
        <f t="shared" si="915"/>
        <v>3560.2154211433335</v>
      </c>
      <c r="BQ866" s="227">
        <f t="shared" si="782"/>
        <v>3113.21</v>
      </c>
      <c r="BR866" s="227">
        <f t="shared" si="916"/>
        <v>62.264200000000002</v>
      </c>
      <c r="BS866" s="227">
        <f t="shared" si="917"/>
        <v>191.98128333333335</v>
      </c>
      <c r="BT866" s="228">
        <f t="shared" si="780"/>
        <v>1.0117523448583889</v>
      </c>
      <c r="BU866" s="230">
        <f t="shared" si="781"/>
        <v>127</v>
      </c>
      <c r="BV866" s="231">
        <f t="shared" si="918"/>
        <v>1.0298011030000001</v>
      </c>
      <c r="BW866" s="227">
        <f t="shared" si="919"/>
        <v>3243.6649577799999</v>
      </c>
      <c r="BX866" s="227">
        <f t="shared" si="920"/>
        <v>3497.910441113333</v>
      </c>
      <c r="BY866" s="227">
        <f t="shared" si="854"/>
        <v>3113.21</v>
      </c>
      <c r="BZ866" s="227">
        <f t="shared" si="921"/>
        <v>62.264200000000002</v>
      </c>
      <c r="CA866" s="227">
        <f t="shared" si="922"/>
        <v>161.88692</v>
      </c>
      <c r="CB866" s="228">
        <f t="shared" si="851"/>
        <v>1.0126627428058674</v>
      </c>
      <c r="CC866" s="230">
        <f t="shared" si="852"/>
        <v>107</v>
      </c>
      <c r="CD866" s="231">
        <f t="shared" si="923"/>
        <v>1.025049766</v>
      </c>
      <c r="CE866" s="227">
        <f t="shared" si="924"/>
        <v>3231.6044658400001</v>
      </c>
      <c r="CF866" s="227">
        <f t="shared" si="925"/>
        <v>3455.7555858400001</v>
      </c>
      <c r="CG866" s="227">
        <f t="shared" si="847"/>
        <v>3113.21</v>
      </c>
      <c r="CH866" s="227">
        <f t="shared" si="926"/>
        <v>62.264200000000002</v>
      </c>
      <c r="CI866" s="227">
        <f t="shared" si="927"/>
        <v>130.75482000000002</v>
      </c>
      <c r="CJ866" s="228">
        <f t="shared" si="773"/>
        <v>1.0078254866577265</v>
      </c>
      <c r="CK866" s="230">
        <f t="shared" si="774"/>
        <v>86</v>
      </c>
      <c r="CL866" s="231">
        <f t="shared" si="928"/>
        <v>1.0200844529999999</v>
      </c>
      <c r="CM866" s="227">
        <f t="shared" si="929"/>
        <v>3200.58880838</v>
      </c>
      <c r="CN866" s="227">
        <f t="shared" si="930"/>
        <v>3393.6078283800002</v>
      </c>
      <c r="CO866" s="227">
        <f t="shared" si="850"/>
        <v>3113.21</v>
      </c>
      <c r="CP866" s="227">
        <f t="shared" si="931"/>
        <v>62.264200000000002</v>
      </c>
      <c r="CQ866" s="227">
        <f t="shared" si="932"/>
        <v>97.547246666666666</v>
      </c>
      <c r="CR866" s="228">
        <f t="shared" si="848"/>
        <v>1.0033113279721835</v>
      </c>
      <c r="CS866" s="230">
        <f t="shared" si="849"/>
        <v>66</v>
      </c>
      <c r="CT866" s="231">
        <f t="shared" si="933"/>
        <v>1.0153779469999999</v>
      </c>
      <c r="CU866" s="227">
        <f t="shared" si="934"/>
        <v>3171.5521668199999</v>
      </c>
      <c r="CV866" s="227">
        <f t="shared" si="935"/>
        <v>3331.3636134866665</v>
      </c>
      <c r="CW866" s="227">
        <f t="shared" si="769"/>
        <v>3113.21</v>
      </c>
      <c r="CX866" s="227">
        <f t="shared" si="936"/>
        <v>62.264200000000002</v>
      </c>
      <c r="CY866" s="227">
        <f t="shared" si="937"/>
        <v>66.415146666666672</v>
      </c>
      <c r="CZ866" s="228">
        <f t="shared" si="764"/>
        <v>1.0054231691731188</v>
      </c>
      <c r="DA866" s="239">
        <f t="shared" si="765"/>
        <v>45</v>
      </c>
      <c r="DB866" s="231">
        <f t="shared" si="938"/>
        <v>1.0104594840000001</v>
      </c>
      <c r="DC866" s="227">
        <f t="shared" si="939"/>
        <v>3162.8326270100001</v>
      </c>
      <c r="DD866" s="227">
        <f t="shared" si="940"/>
        <v>3291.5119736766669</v>
      </c>
      <c r="DE866" s="227">
        <f t="shared" si="844"/>
        <v>3113.21</v>
      </c>
      <c r="DF866" s="227">
        <f t="shared" si="941"/>
        <v>62.264200000000002</v>
      </c>
      <c r="DG866" s="227">
        <f t="shared" si="942"/>
        <v>35.283046666666664</v>
      </c>
      <c r="DH866" s="228">
        <f t="shared" si="839"/>
        <v>1.0039171896372387</v>
      </c>
      <c r="DI866" s="239">
        <f t="shared" si="840"/>
        <v>24</v>
      </c>
      <c r="DJ866" s="231">
        <f t="shared" si="943"/>
        <v>1.005564846</v>
      </c>
      <c r="DK866" s="227">
        <f t="shared" si="944"/>
        <v>3142.7974316499999</v>
      </c>
      <c r="DL866" s="227">
        <f t="shared" si="945"/>
        <v>3240.3446783166664</v>
      </c>
      <c r="DM866" s="227">
        <f t="shared" si="950"/>
        <v>3113.21</v>
      </c>
      <c r="DN866" s="227">
        <f t="shared" si="951"/>
        <v>62.264200000000002</v>
      </c>
      <c r="DO866" s="227">
        <f t="shared" si="946"/>
        <v>3.11321</v>
      </c>
      <c r="DP866" s="228">
        <f t="shared" si="947"/>
        <v>1.0007152953688867</v>
      </c>
      <c r="DQ866" s="239">
        <f t="shared" si="948"/>
        <v>3</v>
      </c>
      <c r="DR866" s="231">
        <f t="shared" si="949"/>
        <v>1.0006939180000001</v>
      </c>
      <c r="DS866" s="227">
        <f t="shared" si="888"/>
        <v>3117.5987224099999</v>
      </c>
      <c r="DT866" s="227">
        <f t="shared" si="889"/>
        <v>3182.97613241</v>
      </c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5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5"/>
      <c r="HA866" s="5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40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7"/>
      <c r="JP866" s="1"/>
      <c r="JQ866" s="1"/>
      <c r="JR866" s="1"/>
      <c r="JS866" s="1"/>
      <c r="JT866" s="1"/>
      <c r="JU866" s="1"/>
      <c r="JV866" s="1"/>
      <c r="JW866" s="1"/>
      <c r="JX866" s="1"/>
      <c r="JY866" s="3"/>
      <c r="JZ866" s="1"/>
      <c r="KA866" s="1"/>
      <c r="KB866" s="1"/>
      <c r="KC866" s="1"/>
      <c r="KD866" s="1"/>
      <c r="KE866" s="1"/>
    </row>
    <row r="867" spans="1:291" x14ac:dyDescent="0.2">
      <c r="A867" s="196">
        <f t="shared" si="865"/>
        <v>43525</v>
      </c>
      <c r="B867" s="236">
        <f t="shared" si="890"/>
        <v>110929.23687176999</v>
      </c>
      <c r="C867" s="66">
        <f t="shared" si="778"/>
        <v>68873.992381010001</v>
      </c>
      <c r="D867" s="77">
        <f t="shared" si="866"/>
        <v>5116.93</v>
      </c>
      <c r="E867" s="67">
        <f>VLOOKUP(A866,[1]Plan1!$DQ$117:$DS$314,3)</f>
        <v>5138.93</v>
      </c>
      <c r="F867" s="11">
        <f t="shared" si="867"/>
        <v>43522</v>
      </c>
      <c r="G867" s="73">
        <f t="shared" si="855"/>
        <v>4.2994529923214841E-3</v>
      </c>
      <c r="H867" s="11">
        <f t="shared" si="868"/>
        <v>43549</v>
      </c>
      <c r="I867" s="11">
        <f t="shared" si="856"/>
        <v>43549</v>
      </c>
      <c r="J867" s="1">
        <f t="shared" si="869"/>
        <v>18</v>
      </c>
      <c r="K867" s="1">
        <f t="shared" si="870"/>
        <v>4</v>
      </c>
      <c r="L867" s="66">
        <f t="shared" si="857"/>
        <v>1.00095384</v>
      </c>
      <c r="M867" s="70">
        <f t="shared" si="779"/>
        <v>1.00319961</v>
      </c>
      <c r="N867" s="70">
        <f t="shared" si="881"/>
        <v>1.0794002577290334</v>
      </c>
      <c r="O867" s="66">
        <f t="shared" si="775"/>
        <v>1.0804298299999999</v>
      </c>
      <c r="P867" s="66">
        <f t="shared" si="858"/>
        <v>68939.687149899997</v>
      </c>
      <c r="Q867" s="74">
        <f t="shared" si="859"/>
        <v>0</v>
      </c>
      <c r="R867" s="75">
        <f t="shared" si="776"/>
        <v>0</v>
      </c>
      <c r="S867" s="66">
        <f t="shared" si="777"/>
        <v>0</v>
      </c>
      <c r="T867" s="10">
        <f t="shared" si="871"/>
        <v>0.06</v>
      </c>
      <c r="U867" s="74">
        <f t="shared" si="772"/>
        <v>4</v>
      </c>
      <c r="V867" s="74">
        <v>252</v>
      </c>
      <c r="W867" s="70">
        <f t="shared" si="860"/>
        <v>1.0009253309999999</v>
      </c>
      <c r="X867" s="66">
        <f t="shared" si="861"/>
        <v>63.792029650000003</v>
      </c>
      <c r="Y867" s="66">
        <v>0</v>
      </c>
      <c r="Z867" s="67">
        <f t="shared" si="862"/>
        <v>0</v>
      </c>
      <c r="AA867" s="68" t="str">
        <f t="shared" si="872"/>
        <v>A+INCORP J=</v>
      </c>
      <c r="AB867" s="11">
        <f t="shared" si="873"/>
        <v>43549</v>
      </c>
      <c r="AC867" s="227">
        <f t="shared" si="878"/>
        <v>3113.21</v>
      </c>
      <c r="AD867" s="227">
        <f t="shared" si="891"/>
        <v>62.264200000000002</v>
      </c>
      <c r="AE867" s="227">
        <f t="shared" si="892"/>
        <v>352.83046666666672</v>
      </c>
      <c r="AF867" s="228">
        <f t="shared" si="879"/>
        <v>1.0354413131440756</v>
      </c>
      <c r="AG867" s="230">
        <f t="shared" si="880"/>
        <v>235</v>
      </c>
      <c r="AH867" s="231">
        <f t="shared" si="893"/>
        <v>1.0558414890000001</v>
      </c>
      <c r="AI867" s="227">
        <f t="shared" si="894"/>
        <v>3403.5538729800001</v>
      </c>
      <c r="AJ867" s="227">
        <f t="shared" si="895"/>
        <v>3818.6485396466669</v>
      </c>
      <c r="AK867" s="227">
        <f t="shared" si="785"/>
        <v>3113.21</v>
      </c>
      <c r="AL867" s="227">
        <f t="shared" si="896"/>
        <v>62.264200000000002</v>
      </c>
      <c r="AM867" s="227">
        <f t="shared" si="897"/>
        <v>321.69836666666669</v>
      </c>
      <c r="AN867" s="228">
        <f t="shared" si="786"/>
        <v>1.0345106439674896</v>
      </c>
      <c r="AO867" s="230">
        <f t="shared" si="787"/>
        <v>214</v>
      </c>
      <c r="AP867" s="231">
        <f t="shared" si="898"/>
        <v>1.050727022</v>
      </c>
      <c r="AQ867" s="227">
        <f t="shared" si="899"/>
        <v>3384.0228085899998</v>
      </c>
      <c r="AR867" s="227">
        <f t="shared" si="900"/>
        <v>3767.9853752566664</v>
      </c>
      <c r="AS867" s="227">
        <f t="shared" si="874"/>
        <v>3113.21</v>
      </c>
      <c r="AT867" s="227">
        <f t="shared" si="901"/>
        <v>62.264200000000002</v>
      </c>
      <c r="AU867" s="227">
        <f t="shared" si="902"/>
        <v>290.56626666666671</v>
      </c>
      <c r="AV867" s="228">
        <f t="shared" si="875"/>
        <v>1.03224016252079</v>
      </c>
      <c r="AW867" s="230">
        <f t="shared" si="876"/>
        <v>193</v>
      </c>
      <c r="AX867" s="231">
        <f t="shared" si="903"/>
        <v>1.0456373299999999</v>
      </c>
      <c r="AY867" s="227">
        <f t="shared" si="904"/>
        <v>3360.2396253900001</v>
      </c>
      <c r="AZ867" s="227">
        <f t="shared" si="905"/>
        <v>3713.0700920566669</v>
      </c>
      <c r="BA867" s="227">
        <f t="shared" si="853"/>
        <v>3113.21</v>
      </c>
      <c r="BB867" s="227">
        <f t="shared" si="906"/>
        <v>62.264200000000002</v>
      </c>
      <c r="BC867" s="227">
        <f t="shared" si="907"/>
        <v>258.39643000000001</v>
      </c>
      <c r="BD867" s="228">
        <f t="shared" si="783"/>
        <v>1.0281271022722702</v>
      </c>
      <c r="BE867" s="230">
        <f t="shared" si="784"/>
        <v>173</v>
      </c>
      <c r="BF867" s="231">
        <f t="shared" si="908"/>
        <v>1.0408129260000001</v>
      </c>
      <c r="BG867" s="227">
        <f t="shared" si="909"/>
        <v>3331.4085927900001</v>
      </c>
      <c r="BH867" s="227">
        <f t="shared" si="910"/>
        <v>3652.0692227899999</v>
      </c>
      <c r="BI867" s="227">
        <f t="shared" si="877"/>
        <v>3113.21</v>
      </c>
      <c r="BJ867" s="227">
        <f t="shared" si="911"/>
        <v>62.264200000000002</v>
      </c>
      <c r="BK867" s="227">
        <f t="shared" si="912"/>
        <v>227.26433</v>
      </c>
      <c r="BL867" s="228">
        <f t="shared" si="863"/>
        <v>1.0153337571354499</v>
      </c>
      <c r="BM867" s="230">
        <f t="shared" si="864"/>
        <v>151</v>
      </c>
      <c r="BN867" s="231">
        <f t="shared" si="913"/>
        <v>1.0355317879999999</v>
      </c>
      <c r="BO867" s="227">
        <f t="shared" si="914"/>
        <v>3273.26131205</v>
      </c>
      <c r="BP867" s="227">
        <f t="shared" si="915"/>
        <v>3562.7898420500001</v>
      </c>
      <c r="BQ867" s="227">
        <f t="shared" si="782"/>
        <v>3113.21</v>
      </c>
      <c r="BR867" s="227">
        <f t="shared" si="916"/>
        <v>62.264200000000002</v>
      </c>
      <c r="BS867" s="227">
        <f t="shared" si="917"/>
        <v>193.01902000000001</v>
      </c>
      <c r="BT867" s="228">
        <f t="shared" si="780"/>
        <v>1.0119935249938452</v>
      </c>
      <c r="BU867" s="230">
        <f t="shared" si="781"/>
        <v>128</v>
      </c>
      <c r="BV867" s="231">
        <f t="shared" si="918"/>
        <v>1.0300392469999999</v>
      </c>
      <c r="BW867" s="227">
        <f t="shared" si="919"/>
        <v>3245.1884623699998</v>
      </c>
      <c r="BX867" s="227">
        <f t="shared" si="920"/>
        <v>3500.4716823700001</v>
      </c>
      <c r="BY867" s="227">
        <f t="shared" si="854"/>
        <v>3113.21</v>
      </c>
      <c r="BZ867" s="227">
        <f t="shared" si="921"/>
        <v>62.264200000000002</v>
      </c>
      <c r="CA867" s="227">
        <f t="shared" si="922"/>
        <v>162.92465666666666</v>
      </c>
      <c r="CB867" s="228">
        <f t="shared" si="851"/>
        <v>1.0129041399607372</v>
      </c>
      <c r="CC867" s="230">
        <f t="shared" si="852"/>
        <v>108</v>
      </c>
      <c r="CD867" s="231">
        <f t="shared" si="923"/>
        <v>1.025286811</v>
      </c>
      <c r="CE867" s="227">
        <f t="shared" si="924"/>
        <v>3233.1223050200001</v>
      </c>
      <c r="CF867" s="227">
        <f t="shared" si="925"/>
        <v>3458.3111616866668</v>
      </c>
      <c r="CG867" s="227">
        <f t="shared" si="847"/>
        <v>3113.21</v>
      </c>
      <c r="CH867" s="227">
        <f t="shared" si="926"/>
        <v>62.264200000000002</v>
      </c>
      <c r="CI867" s="227">
        <f t="shared" si="927"/>
        <v>131.79255666666668</v>
      </c>
      <c r="CJ867" s="228">
        <f t="shared" si="773"/>
        <v>1.0080657307141141</v>
      </c>
      <c r="CK867" s="230">
        <f t="shared" si="774"/>
        <v>87</v>
      </c>
      <c r="CL867" s="231">
        <f t="shared" si="928"/>
        <v>1.02032035</v>
      </c>
      <c r="CM867" s="227">
        <f t="shared" si="929"/>
        <v>3202.0920806899999</v>
      </c>
      <c r="CN867" s="227">
        <f t="shared" si="930"/>
        <v>3396.1488373566667</v>
      </c>
      <c r="CO867" s="227">
        <f t="shared" si="850"/>
        <v>3113.21</v>
      </c>
      <c r="CP867" s="227">
        <f t="shared" si="931"/>
        <v>62.264200000000002</v>
      </c>
      <c r="CQ867" s="227">
        <f t="shared" si="932"/>
        <v>98.584983333333327</v>
      </c>
      <c r="CR867" s="228">
        <f t="shared" si="848"/>
        <v>1.0035504959496189</v>
      </c>
      <c r="CS867" s="230">
        <f t="shared" si="849"/>
        <v>67</v>
      </c>
      <c r="CT867" s="231">
        <f t="shared" si="933"/>
        <v>1.015612755</v>
      </c>
      <c r="CU867" s="227">
        <f t="shared" si="934"/>
        <v>3173.0417991300001</v>
      </c>
      <c r="CV867" s="227">
        <f t="shared" si="935"/>
        <v>3333.8909824633333</v>
      </c>
      <c r="CW867" s="227">
        <f t="shared" si="769"/>
        <v>3113.21</v>
      </c>
      <c r="CX867" s="227">
        <f t="shared" si="936"/>
        <v>62.264200000000002</v>
      </c>
      <c r="CY867" s="227">
        <f t="shared" si="937"/>
        <v>67.452883333333332</v>
      </c>
      <c r="CZ867" s="228">
        <f t="shared" ref="CZ867:CZ930" si="952">($O867/CZ$800)</f>
        <v>1.0056628405683614</v>
      </c>
      <c r="DA867" s="239">
        <f t="shared" ref="DA867:DA930" si="953">NETWORKDAYS(DA$800,$A867,$AE$118:$AE$502)-1</f>
        <v>46</v>
      </c>
      <c r="DB867" s="231">
        <f t="shared" si="938"/>
        <v>1.010693155</v>
      </c>
      <c r="DC867" s="227">
        <f t="shared" si="939"/>
        <v>3164.3181651300001</v>
      </c>
      <c r="DD867" s="227">
        <f t="shared" si="940"/>
        <v>3294.0352484633336</v>
      </c>
      <c r="DE867" s="227">
        <f t="shared" si="844"/>
        <v>3113.21</v>
      </c>
      <c r="DF867" s="227">
        <f t="shared" si="941"/>
        <v>62.264200000000002</v>
      </c>
      <c r="DG867" s="227">
        <f t="shared" si="942"/>
        <v>36.320783333333338</v>
      </c>
      <c r="DH867" s="228">
        <f t="shared" si="839"/>
        <v>1.0041565020391463</v>
      </c>
      <c r="DI867" s="239">
        <f t="shared" si="840"/>
        <v>25</v>
      </c>
      <c r="DJ867" s="231">
        <f t="shared" si="943"/>
        <v>1.005797386</v>
      </c>
      <c r="DK867" s="227">
        <f t="shared" si="944"/>
        <v>3144.2735623200001</v>
      </c>
      <c r="DL867" s="227">
        <f t="shared" si="945"/>
        <v>3242.8585456533333</v>
      </c>
      <c r="DM867" s="227">
        <f t="shared" si="950"/>
        <v>3113.21</v>
      </c>
      <c r="DN867" s="227">
        <f t="shared" si="951"/>
        <v>62.264200000000002</v>
      </c>
      <c r="DO867" s="227">
        <f t="shared" si="946"/>
        <v>4.150946666666667</v>
      </c>
      <c r="DP867" s="228">
        <f t="shared" si="947"/>
        <v>1.0009538445076327</v>
      </c>
      <c r="DQ867" s="239">
        <f t="shared" si="948"/>
        <v>4</v>
      </c>
      <c r="DR867" s="231">
        <f t="shared" si="949"/>
        <v>1.0009253309999999</v>
      </c>
      <c r="DS867" s="227">
        <f t="shared" si="888"/>
        <v>3119.0630157599999</v>
      </c>
      <c r="DT867" s="227">
        <f t="shared" si="889"/>
        <v>3185.4781624266666</v>
      </c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5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5"/>
      <c r="HA867" s="5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40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7"/>
      <c r="JP867" s="1"/>
      <c r="JQ867" s="1"/>
      <c r="JR867" s="1"/>
      <c r="JS867" s="1"/>
      <c r="JT867" s="1"/>
      <c r="JU867" s="1"/>
      <c r="JV867" s="1"/>
      <c r="JW867" s="1"/>
      <c r="JX867" s="1"/>
      <c r="JY867" s="3"/>
      <c r="JZ867" s="1"/>
      <c r="KA867" s="1"/>
      <c r="KB867" s="1"/>
      <c r="KC867" s="1"/>
      <c r="KD867" s="1"/>
      <c r="KE867" s="1"/>
    </row>
    <row r="868" spans="1:291" x14ac:dyDescent="0.2">
      <c r="A868" s="196">
        <f t="shared" si="865"/>
        <v>43526</v>
      </c>
      <c r="B868" s="236">
        <f t="shared" si="890"/>
        <v>110983.40368037</v>
      </c>
      <c r="C868" s="66">
        <f t="shared" si="778"/>
        <v>68873.992381010001</v>
      </c>
      <c r="D868" s="77">
        <f t="shared" si="866"/>
        <v>5116.93</v>
      </c>
      <c r="E868" s="67">
        <f>VLOOKUP(A867,[1]Plan1!$DQ$117:$DS$314,3)</f>
        <v>5138.93</v>
      </c>
      <c r="F868" s="11">
        <f t="shared" si="867"/>
        <v>43522</v>
      </c>
      <c r="G868" s="73">
        <f t="shared" si="855"/>
        <v>4.2994529923214841E-3</v>
      </c>
      <c r="H868" s="11">
        <f t="shared" si="868"/>
        <v>43549</v>
      </c>
      <c r="I868" s="11">
        <f t="shared" si="856"/>
        <v>43549</v>
      </c>
      <c r="J868" s="1">
        <f t="shared" si="869"/>
        <v>18</v>
      </c>
      <c r="K868" s="1">
        <f t="shared" si="870"/>
        <v>5</v>
      </c>
      <c r="L868" s="66">
        <f t="shared" si="857"/>
        <v>1.0011924400000001</v>
      </c>
      <c r="M868" s="70">
        <f t="shared" si="779"/>
        <v>1.00319961</v>
      </c>
      <c r="N868" s="70">
        <f t="shared" si="881"/>
        <v>1.0794002577290334</v>
      </c>
      <c r="O868" s="66">
        <f t="shared" si="775"/>
        <v>1.0806873699999999</v>
      </c>
      <c r="P868" s="66">
        <f t="shared" si="858"/>
        <v>68956.120484479994</v>
      </c>
      <c r="Q868" s="74">
        <f t="shared" si="859"/>
        <v>0</v>
      </c>
      <c r="R868" s="75">
        <f t="shared" si="776"/>
        <v>0</v>
      </c>
      <c r="S868" s="66">
        <f t="shared" si="777"/>
        <v>0</v>
      </c>
      <c r="T868" s="10">
        <f t="shared" si="871"/>
        <v>0.06</v>
      </c>
      <c r="U868" s="74">
        <f t="shared" si="772"/>
        <v>5</v>
      </c>
      <c r="V868" s="74">
        <v>252</v>
      </c>
      <c r="W868" s="70">
        <f t="shared" si="860"/>
        <v>1.001156798</v>
      </c>
      <c r="X868" s="66">
        <f t="shared" si="861"/>
        <v>79.768302259999999</v>
      </c>
      <c r="Y868" s="66">
        <v>0</v>
      </c>
      <c r="Z868" s="67">
        <f t="shared" si="862"/>
        <v>0</v>
      </c>
      <c r="AA868" s="68" t="str">
        <f t="shared" si="872"/>
        <v>A+INCORP J=</v>
      </c>
      <c r="AB868" s="11">
        <f t="shared" si="873"/>
        <v>43549</v>
      </c>
      <c r="AC868" s="227">
        <f t="shared" si="878"/>
        <v>3113.21</v>
      </c>
      <c r="AD868" s="227">
        <f t="shared" si="891"/>
        <v>62.264200000000002</v>
      </c>
      <c r="AE868" s="227">
        <f t="shared" si="892"/>
        <v>353.86820333333338</v>
      </c>
      <c r="AF868" s="228">
        <f t="shared" si="879"/>
        <v>1.0356881293170308</v>
      </c>
      <c r="AG868" s="230">
        <f t="shared" si="880"/>
        <v>235</v>
      </c>
      <c r="AH868" s="231">
        <f t="shared" si="893"/>
        <v>1.0558414890000001</v>
      </c>
      <c r="AI868" s="227">
        <f t="shared" si="894"/>
        <v>3404.3651716300001</v>
      </c>
      <c r="AJ868" s="227">
        <f t="shared" si="895"/>
        <v>3820.4975749633336</v>
      </c>
      <c r="AK868" s="227">
        <f t="shared" si="785"/>
        <v>3113.21</v>
      </c>
      <c r="AL868" s="227">
        <f t="shared" si="896"/>
        <v>62.264200000000002</v>
      </c>
      <c r="AM868" s="227">
        <f t="shared" si="897"/>
        <v>322.73610333333335</v>
      </c>
      <c r="AN868" s="228">
        <f t="shared" si="786"/>
        <v>1.0347572382986063</v>
      </c>
      <c r="AO868" s="230">
        <f t="shared" si="787"/>
        <v>214</v>
      </c>
      <c r="AP868" s="231">
        <f t="shared" si="898"/>
        <v>1.050727022</v>
      </c>
      <c r="AQ868" s="227">
        <f t="shared" si="899"/>
        <v>3384.8294516599999</v>
      </c>
      <c r="AR868" s="227">
        <f t="shared" si="900"/>
        <v>3769.8297549933332</v>
      </c>
      <c r="AS868" s="227">
        <f t="shared" si="874"/>
        <v>3113.21</v>
      </c>
      <c r="AT868" s="227">
        <f t="shared" si="901"/>
        <v>62.264200000000002</v>
      </c>
      <c r="AU868" s="227">
        <f t="shared" si="902"/>
        <v>291.60400333333337</v>
      </c>
      <c r="AV868" s="228">
        <f t="shared" si="875"/>
        <v>1.0324862156415704</v>
      </c>
      <c r="AW868" s="230">
        <f t="shared" si="876"/>
        <v>193</v>
      </c>
      <c r="AX868" s="231">
        <f t="shared" si="903"/>
        <v>1.0456373299999999</v>
      </c>
      <c r="AY868" s="227">
        <f t="shared" si="904"/>
        <v>3361.0405992999999</v>
      </c>
      <c r="AZ868" s="227">
        <f t="shared" si="905"/>
        <v>3714.9088026333334</v>
      </c>
      <c r="BA868" s="227">
        <f t="shared" si="853"/>
        <v>3113.21</v>
      </c>
      <c r="BB868" s="227">
        <f t="shared" si="906"/>
        <v>62.264200000000002</v>
      </c>
      <c r="BC868" s="227">
        <f t="shared" si="907"/>
        <v>259.43416666666673</v>
      </c>
      <c r="BD868" s="228">
        <f t="shared" si="783"/>
        <v>1.0283721749707158</v>
      </c>
      <c r="BE868" s="230">
        <f t="shared" si="784"/>
        <v>173</v>
      </c>
      <c r="BF868" s="231">
        <f t="shared" si="908"/>
        <v>1.0408129260000001</v>
      </c>
      <c r="BG868" s="227">
        <f t="shared" si="909"/>
        <v>3332.20269431</v>
      </c>
      <c r="BH868" s="227">
        <f t="shared" si="910"/>
        <v>3653.9010609766665</v>
      </c>
      <c r="BI868" s="227">
        <f t="shared" si="877"/>
        <v>3113.21</v>
      </c>
      <c r="BJ868" s="227">
        <f t="shared" si="911"/>
        <v>62.264200000000002</v>
      </c>
      <c r="BK868" s="227">
        <f t="shared" si="912"/>
        <v>228.30206666666666</v>
      </c>
      <c r="BL868" s="228">
        <f t="shared" si="863"/>
        <v>1.015575780308591</v>
      </c>
      <c r="BM868" s="230">
        <f t="shared" si="864"/>
        <v>151</v>
      </c>
      <c r="BN868" s="231">
        <f t="shared" si="913"/>
        <v>1.0355317879999999</v>
      </c>
      <c r="BO868" s="227">
        <f t="shared" si="914"/>
        <v>3274.0415531100002</v>
      </c>
      <c r="BP868" s="227">
        <f t="shared" si="915"/>
        <v>3564.6078197766669</v>
      </c>
      <c r="BQ868" s="227">
        <f t="shared" si="782"/>
        <v>3113.21</v>
      </c>
      <c r="BR868" s="227">
        <f t="shared" si="916"/>
        <v>62.264200000000002</v>
      </c>
      <c r="BS868" s="227">
        <f t="shared" si="917"/>
        <v>194.05675666666667</v>
      </c>
      <c r="BT868" s="228">
        <f t="shared" si="780"/>
        <v>1.0122347519622148</v>
      </c>
      <c r="BU868" s="230">
        <f t="shared" si="781"/>
        <v>128</v>
      </c>
      <c r="BV868" s="231">
        <f t="shared" si="918"/>
        <v>1.0300392469999999</v>
      </c>
      <c r="BW868" s="227">
        <f t="shared" si="919"/>
        <v>3245.9620117600002</v>
      </c>
      <c r="BX868" s="227">
        <f t="shared" si="920"/>
        <v>3502.2829684266671</v>
      </c>
      <c r="BY868" s="227">
        <f t="shared" si="854"/>
        <v>3113.21</v>
      </c>
      <c r="BZ868" s="227">
        <f t="shared" si="921"/>
        <v>62.264200000000002</v>
      </c>
      <c r="CA868" s="227">
        <f t="shared" si="922"/>
        <v>163.96239333333332</v>
      </c>
      <c r="CB868" s="228">
        <f t="shared" si="851"/>
        <v>1.0131455839906613</v>
      </c>
      <c r="CC868" s="230">
        <f t="shared" si="852"/>
        <v>108</v>
      </c>
      <c r="CD868" s="231">
        <f t="shared" si="923"/>
        <v>1.025286811</v>
      </c>
      <c r="CE868" s="227">
        <f t="shared" si="924"/>
        <v>3233.8929782199998</v>
      </c>
      <c r="CF868" s="227">
        <f t="shared" si="925"/>
        <v>3460.1195715533331</v>
      </c>
      <c r="CG868" s="227">
        <f t="shared" si="847"/>
        <v>3113.21</v>
      </c>
      <c r="CH868" s="227">
        <f t="shared" si="926"/>
        <v>62.264200000000002</v>
      </c>
      <c r="CI868" s="227">
        <f t="shared" si="927"/>
        <v>132.83029333333334</v>
      </c>
      <c r="CJ868" s="228">
        <f t="shared" si="773"/>
        <v>1.008306021421645</v>
      </c>
      <c r="CK868" s="230">
        <f t="shared" si="774"/>
        <v>87</v>
      </c>
      <c r="CL868" s="231">
        <f t="shared" si="928"/>
        <v>1.02032035</v>
      </c>
      <c r="CM868" s="227">
        <f t="shared" si="929"/>
        <v>3202.8553572800001</v>
      </c>
      <c r="CN868" s="227">
        <f t="shared" si="930"/>
        <v>3397.9498506133336</v>
      </c>
      <c r="CO868" s="227">
        <f t="shared" si="850"/>
        <v>3113.21</v>
      </c>
      <c r="CP868" s="227">
        <f t="shared" si="931"/>
        <v>62.264200000000002</v>
      </c>
      <c r="CQ868" s="227">
        <f t="shared" si="932"/>
        <v>99.622720000000001</v>
      </c>
      <c r="CR868" s="228">
        <f t="shared" si="848"/>
        <v>1.0037897103692419</v>
      </c>
      <c r="CS868" s="230">
        <f t="shared" si="849"/>
        <v>67</v>
      </c>
      <c r="CT868" s="231">
        <f t="shared" si="933"/>
        <v>1.015612755</v>
      </c>
      <c r="CU868" s="227">
        <f t="shared" si="934"/>
        <v>3173.7981510499999</v>
      </c>
      <c r="CV868" s="227">
        <f t="shared" si="935"/>
        <v>3335.6850710499998</v>
      </c>
      <c r="CW868" s="227">
        <f t="shared" ref="CW868:CW931" si="954">CW867</f>
        <v>3113.21</v>
      </c>
      <c r="CX868" s="227">
        <f t="shared" si="936"/>
        <v>62.264200000000002</v>
      </c>
      <c r="CY868" s="227">
        <f t="shared" si="937"/>
        <v>68.490620000000007</v>
      </c>
      <c r="CZ868" s="228">
        <f t="shared" si="952"/>
        <v>1.0059025585035466</v>
      </c>
      <c r="DA868" s="239">
        <f t="shared" si="953"/>
        <v>46</v>
      </c>
      <c r="DB868" s="231">
        <f t="shared" si="938"/>
        <v>1.010693155</v>
      </c>
      <c r="DC868" s="227">
        <f t="shared" si="939"/>
        <v>3165.0724376200001</v>
      </c>
      <c r="DD868" s="227">
        <f t="shared" si="940"/>
        <v>3295.8272576200002</v>
      </c>
      <c r="DE868" s="227">
        <f t="shared" si="844"/>
        <v>3113.21</v>
      </c>
      <c r="DF868" s="227">
        <f t="shared" si="941"/>
        <v>62.264200000000002</v>
      </c>
      <c r="DG868" s="227">
        <f t="shared" si="942"/>
        <v>37.358519999999999</v>
      </c>
      <c r="DH868" s="228">
        <f t="shared" si="839"/>
        <v>1.0043958609112864</v>
      </c>
      <c r="DI868" s="239">
        <f t="shared" si="840"/>
        <v>25</v>
      </c>
      <c r="DJ868" s="231">
        <f t="shared" si="943"/>
        <v>1.005797386</v>
      </c>
      <c r="DK868" s="227">
        <f t="shared" si="944"/>
        <v>3145.02305682</v>
      </c>
      <c r="DL868" s="227">
        <f t="shared" si="945"/>
        <v>3244.6457768199998</v>
      </c>
      <c r="DM868" s="227">
        <f t="shared" si="950"/>
        <v>3113.21</v>
      </c>
      <c r="DN868" s="227">
        <f t="shared" si="951"/>
        <v>62.264200000000002</v>
      </c>
      <c r="DO868" s="227">
        <f t="shared" si="946"/>
        <v>5.1886833333333326</v>
      </c>
      <c r="DP868" s="228">
        <f t="shared" si="947"/>
        <v>1.0011924399683991</v>
      </c>
      <c r="DQ868" s="239">
        <f t="shared" si="948"/>
        <v>4</v>
      </c>
      <c r="DR868" s="231">
        <f t="shared" si="949"/>
        <v>1.0009253309999999</v>
      </c>
      <c r="DS868" s="227">
        <f t="shared" si="888"/>
        <v>3119.80650087</v>
      </c>
      <c r="DT868" s="227">
        <f t="shared" si="889"/>
        <v>3187.2593842033334</v>
      </c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5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5"/>
      <c r="HA868" s="5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40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7"/>
      <c r="JP868" s="1"/>
      <c r="JQ868" s="1"/>
      <c r="JR868" s="1"/>
      <c r="JS868" s="1"/>
      <c r="JT868" s="1"/>
      <c r="JU868" s="1"/>
      <c r="JV868" s="1"/>
      <c r="JW868" s="1"/>
      <c r="JX868" s="1"/>
      <c r="JY868" s="3"/>
      <c r="JZ868" s="1"/>
      <c r="KA868" s="1"/>
      <c r="KB868" s="1"/>
      <c r="KC868" s="1"/>
      <c r="KD868" s="1"/>
      <c r="KE868" s="1"/>
    </row>
    <row r="869" spans="1:291" x14ac:dyDescent="0.2">
      <c r="A869" s="196">
        <f t="shared" si="865"/>
        <v>43527</v>
      </c>
      <c r="B869" s="236">
        <f t="shared" si="890"/>
        <v>110995.85652036998</v>
      </c>
      <c r="C869" s="66">
        <f t="shared" si="778"/>
        <v>68873.992381010001</v>
      </c>
      <c r="D869" s="77">
        <f t="shared" si="866"/>
        <v>5116.93</v>
      </c>
      <c r="E869" s="67">
        <f>VLOOKUP(A868,[1]Plan1!$DQ$117:$DS$314,3)</f>
        <v>5138.93</v>
      </c>
      <c r="F869" s="11">
        <f t="shared" si="867"/>
        <v>43522</v>
      </c>
      <c r="G869" s="73">
        <f t="shared" si="855"/>
        <v>4.2994529923214841E-3</v>
      </c>
      <c r="H869" s="11">
        <f t="shared" si="868"/>
        <v>43549</v>
      </c>
      <c r="I869" s="11">
        <f t="shared" si="856"/>
        <v>43549</v>
      </c>
      <c r="J869" s="1">
        <f t="shared" si="869"/>
        <v>18</v>
      </c>
      <c r="K869" s="1">
        <f t="shared" si="870"/>
        <v>5</v>
      </c>
      <c r="L869" s="66">
        <f t="shared" si="857"/>
        <v>1.0011924400000001</v>
      </c>
      <c r="M869" s="70">
        <f t="shared" si="779"/>
        <v>1.00319961</v>
      </c>
      <c r="N869" s="70">
        <f t="shared" si="881"/>
        <v>1.0794002577290334</v>
      </c>
      <c r="O869" s="66">
        <f t="shared" si="775"/>
        <v>1.0806873699999999</v>
      </c>
      <c r="P869" s="66">
        <f t="shared" si="858"/>
        <v>68956.120484479994</v>
      </c>
      <c r="Q869" s="74">
        <f t="shared" si="859"/>
        <v>0</v>
      </c>
      <c r="R869" s="75">
        <f t="shared" si="776"/>
        <v>0</v>
      </c>
      <c r="S869" s="66">
        <f t="shared" si="777"/>
        <v>0</v>
      </c>
      <c r="T869" s="10">
        <f t="shared" si="871"/>
        <v>0.06</v>
      </c>
      <c r="U869" s="74">
        <f t="shared" ref="U869:U932" si="955">IF(Q868&gt;0,1,IF(K869=K868,U868,U868+1))</f>
        <v>5</v>
      </c>
      <c r="V869" s="74">
        <v>252</v>
      </c>
      <c r="W869" s="70">
        <f t="shared" si="860"/>
        <v>1.001156798</v>
      </c>
      <c r="X869" s="66">
        <f t="shared" si="861"/>
        <v>79.768302259999999</v>
      </c>
      <c r="Y869" s="66">
        <v>0</v>
      </c>
      <c r="Z869" s="67">
        <f t="shared" si="862"/>
        <v>0</v>
      </c>
      <c r="AA869" s="68" t="str">
        <f t="shared" si="872"/>
        <v>A+INCORP J=</v>
      </c>
      <c r="AB869" s="11">
        <f t="shared" si="873"/>
        <v>43549</v>
      </c>
      <c r="AC869" s="227">
        <f t="shared" si="878"/>
        <v>3113.21</v>
      </c>
      <c r="AD869" s="227">
        <f t="shared" si="891"/>
        <v>62.264200000000002</v>
      </c>
      <c r="AE869" s="227">
        <f t="shared" si="892"/>
        <v>354.90594000000004</v>
      </c>
      <c r="AF869" s="228">
        <f t="shared" si="879"/>
        <v>1.0356881293170308</v>
      </c>
      <c r="AG869" s="230">
        <f t="shared" si="880"/>
        <v>235</v>
      </c>
      <c r="AH869" s="231">
        <f t="shared" si="893"/>
        <v>1.0558414890000001</v>
      </c>
      <c r="AI869" s="227">
        <f t="shared" si="894"/>
        <v>3404.3651716300001</v>
      </c>
      <c r="AJ869" s="227">
        <f t="shared" si="895"/>
        <v>3821.5353116300003</v>
      </c>
      <c r="AK869" s="227">
        <f t="shared" si="785"/>
        <v>3113.21</v>
      </c>
      <c r="AL869" s="227">
        <f t="shared" si="896"/>
        <v>62.264200000000002</v>
      </c>
      <c r="AM869" s="227">
        <f t="shared" si="897"/>
        <v>323.77384000000001</v>
      </c>
      <c r="AN869" s="228">
        <f t="shared" si="786"/>
        <v>1.0347572382986063</v>
      </c>
      <c r="AO869" s="230">
        <f t="shared" si="787"/>
        <v>214</v>
      </c>
      <c r="AP869" s="231">
        <f t="shared" si="898"/>
        <v>1.050727022</v>
      </c>
      <c r="AQ869" s="227">
        <f t="shared" si="899"/>
        <v>3384.8294516599999</v>
      </c>
      <c r="AR869" s="227">
        <f t="shared" si="900"/>
        <v>3770.8674916599998</v>
      </c>
      <c r="AS869" s="227">
        <f t="shared" si="874"/>
        <v>3113.21</v>
      </c>
      <c r="AT869" s="227">
        <f t="shared" si="901"/>
        <v>62.264200000000002</v>
      </c>
      <c r="AU869" s="227">
        <f t="shared" si="902"/>
        <v>292.64174000000003</v>
      </c>
      <c r="AV869" s="228">
        <f t="shared" si="875"/>
        <v>1.0324862156415704</v>
      </c>
      <c r="AW869" s="230">
        <f t="shared" si="876"/>
        <v>193</v>
      </c>
      <c r="AX869" s="231">
        <f t="shared" si="903"/>
        <v>1.0456373299999999</v>
      </c>
      <c r="AY869" s="227">
        <f t="shared" si="904"/>
        <v>3361.0405992999999</v>
      </c>
      <c r="AZ869" s="227">
        <f t="shared" si="905"/>
        <v>3715.9465393</v>
      </c>
      <c r="BA869" s="227">
        <f t="shared" si="853"/>
        <v>3113.21</v>
      </c>
      <c r="BB869" s="227">
        <f t="shared" si="906"/>
        <v>62.264200000000002</v>
      </c>
      <c r="BC869" s="227">
        <f t="shared" si="907"/>
        <v>260.47190333333333</v>
      </c>
      <c r="BD869" s="228">
        <f t="shared" si="783"/>
        <v>1.0283721749707158</v>
      </c>
      <c r="BE869" s="230">
        <f t="shared" si="784"/>
        <v>173</v>
      </c>
      <c r="BF869" s="231">
        <f t="shared" si="908"/>
        <v>1.0408129260000001</v>
      </c>
      <c r="BG869" s="227">
        <f t="shared" si="909"/>
        <v>3332.20269431</v>
      </c>
      <c r="BH869" s="227">
        <f t="shared" si="910"/>
        <v>3654.9387976433331</v>
      </c>
      <c r="BI869" s="227">
        <f t="shared" si="877"/>
        <v>3113.21</v>
      </c>
      <c r="BJ869" s="227">
        <f t="shared" si="911"/>
        <v>62.264200000000002</v>
      </c>
      <c r="BK869" s="227">
        <f t="shared" si="912"/>
        <v>229.33980333333332</v>
      </c>
      <c r="BL869" s="228">
        <f t="shared" si="863"/>
        <v>1.015575780308591</v>
      </c>
      <c r="BM869" s="230">
        <f t="shared" si="864"/>
        <v>151</v>
      </c>
      <c r="BN869" s="231">
        <f t="shared" si="913"/>
        <v>1.0355317879999999</v>
      </c>
      <c r="BO869" s="227">
        <f t="shared" si="914"/>
        <v>3274.0415531100002</v>
      </c>
      <c r="BP869" s="227">
        <f t="shared" si="915"/>
        <v>3565.6455564433336</v>
      </c>
      <c r="BQ869" s="227">
        <f t="shared" si="782"/>
        <v>3113.21</v>
      </c>
      <c r="BR869" s="227">
        <f t="shared" si="916"/>
        <v>62.264200000000002</v>
      </c>
      <c r="BS869" s="227">
        <f t="shared" si="917"/>
        <v>195.09449333333333</v>
      </c>
      <c r="BT869" s="228">
        <f t="shared" si="780"/>
        <v>1.0122347519622148</v>
      </c>
      <c r="BU869" s="230">
        <f t="shared" si="781"/>
        <v>128</v>
      </c>
      <c r="BV869" s="231">
        <f t="shared" si="918"/>
        <v>1.0300392469999999</v>
      </c>
      <c r="BW869" s="227">
        <f t="shared" si="919"/>
        <v>3245.9620117600002</v>
      </c>
      <c r="BX869" s="227">
        <f t="shared" si="920"/>
        <v>3503.3207050933333</v>
      </c>
      <c r="BY869" s="227">
        <f t="shared" si="854"/>
        <v>3113.21</v>
      </c>
      <c r="BZ869" s="227">
        <f t="shared" si="921"/>
        <v>62.264200000000002</v>
      </c>
      <c r="CA869" s="227">
        <f t="shared" si="922"/>
        <v>165.00012999999998</v>
      </c>
      <c r="CB869" s="228">
        <f t="shared" si="851"/>
        <v>1.0131455839906613</v>
      </c>
      <c r="CC869" s="230">
        <f t="shared" si="852"/>
        <v>108</v>
      </c>
      <c r="CD869" s="231">
        <f t="shared" si="923"/>
        <v>1.025286811</v>
      </c>
      <c r="CE869" s="227">
        <f t="shared" si="924"/>
        <v>3233.8929782199998</v>
      </c>
      <c r="CF869" s="227">
        <f t="shared" si="925"/>
        <v>3461.1573082199998</v>
      </c>
      <c r="CG869" s="227">
        <f t="shared" si="847"/>
        <v>3113.21</v>
      </c>
      <c r="CH869" s="227">
        <f t="shared" si="926"/>
        <v>62.264200000000002</v>
      </c>
      <c r="CI869" s="227">
        <f t="shared" si="927"/>
        <v>133.86803</v>
      </c>
      <c r="CJ869" s="228">
        <f t="shared" ref="CJ869:CJ932" si="956">($O869/CJ$738)</f>
        <v>1.008306021421645</v>
      </c>
      <c r="CK869" s="230">
        <f t="shared" ref="CK869:CK932" si="957">NETWORKDAYS(CK$738,$A869,$AE$118:$AE$502)-1</f>
        <v>87</v>
      </c>
      <c r="CL869" s="231">
        <f t="shared" si="928"/>
        <v>1.02032035</v>
      </c>
      <c r="CM869" s="227">
        <f t="shared" si="929"/>
        <v>3202.8553572800001</v>
      </c>
      <c r="CN869" s="227">
        <f t="shared" si="930"/>
        <v>3398.9875872800003</v>
      </c>
      <c r="CO869" s="227">
        <f t="shared" si="850"/>
        <v>3113.21</v>
      </c>
      <c r="CP869" s="227">
        <f t="shared" si="931"/>
        <v>62.264200000000002</v>
      </c>
      <c r="CQ869" s="227">
        <f t="shared" si="932"/>
        <v>100.66045666666666</v>
      </c>
      <c r="CR869" s="228">
        <f t="shared" si="848"/>
        <v>1.0037897103692419</v>
      </c>
      <c r="CS869" s="230">
        <f t="shared" si="849"/>
        <v>67</v>
      </c>
      <c r="CT869" s="231">
        <f t="shared" si="933"/>
        <v>1.015612755</v>
      </c>
      <c r="CU869" s="227">
        <f t="shared" si="934"/>
        <v>3173.7981510499999</v>
      </c>
      <c r="CV869" s="227">
        <f t="shared" si="935"/>
        <v>3336.7228077166665</v>
      </c>
      <c r="CW869" s="227">
        <f t="shared" si="954"/>
        <v>3113.21</v>
      </c>
      <c r="CX869" s="227">
        <f t="shared" si="936"/>
        <v>62.264200000000002</v>
      </c>
      <c r="CY869" s="227">
        <f t="shared" si="937"/>
        <v>69.528356666666667</v>
      </c>
      <c r="CZ869" s="228">
        <f t="shared" si="952"/>
        <v>1.0059025585035466</v>
      </c>
      <c r="DA869" s="239">
        <f t="shared" si="953"/>
        <v>46</v>
      </c>
      <c r="DB869" s="231">
        <f t="shared" si="938"/>
        <v>1.010693155</v>
      </c>
      <c r="DC869" s="227">
        <f t="shared" si="939"/>
        <v>3165.0724376200001</v>
      </c>
      <c r="DD869" s="227">
        <f t="shared" si="940"/>
        <v>3296.8649942866668</v>
      </c>
      <c r="DE869" s="227">
        <f t="shared" si="844"/>
        <v>3113.21</v>
      </c>
      <c r="DF869" s="227">
        <f t="shared" si="941"/>
        <v>62.264200000000002</v>
      </c>
      <c r="DG869" s="227">
        <f t="shared" si="942"/>
        <v>38.396256666666673</v>
      </c>
      <c r="DH869" s="228">
        <f t="shared" si="839"/>
        <v>1.0043958609112864</v>
      </c>
      <c r="DI869" s="239">
        <f t="shared" si="840"/>
        <v>25</v>
      </c>
      <c r="DJ869" s="231">
        <f t="shared" si="943"/>
        <v>1.005797386</v>
      </c>
      <c r="DK869" s="227">
        <f t="shared" si="944"/>
        <v>3145.02305682</v>
      </c>
      <c r="DL869" s="227">
        <f t="shared" si="945"/>
        <v>3245.6835134866665</v>
      </c>
      <c r="DM869" s="227">
        <f t="shared" si="950"/>
        <v>3113.21</v>
      </c>
      <c r="DN869" s="227">
        <f t="shared" si="951"/>
        <v>62.264200000000002</v>
      </c>
      <c r="DO869" s="227">
        <f t="shared" si="946"/>
        <v>6.2264200000000001</v>
      </c>
      <c r="DP869" s="228">
        <f t="shared" si="947"/>
        <v>1.0011924399683991</v>
      </c>
      <c r="DQ869" s="239">
        <f t="shared" si="948"/>
        <v>4</v>
      </c>
      <c r="DR869" s="231">
        <f t="shared" si="949"/>
        <v>1.0009253309999999</v>
      </c>
      <c r="DS869" s="227">
        <f t="shared" si="888"/>
        <v>3119.80650087</v>
      </c>
      <c r="DT869" s="227">
        <f t="shared" si="889"/>
        <v>3188.2971208700001</v>
      </c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5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5"/>
      <c r="HA869" s="5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40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7"/>
      <c r="JP869" s="1"/>
      <c r="JQ869" s="1"/>
      <c r="JR869" s="1"/>
      <c r="JS869" s="1"/>
      <c r="JT869" s="1"/>
      <c r="JU869" s="1"/>
      <c r="JV869" s="1"/>
      <c r="JW869" s="1"/>
      <c r="JX869" s="1"/>
      <c r="JY869" s="3"/>
      <c r="JZ869" s="1"/>
      <c r="KA869" s="1"/>
      <c r="KB869" s="1"/>
      <c r="KC869" s="1"/>
      <c r="KD869" s="1"/>
      <c r="KE869" s="1"/>
    </row>
    <row r="870" spans="1:291" x14ac:dyDescent="0.2">
      <c r="A870" s="196">
        <f t="shared" si="865"/>
        <v>43528</v>
      </c>
      <c r="B870" s="236">
        <f t="shared" si="890"/>
        <v>111008.30936037</v>
      </c>
      <c r="C870" s="66">
        <f t="shared" si="778"/>
        <v>68873.992381010001</v>
      </c>
      <c r="D870" s="77">
        <f t="shared" si="866"/>
        <v>5116.93</v>
      </c>
      <c r="E870" s="67">
        <f>VLOOKUP(A869,[1]Plan1!$DQ$117:$DS$314,3)</f>
        <v>5138.93</v>
      </c>
      <c r="F870" s="11">
        <f t="shared" si="867"/>
        <v>43522</v>
      </c>
      <c r="G870" s="73">
        <f t="shared" si="855"/>
        <v>4.2994529923214841E-3</v>
      </c>
      <c r="H870" s="11">
        <f t="shared" si="868"/>
        <v>43549</v>
      </c>
      <c r="I870" s="11">
        <f t="shared" si="856"/>
        <v>43549</v>
      </c>
      <c r="J870" s="1">
        <f t="shared" si="869"/>
        <v>18</v>
      </c>
      <c r="K870" s="1">
        <f t="shared" si="870"/>
        <v>5</v>
      </c>
      <c r="L870" s="66">
        <f t="shared" si="857"/>
        <v>1.0011924400000001</v>
      </c>
      <c r="M870" s="70">
        <f t="shared" si="779"/>
        <v>1.00319961</v>
      </c>
      <c r="N870" s="70">
        <f t="shared" si="881"/>
        <v>1.0794002577290334</v>
      </c>
      <c r="O870" s="66">
        <f t="shared" si="775"/>
        <v>1.0806873699999999</v>
      </c>
      <c r="P870" s="66">
        <f t="shared" si="858"/>
        <v>68956.120484479994</v>
      </c>
      <c r="Q870" s="74">
        <f t="shared" si="859"/>
        <v>0</v>
      </c>
      <c r="R870" s="75">
        <f t="shared" si="776"/>
        <v>0</v>
      </c>
      <c r="S870" s="66">
        <f t="shared" si="777"/>
        <v>0</v>
      </c>
      <c r="T870" s="10">
        <f t="shared" si="871"/>
        <v>0.06</v>
      </c>
      <c r="U870" s="74">
        <f t="shared" si="955"/>
        <v>5</v>
      </c>
      <c r="V870" s="74">
        <v>252</v>
      </c>
      <c r="W870" s="70">
        <f t="shared" si="860"/>
        <v>1.001156798</v>
      </c>
      <c r="X870" s="66">
        <f t="shared" si="861"/>
        <v>79.768302259999999</v>
      </c>
      <c r="Y870" s="66">
        <v>0</v>
      </c>
      <c r="Z870" s="67">
        <f t="shared" si="862"/>
        <v>0</v>
      </c>
      <c r="AA870" s="68" t="str">
        <f t="shared" si="872"/>
        <v>A+INCORP J=</v>
      </c>
      <c r="AB870" s="11">
        <f t="shared" si="873"/>
        <v>43549</v>
      </c>
      <c r="AC870" s="227">
        <f t="shared" si="878"/>
        <v>3113.21</v>
      </c>
      <c r="AD870" s="227">
        <f t="shared" si="891"/>
        <v>62.264200000000002</v>
      </c>
      <c r="AE870" s="227">
        <f t="shared" si="892"/>
        <v>355.9436766666667</v>
      </c>
      <c r="AF870" s="228">
        <f t="shared" si="879"/>
        <v>1.0356881293170308</v>
      </c>
      <c r="AG870" s="230">
        <f t="shared" si="880"/>
        <v>235</v>
      </c>
      <c r="AH870" s="231">
        <f t="shared" si="893"/>
        <v>1.0558414890000001</v>
      </c>
      <c r="AI870" s="227">
        <f t="shared" si="894"/>
        <v>3404.3651716300001</v>
      </c>
      <c r="AJ870" s="227">
        <f t="shared" si="895"/>
        <v>3822.5730482966669</v>
      </c>
      <c r="AK870" s="227">
        <f t="shared" si="785"/>
        <v>3113.21</v>
      </c>
      <c r="AL870" s="227">
        <f t="shared" si="896"/>
        <v>62.264200000000002</v>
      </c>
      <c r="AM870" s="227">
        <f t="shared" si="897"/>
        <v>324.81157666666667</v>
      </c>
      <c r="AN870" s="228">
        <f t="shared" si="786"/>
        <v>1.0347572382986063</v>
      </c>
      <c r="AO870" s="230">
        <f t="shared" si="787"/>
        <v>214</v>
      </c>
      <c r="AP870" s="231">
        <f t="shared" si="898"/>
        <v>1.050727022</v>
      </c>
      <c r="AQ870" s="227">
        <f t="shared" si="899"/>
        <v>3384.8294516599999</v>
      </c>
      <c r="AR870" s="227">
        <f t="shared" si="900"/>
        <v>3771.9052283266665</v>
      </c>
      <c r="AS870" s="227">
        <f t="shared" si="874"/>
        <v>3113.21</v>
      </c>
      <c r="AT870" s="227">
        <f t="shared" si="901"/>
        <v>62.264200000000002</v>
      </c>
      <c r="AU870" s="227">
        <f t="shared" si="902"/>
        <v>293.67947666666669</v>
      </c>
      <c r="AV870" s="228">
        <f t="shared" si="875"/>
        <v>1.0324862156415704</v>
      </c>
      <c r="AW870" s="230">
        <f t="shared" si="876"/>
        <v>193</v>
      </c>
      <c r="AX870" s="231">
        <f t="shared" si="903"/>
        <v>1.0456373299999999</v>
      </c>
      <c r="AY870" s="227">
        <f t="shared" si="904"/>
        <v>3361.0405992999999</v>
      </c>
      <c r="AZ870" s="227">
        <f t="shared" si="905"/>
        <v>3716.9842759666667</v>
      </c>
      <c r="BA870" s="227">
        <f t="shared" si="853"/>
        <v>3113.21</v>
      </c>
      <c r="BB870" s="227">
        <f t="shared" si="906"/>
        <v>62.264200000000002</v>
      </c>
      <c r="BC870" s="227">
        <f t="shared" si="907"/>
        <v>261.50964000000005</v>
      </c>
      <c r="BD870" s="228">
        <f t="shared" si="783"/>
        <v>1.0283721749707158</v>
      </c>
      <c r="BE870" s="230">
        <f t="shared" si="784"/>
        <v>173</v>
      </c>
      <c r="BF870" s="231">
        <f t="shared" si="908"/>
        <v>1.0408129260000001</v>
      </c>
      <c r="BG870" s="227">
        <f t="shared" si="909"/>
        <v>3332.20269431</v>
      </c>
      <c r="BH870" s="227">
        <f t="shared" si="910"/>
        <v>3655.9765343099998</v>
      </c>
      <c r="BI870" s="227">
        <f t="shared" si="877"/>
        <v>3113.21</v>
      </c>
      <c r="BJ870" s="227">
        <f t="shared" si="911"/>
        <v>62.264200000000002</v>
      </c>
      <c r="BK870" s="227">
        <f t="shared" si="912"/>
        <v>230.37754000000004</v>
      </c>
      <c r="BL870" s="228">
        <f t="shared" si="863"/>
        <v>1.015575780308591</v>
      </c>
      <c r="BM870" s="230">
        <f t="shared" si="864"/>
        <v>151</v>
      </c>
      <c r="BN870" s="231">
        <f t="shared" si="913"/>
        <v>1.0355317879999999</v>
      </c>
      <c r="BO870" s="227">
        <f t="shared" si="914"/>
        <v>3274.0415531100002</v>
      </c>
      <c r="BP870" s="227">
        <f t="shared" si="915"/>
        <v>3566.6832931100002</v>
      </c>
      <c r="BQ870" s="227">
        <f t="shared" si="782"/>
        <v>3113.21</v>
      </c>
      <c r="BR870" s="227">
        <f t="shared" si="916"/>
        <v>62.264200000000002</v>
      </c>
      <c r="BS870" s="227">
        <f t="shared" si="917"/>
        <v>196.13222999999999</v>
      </c>
      <c r="BT870" s="228">
        <f t="shared" si="780"/>
        <v>1.0122347519622148</v>
      </c>
      <c r="BU870" s="230">
        <f t="shared" si="781"/>
        <v>128</v>
      </c>
      <c r="BV870" s="231">
        <f t="shared" si="918"/>
        <v>1.0300392469999999</v>
      </c>
      <c r="BW870" s="227">
        <f t="shared" si="919"/>
        <v>3245.9620117600002</v>
      </c>
      <c r="BX870" s="227">
        <f t="shared" si="920"/>
        <v>3504.3584417600005</v>
      </c>
      <c r="BY870" s="227">
        <f t="shared" si="854"/>
        <v>3113.21</v>
      </c>
      <c r="BZ870" s="227">
        <f t="shared" si="921"/>
        <v>62.264200000000002</v>
      </c>
      <c r="CA870" s="227">
        <f t="shared" si="922"/>
        <v>166.03786666666664</v>
      </c>
      <c r="CB870" s="228">
        <f t="shared" si="851"/>
        <v>1.0131455839906613</v>
      </c>
      <c r="CC870" s="230">
        <f t="shared" si="852"/>
        <v>108</v>
      </c>
      <c r="CD870" s="231">
        <f t="shared" si="923"/>
        <v>1.025286811</v>
      </c>
      <c r="CE870" s="227">
        <f t="shared" si="924"/>
        <v>3233.8929782199998</v>
      </c>
      <c r="CF870" s="227">
        <f t="shared" si="925"/>
        <v>3462.1950448866664</v>
      </c>
      <c r="CG870" s="227">
        <f t="shared" si="847"/>
        <v>3113.21</v>
      </c>
      <c r="CH870" s="227">
        <f t="shared" si="926"/>
        <v>62.264200000000002</v>
      </c>
      <c r="CI870" s="227">
        <f t="shared" si="927"/>
        <v>134.90576666666666</v>
      </c>
      <c r="CJ870" s="228">
        <f t="shared" si="956"/>
        <v>1.008306021421645</v>
      </c>
      <c r="CK870" s="230">
        <f t="shared" si="957"/>
        <v>87</v>
      </c>
      <c r="CL870" s="231">
        <f t="shared" si="928"/>
        <v>1.02032035</v>
      </c>
      <c r="CM870" s="227">
        <f t="shared" si="929"/>
        <v>3202.8553572800001</v>
      </c>
      <c r="CN870" s="227">
        <f t="shared" si="930"/>
        <v>3400.025323946667</v>
      </c>
      <c r="CO870" s="227">
        <f t="shared" si="850"/>
        <v>3113.21</v>
      </c>
      <c r="CP870" s="227">
        <f t="shared" si="931"/>
        <v>62.264200000000002</v>
      </c>
      <c r="CQ870" s="227">
        <f t="shared" si="932"/>
        <v>101.69819333333332</v>
      </c>
      <c r="CR870" s="228">
        <f t="shared" si="848"/>
        <v>1.0037897103692419</v>
      </c>
      <c r="CS870" s="230">
        <f t="shared" si="849"/>
        <v>67</v>
      </c>
      <c r="CT870" s="231">
        <f t="shared" si="933"/>
        <v>1.015612755</v>
      </c>
      <c r="CU870" s="227">
        <f t="shared" si="934"/>
        <v>3173.7981510499999</v>
      </c>
      <c r="CV870" s="227">
        <f t="shared" si="935"/>
        <v>3337.7605443833331</v>
      </c>
      <c r="CW870" s="227">
        <f t="shared" si="954"/>
        <v>3113.21</v>
      </c>
      <c r="CX870" s="227">
        <f t="shared" si="936"/>
        <v>62.264200000000002</v>
      </c>
      <c r="CY870" s="227">
        <f t="shared" si="937"/>
        <v>70.566093333333328</v>
      </c>
      <c r="CZ870" s="228">
        <f t="shared" si="952"/>
        <v>1.0059025585035466</v>
      </c>
      <c r="DA870" s="239">
        <f t="shared" si="953"/>
        <v>46</v>
      </c>
      <c r="DB870" s="231">
        <f t="shared" si="938"/>
        <v>1.010693155</v>
      </c>
      <c r="DC870" s="227">
        <f t="shared" si="939"/>
        <v>3165.0724376200001</v>
      </c>
      <c r="DD870" s="227">
        <f t="shared" si="940"/>
        <v>3297.9027309533335</v>
      </c>
      <c r="DE870" s="227">
        <f t="shared" si="844"/>
        <v>3113.21</v>
      </c>
      <c r="DF870" s="227">
        <f t="shared" si="941"/>
        <v>62.264200000000002</v>
      </c>
      <c r="DG870" s="227">
        <f t="shared" si="942"/>
        <v>39.433993333333333</v>
      </c>
      <c r="DH870" s="228">
        <f t="shared" si="839"/>
        <v>1.0043958609112864</v>
      </c>
      <c r="DI870" s="239">
        <f t="shared" si="840"/>
        <v>25</v>
      </c>
      <c r="DJ870" s="231">
        <f t="shared" si="943"/>
        <v>1.005797386</v>
      </c>
      <c r="DK870" s="227">
        <f t="shared" si="944"/>
        <v>3145.02305682</v>
      </c>
      <c r="DL870" s="227">
        <f t="shared" si="945"/>
        <v>3246.7212501533331</v>
      </c>
      <c r="DM870" s="227">
        <f t="shared" si="950"/>
        <v>3113.21</v>
      </c>
      <c r="DN870" s="227">
        <f t="shared" si="951"/>
        <v>62.264200000000002</v>
      </c>
      <c r="DO870" s="227">
        <f t="shared" si="946"/>
        <v>7.2641566666666675</v>
      </c>
      <c r="DP870" s="228">
        <f t="shared" si="947"/>
        <v>1.0011924399683991</v>
      </c>
      <c r="DQ870" s="239">
        <f t="shared" si="948"/>
        <v>4</v>
      </c>
      <c r="DR870" s="231">
        <f t="shared" si="949"/>
        <v>1.0009253309999999</v>
      </c>
      <c r="DS870" s="227">
        <f t="shared" si="888"/>
        <v>3119.80650087</v>
      </c>
      <c r="DT870" s="227">
        <f t="shared" si="889"/>
        <v>3189.3348575366667</v>
      </c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5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5"/>
      <c r="HA870" s="5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40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7"/>
      <c r="JP870" s="1"/>
      <c r="JQ870" s="1"/>
      <c r="JR870" s="1"/>
      <c r="JS870" s="1"/>
      <c r="JT870" s="1"/>
      <c r="JU870" s="1"/>
      <c r="JV870" s="1"/>
      <c r="JW870" s="1"/>
      <c r="JX870" s="1"/>
      <c r="JY870" s="3"/>
      <c r="JZ870" s="1"/>
      <c r="KA870" s="1"/>
      <c r="KB870" s="1"/>
      <c r="KC870" s="1"/>
      <c r="KD870" s="1"/>
      <c r="KE870" s="1"/>
    </row>
    <row r="871" spans="1:291" x14ac:dyDescent="0.2">
      <c r="A871" s="196">
        <f t="shared" si="865"/>
        <v>43529</v>
      </c>
      <c r="B871" s="236">
        <f t="shared" si="890"/>
        <v>111020.76220036999</v>
      </c>
      <c r="C871" s="66">
        <f t="shared" si="778"/>
        <v>68873.992381010001</v>
      </c>
      <c r="D871" s="77">
        <f t="shared" si="866"/>
        <v>5116.93</v>
      </c>
      <c r="E871" s="67">
        <f>VLOOKUP(A870,[1]Plan1!$DQ$117:$DS$314,3)</f>
        <v>5138.93</v>
      </c>
      <c r="F871" s="11">
        <f t="shared" si="867"/>
        <v>43522</v>
      </c>
      <c r="G871" s="73">
        <f t="shared" si="855"/>
        <v>4.2994529923214841E-3</v>
      </c>
      <c r="H871" s="11">
        <f t="shared" si="868"/>
        <v>43549</v>
      </c>
      <c r="I871" s="11">
        <f t="shared" si="856"/>
        <v>43549</v>
      </c>
      <c r="J871" s="1">
        <f t="shared" si="869"/>
        <v>18</v>
      </c>
      <c r="K871" s="1">
        <f t="shared" si="870"/>
        <v>5</v>
      </c>
      <c r="L871" s="66">
        <f t="shared" si="857"/>
        <v>1.0011924400000001</v>
      </c>
      <c r="M871" s="70">
        <f t="shared" si="779"/>
        <v>1.00319961</v>
      </c>
      <c r="N871" s="70">
        <f t="shared" si="881"/>
        <v>1.0794002577290334</v>
      </c>
      <c r="O871" s="66">
        <f t="shared" si="775"/>
        <v>1.0806873699999999</v>
      </c>
      <c r="P871" s="66">
        <f t="shared" si="858"/>
        <v>68956.120484479994</v>
      </c>
      <c r="Q871" s="74">
        <f t="shared" si="859"/>
        <v>0</v>
      </c>
      <c r="R871" s="75">
        <f t="shared" si="776"/>
        <v>0</v>
      </c>
      <c r="S871" s="66">
        <f t="shared" si="777"/>
        <v>0</v>
      </c>
      <c r="T871" s="10">
        <f t="shared" si="871"/>
        <v>0.06</v>
      </c>
      <c r="U871" s="74">
        <f t="shared" si="955"/>
        <v>5</v>
      </c>
      <c r="V871" s="74">
        <v>252</v>
      </c>
      <c r="W871" s="70">
        <f t="shared" si="860"/>
        <v>1.001156798</v>
      </c>
      <c r="X871" s="66">
        <f t="shared" si="861"/>
        <v>79.768302259999999</v>
      </c>
      <c r="Y871" s="66">
        <v>0</v>
      </c>
      <c r="Z871" s="67">
        <f t="shared" si="862"/>
        <v>0</v>
      </c>
      <c r="AA871" s="68" t="str">
        <f t="shared" si="872"/>
        <v>A+INCORP J=</v>
      </c>
      <c r="AB871" s="11">
        <f t="shared" si="873"/>
        <v>43549</v>
      </c>
      <c r="AC871" s="227">
        <f t="shared" si="878"/>
        <v>3113.21</v>
      </c>
      <c r="AD871" s="227">
        <f t="shared" si="891"/>
        <v>62.264200000000002</v>
      </c>
      <c r="AE871" s="227">
        <f t="shared" si="892"/>
        <v>356.98141333333336</v>
      </c>
      <c r="AF871" s="228">
        <f t="shared" si="879"/>
        <v>1.0356881293170308</v>
      </c>
      <c r="AG871" s="230">
        <f t="shared" si="880"/>
        <v>235</v>
      </c>
      <c r="AH871" s="231">
        <f t="shared" si="893"/>
        <v>1.0558414890000001</v>
      </c>
      <c r="AI871" s="227">
        <f t="shared" si="894"/>
        <v>3404.3651716300001</v>
      </c>
      <c r="AJ871" s="227">
        <f t="shared" si="895"/>
        <v>3823.6107849633336</v>
      </c>
      <c r="AK871" s="227">
        <f t="shared" si="785"/>
        <v>3113.21</v>
      </c>
      <c r="AL871" s="227">
        <f t="shared" si="896"/>
        <v>62.264200000000002</v>
      </c>
      <c r="AM871" s="227">
        <f t="shared" si="897"/>
        <v>325.84931333333333</v>
      </c>
      <c r="AN871" s="228">
        <f t="shared" si="786"/>
        <v>1.0347572382986063</v>
      </c>
      <c r="AO871" s="230">
        <f t="shared" si="787"/>
        <v>214</v>
      </c>
      <c r="AP871" s="231">
        <f t="shared" si="898"/>
        <v>1.050727022</v>
      </c>
      <c r="AQ871" s="227">
        <f t="shared" si="899"/>
        <v>3384.8294516599999</v>
      </c>
      <c r="AR871" s="227">
        <f t="shared" si="900"/>
        <v>3772.9429649933331</v>
      </c>
      <c r="AS871" s="227">
        <f t="shared" si="874"/>
        <v>3113.21</v>
      </c>
      <c r="AT871" s="227">
        <f t="shared" si="901"/>
        <v>62.264200000000002</v>
      </c>
      <c r="AU871" s="227">
        <f t="shared" si="902"/>
        <v>294.71721333333335</v>
      </c>
      <c r="AV871" s="228">
        <f t="shared" si="875"/>
        <v>1.0324862156415704</v>
      </c>
      <c r="AW871" s="230">
        <f t="shared" si="876"/>
        <v>193</v>
      </c>
      <c r="AX871" s="231">
        <f t="shared" si="903"/>
        <v>1.0456373299999999</v>
      </c>
      <c r="AY871" s="227">
        <f t="shared" si="904"/>
        <v>3361.0405992999999</v>
      </c>
      <c r="AZ871" s="227">
        <f t="shared" si="905"/>
        <v>3718.0220126333334</v>
      </c>
      <c r="BA871" s="227">
        <f t="shared" si="853"/>
        <v>3113.21</v>
      </c>
      <c r="BB871" s="227">
        <f t="shared" si="906"/>
        <v>62.264200000000002</v>
      </c>
      <c r="BC871" s="227">
        <f t="shared" si="907"/>
        <v>262.54737666666671</v>
      </c>
      <c r="BD871" s="228">
        <f t="shared" si="783"/>
        <v>1.0283721749707158</v>
      </c>
      <c r="BE871" s="230">
        <f t="shared" si="784"/>
        <v>173</v>
      </c>
      <c r="BF871" s="231">
        <f t="shared" si="908"/>
        <v>1.0408129260000001</v>
      </c>
      <c r="BG871" s="227">
        <f t="shared" si="909"/>
        <v>3332.20269431</v>
      </c>
      <c r="BH871" s="227">
        <f t="shared" si="910"/>
        <v>3657.0142709766669</v>
      </c>
      <c r="BI871" s="227">
        <f t="shared" si="877"/>
        <v>3113.21</v>
      </c>
      <c r="BJ871" s="227">
        <f t="shared" si="911"/>
        <v>62.264200000000002</v>
      </c>
      <c r="BK871" s="227">
        <f t="shared" si="912"/>
        <v>231.41527666666667</v>
      </c>
      <c r="BL871" s="228">
        <f t="shared" si="863"/>
        <v>1.015575780308591</v>
      </c>
      <c r="BM871" s="230">
        <f t="shared" si="864"/>
        <v>151</v>
      </c>
      <c r="BN871" s="231">
        <f t="shared" si="913"/>
        <v>1.0355317879999999</v>
      </c>
      <c r="BO871" s="227">
        <f t="shared" si="914"/>
        <v>3274.0415531100002</v>
      </c>
      <c r="BP871" s="227">
        <f t="shared" si="915"/>
        <v>3567.7210297766669</v>
      </c>
      <c r="BQ871" s="227">
        <f t="shared" si="782"/>
        <v>3113.21</v>
      </c>
      <c r="BR871" s="227">
        <f t="shared" si="916"/>
        <v>62.264200000000002</v>
      </c>
      <c r="BS871" s="227">
        <f t="shared" si="917"/>
        <v>197.16996666666665</v>
      </c>
      <c r="BT871" s="228">
        <f t="shared" si="780"/>
        <v>1.0122347519622148</v>
      </c>
      <c r="BU871" s="230">
        <f t="shared" si="781"/>
        <v>128</v>
      </c>
      <c r="BV871" s="231">
        <f t="shared" si="918"/>
        <v>1.0300392469999999</v>
      </c>
      <c r="BW871" s="227">
        <f t="shared" si="919"/>
        <v>3245.9620117600002</v>
      </c>
      <c r="BX871" s="227">
        <f t="shared" si="920"/>
        <v>3505.3961784266667</v>
      </c>
      <c r="BY871" s="227">
        <f t="shared" si="854"/>
        <v>3113.21</v>
      </c>
      <c r="BZ871" s="227">
        <f t="shared" si="921"/>
        <v>62.264200000000002</v>
      </c>
      <c r="CA871" s="227">
        <f t="shared" si="922"/>
        <v>167.07560333333331</v>
      </c>
      <c r="CB871" s="228">
        <f t="shared" si="851"/>
        <v>1.0131455839906613</v>
      </c>
      <c r="CC871" s="230">
        <f t="shared" si="852"/>
        <v>108</v>
      </c>
      <c r="CD871" s="231">
        <f t="shared" si="923"/>
        <v>1.025286811</v>
      </c>
      <c r="CE871" s="227">
        <f t="shared" si="924"/>
        <v>3233.8929782199998</v>
      </c>
      <c r="CF871" s="227">
        <f t="shared" si="925"/>
        <v>3463.2327815533331</v>
      </c>
      <c r="CG871" s="227">
        <f t="shared" si="847"/>
        <v>3113.21</v>
      </c>
      <c r="CH871" s="227">
        <f t="shared" si="926"/>
        <v>62.264200000000002</v>
      </c>
      <c r="CI871" s="227">
        <f t="shared" si="927"/>
        <v>135.94350333333333</v>
      </c>
      <c r="CJ871" s="228">
        <f t="shared" si="956"/>
        <v>1.008306021421645</v>
      </c>
      <c r="CK871" s="230">
        <f t="shared" si="957"/>
        <v>87</v>
      </c>
      <c r="CL871" s="231">
        <f t="shared" si="928"/>
        <v>1.02032035</v>
      </c>
      <c r="CM871" s="227">
        <f t="shared" si="929"/>
        <v>3202.8553572800001</v>
      </c>
      <c r="CN871" s="227">
        <f t="shared" si="930"/>
        <v>3401.0630606133336</v>
      </c>
      <c r="CO871" s="227">
        <f t="shared" si="850"/>
        <v>3113.21</v>
      </c>
      <c r="CP871" s="227">
        <f t="shared" si="931"/>
        <v>62.264200000000002</v>
      </c>
      <c r="CQ871" s="227">
        <f t="shared" si="932"/>
        <v>102.73593000000001</v>
      </c>
      <c r="CR871" s="228">
        <f t="shared" si="848"/>
        <v>1.0037897103692419</v>
      </c>
      <c r="CS871" s="230">
        <f t="shared" si="849"/>
        <v>67</v>
      </c>
      <c r="CT871" s="231">
        <f t="shared" si="933"/>
        <v>1.015612755</v>
      </c>
      <c r="CU871" s="227">
        <f t="shared" si="934"/>
        <v>3173.7981510499999</v>
      </c>
      <c r="CV871" s="227">
        <f t="shared" si="935"/>
        <v>3338.7982810499998</v>
      </c>
      <c r="CW871" s="227">
        <f t="shared" si="954"/>
        <v>3113.21</v>
      </c>
      <c r="CX871" s="227">
        <f t="shared" si="936"/>
        <v>62.264200000000002</v>
      </c>
      <c r="CY871" s="227">
        <f t="shared" si="937"/>
        <v>71.603830000000002</v>
      </c>
      <c r="CZ871" s="228">
        <f t="shared" si="952"/>
        <v>1.0059025585035466</v>
      </c>
      <c r="DA871" s="239">
        <f t="shared" si="953"/>
        <v>46</v>
      </c>
      <c r="DB871" s="231">
        <f t="shared" si="938"/>
        <v>1.010693155</v>
      </c>
      <c r="DC871" s="227">
        <f t="shared" si="939"/>
        <v>3165.0724376200001</v>
      </c>
      <c r="DD871" s="227">
        <f t="shared" si="940"/>
        <v>3298.9404676200002</v>
      </c>
      <c r="DE871" s="227">
        <f t="shared" si="844"/>
        <v>3113.21</v>
      </c>
      <c r="DF871" s="227">
        <f t="shared" si="941"/>
        <v>62.264200000000002</v>
      </c>
      <c r="DG871" s="227">
        <f t="shared" si="942"/>
        <v>40.471730000000001</v>
      </c>
      <c r="DH871" s="228">
        <f t="shared" si="839"/>
        <v>1.0043958609112864</v>
      </c>
      <c r="DI871" s="239">
        <f t="shared" si="840"/>
        <v>25</v>
      </c>
      <c r="DJ871" s="231">
        <f t="shared" si="943"/>
        <v>1.005797386</v>
      </c>
      <c r="DK871" s="227">
        <f t="shared" si="944"/>
        <v>3145.02305682</v>
      </c>
      <c r="DL871" s="227">
        <f t="shared" si="945"/>
        <v>3247.7589868199998</v>
      </c>
      <c r="DM871" s="227">
        <f t="shared" si="950"/>
        <v>3113.21</v>
      </c>
      <c r="DN871" s="227">
        <f t="shared" si="951"/>
        <v>62.264200000000002</v>
      </c>
      <c r="DO871" s="227">
        <f t="shared" si="946"/>
        <v>8.301893333333334</v>
      </c>
      <c r="DP871" s="228">
        <f t="shared" si="947"/>
        <v>1.0011924399683991</v>
      </c>
      <c r="DQ871" s="239">
        <f t="shared" si="948"/>
        <v>4</v>
      </c>
      <c r="DR871" s="231">
        <f t="shared" si="949"/>
        <v>1.0009253309999999</v>
      </c>
      <c r="DS871" s="227">
        <f t="shared" si="888"/>
        <v>3119.80650087</v>
      </c>
      <c r="DT871" s="227">
        <f t="shared" si="889"/>
        <v>3190.3725942033334</v>
      </c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5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5"/>
      <c r="HA871" s="5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40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7"/>
      <c r="JP871" s="1"/>
      <c r="JQ871" s="1"/>
      <c r="JR871" s="1"/>
      <c r="JS871" s="1"/>
      <c r="JT871" s="1"/>
      <c r="JU871" s="1"/>
      <c r="JV871" s="1"/>
      <c r="JW871" s="1"/>
      <c r="JX871" s="1"/>
      <c r="JY871" s="3"/>
      <c r="JZ871" s="1"/>
      <c r="KA871" s="1"/>
      <c r="KB871" s="1"/>
      <c r="KC871" s="1"/>
      <c r="KD871" s="1"/>
      <c r="KE871" s="1"/>
    </row>
    <row r="872" spans="1:291" x14ac:dyDescent="0.2">
      <c r="A872" s="196">
        <f t="shared" si="865"/>
        <v>43530</v>
      </c>
      <c r="B872" s="236">
        <f t="shared" si="890"/>
        <v>111042.24381179998</v>
      </c>
      <c r="C872" s="66">
        <f t="shared" si="778"/>
        <v>68873.992381010001</v>
      </c>
      <c r="D872" s="77">
        <f t="shared" si="866"/>
        <v>5116.93</v>
      </c>
      <c r="E872" s="67">
        <f>VLOOKUP(A871,[1]Plan1!$DQ$117:$DS$314,3)</f>
        <v>5138.93</v>
      </c>
      <c r="F872" s="11">
        <f t="shared" si="867"/>
        <v>43522</v>
      </c>
      <c r="G872" s="73">
        <f t="shared" si="855"/>
        <v>4.2994529923214841E-3</v>
      </c>
      <c r="H872" s="11">
        <f t="shared" si="868"/>
        <v>43549</v>
      </c>
      <c r="I872" s="11">
        <f t="shared" si="856"/>
        <v>43549</v>
      </c>
      <c r="J872" s="1">
        <f t="shared" si="869"/>
        <v>18</v>
      </c>
      <c r="K872" s="1">
        <f t="shared" si="870"/>
        <v>5</v>
      </c>
      <c r="L872" s="66">
        <f t="shared" si="857"/>
        <v>1.0011924400000001</v>
      </c>
      <c r="M872" s="70">
        <f t="shared" si="779"/>
        <v>1.00319961</v>
      </c>
      <c r="N872" s="70">
        <f t="shared" si="881"/>
        <v>1.0794002577290334</v>
      </c>
      <c r="O872" s="66">
        <f t="shared" si="775"/>
        <v>1.0806873699999999</v>
      </c>
      <c r="P872" s="66">
        <f t="shared" si="858"/>
        <v>68956.120484479994</v>
      </c>
      <c r="Q872" s="74">
        <f t="shared" si="859"/>
        <v>0</v>
      </c>
      <c r="R872" s="75">
        <f t="shared" si="776"/>
        <v>0</v>
      </c>
      <c r="S872" s="66">
        <f t="shared" si="777"/>
        <v>0</v>
      </c>
      <c r="T872" s="10">
        <f t="shared" si="871"/>
        <v>0.06</v>
      </c>
      <c r="U872" s="74">
        <f t="shared" si="955"/>
        <v>5</v>
      </c>
      <c r="V872" s="74">
        <v>252</v>
      </c>
      <c r="W872" s="70">
        <f t="shared" si="860"/>
        <v>1.001156798</v>
      </c>
      <c r="X872" s="66">
        <f t="shared" si="861"/>
        <v>79.768302259999999</v>
      </c>
      <c r="Y872" s="66">
        <v>0</v>
      </c>
      <c r="Z872" s="67">
        <f t="shared" si="862"/>
        <v>0</v>
      </c>
      <c r="AA872" s="68" t="str">
        <f t="shared" si="872"/>
        <v>A+INCORP J=</v>
      </c>
      <c r="AB872" s="11">
        <f t="shared" si="873"/>
        <v>43549</v>
      </c>
      <c r="AC872" s="227">
        <f t="shared" si="878"/>
        <v>3113.21</v>
      </c>
      <c r="AD872" s="227">
        <f t="shared" si="891"/>
        <v>62.264200000000002</v>
      </c>
      <c r="AE872" s="227">
        <f t="shared" si="892"/>
        <v>358.01915000000002</v>
      </c>
      <c r="AF872" s="228">
        <f t="shared" si="879"/>
        <v>1.0356881293170308</v>
      </c>
      <c r="AG872" s="230">
        <f t="shared" si="880"/>
        <v>236</v>
      </c>
      <c r="AH872" s="231">
        <f t="shared" si="893"/>
        <v>1.056085655</v>
      </c>
      <c r="AI872" s="227">
        <f t="shared" si="894"/>
        <v>3405.15243964</v>
      </c>
      <c r="AJ872" s="227">
        <f t="shared" si="895"/>
        <v>3825.4357896400002</v>
      </c>
      <c r="AK872" s="227">
        <f t="shared" si="785"/>
        <v>3113.21</v>
      </c>
      <c r="AL872" s="227">
        <f t="shared" si="896"/>
        <v>62.264200000000002</v>
      </c>
      <c r="AM872" s="227">
        <f t="shared" si="897"/>
        <v>326.88704999999999</v>
      </c>
      <c r="AN872" s="228">
        <f t="shared" si="786"/>
        <v>1.0347572382986063</v>
      </c>
      <c r="AO872" s="230">
        <f t="shared" si="787"/>
        <v>215</v>
      </c>
      <c r="AP872" s="231">
        <f t="shared" si="898"/>
        <v>1.050970006</v>
      </c>
      <c r="AQ872" s="227">
        <f t="shared" si="899"/>
        <v>3385.6122043400001</v>
      </c>
      <c r="AR872" s="227">
        <f t="shared" si="900"/>
        <v>3774.76345434</v>
      </c>
      <c r="AS872" s="227">
        <f t="shared" si="874"/>
        <v>3113.21</v>
      </c>
      <c r="AT872" s="227">
        <f t="shared" si="901"/>
        <v>62.264200000000002</v>
      </c>
      <c r="AU872" s="227">
        <f t="shared" si="902"/>
        <v>295.75495000000001</v>
      </c>
      <c r="AV872" s="228">
        <f t="shared" si="875"/>
        <v>1.0324862156415704</v>
      </c>
      <c r="AW872" s="230">
        <f t="shared" si="876"/>
        <v>194</v>
      </c>
      <c r="AX872" s="231">
        <f t="shared" si="903"/>
        <v>1.0458791359999999</v>
      </c>
      <c r="AY872" s="227">
        <f t="shared" si="904"/>
        <v>3361.8178475499999</v>
      </c>
      <c r="AZ872" s="227">
        <f t="shared" si="905"/>
        <v>3719.83699755</v>
      </c>
      <c r="BA872" s="227">
        <f t="shared" si="853"/>
        <v>3113.21</v>
      </c>
      <c r="BB872" s="227">
        <f t="shared" si="906"/>
        <v>62.264200000000002</v>
      </c>
      <c r="BC872" s="227">
        <f t="shared" si="907"/>
        <v>263.58511333333337</v>
      </c>
      <c r="BD872" s="228">
        <f t="shared" si="783"/>
        <v>1.0283721749707158</v>
      </c>
      <c r="BE872" s="230">
        <f t="shared" si="784"/>
        <v>174</v>
      </c>
      <c r="BF872" s="231">
        <f t="shared" si="908"/>
        <v>1.041053617</v>
      </c>
      <c r="BG872" s="227">
        <f t="shared" si="909"/>
        <v>3332.9732758199998</v>
      </c>
      <c r="BH872" s="227">
        <f t="shared" si="910"/>
        <v>3658.822589153333</v>
      </c>
      <c r="BI872" s="227">
        <f t="shared" si="877"/>
        <v>3113.21</v>
      </c>
      <c r="BJ872" s="227">
        <f t="shared" si="911"/>
        <v>62.264200000000002</v>
      </c>
      <c r="BK872" s="227">
        <f t="shared" si="912"/>
        <v>232.45301333333336</v>
      </c>
      <c r="BL872" s="228">
        <f t="shared" si="863"/>
        <v>1.015575780308591</v>
      </c>
      <c r="BM872" s="230">
        <f t="shared" si="864"/>
        <v>152</v>
      </c>
      <c r="BN872" s="231">
        <f t="shared" si="913"/>
        <v>1.0357712569999999</v>
      </c>
      <c r="BO872" s="227">
        <f t="shared" si="914"/>
        <v>3274.7986824099999</v>
      </c>
      <c r="BP872" s="227">
        <f t="shared" si="915"/>
        <v>3569.5158957433332</v>
      </c>
      <c r="BQ872" s="227">
        <f t="shared" si="782"/>
        <v>3113.21</v>
      </c>
      <c r="BR872" s="227">
        <f t="shared" si="916"/>
        <v>62.264200000000002</v>
      </c>
      <c r="BS872" s="227">
        <f t="shared" si="917"/>
        <v>198.20770333333331</v>
      </c>
      <c r="BT872" s="228">
        <f t="shared" si="780"/>
        <v>1.0122347519622148</v>
      </c>
      <c r="BU872" s="230">
        <f t="shared" si="781"/>
        <v>129</v>
      </c>
      <c r="BV872" s="231">
        <f t="shared" si="918"/>
        <v>1.0302774459999999</v>
      </c>
      <c r="BW872" s="227">
        <f t="shared" si="919"/>
        <v>3246.7126481199998</v>
      </c>
      <c r="BX872" s="227">
        <f t="shared" si="920"/>
        <v>3507.1845514533334</v>
      </c>
      <c r="BY872" s="227">
        <f t="shared" si="854"/>
        <v>3113.21</v>
      </c>
      <c r="BZ872" s="227">
        <f t="shared" si="921"/>
        <v>62.264200000000002</v>
      </c>
      <c r="CA872" s="227">
        <f t="shared" si="922"/>
        <v>168.11334000000002</v>
      </c>
      <c r="CB872" s="228">
        <f t="shared" si="851"/>
        <v>1.0131455839906613</v>
      </c>
      <c r="CC872" s="230">
        <f t="shared" si="852"/>
        <v>109</v>
      </c>
      <c r="CD872" s="231">
        <f t="shared" si="923"/>
        <v>1.0255239110000001</v>
      </c>
      <c r="CE872" s="227">
        <f t="shared" si="924"/>
        <v>3234.64082362</v>
      </c>
      <c r="CF872" s="227">
        <f t="shared" si="925"/>
        <v>3465.0183636199999</v>
      </c>
      <c r="CG872" s="227">
        <f t="shared" si="847"/>
        <v>3113.21</v>
      </c>
      <c r="CH872" s="227">
        <f t="shared" si="926"/>
        <v>62.264200000000002</v>
      </c>
      <c r="CI872" s="227">
        <f t="shared" si="927"/>
        <v>136.98124000000001</v>
      </c>
      <c r="CJ872" s="228">
        <f t="shared" si="956"/>
        <v>1.008306021421645</v>
      </c>
      <c r="CK872" s="230">
        <f t="shared" si="957"/>
        <v>88</v>
      </c>
      <c r="CL872" s="231">
        <f t="shared" si="928"/>
        <v>1.0205563019999999</v>
      </c>
      <c r="CM872" s="227">
        <f t="shared" si="929"/>
        <v>3203.59602675</v>
      </c>
      <c r="CN872" s="227">
        <f t="shared" si="930"/>
        <v>3402.8414667500001</v>
      </c>
      <c r="CO872" s="227">
        <f t="shared" si="850"/>
        <v>3113.21</v>
      </c>
      <c r="CP872" s="227">
        <f t="shared" si="931"/>
        <v>62.264200000000002</v>
      </c>
      <c r="CQ872" s="227">
        <f t="shared" si="932"/>
        <v>103.77366666666667</v>
      </c>
      <c r="CR872" s="228">
        <f t="shared" si="848"/>
        <v>1.0037897103692419</v>
      </c>
      <c r="CS872" s="230">
        <f t="shared" si="849"/>
        <v>68</v>
      </c>
      <c r="CT872" s="231">
        <f t="shared" si="933"/>
        <v>1.015847618</v>
      </c>
      <c r="CU872" s="227">
        <f t="shared" si="934"/>
        <v>3174.5320998500001</v>
      </c>
      <c r="CV872" s="227">
        <f t="shared" si="935"/>
        <v>3340.5699665166667</v>
      </c>
      <c r="CW872" s="227">
        <f t="shared" si="954"/>
        <v>3113.21</v>
      </c>
      <c r="CX872" s="227">
        <f t="shared" si="936"/>
        <v>62.264200000000002</v>
      </c>
      <c r="CY872" s="227">
        <f t="shared" si="937"/>
        <v>72.641566666666677</v>
      </c>
      <c r="CZ872" s="228">
        <f t="shared" si="952"/>
        <v>1.0059025585035466</v>
      </c>
      <c r="DA872" s="239">
        <f t="shared" si="953"/>
        <v>47</v>
      </c>
      <c r="DB872" s="231">
        <f t="shared" si="938"/>
        <v>1.0109268810000001</v>
      </c>
      <c r="DC872" s="227">
        <f t="shared" si="939"/>
        <v>3165.80437067</v>
      </c>
      <c r="DD872" s="227">
        <f t="shared" si="940"/>
        <v>3300.7101373366668</v>
      </c>
      <c r="DE872" s="227">
        <f t="shared" si="844"/>
        <v>3113.21</v>
      </c>
      <c r="DF872" s="227">
        <f t="shared" si="941"/>
        <v>62.264200000000002</v>
      </c>
      <c r="DG872" s="227">
        <f t="shared" si="942"/>
        <v>41.509466666666661</v>
      </c>
      <c r="DH872" s="228">
        <f t="shared" si="839"/>
        <v>1.0043958609112864</v>
      </c>
      <c r="DI872" s="239">
        <f t="shared" si="840"/>
        <v>26</v>
      </c>
      <c r="DJ872" s="231">
        <f t="shared" si="943"/>
        <v>1.006029979</v>
      </c>
      <c r="DK872" s="227">
        <f t="shared" si="944"/>
        <v>3145.7503507599999</v>
      </c>
      <c r="DL872" s="227">
        <f t="shared" si="945"/>
        <v>3249.5240174266664</v>
      </c>
      <c r="DM872" s="227">
        <f t="shared" si="950"/>
        <v>3113.21</v>
      </c>
      <c r="DN872" s="227">
        <f t="shared" si="951"/>
        <v>62.264200000000002</v>
      </c>
      <c r="DO872" s="227">
        <f t="shared" si="946"/>
        <v>9.3396299999999997</v>
      </c>
      <c r="DP872" s="228">
        <f t="shared" si="947"/>
        <v>1.0011924399683991</v>
      </c>
      <c r="DQ872" s="239">
        <f t="shared" si="948"/>
        <v>5</v>
      </c>
      <c r="DR872" s="231">
        <f t="shared" si="949"/>
        <v>1.001156798</v>
      </c>
      <c r="DS872" s="227">
        <f t="shared" si="888"/>
        <v>3120.5279655300001</v>
      </c>
      <c r="DT872" s="227">
        <f t="shared" si="889"/>
        <v>3192.1317955300001</v>
      </c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5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5"/>
      <c r="HA872" s="5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40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7"/>
      <c r="JP872" s="1"/>
      <c r="JQ872" s="1"/>
      <c r="JR872" s="1"/>
      <c r="JS872" s="1"/>
      <c r="JT872" s="1"/>
      <c r="JU872" s="1"/>
      <c r="JV872" s="1"/>
      <c r="JW872" s="1"/>
      <c r="JX872" s="1"/>
      <c r="JY872" s="3"/>
      <c r="JZ872" s="1"/>
      <c r="KA872" s="1"/>
      <c r="KB872" s="1"/>
      <c r="KC872" s="1"/>
      <c r="KD872" s="1"/>
      <c r="KE872" s="1"/>
    </row>
    <row r="873" spans="1:291" x14ac:dyDescent="0.2">
      <c r="A873" s="196">
        <f t="shared" si="865"/>
        <v>43531</v>
      </c>
      <c r="B873" s="236">
        <f t="shared" si="890"/>
        <v>111105.46371252</v>
      </c>
      <c r="C873" s="66">
        <f t="shared" si="778"/>
        <v>68873.992381010001</v>
      </c>
      <c r="D873" s="77">
        <f t="shared" si="866"/>
        <v>5116.93</v>
      </c>
      <c r="E873" s="67">
        <f>VLOOKUP(A872,[1]Plan1!$DQ$117:$DS$314,3)</f>
        <v>5138.93</v>
      </c>
      <c r="F873" s="11">
        <f t="shared" si="867"/>
        <v>43522</v>
      </c>
      <c r="G873" s="73">
        <f t="shared" si="855"/>
        <v>4.2994529923214841E-3</v>
      </c>
      <c r="H873" s="11">
        <f t="shared" si="868"/>
        <v>43549</v>
      </c>
      <c r="I873" s="11">
        <f t="shared" si="856"/>
        <v>43549</v>
      </c>
      <c r="J873" s="1">
        <f t="shared" si="869"/>
        <v>18</v>
      </c>
      <c r="K873" s="1">
        <f t="shared" si="870"/>
        <v>6</v>
      </c>
      <c r="L873" s="66">
        <f t="shared" si="857"/>
        <v>1.0014311</v>
      </c>
      <c r="M873" s="70">
        <f t="shared" si="779"/>
        <v>1.00319961</v>
      </c>
      <c r="N873" s="70">
        <f t="shared" si="881"/>
        <v>1.0794002577290334</v>
      </c>
      <c r="O873" s="66">
        <f t="shared" ref="O873:O936" si="958">TRUNC(TRUNC((L873*N873),15),8)</f>
        <v>1.0809449799999999</v>
      </c>
      <c r="P873" s="66">
        <f t="shared" si="858"/>
        <v>68972.557951499999</v>
      </c>
      <c r="Q873" s="74">
        <f t="shared" si="859"/>
        <v>0</v>
      </c>
      <c r="R873" s="75">
        <f t="shared" ref="R873:R936" si="959">IF(Q873&gt;0,(S873/C873),0)</f>
        <v>0</v>
      </c>
      <c r="S873" s="66">
        <f t="shared" ref="S873:S936" si="960">IF($Q873&gt;0,VLOOKUP($A873,$AE$10:$AK$114,6),0)</f>
        <v>0</v>
      </c>
      <c r="T873" s="10">
        <f t="shared" si="871"/>
        <v>0.06</v>
      </c>
      <c r="U873" s="74">
        <f t="shared" si="955"/>
        <v>6</v>
      </c>
      <c r="V873" s="74">
        <v>252</v>
      </c>
      <c r="W873" s="70">
        <f t="shared" si="860"/>
        <v>1.0013883180000001</v>
      </c>
      <c r="X873" s="66">
        <f t="shared" si="861"/>
        <v>95.755843709999994</v>
      </c>
      <c r="Y873" s="66">
        <v>0</v>
      </c>
      <c r="Z873" s="67">
        <f t="shared" si="862"/>
        <v>0</v>
      </c>
      <c r="AA873" s="68" t="str">
        <f t="shared" si="872"/>
        <v>A+INCORP J=</v>
      </c>
      <c r="AB873" s="11">
        <f t="shared" si="873"/>
        <v>43549</v>
      </c>
      <c r="AC873" s="227">
        <f t="shared" si="878"/>
        <v>3113.21</v>
      </c>
      <c r="AD873" s="227">
        <f t="shared" si="891"/>
        <v>62.264200000000002</v>
      </c>
      <c r="AE873" s="227">
        <f t="shared" si="892"/>
        <v>359.05688666666668</v>
      </c>
      <c r="AF873" s="228">
        <f t="shared" si="879"/>
        <v>1.0359350125752236</v>
      </c>
      <c r="AG873" s="230">
        <f t="shared" si="880"/>
        <v>237</v>
      </c>
      <c r="AH873" s="231">
        <f t="shared" si="893"/>
        <v>1.0563298780000001</v>
      </c>
      <c r="AI873" s="227">
        <f t="shared" si="894"/>
        <v>3406.7517859700001</v>
      </c>
      <c r="AJ873" s="227">
        <f t="shared" si="895"/>
        <v>3828.0728726366669</v>
      </c>
      <c r="AK873" s="227">
        <f t="shared" si="785"/>
        <v>3113.21</v>
      </c>
      <c r="AL873" s="227">
        <f t="shared" si="896"/>
        <v>62.264200000000002</v>
      </c>
      <c r="AM873" s="227">
        <f t="shared" si="897"/>
        <v>327.92478666666665</v>
      </c>
      <c r="AN873" s="228">
        <f t="shared" si="786"/>
        <v>1.0350038996546636</v>
      </c>
      <c r="AO873" s="230">
        <f t="shared" si="787"/>
        <v>216</v>
      </c>
      <c r="AP873" s="231">
        <f t="shared" si="898"/>
        <v>1.0512130449999999</v>
      </c>
      <c r="AQ873" s="227">
        <f t="shared" si="899"/>
        <v>3387.2023697499999</v>
      </c>
      <c r="AR873" s="227">
        <f t="shared" si="900"/>
        <v>3777.3913564166664</v>
      </c>
      <c r="AS873" s="227">
        <f t="shared" si="874"/>
        <v>3113.21</v>
      </c>
      <c r="AT873" s="227">
        <f t="shared" si="901"/>
        <v>62.264200000000002</v>
      </c>
      <c r="AU873" s="227">
        <f t="shared" si="902"/>
        <v>296.79268666666667</v>
      </c>
      <c r="AV873" s="228">
        <f t="shared" si="875"/>
        <v>1.0327323356401887</v>
      </c>
      <c r="AW873" s="230">
        <f t="shared" si="876"/>
        <v>195</v>
      </c>
      <c r="AX873" s="231">
        <f t="shared" si="903"/>
        <v>1.0461209979999999</v>
      </c>
      <c r="AY873" s="227">
        <f t="shared" si="904"/>
        <v>3363.3968380299998</v>
      </c>
      <c r="AZ873" s="227">
        <f t="shared" si="905"/>
        <v>3722.4537246966665</v>
      </c>
      <c r="BA873" s="227">
        <f t="shared" si="853"/>
        <v>3113.21</v>
      </c>
      <c r="BB873" s="227">
        <f t="shared" si="906"/>
        <v>62.264200000000002</v>
      </c>
      <c r="BC873" s="227">
        <f t="shared" si="907"/>
        <v>264.62285000000003</v>
      </c>
      <c r="BD873" s="228">
        <f t="shared" si="783"/>
        <v>1.0286173142805184</v>
      </c>
      <c r="BE873" s="230">
        <f t="shared" si="784"/>
        <v>175</v>
      </c>
      <c r="BF873" s="231">
        <f t="shared" si="908"/>
        <v>1.041294363</v>
      </c>
      <c r="BG873" s="227">
        <f t="shared" si="909"/>
        <v>3334.5387181900001</v>
      </c>
      <c r="BH873" s="227">
        <f t="shared" si="910"/>
        <v>3661.4257681899999</v>
      </c>
      <c r="BI873" s="227">
        <f t="shared" si="877"/>
        <v>3113.21</v>
      </c>
      <c r="BJ873" s="227">
        <f t="shared" si="911"/>
        <v>62.264200000000002</v>
      </c>
      <c r="BK873" s="227">
        <f t="shared" si="912"/>
        <v>233.49074999999999</v>
      </c>
      <c r="BL873" s="228">
        <f t="shared" si="863"/>
        <v>1.0158178692642204</v>
      </c>
      <c r="BM873" s="230">
        <f t="shared" si="864"/>
        <v>153</v>
      </c>
      <c r="BN873" s="231">
        <f t="shared" si="913"/>
        <v>1.036010782</v>
      </c>
      <c r="BO873" s="227">
        <f t="shared" si="914"/>
        <v>3276.3368029100002</v>
      </c>
      <c r="BP873" s="227">
        <f t="shared" si="915"/>
        <v>3572.0917529100002</v>
      </c>
      <c r="BQ873" s="227">
        <f t="shared" si="782"/>
        <v>3113.21</v>
      </c>
      <c r="BR873" s="227">
        <f t="shared" si="916"/>
        <v>62.264200000000002</v>
      </c>
      <c r="BS873" s="227">
        <f t="shared" si="917"/>
        <v>199.24544</v>
      </c>
      <c r="BT873" s="228">
        <f t="shared" si="780"/>
        <v>1.0124760444966625</v>
      </c>
      <c r="BU873" s="230">
        <f t="shared" si="781"/>
        <v>130</v>
      </c>
      <c r="BV873" s="231">
        <f t="shared" si="918"/>
        <v>1.0305157009999999</v>
      </c>
      <c r="BW873" s="227">
        <f t="shared" si="919"/>
        <v>3248.2375784999999</v>
      </c>
      <c r="BX873" s="227">
        <f t="shared" si="920"/>
        <v>3509.7472184999997</v>
      </c>
      <c r="BY873" s="227">
        <f t="shared" si="854"/>
        <v>3113.21</v>
      </c>
      <c r="BZ873" s="227">
        <f t="shared" si="921"/>
        <v>62.264200000000002</v>
      </c>
      <c r="CA873" s="227">
        <f t="shared" si="922"/>
        <v>169.15107666666668</v>
      </c>
      <c r="CB873" s="228">
        <f t="shared" si="851"/>
        <v>1.0133870936456617</v>
      </c>
      <c r="CC873" s="230">
        <f t="shared" si="852"/>
        <v>110</v>
      </c>
      <c r="CD873" s="231">
        <f t="shared" si="923"/>
        <v>1.0257610660000001</v>
      </c>
      <c r="CE873" s="227">
        <f t="shared" si="924"/>
        <v>3236.1600817499998</v>
      </c>
      <c r="CF873" s="227">
        <f t="shared" si="925"/>
        <v>3467.5753584166664</v>
      </c>
      <c r="CG873" s="227">
        <f t="shared" si="847"/>
        <v>3113.21</v>
      </c>
      <c r="CH873" s="227">
        <f t="shared" si="926"/>
        <v>62.264200000000002</v>
      </c>
      <c r="CI873" s="227">
        <f t="shared" si="927"/>
        <v>138.01897666666667</v>
      </c>
      <c r="CJ873" s="228">
        <f t="shared" si="956"/>
        <v>1.0085463774407761</v>
      </c>
      <c r="CK873" s="230">
        <f t="shared" si="957"/>
        <v>89</v>
      </c>
      <c r="CL873" s="231">
        <f t="shared" si="928"/>
        <v>1.0207923080000001</v>
      </c>
      <c r="CM873" s="227">
        <f t="shared" si="929"/>
        <v>3205.1007029299999</v>
      </c>
      <c r="CN873" s="227">
        <f t="shared" si="930"/>
        <v>3405.3838795966667</v>
      </c>
      <c r="CO873" s="227">
        <f t="shared" si="850"/>
        <v>3113.21</v>
      </c>
      <c r="CP873" s="227">
        <f t="shared" si="931"/>
        <v>62.264200000000002</v>
      </c>
      <c r="CQ873" s="227">
        <f t="shared" si="932"/>
        <v>104.81140333333335</v>
      </c>
      <c r="CR873" s="228">
        <f t="shared" si="848"/>
        <v>1.0040289898079275</v>
      </c>
      <c r="CS873" s="230">
        <f t="shared" si="849"/>
        <v>69</v>
      </c>
      <c r="CT873" s="231">
        <f t="shared" si="933"/>
        <v>1.0160825360000001</v>
      </c>
      <c r="CU873" s="227">
        <f t="shared" si="934"/>
        <v>3176.0231279700001</v>
      </c>
      <c r="CV873" s="227">
        <f t="shared" si="935"/>
        <v>3343.0987313033334</v>
      </c>
      <c r="CW873" s="227">
        <f t="shared" si="954"/>
        <v>3113.21</v>
      </c>
      <c r="CX873" s="227">
        <f t="shared" si="936"/>
        <v>62.264200000000002</v>
      </c>
      <c r="CY873" s="227">
        <f t="shared" si="937"/>
        <v>73.679303333333337</v>
      </c>
      <c r="CZ873" s="228">
        <f t="shared" si="952"/>
        <v>1.0061423415946509</v>
      </c>
      <c r="DA873" s="239">
        <f t="shared" si="953"/>
        <v>48</v>
      </c>
      <c r="DB873" s="231">
        <f t="shared" si="938"/>
        <v>1.01116066</v>
      </c>
      <c r="DC873" s="227">
        <f t="shared" si="939"/>
        <v>3167.2912961900001</v>
      </c>
      <c r="DD873" s="227">
        <f t="shared" si="940"/>
        <v>3303.2347995233335</v>
      </c>
      <c r="DE873" s="227">
        <f t="shared" si="844"/>
        <v>3113.21</v>
      </c>
      <c r="DF873" s="227">
        <f t="shared" si="941"/>
        <v>62.264200000000002</v>
      </c>
      <c r="DG873" s="227">
        <f t="shared" si="942"/>
        <v>42.547203333333336</v>
      </c>
      <c r="DH873" s="228">
        <f t="shared" si="839"/>
        <v>1.0046352848417515</v>
      </c>
      <c r="DI873" s="239">
        <f t="shared" si="840"/>
        <v>27</v>
      </c>
      <c r="DJ873" s="231">
        <f t="shared" si="943"/>
        <v>1.006262626</v>
      </c>
      <c r="DK873" s="227">
        <f t="shared" si="944"/>
        <v>3147.2278585499998</v>
      </c>
      <c r="DL873" s="227">
        <f t="shared" si="945"/>
        <v>3252.039261883333</v>
      </c>
      <c r="DM873" s="227">
        <f t="shared" si="950"/>
        <v>3113.21</v>
      </c>
      <c r="DN873" s="227">
        <f t="shared" si="951"/>
        <v>62.264200000000002</v>
      </c>
      <c r="DO873" s="227">
        <f t="shared" si="946"/>
        <v>10.377366666666665</v>
      </c>
      <c r="DP873" s="228">
        <f t="shared" si="947"/>
        <v>1.0014311002799934</v>
      </c>
      <c r="DQ873" s="239">
        <f t="shared" si="948"/>
        <v>6</v>
      </c>
      <c r="DR873" s="231">
        <f t="shared" si="949"/>
        <v>1.0013883180000001</v>
      </c>
      <c r="DS873" s="227">
        <f t="shared" si="888"/>
        <v>3121.9936265699998</v>
      </c>
      <c r="DT873" s="227">
        <f t="shared" si="889"/>
        <v>3194.6351932366665</v>
      </c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5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5"/>
      <c r="HA873" s="5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40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7"/>
      <c r="JP873" s="1"/>
      <c r="JQ873" s="1"/>
      <c r="JR873" s="1"/>
      <c r="JS873" s="1"/>
      <c r="JT873" s="1"/>
      <c r="JU873" s="1"/>
      <c r="JV873" s="1"/>
      <c r="JW873" s="1"/>
      <c r="JX873" s="1"/>
      <c r="JY873" s="3"/>
      <c r="JZ873" s="1"/>
      <c r="KA873" s="1"/>
      <c r="KB873" s="1"/>
      <c r="KC873" s="1"/>
      <c r="KD873" s="1"/>
      <c r="KE873" s="1"/>
    </row>
    <row r="874" spans="1:291" x14ac:dyDescent="0.2">
      <c r="A874" s="196">
        <f t="shared" si="865"/>
        <v>43532</v>
      </c>
      <c r="B874" s="236">
        <f t="shared" si="890"/>
        <v>111168.70689445997</v>
      </c>
      <c r="C874" s="66">
        <f t="shared" ref="C874:C937" si="961">TRUNC(IF(Q873&gt;0,P873-S873+X873,C873),8)</f>
        <v>68873.992381010001</v>
      </c>
      <c r="D874" s="77">
        <f t="shared" si="866"/>
        <v>5116.93</v>
      </c>
      <c r="E874" s="67">
        <f>VLOOKUP(A873,[1]Plan1!$DQ$117:$DS$314,3)</f>
        <v>5138.93</v>
      </c>
      <c r="F874" s="11">
        <f t="shared" si="867"/>
        <v>43522</v>
      </c>
      <c r="G874" s="73">
        <f t="shared" si="855"/>
        <v>4.2994529923214841E-3</v>
      </c>
      <c r="H874" s="11">
        <f t="shared" si="868"/>
        <v>43549</v>
      </c>
      <c r="I874" s="11">
        <f t="shared" si="856"/>
        <v>43549</v>
      </c>
      <c r="J874" s="1">
        <f t="shared" si="869"/>
        <v>18</v>
      </c>
      <c r="K874" s="1">
        <f t="shared" si="870"/>
        <v>7</v>
      </c>
      <c r="L874" s="66">
        <f t="shared" si="857"/>
        <v>1.0016698100000001</v>
      </c>
      <c r="M874" s="70">
        <f t="shared" ref="M874:M937" si="962">IF(I874&gt;I873,L873,M873)</f>
        <v>1.00319961</v>
      </c>
      <c r="N874" s="70">
        <f t="shared" si="881"/>
        <v>1.0794002577290334</v>
      </c>
      <c r="O874" s="66">
        <f t="shared" si="958"/>
        <v>1.08120265</v>
      </c>
      <c r="P874" s="66">
        <f t="shared" si="858"/>
        <v>68988.998862220004</v>
      </c>
      <c r="Q874" s="74">
        <f t="shared" si="859"/>
        <v>0</v>
      </c>
      <c r="R874" s="75">
        <f t="shared" si="959"/>
        <v>0</v>
      </c>
      <c r="S874" s="66">
        <f t="shared" si="960"/>
        <v>0</v>
      </c>
      <c r="T874" s="10">
        <f t="shared" si="871"/>
        <v>0.06</v>
      </c>
      <c r="U874" s="74">
        <f t="shared" si="955"/>
        <v>7</v>
      </c>
      <c r="V874" s="74">
        <v>252</v>
      </c>
      <c r="W874" s="70">
        <f t="shared" si="860"/>
        <v>1.001619891</v>
      </c>
      <c r="X874" s="66">
        <f t="shared" si="861"/>
        <v>111.75465835</v>
      </c>
      <c r="Y874" s="66">
        <v>0</v>
      </c>
      <c r="Z874" s="67">
        <f t="shared" si="862"/>
        <v>0</v>
      </c>
      <c r="AA874" s="68" t="str">
        <f t="shared" si="872"/>
        <v>A+INCORP J=</v>
      </c>
      <c r="AB874" s="11">
        <f t="shared" si="873"/>
        <v>43549</v>
      </c>
      <c r="AC874" s="227">
        <f t="shared" si="878"/>
        <v>3113.21</v>
      </c>
      <c r="AD874" s="227">
        <f t="shared" si="891"/>
        <v>62.264200000000002</v>
      </c>
      <c r="AE874" s="227">
        <f t="shared" si="892"/>
        <v>360.09462333333335</v>
      </c>
      <c r="AF874" s="228">
        <f t="shared" si="879"/>
        <v>1.0361819533350487</v>
      </c>
      <c r="AG874" s="230">
        <f t="shared" si="880"/>
        <v>238</v>
      </c>
      <c r="AH874" s="231">
        <f t="shared" si="893"/>
        <v>1.056574157</v>
      </c>
      <c r="AI874" s="227">
        <f t="shared" si="894"/>
        <v>3408.35187752</v>
      </c>
      <c r="AJ874" s="227">
        <f t="shared" si="895"/>
        <v>3830.7107008533335</v>
      </c>
      <c r="AK874" s="227">
        <f t="shared" si="785"/>
        <v>3113.21</v>
      </c>
      <c r="AL874" s="227">
        <f t="shared" si="896"/>
        <v>62.264200000000002</v>
      </c>
      <c r="AM874" s="227">
        <f t="shared" si="897"/>
        <v>328.96252333333337</v>
      </c>
      <c r="AN874" s="228">
        <f t="shared" si="786"/>
        <v>1.0352506184606698</v>
      </c>
      <c r="AO874" s="230">
        <f t="shared" si="787"/>
        <v>217</v>
      </c>
      <c r="AP874" s="231">
        <f t="shared" si="898"/>
        <v>1.0514561410000001</v>
      </c>
      <c r="AQ874" s="227">
        <f t="shared" si="899"/>
        <v>3388.7932801799998</v>
      </c>
      <c r="AR874" s="227">
        <f t="shared" si="900"/>
        <v>3780.020003513333</v>
      </c>
      <c r="AS874" s="227">
        <f t="shared" si="874"/>
        <v>3113.21</v>
      </c>
      <c r="AT874" s="227">
        <f t="shared" si="901"/>
        <v>62.264200000000002</v>
      </c>
      <c r="AU874" s="227">
        <f t="shared" si="902"/>
        <v>297.83042333333333</v>
      </c>
      <c r="AV874" s="228">
        <f t="shared" si="875"/>
        <v>1.0329785129626687</v>
      </c>
      <c r="AW874" s="230">
        <f t="shared" si="876"/>
        <v>196</v>
      </c>
      <c r="AX874" s="231">
        <f t="shared" si="903"/>
        <v>1.0463629160000001</v>
      </c>
      <c r="AY874" s="227">
        <f t="shared" si="904"/>
        <v>3364.9765659599998</v>
      </c>
      <c r="AZ874" s="227">
        <f t="shared" si="905"/>
        <v>3725.0711892933332</v>
      </c>
      <c r="BA874" s="227">
        <f t="shared" si="853"/>
        <v>3113.21</v>
      </c>
      <c r="BB874" s="227">
        <f t="shared" si="906"/>
        <v>62.264200000000002</v>
      </c>
      <c r="BC874" s="227">
        <f t="shared" si="907"/>
        <v>265.66058666666669</v>
      </c>
      <c r="BD874" s="228">
        <f t="shared" si="783"/>
        <v>1.0288625106857701</v>
      </c>
      <c r="BE874" s="230">
        <f t="shared" si="784"/>
        <v>176</v>
      </c>
      <c r="BF874" s="231">
        <f t="shared" si="908"/>
        <v>1.041535165</v>
      </c>
      <c r="BG874" s="227">
        <f t="shared" si="909"/>
        <v>3336.1048925300001</v>
      </c>
      <c r="BH874" s="227">
        <f t="shared" si="910"/>
        <v>3664.0296791966666</v>
      </c>
      <c r="BI874" s="227">
        <f t="shared" si="877"/>
        <v>3113.21</v>
      </c>
      <c r="BJ874" s="227">
        <f t="shared" si="911"/>
        <v>62.264200000000002</v>
      </c>
      <c r="BK874" s="227">
        <f t="shared" si="912"/>
        <v>234.52848666666668</v>
      </c>
      <c r="BL874" s="228">
        <f t="shared" si="863"/>
        <v>1.0160600146048402</v>
      </c>
      <c r="BM874" s="230">
        <f t="shared" si="864"/>
        <v>154</v>
      </c>
      <c r="BN874" s="231">
        <f t="shared" si="913"/>
        <v>1.0362503620000001</v>
      </c>
      <c r="BO874" s="227">
        <f t="shared" si="914"/>
        <v>3277.87564032</v>
      </c>
      <c r="BP874" s="227">
        <f t="shared" si="915"/>
        <v>3574.6683269866667</v>
      </c>
      <c r="BQ874" s="227">
        <f t="shared" si="782"/>
        <v>3113.21</v>
      </c>
      <c r="BR874" s="227">
        <f t="shared" si="916"/>
        <v>62.264200000000002</v>
      </c>
      <c r="BS874" s="227">
        <f t="shared" si="917"/>
        <v>200.28317666666669</v>
      </c>
      <c r="BT874" s="228">
        <f t="shared" ref="BT874:BT937" si="963">($O874/BT$679)</f>
        <v>1.0127173932306059</v>
      </c>
      <c r="BU874" s="230">
        <f t="shared" ref="BU874:BU937" si="964">NETWORKDAYS(BU$679,$A874,$AE$118:$AE$502)-1</f>
        <v>131</v>
      </c>
      <c r="BV874" s="231">
        <f t="shared" si="918"/>
        <v>1.0307540100000001</v>
      </c>
      <c r="BW874" s="227">
        <f t="shared" si="919"/>
        <v>3249.7632174199998</v>
      </c>
      <c r="BX874" s="227">
        <f t="shared" si="920"/>
        <v>3512.3105940866667</v>
      </c>
      <c r="BY874" s="227">
        <f t="shared" si="854"/>
        <v>3113.21</v>
      </c>
      <c r="BZ874" s="227">
        <f t="shared" si="921"/>
        <v>62.264200000000002</v>
      </c>
      <c r="CA874" s="227">
        <f t="shared" si="922"/>
        <v>170.18881333333334</v>
      </c>
      <c r="CB874" s="228">
        <f t="shared" si="851"/>
        <v>1.0136286595507271</v>
      </c>
      <c r="CC874" s="230">
        <f t="shared" si="852"/>
        <v>111</v>
      </c>
      <c r="CD874" s="231">
        <f t="shared" si="923"/>
        <v>1.0259982759999999</v>
      </c>
      <c r="CE874" s="227">
        <f t="shared" si="924"/>
        <v>3237.6800497300001</v>
      </c>
      <c r="CF874" s="227">
        <f t="shared" si="925"/>
        <v>3470.1330630633333</v>
      </c>
      <c r="CG874" s="227">
        <f t="shared" si="847"/>
        <v>3113.21</v>
      </c>
      <c r="CH874" s="227">
        <f t="shared" si="926"/>
        <v>62.264200000000002</v>
      </c>
      <c r="CI874" s="227">
        <f t="shared" si="927"/>
        <v>139.05671333333333</v>
      </c>
      <c r="CJ874" s="228">
        <f t="shared" si="956"/>
        <v>1.0087867894412788</v>
      </c>
      <c r="CK874" s="230">
        <f t="shared" si="957"/>
        <v>90</v>
      </c>
      <c r="CL874" s="231">
        <f t="shared" si="928"/>
        <v>1.0210283689999999</v>
      </c>
      <c r="CM874" s="227">
        <f t="shared" si="929"/>
        <v>3206.6060829799999</v>
      </c>
      <c r="CN874" s="227">
        <f t="shared" si="930"/>
        <v>3407.9269963133333</v>
      </c>
      <c r="CO874" s="227">
        <f t="shared" si="850"/>
        <v>3113.21</v>
      </c>
      <c r="CP874" s="227">
        <f t="shared" si="931"/>
        <v>62.264200000000002</v>
      </c>
      <c r="CQ874" s="227">
        <f t="shared" si="932"/>
        <v>105.84914000000001</v>
      </c>
      <c r="CR874" s="228">
        <f t="shared" si="848"/>
        <v>1.0042683249772382</v>
      </c>
      <c r="CS874" s="230">
        <f t="shared" si="849"/>
        <v>70</v>
      </c>
      <c r="CT874" s="231">
        <f t="shared" si="933"/>
        <v>1.016317508</v>
      </c>
      <c r="CU874" s="227">
        <f t="shared" si="934"/>
        <v>3177.5148512599999</v>
      </c>
      <c r="CV874" s="227">
        <f t="shared" si="935"/>
        <v>3345.6281912599998</v>
      </c>
      <c r="CW874" s="227">
        <f t="shared" si="954"/>
        <v>3113.21</v>
      </c>
      <c r="CX874" s="227">
        <f t="shared" si="936"/>
        <v>62.264200000000002</v>
      </c>
      <c r="CY874" s="227">
        <f t="shared" si="937"/>
        <v>74.717039999999997</v>
      </c>
      <c r="CZ874" s="228">
        <f t="shared" si="952"/>
        <v>1.0063821805336863</v>
      </c>
      <c r="DA874" s="239">
        <f t="shared" si="953"/>
        <v>49</v>
      </c>
      <c r="DB874" s="231">
        <f t="shared" si="938"/>
        <v>1.0113944939999999</v>
      </c>
      <c r="DC874" s="227">
        <f t="shared" si="939"/>
        <v>3168.7789189</v>
      </c>
      <c r="DD874" s="227">
        <f t="shared" si="940"/>
        <v>3305.7601589000001</v>
      </c>
      <c r="DE874" s="227">
        <f t="shared" si="844"/>
        <v>3113.21</v>
      </c>
      <c r="DF874" s="227">
        <f t="shared" si="941"/>
        <v>62.264200000000002</v>
      </c>
      <c r="DG874" s="227">
        <f t="shared" si="942"/>
        <v>43.584939999999996</v>
      </c>
      <c r="DH874" s="228">
        <f t="shared" si="839"/>
        <v>1.0048747645364953</v>
      </c>
      <c r="DI874" s="239">
        <f t="shared" si="840"/>
        <v>28</v>
      </c>
      <c r="DJ874" s="231">
        <f t="shared" si="943"/>
        <v>1.0064953270000001</v>
      </c>
      <c r="DK874" s="227">
        <f t="shared" si="944"/>
        <v>3148.7060568299999</v>
      </c>
      <c r="DL874" s="227">
        <f t="shared" si="945"/>
        <v>3254.5551968299997</v>
      </c>
      <c r="DM874" s="227">
        <f t="shared" si="950"/>
        <v>3113.21</v>
      </c>
      <c r="DN874" s="227">
        <f t="shared" si="951"/>
        <v>62.264200000000002</v>
      </c>
      <c r="DO874" s="227">
        <f t="shared" si="946"/>
        <v>11.415103333333333</v>
      </c>
      <c r="DP874" s="228">
        <f t="shared" si="947"/>
        <v>1.001669816178012</v>
      </c>
      <c r="DQ874" s="239">
        <f t="shared" si="948"/>
        <v>7</v>
      </c>
      <c r="DR874" s="231">
        <f t="shared" si="949"/>
        <v>1.001619891</v>
      </c>
      <c r="DS874" s="227">
        <f t="shared" si="888"/>
        <v>3123.4599702599999</v>
      </c>
      <c r="DT874" s="227">
        <f t="shared" si="889"/>
        <v>3197.1392735933332</v>
      </c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5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5"/>
      <c r="HA874" s="5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40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7"/>
      <c r="JP874" s="1"/>
      <c r="JQ874" s="1"/>
      <c r="JR874" s="1"/>
      <c r="JS874" s="1"/>
      <c r="JT874" s="1"/>
      <c r="JU874" s="1"/>
      <c r="JV874" s="1"/>
      <c r="JW874" s="1"/>
      <c r="JX874" s="1"/>
      <c r="JY874" s="3"/>
      <c r="JZ874" s="1"/>
      <c r="KA874" s="1"/>
      <c r="KB874" s="1"/>
      <c r="KC874" s="1"/>
      <c r="KD874" s="1"/>
      <c r="KE874" s="1"/>
    </row>
    <row r="875" spans="1:291" x14ac:dyDescent="0.2">
      <c r="A875" s="196">
        <f t="shared" si="865"/>
        <v>43533</v>
      </c>
      <c r="B875" s="236">
        <f t="shared" si="890"/>
        <v>111222.93374823996</v>
      </c>
      <c r="C875" s="66">
        <f t="shared" si="961"/>
        <v>68873.992381010001</v>
      </c>
      <c r="D875" s="77">
        <f t="shared" si="866"/>
        <v>5116.93</v>
      </c>
      <c r="E875" s="67">
        <f>VLOOKUP(A874,[1]Plan1!$DQ$117:$DS$314,3)</f>
        <v>5138.93</v>
      </c>
      <c r="F875" s="11">
        <f t="shared" si="867"/>
        <v>43522</v>
      </c>
      <c r="G875" s="73">
        <f t="shared" si="855"/>
        <v>4.2994529923214841E-3</v>
      </c>
      <c r="H875" s="11">
        <f t="shared" si="868"/>
        <v>43549</v>
      </c>
      <c r="I875" s="11">
        <f t="shared" si="856"/>
        <v>43549</v>
      </c>
      <c r="J875" s="1">
        <f t="shared" si="869"/>
        <v>18</v>
      </c>
      <c r="K875" s="1">
        <f t="shared" si="870"/>
        <v>8</v>
      </c>
      <c r="L875" s="66">
        <f t="shared" si="857"/>
        <v>1.00190859</v>
      </c>
      <c r="M875" s="70">
        <f t="shared" si="962"/>
        <v>1.00319961</v>
      </c>
      <c r="N875" s="70">
        <f t="shared" si="881"/>
        <v>1.0794002577290334</v>
      </c>
      <c r="O875" s="66">
        <f t="shared" si="958"/>
        <v>1.0814603899999999</v>
      </c>
      <c r="P875" s="66">
        <f t="shared" si="858"/>
        <v>69005.444594119996</v>
      </c>
      <c r="Q875" s="74">
        <f t="shared" si="859"/>
        <v>0</v>
      </c>
      <c r="R875" s="75">
        <f t="shared" si="959"/>
        <v>0</v>
      </c>
      <c r="S875" s="66">
        <f t="shared" si="960"/>
        <v>0</v>
      </c>
      <c r="T875" s="10">
        <f t="shared" si="871"/>
        <v>0.06</v>
      </c>
      <c r="U875" s="74">
        <f t="shared" si="955"/>
        <v>8</v>
      </c>
      <c r="V875" s="74">
        <v>252</v>
      </c>
      <c r="W875" s="70">
        <f t="shared" si="860"/>
        <v>1.0018515189999999</v>
      </c>
      <c r="X875" s="66">
        <f t="shared" si="861"/>
        <v>127.76489176</v>
      </c>
      <c r="Y875" s="66">
        <v>0</v>
      </c>
      <c r="Z875" s="67">
        <f t="shared" si="862"/>
        <v>0</v>
      </c>
      <c r="AA875" s="68" t="str">
        <f t="shared" si="872"/>
        <v>A+INCORP J=</v>
      </c>
      <c r="AB875" s="11">
        <f t="shared" si="873"/>
        <v>43549</v>
      </c>
      <c r="AC875" s="227">
        <f t="shared" si="878"/>
        <v>3113.21</v>
      </c>
      <c r="AD875" s="227">
        <f t="shared" si="891"/>
        <v>62.264200000000002</v>
      </c>
      <c r="AE875" s="227">
        <f t="shared" si="892"/>
        <v>361.13236000000001</v>
      </c>
      <c r="AF875" s="228">
        <f t="shared" si="879"/>
        <v>1.0364289611801112</v>
      </c>
      <c r="AG875" s="230">
        <f t="shared" si="880"/>
        <v>238</v>
      </c>
      <c r="AH875" s="231">
        <f t="shared" si="893"/>
        <v>1.056574157</v>
      </c>
      <c r="AI875" s="227">
        <f t="shared" si="894"/>
        <v>3409.1643696199999</v>
      </c>
      <c r="AJ875" s="227">
        <f t="shared" si="895"/>
        <v>3832.56092962</v>
      </c>
      <c r="AK875" s="227">
        <f t="shared" si="785"/>
        <v>3113.21</v>
      </c>
      <c r="AL875" s="227">
        <f t="shared" si="896"/>
        <v>62.264200000000002</v>
      </c>
      <c r="AM875" s="227">
        <f t="shared" si="897"/>
        <v>330.00025999999997</v>
      </c>
      <c r="AN875" s="228">
        <f t="shared" si="786"/>
        <v>1.0354974042916165</v>
      </c>
      <c r="AO875" s="230">
        <f t="shared" si="787"/>
        <v>217</v>
      </c>
      <c r="AP875" s="231">
        <f t="shared" si="898"/>
        <v>1.0514561410000001</v>
      </c>
      <c r="AQ875" s="227">
        <f t="shared" si="899"/>
        <v>3389.6011098499998</v>
      </c>
      <c r="AR875" s="227">
        <f t="shared" si="900"/>
        <v>3781.8655698499997</v>
      </c>
      <c r="AS875" s="227">
        <f t="shared" si="874"/>
        <v>3113.21</v>
      </c>
      <c r="AT875" s="227">
        <f t="shared" si="901"/>
        <v>62.264200000000002</v>
      </c>
      <c r="AU875" s="227">
        <f t="shared" si="902"/>
        <v>298.86815999999999</v>
      </c>
      <c r="AV875" s="228">
        <f t="shared" si="875"/>
        <v>1.0332247571629867</v>
      </c>
      <c r="AW875" s="230">
        <f t="shared" si="876"/>
        <v>196</v>
      </c>
      <c r="AX875" s="231">
        <f t="shared" si="903"/>
        <v>1.0463629160000001</v>
      </c>
      <c r="AY875" s="227">
        <f t="shared" si="904"/>
        <v>3365.7787181399999</v>
      </c>
      <c r="AZ875" s="227">
        <f t="shared" si="905"/>
        <v>3726.91107814</v>
      </c>
      <c r="BA875" s="227">
        <f t="shared" si="853"/>
        <v>3113.21</v>
      </c>
      <c r="BB875" s="227">
        <f t="shared" si="906"/>
        <v>62.264200000000002</v>
      </c>
      <c r="BC875" s="227">
        <f t="shared" si="907"/>
        <v>266.69832333333335</v>
      </c>
      <c r="BD875" s="228">
        <f t="shared" si="783"/>
        <v>1.0291077737023786</v>
      </c>
      <c r="BE875" s="230">
        <f t="shared" si="784"/>
        <v>176</v>
      </c>
      <c r="BF875" s="231">
        <f t="shared" si="908"/>
        <v>1.041535165</v>
      </c>
      <c r="BG875" s="227">
        <f t="shared" si="909"/>
        <v>3336.9001622000001</v>
      </c>
      <c r="BH875" s="227">
        <f t="shared" si="910"/>
        <v>3665.8626855333332</v>
      </c>
      <c r="BI875" s="227">
        <f t="shared" si="877"/>
        <v>3113.21</v>
      </c>
      <c r="BJ875" s="227">
        <f t="shared" si="911"/>
        <v>62.264200000000002</v>
      </c>
      <c r="BK875" s="227">
        <f t="shared" si="912"/>
        <v>235.56622333333331</v>
      </c>
      <c r="BL875" s="228">
        <f t="shared" si="863"/>
        <v>1.0163022257279486</v>
      </c>
      <c r="BM875" s="230">
        <f t="shared" si="864"/>
        <v>154</v>
      </c>
      <c r="BN875" s="231">
        <f t="shared" si="913"/>
        <v>1.0362503620000001</v>
      </c>
      <c r="BO875" s="227">
        <f t="shared" si="914"/>
        <v>3278.6570291500002</v>
      </c>
      <c r="BP875" s="227">
        <f t="shared" si="915"/>
        <v>3576.4874524833335</v>
      </c>
      <c r="BQ875" s="227">
        <f t="shared" ref="BQ875:BQ938" si="965">BQ874</f>
        <v>3113.21</v>
      </c>
      <c r="BR875" s="227">
        <f t="shared" si="916"/>
        <v>62.264200000000002</v>
      </c>
      <c r="BS875" s="227">
        <f t="shared" si="917"/>
        <v>201.32091333333332</v>
      </c>
      <c r="BT875" s="228">
        <f t="shared" si="963"/>
        <v>1.0129588075306275</v>
      </c>
      <c r="BU875" s="230">
        <f t="shared" si="964"/>
        <v>131</v>
      </c>
      <c r="BV875" s="231">
        <f t="shared" si="918"/>
        <v>1.0307540100000001</v>
      </c>
      <c r="BW875" s="227">
        <f t="shared" si="919"/>
        <v>3250.5379047299998</v>
      </c>
      <c r="BX875" s="227">
        <f t="shared" si="920"/>
        <v>3514.1230180633329</v>
      </c>
      <c r="BY875" s="227">
        <f t="shared" si="854"/>
        <v>3113.21</v>
      </c>
      <c r="BZ875" s="227">
        <f t="shared" si="921"/>
        <v>62.264200000000002</v>
      </c>
      <c r="CA875" s="227">
        <f t="shared" si="922"/>
        <v>171.22655</v>
      </c>
      <c r="CB875" s="228">
        <f t="shared" si="851"/>
        <v>1.0138702910808686</v>
      </c>
      <c r="CC875" s="230">
        <f t="shared" si="852"/>
        <v>111</v>
      </c>
      <c r="CD875" s="231">
        <f t="shared" si="923"/>
        <v>1.0259982759999999</v>
      </c>
      <c r="CE875" s="227">
        <f t="shared" si="924"/>
        <v>3238.4518566199999</v>
      </c>
      <c r="CF875" s="227">
        <f t="shared" si="925"/>
        <v>3471.9426066199999</v>
      </c>
      <c r="CG875" s="227">
        <f t="shared" si="847"/>
        <v>3113.21</v>
      </c>
      <c r="CH875" s="227">
        <f t="shared" si="926"/>
        <v>62.264200000000002</v>
      </c>
      <c r="CI875" s="227">
        <f t="shared" si="927"/>
        <v>140.09444999999999</v>
      </c>
      <c r="CJ875" s="228">
        <f t="shared" si="956"/>
        <v>1.0090272667533817</v>
      </c>
      <c r="CK875" s="230">
        <f t="shared" si="957"/>
        <v>90</v>
      </c>
      <c r="CL875" s="231">
        <f t="shared" si="928"/>
        <v>1.0210283689999999</v>
      </c>
      <c r="CM875" s="227">
        <f t="shared" si="929"/>
        <v>3207.37048237</v>
      </c>
      <c r="CN875" s="227">
        <f t="shared" si="930"/>
        <v>3409.7291323700001</v>
      </c>
      <c r="CO875" s="227">
        <f t="shared" si="850"/>
        <v>3113.21</v>
      </c>
      <c r="CP875" s="227">
        <f t="shared" si="931"/>
        <v>62.264200000000002</v>
      </c>
      <c r="CQ875" s="227">
        <f t="shared" si="932"/>
        <v>106.88687666666667</v>
      </c>
      <c r="CR875" s="228">
        <f t="shared" si="848"/>
        <v>1.0045077251656114</v>
      </c>
      <c r="CS875" s="230">
        <f t="shared" si="849"/>
        <v>70</v>
      </c>
      <c r="CT875" s="231">
        <f t="shared" si="933"/>
        <v>1.016317508</v>
      </c>
      <c r="CU875" s="227">
        <f t="shared" si="934"/>
        <v>3178.2723158099998</v>
      </c>
      <c r="CV875" s="227">
        <f t="shared" si="935"/>
        <v>3347.4233924766663</v>
      </c>
      <c r="CW875" s="227">
        <f t="shared" si="954"/>
        <v>3113.21</v>
      </c>
      <c r="CX875" s="227">
        <f t="shared" si="936"/>
        <v>62.264200000000002</v>
      </c>
      <c r="CY875" s="227">
        <f t="shared" si="937"/>
        <v>75.754776666666658</v>
      </c>
      <c r="CZ875" s="228">
        <f t="shared" si="952"/>
        <v>1.0066220846286409</v>
      </c>
      <c r="DA875" s="239">
        <f t="shared" si="953"/>
        <v>49</v>
      </c>
      <c r="DB875" s="231">
        <f t="shared" si="938"/>
        <v>1.0113944939999999</v>
      </c>
      <c r="DC875" s="227">
        <f t="shared" si="939"/>
        <v>3169.5343009500002</v>
      </c>
      <c r="DD875" s="227">
        <f t="shared" si="940"/>
        <v>3307.5532776166669</v>
      </c>
      <c r="DE875" s="227">
        <f t="shared" si="844"/>
        <v>3113.21</v>
      </c>
      <c r="DF875" s="227">
        <f t="shared" si="941"/>
        <v>62.264200000000002</v>
      </c>
      <c r="DG875" s="227">
        <f t="shared" si="942"/>
        <v>44.622676666666671</v>
      </c>
      <c r="DH875" s="228">
        <f t="shared" si="839"/>
        <v>1.005114309289564</v>
      </c>
      <c r="DI875" s="239">
        <f t="shared" si="840"/>
        <v>28</v>
      </c>
      <c r="DJ875" s="231">
        <f t="shared" si="943"/>
        <v>1.0064953270000001</v>
      </c>
      <c r="DK875" s="227">
        <f t="shared" si="944"/>
        <v>3149.4566538600002</v>
      </c>
      <c r="DL875" s="227">
        <f t="shared" si="945"/>
        <v>3256.3435305266667</v>
      </c>
      <c r="DM875" s="227">
        <f t="shared" si="950"/>
        <v>3113.21</v>
      </c>
      <c r="DN875" s="227">
        <f t="shared" si="951"/>
        <v>62.264200000000002</v>
      </c>
      <c r="DO875" s="227">
        <f t="shared" si="946"/>
        <v>12.45284</v>
      </c>
      <c r="DP875" s="228">
        <f t="shared" si="947"/>
        <v>1.0019085969268582</v>
      </c>
      <c r="DQ875" s="239">
        <f t="shared" si="948"/>
        <v>7</v>
      </c>
      <c r="DR875" s="231">
        <f t="shared" si="949"/>
        <v>1.001619891</v>
      </c>
      <c r="DS875" s="227">
        <f t="shared" si="888"/>
        <v>3124.2045490599999</v>
      </c>
      <c r="DT875" s="227">
        <f t="shared" si="889"/>
        <v>3198.9215890599999</v>
      </c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5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5"/>
      <c r="HA875" s="5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40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7"/>
      <c r="JP875" s="1"/>
      <c r="JQ875" s="1"/>
      <c r="JR875" s="1"/>
      <c r="JS875" s="1"/>
      <c r="JT875" s="1"/>
      <c r="JU875" s="1"/>
      <c r="JV875" s="1"/>
      <c r="JW875" s="1"/>
      <c r="JX875" s="1"/>
      <c r="JY875" s="3"/>
      <c r="JZ875" s="1"/>
      <c r="KA875" s="1"/>
      <c r="KB875" s="1"/>
      <c r="KC875" s="1"/>
      <c r="KD875" s="1"/>
      <c r="KE875" s="1"/>
    </row>
    <row r="876" spans="1:291" x14ac:dyDescent="0.2">
      <c r="A876" s="196">
        <f t="shared" si="865"/>
        <v>43534</v>
      </c>
      <c r="B876" s="236">
        <f t="shared" si="890"/>
        <v>111235.38658824</v>
      </c>
      <c r="C876" s="66">
        <f t="shared" si="961"/>
        <v>68873.992381010001</v>
      </c>
      <c r="D876" s="77">
        <f t="shared" si="866"/>
        <v>5116.93</v>
      </c>
      <c r="E876" s="67">
        <f>VLOOKUP(A875,[1]Plan1!$DQ$117:$DS$314,3)</f>
        <v>5138.93</v>
      </c>
      <c r="F876" s="11">
        <f t="shared" si="867"/>
        <v>43522</v>
      </c>
      <c r="G876" s="73">
        <f t="shared" si="855"/>
        <v>4.2994529923214841E-3</v>
      </c>
      <c r="H876" s="11">
        <f t="shared" si="868"/>
        <v>43549</v>
      </c>
      <c r="I876" s="11">
        <f t="shared" si="856"/>
        <v>43549</v>
      </c>
      <c r="J876" s="1">
        <f t="shared" si="869"/>
        <v>18</v>
      </c>
      <c r="K876" s="1">
        <f t="shared" si="870"/>
        <v>8</v>
      </c>
      <c r="L876" s="66">
        <f t="shared" si="857"/>
        <v>1.00190859</v>
      </c>
      <c r="M876" s="70">
        <f t="shared" si="962"/>
        <v>1.00319961</v>
      </c>
      <c r="N876" s="70">
        <f t="shared" si="881"/>
        <v>1.0794002577290334</v>
      </c>
      <c r="O876" s="66">
        <f t="shared" si="958"/>
        <v>1.0814603899999999</v>
      </c>
      <c r="P876" s="66">
        <f t="shared" si="858"/>
        <v>69005.444594119996</v>
      </c>
      <c r="Q876" s="74">
        <f t="shared" si="859"/>
        <v>0</v>
      </c>
      <c r="R876" s="75">
        <f t="shared" si="959"/>
        <v>0</v>
      </c>
      <c r="S876" s="66">
        <f t="shared" si="960"/>
        <v>0</v>
      </c>
      <c r="T876" s="10">
        <f t="shared" si="871"/>
        <v>0.06</v>
      </c>
      <c r="U876" s="74">
        <f t="shared" si="955"/>
        <v>8</v>
      </c>
      <c r="V876" s="74">
        <v>252</v>
      </c>
      <c r="W876" s="70">
        <f t="shared" si="860"/>
        <v>1.0018515189999999</v>
      </c>
      <c r="X876" s="66">
        <f t="shared" si="861"/>
        <v>127.76489176</v>
      </c>
      <c r="Y876" s="66">
        <v>0</v>
      </c>
      <c r="Z876" s="67">
        <f t="shared" si="862"/>
        <v>0</v>
      </c>
      <c r="AA876" s="68" t="str">
        <f t="shared" si="872"/>
        <v>A+INCORP J=</v>
      </c>
      <c r="AB876" s="11">
        <f t="shared" si="873"/>
        <v>43549</v>
      </c>
      <c r="AC876" s="227">
        <f t="shared" si="878"/>
        <v>3113.21</v>
      </c>
      <c r="AD876" s="227">
        <f t="shared" si="891"/>
        <v>62.264200000000002</v>
      </c>
      <c r="AE876" s="227">
        <f t="shared" si="892"/>
        <v>362.17009666666667</v>
      </c>
      <c r="AF876" s="228">
        <f t="shared" si="879"/>
        <v>1.0364289611801112</v>
      </c>
      <c r="AG876" s="230">
        <f t="shared" si="880"/>
        <v>238</v>
      </c>
      <c r="AH876" s="231">
        <f t="shared" si="893"/>
        <v>1.056574157</v>
      </c>
      <c r="AI876" s="227">
        <f t="shared" si="894"/>
        <v>3409.1643696199999</v>
      </c>
      <c r="AJ876" s="227">
        <f t="shared" si="895"/>
        <v>3833.5986662866667</v>
      </c>
      <c r="AK876" s="227">
        <f t="shared" si="785"/>
        <v>3113.21</v>
      </c>
      <c r="AL876" s="227">
        <f t="shared" si="896"/>
        <v>62.264200000000002</v>
      </c>
      <c r="AM876" s="227">
        <f t="shared" si="897"/>
        <v>331.03799666666669</v>
      </c>
      <c r="AN876" s="228">
        <f t="shared" si="786"/>
        <v>1.0354974042916165</v>
      </c>
      <c r="AO876" s="230">
        <f t="shared" si="787"/>
        <v>217</v>
      </c>
      <c r="AP876" s="231">
        <f t="shared" si="898"/>
        <v>1.0514561410000001</v>
      </c>
      <c r="AQ876" s="227">
        <f t="shared" si="899"/>
        <v>3389.6011098499998</v>
      </c>
      <c r="AR876" s="227">
        <f t="shared" si="900"/>
        <v>3782.9033065166664</v>
      </c>
      <c r="AS876" s="227">
        <f t="shared" si="874"/>
        <v>3113.21</v>
      </c>
      <c r="AT876" s="227">
        <f t="shared" si="901"/>
        <v>62.264200000000002</v>
      </c>
      <c r="AU876" s="227">
        <f t="shared" si="902"/>
        <v>299.90589666666665</v>
      </c>
      <c r="AV876" s="228">
        <f t="shared" si="875"/>
        <v>1.0332247571629867</v>
      </c>
      <c r="AW876" s="230">
        <f t="shared" si="876"/>
        <v>196</v>
      </c>
      <c r="AX876" s="231">
        <f t="shared" si="903"/>
        <v>1.0463629160000001</v>
      </c>
      <c r="AY876" s="227">
        <f t="shared" si="904"/>
        <v>3365.7787181399999</v>
      </c>
      <c r="AZ876" s="227">
        <f t="shared" si="905"/>
        <v>3727.9488148066666</v>
      </c>
      <c r="BA876" s="227">
        <f t="shared" si="853"/>
        <v>3113.21</v>
      </c>
      <c r="BB876" s="227">
        <f t="shared" si="906"/>
        <v>62.264200000000002</v>
      </c>
      <c r="BC876" s="227">
        <f t="shared" si="907"/>
        <v>267.73606000000001</v>
      </c>
      <c r="BD876" s="228">
        <f t="shared" ref="BD876:BD939" si="966">($O876/BD$616)</f>
        <v>1.0291077737023786</v>
      </c>
      <c r="BE876" s="230">
        <f t="shared" ref="BE876:BE939" si="967">NETWORKDAYS(BE$616,$A876,$AE$118:$AE$502)-1</f>
        <v>176</v>
      </c>
      <c r="BF876" s="231">
        <f t="shared" si="908"/>
        <v>1.041535165</v>
      </c>
      <c r="BG876" s="227">
        <f t="shared" si="909"/>
        <v>3336.9001622000001</v>
      </c>
      <c r="BH876" s="227">
        <f t="shared" si="910"/>
        <v>3666.9004222000003</v>
      </c>
      <c r="BI876" s="227">
        <f t="shared" si="877"/>
        <v>3113.21</v>
      </c>
      <c r="BJ876" s="227">
        <f t="shared" si="911"/>
        <v>62.264200000000002</v>
      </c>
      <c r="BK876" s="227">
        <f t="shared" si="912"/>
        <v>236.60396</v>
      </c>
      <c r="BL876" s="228">
        <f t="shared" si="863"/>
        <v>1.0163022257279486</v>
      </c>
      <c r="BM876" s="230">
        <f t="shared" si="864"/>
        <v>154</v>
      </c>
      <c r="BN876" s="231">
        <f t="shared" si="913"/>
        <v>1.0362503620000001</v>
      </c>
      <c r="BO876" s="227">
        <f t="shared" si="914"/>
        <v>3278.6570291500002</v>
      </c>
      <c r="BP876" s="227">
        <f t="shared" si="915"/>
        <v>3577.5251891500002</v>
      </c>
      <c r="BQ876" s="227">
        <f t="shared" si="965"/>
        <v>3113.21</v>
      </c>
      <c r="BR876" s="227">
        <f t="shared" si="916"/>
        <v>62.264200000000002</v>
      </c>
      <c r="BS876" s="227">
        <f t="shared" si="917"/>
        <v>202.35865000000001</v>
      </c>
      <c r="BT876" s="228">
        <f t="shared" si="963"/>
        <v>1.0129588075306275</v>
      </c>
      <c r="BU876" s="230">
        <f t="shared" si="964"/>
        <v>131</v>
      </c>
      <c r="BV876" s="231">
        <f t="shared" si="918"/>
        <v>1.0307540100000001</v>
      </c>
      <c r="BW876" s="227">
        <f t="shared" si="919"/>
        <v>3250.5379047299998</v>
      </c>
      <c r="BX876" s="227">
        <f t="shared" si="920"/>
        <v>3515.16075473</v>
      </c>
      <c r="BY876" s="227">
        <f t="shared" si="854"/>
        <v>3113.21</v>
      </c>
      <c r="BZ876" s="227">
        <f t="shared" si="921"/>
        <v>62.264200000000002</v>
      </c>
      <c r="CA876" s="227">
        <f t="shared" si="922"/>
        <v>172.26428666666666</v>
      </c>
      <c r="CB876" s="228">
        <f t="shared" si="851"/>
        <v>1.0138702910808686</v>
      </c>
      <c r="CC876" s="230">
        <f t="shared" si="852"/>
        <v>111</v>
      </c>
      <c r="CD876" s="231">
        <f t="shared" si="923"/>
        <v>1.0259982759999999</v>
      </c>
      <c r="CE876" s="227">
        <f t="shared" si="924"/>
        <v>3238.4518566199999</v>
      </c>
      <c r="CF876" s="227">
        <f t="shared" si="925"/>
        <v>3472.9803432866665</v>
      </c>
      <c r="CG876" s="227">
        <f t="shared" si="847"/>
        <v>3113.21</v>
      </c>
      <c r="CH876" s="227">
        <f t="shared" si="926"/>
        <v>62.264200000000002</v>
      </c>
      <c r="CI876" s="227">
        <f t="shared" si="927"/>
        <v>141.13218666666666</v>
      </c>
      <c r="CJ876" s="228">
        <f t="shared" si="956"/>
        <v>1.0090272667533817</v>
      </c>
      <c r="CK876" s="230">
        <f t="shared" si="957"/>
        <v>90</v>
      </c>
      <c r="CL876" s="231">
        <f t="shared" si="928"/>
        <v>1.0210283689999999</v>
      </c>
      <c r="CM876" s="227">
        <f t="shared" si="929"/>
        <v>3207.37048237</v>
      </c>
      <c r="CN876" s="227">
        <f t="shared" si="930"/>
        <v>3410.7668690366668</v>
      </c>
      <c r="CO876" s="227">
        <f t="shared" si="850"/>
        <v>3113.21</v>
      </c>
      <c r="CP876" s="227">
        <f t="shared" si="931"/>
        <v>62.264200000000002</v>
      </c>
      <c r="CQ876" s="227">
        <f t="shared" si="932"/>
        <v>107.92461333333335</v>
      </c>
      <c r="CR876" s="228">
        <f t="shared" si="848"/>
        <v>1.0045077251656114</v>
      </c>
      <c r="CS876" s="230">
        <f t="shared" si="849"/>
        <v>70</v>
      </c>
      <c r="CT876" s="231">
        <f t="shared" si="933"/>
        <v>1.016317508</v>
      </c>
      <c r="CU876" s="227">
        <f t="shared" si="934"/>
        <v>3178.2723158099998</v>
      </c>
      <c r="CV876" s="227">
        <f t="shared" si="935"/>
        <v>3348.461129143333</v>
      </c>
      <c r="CW876" s="227">
        <f t="shared" si="954"/>
        <v>3113.21</v>
      </c>
      <c r="CX876" s="227">
        <f t="shared" si="936"/>
        <v>62.264200000000002</v>
      </c>
      <c r="CY876" s="227">
        <f t="shared" si="937"/>
        <v>76.792513333333346</v>
      </c>
      <c r="CZ876" s="228">
        <f t="shared" si="952"/>
        <v>1.0066220846286409</v>
      </c>
      <c r="DA876" s="239">
        <f t="shared" si="953"/>
        <v>49</v>
      </c>
      <c r="DB876" s="231">
        <f t="shared" si="938"/>
        <v>1.0113944939999999</v>
      </c>
      <c r="DC876" s="227">
        <f t="shared" si="939"/>
        <v>3169.5343009500002</v>
      </c>
      <c r="DD876" s="227">
        <f t="shared" si="940"/>
        <v>3308.5910142833336</v>
      </c>
      <c r="DE876" s="227">
        <f t="shared" si="844"/>
        <v>3113.21</v>
      </c>
      <c r="DF876" s="227">
        <f t="shared" si="941"/>
        <v>62.264200000000002</v>
      </c>
      <c r="DG876" s="227">
        <f t="shared" si="942"/>
        <v>45.660413333333331</v>
      </c>
      <c r="DH876" s="228">
        <f t="shared" si="839"/>
        <v>1.005114309289564</v>
      </c>
      <c r="DI876" s="239">
        <f t="shared" si="840"/>
        <v>28</v>
      </c>
      <c r="DJ876" s="231">
        <f t="shared" si="943"/>
        <v>1.0064953270000001</v>
      </c>
      <c r="DK876" s="227">
        <f t="shared" si="944"/>
        <v>3149.4566538600002</v>
      </c>
      <c r="DL876" s="227">
        <f t="shared" si="945"/>
        <v>3257.3812671933333</v>
      </c>
      <c r="DM876" s="227">
        <f t="shared" si="950"/>
        <v>3113.21</v>
      </c>
      <c r="DN876" s="227">
        <f t="shared" si="951"/>
        <v>62.264200000000002</v>
      </c>
      <c r="DO876" s="227">
        <f t="shared" si="946"/>
        <v>13.490576666666669</v>
      </c>
      <c r="DP876" s="228">
        <f t="shared" si="947"/>
        <v>1.0019085969268582</v>
      </c>
      <c r="DQ876" s="239">
        <f t="shared" si="948"/>
        <v>7</v>
      </c>
      <c r="DR876" s="231">
        <f t="shared" si="949"/>
        <v>1.001619891</v>
      </c>
      <c r="DS876" s="227">
        <f t="shared" si="888"/>
        <v>3124.2045490599999</v>
      </c>
      <c r="DT876" s="227">
        <f t="shared" si="889"/>
        <v>3199.9593257266665</v>
      </c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5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5"/>
      <c r="HA876" s="5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40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7"/>
      <c r="JP876" s="1"/>
      <c r="JQ876" s="1"/>
      <c r="JR876" s="1"/>
      <c r="JS876" s="1"/>
      <c r="JT876" s="1"/>
      <c r="JU876" s="1"/>
      <c r="JV876" s="1"/>
      <c r="JW876" s="1"/>
      <c r="JX876" s="1"/>
      <c r="JY876" s="3"/>
      <c r="JZ876" s="1"/>
      <c r="KA876" s="1"/>
      <c r="KB876" s="1"/>
      <c r="KC876" s="1"/>
      <c r="KD876" s="1"/>
      <c r="KE876" s="1"/>
    </row>
    <row r="877" spans="1:291" x14ac:dyDescent="0.2">
      <c r="A877" s="196">
        <f t="shared" si="865"/>
        <v>43535</v>
      </c>
      <c r="B877" s="236">
        <f t="shared" si="890"/>
        <v>111256.88092527998</v>
      </c>
      <c r="C877" s="66">
        <f t="shared" si="961"/>
        <v>68873.992381010001</v>
      </c>
      <c r="D877" s="77">
        <f t="shared" si="866"/>
        <v>5116.93</v>
      </c>
      <c r="E877" s="67">
        <f>VLOOKUP(A876,[1]Plan1!$DQ$117:$DS$314,3)</f>
        <v>5138.93</v>
      </c>
      <c r="F877" s="11">
        <f t="shared" si="867"/>
        <v>43522</v>
      </c>
      <c r="G877" s="73">
        <f t="shared" si="855"/>
        <v>4.2994529923214841E-3</v>
      </c>
      <c r="H877" s="11">
        <f t="shared" si="868"/>
        <v>43549</v>
      </c>
      <c r="I877" s="11">
        <f t="shared" si="856"/>
        <v>43549</v>
      </c>
      <c r="J877" s="1">
        <f t="shared" si="869"/>
        <v>18</v>
      </c>
      <c r="K877" s="1">
        <f t="shared" si="870"/>
        <v>8</v>
      </c>
      <c r="L877" s="66">
        <f t="shared" si="857"/>
        <v>1.00190859</v>
      </c>
      <c r="M877" s="70">
        <f t="shared" si="962"/>
        <v>1.00319961</v>
      </c>
      <c r="N877" s="70">
        <f t="shared" si="881"/>
        <v>1.0794002577290334</v>
      </c>
      <c r="O877" s="66">
        <f t="shared" si="958"/>
        <v>1.0814603899999999</v>
      </c>
      <c r="P877" s="66">
        <f t="shared" si="858"/>
        <v>69005.444594119996</v>
      </c>
      <c r="Q877" s="74">
        <f t="shared" si="859"/>
        <v>0</v>
      </c>
      <c r="R877" s="75">
        <f t="shared" si="959"/>
        <v>0</v>
      </c>
      <c r="S877" s="66">
        <f t="shared" si="960"/>
        <v>0</v>
      </c>
      <c r="T877" s="10">
        <f t="shared" si="871"/>
        <v>0.06</v>
      </c>
      <c r="U877" s="74">
        <f t="shared" si="955"/>
        <v>8</v>
      </c>
      <c r="V877" s="74">
        <v>252</v>
      </c>
      <c r="W877" s="70">
        <f t="shared" si="860"/>
        <v>1.0018515189999999</v>
      </c>
      <c r="X877" s="66">
        <f t="shared" si="861"/>
        <v>127.76489176</v>
      </c>
      <c r="Y877" s="66">
        <v>0</v>
      </c>
      <c r="Z877" s="67">
        <f t="shared" si="862"/>
        <v>0</v>
      </c>
      <c r="AA877" s="68" t="str">
        <f t="shared" si="872"/>
        <v>A+INCORP J=</v>
      </c>
      <c r="AB877" s="11">
        <f t="shared" si="873"/>
        <v>43549</v>
      </c>
      <c r="AC877" s="227">
        <f t="shared" si="878"/>
        <v>3113.21</v>
      </c>
      <c r="AD877" s="227">
        <f t="shared" si="891"/>
        <v>62.264200000000002</v>
      </c>
      <c r="AE877" s="227">
        <f t="shared" si="892"/>
        <v>363.20783333333333</v>
      </c>
      <c r="AF877" s="228">
        <f t="shared" si="879"/>
        <v>1.0364289611801112</v>
      </c>
      <c r="AG877" s="230">
        <f t="shared" si="880"/>
        <v>239</v>
      </c>
      <c r="AH877" s="231">
        <f t="shared" si="893"/>
        <v>1.0568184920000001</v>
      </c>
      <c r="AI877" s="227">
        <f t="shared" si="894"/>
        <v>3409.9527460600002</v>
      </c>
      <c r="AJ877" s="227">
        <f t="shared" si="895"/>
        <v>3835.4247793933337</v>
      </c>
      <c r="AK877" s="227">
        <f t="shared" si="785"/>
        <v>3113.21</v>
      </c>
      <c r="AL877" s="227">
        <f t="shared" si="896"/>
        <v>62.264200000000002</v>
      </c>
      <c r="AM877" s="227">
        <f t="shared" si="897"/>
        <v>332.07573333333329</v>
      </c>
      <c r="AN877" s="228">
        <f t="shared" si="786"/>
        <v>1.0354974042916165</v>
      </c>
      <c r="AO877" s="230">
        <f t="shared" si="787"/>
        <v>218</v>
      </c>
      <c r="AP877" s="231">
        <f t="shared" si="898"/>
        <v>1.051699293</v>
      </c>
      <c r="AQ877" s="227">
        <f t="shared" si="899"/>
        <v>3390.38496403</v>
      </c>
      <c r="AR877" s="227">
        <f t="shared" si="900"/>
        <v>3784.7248973633332</v>
      </c>
      <c r="AS877" s="227">
        <f t="shared" si="874"/>
        <v>3113.21</v>
      </c>
      <c r="AT877" s="227">
        <f t="shared" si="901"/>
        <v>62.264200000000002</v>
      </c>
      <c r="AU877" s="227">
        <f t="shared" si="902"/>
        <v>300.94363333333331</v>
      </c>
      <c r="AV877" s="228">
        <f t="shared" si="875"/>
        <v>1.0332247571629867</v>
      </c>
      <c r="AW877" s="230">
        <f t="shared" si="876"/>
        <v>197</v>
      </c>
      <c r="AX877" s="231">
        <f t="shared" si="903"/>
        <v>1.04660489</v>
      </c>
      <c r="AY877" s="227">
        <f t="shared" si="904"/>
        <v>3366.5570627500001</v>
      </c>
      <c r="AZ877" s="227">
        <f t="shared" si="905"/>
        <v>3729.7648960833335</v>
      </c>
      <c r="BA877" s="227">
        <f t="shared" si="853"/>
        <v>3113.21</v>
      </c>
      <c r="BB877" s="227">
        <f t="shared" si="906"/>
        <v>62.264200000000002</v>
      </c>
      <c r="BC877" s="227">
        <f t="shared" si="907"/>
        <v>268.77379666666667</v>
      </c>
      <c r="BD877" s="228">
        <f t="shared" si="966"/>
        <v>1.0291077737023786</v>
      </c>
      <c r="BE877" s="230">
        <f t="shared" si="967"/>
        <v>177</v>
      </c>
      <c r="BF877" s="231">
        <f t="shared" si="908"/>
        <v>1.0417760229999999</v>
      </c>
      <c r="BG877" s="227">
        <f t="shared" si="909"/>
        <v>3337.6718299499998</v>
      </c>
      <c r="BH877" s="227">
        <f t="shared" si="910"/>
        <v>3668.7098266166668</v>
      </c>
      <c r="BI877" s="227">
        <f t="shared" si="877"/>
        <v>3113.21</v>
      </c>
      <c r="BJ877" s="227">
        <f t="shared" si="911"/>
        <v>62.264200000000002</v>
      </c>
      <c r="BK877" s="227">
        <f t="shared" si="912"/>
        <v>237.64169666666669</v>
      </c>
      <c r="BL877" s="228">
        <f t="shared" si="863"/>
        <v>1.0163022257279486</v>
      </c>
      <c r="BM877" s="230">
        <f t="shared" si="864"/>
        <v>155</v>
      </c>
      <c r="BN877" s="231">
        <f t="shared" si="913"/>
        <v>1.036489998</v>
      </c>
      <c r="BO877" s="227">
        <f t="shared" si="914"/>
        <v>3279.4152284100001</v>
      </c>
      <c r="BP877" s="227">
        <f t="shared" si="915"/>
        <v>3579.3211250766667</v>
      </c>
      <c r="BQ877" s="227">
        <f t="shared" si="965"/>
        <v>3113.21</v>
      </c>
      <c r="BR877" s="227">
        <f t="shared" si="916"/>
        <v>62.264200000000002</v>
      </c>
      <c r="BS877" s="227">
        <f t="shared" si="917"/>
        <v>203.39638666666664</v>
      </c>
      <c r="BT877" s="228">
        <f t="shared" si="963"/>
        <v>1.0129588075306275</v>
      </c>
      <c r="BU877" s="230">
        <f t="shared" si="964"/>
        <v>132</v>
      </c>
      <c r="BV877" s="231">
        <f t="shared" si="918"/>
        <v>1.0309923750000001</v>
      </c>
      <c r="BW877" s="227">
        <f t="shared" si="919"/>
        <v>3251.28960151</v>
      </c>
      <c r="BX877" s="227">
        <f t="shared" si="920"/>
        <v>3516.9501881766664</v>
      </c>
      <c r="BY877" s="227">
        <f t="shared" si="854"/>
        <v>3113.21</v>
      </c>
      <c r="BZ877" s="227">
        <f t="shared" si="921"/>
        <v>62.264200000000002</v>
      </c>
      <c r="CA877" s="227">
        <f t="shared" si="922"/>
        <v>173.30202333333332</v>
      </c>
      <c r="CB877" s="228">
        <f t="shared" si="851"/>
        <v>1.0138702910808686</v>
      </c>
      <c r="CC877" s="230">
        <f t="shared" si="852"/>
        <v>112</v>
      </c>
      <c r="CD877" s="231">
        <f t="shared" si="923"/>
        <v>1.0262355409999999</v>
      </c>
      <c r="CE877" s="227">
        <f t="shared" si="924"/>
        <v>3239.2007577700001</v>
      </c>
      <c r="CF877" s="227">
        <f t="shared" si="925"/>
        <v>3474.7669811033334</v>
      </c>
      <c r="CG877" s="227">
        <f t="shared" si="847"/>
        <v>3113.21</v>
      </c>
      <c r="CH877" s="227">
        <f t="shared" si="926"/>
        <v>62.264200000000002</v>
      </c>
      <c r="CI877" s="227">
        <f t="shared" si="927"/>
        <v>142.16992333333334</v>
      </c>
      <c r="CJ877" s="228">
        <f t="shared" si="956"/>
        <v>1.0090272667533817</v>
      </c>
      <c r="CK877" s="230">
        <f t="shared" si="957"/>
        <v>91</v>
      </c>
      <c r="CL877" s="231">
        <f t="shared" si="928"/>
        <v>1.021264484</v>
      </c>
      <c r="CM877" s="227">
        <f t="shared" si="929"/>
        <v>3208.11219368</v>
      </c>
      <c r="CN877" s="227">
        <f t="shared" si="930"/>
        <v>3412.5463170133335</v>
      </c>
      <c r="CO877" s="227">
        <f t="shared" si="850"/>
        <v>3113.21</v>
      </c>
      <c r="CP877" s="227">
        <f t="shared" si="931"/>
        <v>62.264200000000002</v>
      </c>
      <c r="CQ877" s="227">
        <f t="shared" si="932"/>
        <v>108.96235000000001</v>
      </c>
      <c r="CR877" s="228">
        <f t="shared" si="848"/>
        <v>1.0045077251656114</v>
      </c>
      <c r="CS877" s="230">
        <f t="shared" si="849"/>
        <v>71</v>
      </c>
      <c r="CT877" s="231">
        <f t="shared" si="933"/>
        <v>1.0165525339999999</v>
      </c>
      <c r="CU877" s="227">
        <f t="shared" si="934"/>
        <v>3179.0072993399999</v>
      </c>
      <c r="CV877" s="227">
        <f t="shared" si="935"/>
        <v>3350.2338493399998</v>
      </c>
      <c r="CW877" s="227">
        <f t="shared" si="954"/>
        <v>3113.21</v>
      </c>
      <c r="CX877" s="227">
        <f t="shared" si="936"/>
        <v>62.264200000000002</v>
      </c>
      <c r="CY877" s="227">
        <f t="shared" si="937"/>
        <v>77.830250000000007</v>
      </c>
      <c r="CZ877" s="228">
        <f t="shared" si="952"/>
        <v>1.0066220846286409</v>
      </c>
      <c r="DA877" s="239">
        <f t="shared" si="953"/>
        <v>50</v>
      </c>
      <c r="DB877" s="231">
        <f t="shared" si="938"/>
        <v>1.011628381</v>
      </c>
      <c r="DC877" s="227">
        <f t="shared" si="939"/>
        <v>3170.2672621000002</v>
      </c>
      <c r="DD877" s="227">
        <f t="shared" si="940"/>
        <v>3310.3617121000002</v>
      </c>
      <c r="DE877" s="227">
        <f t="shared" si="844"/>
        <v>3113.21</v>
      </c>
      <c r="DF877" s="227">
        <f t="shared" si="941"/>
        <v>62.264200000000002</v>
      </c>
      <c r="DG877" s="227">
        <f t="shared" si="942"/>
        <v>46.698149999999998</v>
      </c>
      <c r="DH877" s="228">
        <f t="shared" si="839"/>
        <v>1.005114309289564</v>
      </c>
      <c r="DI877" s="239">
        <f t="shared" si="840"/>
        <v>29</v>
      </c>
      <c r="DJ877" s="231">
        <f t="shared" si="943"/>
        <v>1.0067280810000001</v>
      </c>
      <c r="DK877" s="227">
        <f t="shared" si="944"/>
        <v>3150.18497183</v>
      </c>
      <c r="DL877" s="227">
        <f t="shared" si="945"/>
        <v>3259.1473218299998</v>
      </c>
      <c r="DM877" s="227">
        <f t="shared" si="950"/>
        <v>3113.21</v>
      </c>
      <c r="DN877" s="227">
        <f t="shared" si="951"/>
        <v>62.264200000000002</v>
      </c>
      <c r="DO877" s="227">
        <f t="shared" si="946"/>
        <v>14.528313333333335</v>
      </c>
      <c r="DP877" s="228">
        <f t="shared" si="947"/>
        <v>1.0019085969268582</v>
      </c>
      <c r="DQ877" s="239">
        <f t="shared" si="948"/>
        <v>8</v>
      </c>
      <c r="DR877" s="231">
        <f t="shared" si="949"/>
        <v>1.0018515189999999</v>
      </c>
      <c r="DS877" s="227">
        <f t="shared" si="888"/>
        <v>3124.9270319699999</v>
      </c>
      <c r="DT877" s="227">
        <f t="shared" si="889"/>
        <v>3201.7195453033332</v>
      </c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5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5"/>
      <c r="HA877" s="5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40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7"/>
      <c r="JP877" s="1"/>
      <c r="JQ877" s="1"/>
      <c r="JR877" s="1"/>
      <c r="JS877" s="1"/>
      <c r="JT877" s="1"/>
      <c r="JU877" s="1"/>
      <c r="JV877" s="1"/>
      <c r="JW877" s="1"/>
      <c r="JX877" s="1"/>
      <c r="JY877" s="3"/>
      <c r="JZ877" s="1"/>
      <c r="KA877" s="1"/>
      <c r="KB877" s="1"/>
      <c r="KC877" s="1"/>
      <c r="KD877" s="1"/>
      <c r="KE877" s="1"/>
    </row>
    <row r="878" spans="1:291" x14ac:dyDescent="0.2">
      <c r="A878" s="196">
        <f t="shared" si="865"/>
        <v>43536</v>
      </c>
      <c r="B878" s="236">
        <f t="shared" si="890"/>
        <v>111320.17214352002</v>
      </c>
      <c r="C878" s="66">
        <f t="shared" si="961"/>
        <v>68873.992381010001</v>
      </c>
      <c r="D878" s="77">
        <f t="shared" si="866"/>
        <v>5116.93</v>
      </c>
      <c r="E878" s="67">
        <f>VLOOKUP(A877,[1]Plan1!$DQ$117:$DS$314,3)</f>
        <v>5138.93</v>
      </c>
      <c r="F878" s="11">
        <f t="shared" si="867"/>
        <v>43522</v>
      </c>
      <c r="G878" s="73">
        <f t="shared" si="855"/>
        <v>4.2994529923214841E-3</v>
      </c>
      <c r="H878" s="11">
        <f t="shared" si="868"/>
        <v>43549</v>
      </c>
      <c r="I878" s="11">
        <f t="shared" si="856"/>
        <v>43549</v>
      </c>
      <c r="J878" s="1">
        <f t="shared" si="869"/>
        <v>18</v>
      </c>
      <c r="K878" s="1">
        <f t="shared" si="870"/>
        <v>9</v>
      </c>
      <c r="L878" s="66">
        <f t="shared" si="857"/>
        <v>1.00214742</v>
      </c>
      <c r="M878" s="70">
        <f t="shared" si="962"/>
        <v>1.00319961</v>
      </c>
      <c r="N878" s="70">
        <f t="shared" si="881"/>
        <v>1.0794002577290334</v>
      </c>
      <c r="O878" s="66">
        <f t="shared" si="958"/>
        <v>1.08171818</v>
      </c>
      <c r="P878" s="66">
        <f t="shared" si="858"/>
        <v>69021.893769720002</v>
      </c>
      <c r="Q878" s="74">
        <f t="shared" si="859"/>
        <v>0</v>
      </c>
      <c r="R878" s="75">
        <f t="shared" si="959"/>
        <v>0</v>
      </c>
      <c r="S878" s="66">
        <f t="shared" si="960"/>
        <v>0</v>
      </c>
      <c r="T878" s="10">
        <f t="shared" si="871"/>
        <v>0.06</v>
      </c>
      <c r="U878" s="74">
        <f t="shared" si="955"/>
        <v>9</v>
      </c>
      <c r="V878" s="74">
        <v>252</v>
      </c>
      <c r="W878" s="70">
        <f t="shared" si="860"/>
        <v>1.0020831990000001</v>
      </c>
      <c r="X878" s="66">
        <f t="shared" si="861"/>
        <v>143.78634006999999</v>
      </c>
      <c r="Y878" s="66">
        <v>0</v>
      </c>
      <c r="Z878" s="67">
        <f t="shared" si="862"/>
        <v>0</v>
      </c>
      <c r="AA878" s="68" t="str">
        <f t="shared" si="872"/>
        <v>A+INCORP J=</v>
      </c>
      <c r="AB878" s="11">
        <f t="shared" si="873"/>
        <v>43549</v>
      </c>
      <c r="AC878" s="227">
        <f t="shared" si="878"/>
        <v>3113.21</v>
      </c>
      <c r="AD878" s="227">
        <f t="shared" si="891"/>
        <v>62.264200000000002</v>
      </c>
      <c r="AE878" s="227">
        <f t="shared" si="892"/>
        <v>364.24556999999999</v>
      </c>
      <c r="AF878" s="228">
        <f t="shared" si="879"/>
        <v>1.036676016943201</v>
      </c>
      <c r="AG878" s="230">
        <f t="shared" si="880"/>
        <v>240</v>
      </c>
      <c r="AH878" s="231">
        <f t="shared" si="893"/>
        <v>1.057062884</v>
      </c>
      <c r="AI878" s="227">
        <f t="shared" si="894"/>
        <v>3411.5543320400002</v>
      </c>
      <c r="AJ878" s="227">
        <f t="shared" si="895"/>
        <v>3838.0641020400003</v>
      </c>
      <c r="AK878" s="227">
        <f t="shared" ref="AK878:AK941" si="968">AK877</f>
        <v>3113.21</v>
      </c>
      <c r="AL878" s="227">
        <f t="shared" si="896"/>
        <v>62.264200000000002</v>
      </c>
      <c r="AM878" s="227">
        <f t="shared" si="897"/>
        <v>333.11347000000001</v>
      </c>
      <c r="AN878" s="228">
        <f t="shared" ref="AN878:AN941" si="969">($O878/AN$555)</f>
        <v>1.0357442379975206</v>
      </c>
      <c r="AO878" s="230">
        <f t="shared" ref="AO878:AO941" si="970">NETWORKDAYS(AO$555,$A878,$AE$118:$AE$502)-1</f>
        <v>219</v>
      </c>
      <c r="AP878" s="231">
        <f t="shared" si="898"/>
        <v>1.0519425010000001</v>
      </c>
      <c r="AQ878" s="227">
        <f t="shared" si="899"/>
        <v>3391.9773588600001</v>
      </c>
      <c r="AR878" s="227">
        <f t="shared" si="900"/>
        <v>3787.3550288599999</v>
      </c>
      <c r="AS878" s="227">
        <f t="shared" si="874"/>
        <v>3113.21</v>
      </c>
      <c r="AT878" s="227">
        <f t="shared" si="901"/>
        <v>62.264200000000002</v>
      </c>
      <c r="AU878" s="227">
        <f t="shared" si="902"/>
        <v>301.98136999999997</v>
      </c>
      <c r="AV878" s="228">
        <f t="shared" si="875"/>
        <v>1.0334710491331891</v>
      </c>
      <c r="AW878" s="230">
        <f t="shared" si="876"/>
        <v>198</v>
      </c>
      <c r="AX878" s="231">
        <f t="shared" si="903"/>
        <v>1.046846921</v>
      </c>
      <c r="AY878" s="227">
        <f t="shared" si="904"/>
        <v>3368.1382696199998</v>
      </c>
      <c r="AZ878" s="227">
        <f t="shared" si="905"/>
        <v>3732.3838396199999</v>
      </c>
      <c r="BA878" s="227">
        <f t="shared" si="853"/>
        <v>3113.21</v>
      </c>
      <c r="BB878" s="227">
        <f t="shared" si="906"/>
        <v>62.264200000000002</v>
      </c>
      <c r="BC878" s="227">
        <f t="shared" si="907"/>
        <v>269.81153333333333</v>
      </c>
      <c r="BD878" s="228">
        <f t="shared" si="966"/>
        <v>1.0293530842985279</v>
      </c>
      <c r="BE878" s="230">
        <f t="shared" si="967"/>
        <v>178</v>
      </c>
      <c r="BF878" s="231">
        <f t="shared" si="908"/>
        <v>1.042016936</v>
      </c>
      <c r="BG878" s="227">
        <f t="shared" si="909"/>
        <v>3339.2394657899999</v>
      </c>
      <c r="BH878" s="227">
        <f t="shared" si="910"/>
        <v>3671.3151991233335</v>
      </c>
      <c r="BI878" s="227">
        <f t="shared" si="877"/>
        <v>3113.21</v>
      </c>
      <c r="BJ878" s="227">
        <f t="shared" si="911"/>
        <v>62.264200000000002</v>
      </c>
      <c r="BK878" s="227">
        <f t="shared" si="912"/>
        <v>238.67943333333335</v>
      </c>
      <c r="BL878" s="228">
        <f t="shared" si="863"/>
        <v>1.0165444838385489</v>
      </c>
      <c r="BM878" s="230">
        <f t="shared" si="864"/>
        <v>156</v>
      </c>
      <c r="BN878" s="231">
        <f t="shared" si="913"/>
        <v>1.036729689</v>
      </c>
      <c r="BO878" s="227">
        <f t="shared" si="914"/>
        <v>3280.9555036000002</v>
      </c>
      <c r="BP878" s="227">
        <f t="shared" si="915"/>
        <v>3581.8991369333335</v>
      </c>
      <c r="BQ878" s="227">
        <f t="shared" si="965"/>
        <v>3113.21</v>
      </c>
      <c r="BR878" s="227">
        <f t="shared" si="916"/>
        <v>62.264200000000002</v>
      </c>
      <c r="BS878" s="227">
        <f t="shared" si="917"/>
        <v>204.43412333333333</v>
      </c>
      <c r="BT878" s="228">
        <f t="shared" si="963"/>
        <v>1.0132002686635622</v>
      </c>
      <c r="BU878" s="230">
        <f t="shared" si="964"/>
        <v>133</v>
      </c>
      <c r="BV878" s="231">
        <f t="shared" si="918"/>
        <v>1.0312307940000001</v>
      </c>
      <c r="BW878" s="227">
        <f t="shared" si="919"/>
        <v>3252.8166645800002</v>
      </c>
      <c r="BX878" s="227">
        <f t="shared" si="920"/>
        <v>3519.5149879133337</v>
      </c>
      <c r="BY878" s="227">
        <f t="shared" si="854"/>
        <v>3113.21</v>
      </c>
      <c r="BZ878" s="227">
        <f t="shared" si="921"/>
        <v>62.264200000000002</v>
      </c>
      <c r="CA878" s="227">
        <f t="shared" si="922"/>
        <v>174.33975999999998</v>
      </c>
      <c r="CB878" s="228">
        <f t="shared" si="851"/>
        <v>1.0141119694860645</v>
      </c>
      <c r="CC878" s="230">
        <f t="shared" si="852"/>
        <v>113</v>
      </c>
      <c r="CD878" s="231">
        <f t="shared" si="923"/>
        <v>1.026472861</v>
      </c>
      <c r="CE878" s="227">
        <f t="shared" si="924"/>
        <v>3240.7221462000002</v>
      </c>
      <c r="CF878" s="227">
        <f t="shared" si="925"/>
        <v>3477.3261062000001</v>
      </c>
      <c r="CG878" s="227">
        <f t="shared" si="847"/>
        <v>3113.21</v>
      </c>
      <c r="CH878" s="227">
        <f t="shared" si="926"/>
        <v>62.264200000000002</v>
      </c>
      <c r="CI878" s="227">
        <f t="shared" si="927"/>
        <v>143.20766</v>
      </c>
      <c r="CJ878" s="228">
        <f t="shared" si="956"/>
        <v>1.0092677907166276</v>
      </c>
      <c r="CK878" s="230">
        <f t="shared" si="957"/>
        <v>92</v>
      </c>
      <c r="CL878" s="231">
        <f t="shared" si="928"/>
        <v>1.021500654</v>
      </c>
      <c r="CM878" s="227">
        <f t="shared" si="929"/>
        <v>3209.6189790799999</v>
      </c>
      <c r="CN878" s="227">
        <f t="shared" si="930"/>
        <v>3415.09083908</v>
      </c>
      <c r="CO878" s="227">
        <f t="shared" si="850"/>
        <v>3113.21</v>
      </c>
      <c r="CP878" s="227">
        <f t="shared" si="931"/>
        <v>62.264200000000002</v>
      </c>
      <c r="CQ878" s="227">
        <f t="shared" si="932"/>
        <v>110.00008666666668</v>
      </c>
      <c r="CR878" s="228">
        <f t="shared" si="848"/>
        <v>1.0047471717961722</v>
      </c>
      <c r="CS878" s="230">
        <f t="shared" si="849"/>
        <v>72</v>
      </c>
      <c r="CT878" s="231">
        <f t="shared" si="933"/>
        <v>1.0167876140000001</v>
      </c>
      <c r="CU878" s="227">
        <f t="shared" si="934"/>
        <v>3180.5004136699999</v>
      </c>
      <c r="CV878" s="227">
        <f t="shared" si="935"/>
        <v>3352.7647003366665</v>
      </c>
      <c r="CW878" s="227">
        <f t="shared" si="954"/>
        <v>3113.21</v>
      </c>
      <c r="CX878" s="227">
        <f t="shared" si="936"/>
        <v>62.264200000000002</v>
      </c>
      <c r="CY878" s="227">
        <f t="shared" si="937"/>
        <v>78.867986666666667</v>
      </c>
      <c r="CZ878" s="228">
        <f t="shared" si="952"/>
        <v>1.0068620352635378</v>
      </c>
      <c r="DA878" s="239">
        <f t="shared" si="953"/>
        <v>51</v>
      </c>
      <c r="DB878" s="231">
        <f t="shared" si="938"/>
        <v>1.0118623229999999</v>
      </c>
      <c r="DC878" s="227">
        <f t="shared" si="939"/>
        <v>3171.75627368</v>
      </c>
      <c r="DD878" s="227">
        <f t="shared" si="940"/>
        <v>3312.8884603466668</v>
      </c>
      <c r="DE878" s="227">
        <f t="shared" si="844"/>
        <v>3113.21</v>
      </c>
      <c r="DF878" s="227">
        <f t="shared" si="941"/>
        <v>62.264200000000002</v>
      </c>
      <c r="DG878" s="227">
        <f t="shared" si="942"/>
        <v>47.735886666666673</v>
      </c>
      <c r="DH878" s="228">
        <f t="shared" si="839"/>
        <v>1.0053539005128651</v>
      </c>
      <c r="DI878" s="239">
        <f t="shared" si="840"/>
        <v>30</v>
      </c>
      <c r="DJ878" s="231">
        <f t="shared" si="943"/>
        <v>1.00696089</v>
      </c>
      <c r="DK878" s="227">
        <f t="shared" si="944"/>
        <v>3151.6645518099999</v>
      </c>
      <c r="DL878" s="227">
        <f t="shared" si="945"/>
        <v>3261.6646384766664</v>
      </c>
      <c r="DM878" s="227">
        <f t="shared" si="950"/>
        <v>3113.21</v>
      </c>
      <c r="DN878" s="227">
        <f t="shared" si="951"/>
        <v>62.264200000000002</v>
      </c>
      <c r="DO878" s="227">
        <f t="shared" si="946"/>
        <v>15.566050000000001</v>
      </c>
      <c r="DP878" s="228">
        <f t="shared" si="947"/>
        <v>1.0021474239977246</v>
      </c>
      <c r="DQ878" s="239">
        <f t="shared" si="948"/>
        <v>9</v>
      </c>
      <c r="DR878" s="231">
        <f t="shared" si="949"/>
        <v>1.0020831990000001</v>
      </c>
      <c r="DS878" s="227">
        <f t="shared" si="888"/>
        <v>3126.3947447999999</v>
      </c>
      <c r="DT878" s="227">
        <f t="shared" si="889"/>
        <v>3204.2249947999999</v>
      </c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5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5"/>
      <c r="HA878" s="5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40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7"/>
      <c r="JP878" s="1"/>
      <c r="JQ878" s="1"/>
      <c r="JR878" s="1"/>
      <c r="JS878" s="1"/>
      <c r="JT878" s="1"/>
      <c r="JU878" s="1"/>
      <c r="JV878" s="1"/>
      <c r="JW878" s="1"/>
      <c r="JX878" s="1"/>
      <c r="JY878" s="3"/>
      <c r="JZ878" s="1"/>
      <c r="KA878" s="1"/>
      <c r="KB878" s="1"/>
      <c r="KC878" s="1"/>
      <c r="KD878" s="1"/>
      <c r="KE878" s="1"/>
    </row>
    <row r="879" spans="1:291" x14ac:dyDescent="0.2">
      <c r="A879" s="196">
        <f t="shared" si="865"/>
        <v>43537</v>
      </c>
      <c r="B879" s="236">
        <f t="shared" si="890"/>
        <v>111383.48681201998</v>
      </c>
      <c r="C879" s="66">
        <f t="shared" si="961"/>
        <v>68873.992381010001</v>
      </c>
      <c r="D879" s="77">
        <f t="shared" si="866"/>
        <v>5116.93</v>
      </c>
      <c r="E879" s="67">
        <f>VLOOKUP(A878,[1]Plan1!$DQ$117:$DS$314,3)</f>
        <v>5138.93</v>
      </c>
      <c r="F879" s="11">
        <f t="shared" si="867"/>
        <v>43522</v>
      </c>
      <c r="G879" s="73">
        <f t="shared" si="855"/>
        <v>4.2994529923214841E-3</v>
      </c>
      <c r="H879" s="11">
        <f t="shared" si="868"/>
        <v>43549</v>
      </c>
      <c r="I879" s="11">
        <f t="shared" si="856"/>
        <v>43549</v>
      </c>
      <c r="J879" s="1">
        <f t="shared" si="869"/>
        <v>18</v>
      </c>
      <c r="K879" s="1">
        <f t="shared" si="870"/>
        <v>10</v>
      </c>
      <c r="L879" s="66">
        <f t="shared" si="857"/>
        <v>1.0023863</v>
      </c>
      <c r="M879" s="70">
        <f t="shared" si="962"/>
        <v>1.00319961</v>
      </c>
      <c r="N879" s="70">
        <f t="shared" si="881"/>
        <v>1.0794002577290334</v>
      </c>
      <c r="O879" s="66">
        <f t="shared" si="958"/>
        <v>1.0819760300000001</v>
      </c>
      <c r="P879" s="66">
        <f t="shared" si="858"/>
        <v>69038.346389019993</v>
      </c>
      <c r="Q879" s="74">
        <f t="shared" si="859"/>
        <v>0</v>
      </c>
      <c r="R879" s="75">
        <f t="shared" si="959"/>
        <v>0</v>
      </c>
      <c r="S879" s="66">
        <f t="shared" si="960"/>
        <v>0</v>
      </c>
      <c r="T879" s="10">
        <f t="shared" si="871"/>
        <v>0.06</v>
      </c>
      <c r="U879" s="74">
        <f t="shared" si="955"/>
        <v>10</v>
      </c>
      <c r="V879" s="74">
        <v>252</v>
      </c>
      <c r="W879" s="70">
        <f t="shared" si="860"/>
        <v>1.0023149339999999</v>
      </c>
      <c r="X879" s="66">
        <f t="shared" si="861"/>
        <v>159.81921535000001</v>
      </c>
      <c r="Y879" s="66">
        <v>0</v>
      </c>
      <c r="Z879" s="67">
        <f t="shared" si="862"/>
        <v>0</v>
      </c>
      <c r="AA879" s="68" t="str">
        <f t="shared" si="872"/>
        <v>A+INCORP J=</v>
      </c>
      <c r="AB879" s="11">
        <f t="shared" si="873"/>
        <v>43549</v>
      </c>
      <c r="AC879" s="227">
        <f t="shared" si="878"/>
        <v>3113.21</v>
      </c>
      <c r="AD879" s="227">
        <f t="shared" si="891"/>
        <v>62.264200000000002</v>
      </c>
      <c r="AE879" s="227">
        <f t="shared" si="892"/>
        <v>365.28330666666665</v>
      </c>
      <c r="AF879" s="228">
        <f t="shared" si="879"/>
        <v>1.0369231302079229</v>
      </c>
      <c r="AG879" s="230">
        <f t="shared" si="880"/>
        <v>241</v>
      </c>
      <c r="AH879" s="231">
        <f t="shared" si="893"/>
        <v>1.057307333</v>
      </c>
      <c r="AI879" s="227">
        <f t="shared" si="894"/>
        <v>3413.1566672399999</v>
      </c>
      <c r="AJ879" s="227">
        <f t="shared" si="895"/>
        <v>3840.7041739066667</v>
      </c>
      <c r="AK879" s="227">
        <f t="shared" si="968"/>
        <v>3113.21</v>
      </c>
      <c r="AL879" s="227">
        <f t="shared" si="896"/>
        <v>62.264200000000002</v>
      </c>
      <c r="AM879" s="227">
        <f t="shared" si="897"/>
        <v>334.15120666666661</v>
      </c>
      <c r="AN879" s="228">
        <f t="shared" si="969"/>
        <v>1.0359911291533741</v>
      </c>
      <c r="AO879" s="230">
        <f t="shared" si="970"/>
        <v>220</v>
      </c>
      <c r="AP879" s="231">
        <f t="shared" si="898"/>
        <v>1.0521857649999999</v>
      </c>
      <c r="AQ879" s="227">
        <f t="shared" si="899"/>
        <v>3393.5704962700001</v>
      </c>
      <c r="AR879" s="227">
        <f t="shared" si="900"/>
        <v>3789.9859029366667</v>
      </c>
      <c r="AS879" s="227">
        <f t="shared" si="874"/>
        <v>3113.21</v>
      </c>
      <c r="AT879" s="227">
        <f t="shared" si="901"/>
        <v>62.264200000000002</v>
      </c>
      <c r="AU879" s="227">
        <f t="shared" si="902"/>
        <v>303.01910666666663</v>
      </c>
      <c r="AV879" s="228">
        <f t="shared" si="875"/>
        <v>1.0337173984272532</v>
      </c>
      <c r="AW879" s="230">
        <f t="shared" si="876"/>
        <v>199</v>
      </c>
      <c r="AX879" s="231">
        <f t="shared" si="903"/>
        <v>1.0470890070000001</v>
      </c>
      <c r="AY879" s="227">
        <f t="shared" si="904"/>
        <v>3369.7202115099999</v>
      </c>
      <c r="AZ879" s="227">
        <f t="shared" si="905"/>
        <v>3735.0035181766666</v>
      </c>
      <c r="BA879" s="227">
        <f t="shared" si="853"/>
        <v>3113.21</v>
      </c>
      <c r="BB879" s="227">
        <f t="shared" si="906"/>
        <v>62.264200000000002</v>
      </c>
      <c r="BC879" s="227">
        <f t="shared" si="907"/>
        <v>270.84926999999999</v>
      </c>
      <c r="BD879" s="228">
        <f t="shared" si="966"/>
        <v>1.0295984519901262</v>
      </c>
      <c r="BE879" s="230">
        <f t="shared" si="967"/>
        <v>179</v>
      </c>
      <c r="BF879" s="231">
        <f t="shared" si="908"/>
        <v>1.0422579059999999</v>
      </c>
      <c r="BG879" s="227">
        <f t="shared" si="909"/>
        <v>3340.8078375700002</v>
      </c>
      <c r="BH879" s="227">
        <f t="shared" si="910"/>
        <v>3673.92130757</v>
      </c>
      <c r="BI879" s="227">
        <f t="shared" si="877"/>
        <v>3113.21</v>
      </c>
      <c r="BJ879" s="227">
        <f t="shared" si="911"/>
        <v>62.264200000000002</v>
      </c>
      <c r="BK879" s="227">
        <f t="shared" si="912"/>
        <v>239.71717000000001</v>
      </c>
      <c r="BL879" s="228">
        <f t="shared" si="863"/>
        <v>1.0167867983341394</v>
      </c>
      <c r="BM879" s="230">
        <f t="shared" si="864"/>
        <v>157</v>
      </c>
      <c r="BN879" s="231">
        <f t="shared" si="913"/>
        <v>1.0369694350000001</v>
      </c>
      <c r="BO879" s="227">
        <f t="shared" si="914"/>
        <v>3282.4964964699998</v>
      </c>
      <c r="BP879" s="227">
        <f t="shared" si="915"/>
        <v>3584.4778664699998</v>
      </c>
      <c r="BQ879" s="227">
        <f t="shared" si="965"/>
        <v>3113.21</v>
      </c>
      <c r="BR879" s="227">
        <f t="shared" si="916"/>
        <v>62.264200000000002</v>
      </c>
      <c r="BS879" s="227">
        <f t="shared" si="917"/>
        <v>205.47186000000002</v>
      </c>
      <c r="BT879" s="228">
        <f t="shared" si="963"/>
        <v>1.0134417859959926</v>
      </c>
      <c r="BU879" s="230">
        <f t="shared" si="964"/>
        <v>134</v>
      </c>
      <c r="BV879" s="231">
        <f t="shared" si="918"/>
        <v>1.031469269</v>
      </c>
      <c r="BW879" s="227">
        <f t="shared" si="919"/>
        <v>3254.34444325</v>
      </c>
      <c r="BX879" s="227">
        <f t="shared" si="920"/>
        <v>3522.0805032500002</v>
      </c>
      <c r="BY879" s="227">
        <f t="shared" si="854"/>
        <v>3113.21</v>
      </c>
      <c r="BZ879" s="227">
        <f t="shared" si="921"/>
        <v>62.264200000000002</v>
      </c>
      <c r="CA879" s="227">
        <f t="shared" si="922"/>
        <v>175.3774966666667</v>
      </c>
      <c r="CB879" s="228">
        <f t="shared" si="851"/>
        <v>1.0143537041413258</v>
      </c>
      <c r="CC879" s="230">
        <f t="shared" si="852"/>
        <v>114</v>
      </c>
      <c r="CD879" s="231">
        <f t="shared" si="923"/>
        <v>1.0267102349999999</v>
      </c>
      <c r="CE879" s="227">
        <f t="shared" si="924"/>
        <v>3242.2442420799998</v>
      </c>
      <c r="CF879" s="227">
        <f t="shared" si="925"/>
        <v>3479.8859387466664</v>
      </c>
      <c r="CG879" s="227">
        <f t="shared" si="847"/>
        <v>3113.21</v>
      </c>
      <c r="CH879" s="227">
        <f t="shared" si="926"/>
        <v>62.264200000000002</v>
      </c>
      <c r="CI879" s="227">
        <f t="shared" si="927"/>
        <v>144.24539666666669</v>
      </c>
      <c r="CJ879" s="228">
        <f t="shared" si="956"/>
        <v>1.0095083706612455</v>
      </c>
      <c r="CK879" s="230">
        <f t="shared" si="957"/>
        <v>93</v>
      </c>
      <c r="CL879" s="231">
        <f t="shared" si="928"/>
        <v>1.0217368790000001</v>
      </c>
      <c r="CM879" s="227">
        <f t="shared" si="929"/>
        <v>3211.1264691000001</v>
      </c>
      <c r="CN879" s="227">
        <f t="shared" si="930"/>
        <v>3417.6360657666669</v>
      </c>
      <c r="CO879" s="227">
        <f t="shared" si="850"/>
        <v>3113.21</v>
      </c>
      <c r="CP879" s="227">
        <f t="shared" si="931"/>
        <v>62.264200000000002</v>
      </c>
      <c r="CQ879" s="227">
        <f t="shared" si="932"/>
        <v>111.03782333333335</v>
      </c>
      <c r="CR879" s="228">
        <f t="shared" si="848"/>
        <v>1.0049866741573581</v>
      </c>
      <c r="CS879" s="230">
        <f t="shared" si="849"/>
        <v>73</v>
      </c>
      <c r="CT879" s="231">
        <f t="shared" si="933"/>
        <v>1.0170227489999999</v>
      </c>
      <c r="CU879" s="227">
        <f t="shared" si="934"/>
        <v>3181.9942270199999</v>
      </c>
      <c r="CV879" s="227">
        <f t="shared" si="935"/>
        <v>3355.2962503533331</v>
      </c>
      <c r="CW879" s="227">
        <f t="shared" si="954"/>
        <v>3113.21</v>
      </c>
      <c r="CX879" s="227">
        <f t="shared" si="936"/>
        <v>62.264200000000002</v>
      </c>
      <c r="CY879" s="227">
        <f t="shared" si="937"/>
        <v>79.905723333333341</v>
      </c>
      <c r="CZ879" s="228">
        <f t="shared" si="952"/>
        <v>1.0071020417463656</v>
      </c>
      <c r="DA879" s="239">
        <f t="shared" si="953"/>
        <v>52</v>
      </c>
      <c r="DB879" s="231">
        <f t="shared" si="938"/>
        <v>1.0120963190000001</v>
      </c>
      <c r="DC879" s="227">
        <f t="shared" si="939"/>
        <v>3173.2459800500001</v>
      </c>
      <c r="DD879" s="227">
        <f t="shared" si="940"/>
        <v>3315.4159033833334</v>
      </c>
      <c r="DE879" s="227">
        <f t="shared" si="844"/>
        <v>3113.21</v>
      </c>
      <c r="DF879" s="227">
        <f t="shared" si="941"/>
        <v>62.264200000000002</v>
      </c>
      <c r="DG879" s="227">
        <f t="shared" si="942"/>
        <v>48.773623333333333</v>
      </c>
      <c r="DH879" s="228">
        <f t="shared" si="839"/>
        <v>1.0055935475004449</v>
      </c>
      <c r="DI879" s="239">
        <f t="shared" si="840"/>
        <v>31</v>
      </c>
      <c r="DJ879" s="231">
        <f t="shared" si="943"/>
        <v>1.0071937520000001</v>
      </c>
      <c r="DK879" s="227">
        <f t="shared" si="944"/>
        <v>3153.1448198600001</v>
      </c>
      <c r="DL879" s="227">
        <f t="shared" si="945"/>
        <v>3264.1826431933332</v>
      </c>
      <c r="DM879" s="227">
        <f t="shared" si="950"/>
        <v>3113.21</v>
      </c>
      <c r="DN879" s="227">
        <f t="shared" si="951"/>
        <v>62.264200000000002</v>
      </c>
      <c r="DO879" s="227">
        <f t="shared" si="946"/>
        <v>16.603786666666668</v>
      </c>
      <c r="DP879" s="228">
        <f t="shared" si="947"/>
        <v>1.0023863066550152</v>
      </c>
      <c r="DQ879" s="239">
        <f t="shared" si="948"/>
        <v>10</v>
      </c>
      <c r="DR879" s="231">
        <f t="shared" si="949"/>
        <v>1.0023149339999999</v>
      </c>
      <c r="DS879" s="227">
        <f t="shared" si="888"/>
        <v>3127.8631472299999</v>
      </c>
      <c r="DT879" s="227">
        <f t="shared" si="889"/>
        <v>3206.7311338966665</v>
      </c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5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5"/>
      <c r="HA879" s="5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40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7"/>
      <c r="JP879" s="1"/>
      <c r="JQ879" s="1"/>
      <c r="JR879" s="1"/>
      <c r="JS879" s="1"/>
      <c r="JT879" s="1"/>
      <c r="JU879" s="1"/>
      <c r="JV879" s="1"/>
      <c r="JW879" s="1"/>
      <c r="JX879" s="1"/>
      <c r="JY879" s="3"/>
      <c r="JZ879" s="1"/>
      <c r="KA879" s="1"/>
      <c r="KB879" s="1"/>
      <c r="KC879" s="1"/>
      <c r="KD879" s="1"/>
      <c r="KE879" s="1"/>
    </row>
    <row r="880" spans="1:291" x14ac:dyDescent="0.2">
      <c r="A880" s="196">
        <f t="shared" si="865"/>
        <v>43538</v>
      </c>
      <c r="B880" s="236">
        <f t="shared" si="890"/>
        <v>111446.82645887</v>
      </c>
      <c r="C880" s="66">
        <f t="shared" si="961"/>
        <v>68873.992381010001</v>
      </c>
      <c r="D880" s="77">
        <f t="shared" si="866"/>
        <v>5116.93</v>
      </c>
      <c r="E880" s="67">
        <f>VLOOKUP(A879,[1]Plan1!$DQ$117:$DS$314,3)</f>
        <v>5138.93</v>
      </c>
      <c r="F880" s="11">
        <f t="shared" si="867"/>
        <v>43522</v>
      </c>
      <c r="G880" s="73">
        <f t="shared" si="855"/>
        <v>4.2994529923214841E-3</v>
      </c>
      <c r="H880" s="11">
        <f t="shared" si="868"/>
        <v>43549</v>
      </c>
      <c r="I880" s="11">
        <f t="shared" si="856"/>
        <v>43549</v>
      </c>
      <c r="J880" s="1">
        <f t="shared" si="869"/>
        <v>18</v>
      </c>
      <c r="K880" s="1">
        <f t="shared" si="870"/>
        <v>11</v>
      </c>
      <c r="L880" s="66">
        <f t="shared" si="857"/>
        <v>1.0026252499999999</v>
      </c>
      <c r="M880" s="70">
        <f t="shared" si="962"/>
        <v>1.00319961</v>
      </c>
      <c r="N880" s="70">
        <f t="shared" si="881"/>
        <v>1.0794002577290334</v>
      </c>
      <c r="O880" s="66">
        <f t="shared" si="958"/>
        <v>1.08223395</v>
      </c>
      <c r="P880" s="66">
        <f t="shared" si="858"/>
        <v>69054.803829500001</v>
      </c>
      <c r="Q880" s="74">
        <f t="shared" si="859"/>
        <v>0</v>
      </c>
      <c r="R880" s="75">
        <f t="shared" si="959"/>
        <v>0</v>
      </c>
      <c r="S880" s="66">
        <f t="shared" si="960"/>
        <v>0</v>
      </c>
      <c r="T880" s="10">
        <f t="shared" si="871"/>
        <v>0.06</v>
      </c>
      <c r="U880" s="74">
        <f t="shared" si="955"/>
        <v>11</v>
      </c>
      <c r="V880" s="74">
        <v>252</v>
      </c>
      <c r="W880" s="70">
        <f t="shared" si="860"/>
        <v>1.0025467210000001</v>
      </c>
      <c r="X880" s="66">
        <f t="shared" si="861"/>
        <v>175.86331906000001</v>
      </c>
      <c r="Y880" s="66">
        <v>0</v>
      </c>
      <c r="Z880" s="67">
        <f t="shared" si="862"/>
        <v>0</v>
      </c>
      <c r="AA880" s="68" t="str">
        <f t="shared" si="872"/>
        <v>A+INCORP J=</v>
      </c>
      <c r="AB880" s="11">
        <f t="shared" si="873"/>
        <v>43549</v>
      </c>
      <c r="AC880" s="227">
        <f t="shared" si="878"/>
        <v>3113.21</v>
      </c>
      <c r="AD880" s="227">
        <f t="shared" si="891"/>
        <v>62.264200000000002</v>
      </c>
      <c r="AE880" s="227">
        <f t="shared" si="892"/>
        <v>366.32104333333336</v>
      </c>
      <c r="AF880" s="228">
        <f t="shared" si="879"/>
        <v>1.0371703105578822</v>
      </c>
      <c r="AG880" s="230">
        <f t="shared" si="880"/>
        <v>242</v>
      </c>
      <c r="AH880" s="231">
        <f t="shared" si="893"/>
        <v>1.057551838</v>
      </c>
      <c r="AI880" s="227">
        <f t="shared" si="894"/>
        <v>3414.7597802400001</v>
      </c>
      <c r="AJ880" s="227">
        <f t="shared" si="895"/>
        <v>3843.3450235733335</v>
      </c>
      <c r="AK880" s="227">
        <f t="shared" si="968"/>
        <v>3113.21</v>
      </c>
      <c r="AL880" s="227">
        <f t="shared" si="896"/>
        <v>62.264200000000002</v>
      </c>
      <c r="AM880" s="227">
        <f t="shared" si="897"/>
        <v>335.18894333333338</v>
      </c>
      <c r="AN880" s="228">
        <f t="shared" si="969"/>
        <v>1.0362380873341677</v>
      </c>
      <c r="AO880" s="230">
        <f t="shared" si="970"/>
        <v>221</v>
      </c>
      <c r="AP880" s="231">
        <f t="shared" si="898"/>
        <v>1.0524290860000001</v>
      </c>
      <c r="AQ880" s="227">
        <f t="shared" si="899"/>
        <v>3395.1644111300002</v>
      </c>
      <c r="AR880" s="227">
        <f t="shared" si="900"/>
        <v>3792.6175544633334</v>
      </c>
      <c r="AS880" s="227">
        <f t="shared" si="874"/>
        <v>3113.21</v>
      </c>
      <c r="AT880" s="227">
        <f t="shared" si="901"/>
        <v>62.264200000000002</v>
      </c>
      <c r="AU880" s="227">
        <f t="shared" si="902"/>
        <v>304.0568433333334</v>
      </c>
      <c r="AV880" s="228">
        <f t="shared" si="875"/>
        <v>1.033963814599155</v>
      </c>
      <c r="AW880" s="230">
        <f t="shared" si="876"/>
        <v>200</v>
      </c>
      <c r="AX880" s="231">
        <f t="shared" si="903"/>
        <v>1.0473311489999999</v>
      </c>
      <c r="AY880" s="227">
        <f t="shared" si="904"/>
        <v>3371.3029230500001</v>
      </c>
      <c r="AZ880" s="227">
        <f t="shared" si="905"/>
        <v>3737.6239663833335</v>
      </c>
      <c r="BA880" s="227">
        <f t="shared" si="853"/>
        <v>3113.21</v>
      </c>
      <c r="BB880" s="227">
        <f t="shared" si="906"/>
        <v>62.264200000000002</v>
      </c>
      <c r="BC880" s="227">
        <f t="shared" si="907"/>
        <v>271.88700666666665</v>
      </c>
      <c r="BD880" s="228">
        <f t="shared" si="966"/>
        <v>1.0298438862930812</v>
      </c>
      <c r="BE880" s="230">
        <f t="shared" si="967"/>
        <v>180</v>
      </c>
      <c r="BF880" s="231">
        <f t="shared" si="908"/>
        <v>1.04249893</v>
      </c>
      <c r="BG880" s="227">
        <f t="shared" si="909"/>
        <v>3342.3769668199998</v>
      </c>
      <c r="BH880" s="227">
        <f t="shared" si="910"/>
        <v>3676.5281734866667</v>
      </c>
      <c r="BI880" s="227">
        <f t="shared" si="877"/>
        <v>3113.21</v>
      </c>
      <c r="BJ880" s="227">
        <f t="shared" si="911"/>
        <v>62.264200000000002</v>
      </c>
      <c r="BK880" s="227">
        <f t="shared" si="912"/>
        <v>240.75490666666667</v>
      </c>
      <c r="BL880" s="228">
        <f t="shared" si="863"/>
        <v>1.0170291786122185</v>
      </c>
      <c r="BM880" s="230">
        <f t="shared" si="864"/>
        <v>158</v>
      </c>
      <c r="BN880" s="231">
        <f t="shared" si="913"/>
        <v>1.0372092369999999</v>
      </c>
      <c r="BO880" s="227">
        <f t="shared" si="914"/>
        <v>3284.0382407900001</v>
      </c>
      <c r="BP880" s="227">
        <f t="shared" si="915"/>
        <v>3587.0573474566668</v>
      </c>
      <c r="BQ880" s="227">
        <f t="shared" si="965"/>
        <v>3113.21</v>
      </c>
      <c r="BR880" s="227">
        <f t="shared" si="916"/>
        <v>62.264200000000002</v>
      </c>
      <c r="BS880" s="227">
        <f t="shared" si="917"/>
        <v>206.50959666666668</v>
      </c>
      <c r="BT880" s="228">
        <f t="shared" si="963"/>
        <v>1.0136833688945008</v>
      </c>
      <c r="BU880" s="230">
        <f t="shared" si="964"/>
        <v>135</v>
      </c>
      <c r="BV880" s="231">
        <f t="shared" si="918"/>
        <v>1.0317077990000001</v>
      </c>
      <c r="BW880" s="227">
        <f t="shared" si="919"/>
        <v>3255.8729646900001</v>
      </c>
      <c r="BX880" s="227">
        <f t="shared" si="920"/>
        <v>3524.646761356667</v>
      </c>
      <c r="BY880" s="227">
        <f t="shared" si="854"/>
        <v>3113.21</v>
      </c>
      <c r="BZ880" s="227">
        <f t="shared" si="921"/>
        <v>62.264200000000002</v>
      </c>
      <c r="CA880" s="227">
        <f t="shared" si="922"/>
        <v>176.41523333333336</v>
      </c>
      <c r="CB880" s="228">
        <f t="shared" si="851"/>
        <v>1.014595504421663</v>
      </c>
      <c r="CC880" s="230">
        <f t="shared" si="852"/>
        <v>115</v>
      </c>
      <c r="CD880" s="231">
        <f t="shared" si="923"/>
        <v>1.0269476639999999</v>
      </c>
      <c r="CE880" s="227">
        <f t="shared" si="924"/>
        <v>3243.7670787699999</v>
      </c>
      <c r="CF880" s="227">
        <f t="shared" si="925"/>
        <v>3482.4465121033331</v>
      </c>
      <c r="CG880" s="227">
        <f t="shared" si="847"/>
        <v>3113.21</v>
      </c>
      <c r="CH880" s="227">
        <f t="shared" si="926"/>
        <v>62.264200000000002</v>
      </c>
      <c r="CI880" s="227">
        <f t="shared" si="927"/>
        <v>145.28313333333335</v>
      </c>
      <c r="CJ880" s="228">
        <f t="shared" si="956"/>
        <v>1.0097490159174634</v>
      </c>
      <c r="CK880" s="230">
        <f t="shared" si="957"/>
        <v>94</v>
      </c>
      <c r="CL880" s="231">
        <f t="shared" si="928"/>
        <v>1.021973158</v>
      </c>
      <c r="CM880" s="227">
        <f t="shared" si="929"/>
        <v>3212.6346905300002</v>
      </c>
      <c r="CN880" s="227">
        <f t="shared" si="930"/>
        <v>3420.1820238633336</v>
      </c>
      <c r="CO880" s="227">
        <f t="shared" si="850"/>
        <v>3113.21</v>
      </c>
      <c r="CP880" s="227">
        <f t="shared" si="931"/>
        <v>62.264200000000002</v>
      </c>
      <c r="CQ880" s="227">
        <f t="shared" si="932"/>
        <v>112.07556000000001</v>
      </c>
      <c r="CR880" s="228">
        <f t="shared" si="848"/>
        <v>1.0052262415376065</v>
      </c>
      <c r="CS880" s="230">
        <f t="shared" si="849"/>
        <v>74</v>
      </c>
      <c r="CT880" s="231">
        <f t="shared" si="933"/>
        <v>1.017257938</v>
      </c>
      <c r="CU880" s="227">
        <f t="shared" si="934"/>
        <v>3183.48876591</v>
      </c>
      <c r="CV880" s="227">
        <f t="shared" si="935"/>
        <v>3357.8285259099998</v>
      </c>
      <c r="CW880" s="227">
        <f t="shared" si="954"/>
        <v>3113.21</v>
      </c>
      <c r="CX880" s="227">
        <f t="shared" si="936"/>
        <v>62.264200000000002</v>
      </c>
      <c r="CY880" s="227">
        <f t="shared" si="937"/>
        <v>80.943460000000002</v>
      </c>
      <c r="CZ880" s="228">
        <f t="shared" si="952"/>
        <v>1.0073421133851128</v>
      </c>
      <c r="DA880" s="239">
        <f t="shared" si="953"/>
        <v>53</v>
      </c>
      <c r="DB880" s="231">
        <f t="shared" si="938"/>
        <v>1.0123303690000001</v>
      </c>
      <c r="DC880" s="227">
        <f t="shared" si="939"/>
        <v>3174.7364107899998</v>
      </c>
      <c r="DD880" s="227">
        <f t="shared" si="940"/>
        <v>3317.9440707899998</v>
      </c>
      <c r="DE880" s="227">
        <f t="shared" si="844"/>
        <v>3113.21</v>
      </c>
      <c r="DF880" s="227">
        <f t="shared" si="941"/>
        <v>62.264200000000002</v>
      </c>
      <c r="DG880" s="227">
        <f t="shared" si="942"/>
        <v>49.811360000000001</v>
      </c>
      <c r="DH880" s="228">
        <f t="shared" si="839"/>
        <v>1.0058332595463497</v>
      </c>
      <c r="DI880" s="239">
        <f t="shared" si="840"/>
        <v>32</v>
      </c>
      <c r="DJ880" s="231">
        <f t="shared" si="943"/>
        <v>1.0074266679999999</v>
      </c>
      <c r="DK880" s="227">
        <f t="shared" si="944"/>
        <v>3154.6258085300001</v>
      </c>
      <c r="DL880" s="227">
        <f t="shared" si="945"/>
        <v>3266.7013685299999</v>
      </c>
      <c r="DM880" s="227">
        <f t="shared" si="950"/>
        <v>3113.21</v>
      </c>
      <c r="DN880" s="227">
        <f t="shared" si="951"/>
        <v>62.264200000000002</v>
      </c>
      <c r="DO880" s="227">
        <f t="shared" si="946"/>
        <v>17.641523333333332</v>
      </c>
      <c r="DP880" s="228">
        <f t="shared" si="947"/>
        <v>1.0026252541631338</v>
      </c>
      <c r="DQ880" s="239">
        <f t="shared" si="948"/>
        <v>11</v>
      </c>
      <c r="DR880" s="231">
        <f t="shared" si="949"/>
        <v>1.0025467210000001</v>
      </c>
      <c r="DS880" s="227">
        <f t="shared" si="888"/>
        <v>3129.3322590600001</v>
      </c>
      <c r="DT880" s="227">
        <f t="shared" si="889"/>
        <v>3209.2379823933334</v>
      </c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5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5"/>
      <c r="HA880" s="5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40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7"/>
      <c r="JP880" s="1"/>
      <c r="JQ880" s="1"/>
      <c r="JR880" s="1"/>
      <c r="JS880" s="1"/>
      <c r="JT880" s="1"/>
      <c r="JU880" s="1"/>
      <c r="JV880" s="1"/>
      <c r="JW880" s="1"/>
      <c r="JX880" s="1"/>
      <c r="JY880" s="3"/>
      <c r="JZ880" s="1"/>
      <c r="KA880" s="1"/>
      <c r="KB880" s="1"/>
      <c r="KC880" s="1"/>
      <c r="KD880" s="1"/>
      <c r="KE880" s="1"/>
    </row>
    <row r="881" spans="1:291" x14ac:dyDescent="0.2">
      <c r="A881" s="196">
        <f t="shared" si="865"/>
        <v>43539</v>
      </c>
      <c r="B881" s="236">
        <f t="shared" si="890"/>
        <v>111510.18921411996</v>
      </c>
      <c r="C881" s="66">
        <f t="shared" si="961"/>
        <v>68873.992381010001</v>
      </c>
      <c r="D881" s="77">
        <f t="shared" si="866"/>
        <v>5116.93</v>
      </c>
      <c r="E881" s="67">
        <f>VLOOKUP(A880,[1]Plan1!$DQ$117:$DS$314,3)</f>
        <v>5138.93</v>
      </c>
      <c r="F881" s="11">
        <f t="shared" si="867"/>
        <v>43522</v>
      </c>
      <c r="G881" s="73">
        <f t="shared" si="855"/>
        <v>4.2994529923214841E-3</v>
      </c>
      <c r="H881" s="11">
        <f t="shared" si="868"/>
        <v>43549</v>
      </c>
      <c r="I881" s="11">
        <f t="shared" si="856"/>
        <v>43549</v>
      </c>
      <c r="J881" s="1">
        <f t="shared" si="869"/>
        <v>18</v>
      </c>
      <c r="K881" s="1">
        <f t="shared" si="870"/>
        <v>12</v>
      </c>
      <c r="L881" s="66">
        <f t="shared" si="857"/>
        <v>1.00286425</v>
      </c>
      <c r="M881" s="70">
        <f t="shared" si="962"/>
        <v>1.00319961</v>
      </c>
      <c r="N881" s="70">
        <f t="shared" si="881"/>
        <v>1.0794002577290334</v>
      </c>
      <c r="O881" s="66">
        <f t="shared" si="958"/>
        <v>1.0824919200000001</v>
      </c>
      <c r="P881" s="66">
        <f t="shared" si="858"/>
        <v>69071.264713679993</v>
      </c>
      <c r="Q881" s="74">
        <f t="shared" si="859"/>
        <v>0</v>
      </c>
      <c r="R881" s="75">
        <f t="shared" si="959"/>
        <v>0</v>
      </c>
      <c r="S881" s="66">
        <f t="shared" si="960"/>
        <v>0</v>
      </c>
      <c r="T881" s="10">
        <f t="shared" si="871"/>
        <v>0.06</v>
      </c>
      <c r="U881" s="74">
        <f t="shared" si="955"/>
        <v>12</v>
      </c>
      <c r="V881" s="74">
        <v>252</v>
      </c>
      <c r="W881" s="70">
        <f t="shared" si="860"/>
        <v>1.0027785629999999</v>
      </c>
      <c r="X881" s="66">
        <f t="shared" si="861"/>
        <v>191.91886048999999</v>
      </c>
      <c r="Y881" s="66">
        <v>0</v>
      </c>
      <c r="Z881" s="67">
        <f t="shared" si="862"/>
        <v>0</v>
      </c>
      <c r="AA881" s="68" t="str">
        <f t="shared" si="872"/>
        <v>A+INCORP J=</v>
      </c>
      <c r="AB881" s="11">
        <f t="shared" si="873"/>
        <v>43549</v>
      </c>
      <c r="AC881" s="227">
        <f t="shared" si="878"/>
        <v>3113.21</v>
      </c>
      <c r="AD881" s="227">
        <f t="shared" si="891"/>
        <v>62.264200000000002</v>
      </c>
      <c r="AE881" s="227">
        <f t="shared" si="892"/>
        <v>367.35878000000002</v>
      </c>
      <c r="AF881" s="228">
        <f t="shared" si="879"/>
        <v>1.0374175388258688</v>
      </c>
      <c r="AG881" s="230">
        <f t="shared" si="880"/>
        <v>243</v>
      </c>
      <c r="AH881" s="231">
        <f t="shared" si="893"/>
        <v>1.0577963990000001</v>
      </c>
      <c r="AI881" s="227">
        <f t="shared" si="894"/>
        <v>3416.3636082200001</v>
      </c>
      <c r="AJ881" s="227">
        <f t="shared" si="895"/>
        <v>3845.9865882200002</v>
      </c>
      <c r="AK881" s="227">
        <f t="shared" si="968"/>
        <v>3113.21</v>
      </c>
      <c r="AL881" s="227">
        <f t="shared" si="896"/>
        <v>62.264200000000002</v>
      </c>
      <c r="AM881" s="227">
        <f t="shared" si="897"/>
        <v>336.22668000000004</v>
      </c>
      <c r="AN881" s="228">
        <f t="shared" si="969"/>
        <v>1.036485093389919</v>
      </c>
      <c r="AO881" s="230">
        <f t="shared" si="970"/>
        <v>222</v>
      </c>
      <c r="AP881" s="231">
        <f t="shared" si="898"/>
        <v>1.0526724629999999</v>
      </c>
      <c r="AQ881" s="227">
        <f t="shared" si="899"/>
        <v>3396.7590377400002</v>
      </c>
      <c r="AR881" s="227">
        <f t="shared" si="900"/>
        <v>3795.2499177400005</v>
      </c>
      <c r="AS881" s="227">
        <f t="shared" si="874"/>
        <v>3113.21</v>
      </c>
      <c r="AT881" s="227">
        <f t="shared" si="901"/>
        <v>62.264200000000002</v>
      </c>
      <c r="AU881" s="227">
        <f t="shared" si="902"/>
        <v>305.09458000000001</v>
      </c>
      <c r="AV881" s="228">
        <f t="shared" si="875"/>
        <v>1.0342102785409415</v>
      </c>
      <c r="AW881" s="230">
        <f t="shared" si="876"/>
        <v>201</v>
      </c>
      <c r="AX881" s="231">
        <f t="shared" si="903"/>
        <v>1.0475733469999999</v>
      </c>
      <c r="AY881" s="227">
        <f t="shared" si="904"/>
        <v>3372.8863422099998</v>
      </c>
      <c r="AZ881" s="227">
        <f t="shared" si="905"/>
        <v>3740.2451222099999</v>
      </c>
      <c r="BA881" s="227">
        <f t="shared" si="853"/>
        <v>3113.21</v>
      </c>
      <c r="BB881" s="227">
        <f t="shared" si="906"/>
        <v>62.264200000000002</v>
      </c>
      <c r="BC881" s="227">
        <f t="shared" si="907"/>
        <v>272.92474333333337</v>
      </c>
      <c r="BD881" s="228">
        <f t="shared" si="966"/>
        <v>1.0300893681755772</v>
      </c>
      <c r="BE881" s="230">
        <f t="shared" si="967"/>
        <v>181</v>
      </c>
      <c r="BF881" s="231">
        <f t="shared" si="908"/>
        <v>1.042740011</v>
      </c>
      <c r="BG881" s="227">
        <f t="shared" si="909"/>
        <v>3343.9468016300002</v>
      </c>
      <c r="BH881" s="227">
        <f t="shared" si="910"/>
        <v>3679.1357449633338</v>
      </c>
      <c r="BI881" s="227">
        <f t="shared" si="877"/>
        <v>3113.21</v>
      </c>
      <c r="BJ881" s="227">
        <f t="shared" si="911"/>
        <v>62.264200000000002</v>
      </c>
      <c r="BK881" s="227">
        <f t="shared" si="912"/>
        <v>241.79264333333333</v>
      </c>
      <c r="BL881" s="228">
        <f t="shared" si="863"/>
        <v>1.0172716058777895</v>
      </c>
      <c r="BM881" s="230">
        <f t="shared" si="864"/>
        <v>159</v>
      </c>
      <c r="BN881" s="231">
        <f t="shared" si="913"/>
        <v>1.0374490940000001</v>
      </c>
      <c r="BO881" s="227">
        <f t="shared" si="914"/>
        <v>3285.5806729400001</v>
      </c>
      <c r="BP881" s="227">
        <f t="shared" si="915"/>
        <v>3589.6375162733334</v>
      </c>
      <c r="BQ881" s="227">
        <f t="shared" si="965"/>
        <v>3113.21</v>
      </c>
      <c r="BR881" s="227">
        <f t="shared" si="916"/>
        <v>62.264200000000002</v>
      </c>
      <c r="BS881" s="227">
        <f t="shared" si="917"/>
        <v>207.54733333333334</v>
      </c>
      <c r="BT881" s="228">
        <f t="shared" si="963"/>
        <v>1.0139249986259224</v>
      </c>
      <c r="BU881" s="230">
        <f t="shared" si="964"/>
        <v>136</v>
      </c>
      <c r="BV881" s="231">
        <f t="shared" si="918"/>
        <v>1.031946384</v>
      </c>
      <c r="BW881" s="227">
        <f t="shared" si="919"/>
        <v>3257.4021690099999</v>
      </c>
      <c r="BX881" s="227">
        <f t="shared" si="920"/>
        <v>3527.2137023433334</v>
      </c>
      <c r="BY881" s="227">
        <f t="shared" si="854"/>
        <v>3113.21</v>
      </c>
      <c r="BZ881" s="227">
        <f t="shared" si="921"/>
        <v>62.264200000000002</v>
      </c>
      <c r="CA881" s="227">
        <f t="shared" si="922"/>
        <v>177.45297000000002</v>
      </c>
      <c r="CB881" s="228">
        <f t="shared" si="851"/>
        <v>1.0148373515770546</v>
      </c>
      <c r="CC881" s="230">
        <f t="shared" si="852"/>
        <v>116</v>
      </c>
      <c r="CD881" s="231">
        <f t="shared" si="923"/>
        <v>1.0271851489999999</v>
      </c>
      <c r="CE881" s="227">
        <f t="shared" si="924"/>
        <v>3245.2905997500002</v>
      </c>
      <c r="CF881" s="227">
        <f t="shared" si="925"/>
        <v>3485.0077697500001</v>
      </c>
      <c r="CG881" s="227">
        <f t="shared" si="847"/>
        <v>3113.21</v>
      </c>
      <c r="CH881" s="227">
        <f t="shared" si="926"/>
        <v>62.264200000000002</v>
      </c>
      <c r="CI881" s="227">
        <f t="shared" si="927"/>
        <v>146.32087000000001</v>
      </c>
      <c r="CJ881" s="228">
        <f t="shared" si="956"/>
        <v>1.0099897078248241</v>
      </c>
      <c r="CK881" s="230">
        <f t="shared" si="957"/>
        <v>95</v>
      </c>
      <c r="CL881" s="231">
        <f t="shared" si="928"/>
        <v>1.022209492</v>
      </c>
      <c r="CM881" s="227">
        <f t="shared" si="929"/>
        <v>3214.1435873800001</v>
      </c>
      <c r="CN881" s="227">
        <f t="shared" si="930"/>
        <v>3422.7286573800002</v>
      </c>
      <c r="CO881" s="227">
        <f t="shared" si="850"/>
        <v>3113.21</v>
      </c>
      <c r="CP881" s="227">
        <f t="shared" si="931"/>
        <v>62.264200000000002</v>
      </c>
      <c r="CQ881" s="227">
        <f t="shared" si="932"/>
        <v>113.11329666666667</v>
      </c>
      <c r="CR881" s="228">
        <f t="shared" si="848"/>
        <v>1.0054658553600424</v>
      </c>
      <c r="CS881" s="230">
        <f t="shared" si="849"/>
        <v>75</v>
      </c>
      <c r="CT881" s="231">
        <f t="shared" si="933"/>
        <v>1.0174931810000001</v>
      </c>
      <c r="CU881" s="227">
        <f t="shared" si="934"/>
        <v>3184.9839717700002</v>
      </c>
      <c r="CV881" s="227">
        <f t="shared" si="935"/>
        <v>3360.3614684366667</v>
      </c>
      <c r="CW881" s="227">
        <f t="shared" si="954"/>
        <v>3113.21</v>
      </c>
      <c r="CX881" s="227">
        <f t="shared" si="936"/>
        <v>62.264200000000002</v>
      </c>
      <c r="CY881" s="227">
        <f t="shared" si="937"/>
        <v>81.981196666666662</v>
      </c>
      <c r="CZ881" s="228">
        <f t="shared" si="952"/>
        <v>1.0075822315638023</v>
      </c>
      <c r="DA881" s="239">
        <f t="shared" si="953"/>
        <v>54</v>
      </c>
      <c r="DB881" s="231">
        <f t="shared" si="938"/>
        <v>1.0125644730000001</v>
      </c>
      <c r="DC881" s="227">
        <f t="shared" si="939"/>
        <v>3176.2275074899999</v>
      </c>
      <c r="DD881" s="227">
        <f t="shared" si="940"/>
        <v>3320.4729041566666</v>
      </c>
      <c r="DE881" s="227">
        <f t="shared" si="844"/>
        <v>3113.21</v>
      </c>
      <c r="DF881" s="227">
        <f t="shared" si="941"/>
        <v>62.264200000000002</v>
      </c>
      <c r="DG881" s="227">
        <f t="shared" si="942"/>
        <v>50.849096666666661</v>
      </c>
      <c r="DH881" s="228">
        <f t="shared" si="839"/>
        <v>1.0060730180624868</v>
      </c>
      <c r="DI881" s="239">
        <f t="shared" si="840"/>
        <v>33</v>
      </c>
      <c r="DJ881" s="231">
        <f t="shared" si="943"/>
        <v>1.007659638</v>
      </c>
      <c r="DK881" s="227">
        <f t="shared" si="944"/>
        <v>3156.1074597400002</v>
      </c>
      <c r="DL881" s="227">
        <f t="shared" si="945"/>
        <v>3269.2207564066666</v>
      </c>
      <c r="DM881" s="227">
        <f t="shared" si="950"/>
        <v>3113.21</v>
      </c>
      <c r="DN881" s="227">
        <f t="shared" si="951"/>
        <v>62.264200000000002</v>
      </c>
      <c r="DO881" s="227">
        <f t="shared" si="946"/>
        <v>18.679259999999999</v>
      </c>
      <c r="DP881" s="228">
        <f t="shared" si="947"/>
        <v>1.0028642479932723</v>
      </c>
      <c r="DQ881" s="239">
        <f t="shared" si="948"/>
        <v>12</v>
      </c>
      <c r="DR881" s="231">
        <f t="shared" si="949"/>
        <v>1.0027785629999999</v>
      </c>
      <c r="DS881" s="227">
        <f t="shared" si="888"/>
        <v>3130.8020320700002</v>
      </c>
      <c r="DT881" s="227">
        <f t="shared" si="889"/>
        <v>3211.7454920700002</v>
      </c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5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5"/>
      <c r="HA881" s="5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40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7"/>
      <c r="JP881" s="1"/>
      <c r="JQ881" s="1"/>
      <c r="JR881" s="1"/>
      <c r="JS881" s="1"/>
      <c r="JT881" s="1"/>
      <c r="JU881" s="1"/>
      <c r="JV881" s="1"/>
      <c r="JW881" s="1"/>
      <c r="JX881" s="1"/>
      <c r="JY881" s="3"/>
      <c r="JZ881" s="1"/>
      <c r="KA881" s="1"/>
      <c r="KB881" s="1"/>
      <c r="KC881" s="1"/>
      <c r="KD881" s="1"/>
      <c r="KE881" s="1"/>
    </row>
    <row r="882" spans="1:291" x14ac:dyDescent="0.2">
      <c r="A882" s="196">
        <f t="shared" si="865"/>
        <v>43540</v>
      </c>
      <c r="B882" s="236">
        <f t="shared" si="890"/>
        <v>111564.51291407998</v>
      </c>
      <c r="C882" s="66">
        <f t="shared" si="961"/>
        <v>68873.992381010001</v>
      </c>
      <c r="D882" s="77">
        <f t="shared" si="866"/>
        <v>5116.93</v>
      </c>
      <c r="E882" s="67">
        <f>VLOOKUP(A881,[1]Plan1!$DQ$117:$DS$314,3)</f>
        <v>5138.93</v>
      </c>
      <c r="F882" s="11">
        <f t="shared" si="867"/>
        <v>43522</v>
      </c>
      <c r="G882" s="73">
        <f t="shared" si="855"/>
        <v>4.2994529923214841E-3</v>
      </c>
      <c r="H882" s="11">
        <f t="shared" si="868"/>
        <v>43549</v>
      </c>
      <c r="I882" s="11">
        <f t="shared" si="856"/>
        <v>43549</v>
      </c>
      <c r="J882" s="1">
        <f t="shared" si="869"/>
        <v>18</v>
      </c>
      <c r="K882" s="1">
        <f t="shared" si="870"/>
        <v>13</v>
      </c>
      <c r="L882" s="66">
        <f t="shared" si="857"/>
        <v>1.0031033</v>
      </c>
      <c r="M882" s="70">
        <f t="shared" si="962"/>
        <v>1.00319961</v>
      </c>
      <c r="N882" s="70">
        <f t="shared" si="881"/>
        <v>1.0794002577290334</v>
      </c>
      <c r="O882" s="66">
        <f t="shared" si="958"/>
        <v>1.0827499599999999</v>
      </c>
      <c r="P882" s="66">
        <f t="shared" si="858"/>
        <v>69087.72904156</v>
      </c>
      <c r="Q882" s="74">
        <f t="shared" si="859"/>
        <v>0</v>
      </c>
      <c r="R882" s="75">
        <f t="shared" si="959"/>
        <v>0</v>
      </c>
      <c r="S882" s="66">
        <f t="shared" si="960"/>
        <v>0</v>
      </c>
      <c r="T882" s="10">
        <f t="shared" si="871"/>
        <v>0.06</v>
      </c>
      <c r="U882" s="74">
        <f t="shared" si="955"/>
        <v>13</v>
      </c>
      <c r="V882" s="74">
        <v>252</v>
      </c>
      <c r="W882" s="70">
        <f t="shared" si="860"/>
        <v>1.0030104580000001</v>
      </c>
      <c r="X882" s="66">
        <f t="shared" si="861"/>
        <v>207.98570659000001</v>
      </c>
      <c r="Y882" s="66">
        <v>0</v>
      </c>
      <c r="Z882" s="67">
        <f t="shared" si="862"/>
        <v>0</v>
      </c>
      <c r="AA882" s="68" t="str">
        <f t="shared" si="872"/>
        <v>A+INCORP J=</v>
      </c>
      <c r="AB882" s="11">
        <f t="shared" si="873"/>
        <v>43549</v>
      </c>
      <c r="AC882" s="227">
        <f t="shared" si="878"/>
        <v>3113.21</v>
      </c>
      <c r="AD882" s="227">
        <f t="shared" si="891"/>
        <v>62.264200000000002</v>
      </c>
      <c r="AE882" s="227">
        <f t="shared" si="892"/>
        <v>368.39651666666668</v>
      </c>
      <c r="AF882" s="228">
        <f t="shared" si="879"/>
        <v>1.0376648341790928</v>
      </c>
      <c r="AG882" s="230">
        <f t="shared" si="880"/>
        <v>243</v>
      </c>
      <c r="AH882" s="231">
        <f t="shared" si="893"/>
        <v>1.0577963990000001</v>
      </c>
      <c r="AI882" s="227">
        <f t="shared" si="894"/>
        <v>3417.1779870099999</v>
      </c>
      <c r="AJ882" s="227">
        <f t="shared" si="895"/>
        <v>3847.8387036766667</v>
      </c>
      <c r="AK882" s="227">
        <f t="shared" si="968"/>
        <v>3113.21</v>
      </c>
      <c r="AL882" s="227">
        <f t="shared" si="896"/>
        <v>62.264200000000002</v>
      </c>
      <c r="AM882" s="227">
        <f t="shared" si="897"/>
        <v>337.2644166666667</v>
      </c>
      <c r="AN882" s="228">
        <f t="shared" si="969"/>
        <v>1.0367321664706106</v>
      </c>
      <c r="AO882" s="230">
        <f t="shared" si="970"/>
        <v>222</v>
      </c>
      <c r="AP882" s="231">
        <f t="shared" si="898"/>
        <v>1.0526724629999999</v>
      </c>
      <c r="AQ882" s="227">
        <f t="shared" si="899"/>
        <v>3397.56874328</v>
      </c>
      <c r="AR882" s="227">
        <f t="shared" si="900"/>
        <v>3797.097359946667</v>
      </c>
      <c r="AS882" s="227">
        <f t="shared" si="874"/>
        <v>3113.21</v>
      </c>
      <c r="AT882" s="227">
        <f t="shared" si="901"/>
        <v>62.264200000000002</v>
      </c>
      <c r="AU882" s="227">
        <f t="shared" si="902"/>
        <v>306.13231666666672</v>
      </c>
      <c r="AV882" s="228">
        <f t="shared" si="875"/>
        <v>1.0344568093605662</v>
      </c>
      <c r="AW882" s="230">
        <f t="shared" si="876"/>
        <v>201</v>
      </c>
      <c r="AX882" s="231">
        <f t="shared" si="903"/>
        <v>1.0475733469999999</v>
      </c>
      <c r="AY882" s="227">
        <f t="shared" si="904"/>
        <v>3373.6903570700001</v>
      </c>
      <c r="AZ882" s="227">
        <f t="shared" si="905"/>
        <v>3742.0868737366668</v>
      </c>
      <c r="BA882" s="227">
        <f t="shared" si="853"/>
        <v>3113.21</v>
      </c>
      <c r="BB882" s="227">
        <f t="shared" si="906"/>
        <v>62.264200000000002</v>
      </c>
      <c r="BC882" s="227">
        <f t="shared" si="907"/>
        <v>273.96248000000003</v>
      </c>
      <c r="BD882" s="228">
        <f t="shared" si="966"/>
        <v>1.03033491666943</v>
      </c>
      <c r="BE882" s="230">
        <f t="shared" si="967"/>
        <v>181</v>
      </c>
      <c r="BF882" s="231">
        <f t="shared" si="908"/>
        <v>1.042740011</v>
      </c>
      <c r="BG882" s="227">
        <f t="shared" si="909"/>
        <v>3344.74391801</v>
      </c>
      <c r="BH882" s="227">
        <f t="shared" si="910"/>
        <v>3680.9705980100002</v>
      </c>
      <c r="BI882" s="227">
        <f t="shared" si="877"/>
        <v>3113.21</v>
      </c>
      <c r="BJ882" s="227">
        <f t="shared" si="911"/>
        <v>62.264200000000002</v>
      </c>
      <c r="BK882" s="227">
        <f t="shared" si="912"/>
        <v>242.83037999999999</v>
      </c>
      <c r="BL882" s="228">
        <f t="shared" si="863"/>
        <v>1.0175140989258489</v>
      </c>
      <c r="BM882" s="230">
        <f t="shared" si="864"/>
        <v>159</v>
      </c>
      <c r="BN882" s="231">
        <f t="shared" si="913"/>
        <v>1.0374490940000001</v>
      </c>
      <c r="BO882" s="227">
        <f t="shared" si="914"/>
        <v>3286.3638762400001</v>
      </c>
      <c r="BP882" s="227">
        <f t="shared" si="915"/>
        <v>3591.45845624</v>
      </c>
      <c r="BQ882" s="227">
        <f t="shared" si="965"/>
        <v>3113.21</v>
      </c>
      <c r="BR882" s="227">
        <f t="shared" si="916"/>
        <v>62.264200000000002</v>
      </c>
      <c r="BS882" s="227">
        <f t="shared" si="917"/>
        <v>208.58507</v>
      </c>
      <c r="BT882" s="228">
        <f t="shared" si="963"/>
        <v>1.014166693923422</v>
      </c>
      <c r="BU882" s="230">
        <f t="shared" si="964"/>
        <v>136</v>
      </c>
      <c r="BV882" s="231">
        <f t="shared" si="918"/>
        <v>1.031946384</v>
      </c>
      <c r="BW882" s="227">
        <f t="shared" si="919"/>
        <v>3258.1786552200001</v>
      </c>
      <c r="BX882" s="227">
        <f t="shared" si="920"/>
        <v>3529.0279252200003</v>
      </c>
      <c r="BY882" s="227">
        <f t="shared" si="854"/>
        <v>3113.21</v>
      </c>
      <c r="BZ882" s="227">
        <f t="shared" si="921"/>
        <v>62.264200000000002</v>
      </c>
      <c r="CA882" s="227">
        <f t="shared" si="922"/>
        <v>178.49070666666668</v>
      </c>
      <c r="CB882" s="228">
        <f t="shared" si="851"/>
        <v>1.0150792643575219</v>
      </c>
      <c r="CC882" s="230">
        <f t="shared" si="852"/>
        <v>116</v>
      </c>
      <c r="CD882" s="231">
        <f t="shared" si="923"/>
        <v>1.0271851489999999</v>
      </c>
      <c r="CE882" s="227">
        <f t="shared" si="924"/>
        <v>3246.06419886</v>
      </c>
      <c r="CF882" s="227">
        <f t="shared" si="925"/>
        <v>3486.8191055266666</v>
      </c>
      <c r="CG882" s="227">
        <f t="shared" si="847"/>
        <v>3113.21</v>
      </c>
      <c r="CH882" s="227">
        <f t="shared" si="926"/>
        <v>62.264200000000002</v>
      </c>
      <c r="CI882" s="227">
        <f t="shared" si="927"/>
        <v>147.35860666666667</v>
      </c>
      <c r="CJ882" s="228">
        <f t="shared" si="956"/>
        <v>1.0102304650437852</v>
      </c>
      <c r="CK882" s="230">
        <f t="shared" si="957"/>
        <v>95</v>
      </c>
      <c r="CL882" s="231">
        <f t="shared" si="928"/>
        <v>1.022209492</v>
      </c>
      <c r="CM882" s="227">
        <f t="shared" si="929"/>
        <v>3214.9097617900002</v>
      </c>
      <c r="CN882" s="227">
        <f t="shared" si="930"/>
        <v>3424.5325684566669</v>
      </c>
      <c r="CO882" s="227">
        <f t="shared" si="850"/>
        <v>3113.21</v>
      </c>
      <c r="CP882" s="227">
        <f t="shared" si="931"/>
        <v>62.264200000000002</v>
      </c>
      <c r="CQ882" s="227">
        <f t="shared" si="932"/>
        <v>114.15103333333333</v>
      </c>
      <c r="CR882" s="228">
        <f t="shared" si="848"/>
        <v>1.0057055342015409</v>
      </c>
      <c r="CS882" s="230">
        <f t="shared" si="849"/>
        <v>75</v>
      </c>
      <c r="CT882" s="231">
        <f t="shared" si="933"/>
        <v>1.0174931810000001</v>
      </c>
      <c r="CU882" s="227">
        <f t="shared" si="934"/>
        <v>3185.7431952299999</v>
      </c>
      <c r="CV882" s="227">
        <f t="shared" si="935"/>
        <v>3362.158428563333</v>
      </c>
      <c r="CW882" s="227">
        <f t="shared" si="954"/>
        <v>3113.21</v>
      </c>
      <c r="CX882" s="227">
        <f t="shared" si="936"/>
        <v>62.264200000000002</v>
      </c>
      <c r="CY882" s="227">
        <f t="shared" si="937"/>
        <v>83.018933333333322</v>
      </c>
      <c r="CZ882" s="228">
        <f t="shared" si="952"/>
        <v>1.007822414898411</v>
      </c>
      <c r="DA882" s="239">
        <f t="shared" si="953"/>
        <v>54</v>
      </c>
      <c r="DB882" s="231">
        <f t="shared" si="938"/>
        <v>1.0125644730000001</v>
      </c>
      <c r="DC882" s="227">
        <f t="shared" si="939"/>
        <v>3176.98464362</v>
      </c>
      <c r="DD882" s="227">
        <f t="shared" si="940"/>
        <v>3322.2677769533334</v>
      </c>
      <c r="DE882" s="227">
        <f t="shared" si="844"/>
        <v>3113.21</v>
      </c>
      <c r="DF882" s="227">
        <f t="shared" si="941"/>
        <v>62.264200000000002</v>
      </c>
      <c r="DG882" s="227">
        <f t="shared" si="942"/>
        <v>51.886833333333335</v>
      </c>
      <c r="DH882" s="228">
        <f t="shared" si="839"/>
        <v>1.0063128416369489</v>
      </c>
      <c r="DI882" s="239">
        <f t="shared" si="840"/>
        <v>33</v>
      </c>
      <c r="DJ882" s="231">
        <f t="shared" si="943"/>
        <v>1.007659638</v>
      </c>
      <c r="DK882" s="227">
        <f t="shared" si="944"/>
        <v>3156.8597997400002</v>
      </c>
      <c r="DL882" s="227">
        <f t="shared" si="945"/>
        <v>3271.0108330733337</v>
      </c>
      <c r="DM882" s="227">
        <f t="shared" si="950"/>
        <v>3113.21</v>
      </c>
      <c r="DN882" s="227">
        <f t="shared" si="951"/>
        <v>62.264200000000002</v>
      </c>
      <c r="DO882" s="227">
        <f t="shared" si="946"/>
        <v>19.716996666666667</v>
      </c>
      <c r="DP882" s="228">
        <f t="shared" si="947"/>
        <v>1.0031033066742387</v>
      </c>
      <c r="DQ882" s="239">
        <f t="shared" si="948"/>
        <v>12</v>
      </c>
      <c r="DR882" s="231">
        <f t="shared" si="949"/>
        <v>1.0027785629999999</v>
      </c>
      <c r="DS882" s="227">
        <f t="shared" si="888"/>
        <v>3131.5483398599999</v>
      </c>
      <c r="DT882" s="227">
        <f t="shared" si="889"/>
        <v>3213.5295365266666</v>
      </c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5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5"/>
      <c r="HA882" s="5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40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7"/>
      <c r="JP882" s="1"/>
      <c r="JQ882" s="1"/>
      <c r="JR882" s="1"/>
      <c r="JS882" s="1"/>
      <c r="JT882" s="1"/>
      <c r="JU882" s="1"/>
      <c r="JV882" s="1"/>
      <c r="JW882" s="1"/>
      <c r="JX882" s="1"/>
      <c r="JY882" s="3"/>
      <c r="JZ882" s="1"/>
      <c r="KA882" s="1"/>
      <c r="KB882" s="1"/>
      <c r="KC882" s="1"/>
      <c r="KD882" s="1"/>
      <c r="KE882" s="1"/>
    </row>
    <row r="883" spans="1:291" x14ac:dyDescent="0.2">
      <c r="A883" s="196">
        <f t="shared" si="865"/>
        <v>43541</v>
      </c>
      <c r="B883" s="236">
        <f t="shared" si="890"/>
        <v>111576.96575407997</v>
      </c>
      <c r="C883" s="66">
        <f t="shared" si="961"/>
        <v>68873.992381010001</v>
      </c>
      <c r="D883" s="77">
        <f t="shared" si="866"/>
        <v>5116.93</v>
      </c>
      <c r="E883" s="67">
        <f>VLOOKUP(A882,[1]Plan1!$DQ$117:$DS$314,3)</f>
        <v>5138.93</v>
      </c>
      <c r="F883" s="11">
        <f t="shared" si="867"/>
        <v>43522</v>
      </c>
      <c r="G883" s="73">
        <f t="shared" si="855"/>
        <v>4.2994529923214841E-3</v>
      </c>
      <c r="H883" s="11">
        <f t="shared" si="868"/>
        <v>43549</v>
      </c>
      <c r="I883" s="11">
        <f t="shared" si="856"/>
        <v>43549</v>
      </c>
      <c r="J883" s="1">
        <f t="shared" si="869"/>
        <v>18</v>
      </c>
      <c r="K883" s="1">
        <f t="shared" si="870"/>
        <v>13</v>
      </c>
      <c r="L883" s="66">
        <f t="shared" si="857"/>
        <v>1.0031033</v>
      </c>
      <c r="M883" s="70">
        <f t="shared" si="962"/>
        <v>1.00319961</v>
      </c>
      <c r="N883" s="70">
        <f t="shared" si="881"/>
        <v>1.0794002577290334</v>
      </c>
      <c r="O883" s="66">
        <f t="shared" si="958"/>
        <v>1.0827499599999999</v>
      </c>
      <c r="P883" s="66">
        <f t="shared" si="858"/>
        <v>69087.72904156</v>
      </c>
      <c r="Q883" s="74">
        <f t="shared" si="859"/>
        <v>0</v>
      </c>
      <c r="R883" s="75">
        <f t="shared" si="959"/>
        <v>0</v>
      </c>
      <c r="S883" s="66">
        <f t="shared" si="960"/>
        <v>0</v>
      </c>
      <c r="T883" s="10">
        <f t="shared" si="871"/>
        <v>0.06</v>
      </c>
      <c r="U883" s="74">
        <f t="shared" si="955"/>
        <v>13</v>
      </c>
      <c r="V883" s="74">
        <v>252</v>
      </c>
      <c r="W883" s="70">
        <f t="shared" si="860"/>
        <v>1.0030104580000001</v>
      </c>
      <c r="X883" s="66">
        <f t="shared" si="861"/>
        <v>207.98570659000001</v>
      </c>
      <c r="Y883" s="66">
        <v>0</v>
      </c>
      <c r="Z883" s="67">
        <f t="shared" si="862"/>
        <v>0</v>
      </c>
      <c r="AA883" s="68" t="str">
        <f t="shared" si="872"/>
        <v>A+INCORP J=</v>
      </c>
      <c r="AB883" s="11">
        <f t="shared" si="873"/>
        <v>43549</v>
      </c>
      <c r="AC883" s="227">
        <f t="shared" si="878"/>
        <v>3113.21</v>
      </c>
      <c r="AD883" s="227">
        <f t="shared" si="891"/>
        <v>62.264200000000002</v>
      </c>
      <c r="AE883" s="227">
        <f t="shared" si="892"/>
        <v>369.43425333333334</v>
      </c>
      <c r="AF883" s="228">
        <f t="shared" si="879"/>
        <v>1.0376648341790928</v>
      </c>
      <c r="AG883" s="230">
        <f t="shared" si="880"/>
        <v>243</v>
      </c>
      <c r="AH883" s="231">
        <f t="shared" si="893"/>
        <v>1.0577963990000001</v>
      </c>
      <c r="AI883" s="227">
        <f t="shared" si="894"/>
        <v>3417.1779870099999</v>
      </c>
      <c r="AJ883" s="227">
        <f t="shared" si="895"/>
        <v>3848.8764403433333</v>
      </c>
      <c r="AK883" s="227">
        <f t="shared" si="968"/>
        <v>3113.21</v>
      </c>
      <c r="AL883" s="227">
        <f t="shared" si="896"/>
        <v>62.264200000000002</v>
      </c>
      <c r="AM883" s="227">
        <f t="shared" si="897"/>
        <v>338.30215333333337</v>
      </c>
      <c r="AN883" s="228">
        <f t="shared" si="969"/>
        <v>1.0367321664706106</v>
      </c>
      <c r="AO883" s="230">
        <f t="shared" si="970"/>
        <v>222</v>
      </c>
      <c r="AP883" s="231">
        <f t="shared" si="898"/>
        <v>1.0526724629999999</v>
      </c>
      <c r="AQ883" s="227">
        <f t="shared" si="899"/>
        <v>3397.56874328</v>
      </c>
      <c r="AR883" s="227">
        <f t="shared" si="900"/>
        <v>3798.1350966133332</v>
      </c>
      <c r="AS883" s="227">
        <f t="shared" si="874"/>
        <v>3113.21</v>
      </c>
      <c r="AT883" s="227">
        <f t="shared" si="901"/>
        <v>62.264200000000002</v>
      </c>
      <c r="AU883" s="227">
        <f t="shared" si="902"/>
        <v>307.17005333333339</v>
      </c>
      <c r="AV883" s="228">
        <f t="shared" si="875"/>
        <v>1.0344568093605662</v>
      </c>
      <c r="AW883" s="230">
        <f t="shared" si="876"/>
        <v>201</v>
      </c>
      <c r="AX883" s="231">
        <f t="shared" si="903"/>
        <v>1.0475733469999999</v>
      </c>
      <c r="AY883" s="227">
        <f t="shared" si="904"/>
        <v>3373.6903570700001</v>
      </c>
      <c r="AZ883" s="227">
        <f t="shared" si="905"/>
        <v>3743.1246104033335</v>
      </c>
      <c r="BA883" s="227">
        <f t="shared" si="853"/>
        <v>3113.21</v>
      </c>
      <c r="BB883" s="227">
        <f t="shared" si="906"/>
        <v>62.264200000000002</v>
      </c>
      <c r="BC883" s="227">
        <f t="shared" si="907"/>
        <v>275.00021666666669</v>
      </c>
      <c r="BD883" s="228">
        <f t="shared" si="966"/>
        <v>1.03033491666943</v>
      </c>
      <c r="BE883" s="230">
        <f t="shared" si="967"/>
        <v>181</v>
      </c>
      <c r="BF883" s="231">
        <f t="shared" si="908"/>
        <v>1.042740011</v>
      </c>
      <c r="BG883" s="227">
        <f t="shared" si="909"/>
        <v>3344.74391801</v>
      </c>
      <c r="BH883" s="227">
        <f t="shared" si="910"/>
        <v>3682.0083346766669</v>
      </c>
      <c r="BI883" s="227">
        <f t="shared" si="877"/>
        <v>3113.21</v>
      </c>
      <c r="BJ883" s="227">
        <f t="shared" si="911"/>
        <v>62.264200000000002</v>
      </c>
      <c r="BK883" s="227">
        <f t="shared" si="912"/>
        <v>243.86811666666668</v>
      </c>
      <c r="BL883" s="228">
        <f t="shared" si="863"/>
        <v>1.0175140989258489</v>
      </c>
      <c r="BM883" s="230">
        <f t="shared" si="864"/>
        <v>159</v>
      </c>
      <c r="BN883" s="231">
        <f t="shared" si="913"/>
        <v>1.0374490940000001</v>
      </c>
      <c r="BO883" s="227">
        <f t="shared" si="914"/>
        <v>3286.3638762400001</v>
      </c>
      <c r="BP883" s="227">
        <f t="shared" si="915"/>
        <v>3592.4961929066667</v>
      </c>
      <c r="BQ883" s="227">
        <f t="shared" si="965"/>
        <v>3113.21</v>
      </c>
      <c r="BR883" s="227">
        <f t="shared" si="916"/>
        <v>62.264200000000002</v>
      </c>
      <c r="BS883" s="227">
        <f t="shared" si="917"/>
        <v>209.62280666666669</v>
      </c>
      <c r="BT883" s="228">
        <f t="shared" si="963"/>
        <v>1.014166693923422</v>
      </c>
      <c r="BU883" s="230">
        <f t="shared" si="964"/>
        <v>136</v>
      </c>
      <c r="BV883" s="231">
        <f t="shared" si="918"/>
        <v>1.031946384</v>
      </c>
      <c r="BW883" s="227">
        <f t="shared" si="919"/>
        <v>3258.1786552200001</v>
      </c>
      <c r="BX883" s="227">
        <f t="shared" si="920"/>
        <v>3530.0656618866669</v>
      </c>
      <c r="BY883" s="227">
        <f t="shared" si="854"/>
        <v>3113.21</v>
      </c>
      <c r="BZ883" s="227">
        <f t="shared" si="921"/>
        <v>62.264200000000002</v>
      </c>
      <c r="CA883" s="227">
        <f t="shared" si="922"/>
        <v>179.52844333333334</v>
      </c>
      <c r="CB883" s="228">
        <f t="shared" si="851"/>
        <v>1.0150792643575219</v>
      </c>
      <c r="CC883" s="230">
        <f t="shared" si="852"/>
        <v>116</v>
      </c>
      <c r="CD883" s="231">
        <f t="shared" si="923"/>
        <v>1.0271851489999999</v>
      </c>
      <c r="CE883" s="227">
        <f t="shared" si="924"/>
        <v>3246.06419886</v>
      </c>
      <c r="CF883" s="227">
        <f t="shared" si="925"/>
        <v>3487.8568421933333</v>
      </c>
      <c r="CG883" s="227">
        <f t="shared" si="847"/>
        <v>3113.21</v>
      </c>
      <c r="CH883" s="227">
        <f t="shared" si="926"/>
        <v>62.264200000000002</v>
      </c>
      <c r="CI883" s="227">
        <f t="shared" si="927"/>
        <v>148.39634333333333</v>
      </c>
      <c r="CJ883" s="228">
        <f t="shared" si="956"/>
        <v>1.0102304650437852</v>
      </c>
      <c r="CK883" s="230">
        <f t="shared" si="957"/>
        <v>95</v>
      </c>
      <c r="CL883" s="231">
        <f t="shared" si="928"/>
        <v>1.022209492</v>
      </c>
      <c r="CM883" s="227">
        <f t="shared" si="929"/>
        <v>3214.9097617900002</v>
      </c>
      <c r="CN883" s="227">
        <f t="shared" si="930"/>
        <v>3425.5703051233336</v>
      </c>
      <c r="CO883" s="227">
        <f t="shared" si="850"/>
        <v>3113.21</v>
      </c>
      <c r="CP883" s="227">
        <f t="shared" si="931"/>
        <v>62.264200000000002</v>
      </c>
      <c r="CQ883" s="227">
        <f t="shared" si="932"/>
        <v>115.18877000000002</v>
      </c>
      <c r="CR883" s="228">
        <f t="shared" si="848"/>
        <v>1.0057055342015409</v>
      </c>
      <c r="CS883" s="230">
        <f t="shared" si="849"/>
        <v>75</v>
      </c>
      <c r="CT883" s="231">
        <f t="shared" si="933"/>
        <v>1.0174931810000001</v>
      </c>
      <c r="CU883" s="227">
        <f t="shared" si="934"/>
        <v>3185.7431952299999</v>
      </c>
      <c r="CV883" s="227">
        <f t="shared" si="935"/>
        <v>3363.1961652299997</v>
      </c>
      <c r="CW883" s="227">
        <f t="shared" si="954"/>
        <v>3113.21</v>
      </c>
      <c r="CX883" s="227">
        <f t="shared" si="936"/>
        <v>62.264200000000002</v>
      </c>
      <c r="CY883" s="227">
        <f t="shared" si="937"/>
        <v>84.056670000000011</v>
      </c>
      <c r="CZ883" s="228">
        <f t="shared" si="952"/>
        <v>1.007822414898411</v>
      </c>
      <c r="DA883" s="239">
        <f t="shared" si="953"/>
        <v>54</v>
      </c>
      <c r="DB883" s="231">
        <f t="shared" si="938"/>
        <v>1.0125644730000001</v>
      </c>
      <c r="DC883" s="227">
        <f t="shared" si="939"/>
        <v>3176.98464362</v>
      </c>
      <c r="DD883" s="227">
        <f t="shared" si="940"/>
        <v>3323.3055136200001</v>
      </c>
      <c r="DE883" s="227">
        <f t="shared" si="844"/>
        <v>3113.21</v>
      </c>
      <c r="DF883" s="227">
        <f t="shared" si="941"/>
        <v>62.264200000000002</v>
      </c>
      <c r="DG883" s="227">
        <f t="shared" si="942"/>
        <v>52.924570000000003</v>
      </c>
      <c r="DH883" s="228">
        <f t="shared" si="839"/>
        <v>1.0063128416369489</v>
      </c>
      <c r="DI883" s="239">
        <f t="shared" si="840"/>
        <v>33</v>
      </c>
      <c r="DJ883" s="231">
        <f t="shared" si="943"/>
        <v>1.007659638</v>
      </c>
      <c r="DK883" s="227">
        <f t="shared" si="944"/>
        <v>3156.8597997400002</v>
      </c>
      <c r="DL883" s="227">
        <f t="shared" si="945"/>
        <v>3272.0485697400004</v>
      </c>
      <c r="DM883" s="227">
        <f t="shared" si="950"/>
        <v>3113.21</v>
      </c>
      <c r="DN883" s="227">
        <f t="shared" si="951"/>
        <v>62.264200000000002</v>
      </c>
      <c r="DO883" s="227">
        <f t="shared" si="946"/>
        <v>20.754733333333331</v>
      </c>
      <c r="DP883" s="228">
        <f t="shared" si="947"/>
        <v>1.0031033066742387</v>
      </c>
      <c r="DQ883" s="239">
        <f t="shared" si="948"/>
        <v>12</v>
      </c>
      <c r="DR883" s="231">
        <f t="shared" si="949"/>
        <v>1.0027785629999999</v>
      </c>
      <c r="DS883" s="227">
        <f t="shared" si="888"/>
        <v>3131.5483398599999</v>
      </c>
      <c r="DT883" s="227">
        <f t="shared" si="889"/>
        <v>3214.5672731933332</v>
      </c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5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5"/>
      <c r="HA883" s="5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40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7"/>
      <c r="JP883" s="1"/>
      <c r="JQ883" s="1"/>
      <c r="JR883" s="1"/>
      <c r="JS883" s="1"/>
      <c r="JT883" s="1"/>
      <c r="JU883" s="1"/>
      <c r="JV883" s="1"/>
      <c r="JW883" s="1"/>
      <c r="JX883" s="1"/>
      <c r="JY883" s="3"/>
      <c r="JZ883" s="1"/>
      <c r="KA883" s="1"/>
      <c r="KB883" s="1"/>
      <c r="KC883" s="1"/>
      <c r="KD883" s="1"/>
      <c r="KE883" s="1"/>
    </row>
    <row r="884" spans="1:291" x14ac:dyDescent="0.2">
      <c r="A884" s="196">
        <f t="shared" si="865"/>
        <v>43542</v>
      </c>
      <c r="B884" s="236">
        <f t="shared" si="890"/>
        <v>111598.48134205001</v>
      </c>
      <c r="C884" s="66">
        <f t="shared" si="961"/>
        <v>68873.992381010001</v>
      </c>
      <c r="D884" s="77">
        <f t="shared" si="866"/>
        <v>5116.93</v>
      </c>
      <c r="E884" s="67">
        <f>VLOOKUP(A883,[1]Plan1!$DQ$117:$DS$314,3)</f>
        <v>5138.93</v>
      </c>
      <c r="F884" s="11">
        <f t="shared" si="867"/>
        <v>43522</v>
      </c>
      <c r="G884" s="73">
        <f t="shared" si="855"/>
        <v>4.2994529923214841E-3</v>
      </c>
      <c r="H884" s="11">
        <f t="shared" si="868"/>
        <v>43549</v>
      </c>
      <c r="I884" s="11">
        <f t="shared" si="856"/>
        <v>43549</v>
      </c>
      <c r="J884" s="1">
        <f t="shared" si="869"/>
        <v>18</v>
      </c>
      <c r="K884" s="1">
        <f t="shared" si="870"/>
        <v>13</v>
      </c>
      <c r="L884" s="66">
        <f t="shared" si="857"/>
        <v>1.0031033</v>
      </c>
      <c r="M884" s="70">
        <f t="shared" si="962"/>
        <v>1.00319961</v>
      </c>
      <c r="N884" s="70">
        <f t="shared" si="881"/>
        <v>1.0794002577290334</v>
      </c>
      <c r="O884" s="66">
        <f t="shared" si="958"/>
        <v>1.0827499599999999</v>
      </c>
      <c r="P884" s="66">
        <f t="shared" si="858"/>
        <v>69087.72904156</v>
      </c>
      <c r="Q884" s="74">
        <f t="shared" si="859"/>
        <v>0</v>
      </c>
      <c r="R884" s="75">
        <f t="shared" si="959"/>
        <v>0</v>
      </c>
      <c r="S884" s="66">
        <f t="shared" si="960"/>
        <v>0</v>
      </c>
      <c r="T884" s="10">
        <f t="shared" si="871"/>
        <v>0.06</v>
      </c>
      <c r="U884" s="74">
        <f t="shared" si="955"/>
        <v>13</v>
      </c>
      <c r="V884" s="74">
        <v>252</v>
      </c>
      <c r="W884" s="70">
        <f t="shared" si="860"/>
        <v>1.0030104580000001</v>
      </c>
      <c r="X884" s="66">
        <f t="shared" si="861"/>
        <v>207.98570659000001</v>
      </c>
      <c r="Y884" s="66">
        <v>0</v>
      </c>
      <c r="Z884" s="67">
        <f t="shared" si="862"/>
        <v>0</v>
      </c>
      <c r="AA884" s="68" t="str">
        <f t="shared" si="872"/>
        <v>A+INCORP J=</v>
      </c>
      <c r="AB884" s="11">
        <f t="shared" si="873"/>
        <v>43549</v>
      </c>
      <c r="AC884" s="227">
        <f t="shared" si="878"/>
        <v>3113.21</v>
      </c>
      <c r="AD884" s="227">
        <f t="shared" si="891"/>
        <v>62.264200000000002</v>
      </c>
      <c r="AE884" s="227">
        <f t="shared" si="892"/>
        <v>370.47199000000001</v>
      </c>
      <c r="AF884" s="228">
        <f t="shared" si="879"/>
        <v>1.0376648341790928</v>
      </c>
      <c r="AG884" s="230">
        <f t="shared" si="880"/>
        <v>244</v>
      </c>
      <c r="AH884" s="231">
        <f t="shared" si="893"/>
        <v>1.0580410170000001</v>
      </c>
      <c r="AI884" s="227">
        <f t="shared" si="894"/>
        <v>3417.9682177700001</v>
      </c>
      <c r="AJ884" s="227">
        <f t="shared" si="895"/>
        <v>3850.7044077700002</v>
      </c>
      <c r="AK884" s="227">
        <f t="shared" si="968"/>
        <v>3113.21</v>
      </c>
      <c r="AL884" s="227">
        <f t="shared" si="896"/>
        <v>62.264200000000002</v>
      </c>
      <c r="AM884" s="227">
        <f t="shared" si="897"/>
        <v>339.33989000000003</v>
      </c>
      <c r="AN884" s="228">
        <f t="shared" si="969"/>
        <v>1.0367321664706106</v>
      </c>
      <c r="AO884" s="230">
        <f t="shared" si="970"/>
        <v>223</v>
      </c>
      <c r="AP884" s="231">
        <f t="shared" si="898"/>
        <v>1.052915896</v>
      </c>
      <c r="AQ884" s="227">
        <f t="shared" si="899"/>
        <v>3398.3544390900001</v>
      </c>
      <c r="AR884" s="227">
        <f t="shared" si="900"/>
        <v>3799.9585290900004</v>
      </c>
      <c r="AS884" s="227">
        <f t="shared" si="874"/>
        <v>3113.21</v>
      </c>
      <c r="AT884" s="227">
        <f t="shared" si="901"/>
        <v>62.264200000000002</v>
      </c>
      <c r="AU884" s="227">
        <f t="shared" si="902"/>
        <v>308.20779000000005</v>
      </c>
      <c r="AV884" s="228">
        <f t="shared" si="875"/>
        <v>1.0344568093605662</v>
      </c>
      <c r="AW884" s="230">
        <f t="shared" si="876"/>
        <v>202</v>
      </c>
      <c r="AX884" s="231">
        <f t="shared" si="903"/>
        <v>1.0478156009999999</v>
      </c>
      <c r="AY884" s="227">
        <f t="shared" si="904"/>
        <v>3374.4705315400001</v>
      </c>
      <c r="AZ884" s="227">
        <f t="shared" si="905"/>
        <v>3744.9425215400001</v>
      </c>
      <c r="BA884" s="227">
        <f t="shared" si="853"/>
        <v>3113.21</v>
      </c>
      <c r="BB884" s="227">
        <f t="shared" si="906"/>
        <v>62.264200000000002</v>
      </c>
      <c r="BC884" s="227">
        <f t="shared" si="907"/>
        <v>276.03795333333335</v>
      </c>
      <c r="BD884" s="228">
        <f t="shared" si="966"/>
        <v>1.03033491666943</v>
      </c>
      <c r="BE884" s="230">
        <f t="shared" si="967"/>
        <v>182</v>
      </c>
      <c r="BF884" s="231">
        <f t="shared" si="908"/>
        <v>1.0429811470000001</v>
      </c>
      <c r="BG884" s="227">
        <f t="shared" si="909"/>
        <v>3345.51739765</v>
      </c>
      <c r="BH884" s="227">
        <f t="shared" si="910"/>
        <v>3683.8195509833336</v>
      </c>
      <c r="BI884" s="227">
        <f t="shared" si="877"/>
        <v>3113.21</v>
      </c>
      <c r="BJ884" s="227">
        <f t="shared" si="911"/>
        <v>62.264200000000002</v>
      </c>
      <c r="BK884" s="227">
        <f t="shared" si="912"/>
        <v>244.90585333333331</v>
      </c>
      <c r="BL884" s="228">
        <f t="shared" si="863"/>
        <v>1.0175140989258489</v>
      </c>
      <c r="BM884" s="230">
        <f t="shared" si="864"/>
        <v>160</v>
      </c>
      <c r="BN884" s="231">
        <f t="shared" si="913"/>
        <v>1.037689007</v>
      </c>
      <c r="BO884" s="227">
        <f t="shared" si="914"/>
        <v>3287.1238570599999</v>
      </c>
      <c r="BP884" s="227">
        <f t="shared" si="915"/>
        <v>3594.2939103933331</v>
      </c>
      <c r="BQ884" s="227">
        <f t="shared" si="965"/>
        <v>3113.21</v>
      </c>
      <c r="BR884" s="227">
        <f t="shared" si="916"/>
        <v>62.264200000000002</v>
      </c>
      <c r="BS884" s="227">
        <f t="shared" si="917"/>
        <v>210.66054333333332</v>
      </c>
      <c r="BT884" s="228">
        <f t="shared" si="963"/>
        <v>1.014166693923422</v>
      </c>
      <c r="BU884" s="230">
        <f t="shared" si="964"/>
        <v>137</v>
      </c>
      <c r="BV884" s="231">
        <f t="shared" si="918"/>
        <v>1.0321850239999999</v>
      </c>
      <c r="BW884" s="227">
        <f t="shared" si="919"/>
        <v>3258.9321166099999</v>
      </c>
      <c r="BX884" s="227">
        <f t="shared" si="920"/>
        <v>3531.8568599433333</v>
      </c>
      <c r="BY884" s="227">
        <f t="shared" si="854"/>
        <v>3113.21</v>
      </c>
      <c r="BZ884" s="227">
        <f t="shared" si="921"/>
        <v>62.264200000000002</v>
      </c>
      <c r="CA884" s="227">
        <f t="shared" si="922"/>
        <v>180.56618</v>
      </c>
      <c r="CB884" s="228">
        <f t="shared" si="851"/>
        <v>1.0150792643575219</v>
      </c>
      <c r="CC884" s="230">
        <f t="shared" si="852"/>
        <v>117</v>
      </c>
      <c r="CD884" s="231">
        <f t="shared" si="923"/>
        <v>1.0274226879999999</v>
      </c>
      <c r="CE884" s="227">
        <f t="shared" si="924"/>
        <v>3246.8148588899999</v>
      </c>
      <c r="CF884" s="227">
        <f t="shared" si="925"/>
        <v>3489.6452388899997</v>
      </c>
      <c r="CG884" s="227">
        <f t="shared" si="847"/>
        <v>3113.21</v>
      </c>
      <c r="CH884" s="227">
        <f t="shared" si="926"/>
        <v>62.264200000000002</v>
      </c>
      <c r="CI884" s="227">
        <f t="shared" si="927"/>
        <v>149.43407999999999</v>
      </c>
      <c r="CJ884" s="228">
        <f t="shared" si="956"/>
        <v>1.0102304650437852</v>
      </c>
      <c r="CK884" s="230">
        <f t="shared" si="957"/>
        <v>96</v>
      </c>
      <c r="CL884" s="231">
        <f t="shared" si="928"/>
        <v>1.0224458809999999</v>
      </c>
      <c r="CM884" s="227">
        <f t="shared" si="929"/>
        <v>3215.65321928</v>
      </c>
      <c r="CN884" s="227">
        <f t="shared" si="930"/>
        <v>3427.3514992800001</v>
      </c>
      <c r="CO884" s="227">
        <f t="shared" si="850"/>
        <v>3113.21</v>
      </c>
      <c r="CP884" s="227">
        <f t="shared" si="931"/>
        <v>62.264200000000002</v>
      </c>
      <c r="CQ884" s="227">
        <f t="shared" si="932"/>
        <v>116.22650666666668</v>
      </c>
      <c r="CR884" s="228">
        <f t="shared" si="848"/>
        <v>1.0057055342015409</v>
      </c>
      <c r="CS884" s="230">
        <f t="shared" si="849"/>
        <v>76</v>
      </c>
      <c r="CT884" s="231">
        <f t="shared" si="933"/>
        <v>1.0177284790000001</v>
      </c>
      <c r="CU884" s="227">
        <f t="shared" si="934"/>
        <v>3186.4799068100001</v>
      </c>
      <c r="CV884" s="227">
        <f t="shared" si="935"/>
        <v>3364.9706134766666</v>
      </c>
      <c r="CW884" s="227">
        <f t="shared" si="954"/>
        <v>3113.21</v>
      </c>
      <c r="CX884" s="227">
        <f t="shared" si="936"/>
        <v>62.264200000000002</v>
      </c>
      <c r="CY884" s="227">
        <f t="shared" si="937"/>
        <v>85.094406666666671</v>
      </c>
      <c r="CZ884" s="228">
        <f t="shared" si="952"/>
        <v>1.007822414898411</v>
      </c>
      <c r="DA884" s="239">
        <f t="shared" si="953"/>
        <v>55</v>
      </c>
      <c r="DB884" s="231">
        <f t="shared" si="938"/>
        <v>1.0127986309999999</v>
      </c>
      <c r="DC884" s="227">
        <f t="shared" si="939"/>
        <v>3177.7193290599998</v>
      </c>
      <c r="DD884" s="227">
        <f t="shared" si="940"/>
        <v>3325.0779357266665</v>
      </c>
      <c r="DE884" s="227">
        <f t="shared" si="844"/>
        <v>3113.21</v>
      </c>
      <c r="DF884" s="227">
        <f t="shared" si="941"/>
        <v>62.264200000000002</v>
      </c>
      <c r="DG884" s="227">
        <f t="shared" si="942"/>
        <v>53.962306666666677</v>
      </c>
      <c r="DH884" s="228">
        <f t="shared" si="839"/>
        <v>1.0063128416369489</v>
      </c>
      <c r="DI884" s="239">
        <f t="shared" si="840"/>
        <v>34</v>
      </c>
      <c r="DJ884" s="231">
        <f t="shared" si="943"/>
        <v>1.0078926619999999</v>
      </c>
      <c r="DK884" s="227">
        <f t="shared" si="944"/>
        <v>3157.58983205</v>
      </c>
      <c r="DL884" s="227">
        <f t="shared" si="945"/>
        <v>3273.8163387166669</v>
      </c>
      <c r="DM884" s="227">
        <f t="shared" si="950"/>
        <v>3113.21</v>
      </c>
      <c r="DN884" s="227">
        <f t="shared" si="951"/>
        <v>62.264200000000002</v>
      </c>
      <c r="DO884" s="227">
        <f t="shared" si="946"/>
        <v>21.792469999999998</v>
      </c>
      <c r="DP884" s="228">
        <f t="shared" si="947"/>
        <v>1.0031033066742387</v>
      </c>
      <c r="DQ884" s="239">
        <f t="shared" si="948"/>
        <v>13</v>
      </c>
      <c r="DR884" s="231">
        <f t="shared" si="949"/>
        <v>1.0030104580000001</v>
      </c>
      <c r="DS884" s="227">
        <f t="shared" si="888"/>
        <v>3132.2725180900002</v>
      </c>
      <c r="DT884" s="227">
        <f t="shared" si="889"/>
        <v>3216.3291880900001</v>
      </c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5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5"/>
      <c r="HA884" s="5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40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7"/>
      <c r="JP884" s="1"/>
      <c r="JQ884" s="1"/>
      <c r="JR884" s="1"/>
      <c r="JS884" s="1"/>
      <c r="JT884" s="1"/>
      <c r="JU884" s="1"/>
      <c r="JV884" s="1"/>
      <c r="JW884" s="1"/>
      <c r="JX884" s="1"/>
      <c r="JY884" s="3"/>
      <c r="JZ884" s="1"/>
      <c r="KA884" s="1"/>
      <c r="KB884" s="1"/>
      <c r="KC884" s="1"/>
      <c r="KD884" s="1"/>
      <c r="KE884" s="1"/>
    </row>
    <row r="885" spans="1:291" x14ac:dyDescent="0.2">
      <c r="A885" s="196">
        <f t="shared" si="865"/>
        <v>43543</v>
      </c>
      <c r="B885" s="236">
        <f t="shared" si="890"/>
        <v>111661.89258948</v>
      </c>
      <c r="C885" s="66">
        <f t="shared" si="961"/>
        <v>68873.992381010001</v>
      </c>
      <c r="D885" s="77">
        <f t="shared" si="866"/>
        <v>5116.93</v>
      </c>
      <c r="E885" s="67">
        <f>VLOOKUP(A884,[1]Plan1!$DQ$117:$DS$314,3)</f>
        <v>5138.93</v>
      </c>
      <c r="F885" s="11">
        <f t="shared" si="867"/>
        <v>43522</v>
      </c>
      <c r="G885" s="73">
        <f t="shared" si="855"/>
        <v>4.2994529923214841E-3</v>
      </c>
      <c r="H885" s="11">
        <f t="shared" si="868"/>
        <v>43549</v>
      </c>
      <c r="I885" s="11">
        <f t="shared" si="856"/>
        <v>43549</v>
      </c>
      <c r="J885" s="1">
        <f t="shared" si="869"/>
        <v>18</v>
      </c>
      <c r="K885" s="1">
        <f t="shared" si="870"/>
        <v>14</v>
      </c>
      <c r="L885" s="66">
        <f t="shared" si="857"/>
        <v>1.0033424200000001</v>
      </c>
      <c r="M885" s="70">
        <f t="shared" si="962"/>
        <v>1.00319961</v>
      </c>
      <c r="N885" s="70">
        <f t="shared" si="881"/>
        <v>1.0794002577290334</v>
      </c>
      <c r="O885" s="66">
        <f t="shared" si="958"/>
        <v>1.0830080600000001</v>
      </c>
      <c r="P885" s="66">
        <f t="shared" si="858"/>
        <v>69104.198190619994</v>
      </c>
      <c r="Q885" s="74">
        <f t="shared" si="859"/>
        <v>0</v>
      </c>
      <c r="R885" s="75">
        <f t="shared" si="959"/>
        <v>0</v>
      </c>
      <c r="S885" s="66">
        <f t="shared" si="960"/>
        <v>0</v>
      </c>
      <c r="T885" s="10">
        <f t="shared" si="871"/>
        <v>0.06</v>
      </c>
      <c r="U885" s="74">
        <f t="shared" si="955"/>
        <v>14</v>
      </c>
      <c r="V885" s="74">
        <v>252</v>
      </c>
      <c r="W885" s="70">
        <f t="shared" si="860"/>
        <v>1.0032424069999999</v>
      </c>
      <c r="X885" s="66">
        <f t="shared" si="861"/>
        <v>224.06393593999999</v>
      </c>
      <c r="Y885" s="66">
        <v>0</v>
      </c>
      <c r="Z885" s="67">
        <f t="shared" si="862"/>
        <v>0</v>
      </c>
      <c r="AA885" s="68" t="str">
        <f t="shared" si="872"/>
        <v>A+INCORP J=</v>
      </c>
      <c r="AB885" s="11">
        <f t="shared" si="873"/>
        <v>43549</v>
      </c>
      <c r="AC885" s="227">
        <f t="shared" si="878"/>
        <v>3113.21</v>
      </c>
      <c r="AD885" s="227">
        <f t="shared" si="891"/>
        <v>62.264200000000002</v>
      </c>
      <c r="AE885" s="227">
        <f t="shared" si="892"/>
        <v>371.50972666666667</v>
      </c>
      <c r="AF885" s="228">
        <f t="shared" si="879"/>
        <v>1.0379121870339494</v>
      </c>
      <c r="AG885" s="230">
        <f t="shared" si="880"/>
        <v>245</v>
      </c>
      <c r="AH885" s="231">
        <f t="shared" si="893"/>
        <v>1.0582856919999999</v>
      </c>
      <c r="AI885" s="227">
        <f t="shared" si="894"/>
        <v>3419.5735776000001</v>
      </c>
      <c r="AJ885" s="227">
        <f t="shared" si="895"/>
        <v>3853.3475042666669</v>
      </c>
      <c r="AK885" s="227">
        <f t="shared" si="968"/>
        <v>3113.21</v>
      </c>
      <c r="AL885" s="227">
        <f t="shared" si="896"/>
        <v>62.264200000000002</v>
      </c>
      <c r="AM885" s="227">
        <f t="shared" si="897"/>
        <v>340.37762666666669</v>
      </c>
      <c r="AN885" s="228">
        <f t="shared" si="969"/>
        <v>1.0369792970012515</v>
      </c>
      <c r="AO885" s="230">
        <f t="shared" si="970"/>
        <v>224</v>
      </c>
      <c r="AP885" s="231">
        <f t="shared" si="898"/>
        <v>1.0531593859999999</v>
      </c>
      <c r="AQ885" s="227">
        <f t="shared" si="899"/>
        <v>3399.9505873200001</v>
      </c>
      <c r="AR885" s="227">
        <f t="shared" si="900"/>
        <v>3802.5924139866665</v>
      </c>
      <c r="AS885" s="227">
        <f t="shared" si="874"/>
        <v>3113.21</v>
      </c>
      <c r="AT885" s="227">
        <f t="shared" si="901"/>
        <v>62.264200000000002</v>
      </c>
      <c r="AU885" s="227">
        <f t="shared" si="902"/>
        <v>309.24552666666671</v>
      </c>
      <c r="AV885" s="228">
        <f t="shared" si="875"/>
        <v>1.0347033975040523</v>
      </c>
      <c r="AW885" s="230">
        <f t="shared" si="876"/>
        <v>203</v>
      </c>
      <c r="AX885" s="231">
        <f t="shared" si="903"/>
        <v>1.0480579109999999</v>
      </c>
      <c r="AY885" s="227">
        <f t="shared" si="904"/>
        <v>3376.0554601700001</v>
      </c>
      <c r="AZ885" s="227">
        <f t="shared" si="905"/>
        <v>3747.5651868366667</v>
      </c>
      <c r="BA885" s="227">
        <f t="shared" si="853"/>
        <v>3113.21</v>
      </c>
      <c r="BB885" s="227">
        <f t="shared" si="906"/>
        <v>62.264200000000002</v>
      </c>
      <c r="BC885" s="227">
        <f t="shared" si="907"/>
        <v>277.07569000000001</v>
      </c>
      <c r="BD885" s="228">
        <f t="shared" si="966"/>
        <v>1.0305805222587321</v>
      </c>
      <c r="BE885" s="230">
        <f t="shared" si="967"/>
        <v>183</v>
      </c>
      <c r="BF885" s="231">
        <f t="shared" si="908"/>
        <v>1.0432223389999999</v>
      </c>
      <c r="BG885" s="227">
        <f t="shared" si="909"/>
        <v>3347.0887274400002</v>
      </c>
      <c r="BH885" s="227">
        <f t="shared" si="910"/>
        <v>3686.4286174400004</v>
      </c>
      <c r="BI885" s="227">
        <f t="shared" si="877"/>
        <v>3113.21</v>
      </c>
      <c r="BJ885" s="227">
        <f t="shared" si="911"/>
        <v>62.264200000000002</v>
      </c>
      <c r="BK885" s="227">
        <f t="shared" si="912"/>
        <v>245.94359</v>
      </c>
      <c r="BL885" s="228">
        <f t="shared" si="863"/>
        <v>1.0177566483588989</v>
      </c>
      <c r="BM885" s="230">
        <f t="shared" si="864"/>
        <v>161</v>
      </c>
      <c r="BN885" s="231">
        <f t="shared" si="913"/>
        <v>1.037928975</v>
      </c>
      <c r="BO885" s="227">
        <f t="shared" si="914"/>
        <v>3288.6677598800002</v>
      </c>
      <c r="BP885" s="227">
        <f t="shared" si="915"/>
        <v>3596.8755498800001</v>
      </c>
      <c r="BQ885" s="227">
        <f t="shared" si="965"/>
        <v>3113.21</v>
      </c>
      <c r="BR885" s="227">
        <f t="shared" si="916"/>
        <v>62.264200000000002</v>
      </c>
      <c r="BS885" s="227">
        <f t="shared" si="917"/>
        <v>211.69828000000001</v>
      </c>
      <c r="BT885" s="228">
        <f t="shared" si="963"/>
        <v>1.0144084454204174</v>
      </c>
      <c r="BU885" s="230">
        <f t="shared" si="964"/>
        <v>138</v>
      </c>
      <c r="BV885" s="231">
        <f t="shared" si="918"/>
        <v>1.0324237199999999</v>
      </c>
      <c r="BW885" s="227">
        <f t="shared" si="919"/>
        <v>3260.4627808300002</v>
      </c>
      <c r="BX885" s="227">
        <f t="shared" si="920"/>
        <v>3534.4252608300003</v>
      </c>
      <c r="BY885" s="227">
        <f t="shared" si="854"/>
        <v>3113.21</v>
      </c>
      <c r="BZ885" s="227">
        <f t="shared" si="921"/>
        <v>62.264200000000002</v>
      </c>
      <c r="CA885" s="227">
        <f t="shared" si="922"/>
        <v>181.60391666666666</v>
      </c>
      <c r="CB885" s="228">
        <f t="shared" si="851"/>
        <v>1.015321233388055</v>
      </c>
      <c r="CC885" s="230">
        <f t="shared" si="852"/>
        <v>118</v>
      </c>
      <c r="CD885" s="231">
        <f t="shared" si="923"/>
        <v>1.027660282</v>
      </c>
      <c r="CE885" s="227">
        <f t="shared" si="924"/>
        <v>3248.33982965</v>
      </c>
      <c r="CF885" s="227">
        <f t="shared" si="925"/>
        <v>3492.2079463166665</v>
      </c>
      <c r="CG885" s="227">
        <f t="shared" si="847"/>
        <v>3113.21</v>
      </c>
      <c r="CH885" s="227">
        <f t="shared" si="926"/>
        <v>62.264200000000002</v>
      </c>
      <c r="CI885" s="227">
        <f t="shared" si="927"/>
        <v>150.47181666666665</v>
      </c>
      <c r="CJ885" s="228">
        <f t="shared" si="956"/>
        <v>1.0104712782441181</v>
      </c>
      <c r="CK885" s="230">
        <f t="shared" si="957"/>
        <v>97</v>
      </c>
      <c r="CL885" s="231">
        <f t="shared" si="928"/>
        <v>1.022682324</v>
      </c>
      <c r="CM885" s="227">
        <f t="shared" si="929"/>
        <v>3217.1635536499998</v>
      </c>
      <c r="CN885" s="227">
        <f t="shared" si="930"/>
        <v>3429.8995703166665</v>
      </c>
      <c r="CO885" s="227">
        <f t="shared" si="850"/>
        <v>3113.21</v>
      </c>
      <c r="CP885" s="227">
        <f t="shared" si="931"/>
        <v>62.264200000000002</v>
      </c>
      <c r="CQ885" s="227">
        <f t="shared" si="932"/>
        <v>117.26424333333334</v>
      </c>
      <c r="CR885" s="228">
        <f t="shared" si="848"/>
        <v>1.0059452687736645</v>
      </c>
      <c r="CS885" s="230">
        <f t="shared" si="849"/>
        <v>77</v>
      </c>
      <c r="CT885" s="231">
        <f t="shared" si="933"/>
        <v>1.017963832</v>
      </c>
      <c r="CU885" s="227">
        <f t="shared" si="934"/>
        <v>3187.9765418500001</v>
      </c>
      <c r="CV885" s="227">
        <f t="shared" si="935"/>
        <v>3367.5049851833332</v>
      </c>
      <c r="CW885" s="227">
        <f t="shared" si="954"/>
        <v>3113.21</v>
      </c>
      <c r="CX885" s="227">
        <f t="shared" si="936"/>
        <v>62.264200000000002</v>
      </c>
      <c r="CY885" s="227">
        <f t="shared" si="937"/>
        <v>86.132143333333332</v>
      </c>
      <c r="CZ885" s="228">
        <f t="shared" si="952"/>
        <v>1.0080626540809507</v>
      </c>
      <c r="DA885" s="239">
        <f t="shared" si="953"/>
        <v>56</v>
      </c>
      <c r="DB885" s="231">
        <f t="shared" si="938"/>
        <v>1.013032843</v>
      </c>
      <c r="DC885" s="227">
        <f t="shared" si="939"/>
        <v>3179.2118464</v>
      </c>
      <c r="DD885" s="227">
        <f t="shared" si="940"/>
        <v>3327.6081897333333</v>
      </c>
      <c r="DE885" s="227">
        <f t="shared" si="844"/>
        <v>3113.21</v>
      </c>
      <c r="DF885" s="227">
        <f t="shared" si="941"/>
        <v>62.264200000000002</v>
      </c>
      <c r="DG885" s="227">
        <f t="shared" si="942"/>
        <v>55.000043333333338</v>
      </c>
      <c r="DH885" s="228">
        <f t="shared" si="839"/>
        <v>1.0065527209756899</v>
      </c>
      <c r="DI885" s="239">
        <f t="shared" si="840"/>
        <v>35</v>
      </c>
      <c r="DJ885" s="231">
        <f t="shared" si="943"/>
        <v>1.0081257400000001</v>
      </c>
      <c r="DK885" s="227">
        <f t="shared" si="944"/>
        <v>3159.0728965600001</v>
      </c>
      <c r="DL885" s="227">
        <f t="shared" si="945"/>
        <v>3276.3371398933336</v>
      </c>
      <c r="DM885" s="227">
        <f t="shared" si="950"/>
        <v>3113.21</v>
      </c>
      <c r="DN885" s="227">
        <f t="shared" si="951"/>
        <v>62.264200000000002</v>
      </c>
      <c r="DO885" s="227">
        <f t="shared" si="946"/>
        <v>22.830206666666665</v>
      </c>
      <c r="DP885" s="228">
        <f t="shared" si="947"/>
        <v>1.0033424209416295</v>
      </c>
      <c r="DQ885" s="239">
        <f t="shared" si="948"/>
        <v>14</v>
      </c>
      <c r="DR885" s="231">
        <f t="shared" si="949"/>
        <v>1.0032424069999999</v>
      </c>
      <c r="DS885" s="227">
        <f t="shared" si="888"/>
        <v>3133.74369157</v>
      </c>
      <c r="DT885" s="227">
        <f t="shared" si="889"/>
        <v>3218.8380982366666</v>
      </c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5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5"/>
      <c r="HA885" s="5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40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7"/>
      <c r="JP885" s="1"/>
      <c r="JQ885" s="1"/>
      <c r="JR885" s="1"/>
      <c r="JS885" s="1"/>
      <c r="JT885" s="1"/>
      <c r="JU885" s="1"/>
      <c r="JV885" s="1"/>
      <c r="JW885" s="1"/>
      <c r="JX885" s="1"/>
      <c r="JY885" s="3"/>
      <c r="JZ885" s="1"/>
      <c r="KA885" s="1"/>
      <c r="KB885" s="1"/>
      <c r="KC885" s="1"/>
      <c r="KD885" s="1"/>
      <c r="KE885" s="1"/>
    </row>
    <row r="886" spans="1:291" ht="13.5" thickBot="1" x14ac:dyDescent="0.25">
      <c r="A886" s="196">
        <f t="shared" si="865"/>
        <v>43544</v>
      </c>
      <c r="B886" s="236">
        <f t="shared" si="890"/>
        <v>111725.32717492999</v>
      </c>
      <c r="C886" s="66">
        <f t="shared" si="961"/>
        <v>68873.992381010001</v>
      </c>
      <c r="D886" s="77">
        <f t="shared" si="866"/>
        <v>5116.93</v>
      </c>
      <c r="E886" s="67">
        <f>VLOOKUP(A885,[1]Plan1!$DQ$117:$DS$314,3)</f>
        <v>5138.93</v>
      </c>
      <c r="F886" s="11">
        <f t="shared" si="867"/>
        <v>43522</v>
      </c>
      <c r="G886" s="73">
        <f t="shared" si="855"/>
        <v>4.2994529923214841E-3</v>
      </c>
      <c r="H886" s="11">
        <f t="shared" si="868"/>
        <v>43549</v>
      </c>
      <c r="I886" s="11">
        <f t="shared" si="856"/>
        <v>43549</v>
      </c>
      <c r="J886" s="1">
        <f t="shared" si="869"/>
        <v>18</v>
      </c>
      <c r="K886" s="1">
        <f t="shared" si="870"/>
        <v>15</v>
      </c>
      <c r="L886" s="66">
        <f t="shared" si="857"/>
        <v>1.00358159</v>
      </c>
      <c r="M886" s="70">
        <f t="shared" si="962"/>
        <v>1.00319961</v>
      </c>
      <c r="N886" s="70">
        <f t="shared" si="881"/>
        <v>1.0794002577290334</v>
      </c>
      <c r="O886" s="66">
        <f t="shared" si="958"/>
        <v>1.0832662200000001</v>
      </c>
      <c r="P886" s="66">
        <f t="shared" si="858"/>
        <v>69120.670783380003</v>
      </c>
      <c r="Q886" s="74">
        <f t="shared" si="859"/>
        <v>0</v>
      </c>
      <c r="R886" s="75">
        <f t="shared" si="959"/>
        <v>0</v>
      </c>
      <c r="S886" s="66">
        <f t="shared" si="960"/>
        <v>0</v>
      </c>
      <c r="T886" s="10">
        <f t="shared" si="871"/>
        <v>0.06</v>
      </c>
      <c r="U886" s="74">
        <f t="shared" si="955"/>
        <v>15</v>
      </c>
      <c r="V886" s="74">
        <v>252</v>
      </c>
      <c r="W886" s="70">
        <f t="shared" si="860"/>
        <v>1.0034744090000001</v>
      </c>
      <c r="X886" s="66">
        <f t="shared" si="861"/>
        <v>240.15348065000001</v>
      </c>
      <c r="Y886" s="66">
        <v>0</v>
      </c>
      <c r="Z886" s="67">
        <f t="shared" si="862"/>
        <v>0</v>
      </c>
      <c r="AA886" s="68" t="str">
        <f t="shared" si="872"/>
        <v>A+INCORP J=</v>
      </c>
      <c r="AB886" s="11">
        <f t="shared" si="873"/>
        <v>43549</v>
      </c>
      <c r="AC886" s="227">
        <f t="shared" si="878"/>
        <v>3113.21</v>
      </c>
      <c r="AD886" s="227">
        <f t="shared" si="891"/>
        <v>62.264200000000002</v>
      </c>
      <c r="AE886" s="227">
        <f t="shared" si="892"/>
        <v>372.54746333333333</v>
      </c>
      <c r="AF886" s="228">
        <f t="shared" si="879"/>
        <v>1.0381595973904378</v>
      </c>
      <c r="AG886" s="230">
        <f t="shared" si="880"/>
        <v>246</v>
      </c>
      <c r="AH886" s="231">
        <f t="shared" si="893"/>
        <v>1.0585304230000001</v>
      </c>
      <c r="AI886" s="227">
        <f t="shared" si="894"/>
        <v>3421.1796847400001</v>
      </c>
      <c r="AJ886" s="227">
        <f t="shared" si="895"/>
        <v>3855.9913480733335</v>
      </c>
      <c r="AK886" s="227">
        <f t="shared" si="968"/>
        <v>3113.21</v>
      </c>
      <c r="AL886" s="227">
        <f t="shared" si="896"/>
        <v>62.264200000000002</v>
      </c>
      <c r="AM886" s="227">
        <f t="shared" si="897"/>
        <v>341.41536333333335</v>
      </c>
      <c r="AN886" s="228">
        <f t="shared" si="969"/>
        <v>1.0372264849818413</v>
      </c>
      <c r="AO886" s="230">
        <f t="shared" si="970"/>
        <v>225</v>
      </c>
      <c r="AP886" s="231">
        <f t="shared" si="898"/>
        <v>1.0534029309999999</v>
      </c>
      <c r="AQ886" s="227">
        <f t="shared" si="899"/>
        <v>3401.5474762200001</v>
      </c>
      <c r="AR886" s="227">
        <f t="shared" si="900"/>
        <v>3805.2270395533333</v>
      </c>
      <c r="AS886" s="227">
        <f t="shared" si="874"/>
        <v>3113.21</v>
      </c>
      <c r="AT886" s="227">
        <f t="shared" si="901"/>
        <v>62.264200000000002</v>
      </c>
      <c r="AU886" s="227">
        <f t="shared" si="902"/>
        <v>310.28326333333337</v>
      </c>
      <c r="AV886" s="228">
        <f t="shared" si="875"/>
        <v>1.0349500429713996</v>
      </c>
      <c r="AW886" s="230">
        <f t="shared" si="876"/>
        <v>204</v>
      </c>
      <c r="AX886" s="231">
        <f t="shared" si="903"/>
        <v>1.0483002770000001</v>
      </c>
      <c r="AY886" s="227">
        <f t="shared" si="904"/>
        <v>3377.6411283399998</v>
      </c>
      <c r="AZ886" s="227">
        <f t="shared" si="905"/>
        <v>3750.1885916733331</v>
      </c>
      <c r="BA886" s="227">
        <f t="shared" si="853"/>
        <v>3113.21</v>
      </c>
      <c r="BB886" s="227">
        <f t="shared" si="906"/>
        <v>62.264200000000002</v>
      </c>
      <c r="BC886" s="227">
        <f t="shared" si="907"/>
        <v>278.11342666666667</v>
      </c>
      <c r="BD886" s="228">
        <f t="shared" si="966"/>
        <v>1.030826184943483</v>
      </c>
      <c r="BE886" s="230">
        <f t="shared" si="967"/>
        <v>184</v>
      </c>
      <c r="BF886" s="231">
        <f t="shared" si="908"/>
        <v>1.043463587</v>
      </c>
      <c r="BG886" s="227">
        <f t="shared" si="909"/>
        <v>3348.6607912499999</v>
      </c>
      <c r="BH886" s="227">
        <f t="shared" si="910"/>
        <v>3689.0384179166667</v>
      </c>
      <c r="BI886" s="227">
        <f t="shared" si="877"/>
        <v>3113.21</v>
      </c>
      <c r="BJ886" s="227">
        <f t="shared" si="911"/>
        <v>62.264200000000002</v>
      </c>
      <c r="BK886" s="227">
        <f t="shared" si="912"/>
        <v>246.98132666666669</v>
      </c>
      <c r="BL886" s="228">
        <f t="shared" si="863"/>
        <v>1.0179992541769392</v>
      </c>
      <c r="BM886" s="230">
        <f t="shared" si="864"/>
        <v>162</v>
      </c>
      <c r="BN886" s="231">
        <f t="shared" si="913"/>
        <v>1.038168999</v>
      </c>
      <c r="BO886" s="227">
        <f t="shared" si="914"/>
        <v>3290.21238481</v>
      </c>
      <c r="BP886" s="227">
        <f t="shared" si="915"/>
        <v>3599.4579114766666</v>
      </c>
      <c r="BQ886" s="227">
        <f t="shared" si="965"/>
        <v>3113.21</v>
      </c>
      <c r="BR886" s="227">
        <f t="shared" si="916"/>
        <v>62.264200000000002</v>
      </c>
      <c r="BS886" s="227">
        <f t="shared" si="917"/>
        <v>212.73601666666664</v>
      </c>
      <c r="BT886" s="228">
        <f t="shared" si="963"/>
        <v>1.0146502531169084</v>
      </c>
      <c r="BU886" s="230">
        <f t="shared" si="964"/>
        <v>139</v>
      </c>
      <c r="BV886" s="231">
        <f t="shared" si="918"/>
        <v>1.03266247</v>
      </c>
      <c r="BW886" s="227">
        <f t="shared" si="919"/>
        <v>3261.9941555999999</v>
      </c>
      <c r="BX886" s="227">
        <f t="shared" si="920"/>
        <v>3536.9943722666667</v>
      </c>
      <c r="BY886" s="227">
        <f t="shared" si="854"/>
        <v>3113.21</v>
      </c>
      <c r="BZ886" s="227">
        <f t="shared" si="921"/>
        <v>62.264200000000002</v>
      </c>
      <c r="CA886" s="227">
        <f t="shared" si="922"/>
        <v>182.64165333333332</v>
      </c>
      <c r="CB886" s="228">
        <f t="shared" si="851"/>
        <v>1.0155632586686532</v>
      </c>
      <c r="CC886" s="230">
        <f t="shared" si="852"/>
        <v>119</v>
      </c>
      <c r="CD886" s="231">
        <f t="shared" si="923"/>
        <v>1.027897931</v>
      </c>
      <c r="CE886" s="227">
        <f t="shared" si="924"/>
        <v>3249.8655122599998</v>
      </c>
      <c r="CF886" s="227">
        <f t="shared" si="925"/>
        <v>3494.771365593333</v>
      </c>
      <c r="CG886" s="227">
        <f t="shared" si="847"/>
        <v>3113.21</v>
      </c>
      <c r="CH886" s="227">
        <f t="shared" si="926"/>
        <v>62.264200000000002</v>
      </c>
      <c r="CI886" s="227">
        <f t="shared" si="927"/>
        <v>151.50955333333332</v>
      </c>
      <c r="CJ886" s="228">
        <f t="shared" si="956"/>
        <v>1.0107121474258225</v>
      </c>
      <c r="CK886" s="230">
        <f t="shared" si="957"/>
        <v>98</v>
      </c>
      <c r="CL886" s="231">
        <f t="shared" si="928"/>
        <v>1.0229188220000001</v>
      </c>
      <c r="CM886" s="227">
        <f t="shared" si="929"/>
        <v>3218.6745938899999</v>
      </c>
      <c r="CN886" s="227">
        <f t="shared" si="930"/>
        <v>3432.4483472233333</v>
      </c>
      <c r="CO886" s="227">
        <f t="shared" si="850"/>
        <v>3113.21</v>
      </c>
      <c r="CP886" s="227">
        <f t="shared" si="931"/>
        <v>62.264200000000002</v>
      </c>
      <c r="CQ886" s="227">
        <f t="shared" si="932"/>
        <v>118.30198</v>
      </c>
      <c r="CR886" s="228">
        <f t="shared" si="848"/>
        <v>1.0061850590764132</v>
      </c>
      <c r="CS886" s="230">
        <f t="shared" si="849"/>
        <v>78</v>
      </c>
      <c r="CT886" s="231">
        <f t="shared" si="933"/>
        <v>1.018199238</v>
      </c>
      <c r="CU886" s="227">
        <f t="shared" si="934"/>
        <v>3189.47387088</v>
      </c>
      <c r="CV886" s="227">
        <f t="shared" si="935"/>
        <v>3370.0400508799999</v>
      </c>
      <c r="CW886" s="227">
        <f t="shared" si="954"/>
        <v>3113.21</v>
      </c>
      <c r="CX886" s="227">
        <f t="shared" si="936"/>
        <v>62.264200000000002</v>
      </c>
      <c r="CY886" s="227">
        <f t="shared" si="937"/>
        <v>87.169879999999992</v>
      </c>
      <c r="CZ886" s="228">
        <f t="shared" si="952"/>
        <v>1.0083029491114215</v>
      </c>
      <c r="DA886" s="239">
        <f t="shared" si="953"/>
        <v>57</v>
      </c>
      <c r="DB886" s="231">
        <f t="shared" si="938"/>
        <v>1.0132671090000001</v>
      </c>
      <c r="DC886" s="227">
        <f t="shared" si="939"/>
        <v>3180.7050597799998</v>
      </c>
      <c r="DD886" s="227">
        <f t="shared" si="940"/>
        <v>3330.1391397799998</v>
      </c>
      <c r="DE886" s="227">
        <f t="shared" si="844"/>
        <v>3113.21</v>
      </c>
      <c r="DF886" s="227">
        <f t="shared" si="941"/>
        <v>62.264200000000002</v>
      </c>
      <c r="DG886" s="227">
        <f t="shared" si="942"/>
        <v>56.037780000000005</v>
      </c>
      <c r="DH886" s="228">
        <f t="shared" si="839"/>
        <v>1.0067926560787095</v>
      </c>
      <c r="DI886" s="239">
        <f t="shared" si="840"/>
        <v>36</v>
      </c>
      <c r="DJ886" s="231">
        <f t="shared" si="943"/>
        <v>1.0083588720000001</v>
      </c>
      <c r="DK886" s="227">
        <f t="shared" si="944"/>
        <v>3160.5566534999998</v>
      </c>
      <c r="DL886" s="227">
        <f t="shared" si="945"/>
        <v>3278.8586335</v>
      </c>
      <c r="DM886" s="227">
        <f t="shared" si="950"/>
        <v>3113.21</v>
      </c>
      <c r="DN886" s="227">
        <f t="shared" si="951"/>
        <v>62.264200000000002</v>
      </c>
      <c r="DO886" s="227">
        <f t="shared" si="946"/>
        <v>23.867943333333336</v>
      </c>
      <c r="DP886" s="228">
        <f t="shared" si="947"/>
        <v>1.0035815907954442</v>
      </c>
      <c r="DQ886" s="239">
        <f t="shared" si="948"/>
        <v>15</v>
      </c>
      <c r="DR886" s="231">
        <f t="shared" si="949"/>
        <v>1.0034744090000001</v>
      </c>
      <c r="DS886" s="227">
        <f t="shared" si="888"/>
        <v>3135.2155496300002</v>
      </c>
      <c r="DT886" s="227">
        <f t="shared" si="889"/>
        <v>3221.3476929633334</v>
      </c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5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5"/>
      <c r="HA886" s="5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40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7"/>
      <c r="JP886" s="1"/>
      <c r="JQ886" s="1"/>
      <c r="JR886" s="1"/>
      <c r="JS886" s="1"/>
      <c r="JT886" s="1"/>
      <c r="JU886" s="1"/>
      <c r="JV886" s="1"/>
      <c r="JW886" s="1"/>
      <c r="JX886" s="1"/>
      <c r="JY886" s="3"/>
      <c r="JZ886" s="1"/>
      <c r="KA886" s="1"/>
      <c r="KB886" s="1"/>
      <c r="KC886" s="1"/>
      <c r="KD886" s="1"/>
      <c r="KE886" s="1"/>
    </row>
    <row r="887" spans="1:291" x14ac:dyDescent="0.2">
      <c r="A887" s="196">
        <f t="shared" si="865"/>
        <v>43545</v>
      </c>
      <c r="B887" s="236">
        <f t="shared" si="890"/>
        <v>111788.78625136</v>
      </c>
      <c r="C887" s="66">
        <f t="shared" si="961"/>
        <v>68873.992381010001</v>
      </c>
      <c r="D887" s="77">
        <f t="shared" si="866"/>
        <v>5116.93</v>
      </c>
      <c r="E887" s="67">
        <f>VLOOKUP(A886,[1]Plan1!$DQ$117:$DS$314,3)</f>
        <v>5138.93</v>
      </c>
      <c r="F887" s="11">
        <f t="shared" si="867"/>
        <v>43522</v>
      </c>
      <c r="G887" s="73">
        <f t="shared" si="855"/>
        <v>4.2994529923214841E-3</v>
      </c>
      <c r="H887" s="11">
        <f t="shared" si="868"/>
        <v>43549</v>
      </c>
      <c r="I887" s="11">
        <f t="shared" si="856"/>
        <v>43549</v>
      </c>
      <c r="J887" s="1">
        <f t="shared" si="869"/>
        <v>18</v>
      </c>
      <c r="K887" s="1">
        <f t="shared" si="870"/>
        <v>16</v>
      </c>
      <c r="L887" s="66">
        <f t="shared" si="857"/>
        <v>1.0038208200000001</v>
      </c>
      <c r="M887" s="70">
        <f t="shared" si="962"/>
        <v>1.00319961</v>
      </c>
      <c r="N887" s="70">
        <f t="shared" si="881"/>
        <v>1.0794002577290334</v>
      </c>
      <c r="O887" s="66">
        <f t="shared" si="958"/>
        <v>1.0835244500000001</v>
      </c>
      <c r="P887" s="66">
        <f t="shared" si="858"/>
        <v>69137.147508569993</v>
      </c>
      <c r="Q887" s="74">
        <f t="shared" si="859"/>
        <v>0</v>
      </c>
      <c r="R887" s="75">
        <f t="shared" si="959"/>
        <v>0</v>
      </c>
      <c r="S887" s="66">
        <f t="shared" si="960"/>
        <v>0</v>
      </c>
      <c r="T887" s="10">
        <f t="shared" si="871"/>
        <v>0.06</v>
      </c>
      <c r="U887" s="74">
        <f t="shared" si="955"/>
        <v>16</v>
      </c>
      <c r="V887" s="74">
        <v>252</v>
      </c>
      <c r="W887" s="70">
        <f t="shared" si="860"/>
        <v>1.003706465</v>
      </c>
      <c r="X887" s="66">
        <f t="shared" si="861"/>
        <v>256.25441744</v>
      </c>
      <c r="Y887" s="66">
        <v>0</v>
      </c>
      <c r="Z887" s="67">
        <f t="shared" si="862"/>
        <v>0</v>
      </c>
      <c r="AA887" s="68" t="str">
        <f t="shared" si="872"/>
        <v>A+INCORP J=</v>
      </c>
      <c r="AB887" s="11">
        <f t="shared" si="873"/>
        <v>43549</v>
      </c>
      <c r="AC887" s="227">
        <f t="shared" si="878"/>
        <v>3113.21</v>
      </c>
      <c r="AD887" s="227">
        <f t="shared" si="891"/>
        <v>62.264200000000002</v>
      </c>
      <c r="AE887" s="227">
        <f t="shared" si="892"/>
        <v>373.58519999999999</v>
      </c>
      <c r="AF887" s="228">
        <f t="shared" si="879"/>
        <v>1.0384070748321643</v>
      </c>
      <c r="AG887" s="230">
        <f t="shared" si="880"/>
        <v>247</v>
      </c>
      <c r="AH887" s="231">
        <f t="shared" si="893"/>
        <v>1.0587752109999999</v>
      </c>
      <c r="AI887" s="227">
        <f t="shared" si="894"/>
        <v>3422.7865742899999</v>
      </c>
      <c r="AJ887" s="227">
        <f t="shared" si="895"/>
        <v>3858.6359742899999</v>
      </c>
      <c r="AK887" s="227">
        <f t="shared" si="968"/>
        <v>3113.21</v>
      </c>
      <c r="AL887" s="227">
        <f t="shared" si="896"/>
        <v>62.264200000000002</v>
      </c>
      <c r="AM887" s="227">
        <f t="shared" si="897"/>
        <v>342.45310000000001</v>
      </c>
      <c r="AN887" s="228">
        <f t="shared" si="969"/>
        <v>1.0374737399873715</v>
      </c>
      <c r="AO887" s="230">
        <f t="shared" si="970"/>
        <v>226</v>
      </c>
      <c r="AP887" s="231">
        <f t="shared" si="898"/>
        <v>1.053646533</v>
      </c>
      <c r="AQ887" s="227">
        <f t="shared" si="899"/>
        <v>3403.1451439100001</v>
      </c>
      <c r="AR887" s="227">
        <f t="shared" si="900"/>
        <v>3807.8624439100004</v>
      </c>
      <c r="AS887" s="227">
        <f t="shared" si="874"/>
        <v>3113.21</v>
      </c>
      <c r="AT887" s="227">
        <f t="shared" si="901"/>
        <v>62.264200000000002</v>
      </c>
      <c r="AU887" s="227">
        <f t="shared" si="902"/>
        <v>311.32100000000003</v>
      </c>
      <c r="AV887" s="228">
        <f t="shared" si="875"/>
        <v>1.0351967553165853</v>
      </c>
      <c r="AW887" s="230">
        <f t="shared" si="876"/>
        <v>205</v>
      </c>
      <c r="AX887" s="231">
        <f t="shared" si="903"/>
        <v>1.048542699</v>
      </c>
      <c r="AY887" s="227">
        <f t="shared" si="904"/>
        <v>3379.2275675000001</v>
      </c>
      <c r="AZ887" s="227">
        <f t="shared" si="905"/>
        <v>3752.8127675000001</v>
      </c>
      <c r="BA887" s="227">
        <f t="shared" si="853"/>
        <v>3113.21</v>
      </c>
      <c r="BB887" s="227">
        <f t="shared" si="906"/>
        <v>62.264200000000002</v>
      </c>
      <c r="BC887" s="227">
        <f t="shared" si="907"/>
        <v>279.15116333333333</v>
      </c>
      <c r="BD887" s="228">
        <f t="shared" si="966"/>
        <v>1.0310719142395908</v>
      </c>
      <c r="BE887" s="230">
        <f t="shared" si="967"/>
        <v>185</v>
      </c>
      <c r="BF887" s="231">
        <f t="shared" si="908"/>
        <v>1.043704891</v>
      </c>
      <c r="BG887" s="227">
        <f t="shared" si="909"/>
        <v>3350.2336202800002</v>
      </c>
      <c r="BH887" s="227">
        <f t="shared" si="910"/>
        <v>3691.6489836133337</v>
      </c>
      <c r="BI887" s="227">
        <f t="shared" si="877"/>
        <v>3113.21</v>
      </c>
      <c r="BJ887" s="227">
        <f t="shared" si="911"/>
        <v>62.264200000000002</v>
      </c>
      <c r="BK887" s="227">
        <f t="shared" si="912"/>
        <v>248.01906333333332</v>
      </c>
      <c r="BL887" s="228">
        <f t="shared" si="863"/>
        <v>1.0182419257774677</v>
      </c>
      <c r="BM887" s="230">
        <f t="shared" si="864"/>
        <v>163</v>
      </c>
      <c r="BN887" s="231">
        <f t="shared" si="913"/>
        <v>1.0384090779999999</v>
      </c>
      <c r="BO887" s="227">
        <f t="shared" si="914"/>
        <v>3291.7577593300002</v>
      </c>
      <c r="BP887" s="227">
        <f t="shared" si="915"/>
        <v>3602.0410226633335</v>
      </c>
      <c r="BQ887" s="227">
        <f t="shared" si="965"/>
        <v>3113.21</v>
      </c>
      <c r="BR887" s="227">
        <f t="shared" si="916"/>
        <v>62.264200000000002</v>
      </c>
      <c r="BS887" s="227">
        <f t="shared" si="917"/>
        <v>213.77375333333333</v>
      </c>
      <c r="BT887" s="228">
        <f t="shared" si="963"/>
        <v>1.0148921263794777</v>
      </c>
      <c r="BU887" s="230">
        <f t="shared" si="964"/>
        <v>140</v>
      </c>
      <c r="BV887" s="231">
        <f t="shared" si="918"/>
        <v>1.032901276</v>
      </c>
      <c r="BW887" s="227">
        <f t="shared" si="919"/>
        <v>3263.5262776</v>
      </c>
      <c r="BX887" s="227">
        <f t="shared" si="920"/>
        <v>3539.5642309333334</v>
      </c>
      <c r="BY887" s="227">
        <f t="shared" si="854"/>
        <v>3113.21</v>
      </c>
      <c r="BZ887" s="227">
        <f t="shared" si="921"/>
        <v>62.264200000000002</v>
      </c>
      <c r="CA887" s="227">
        <f t="shared" si="922"/>
        <v>183.67939000000001</v>
      </c>
      <c r="CB887" s="228">
        <f t="shared" si="851"/>
        <v>1.0158053495743271</v>
      </c>
      <c r="CC887" s="230">
        <f t="shared" si="852"/>
        <v>120</v>
      </c>
      <c r="CD887" s="231">
        <f t="shared" si="923"/>
        <v>1.0281356349999999</v>
      </c>
      <c r="CE887" s="227">
        <f t="shared" si="924"/>
        <v>3251.3919369800001</v>
      </c>
      <c r="CF887" s="227">
        <f t="shared" si="925"/>
        <v>3497.3355269799999</v>
      </c>
      <c r="CG887" s="227">
        <f t="shared" si="847"/>
        <v>3113.21</v>
      </c>
      <c r="CH887" s="227">
        <f t="shared" si="926"/>
        <v>62.264200000000002</v>
      </c>
      <c r="CI887" s="227">
        <f t="shared" si="927"/>
        <v>152.54729</v>
      </c>
      <c r="CJ887" s="228">
        <f t="shared" si="956"/>
        <v>1.0109530819191272</v>
      </c>
      <c r="CK887" s="230">
        <f t="shared" si="957"/>
        <v>99</v>
      </c>
      <c r="CL887" s="231">
        <f t="shared" si="928"/>
        <v>1.023155375</v>
      </c>
      <c r="CM887" s="227">
        <f t="shared" si="929"/>
        <v>3220.18636995</v>
      </c>
      <c r="CN887" s="227">
        <f t="shared" si="930"/>
        <v>3434.99785995</v>
      </c>
      <c r="CO887" s="227">
        <f t="shared" si="850"/>
        <v>3113.21</v>
      </c>
      <c r="CP887" s="227">
        <f t="shared" si="931"/>
        <v>62.264200000000002</v>
      </c>
      <c r="CQ887" s="227">
        <f t="shared" si="932"/>
        <v>119.33971666666667</v>
      </c>
      <c r="CR887" s="228">
        <f t="shared" si="848"/>
        <v>1.0064249143982245</v>
      </c>
      <c r="CS887" s="230">
        <f t="shared" si="849"/>
        <v>79</v>
      </c>
      <c r="CT887" s="231">
        <f t="shared" si="933"/>
        <v>1.0184346989999999</v>
      </c>
      <c r="CU887" s="227">
        <f t="shared" si="934"/>
        <v>3190.9719298599998</v>
      </c>
      <c r="CV887" s="227">
        <f t="shared" si="935"/>
        <v>3372.5758465266663</v>
      </c>
      <c r="CW887" s="227">
        <f t="shared" si="954"/>
        <v>3113.21</v>
      </c>
      <c r="CX887" s="227">
        <f t="shared" si="936"/>
        <v>62.264200000000002</v>
      </c>
      <c r="CY887" s="227">
        <f t="shared" si="937"/>
        <v>88.207616666666681</v>
      </c>
      <c r="CZ887" s="228">
        <f t="shared" si="952"/>
        <v>1.0085433092978113</v>
      </c>
      <c r="DA887" s="239">
        <f t="shared" si="953"/>
        <v>58</v>
      </c>
      <c r="DB887" s="231">
        <f t="shared" si="938"/>
        <v>1.01350143</v>
      </c>
      <c r="DC887" s="227">
        <f t="shared" si="939"/>
        <v>3182.1990019199998</v>
      </c>
      <c r="DD887" s="227">
        <f t="shared" si="940"/>
        <v>3332.6708185866664</v>
      </c>
      <c r="DE887" s="227">
        <f t="shared" si="844"/>
        <v>3113.21</v>
      </c>
      <c r="DF887" s="227">
        <f t="shared" si="941"/>
        <v>62.264200000000002</v>
      </c>
      <c r="DG887" s="227">
        <f t="shared" si="942"/>
        <v>57.075516666666665</v>
      </c>
      <c r="DH887" s="228">
        <f t="shared" si="839"/>
        <v>1.007032656240054</v>
      </c>
      <c r="DI887" s="239">
        <f t="shared" si="840"/>
        <v>37</v>
      </c>
      <c r="DJ887" s="231">
        <f t="shared" si="943"/>
        <v>1.008592057</v>
      </c>
      <c r="DK887" s="227">
        <f t="shared" si="944"/>
        <v>3162.0411291599999</v>
      </c>
      <c r="DL887" s="227">
        <f t="shared" si="945"/>
        <v>3281.3808458266667</v>
      </c>
      <c r="DM887" s="227">
        <f t="shared" si="950"/>
        <v>3113.21</v>
      </c>
      <c r="DN887" s="227">
        <f t="shared" si="951"/>
        <v>62.264200000000002</v>
      </c>
      <c r="DO887" s="227">
        <f t="shared" si="946"/>
        <v>24.90568</v>
      </c>
      <c r="DP887" s="228">
        <f t="shared" si="947"/>
        <v>1.0038208255000869</v>
      </c>
      <c r="DQ887" s="239">
        <f t="shared" si="948"/>
        <v>16</v>
      </c>
      <c r="DR887" s="231">
        <f t="shared" si="949"/>
        <v>1.003706465</v>
      </c>
      <c r="DS887" s="227">
        <f t="shared" si="888"/>
        <v>3136.6881245700001</v>
      </c>
      <c r="DT887" s="227">
        <f t="shared" si="889"/>
        <v>3223.85800457</v>
      </c>
      <c r="DU887" s="3"/>
      <c r="DV887" s="232" t="s">
        <v>154</v>
      </c>
      <c r="DW887" s="232" t="s">
        <v>154</v>
      </c>
      <c r="DZ887" s="233"/>
      <c r="EB887" s="238" t="s">
        <v>155</v>
      </c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5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5"/>
      <c r="HA887" s="5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40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7"/>
      <c r="JP887" s="1"/>
      <c r="JQ887" s="1"/>
      <c r="JR887" s="1"/>
      <c r="JS887" s="1"/>
      <c r="JT887" s="1"/>
      <c r="JU887" s="1"/>
      <c r="JV887" s="1"/>
      <c r="JW887" s="1"/>
      <c r="JX887" s="1"/>
      <c r="JY887" s="3"/>
      <c r="JZ887" s="1"/>
      <c r="KA887" s="1"/>
      <c r="KB887" s="1"/>
      <c r="KC887" s="1"/>
      <c r="KD887" s="1"/>
      <c r="KE887" s="1"/>
    </row>
    <row r="888" spans="1:291" ht="13.5" thickBot="1" x14ac:dyDescent="0.25">
      <c r="A888" s="196">
        <f t="shared" si="865"/>
        <v>43546</v>
      </c>
      <c r="B888" s="236">
        <f t="shared" si="890"/>
        <v>111852.26946205003</v>
      </c>
      <c r="C888" s="66">
        <f t="shared" si="961"/>
        <v>68873.992381010001</v>
      </c>
      <c r="D888" s="77">
        <f t="shared" si="866"/>
        <v>5116.93</v>
      </c>
      <c r="E888" s="67">
        <f>VLOOKUP(A887,[1]Plan1!$DQ$117:$DS$314,3)</f>
        <v>5138.93</v>
      </c>
      <c r="F888" s="11">
        <f t="shared" si="867"/>
        <v>43522</v>
      </c>
      <c r="G888" s="73">
        <f t="shared" si="855"/>
        <v>4.2994529923214841E-3</v>
      </c>
      <c r="H888" s="11">
        <f t="shared" si="868"/>
        <v>43549</v>
      </c>
      <c r="I888" s="11">
        <f t="shared" si="856"/>
        <v>43549</v>
      </c>
      <c r="J888" s="1">
        <f t="shared" si="869"/>
        <v>18</v>
      </c>
      <c r="K888" s="1">
        <f t="shared" si="870"/>
        <v>17</v>
      </c>
      <c r="L888" s="66">
        <f t="shared" si="857"/>
        <v>1.00406011</v>
      </c>
      <c r="M888" s="70">
        <f t="shared" si="962"/>
        <v>1.00319961</v>
      </c>
      <c r="N888" s="70">
        <f t="shared" si="881"/>
        <v>1.0794002577290334</v>
      </c>
      <c r="O888" s="66">
        <f t="shared" si="958"/>
        <v>1.08378274</v>
      </c>
      <c r="P888" s="66">
        <f t="shared" si="858"/>
        <v>69153.628366210003</v>
      </c>
      <c r="Q888" s="74">
        <f t="shared" si="859"/>
        <v>0</v>
      </c>
      <c r="R888" s="75">
        <f t="shared" si="959"/>
        <v>0</v>
      </c>
      <c r="S888" s="66">
        <f t="shared" si="960"/>
        <v>0</v>
      </c>
      <c r="T888" s="10">
        <f t="shared" si="871"/>
        <v>0.06</v>
      </c>
      <c r="U888" s="74">
        <f t="shared" si="955"/>
        <v>17</v>
      </c>
      <c r="V888" s="74">
        <v>252</v>
      </c>
      <c r="W888" s="70">
        <f t="shared" si="860"/>
        <v>1.0039385750000001</v>
      </c>
      <c r="X888" s="66">
        <f t="shared" si="861"/>
        <v>272.36675184000001</v>
      </c>
      <c r="Y888" s="66">
        <v>0</v>
      </c>
      <c r="Z888" s="67">
        <f t="shared" si="862"/>
        <v>0</v>
      </c>
      <c r="AA888" s="68" t="str">
        <f t="shared" si="872"/>
        <v>A+INCORP J=</v>
      </c>
      <c r="AB888" s="11">
        <f t="shared" si="873"/>
        <v>43549</v>
      </c>
      <c r="AC888" s="227">
        <f t="shared" si="878"/>
        <v>3113.21</v>
      </c>
      <c r="AD888" s="227">
        <f t="shared" si="891"/>
        <v>62.264200000000002</v>
      </c>
      <c r="AE888" s="227">
        <f t="shared" si="892"/>
        <v>374.62293666666665</v>
      </c>
      <c r="AF888" s="228">
        <f t="shared" si="879"/>
        <v>1.0386546097755227</v>
      </c>
      <c r="AG888" s="230">
        <f t="shared" si="880"/>
        <v>248</v>
      </c>
      <c r="AH888" s="231">
        <f t="shared" si="893"/>
        <v>1.059020056</v>
      </c>
      <c r="AI888" s="227">
        <f t="shared" si="894"/>
        <v>3424.3942149200002</v>
      </c>
      <c r="AJ888" s="227">
        <f t="shared" si="895"/>
        <v>3861.2813515866669</v>
      </c>
      <c r="AK888" s="227">
        <f t="shared" si="968"/>
        <v>3113.21</v>
      </c>
      <c r="AL888" s="227">
        <f t="shared" si="896"/>
        <v>62.264200000000002</v>
      </c>
      <c r="AM888" s="227">
        <f t="shared" si="897"/>
        <v>343.49083666666667</v>
      </c>
      <c r="AN888" s="228">
        <f t="shared" si="969"/>
        <v>1.0377210524428508</v>
      </c>
      <c r="AO888" s="230">
        <f t="shared" si="970"/>
        <v>227</v>
      </c>
      <c r="AP888" s="231">
        <f t="shared" si="898"/>
        <v>1.0538901919999999</v>
      </c>
      <c r="AQ888" s="227">
        <f t="shared" si="899"/>
        <v>3404.7435592800002</v>
      </c>
      <c r="AR888" s="227">
        <f t="shared" si="900"/>
        <v>3810.4985959466667</v>
      </c>
      <c r="AS888" s="227">
        <f t="shared" si="874"/>
        <v>3113.21</v>
      </c>
      <c r="AT888" s="227">
        <f t="shared" si="901"/>
        <v>62.264200000000002</v>
      </c>
      <c r="AU888" s="227">
        <f t="shared" si="902"/>
        <v>312.35873666666669</v>
      </c>
      <c r="AV888" s="228">
        <f t="shared" si="875"/>
        <v>1.035443524985632</v>
      </c>
      <c r="AW888" s="230">
        <f t="shared" si="876"/>
        <v>206</v>
      </c>
      <c r="AX888" s="231">
        <f t="shared" si="903"/>
        <v>1.0487851770000001</v>
      </c>
      <c r="AY888" s="227">
        <f t="shared" si="904"/>
        <v>3380.8147467399999</v>
      </c>
      <c r="AZ888" s="227">
        <f t="shared" si="905"/>
        <v>3755.4376834066666</v>
      </c>
      <c r="BA888" s="227">
        <f t="shared" si="853"/>
        <v>3113.21</v>
      </c>
      <c r="BB888" s="227">
        <f t="shared" si="906"/>
        <v>62.264200000000002</v>
      </c>
      <c r="BC888" s="227">
        <f t="shared" si="907"/>
        <v>280.18889999999999</v>
      </c>
      <c r="BD888" s="228">
        <f t="shared" si="966"/>
        <v>1.0313177006311474</v>
      </c>
      <c r="BE888" s="230">
        <f t="shared" si="967"/>
        <v>186</v>
      </c>
      <c r="BF888" s="231">
        <f t="shared" si="908"/>
        <v>1.0439462500000001</v>
      </c>
      <c r="BG888" s="227">
        <f t="shared" si="909"/>
        <v>3351.8071806600001</v>
      </c>
      <c r="BH888" s="227">
        <f t="shared" si="910"/>
        <v>3694.2602806600003</v>
      </c>
      <c r="BI888" s="227">
        <f t="shared" si="877"/>
        <v>3113.21</v>
      </c>
      <c r="BJ888" s="227">
        <f t="shared" si="911"/>
        <v>62.264200000000002</v>
      </c>
      <c r="BK888" s="227">
        <f t="shared" si="912"/>
        <v>249.05680000000001</v>
      </c>
      <c r="BL888" s="228">
        <f t="shared" si="863"/>
        <v>1.0184846537629866</v>
      </c>
      <c r="BM888" s="230">
        <f t="shared" si="864"/>
        <v>164</v>
      </c>
      <c r="BN888" s="231">
        <f t="shared" si="913"/>
        <v>1.038649213</v>
      </c>
      <c r="BO888" s="227">
        <f t="shared" si="914"/>
        <v>3293.3038564899998</v>
      </c>
      <c r="BP888" s="227">
        <f t="shared" si="915"/>
        <v>3604.6248564899997</v>
      </c>
      <c r="BQ888" s="227">
        <f t="shared" si="965"/>
        <v>3113.21</v>
      </c>
      <c r="BR888" s="227">
        <f t="shared" si="916"/>
        <v>62.264200000000002</v>
      </c>
      <c r="BS888" s="227">
        <f t="shared" si="917"/>
        <v>214.81149000000002</v>
      </c>
      <c r="BT888" s="228">
        <f t="shared" si="963"/>
        <v>1.0151340558415423</v>
      </c>
      <c r="BU888" s="230">
        <f t="shared" si="964"/>
        <v>141</v>
      </c>
      <c r="BV888" s="231">
        <f t="shared" si="918"/>
        <v>1.033140137</v>
      </c>
      <c r="BW888" s="227">
        <f t="shared" si="919"/>
        <v>3265.0591138200002</v>
      </c>
      <c r="BX888" s="227">
        <f t="shared" si="920"/>
        <v>3542.1348038200003</v>
      </c>
      <c r="BY888" s="227">
        <f t="shared" si="854"/>
        <v>3113.21</v>
      </c>
      <c r="BZ888" s="227">
        <f t="shared" si="921"/>
        <v>62.264200000000002</v>
      </c>
      <c r="CA888" s="227">
        <f t="shared" si="922"/>
        <v>184.71712666666667</v>
      </c>
      <c r="CB888" s="228">
        <f t="shared" si="851"/>
        <v>1.0160474967300666</v>
      </c>
      <c r="CC888" s="230">
        <f t="shared" si="852"/>
        <v>121</v>
      </c>
      <c r="CD888" s="231">
        <f t="shared" si="923"/>
        <v>1.0283733939999999</v>
      </c>
      <c r="CE888" s="227">
        <f t="shared" si="924"/>
        <v>3252.9190740600002</v>
      </c>
      <c r="CF888" s="227">
        <f t="shared" si="925"/>
        <v>3499.9004007266667</v>
      </c>
      <c r="CG888" s="227">
        <f t="shared" si="847"/>
        <v>3113.21</v>
      </c>
      <c r="CH888" s="227">
        <f t="shared" si="926"/>
        <v>62.264200000000002</v>
      </c>
      <c r="CI888" s="227">
        <f t="shared" si="927"/>
        <v>153.58502666666669</v>
      </c>
      <c r="CJ888" s="228">
        <f t="shared" si="956"/>
        <v>1.0111940723938035</v>
      </c>
      <c r="CK888" s="230">
        <f t="shared" si="957"/>
        <v>100</v>
      </c>
      <c r="CL888" s="231">
        <f t="shared" si="928"/>
        <v>1.0233919819999999</v>
      </c>
      <c r="CM888" s="227">
        <f t="shared" si="929"/>
        <v>3221.6988492300002</v>
      </c>
      <c r="CN888" s="227">
        <f t="shared" si="930"/>
        <v>3437.5480758966669</v>
      </c>
      <c r="CO888" s="227">
        <f t="shared" si="850"/>
        <v>3113.21</v>
      </c>
      <c r="CP888" s="227">
        <f t="shared" si="931"/>
        <v>62.264200000000002</v>
      </c>
      <c r="CQ888" s="227">
        <f t="shared" si="932"/>
        <v>120.37745333333334</v>
      </c>
      <c r="CR888" s="228">
        <f t="shared" si="848"/>
        <v>1.0066648254506605</v>
      </c>
      <c r="CS888" s="230">
        <f t="shared" si="849"/>
        <v>80</v>
      </c>
      <c r="CT888" s="231">
        <f t="shared" si="933"/>
        <v>1.018670215</v>
      </c>
      <c r="CU888" s="227">
        <f t="shared" si="934"/>
        <v>3192.4706895899999</v>
      </c>
      <c r="CV888" s="227">
        <f t="shared" si="935"/>
        <v>3375.112342923333</v>
      </c>
      <c r="CW888" s="227">
        <f t="shared" si="954"/>
        <v>3113.21</v>
      </c>
      <c r="CX888" s="227">
        <f t="shared" si="936"/>
        <v>62.264200000000002</v>
      </c>
      <c r="CY888" s="227">
        <f t="shared" si="937"/>
        <v>89.245353333333341</v>
      </c>
      <c r="CZ888" s="228">
        <f t="shared" si="952"/>
        <v>1.0087837253321319</v>
      </c>
      <c r="DA888" s="239">
        <f t="shared" si="953"/>
        <v>59</v>
      </c>
      <c r="DB888" s="231">
        <f t="shared" si="938"/>
        <v>1.013735805</v>
      </c>
      <c r="DC888" s="227">
        <f t="shared" si="939"/>
        <v>3183.6936406</v>
      </c>
      <c r="DD888" s="227">
        <f t="shared" si="940"/>
        <v>3335.2031939333333</v>
      </c>
      <c r="DE888" s="227">
        <f t="shared" si="844"/>
        <v>3113.21</v>
      </c>
      <c r="DF888" s="227">
        <f t="shared" si="941"/>
        <v>62.264200000000002</v>
      </c>
      <c r="DG888" s="227">
        <f t="shared" si="942"/>
        <v>58.11325333333334</v>
      </c>
      <c r="DH888" s="228">
        <f t="shared" si="839"/>
        <v>1.0072727121656773</v>
      </c>
      <c r="DI888" s="239">
        <f t="shared" si="840"/>
        <v>38</v>
      </c>
      <c r="DJ888" s="231">
        <f t="shared" si="943"/>
        <v>1.008825297</v>
      </c>
      <c r="DK888" s="227">
        <f t="shared" si="944"/>
        <v>3163.5263009</v>
      </c>
      <c r="DL888" s="227">
        <f t="shared" si="945"/>
        <v>3283.9037542333335</v>
      </c>
      <c r="DM888" s="227">
        <f t="shared" si="950"/>
        <v>3113.21</v>
      </c>
      <c r="DN888" s="227">
        <f t="shared" si="951"/>
        <v>62.264200000000002</v>
      </c>
      <c r="DO888" s="227">
        <f t="shared" si="946"/>
        <v>25.943416666666668</v>
      </c>
      <c r="DP888" s="228">
        <f t="shared" si="947"/>
        <v>1.0040601157911535</v>
      </c>
      <c r="DQ888" s="239">
        <f t="shared" si="948"/>
        <v>17</v>
      </c>
      <c r="DR888" s="231">
        <f t="shared" si="949"/>
        <v>1.0039385750000001</v>
      </c>
      <c r="DS888" s="227">
        <f t="shared" si="888"/>
        <v>3138.1613877099999</v>
      </c>
      <c r="DT888" s="227">
        <f t="shared" si="889"/>
        <v>3226.3690043766665</v>
      </c>
      <c r="DU888" s="3"/>
      <c r="DV888" s="235">
        <v>0.02</v>
      </c>
      <c r="DW888" s="235">
        <v>0.01</v>
      </c>
      <c r="DX888" s="224">
        <f>$DU$889</f>
        <v>43549</v>
      </c>
      <c r="DZ888" s="232" t="s">
        <v>153</v>
      </c>
      <c r="EB888" s="237" t="s">
        <v>156</v>
      </c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5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5"/>
      <c r="HA888" s="5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40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7"/>
      <c r="JP888" s="1"/>
      <c r="JQ888" s="1"/>
      <c r="JR888" s="1"/>
      <c r="JS888" s="1"/>
      <c r="JT888" s="1"/>
      <c r="JU888" s="1"/>
      <c r="JV888" s="1"/>
      <c r="JW888" s="1"/>
      <c r="JX888" s="1"/>
      <c r="JY888" s="3"/>
      <c r="JZ888" s="1"/>
      <c r="KA888" s="1"/>
      <c r="KB888" s="1"/>
      <c r="KC888" s="1"/>
      <c r="KD888" s="1"/>
      <c r="KE888" s="1"/>
    </row>
    <row r="889" spans="1:291" x14ac:dyDescent="0.2">
      <c r="A889" s="196">
        <f t="shared" si="865"/>
        <v>43547</v>
      </c>
      <c r="B889" s="236">
        <f t="shared" si="890"/>
        <v>111906.69162997998</v>
      </c>
      <c r="C889" s="66">
        <f t="shared" si="961"/>
        <v>68873.992381010001</v>
      </c>
      <c r="D889" s="77">
        <f t="shared" si="866"/>
        <v>5116.93</v>
      </c>
      <c r="E889" s="67">
        <f>VLOOKUP(A888,[1]Plan1!$DQ$117:$DS$314,3)</f>
        <v>5138.93</v>
      </c>
      <c r="F889" s="11">
        <f t="shared" si="867"/>
        <v>43522</v>
      </c>
      <c r="G889" s="73">
        <f t="shared" si="855"/>
        <v>4.2994529923214841E-3</v>
      </c>
      <c r="H889" s="11">
        <f t="shared" si="868"/>
        <v>43549</v>
      </c>
      <c r="I889" s="11">
        <f t="shared" si="856"/>
        <v>43549</v>
      </c>
      <c r="J889" s="1">
        <f t="shared" si="869"/>
        <v>18</v>
      </c>
      <c r="K889" s="1">
        <f t="shared" si="870"/>
        <v>18</v>
      </c>
      <c r="L889" s="66">
        <f t="shared" si="857"/>
        <v>1.00429945</v>
      </c>
      <c r="M889" s="70">
        <f t="shared" si="962"/>
        <v>1.00319961</v>
      </c>
      <c r="N889" s="70">
        <f t="shared" si="881"/>
        <v>1.0794002577290334</v>
      </c>
      <c r="O889" s="66">
        <f t="shared" si="958"/>
        <v>1.08404108</v>
      </c>
      <c r="P889" s="66">
        <f t="shared" si="858"/>
        <v>69170.112667549998</v>
      </c>
      <c r="Q889" s="74">
        <f t="shared" si="859"/>
        <v>0</v>
      </c>
      <c r="R889" s="75">
        <f t="shared" si="959"/>
        <v>0</v>
      </c>
      <c r="S889" s="66">
        <f t="shared" si="960"/>
        <v>0</v>
      </c>
      <c r="T889" s="10">
        <f t="shared" si="871"/>
        <v>0.06</v>
      </c>
      <c r="U889" s="74">
        <f t="shared" si="955"/>
        <v>18</v>
      </c>
      <c r="V889" s="74">
        <v>252</v>
      </c>
      <c r="W889" s="70">
        <f t="shared" si="860"/>
        <v>1.004170738</v>
      </c>
      <c r="X889" s="66">
        <f t="shared" si="861"/>
        <v>288.49041735999998</v>
      </c>
      <c r="Y889" s="66">
        <v>0</v>
      </c>
      <c r="Z889" s="67">
        <f t="shared" si="862"/>
        <v>0</v>
      </c>
      <c r="AA889" s="68" t="str">
        <f t="shared" si="872"/>
        <v>A+INCORP J=</v>
      </c>
      <c r="AB889" s="11">
        <f t="shared" si="873"/>
        <v>43549</v>
      </c>
      <c r="AC889" s="227">
        <f t="shared" si="878"/>
        <v>3113.21</v>
      </c>
      <c r="AD889" s="227">
        <f t="shared" si="891"/>
        <v>62.264200000000002</v>
      </c>
      <c r="AE889" s="227">
        <f t="shared" si="892"/>
        <v>375.66067333333336</v>
      </c>
      <c r="AF889" s="228">
        <f t="shared" si="879"/>
        <v>1.0389021926369082</v>
      </c>
      <c r="AG889" s="230">
        <f t="shared" si="880"/>
        <v>248</v>
      </c>
      <c r="AH889" s="231">
        <f t="shared" si="893"/>
        <v>1.059020056</v>
      </c>
      <c r="AI889" s="227">
        <f t="shared" si="894"/>
        <v>3425.2104836799999</v>
      </c>
      <c r="AJ889" s="227">
        <f t="shared" si="895"/>
        <v>3863.1353570133333</v>
      </c>
      <c r="AK889" s="227">
        <f t="shared" si="968"/>
        <v>3113.21</v>
      </c>
      <c r="AL889" s="227">
        <f t="shared" si="896"/>
        <v>62.264200000000002</v>
      </c>
      <c r="AM889" s="227">
        <f t="shared" si="897"/>
        <v>344.52857333333333</v>
      </c>
      <c r="AN889" s="228">
        <f t="shared" si="969"/>
        <v>1.0379684127732876</v>
      </c>
      <c r="AO889" s="230">
        <f t="shared" si="970"/>
        <v>227</v>
      </c>
      <c r="AP889" s="231">
        <f t="shared" si="898"/>
        <v>1.0538901919999999</v>
      </c>
      <c r="AQ889" s="227">
        <f t="shared" si="899"/>
        <v>3405.5551439400001</v>
      </c>
      <c r="AR889" s="227">
        <f t="shared" si="900"/>
        <v>3812.3479172733332</v>
      </c>
      <c r="AS889" s="227">
        <f t="shared" si="874"/>
        <v>3113.21</v>
      </c>
      <c r="AT889" s="227">
        <f t="shared" si="901"/>
        <v>62.264200000000002</v>
      </c>
      <c r="AU889" s="227">
        <f t="shared" si="902"/>
        <v>313.39647333333335</v>
      </c>
      <c r="AV889" s="228">
        <f t="shared" si="875"/>
        <v>1.0356903424245634</v>
      </c>
      <c r="AW889" s="230">
        <f t="shared" si="876"/>
        <v>206</v>
      </c>
      <c r="AX889" s="231">
        <f t="shared" si="903"/>
        <v>1.0487851770000001</v>
      </c>
      <c r="AY889" s="227">
        <f t="shared" si="904"/>
        <v>3381.6206275300001</v>
      </c>
      <c r="AZ889" s="227">
        <f t="shared" si="905"/>
        <v>3757.2813008633334</v>
      </c>
      <c r="BA889" s="227">
        <f t="shared" si="853"/>
        <v>3113.21</v>
      </c>
      <c r="BB889" s="227">
        <f t="shared" si="906"/>
        <v>62.264200000000002</v>
      </c>
      <c r="BC889" s="227">
        <f t="shared" si="907"/>
        <v>281.22663666666665</v>
      </c>
      <c r="BD889" s="228">
        <f t="shared" si="966"/>
        <v>1.0315635346022447</v>
      </c>
      <c r="BE889" s="230">
        <f t="shared" si="967"/>
        <v>186</v>
      </c>
      <c r="BF889" s="231">
        <f t="shared" si="908"/>
        <v>1.0439462500000001</v>
      </c>
      <c r="BG889" s="227">
        <f t="shared" si="909"/>
        <v>3352.6061469400001</v>
      </c>
      <c r="BH889" s="227">
        <f t="shared" si="910"/>
        <v>3696.096983606667</v>
      </c>
      <c r="BI889" s="227">
        <f t="shared" si="877"/>
        <v>3113.21</v>
      </c>
      <c r="BJ889" s="227">
        <f t="shared" si="911"/>
        <v>62.264200000000002</v>
      </c>
      <c r="BK889" s="227">
        <f t="shared" si="912"/>
        <v>250.0945366666667</v>
      </c>
      <c r="BL889" s="228">
        <f t="shared" si="863"/>
        <v>1.0187274287359975</v>
      </c>
      <c r="BM889" s="230">
        <f t="shared" si="864"/>
        <v>164</v>
      </c>
      <c r="BN889" s="231">
        <f t="shared" si="913"/>
        <v>1.038649213</v>
      </c>
      <c r="BO889" s="227">
        <f t="shared" si="914"/>
        <v>3294.0888774</v>
      </c>
      <c r="BP889" s="227">
        <f t="shared" si="915"/>
        <v>3606.4476140666666</v>
      </c>
      <c r="BQ889" s="227">
        <f t="shared" si="965"/>
        <v>3113.21</v>
      </c>
      <c r="BR889" s="227">
        <f t="shared" si="916"/>
        <v>62.264200000000002</v>
      </c>
      <c r="BS889" s="227">
        <f t="shared" si="917"/>
        <v>215.84922666666671</v>
      </c>
      <c r="BT889" s="228">
        <f t="shared" si="963"/>
        <v>1.0153760321365202</v>
      </c>
      <c r="BU889" s="230">
        <f t="shared" si="964"/>
        <v>141</v>
      </c>
      <c r="BV889" s="231">
        <f t="shared" si="918"/>
        <v>1.033140137</v>
      </c>
      <c r="BW889" s="227">
        <f t="shared" si="919"/>
        <v>3265.8374020699998</v>
      </c>
      <c r="BX889" s="227">
        <f t="shared" si="920"/>
        <v>3543.9508287366666</v>
      </c>
      <c r="BY889" s="227">
        <f t="shared" si="854"/>
        <v>3113.21</v>
      </c>
      <c r="BZ889" s="227">
        <f t="shared" si="921"/>
        <v>62.264200000000002</v>
      </c>
      <c r="CA889" s="227">
        <f t="shared" si="922"/>
        <v>185.75486333333333</v>
      </c>
      <c r="CB889" s="228">
        <f t="shared" si="851"/>
        <v>1.0162896907608603</v>
      </c>
      <c r="CC889" s="230">
        <f t="shared" si="852"/>
        <v>121</v>
      </c>
      <c r="CD889" s="231">
        <f t="shared" si="923"/>
        <v>1.0283733939999999</v>
      </c>
      <c r="CE889" s="227">
        <f t="shared" si="924"/>
        <v>3253.6944685100002</v>
      </c>
      <c r="CF889" s="227">
        <f t="shared" si="925"/>
        <v>3501.7135318433334</v>
      </c>
      <c r="CG889" s="227">
        <f t="shared" si="847"/>
        <v>3113.21</v>
      </c>
      <c r="CH889" s="227">
        <f t="shared" si="926"/>
        <v>62.264200000000002</v>
      </c>
      <c r="CI889" s="227">
        <f t="shared" si="927"/>
        <v>154.62276333333335</v>
      </c>
      <c r="CJ889" s="228">
        <f t="shared" si="956"/>
        <v>1.0114351095196228</v>
      </c>
      <c r="CK889" s="230">
        <f t="shared" si="957"/>
        <v>100</v>
      </c>
      <c r="CL889" s="231">
        <f t="shared" si="928"/>
        <v>1.0233919819999999</v>
      </c>
      <c r="CM889" s="227">
        <f t="shared" si="929"/>
        <v>3222.4668017399999</v>
      </c>
      <c r="CN889" s="227">
        <f t="shared" si="930"/>
        <v>3439.3537650733333</v>
      </c>
      <c r="CO889" s="227">
        <f t="shared" si="850"/>
        <v>3113.21</v>
      </c>
      <c r="CP889" s="227">
        <f t="shared" si="931"/>
        <v>62.264200000000002</v>
      </c>
      <c r="CQ889" s="227">
        <f t="shared" si="932"/>
        <v>121.41519</v>
      </c>
      <c r="CR889" s="228">
        <f t="shared" si="848"/>
        <v>1.0069047829452844</v>
      </c>
      <c r="CS889" s="230">
        <f t="shared" si="849"/>
        <v>80</v>
      </c>
      <c r="CT889" s="231">
        <f t="shared" si="933"/>
        <v>1.018670215</v>
      </c>
      <c r="CU889" s="227">
        <f t="shared" si="934"/>
        <v>3193.2316750199998</v>
      </c>
      <c r="CV889" s="227">
        <f t="shared" si="935"/>
        <v>3376.91106502</v>
      </c>
      <c r="CW889" s="227">
        <f t="shared" si="954"/>
        <v>3113.21</v>
      </c>
      <c r="CX889" s="227">
        <f t="shared" si="936"/>
        <v>62.264200000000002</v>
      </c>
      <c r="CY889" s="227">
        <f t="shared" si="937"/>
        <v>90.283090000000001</v>
      </c>
      <c r="CZ889" s="228">
        <f t="shared" si="952"/>
        <v>1.009024187906395</v>
      </c>
      <c r="DA889" s="239">
        <f t="shared" si="953"/>
        <v>59</v>
      </c>
      <c r="DB889" s="231">
        <f t="shared" si="938"/>
        <v>1.013735805</v>
      </c>
      <c r="DC889" s="227">
        <f t="shared" si="939"/>
        <v>3184.4525338499998</v>
      </c>
      <c r="DD889" s="227">
        <f t="shared" si="940"/>
        <v>3336.9998238499998</v>
      </c>
      <c r="DE889" s="227">
        <f t="shared" si="844"/>
        <v>3113.21</v>
      </c>
      <c r="DF889" s="227">
        <f t="shared" si="941"/>
        <v>62.264200000000002</v>
      </c>
      <c r="DG889" s="227">
        <f t="shared" si="942"/>
        <v>59.15099</v>
      </c>
      <c r="DH889" s="228">
        <f t="shared" si="839"/>
        <v>1.0075128145615329</v>
      </c>
      <c r="DI889" s="239">
        <f t="shared" si="840"/>
        <v>38</v>
      </c>
      <c r="DJ889" s="231">
        <f t="shared" si="943"/>
        <v>1.008825297</v>
      </c>
      <c r="DK889" s="227">
        <f t="shared" si="944"/>
        <v>3164.28038689</v>
      </c>
      <c r="DL889" s="227">
        <f t="shared" si="945"/>
        <v>3285.6955768900002</v>
      </c>
      <c r="DM889" s="227">
        <f t="shared" si="950"/>
        <v>3113.21</v>
      </c>
      <c r="DN889" s="227">
        <f t="shared" si="951"/>
        <v>62.264200000000002</v>
      </c>
      <c r="DO889" s="227">
        <f t="shared" si="946"/>
        <v>26.981153333333339</v>
      </c>
      <c r="DP889" s="228">
        <f t="shared" si="947"/>
        <v>1.0042994524042403</v>
      </c>
      <c r="DQ889" s="239">
        <f t="shared" si="948"/>
        <v>17</v>
      </c>
      <c r="DR889" s="231">
        <f t="shared" si="949"/>
        <v>1.0039385750000001</v>
      </c>
      <c r="DS889" s="227">
        <f t="shared" si="888"/>
        <v>3138.9094275000002</v>
      </c>
      <c r="DT889" s="227">
        <f t="shared" si="889"/>
        <v>3228.1547808333335</v>
      </c>
      <c r="DU889" s="224">
        <v>43549</v>
      </c>
      <c r="DV889" s="224">
        <f>$DU$889</f>
        <v>43549</v>
      </c>
      <c r="DW889" s="224">
        <f>$DU$889</f>
        <v>43549</v>
      </c>
      <c r="DX889" s="234">
        <f>$O891</f>
        <v>1.08404108</v>
      </c>
      <c r="DY889" s="224">
        <f>$DU$889</f>
        <v>43549</v>
      </c>
      <c r="DZ889" s="224">
        <f>$DU$889</f>
        <v>43549</v>
      </c>
      <c r="EA889" s="224">
        <f>$DU$889</f>
        <v>43549</v>
      </c>
      <c r="EB889" s="224">
        <f>$DU$889</f>
        <v>43549</v>
      </c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5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5"/>
      <c r="HA889" s="5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40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7"/>
      <c r="JP889" s="1"/>
      <c r="JQ889" s="1"/>
      <c r="JR889" s="1"/>
      <c r="JS889" s="1"/>
      <c r="JT889" s="1"/>
      <c r="JU889" s="1"/>
      <c r="JV889" s="1"/>
      <c r="JW889" s="1"/>
      <c r="JX889" s="1"/>
      <c r="JY889" s="3"/>
      <c r="JZ889" s="1"/>
      <c r="KA889" s="1"/>
      <c r="KB889" s="1"/>
      <c r="KC889" s="1"/>
      <c r="KD889" s="1"/>
      <c r="KE889" s="1"/>
    </row>
    <row r="890" spans="1:291" x14ac:dyDescent="0.2">
      <c r="A890" s="196">
        <f t="shared" si="865"/>
        <v>43548</v>
      </c>
      <c r="B890" s="236">
        <f t="shared" si="890"/>
        <v>111919.14446997999</v>
      </c>
      <c r="C890" s="66">
        <f t="shared" si="961"/>
        <v>68873.992381010001</v>
      </c>
      <c r="D890" s="77">
        <f t="shared" si="866"/>
        <v>5116.93</v>
      </c>
      <c r="E890" s="67">
        <f>VLOOKUP(A889,[1]Plan1!$DQ$117:$DS$314,3)</f>
        <v>5138.93</v>
      </c>
      <c r="F890" s="11">
        <f t="shared" si="867"/>
        <v>43522</v>
      </c>
      <c r="G890" s="73">
        <f t="shared" si="855"/>
        <v>4.2994529923214841E-3</v>
      </c>
      <c r="H890" s="11">
        <f t="shared" si="868"/>
        <v>43549</v>
      </c>
      <c r="I890" s="11">
        <f t="shared" si="856"/>
        <v>43549</v>
      </c>
      <c r="J890" s="1">
        <f t="shared" si="869"/>
        <v>18</v>
      </c>
      <c r="K890" s="1">
        <f t="shared" si="870"/>
        <v>18</v>
      </c>
      <c r="L890" s="66">
        <f t="shared" si="857"/>
        <v>1.00429945</v>
      </c>
      <c r="M890" s="70">
        <f t="shared" si="962"/>
        <v>1.00319961</v>
      </c>
      <c r="N890" s="70">
        <f t="shared" si="881"/>
        <v>1.0794002577290334</v>
      </c>
      <c r="O890" s="66">
        <f t="shared" si="958"/>
        <v>1.08404108</v>
      </c>
      <c r="P890" s="66">
        <f t="shared" si="858"/>
        <v>69170.112667549998</v>
      </c>
      <c r="Q890" s="74">
        <f t="shared" si="859"/>
        <v>0</v>
      </c>
      <c r="R890" s="75">
        <f t="shared" si="959"/>
        <v>0</v>
      </c>
      <c r="S890" s="66">
        <f t="shared" si="960"/>
        <v>0</v>
      </c>
      <c r="T890" s="10">
        <f t="shared" si="871"/>
        <v>0.06</v>
      </c>
      <c r="U890" s="74">
        <f t="shared" si="955"/>
        <v>18</v>
      </c>
      <c r="V890" s="74">
        <v>252</v>
      </c>
      <c r="W890" s="70">
        <f t="shared" si="860"/>
        <v>1.004170738</v>
      </c>
      <c r="X890" s="66">
        <f t="shared" si="861"/>
        <v>288.49041735999998</v>
      </c>
      <c r="Y890" s="66">
        <v>0</v>
      </c>
      <c r="Z890" s="67">
        <f t="shared" si="862"/>
        <v>0</v>
      </c>
      <c r="AA890" s="68" t="str">
        <f t="shared" si="872"/>
        <v>A+INCORP J=</v>
      </c>
      <c r="AB890" s="11">
        <f t="shared" si="873"/>
        <v>43549</v>
      </c>
      <c r="AC890" s="227">
        <f t="shared" si="878"/>
        <v>3113.21</v>
      </c>
      <c r="AD890" s="227">
        <f t="shared" si="891"/>
        <v>62.264200000000002</v>
      </c>
      <c r="AE890" s="227">
        <f t="shared" si="892"/>
        <v>376.69840999999997</v>
      </c>
      <c r="AF890" s="228">
        <f t="shared" si="879"/>
        <v>1.0389021926369082</v>
      </c>
      <c r="AG890" s="230">
        <f t="shared" si="880"/>
        <v>248</v>
      </c>
      <c r="AH890" s="231">
        <f t="shared" si="893"/>
        <v>1.059020056</v>
      </c>
      <c r="AI890" s="227">
        <f t="shared" si="894"/>
        <v>3425.2104836799999</v>
      </c>
      <c r="AJ890" s="227">
        <f t="shared" si="895"/>
        <v>3864.17309368</v>
      </c>
      <c r="AK890" s="227">
        <f t="shared" si="968"/>
        <v>3113.21</v>
      </c>
      <c r="AL890" s="227">
        <f t="shared" si="896"/>
        <v>62.264200000000002</v>
      </c>
      <c r="AM890" s="227">
        <f t="shared" si="897"/>
        <v>345.56630999999999</v>
      </c>
      <c r="AN890" s="228">
        <f t="shared" si="969"/>
        <v>1.0379684127732876</v>
      </c>
      <c r="AO890" s="230">
        <f t="shared" si="970"/>
        <v>227</v>
      </c>
      <c r="AP890" s="231">
        <f t="shared" si="898"/>
        <v>1.0538901919999999</v>
      </c>
      <c r="AQ890" s="227">
        <f t="shared" si="899"/>
        <v>3405.5551439400001</v>
      </c>
      <c r="AR890" s="227">
        <f t="shared" si="900"/>
        <v>3813.3856539400003</v>
      </c>
      <c r="AS890" s="227">
        <f t="shared" si="874"/>
        <v>3113.21</v>
      </c>
      <c r="AT890" s="227">
        <f t="shared" si="901"/>
        <v>62.264200000000002</v>
      </c>
      <c r="AU890" s="227">
        <f t="shared" si="902"/>
        <v>314.43421000000001</v>
      </c>
      <c r="AV890" s="228">
        <f t="shared" si="875"/>
        <v>1.0356903424245634</v>
      </c>
      <c r="AW890" s="230">
        <f t="shared" si="876"/>
        <v>206</v>
      </c>
      <c r="AX890" s="231">
        <f t="shared" si="903"/>
        <v>1.0487851770000001</v>
      </c>
      <c r="AY890" s="227">
        <f t="shared" si="904"/>
        <v>3381.6206275300001</v>
      </c>
      <c r="AZ890" s="227">
        <f t="shared" si="905"/>
        <v>3758.3190375300001</v>
      </c>
      <c r="BA890" s="227">
        <f t="shared" si="853"/>
        <v>3113.21</v>
      </c>
      <c r="BB890" s="227">
        <f t="shared" si="906"/>
        <v>62.264200000000002</v>
      </c>
      <c r="BC890" s="227">
        <f t="shared" si="907"/>
        <v>282.26437333333331</v>
      </c>
      <c r="BD890" s="228">
        <f t="shared" si="966"/>
        <v>1.0315635346022447</v>
      </c>
      <c r="BE890" s="230">
        <f t="shared" si="967"/>
        <v>186</v>
      </c>
      <c r="BF890" s="231">
        <f t="shared" si="908"/>
        <v>1.0439462500000001</v>
      </c>
      <c r="BG890" s="227">
        <f t="shared" si="909"/>
        <v>3352.6061469400001</v>
      </c>
      <c r="BH890" s="227">
        <f t="shared" si="910"/>
        <v>3697.1347202733336</v>
      </c>
      <c r="BI890" s="227">
        <f t="shared" si="877"/>
        <v>3113.21</v>
      </c>
      <c r="BJ890" s="227">
        <f t="shared" si="911"/>
        <v>62.264200000000002</v>
      </c>
      <c r="BK890" s="227">
        <f t="shared" si="912"/>
        <v>251.13227333333333</v>
      </c>
      <c r="BL890" s="228">
        <f t="shared" si="863"/>
        <v>1.0187274287359975</v>
      </c>
      <c r="BM890" s="230">
        <f t="shared" si="864"/>
        <v>164</v>
      </c>
      <c r="BN890" s="231">
        <f t="shared" si="913"/>
        <v>1.038649213</v>
      </c>
      <c r="BO890" s="227">
        <f t="shared" si="914"/>
        <v>3294.0888774</v>
      </c>
      <c r="BP890" s="227">
        <f t="shared" si="915"/>
        <v>3607.4853507333332</v>
      </c>
      <c r="BQ890" s="227">
        <f t="shared" si="965"/>
        <v>3113.21</v>
      </c>
      <c r="BR890" s="227">
        <f t="shared" si="916"/>
        <v>62.264200000000002</v>
      </c>
      <c r="BS890" s="227">
        <f t="shared" si="917"/>
        <v>216.88696333333334</v>
      </c>
      <c r="BT890" s="228">
        <f t="shared" si="963"/>
        <v>1.0153760321365202</v>
      </c>
      <c r="BU890" s="230">
        <f t="shared" si="964"/>
        <v>141</v>
      </c>
      <c r="BV890" s="231">
        <f t="shared" si="918"/>
        <v>1.033140137</v>
      </c>
      <c r="BW890" s="227">
        <f t="shared" si="919"/>
        <v>3265.8374020699998</v>
      </c>
      <c r="BX890" s="227">
        <f t="shared" si="920"/>
        <v>3544.9885654033333</v>
      </c>
      <c r="BY890" s="227">
        <f t="shared" si="854"/>
        <v>3113.21</v>
      </c>
      <c r="BZ890" s="227">
        <f t="shared" si="921"/>
        <v>62.264200000000002</v>
      </c>
      <c r="CA890" s="227">
        <f t="shared" si="922"/>
        <v>186.79259999999999</v>
      </c>
      <c r="CB890" s="228">
        <f t="shared" si="851"/>
        <v>1.0162896907608603</v>
      </c>
      <c r="CC890" s="230">
        <f t="shared" si="852"/>
        <v>121</v>
      </c>
      <c r="CD890" s="231">
        <f t="shared" si="923"/>
        <v>1.0283733939999999</v>
      </c>
      <c r="CE890" s="227">
        <f t="shared" si="924"/>
        <v>3253.6944685100002</v>
      </c>
      <c r="CF890" s="227">
        <f t="shared" si="925"/>
        <v>3502.75126851</v>
      </c>
      <c r="CG890" s="227">
        <f t="shared" si="847"/>
        <v>3113.21</v>
      </c>
      <c r="CH890" s="227">
        <f t="shared" si="926"/>
        <v>62.264200000000002</v>
      </c>
      <c r="CI890" s="227">
        <f t="shared" si="927"/>
        <v>155.66050000000001</v>
      </c>
      <c r="CJ890" s="228">
        <f t="shared" si="956"/>
        <v>1.0114351095196228</v>
      </c>
      <c r="CK890" s="230">
        <f t="shared" si="957"/>
        <v>100</v>
      </c>
      <c r="CL890" s="231">
        <f t="shared" si="928"/>
        <v>1.0233919819999999</v>
      </c>
      <c r="CM890" s="227">
        <f t="shared" si="929"/>
        <v>3222.4668017399999</v>
      </c>
      <c r="CN890" s="227">
        <f t="shared" si="930"/>
        <v>3440.39150174</v>
      </c>
      <c r="CO890" s="227">
        <f t="shared" si="850"/>
        <v>3113.21</v>
      </c>
      <c r="CP890" s="227">
        <f t="shared" si="931"/>
        <v>62.264200000000002</v>
      </c>
      <c r="CQ890" s="227">
        <f t="shared" si="932"/>
        <v>122.45292666666666</v>
      </c>
      <c r="CR890" s="228">
        <f t="shared" si="848"/>
        <v>1.0069047829452844</v>
      </c>
      <c r="CS890" s="230">
        <f t="shared" si="849"/>
        <v>80</v>
      </c>
      <c r="CT890" s="231">
        <f t="shared" si="933"/>
        <v>1.018670215</v>
      </c>
      <c r="CU890" s="227">
        <f t="shared" si="934"/>
        <v>3193.2316750199998</v>
      </c>
      <c r="CV890" s="227">
        <f t="shared" si="935"/>
        <v>3377.9488016866662</v>
      </c>
      <c r="CW890" s="227">
        <f t="shared" si="954"/>
        <v>3113.21</v>
      </c>
      <c r="CX890" s="227">
        <f t="shared" si="936"/>
        <v>62.264200000000002</v>
      </c>
      <c r="CY890" s="227">
        <f t="shared" si="937"/>
        <v>91.320826666666662</v>
      </c>
      <c r="CZ890" s="228">
        <f t="shared" si="952"/>
        <v>1.009024187906395</v>
      </c>
      <c r="DA890" s="239">
        <f t="shared" si="953"/>
        <v>59</v>
      </c>
      <c r="DB890" s="231">
        <f t="shared" si="938"/>
        <v>1.013735805</v>
      </c>
      <c r="DC890" s="227">
        <f t="shared" si="939"/>
        <v>3184.4525338499998</v>
      </c>
      <c r="DD890" s="227">
        <f t="shared" si="940"/>
        <v>3338.0375605166664</v>
      </c>
      <c r="DE890" s="227">
        <f t="shared" si="844"/>
        <v>3113.21</v>
      </c>
      <c r="DF890" s="227">
        <f t="shared" si="941"/>
        <v>62.264200000000002</v>
      </c>
      <c r="DG890" s="227">
        <f t="shared" si="942"/>
        <v>60.188726666666668</v>
      </c>
      <c r="DH890" s="228">
        <f t="shared" si="839"/>
        <v>1.0075128145615329</v>
      </c>
      <c r="DI890" s="239">
        <f t="shared" si="840"/>
        <v>38</v>
      </c>
      <c r="DJ890" s="231">
        <f t="shared" si="943"/>
        <v>1.008825297</v>
      </c>
      <c r="DK890" s="227">
        <f t="shared" si="944"/>
        <v>3164.28038689</v>
      </c>
      <c r="DL890" s="227">
        <f t="shared" si="945"/>
        <v>3286.7333135566669</v>
      </c>
      <c r="DM890" s="227">
        <f t="shared" si="950"/>
        <v>3113.21</v>
      </c>
      <c r="DN890" s="227">
        <f t="shared" si="951"/>
        <v>62.264200000000002</v>
      </c>
      <c r="DO890" s="227">
        <f t="shared" si="946"/>
        <v>28.018890000000003</v>
      </c>
      <c r="DP890" s="228">
        <f t="shared" si="947"/>
        <v>1.0042994524042403</v>
      </c>
      <c r="DQ890" s="239">
        <f t="shared" si="948"/>
        <v>17</v>
      </c>
      <c r="DR890" s="231">
        <f t="shared" si="949"/>
        <v>1.0039385750000001</v>
      </c>
      <c r="DS890" s="227">
        <f t="shared" si="888"/>
        <v>3138.9094275000002</v>
      </c>
      <c r="DT890" s="227">
        <f t="shared" si="889"/>
        <v>3229.1925175000001</v>
      </c>
      <c r="DU890" s="225" t="s">
        <v>146</v>
      </c>
      <c r="DV890" s="225" t="s">
        <v>147</v>
      </c>
      <c r="DW890" s="226" t="s">
        <v>148</v>
      </c>
      <c r="DX890" s="225" t="s">
        <v>149</v>
      </c>
      <c r="DY890" s="225" t="s">
        <v>27</v>
      </c>
      <c r="DZ890" s="225" t="s">
        <v>150</v>
      </c>
      <c r="EA890" s="225" t="s">
        <v>151</v>
      </c>
      <c r="EB890" s="229" t="s">
        <v>152</v>
      </c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5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5"/>
      <c r="HA890" s="5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40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7"/>
      <c r="JP890" s="1"/>
      <c r="JQ890" s="1"/>
      <c r="JR890" s="1"/>
      <c r="JS890" s="1"/>
      <c r="JT890" s="1"/>
      <c r="JU890" s="1"/>
      <c r="JV890" s="1"/>
      <c r="JW890" s="1"/>
      <c r="JX890" s="1"/>
      <c r="JY890" s="3"/>
      <c r="JZ890" s="1"/>
      <c r="KA890" s="1"/>
      <c r="KB890" s="1"/>
      <c r="KC890" s="1"/>
      <c r="KD890" s="1"/>
      <c r="KE890" s="1"/>
    </row>
    <row r="891" spans="1:291" x14ac:dyDescent="0.2">
      <c r="A891" s="196">
        <f t="shared" si="865"/>
        <v>43549</v>
      </c>
      <c r="B891" s="236">
        <f t="shared" si="890"/>
        <v>111940.68135960998</v>
      </c>
      <c r="C891" s="66">
        <f t="shared" si="961"/>
        <v>68873.992381010001</v>
      </c>
      <c r="D891" s="77">
        <f t="shared" si="866"/>
        <v>5116.93</v>
      </c>
      <c r="E891" s="67">
        <f>VLOOKUP(A890,[1]Plan1!$DQ$117:$DS$314,3)</f>
        <v>5138.93</v>
      </c>
      <c r="F891" s="11">
        <f t="shared" si="867"/>
        <v>43522</v>
      </c>
      <c r="G891" s="73">
        <f t="shared" si="855"/>
        <v>4.2994529923214841E-3</v>
      </c>
      <c r="H891" s="11">
        <f t="shared" si="868"/>
        <v>43580</v>
      </c>
      <c r="I891" s="11">
        <f t="shared" si="856"/>
        <v>43549</v>
      </c>
      <c r="J891" s="1">
        <f t="shared" si="869"/>
        <v>18</v>
      </c>
      <c r="K891" s="1">
        <f t="shared" si="870"/>
        <v>18</v>
      </c>
      <c r="L891" s="66">
        <f t="shared" si="857"/>
        <v>1.00429945</v>
      </c>
      <c r="M891" s="70">
        <f t="shared" si="962"/>
        <v>1.00319961</v>
      </c>
      <c r="N891" s="70">
        <f t="shared" si="881"/>
        <v>1.0794002577290334</v>
      </c>
      <c r="O891" s="66">
        <f t="shared" si="958"/>
        <v>1.08404108</v>
      </c>
      <c r="P891" s="66">
        <f t="shared" si="858"/>
        <v>69170.112667549998</v>
      </c>
      <c r="Q891" s="74">
        <f t="shared" si="859"/>
        <v>29</v>
      </c>
      <c r="R891" s="75">
        <f t="shared" si="959"/>
        <v>4.520153242718622E-2</v>
      </c>
      <c r="S891" s="66">
        <f t="shared" si="960"/>
        <v>3113.21</v>
      </c>
      <c r="T891" s="10">
        <f t="shared" si="871"/>
        <v>0.06</v>
      </c>
      <c r="U891" s="74">
        <f t="shared" si="955"/>
        <v>18</v>
      </c>
      <c r="V891" s="74">
        <v>252</v>
      </c>
      <c r="W891" s="70">
        <f t="shared" si="860"/>
        <v>1.004170738</v>
      </c>
      <c r="X891" s="66">
        <f t="shared" si="861"/>
        <v>288.49041735999998</v>
      </c>
      <c r="Y891" s="66">
        <v>0</v>
      </c>
      <c r="Z891" s="67">
        <f t="shared" si="862"/>
        <v>3401.7004173599998</v>
      </c>
      <c r="AA891" s="68" t="str">
        <f t="shared" si="872"/>
        <v>A+INCORP J=</v>
      </c>
      <c r="AB891" s="11">
        <f t="shared" si="873"/>
        <v>43549</v>
      </c>
      <c r="AC891" s="227">
        <f t="shared" si="878"/>
        <v>3113.21</v>
      </c>
      <c r="AD891" s="227">
        <f t="shared" si="891"/>
        <v>62.264200000000002</v>
      </c>
      <c r="AE891" s="227">
        <f t="shared" si="892"/>
        <v>377.73614666666668</v>
      </c>
      <c r="AF891" s="228">
        <f t="shared" si="879"/>
        <v>1.0389021926369082</v>
      </c>
      <c r="AG891" s="230">
        <f t="shared" si="880"/>
        <v>249</v>
      </c>
      <c r="AH891" s="231">
        <f t="shared" si="893"/>
        <v>1.0592649569999999</v>
      </c>
      <c r="AI891" s="227">
        <f t="shared" si="894"/>
        <v>3426.0025720600001</v>
      </c>
      <c r="AJ891" s="227">
        <f t="shared" si="895"/>
        <v>3866.0029187266668</v>
      </c>
      <c r="AK891" s="227">
        <f t="shared" si="968"/>
        <v>3113.21</v>
      </c>
      <c r="AL891" s="227">
        <f t="shared" si="896"/>
        <v>62.264200000000002</v>
      </c>
      <c r="AM891" s="227">
        <f t="shared" si="897"/>
        <v>346.60404666666665</v>
      </c>
      <c r="AN891" s="228">
        <f t="shared" si="969"/>
        <v>1.0379684127732876</v>
      </c>
      <c r="AO891" s="230">
        <f t="shared" si="970"/>
        <v>228</v>
      </c>
      <c r="AP891" s="231">
        <f t="shared" si="898"/>
        <v>1.054133907</v>
      </c>
      <c r="AQ891" s="227">
        <f t="shared" si="899"/>
        <v>3406.3426879200001</v>
      </c>
      <c r="AR891" s="227">
        <f t="shared" si="900"/>
        <v>3815.2109345866666</v>
      </c>
      <c r="AS891" s="227">
        <f t="shared" si="874"/>
        <v>3113.21</v>
      </c>
      <c r="AT891" s="227">
        <f t="shared" si="901"/>
        <v>62.264200000000002</v>
      </c>
      <c r="AU891" s="227">
        <f t="shared" si="902"/>
        <v>315.47194666666667</v>
      </c>
      <c r="AV891" s="228">
        <f t="shared" si="875"/>
        <v>1.0356903424245634</v>
      </c>
      <c r="AW891" s="230">
        <f t="shared" si="876"/>
        <v>207</v>
      </c>
      <c r="AX891" s="231">
        <f t="shared" si="903"/>
        <v>1.0490277109999999</v>
      </c>
      <c r="AY891" s="227">
        <f t="shared" si="904"/>
        <v>3382.40263512</v>
      </c>
      <c r="AZ891" s="227">
        <f t="shared" si="905"/>
        <v>3760.1387817866666</v>
      </c>
      <c r="BA891" s="227">
        <f t="shared" si="853"/>
        <v>3113.21</v>
      </c>
      <c r="BB891" s="227">
        <f t="shared" si="906"/>
        <v>62.264200000000002</v>
      </c>
      <c r="BC891" s="227">
        <f t="shared" si="907"/>
        <v>283.30210999999997</v>
      </c>
      <c r="BD891" s="228">
        <f t="shared" si="966"/>
        <v>1.0315635346022447</v>
      </c>
      <c r="BE891" s="230">
        <f t="shared" si="967"/>
        <v>187</v>
      </c>
      <c r="BF891" s="231">
        <f t="shared" si="908"/>
        <v>1.0441876649999999</v>
      </c>
      <c r="BG891" s="227">
        <f t="shared" si="909"/>
        <v>3353.38144491</v>
      </c>
      <c r="BH891" s="227">
        <f t="shared" si="910"/>
        <v>3698.9477549100002</v>
      </c>
      <c r="BI891" s="227">
        <f t="shared" si="877"/>
        <v>3113.21</v>
      </c>
      <c r="BJ891" s="227">
        <f t="shared" si="911"/>
        <v>62.264200000000002</v>
      </c>
      <c r="BK891" s="227">
        <f t="shared" si="912"/>
        <v>252.17001000000002</v>
      </c>
      <c r="BL891" s="228">
        <f t="shared" si="863"/>
        <v>1.0187274287359975</v>
      </c>
      <c r="BM891" s="230">
        <f t="shared" si="864"/>
        <v>165</v>
      </c>
      <c r="BN891" s="231">
        <f t="shared" si="913"/>
        <v>1.038889403</v>
      </c>
      <c r="BO891" s="227">
        <f t="shared" si="914"/>
        <v>3294.8506429700001</v>
      </c>
      <c r="BP891" s="227">
        <f t="shared" si="915"/>
        <v>3609.28485297</v>
      </c>
      <c r="BQ891" s="227">
        <f t="shared" si="965"/>
        <v>3113.21</v>
      </c>
      <c r="BR891" s="227">
        <f t="shared" si="916"/>
        <v>62.264200000000002</v>
      </c>
      <c r="BS891" s="227">
        <f t="shared" si="917"/>
        <v>217.92470000000003</v>
      </c>
      <c r="BT891" s="228">
        <f t="shared" si="963"/>
        <v>1.0153760321365202</v>
      </c>
      <c r="BU891" s="230">
        <f t="shared" si="964"/>
        <v>142</v>
      </c>
      <c r="BV891" s="231">
        <f t="shared" si="918"/>
        <v>1.0333790540000001</v>
      </c>
      <c r="BW891" s="227">
        <f t="shared" si="919"/>
        <v>3266.59263753</v>
      </c>
      <c r="BX891" s="227">
        <f t="shared" si="920"/>
        <v>3546.7815375300002</v>
      </c>
      <c r="BY891" s="227">
        <f t="shared" si="854"/>
        <v>3113.21</v>
      </c>
      <c r="BZ891" s="227">
        <f t="shared" si="921"/>
        <v>62.264200000000002</v>
      </c>
      <c r="CA891" s="227">
        <f t="shared" si="922"/>
        <v>187.83033666666668</v>
      </c>
      <c r="CB891" s="228">
        <f t="shared" si="851"/>
        <v>1.0162896907608603</v>
      </c>
      <c r="CC891" s="230">
        <f t="shared" si="852"/>
        <v>122</v>
      </c>
      <c r="CD891" s="231">
        <f t="shared" si="923"/>
        <v>1.0286112080000001</v>
      </c>
      <c r="CE891" s="227">
        <f t="shared" si="924"/>
        <v>3254.4468937500001</v>
      </c>
      <c r="CF891" s="227">
        <f t="shared" si="925"/>
        <v>3504.5414304166666</v>
      </c>
      <c r="CG891" s="227">
        <f t="shared" si="847"/>
        <v>3113.21</v>
      </c>
      <c r="CH891" s="227">
        <f t="shared" si="926"/>
        <v>62.264200000000002</v>
      </c>
      <c r="CI891" s="227">
        <f t="shared" si="927"/>
        <v>156.69823666666667</v>
      </c>
      <c r="CJ891" s="228">
        <f t="shared" si="956"/>
        <v>1.0114351095196228</v>
      </c>
      <c r="CK891" s="230">
        <f t="shared" si="957"/>
        <v>101</v>
      </c>
      <c r="CL891" s="231">
        <f t="shared" si="928"/>
        <v>1.023628644</v>
      </c>
      <c r="CM891" s="227">
        <f t="shared" si="929"/>
        <v>3223.2120053899998</v>
      </c>
      <c r="CN891" s="227">
        <f t="shared" si="930"/>
        <v>3442.1744420566665</v>
      </c>
      <c r="CO891" s="227">
        <f t="shared" si="850"/>
        <v>3113.21</v>
      </c>
      <c r="CP891" s="227">
        <f t="shared" si="931"/>
        <v>62.264200000000002</v>
      </c>
      <c r="CQ891" s="227">
        <f t="shared" si="932"/>
        <v>123.49066333333334</v>
      </c>
      <c r="CR891" s="228">
        <f t="shared" si="848"/>
        <v>1.0069047829452844</v>
      </c>
      <c r="CS891" s="230">
        <f t="shared" si="849"/>
        <v>81</v>
      </c>
      <c r="CT891" s="231">
        <f t="shared" si="933"/>
        <v>1.0189057850000001</v>
      </c>
      <c r="CU891" s="227">
        <f t="shared" si="934"/>
        <v>3193.9701177299999</v>
      </c>
      <c r="CV891" s="227">
        <f t="shared" si="935"/>
        <v>3379.724981063333</v>
      </c>
      <c r="CW891" s="227">
        <f t="shared" si="954"/>
        <v>3113.21</v>
      </c>
      <c r="CX891" s="227">
        <f t="shared" si="936"/>
        <v>62.264200000000002</v>
      </c>
      <c r="CY891" s="227">
        <f t="shared" si="937"/>
        <v>92.358563333333336</v>
      </c>
      <c r="CZ891" s="228">
        <f t="shared" si="952"/>
        <v>1.009024187906395</v>
      </c>
      <c r="DA891" s="239">
        <f t="shared" si="953"/>
        <v>60</v>
      </c>
      <c r="DB891" s="231">
        <f t="shared" si="938"/>
        <v>1.0139702340000001</v>
      </c>
      <c r="DC891" s="227">
        <f t="shared" si="939"/>
        <v>3185.1889466500002</v>
      </c>
      <c r="DD891" s="227">
        <f t="shared" si="940"/>
        <v>3339.8117099833335</v>
      </c>
      <c r="DE891" s="227">
        <f t="shared" si="844"/>
        <v>3113.21</v>
      </c>
      <c r="DF891" s="227">
        <f t="shared" si="941"/>
        <v>62.264200000000002</v>
      </c>
      <c r="DG891" s="227">
        <f t="shared" si="942"/>
        <v>61.226463333333328</v>
      </c>
      <c r="DH891" s="228">
        <f t="shared" si="839"/>
        <v>1.0075128145615329</v>
      </c>
      <c r="DI891" s="239">
        <f t="shared" si="840"/>
        <v>39</v>
      </c>
      <c r="DJ891" s="231">
        <f t="shared" si="943"/>
        <v>1.00905859</v>
      </c>
      <c r="DK891" s="227">
        <f t="shared" si="944"/>
        <v>3165.0121334700002</v>
      </c>
      <c r="DL891" s="227">
        <f t="shared" si="945"/>
        <v>3288.5027968033337</v>
      </c>
      <c r="DM891" s="227">
        <f t="shared" si="950"/>
        <v>3113.21</v>
      </c>
      <c r="DN891" s="227">
        <f t="shared" si="951"/>
        <v>62.264200000000002</v>
      </c>
      <c r="DO891" s="227">
        <f t="shared" si="946"/>
        <v>29.05662666666667</v>
      </c>
      <c r="DP891" s="228">
        <f t="shared" si="947"/>
        <v>1.0042994524042403</v>
      </c>
      <c r="DQ891" s="239">
        <f t="shared" si="948"/>
        <v>18</v>
      </c>
      <c r="DR891" s="231">
        <f t="shared" si="949"/>
        <v>1.004170738</v>
      </c>
      <c r="DS891" s="227">
        <f t="shared" si="888"/>
        <v>3139.6353072000002</v>
      </c>
      <c r="DT891" s="227">
        <f t="shared" si="889"/>
        <v>3230.9561338666667</v>
      </c>
      <c r="DU891" s="227">
        <f>($S891)</f>
        <v>3113.21</v>
      </c>
      <c r="DV891" s="227">
        <v>0</v>
      </c>
      <c r="DW891" s="227">
        <f>(($A891-DW$889)/30)*0.01*DU891</f>
        <v>0</v>
      </c>
      <c r="DX891" s="228">
        <f>($O891/DX$889)</f>
        <v>1</v>
      </c>
      <c r="DY891" s="239">
        <f>NETWORKDAYS(DY$889,$A891,$AE$118:$AE$502)-1</f>
        <v>0</v>
      </c>
      <c r="DZ891" s="231">
        <f>ROUND((1+0.06)^TRUNC((DY891/252),9),9)</f>
        <v>1</v>
      </c>
      <c r="EA891" s="227">
        <f t="shared" ref="EA891:EA919" si="971">TRUNC(DU891*(DX891*DZ891),8)</f>
        <v>3113.21</v>
      </c>
      <c r="EB891" s="227">
        <f>IF(EB$888="SIM",0,DV891+DW891+EA891)</f>
        <v>3113.21</v>
      </c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5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5"/>
      <c r="HA891" s="5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40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7"/>
      <c r="JP891" s="1"/>
      <c r="JQ891" s="1"/>
      <c r="JR891" s="1"/>
      <c r="JS891" s="1"/>
      <c r="JT891" s="1"/>
      <c r="JU891" s="1"/>
      <c r="JV891" s="1"/>
      <c r="JW891" s="1"/>
      <c r="JX891" s="1"/>
      <c r="JY891" s="3"/>
      <c r="JZ891" s="1"/>
      <c r="KA891" s="1"/>
      <c r="KB891" s="1"/>
      <c r="KC891" s="1"/>
      <c r="KD891" s="1"/>
      <c r="KE891" s="1"/>
    </row>
    <row r="892" spans="1:291" x14ac:dyDescent="0.2">
      <c r="A892" s="196">
        <f t="shared" si="865"/>
        <v>43550</v>
      </c>
      <c r="B892" s="236">
        <f>(P892+X892+AJ892+AR892+AZ892+BH892+BP892+BX892+CF892+CN892+CV892+DD892+DL892+DT892+EB892)</f>
        <v>112078.53248113669</v>
      </c>
      <c r="C892" s="66">
        <f t="shared" si="961"/>
        <v>66345.39308491</v>
      </c>
      <c r="D892" s="77">
        <f t="shared" si="866"/>
        <v>5138.93</v>
      </c>
      <c r="E892" s="67">
        <f>VLOOKUP(A891,[1]Plan1!$DQ$117:$DS$314,3)</f>
        <v>5177.47</v>
      </c>
      <c r="F892" s="11">
        <f t="shared" si="867"/>
        <v>43550</v>
      </c>
      <c r="G892" s="73">
        <f t="shared" si="855"/>
        <v>7.4996156787503487E-3</v>
      </c>
      <c r="H892" s="11">
        <f t="shared" si="868"/>
        <v>43580</v>
      </c>
      <c r="I892" s="11">
        <f t="shared" si="856"/>
        <v>43580</v>
      </c>
      <c r="J892" s="1">
        <f t="shared" si="869"/>
        <v>22</v>
      </c>
      <c r="K892" s="1">
        <f t="shared" si="870"/>
        <v>1</v>
      </c>
      <c r="L892" s="66">
        <f t="shared" si="857"/>
        <v>1.00033967</v>
      </c>
      <c r="M892" s="70">
        <f t="shared" si="962"/>
        <v>1.00429945</v>
      </c>
      <c r="N892" s="70">
        <f t="shared" si="881"/>
        <v>1.0840410851671265</v>
      </c>
      <c r="O892" s="66">
        <f t="shared" si="958"/>
        <v>1.0844092999999999</v>
      </c>
      <c r="P892" s="66">
        <f t="shared" si="858"/>
        <v>66367.928624570006</v>
      </c>
      <c r="Q892" s="74">
        <f t="shared" si="859"/>
        <v>0</v>
      </c>
      <c r="R892" s="75">
        <f t="shared" si="959"/>
        <v>0</v>
      </c>
      <c r="S892" s="66">
        <f t="shared" si="960"/>
        <v>0</v>
      </c>
      <c r="T892" s="10">
        <f t="shared" si="871"/>
        <v>0.06</v>
      </c>
      <c r="U892" s="74">
        <f t="shared" si="955"/>
        <v>1</v>
      </c>
      <c r="V892" s="74">
        <v>252</v>
      </c>
      <c r="W892" s="70">
        <f t="shared" si="860"/>
        <v>1.0002312529999999</v>
      </c>
      <c r="X892" s="66">
        <f t="shared" si="861"/>
        <v>15.34778259</v>
      </c>
      <c r="Y892" s="66">
        <v>0</v>
      </c>
      <c r="Z892" s="67">
        <f t="shared" si="862"/>
        <v>0</v>
      </c>
      <c r="AA892" s="68" t="str">
        <f t="shared" si="872"/>
        <v>A+INCORP J=</v>
      </c>
      <c r="AB892" s="11">
        <f t="shared" si="873"/>
        <v>43580</v>
      </c>
      <c r="AC892" s="227">
        <f t="shared" si="878"/>
        <v>3113.21</v>
      </c>
      <c r="AD892" s="227">
        <f t="shared" ref="AD892:AD922" si="972">0.02*AC892</f>
        <v>62.264200000000002</v>
      </c>
      <c r="AE892" s="227">
        <f t="shared" ref="AE892:AE922" si="973">((A892-AE$525)/30)*0.01*AC892</f>
        <v>378.77388333333329</v>
      </c>
      <c r="AF892" s="228">
        <f t="shared" si="879"/>
        <v>1.0392550801542084</v>
      </c>
      <c r="AG892" s="230">
        <f t="shared" si="880"/>
        <v>250</v>
      </c>
      <c r="AH892" s="231">
        <f t="shared" ref="AH892:AH922" si="974">ROUND((1+0.06)^TRUNC((AG892/252),9),9)</f>
        <v>1.059509915</v>
      </c>
      <c r="AI892" s="227">
        <f t="shared" ref="AI892:AI922" si="975">TRUNC(AC892*(AF892*AH892),8)</f>
        <v>3427.9588361000001</v>
      </c>
      <c r="AJ892" s="227">
        <f t="shared" ref="AJ892:AJ922" si="976">IF($AJ$524="SIM",0,AD892+AE892+AI892)</f>
        <v>3868.9969194333335</v>
      </c>
      <c r="AK892" s="227">
        <f t="shared" si="968"/>
        <v>3113.21</v>
      </c>
      <c r="AL892" s="227">
        <f t="shared" ref="AL892:AL922" si="977">0.02*AK892</f>
        <v>62.264200000000002</v>
      </c>
      <c r="AM892" s="227">
        <f t="shared" ref="AM892:AM922" si="978">((A892-AM$555)/30)*0.01*AK892</f>
        <v>347.64178333333331</v>
      </c>
      <c r="AN892" s="228">
        <f t="shared" si="969"/>
        <v>1.0383209831103373</v>
      </c>
      <c r="AO892" s="230">
        <f t="shared" si="970"/>
        <v>229</v>
      </c>
      <c r="AP892" s="231">
        <f t="shared" ref="AP892:AP922" si="979">ROUND((1+0.06)^TRUNC((AO892/252),9),9)</f>
        <v>1.054377678</v>
      </c>
      <c r="AQ892" s="227">
        <f t="shared" ref="AQ892:AQ922" si="980">TRUNC(AK892*(AN892*AP892),8)</f>
        <v>3408.2877246799999</v>
      </c>
      <c r="AR892" s="227">
        <f t="shared" ref="AR892:AR922" si="981">IF($AR$554="SIM",0,AL892+AM892+AQ892)</f>
        <v>3818.193708013333</v>
      </c>
      <c r="AS892" s="227">
        <f t="shared" si="874"/>
        <v>3113.21</v>
      </c>
      <c r="AT892" s="227">
        <f t="shared" ref="AT892:AT922" si="982">0.02*AS892</f>
        <v>62.264200000000002</v>
      </c>
      <c r="AU892" s="227">
        <f t="shared" ref="AU892:AU922" si="983">(($A892-AU$585)/30)*0.01*AS892</f>
        <v>316.50968333333333</v>
      </c>
      <c r="AV892" s="228">
        <f t="shared" si="875"/>
        <v>1.0360421389615428</v>
      </c>
      <c r="AW892" s="230">
        <f t="shared" si="876"/>
        <v>208</v>
      </c>
      <c r="AX892" s="231">
        <f t="shared" ref="AX892:AX922" si="984">ROUND((1+0.06)^TRUNC((AW892/252),9),9)</f>
        <v>1.049270302</v>
      </c>
      <c r="AY892" s="227">
        <f t="shared" ref="AY892:AY922" si="985">TRUNC(AS892*(AV892*AX892),8)</f>
        <v>3384.3340046500002</v>
      </c>
      <c r="AZ892" s="227">
        <f t="shared" ref="AZ892:AZ922" si="986">IF($AZ$584="SIM",0,AT892+AU892+AY892)</f>
        <v>3763.1078879833335</v>
      </c>
      <c r="BA892" s="227">
        <f t="shared" si="853"/>
        <v>3113.21</v>
      </c>
      <c r="BB892" s="227">
        <f t="shared" ref="BB892:BB922" si="987">0.02*BA892</f>
        <v>62.264200000000002</v>
      </c>
      <c r="BC892" s="227">
        <f t="shared" ref="BC892:BC922" si="988">(($A892-BC$616)/30)*0.01*BA892</f>
        <v>284.33984666666669</v>
      </c>
      <c r="BD892" s="228">
        <f t="shared" si="966"/>
        <v>1.0319139293720732</v>
      </c>
      <c r="BE892" s="230">
        <f t="shared" si="967"/>
        <v>188</v>
      </c>
      <c r="BF892" s="231">
        <f t="shared" ref="BF892:BF922" si="989">ROUND((1+0.06)^TRUNC((BE892/252),9),9)</f>
        <v>1.044429136</v>
      </c>
      <c r="BG892" s="227">
        <f t="shared" ref="BG892:BG922" si="990">TRUNC(BA892*(BD892*BF892),8)</f>
        <v>3355.29624087</v>
      </c>
      <c r="BH892" s="227">
        <f t="shared" ref="BH892:BH922" si="991">IF($AZ$584="SIM",0,BB892+BC892+BG892)</f>
        <v>3701.9002875366668</v>
      </c>
      <c r="BI892" s="227">
        <f t="shared" si="877"/>
        <v>3113.21</v>
      </c>
      <c r="BJ892" s="227">
        <f t="shared" ref="BJ892:BJ922" si="992">0.02*BI892</f>
        <v>62.264200000000002</v>
      </c>
      <c r="BK892" s="227">
        <f t="shared" ref="BK892:BK922" si="993">(($A892-BK$646)/30)*0.01*BI892</f>
        <v>253.20774666666665</v>
      </c>
      <c r="BL892" s="228">
        <f t="shared" si="863"/>
        <v>1.0190734634211491</v>
      </c>
      <c r="BM892" s="230">
        <f t="shared" si="864"/>
        <v>166</v>
      </c>
      <c r="BN892" s="231">
        <f t="shared" ref="BN892:BN922" si="994">ROUND((1+0.06)^TRUNC((BM892/252),9),9)</f>
        <v>1.0391296489999999</v>
      </c>
      <c r="BO892" s="227">
        <f t="shared" ref="BO892:BO922" si="995">TRUNC(BI892*(BL892*BN892),8)</f>
        <v>3296.73201832</v>
      </c>
      <c r="BP892" s="227">
        <f t="shared" ref="BP892:BP922" si="996">IF($AZ$584="SIM",0,BJ892+BK892+BO892)</f>
        <v>3612.2039649866665</v>
      </c>
      <c r="BQ892" s="227">
        <f t="shared" si="965"/>
        <v>3113.21</v>
      </c>
      <c r="BR892" s="227">
        <f t="shared" ref="BR892:BR922" si="997">0.02*BQ892</f>
        <v>62.264200000000002</v>
      </c>
      <c r="BS892" s="227">
        <f t="shared" ref="BS892:BS922" si="998">(($A892-BS$679)/30)*0.01*BQ892</f>
        <v>218.96243666666666</v>
      </c>
      <c r="BT892" s="228">
        <f t="shared" si="963"/>
        <v>1.0157209284411448</v>
      </c>
      <c r="BU892" s="230">
        <f t="shared" si="964"/>
        <v>143</v>
      </c>
      <c r="BV892" s="231">
        <f t="shared" ref="BV892:BV922" si="999">ROUND((1+0.06)^TRUNC((BU892/252),9),9)</f>
        <v>1.033618025</v>
      </c>
      <c r="BW892" s="227">
        <f t="shared" ref="BW892:BW922" si="1000">TRUNC(BQ892*(BT892*BV892),8)</f>
        <v>3268.4578751600002</v>
      </c>
      <c r="BX892" s="227">
        <f t="shared" ref="BX892:BX922" si="1001">IF($AZ$584="SIM",0,BR892+BS892+BW892)</f>
        <v>3549.6845118266669</v>
      </c>
      <c r="BY892" s="227">
        <f t="shared" si="854"/>
        <v>3113.21</v>
      </c>
      <c r="BZ892" s="227">
        <f t="shared" ref="BZ892:BZ922" si="1002">0.02*BY892</f>
        <v>62.264200000000002</v>
      </c>
      <c r="CA892" s="227">
        <f t="shared" ref="CA892:CA922" si="1003">(($A892-CA$708)/30)*0.01*BY892</f>
        <v>188.86807333333334</v>
      </c>
      <c r="CB892" s="228">
        <f t="shared" si="851"/>
        <v>1.0166348974110841</v>
      </c>
      <c r="CC892" s="230">
        <f t="shared" si="852"/>
        <v>123</v>
      </c>
      <c r="CD892" s="231">
        <f t="shared" ref="CD892:CD922" si="1004">ROUND((1+0.06)^TRUNC((CC892/252),9),9)</f>
        <v>1.0288490770000001</v>
      </c>
      <c r="CE892" s="227">
        <f t="shared" ref="CE892:CE922" si="1005">TRUNC(BY892*(CB892*CD892),8)</f>
        <v>3256.30519792</v>
      </c>
      <c r="CF892" s="227">
        <f t="shared" ref="CF892:CF922" si="1006">IF($AZ$584="SIM",0,BZ892+CA892+CE892)</f>
        <v>3507.4374712533331</v>
      </c>
      <c r="CG892" s="227">
        <f t="shared" si="847"/>
        <v>3113.21</v>
      </c>
      <c r="CH892" s="227">
        <f t="shared" ref="CH892:CH922" si="1007">0.02*CG892</f>
        <v>62.264200000000002</v>
      </c>
      <c r="CI892" s="227">
        <f t="shared" ref="CI892:CI922" si="1008">(($A892-CI$738)/30)*0.01*CG892</f>
        <v>157.73597333333333</v>
      </c>
      <c r="CJ892" s="228">
        <f t="shared" si="956"/>
        <v>1.0117786671973699</v>
      </c>
      <c r="CK892" s="230">
        <f t="shared" si="957"/>
        <v>102</v>
      </c>
      <c r="CL892" s="231">
        <f t="shared" ref="CL892:CL922" si="1009">ROUND((1+0.06)^TRUNC((CK892/252),9),9)</f>
        <v>1.0238653609999999</v>
      </c>
      <c r="CM892" s="227">
        <f t="shared" ref="CM892:CM922" si="1010">TRUNC(CG892*(CJ892*CL892),8)</f>
        <v>3225.0524750300001</v>
      </c>
      <c r="CN892" s="227">
        <f t="shared" ref="CN892:CN922" si="1011">IF($AZ$584="SIM",0,CH892+CI892+CM892)</f>
        <v>3445.0526483633334</v>
      </c>
      <c r="CO892" s="227">
        <f t="shared" si="850"/>
        <v>3113.21</v>
      </c>
      <c r="CP892" s="227">
        <f t="shared" ref="CP892:CP922" si="1012">0.02*CO892</f>
        <v>62.264200000000002</v>
      </c>
      <c r="CQ892" s="227">
        <f t="shared" ref="CQ892:CQ922" si="1013">(($A892-CQ$770)/30)*0.01*CO892</f>
        <v>124.5284</v>
      </c>
      <c r="CR892" s="228">
        <f t="shared" si="848"/>
        <v>1.0072468017912639</v>
      </c>
      <c r="CS892" s="230">
        <f t="shared" si="849"/>
        <v>82</v>
      </c>
      <c r="CT892" s="231">
        <f t="shared" ref="CT892:CT922" si="1014">ROUND((1+0.06)^TRUNC((CS892/252),9),9)</f>
        <v>1.01914141</v>
      </c>
      <c r="CU892" s="227">
        <f t="shared" ref="CU892:CU922" si="1015">TRUNC(CO892*(CR892*CT892),8)</f>
        <v>3195.7938906499999</v>
      </c>
      <c r="CV892" s="227">
        <f t="shared" ref="CV892:CV922" si="1016">IF($AZ$769="SIM",0,CP892+CQ892+CU892)</f>
        <v>3382.5864906500001</v>
      </c>
      <c r="CW892" s="227">
        <f t="shared" si="954"/>
        <v>3113.21</v>
      </c>
      <c r="CX892" s="227">
        <f t="shared" ref="CX892:CX922" si="1017">0.02*CW892</f>
        <v>62.264200000000002</v>
      </c>
      <c r="CY892" s="227">
        <f t="shared" ref="CY892:CY922" si="1018">(($A892-CY$800)/30)*0.01*CW892</f>
        <v>93.396299999999997</v>
      </c>
      <c r="CZ892" s="228">
        <f t="shared" si="952"/>
        <v>1.0093669266580212</v>
      </c>
      <c r="DA892" s="239">
        <f t="shared" si="953"/>
        <v>61</v>
      </c>
      <c r="DB892" s="231">
        <f t="shared" ref="DB892:DB922" si="1019">ROUND((1+0.06)^TRUNC((DA892/252),9),9)</f>
        <v>1.0142047169999999</v>
      </c>
      <c r="DC892" s="227">
        <f t="shared" ref="DC892:DC922" si="1020">TRUNC(CW892*(CZ892*DB892),8)</f>
        <v>3187.0077034800001</v>
      </c>
      <c r="DD892" s="227">
        <f t="shared" ref="DD892:DD922" si="1021">IF($AZ$799="SIM",0,CX892+CY892+DC892)</f>
        <v>3342.6682034800001</v>
      </c>
      <c r="DE892" s="227">
        <f t="shared" si="844"/>
        <v>3113.21</v>
      </c>
      <c r="DF892" s="227">
        <f t="shared" ref="DF892:DF922" si="1022">0.02*DE892</f>
        <v>62.264200000000002</v>
      </c>
      <c r="DG892" s="227">
        <f t="shared" ref="DG892:DG922" si="1023">(($A892-DG$830)/30)*0.01*DE892</f>
        <v>62.264200000000002</v>
      </c>
      <c r="DH892" s="228">
        <f t="shared" si="839"/>
        <v>1.0078550399397241</v>
      </c>
      <c r="DI892" s="239">
        <f t="shared" si="840"/>
        <v>40</v>
      </c>
      <c r="DJ892" s="231">
        <f t="shared" ref="DJ892:DJ922" si="1024">ROUND((1+0.06)^TRUNC((DI892/252),9),9)</f>
        <v>1.009291937</v>
      </c>
      <c r="DK892" s="227">
        <f t="shared" ref="DK892:DK922" si="1025">TRUNC(DE892*(DH892*DJ892),8)</f>
        <v>3166.8193687100002</v>
      </c>
      <c r="DL892" s="227">
        <f t="shared" ref="DL892:DL922" si="1026">IF($AZ$799="SIM",0,DF892+DG892+DK892)</f>
        <v>3291.3477687100003</v>
      </c>
      <c r="DM892" s="227">
        <f t="shared" si="950"/>
        <v>3113.21</v>
      </c>
      <c r="DN892" s="227">
        <f t="shared" ref="DN892:DN922" si="1027">0.02*DM892</f>
        <v>62.264200000000002</v>
      </c>
      <c r="DO892" s="227">
        <f t="shared" ref="DO892:DO922" si="1028">(($A892-DO$861)/30)*0.01*DM892</f>
        <v>30.094363333333334</v>
      </c>
      <c r="DP892" s="228">
        <f t="shared" si="947"/>
        <v>1.004640586288543</v>
      </c>
      <c r="DQ892" s="239">
        <f t="shared" si="948"/>
        <v>19</v>
      </c>
      <c r="DR892" s="231">
        <f t="shared" ref="DR892:DR922" si="1029">ROUND((1+0.06)^TRUNC((DQ892/252),9),9)</f>
        <v>1.004402955</v>
      </c>
      <c r="DS892" s="227">
        <f t="shared" ref="DS892:DS922" si="1030">TRUNC(DM892*(DP892*DR892),8)</f>
        <v>3141.4280531899999</v>
      </c>
      <c r="DT892" s="227">
        <f t="shared" ref="DT892:DT922" si="1031">IF(DT$860="SIM",0,DN892+DO892+DS892)</f>
        <v>3233.7866165233331</v>
      </c>
      <c r="DU892" s="227">
        <f>DU891</f>
        <v>3113.21</v>
      </c>
      <c r="DV892" s="227">
        <f>0.02*DU892</f>
        <v>62.264200000000002</v>
      </c>
      <c r="DW892" s="227">
        <f t="shared" ref="DW892:DW922" si="1032">(($A892-DW$889)/30)*0.01*DU892</f>
        <v>1.0377366666666668</v>
      </c>
      <c r="DX892" s="228">
        <f t="shared" ref="DX892:DX955" si="1033">($O892/DX$889)</f>
        <v>1.0003396734743668</v>
      </c>
      <c r="DY892" s="239">
        <f t="shared" ref="DY892:DY955" si="1034">NETWORKDAYS(DY$889,$A892,$AE$118:$AE$502)-1</f>
        <v>1</v>
      </c>
      <c r="DZ892" s="231">
        <f t="shared" ref="DZ892:DZ919" si="1035">ROUND((1+0.06)^TRUNC((DY892/252),9),9)</f>
        <v>1.0002312529999999</v>
      </c>
      <c r="EA892" s="227">
        <f t="shared" si="971"/>
        <v>3114.9876585500001</v>
      </c>
      <c r="EB892" s="227">
        <f t="shared" ref="EB892:EB922" si="1036">IF(EB$888="SIM",0,DV892+DW892+EA892)</f>
        <v>3178.2895952166668</v>
      </c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5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5"/>
      <c r="HA892" s="5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40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7"/>
      <c r="JP892" s="1"/>
      <c r="JQ892" s="1"/>
      <c r="JR892" s="1"/>
      <c r="JS892" s="1"/>
      <c r="JT892" s="1"/>
      <c r="JU892" s="1"/>
      <c r="JV892" s="1"/>
      <c r="JW892" s="1"/>
      <c r="JX892" s="1"/>
      <c r="JY892" s="3"/>
      <c r="JZ892" s="1"/>
      <c r="KA892" s="1"/>
      <c r="KB892" s="1"/>
      <c r="KC892" s="1"/>
      <c r="KD892" s="1"/>
      <c r="KE892" s="1"/>
    </row>
    <row r="893" spans="1:291" x14ac:dyDescent="0.2">
      <c r="A893" s="196">
        <f t="shared" si="865"/>
        <v>43551</v>
      </c>
      <c r="B893" s="236">
        <f t="shared" ref="B893:B922" si="1037">(P893+X893+AJ893+AR893+AZ893+BH893+BP893+BX893+CF893+CN893+CV893+DD893+DL893+DT893+EB893)</f>
        <v>112154.15598708337</v>
      </c>
      <c r="C893" s="66">
        <f t="shared" si="961"/>
        <v>66345.39308491</v>
      </c>
      <c r="D893" s="77">
        <f t="shared" si="866"/>
        <v>5138.93</v>
      </c>
      <c r="E893" s="67">
        <f>VLOOKUP(A892,[1]Plan1!$DQ$117:$DS$314,3)</f>
        <v>5177.47</v>
      </c>
      <c r="F893" s="11">
        <f t="shared" si="867"/>
        <v>43550</v>
      </c>
      <c r="G893" s="73">
        <f t="shared" si="855"/>
        <v>7.4996156787503487E-3</v>
      </c>
      <c r="H893" s="11">
        <f t="shared" si="868"/>
        <v>43580</v>
      </c>
      <c r="I893" s="11">
        <f t="shared" si="856"/>
        <v>43580</v>
      </c>
      <c r="J893" s="1">
        <f t="shared" si="869"/>
        <v>22</v>
      </c>
      <c r="K893" s="1">
        <f t="shared" si="870"/>
        <v>2</v>
      </c>
      <c r="L893" s="66">
        <f t="shared" si="857"/>
        <v>1.0006794699999999</v>
      </c>
      <c r="M893" s="70">
        <f t="shared" si="962"/>
        <v>1.00429945</v>
      </c>
      <c r="N893" s="70">
        <f t="shared" si="881"/>
        <v>1.0840410851671265</v>
      </c>
      <c r="O893" s="66">
        <f t="shared" si="958"/>
        <v>1.0847776499999999</v>
      </c>
      <c r="P893" s="66">
        <f t="shared" si="858"/>
        <v>66390.472789139996</v>
      </c>
      <c r="Q893" s="74">
        <f t="shared" si="859"/>
        <v>0</v>
      </c>
      <c r="R893" s="75">
        <f t="shared" si="959"/>
        <v>0</v>
      </c>
      <c r="S893" s="66">
        <f t="shared" si="960"/>
        <v>0</v>
      </c>
      <c r="T893" s="10">
        <f t="shared" si="871"/>
        <v>0.06</v>
      </c>
      <c r="U893" s="74">
        <f t="shared" si="955"/>
        <v>2</v>
      </c>
      <c r="V893" s="74">
        <v>252</v>
      </c>
      <c r="W893" s="70">
        <f t="shared" si="860"/>
        <v>1.000462559</v>
      </c>
      <c r="X893" s="66">
        <f t="shared" si="861"/>
        <v>30.709510699999999</v>
      </c>
      <c r="Y893" s="66">
        <v>0</v>
      </c>
      <c r="Z893" s="67">
        <f t="shared" si="862"/>
        <v>0</v>
      </c>
      <c r="AA893" s="68" t="str">
        <f t="shared" si="872"/>
        <v>A+INCORP J=</v>
      </c>
      <c r="AB893" s="11">
        <f t="shared" si="873"/>
        <v>43580</v>
      </c>
      <c r="AC893" s="227">
        <f t="shared" si="878"/>
        <v>3113.21</v>
      </c>
      <c r="AD893" s="227">
        <f t="shared" si="972"/>
        <v>62.264200000000002</v>
      </c>
      <c r="AE893" s="227">
        <f t="shared" si="973"/>
        <v>379.81162</v>
      </c>
      <c r="AF893" s="228">
        <f t="shared" si="879"/>
        <v>1.0396080922583788</v>
      </c>
      <c r="AG893" s="230">
        <f t="shared" si="880"/>
        <v>251</v>
      </c>
      <c r="AH893" s="231">
        <f t="shared" si="974"/>
        <v>1.0597549289999999</v>
      </c>
      <c r="AI893" s="227">
        <f t="shared" si="975"/>
        <v>3429.9162306500002</v>
      </c>
      <c r="AJ893" s="227">
        <f t="shared" si="976"/>
        <v>3871.9920506500002</v>
      </c>
      <c r="AK893" s="227">
        <f t="shared" si="968"/>
        <v>3113.21</v>
      </c>
      <c r="AL893" s="227">
        <f t="shared" si="977"/>
        <v>62.264200000000002</v>
      </c>
      <c r="AM893" s="227">
        <f t="shared" si="978"/>
        <v>348.67951999999997</v>
      </c>
      <c r="AN893" s="228">
        <f t="shared" si="969"/>
        <v>1.0386736779222765</v>
      </c>
      <c r="AO893" s="230">
        <f t="shared" si="970"/>
        <v>230</v>
      </c>
      <c r="AP893" s="231">
        <f t="shared" si="979"/>
        <v>1.0546215050000001</v>
      </c>
      <c r="AQ893" s="227">
        <f t="shared" si="980"/>
        <v>3410.23388634</v>
      </c>
      <c r="AR893" s="227">
        <f t="shared" si="981"/>
        <v>3821.1776063400002</v>
      </c>
      <c r="AS893" s="227">
        <f t="shared" si="874"/>
        <v>3113.21</v>
      </c>
      <c r="AT893" s="227">
        <f t="shared" si="982"/>
        <v>62.264200000000002</v>
      </c>
      <c r="AU893" s="227">
        <f t="shared" si="983"/>
        <v>317.54741999999999</v>
      </c>
      <c r="AV893" s="228">
        <f t="shared" si="875"/>
        <v>1.0363940597002219</v>
      </c>
      <c r="AW893" s="230">
        <f t="shared" si="876"/>
        <v>209</v>
      </c>
      <c r="AX893" s="231">
        <f t="shared" si="984"/>
        <v>1.0495129480000001</v>
      </c>
      <c r="AY893" s="227">
        <f t="shared" si="985"/>
        <v>3386.2664888300001</v>
      </c>
      <c r="AZ893" s="227">
        <f t="shared" si="986"/>
        <v>3766.07810883</v>
      </c>
      <c r="BA893" s="227">
        <f t="shared" si="853"/>
        <v>3113.21</v>
      </c>
      <c r="BB893" s="227">
        <f t="shared" si="987"/>
        <v>62.264200000000002</v>
      </c>
      <c r="BC893" s="227">
        <f t="shared" si="988"/>
        <v>285.37758333333329</v>
      </c>
      <c r="BD893" s="228">
        <f t="shared" si="966"/>
        <v>1.0322644478487075</v>
      </c>
      <c r="BE893" s="230">
        <f t="shared" si="967"/>
        <v>189</v>
      </c>
      <c r="BF893" s="231">
        <f t="shared" si="989"/>
        <v>1.044670663</v>
      </c>
      <c r="BG893" s="227">
        <f t="shared" si="990"/>
        <v>3357.2121459300001</v>
      </c>
      <c r="BH893" s="227">
        <f t="shared" si="991"/>
        <v>3704.8539292633336</v>
      </c>
      <c r="BI893" s="227">
        <f t="shared" si="877"/>
        <v>3113.21</v>
      </c>
      <c r="BJ893" s="227">
        <f t="shared" si="992"/>
        <v>62.264200000000002</v>
      </c>
      <c r="BK893" s="227">
        <f t="shared" si="993"/>
        <v>254.24548333333334</v>
      </c>
      <c r="BL893" s="228">
        <f t="shared" si="863"/>
        <v>1.0194196202737795</v>
      </c>
      <c r="BM893" s="230">
        <f t="shared" si="864"/>
        <v>167</v>
      </c>
      <c r="BN893" s="231">
        <f t="shared" si="994"/>
        <v>1.0393699510000001</v>
      </c>
      <c r="BO893" s="227">
        <f t="shared" si="995"/>
        <v>3298.61448432</v>
      </c>
      <c r="BP893" s="227">
        <f t="shared" si="996"/>
        <v>3615.1241676533332</v>
      </c>
      <c r="BQ893" s="227">
        <f t="shared" si="965"/>
        <v>3113.21</v>
      </c>
      <c r="BR893" s="227">
        <f t="shared" si="997"/>
        <v>62.264200000000002</v>
      </c>
      <c r="BS893" s="227">
        <f t="shared" si="998"/>
        <v>220.00017333333335</v>
      </c>
      <c r="BT893" s="228">
        <f t="shared" si="963"/>
        <v>1.0160659465113433</v>
      </c>
      <c r="BU893" s="230">
        <f t="shared" si="964"/>
        <v>144</v>
      </c>
      <c r="BV893" s="231">
        <f t="shared" si="999"/>
        <v>1.0338570520000001</v>
      </c>
      <c r="BW893" s="227">
        <f t="shared" si="1000"/>
        <v>3270.3241950299998</v>
      </c>
      <c r="BX893" s="227">
        <f t="shared" si="1001"/>
        <v>3552.5885683633333</v>
      </c>
      <c r="BY893" s="227">
        <f t="shared" si="854"/>
        <v>3113.21</v>
      </c>
      <c r="BZ893" s="227">
        <f t="shared" si="1002"/>
        <v>62.264200000000002</v>
      </c>
      <c r="CA893" s="227">
        <f t="shared" si="1003"/>
        <v>189.90581</v>
      </c>
      <c r="CB893" s="228">
        <f t="shared" si="851"/>
        <v>1.0169802259364493</v>
      </c>
      <c r="CC893" s="230">
        <f t="shared" si="852"/>
        <v>124</v>
      </c>
      <c r="CD893" s="231">
        <f t="shared" si="1004"/>
        <v>1.0290870009999999</v>
      </c>
      <c r="CE893" s="227">
        <f t="shared" si="1005"/>
        <v>3258.1645779700002</v>
      </c>
      <c r="CF893" s="227">
        <f t="shared" si="1006"/>
        <v>3510.33458797</v>
      </c>
      <c r="CG893" s="227">
        <f t="shared" si="847"/>
        <v>3113.21</v>
      </c>
      <c r="CH893" s="227">
        <f t="shared" si="1007"/>
        <v>62.264200000000002</v>
      </c>
      <c r="CI893" s="227">
        <f t="shared" si="1008"/>
        <v>158.77370999999999</v>
      </c>
      <c r="CJ893" s="228">
        <f t="shared" si="956"/>
        <v>1.012122346168089</v>
      </c>
      <c r="CK893" s="230">
        <f t="shared" si="957"/>
        <v>103</v>
      </c>
      <c r="CL893" s="231">
        <f t="shared" si="1009"/>
        <v>1.0241021320000001</v>
      </c>
      <c r="CM893" s="227">
        <f t="shared" si="1010"/>
        <v>3226.8940078999999</v>
      </c>
      <c r="CN893" s="227">
        <f t="shared" si="1011"/>
        <v>3447.9319178999999</v>
      </c>
      <c r="CO893" s="227">
        <f t="shared" si="850"/>
        <v>3113.21</v>
      </c>
      <c r="CP893" s="227">
        <f t="shared" si="1012"/>
        <v>62.264200000000002</v>
      </c>
      <c r="CQ893" s="227">
        <f t="shared" si="1013"/>
        <v>125.56613666666667</v>
      </c>
      <c r="CR893" s="228">
        <f t="shared" si="848"/>
        <v>1.0075889413869312</v>
      </c>
      <c r="CS893" s="230">
        <f t="shared" si="849"/>
        <v>83</v>
      </c>
      <c r="CT893" s="231">
        <f t="shared" si="1014"/>
        <v>1.019377089</v>
      </c>
      <c r="CU893" s="227">
        <f t="shared" si="1015"/>
        <v>3197.6187179399999</v>
      </c>
      <c r="CV893" s="227">
        <f t="shared" si="1016"/>
        <v>3385.4490546066663</v>
      </c>
      <c r="CW893" s="227">
        <f t="shared" si="954"/>
        <v>3113.21</v>
      </c>
      <c r="CX893" s="227">
        <f t="shared" si="1017"/>
        <v>62.264200000000002</v>
      </c>
      <c r="CY893" s="227">
        <f t="shared" si="1018"/>
        <v>94.434036666666671</v>
      </c>
      <c r="CZ893" s="228">
        <f t="shared" si="952"/>
        <v>1.0097097864134978</v>
      </c>
      <c r="DA893" s="239">
        <f t="shared" si="953"/>
        <v>62</v>
      </c>
      <c r="DB893" s="231">
        <f t="shared" si="1019"/>
        <v>1.014439254</v>
      </c>
      <c r="DC893" s="227">
        <f t="shared" si="1020"/>
        <v>3188.82751259</v>
      </c>
      <c r="DD893" s="227">
        <f t="shared" si="1021"/>
        <v>3345.5257492566666</v>
      </c>
      <c r="DE893" s="227">
        <f t="shared" si="844"/>
        <v>3113.21</v>
      </c>
      <c r="DF893" s="227">
        <f t="shared" si="1022"/>
        <v>62.264200000000002</v>
      </c>
      <c r="DG893" s="227">
        <f t="shared" si="1023"/>
        <v>63.301936666666663</v>
      </c>
      <c r="DH893" s="228">
        <f t="shared" si="839"/>
        <v>1.0081973861405191</v>
      </c>
      <c r="DI893" s="239">
        <f t="shared" si="840"/>
        <v>41</v>
      </c>
      <c r="DJ893" s="231">
        <f t="shared" si="1024"/>
        <v>1.0095253390000001</v>
      </c>
      <c r="DK893" s="227">
        <f t="shared" si="1025"/>
        <v>3168.6276535400002</v>
      </c>
      <c r="DL893" s="227">
        <f t="shared" si="1026"/>
        <v>3294.193790206667</v>
      </c>
      <c r="DM893" s="227">
        <f t="shared" si="950"/>
        <v>3113.21</v>
      </c>
      <c r="DN893" s="227">
        <f t="shared" si="1027"/>
        <v>62.264200000000002</v>
      </c>
      <c r="DO893" s="227">
        <f t="shared" si="1028"/>
        <v>31.132100000000001</v>
      </c>
      <c r="DP893" s="228">
        <f t="shared" si="947"/>
        <v>1.0049818406100981</v>
      </c>
      <c r="DQ893" s="239">
        <f t="shared" si="948"/>
        <v>20</v>
      </c>
      <c r="DR893" s="231">
        <f t="shared" si="1029"/>
        <v>1.004635226</v>
      </c>
      <c r="DS893" s="227">
        <f t="shared" si="1030"/>
        <v>3143.2218380499999</v>
      </c>
      <c r="DT893" s="227">
        <f t="shared" si="1031"/>
        <v>3236.6181380499997</v>
      </c>
      <c r="DU893" s="227">
        <f t="shared" ref="DU893:DU956" si="1038">DU892</f>
        <v>3113.21</v>
      </c>
      <c r="DV893" s="227">
        <f t="shared" ref="DV893:DV919" si="1039">0.02*DU893</f>
        <v>62.264200000000002</v>
      </c>
      <c r="DW893" s="227">
        <f t="shared" si="1032"/>
        <v>2.0754733333333335</v>
      </c>
      <c r="DX893" s="228">
        <f t="shared" si="1033"/>
        <v>1.0006794668703882</v>
      </c>
      <c r="DY893" s="239">
        <f t="shared" si="1034"/>
        <v>2</v>
      </c>
      <c r="DZ893" s="231">
        <f t="shared" si="1035"/>
        <v>1.000462559</v>
      </c>
      <c r="EA893" s="227">
        <f t="shared" si="971"/>
        <v>3116.7663448200001</v>
      </c>
      <c r="EB893" s="227">
        <f t="shared" si="1036"/>
        <v>3181.1060181533335</v>
      </c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5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5"/>
      <c r="HA893" s="5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40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7"/>
      <c r="JP893" s="1"/>
      <c r="JQ893" s="1"/>
      <c r="JR893" s="1"/>
      <c r="JS893" s="1"/>
      <c r="JT893" s="1"/>
      <c r="JU893" s="1"/>
      <c r="JV893" s="1"/>
      <c r="JW893" s="1"/>
      <c r="JX893" s="1"/>
      <c r="JY893" s="3"/>
      <c r="JZ893" s="1"/>
      <c r="KA893" s="1"/>
      <c r="KB893" s="1"/>
      <c r="KC893" s="1"/>
      <c r="KD893" s="1"/>
      <c r="KE893" s="1"/>
    </row>
    <row r="894" spans="1:291" x14ac:dyDescent="0.2">
      <c r="A894" s="196">
        <f t="shared" si="865"/>
        <v>43552</v>
      </c>
      <c r="B894" s="236">
        <f t="shared" si="1037"/>
        <v>112229.81371629002</v>
      </c>
      <c r="C894" s="66">
        <f t="shared" si="961"/>
        <v>66345.39308491</v>
      </c>
      <c r="D894" s="77">
        <f t="shared" si="866"/>
        <v>5138.93</v>
      </c>
      <c r="E894" s="67">
        <f>VLOOKUP(A893,[1]Plan1!$DQ$117:$DS$314,3)</f>
        <v>5177.47</v>
      </c>
      <c r="F894" s="11">
        <f t="shared" si="867"/>
        <v>43550</v>
      </c>
      <c r="G894" s="73">
        <f t="shared" si="855"/>
        <v>7.4996156787503487E-3</v>
      </c>
      <c r="H894" s="11">
        <f t="shared" si="868"/>
        <v>43580</v>
      </c>
      <c r="I894" s="11">
        <f t="shared" si="856"/>
        <v>43580</v>
      </c>
      <c r="J894" s="1">
        <f t="shared" si="869"/>
        <v>22</v>
      </c>
      <c r="K894" s="1">
        <f t="shared" si="870"/>
        <v>3</v>
      </c>
      <c r="L894" s="66">
        <f t="shared" si="857"/>
        <v>1.0010193700000001</v>
      </c>
      <c r="M894" s="70">
        <f t="shared" si="962"/>
        <v>1.00429945</v>
      </c>
      <c r="N894" s="70">
        <f t="shared" si="881"/>
        <v>1.0840410851671265</v>
      </c>
      <c r="O894" s="66">
        <f t="shared" si="958"/>
        <v>1.0851461200000001</v>
      </c>
      <c r="P894" s="66">
        <f t="shared" si="858"/>
        <v>66413.023588249998</v>
      </c>
      <c r="Q894" s="74">
        <f t="shared" si="859"/>
        <v>0</v>
      </c>
      <c r="R894" s="75">
        <f t="shared" si="959"/>
        <v>0</v>
      </c>
      <c r="S894" s="66">
        <f t="shared" si="960"/>
        <v>0</v>
      </c>
      <c r="T894" s="10">
        <f t="shared" si="871"/>
        <v>0.06</v>
      </c>
      <c r="U894" s="74">
        <f t="shared" si="955"/>
        <v>3</v>
      </c>
      <c r="V894" s="74">
        <v>252</v>
      </c>
      <c r="W894" s="70">
        <f t="shared" si="860"/>
        <v>1.0006939180000001</v>
      </c>
      <c r="X894" s="66">
        <f t="shared" si="861"/>
        <v>46.085192499999998</v>
      </c>
      <c r="Y894" s="66">
        <v>0</v>
      </c>
      <c r="Z894" s="67">
        <f t="shared" si="862"/>
        <v>0</v>
      </c>
      <c r="AA894" s="68" t="str">
        <f t="shared" si="872"/>
        <v>A+INCORP J=</v>
      </c>
      <c r="AB894" s="11">
        <f t="shared" si="873"/>
        <v>43580</v>
      </c>
      <c r="AC894" s="227">
        <f t="shared" si="878"/>
        <v>3113.21</v>
      </c>
      <c r="AD894" s="227">
        <f t="shared" si="972"/>
        <v>62.264200000000002</v>
      </c>
      <c r="AE894" s="227">
        <f t="shared" si="973"/>
        <v>380.84935666666661</v>
      </c>
      <c r="AF894" s="228">
        <f t="shared" si="879"/>
        <v>1.0399612193658139</v>
      </c>
      <c r="AG894" s="230">
        <f t="shared" si="880"/>
        <v>252</v>
      </c>
      <c r="AH894" s="231">
        <f t="shared" si="974"/>
        <v>1.06</v>
      </c>
      <c r="AI894" s="227">
        <f t="shared" si="975"/>
        <v>3431.8747278000001</v>
      </c>
      <c r="AJ894" s="227">
        <f t="shared" si="976"/>
        <v>3874.9882844666668</v>
      </c>
      <c r="AK894" s="227">
        <f t="shared" si="968"/>
        <v>3113.21</v>
      </c>
      <c r="AL894" s="227">
        <f t="shared" si="977"/>
        <v>62.264200000000002</v>
      </c>
      <c r="AM894" s="227">
        <f t="shared" si="978"/>
        <v>349.71725666666663</v>
      </c>
      <c r="AN894" s="228">
        <f t="shared" si="969"/>
        <v>1.039026487634114</v>
      </c>
      <c r="AO894" s="230">
        <f t="shared" si="970"/>
        <v>231</v>
      </c>
      <c r="AP894" s="231">
        <f t="shared" si="979"/>
        <v>1.0548653889999999</v>
      </c>
      <c r="AQ894" s="227">
        <f t="shared" si="980"/>
        <v>3412.18114517</v>
      </c>
      <c r="AR894" s="227">
        <f t="shared" si="981"/>
        <v>3824.1626018366669</v>
      </c>
      <c r="AS894" s="227">
        <f t="shared" si="874"/>
        <v>3113.21</v>
      </c>
      <c r="AT894" s="227">
        <f t="shared" si="982"/>
        <v>62.264200000000002</v>
      </c>
      <c r="AU894" s="227">
        <f t="shared" si="983"/>
        <v>318.58515666666665</v>
      </c>
      <c r="AV894" s="228">
        <f t="shared" si="875"/>
        <v>1.0367460950866239</v>
      </c>
      <c r="AW894" s="230">
        <f t="shared" si="876"/>
        <v>210</v>
      </c>
      <c r="AX894" s="231">
        <f t="shared" si="984"/>
        <v>1.0497556509999999</v>
      </c>
      <c r="AY894" s="227">
        <f t="shared" si="985"/>
        <v>3388.2000633500002</v>
      </c>
      <c r="AZ894" s="227">
        <f t="shared" si="986"/>
        <v>3769.0494200166668</v>
      </c>
      <c r="BA894" s="227">
        <f t="shared" si="853"/>
        <v>3113.21</v>
      </c>
      <c r="BB894" s="227">
        <f t="shared" si="987"/>
        <v>62.264200000000002</v>
      </c>
      <c r="BC894" s="227">
        <f t="shared" si="988"/>
        <v>286.41532000000001</v>
      </c>
      <c r="BD894" s="228">
        <f t="shared" si="966"/>
        <v>1.03261508051624</v>
      </c>
      <c r="BE894" s="230">
        <f t="shared" si="967"/>
        <v>190</v>
      </c>
      <c r="BF894" s="231">
        <f t="shared" si="989"/>
        <v>1.044912246</v>
      </c>
      <c r="BG894" s="227">
        <f t="shared" si="990"/>
        <v>3359.1291296200002</v>
      </c>
      <c r="BH894" s="227">
        <f t="shared" si="991"/>
        <v>3707.8086496200003</v>
      </c>
      <c r="BI894" s="227">
        <f t="shared" si="877"/>
        <v>3113.21</v>
      </c>
      <c r="BJ894" s="227">
        <f t="shared" si="992"/>
        <v>62.264200000000002</v>
      </c>
      <c r="BK894" s="227">
        <f t="shared" si="993"/>
        <v>255.28321999999997</v>
      </c>
      <c r="BL894" s="228">
        <f t="shared" si="863"/>
        <v>1.0197658898963906</v>
      </c>
      <c r="BM894" s="230">
        <f t="shared" si="864"/>
        <v>168</v>
      </c>
      <c r="BN894" s="231">
        <f t="shared" si="994"/>
        <v>1.0396103080000001</v>
      </c>
      <c r="BO894" s="227">
        <f t="shared" si="995"/>
        <v>3300.4980078499998</v>
      </c>
      <c r="BP894" s="227">
        <f t="shared" si="996"/>
        <v>3618.0454278499997</v>
      </c>
      <c r="BQ894" s="227">
        <f t="shared" si="965"/>
        <v>3113.21</v>
      </c>
      <c r="BR894" s="227">
        <f t="shared" si="997"/>
        <v>62.264200000000002</v>
      </c>
      <c r="BS894" s="227">
        <f t="shared" si="998"/>
        <v>221.03790999999998</v>
      </c>
      <c r="BT894" s="228">
        <f t="shared" si="963"/>
        <v>1.0164110769805332</v>
      </c>
      <c r="BU894" s="230">
        <f t="shared" si="964"/>
        <v>145</v>
      </c>
      <c r="BV894" s="231">
        <f t="shared" si="999"/>
        <v>1.0340961339999999</v>
      </c>
      <c r="BW894" s="227">
        <f t="shared" si="1000"/>
        <v>3272.1915642700001</v>
      </c>
      <c r="BX894" s="227">
        <f t="shared" si="1001"/>
        <v>3555.4936742700002</v>
      </c>
      <c r="BY894" s="227">
        <f t="shared" si="854"/>
        <v>3113.21</v>
      </c>
      <c r="BZ894" s="227">
        <f t="shared" si="1002"/>
        <v>62.264200000000002</v>
      </c>
      <c r="CA894" s="227">
        <f t="shared" si="1003"/>
        <v>190.94354666666669</v>
      </c>
      <c r="CB894" s="228">
        <f t="shared" si="851"/>
        <v>1.0173256669619453</v>
      </c>
      <c r="CC894" s="230">
        <f t="shared" si="852"/>
        <v>125</v>
      </c>
      <c r="CD894" s="231">
        <f t="shared" si="1004"/>
        <v>1.0293249799999999</v>
      </c>
      <c r="CE894" s="227">
        <f t="shared" si="1005"/>
        <v>3260.0250042900002</v>
      </c>
      <c r="CF894" s="227">
        <f t="shared" si="1006"/>
        <v>3513.2327509566667</v>
      </c>
      <c r="CG894" s="227">
        <f t="shared" si="847"/>
        <v>3113.21</v>
      </c>
      <c r="CH894" s="227">
        <f t="shared" si="1007"/>
        <v>62.264200000000002</v>
      </c>
      <c r="CI894" s="227">
        <f t="shared" si="1008"/>
        <v>159.81144666666668</v>
      </c>
      <c r="CJ894" s="228">
        <f t="shared" si="956"/>
        <v>1.0124661371015515</v>
      </c>
      <c r="CK894" s="230">
        <f t="shared" si="957"/>
        <v>104</v>
      </c>
      <c r="CL894" s="231">
        <f t="shared" si="1009"/>
        <v>1.024338958</v>
      </c>
      <c r="CM894" s="227">
        <f t="shared" si="1010"/>
        <v>3228.7365778399999</v>
      </c>
      <c r="CN894" s="227">
        <f t="shared" si="1011"/>
        <v>3450.8122245066666</v>
      </c>
      <c r="CO894" s="227">
        <f t="shared" si="850"/>
        <v>3113.21</v>
      </c>
      <c r="CP894" s="227">
        <f t="shared" si="1012"/>
        <v>62.264200000000002</v>
      </c>
      <c r="CQ894" s="227">
        <f t="shared" si="1013"/>
        <v>126.60387333333333</v>
      </c>
      <c r="CR894" s="228">
        <f t="shared" si="848"/>
        <v>1.0079311924438488</v>
      </c>
      <c r="CS894" s="230">
        <f t="shared" si="849"/>
        <v>84</v>
      </c>
      <c r="CT894" s="231">
        <f t="shared" si="1014"/>
        <v>1.019612822</v>
      </c>
      <c r="CU894" s="227">
        <f t="shared" si="1015"/>
        <v>3199.4445705600001</v>
      </c>
      <c r="CV894" s="227">
        <f t="shared" si="1016"/>
        <v>3388.3126438933332</v>
      </c>
      <c r="CW894" s="227">
        <f t="shared" si="954"/>
        <v>3113.21</v>
      </c>
      <c r="CX894" s="227">
        <f t="shared" si="1017"/>
        <v>62.264200000000002</v>
      </c>
      <c r="CY894" s="227">
        <f t="shared" si="1018"/>
        <v>95.471773333333346</v>
      </c>
      <c r="CZ894" s="228">
        <f t="shared" si="952"/>
        <v>1.0100527578648362</v>
      </c>
      <c r="DA894" s="239">
        <f t="shared" si="953"/>
        <v>63</v>
      </c>
      <c r="DB894" s="231">
        <f t="shared" si="1019"/>
        <v>1.014673846</v>
      </c>
      <c r="DC894" s="227">
        <f t="shared" si="1020"/>
        <v>3190.6483481800001</v>
      </c>
      <c r="DD894" s="227">
        <f t="shared" si="1021"/>
        <v>3348.3843215133334</v>
      </c>
      <c r="DE894" s="227">
        <f t="shared" si="844"/>
        <v>3113.21</v>
      </c>
      <c r="DF894" s="227">
        <f t="shared" si="1022"/>
        <v>62.264200000000002</v>
      </c>
      <c r="DG894" s="227">
        <f t="shared" si="1023"/>
        <v>64.339673333333351</v>
      </c>
      <c r="DH894" s="228">
        <f t="shared" si="839"/>
        <v>1.0085398438698716</v>
      </c>
      <c r="DI894" s="239">
        <f t="shared" si="840"/>
        <v>42</v>
      </c>
      <c r="DJ894" s="231">
        <f t="shared" si="1024"/>
        <v>1.0097587939999999</v>
      </c>
      <c r="DK894" s="227">
        <f t="shared" si="1025"/>
        <v>3170.4369528900002</v>
      </c>
      <c r="DL894" s="227">
        <f t="shared" si="1026"/>
        <v>3297.0408262233336</v>
      </c>
      <c r="DM894" s="227">
        <f t="shared" si="950"/>
        <v>3113.21</v>
      </c>
      <c r="DN894" s="227">
        <f t="shared" si="1027"/>
        <v>62.264200000000002</v>
      </c>
      <c r="DO894" s="227">
        <f t="shared" si="1028"/>
        <v>32.169836666666676</v>
      </c>
      <c r="DP894" s="228">
        <f t="shared" si="947"/>
        <v>1.0053232061045012</v>
      </c>
      <c r="DQ894" s="239">
        <f t="shared" si="948"/>
        <v>21</v>
      </c>
      <c r="DR894" s="231">
        <f t="shared" si="1029"/>
        <v>1.004867551</v>
      </c>
      <c r="DS894" s="227">
        <f t="shared" si="1030"/>
        <v>3145.01663323</v>
      </c>
      <c r="DT894" s="227">
        <f t="shared" si="1031"/>
        <v>3239.4506698966666</v>
      </c>
      <c r="DU894" s="227">
        <f t="shared" si="1038"/>
        <v>3113.21</v>
      </c>
      <c r="DV894" s="227">
        <f t="shared" si="1039"/>
        <v>62.264200000000002</v>
      </c>
      <c r="DW894" s="227">
        <f t="shared" si="1032"/>
        <v>3.11321</v>
      </c>
      <c r="DX894" s="228">
        <f t="shared" si="1033"/>
        <v>1.0010193709633219</v>
      </c>
      <c r="DY894" s="239">
        <f t="shared" si="1034"/>
        <v>3</v>
      </c>
      <c r="DZ894" s="231">
        <f t="shared" si="1035"/>
        <v>1.0006939180000001</v>
      </c>
      <c r="EA894" s="227">
        <f t="shared" si="971"/>
        <v>3118.5460304899998</v>
      </c>
      <c r="EB894" s="227">
        <f t="shared" si="1036"/>
        <v>3183.9234404899998</v>
      </c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5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5"/>
      <c r="HA894" s="5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40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7"/>
      <c r="JP894" s="1"/>
      <c r="JQ894" s="1"/>
      <c r="JR894" s="1"/>
      <c r="JS894" s="1"/>
      <c r="JT894" s="1"/>
      <c r="JU894" s="1"/>
      <c r="JV894" s="1"/>
      <c r="JW894" s="1"/>
      <c r="JX894" s="1"/>
      <c r="JY894" s="3"/>
      <c r="JZ894" s="1"/>
      <c r="KA894" s="1"/>
      <c r="KB894" s="1"/>
      <c r="KC894" s="1"/>
      <c r="KD894" s="1"/>
      <c r="KE894" s="1"/>
    </row>
    <row r="895" spans="1:291" x14ac:dyDescent="0.2">
      <c r="A895" s="196">
        <f t="shared" si="865"/>
        <v>43553</v>
      </c>
      <c r="B895" s="236">
        <f t="shared" si="1037"/>
        <v>112305.50852085667</v>
      </c>
      <c r="C895" s="66">
        <f t="shared" si="961"/>
        <v>66345.39308491</v>
      </c>
      <c r="D895" s="77">
        <f t="shared" si="866"/>
        <v>5138.93</v>
      </c>
      <c r="E895" s="67">
        <f>VLOOKUP(A894,[1]Plan1!$DQ$117:$DS$314,3)</f>
        <v>5177.47</v>
      </c>
      <c r="F895" s="11">
        <f t="shared" si="867"/>
        <v>43550</v>
      </c>
      <c r="G895" s="73">
        <f t="shared" si="855"/>
        <v>7.4996156787503487E-3</v>
      </c>
      <c r="H895" s="11">
        <f t="shared" si="868"/>
        <v>43580</v>
      </c>
      <c r="I895" s="11">
        <f t="shared" si="856"/>
        <v>43580</v>
      </c>
      <c r="J895" s="1">
        <f t="shared" si="869"/>
        <v>22</v>
      </c>
      <c r="K895" s="1">
        <f t="shared" si="870"/>
        <v>4</v>
      </c>
      <c r="L895" s="66">
        <f t="shared" si="857"/>
        <v>1.0013593999999999</v>
      </c>
      <c r="M895" s="70">
        <f t="shared" si="962"/>
        <v>1.00429945</v>
      </c>
      <c r="N895" s="70">
        <f t="shared" si="881"/>
        <v>1.0840410851671265</v>
      </c>
      <c r="O895" s="66">
        <f t="shared" si="958"/>
        <v>1.0855147300000001</v>
      </c>
      <c r="P895" s="66">
        <f t="shared" si="858"/>
        <v>66435.583012260002</v>
      </c>
      <c r="Q895" s="74">
        <f t="shared" si="859"/>
        <v>0</v>
      </c>
      <c r="R895" s="75">
        <f t="shared" si="959"/>
        <v>0</v>
      </c>
      <c r="S895" s="66">
        <f t="shared" si="960"/>
        <v>0</v>
      </c>
      <c r="T895" s="10">
        <f t="shared" si="871"/>
        <v>0.06</v>
      </c>
      <c r="U895" s="74">
        <f t="shared" si="955"/>
        <v>4</v>
      </c>
      <c r="V895" s="74">
        <v>252</v>
      </c>
      <c r="W895" s="70">
        <f t="shared" si="860"/>
        <v>1.0009253309999999</v>
      </c>
      <c r="X895" s="66">
        <f t="shared" si="861"/>
        <v>61.474904459999998</v>
      </c>
      <c r="Y895" s="66">
        <v>0</v>
      </c>
      <c r="Z895" s="67">
        <f t="shared" si="862"/>
        <v>0</v>
      </c>
      <c r="AA895" s="68" t="str">
        <f t="shared" si="872"/>
        <v>A+INCORP J=</v>
      </c>
      <c r="AB895" s="11">
        <f t="shared" si="873"/>
        <v>43580</v>
      </c>
      <c r="AC895" s="227">
        <f t="shared" si="878"/>
        <v>3113.21</v>
      </c>
      <c r="AD895" s="227">
        <f t="shared" si="972"/>
        <v>62.264200000000002</v>
      </c>
      <c r="AE895" s="227">
        <f t="shared" si="973"/>
        <v>381.88709333333338</v>
      </c>
      <c r="AF895" s="228">
        <f t="shared" si="879"/>
        <v>1.0403144806437239</v>
      </c>
      <c r="AG895" s="230">
        <f t="shared" si="880"/>
        <v>253</v>
      </c>
      <c r="AH895" s="231">
        <f t="shared" si="974"/>
        <v>1.060245128</v>
      </c>
      <c r="AI895" s="227">
        <f t="shared" si="975"/>
        <v>3433.8343912700002</v>
      </c>
      <c r="AJ895" s="227">
        <f t="shared" si="976"/>
        <v>3877.9856846033335</v>
      </c>
      <c r="AK895" s="227">
        <f t="shared" si="968"/>
        <v>3113.21</v>
      </c>
      <c r="AL895" s="227">
        <f t="shared" si="977"/>
        <v>62.264200000000002</v>
      </c>
      <c r="AM895" s="227">
        <f t="shared" si="978"/>
        <v>350.7549933333334</v>
      </c>
      <c r="AN895" s="228">
        <f t="shared" si="969"/>
        <v>1.0393794313958322</v>
      </c>
      <c r="AO895" s="230">
        <f t="shared" si="970"/>
        <v>232</v>
      </c>
      <c r="AP895" s="231">
        <f t="shared" si="979"/>
        <v>1.0551093300000001</v>
      </c>
      <c r="AQ895" s="227">
        <f t="shared" si="980"/>
        <v>3414.1295645099999</v>
      </c>
      <c r="AR895" s="227">
        <f t="shared" si="981"/>
        <v>3827.1487578433334</v>
      </c>
      <c r="AS895" s="227">
        <f t="shared" si="874"/>
        <v>3113.21</v>
      </c>
      <c r="AT895" s="227">
        <f t="shared" si="982"/>
        <v>62.264200000000002</v>
      </c>
      <c r="AU895" s="227">
        <f t="shared" si="983"/>
        <v>319.62289333333337</v>
      </c>
      <c r="AV895" s="228">
        <f t="shared" si="875"/>
        <v>1.0370982642287021</v>
      </c>
      <c r="AW895" s="230">
        <f t="shared" si="876"/>
        <v>211</v>
      </c>
      <c r="AX895" s="231">
        <f t="shared" si="984"/>
        <v>1.0499984090000001</v>
      </c>
      <c r="AY895" s="227">
        <f t="shared" si="985"/>
        <v>3390.1347846600002</v>
      </c>
      <c r="AZ895" s="227">
        <f t="shared" si="986"/>
        <v>3772.0218779933334</v>
      </c>
      <c r="BA895" s="227">
        <f t="shared" si="853"/>
        <v>3113.21</v>
      </c>
      <c r="BB895" s="227">
        <f t="shared" si="987"/>
        <v>62.264200000000002</v>
      </c>
      <c r="BC895" s="227">
        <f t="shared" si="988"/>
        <v>287.45305666666661</v>
      </c>
      <c r="BD895" s="228">
        <f t="shared" si="966"/>
        <v>1.0329658464064861</v>
      </c>
      <c r="BE895" s="230">
        <f t="shared" si="967"/>
        <v>191</v>
      </c>
      <c r="BF895" s="231">
        <f t="shared" si="989"/>
        <v>1.0451538849999999</v>
      </c>
      <c r="BG895" s="227">
        <f t="shared" si="990"/>
        <v>3361.0472542799998</v>
      </c>
      <c r="BH895" s="227">
        <f t="shared" si="991"/>
        <v>3710.7645109466666</v>
      </c>
      <c r="BI895" s="227">
        <f t="shared" si="877"/>
        <v>3113.21</v>
      </c>
      <c r="BJ895" s="227">
        <f t="shared" si="992"/>
        <v>62.264200000000002</v>
      </c>
      <c r="BK895" s="227">
        <f t="shared" si="993"/>
        <v>256.32095666666663</v>
      </c>
      <c r="BL895" s="228">
        <f t="shared" si="863"/>
        <v>1.0201122910839788</v>
      </c>
      <c r="BM895" s="230">
        <f t="shared" si="864"/>
        <v>169</v>
      </c>
      <c r="BN895" s="231">
        <f t="shared" si="994"/>
        <v>1.03985072</v>
      </c>
      <c r="BO895" s="227">
        <f t="shared" si="995"/>
        <v>3302.38265017</v>
      </c>
      <c r="BP895" s="227">
        <f t="shared" si="996"/>
        <v>3620.9678068366666</v>
      </c>
      <c r="BQ895" s="227">
        <f t="shared" si="965"/>
        <v>3113.21</v>
      </c>
      <c r="BR895" s="227">
        <f t="shared" si="997"/>
        <v>62.264200000000002</v>
      </c>
      <c r="BS895" s="227">
        <f t="shared" si="998"/>
        <v>222.0756466666667</v>
      </c>
      <c r="BT895" s="228">
        <f t="shared" si="963"/>
        <v>1.0167563385818794</v>
      </c>
      <c r="BU895" s="230">
        <f t="shared" si="964"/>
        <v>146</v>
      </c>
      <c r="BV895" s="231">
        <f t="shared" si="999"/>
        <v>1.034335271</v>
      </c>
      <c r="BW895" s="227">
        <f t="shared" si="1000"/>
        <v>3274.06004364</v>
      </c>
      <c r="BX895" s="227">
        <f t="shared" si="1001"/>
        <v>3558.3998903066667</v>
      </c>
      <c r="BY895" s="227">
        <f t="shared" si="854"/>
        <v>3113.21</v>
      </c>
      <c r="BZ895" s="227">
        <f t="shared" si="1002"/>
        <v>62.264200000000002</v>
      </c>
      <c r="CA895" s="227">
        <f t="shared" si="1003"/>
        <v>191.98128333333335</v>
      </c>
      <c r="CB895" s="228">
        <f t="shared" si="851"/>
        <v>1.0176712392375931</v>
      </c>
      <c r="CC895" s="230">
        <f t="shared" si="852"/>
        <v>126</v>
      </c>
      <c r="CD895" s="231">
        <f t="shared" si="1004"/>
        <v>1.0295630140000001</v>
      </c>
      <c r="CE895" s="227">
        <f t="shared" si="1005"/>
        <v>3261.8865374100001</v>
      </c>
      <c r="CF895" s="227">
        <f t="shared" si="1006"/>
        <v>3516.1320207433337</v>
      </c>
      <c r="CG895" s="227">
        <f t="shared" si="847"/>
        <v>3113.21</v>
      </c>
      <c r="CH895" s="227">
        <f t="shared" si="1007"/>
        <v>62.264200000000002</v>
      </c>
      <c r="CI895" s="227">
        <f t="shared" si="1008"/>
        <v>160.84918333333334</v>
      </c>
      <c r="CJ895" s="228">
        <f t="shared" si="956"/>
        <v>1.0128100586582143</v>
      </c>
      <c r="CK895" s="230">
        <f t="shared" si="957"/>
        <v>105</v>
      </c>
      <c r="CL895" s="231">
        <f t="shared" si="1009"/>
        <v>1.0245758389999999</v>
      </c>
      <c r="CM895" s="227">
        <f t="shared" si="1010"/>
        <v>3230.5802447999999</v>
      </c>
      <c r="CN895" s="227">
        <f t="shared" si="1011"/>
        <v>3453.6936281333333</v>
      </c>
      <c r="CO895" s="227">
        <f t="shared" si="850"/>
        <v>3113.21</v>
      </c>
      <c r="CP895" s="227">
        <f t="shared" si="1012"/>
        <v>62.264200000000002</v>
      </c>
      <c r="CQ895" s="227">
        <f t="shared" si="1013"/>
        <v>127.64160999999999</v>
      </c>
      <c r="CR895" s="228">
        <f t="shared" si="848"/>
        <v>1.0082735735388912</v>
      </c>
      <c r="CS895" s="230">
        <f t="shared" si="849"/>
        <v>85</v>
      </c>
      <c r="CT895" s="231">
        <f t="shared" si="1014"/>
        <v>1.0198486099999999</v>
      </c>
      <c r="CU895" s="227">
        <f t="shared" si="1015"/>
        <v>3201.27151104</v>
      </c>
      <c r="CV895" s="227">
        <f t="shared" si="1016"/>
        <v>3391.1773210399997</v>
      </c>
      <c r="CW895" s="227">
        <f t="shared" si="954"/>
        <v>3113.21</v>
      </c>
      <c r="CX895" s="227">
        <f t="shared" si="1017"/>
        <v>62.264200000000002</v>
      </c>
      <c r="CY895" s="227">
        <f t="shared" si="1018"/>
        <v>96.509510000000006</v>
      </c>
      <c r="CZ895" s="228">
        <f t="shared" si="952"/>
        <v>1.0103958596280131</v>
      </c>
      <c r="DA895" s="239">
        <f t="shared" si="953"/>
        <v>64</v>
      </c>
      <c r="DB895" s="231">
        <f t="shared" si="1019"/>
        <v>1.014908492</v>
      </c>
      <c r="DC895" s="227">
        <f t="shared" si="1020"/>
        <v>3192.47026633</v>
      </c>
      <c r="DD895" s="227">
        <f t="shared" si="1021"/>
        <v>3351.2439763299999</v>
      </c>
      <c r="DE895" s="227">
        <f t="shared" si="844"/>
        <v>3113.21</v>
      </c>
      <c r="DF895" s="227">
        <f t="shared" si="1022"/>
        <v>62.264200000000002</v>
      </c>
      <c r="DG895" s="227">
        <f t="shared" si="1023"/>
        <v>65.377410000000012</v>
      </c>
      <c r="DH895" s="228">
        <f t="shared" si="839"/>
        <v>1.0088824317158742</v>
      </c>
      <c r="DI895" s="239">
        <f t="shared" si="840"/>
        <v>43</v>
      </c>
      <c r="DJ895" s="231">
        <f t="shared" si="1024"/>
        <v>1.009992303</v>
      </c>
      <c r="DK895" s="227">
        <f t="shared" si="1025"/>
        <v>3172.24732877</v>
      </c>
      <c r="DL895" s="227">
        <f t="shared" si="1026"/>
        <v>3299.8889387700001</v>
      </c>
      <c r="DM895" s="227">
        <f t="shared" si="950"/>
        <v>3113.21</v>
      </c>
      <c r="DN895" s="227">
        <f t="shared" si="1027"/>
        <v>62.264200000000002</v>
      </c>
      <c r="DO895" s="227">
        <f t="shared" si="1028"/>
        <v>33.207573333333336</v>
      </c>
      <c r="DP895" s="228">
        <f t="shared" si="947"/>
        <v>1.0056647013005604</v>
      </c>
      <c r="DQ895" s="239">
        <f t="shared" si="948"/>
        <v>22</v>
      </c>
      <c r="DR895" s="231">
        <f t="shared" si="1029"/>
        <v>1.005099929</v>
      </c>
      <c r="DS895" s="227">
        <f t="shared" si="1030"/>
        <v>3146.8124940100001</v>
      </c>
      <c r="DT895" s="227">
        <f t="shared" si="1031"/>
        <v>3242.2842673433333</v>
      </c>
      <c r="DU895" s="227">
        <f t="shared" si="1038"/>
        <v>3113.21</v>
      </c>
      <c r="DV895" s="227">
        <f t="shared" si="1039"/>
        <v>62.264200000000002</v>
      </c>
      <c r="DW895" s="227">
        <f t="shared" si="1032"/>
        <v>4.150946666666667</v>
      </c>
      <c r="DX895" s="228">
        <f t="shared" si="1033"/>
        <v>1.0013594042026526</v>
      </c>
      <c r="DY895" s="239">
        <f t="shared" si="1034"/>
        <v>4</v>
      </c>
      <c r="DZ895" s="231">
        <f t="shared" si="1035"/>
        <v>1.0009253309999999</v>
      </c>
      <c r="EA895" s="227">
        <f t="shared" si="971"/>
        <v>3120.3267765800001</v>
      </c>
      <c r="EB895" s="227">
        <f t="shared" si="1036"/>
        <v>3186.7419232466668</v>
      </c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5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5"/>
      <c r="HA895" s="5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40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7"/>
      <c r="JP895" s="1"/>
      <c r="JQ895" s="1"/>
      <c r="JR895" s="1"/>
      <c r="JS895" s="1"/>
      <c r="JT895" s="1"/>
      <c r="JU895" s="1"/>
      <c r="JV895" s="1"/>
      <c r="JW895" s="1"/>
      <c r="JX895" s="1"/>
      <c r="JY895" s="3"/>
      <c r="JZ895" s="1"/>
      <c r="KA895" s="1"/>
      <c r="KB895" s="1"/>
      <c r="KC895" s="1"/>
      <c r="KD895" s="1"/>
      <c r="KE895" s="1"/>
    </row>
    <row r="896" spans="1:291" x14ac:dyDescent="0.2">
      <c r="A896" s="196">
        <f t="shared" si="865"/>
        <v>43554</v>
      </c>
      <c r="B896" s="236">
        <f t="shared" si="1037"/>
        <v>112371.4060726233</v>
      </c>
      <c r="C896" s="66">
        <f t="shared" si="961"/>
        <v>66345.39308491</v>
      </c>
      <c r="D896" s="77">
        <f t="shared" si="866"/>
        <v>5138.93</v>
      </c>
      <c r="E896" s="67">
        <f>VLOOKUP(A895,[1]Plan1!$DQ$117:$DS$314,3)</f>
        <v>5177.47</v>
      </c>
      <c r="F896" s="11">
        <f t="shared" si="867"/>
        <v>43550</v>
      </c>
      <c r="G896" s="73">
        <f t="shared" si="855"/>
        <v>7.4996156787503487E-3</v>
      </c>
      <c r="H896" s="11">
        <f t="shared" si="868"/>
        <v>43580</v>
      </c>
      <c r="I896" s="11">
        <f t="shared" si="856"/>
        <v>43580</v>
      </c>
      <c r="J896" s="1">
        <f t="shared" si="869"/>
        <v>22</v>
      </c>
      <c r="K896" s="1">
        <f t="shared" si="870"/>
        <v>5</v>
      </c>
      <c r="L896" s="66">
        <f t="shared" si="857"/>
        <v>1.0016995399999999</v>
      </c>
      <c r="M896" s="70">
        <f t="shared" si="962"/>
        <v>1.00429945</v>
      </c>
      <c r="N896" s="70">
        <f t="shared" si="881"/>
        <v>1.0840410851671265</v>
      </c>
      <c r="O896" s="66">
        <f t="shared" si="958"/>
        <v>1.0858834500000001</v>
      </c>
      <c r="P896" s="66">
        <f t="shared" si="858"/>
        <v>66458.149734270002</v>
      </c>
      <c r="Q896" s="74">
        <f t="shared" si="859"/>
        <v>0</v>
      </c>
      <c r="R896" s="75">
        <f t="shared" si="959"/>
        <v>0</v>
      </c>
      <c r="S896" s="66">
        <f t="shared" si="960"/>
        <v>0</v>
      </c>
      <c r="T896" s="10">
        <f t="shared" si="871"/>
        <v>0.06</v>
      </c>
      <c r="U896" s="74">
        <f t="shared" si="955"/>
        <v>5</v>
      </c>
      <c r="V896" s="74">
        <v>252</v>
      </c>
      <c r="W896" s="70">
        <f t="shared" si="860"/>
        <v>1.001156798</v>
      </c>
      <c r="X896" s="66">
        <f t="shared" si="861"/>
        <v>76.878654690000005</v>
      </c>
      <c r="Y896" s="66">
        <v>0</v>
      </c>
      <c r="Z896" s="67">
        <f t="shared" si="862"/>
        <v>0</v>
      </c>
      <c r="AA896" s="68" t="str">
        <f t="shared" si="872"/>
        <v>A+INCORP J=</v>
      </c>
      <c r="AB896" s="11">
        <f t="shared" si="873"/>
        <v>43580</v>
      </c>
      <c r="AC896" s="227">
        <f t="shared" si="878"/>
        <v>3113.21</v>
      </c>
      <c r="AD896" s="227">
        <f t="shared" si="972"/>
        <v>62.264200000000002</v>
      </c>
      <c r="AE896" s="227">
        <f t="shared" si="973"/>
        <v>382.92483000000004</v>
      </c>
      <c r="AF896" s="228">
        <f t="shared" si="879"/>
        <v>1.0406678473412931</v>
      </c>
      <c r="AG896" s="230">
        <f t="shared" si="880"/>
        <v>253</v>
      </c>
      <c r="AH896" s="231">
        <f t="shared" si="974"/>
        <v>1.060245128</v>
      </c>
      <c r="AI896" s="227">
        <f t="shared" si="975"/>
        <v>3435.0007719499999</v>
      </c>
      <c r="AJ896" s="227">
        <f t="shared" si="976"/>
        <v>3880.1898019499999</v>
      </c>
      <c r="AK896" s="227">
        <f t="shared" si="968"/>
        <v>3113.21</v>
      </c>
      <c r="AL896" s="227">
        <f t="shared" si="977"/>
        <v>62.264200000000002</v>
      </c>
      <c r="AM896" s="227">
        <f t="shared" si="978"/>
        <v>351.79273000000001</v>
      </c>
      <c r="AN896" s="228">
        <f t="shared" si="969"/>
        <v>1.039732480482457</v>
      </c>
      <c r="AO896" s="230">
        <f t="shared" si="970"/>
        <v>232</v>
      </c>
      <c r="AP896" s="231">
        <f t="shared" si="979"/>
        <v>1.0551093300000001</v>
      </c>
      <c r="AQ896" s="227">
        <f t="shared" si="980"/>
        <v>3415.289252</v>
      </c>
      <c r="AR896" s="227">
        <f t="shared" si="981"/>
        <v>3829.3461820000002</v>
      </c>
      <c r="AS896" s="227">
        <f t="shared" si="874"/>
        <v>3113.21</v>
      </c>
      <c r="AT896" s="227">
        <f t="shared" si="982"/>
        <v>62.264200000000002</v>
      </c>
      <c r="AU896" s="227">
        <f t="shared" si="983"/>
        <v>320.66063000000003</v>
      </c>
      <c r="AV896" s="228">
        <f t="shared" si="875"/>
        <v>1.0374505384645261</v>
      </c>
      <c r="AW896" s="230">
        <f t="shared" si="876"/>
        <v>211</v>
      </c>
      <c r="AX896" s="231">
        <f t="shared" si="984"/>
        <v>1.0499984090000001</v>
      </c>
      <c r="AY896" s="227">
        <f t="shared" si="985"/>
        <v>3391.28632178</v>
      </c>
      <c r="AZ896" s="227">
        <f t="shared" si="986"/>
        <v>3774.2111517799999</v>
      </c>
      <c r="BA896" s="227">
        <f t="shared" si="853"/>
        <v>3113.21</v>
      </c>
      <c r="BB896" s="227">
        <f t="shared" si="987"/>
        <v>62.264200000000002</v>
      </c>
      <c r="BC896" s="227">
        <f t="shared" si="988"/>
        <v>288.49079333333339</v>
      </c>
      <c r="BD896" s="228">
        <f t="shared" si="966"/>
        <v>1.0333167169717221</v>
      </c>
      <c r="BE896" s="230">
        <f t="shared" si="967"/>
        <v>191</v>
      </c>
      <c r="BF896" s="231">
        <f t="shared" si="989"/>
        <v>1.0451538849999999</v>
      </c>
      <c r="BG896" s="227">
        <f t="shared" si="990"/>
        <v>3362.18891115</v>
      </c>
      <c r="BH896" s="227">
        <f t="shared" si="991"/>
        <v>3712.9439044833334</v>
      </c>
      <c r="BI896" s="227">
        <f t="shared" si="877"/>
        <v>3113.21</v>
      </c>
      <c r="BJ896" s="227">
        <f t="shared" si="992"/>
        <v>62.264200000000002</v>
      </c>
      <c r="BK896" s="227">
        <f t="shared" si="993"/>
        <v>257.35869333333341</v>
      </c>
      <c r="BL896" s="228">
        <f t="shared" si="863"/>
        <v>1.0204587956440492</v>
      </c>
      <c r="BM896" s="230">
        <f t="shared" si="864"/>
        <v>169</v>
      </c>
      <c r="BN896" s="231">
        <f t="shared" si="994"/>
        <v>1.03985072</v>
      </c>
      <c r="BO896" s="227">
        <f t="shared" si="995"/>
        <v>3303.5043802599998</v>
      </c>
      <c r="BP896" s="227">
        <f t="shared" si="996"/>
        <v>3623.1272735933335</v>
      </c>
      <c r="BQ896" s="227">
        <f t="shared" si="965"/>
        <v>3113.21</v>
      </c>
      <c r="BR896" s="227">
        <f t="shared" si="997"/>
        <v>62.264200000000002</v>
      </c>
      <c r="BS896" s="227">
        <f t="shared" si="998"/>
        <v>223.11338333333336</v>
      </c>
      <c r="BT896" s="228">
        <f t="shared" si="963"/>
        <v>1.0171017032156342</v>
      </c>
      <c r="BU896" s="230">
        <f t="shared" si="964"/>
        <v>146</v>
      </c>
      <c r="BV896" s="231">
        <f t="shared" si="999"/>
        <v>1.034335271</v>
      </c>
      <c r="BW896" s="227">
        <f t="shared" si="1000"/>
        <v>3275.1721533</v>
      </c>
      <c r="BX896" s="227">
        <f t="shared" si="1001"/>
        <v>3560.5497366333334</v>
      </c>
      <c r="BY896" s="227">
        <f t="shared" si="854"/>
        <v>3113.21</v>
      </c>
      <c r="BZ896" s="227">
        <f t="shared" si="1002"/>
        <v>62.264200000000002</v>
      </c>
      <c r="CA896" s="227">
        <f t="shared" si="1003"/>
        <v>193.01902000000001</v>
      </c>
      <c r="CB896" s="228">
        <f t="shared" si="851"/>
        <v>1.0180169146383604</v>
      </c>
      <c r="CC896" s="230">
        <f t="shared" si="852"/>
        <v>126</v>
      </c>
      <c r="CD896" s="231">
        <f t="shared" si="1004"/>
        <v>1.0295630140000001</v>
      </c>
      <c r="CE896" s="227">
        <f t="shared" si="1005"/>
        <v>3262.99451206</v>
      </c>
      <c r="CF896" s="227">
        <f t="shared" si="1006"/>
        <v>3518.2777320599998</v>
      </c>
      <c r="CG896" s="227">
        <f t="shared" si="847"/>
        <v>3113.21</v>
      </c>
      <c r="CH896" s="227">
        <f t="shared" si="1007"/>
        <v>62.264200000000002</v>
      </c>
      <c r="CI896" s="227">
        <f t="shared" si="1008"/>
        <v>161.88692</v>
      </c>
      <c r="CJ896" s="228">
        <f t="shared" si="956"/>
        <v>1.0131540828473917</v>
      </c>
      <c r="CK896" s="230">
        <f t="shared" si="957"/>
        <v>105</v>
      </c>
      <c r="CL896" s="231">
        <f t="shared" si="1009"/>
        <v>1.0245758389999999</v>
      </c>
      <c r="CM896" s="227">
        <f t="shared" si="1010"/>
        <v>3231.67758555</v>
      </c>
      <c r="CN896" s="227">
        <f t="shared" si="1011"/>
        <v>3455.82870555</v>
      </c>
      <c r="CO896" s="227">
        <f t="shared" si="850"/>
        <v>3113.21</v>
      </c>
      <c r="CP896" s="227">
        <f t="shared" si="1012"/>
        <v>62.264200000000002</v>
      </c>
      <c r="CQ896" s="227">
        <f t="shared" si="1013"/>
        <v>128.6793466666667</v>
      </c>
      <c r="CR896" s="228">
        <f t="shared" si="848"/>
        <v>1.0086160568067464</v>
      </c>
      <c r="CS896" s="230">
        <f t="shared" si="849"/>
        <v>85</v>
      </c>
      <c r="CT896" s="231">
        <f t="shared" si="1014"/>
        <v>1.0198486099999999</v>
      </c>
      <c r="CU896" s="227">
        <f t="shared" si="1015"/>
        <v>3202.3588964</v>
      </c>
      <c r="CV896" s="227">
        <f t="shared" si="1016"/>
        <v>3393.3024430666669</v>
      </c>
      <c r="CW896" s="227">
        <f t="shared" si="954"/>
        <v>3113.21</v>
      </c>
      <c r="CX896" s="227">
        <f t="shared" si="1017"/>
        <v>62.264200000000002</v>
      </c>
      <c r="CY896" s="227">
        <f t="shared" si="1018"/>
        <v>97.547246666666666</v>
      </c>
      <c r="CZ896" s="228">
        <f t="shared" si="952"/>
        <v>1.0107390637790632</v>
      </c>
      <c r="DA896" s="239">
        <f t="shared" si="953"/>
        <v>64</v>
      </c>
      <c r="DB896" s="231">
        <f t="shared" si="1019"/>
        <v>1.014908492</v>
      </c>
      <c r="DC896" s="227">
        <f t="shared" si="1020"/>
        <v>3193.5546621499998</v>
      </c>
      <c r="DD896" s="227">
        <f t="shared" si="1021"/>
        <v>3353.3661088166664</v>
      </c>
      <c r="DE896" s="227">
        <f t="shared" si="844"/>
        <v>3113.21</v>
      </c>
      <c r="DF896" s="227">
        <f t="shared" si="1022"/>
        <v>62.264200000000002</v>
      </c>
      <c r="DG896" s="227">
        <f t="shared" si="1023"/>
        <v>66.415146666666672</v>
      </c>
      <c r="DH896" s="228">
        <f t="shared" si="839"/>
        <v>1.0092251217963877</v>
      </c>
      <c r="DI896" s="239">
        <f t="shared" si="840"/>
        <v>43</v>
      </c>
      <c r="DJ896" s="231">
        <f t="shared" si="1024"/>
        <v>1.009992303</v>
      </c>
      <c r="DK896" s="227">
        <f t="shared" si="1025"/>
        <v>3173.3248554000002</v>
      </c>
      <c r="DL896" s="227">
        <f t="shared" si="1026"/>
        <v>3302.0042020666669</v>
      </c>
      <c r="DM896" s="227">
        <f t="shared" si="950"/>
        <v>3113.21</v>
      </c>
      <c r="DN896" s="227">
        <f t="shared" si="1027"/>
        <v>62.264200000000002</v>
      </c>
      <c r="DO896" s="227">
        <f t="shared" si="1028"/>
        <v>34.245310000000003</v>
      </c>
      <c r="DP896" s="228">
        <f t="shared" si="947"/>
        <v>1.0060062984050635</v>
      </c>
      <c r="DQ896" s="239">
        <f t="shared" si="948"/>
        <v>22</v>
      </c>
      <c r="DR896" s="231">
        <f t="shared" si="1029"/>
        <v>1.005099929</v>
      </c>
      <c r="DS896" s="227">
        <f t="shared" si="1030"/>
        <v>3147.8813811199998</v>
      </c>
      <c r="DT896" s="227">
        <f t="shared" si="1031"/>
        <v>3244.3908911199997</v>
      </c>
      <c r="DU896" s="227">
        <f t="shared" si="1038"/>
        <v>3113.21</v>
      </c>
      <c r="DV896" s="227">
        <f t="shared" si="1039"/>
        <v>62.264200000000002</v>
      </c>
      <c r="DW896" s="227">
        <f t="shared" si="1032"/>
        <v>5.1886833333333326</v>
      </c>
      <c r="DX896" s="228">
        <f t="shared" si="1033"/>
        <v>1.0016995389141528</v>
      </c>
      <c r="DY896" s="239">
        <f t="shared" si="1034"/>
        <v>4</v>
      </c>
      <c r="DZ896" s="231">
        <f t="shared" si="1035"/>
        <v>1.0009253309999999</v>
      </c>
      <c r="EA896" s="227">
        <f t="shared" si="971"/>
        <v>3121.3866672099998</v>
      </c>
      <c r="EB896" s="227">
        <f t="shared" si="1036"/>
        <v>3188.8395505433332</v>
      </c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5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5"/>
      <c r="HA896" s="5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40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7"/>
      <c r="JP896" s="1"/>
      <c r="JQ896" s="1"/>
      <c r="JR896" s="1"/>
      <c r="JS896" s="1"/>
      <c r="JT896" s="1"/>
      <c r="JU896" s="1"/>
      <c r="JV896" s="1"/>
      <c r="JW896" s="1"/>
      <c r="JX896" s="1"/>
      <c r="JY896" s="3"/>
      <c r="JZ896" s="1"/>
      <c r="KA896" s="1"/>
      <c r="KB896" s="1"/>
      <c r="KC896" s="1"/>
      <c r="KD896" s="1"/>
      <c r="KE896" s="1"/>
    </row>
    <row r="897" spans="1:291" x14ac:dyDescent="0.2">
      <c r="A897" s="196">
        <f t="shared" si="865"/>
        <v>43555</v>
      </c>
      <c r="B897" s="236">
        <f t="shared" si="1037"/>
        <v>112384.89664929001</v>
      </c>
      <c r="C897" s="66">
        <f t="shared" si="961"/>
        <v>66345.39308491</v>
      </c>
      <c r="D897" s="77">
        <f t="shared" si="866"/>
        <v>5138.93</v>
      </c>
      <c r="E897" s="67">
        <f>VLOOKUP(A896,[1]Plan1!$DQ$117:$DS$314,3)</f>
        <v>5177.47</v>
      </c>
      <c r="F897" s="11">
        <f t="shared" si="867"/>
        <v>43550</v>
      </c>
      <c r="G897" s="73">
        <f t="shared" si="855"/>
        <v>7.4996156787503487E-3</v>
      </c>
      <c r="H897" s="11">
        <f t="shared" si="868"/>
        <v>43580</v>
      </c>
      <c r="I897" s="11">
        <f t="shared" si="856"/>
        <v>43580</v>
      </c>
      <c r="J897" s="1">
        <f t="shared" si="869"/>
        <v>22</v>
      </c>
      <c r="K897" s="1">
        <f t="shared" si="870"/>
        <v>5</v>
      </c>
      <c r="L897" s="66">
        <f t="shared" si="857"/>
        <v>1.0016995399999999</v>
      </c>
      <c r="M897" s="70">
        <f t="shared" si="962"/>
        <v>1.00429945</v>
      </c>
      <c r="N897" s="70">
        <f t="shared" si="881"/>
        <v>1.0840410851671265</v>
      </c>
      <c r="O897" s="66">
        <f t="shared" si="958"/>
        <v>1.0858834500000001</v>
      </c>
      <c r="P897" s="66">
        <f t="shared" si="858"/>
        <v>66458.149734270002</v>
      </c>
      <c r="Q897" s="74">
        <f t="shared" si="859"/>
        <v>0</v>
      </c>
      <c r="R897" s="75">
        <f t="shared" si="959"/>
        <v>0</v>
      </c>
      <c r="S897" s="66">
        <f t="shared" si="960"/>
        <v>0</v>
      </c>
      <c r="T897" s="10">
        <f t="shared" si="871"/>
        <v>0.06</v>
      </c>
      <c r="U897" s="74">
        <f t="shared" si="955"/>
        <v>5</v>
      </c>
      <c r="V897" s="74">
        <v>252</v>
      </c>
      <c r="W897" s="70">
        <f t="shared" si="860"/>
        <v>1.001156798</v>
      </c>
      <c r="X897" s="66">
        <f t="shared" si="861"/>
        <v>76.878654690000005</v>
      </c>
      <c r="Y897" s="66">
        <v>0</v>
      </c>
      <c r="Z897" s="67">
        <f t="shared" si="862"/>
        <v>0</v>
      </c>
      <c r="AA897" s="68" t="str">
        <f t="shared" si="872"/>
        <v>A+INCORP J=</v>
      </c>
      <c r="AB897" s="11">
        <f t="shared" si="873"/>
        <v>43580</v>
      </c>
      <c r="AC897" s="227">
        <f t="shared" si="878"/>
        <v>3113.21</v>
      </c>
      <c r="AD897" s="227">
        <f t="shared" si="972"/>
        <v>62.264200000000002</v>
      </c>
      <c r="AE897" s="227">
        <f t="shared" si="973"/>
        <v>383.9625666666667</v>
      </c>
      <c r="AF897" s="228">
        <f t="shared" si="879"/>
        <v>1.0406678473412931</v>
      </c>
      <c r="AG897" s="230">
        <f t="shared" si="880"/>
        <v>253</v>
      </c>
      <c r="AH897" s="231">
        <f t="shared" si="974"/>
        <v>1.060245128</v>
      </c>
      <c r="AI897" s="227">
        <f t="shared" si="975"/>
        <v>3435.0007719499999</v>
      </c>
      <c r="AJ897" s="227">
        <f t="shared" si="976"/>
        <v>3881.2275386166666</v>
      </c>
      <c r="AK897" s="227">
        <f t="shared" si="968"/>
        <v>3113.21</v>
      </c>
      <c r="AL897" s="227">
        <f t="shared" si="977"/>
        <v>62.264200000000002</v>
      </c>
      <c r="AM897" s="227">
        <f t="shared" si="978"/>
        <v>352.83046666666672</v>
      </c>
      <c r="AN897" s="228">
        <f t="shared" si="969"/>
        <v>1.039732480482457</v>
      </c>
      <c r="AO897" s="230">
        <f t="shared" si="970"/>
        <v>232</v>
      </c>
      <c r="AP897" s="231">
        <f t="shared" si="979"/>
        <v>1.0551093300000001</v>
      </c>
      <c r="AQ897" s="227">
        <f t="shared" si="980"/>
        <v>3415.289252</v>
      </c>
      <c r="AR897" s="227">
        <f t="shared" si="981"/>
        <v>3830.3839186666669</v>
      </c>
      <c r="AS897" s="227">
        <f t="shared" si="874"/>
        <v>3113.21</v>
      </c>
      <c r="AT897" s="227">
        <f t="shared" si="982"/>
        <v>62.264200000000002</v>
      </c>
      <c r="AU897" s="227">
        <f t="shared" si="983"/>
        <v>321.69836666666669</v>
      </c>
      <c r="AV897" s="228">
        <f t="shared" si="875"/>
        <v>1.0374505384645261</v>
      </c>
      <c r="AW897" s="230">
        <f t="shared" si="876"/>
        <v>211</v>
      </c>
      <c r="AX897" s="231">
        <f t="shared" si="984"/>
        <v>1.0499984090000001</v>
      </c>
      <c r="AY897" s="227">
        <f t="shared" si="985"/>
        <v>3391.28632178</v>
      </c>
      <c r="AZ897" s="227">
        <f t="shared" si="986"/>
        <v>3775.2488884466666</v>
      </c>
      <c r="BA897" s="227">
        <f t="shared" si="853"/>
        <v>3113.21</v>
      </c>
      <c r="BB897" s="227">
        <f t="shared" si="987"/>
        <v>62.264200000000002</v>
      </c>
      <c r="BC897" s="227">
        <f t="shared" si="988"/>
        <v>289.52853000000005</v>
      </c>
      <c r="BD897" s="228">
        <f t="shared" si="966"/>
        <v>1.0333167169717221</v>
      </c>
      <c r="BE897" s="230">
        <f t="shared" si="967"/>
        <v>191</v>
      </c>
      <c r="BF897" s="231">
        <f t="shared" si="989"/>
        <v>1.0451538849999999</v>
      </c>
      <c r="BG897" s="227">
        <f t="shared" si="990"/>
        <v>3362.18891115</v>
      </c>
      <c r="BH897" s="227">
        <f t="shared" si="991"/>
        <v>3713.9816411500001</v>
      </c>
      <c r="BI897" s="227">
        <f t="shared" si="877"/>
        <v>3113.21</v>
      </c>
      <c r="BJ897" s="227">
        <f t="shared" si="992"/>
        <v>62.264200000000002</v>
      </c>
      <c r="BK897" s="227">
        <f t="shared" si="993"/>
        <v>258.39643000000001</v>
      </c>
      <c r="BL897" s="228">
        <f t="shared" si="863"/>
        <v>1.0204587956440492</v>
      </c>
      <c r="BM897" s="230">
        <f t="shared" si="864"/>
        <v>169</v>
      </c>
      <c r="BN897" s="231">
        <f t="shared" si="994"/>
        <v>1.03985072</v>
      </c>
      <c r="BO897" s="227">
        <f t="shared" si="995"/>
        <v>3303.5043802599998</v>
      </c>
      <c r="BP897" s="227">
        <f t="shared" si="996"/>
        <v>3624.1650102599997</v>
      </c>
      <c r="BQ897" s="227">
        <f t="shared" si="965"/>
        <v>3113.21</v>
      </c>
      <c r="BR897" s="227">
        <f t="shared" si="997"/>
        <v>62.264200000000002</v>
      </c>
      <c r="BS897" s="227">
        <f t="shared" si="998"/>
        <v>224.15112000000002</v>
      </c>
      <c r="BT897" s="228">
        <f t="shared" si="963"/>
        <v>1.0171017032156342</v>
      </c>
      <c r="BU897" s="230">
        <f t="shared" si="964"/>
        <v>146</v>
      </c>
      <c r="BV897" s="231">
        <f t="shared" si="999"/>
        <v>1.034335271</v>
      </c>
      <c r="BW897" s="227">
        <f t="shared" si="1000"/>
        <v>3275.1721533</v>
      </c>
      <c r="BX897" s="227">
        <f t="shared" si="1001"/>
        <v>3561.5874733000001</v>
      </c>
      <c r="BY897" s="227">
        <f t="shared" si="854"/>
        <v>3113.21</v>
      </c>
      <c r="BZ897" s="227">
        <f t="shared" si="1002"/>
        <v>62.264200000000002</v>
      </c>
      <c r="CA897" s="227">
        <f t="shared" si="1003"/>
        <v>194.05675666666667</v>
      </c>
      <c r="CB897" s="228">
        <f t="shared" si="851"/>
        <v>1.0180169146383604</v>
      </c>
      <c r="CC897" s="230">
        <f t="shared" si="852"/>
        <v>126</v>
      </c>
      <c r="CD897" s="231">
        <f t="shared" si="1004"/>
        <v>1.0295630140000001</v>
      </c>
      <c r="CE897" s="227">
        <f t="shared" si="1005"/>
        <v>3262.99451206</v>
      </c>
      <c r="CF897" s="227">
        <f t="shared" si="1006"/>
        <v>3519.3154687266669</v>
      </c>
      <c r="CG897" s="227">
        <f t="shared" si="847"/>
        <v>3113.21</v>
      </c>
      <c r="CH897" s="227">
        <f t="shared" si="1007"/>
        <v>62.264200000000002</v>
      </c>
      <c r="CI897" s="227">
        <f t="shared" si="1008"/>
        <v>162.92465666666666</v>
      </c>
      <c r="CJ897" s="228">
        <f t="shared" si="956"/>
        <v>1.0131540828473917</v>
      </c>
      <c r="CK897" s="230">
        <f t="shared" si="957"/>
        <v>105</v>
      </c>
      <c r="CL897" s="231">
        <f t="shared" si="1009"/>
        <v>1.0245758389999999</v>
      </c>
      <c r="CM897" s="227">
        <f t="shared" si="1010"/>
        <v>3231.67758555</v>
      </c>
      <c r="CN897" s="227">
        <f t="shared" si="1011"/>
        <v>3456.8664422166667</v>
      </c>
      <c r="CO897" s="227">
        <f t="shared" si="850"/>
        <v>3113.21</v>
      </c>
      <c r="CP897" s="227">
        <f t="shared" si="1012"/>
        <v>62.264200000000002</v>
      </c>
      <c r="CQ897" s="227">
        <f t="shared" si="1013"/>
        <v>129.71708333333336</v>
      </c>
      <c r="CR897" s="228">
        <f t="shared" si="848"/>
        <v>1.0086160568067464</v>
      </c>
      <c r="CS897" s="230">
        <f t="shared" si="849"/>
        <v>85</v>
      </c>
      <c r="CT897" s="231">
        <f t="shared" si="1014"/>
        <v>1.0198486099999999</v>
      </c>
      <c r="CU897" s="227">
        <f t="shared" si="1015"/>
        <v>3202.3588964</v>
      </c>
      <c r="CV897" s="227">
        <f t="shared" si="1016"/>
        <v>3394.3401797333336</v>
      </c>
      <c r="CW897" s="227">
        <f t="shared" si="954"/>
        <v>3113.21</v>
      </c>
      <c r="CX897" s="227">
        <f t="shared" si="1017"/>
        <v>62.264200000000002</v>
      </c>
      <c r="CY897" s="227">
        <f t="shared" si="1018"/>
        <v>98.584983333333327</v>
      </c>
      <c r="CZ897" s="228">
        <f t="shared" si="952"/>
        <v>1.0107390637790632</v>
      </c>
      <c r="DA897" s="239">
        <f t="shared" si="953"/>
        <v>64</v>
      </c>
      <c r="DB897" s="231">
        <f t="shared" si="1019"/>
        <v>1.014908492</v>
      </c>
      <c r="DC897" s="227">
        <f t="shared" si="1020"/>
        <v>3193.5546621499998</v>
      </c>
      <c r="DD897" s="227">
        <f t="shared" si="1021"/>
        <v>3354.403845483333</v>
      </c>
      <c r="DE897" s="227">
        <f t="shared" si="844"/>
        <v>3113.21</v>
      </c>
      <c r="DF897" s="227">
        <f t="shared" si="1022"/>
        <v>62.264200000000002</v>
      </c>
      <c r="DG897" s="227">
        <f t="shared" si="1023"/>
        <v>67.452883333333332</v>
      </c>
      <c r="DH897" s="228">
        <f t="shared" ref="DH897:DH960" si="1040">($O897/DH$830)</f>
        <v>1.0092251217963877</v>
      </c>
      <c r="DI897" s="239">
        <f t="shared" ref="DI897:DI960" si="1041">NETWORKDAYS(DI$830,$A897,$AE$118:$AE$502)-1</f>
        <v>43</v>
      </c>
      <c r="DJ897" s="231">
        <f t="shared" si="1024"/>
        <v>1.009992303</v>
      </c>
      <c r="DK897" s="227">
        <f t="shared" si="1025"/>
        <v>3173.3248554000002</v>
      </c>
      <c r="DL897" s="227">
        <f t="shared" si="1026"/>
        <v>3303.0419387333336</v>
      </c>
      <c r="DM897" s="227">
        <f t="shared" si="950"/>
        <v>3113.21</v>
      </c>
      <c r="DN897" s="227">
        <f t="shared" si="1027"/>
        <v>62.264200000000002</v>
      </c>
      <c r="DO897" s="227">
        <f t="shared" si="1028"/>
        <v>35.283046666666664</v>
      </c>
      <c r="DP897" s="228">
        <f t="shared" si="947"/>
        <v>1.0060062984050635</v>
      </c>
      <c r="DQ897" s="239">
        <f t="shared" si="948"/>
        <v>22</v>
      </c>
      <c r="DR897" s="231">
        <f t="shared" si="1029"/>
        <v>1.005099929</v>
      </c>
      <c r="DS897" s="227">
        <f t="shared" si="1030"/>
        <v>3147.8813811199998</v>
      </c>
      <c r="DT897" s="227">
        <f t="shared" si="1031"/>
        <v>3245.4286277866663</v>
      </c>
      <c r="DU897" s="227">
        <f t="shared" si="1038"/>
        <v>3113.21</v>
      </c>
      <c r="DV897" s="227">
        <f t="shared" si="1039"/>
        <v>62.264200000000002</v>
      </c>
      <c r="DW897" s="227">
        <f t="shared" si="1032"/>
        <v>6.2264200000000001</v>
      </c>
      <c r="DX897" s="228">
        <f t="shared" si="1033"/>
        <v>1.0016995389141528</v>
      </c>
      <c r="DY897" s="239">
        <f t="shared" si="1034"/>
        <v>4</v>
      </c>
      <c r="DZ897" s="231">
        <f t="shared" si="1035"/>
        <v>1.0009253309999999</v>
      </c>
      <c r="EA897" s="227">
        <f t="shared" si="971"/>
        <v>3121.3866672099998</v>
      </c>
      <c r="EB897" s="227">
        <f t="shared" si="1036"/>
        <v>3189.8772872099998</v>
      </c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5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5"/>
      <c r="HA897" s="5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40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7"/>
      <c r="JP897" s="1"/>
      <c r="JQ897" s="1"/>
      <c r="JR897" s="1"/>
      <c r="JS897" s="1"/>
      <c r="JT897" s="1"/>
      <c r="JU897" s="1"/>
      <c r="JV897" s="1"/>
      <c r="JW897" s="1"/>
      <c r="JX897" s="1"/>
      <c r="JY897" s="3"/>
      <c r="JZ897" s="1"/>
      <c r="KA897" s="1"/>
      <c r="KB897" s="1"/>
      <c r="KC897" s="1"/>
      <c r="KD897" s="1"/>
      <c r="KE897" s="1"/>
    </row>
    <row r="898" spans="1:291" x14ac:dyDescent="0.2">
      <c r="A898" s="196">
        <f t="shared" si="865"/>
        <v>43556</v>
      </c>
      <c r="B898" s="236">
        <f t="shared" si="1037"/>
        <v>112408.21907272664</v>
      </c>
      <c r="C898" s="66">
        <f t="shared" si="961"/>
        <v>66345.39308491</v>
      </c>
      <c r="D898" s="77">
        <f t="shared" si="866"/>
        <v>5138.93</v>
      </c>
      <c r="E898" s="67">
        <f>VLOOKUP(A897,[1]Plan1!$DQ$117:$DS$314,3)</f>
        <v>5177.47</v>
      </c>
      <c r="F898" s="11">
        <f t="shared" si="867"/>
        <v>43550</v>
      </c>
      <c r="G898" s="73">
        <f t="shared" si="855"/>
        <v>7.4996156787503487E-3</v>
      </c>
      <c r="H898" s="11">
        <f t="shared" si="868"/>
        <v>43580</v>
      </c>
      <c r="I898" s="11">
        <f t="shared" si="856"/>
        <v>43580</v>
      </c>
      <c r="J898" s="1">
        <f t="shared" si="869"/>
        <v>22</v>
      </c>
      <c r="K898" s="1">
        <f t="shared" si="870"/>
        <v>5</v>
      </c>
      <c r="L898" s="66">
        <f t="shared" si="857"/>
        <v>1.0016995399999999</v>
      </c>
      <c r="M898" s="70">
        <f t="shared" si="962"/>
        <v>1.00429945</v>
      </c>
      <c r="N898" s="70">
        <f t="shared" si="881"/>
        <v>1.0840410851671265</v>
      </c>
      <c r="O898" s="66">
        <f t="shared" si="958"/>
        <v>1.0858834500000001</v>
      </c>
      <c r="P898" s="66">
        <f t="shared" si="858"/>
        <v>66458.149734270002</v>
      </c>
      <c r="Q898" s="74">
        <f t="shared" si="859"/>
        <v>0</v>
      </c>
      <c r="R898" s="75">
        <f t="shared" si="959"/>
        <v>0</v>
      </c>
      <c r="S898" s="66">
        <f t="shared" si="960"/>
        <v>0</v>
      </c>
      <c r="T898" s="10">
        <f t="shared" si="871"/>
        <v>0.06</v>
      </c>
      <c r="U898" s="74">
        <f t="shared" si="955"/>
        <v>5</v>
      </c>
      <c r="V898" s="74">
        <v>252</v>
      </c>
      <c r="W898" s="70">
        <f t="shared" si="860"/>
        <v>1.001156798</v>
      </c>
      <c r="X898" s="66">
        <f t="shared" si="861"/>
        <v>76.878654690000005</v>
      </c>
      <c r="Y898" s="66">
        <v>0</v>
      </c>
      <c r="Z898" s="67">
        <f t="shared" si="862"/>
        <v>0</v>
      </c>
      <c r="AA898" s="68" t="str">
        <f t="shared" si="872"/>
        <v>A+INCORP J=</v>
      </c>
      <c r="AB898" s="11">
        <f t="shared" si="873"/>
        <v>43580</v>
      </c>
      <c r="AC898" s="227">
        <f t="shared" si="878"/>
        <v>3113.21</v>
      </c>
      <c r="AD898" s="227">
        <f t="shared" si="972"/>
        <v>62.264200000000002</v>
      </c>
      <c r="AE898" s="227">
        <f t="shared" si="973"/>
        <v>385.00030333333336</v>
      </c>
      <c r="AF898" s="228">
        <f t="shared" si="879"/>
        <v>1.0406678473412931</v>
      </c>
      <c r="AG898" s="230">
        <f t="shared" si="880"/>
        <v>254</v>
      </c>
      <c r="AH898" s="231">
        <f t="shared" si="974"/>
        <v>1.060490312</v>
      </c>
      <c r="AI898" s="227">
        <f t="shared" si="975"/>
        <v>3435.7951233799999</v>
      </c>
      <c r="AJ898" s="227">
        <f t="shared" si="976"/>
        <v>3883.0596267133333</v>
      </c>
      <c r="AK898" s="227">
        <f t="shared" si="968"/>
        <v>3113.21</v>
      </c>
      <c r="AL898" s="227">
        <f t="shared" si="977"/>
        <v>62.264200000000002</v>
      </c>
      <c r="AM898" s="227">
        <f t="shared" si="978"/>
        <v>353.86820333333338</v>
      </c>
      <c r="AN898" s="228">
        <f t="shared" si="969"/>
        <v>1.039732480482457</v>
      </c>
      <c r="AO898" s="230">
        <f t="shared" si="970"/>
        <v>233</v>
      </c>
      <c r="AP898" s="231">
        <f t="shared" si="979"/>
        <v>1.0553533260000001</v>
      </c>
      <c r="AQ898" s="227">
        <f t="shared" si="980"/>
        <v>3416.07904401</v>
      </c>
      <c r="AR898" s="227">
        <f t="shared" si="981"/>
        <v>3832.2114473433335</v>
      </c>
      <c r="AS898" s="227">
        <f t="shared" si="874"/>
        <v>3113.21</v>
      </c>
      <c r="AT898" s="227">
        <f t="shared" si="982"/>
        <v>62.264200000000002</v>
      </c>
      <c r="AU898" s="227">
        <f t="shared" si="983"/>
        <v>322.73610333333335</v>
      </c>
      <c r="AV898" s="228">
        <f t="shared" si="875"/>
        <v>1.0374505384645261</v>
      </c>
      <c r="AW898" s="230">
        <f t="shared" si="876"/>
        <v>212</v>
      </c>
      <c r="AX898" s="231">
        <f t="shared" si="984"/>
        <v>1.0502412240000001</v>
      </c>
      <c r="AY898" s="227">
        <f t="shared" si="985"/>
        <v>3392.0705659999999</v>
      </c>
      <c r="AZ898" s="227">
        <f t="shared" si="986"/>
        <v>3777.0708693333331</v>
      </c>
      <c r="BA898" s="227">
        <f t="shared" si="853"/>
        <v>3113.21</v>
      </c>
      <c r="BB898" s="227">
        <f t="shared" si="987"/>
        <v>62.264200000000002</v>
      </c>
      <c r="BC898" s="227">
        <f t="shared" si="988"/>
        <v>290.56626666666671</v>
      </c>
      <c r="BD898" s="228">
        <f t="shared" si="966"/>
        <v>1.0333167169717221</v>
      </c>
      <c r="BE898" s="230">
        <f t="shared" si="967"/>
        <v>192</v>
      </c>
      <c r="BF898" s="231">
        <f t="shared" si="989"/>
        <v>1.045395579</v>
      </c>
      <c r="BG898" s="227">
        <f t="shared" si="990"/>
        <v>3362.9664243000002</v>
      </c>
      <c r="BH898" s="227">
        <f t="shared" si="991"/>
        <v>3715.796890966667</v>
      </c>
      <c r="BI898" s="227">
        <f t="shared" si="877"/>
        <v>3113.21</v>
      </c>
      <c r="BJ898" s="227">
        <f t="shared" si="992"/>
        <v>62.264200000000002</v>
      </c>
      <c r="BK898" s="227">
        <f t="shared" si="993"/>
        <v>259.43416666666673</v>
      </c>
      <c r="BL898" s="228">
        <f t="shared" si="863"/>
        <v>1.0204587956440492</v>
      </c>
      <c r="BM898" s="230">
        <f t="shared" si="864"/>
        <v>170</v>
      </c>
      <c r="BN898" s="231">
        <f t="shared" si="994"/>
        <v>1.0400911880000001</v>
      </c>
      <c r="BO898" s="227">
        <f t="shared" si="995"/>
        <v>3304.2683236600001</v>
      </c>
      <c r="BP898" s="227">
        <f t="shared" si="996"/>
        <v>3625.966690326667</v>
      </c>
      <c r="BQ898" s="227">
        <f t="shared" si="965"/>
        <v>3113.21</v>
      </c>
      <c r="BR898" s="227">
        <f t="shared" si="997"/>
        <v>62.264200000000002</v>
      </c>
      <c r="BS898" s="227">
        <f t="shared" si="998"/>
        <v>225.18885666666668</v>
      </c>
      <c r="BT898" s="228">
        <f t="shared" si="963"/>
        <v>1.0171017032156342</v>
      </c>
      <c r="BU898" s="230">
        <f t="shared" si="964"/>
        <v>147</v>
      </c>
      <c r="BV898" s="231">
        <f t="shared" si="999"/>
        <v>1.0345744640000001</v>
      </c>
      <c r="BW898" s="227">
        <f t="shared" si="1000"/>
        <v>3275.9295462599998</v>
      </c>
      <c r="BX898" s="227">
        <f t="shared" si="1001"/>
        <v>3563.3826029266666</v>
      </c>
      <c r="BY898" s="227">
        <f t="shared" si="854"/>
        <v>3113.21</v>
      </c>
      <c r="BZ898" s="227">
        <f t="shared" si="1002"/>
        <v>62.264200000000002</v>
      </c>
      <c r="CA898" s="227">
        <f t="shared" si="1003"/>
        <v>195.09449333333333</v>
      </c>
      <c r="CB898" s="228">
        <f t="shared" si="851"/>
        <v>1.0180169146383604</v>
      </c>
      <c r="CC898" s="230">
        <f t="shared" si="852"/>
        <v>127</v>
      </c>
      <c r="CD898" s="231">
        <f t="shared" si="1004"/>
        <v>1.0298011030000001</v>
      </c>
      <c r="CE898" s="227">
        <f t="shared" si="1005"/>
        <v>3263.7490876299998</v>
      </c>
      <c r="CF898" s="227">
        <f t="shared" si="1006"/>
        <v>3521.1077809633334</v>
      </c>
      <c r="CG898" s="227">
        <f t="shared" si="847"/>
        <v>3113.21</v>
      </c>
      <c r="CH898" s="227">
        <f t="shared" si="1007"/>
        <v>62.264200000000002</v>
      </c>
      <c r="CI898" s="227">
        <f t="shared" si="1008"/>
        <v>163.96239333333332</v>
      </c>
      <c r="CJ898" s="228">
        <f t="shared" si="956"/>
        <v>1.0131540828473917</v>
      </c>
      <c r="CK898" s="230">
        <f t="shared" si="957"/>
        <v>106</v>
      </c>
      <c r="CL898" s="231">
        <f t="shared" si="1009"/>
        <v>1.024812775</v>
      </c>
      <c r="CM898" s="227">
        <f t="shared" si="1010"/>
        <v>3232.4249199400001</v>
      </c>
      <c r="CN898" s="227">
        <f t="shared" si="1011"/>
        <v>3458.6515132733334</v>
      </c>
      <c r="CO898" s="227">
        <f t="shared" si="850"/>
        <v>3113.21</v>
      </c>
      <c r="CP898" s="227">
        <f t="shared" si="1012"/>
        <v>62.264200000000002</v>
      </c>
      <c r="CQ898" s="227">
        <f t="shared" si="1013"/>
        <v>130.75482000000002</v>
      </c>
      <c r="CR898" s="228">
        <f t="shared" si="848"/>
        <v>1.0086160568067464</v>
      </c>
      <c r="CS898" s="230">
        <f t="shared" si="849"/>
        <v>86</v>
      </c>
      <c r="CT898" s="231">
        <f t="shared" si="1014"/>
        <v>1.0200844529999999</v>
      </c>
      <c r="CU898" s="227">
        <f t="shared" si="1015"/>
        <v>3203.09945135</v>
      </c>
      <c r="CV898" s="227">
        <f t="shared" si="1016"/>
        <v>3396.1184713500002</v>
      </c>
      <c r="CW898" s="227">
        <f t="shared" si="954"/>
        <v>3113.21</v>
      </c>
      <c r="CX898" s="227">
        <f t="shared" si="1017"/>
        <v>62.264200000000002</v>
      </c>
      <c r="CY898" s="227">
        <f t="shared" si="1018"/>
        <v>99.622720000000001</v>
      </c>
      <c r="CZ898" s="228">
        <f t="shared" si="952"/>
        <v>1.0107390637790632</v>
      </c>
      <c r="DA898" s="239">
        <f t="shared" si="953"/>
        <v>65</v>
      </c>
      <c r="DB898" s="231">
        <f t="shared" si="1019"/>
        <v>1.015143192</v>
      </c>
      <c r="DC898" s="227">
        <f t="shared" si="1020"/>
        <v>3194.2931792499999</v>
      </c>
      <c r="DD898" s="227">
        <f t="shared" si="1021"/>
        <v>3356.1800992499998</v>
      </c>
      <c r="DE898" s="227">
        <f t="shared" ref="DE898:DE961" si="1042">DE897</f>
        <v>3113.21</v>
      </c>
      <c r="DF898" s="227">
        <f t="shared" si="1022"/>
        <v>62.264200000000002</v>
      </c>
      <c r="DG898" s="227">
        <f t="shared" si="1023"/>
        <v>68.490620000000007</v>
      </c>
      <c r="DH898" s="228">
        <f t="shared" si="1040"/>
        <v>1.0092251217963877</v>
      </c>
      <c r="DI898" s="239">
        <f t="shared" si="1041"/>
        <v>44</v>
      </c>
      <c r="DJ898" s="231">
        <f t="shared" si="1024"/>
        <v>1.0102258669999999</v>
      </c>
      <c r="DK898" s="227">
        <f t="shared" si="1025"/>
        <v>3174.05869708</v>
      </c>
      <c r="DL898" s="227">
        <f t="shared" si="1026"/>
        <v>3304.8135170800001</v>
      </c>
      <c r="DM898" s="227">
        <f t="shared" si="950"/>
        <v>3113.21</v>
      </c>
      <c r="DN898" s="227">
        <f t="shared" si="1027"/>
        <v>62.264200000000002</v>
      </c>
      <c r="DO898" s="227">
        <f t="shared" si="1028"/>
        <v>36.320783333333338</v>
      </c>
      <c r="DP898" s="228">
        <f t="shared" si="947"/>
        <v>1.0060062984050635</v>
      </c>
      <c r="DQ898" s="239">
        <f t="shared" si="948"/>
        <v>23</v>
      </c>
      <c r="DR898" s="231">
        <f t="shared" si="1029"/>
        <v>1.005332361</v>
      </c>
      <c r="DS898" s="227">
        <f t="shared" si="1030"/>
        <v>3148.6093369599998</v>
      </c>
      <c r="DT898" s="227">
        <f t="shared" si="1031"/>
        <v>3247.194320293333</v>
      </c>
      <c r="DU898" s="227">
        <f t="shared" si="1038"/>
        <v>3113.21</v>
      </c>
      <c r="DV898" s="227">
        <f t="shared" si="1039"/>
        <v>62.264200000000002</v>
      </c>
      <c r="DW898" s="227">
        <f t="shared" si="1032"/>
        <v>7.2641566666666675</v>
      </c>
      <c r="DX898" s="228">
        <f t="shared" si="1033"/>
        <v>1.0016995389141528</v>
      </c>
      <c r="DY898" s="239">
        <f t="shared" si="1034"/>
        <v>5</v>
      </c>
      <c r="DZ898" s="231">
        <f t="shared" si="1035"/>
        <v>1.001156798</v>
      </c>
      <c r="EA898" s="227">
        <f t="shared" si="971"/>
        <v>3122.1084972799999</v>
      </c>
      <c r="EB898" s="227">
        <f t="shared" si="1036"/>
        <v>3191.6368539466666</v>
      </c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5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5"/>
      <c r="HA898" s="5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40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7"/>
      <c r="JP898" s="1"/>
      <c r="JQ898" s="1"/>
      <c r="JR898" s="1"/>
      <c r="JS898" s="1"/>
      <c r="JT898" s="1"/>
      <c r="JU898" s="1"/>
      <c r="JV898" s="1"/>
      <c r="JW898" s="1"/>
      <c r="JX898" s="1"/>
      <c r="JY898" s="3"/>
      <c r="JZ898" s="1"/>
      <c r="KA898" s="1"/>
      <c r="KB898" s="1"/>
      <c r="KC898" s="1"/>
      <c r="KD898" s="1"/>
      <c r="KE898" s="1"/>
    </row>
    <row r="899" spans="1:291" x14ac:dyDescent="0.2">
      <c r="A899" s="196">
        <f t="shared" si="865"/>
        <v>43557</v>
      </c>
      <c r="B899" s="236">
        <f t="shared" si="1037"/>
        <v>112483.98379666336</v>
      </c>
      <c r="C899" s="66">
        <f t="shared" si="961"/>
        <v>66345.39308491</v>
      </c>
      <c r="D899" s="77">
        <f t="shared" si="866"/>
        <v>5138.93</v>
      </c>
      <c r="E899" s="67">
        <f>VLOOKUP(A898,[1]Plan1!$DQ$117:$DS$314,3)</f>
        <v>5177.47</v>
      </c>
      <c r="F899" s="11">
        <f t="shared" si="867"/>
        <v>43550</v>
      </c>
      <c r="G899" s="73">
        <f t="shared" si="855"/>
        <v>7.4996156787503487E-3</v>
      </c>
      <c r="H899" s="11">
        <f t="shared" si="868"/>
        <v>43580</v>
      </c>
      <c r="I899" s="11">
        <f t="shared" si="856"/>
        <v>43580</v>
      </c>
      <c r="J899" s="1">
        <f t="shared" si="869"/>
        <v>22</v>
      </c>
      <c r="K899" s="1">
        <f t="shared" si="870"/>
        <v>6</v>
      </c>
      <c r="L899" s="66">
        <f t="shared" si="857"/>
        <v>1.00203979</v>
      </c>
      <c r="M899" s="70">
        <f t="shared" si="962"/>
        <v>1.00429945</v>
      </c>
      <c r="N899" s="70">
        <f t="shared" si="881"/>
        <v>1.0840410851671265</v>
      </c>
      <c r="O899" s="66">
        <f t="shared" si="958"/>
        <v>1.0862522999999999</v>
      </c>
      <c r="P899" s="66">
        <f t="shared" si="858"/>
        <v>66480.723754270002</v>
      </c>
      <c r="Q899" s="74">
        <f t="shared" si="859"/>
        <v>0</v>
      </c>
      <c r="R899" s="75">
        <f t="shared" si="959"/>
        <v>0</v>
      </c>
      <c r="S899" s="66">
        <f t="shared" si="960"/>
        <v>0</v>
      </c>
      <c r="T899" s="10">
        <f t="shared" si="871"/>
        <v>0.06</v>
      </c>
      <c r="U899" s="74">
        <f t="shared" si="955"/>
        <v>6</v>
      </c>
      <c r="V899" s="74">
        <v>252</v>
      </c>
      <c r="W899" s="70">
        <f t="shared" si="860"/>
        <v>1.0013883180000001</v>
      </c>
      <c r="X899" s="66">
        <f t="shared" si="861"/>
        <v>92.296385439999995</v>
      </c>
      <c r="Y899" s="66">
        <v>0</v>
      </c>
      <c r="Z899" s="67">
        <f t="shared" si="862"/>
        <v>0</v>
      </c>
      <c r="AA899" s="68" t="str">
        <f t="shared" si="872"/>
        <v>A+INCORP J=</v>
      </c>
      <c r="AB899" s="11">
        <f t="shared" si="873"/>
        <v>43580</v>
      </c>
      <c r="AC899" s="227">
        <f t="shared" si="878"/>
        <v>3113.21</v>
      </c>
      <c r="AD899" s="227">
        <f t="shared" si="972"/>
        <v>62.264200000000002</v>
      </c>
      <c r="AE899" s="227">
        <f t="shared" si="973"/>
        <v>386.03804000000002</v>
      </c>
      <c r="AF899" s="228">
        <f t="shared" si="879"/>
        <v>1.0410213386257323</v>
      </c>
      <c r="AG899" s="230">
        <f t="shared" si="880"/>
        <v>255</v>
      </c>
      <c r="AH899" s="231">
        <f t="shared" si="974"/>
        <v>1.060735553</v>
      </c>
      <c r="AI899" s="227">
        <f t="shared" si="975"/>
        <v>3437.7569911000001</v>
      </c>
      <c r="AJ899" s="227">
        <f t="shared" si="976"/>
        <v>3886.0592311</v>
      </c>
      <c r="AK899" s="227">
        <f t="shared" si="968"/>
        <v>3113.21</v>
      </c>
      <c r="AL899" s="227">
        <f t="shared" si="977"/>
        <v>62.264200000000002</v>
      </c>
      <c r="AM899" s="227">
        <f t="shared" si="978"/>
        <v>354.90594000000004</v>
      </c>
      <c r="AN899" s="228">
        <f t="shared" si="969"/>
        <v>1.0400856540439711</v>
      </c>
      <c r="AO899" s="230">
        <f t="shared" si="970"/>
        <v>234</v>
      </c>
      <c r="AP899" s="231">
        <f t="shared" si="979"/>
        <v>1.05559738</v>
      </c>
      <c r="AQ899" s="227">
        <f t="shared" si="980"/>
        <v>3418.0296567300002</v>
      </c>
      <c r="AR899" s="227">
        <f t="shared" si="981"/>
        <v>3835.1997967300003</v>
      </c>
      <c r="AS899" s="227">
        <f t="shared" si="874"/>
        <v>3113.21</v>
      </c>
      <c r="AT899" s="227">
        <f t="shared" si="982"/>
        <v>62.264200000000002</v>
      </c>
      <c r="AU899" s="227">
        <f t="shared" si="983"/>
        <v>323.77384000000001</v>
      </c>
      <c r="AV899" s="228">
        <f t="shared" si="875"/>
        <v>1.0378029369020494</v>
      </c>
      <c r="AW899" s="230">
        <f t="shared" si="876"/>
        <v>213</v>
      </c>
      <c r="AX899" s="231">
        <f t="shared" si="984"/>
        <v>1.0504840950000001</v>
      </c>
      <c r="AY899" s="227">
        <f t="shared" si="985"/>
        <v>3394.0074670499998</v>
      </c>
      <c r="AZ899" s="227">
        <f t="shared" si="986"/>
        <v>3780.0455070499997</v>
      </c>
      <c r="BA899" s="227">
        <f t="shared" si="853"/>
        <v>3113.21</v>
      </c>
      <c r="BB899" s="227">
        <f t="shared" si="987"/>
        <v>62.264200000000002</v>
      </c>
      <c r="BC899" s="227">
        <f t="shared" si="988"/>
        <v>291.60400333333337</v>
      </c>
      <c r="BD899" s="228">
        <f t="shared" si="966"/>
        <v>1.0336677112437638</v>
      </c>
      <c r="BE899" s="230">
        <f t="shared" si="967"/>
        <v>193</v>
      </c>
      <c r="BF899" s="231">
        <f t="shared" si="989"/>
        <v>1.0456373299999999</v>
      </c>
      <c r="BG899" s="227">
        <f t="shared" si="990"/>
        <v>3364.8867084600001</v>
      </c>
      <c r="BH899" s="227">
        <f t="shared" si="991"/>
        <v>3718.7549117933336</v>
      </c>
      <c r="BI899" s="227">
        <f t="shared" si="877"/>
        <v>3113.21</v>
      </c>
      <c r="BJ899" s="227">
        <f t="shared" si="992"/>
        <v>62.264200000000002</v>
      </c>
      <c r="BK899" s="227">
        <f t="shared" si="993"/>
        <v>260.47190333333333</v>
      </c>
      <c r="BL899" s="228">
        <f t="shared" si="863"/>
        <v>1.0208054223715981</v>
      </c>
      <c r="BM899" s="230">
        <f t="shared" si="864"/>
        <v>171</v>
      </c>
      <c r="BN899" s="231">
        <f t="shared" si="994"/>
        <v>1.040331712</v>
      </c>
      <c r="BO899" s="227">
        <f t="shared" si="995"/>
        <v>3306.1550895800001</v>
      </c>
      <c r="BP899" s="227">
        <f t="shared" si="996"/>
        <v>3628.8911929133333</v>
      </c>
      <c r="BQ899" s="227">
        <f t="shared" si="965"/>
        <v>3113.21</v>
      </c>
      <c r="BR899" s="227">
        <f t="shared" si="997"/>
        <v>62.264200000000002</v>
      </c>
      <c r="BS899" s="227">
        <f t="shared" si="998"/>
        <v>226.22659333333334</v>
      </c>
      <c r="BT899" s="228">
        <f t="shared" si="963"/>
        <v>1.0174471896149626</v>
      </c>
      <c r="BU899" s="230">
        <f t="shared" si="964"/>
        <v>148</v>
      </c>
      <c r="BV899" s="231">
        <f t="shared" si="999"/>
        <v>1.0348137120000001</v>
      </c>
      <c r="BW899" s="227">
        <f t="shared" si="1000"/>
        <v>3277.8001297300002</v>
      </c>
      <c r="BX899" s="227">
        <f t="shared" si="1001"/>
        <v>3566.2909230633336</v>
      </c>
      <c r="BY899" s="227">
        <f t="shared" si="854"/>
        <v>3113.21</v>
      </c>
      <c r="BZ899" s="227">
        <f t="shared" si="1002"/>
        <v>62.264200000000002</v>
      </c>
      <c r="CA899" s="227">
        <f t="shared" si="1003"/>
        <v>196.13222999999999</v>
      </c>
      <c r="CB899" s="228">
        <f t="shared" si="851"/>
        <v>1.0183627119142691</v>
      </c>
      <c r="CC899" s="230">
        <f t="shared" si="852"/>
        <v>128</v>
      </c>
      <c r="CD899" s="231">
        <f t="shared" si="1004"/>
        <v>1.0300392469999999</v>
      </c>
      <c r="CE899" s="227">
        <f t="shared" si="1005"/>
        <v>3265.61271549</v>
      </c>
      <c r="CF899" s="227">
        <f t="shared" si="1006"/>
        <v>3524.0091454900003</v>
      </c>
      <c r="CG899" s="227">
        <f t="shared" si="847"/>
        <v>3113.21</v>
      </c>
      <c r="CH899" s="227">
        <f t="shared" si="1007"/>
        <v>62.264200000000002</v>
      </c>
      <c r="CI899" s="227">
        <f t="shared" si="1008"/>
        <v>165.00012999999998</v>
      </c>
      <c r="CJ899" s="228">
        <f t="shared" si="956"/>
        <v>1.0134982283295411</v>
      </c>
      <c r="CK899" s="230">
        <f t="shared" si="957"/>
        <v>107</v>
      </c>
      <c r="CL899" s="231">
        <f t="shared" si="1009"/>
        <v>1.025049766</v>
      </c>
      <c r="CM899" s="227">
        <f t="shared" si="1010"/>
        <v>3234.2706632099998</v>
      </c>
      <c r="CN899" s="227">
        <f t="shared" si="1011"/>
        <v>3461.5349932099998</v>
      </c>
      <c r="CO899" s="227">
        <f t="shared" si="850"/>
        <v>3113.21</v>
      </c>
      <c r="CP899" s="227">
        <f t="shared" si="1012"/>
        <v>62.264200000000002</v>
      </c>
      <c r="CQ899" s="227">
        <f t="shared" si="1013"/>
        <v>131.79255666666668</v>
      </c>
      <c r="CR899" s="228">
        <f t="shared" si="848"/>
        <v>1.0089586608242889</v>
      </c>
      <c r="CS899" s="230">
        <f t="shared" si="849"/>
        <v>87</v>
      </c>
      <c r="CT899" s="231">
        <f t="shared" si="1014"/>
        <v>1.02032035</v>
      </c>
      <c r="CU899" s="227">
        <f t="shared" si="1015"/>
        <v>3204.9284477599999</v>
      </c>
      <c r="CV899" s="227">
        <f t="shared" si="1016"/>
        <v>3398.9852044266668</v>
      </c>
      <c r="CW899" s="227">
        <f t="shared" si="954"/>
        <v>3113.21</v>
      </c>
      <c r="CX899" s="227">
        <f t="shared" si="1017"/>
        <v>62.264200000000002</v>
      </c>
      <c r="CY899" s="227">
        <f t="shared" si="1018"/>
        <v>100.66045666666666</v>
      </c>
      <c r="CZ899" s="228">
        <f t="shared" si="952"/>
        <v>1.0110823889339633</v>
      </c>
      <c r="DA899" s="239">
        <f t="shared" si="953"/>
        <v>66</v>
      </c>
      <c r="DB899" s="231">
        <f t="shared" si="1019"/>
        <v>1.0153779469999999</v>
      </c>
      <c r="DC899" s="227">
        <f t="shared" si="1020"/>
        <v>3196.1171493400002</v>
      </c>
      <c r="DD899" s="227">
        <f t="shared" si="1021"/>
        <v>3359.0418060066668</v>
      </c>
      <c r="DE899" s="227">
        <f t="shared" si="1042"/>
        <v>3113.21</v>
      </c>
      <c r="DF899" s="227">
        <f t="shared" si="1022"/>
        <v>62.264200000000002</v>
      </c>
      <c r="DG899" s="227">
        <f t="shared" si="1023"/>
        <v>69.528356666666667</v>
      </c>
      <c r="DH899" s="228">
        <f t="shared" si="1040"/>
        <v>1.0095679326995048</v>
      </c>
      <c r="DI899" s="239">
        <f t="shared" si="1041"/>
        <v>45</v>
      </c>
      <c r="DJ899" s="231">
        <f t="shared" si="1024"/>
        <v>1.0104594840000001</v>
      </c>
      <c r="DK899" s="227">
        <f t="shared" si="1025"/>
        <v>3175.8711104200002</v>
      </c>
      <c r="DL899" s="227">
        <f t="shared" si="1026"/>
        <v>3307.6636670866669</v>
      </c>
      <c r="DM899" s="227">
        <f t="shared" si="950"/>
        <v>3113.21</v>
      </c>
      <c r="DN899" s="227">
        <f t="shared" si="1027"/>
        <v>62.264200000000002</v>
      </c>
      <c r="DO899" s="227">
        <f t="shared" si="1028"/>
        <v>37.358519999999999</v>
      </c>
      <c r="DP899" s="228">
        <f t="shared" si="947"/>
        <v>1.0063480159468186</v>
      </c>
      <c r="DQ899" s="239">
        <f t="shared" si="948"/>
        <v>24</v>
      </c>
      <c r="DR899" s="231">
        <f t="shared" si="1029"/>
        <v>1.005564846</v>
      </c>
      <c r="DS899" s="227">
        <f t="shared" si="1030"/>
        <v>3150.4072173599998</v>
      </c>
      <c r="DT899" s="227">
        <f t="shared" si="1031"/>
        <v>3250.0299373599996</v>
      </c>
      <c r="DU899" s="227">
        <f t="shared" si="1038"/>
        <v>3113.21</v>
      </c>
      <c r="DV899" s="227">
        <f t="shared" si="1039"/>
        <v>62.264200000000002</v>
      </c>
      <c r="DW899" s="227">
        <f t="shared" si="1032"/>
        <v>8.301893333333334</v>
      </c>
      <c r="DX899" s="228">
        <f t="shared" si="1033"/>
        <v>1.0020397935473073</v>
      </c>
      <c r="DY899" s="239">
        <f t="shared" si="1034"/>
        <v>6</v>
      </c>
      <c r="DZ899" s="231">
        <f t="shared" si="1035"/>
        <v>1.0013883180000001</v>
      </c>
      <c r="EA899" s="227">
        <f t="shared" si="971"/>
        <v>3123.89124739</v>
      </c>
      <c r="EB899" s="227">
        <f t="shared" si="1036"/>
        <v>3194.4573407233333</v>
      </c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5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5"/>
      <c r="HA899" s="5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40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7"/>
      <c r="JP899" s="1"/>
      <c r="JQ899" s="1"/>
      <c r="JR899" s="1"/>
      <c r="JS899" s="1"/>
      <c r="JT899" s="1"/>
      <c r="JU899" s="1"/>
      <c r="JV899" s="1"/>
      <c r="JW899" s="1"/>
      <c r="JX899" s="1"/>
      <c r="JY899" s="3"/>
      <c r="JZ899" s="1"/>
      <c r="KA899" s="1"/>
      <c r="KB899" s="1"/>
      <c r="KC899" s="1"/>
      <c r="KD899" s="1"/>
      <c r="KE899" s="1"/>
    </row>
    <row r="900" spans="1:291" x14ac:dyDescent="0.2">
      <c r="A900" s="196">
        <f t="shared" si="865"/>
        <v>43558</v>
      </c>
      <c r="B900" s="236">
        <f t="shared" si="1037"/>
        <v>112559.78411699001</v>
      </c>
      <c r="C900" s="66">
        <f t="shared" si="961"/>
        <v>66345.39308491</v>
      </c>
      <c r="D900" s="77">
        <f t="shared" si="866"/>
        <v>5138.93</v>
      </c>
      <c r="E900" s="67">
        <f>VLOOKUP(A899,[1]Plan1!$DQ$117:$DS$314,3)</f>
        <v>5177.47</v>
      </c>
      <c r="F900" s="11">
        <f t="shared" si="867"/>
        <v>43550</v>
      </c>
      <c r="G900" s="73">
        <f t="shared" si="855"/>
        <v>7.4996156787503487E-3</v>
      </c>
      <c r="H900" s="11">
        <f t="shared" si="868"/>
        <v>43580</v>
      </c>
      <c r="I900" s="11">
        <f t="shared" si="856"/>
        <v>43580</v>
      </c>
      <c r="J900" s="1">
        <f t="shared" si="869"/>
        <v>22</v>
      </c>
      <c r="K900" s="1">
        <f t="shared" si="870"/>
        <v>7</v>
      </c>
      <c r="L900" s="66">
        <f t="shared" si="857"/>
        <v>1.00238016</v>
      </c>
      <c r="M900" s="70">
        <f t="shared" si="962"/>
        <v>1.00429945</v>
      </c>
      <c r="N900" s="70">
        <f t="shared" si="881"/>
        <v>1.0840410851671265</v>
      </c>
      <c r="O900" s="66">
        <f t="shared" si="958"/>
        <v>1.08662127</v>
      </c>
      <c r="P900" s="66">
        <f t="shared" si="858"/>
        <v>66503.305735710004</v>
      </c>
      <c r="Q900" s="74">
        <f t="shared" si="859"/>
        <v>0</v>
      </c>
      <c r="R900" s="75">
        <f t="shared" si="959"/>
        <v>0</v>
      </c>
      <c r="S900" s="66">
        <f t="shared" si="960"/>
        <v>0</v>
      </c>
      <c r="T900" s="10">
        <f t="shared" si="871"/>
        <v>0.06</v>
      </c>
      <c r="U900" s="74">
        <f t="shared" si="955"/>
        <v>7</v>
      </c>
      <c r="V900" s="74">
        <v>252</v>
      </c>
      <c r="W900" s="70">
        <f t="shared" si="860"/>
        <v>1.001619891</v>
      </c>
      <c r="X900" s="66">
        <f t="shared" si="861"/>
        <v>107.72810643</v>
      </c>
      <c r="Y900" s="66">
        <v>0</v>
      </c>
      <c r="Z900" s="67">
        <f t="shared" si="862"/>
        <v>0</v>
      </c>
      <c r="AA900" s="68" t="str">
        <f t="shared" si="872"/>
        <v>A+INCORP J=</v>
      </c>
      <c r="AB900" s="11">
        <f t="shared" si="873"/>
        <v>43580</v>
      </c>
      <c r="AC900" s="227">
        <f t="shared" si="878"/>
        <v>3113.21</v>
      </c>
      <c r="AD900" s="227">
        <f t="shared" si="972"/>
        <v>62.264200000000002</v>
      </c>
      <c r="AE900" s="227">
        <f t="shared" si="973"/>
        <v>387.07577666666668</v>
      </c>
      <c r="AF900" s="228">
        <f t="shared" si="879"/>
        <v>1.0413749449134362</v>
      </c>
      <c r="AG900" s="230">
        <f t="shared" si="880"/>
        <v>256</v>
      </c>
      <c r="AH900" s="231">
        <f t="shared" si="974"/>
        <v>1.0609808510000001</v>
      </c>
      <c r="AI900" s="227">
        <f t="shared" si="975"/>
        <v>3439.71996326</v>
      </c>
      <c r="AJ900" s="227">
        <f t="shared" si="976"/>
        <v>3889.0599399266666</v>
      </c>
      <c r="AK900" s="227">
        <f t="shared" si="968"/>
        <v>3113.21</v>
      </c>
      <c r="AL900" s="227">
        <f t="shared" si="977"/>
        <v>62.264200000000002</v>
      </c>
      <c r="AM900" s="227">
        <f t="shared" si="978"/>
        <v>355.9436766666667</v>
      </c>
      <c r="AN900" s="228">
        <f t="shared" si="969"/>
        <v>1.0404389425053835</v>
      </c>
      <c r="AO900" s="230">
        <f t="shared" si="970"/>
        <v>235</v>
      </c>
      <c r="AP900" s="231">
        <f t="shared" si="979"/>
        <v>1.0558414890000001</v>
      </c>
      <c r="AQ900" s="227">
        <f t="shared" si="980"/>
        <v>3419.98136196</v>
      </c>
      <c r="AR900" s="227">
        <f t="shared" si="981"/>
        <v>3838.1892386266668</v>
      </c>
      <c r="AS900" s="227">
        <f t="shared" si="874"/>
        <v>3113.21</v>
      </c>
      <c r="AT900" s="227">
        <f t="shared" si="982"/>
        <v>62.264200000000002</v>
      </c>
      <c r="AU900" s="227">
        <f t="shared" si="983"/>
        <v>324.81157666666667</v>
      </c>
      <c r="AV900" s="228">
        <f t="shared" si="875"/>
        <v>1.0381554499872956</v>
      </c>
      <c r="AW900" s="230">
        <f t="shared" si="876"/>
        <v>214</v>
      </c>
      <c r="AX900" s="231">
        <f t="shared" si="984"/>
        <v>1.050727022</v>
      </c>
      <c r="AY900" s="227">
        <f t="shared" si="985"/>
        <v>3395.94545702</v>
      </c>
      <c r="AZ900" s="227">
        <f t="shared" si="986"/>
        <v>3783.0212336866666</v>
      </c>
      <c r="BA900" s="227">
        <f t="shared" si="853"/>
        <v>3113.21</v>
      </c>
      <c r="BB900" s="227">
        <f t="shared" si="987"/>
        <v>62.264200000000002</v>
      </c>
      <c r="BC900" s="227">
        <f t="shared" si="988"/>
        <v>292.64174000000003</v>
      </c>
      <c r="BD900" s="228">
        <f t="shared" si="966"/>
        <v>1.0340188197067035</v>
      </c>
      <c r="BE900" s="230">
        <f t="shared" si="967"/>
        <v>194</v>
      </c>
      <c r="BF900" s="231">
        <f t="shared" si="989"/>
        <v>1.0458791359999999</v>
      </c>
      <c r="BG900" s="227">
        <f t="shared" si="990"/>
        <v>3366.8080698099998</v>
      </c>
      <c r="BH900" s="227">
        <f t="shared" si="991"/>
        <v>3721.7140098099999</v>
      </c>
      <c r="BI900" s="227">
        <f t="shared" si="877"/>
        <v>3113.21</v>
      </c>
      <c r="BJ900" s="227">
        <f t="shared" si="992"/>
        <v>62.264200000000002</v>
      </c>
      <c r="BK900" s="227">
        <f t="shared" si="993"/>
        <v>261.50964000000005</v>
      </c>
      <c r="BL900" s="228">
        <f t="shared" si="863"/>
        <v>1.0211521618691279</v>
      </c>
      <c r="BM900" s="230">
        <f t="shared" si="864"/>
        <v>172</v>
      </c>
      <c r="BN900" s="231">
        <f t="shared" si="994"/>
        <v>1.0405722909999999</v>
      </c>
      <c r="BO900" s="227">
        <f t="shared" si="995"/>
        <v>3308.0429147899999</v>
      </c>
      <c r="BP900" s="227">
        <f t="shared" si="996"/>
        <v>3631.8167547900002</v>
      </c>
      <c r="BQ900" s="227">
        <f t="shared" si="965"/>
        <v>3113.21</v>
      </c>
      <c r="BR900" s="227">
        <f t="shared" si="997"/>
        <v>62.264200000000002</v>
      </c>
      <c r="BS900" s="227">
        <f t="shared" si="998"/>
        <v>227.26433</v>
      </c>
      <c r="BT900" s="228">
        <f t="shared" si="963"/>
        <v>1.0177927884132827</v>
      </c>
      <c r="BU900" s="230">
        <f t="shared" si="964"/>
        <v>149</v>
      </c>
      <c r="BV900" s="231">
        <f t="shared" si="999"/>
        <v>1.0350530149999999</v>
      </c>
      <c r="BW900" s="227">
        <f t="shared" si="1000"/>
        <v>3279.67176432</v>
      </c>
      <c r="BX900" s="227">
        <f t="shared" si="1001"/>
        <v>3569.20029432</v>
      </c>
      <c r="BY900" s="227">
        <f t="shared" si="854"/>
        <v>3113.21</v>
      </c>
      <c r="BZ900" s="227">
        <f t="shared" si="1002"/>
        <v>62.264200000000002</v>
      </c>
      <c r="CA900" s="227">
        <f t="shared" si="1003"/>
        <v>197.16996666666665</v>
      </c>
      <c r="CB900" s="228">
        <f t="shared" si="851"/>
        <v>1.0187086216903083</v>
      </c>
      <c r="CC900" s="230">
        <f t="shared" si="852"/>
        <v>129</v>
      </c>
      <c r="CD900" s="231">
        <f t="shared" si="1004"/>
        <v>1.0302774459999999</v>
      </c>
      <c r="CE900" s="227">
        <f t="shared" si="1005"/>
        <v>3267.4773913600002</v>
      </c>
      <c r="CF900" s="227">
        <f t="shared" si="1006"/>
        <v>3526.9115580266671</v>
      </c>
      <c r="CG900" s="227">
        <f t="shared" ref="CG900:CG963" si="1043">CG899</f>
        <v>3113.21</v>
      </c>
      <c r="CH900" s="227">
        <f t="shared" si="1007"/>
        <v>62.264200000000002</v>
      </c>
      <c r="CI900" s="227">
        <f t="shared" si="1008"/>
        <v>166.03786666666664</v>
      </c>
      <c r="CJ900" s="228">
        <f t="shared" si="956"/>
        <v>1.0138424857744337</v>
      </c>
      <c r="CK900" s="230">
        <f t="shared" si="957"/>
        <v>108</v>
      </c>
      <c r="CL900" s="231">
        <f t="shared" si="1009"/>
        <v>1.025286811</v>
      </c>
      <c r="CM900" s="227">
        <f t="shared" si="1010"/>
        <v>3236.1174421300002</v>
      </c>
      <c r="CN900" s="227">
        <f t="shared" si="1011"/>
        <v>3464.4195087966668</v>
      </c>
      <c r="CO900" s="227">
        <f t="shared" si="850"/>
        <v>3113.21</v>
      </c>
      <c r="CP900" s="227">
        <f t="shared" si="1012"/>
        <v>62.264200000000002</v>
      </c>
      <c r="CQ900" s="227">
        <f t="shared" si="1013"/>
        <v>132.83029333333334</v>
      </c>
      <c r="CR900" s="228">
        <f t="shared" si="848"/>
        <v>1.0093013763030818</v>
      </c>
      <c r="CS900" s="230">
        <f t="shared" si="849"/>
        <v>88</v>
      </c>
      <c r="CT900" s="231">
        <f t="shared" si="1014"/>
        <v>1.0205563019999999</v>
      </c>
      <c r="CU900" s="227">
        <f t="shared" si="1015"/>
        <v>3206.7584743299999</v>
      </c>
      <c r="CV900" s="227">
        <f t="shared" si="1016"/>
        <v>3401.8529676633334</v>
      </c>
      <c r="CW900" s="227">
        <f t="shared" si="954"/>
        <v>3113.21</v>
      </c>
      <c r="CX900" s="227">
        <f t="shared" si="1017"/>
        <v>62.264200000000002</v>
      </c>
      <c r="CY900" s="227">
        <f t="shared" si="1018"/>
        <v>101.69819333333332</v>
      </c>
      <c r="CZ900" s="228">
        <f t="shared" si="952"/>
        <v>1.0114258257847253</v>
      </c>
      <c r="DA900" s="239">
        <f t="shared" si="953"/>
        <v>67</v>
      </c>
      <c r="DB900" s="231">
        <f t="shared" si="1019"/>
        <v>1.015612755</v>
      </c>
      <c r="DC900" s="227">
        <f t="shared" si="1020"/>
        <v>3197.9421413099999</v>
      </c>
      <c r="DD900" s="227">
        <f t="shared" si="1021"/>
        <v>3361.9045346433331</v>
      </c>
      <c r="DE900" s="227">
        <f t="shared" si="1042"/>
        <v>3113.21</v>
      </c>
      <c r="DF900" s="227">
        <f t="shared" si="1022"/>
        <v>62.264200000000002</v>
      </c>
      <c r="DG900" s="227">
        <f t="shared" si="1023"/>
        <v>70.566093333333328</v>
      </c>
      <c r="DH900" s="228">
        <f t="shared" si="1040"/>
        <v>1.0099108551311795</v>
      </c>
      <c r="DI900" s="239">
        <f t="shared" si="1041"/>
        <v>46</v>
      </c>
      <c r="DJ900" s="231">
        <f t="shared" si="1024"/>
        <v>1.010693155</v>
      </c>
      <c r="DK900" s="227">
        <f t="shared" si="1025"/>
        <v>3177.68454311</v>
      </c>
      <c r="DL900" s="227">
        <f t="shared" si="1026"/>
        <v>3310.5148364433335</v>
      </c>
      <c r="DM900" s="227">
        <f t="shared" si="950"/>
        <v>3113.21</v>
      </c>
      <c r="DN900" s="227">
        <f t="shared" si="1027"/>
        <v>62.264200000000002</v>
      </c>
      <c r="DO900" s="227">
        <f t="shared" si="1028"/>
        <v>38.396256666666673</v>
      </c>
      <c r="DP900" s="228">
        <f t="shared" si="947"/>
        <v>1.0066898446614219</v>
      </c>
      <c r="DQ900" s="239">
        <f t="shared" si="948"/>
        <v>25</v>
      </c>
      <c r="DR900" s="231">
        <f t="shared" si="1029"/>
        <v>1.005797386</v>
      </c>
      <c r="DS900" s="227">
        <f t="shared" si="1030"/>
        <v>3152.20611289</v>
      </c>
      <c r="DT900" s="227">
        <f t="shared" si="1031"/>
        <v>3252.8665695566665</v>
      </c>
      <c r="DU900" s="227">
        <f t="shared" si="1038"/>
        <v>3113.21</v>
      </c>
      <c r="DV900" s="227">
        <f t="shared" si="1039"/>
        <v>62.264200000000002</v>
      </c>
      <c r="DW900" s="227">
        <f t="shared" si="1032"/>
        <v>9.3396299999999997</v>
      </c>
      <c r="DX900" s="228">
        <f t="shared" si="1033"/>
        <v>1.002380158877374</v>
      </c>
      <c r="DY900" s="239">
        <f t="shared" si="1034"/>
        <v>7</v>
      </c>
      <c r="DZ900" s="231">
        <f t="shared" si="1035"/>
        <v>1.001619891</v>
      </c>
      <c r="EA900" s="227">
        <f t="shared" si="971"/>
        <v>3125.6749985599999</v>
      </c>
      <c r="EB900" s="227">
        <f t="shared" si="1036"/>
        <v>3197.27882856</v>
      </c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5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5"/>
      <c r="HA900" s="5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40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7"/>
      <c r="JP900" s="1"/>
      <c r="JQ900" s="1"/>
      <c r="JR900" s="1"/>
      <c r="JS900" s="1"/>
      <c r="JT900" s="1"/>
      <c r="JU900" s="1"/>
      <c r="JV900" s="1"/>
      <c r="JW900" s="1"/>
      <c r="JX900" s="1"/>
      <c r="JY900" s="3"/>
      <c r="JZ900" s="1"/>
      <c r="KA900" s="1"/>
      <c r="KB900" s="1"/>
      <c r="KC900" s="1"/>
      <c r="KD900" s="1"/>
      <c r="KE900" s="1"/>
    </row>
    <row r="901" spans="1:291" x14ac:dyDescent="0.2">
      <c r="A901" s="196">
        <f t="shared" si="865"/>
        <v>43559</v>
      </c>
      <c r="B901" s="236">
        <f t="shared" si="1037"/>
        <v>112635.62099715667</v>
      </c>
      <c r="C901" s="66">
        <f t="shared" si="961"/>
        <v>66345.39308491</v>
      </c>
      <c r="D901" s="77">
        <f t="shared" si="866"/>
        <v>5138.93</v>
      </c>
      <c r="E901" s="67">
        <f>VLOOKUP(A900,[1]Plan1!$DQ$117:$DS$314,3)</f>
        <v>5177.47</v>
      </c>
      <c r="F901" s="11">
        <f t="shared" si="867"/>
        <v>43550</v>
      </c>
      <c r="G901" s="73">
        <f t="shared" si="855"/>
        <v>7.4996156787503487E-3</v>
      </c>
      <c r="H901" s="11">
        <f t="shared" si="868"/>
        <v>43580</v>
      </c>
      <c r="I901" s="11">
        <f t="shared" si="856"/>
        <v>43580</v>
      </c>
      <c r="J901" s="1">
        <f t="shared" si="869"/>
        <v>22</v>
      </c>
      <c r="K901" s="1">
        <f t="shared" si="870"/>
        <v>8</v>
      </c>
      <c r="L901" s="66">
        <f t="shared" si="857"/>
        <v>1.0027206500000001</v>
      </c>
      <c r="M901" s="70">
        <f t="shared" si="962"/>
        <v>1.00429945</v>
      </c>
      <c r="N901" s="70">
        <f t="shared" si="881"/>
        <v>1.0840410851671265</v>
      </c>
      <c r="O901" s="66">
        <f t="shared" si="958"/>
        <v>1.08699038</v>
      </c>
      <c r="P901" s="66">
        <f t="shared" si="858"/>
        <v>66525.895678600005</v>
      </c>
      <c r="Q901" s="74">
        <f t="shared" si="859"/>
        <v>0</v>
      </c>
      <c r="R901" s="75">
        <f t="shared" si="959"/>
        <v>0</v>
      </c>
      <c r="S901" s="66">
        <f t="shared" si="960"/>
        <v>0</v>
      </c>
      <c r="T901" s="10">
        <f t="shared" si="871"/>
        <v>0.06</v>
      </c>
      <c r="U901" s="74">
        <f t="shared" si="955"/>
        <v>8</v>
      </c>
      <c r="V901" s="74">
        <v>252</v>
      </c>
      <c r="W901" s="70">
        <f t="shared" si="860"/>
        <v>1.0018515189999999</v>
      </c>
      <c r="X901" s="66">
        <f t="shared" si="861"/>
        <v>123.17395983999999</v>
      </c>
      <c r="Y901" s="66">
        <v>0</v>
      </c>
      <c r="Z901" s="67">
        <f t="shared" si="862"/>
        <v>0</v>
      </c>
      <c r="AA901" s="68" t="str">
        <f t="shared" si="872"/>
        <v>A+INCORP J=</v>
      </c>
      <c r="AB901" s="11">
        <f t="shared" si="873"/>
        <v>43580</v>
      </c>
      <c r="AC901" s="227">
        <f t="shared" si="878"/>
        <v>3113.21</v>
      </c>
      <c r="AD901" s="227">
        <f t="shared" si="972"/>
        <v>62.264200000000002</v>
      </c>
      <c r="AE901" s="227">
        <f t="shared" si="973"/>
        <v>388.11351333333334</v>
      </c>
      <c r="AF901" s="228">
        <f t="shared" si="879"/>
        <v>1.0417286853716154</v>
      </c>
      <c r="AG901" s="230">
        <f t="shared" si="880"/>
        <v>257</v>
      </c>
      <c r="AH901" s="231">
        <f t="shared" si="974"/>
        <v>1.0612262059999999</v>
      </c>
      <c r="AI901" s="227">
        <f t="shared" si="975"/>
        <v>3441.6841036199999</v>
      </c>
      <c r="AJ901" s="227">
        <f t="shared" si="976"/>
        <v>3892.0618169533332</v>
      </c>
      <c r="AK901" s="227">
        <f t="shared" si="968"/>
        <v>3113.21</v>
      </c>
      <c r="AL901" s="227">
        <f t="shared" si="977"/>
        <v>62.264200000000002</v>
      </c>
      <c r="AM901" s="227">
        <f t="shared" si="978"/>
        <v>356.98141333333336</v>
      </c>
      <c r="AN901" s="228">
        <f t="shared" si="969"/>
        <v>1.040792365016677</v>
      </c>
      <c r="AO901" s="230">
        <f t="shared" si="970"/>
        <v>236</v>
      </c>
      <c r="AP901" s="231">
        <f t="shared" si="979"/>
        <v>1.056085655</v>
      </c>
      <c r="AQ901" s="227">
        <f t="shared" si="980"/>
        <v>3421.9342295900001</v>
      </c>
      <c r="AR901" s="227">
        <f t="shared" si="981"/>
        <v>3841.1798429233336</v>
      </c>
      <c r="AS901" s="227">
        <f t="shared" si="874"/>
        <v>3113.21</v>
      </c>
      <c r="AT901" s="227">
        <f t="shared" si="982"/>
        <v>62.264200000000002</v>
      </c>
      <c r="AU901" s="227">
        <f t="shared" si="983"/>
        <v>325.84931333333333</v>
      </c>
      <c r="AV901" s="228">
        <f t="shared" si="875"/>
        <v>1.0385080968282183</v>
      </c>
      <c r="AW901" s="230">
        <f t="shared" si="876"/>
        <v>215</v>
      </c>
      <c r="AX901" s="231">
        <f t="shared" si="984"/>
        <v>1.050970006</v>
      </c>
      <c r="AY901" s="227">
        <f t="shared" si="985"/>
        <v>3397.8846020999999</v>
      </c>
      <c r="AZ901" s="227">
        <f t="shared" si="986"/>
        <v>3785.9981154333332</v>
      </c>
      <c r="BA901" s="227">
        <f t="shared" si="853"/>
        <v>3113.21</v>
      </c>
      <c r="BB901" s="227">
        <f t="shared" si="987"/>
        <v>62.264200000000002</v>
      </c>
      <c r="BC901" s="227">
        <f t="shared" si="988"/>
        <v>293.67947666666669</v>
      </c>
      <c r="BD901" s="228">
        <f t="shared" si="966"/>
        <v>1.0343700613923572</v>
      </c>
      <c r="BE901" s="230">
        <f t="shared" si="967"/>
        <v>195</v>
      </c>
      <c r="BF901" s="231">
        <f t="shared" si="989"/>
        <v>1.0461209979999999</v>
      </c>
      <c r="BG901" s="227">
        <f t="shared" si="990"/>
        <v>3368.7305740100001</v>
      </c>
      <c r="BH901" s="227">
        <f t="shared" si="991"/>
        <v>3724.6742506766668</v>
      </c>
      <c r="BI901" s="227">
        <f t="shared" si="877"/>
        <v>3113.21</v>
      </c>
      <c r="BJ901" s="227">
        <f t="shared" si="992"/>
        <v>62.264200000000002</v>
      </c>
      <c r="BK901" s="227">
        <f t="shared" si="993"/>
        <v>262.54737666666671</v>
      </c>
      <c r="BL901" s="228">
        <f t="shared" si="863"/>
        <v>1.0214990329316349</v>
      </c>
      <c r="BM901" s="230">
        <f t="shared" si="864"/>
        <v>173</v>
      </c>
      <c r="BN901" s="231">
        <f t="shared" si="994"/>
        <v>1.0408129260000001</v>
      </c>
      <c r="BO901" s="227">
        <f t="shared" si="995"/>
        <v>3309.9318637900001</v>
      </c>
      <c r="BP901" s="227">
        <f t="shared" si="996"/>
        <v>3634.7434404566666</v>
      </c>
      <c r="BQ901" s="227">
        <f t="shared" si="965"/>
        <v>3113.21</v>
      </c>
      <c r="BR901" s="227">
        <f t="shared" si="997"/>
        <v>62.264200000000002</v>
      </c>
      <c r="BS901" s="227">
        <f t="shared" si="998"/>
        <v>228.30206666666666</v>
      </c>
      <c r="BT901" s="228">
        <f t="shared" si="963"/>
        <v>1.018138518343759</v>
      </c>
      <c r="BU901" s="230">
        <f t="shared" si="964"/>
        <v>150</v>
      </c>
      <c r="BV901" s="231">
        <f t="shared" si="999"/>
        <v>1.035292374</v>
      </c>
      <c r="BW901" s="227">
        <f t="shared" si="1000"/>
        <v>3281.5445140100001</v>
      </c>
      <c r="BX901" s="227">
        <f t="shared" si="1001"/>
        <v>3572.1107806766668</v>
      </c>
      <c r="BY901" s="227">
        <f t="shared" si="854"/>
        <v>3113.21</v>
      </c>
      <c r="BZ901" s="227">
        <f t="shared" si="1002"/>
        <v>62.264200000000002</v>
      </c>
      <c r="CA901" s="227">
        <f t="shared" si="1003"/>
        <v>198.20770333333331</v>
      </c>
      <c r="CB901" s="228">
        <f t="shared" si="851"/>
        <v>1.0190546627164996</v>
      </c>
      <c r="CC901" s="230">
        <f t="shared" si="852"/>
        <v>130</v>
      </c>
      <c r="CD901" s="231">
        <f t="shared" si="1004"/>
        <v>1.0305157009999999</v>
      </c>
      <c r="CE901" s="227">
        <f t="shared" si="1005"/>
        <v>3269.343179</v>
      </c>
      <c r="CF901" s="227">
        <f t="shared" si="1006"/>
        <v>3529.8150823333335</v>
      </c>
      <c r="CG901" s="227">
        <f t="shared" si="1043"/>
        <v>3113.21</v>
      </c>
      <c r="CH901" s="227">
        <f t="shared" si="1007"/>
        <v>62.264200000000002</v>
      </c>
      <c r="CI901" s="227">
        <f t="shared" si="1008"/>
        <v>167.07560333333331</v>
      </c>
      <c r="CJ901" s="228">
        <f t="shared" si="956"/>
        <v>1.0141868738425268</v>
      </c>
      <c r="CK901" s="230">
        <f t="shared" si="957"/>
        <v>109</v>
      </c>
      <c r="CL901" s="231">
        <f t="shared" si="1009"/>
        <v>1.0255239110000001</v>
      </c>
      <c r="CM901" s="227">
        <f t="shared" si="1010"/>
        <v>3237.9653198400001</v>
      </c>
      <c r="CN901" s="227">
        <f t="shared" si="1011"/>
        <v>3467.3051231733334</v>
      </c>
      <c r="CO901" s="227">
        <f t="shared" si="850"/>
        <v>3113.21</v>
      </c>
      <c r="CP901" s="227">
        <f t="shared" si="1012"/>
        <v>62.264200000000002</v>
      </c>
      <c r="CQ901" s="227">
        <f t="shared" si="1013"/>
        <v>133.86803</v>
      </c>
      <c r="CR901" s="228">
        <f t="shared" ref="CR901:CR964" si="1044">($O901/CR$770)</f>
        <v>1.0096442218199999</v>
      </c>
      <c r="CS901" s="230">
        <f t="shared" ref="CS901:CS964" si="1045">NETWORKDAYS(CS$770,$A901,$AE$118:$AE$502)-1</f>
        <v>89</v>
      </c>
      <c r="CT901" s="231">
        <f t="shared" si="1014"/>
        <v>1.0207923080000001</v>
      </c>
      <c r="CU901" s="227">
        <f t="shared" si="1015"/>
        <v>3208.5895873899999</v>
      </c>
      <c r="CV901" s="227">
        <f t="shared" si="1016"/>
        <v>3404.7218173900001</v>
      </c>
      <c r="CW901" s="227">
        <f t="shared" si="954"/>
        <v>3113.21</v>
      </c>
      <c r="CX901" s="227">
        <f t="shared" si="1017"/>
        <v>62.264200000000002</v>
      </c>
      <c r="CY901" s="227">
        <f t="shared" si="1018"/>
        <v>102.73593000000001</v>
      </c>
      <c r="CZ901" s="228">
        <f t="shared" si="952"/>
        <v>1.0117693929473262</v>
      </c>
      <c r="DA901" s="239">
        <f t="shared" si="953"/>
        <v>68</v>
      </c>
      <c r="DB901" s="231">
        <f t="shared" si="1019"/>
        <v>1.015847618</v>
      </c>
      <c r="DC901" s="227">
        <f t="shared" si="1020"/>
        <v>3199.7682207500002</v>
      </c>
      <c r="DD901" s="227">
        <f t="shared" si="1021"/>
        <v>3364.7683507500001</v>
      </c>
      <c r="DE901" s="227">
        <f t="shared" si="1042"/>
        <v>3113.21</v>
      </c>
      <c r="DF901" s="227">
        <f t="shared" si="1022"/>
        <v>62.264200000000002</v>
      </c>
      <c r="DG901" s="227">
        <f t="shared" si="1023"/>
        <v>71.603830000000002</v>
      </c>
      <c r="DH901" s="228">
        <f t="shared" si="1040"/>
        <v>1.0102539076795043</v>
      </c>
      <c r="DI901" s="239">
        <f t="shared" si="1041"/>
        <v>47</v>
      </c>
      <c r="DJ901" s="231">
        <f t="shared" si="1024"/>
        <v>1.0109268810000001</v>
      </c>
      <c r="DK901" s="227">
        <f t="shared" si="1025"/>
        <v>3179.4990572199999</v>
      </c>
      <c r="DL901" s="227">
        <f t="shared" si="1026"/>
        <v>3313.36708722</v>
      </c>
      <c r="DM901" s="227">
        <f t="shared" si="950"/>
        <v>3113.21</v>
      </c>
      <c r="DN901" s="227">
        <f t="shared" si="1027"/>
        <v>62.264200000000002</v>
      </c>
      <c r="DO901" s="227">
        <f t="shared" si="1028"/>
        <v>39.433993333333333</v>
      </c>
      <c r="DP901" s="228">
        <f t="shared" si="947"/>
        <v>1.0070318030776815</v>
      </c>
      <c r="DQ901" s="239">
        <f t="shared" si="948"/>
        <v>26</v>
      </c>
      <c r="DR901" s="231">
        <f t="shared" si="1029"/>
        <v>1.006029979</v>
      </c>
      <c r="DS901" s="227">
        <f t="shared" si="1030"/>
        <v>3154.0060757400001</v>
      </c>
      <c r="DT901" s="227">
        <f t="shared" si="1031"/>
        <v>3255.7042690733333</v>
      </c>
      <c r="DU901" s="227">
        <f t="shared" si="1038"/>
        <v>3113.21</v>
      </c>
      <c r="DV901" s="227">
        <f t="shared" si="1039"/>
        <v>62.264200000000002</v>
      </c>
      <c r="DW901" s="227">
        <f t="shared" si="1032"/>
        <v>10.377366666666665</v>
      </c>
      <c r="DX901" s="228">
        <f t="shared" si="1033"/>
        <v>1.002720653353838</v>
      </c>
      <c r="DY901" s="239">
        <f t="shared" si="1034"/>
        <v>8</v>
      </c>
      <c r="DZ901" s="231">
        <f t="shared" si="1035"/>
        <v>1.0018515189999999</v>
      </c>
      <c r="EA901" s="227">
        <f t="shared" si="971"/>
        <v>3127.4598149899998</v>
      </c>
      <c r="EB901" s="227">
        <f t="shared" si="1036"/>
        <v>3200.1013816566665</v>
      </c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5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5"/>
      <c r="HA901" s="5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40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7"/>
      <c r="JP901" s="1"/>
      <c r="JQ901" s="1"/>
      <c r="JR901" s="1"/>
      <c r="JS901" s="1"/>
      <c r="JT901" s="1"/>
      <c r="JU901" s="1"/>
      <c r="JV901" s="1"/>
      <c r="JW901" s="1"/>
      <c r="JX901" s="1"/>
      <c r="JY901" s="3"/>
      <c r="JZ901" s="1"/>
      <c r="KA901" s="1"/>
      <c r="KB901" s="1"/>
      <c r="KC901" s="1"/>
      <c r="KD901" s="1"/>
      <c r="KE901" s="1"/>
    </row>
    <row r="902" spans="1:291" x14ac:dyDescent="0.2">
      <c r="A902" s="196">
        <f t="shared" si="865"/>
        <v>43560</v>
      </c>
      <c r="B902" s="236">
        <f t="shared" si="1037"/>
        <v>112711.49238348333</v>
      </c>
      <c r="C902" s="66">
        <f t="shared" si="961"/>
        <v>66345.39308491</v>
      </c>
      <c r="D902" s="77">
        <f t="shared" si="866"/>
        <v>5138.93</v>
      </c>
      <c r="E902" s="67">
        <f>VLOOKUP(A901,[1]Plan1!$DQ$117:$DS$314,3)</f>
        <v>5177.47</v>
      </c>
      <c r="F902" s="11">
        <f t="shared" si="867"/>
        <v>43550</v>
      </c>
      <c r="G902" s="73">
        <f t="shared" si="855"/>
        <v>7.4996156787503487E-3</v>
      </c>
      <c r="H902" s="11">
        <f t="shared" si="868"/>
        <v>43580</v>
      </c>
      <c r="I902" s="11">
        <f t="shared" si="856"/>
        <v>43580</v>
      </c>
      <c r="J902" s="1">
        <f t="shared" si="869"/>
        <v>22</v>
      </c>
      <c r="K902" s="1">
        <f t="shared" si="870"/>
        <v>9</v>
      </c>
      <c r="L902" s="66">
        <f t="shared" si="857"/>
        <v>1.00306125</v>
      </c>
      <c r="M902" s="70">
        <f t="shared" si="962"/>
        <v>1.00429945</v>
      </c>
      <c r="N902" s="70">
        <f t="shared" si="881"/>
        <v>1.0840410851671265</v>
      </c>
      <c r="O902" s="66">
        <f t="shared" si="958"/>
        <v>1.0873596000000001</v>
      </c>
      <c r="P902" s="66">
        <f t="shared" si="858"/>
        <v>66548.492919490003</v>
      </c>
      <c r="Q902" s="74">
        <f t="shared" si="859"/>
        <v>0</v>
      </c>
      <c r="R902" s="75">
        <f t="shared" si="959"/>
        <v>0</v>
      </c>
      <c r="S902" s="66">
        <f t="shared" si="960"/>
        <v>0</v>
      </c>
      <c r="T902" s="10">
        <f t="shared" si="871"/>
        <v>0.06</v>
      </c>
      <c r="U902" s="74">
        <f t="shared" si="955"/>
        <v>9</v>
      </c>
      <c r="V902" s="74">
        <v>252</v>
      </c>
      <c r="W902" s="70">
        <f t="shared" si="860"/>
        <v>1.0020831990000001</v>
      </c>
      <c r="X902" s="66">
        <f t="shared" si="861"/>
        <v>138.63375389999999</v>
      </c>
      <c r="Y902" s="66">
        <v>0</v>
      </c>
      <c r="Z902" s="67">
        <f t="shared" si="862"/>
        <v>0</v>
      </c>
      <c r="AA902" s="68" t="str">
        <f t="shared" si="872"/>
        <v>A+INCORP J=</v>
      </c>
      <c r="AB902" s="11">
        <f t="shared" si="873"/>
        <v>43580</v>
      </c>
      <c r="AC902" s="227">
        <f t="shared" si="878"/>
        <v>3113.21</v>
      </c>
      <c r="AD902" s="227">
        <f t="shared" si="972"/>
        <v>62.264200000000002</v>
      </c>
      <c r="AE902" s="227">
        <f t="shared" si="973"/>
        <v>389.15125</v>
      </c>
      <c r="AF902" s="228">
        <f t="shared" si="879"/>
        <v>1.0420825312494537</v>
      </c>
      <c r="AG902" s="230">
        <f t="shared" si="880"/>
        <v>258</v>
      </c>
      <c r="AH902" s="231">
        <f t="shared" si="974"/>
        <v>1.061471617</v>
      </c>
      <c r="AI902" s="227">
        <f t="shared" si="975"/>
        <v>3443.6493144199999</v>
      </c>
      <c r="AJ902" s="227">
        <f t="shared" si="976"/>
        <v>3895.0647644199998</v>
      </c>
      <c r="AK902" s="227">
        <f t="shared" si="968"/>
        <v>3113.21</v>
      </c>
      <c r="AL902" s="227">
        <f t="shared" si="977"/>
        <v>62.264200000000002</v>
      </c>
      <c r="AM902" s="227">
        <f t="shared" si="978"/>
        <v>358.01915000000002</v>
      </c>
      <c r="AN902" s="228">
        <f t="shared" si="969"/>
        <v>1.041145892852877</v>
      </c>
      <c r="AO902" s="230">
        <f t="shared" si="970"/>
        <v>237</v>
      </c>
      <c r="AP902" s="231">
        <f t="shared" si="979"/>
        <v>1.0563298780000001</v>
      </c>
      <c r="AQ902" s="227">
        <f t="shared" si="980"/>
        <v>3423.8881656399999</v>
      </c>
      <c r="AR902" s="227">
        <f t="shared" si="981"/>
        <v>3844.1715156400001</v>
      </c>
      <c r="AS902" s="227">
        <f t="shared" si="874"/>
        <v>3113.21</v>
      </c>
      <c r="AT902" s="227">
        <f t="shared" si="982"/>
        <v>62.264200000000002</v>
      </c>
      <c r="AU902" s="227">
        <f t="shared" si="983"/>
        <v>326.88704999999999</v>
      </c>
      <c r="AV902" s="228">
        <f t="shared" si="875"/>
        <v>1.0388608487628868</v>
      </c>
      <c r="AW902" s="230">
        <f t="shared" si="876"/>
        <v>216</v>
      </c>
      <c r="AX902" s="231">
        <f t="shared" si="984"/>
        <v>1.0512130449999999</v>
      </c>
      <c r="AY902" s="227">
        <f t="shared" si="985"/>
        <v>3399.8248025299999</v>
      </c>
      <c r="AZ902" s="227">
        <f t="shared" si="986"/>
        <v>3788.9760525299998</v>
      </c>
      <c r="BA902" s="227">
        <f t="shared" si="853"/>
        <v>3113.21</v>
      </c>
      <c r="BB902" s="227">
        <f t="shared" si="987"/>
        <v>62.264200000000002</v>
      </c>
      <c r="BC902" s="227">
        <f t="shared" si="988"/>
        <v>294.71721333333335</v>
      </c>
      <c r="BD902" s="228">
        <f t="shared" si="966"/>
        <v>1.0347214077530005</v>
      </c>
      <c r="BE902" s="230">
        <f t="shared" si="967"/>
        <v>196</v>
      </c>
      <c r="BF902" s="231">
        <f t="shared" si="989"/>
        <v>1.0463629160000001</v>
      </c>
      <c r="BG902" s="227">
        <f t="shared" si="990"/>
        <v>3370.6541285200001</v>
      </c>
      <c r="BH902" s="227">
        <f t="shared" si="991"/>
        <v>3727.6355418533335</v>
      </c>
      <c r="BI902" s="227">
        <f t="shared" si="877"/>
        <v>3113.21</v>
      </c>
      <c r="BJ902" s="227">
        <f t="shared" si="992"/>
        <v>62.264200000000002</v>
      </c>
      <c r="BK902" s="227">
        <f t="shared" si="993"/>
        <v>263.58511333333337</v>
      </c>
      <c r="BL902" s="228">
        <f t="shared" si="863"/>
        <v>1.0218460073666238</v>
      </c>
      <c r="BM902" s="230">
        <f t="shared" si="864"/>
        <v>174</v>
      </c>
      <c r="BN902" s="231">
        <f t="shared" si="994"/>
        <v>1.041053617</v>
      </c>
      <c r="BO902" s="227">
        <f t="shared" si="995"/>
        <v>3311.82184568</v>
      </c>
      <c r="BP902" s="227">
        <f t="shared" si="996"/>
        <v>3637.6711590133336</v>
      </c>
      <c r="BQ902" s="227">
        <f t="shared" si="965"/>
        <v>3113.21</v>
      </c>
      <c r="BR902" s="227">
        <f t="shared" si="997"/>
        <v>62.264200000000002</v>
      </c>
      <c r="BS902" s="227">
        <f t="shared" si="998"/>
        <v>229.33980333333332</v>
      </c>
      <c r="BT902" s="228">
        <f t="shared" si="963"/>
        <v>1.0184843513066442</v>
      </c>
      <c r="BU902" s="230">
        <f t="shared" si="964"/>
        <v>151</v>
      </c>
      <c r="BV902" s="231">
        <f t="shared" si="999"/>
        <v>1.0355317879999999</v>
      </c>
      <c r="BW902" s="227">
        <f t="shared" si="1000"/>
        <v>3283.4182854999999</v>
      </c>
      <c r="BX902" s="227">
        <f t="shared" si="1001"/>
        <v>3575.0222888333333</v>
      </c>
      <c r="BY902" s="227">
        <f t="shared" si="854"/>
        <v>3113.21</v>
      </c>
      <c r="BZ902" s="227">
        <f t="shared" si="1002"/>
        <v>62.264200000000002</v>
      </c>
      <c r="CA902" s="227">
        <f t="shared" si="1003"/>
        <v>199.24544</v>
      </c>
      <c r="CB902" s="228">
        <f t="shared" si="851"/>
        <v>1.0194008068678104</v>
      </c>
      <c r="CC902" s="230">
        <f t="shared" si="852"/>
        <v>131</v>
      </c>
      <c r="CD902" s="231">
        <f t="shared" si="1004"/>
        <v>1.0307540100000001</v>
      </c>
      <c r="CE902" s="227">
        <f t="shared" si="1005"/>
        <v>3271.2099822800001</v>
      </c>
      <c r="CF902" s="227">
        <f t="shared" si="1006"/>
        <v>3532.7196222800003</v>
      </c>
      <c r="CG902" s="227">
        <f t="shared" si="1043"/>
        <v>3113.21</v>
      </c>
      <c r="CH902" s="227">
        <f t="shared" si="1007"/>
        <v>62.264200000000002</v>
      </c>
      <c r="CI902" s="227">
        <f t="shared" si="1008"/>
        <v>168.11334000000002</v>
      </c>
      <c r="CJ902" s="228">
        <f t="shared" si="956"/>
        <v>1.0145313645431346</v>
      </c>
      <c r="CK902" s="230">
        <f t="shared" si="957"/>
        <v>110</v>
      </c>
      <c r="CL902" s="231">
        <f t="shared" si="1009"/>
        <v>1.0257610660000001</v>
      </c>
      <c r="CM902" s="227">
        <f t="shared" si="1010"/>
        <v>3239.8142074299999</v>
      </c>
      <c r="CN902" s="227">
        <f t="shared" si="1011"/>
        <v>3470.1917474299999</v>
      </c>
      <c r="CO902" s="227">
        <f t="shared" ref="CO902:CO965" si="1046">CO901</f>
        <v>3113.21</v>
      </c>
      <c r="CP902" s="227">
        <f t="shared" si="1012"/>
        <v>62.264200000000002</v>
      </c>
      <c r="CQ902" s="227">
        <f t="shared" si="1013"/>
        <v>134.90576666666666</v>
      </c>
      <c r="CR902" s="228">
        <f t="shared" si="1044"/>
        <v>1.0099871695097304</v>
      </c>
      <c r="CS902" s="230">
        <f t="shared" si="1045"/>
        <v>90</v>
      </c>
      <c r="CT902" s="231">
        <f t="shared" si="1014"/>
        <v>1.0210283689999999</v>
      </c>
      <c r="CU902" s="227">
        <f t="shared" si="1015"/>
        <v>3210.42170197</v>
      </c>
      <c r="CV902" s="227">
        <f t="shared" si="1016"/>
        <v>3407.5916686366668</v>
      </c>
      <c r="CW902" s="227">
        <f t="shared" si="954"/>
        <v>3113.21</v>
      </c>
      <c r="CX902" s="227">
        <f t="shared" si="1017"/>
        <v>62.264200000000002</v>
      </c>
      <c r="CY902" s="227">
        <f t="shared" si="1018"/>
        <v>103.77366666666667</v>
      </c>
      <c r="CZ902" s="228">
        <f t="shared" si="952"/>
        <v>1.0121130624978001</v>
      </c>
      <c r="DA902" s="239">
        <f t="shared" si="953"/>
        <v>69</v>
      </c>
      <c r="DB902" s="231">
        <f t="shared" si="1019"/>
        <v>1.0160825360000001</v>
      </c>
      <c r="DC902" s="227">
        <f t="shared" si="1020"/>
        <v>3201.5952997899999</v>
      </c>
      <c r="DD902" s="227">
        <f t="shared" si="1021"/>
        <v>3367.6331664566665</v>
      </c>
      <c r="DE902" s="227">
        <f t="shared" si="1042"/>
        <v>3113.21</v>
      </c>
      <c r="DF902" s="227">
        <f t="shared" si="1022"/>
        <v>62.264200000000002</v>
      </c>
      <c r="DG902" s="227">
        <f t="shared" si="1023"/>
        <v>72.641566666666677</v>
      </c>
      <c r="DH902" s="228">
        <f t="shared" si="1040"/>
        <v>1.0105970624623402</v>
      </c>
      <c r="DI902" s="239">
        <f t="shared" si="1041"/>
        <v>48</v>
      </c>
      <c r="DJ902" s="231">
        <f t="shared" si="1024"/>
        <v>1.01116066</v>
      </c>
      <c r="DK902" s="227">
        <f t="shared" si="1025"/>
        <v>3181.3145591500002</v>
      </c>
      <c r="DL902" s="227">
        <f t="shared" si="1026"/>
        <v>3316.2203258166669</v>
      </c>
      <c r="DM902" s="227">
        <f t="shared" si="950"/>
        <v>3113.21</v>
      </c>
      <c r="DN902" s="227">
        <f t="shared" si="1027"/>
        <v>62.264200000000002</v>
      </c>
      <c r="DO902" s="227">
        <f t="shared" si="1028"/>
        <v>40.471730000000001</v>
      </c>
      <c r="DP902" s="228">
        <f t="shared" si="947"/>
        <v>1.007373863402385</v>
      </c>
      <c r="DQ902" s="239">
        <f t="shared" si="948"/>
        <v>27</v>
      </c>
      <c r="DR902" s="231">
        <f t="shared" si="1029"/>
        <v>1.006262626</v>
      </c>
      <c r="DS902" s="227">
        <f t="shared" si="1030"/>
        <v>3155.8070224200001</v>
      </c>
      <c r="DT902" s="227">
        <f t="shared" si="1031"/>
        <v>3258.5429524199999</v>
      </c>
      <c r="DU902" s="227">
        <f t="shared" si="1038"/>
        <v>3113.21</v>
      </c>
      <c r="DV902" s="227">
        <f t="shared" si="1039"/>
        <v>62.264200000000002</v>
      </c>
      <c r="DW902" s="227">
        <f t="shared" si="1032"/>
        <v>11.415103333333333</v>
      </c>
      <c r="DX902" s="228">
        <f t="shared" si="1033"/>
        <v>1.0030612493024711</v>
      </c>
      <c r="DY902" s="239">
        <f t="shared" si="1034"/>
        <v>9</v>
      </c>
      <c r="DZ902" s="231">
        <f t="shared" si="1035"/>
        <v>1.0020831990000001</v>
      </c>
      <c r="EA902" s="227">
        <f t="shared" si="971"/>
        <v>3129.2456014300001</v>
      </c>
      <c r="EB902" s="227">
        <f t="shared" si="1036"/>
        <v>3202.9249047633334</v>
      </c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5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5"/>
      <c r="HA902" s="5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40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7"/>
      <c r="JP902" s="1"/>
      <c r="JQ902" s="1"/>
      <c r="JR902" s="1"/>
      <c r="JS902" s="1"/>
      <c r="JT902" s="1"/>
      <c r="JU902" s="1"/>
      <c r="JV902" s="1"/>
      <c r="JW902" s="1"/>
      <c r="JX902" s="1"/>
      <c r="JY902" s="3"/>
      <c r="JZ902" s="1"/>
      <c r="KA902" s="1"/>
      <c r="KB902" s="1"/>
      <c r="KC902" s="1"/>
      <c r="KD902" s="1"/>
      <c r="KE902" s="1"/>
    </row>
    <row r="903" spans="1:291" x14ac:dyDescent="0.2">
      <c r="A903" s="196">
        <f t="shared" si="865"/>
        <v>43561</v>
      </c>
      <c r="B903" s="236">
        <f t="shared" si="1037"/>
        <v>112777.54039693999</v>
      </c>
      <c r="C903" s="66">
        <f t="shared" si="961"/>
        <v>66345.39308491</v>
      </c>
      <c r="D903" s="77">
        <f t="shared" si="866"/>
        <v>5138.93</v>
      </c>
      <c r="E903" s="67">
        <f>VLOOKUP(A902,[1]Plan1!$DQ$117:$DS$314,3)</f>
        <v>5177.47</v>
      </c>
      <c r="F903" s="11">
        <f t="shared" si="867"/>
        <v>43550</v>
      </c>
      <c r="G903" s="73">
        <f t="shared" si="855"/>
        <v>7.4996156787503487E-3</v>
      </c>
      <c r="H903" s="11">
        <f t="shared" si="868"/>
        <v>43580</v>
      </c>
      <c r="I903" s="11">
        <f t="shared" si="856"/>
        <v>43580</v>
      </c>
      <c r="J903" s="1">
        <f t="shared" si="869"/>
        <v>22</v>
      </c>
      <c r="K903" s="1">
        <f t="shared" si="870"/>
        <v>10</v>
      </c>
      <c r="L903" s="66">
        <f t="shared" si="857"/>
        <v>1.0034019700000001</v>
      </c>
      <c r="M903" s="70">
        <f t="shared" si="962"/>
        <v>1.00429945</v>
      </c>
      <c r="N903" s="70">
        <f t="shared" si="881"/>
        <v>1.0840410851671265</v>
      </c>
      <c r="O903" s="66">
        <f t="shared" si="958"/>
        <v>1.08772896</v>
      </c>
      <c r="P903" s="66">
        <f t="shared" si="858"/>
        <v>66571.098121820003</v>
      </c>
      <c r="Q903" s="74">
        <f t="shared" si="859"/>
        <v>0</v>
      </c>
      <c r="R903" s="75">
        <f t="shared" si="959"/>
        <v>0</v>
      </c>
      <c r="S903" s="66">
        <f t="shared" si="960"/>
        <v>0</v>
      </c>
      <c r="T903" s="10">
        <f t="shared" si="871"/>
        <v>0.06</v>
      </c>
      <c r="U903" s="74">
        <f t="shared" si="955"/>
        <v>10</v>
      </c>
      <c r="V903" s="74">
        <v>252</v>
      </c>
      <c r="W903" s="70">
        <f t="shared" si="860"/>
        <v>1.0023149339999999</v>
      </c>
      <c r="X903" s="66">
        <f t="shared" si="861"/>
        <v>154.10769844999999</v>
      </c>
      <c r="Y903" s="66">
        <v>0</v>
      </c>
      <c r="Z903" s="67">
        <f t="shared" si="862"/>
        <v>0</v>
      </c>
      <c r="AA903" s="68" t="str">
        <f t="shared" si="872"/>
        <v>A+INCORP J=</v>
      </c>
      <c r="AB903" s="11">
        <f t="shared" si="873"/>
        <v>43580</v>
      </c>
      <c r="AC903" s="227">
        <f t="shared" si="878"/>
        <v>3113.21</v>
      </c>
      <c r="AD903" s="227">
        <f t="shared" si="972"/>
        <v>62.264200000000002</v>
      </c>
      <c r="AE903" s="227">
        <f t="shared" si="973"/>
        <v>390.18898666666666</v>
      </c>
      <c r="AF903" s="228">
        <f t="shared" si="879"/>
        <v>1.0424365112977674</v>
      </c>
      <c r="AG903" s="230">
        <f t="shared" si="880"/>
        <v>258</v>
      </c>
      <c r="AH903" s="231">
        <f t="shared" si="974"/>
        <v>1.061471617</v>
      </c>
      <c r="AI903" s="227">
        <f t="shared" si="975"/>
        <v>3444.8190712400001</v>
      </c>
      <c r="AJ903" s="227">
        <f t="shared" si="976"/>
        <v>3897.2722579066667</v>
      </c>
      <c r="AK903" s="227">
        <f t="shared" si="968"/>
        <v>3113.21</v>
      </c>
      <c r="AL903" s="227">
        <f t="shared" si="977"/>
        <v>62.264200000000002</v>
      </c>
      <c r="AM903" s="227">
        <f t="shared" si="978"/>
        <v>359.05688666666668</v>
      </c>
      <c r="AN903" s="228">
        <f t="shared" si="969"/>
        <v>1.0414995547389576</v>
      </c>
      <c r="AO903" s="230">
        <f t="shared" si="970"/>
        <v>237</v>
      </c>
      <c r="AP903" s="231">
        <f t="shared" si="979"/>
        <v>1.0563298780000001</v>
      </c>
      <c r="AQ903" s="227">
        <f t="shared" si="980"/>
        <v>3425.0512098999998</v>
      </c>
      <c r="AR903" s="227">
        <f t="shared" si="981"/>
        <v>3846.3722965666666</v>
      </c>
      <c r="AS903" s="227">
        <f t="shared" si="874"/>
        <v>3113.21</v>
      </c>
      <c r="AT903" s="227">
        <f t="shared" si="982"/>
        <v>62.264200000000002</v>
      </c>
      <c r="AU903" s="227">
        <f t="shared" si="983"/>
        <v>327.92478666666665</v>
      </c>
      <c r="AV903" s="228">
        <f t="shared" si="875"/>
        <v>1.0392137344532315</v>
      </c>
      <c r="AW903" s="230">
        <f t="shared" si="876"/>
        <v>216</v>
      </c>
      <c r="AX903" s="231">
        <f t="shared" si="984"/>
        <v>1.0512130449999999</v>
      </c>
      <c r="AY903" s="227">
        <f t="shared" si="985"/>
        <v>3400.9796728199999</v>
      </c>
      <c r="AZ903" s="227">
        <f t="shared" si="986"/>
        <v>3791.1686594866665</v>
      </c>
      <c r="BA903" s="227">
        <f t="shared" si="853"/>
        <v>3113.21</v>
      </c>
      <c r="BB903" s="227">
        <f t="shared" si="987"/>
        <v>62.264200000000002</v>
      </c>
      <c r="BC903" s="227">
        <f t="shared" si="988"/>
        <v>295.75495000000001</v>
      </c>
      <c r="BD903" s="228">
        <f t="shared" si="966"/>
        <v>1.0350728873363577</v>
      </c>
      <c r="BE903" s="230">
        <f t="shared" si="967"/>
        <v>196</v>
      </c>
      <c r="BF903" s="231">
        <f t="shared" si="989"/>
        <v>1.0463629160000001</v>
      </c>
      <c r="BG903" s="227">
        <f t="shared" si="990"/>
        <v>3371.7990899599999</v>
      </c>
      <c r="BH903" s="227">
        <f t="shared" si="991"/>
        <v>3729.81823996</v>
      </c>
      <c r="BI903" s="227">
        <f t="shared" si="877"/>
        <v>3113.21</v>
      </c>
      <c r="BJ903" s="227">
        <f t="shared" si="992"/>
        <v>62.264200000000002</v>
      </c>
      <c r="BK903" s="227">
        <f t="shared" si="993"/>
        <v>264.62285000000003</v>
      </c>
      <c r="BL903" s="228">
        <f t="shared" si="863"/>
        <v>1.02219311336659</v>
      </c>
      <c r="BM903" s="230">
        <f t="shared" si="864"/>
        <v>174</v>
      </c>
      <c r="BN903" s="231">
        <f t="shared" si="994"/>
        <v>1.041053617</v>
      </c>
      <c r="BO903" s="227">
        <f t="shared" si="995"/>
        <v>3312.9468226600002</v>
      </c>
      <c r="BP903" s="227">
        <f t="shared" si="996"/>
        <v>3639.8338726600005</v>
      </c>
      <c r="BQ903" s="227">
        <f t="shared" si="965"/>
        <v>3113.21</v>
      </c>
      <c r="BR903" s="227">
        <f t="shared" si="997"/>
        <v>62.264200000000002</v>
      </c>
      <c r="BS903" s="227">
        <f t="shared" si="998"/>
        <v>230.37754000000004</v>
      </c>
      <c r="BT903" s="228">
        <f t="shared" si="963"/>
        <v>1.0188303154016853</v>
      </c>
      <c r="BU903" s="230">
        <f t="shared" si="964"/>
        <v>151</v>
      </c>
      <c r="BV903" s="231">
        <f t="shared" si="999"/>
        <v>1.0355317879999999</v>
      </c>
      <c r="BW903" s="227">
        <f t="shared" si="1000"/>
        <v>3284.53361421</v>
      </c>
      <c r="BX903" s="227">
        <f t="shared" si="1001"/>
        <v>3577.17535421</v>
      </c>
      <c r="BY903" s="227">
        <f t="shared" si="854"/>
        <v>3113.21</v>
      </c>
      <c r="BZ903" s="227">
        <f t="shared" si="1002"/>
        <v>62.264200000000002</v>
      </c>
      <c r="CA903" s="227">
        <f t="shared" si="1003"/>
        <v>200.28317666666669</v>
      </c>
      <c r="CB903" s="228">
        <f t="shared" ref="CB903:CB966" si="1047">($O903/CB$708)</f>
        <v>1.0197470822692734</v>
      </c>
      <c r="CC903" s="230">
        <f t="shared" ref="CC903:CC966" si="1048">NETWORKDAYS(CC$708,$A903,$AE$118:$AE$502)-1</f>
        <v>131</v>
      </c>
      <c r="CD903" s="231">
        <f t="shared" si="1004"/>
        <v>1.0307540100000001</v>
      </c>
      <c r="CE903" s="227">
        <f t="shared" si="1005"/>
        <v>3272.3211640099998</v>
      </c>
      <c r="CF903" s="227">
        <f t="shared" si="1006"/>
        <v>3534.8685406766667</v>
      </c>
      <c r="CG903" s="227">
        <f t="shared" si="1043"/>
        <v>3113.21</v>
      </c>
      <c r="CH903" s="227">
        <f t="shared" si="1007"/>
        <v>62.264200000000002</v>
      </c>
      <c r="CI903" s="227">
        <f t="shared" si="1008"/>
        <v>169.15107666666668</v>
      </c>
      <c r="CJ903" s="228">
        <f t="shared" si="956"/>
        <v>1.0148759858669429</v>
      </c>
      <c r="CK903" s="230">
        <f t="shared" si="957"/>
        <v>110</v>
      </c>
      <c r="CL903" s="231">
        <f t="shared" si="1009"/>
        <v>1.0257610660000001</v>
      </c>
      <c r="CM903" s="227">
        <f t="shared" si="1010"/>
        <v>3240.9147244800001</v>
      </c>
      <c r="CN903" s="227">
        <f t="shared" si="1011"/>
        <v>3472.3300011466667</v>
      </c>
      <c r="CO903" s="227">
        <f t="shared" si="1046"/>
        <v>3113.21</v>
      </c>
      <c r="CP903" s="227">
        <f t="shared" si="1012"/>
        <v>62.264200000000002</v>
      </c>
      <c r="CQ903" s="227">
        <f t="shared" si="1013"/>
        <v>135.94350333333333</v>
      </c>
      <c r="CR903" s="228">
        <f t="shared" si="1044"/>
        <v>1.0103302472375861</v>
      </c>
      <c r="CS903" s="230">
        <f t="shared" si="1045"/>
        <v>90</v>
      </c>
      <c r="CT903" s="231">
        <f t="shared" si="1014"/>
        <v>1.0210283689999999</v>
      </c>
      <c r="CU903" s="227">
        <f t="shared" si="1015"/>
        <v>3211.5122348099999</v>
      </c>
      <c r="CV903" s="227">
        <f t="shared" si="1016"/>
        <v>3409.7199381433334</v>
      </c>
      <c r="CW903" s="227">
        <f t="shared" si="954"/>
        <v>3113.21</v>
      </c>
      <c r="CX903" s="227">
        <f t="shared" si="1017"/>
        <v>62.264200000000002</v>
      </c>
      <c r="CY903" s="227">
        <f t="shared" si="1018"/>
        <v>104.81140333333335</v>
      </c>
      <c r="CZ903" s="228">
        <f t="shared" si="952"/>
        <v>1.0124568623601125</v>
      </c>
      <c r="DA903" s="239">
        <f t="shared" si="953"/>
        <v>69</v>
      </c>
      <c r="DB903" s="231">
        <f t="shared" si="1019"/>
        <v>1.0160825360000001</v>
      </c>
      <c r="DC903" s="227">
        <f t="shared" si="1020"/>
        <v>3202.6828344300002</v>
      </c>
      <c r="DD903" s="227">
        <f t="shared" si="1021"/>
        <v>3369.7584377633334</v>
      </c>
      <c r="DE903" s="227">
        <f t="shared" si="1042"/>
        <v>3113.21</v>
      </c>
      <c r="DF903" s="227">
        <f t="shared" si="1022"/>
        <v>62.264200000000002</v>
      </c>
      <c r="DG903" s="227">
        <f t="shared" si="1023"/>
        <v>73.679303333333337</v>
      </c>
      <c r="DH903" s="228">
        <f t="shared" si="1040"/>
        <v>1.0109403473618259</v>
      </c>
      <c r="DI903" s="239">
        <f t="shared" si="1041"/>
        <v>48</v>
      </c>
      <c r="DJ903" s="231">
        <f t="shared" si="1024"/>
        <v>1.01116066</v>
      </c>
      <c r="DK903" s="227">
        <f t="shared" si="1025"/>
        <v>3182.3952047299999</v>
      </c>
      <c r="DL903" s="227">
        <f t="shared" si="1026"/>
        <v>3318.3387080633333</v>
      </c>
      <c r="DM903" s="227">
        <f t="shared" si="950"/>
        <v>3113.21</v>
      </c>
      <c r="DN903" s="227">
        <f t="shared" si="1027"/>
        <v>62.264200000000002</v>
      </c>
      <c r="DO903" s="227">
        <f t="shared" si="1028"/>
        <v>41.509466666666661</v>
      </c>
      <c r="DP903" s="228">
        <f t="shared" si="947"/>
        <v>1.0077160534287444</v>
      </c>
      <c r="DQ903" s="239">
        <f t="shared" si="948"/>
        <v>27</v>
      </c>
      <c r="DR903" s="231">
        <f t="shared" si="1029"/>
        <v>1.006262626</v>
      </c>
      <c r="DS903" s="227">
        <f t="shared" si="1030"/>
        <v>3156.87900347</v>
      </c>
      <c r="DT903" s="227">
        <f t="shared" si="1031"/>
        <v>3260.6526701366665</v>
      </c>
      <c r="DU903" s="227">
        <f t="shared" si="1038"/>
        <v>3113.21</v>
      </c>
      <c r="DV903" s="227">
        <f t="shared" si="1039"/>
        <v>62.264200000000002</v>
      </c>
      <c r="DW903" s="227">
        <f t="shared" si="1032"/>
        <v>12.45284</v>
      </c>
      <c r="DX903" s="228">
        <f t="shared" si="1033"/>
        <v>1.0034019743975016</v>
      </c>
      <c r="DY903" s="239">
        <f t="shared" si="1034"/>
        <v>9</v>
      </c>
      <c r="DZ903" s="231">
        <f t="shared" si="1035"/>
        <v>1.0020831990000001</v>
      </c>
      <c r="EA903" s="227">
        <f t="shared" si="971"/>
        <v>3130.30855995</v>
      </c>
      <c r="EB903" s="227">
        <f t="shared" si="1036"/>
        <v>3205.02559995</v>
      </c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5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5"/>
      <c r="HA903" s="5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40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7"/>
      <c r="JP903" s="1"/>
      <c r="JQ903" s="1"/>
      <c r="JR903" s="1"/>
      <c r="JS903" s="1"/>
      <c r="JT903" s="1"/>
      <c r="JU903" s="1"/>
      <c r="JV903" s="1"/>
      <c r="JW903" s="1"/>
      <c r="JX903" s="1"/>
      <c r="JY903" s="3"/>
      <c r="JZ903" s="1"/>
      <c r="KA903" s="1"/>
      <c r="KB903" s="1"/>
      <c r="KC903" s="1"/>
      <c r="KD903" s="1"/>
      <c r="KE903" s="1"/>
    </row>
    <row r="904" spans="1:291" x14ac:dyDescent="0.2">
      <c r="A904" s="196">
        <f t="shared" si="865"/>
        <v>43562</v>
      </c>
      <c r="B904" s="236">
        <f t="shared" si="1037"/>
        <v>112791.03097360667</v>
      </c>
      <c r="C904" s="66">
        <f t="shared" si="961"/>
        <v>66345.39308491</v>
      </c>
      <c r="D904" s="77">
        <f t="shared" si="866"/>
        <v>5138.93</v>
      </c>
      <c r="E904" s="67">
        <f>VLOOKUP(A903,[1]Plan1!$DQ$117:$DS$314,3)</f>
        <v>5177.47</v>
      </c>
      <c r="F904" s="11">
        <f t="shared" si="867"/>
        <v>43550</v>
      </c>
      <c r="G904" s="73">
        <f t="shared" si="855"/>
        <v>7.4996156787503487E-3</v>
      </c>
      <c r="H904" s="11">
        <f t="shared" si="868"/>
        <v>43580</v>
      </c>
      <c r="I904" s="11">
        <f t="shared" si="856"/>
        <v>43580</v>
      </c>
      <c r="J904" s="1">
        <f t="shared" si="869"/>
        <v>22</v>
      </c>
      <c r="K904" s="1">
        <f t="shared" si="870"/>
        <v>10</v>
      </c>
      <c r="L904" s="66">
        <f t="shared" si="857"/>
        <v>1.0034019700000001</v>
      </c>
      <c r="M904" s="70">
        <f t="shared" si="962"/>
        <v>1.00429945</v>
      </c>
      <c r="N904" s="70">
        <f t="shared" si="881"/>
        <v>1.0840410851671265</v>
      </c>
      <c r="O904" s="66">
        <f t="shared" si="958"/>
        <v>1.08772896</v>
      </c>
      <c r="P904" s="66">
        <f t="shared" si="858"/>
        <v>66571.098121820003</v>
      </c>
      <c r="Q904" s="74">
        <f t="shared" si="859"/>
        <v>0</v>
      </c>
      <c r="R904" s="75">
        <f t="shared" si="959"/>
        <v>0</v>
      </c>
      <c r="S904" s="66">
        <f t="shared" si="960"/>
        <v>0</v>
      </c>
      <c r="T904" s="10">
        <f t="shared" si="871"/>
        <v>0.06</v>
      </c>
      <c r="U904" s="74">
        <f t="shared" si="955"/>
        <v>10</v>
      </c>
      <c r="V904" s="74">
        <v>252</v>
      </c>
      <c r="W904" s="70">
        <f t="shared" si="860"/>
        <v>1.0023149339999999</v>
      </c>
      <c r="X904" s="66">
        <f t="shared" si="861"/>
        <v>154.10769844999999</v>
      </c>
      <c r="Y904" s="66">
        <v>0</v>
      </c>
      <c r="Z904" s="67">
        <f t="shared" si="862"/>
        <v>0</v>
      </c>
      <c r="AA904" s="68" t="str">
        <f t="shared" si="872"/>
        <v>A+INCORP J=</v>
      </c>
      <c r="AB904" s="11">
        <f t="shared" si="873"/>
        <v>43580</v>
      </c>
      <c r="AC904" s="227">
        <f t="shared" si="878"/>
        <v>3113.21</v>
      </c>
      <c r="AD904" s="227">
        <f t="shared" si="972"/>
        <v>62.264200000000002</v>
      </c>
      <c r="AE904" s="227">
        <f t="shared" si="973"/>
        <v>391.22672333333338</v>
      </c>
      <c r="AF904" s="228">
        <f t="shared" si="879"/>
        <v>1.0424365112977674</v>
      </c>
      <c r="AG904" s="230">
        <f t="shared" si="880"/>
        <v>258</v>
      </c>
      <c r="AH904" s="231">
        <f t="shared" si="974"/>
        <v>1.061471617</v>
      </c>
      <c r="AI904" s="227">
        <f t="shared" si="975"/>
        <v>3444.8190712400001</v>
      </c>
      <c r="AJ904" s="227">
        <f t="shared" si="976"/>
        <v>3898.3099945733334</v>
      </c>
      <c r="AK904" s="227">
        <f t="shared" si="968"/>
        <v>3113.21</v>
      </c>
      <c r="AL904" s="227">
        <f t="shared" si="977"/>
        <v>62.264200000000002</v>
      </c>
      <c r="AM904" s="227">
        <f t="shared" si="978"/>
        <v>360.09462333333335</v>
      </c>
      <c r="AN904" s="228">
        <f t="shared" si="969"/>
        <v>1.0414995547389576</v>
      </c>
      <c r="AO904" s="230">
        <f t="shared" si="970"/>
        <v>237</v>
      </c>
      <c r="AP904" s="231">
        <f t="shared" si="979"/>
        <v>1.0563298780000001</v>
      </c>
      <c r="AQ904" s="227">
        <f t="shared" si="980"/>
        <v>3425.0512098999998</v>
      </c>
      <c r="AR904" s="227">
        <f t="shared" si="981"/>
        <v>3847.4100332333333</v>
      </c>
      <c r="AS904" s="227">
        <f t="shared" si="874"/>
        <v>3113.21</v>
      </c>
      <c r="AT904" s="227">
        <f t="shared" si="982"/>
        <v>62.264200000000002</v>
      </c>
      <c r="AU904" s="227">
        <f t="shared" si="983"/>
        <v>328.96252333333337</v>
      </c>
      <c r="AV904" s="228">
        <f t="shared" si="875"/>
        <v>1.0392137344532315</v>
      </c>
      <c r="AW904" s="230">
        <f t="shared" si="876"/>
        <v>216</v>
      </c>
      <c r="AX904" s="231">
        <f t="shared" si="984"/>
        <v>1.0512130449999999</v>
      </c>
      <c r="AY904" s="227">
        <f t="shared" si="985"/>
        <v>3400.9796728199999</v>
      </c>
      <c r="AZ904" s="227">
        <f t="shared" si="986"/>
        <v>3792.2063961533331</v>
      </c>
      <c r="BA904" s="227">
        <f t="shared" ref="BA904:BA967" si="1049">BA903</f>
        <v>3113.21</v>
      </c>
      <c r="BB904" s="227">
        <f t="shared" si="987"/>
        <v>62.264200000000002</v>
      </c>
      <c r="BC904" s="227">
        <f t="shared" si="988"/>
        <v>296.79268666666667</v>
      </c>
      <c r="BD904" s="228">
        <f t="shared" si="966"/>
        <v>1.0350728873363577</v>
      </c>
      <c r="BE904" s="230">
        <f t="shared" si="967"/>
        <v>196</v>
      </c>
      <c r="BF904" s="231">
        <f t="shared" si="989"/>
        <v>1.0463629160000001</v>
      </c>
      <c r="BG904" s="227">
        <f t="shared" si="990"/>
        <v>3371.7990899599999</v>
      </c>
      <c r="BH904" s="227">
        <f t="shared" si="991"/>
        <v>3730.8559766266667</v>
      </c>
      <c r="BI904" s="227">
        <f t="shared" si="877"/>
        <v>3113.21</v>
      </c>
      <c r="BJ904" s="227">
        <f t="shared" si="992"/>
        <v>62.264200000000002</v>
      </c>
      <c r="BK904" s="227">
        <f t="shared" si="993"/>
        <v>265.66058666666669</v>
      </c>
      <c r="BL904" s="228">
        <f t="shared" si="863"/>
        <v>1.02219311336659</v>
      </c>
      <c r="BM904" s="230">
        <f t="shared" si="864"/>
        <v>174</v>
      </c>
      <c r="BN904" s="231">
        <f t="shared" si="994"/>
        <v>1.041053617</v>
      </c>
      <c r="BO904" s="227">
        <f t="shared" si="995"/>
        <v>3312.9468226600002</v>
      </c>
      <c r="BP904" s="227">
        <f t="shared" si="996"/>
        <v>3640.8716093266667</v>
      </c>
      <c r="BQ904" s="227">
        <f t="shared" si="965"/>
        <v>3113.21</v>
      </c>
      <c r="BR904" s="227">
        <f t="shared" si="997"/>
        <v>62.264200000000002</v>
      </c>
      <c r="BS904" s="227">
        <f t="shared" si="998"/>
        <v>231.41527666666667</v>
      </c>
      <c r="BT904" s="228">
        <f t="shared" si="963"/>
        <v>1.0188303154016853</v>
      </c>
      <c r="BU904" s="230">
        <f t="shared" si="964"/>
        <v>151</v>
      </c>
      <c r="BV904" s="231">
        <f t="shared" si="999"/>
        <v>1.0355317879999999</v>
      </c>
      <c r="BW904" s="227">
        <f t="shared" si="1000"/>
        <v>3284.53361421</v>
      </c>
      <c r="BX904" s="227">
        <f t="shared" si="1001"/>
        <v>3578.2130908766667</v>
      </c>
      <c r="BY904" s="227">
        <f t="shared" ref="BY904:BY967" si="1050">BY903</f>
        <v>3113.21</v>
      </c>
      <c r="BZ904" s="227">
        <f t="shared" si="1002"/>
        <v>62.264200000000002</v>
      </c>
      <c r="CA904" s="227">
        <f t="shared" si="1003"/>
        <v>201.32091333333332</v>
      </c>
      <c r="CB904" s="228">
        <f t="shared" si="1047"/>
        <v>1.0197470822692734</v>
      </c>
      <c r="CC904" s="230">
        <f t="shared" si="1048"/>
        <v>131</v>
      </c>
      <c r="CD904" s="231">
        <f t="shared" si="1004"/>
        <v>1.0307540100000001</v>
      </c>
      <c r="CE904" s="227">
        <f t="shared" si="1005"/>
        <v>3272.3211640099998</v>
      </c>
      <c r="CF904" s="227">
        <f t="shared" si="1006"/>
        <v>3535.9062773433334</v>
      </c>
      <c r="CG904" s="227">
        <f t="shared" si="1043"/>
        <v>3113.21</v>
      </c>
      <c r="CH904" s="227">
        <f t="shared" si="1007"/>
        <v>62.264200000000002</v>
      </c>
      <c r="CI904" s="227">
        <f t="shared" si="1008"/>
        <v>170.18881333333334</v>
      </c>
      <c r="CJ904" s="228">
        <f t="shared" si="956"/>
        <v>1.0148759858669429</v>
      </c>
      <c r="CK904" s="230">
        <f t="shared" si="957"/>
        <v>110</v>
      </c>
      <c r="CL904" s="231">
        <f t="shared" si="1009"/>
        <v>1.0257610660000001</v>
      </c>
      <c r="CM904" s="227">
        <f t="shared" si="1010"/>
        <v>3240.9147244800001</v>
      </c>
      <c r="CN904" s="227">
        <f t="shared" si="1011"/>
        <v>3473.3677378133334</v>
      </c>
      <c r="CO904" s="227">
        <f t="shared" si="1046"/>
        <v>3113.21</v>
      </c>
      <c r="CP904" s="227">
        <f t="shared" si="1012"/>
        <v>62.264200000000002</v>
      </c>
      <c r="CQ904" s="227">
        <f t="shared" si="1013"/>
        <v>136.98124000000001</v>
      </c>
      <c r="CR904" s="228">
        <f t="shared" si="1044"/>
        <v>1.0103302472375861</v>
      </c>
      <c r="CS904" s="230">
        <f t="shared" si="1045"/>
        <v>90</v>
      </c>
      <c r="CT904" s="231">
        <f t="shared" si="1014"/>
        <v>1.0210283689999999</v>
      </c>
      <c r="CU904" s="227">
        <f t="shared" si="1015"/>
        <v>3211.5122348099999</v>
      </c>
      <c r="CV904" s="227">
        <f t="shared" si="1016"/>
        <v>3410.75767481</v>
      </c>
      <c r="CW904" s="227">
        <f t="shared" si="954"/>
        <v>3113.21</v>
      </c>
      <c r="CX904" s="227">
        <f t="shared" si="1017"/>
        <v>62.264200000000002</v>
      </c>
      <c r="CY904" s="227">
        <f t="shared" si="1018"/>
        <v>105.84914000000001</v>
      </c>
      <c r="CZ904" s="228">
        <f t="shared" si="952"/>
        <v>1.0124568623601125</v>
      </c>
      <c r="DA904" s="239">
        <f t="shared" si="953"/>
        <v>69</v>
      </c>
      <c r="DB904" s="231">
        <f t="shared" si="1019"/>
        <v>1.0160825360000001</v>
      </c>
      <c r="DC904" s="227">
        <f t="shared" si="1020"/>
        <v>3202.6828344300002</v>
      </c>
      <c r="DD904" s="227">
        <f t="shared" si="1021"/>
        <v>3370.7961744300001</v>
      </c>
      <c r="DE904" s="227">
        <f t="shared" si="1042"/>
        <v>3113.21</v>
      </c>
      <c r="DF904" s="227">
        <f t="shared" si="1022"/>
        <v>62.264200000000002</v>
      </c>
      <c r="DG904" s="227">
        <f t="shared" si="1023"/>
        <v>74.717039999999997</v>
      </c>
      <c r="DH904" s="228">
        <f t="shared" si="1040"/>
        <v>1.0109403473618259</v>
      </c>
      <c r="DI904" s="239">
        <f t="shared" si="1041"/>
        <v>48</v>
      </c>
      <c r="DJ904" s="231">
        <f t="shared" si="1024"/>
        <v>1.01116066</v>
      </c>
      <c r="DK904" s="227">
        <f t="shared" si="1025"/>
        <v>3182.3952047299999</v>
      </c>
      <c r="DL904" s="227">
        <f t="shared" si="1026"/>
        <v>3319.37644473</v>
      </c>
      <c r="DM904" s="227">
        <f t="shared" si="950"/>
        <v>3113.21</v>
      </c>
      <c r="DN904" s="227">
        <f t="shared" si="1027"/>
        <v>62.264200000000002</v>
      </c>
      <c r="DO904" s="227">
        <f t="shared" si="1028"/>
        <v>42.547203333333336</v>
      </c>
      <c r="DP904" s="228">
        <f t="shared" si="947"/>
        <v>1.0077160534287444</v>
      </c>
      <c r="DQ904" s="239">
        <f t="shared" si="948"/>
        <v>27</v>
      </c>
      <c r="DR904" s="231">
        <f t="shared" si="1029"/>
        <v>1.006262626</v>
      </c>
      <c r="DS904" s="227">
        <f t="shared" si="1030"/>
        <v>3156.87900347</v>
      </c>
      <c r="DT904" s="227">
        <f t="shared" si="1031"/>
        <v>3261.6904068033332</v>
      </c>
      <c r="DU904" s="227">
        <f t="shared" si="1038"/>
        <v>3113.21</v>
      </c>
      <c r="DV904" s="227">
        <f t="shared" si="1039"/>
        <v>62.264200000000002</v>
      </c>
      <c r="DW904" s="227">
        <f t="shared" si="1032"/>
        <v>13.490576666666669</v>
      </c>
      <c r="DX904" s="228">
        <f t="shared" si="1033"/>
        <v>1.0034019743975016</v>
      </c>
      <c r="DY904" s="239">
        <f t="shared" si="1034"/>
        <v>9</v>
      </c>
      <c r="DZ904" s="231">
        <f t="shared" si="1035"/>
        <v>1.0020831990000001</v>
      </c>
      <c r="EA904" s="227">
        <f t="shared" si="971"/>
        <v>3130.30855995</v>
      </c>
      <c r="EB904" s="227">
        <f t="shared" si="1036"/>
        <v>3206.0633366166667</v>
      </c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5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5"/>
      <c r="HA904" s="5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40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7"/>
      <c r="JP904" s="1"/>
      <c r="JQ904" s="1"/>
      <c r="JR904" s="1"/>
      <c r="JS904" s="1"/>
      <c r="JT904" s="1"/>
      <c r="JU904" s="1"/>
      <c r="JV904" s="1"/>
      <c r="JW904" s="1"/>
      <c r="JX904" s="1"/>
      <c r="JY904" s="3"/>
      <c r="JZ904" s="1"/>
      <c r="KA904" s="1"/>
      <c r="KB904" s="1"/>
      <c r="KC904" s="1"/>
      <c r="KD904" s="1"/>
      <c r="KE904" s="1"/>
    </row>
    <row r="905" spans="1:291" x14ac:dyDescent="0.2">
      <c r="A905" s="196">
        <f t="shared" si="865"/>
        <v>43563</v>
      </c>
      <c r="B905" s="236">
        <f t="shared" si="1037"/>
        <v>112814.38150314332</v>
      </c>
      <c r="C905" s="66">
        <f t="shared" si="961"/>
        <v>66345.39308491</v>
      </c>
      <c r="D905" s="77">
        <f t="shared" si="866"/>
        <v>5138.93</v>
      </c>
      <c r="E905" s="67">
        <f>VLOOKUP(A904,[1]Plan1!$DQ$117:$DS$314,3)</f>
        <v>5177.47</v>
      </c>
      <c r="F905" s="11">
        <f t="shared" si="867"/>
        <v>43550</v>
      </c>
      <c r="G905" s="73">
        <f t="shared" si="855"/>
        <v>7.4996156787503487E-3</v>
      </c>
      <c r="H905" s="11">
        <f t="shared" si="868"/>
        <v>43580</v>
      </c>
      <c r="I905" s="11">
        <f t="shared" si="856"/>
        <v>43580</v>
      </c>
      <c r="J905" s="1">
        <f t="shared" si="869"/>
        <v>22</v>
      </c>
      <c r="K905" s="1">
        <f t="shared" si="870"/>
        <v>10</v>
      </c>
      <c r="L905" s="66">
        <f t="shared" si="857"/>
        <v>1.0034019700000001</v>
      </c>
      <c r="M905" s="70">
        <f t="shared" si="962"/>
        <v>1.00429945</v>
      </c>
      <c r="N905" s="70">
        <f t="shared" si="881"/>
        <v>1.0840410851671265</v>
      </c>
      <c r="O905" s="66">
        <f t="shared" si="958"/>
        <v>1.08772896</v>
      </c>
      <c r="P905" s="66">
        <f t="shared" si="858"/>
        <v>66571.098121820003</v>
      </c>
      <c r="Q905" s="74">
        <f t="shared" si="859"/>
        <v>0</v>
      </c>
      <c r="R905" s="75">
        <f t="shared" si="959"/>
        <v>0</v>
      </c>
      <c r="S905" s="66">
        <f t="shared" si="960"/>
        <v>0</v>
      </c>
      <c r="T905" s="10">
        <f t="shared" si="871"/>
        <v>0.06</v>
      </c>
      <c r="U905" s="74">
        <f t="shared" si="955"/>
        <v>10</v>
      </c>
      <c r="V905" s="74">
        <v>252</v>
      </c>
      <c r="W905" s="70">
        <f t="shared" si="860"/>
        <v>1.0023149339999999</v>
      </c>
      <c r="X905" s="66">
        <f t="shared" si="861"/>
        <v>154.10769844999999</v>
      </c>
      <c r="Y905" s="66">
        <v>0</v>
      </c>
      <c r="Z905" s="67">
        <f t="shared" si="862"/>
        <v>0</v>
      </c>
      <c r="AA905" s="68" t="str">
        <f t="shared" si="872"/>
        <v>A+INCORP J=</v>
      </c>
      <c r="AB905" s="11">
        <f t="shared" si="873"/>
        <v>43580</v>
      </c>
      <c r="AC905" s="227">
        <f t="shared" si="878"/>
        <v>3113.21</v>
      </c>
      <c r="AD905" s="227">
        <f t="shared" si="972"/>
        <v>62.264200000000002</v>
      </c>
      <c r="AE905" s="227">
        <f t="shared" si="973"/>
        <v>392.26445999999999</v>
      </c>
      <c r="AF905" s="228">
        <f t="shared" si="879"/>
        <v>1.0424365112977674</v>
      </c>
      <c r="AG905" s="230">
        <f t="shared" si="880"/>
        <v>259</v>
      </c>
      <c r="AH905" s="231">
        <f t="shared" si="974"/>
        <v>1.0617170849999999</v>
      </c>
      <c r="AI905" s="227">
        <f t="shared" si="975"/>
        <v>3445.6156943800001</v>
      </c>
      <c r="AJ905" s="227">
        <f t="shared" si="976"/>
        <v>3900.1443543800001</v>
      </c>
      <c r="AK905" s="227">
        <f t="shared" si="968"/>
        <v>3113.21</v>
      </c>
      <c r="AL905" s="227">
        <f t="shared" si="977"/>
        <v>62.264200000000002</v>
      </c>
      <c r="AM905" s="227">
        <f t="shared" si="978"/>
        <v>361.13236000000001</v>
      </c>
      <c r="AN905" s="228">
        <f t="shared" si="969"/>
        <v>1.0414995547389576</v>
      </c>
      <c r="AO905" s="230">
        <f t="shared" si="970"/>
        <v>238</v>
      </c>
      <c r="AP905" s="231">
        <f t="shared" si="979"/>
        <v>1.056574157</v>
      </c>
      <c r="AQ905" s="227">
        <f t="shared" si="980"/>
        <v>3425.8432617899998</v>
      </c>
      <c r="AR905" s="227">
        <f t="shared" si="981"/>
        <v>3849.23982179</v>
      </c>
      <c r="AS905" s="227">
        <f t="shared" si="874"/>
        <v>3113.21</v>
      </c>
      <c r="AT905" s="227">
        <f t="shared" si="982"/>
        <v>62.264200000000002</v>
      </c>
      <c r="AU905" s="227">
        <f t="shared" si="983"/>
        <v>330.00025999999997</v>
      </c>
      <c r="AV905" s="228">
        <f t="shared" si="875"/>
        <v>1.0392137344532315</v>
      </c>
      <c r="AW905" s="230">
        <f t="shared" si="876"/>
        <v>217</v>
      </c>
      <c r="AX905" s="231">
        <f t="shared" si="984"/>
        <v>1.0514561410000001</v>
      </c>
      <c r="AY905" s="227">
        <f t="shared" si="985"/>
        <v>3401.76615902</v>
      </c>
      <c r="AZ905" s="227">
        <f t="shared" si="986"/>
        <v>3794.0306190199999</v>
      </c>
      <c r="BA905" s="227">
        <f t="shared" si="1049"/>
        <v>3113.21</v>
      </c>
      <c r="BB905" s="227">
        <f t="shared" si="987"/>
        <v>62.264200000000002</v>
      </c>
      <c r="BC905" s="227">
        <f t="shared" si="988"/>
        <v>297.83042333333333</v>
      </c>
      <c r="BD905" s="228">
        <f t="shared" si="966"/>
        <v>1.0350728873363577</v>
      </c>
      <c r="BE905" s="230">
        <f t="shared" si="967"/>
        <v>197</v>
      </c>
      <c r="BF905" s="231">
        <f t="shared" si="989"/>
        <v>1.04660489</v>
      </c>
      <c r="BG905" s="227">
        <f t="shared" si="990"/>
        <v>3372.5788267900002</v>
      </c>
      <c r="BH905" s="227">
        <f t="shared" si="991"/>
        <v>3732.6734501233336</v>
      </c>
      <c r="BI905" s="227">
        <f t="shared" si="877"/>
        <v>3113.21</v>
      </c>
      <c r="BJ905" s="227">
        <f t="shared" si="992"/>
        <v>62.264200000000002</v>
      </c>
      <c r="BK905" s="227">
        <f t="shared" si="993"/>
        <v>266.69832333333335</v>
      </c>
      <c r="BL905" s="228">
        <f t="shared" si="863"/>
        <v>1.02219311336659</v>
      </c>
      <c r="BM905" s="230">
        <f t="shared" si="864"/>
        <v>175</v>
      </c>
      <c r="BN905" s="231">
        <f t="shared" si="994"/>
        <v>1.041294363</v>
      </c>
      <c r="BO905" s="227">
        <f t="shared" si="995"/>
        <v>3313.7129490900002</v>
      </c>
      <c r="BP905" s="227">
        <f t="shared" si="996"/>
        <v>3642.6754724233333</v>
      </c>
      <c r="BQ905" s="227">
        <f t="shared" si="965"/>
        <v>3113.21</v>
      </c>
      <c r="BR905" s="227">
        <f t="shared" si="997"/>
        <v>62.264200000000002</v>
      </c>
      <c r="BS905" s="227">
        <f t="shared" si="998"/>
        <v>232.45301333333336</v>
      </c>
      <c r="BT905" s="228">
        <f t="shared" si="963"/>
        <v>1.0188303154016853</v>
      </c>
      <c r="BU905" s="230">
        <f t="shared" si="964"/>
        <v>152</v>
      </c>
      <c r="BV905" s="231">
        <f t="shared" si="999"/>
        <v>1.0357712569999999</v>
      </c>
      <c r="BW905" s="227">
        <f t="shared" si="1000"/>
        <v>3285.29316982</v>
      </c>
      <c r="BX905" s="227">
        <f t="shared" si="1001"/>
        <v>3580.0103831533334</v>
      </c>
      <c r="BY905" s="227">
        <f t="shared" si="1050"/>
        <v>3113.21</v>
      </c>
      <c r="BZ905" s="227">
        <f t="shared" si="1002"/>
        <v>62.264200000000002</v>
      </c>
      <c r="CA905" s="227">
        <f t="shared" si="1003"/>
        <v>202.35865000000001</v>
      </c>
      <c r="CB905" s="228">
        <f t="shared" si="1047"/>
        <v>1.0197470822692734</v>
      </c>
      <c r="CC905" s="230">
        <f t="shared" si="1048"/>
        <v>132</v>
      </c>
      <c r="CD905" s="231">
        <f t="shared" si="1004"/>
        <v>1.0309923750000001</v>
      </c>
      <c r="CE905" s="227">
        <f t="shared" si="1005"/>
        <v>3273.0778982299998</v>
      </c>
      <c r="CF905" s="227">
        <f t="shared" si="1006"/>
        <v>3537.70074823</v>
      </c>
      <c r="CG905" s="227">
        <f t="shared" si="1043"/>
        <v>3113.21</v>
      </c>
      <c r="CH905" s="227">
        <f t="shared" si="1007"/>
        <v>62.264200000000002</v>
      </c>
      <c r="CI905" s="227">
        <f t="shared" si="1008"/>
        <v>171.22655</v>
      </c>
      <c r="CJ905" s="228">
        <f t="shared" si="956"/>
        <v>1.0148759858669429</v>
      </c>
      <c r="CK905" s="230">
        <f t="shared" si="957"/>
        <v>111</v>
      </c>
      <c r="CL905" s="231">
        <f t="shared" si="1009"/>
        <v>1.0259982759999999</v>
      </c>
      <c r="CM905" s="227">
        <f t="shared" si="1010"/>
        <v>3241.6641947100002</v>
      </c>
      <c r="CN905" s="227">
        <f t="shared" si="1011"/>
        <v>3475.1549447100001</v>
      </c>
      <c r="CO905" s="227">
        <f t="shared" si="1046"/>
        <v>3113.21</v>
      </c>
      <c r="CP905" s="227">
        <f t="shared" si="1012"/>
        <v>62.264200000000002</v>
      </c>
      <c r="CQ905" s="227">
        <f t="shared" si="1013"/>
        <v>138.01897666666667</v>
      </c>
      <c r="CR905" s="228">
        <f t="shared" si="1044"/>
        <v>1.0103302472375861</v>
      </c>
      <c r="CS905" s="230">
        <f t="shared" si="1045"/>
        <v>91</v>
      </c>
      <c r="CT905" s="231">
        <f t="shared" si="1014"/>
        <v>1.021264484</v>
      </c>
      <c r="CU905" s="227">
        <f t="shared" si="1015"/>
        <v>3212.2549039099999</v>
      </c>
      <c r="CV905" s="227">
        <f t="shared" si="1016"/>
        <v>3412.5380805766667</v>
      </c>
      <c r="CW905" s="227">
        <f t="shared" si="954"/>
        <v>3113.21</v>
      </c>
      <c r="CX905" s="227">
        <f t="shared" si="1017"/>
        <v>62.264200000000002</v>
      </c>
      <c r="CY905" s="227">
        <f t="shared" si="1018"/>
        <v>106.88687666666667</v>
      </c>
      <c r="CZ905" s="228">
        <f t="shared" si="952"/>
        <v>1.0124568623601125</v>
      </c>
      <c r="DA905" s="239">
        <f t="shared" si="953"/>
        <v>70</v>
      </c>
      <c r="DB905" s="231">
        <f t="shared" si="1019"/>
        <v>1.016317508</v>
      </c>
      <c r="DC905" s="227">
        <f t="shared" si="1020"/>
        <v>3203.4234640200002</v>
      </c>
      <c r="DD905" s="227">
        <f t="shared" si="1021"/>
        <v>3372.5745406866668</v>
      </c>
      <c r="DE905" s="227">
        <f t="shared" si="1042"/>
        <v>3113.21</v>
      </c>
      <c r="DF905" s="227">
        <f t="shared" si="1022"/>
        <v>62.264200000000002</v>
      </c>
      <c r="DG905" s="227">
        <f t="shared" si="1023"/>
        <v>75.754776666666658</v>
      </c>
      <c r="DH905" s="228">
        <f t="shared" si="1040"/>
        <v>1.0109403473618259</v>
      </c>
      <c r="DI905" s="239">
        <f t="shared" si="1041"/>
        <v>49</v>
      </c>
      <c r="DJ905" s="231">
        <f t="shared" si="1024"/>
        <v>1.0113944939999999</v>
      </c>
      <c r="DK905" s="227">
        <f t="shared" si="1025"/>
        <v>3183.1311433699998</v>
      </c>
      <c r="DL905" s="227">
        <f t="shared" si="1026"/>
        <v>3321.1501200366665</v>
      </c>
      <c r="DM905" s="227">
        <f t="shared" si="950"/>
        <v>3113.21</v>
      </c>
      <c r="DN905" s="227">
        <f t="shared" si="1027"/>
        <v>62.264200000000002</v>
      </c>
      <c r="DO905" s="227">
        <f t="shared" si="1028"/>
        <v>43.584939999999996</v>
      </c>
      <c r="DP905" s="228">
        <f t="shared" si="947"/>
        <v>1.0077160534287444</v>
      </c>
      <c r="DQ905" s="239">
        <f t="shared" si="948"/>
        <v>28</v>
      </c>
      <c r="DR905" s="231">
        <f t="shared" si="1029"/>
        <v>1.0064953270000001</v>
      </c>
      <c r="DS905" s="227">
        <f t="shared" si="1030"/>
        <v>3157.6090404199999</v>
      </c>
      <c r="DT905" s="227">
        <f t="shared" si="1031"/>
        <v>3263.4581804199997</v>
      </c>
      <c r="DU905" s="227">
        <f t="shared" si="1038"/>
        <v>3113.21</v>
      </c>
      <c r="DV905" s="227">
        <f t="shared" si="1039"/>
        <v>62.264200000000002</v>
      </c>
      <c r="DW905" s="227">
        <f t="shared" si="1032"/>
        <v>14.528313333333335</v>
      </c>
      <c r="DX905" s="228">
        <f t="shared" si="1033"/>
        <v>1.0034019743975016</v>
      </c>
      <c r="DY905" s="239">
        <f t="shared" si="1034"/>
        <v>10</v>
      </c>
      <c r="DZ905" s="231">
        <f t="shared" si="1035"/>
        <v>1.0023149339999999</v>
      </c>
      <c r="EA905" s="227">
        <f t="shared" si="971"/>
        <v>3131.0324539899998</v>
      </c>
      <c r="EB905" s="227">
        <f t="shared" si="1036"/>
        <v>3207.8249673233331</v>
      </c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5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5"/>
      <c r="HA905" s="5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40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7"/>
      <c r="JP905" s="1"/>
      <c r="JQ905" s="1"/>
      <c r="JR905" s="1"/>
      <c r="JS905" s="1"/>
      <c r="JT905" s="1"/>
      <c r="JU905" s="1"/>
      <c r="JV905" s="1"/>
      <c r="JW905" s="1"/>
      <c r="JX905" s="1"/>
      <c r="JY905" s="3"/>
      <c r="JZ905" s="1"/>
      <c r="KA905" s="1"/>
      <c r="KB905" s="1"/>
      <c r="KC905" s="1"/>
      <c r="KD905" s="1"/>
      <c r="KE905" s="1"/>
    </row>
    <row r="906" spans="1:291" x14ac:dyDescent="0.2">
      <c r="A906" s="196">
        <f t="shared" si="865"/>
        <v>43564</v>
      </c>
      <c r="B906" s="236">
        <f t="shared" si="1037"/>
        <v>112890.32400779999</v>
      </c>
      <c r="C906" s="66">
        <f t="shared" si="961"/>
        <v>66345.39308491</v>
      </c>
      <c r="D906" s="77">
        <f t="shared" si="866"/>
        <v>5138.93</v>
      </c>
      <c r="E906" s="67">
        <f>VLOOKUP(A905,[1]Plan1!$DQ$117:$DS$314,3)</f>
        <v>5177.47</v>
      </c>
      <c r="F906" s="11">
        <f t="shared" si="867"/>
        <v>43550</v>
      </c>
      <c r="G906" s="73">
        <f t="shared" ref="G906:G969" si="1051">(E906/D906)-1</f>
        <v>7.4996156787503487E-3</v>
      </c>
      <c r="H906" s="11">
        <f t="shared" si="868"/>
        <v>43580</v>
      </c>
      <c r="I906" s="11">
        <f t="shared" ref="I906:I969" si="1052">IF(A906&gt;I905,H906,I905)</f>
        <v>43580</v>
      </c>
      <c r="J906" s="1">
        <f t="shared" si="869"/>
        <v>22</v>
      </c>
      <c r="K906" s="1">
        <f t="shared" si="870"/>
        <v>11</v>
      </c>
      <c r="L906" s="66">
        <f t="shared" ref="L906:L969" si="1053">TRUNC((E906/D906)^TRUNC((K906/J906),9),8)</f>
        <v>1.0037427999999999</v>
      </c>
      <c r="M906" s="70">
        <f t="shared" si="962"/>
        <v>1.00429945</v>
      </c>
      <c r="N906" s="70">
        <f t="shared" si="881"/>
        <v>1.0840410851671265</v>
      </c>
      <c r="O906" s="66">
        <f t="shared" si="958"/>
        <v>1.0880984300000001</v>
      </c>
      <c r="P906" s="66">
        <f t="shared" ref="P906:P969" si="1054">TRUNC(C906*L906,8)</f>
        <v>66593.710622140003</v>
      </c>
      <c r="Q906" s="74">
        <f t="shared" ref="Q906:Q969" si="1055">IF(VLOOKUP(A906,AE$10:AM$114,9)=VLOOKUP(A905,AE$10:AM$114,9),0,VLOOKUP(A906,AE$10:AM$114,9))</f>
        <v>0</v>
      </c>
      <c r="R906" s="75">
        <f t="shared" si="959"/>
        <v>0</v>
      </c>
      <c r="S906" s="66">
        <f t="shared" si="960"/>
        <v>0</v>
      </c>
      <c r="T906" s="10">
        <f t="shared" si="871"/>
        <v>0.06</v>
      </c>
      <c r="U906" s="74">
        <f t="shared" si="955"/>
        <v>11</v>
      </c>
      <c r="V906" s="74">
        <v>252</v>
      </c>
      <c r="W906" s="70">
        <f t="shared" ref="W906:W969" si="1056">ROUND((1+T906)^TRUNC((U906/V906),9),9)</f>
        <v>1.0025467210000001</v>
      </c>
      <c r="X906" s="66">
        <f t="shared" ref="X906:X969" si="1057">TRUNC((P906*(W906-1)),8)</f>
        <v>169.5956013</v>
      </c>
      <c r="Y906" s="66">
        <v>0</v>
      </c>
      <c r="Z906" s="67">
        <f t="shared" ref="Z906:Z969" si="1058">IF(S906&gt;0,S906+X906,0)</f>
        <v>0</v>
      </c>
      <c r="AA906" s="68" t="str">
        <f t="shared" si="872"/>
        <v>A+INCORP J=</v>
      </c>
      <c r="AB906" s="11">
        <f t="shared" si="873"/>
        <v>43580</v>
      </c>
      <c r="AC906" s="227">
        <f t="shared" si="878"/>
        <v>3113.21</v>
      </c>
      <c r="AD906" s="227">
        <f t="shared" si="972"/>
        <v>62.264200000000002</v>
      </c>
      <c r="AE906" s="227">
        <f t="shared" si="973"/>
        <v>393.30219666666665</v>
      </c>
      <c r="AF906" s="228">
        <f t="shared" si="879"/>
        <v>1.0427905967657403</v>
      </c>
      <c r="AG906" s="230">
        <f t="shared" si="880"/>
        <v>260</v>
      </c>
      <c r="AH906" s="231">
        <f t="shared" si="974"/>
        <v>1.0619626099999999</v>
      </c>
      <c r="AI906" s="227">
        <f t="shared" si="975"/>
        <v>3447.5831489299999</v>
      </c>
      <c r="AJ906" s="227">
        <f t="shared" si="976"/>
        <v>3903.1495455966665</v>
      </c>
      <c r="AK906" s="227">
        <f t="shared" si="968"/>
        <v>3113.21</v>
      </c>
      <c r="AL906" s="227">
        <f t="shared" si="977"/>
        <v>62.264200000000002</v>
      </c>
      <c r="AM906" s="227">
        <f t="shared" si="978"/>
        <v>362.17009666666667</v>
      </c>
      <c r="AN906" s="228">
        <f t="shared" si="969"/>
        <v>1.0418533219499451</v>
      </c>
      <c r="AO906" s="230">
        <f t="shared" si="970"/>
        <v>239</v>
      </c>
      <c r="AP906" s="231">
        <f t="shared" si="979"/>
        <v>1.0568184920000001</v>
      </c>
      <c r="AQ906" s="227">
        <f t="shared" si="980"/>
        <v>3427.7994240200001</v>
      </c>
      <c r="AR906" s="227">
        <f t="shared" si="981"/>
        <v>3852.2337206866669</v>
      </c>
      <c r="AS906" s="227">
        <f t="shared" si="874"/>
        <v>3113.21</v>
      </c>
      <c r="AT906" s="227">
        <f t="shared" si="982"/>
        <v>62.264200000000002</v>
      </c>
      <c r="AU906" s="227">
        <f t="shared" si="983"/>
        <v>331.03799666666669</v>
      </c>
      <c r="AV906" s="228">
        <f t="shared" si="875"/>
        <v>1.0395667252373222</v>
      </c>
      <c r="AW906" s="230">
        <f t="shared" si="876"/>
        <v>218</v>
      </c>
      <c r="AX906" s="231">
        <f t="shared" si="984"/>
        <v>1.051699293</v>
      </c>
      <c r="AY906" s="227">
        <f t="shared" si="985"/>
        <v>3403.70857497</v>
      </c>
      <c r="AZ906" s="227">
        <f t="shared" si="986"/>
        <v>3797.0107716366665</v>
      </c>
      <c r="BA906" s="227">
        <f t="shared" si="1049"/>
        <v>3113.21</v>
      </c>
      <c r="BB906" s="227">
        <f t="shared" si="987"/>
        <v>62.264200000000002</v>
      </c>
      <c r="BC906" s="227">
        <f t="shared" si="988"/>
        <v>298.86815999999999</v>
      </c>
      <c r="BD906" s="228">
        <f t="shared" si="966"/>
        <v>1.035424471594705</v>
      </c>
      <c r="BE906" s="230">
        <f t="shared" si="967"/>
        <v>198</v>
      </c>
      <c r="BF906" s="231">
        <f t="shared" si="989"/>
        <v>1.046846921</v>
      </c>
      <c r="BG906" s="227">
        <f t="shared" si="990"/>
        <v>3374.5045795000001</v>
      </c>
      <c r="BH906" s="227">
        <f t="shared" si="991"/>
        <v>3735.6369395000002</v>
      </c>
      <c r="BI906" s="227">
        <f t="shared" si="877"/>
        <v>3113.21</v>
      </c>
      <c r="BJ906" s="227">
        <f t="shared" si="992"/>
        <v>62.264200000000002</v>
      </c>
      <c r="BK906" s="227">
        <f t="shared" si="993"/>
        <v>267.73606000000001</v>
      </c>
      <c r="BL906" s="228">
        <f t="shared" ref="BL906:BL969" si="1059">($O906/BL$646)</f>
        <v>1.0225403227390386</v>
      </c>
      <c r="BM906" s="230">
        <f t="shared" ref="BM906:BM969" si="1060">NETWORKDAYS(BM$646,$A906,$AE$118:$AE$502)-1</f>
        <v>176</v>
      </c>
      <c r="BN906" s="231">
        <f t="shared" si="994"/>
        <v>1.041535165</v>
      </c>
      <c r="BO906" s="227">
        <f t="shared" si="995"/>
        <v>3315.6050862699999</v>
      </c>
      <c r="BP906" s="227">
        <f t="shared" si="996"/>
        <v>3645.6053462700002</v>
      </c>
      <c r="BQ906" s="227">
        <f t="shared" si="965"/>
        <v>3113.21</v>
      </c>
      <c r="BR906" s="227">
        <f t="shared" si="997"/>
        <v>62.264200000000002</v>
      </c>
      <c r="BS906" s="227">
        <f t="shared" si="998"/>
        <v>233.49074999999999</v>
      </c>
      <c r="BT906" s="228">
        <f t="shared" si="963"/>
        <v>1.0191763825291356</v>
      </c>
      <c r="BU906" s="230">
        <f t="shared" si="964"/>
        <v>153</v>
      </c>
      <c r="BV906" s="231">
        <f t="shared" si="999"/>
        <v>1.036010782</v>
      </c>
      <c r="BW906" s="227">
        <f t="shared" si="1000"/>
        <v>3287.1690799799999</v>
      </c>
      <c r="BX906" s="227">
        <f t="shared" si="1001"/>
        <v>3582.9240299799999</v>
      </c>
      <c r="BY906" s="227">
        <f t="shared" si="1050"/>
        <v>3113.21</v>
      </c>
      <c r="BZ906" s="227">
        <f t="shared" si="1002"/>
        <v>62.264200000000002</v>
      </c>
      <c r="CA906" s="227">
        <f t="shared" si="1003"/>
        <v>203.39638666666664</v>
      </c>
      <c r="CB906" s="228">
        <f t="shared" si="1047"/>
        <v>1.0200934607958561</v>
      </c>
      <c r="CC906" s="230">
        <f t="shared" si="1048"/>
        <v>133</v>
      </c>
      <c r="CD906" s="231">
        <f t="shared" si="1004"/>
        <v>1.0312307940000001</v>
      </c>
      <c r="CE906" s="227">
        <f t="shared" si="1005"/>
        <v>3274.9468306799999</v>
      </c>
      <c r="CF906" s="227">
        <f t="shared" si="1006"/>
        <v>3540.6074173466668</v>
      </c>
      <c r="CG906" s="227">
        <f t="shared" si="1043"/>
        <v>3113.21</v>
      </c>
      <c r="CH906" s="227">
        <f t="shared" si="1007"/>
        <v>62.264200000000002</v>
      </c>
      <c r="CI906" s="227">
        <f t="shared" si="1008"/>
        <v>172.26428666666666</v>
      </c>
      <c r="CJ906" s="228">
        <f t="shared" si="956"/>
        <v>1.015220709823266</v>
      </c>
      <c r="CK906" s="230">
        <f t="shared" si="957"/>
        <v>112</v>
      </c>
      <c r="CL906" s="231">
        <f t="shared" si="1009"/>
        <v>1.0262355409999999</v>
      </c>
      <c r="CM906" s="227">
        <f t="shared" si="1010"/>
        <v>3243.5151927100001</v>
      </c>
      <c r="CN906" s="227">
        <f t="shared" si="1011"/>
        <v>3478.0436793766667</v>
      </c>
      <c r="CO906" s="227">
        <f t="shared" si="1046"/>
        <v>3113.21</v>
      </c>
      <c r="CP906" s="227">
        <f t="shared" si="1012"/>
        <v>62.264200000000002</v>
      </c>
      <c r="CQ906" s="227">
        <f t="shared" si="1013"/>
        <v>139.05671333333333</v>
      </c>
      <c r="CR906" s="228">
        <f t="shared" si="1044"/>
        <v>1.0106734271382545</v>
      </c>
      <c r="CS906" s="230">
        <f t="shared" si="1045"/>
        <v>92</v>
      </c>
      <c r="CT906" s="231">
        <f t="shared" si="1014"/>
        <v>1.021500654</v>
      </c>
      <c r="CU906" s="227">
        <f t="shared" si="1015"/>
        <v>3214.0891081999998</v>
      </c>
      <c r="CV906" s="227">
        <f t="shared" si="1016"/>
        <v>3415.4100215333333</v>
      </c>
      <c r="CW906" s="227">
        <f t="shared" si="954"/>
        <v>3113.21</v>
      </c>
      <c r="CX906" s="227">
        <f t="shared" si="1017"/>
        <v>62.264200000000002</v>
      </c>
      <c r="CY906" s="227">
        <f t="shared" si="1018"/>
        <v>107.92461333333335</v>
      </c>
      <c r="CZ906" s="228">
        <f t="shared" si="952"/>
        <v>1.0128007646102981</v>
      </c>
      <c r="DA906" s="239">
        <f t="shared" si="953"/>
        <v>71</v>
      </c>
      <c r="DB906" s="231">
        <f t="shared" si="1019"/>
        <v>1.0165525339999999</v>
      </c>
      <c r="DC906" s="227">
        <f t="shared" si="1020"/>
        <v>3205.2526255500002</v>
      </c>
      <c r="DD906" s="227">
        <f t="shared" si="1021"/>
        <v>3375.4414388833334</v>
      </c>
      <c r="DE906" s="227">
        <f t="shared" si="1042"/>
        <v>3113.21</v>
      </c>
      <c r="DF906" s="227">
        <f t="shared" si="1022"/>
        <v>62.264200000000002</v>
      </c>
      <c r="DG906" s="227">
        <f t="shared" si="1023"/>
        <v>76.792513333333346</v>
      </c>
      <c r="DH906" s="228">
        <f t="shared" si="1040"/>
        <v>1.011283734495823</v>
      </c>
      <c r="DI906" s="239">
        <f t="shared" si="1041"/>
        <v>50</v>
      </c>
      <c r="DJ906" s="231">
        <f t="shared" si="1024"/>
        <v>1.011628381</v>
      </c>
      <c r="DK906" s="227">
        <f t="shared" si="1025"/>
        <v>3184.9487162300002</v>
      </c>
      <c r="DL906" s="227">
        <f t="shared" si="1026"/>
        <v>3324.0054295633336</v>
      </c>
      <c r="DM906" s="227">
        <f t="shared" si="950"/>
        <v>3113.21</v>
      </c>
      <c r="DN906" s="227">
        <f t="shared" si="1027"/>
        <v>62.264200000000002</v>
      </c>
      <c r="DO906" s="227">
        <f t="shared" si="1028"/>
        <v>44.622676666666671</v>
      </c>
      <c r="DP906" s="228">
        <f t="shared" si="947"/>
        <v>1.0080583453635481</v>
      </c>
      <c r="DQ906" s="239">
        <f t="shared" si="948"/>
        <v>29</v>
      </c>
      <c r="DR906" s="231">
        <f t="shared" si="1029"/>
        <v>1.0067280810000001</v>
      </c>
      <c r="DS906" s="227">
        <f t="shared" si="1030"/>
        <v>3159.4120399399999</v>
      </c>
      <c r="DT906" s="227">
        <f t="shared" si="1031"/>
        <v>3266.2989166066664</v>
      </c>
      <c r="DU906" s="227">
        <f t="shared" si="1038"/>
        <v>3113.21</v>
      </c>
      <c r="DV906" s="227">
        <f t="shared" si="1039"/>
        <v>62.264200000000002</v>
      </c>
      <c r="DW906" s="227">
        <f t="shared" si="1032"/>
        <v>15.566050000000001</v>
      </c>
      <c r="DX906" s="228">
        <f t="shared" si="1033"/>
        <v>1.0037428009647016</v>
      </c>
      <c r="DY906" s="239">
        <f t="shared" si="1034"/>
        <v>11</v>
      </c>
      <c r="DZ906" s="231">
        <f t="shared" si="1035"/>
        <v>1.0025467210000001</v>
      </c>
      <c r="EA906" s="227">
        <f t="shared" si="971"/>
        <v>3132.8202773799999</v>
      </c>
      <c r="EB906" s="227">
        <f t="shared" si="1036"/>
        <v>3210.6505273799999</v>
      </c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5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5"/>
      <c r="HA906" s="5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40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7"/>
      <c r="JP906" s="1"/>
      <c r="JQ906" s="1"/>
      <c r="JR906" s="1"/>
      <c r="JS906" s="1"/>
      <c r="JT906" s="1"/>
      <c r="JU906" s="1"/>
      <c r="JV906" s="1"/>
      <c r="JW906" s="1"/>
      <c r="JX906" s="1"/>
      <c r="JY906" s="3"/>
      <c r="JZ906" s="1"/>
      <c r="KA906" s="1"/>
      <c r="KB906" s="1"/>
      <c r="KC906" s="1"/>
      <c r="KD906" s="1"/>
      <c r="KE906" s="1"/>
    </row>
    <row r="907" spans="1:291" x14ac:dyDescent="0.2">
      <c r="A907" s="196">
        <f t="shared" ref="A907:A970" si="1061">(A906+1)</f>
        <v>43565</v>
      </c>
      <c r="B907" s="236">
        <f t="shared" si="1037"/>
        <v>112966.30273306665</v>
      </c>
      <c r="C907" s="66">
        <f t="shared" si="961"/>
        <v>66345.39308491</v>
      </c>
      <c r="D907" s="77">
        <f t="shared" ref="D907:D970" si="1062">IF(E907=E906,D906,E906)</f>
        <v>5138.93</v>
      </c>
      <c r="E907" s="67">
        <f>VLOOKUP(A906,[1]Plan1!$DQ$117:$DS$314,3)</f>
        <v>5177.47</v>
      </c>
      <c r="F907" s="11">
        <f t="shared" ref="F907:F970" si="1063">IF(D907=D906,F906,A907)</f>
        <v>43550</v>
      </c>
      <c r="G907" s="73">
        <f t="shared" si="1051"/>
        <v>7.4996156787503487E-3</v>
      </c>
      <c r="H907" s="11">
        <f t="shared" ref="H907:H970" si="1064">IF(DAY(A907)=25,VLOOKUP(A907,AJ$118:AP$450,4),H906)</f>
        <v>43580</v>
      </c>
      <c r="I907" s="11">
        <f t="shared" si="1052"/>
        <v>43580</v>
      </c>
      <c r="J907" s="1">
        <f t="shared" ref="J907:J970" si="1065">IF(I907=I906,J906,NETWORKDAYS(I906,I907,$AE$118:$AE$502)-1)</f>
        <v>22</v>
      </c>
      <c r="K907" s="1">
        <f t="shared" ref="K907:K970" si="1066">(J907-(NETWORKDAYS(A907,I907,AE$118:AE$502)-1))</f>
        <v>12</v>
      </c>
      <c r="L907" s="66">
        <f t="shared" si="1053"/>
        <v>1.0040837499999999</v>
      </c>
      <c r="M907" s="70">
        <f t="shared" si="962"/>
        <v>1.00429945</v>
      </c>
      <c r="N907" s="70">
        <f t="shared" si="881"/>
        <v>1.0840410851671265</v>
      </c>
      <c r="O907" s="66">
        <f t="shared" si="958"/>
        <v>1.08846803</v>
      </c>
      <c r="P907" s="66">
        <f t="shared" si="1054"/>
        <v>66616.331083919998</v>
      </c>
      <c r="Q907" s="74">
        <f t="shared" si="1055"/>
        <v>0</v>
      </c>
      <c r="R907" s="75">
        <f t="shared" si="959"/>
        <v>0</v>
      </c>
      <c r="S907" s="66">
        <f t="shared" si="960"/>
        <v>0</v>
      </c>
      <c r="T907" s="10">
        <f t="shared" ref="T907:T970" si="1067">IF(Q906&gt;0,VLOOKUP(A906,$AE$11:$AH$20,4),T906)</f>
        <v>0.06</v>
      </c>
      <c r="U907" s="74">
        <f t="shared" si="955"/>
        <v>12</v>
      </c>
      <c r="V907" s="74">
        <v>252</v>
      </c>
      <c r="W907" s="70">
        <f t="shared" si="1056"/>
        <v>1.0027785629999999</v>
      </c>
      <c r="X907" s="66">
        <f t="shared" si="1057"/>
        <v>185.09767274000001</v>
      </c>
      <c r="Y907" s="66">
        <v>0</v>
      </c>
      <c r="Z907" s="67">
        <f t="shared" si="1058"/>
        <v>0</v>
      </c>
      <c r="AA907" s="68" t="str">
        <f t="shared" ref="AA907:AA970" si="1068">IF($Q906&gt;0,VLOOKUP($A906,$AE$10:$AO$114,($AN$7)+1),AA906)</f>
        <v>A+INCORP J=</v>
      </c>
      <c r="AB907" s="11">
        <f t="shared" ref="AB907:AB970" si="1069">IF($Q906&gt;0,VLOOKUP($A906,$AE$10:$AO$114,($AO$7)+1),AB906)</f>
        <v>43580</v>
      </c>
      <c r="AC907" s="227">
        <f t="shared" si="878"/>
        <v>3113.21</v>
      </c>
      <c r="AD907" s="227">
        <f t="shared" si="972"/>
        <v>62.264200000000002</v>
      </c>
      <c r="AE907" s="227">
        <f t="shared" si="973"/>
        <v>394.33993333333331</v>
      </c>
      <c r="AF907" s="228">
        <f t="shared" si="879"/>
        <v>1.0431448068205829</v>
      </c>
      <c r="AG907" s="230">
        <f t="shared" si="880"/>
        <v>261</v>
      </c>
      <c r="AH907" s="231">
        <f t="shared" si="974"/>
        <v>1.0622081910000001</v>
      </c>
      <c r="AI907" s="227">
        <f t="shared" si="975"/>
        <v>3449.5517386500001</v>
      </c>
      <c r="AJ907" s="227">
        <f t="shared" si="976"/>
        <v>3906.1558719833333</v>
      </c>
      <c r="AK907" s="227">
        <f t="shared" si="968"/>
        <v>3113.21</v>
      </c>
      <c r="AL907" s="227">
        <f t="shared" si="977"/>
        <v>62.264200000000002</v>
      </c>
      <c r="AM907" s="227">
        <f t="shared" si="978"/>
        <v>363.20783333333333</v>
      </c>
      <c r="AN907" s="228">
        <f t="shared" si="969"/>
        <v>1.042207213635822</v>
      </c>
      <c r="AO907" s="230">
        <f t="shared" si="970"/>
        <v>240</v>
      </c>
      <c r="AP907" s="231">
        <f t="shared" si="979"/>
        <v>1.057062884</v>
      </c>
      <c r="AQ907" s="227">
        <f t="shared" si="980"/>
        <v>3429.7567190200002</v>
      </c>
      <c r="AR907" s="227">
        <f t="shared" si="981"/>
        <v>3855.2287523533337</v>
      </c>
      <c r="AS907" s="227">
        <f t="shared" si="874"/>
        <v>3113.21</v>
      </c>
      <c r="AT907" s="227">
        <f t="shared" si="982"/>
        <v>62.264200000000002</v>
      </c>
      <c r="AU907" s="227">
        <f t="shared" si="983"/>
        <v>332.07573333333329</v>
      </c>
      <c r="AV907" s="228">
        <f t="shared" si="875"/>
        <v>1.0399198402231122</v>
      </c>
      <c r="AW907" s="230">
        <f t="shared" si="876"/>
        <v>219</v>
      </c>
      <c r="AX907" s="231">
        <f t="shared" si="984"/>
        <v>1.0519425010000001</v>
      </c>
      <c r="AY907" s="227">
        <f t="shared" si="985"/>
        <v>3405.6521133900001</v>
      </c>
      <c r="AZ907" s="227">
        <f t="shared" si="986"/>
        <v>3799.9920467233333</v>
      </c>
      <c r="BA907" s="227">
        <f t="shared" si="1049"/>
        <v>3113.21</v>
      </c>
      <c r="BB907" s="227">
        <f t="shared" si="987"/>
        <v>62.264200000000002</v>
      </c>
      <c r="BC907" s="227">
        <f t="shared" si="988"/>
        <v>299.90589666666665</v>
      </c>
      <c r="BD907" s="228">
        <f t="shared" si="966"/>
        <v>1.0357761795598579</v>
      </c>
      <c r="BE907" s="230">
        <f t="shared" si="967"/>
        <v>199</v>
      </c>
      <c r="BF907" s="231">
        <f t="shared" si="989"/>
        <v>1.0470890070000001</v>
      </c>
      <c r="BG907" s="227">
        <f t="shared" si="990"/>
        <v>3376.43144265</v>
      </c>
      <c r="BH907" s="227">
        <f t="shared" si="991"/>
        <v>3738.6015393166667</v>
      </c>
      <c r="BI907" s="227">
        <f t="shared" si="877"/>
        <v>3113.21</v>
      </c>
      <c r="BJ907" s="227">
        <f t="shared" si="992"/>
        <v>62.264200000000002</v>
      </c>
      <c r="BK907" s="227">
        <f t="shared" si="993"/>
        <v>268.77379666666667</v>
      </c>
      <c r="BL907" s="228">
        <f t="shared" si="1059"/>
        <v>1.0228876542789658</v>
      </c>
      <c r="BM907" s="230">
        <f t="shared" si="1060"/>
        <v>177</v>
      </c>
      <c r="BN907" s="231">
        <f t="shared" si="994"/>
        <v>1.0417760229999999</v>
      </c>
      <c r="BO907" s="227">
        <f t="shared" si="995"/>
        <v>3317.4983185800002</v>
      </c>
      <c r="BP907" s="227">
        <f t="shared" si="996"/>
        <v>3648.5363152466671</v>
      </c>
      <c r="BQ907" s="227">
        <f t="shared" si="965"/>
        <v>3113.21</v>
      </c>
      <c r="BR907" s="227">
        <f t="shared" si="997"/>
        <v>62.264200000000002</v>
      </c>
      <c r="BS907" s="227">
        <f t="shared" si="998"/>
        <v>234.52848666666668</v>
      </c>
      <c r="BT907" s="228">
        <f t="shared" si="963"/>
        <v>1.0195225714221594</v>
      </c>
      <c r="BU907" s="230">
        <f t="shared" si="964"/>
        <v>154</v>
      </c>
      <c r="BV907" s="231">
        <f t="shared" si="999"/>
        <v>1.0362503620000001</v>
      </c>
      <c r="BW907" s="227">
        <f t="shared" si="1000"/>
        <v>3289.0460736499999</v>
      </c>
      <c r="BX907" s="227">
        <f t="shared" si="1001"/>
        <v>3585.8387603166666</v>
      </c>
      <c r="BY907" s="227">
        <f t="shared" si="1050"/>
        <v>3113.21</v>
      </c>
      <c r="BZ907" s="227">
        <f t="shared" si="1002"/>
        <v>62.264200000000002</v>
      </c>
      <c r="CA907" s="227">
        <f t="shared" si="1003"/>
        <v>204.43412333333333</v>
      </c>
      <c r="CB907" s="228">
        <f t="shared" si="1047"/>
        <v>1.0204399611975801</v>
      </c>
      <c r="CC907" s="230">
        <f t="shared" si="1048"/>
        <v>134</v>
      </c>
      <c r="CD907" s="231">
        <f t="shared" si="1004"/>
        <v>1.031469269</v>
      </c>
      <c r="CE907" s="227">
        <f t="shared" si="1005"/>
        <v>3276.8168465899998</v>
      </c>
      <c r="CF907" s="227">
        <f t="shared" si="1006"/>
        <v>3543.5151699233334</v>
      </c>
      <c r="CG907" s="227">
        <f t="shared" si="1043"/>
        <v>3113.21</v>
      </c>
      <c r="CH907" s="227">
        <f t="shared" si="1007"/>
        <v>62.264200000000002</v>
      </c>
      <c r="CI907" s="227">
        <f t="shared" si="1008"/>
        <v>173.30202333333332</v>
      </c>
      <c r="CJ907" s="228">
        <f t="shared" si="956"/>
        <v>1.0155655550725606</v>
      </c>
      <c r="CK907" s="230">
        <f t="shared" si="957"/>
        <v>113</v>
      </c>
      <c r="CL907" s="231">
        <f t="shared" si="1009"/>
        <v>1.026472861</v>
      </c>
      <c r="CM907" s="227">
        <f t="shared" si="1010"/>
        <v>3245.3672614799998</v>
      </c>
      <c r="CN907" s="227">
        <f t="shared" si="1011"/>
        <v>3480.9334848133331</v>
      </c>
      <c r="CO907" s="227">
        <f t="shared" si="1046"/>
        <v>3113.21</v>
      </c>
      <c r="CP907" s="227">
        <f t="shared" si="1012"/>
        <v>62.264200000000002</v>
      </c>
      <c r="CQ907" s="227">
        <f t="shared" si="1013"/>
        <v>140.09444999999999</v>
      </c>
      <c r="CR907" s="228">
        <f t="shared" si="1044"/>
        <v>1.0110167277886104</v>
      </c>
      <c r="CS907" s="230">
        <f t="shared" si="1045"/>
        <v>93</v>
      </c>
      <c r="CT907" s="231">
        <f t="shared" si="1014"/>
        <v>1.0217368790000001</v>
      </c>
      <c r="CU907" s="227">
        <f t="shared" si="1015"/>
        <v>3215.9243743400002</v>
      </c>
      <c r="CV907" s="227">
        <f t="shared" si="1016"/>
        <v>3418.2830243400003</v>
      </c>
      <c r="CW907" s="227">
        <f t="shared" si="954"/>
        <v>3113.21</v>
      </c>
      <c r="CX907" s="227">
        <f t="shared" si="1017"/>
        <v>62.264200000000002</v>
      </c>
      <c r="CY907" s="227">
        <f t="shared" si="1018"/>
        <v>108.96235000000001</v>
      </c>
      <c r="CZ907" s="228">
        <f t="shared" si="952"/>
        <v>1.013144787864334</v>
      </c>
      <c r="DA907" s="239">
        <f t="shared" si="953"/>
        <v>72</v>
      </c>
      <c r="DB907" s="231">
        <f t="shared" si="1019"/>
        <v>1.0167876140000001</v>
      </c>
      <c r="DC907" s="227">
        <f t="shared" si="1020"/>
        <v>3207.0828436900001</v>
      </c>
      <c r="DD907" s="227">
        <f t="shared" si="1021"/>
        <v>3378.30939369</v>
      </c>
      <c r="DE907" s="227">
        <f t="shared" si="1042"/>
        <v>3113.21</v>
      </c>
      <c r="DF907" s="227">
        <f t="shared" si="1022"/>
        <v>62.264200000000002</v>
      </c>
      <c r="DG907" s="227">
        <f t="shared" si="1023"/>
        <v>77.830250000000007</v>
      </c>
      <c r="DH907" s="228">
        <f t="shared" si="1040"/>
        <v>1.0116272424524235</v>
      </c>
      <c r="DI907" s="239">
        <f t="shared" si="1041"/>
        <v>51</v>
      </c>
      <c r="DJ907" s="231">
        <f t="shared" si="1024"/>
        <v>1.0118623229999999</v>
      </c>
      <c r="DK907" s="227">
        <f t="shared" si="1025"/>
        <v>3186.7673429900001</v>
      </c>
      <c r="DL907" s="227">
        <f t="shared" si="1026"/>
        <v>3326.8617929900001</v>
      </c>
      <c r="DM907" s="227">
        <f t="shared" si="950"/>
        <v>3113.21</v>
      </c>
      <c r="DN907" s="227">
        <f t="shared" si="1027"/>
        <v>62.264200000000002</v>
      </c>
      <c r="DO907" s="227">
        <f t="shared" si="1028"/>
        <v>45.660413333333331</v>
      </c>
      <c r="DP907" s="228">
        <f t="shared" si="947"/>
        <v>1.0084007577356038</v>
      </c>
      <c r="DQ907" s="239">
        <f t="shared" si="948"/>
        <v>30</v>
      </c>
      <c r="DR907" s="231">
        <f t="shared" si="1029"/>
        <v>1.00696089</v>
      </c>
      <c r="DS907" s="227">
        <f t="shared" si="1030"/>
        <v>3161.2160857499998</v>
      </c>
      <c r="DT907" s="227">
        <f t="shared" si="1031"/>
        <v>3269.1406990833329</v>
      </c>
      <c r="DU907" s="227">
        <f t="shared" si="1038"/>
        <v>3113.21</v>
      </c>
      <c r="DV907" s="227">
        <f t="shared" si="1039"/>
        <v>62.264200000000002</v>
      </c>
      <c r="DW907" s="227">
        <f t="shared" si="1032"/>
        <v>16.603786666666668</v>
      </c>
      <c r="DX907" s="228">
        <f t="shared" si="1033"/>
        <v>1.004083747453556</v>
      </c>
      <c r="DY907" s="239">
        <f t="shared" si="1034"/>
        <v>12</v>
      </c>
      <c r="DZ907" s="231">
        <f t="shared" si="1035"/>
        <v>1.0027785629999999</v>
      </c>
      <c r="EA907" s="227">
        <f t="shared" si="971"/>
        <v>3134.6091389600001</v>
      </c>
      <c r="EB907" s="227">
        <f t="shared" si="1036"/>
        <v>3213.4771256266667</v>
      </c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5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5"/>
      <c r="HA907" s="5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40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7"/>
      <c r="JP907" s="1"/>
      <c r="JQ907" s="1"/>
      <c r="JR907" s="1"/>
      <c r="JS907" s="1"/>
      <c r="JT907" s="1"/>
      <c r="JU907" s="1"/>
      <c r="JV907" s="1"/>
      <c r="JW907" s="1"/>
      <c r="JX907" s="1"/>
      <c r="JY907" s="3"/>
      <c r="JZ907" s="1"/>
      <c r="KA907" s="1"/>
      <c r="KB907" s="1"/>
      <c r="KC907" s="1"/>
      <c r="KD907" s="1"/>
      <c r="KE907" s="1"/>
    </row>
    <row r="908" spans="1:291" x14ac:dyDescent="0.2">
      <c r="A908" s="196">
        <f t="shared" si="1061"/>
        <v>43566</v>
      </c>
      <c r="B908" s="236">
        <f t="shared" si="1037"/>
        <v>113042.31688292335</v>
      </c>
      <c r="C908" s="66">
        <f t="shared" si="961"/>
        <v>66345.39308491</v>
      </c>
      <c r="D908" s="77">
        <f t="shared" si="1062"/>
        <v>5138.93</v>
      </c>
      <c r="E908" s="67">
        <f>VLOOKUP(A907,[1]Plan1!$DQ$117:$DS$314,3)</f>
        <v>5177.47</v>
      </c>
      <c r="F908" s="11">
        <f t="shared" si="1063"/>
        <v>43550</v>
      </c>
      <c r="G908" s="73">
        <f t="shared" si="1051"/>
        <v>7.4996156787503487E-3</v>
      </c>
      <c r="H908" s="11">
        <f t="shared" si="1064"/>
        <v>43580</v>
      </c>
      <c r="I908" s="11">
        <f t="shared" si="1052"/>
        <v>43580</v>
      </c>
      <c r="J908" s="1">
        <f t="shared" si="1065"/>
        <v>22</v>
      </c>
      <c r="K908" s="1">
        <f t="shared" si="1066"/>
        <v>13</v>
      </c>
      <c r="L908" s="66">
        <f t="shared" si="1053"/>
        <v>1.0044248099999999</v>
      </c>
      <c r="M908" s="70">
        <f t="shared" si="962"/>
        <v>1.00429945</v>
      </c>
      <c r="N908" s="70">
        <f t="shared" si="881"/>
        <v>1.0840410851671265</v>
      </c>
      <c r="O908" s="66">
        <f t="shared" si="958"/>
        <v>1.0888377600000001</v>
      </c>
      <c r="P908" s="66">
        <f t="shared" si="1054"/>
        <v>66638.958843679997</v>
      </c>
      <c r="Q908" s="74">
        <f t="shared" si="1055"/>
        <v>0</v>
      </c>
      <c r="R908" s="75">
        <f t="shared" si="959"/>
        <v>0</v>
      </c>
      <c r="S908" s="66">
        <f t="shared" si="960"/>
        <v>0</v>
      </c>
      <c r="T908" s="10">
        <f t="shared" si="1067"/>
        <v>0.06</v>
      </c>
      <c r="U908" s="74">
        <f t="shared" si="955"/>
        <v>13</v>
      </c>
      <c r="V908" s="74">
        <v>252</v>
      </c>
      <c r="W908" s="70">
        <f t="shared" si="1056"/>
        <v>1.0030104580000001</v>
      </c>
      <c r="X908" s="66">
        <f t="shared" si="1057"/>
        <v>200.61378676000001</v>
      </c>
      <c r="Y908" s="66">
        <v>0</v>
      </c>
      <c r="Z908" s="67">
        <f t="shared" si="1058"/>
        <v>0</v>
      </c>
      <c r="AA908" s="68" t="str">
        <f t="shared" si="1068"/>
        <v>A+INCORP J=</v>
      </c>
      <c r="AB908" s="11">
        <f t="shared" si="1069"/>
        <v>43580</v>
      </c>
      <c r="AC908" s="227">
        <f t="shared" si="878"/>
        <v>3113.21</v>
      </c>
      <c r="AD908" s="227">
        <f t="shared" si="972"/>
        <v>62.264200000000002</v>
      </c>
      <c r="AE908" s="227">
        <f t="shared" si="973"/>
        <v>395.37767000000002</v>
      </c>
      <c r="AF908" s="228">
        <f t="shared" si="879"/>
        <v>1.0434991414622956</v>
      </c>
      <c r="AG908" s="230">
        <f t="shared" si="880"/>
        <v>262</v>
      </c>
      <c r="AH908" s="231">
        <f t="shared" si="974"/>
        <v>1.0624538299999999</v>
      </c>
      <c r="AI908" s="227">
        <f t="shared" si="975"/>
        <v>3451.52147049</v>
      </c>
      <c r="AJ908" s="227">
        <f t="shared" si="976"/>
        <v>3909.1633404899999</v>
      </c>
      <c r="AK908" s="227">
        <f t="shared" si="968"/>
        <v>3113.21</v>
      </c>
      <c r="AL908" s="227">
        <f t="shared" si="977"/>
        <v>62.264200000000002</v>
      </c>
      <c r="AM908" s="227">
        <f t="shared" si="978"/>
        <v>364.24556999999999</v>
      </c>
      <c r="AN908" s="228">
        <f t="shared" si="969"/>
        <v>1.0425612297965885</v>
      </c>
      <c r="AO908" s="230">
        <f t="shared" si="970"/>
        <v>241</v>
      </c>
      <c r="AP908" s="231">
        <f t="shared" si="979"/>
        <v>1.057307333</v>
      </c>
      <c r="AQ908" s="227">
        <f t="shared" si="980"/>
        <v>3431.7151472599999</v>
      </c>
      <c r="AR908" s="227">
        <f t="shared" si="981"/>
        <v>3858.22491726</v>
      </c>
      <c r="AS908" s="227">
        <f t="shared" ref="AS908:AS971" si="1070">AS907</f>
        <v>3113.21</v>
      </c>
      <c r="AT908" s="227">
        <f t="shared" si="982"/>
        <v>62.264200000000002</v>
      </c>
      <c r="AU908" s="227">
        <f t="shared" si="983"/>
        <v>333.11347000000001</v>
      </c>
      <c r="AV908" s="228">
        <f t="shared" ref="AV908:AV971" si="1071">($O908/AV$585)</f>
        <v>1.0402730794106019</v>
      </c>
      <c r="AW908" s="230">
        <f t="shared" ref="AW908:AW971" si="1072">NETWORKDAYS(AW$585,$A908,$AE$118:$AE$502)-1</f>
        <v>220</v>
      </c>
      <c r="AX908" s="231">
        <f t="shared" si="984"/>
        <v>1.0521857649999999</v>
      </c>
      <c r="AY908" s="227">
        <f t="shared" si="985"/>
        <v>3407.5967747300001</v>
      </c>
      <c r="AZ908" s="227">
        <f t="shared" si="986"/>
        <v>3802.97444473</v>
      </c>
      <c r="BA908" s="227">
        <f t="shared" si="1049"/>
        <v>3113.21</v>
      </c>
      <c r="BB908" s="227">
        <f t="shared" si="987"/>
        <v>62.264200000000002</v>
      </c>
      <c r="BC908" s="227">
        <f t="shared" si="988"/>
        <v>300.94363333333331</v>
      </c>
      <c r="BD908" s="228">
        <f t="shared" si="966"/>
        <v>1.0361280112318167</v>
      </c>
      <c r="BE908" s="230">
        <f t="shared" si="967"/>
        <v>200</v>
      </c>
      <c r="BF908" s="231">
        <f t="shared" si="989"/>
        <v>1.0473311489999999</v>
      </c>
      <c r="BG908" s="227">
        <f t="shared" si="990"/>
        <v>3378.35941994</v>
      </c>
      <c r="BH908" s="227">
        <f t="shared" si="991"/>
        <v>3741.5672532733333</v>
      </c>
      <c r="BI908" s="227">
        <f t="shared" si="877"/>
        <v>3113.21</v>
      </c>
      <c r="BJ908" s="227">
        <f t="shared" si="992"/>
        <v>62.264200000000002</v>
      </c>
      <c r="BK908" s="227">
        <f t="shared" si="993"/>
        <v>269.81153333333333</v>
      </c>
      <c r="BL908" s="228">
        <f t="shared" si="1059"/>
        <v>1.023235107986372</v>
      </c>
      <c r="BM908" s="230">
        <f t="shared" si="1060"/>
        <v>178</v>
      </c>
      <c r="BN908" s="231">
        <f t="shared" si="994"/>
        <v>1.042016936</v>
      </c>
      <c r="BO908" s="227">
        <f t="shared" si="995"/>
        <v>3319.3926432899998</v>
      </c>
      <c r="BP908" s="227">
        <f t="shared" si="996"/>
        <v>3651.4683766233329</v>
      </c>
      <c r="BQ908" s="227">
        <f t="shared" si="965"/>
        <v>3113.21</v>
      </c>
      <c r="BR908" s="227">
        <f t="shared" si="997"/>
        <v>62.264200000000002</v>
      </c>
      <c r="BS908" s="227">
        <f t="shared" si="998"/>
        <v>235.56622333333331</v>
      </c>
      <c r="BT908" s="228">
        <f t="shared" si="963"/>
        <v>1.0198688820807573</v>
      </c>
      <c r="BU908" s="230">
        <f t="shared" si="964"/>
        <v>155</v>
      </c>
      <c r="BV908" s="231">
        <f t="shared" si="999"/>
        <v>1.036489998</v>
      </c>
      <c r="BW908" s="227">
        <f t="shared" si="1000"/>
        <v>3290.9241544500001</v>
      </c>
      <c r="BX908" s="227">
        <f t="shared" si="1001"/>
        <v>3588.7545777833334</v>
      </c>
      <c r="BY908" s="227">
        <f t="shared" si="1050"/>
        <v>3113.21</v>
      </c>
      <c r="BZ908" s="227">
        <f t="shared" si="1002"/>
        <v>62.264200000000002</v>
      </c>
      <c r="CA908" s="227">
        <f t="shared" si="1003"/>
        <v>205.47186000000002</v>
      </c>
      <c r="CB908" s="228">
        <f t="shared" si="1047"/>
        <v>1.0207865834744452</v>
      </c>
      <c r="CC908" s="230">
        <f t="shared" si="1048"/>
        <v>135</v>
      </c>
      <c r="CD908" s="231">
        <f t="shared" si="1004"/>
        <v>1.0317077990000001</v>
      </c>
      <c r="CE908" s="227">
        <f t="shared" si="1005"/>
        <v>3278.6879432400001</v>
      </c>
      <c r="CF908" s="227">
        <f t="shared" si="1006"/>
        <v>3546.4240032400003</v>
      </c>
      <c r="CG908" s="227">
        <f t="shared" si="1043"/>
        <v>3113.21</v>
      </c>
      <c r="CH908" s="227">
        <f t="shared" si="1007"/>
        <v>62.264200000000002</v>
      </c>
      <c r="CI908" s="227">
        <f t="shared" si="1008"/>
        <v>174.33975999999998</v>
      </c>
      <c r="CJ908" s="228">
        <f t="shared" si="956"/>
        <v>1.0159105216148274</v>
      </c>
      <c r="CK908" s="230">
        <f t="shared" si="957"/>
        <v>114</v>
      </c>
      <c r="CL908" s="231">
        <f t="shared" si="1009"/>
        <v>1.0267102349999999</v>
      </c>
      <c r="CM908" s="227">
        <f t="shared" si="1010"/>
        <v>3247.22039829</v>
      </c>
      <c r="CN908" s="227">
        <f t="shared" si="1011"/>
        <v>3483.82435829</v>
      </c>
      <c r="CO908" s="227">
        <f t="shared" si="1046"/>
        <v>3113.21</v>
      </c>
      <c r="CP908" s="227">
        <f t="shared" si="1012"/>
        <v>62.264200000000002</v>
      </c>
      <c r="CQ908" s="227">
        <f t="shared" si="1013"/>
        <v>141.13218666666666</v>
      </c>
      <c r="CR908" s="228">
        <f t="shared" si="1044"/>
        <v>1.0113601491886541</v>
      </c>
      <c r="CS908" s="230">
        <f t="shared" si="1045"/>
        <v>94</v>
      </c>
      <c r="CT908" s="231">
        <f t="shared" si="1014"/>
        <v>1.021973158</v>
      </c>
      <c r="CU908" s="227">
        <f t="shared" si="1015"/>
        <v>3217.7606996200002</v>
      </c>
      <c r="CV908" s="227">
        <f t="shared" si="1016"/>
        <v>3421.157086286667</v>
      </c>
      <c r="CW908" s="227">
        <f t="shared" si="954"/>
        <v>3113.21</v>
      </c>
      <c r="CX908" s="227">
        <f t="shared" si="1017"/>
        <v>62.264200000000002</v>
      </c>
      <c r="CY908" s="227">
        <f t="shared" si="1018"/>
        <v>110.00008666666668</v>
      </c>
      <c r="CZ908" s="228">
        <f t="shared" si="952"/>
        <v>1.0134889321222202</v>
      </c>
      <c r="DA908" s="239">
        <f t="shared" si="953"/>
        <v>73</v>
      </c>
      <c r="DB908" s="231">
        <f t="shared" si="1019"/>
        <v>1.0170227489999999</v>
      </c>
      <c r="DC908" s="227">
        <f t="shared" si="1020"/>
        <v>3208.9141220299998</v>
      </c>
      <c r="DD908" s="227">
        <f t="shared" si="1021"/>
        <v>3381.1784086966663</v>
      </c>
      <c r="DE908" s="227">
        <f t="shared" si="1042"/>
        <v>3113.21</v>
      </c>
      <c r="DF908" s="227">
        <f t="shared" si="1022"/>
        <v>62.264200000000002</v>
      </c>
      <c r="DG908" s="227">
        <f t="shared" si="1023"/>
        <v>78.867986666666667</v>
      </c>
      <c r="DH908" s="228">
        <f t="shared" si="1040"/>
        <v>1.011970871231628</v>
      </c>
      <c r="DI908" s="239">
        <f t="shared" si="1041"/>
        <v>52</v>
      </c>
      <c r="DJ908" s="231">
        <f t="shared" si="1024"/>
        <v>1.0120963190000001</v>
      </c>
      <c r="DK908" s="227">
        <f t="shared" si="1025"/>
        <v>3188.5870209300001</v>
      </c>
      <c r="DL908" s="227">
        <f t="shared" si="1026"/>
        <v>3329.7192075966668</v>
      </c>
      <c r="DM908" s="227">
        <f t="shared" si="950"/>
        <v>3113.21</v>
      </c>
      <c r="DN908" s="227">
        <f t="shared" si="1027"/>
        <v>62.264200000000002</v>
      </c>
      <c r="DO908" s="227">
        <f t="shared" si="1028"/>
        <v>46.698149999999998</v>
      </c>
      <c r="DP908" s="228">
        <f t="shared" si="947"/>
        <v>1.0087432905449116</v>
      </c>
      <c r="DQ908" s="239">
        <f t="shared" si="948"/>
        <v>31</v>
      </c>
      <c r="DR908" s="231">
        <f t="shared" si="1029"/>
        <v>1.0071937520000001</v>
      </c>
      <c r="DS908" s="227">
        <f t="shared" si="1030"/>
        <v>3163.02117198</v>
      </c>
      <c r="DT908" s="227">
        <f t="shared" si="1031"/>
        <v>3271.9835219799998</v>
      </c>
      <c r="DU908" s="227">
        <f t="shared" si="1038"/>
        <v>3113.21</v>
      </c>
      <c r="DV908" s="227">
        <f t="shared" si="1039"/>
        <v>62.264200000000002</v>
      </c>
      <c r="DW908" s="227">
        <f t="shared" si="1032"/>
        <v>17.641523333333332</v>
      </c>
      <c r="DX908" s="228">
        <f t="shared" si="1033"/>
        <v>1.004424813864065</v>
      </c>
      <c r="DY908" s="239">
        <f t="shared" si="1034"/>
        <v>13</v>
      </c>
      <c r="DZ908" s="231">
        <f t="shared" si="1035"/>
        <v>1.0030104580000001</v>
      </c>
      <c r="EA908" s="227">
        <f t="shared" si="971"/>
        <v>3136.3990328999998</v>
      </c>
      <c r="EB908" s="227">
        <f t="shared" si="1036"/>
        <v>3216.3047562333331</v>
      </c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5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5"/>
      <c r="HA908" s="5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40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7"/>
      <c r="JP908" s="1"/>
      <c r="JQ908" s="1"/>
      <c r="JR908" s="1"/>
      <c r="JS908" s="1"/>
      <c r="JT908" s="1"/>
      <c r="JU908" s="1"/>
      <c r="JV908" s="1"/>
      <c r="JW908" s="1"/>
      <c r="JX908" s="1"/>
      <c r="JY908" s="3"/>
      <c r="JZ908" s="1"/>
      <c r="KA908" s="1"/>
      <c r="KB908" s="1"/>
      <c r="KC908" s="1"/>
      <c r="KD908" s="1"/>
      <c r="KE908" s="1"/>
    </row>
    <row r="909" spans="1:291" x14ac:dyDescent="0.2">
      <c r="A909" s="196">
        <f t="shared" si="1061"/>
        <v>43567</v>
      </c>
      <c r="B909" s="236">
        <f t="shared" si="1037"/>
        <v>113118.36681801001</v>
      </c>
      <c r="C909" s="66">
        <f t="shared" si="961"/>
        <v>66345.39308491</v>
      </c>
      <c r="D909" s="77">
        <f t="shared" si="1062"/>
        <v>5138.93</v>
      </c>
      <c r="E909" s="67">
        <f>VLOOKUP(A908,[1]Plan1!$DQ$117:$DS$314,3)</f>
        <v>5177.47</v>
      </c>
      <c r="F909" s="11">
        <f t="shared" si="1063"/>
        <v>43550</v>
      </c>
      <c r="G909" s="73">
        <f t="shared" si="1051"/>
        <v>7.4996156787503487E-3</v>
      </c>
      <c r="H909" s="11">
        <f t="shared" si="1064"/>
        <v>43580</v>
      </c>
      <c r="I909" s="11">
        <f t="shared" si="1052"/>
        <v>43580</v>
      </c>
      <c r="J909" s="1">
        <f t="shared" si="1065"/>
        <v>22</v>
      </c>
      <c r="K909" s="1">
        <f t="shared" si="1066"/>
        <v>14</v>
      </c>
      <c r="L909" s="66">
        <f t="shared" si="1053"/>
        <v>1.0047659900000001</v>
      </c>
      <c r="M909" s="70">
        <f t="shared" si="962"/>
        <v>1.00429945</v>
      </c>
      <c r="N909" s="70">
        <f t="shared" si="881"/>
        <v>1.0840410851671265</v>
      </c>
      <c r="O909" s="66">
        <f t="shared" si="958"/>
        <v>1.0892076100000001</v>
      </c>
      <c r="P909" s="66">
        <f t="shared" si="1054"/>
        <v>66661.594564889994</v>
      </c>
      <c r="Q909" s="74">
        <f t="shared" si="1055"/>
        <v>0</v>
      </c>
      <c r="R909" s="75">
        <f t="shared" si="959"/>
        <v>0</v>
      </c>
      <c r="S909" s="66">
        <f t="shared" si="960"/>
        <v>0</v>
      </c>
      <c r="T909" s="10">
        <f t="shared" si="1067"/>
        <v>0.06</v>
      </c>
      <c r="U909" s="74">
        <f t="shared" si="955"/>
        <v>14</v>
      </c>
      <c r="V909" s="74">
        <v>252</v>
      </c>
      <c r="W909" s="70">
        <f t="shared" si="1056"/>
        <v>1.0032424069999999</v>
      </c>
      <c r="X909" s="66">
        <f t="shared" si="1057"/>
        <v>216.14402084</v>
      </c>
      <c r="Y909" s="66">
        <v>0</v>
      </c>
      <c r="Z909" s="67">
        <f t="shared" si="1058"/>
        <v>0</v>
      </c>
      <c r="AA909" s="68" t="str">
        <f t="shared" si="1068"/>
        <v>A+INCORP J=</v>
      </c>
      <c r="AB909" s="11">
        <f t="shared" si="1069"/>
        <v>43580</v>
      </c>
      <c r="AC909" s="227">
        <f t="shared" si="878"/>
        <v>3113.21</v>
      </c>
      <c r="AD909" s="227">
        <f t="shared" si="972"/>
        <v>62.264200000000002</v>
      </c>
      <c r="AE909" s="227">
        <f t="shared" si="973"/>
        <v>396.41540666666663</v>
      </c>
      <c r="AF909" s="228">
        <f t="shared" si="879"/>
        <v>1.043853591107273</v>
      </c>
      <c r="AG909" s="230">
        <f t="shared" si="880"/>
        <v>263</v>
      </c>
      <c r="AH909" s="231">
        <f t="shared" si="974"/>
        <v>1.062699525</v>
      </c>
      <c r="AI909" s="227">
        <f t="shared" si="975"/>
        <v>3453.4923067300001</v>
      </c>
      <c r="AJ909" s="227">
        <f t="shared" si="976"/>
        <v>3912.1719133966667</v>
      </c>
      <c r="AK909" s="227">
        <f t="shared" si="968"/>
        <v>3113.21</v>
      </c>
      <c r="AL909" s="227">
        <f t="shared" si="977"/>
        <v>62.264200000000002</v>
      </c>
      <c r="AM909" s="227">
        <f t="shared" si="978"/>
        <v>365.28330666666665</v>
      </c>
      <c r="AN909" s="228">
        <f t="shared" si="969"/>
        <v>1.0429153608572528</v>
      </c>
      <c r="AO909" s="230">
        <f t="shared" si="970"/>
        <v>242</v>
      </c>
      <c r="AP909" s="231">
        <f t="shared" si="979"/>
        <v>1.057551838</v>
      </c>
      <c r="AQ909" s="227">
        <f t="shared" si="980"/>
        <v>3433.6746744500001</v>
      </c>
      <c r="AR909" s="227">
        <f t="shared" si="981"/>
        <v>3861.2221811166669</v>
      </c>
      <c r="AS909" s="227">
        <f t="shared" si="1070"/>
        <v>3113.21</v>
      </c>
      <c r="AT909" s="227">
        <f t="shared" si="982"/>
        <v>62.264200000000002</v>
      </c>
      <c r="AU909" s="227">
        <f t="shared" si="983"/>
        <v>334.15120666666661</v>
      </c>
      <c r="AV909" s="228">
        <f t="shared" si="1071"/>
        <v>1.0406264332458144</v>
      </c>
      <c r="AW909" s="230">
        <f t="shared" si="1072"/>
        <v>221</v>
      </c>
      <c r="AX909" s="231">
        <f t="shared" si="984"/>
        <v>1.0524290860000001</v>
      </c>
      <c r="AY909" s="227">
        <f t="shared" si="985"/>
        <v>3409.5425314200002</v>
      </c>
      <c r="AZ909" s="227">
        <f t="shared" si="986"/>
        <v>3805.9579380866667</v>
      </c>
      <c r="BA909" s="227">
        <f t="shared" si="1049"/>
        <v>3113.21</v>
      </c>
      <c r="BB909" s="227">
        <f t="shared" si="987"/>
        <v>62.264200000000002</v>
      </c>
      <c r="BC909" s="227">
        <f t="shared" si="988"/>
        <v>301.98136999999997</v>
      </c>
      <c r="BD909" s="228">
        <f t="shared" si="966"/>
        <v>1.0364799570946734</v>
      </c>
      <c r="BE909" s="230">
        <f t="shared" si="967"/>
        <v>201</v>
      </c>
      <c r="BF909" s="231">
        <f t="shared" si="989"/>
        <v>1.0475733469999999</v>
      </c>
      <c r="BG909" s="227">
        <f t="shared" si="990"/>
        <v>3380.2884807800001</v>
      </c>
      <c r="BH909" s="227">
        <f t="shared" si="991"/>
        <v>3744.5340507800001</v>
      </c>
      <c r="BI909" s="227">
        <f t="shared" si="877"/>
        <v>3113.21</v>
      </c>
      <c r="BJ909" s="227">
        <f t="shared" si="992"/>
        <v>62.264200000000002</v>
      </c>
      <c r="BK909" s="227">
        <f t="shared" si="993"/>
        <v>270.84926999999999</v>
      </c>
      <c r="BL909" s="228">
        <f t="shared" si="1059"/>
        <v>1.0235826744637586</v>
      </c>
      <c r="BM909" s="230">
        <f t="shared" si="1060"/>
        <v>179</v>
      </c>
      <c r="BN909" s="231">
        <f t="shared" si="994"/>
        <v>1.0422579059999999</v>
      </c>
      <c r="BO909" s="227">
        <f t="shared" si="995"/>
        <v>3321.2880367500002</v>
      </c>
      <c r="BP909" s="227">
        <f t="shared" si="996"/>
        <v>3654.4015067500004</v>
      </c>
      <c r="BQ909" s="227">
        <f t="shared" si="965"/>
        <v>3113.21</v>
      </c>
      <c r="BR909" s="227">
        <f t="shared" si="997"/>
        <v>62.264200000000002</v>
      </c>
      <c r="BS909" s="227">
        <f t="shared" si="998"/>
        <v>236.60396</v>
      </c>
      <c r="BT909" s="228">
        <f t="shared" si="963"/>
        <v>1.0202153051383462</v>
      </c>
      <c r="BU909" s="230">
        <f t="shared" si="964"/>
        <v>156</v>
      </c>
      <c r="BV909" s="231">
        <f t="shared" si="999"/>
        <v>1.036729689</v>
      </c>
      <c r="BW909" s="227">
        <f t="shared" si="1000"/>
        <v>3292.8032894500002</v>
      </c>
      <c r="BX909" s="227">
        <f t="shared" si="1001"/>
        <v>3591.6714494500002</v>
      </c>
      <c r="BY909" s="227">
        <f t="shared" si="1050"/>
        <v>3113.21</v>
      </c>
      <c r="BZ909" s="227">
        <f t="shared" si="1002"/>
        <v>62.264200000000002</v>
      </c>
      <c r="CA909" s="227">
        <f t="shared" si="1003"/>
        <v>206.50959666666668</v>
      </c>
      <c r="CB909" s="228">
        <f t="shared" si="1047"/>
        <v>1.0211333182514408</v>
      </c>
      <c r="CC909" s="230">
        <f t="shared" si="1048"/>
        <v>136</v>
      </c>
      <c r="CD909" s="231">
        <f t="shared" si="1004"/>
        <v>1.031946384</v>
      </c>
      <c r="CE909" s="227">
        <f t="shared" si="1005"/>
        <v>3280.5600909599998</v>
      </c>
      <c r="CF909" s="227">
        <f t="shared" si="1006"/>
        <v>3549.3338876266666</v>
      </c>
      <c r="CG909" s="227">
        <f t="shared" si="1043"/>
        <v>3113.21</v>
      </c>
      <c r="CH909" s="227">
        <f t="shared" si="1007"/>
        <v>62.264200000000002</v>
      </c>
      <c r="CI909" s="227">
        <f t="shared" si="1008"/>
        <v>175.3774966666667</v>
      </c>
      <c r="CJ909" s="228">
        <f t="shared" si="956"/>
        <v>1.0162556001198375</v>
      </c>
      <c r="CK909" s="230">
        <f t="shared" si="957"/>
        <v>115</v>
      </c>
      <c r="CL909" s="231">
        <f t="shared" si="1009"/>
        <v>1.0269476639999999</v>
      </c>
      <c r="CM909" s="227">
        <f t="shared" si="1010"/>
        <v>3249.0745769300001</v>
      </c>
      <c r="CN909" s="227">
        <f t="shared" si="1011"/>
        <v>3486.7162735966667</v>
      </c>
      <c r="CO909" s="227">
        <f t="shared" si="1046"/>
        <v>3113.21</v>
      </c>
      <c r="CP909" s="227">
        <f t="shared" si="1012"/>
        <v>62.264200000000002</v>
      </c>
      <c r="CQ909" s="227">
        <f t="shared" si="1013"/>
        <v>142.16992333333334</v>
      </c>
      <c r="CR909" s="228">
        <f t="shared" si="1044"/>
        <v>1.0117036820499479</v>
      </c>
      <c r="CS909" s="230">
        <f t="shared" si="1045"/>
        <v>95</v>
      </c>
      <c r="CT909" s="231">
        <f t="shared" si="1014"/>
        <v>1.022209492</v>
      </c>
      <c r="CU909" s="227">
        <f t="shared" si="1015"/>
        <v>3219.5980580700002</v>
      </c>
      <c r="CV909" s="227">
        <f t="shared" si="1016"/>
        <v>3424.0321814033337</v>
      </c>
      <c r="CW909" s="227">
        <f t="shared" si="954"/>
        <v>3113.21</v>
      </c>
      <c r="CX909" s="227">
        <f t="shared" si="1017"/>
        <v>62.264200000000002</v>
      </c>
      <c r="CY909" s="227">
        <f t="shared" si="1018"/>
        <v>111.03782333333335</v>
      </c>
      <c r="CZ909" s="228">
        <f t="shared" si="952"/>
        <v>1.0138331880759681</v>
      </c>
      <c r="DA909" s="239">
        <f t="shared" si="953"/>
        <v>74</v>
      </c>
      <c r="DB909" s="231">
        <f t="shared" si="1019"/>
        <v>1.017257938</v>
      </c>
      <c r="DC909" s="227">
        <f t="shared" si="1020"/>
        <v>3210.7464283999998</v>
      </c>
      <c r="DD909" s="227">
        <f t="shared" si="1021"/>
        <v>3384.048451733333</v>
      </c>
      <c r="DE909" s="227">
        <f t="shared" si="1042"/>
        <v>3113.21</v>
      </c>
      <c r="DF909" s="227">
        <f t="shared" si="1022"/>
        <v>62.264200000000002</v>
      </c>
      <c r="DG909" s="227">
        <f t="shared" si="1023"/>
        <v>79.905723333333341</v>
      </c>
      <c r="DH909" s="228">
        <f t="shared" si="1040"/>
        <v>1.0123146115393897</v>
      </c>
      <c r="DI909" s="239">
        <f t="shared" si="1041"/>
        <v>53</v>
      </c>
      <c r="DJ909" s="231">
        <f t="shared" si="1024"/>
        <v>1.0123303690000001</v>
      </c>
      <c r="DK909" s="227">
        <f t="shared" si="1025"/>
        <v>3190.4077212000002</v>
      </c>
      <c r="DL909" s="227">
        <f t="shared" si="1026"/>
        <v>3332.5776445333336</v>
      </c>
      <c r="DM909" s="227">
        <f t="shared" si="950"/>
        <v>3113.21</v>
      </c>
      <c r="DN909" s="227">
        <f t="shared" si="1027"/>
        <v>62.264200000000002</v>
      </c>
      <c r="DO909" s="227">
        <f t="shared" si="1028"/>
        <v>47.735886666666673</v>
      </c>
      <c r="DP909" s="228">
        <f t="shared" si="947"/>
        <v>1.0090859345270673</v>
      </c>
      <c r="DQ909" s="239">
        <f t="shared" si="948"/>
        <v>32</v>
      </c>
      <c r="DR909" s="231">
        <f t="shared" si="1029"/>
        <v>1.0074266679999999</v>
      </c>
      <c r="DS909" s="227">
        <f t="shared" si="1030"/>
        <v>3164.8272731799998</v>
      </c>
      <c r="DT909" s="227">
        <f t="shared" si="1031"/>
        <v>3274.8273598466667</v>
      </c>
      <c r="DU909" s="227">
        <f t="shared" si="1038"/>
        <v>3113.21</v>
      </c>
      <c r="DV909" s="227">
        <f t="shared" si="1039"/>
        <v>62.264200000000002</v>
      </c>
      <c r="DW909" s="227">
        <f t="shared" si="1032"/>
        <v>18.679259999999999</v>
      </c>
      <c r="DX909" s="228">
        <f t="shared" si="1033"/>
        <v>1.0047659909714861</v>
      </c>
      <c r="DY909" s="239">
        <f t="shared" si="1034"/>
        <v>14</v>
      </c>
      <c r="DZ909" s="231">
        <f t="shared" si="1035"/>
        <v>1.0032424069999999</v>
      </c>
      <c r="EA909" s="227">
        <f t="shared" si="971"/>
        <v>3138.18993396</v>
      </c>
      <c r="EB909" s="227">
        <f t="shared" si="1036"/>
        <v>3219.1333939599999</v>
      </c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5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5"/>
      <c r="HA909" s="5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40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7"/>
      <c r="JP909" s="1"/>
      <c r="JQ909" s="1"/>
      <c r="JR909" s="1"/>
      <c r="JS909" s="1"/>
      <c r="JT909" s="1"/>
      <c r="JU909" s="1"/>
      <c r="JV909" s="1"/>
      <c r="JW909" s="1"/>
      <c r="JX909" s="1"/>
      <c r="JY909" s="3"/>
      <c r="JZ909" s="1"/>
      <c r="KA909" s="1"/>
      <c r="KB909" s="1"/>
      <c r="KC909" s="1"/>
      <c r="KD909" s="1"/>
      <c r="KE909" s="1"/>
    </row>
    <row r="910" spans="1:291" x14ac:dyDescent="0.2">
      <c r="A910" s="196">
        <f t="shared" si="1061"/>
        <v>43568</v>
      </c>
      <c r="B910" s="236">
        <f t="shared" si="1037"/>
        <v>113184.56474342667</v>
      </c>
      <c r="C910" s="66">
        <f t="shared" si="961"/>
        <v>66345.39308491</v>
      </c>
      <c r="D910" s="77">
        <f t="shared" si="1062"/>
        <v>5138.93</v>
      </c>
      <c r="E910" s="67">
        <f>VLOOKUP(A909,[1]Plan1!$DQ$117:$DS$314,3)</f>
        <v>5177.47</v>
      </c>
      <c r="F910" s="11">
        <f t="shared" si="1063"/>
        <v>43550</v>
      </c>
      <c r="G910" s="73">
        <f t="shared" si="1051"/>
        <v>7.4996156787503487E-3</v>
      </c>
      <c r="H910" s="11">
        <f t="shared" si="1064"/>
        <v>43580</v>
      </c>
      <c r="I910" s="11">
        <f t="shared" si="1052"/>
        <v>43580</v>
      </c>
      <c r="J910" s="1">
        <f t="shared" si="1065"/>
        <v>22</v>
      </c>
      <c r="K910" s="1">
        <f t="shared" si="1066"/>
        <v>15</v>
      </c>
      <c r="L910" s="66">
        <f t="shared" si="1053"/>
        <v>1.00510729</v>
      </c>
      <c r="M910" s="70">
        <f t="shared" si="962"/>
        <v>1.00429945</v>
      </c>
      <c r="N910" s="70">
        <f t="shared" si="881"/>
        <v>1.0840410851671265</v>
      </c>
      <c r="O910" s="66">
        <f t="shared" si="958"/>
        <v>1.08957759</v>
      </c>
      <c r="P910" s="66">
        <f t="shared" si="1054"/>
        <v>66684.238247550005</v>
      </c>
      <c r="Q910" s="74">
        <f t="shared" si="1055"/>
        <v>0</v>
      </c>
      <c r="R910" s="75">
        <f t="shared" si="959"/>
        <v>0</v>
      </c>
      <c r="S910" s="66">
        <f t="shared" si="960"/>
        <v>0</v>
      </c>
      <c r="T910" s="10">
        <f t="shared" si="1067"/>
        <v>0.06</v>
      </c>
      <c r="U910" s="74">
        <f t="shared" si="955"/>
        <v>15</v>
      </c>
      <c r="V910" s="74">
        <v>252</v>
      </c>
      <c r="W910" s="70">
        <f t="shared" si="1056"/>
        <v>1.0034744090000001</v>
      </c>
      <c r="X910" s="66">
        <f t="shared" si="1057"/>
        <v>231.68831752</v>
      </c>
      <c r="Y910" s="66">
        <v>0</v>
      </c>
      <c r="Z910" s="67">
        <f t="shared" si="1058"/>
        <v>0</v>
      </c>
      <c r="AA910" s="68" t="str">
        <f t="shared" si="1068"/>
        <v>A+INCORP J=</v>
      </c>
      <c r="AB910" s="11">
        <f t="shared" si="1069"/>
        <v>43580</v>
      </c>
      <c r="AC910" s="227">
        <f t="shared" si="878"/>
        <v>3113.21</v>
      </c>
      <c r="AD910" s="227">
        <f t="shared" si="972"/>
        <v>62.264200000000002</v>
      </c>
      <c r="AE910" s="227">
        <f t="shared" si="973"/>
        <v>397.4531433333334</v>
      </c>
      <c r="AF910" s="228">
        <f t="shared" si="879"/>
        <v>1.04420816533912</v>
      </c>
      <c r="AG910" s="230">
        <f t="shared" si="880"/>
        <v>263</v>
      </c>
      <c r="AH910" s="231">
        <f t="shared" si="974"/>
        <v>1.062699525</v>
      </c>
      <c r="AI910" s="227">
        <f t="shared" si="975"/>
        <v>3454.6653825200001</v>
      </c>
      <c r="AJ910" s="227">
        <f t="shared" si="976"/>
        <v>3914.3827258533333</v>
      </c>
      <c r="AK910" s="227">
        <f t="shared" si="968"/>
        <v>3113.21</v>
      </c>
      <c r="AL910" s="227">
        <f t="shared" si="977"/>
        <v>62.264200000000002</v>
      </c>
      <c r="AM910" s="227">
        <f t="shared" si="978"/>
        <v>366.32104333333336</v>
      </c>
      <c r="AN910" s="228">
        <f t="shared" si="969"/>
        <v>1.0432696163928068</v>
      </c>
      <c r="AO910" s="230">
        <f t="shared" si="970"/>
        <v>242</v>
      </c>
      <c r="AP910" s="231">
        <f t="shared" si="979"/>
        <v>1.057551838</v>
      </c>
      <c r="AQ910" s="227">
        <f t="shared" si="980"/>
        <v>3434.8410186299998</v>
      </c>
      <c r="AR910" s="227">
        <f t="shared" si="981"/>
        <v>3863.4262619633332</v>
      </c>
      <c r="AS910" s="227">
        <f t="shared" si="1070"/>
        <v>3113.21</v>
      </c>
      <c r="AT910" s="227">
        <f t="shared" si="982"/>
        <v>62.264200000000002</v>
      </c>
      <c r="AU910" s="227">
        <f t="shared" si="983"/>
        <v>335.18894333333338</v>
      </c>
      <c r="AV910" s="228">
        <f t="shared" si="1071"/>
        <v>1.040979911282726</v>
      </c>
      <c r="AW910" s="230">
        <f t="shared" si="1072"/>
        <v>221</v>
      </c>
      <c r="AX910" s="231">
        <f t="shared" si="984"/>
        <v>1.0524290860000001</v>
      </c>
      <c r="AY910" s="227">
        <f t="shared" si="985"/>
        <v>3410.70067844</v>
      </c>
      <c r="AZ910" s="227">
        <f t="shared" si="986"/>
        <v>3808.1538217733332</v>
      </c>
      <c r="BA910" s="227">
        <f t="shared" si="1049"/>
        <v>3113.21</v>
      </c>
      <c r="BB910" s="227">
        <f t="shared" si="987"/>
        <v>62.264200000000002</v>
      </c>
      <c r="BC910" s="227">
        <f t="shared" si="988"/>
        <v>303.01910666666663</v>
      </c>
      <c r="BD910" s="228">
        <f t="shared" si="966"/>
        <v>1.0368320266643358</v>
      </c>
      <c r="BE910" s="230">
        <f t="shared" si="967"/>
        <v>201</v>
      </c>
      <c r="BF910" s="231">
        <f t="shared" si="989"/>
        <v>1.0475733469999999</v>
      </c>
      <c r="BG910" s="227">
        <f t="shared" si="990"/>
        <v>3381.4366908400002</v>
      </c>
      <c r="BH910" s="227">
        <f t="shared" si="991"/>
        <v>3746.7199975066669</v>
      </c>
      <c r="BI910" s="227">
        <f t="shared" si="877"/>
        <v>3113.21</v>
      </c>
      <c r="BJ910" s="227">
        <f t="shared" si="992"/>
        <v>62.264200000000002</v>
      </c>
      <c r="BK910" s="227">
        <f t="shared" si="993"/>
        <v>271.88700666666665</v>
      </c>
      <c r="BL910" s="228">
        <f t="shared" si="1059"/>
        <v>1.0239303631086241</v>
      </c>
      <c r="BM910" s="230">
        <f t="shared" si="1060"/>
        <v>179</v>
      </c>
      <c r="BN910" s="231">
        <f t="shared" si="994"/>
        <v>1.0422579059999999</v>
      </c>
      <c r="BO910" s="227">
        <f t="shared" si="995"/>
        <v>3322.4162056499999</v>
      </c>
      <c r="BP910" s="227">
        <f t="shared" si="996"/>
        <v>3656.5674123166664</v>
      </c>
      <c r="BQ910" s="227">
        <f t="shared" si="965"/>
        <v>3113.21</v>
      </c>
      <c r="BR910" s="227">
        <f t="shared" si="997"/>
        <v>62.264200000000002</v>
      </c>
      <c r="BS910" s="227">
        <f t="shared" si="998"/>
        <v>237.64169666666669</v>
      </c>
      <c r="BT910" s="228">
        <f t="shared" si="963"/>
        <v>1.020561849961509</v>
      </c>
      <c r="BU910" s="230">
        <f t="shared" si="964"/>
        <v>156</v>
      </c>
      <c r="BV910" s="231">
        <f t="shared" si="999"/>
        <v>1.036729689</v>
      </c>
      <c r="BW910" s="227">
        <f t="shared" si="1000"/>
        <v>3293.9217827000002</v>
      </c>
      <c r="BX910" s="227">
        <f t="shared" si="1001"/>
        <v>3593.8276793666669</v>
      </c>
      <c r="BY910" s="227">
        <f t="shared" si="1050"/>
        <v>3113.21</v>
      </c>
      <c r="BZ910" s="227">
        <f t="shared" si="1002"/>
        <v>62.264200000000002</v>
      </c>
      <c r="CA910" s="227">
        <f t="shared" si="1003"/>
        <v>207.54733333333334</v>
      </c>
      <c r="CB910" s="228">
        <f t="shared" si="1047"/>
        <v>1.0214801749035778</v>
      </c>
      <c r="CC910" s="230">
        <f t="shared" si="1048"/>
        <v>136</v>
      </c>
      <c r="CD910" s="231">
        <f t="shared" si="1004"/>
        <v>1.031946384</v>
      </c>
      <c r="CE910" s="227">
        <f t="shared" si="1005"/>
        <v>3281.6744254599998</v>
      </c>
      <c r="CF910" s="227">
        <f t="shared" si="1006"/>
        <v>3551.4859587933333</v>
      </c>
      <c r="CG910" s="227">
        <f t="shared" si="1043"/>
        <v>3113.21</v>
      </c>
      <c r="CH910" s="227">
        <f t="shared" si="1007"/>
        <v>62.264200000000002</v>
      </c>
      <c r="CI910" s="227">
        <f t="shared" si="1008"/>
        <v>176.41523333333336</v>
      </c>
      <c r="CJ910" s="228">
        <f t="shared" si="956"/>
        <v>1.0166007999178193</v>
      </c>
      <c r="CK910" s="230">
        <f t="shared" si="957"/>
        <v>115</v>
      </c>
      <c r="CL910" s="231">
        <f t="shared" si="1009"/>
        <v>1.0269476639999999</v>
      </c>
      <c r="CM910" s="227">
        <f t="shared" si="1010"/>
        <v>3250.1782164900001</v>
      </c>
      <c r="CN910" s="227">
        <f t="shared" si="1011"/>
        <v>3488.8576498233333</v>
      </c>
      <c r="CO910" s="227">
        <f t="shared" si="1046"/>
        <v>3113.21</v>
      </c>
      <c r="CP910" s="227">
        <f t="shared" si="1012"/>
        <v>62.264200000000002</v>
      </c>
      <c r="CQ910" s="227">
        <f t="shared" si="1013"/>
        <v>143.20766</v>
      </c>
      <c r="CR910" s="228">
        <f t="shared" si="1044"/>
        <v>1.012047335660929</v>
      </c>
      <c r="CS910" s="230">
        <f t="shared" si="1045"/>
        <v>95</v>
      </c>
      <c r="CT910" s="231">
        <f t="shared" si="1014"/>
        <v>1.022209492</v>
      </c>
      <c r="CU910" s="227">
        <f t="shared" si="1015"/>
        <v>3220.69168511</v>
      </c>
      <c r="CV910" s="227">
        <f t="shared" si="1016"/>
        <v>3426.1635451100001</v>
      </c>
      <c r="CW910" s="227">
        <f t="shared" si="954"/>
        <v>3113.21</v>
      </c>
      <c r="CX910" s="227">
        <f t="shared" si="1017"/>
        <v>62.264200000000002</v>
      </c>
      <c r="CY910" s="227">
        <f t="shared" si="1018"/>
        <v>112.07556000000001</v>
      </c>
      <c r="CZ910" s="228">
        <f t="shared" si="952"/>
        <v>1.0141775650335658</v>
      </c>
      <c r="DA910" s="239">
        <f t="shared" si="953"/>
        <v>74</v>
      </c>
      <c r="DB910" s="231">
        <f t="shared" si="1019"/>
        <v>1.017257938</v>
      </c>
      <c r="DC910" s="227">
        <f t="shared" si="1020"/>
        <v>3211.8370487299999</v>
      </c>
      <c r="DD910" s="227">
        <f t="shared" si="1021"/>
        <v>3386.1768087299997</v>
      </c>
      <c r="DE910" s="227">
        <f t="shared" si="1042"/>
        <v>3113.21</v>
      </c>
      <c r="DF910" s="227">
        <f t="shared" si="1022"/>
        <v>62.264200000000002</v>
      </c>
      <c r="DG910" s="227">
        <f t="shared" si="1023"/>
        <v>80.943460000000002</v>
      </c>
      <c r="DH910" s="228">
        <f t="shared" si="1040"/>
        <v>1.0126584726697552</v>
      </c>
      <c r="DI910" s="239">
        <f t="shared" si="1041"/>
        <v>53</v>
      </c>
      <c r="DJ910" s="231">
        <f t="shared" si="1024"/>
        <v>1.0123303690000001</v>
      </c>
      <c r="DK910" s="227">
        <f t="shared" si="1025"/>
        <v>3191.4914329200001</v>
      </c>
      <c r="DL910" s="227">
        <f t="shared" si="1026"/>
        <v>3334.6990929200001</v>
      </c>
      <c r="DM910" s="227">
        <f t="shared" si="950"/>
        <v>3113.21</v>
      </c>
      <c r="DN910" s="227">
        <f t="shared" si="1027"/>
        <v>62.264200000000002</v>
      </c>
      <c r="DO910" s="227">
        <f t="shared" si="1028"/>
        <v>48.773623333333333</v>
      </c>
      <c r="DP910" s="228">
        <f t="shared" si="947"/>
        <v>1.0094286989464751</v>
      </c>
      <c r="DQ910" s="239">
        <f t="shared" si="948"/>
        <v>32</v>
      </c>
      <c r="DR910" s="231">
        <f t="shared" si="1029"/>
        <v>1.0074266679999999</v>
      </c>
      <c r="DS910" s="227">
        <f t="shared" si="1030"/>
        <v>3165.9022957699999</v>
      </c>
      <c r="DT910" s="227">
        <f t="shared" si="1031"/>
        <v>3276.940119103333</v>
      </c>
      <c r="DU910" s="227">
        <f t="shared" si="1038"/>
        <v>3113.21</v>
      </c>
      <c r="DV910" s="227">
        <f t="shared" si="1039"/>
        <v>62.264200000000002</v>
      </c>
      <c r="DW910" s="227">
        <f t="shared" si="1032"/>
        <v>19.716996666666667</v>
      </c>
      <c r="DX910" s="228">
        <f t="shared" si="1033"/>
        <v>1.0051072880005618</v>
      </c>
      <c r="DY910" s="239">
        <f t="shared" si="1034"/>
        <v>14</v>
      </c>
      <c r="DZ910" s="231">
        <f t="shared" si="1035"/>
        <v>1.0032424069999999</v>
      </c>
      <c r="EA910" s="227">
        <f t="shared" si="971"/>
        <v>3139.2559084300001</v>
      </c>
      <c r="EB910" s="227">
        <f t="shared" si="1036"/>
        <v>3221.2371050966667</v>
      </c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5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5"/>
      <c r="HA910" s="5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40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7"/>
      <c r="JP910" s="1"/>
      <c r="JQ910" s="1"/>
      <c r="JR910" s="1"/>
      <c r="JS910" s="1"/>
      <c r="JT910" s="1"/>
      <c r="JU910" s="1"/>
      <c r="JV910" s="1"/>
      <c r="JW910" s="1"/>
      <c r="JX910" s="1"/>
      <c r="JY910" s="3"/>
      <c r="JZ910" s="1"/>
      <c r="KA910" s="1"/>
      <c r="KB910" s="1"/>
      <c r="KC910" s="1"/>
      <c r="KD910" s="1"/>
      <c r="KE910" s="1"/>
    </row>
    <row r="911" spans="1:291" x14ac:dyDescent="0.2">
      <c r="A911" s="196">
        <f t="shared" si="1061"/>
        <v>43569</v>
      </c>
      <c r="B911" s="236">
        <f t="shared" si="1037"/>
        <v>113198.05532009332</v>
      </c>
      <c r="C911" s="66">
        <f t="shared" si="961"/>
        <v>66345.39308491</v>
      </c>
      <c r="D911" s="77">
        <f t="shared" si="1062"/>
        <v>5138.93</v>
      </c>
      <c r="E911" s="67">
        <f>VLOOKUP(A910,[1]Plan1!$DQ$117:$DS$314,3)</f>
        <v>5177.47</v>
      </c>
      <c r="F911" s="11">
        <f t="shared" si="1063"/>
        <v>43550</v>
      </c>
      <c r="G911" s="73">
        <f t="shared" si="1051"/>
        <v>7.4996156787503487E-3</v>
      </c>
      <c r="H911" s="11">
        <f t="shared" si="1064"/>
        <v>43580</v>
      </c>
      <c r="I911" s="11">
        <f t="shared" si="1052"/>
        <v>43580</v>
      </c>
      <c r="J911" s="1">
        <f t="shared" si="1065"/>
        <v>22</v>
      </c>
      <c r="K911" s="1">
        <f t="shared" si="1066"/>
        <v>15</v>
      </c>
      <c r="L911" s="66">
        <f t="shared" si="1053"/>
        <v>1.00510729</v>
      </c>
      <c r="M911" s="70">
        <f t="shared" si="962"/>
        <v>1.00429945</v>
      </c>
      <c r="N911" s="70">
        <f t="shared" si="881"/>
        <v>1.0840410851671265</v>
      </c>
      <c r="O911" s="66">
        <f t="shared" si="958"/>
        <v>1.08957759</v>
      </c>
      <c r="P911" s="66">
        <f t="shared" si="1054"/>
        <v>66684.238247550005</v>
      </c>
      <c r="Q911" s="74">
        <f t="shared" si="1055"/>
        <v>0</v>
      </c>
      <c r="R911" s="75">
        <f t="shared" si="959"/>
        <v>0</v>
      </c>
      <c r="S911" s="66">
        <f t="shared" si="960"/>
        <v>0</v>
      </c>
      <c r="T911" s="10">
        <f t="shared" si="1067"/>
        <v>0.06</v>
      </c>
      <c r="U911" s="74">
        <f t="shared" si="955"/>
        <v>15</v>
      </c>
      <c r="V911" s="74">
        <v>252</v>
      </c>
      <c r="W911" s="70">
        <f t="shared" si="1056"/>
        <v>1.0034744090000001</v>
      </c>
      <c r="X911" s="66">
        <f t="shared" si="1057"/>
        <v>231.68831752</v>
      </c>
      <c r="Y911" s="66">
        <v>0</v>
      </c>
      <c r="Z911" s="67">
        <f t="shared" si="1058"/>
        <v>0</v>
      </c>
      <c r="AA911" s="68" t="str">
        <f t="shared" si="1068"/>
        <v>A+INCORP J=</v>
      </c>
      <c r="AB911" s="11">
        <f t="shared" si="1069"/>
        <v>43580</v>
      </c>
      <c r="AC911" s="227">
        <f t="shared" si="878"/>
        <v>3113.21</v>
      </c>
      <c r="AD911" s="227">
        <f t="shared" si="972"/>
        <v>62.264200000000002</v>
      </c>
      <c r="AE911" s="227">
        <f t="shared" si="973"/>
        <v>398.49088</v>
      </c>
      <c r="AF911" s="228">
        <f t="shared" si="879"/>
        <v>1.04420816533912</v>
      </c>
      <c r="AG911" s="230">
        <f t="shared" si="880"/>
        <v>263</v>
      </c>
      <c r="AH911" s="231">
        <f t="shared" si="974"/>
        <v>1.062699525</v>
      </c>
      <c r="AI911" s="227">
        <f t="shared" si="975"/>
        <v>3454.6653825200001</v>
      </c>
      <c r="AJ911" s="227">
        <f t="shared" si="976"/>
        <v>3915.42046252</v>
      </c>
      <c r="AK911" s="227">
        <f t="shared" si="968"/>
        <v>3113.21</v>
      </c>
      <c r="AL911" s="227">
        <f t="shared" si="977"/>
        <v>62.264200000000002</v>
      </c>
      <c r="AM911" s="227">
        <f t="shared" si="978"/>
        <v>367.35878000000002</v>
      </c>
      <c r="AN911" s="228">
        <f t="shared" si="969"/>
        <v>1.0432696163928068</v>
      </c>
      <c r="AO911" s="230">
        <f t="shared" si="970"/>
        <v>242</v>
      </c>
      <c r="AP911" s="231">
        <f t="shared" si="979"/>
        <v>1.057551838</v>
      </c>
      <c r="AQ911" s="227">
        <f t="shared" si="980"/>
        <v>3434.8410186299998</v>
      </c>
      <c r="AR911" s="227">
        <f t="shared" si="981"/>
        <v>3864.4639986299999</v>
      </c>
      <c r="AS911" s="227">
        <f t="shared" si="1070"/>
        <v>3113.21</v>
      </c>
      <c r="AT911" s="227">
        <f t="shared" si="982"/>
        <v>62.264200000000002</v>
      </c>
      <c r="AU911" s="227">
        <f t="shared" si="983"/>
        <v>336.22668000000004</v>
      </c>
      <c r="AV911" s="228">
        <f t="shared" si="1071"/>
        <v>1.040979911282726</v>
      </c>
      <c r="AW911" s="230">
        <f t="shared" si="1072"/>
        <v>221</v>
      </c>
      <c r="AX911" s="231">
        <f t="shared" si="984"/>
        <v>1.0524290860000001</v>
      </c>
      <c r="AY911" s="227">
        <f t="shared" si="985"/>
        <v>3410.70067844</v>
      </c>
      <c r="AZ911" s="227">
        <f t="shared" si="986"/>
        <v>3809.1915584400003</v>
      </c>
      <c r="BA911" s="227">
        <f t="shared" si="1049"/>
        <v>3113.21</v>
      </c>
      <c r="BB911" s="227">
        <f t="shared" si="987"/>
        <v>62.264200000000002</v>
      </c>
      <c r="BC911" s="227">
        <f t="shared" si="988"/>
        <v>304.0568433333334</v>
      </c>
      <c r="BD911" s="228">
        <f t="shared" si="966"/>
        <v>1.0368320266643358</v>
      </c>
      <c r="BE911" s="230">
        <f t="shared" si="967"/>
        <v>201</v>
      </c>
      <c r="BF911" s="231">
        <f t="shared" si="989"/>
        <v>1.0475733469999999</v>
      </c>
      <c r="BG911" s="227">
        <f t="shared" si="990"/>
        <v>3381.4366908400002</v>
      </c>
      <c r="BH911" s="227">
        <f t="shared" si="991"/>
        <v>3747.7577341733336</v>
      </c>
      <c r="BI911" s="227">
        <f t="shared" ref="BI911:BI974" si="1073">BI910</f>
        <v>3113.21</v>
      </c>
      <c r="BJ911" s="227">
        <f t="shared" si="992"/>
        <v>62.264200000000002</v>
      </c>
      <c r="BK911" s="227">
        <f t="shared" si="993"/>
        <v>272.92474333333337</v>
      </c>
      <c r="BL911" s="228">
        <f t="shared" si="1059"/>
        <v>1.0239303631086241</v>
      </c>
      <c r="BM911" s="230">
        <f t="shared" si="1060"/>
        <v>179</v>
      </c>
      <c r="BN911" s="231">
        <f t="shared" si="994"/>
        <v>1.0422579059999999</v>
      </c>
      <c r="BO911" s="227">
        <f t="shared" si="995"/>
        <v>3322.4162056499999</v>
      </c>
      <c r="BP911" s="227">
        <f t="shared" si="996"/>
        <v>3657.6051489833335</v>
      </c>
      <c r="BQ911" s="227">
        <f t="shared" si="965"/>
        <v>3113.21</v>
      </c>
      <c r="BR911" s="227">
        <f t="shared" si="997"/>
        <v>62.264200000000002</v>
      </c>
      <c r="BS911" s="227">
        <f t="shared" si="998"/>
        <v>238.67943333333335</v>
      </c>
      <c r="BT911" s="228">
        <f t="shared" si="963"/>
        <v>1.020561849961509</v>
      </c>
      <c r="BU911" s="230">
        <f t="shared" si="964"/>
        <v>156</v>
      </c>
      <c r="BV911" s="231">
        <f t="shared" si="999"/>
        <v>1.036729689</v>
      </c>
      <c r="BW911" s="227">
        <f t="shared" si="1000"/>
        <v>3293.9217827000002</v>
      </c>
      <c r="BX911" s="227">
        <f t="shared" si="1001"/>
        <v>3594.8654160333335</v>
      </c>
      <c r="BY911" s="227">
        <f t="shared" si="1050"/>
        <v>3113.21</v>
      </c>
      <c r="BZ911" s="227">
        <f t="shared" si="1002"/>
        <v>62.264200000000002</v>
      </c>
      <c r="CA911" s="227">
        <f t="shared" si="1003"/>
        <v>208.58507</v>
      </c>
      <c r="CB911" s="228">
        <f t="shared" si="1047"/>
        <v>1.0214801749035778</v>
      </c>
      <c r="CC911" s="230">
        <f t="shared" si="1048"/>
        <v>136</v>
      </c>
      <c r="CD911" s="231">
        <f t="shared" si="1004"/>
        <v>1.031946384</v>
      </c>
      <c r="CE911" s="227">
        <f t="shared" si="1005"/>
        <v>3281.6744254599998</v>
      </c>
      <c r="CF911" s="227">
        <f t="shared" si="1006"/>
        <v>3552.52369546</v>
      </c>
      <c r="CG911" s="227">
        <f t="shared" si="1043"/>
        <v>3113.21</v>
      </c>
      <c r="CH911" s="227">
        <f t="shared" si="1007"/>
        <v>62.264200000000002</v>
      </c>
      <c r="CI911" s="227">
        <f t="shared" si="1008"/>
        <v>177.45297000000002</v>
      </c>
      <c r="CJ911" s="228">
        <f t="shared" si="956"/>
        <v>1.0166007999178193</v>
      </c>
      <c r="CK911" s="230">
        <f t="shared" si="957"/>
        <v>115</v>
      </c>
      <c r="CL911" s="231">
        <f t="shared" si="1009"/>
        <v>1.0269476639999999</v>
      </c>
      <c r="CM911" s="227">
        <f t="shared" si="1010"/>
        <v>3250.1782164900001</v>
      </c>
      <c r="CN911" s="227">
        <f t="shared" si="1011"/>
        <v>3489.89538649</v>
      </c>
      <c r="CO911" s="227">
        <f t="shared" si="1046"/>
        <v>3113.21</v>
      </c>
      <c r="CP911" s="227">
        <f t="shared" si="1012"/>
        <v>62.264200000000002</v>
      </c>
      <c r="CQ911" s="227">
        <f t="shared" si="1013"/>
        <v>144.24539666666669</v>
      </c>
      <c r="CR911" s="228">
        <f t="shared" si="1044"/>
        <v>1.012047335660929</v>
      </c>
      <c r="CS911" s="230">
        <f t="shared" si="1045"/>
        <v>95</v>
      </c>
      <c r="CT911" s="231">
        <f t="shared" si="1014"/>
        <v>1.022209492</v>
      </c>
      <c r="CU911" s="227">
        <f t="shared" si="1015"/>
        <v>3220.69168511</v>
      </c>
      <c r="CV911" s="227">
        <f t="shared" si="1016"/>
        <v>3427.2012817766667</v>
      </c>
      <c r="CW911" s="227">
        <f t="shared" si="954"/>
        <v>3113.21</v>
      </c>
      <c r="CX911" s="227">
        <f t="shared" si="1017"/>
        <v>62.264200000000002</v>
      </c>
      <c r="CY911" s="227">
        <f t="shared" si="1018"/>
        <v>113.11329666666667</v>
      </c>
      <c r="CZ911" s="228">
        <f t="shared" si="952"/>
        <v>1.0141775650335658</v>
      </c>
      <c r="DA911" s="239">
        <f t="shared" si="953"/>
        <v>74</v>
      </c>
      <c r="DB911" s="231">
        <f t="shared" si="1019"/>
        <v>1.017257938</v>
      </c>
      <c r="DC911" s="227">
        <f t="shared" si="1020"/>
        <v>3211.8370487299999</v>
      </c>
      <c r="DD911" s="227">
        <f t="shared" si="1021"/>
        <v>3387.2145453966664</v>
      </c>
      <c r="DE911" s="227">
        <f t="shared" si="1042"/>
        <v>3113.21</v>
      </c>
      <c r="DF911" s="227">
        <f t="shared" si="1022"/>
        <v>62.264200000000002</v>
      </c>
      <c r="DG911" s="227">
        <f t="shared" si="1023"/>
        <v>81.981196666666662</v>
      </c>
      <c r="DH911" s="228">
        <f t="shared" si="1040"/>
        <v>1.0126584726697552</v>
      </c>
      <c r="DI911" s="239">
        <f t="shared" si="1041"/>
        <v>53</v>
      </c>
      <c r="DJ911" s="231">
        <f t="shared" si="1024"/>
        <v>1.0123303690000001</v>
      </c>
      <c r="DK911" s="227">
        <f t="shared" si="1025"/>
        <v>3191.4914329200001</v>
      </c>
      <c r="DL911" s="227">
        <f t="shared" si="1026"/>
        <v>3335.7368295866668</v>
      </c>
      <c r="DM911" s="227">
        <f t="shared" si="950"/>
        <v>3113.21</v>
      </c>
      <c r="DN911" s="227">
        <f t="shared" si="1027"/>
        <v>62.264200000000002</v>
      </c>
      <c r="DO911" s="227">
        <f t="shared" si="1028"/>
        <v>49.811360000000001</v>
      </c>
      <c r="DP911" s="228">
        <f t="shared" si="947"/>
        <v>1.0094286989464751</v>
      </c>
      <c r="DQ911" s="239">
        <f t="shared" si="948"/>
        <v>32</v>
      </c>
      <c r="DR911" s="231">
        <f t="shared" si="1029"/>
        <v>1.0074266679999999</v>
      </c>
      <c r="DS911" s="227">
        <f t="shared" si="1030"/>
        <v>3165.9022957699999</v>
      </c>
      <c r="DT911" s="227">
        <f t="shared" si="1031"/>
        <v>3277.9778557700001</v>
      </c>
      <c r="DU911" s="227">
        <f t="shared" si="1038"/>
        <v>3113.21</v>
      </c>
      <c r="DV911" s="227">
        <f t="shared" si="1039"/>
        <v>62.264200000000002</v>
      </c>
      <c r="DW911" s="227">
        <f t="shared" si="1032"/>
        <v>20.754733333333331</v>
      </c>
      <c r="DX911" s="228">
        <f t="shared" si="1033"/>
        <v>1.0051072880005618</v>
      </c>
      <c r="DY911" s="239">
        <f t="shared" si="1034"/>
        <v>14</v>
      </c>
      <c r="DZ911" s="231">
        <f t="shared" si="1035"/>
        <v>1.0032424069999999</v>
      </c>
      <c r="EA911" s="227">
        <f t="shared" si="971"/>
        <v>3139.2559084300001</v>
      </c>
      <c r="EB911" s="227">
        <f t="shared" si="1036"/>
        <v>3222.2748417633334</v>
      </c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5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5"/>
      <c r="HA911" s="5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40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7"/>
      <c r="JP911" s="1"/>
      <c r="JQ911" s="1"/>
      <c r="JR911" s="1"/>
      <c r="JS911" s="1"/>
      <c r="JT911" s="1"/>
      <c r="JU911" s="1"/>
      <c r="JV911" s="1"/>
      <c r="JW911" s="1"/>
      <c r="JX911" s="1"/>
      <c r="JY911" s="3"/>
      <c r="JZ911" s="1"/>
      <c r="KA911" s="1"/>
      <c r="KB911" s="1"/>
      <c r="KC911" s="1"/>
      <c r="KD911" s="1"/>
      <c r="KE911" s="1"/>
    </row>
    <row r="912" spans="1:291" x14ac:dyDescent="0.2">
      <c r="A912" s="196">
        <f t="shared" si="1061"/>
        <v>43570</v>
      </c>
      <c r="B912" s="236">
        <f t="shared" si="1037"/>
        <v>113221.43402268003</v>
      </c>
      <c r="C912" s="66">
        <f t="shared" si="961"/>
        <v>66345.39308491</v>
      </c>
      <c r="D912" s="77">
        <f t="shared" si="1062"/>
        <v>5138.93</v>
      </c>
      <c r="E912" s="67">
        <f>VLOOKUP(A911,[1]Plan1!$DQ$117:$DS$314,3)</f>
        <v>5177.47</v>
      </c>
      <c r="F912" s="11">
        <f t="shared" si="1063"/>
        <v>43550</v>
      </c>
      <c r="G912" s="73">
        <f t="shared" si="1051"/>
        <v>7.4996156787503487E-3</v>
      </c>
      <c r="H912" s="11">
        <f t="shared" si="1064"/>
        <v>43580</v>
      </c>
      <c r="I912" s="11">
        <f t="shared" si="1052"/>
        <v>43580</v>
      </c>
      <c r="J912" s="1">
        <f t="shared" si="1065"/>
        <v>22</v>
      </c>
      <c r="K912" s="1">
        <f t="shared" si="1066"/>
        <v>15</v>
      </c>
      <c r="L912" s="66">
        <f t="shared" si="1053"/>
        <v>1.00510729</v>
      </c>
      <c r="M912" s="70">
        <f t="shared" si="962"/>
        <v>1.00429945</v>
      </c>
      <c r="N912" s="70">
        <f t="shared" si="881"/>
        <v>1.0840410851671265</v>
      </c>
      <c r="O912" s="66">
        <f t="shared" si="958"/>
        <v>1.08957759</v>
      </c>
      <c r="P912" s="66">
        <f t="shared" si="1054"/>
        <v>66684.238247550005</v>
      </c>
      <c r="Q912" s="74">
        <f t="shared" si="1055"/>
        <v>0</v>
      </c>
      <c r="R912" s="75">
        <f t="shared" si="959"/>
        <v>0</v>
      </c>
      <c r="S912" s="66">
        <f t="shared" si="960"/>
        <v>0</v>
      </c>
      <c r="T912" s="10">
        <f t="shared" si="1067"/>
        <v>0.06</v>
      </c>
      <c r="U912" s="74">
        <f t="shared" si="955"/>
        <v>15</v>
      </c>
      <c r="V912" s="74">
        <v>252</v>
      </c>
      <c r="W912" s="70">
        <f t="shared" si="1056"/>
        <v>1.0034744090000001</v>
      </c>
      <c r="X912" s="66">
        <f t="shared" si="1057"/>
        <v>231.68831752</v>
      </c>
      <c r="Y912" s="66">
        <v>0</v>
      </c>
      <c r="Z912" s="67">
        <f t="shared" si="1058"/>
        <v>0</v>
      </c>
      <c r="AA912" s="68" t="str">
        <f t="shared" si="1068"/>
        <v>A+INCORP J=</v>
      </c>
      <c r="AB912" s="11">
        <f t="shared" si="1069"/>
        <v>43580</v>
      </c>
      <c r="AC912" s="227">
        <f t="shared" ref="AC912:AC975" si="1074">AC911</f>
        <v>3113.21</v>
      </c>
      <c r="AD912" s="227">
        <f t="shared" si="972"/>
        <v>62.264200000000002</v>
      </c>
      <c r="AE912" s="227">
        <f t="shared" si="973"/>
        <v>399.52861666666672</v>
      </c>
      <c r="AF912" s="228">
        <f t="shared" si="879"/>
        <v>1.04420816533912</v>
      </c>
      <c r="AG912" s="230">
        <f t="shared" si="880"/>
        <v>264</v>
      </c>
      <c r="AH912" s="231">
        <f t="shared" si="974"/>
        <v>1.0629452770000001</v>
      </c>
      <c r="AI912" s="227">
        <f t="shared" si="975"/>
        <v>3455.4642827799998</v>
      </c>
      <c r="AJ912" s="227">
        <f t="shared" si="976"/>
        <v>3917.2570994466664</v>
      </c>
      <c r="AK912" s="227">
        <f t="shared" si="968"/>
        <v>3113.21</v>
      </c>
      <c r="AL912" s="227">
        <f t="shared" si="977"/>
        <v>62.264200000000002</v>
      </c>
      <c r="AM912" s="227">
        <f t="shared" si="978"/>
        <v>368.39651666666668</v>
      </c>
      <c r="AN912" s="228">
        <f t="shared" si="969"/>
        <v>1.0432696163928068</v>
      </c>
      <c r="AO912" s="230">
        <f t="shared" si="970"/>
        <v>243</v>
      </c>
      <c r="AP912" s="231">
        <f t="shared" si="979"/>
        <v>1.0577963990000001</v>
      </c>
      <c r="AQ912" s="227">
        <f t="shared" si="980"/>
        <v>3435.6353325599998</v>
      </c>
      <c r="AR912" s="227">
        <f t="shared" si="981"/>
        <v>3866.2960492266666</v>
      </c>
      <c r="AS912" s="227">
        <f t="shared" si="1070"/>
        <v>3113.21</v>
      </c>
      <c r="AT912" s="227">
        <f t="shared" si="982"/>
        <v>62.264200000000002</v>
      </c>
      <c r="AU912" s="227">
        <f t="shared" si="983"/>
        <v>337.2644166666667</v>
      </c>
      <c r="AV912" s="228">
        <f t="shared" si="1071"/>
        <v>1.040979911282726</v>
      </c>
      <c r="AW912" s="230">
        <f t="shared" si="1072"/>
        <v>222</v>
      </c>
      <c r="AX912" s="231">
        <f t="shared" si="984"/>
        <v>1.0526724629999999</v>
      </c>
      <c r="AY912" s="227">
        <f t="shared" si="985"/>
        <v>3411.4894119599999</v>
      </c>
      <c r="AZ912" s="227">
        <f t="shared" si="986"/>
        <v>3811.0180286266668</v>
      </c>
      <c r="BA912" s="227">
        <f t="shared" si="1049"/>
        <v>3113.21</v>
      </c>
      <c r="BB912" s="227">
        <f t="shared" si="987"/>
        <v>62.264200000000002</v>
      </c>
      <c r="BC912" s="227">
        <f t="shared" si="988"/>
        <v>305.09458000000001</v>
      </c>
      <c r="BD912" s="228">
        <f t="shared" si="966"/>
        <v>1.0368320266643358</v>
      </c>
      <c r="BE912" s="230">
        <f t="shared" si="967"/>
        <v>202</v>
      </c>
      <c r="BF912" s="231">
        <f t="shared" si="989"/>
        <v>1.0478156009999999</v>
      </c>
      <c r="BG912" s="227">
        <f t="shared" si="990"/>
        <v>3382.2186566700002</v>
      </c>
      <c r="BH912" s="227">
        <f t="shared" si="991"/>
        <v>3749.5774366700002</v>
      </c>
      <c r="BI912" s="227">
        <f t="shared" si="1073"/>
        <v>3113.21</v>
      </c>
      <c r="BJ912" s="227">
        <f t="shared" si="992"/>
        <v>62.264200000000002</v>
      </c>
      <c r="BK912" s="227">
        <f t="shared" si="993"/>
        <v>273.96248000000003</v>
      </c>
      <c r="BL912" s="228">
        <f t="shared" si="1059"/>
        <v>1.0239303631086241</v>
      </c>
      <c r="BM912" s="230">
        <f t="shared" si="1060"/>
        <v>180</v>
      </c>
      <c r="BN912" s="231">
        <f t="shared" si="994"/>
        <v>1.04249893</v>
      </c>
      <c r="BO912" s="227">
        <f t="shared" si="995"/>
        <v>3323.18452032</v>
      </c>
      <c r="BP912" s="227">
        <f t="shared" si="996"/>
        <v>3659.4112003200003</v>
      </c>
      <c r="BQ912" s="227">
        <f t="shared" si="965"/>
        <v>3113.21</v>
      </c>
      <c r="BR912" s="227">
        <f t="shared" si="997"/>
        <v>62.264200000000002</v>
      </c>
      <c r="BS912" s="227">
        <f t="shared" si="998"/>
        <v>239.71717000000001</v>
      </c>
      <c r="BT912" s="228">
        <f t="shared" si="963"/>
        <v>1.020561849961509</v>
      </c>
      <c r="BU912" s="230">
        <f t="shared" si="964"/>
        <v>157</v>
      </c>
      <c r="BV912" s="231">
        <f t="shared" si="999"/>
        <v>1.0369694350000001</v>
      </c>
      <c r="BW912" s="227">
        <f t="shared" si="1000"/>
        <v>3294.6835092900001</v>
      </c>
      <c r="BX912" s="227">
        <f t="shared" si="1001"/>
        <v>3596.66487929</v>
      </c>
      <c r="BY912" s="227">
        <f t="shared" si="1050"/>
        <v>3113.21</v>
      </c>
      <c r="BZ912" s="227">
        <f t="shared" si="1002"/>
        <v>62.264200000000002</v>
      </c>
      <c r="CA912" s="227">
        <f t="shared" si="1003"/>
        <v>209.62280666666669</v>
      </c>
      <c r="CB912" s="228">
        <f t="shared" si="1047"/>
        <v>1.0214801749035778</v>
      </c>
      <c r="CC912" s="230">
        <f t="shared" si="1048"/>
        <v>137</v>
      </c>
      <c r="CD912" s="231">
        <f t="shared" si="1004"/>
        <v>1.0321850239999999</v>
      </c>
      <c r="CE912" s="227">
        <f t="shared" si="1005"/>
        <v>3282.4333203000001</v>
      </c>
      <c r="CF912" s="227">
        <f t="shared" si="1006"/>
        <v>3554.3203269666669</v>
      </c>
      <c r="CG912" s="227">
        <f t="shared" si="1043"/>
        <v>3113.21</v>
      </c>
      <c r="CH912" s="227">
        <f t="shared" si="1007"/>
        <v>62.264200000000002</v>
      </c>
      <c r="CI912" s="227">
        <f t="shared" si="1008"/>
        <v>178.49070666666668</v>
      </c>
      <c r="CJ912" s="228">
        <f t="shared" si="956"/>
        <v>1.0166007999178193</v>
      </c>
      <c r="CK912" s="230">
        <f t="shared" si="957"/>
        <v>116</v>
      </c>
      <c r="CL912" s="231">
        <f t="shared" si="1009"/>
        <v>1.0271851489999999</v>
      </c>
      <c r="CM912" s="227">
        <f t="shared" si="1010"/>
        <v>3250.92983082</v>
      </c>
      <c r="CN912" s="227">
        <f t="shared" si="1011"/>
        <v>3491.6847374866666</v>
      </c>
      <c r="CO912" s="227">
        <f t="shared" si="1046"/>
        <v>3113.21</v>
      </c>
      <c r="CP912" s="227">
        <f t="shared" si="1012"/>
        <v>62.264200000000002</v>
      </c>
      <c r="CQ912" s="227">
        <f t="shared" si="1013"/>
        <v>145.28313333333335</v>
      </c>
      <c r="CR912" s="228">
        <f t="shared" si="1044"/>
        <v>1.012047335660929</v>
      </c>
      <c r="CS912" s="230">
        <f t="shared" si="1045"/>
        <v>96</v>
      </c>
      <c r="CT912" s="231">
        <f t="shared" si="1014"/>
        <v>1.0224458809999999</v>
      </c>
      <c r="CU912" s="227">
        <f t="shared" si="1015"/>
        <v>3221.4364796899999</v>
      </c>
      <c r="CV912" s="227">
        <f t="shared" si="1016"/>
        <v>3428.9838130233334</v>
      </c>
      <c r="CW912" s="227">
        <f t="shared" si="954"/>
        <v>3113.21</v>
      </c>
      <c r="CX912" s="227">
        <f t="shared" si="1017"/>
        <v>62.264200000000002</v>
      </c>
      <c r="CY912" s="227">
        <f t="shared" si="1018"/>
        <v>114.15103333333333</v>
      </c>
      <c r="CZ912" s="228">
        <f t="shared" si="952"/>
        <v>1.0141775650335658</v>
      </c>
      <c r="DA912" s="239">
        <f t="shared" si="953"/>
        <v>75</v>
      </c>
      <c r="DB912" s="231">
        <f t="shared" si="1019"/>
        <v>1.0174931810000001</v>
      </c>
      <c r="DC912" s="227">
        <f t="shared" si="1020"/>
        <v>3212.5797926800001</v>
      </c>
      <c r="DD912" s="227">
        <f t="shared" si="1021"/>
        <v>3388.9950260133332</v>
      </c>
      <c r="DE912" s="227">
        <f t="shared" si="1042"/>
        <v>3113.21</v>
      </c>
      <c r="DF912" s="227">
        <f t="shared" si="1022"/>
        <v>62.264200000000002</v>
      </c>
      <c r="DG912" s="227">
        <f t="shared" si="1023"/>
        <v>83.018933333333322</v>
      </c>
      <c r="DH912" s="228">
        <f t="shared" si="1040"/>
        <v>1.0126584726697552</v>
      </c>
      <c r="DI912" s="239">
        <f t="shared" si="1041"/>
        <v>54</v>
      </c>
      <c r="DJ912" s="231">
        <f t="shared" si="1024"/>
        <v>1.0125644730000001</v>
      </c>
      <c r="DK912" s="227">
        <f t="shared" si="1025"/>
        <v>3192.2294735099999</v>
      </c>
      <c r="DL912" s="227">
        <f t="shared" si="1026"/>
        <v>3337.5126068433333</v>
      </c>
      <c r="DM912" s="227">
        <f t="shared" si="950"/>
        <v>3113.21</v>
      </c>
      <c r="DN912" s="227">
        <f t="shared" si="1027"/>
        <v>62.264200000000002</v>
      </c>
      <c r="DO912" s="227">
        <f t="shared" si="1028"/>
        <v>50.849096666666661</v>
      </c>
      <c r="DP912" s="228">
        <f t="shared" si="947"/>
        <v>1.0094286989464751</v>
      </c>
      <c r="DQ912" s="239">
        <f t="shared" si="948"/>
        <v>33</v>
      </c>
      <c r="DR912" s="231">
        <f t="shared" si="1029"/>
        <v>1.007659638</v>
      </c>
      <c r="DS912" s="227">
        <f t="shared" si="1030"/>
        <v>3166.6344187999998</v>
      </c>
      <c r="DT912" s="227">
        <f t="shared" si="1031"/>
        <v>3279.7477154666667</v>
      </c>
      <c r="DU912" s="227">
        <f t="shared" si="1038"/>
        <v>3113.21</v>
      </c>
      <c r="DV912" s="227">
        <f t="shared" si="1039"/>
        <v>62.264200000000002</v>
      </c>
      <c r="DW912" s="227">
        <f t="shared" si="1032"/>
        <v>21.792469999999998</v>
      </c>
      <c r="DX912" s="228">
        <f t="shared" si="1033"/>
        <v>1.0051072880005618</v>
      </c>
      <c r="DY912" s="239">
        <f t="shared" si="1034"/>
        <v>15</v>
      </c>
      <c r="DZ912" s="231">
        <f t="shared" si="1035"/>
        <v>1.0034744090000001</v>
      </c>
      <c r="EA912" s="227">
        <f t="shared" si="971"/>
        <v>3139.9818682300001</v>
      </c>
      <c r="EB912" s="227">
        <f t="shared" si="1036"/>
        <v>3224.0385382300001</v>
      </c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5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5"/>
      <c r="HA912" s="5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40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7"/>
      <c r="JP912" s="1"/>
      <c r="JQ912" s="1"/>
      <c r="JR912" s="1"/>
      <c r="JS912" s="1"/>
      <c r="JT912" s="1"/>
      <c r="JU912" s="1"/>
      <c r="JV912" s="1"/>
      <c r="JW912" s="1"/>
      <c r="JX912" s="1"/>
      <c r="JY912" s="3"/>
      <c r="JZ912" s="1"/>
      <c r="KA912" s="1"/>
      <c r="KB912" s="1"/>
      <c r="KC912" s="1"/>
      <c r="KD912" s="1"/>
      <c r="KE912" s="1"/>
    </row>
    <row r="913" spans="1:291" x14ac:dyDescent="0.2">
      <c r="A913" s="196">
        <f t="shared" si="1061"/>
        <v>43571</v>
      </c>
      <c r="B913" s="236">
        <f t="shared" si="1037"/>
        <v>113297.55522945667</v>
      </c>
      <c r="C913" s="66">
        <f t="shared" si="961"/>
        <v>66345.39308491</v>
      </c>
      <c r="D913" s="77">
        <f t="shared" si="1062"/>
        <v>5138.93</v>
      </c>
      <c r="E913" s="67">
        <f>VLOOKUP(A912,[1]Plan1!$DQ$117:$DS$314,3)</f>
        <v>5177.47</v>
      </c>
      <c r="F913" s="11">
        <f t="shared" si="1063"/>
        <v>43550</v>
      </c>
      <c r="G913" s="73">
        <f t="shared" si="1051"/>
        <v>7.4996156787503487E-3</v>
      </c>
      <c r="H913" s="11">
        <f t="shared" si="1064"/>
        <v>43580</v>
      </c>
      <c r="I913" s="11">
        <f t="shared" si="1052"/>
        <v>43580</v>
      </c>
      <c r="J913" s="1">
        <f t="shared" si="1065"/>
        <v>22</v>
      </c>
      <c r="K913" s="1">
        <f t="shared" si="1066"/>
        <v>16</v>
      </c>
      <c r="L913" s="66">
        <f t="shared" si="1053"/>
        <v>1.0054487000000001</v>
      </c>
      <c r="M913" s="70">
        <f t="shared" si="962"/>
        <v>1.00429945</v>
      </c>
      <c r="N913" s="70">
        <f t="shared" si="881"/>
        <v>1.0840410851671265</v>
      </c>
      <c r="O913" s="66">
        <f t="shared" si="958"/>
        <v>1.08994769</v>
      </c>
      <c r="P913" s="66">
        <f t="shared" si="1054"/>
        <v>66706.889228209999</v>
      </c>
      <c r="Q913" s="74">
        <f t="shared" si="1055"/>
        <v>0</v>
      </c>
      <c r="R913" s="75">
        <f t="shared" si="959"/>
        <v>0</v>
      </c>
      <c r="S913" s="66">
        <f t="shared" si="960"/>
        <v>0</v>
      </c>
      <c r="T913" s="10">
        <f t="shared" si="1067"/>
        <v>0.06</v>
      </c>
      <c r="U913" s="74">
        <f t="shared" si="955"/>
        <v>16</v>
      </c>
      <c r="V913" s="74">
        <v>252</v>
      </c>
      <c r="W913" s="70">
        <f t="shared" si="1056"/>
        <v>1.003706465</v>
      </c>
      <c r="X913" s="66">
        <f t="shared" si="1057"/>
        <v>247.24675017999999</v>
      </c>
      <c r="Y913" s="66">
        <v>0</v>
      </c>
      <c r="Z913" s="67">
        <f t="shared" si="1058"/>
        <v>0</v>
      </c>
      <c r="AA913" s="68" t="str">
        <f t="shared" si="1068"/>
        <v>A+INCORP J=</v>
      </c>
      <c r="AB913" s="11">
        <f t="shared" si="1069"/>
        <v>43580</v>
      </c>
      <c r="AC913" s="227">
        <f t="shared" si="1074"/>
        <v>3113.21</v>
      </c>
      <c r="AD913" s="227">
        <f t="shared" si="972"/>
        <v>62.264200000000002</v>
      </c>
      <c r="AE913" s="227">
        <f t="shared" si="973"/>
        <v>400.56635333333338</v>
      </c>
      <c r="AF913" s="228">
        <f t="shared" ref="AF913:AF976" si="1075">($O913/AF$525)</f>
        <v>1.0445628545742318</v>
      </c>
      <c r="AG913" s="230">
        <f t="shared" ref="AG913:AG976" si="1076">NETWORKDAYS(AG$525,$A913,$AE$118:$AE$502)-1</f>
        <v>265</v>
      </c>
      <c r="AH913" s="231">
        <f t="shared" si="974"/>
        <v>1.063191086</v>
      </c>
      <c r="AI913" s="227">
        <f t="shared" si="975"/>
        <v>3457.4373674100002</v>
      </c>
      <c r="AJ913" s="227">
        <f t="shared" si="976"/>
        <v>3920.2679207433334</v>
      </c>
      <c r="AK913" s="227">
        <f t="shared" si="968"/>
        <v>3113.21</v>
      </c>
      <c r="AL913" s="227">
        <f t="shared" si="977"/>
        <v>62.264200000000002</v>
      </c>
      <c r="AM913" s="227">
        <f t="shared" si="978"/>
        <v>369.43425333333334</v>
      </c>
      <c r="AN913" s="228">
        <f t="shared" si="969"/>
        <v>1.0436239868282586</v>
      </c>
      <c r="AO913" s="230">
        <f t="shared" si="970"/>
        <v>244</v>
      </c>
      <c r="AP913" s="231">
        <f t="shared" si="979"/>
        <v>1.0580410170000001</v>
      </c>
      <c r="AQ913" s="227">
        <f t="shared" si="980"/>
        <v>3437.5970937699999</v>
      </c>
      <c r="AR913" s="227">
        <f t="shared" si="981"/>
        <v>3869.2955471033333</v>
      </c>
      <c r="AS913" s="227">
        <f t="shared" si="1070"/>
        <v>3113.21</v>
      </c>
      <c r="AT913" s="227">
        <f t="shared" si="982"/>
        <v>62.264200000000002</v>
      </c>
      <c r="AU913" s="227">
        <f t="shared" si="983"/>
        <v>338.30215333333337</v>
      </c>
      <c r="AV913" s="228">
        <f t="shared" si="1071"/>
        <v>1.0413335039673606</v>
      </c>
      <c r="AW913" s="230">
        <f t="shared" si="1072"/>
        <v>223</v>
      </c>
      <c r="AX913" s="231">
        <f t="shared" si="984"/>
        <v>1.052915896</v>
      </c>
      <c r="AY913" s="227">
        <f t="shared" si="985"/>
        <v>3413.4373854999999</v>
      </c>
      <c r="AZ913" s="227">
        <f t="shared" si="986"/>
        <v>3814.003738833333</v>
      </c>
      <c r="BA913" s="227">
        <f t="shared" si="1049"/>
        <v>3113.21</v>
      </c>
      <c r="BB913" s="227">
        <f t="shared" si="987"/>
        <v>62.264200000000002</v>
      </c>
      <c r="BC913" s="227">
        <f t="shared" si="988"/>
        <v>306.13231666666672</v>
      </c>
      <c r="BD913" s="228">
        <f t="shared" si="966"/>
        <v>1.0371842104248963</v>
      </c>
      <c r="BE913" s="230">
        <f t="shared" si="967"/>
        <v>203</v>
      </c>
      <c r="BF913" s="231">
        <f t="shared" si="989"/>
        <v>1.0480579109999999</v>
      </c>
      <c r="BG913" s="227">
        <f t="shared" si="990"/>
        <v>3384.14991702</v>
      </c>
      <c r="BH913" s="227">
        <f t="shared" si="991"/>
        <v>3752.5464336866667</v>
      </c>
      <c r="BI913" s="227">
        <f t="shared" si="1073"/>
        <v>3113.21</v>
      </c>
      <c r="BJ913" s="227">
        <f t="shared" si="992"/>
        <v>62.264200000000002</v>
      </c>
      <c r="BK913" s="227">
        <f t="shared" si="993"/>
        <v>275.00021666666669</v>
      </c>
      <c r="BL913" s="228">
        <f t="shared" si="1059"/>
        <v>1.02427816452347</v>
      </c>
      <c r="BM913" s="230">
        <f t="shared" si="1060"/>
        <v>181</v>
      </c>
      <c r="BN913" s="231">
        <f t="shared" si="994"/>
        <v>1.042740011</v>
      </c>
      <c r="BO913" s="227">
        <f t="shared" si="995"/>
        <v>3325.08207352</v>
      </c>
      <c r="BP913" s="227">
        <f t="shared" si="996"/>
        <v>3662.3464901866669</v>
      </c>
      <c r="BQ913" s="227">
        <f t="shared" si="965"/>
        <v>3113.21</v>
      </c>
      <c r="BR913" s="227">
        <f t="shared" si="997"/>
        <v>62.264200000000002</v>
      </c>
      <c r="BS913" s="227">
        <f t="shared" si="998"/>
        <v>240.75490666666667</v>
      </c>
      <c r="BT913" s="228">
        <f t="shared" si="963"/>
        <v>1.0209085071836632</v>
      </c>
      <c r="BU913" s="230">
        <f t="shared" si="964"/>
        <v>158</v>
      </c>
      <c r="BV913" s="231">
        <f t="shared" si="999"/>
        <v>1.0372092369999999</v>
      </c>
      <c r="BW913" s="227">
        <f t="shared" si="1000"/>
        <v>3296.5647873600001</v>
      </c>
      <c r="BX913" s="227">
        <f t="shared" si="1001"/>
        <v>3599.5838940266667</v>
      </c>
      <c r="BY913" s="227">
        <f t="shared" si="1050"/>
        <v>3113.21</v>
      </c>
      <c r="BZ913" s="227">
        <f t="shared" si="1002"/>
        <v>62.264200000000002</v>
      </c>
      <c r="CA913" s="227">
        <f t="shared" si="1003"/>
        <v>210.66054333333332</v>
      </c>
      <c r="CB913" s="228">
        <f t="shared" si="1047"/>
        <v>1.0218271440558451</v>
      </c>
      <c r="CC913" s="230">
        <f t="shared" si="1048"/>
        <v>138</v>
      </c>
      <c r="CD913" s="231">
        <f t="shared" si="1004"/>
        <v>1.0324237199999999</v>
      </c>
      <c r="CE913" s="227">
        <f t="shared" si="1005"/>
        <v>3284.3076047700001</v>
      </c>
      <c r="CF913" s="227">
        <f t="shared" si="1006"/>
        <v>3557.2323481033336</v>
      </c>
      <c r="CG913" s="227">
        <f t="shared" si="1043"/>
        <v>3113.21</v>
      </c>
      <c r="CH913" s="227">
        <f t="shared" si="1007"/>
        <v>62.264200000000002</v>
      </c>
      <c r="CI913" s="227">
        <f t="shared" si="1008"/>
        <v>179.52844333333334</v>
      </c>
      <c r="CJ913" s="228">
        <f t="shared" si="956"/>
        <v>1.0169461116785445</v>
      </c>
      <c r="CK913" s="230">
        <f t="shared" si="957"/>
        <v>117</v>
      </c>
      <c r="CL913" s="231">
        <f t="shared" si="1009"/>
        <v>1.0274226879999999</v>
      </c>
      <c r="CM913" s="227">
        <f t="shared" si="1010"/>
        <v>3252.78612423</v>
      </c>
      <c r="CN913" s="227">
        <f t="shared" si="1011"/>
        <v>3494.5787675633333</v>
      </c>
      <c r="CO913" s="227">
        <f t="shared" si="1046"/>
        <v>3113.21</v>
      </c>
      <c r="CP913" s="227">
        <f t="shared" si="1012"/>
        <v>62.264200000000002</v>
      </c>
      <c r="CQ913" s="227">
        <f t="shared" si="1013"/>
        <v>146.32087000000001</v>
      </c>
      <c r="CR913" s="228">
        <f t="shared" si="1044"/>
        <v>1.0123911007331605</v>
      </c>
      <c r="CS913" s="230">
        <f t="shared" si="1045"/>
        <v>97</v>
      </c>
      <c r="CT913" s="231">
        <f t="shared" si="1014"/>
        <v>1.022682324</v>
      </c>
      <c r="CU913" s="227">
        <f t="shared" si="1015"/>
        <v>3223.2759321799999</v>
      </c>
      <c r="CV913" s="227">
        <f t="shared" si="1016"/>
        <v>3431.86100218</v>
      </c>
      <c r="CW913" s="227">
        <f t="shared" si="954"/>
        <v>3113.21</v>
      </c>
      <c r="CX913" s="227">
        <f t="shared" si="1017"/>
        <v>62.264200000000002</v>
      </c>
      <c r="CY913" s="227">
        <f t="shared" si="1018"/>
        <v>115.18877000000002</v>
      </c>
      <c r="CZ913" s="228">
        <f t="shared" si="952"/>
        <v>1.0145220536870256</v>
      </c>
      <c r="DA913" s="239">
        <f t="shared" si="953"/>
        <v>76</v>
      </c>
      <c r="DB913" s="231">
        <f t="shared" si="1019"/>
        <v>1.0177284790000001</v>
      </c>
      <c r="DC913" s="227">
        <f t="shared" si="1020"/>
        <v>3214.4141889900002</v>
      </c>
      <c r="DD913" s="227">
        <f t="shared" si="1021"/>
        <v>3391.86715899</v>
      </c>
      <c r="DE913" s="227">
        <f t="shared" si="1042"/>
        <v>3113.21</v>
      </c>
      <c r="DF913" s="227">
        <f t="shared" si="1022"/>
        <v>62.264200000000002</v>
      </c>
      <c r="DG913" s="227">
        <f t="shared" si="1023"/>
        <v>84.056670000000011</v>
      </c>
      <c r="DH913" s="228">
        <f t="shared" si="1040"/>
        <v>1.0130024453286781</v>
      </c>
      <c r="DI913" s="239">
        <f t="shared" si="1041"/>
        <v>55</v>
      </c>
      <c r="DJ913" s="231">
        <f t="shared" si="1024"/>
        <v>1.0127986309999999</v>
      </c>
      <c r="DK913" s="227">
        <f t="shared" si="1025"/>
        <v>3194.0522489999998</v>
      </c>
      <c r="DL913" s="227">
        <f t="shared" si="1026"/>
        <v>3340.3731189999999</v>
      </c>
      <c r="DM913" s="227">
        <f t="shared" si="950"/>
        <v>3113.21</v>
      </c>
      <c r="DN913" s="227">
        <f t="shared" si="1027"/>
        <v>62.264200000000002</v>
      </c>
      <c r="DO913" s="227">
        <f t="shared" si="1028"/>
        <v>51.886833333333335</v>
      </c>
      <c r="DP913" s="228">
        <f t="shared" si="947"/>
        <v>1.0097715745387312</v>
      </c>
      <c r="DQ913" s="239">
        <f t="shared" si="948"/>
        <v>34</v>
      </c>
      <c r="DR913" s="231">
        <f t="shared" si="1029"/>
        <v>1.0078926619999999</v>
      </c>
      <c r="DS913" s="227">
        <f t="shared" si="1030"/>
        <v>3168.44258021</v>
      </c>
      <c r="DT913" s="227">
        <f t="shared" si="1031"/>
        <v>3282.5936135433335</v>
      </c>
      <c r="DU913" s="227">
        <f t="shared" si="1038"/>
        <v>3113.21</v>
      </c>
      <c r="DV913" s="227">
        <f t="shared" si="1039"/>
        <v>62.264200000000002</v>
      </c>
      <c r="DW913" s="227">
        <f t="shared" si="1032"/>
        <v>22.830206666666665</v>
      </c>
      <c r="DX913" s="228">
        <f t="shared" si="1033"/>
        <v>1.0054486957265494</v>
      </c>
      <c r="DY913" s="239">
        <f t="shared" si="1034"/>
        <v>16</v>
      </c>
      <c r="DZ913" s="231">
        <f t="shared" si="1035"/>
        <v>1.003706465</v>
      </c>
      <c r="EA913" s="227">
        <f t="shared" si="971"/>
        <v>3141.7748104399998</v>
      </c>
      <c r="EB913" s="227">
        <f t="shared" si="1036"/>
        <v>3226.8692171066664</v>
      </c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5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5"/>
      <c r="HA913" s="5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40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7"/>
      <c r="JP913" s="1"/>
      <c r="JQ913" s="1"/>
      <c r="JR913" s="1"/>
      <c r="JS913" s="1"/>
      <c r="JT913" s="1"/>
      <c r="JU913" s="1"/>
      <c r="JV913" s="1"/>
      <c r="JW913" s="1"/>
      <c r="JX913" s="1"/>
      <c r="JY913" s="3"/>
      <c r="JZ913" s="1"/>
      <c r="KA913" s="1"/>
      <c r="KB913" s="1"/>
      <c r="KC913" s="1"/>
      <c r="KD913" s="1"/>
      <c r="KE913" s="1"/>
    </row>
    <row r="914" spans="1:291" x14ac:dyDescent="0.2">
      <c r="A914" s="196">
        <f t="shared" si="1061"/>
        <v>43572</v>
      </c>
      <c r="B914" s="236">
        <f t="shared" si="1037"/>
        <v>113373.71304790332</v>
      </c>
      <c r="C914" s="66">
        <f t="shared" si="961"/>
        <v>66345.39308491</v>
      </c>
      <c r="D914" s="77">
        <f t="shared" si="1062"/>
        <v>5138.93</v>
      </c>
      <c r="E914" s="67">
        <f>VLOOKUP(A913,[1]Plan1!$DQ$117:$DS$314,3)</f>
        <v>5177.47</v>
      </c>
      <c r="F914" s="11">
        <f t="shared" si="1063"/>
        <v>43550</v>
      </c>
      <c r="G914" s="73">
        <f t="shared" si="1051"/>
        <v>7.4996156787503487E-3</v>
      </c>
      <c r="H914" s="11">
        <f t="shared" si="1064"/>
        <v>43580</v>
      </c>
      <c r="I914" s="11">
        <f t="shared" si="1052"/>
        <v>43580</v>
      </c>
      <c r="J914" s="1">
        <f t="shared" si="1065"/>
        <v>22</v>
      </c>
      <c r="K914" s="1">
        <f t="shared" si="1066"/>
        <v>17</v>
      </c>
      <c r="L914" s="66">
        <f t="shared" si="1053"/>
        <v>1.0057902299999999</v>
      </c>
      <c r="M914" s="70">
        <f t="shared" si="962"/>
        <v>1.00429945</v>
      </c>
      <c r="N914" s="70">
        <f t="shared" si="881"/>
        <v>1.0840410851671265</v>
      </c>
      <c r="O914" s="66">
        <f t="shared" si="958"/>
        <v>1.0903179300000001</v>
      </c>
      <c r="P914" s="66">
        <f t="shared" si="1054"/>
        <v>66729.548170309994</v>
      </c>
      <c r="Q914" s="74">
        <f t="shared" si="1055"/>
        <v>0</v>
      </c>
      <c r="R914" s="75">
        <f t="shared" si="959"/>
        <v>0</v>
      </c>
      <c r="S914" s="66">
        <f t="shared" si="960"/>
        <v>0</v>
      </c>
      <c r="T914" s="10">
        <f t="shared" si="1067"/>
        <v>0.06</v>
      </c>
      <c r="U914" s="74">
        <f t="shared" si="955"/>
        <v>17</v>
      </c>
      <c r="V914" s="74">
        <v>252</v>
      </c>
      <c r="W914" s="70">
        <f t="shared" si="1056"/>
        <v>1.0039385750000001</v>
      </c>
      <c r="X914" s="66">
        <f t="shared" si="1057"/>
        <v>262.81933018000001</v>
      </c>
      <c r="Y914" s="66">
        <v>0</v>
      </c>
      <c r="Z914" s="67">
        <f t="shared" si="1058"/>
        <v>0</v>
      </c>
      <c r="AA914" s="68" t="str">
        <f t="shared" si="1068"/>
        <v>A+INCORP J=</v>
      </c>
      <c r="AB914" s="11">
        <f t="shared" si="1069"/>
        <v>43580</v>
      </c>
      <c r="AC914" s="227">
        <f t="shared" si="1074"/>
        <v>3113.21</v>
      </c>
      <c r="AD914" s="227">
        <f t="shared" si="972"/>
        <v>62.264200000000002</v>
      </c>
      <c r="AE914" s="227">
        <f t="shared" si="973"/>
        <v>401.60409000000004</v>
      </c>
      <c r="AF914" s="228">
        <f t="shared" si="1075"/>
        <v>1.044917677979819</v>
      </c>
      <c r="AG914" s="230">
        <f t="shared" si="1076"/>
        <v>266</v>
      </c>
      <c r="AH914" s="231">
        <f t="shared" si="974"/>
        <v>1.0634369509999999</v>
      </c>
      <c r="AI914" s="227">
        <f t="shared" si="975"/>
        <v>3459.4116212600002</v>
      </c>
      <c r="AJ914" s="227">
        <f t="shared" si="976"/>
        <v>3923.2799112600001</v>
      </c>
      <c r="AK914" s="227">
        <f t="shared" si="968"/>
        <v>3113.21</v>
      </c>
      <c r="AL914" s="227">
        <f t="shared" si="977"/>
        <v>62.264200000000002</v>
      </c>
      <c r="AM914" s="227">
        <f t="shared" si="978"/>
        <v>370.47199000000001</v>
      </c>
      <c r="AN914" s="228">
        <f t="shared" si="969"/>
        <v>1.0439784913135917</v>
      </c>
      <c r="AO914" s="230">
        <f t="shared" si="970"/>
        <v>245</v>
      </c>
      <c r="AP914" s="231">
        <f t="shared" si="979"/>
        <v>1.0582856919999999</v>
      </c>
      <c r="AQ914" s="227">
        <f t="shared" si="980"/>
        <v>3439.56002162</v>
      </c>
      <c r="AR914" s="227">
        <f t="shared" si="981"/>
        <v>3872.2962116200001</v>
      </c>
      <c r="AS914" s="227">
        <f t="shared" si="1070"/>
        <v>3113.21</v>
      </c>
      <c r="AT914" s="227">
        <f t="shared" si="982"/>
        <v>62.264200000000002</v>
      </c>
      <c r="AU914" s="227">
        <f t="shared" si="983"/>
        <v>339.33989000000003</v>
      </c>
      <c r="AV914" s="228">
        <f t="shared" si="1071"/>
        <v>1.0416872304076716</v>
      </c>
      <c r="AW914" s="230">
        <f t="shared" si="1072"/>
        <v>224</v>
      </c>
      <c r="AX914" s="231">
        <f t="shared" si="984"/>
        <v>1.0531593859999999</v>
      </c>
      <c r="AY914" s="227">
        <f t="shared" si="985"/>
        <v>3415.3865183900002</v>
      </c>
      <c r="AZ914" s="227">
        <f t="shared" si="986"/>
        <v>3816.9906083900005</v>
      </c>
      <c r="BA914" s="227">
        <f t="shared" si="1049"/>
        <v>3113.21</v>
      </c>
      <c r="BB914" s="227">
        <f t="shared" si="987"/>
        <v>62.264200000000002</v>
      </c>
      <c r="BC914" s="227">
        <f t="shared" si="988"/>
        <v>307.17005333333339</v>
      </c>
      <c r="BD914" s="228">
        <f t="shared" si="966"/>
        <v>1.0375365274081707</v>
      </c>
      <c r="BE914" s="230">
        <f t="shared" si="967"/>
        <v>204</v>
      </c>
      <c r="BF914" s="231">
        <f t="shared" si="989"/>
        <v>1.0483002770000001</v>
      </c>
      <c r="BG914" s="227">
        <f t="shared" si="990"/>
        <v>3386.08232438</v>
      </c>
      <c r="BH914" s="227">
        <f t="shared" si="991"/>
        <v>3755.5165777133334</v>
      </c>
      <c r="BI914" s="227">
        <f t="shared" si="1073"/>
        <v>3113.21</v>
      </c>
      <c r="BJ914" s="227">
        <f t="shared" si="992"/>
        <v>62.264200000000002</v>
      </c>
      <c r="BK914" s="227">
        <f t="shared" si="993"/>
        <v>276.03795333333335</v>
      </c>
      <c r="BL914" s="228">
        <f t="shared" si="1059"/>
        <v>1.0246260975032935</v>
      </c>
      <c r="BM914" s="230">
        <f t="shared" si="1060"/>
        <v>182</v>
      </c>
      <c r="BN914" s="231">
        <f t="shared" si="994"/>
        <v>1.0429811470000001</v>
      </c>
      <c r="BO914" s="227">
        <f t="shared" si="995"/>
        <v>3326.9807514300001</v>
      </c>
      <c r="BP914" s="227">
        <f t="shared" si="996"/>
        <v>3665.2829047633336</v>
      </c>
      <c r="BQ914" s="227">
        <f t="shared" si="965"/>
        <v>3113.21</v>
      </c>
      <c r="BR914" s="227">
        <f t="shared" si="997"/>
        <v>62.264200000000002</v>
      </c>
      <c r="BS914" s="227">
        <f t="shared" si="998"/>
        <v>241.79264333333333</v>
      </c>
      <c r="BT914" s="228">
        <f t="shared" si="963"/>
        <v>1.0212552955379737</v>
      </c>
      <c r="BU914" s="230">
        <f t="shared" si="964"/>
        <v>159</v>
      </c>
      <c r="BV914" s="231">
        <f t="shared" si="999"/>
        <v>1.0374490940000001</v>
      </c>
      <c r="BW914" s="227">
        <f t="shared" si="1000"/>
        <v>3298.44718143</v>
      </c>
      <c r="BX914" s="227">
        <f t="shared" si="1001"/>
        <v>3602.5040247633333</v>
      </c>
      <c r="BY914" s="227">
        <f t="shared" si="1050"/>
        <v>3113.21</v>
      </c>
      <c r="BZ914" s="227">
        <f t="shared" si="1002"/>
        <v>62.264200000000002</v>
      </c>
      <c r="CA914" s="227">
        <f t="shared" si="1003"/>
        <v>211.69828000000001</v>
      </c>
      <c r="CB914" s="228">
        <f t="shared" si="1047"/>
        <v>1.0221742444582647</v>
      </c>
      <c r="CC914" s="230">
        <f t="shared" si="1048"/>
        <v>139</v>
      </c>
      <c r="CD914" s="231">
        <f t="shared" si="1004"/>
        <v>1.03266247</v>
      </c>
      <c r="CE914" s="227">
        <f t="shared" si="1005"/>
        <v>3286.1829987000001</v>
      </c>
      <c r="CF914" s="227">
        <f t="shared" si="1006"/>
        <v>3560.1454787000002</v>
      </c>
      <c r="CG914" s="227">
        <f t="shared" si="1043"/>
        <v>3113.21</v>
      </c>
      <c r="CH914" s="227">
        <f t="shared" si="1007"/>
        <v>62.264200000000002</v>
      </c>
      <c r="CI914" s="227">
        <f t="shared" si="1008"/>
        <v>180.56618</v>
      </c>
      <c r="CJ914" s="228">
        <f t="shared" si="956"/>
        <v>1.0172915540624703</v>
      </c>
      <c r="CK914" s="230">
        <f t="shared" si="957"/>
        <v>118</v>
      </c>
      <c r="CL914" s="231">
        <f t="shared" si="1009"/>
        <v>1.027660282</v>
      </c>
      <c r="CM914" s="227">
        <f t="shared" si="1010"/>
        <v>3254.6435204600002</v>
      </c>
      <c r="CN914" s="227">
        <f t="shared" si="1011"/>
        <v>3497.4739004600001</v>
      </c>
      <c r="CO914" s="227">
        <f t="shared" si="1046"/>
        <v>3113.21</v>
      </c>
      <c r="CP914" s="227">
        <f t="shared" si="1012"/>
        <v>62.264200000000002</v>
      </c>
      <c r="CQ914" s="227">
        <f t="shared" si="1013"/>
        <v>147.35860666666667</v>
      </c>
      <c r="CR914" s="228">
        <f t="shared" si="1044"/>
        <v>1.0127349958435172</v>
      </c>
      <c r="CS914" s="230">
        <f t="shared" si="1045"/>
        <v>98</v>
      </c>
      <c r="CT914" s="231">
        <f t="shared" si="1014"/>
        <v>1.0229188220000001</v>
      </c>
      <c r="CU914" s="227">
        <f t="shared" si="1015"/>
        <v>3225.1164782800001</v>
      </c>
      <c r="CV914" s="227">
        <f t="shared" si="1016"/>
        <v>3434.7392849466669</v>
      </c>
      <c r="CW914" s="227">
        <f t="shared" si="954"/>
        <v>3113.21</v>
      </c>
      <c r="CX914" s="227">
        <f t="shared" si="1017"/>
        <v>62.264200000000002</v>
      </c>
      <c r="CY914" s="227">
        <f t="shared" si="1018"/>
        <v>116.22650666666668</v>
      </c>
      <c r="CZ914" s="228">
        <f t="shared" si="952"/>
        <v>1.0148666726523239</v>
      </c>
      <c r="DA914" s="239">
        <f t="shared" si="953"/>
        <v>77</v>
      </c>
      <c r="DB914" s="231">
        <f t="shared" si="1019"/>
        <v>1.017963832</v>
      </c>
      <c r="DC914" s="227">
        <f t="shared" si="1020"/>
        <v>3216.2496767500002</v>
      </c>
      <c r="DD914" s="227">
        <f t="shared" si="1021"/>
        <v>3394.7403834166666</v>
      </c>
      <c r="DE914" s="227">
        <f t="shared" si="1042"/>
        <v>3113.21</v>
      </c>
      <c r="DF914" s="227">
        <f t="shared" si="1022"/>
        <v>62.264200000000002</v>
      </c>
      <c r="DG914" s="227">
        <f t="shared" si="1023"/>
        <v>85.094406666666671</v>
      </c>
      <c r="DH914" s="228">
        <f t="shared" si="1040"/>
        <v>1.0133465481042512</v>
      </c>
      <c r="DI914" s="239">
        <f t="shared" si="1041"/>
        <v>56</v>
      </c>
      <c r="DJ914" s="231">
        <f t="shared" si="1024"/>
        <v>1.013032843</v>
      </c>
      <c r="DK914" s="227">
        <f t="shared" si="1025"/>
        <v>3195.8761067099999</v>
      </c>
      <c r="DL914" s="227">
        <f t="shared" si="1026"/>
        <v>3343.2347133766666</v>
      </c>
      <c r="DM914" s="227">
        <f t="shared" si="950"/>
        <v>3113.21</v>
      </c>
      <c r="DN914" s="227">
        <f t="shared" si="1027"/>
        <v>62.264200000000002</v>
      </c>
      <c r="DO914" s="227">
        <f t="shared" si="1028"/>
        <v>52.924570000000003</v>
      </c>
      <c r="DP914" s="228">
        <f t="shared" si="947"/>
        <v>1.0101145798326434</v>
      </c>
      <c r="DQ914" s="239">
        <f t="shared" si="948"/>
        <v>35</v>
      </c>
      <c r="DR914" s="231">
        <f t="shared" si="1029"/>
        <v>1.0081257400000001</v>
      </c>
      <c r="DS914" s="227">
        <f t="shared" si="1030"/>
        <v>3170.2518159900001</v>
      </c>
      <c r="DT914" s="227">
        <f t="shared" si="1031"/>
        <v>3285.4405859900003</v>
      </c>
      <c r="DU914" s="227">
        <f t="shared" si="1038"/>
        <v>3113.21</v>
      </c>
      <c r="DV914" s="227">
        <f t="shared" si="1039"/>
        <v>62.264200000000002</v>
      </c>
      <c r="DW914" s="227">
        <f t="shared" si="1032"/>
        <v>23.867943333333336</v>
      </c>
      <c r="DX914" s="228">
        <f t="shared" si="1033"/>
        <v>1.0057902325989345</v>
      </c>
      <c r="DY914" s="239">
        <f t="shared" si="1034"/>
        <v>17</v>
      </c>
      <c r="DZ914" s="231">
        <f t="shared" si="1035"/>
        <v>1.0039385750000001</v>
      </c>
      <c r="EA914" s="227">
        <f t="shared" si="971"/>
        <v>3143.5688186799998</v>
      </c>
      <c r="EB914" s="227">
        <f t="shared" si="1036"/>
        <v>3229.7009620133331</v>
      </c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5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5"/>
      <c r="HA914" s="5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40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7"/>
      <c r="JP914" s="1"/>
      <c r="JQ914" s="1"/>
      <c r="JR914" s="1"/>
      <c r="JS914" s="1"/>
      <c r="JT914" s="1"/>
      <c r="JU914" s="1"/>
      <c r="JV914" s="1"/>
      <c r="JW914" s="1"/>
      <c r="JX914" s="1"/>
      <c r="JY914" s="3"/>
      <c r="JZ914" s="1"/>
      <c r="KA914" s="1"/>
      <c r="KB914" s="1"/>
      <c r="KC914" s="1"/>
      <c r="KD914" s="1"/>
      <c r="KE914" s="1"/>
    </row>
    <row r="915" spans="1:291" x14ac:dyDescent="0.2">
      <c r="A915" s="196">
        <f t="shared" si="1061"/>
        <v>43573</v>
      </c>
      <c r="B915" s="236">
        <f t="shared" si="1037"/>
        <v>113449.90558206002</v>
      </c>
      <c r="C915" s="66">
        <f t="shared" si="961"/>
        <v>66345.39308491</v>
      </c>
      <c r="D915" s="77">
        <f t="shared" si="1062"/>
        <v>5138.93</v>
      </c>
      <c r="E915" s="67">
        <f>VLOOKUP(A914,[1]Plan1!$DQ$117:$DS$314,3)</f>
        <v>5177.47</v>
      </c>
      <c r="F915" s="11">
        <f t="shared" si="1063"/>
        <v>43550</v>
      </c>
      <c r="G915" s="73">
        <f t="shared" si="1051"/>
        <v>7.4996156787503487E-3</v>
      </c>
      <c r="H915" s="11">
        <f t="shared" si="1064"/>
        <v>43580</v>
      </c>
      <c r="I915" s="11">
        <f t="shared" si="1052"/>
        <v>43580</v>
      </c>
      <c r="J915" s="1">
        <f t="shared" si="1065"/>
        <v>22</v>
      </c>
      <c r="K915" s="1">
        <f t="shared" si="1066"/>
        <v>18</v>
      </c>
      <c r="L915" s="66">
        <f t="shared" si="1053"/>
        <v>1.0061318699999999</v>
      </c>
      <c r="M915" s="70">
        <f t="shared" si="962"/>
        <v>1.00429945</v>
      </c>
      <c r="N915" s="70">
        <f t="shared" si="881"/>
        <v>1.0840410851671265</v>
      </c>
      <c r="O915" s="66">
        <f t="shared" si="958"/>
        <v>1.09068828</v>
      </c>
      <c r="P915" s="66">
        <f t="shared" si="1054"/>
        <v>66752.214410400004</v>
      </c>
      <c r="Q915" s="74">
        <f t="shared" si="1055"/>
        <v>0</v>
      </c>
      <c r="R915" s="75">
        <f t="shared" si="959"/>
        <v>0</v>
      </c>
      <c r="S915" s="66">
        <f t="shared" si="960"/>
        <v>0</v>
      </c>
      <c r="T915" s="10">
        <f t="shared" si="1067"/>
        <v>0.06</v>
      </c>
      <c r="U915" s="74">
        <f t="shared" si="955"/>
        <v>18</v>
      </c>
      <c r="V915" s="74">
        <v>252</v>
      </c>
      <c r="W915" s="70">
        <f t="shared" si="1056"/>
        <v>1.004170738</v>
      </c>
      <c r="X915" s="66">
        <f t="shared" si="1057"/>
        <v>278.40599722000002</v>
      </c>
      <c r="Y915" s="66">
        <v>0</v>
      </c>
      <c r="Z915" s="67">
        <f t="shared" si="1058"/>
        <v>0</v>
      </c>
      <c r="AA915" s="68" t="str">
        <f t="shared" si="1068"/>
        <v>A+INCORP J=</v>
      </c>
      <c r="AB915" s="11">
        <f t="shared" si="1069"/>
        <v>43580</v>
      </c>
      <c r="AC915" s="227">
        <f t="shared" si="1074"/>
        <v>3113.21</v>
      </c>
      <c r="AD915" s="227">
        <f t="shared" si="972"/>
        <v>62.264200000000002</v>
      </c>
      <c r="AE915" s="227">
        <f t="shared" si="973"/>
        <v>402.64182666666665</v>
      </c>
      <c r="AF915" s="228">
        <f t="shared" si="1075"/>
        <v>1.0452726068050651</v>
      </c>
      <c r="AG915" s="230">
        <f t="shared" si="1076"/>
        <v>267</v>
      </c>
      <c r="AH915" s="231">
        <f t="shared" si="974"/>
        <v>1.0636828739999999</v>
      </c>
      <c r="AI915" s="227">
        <f t="shared" si="975"/>
        <v>3461.3869561199999</v>
      </c>
      <c r="AJ915" s="227">
        <f t="shared" si="976"/>
        <v>3926.2929827866665</v>
      </c>
      <c r="AK915" s="227">
        <f t="shared" si="968"/>
        <v>3113.21</v>
      </c>
      <c r="AL915" s="227">
        <f t="shared" si="977"/>
        <v>62.264200000000002</v>
      </c>
      <c r="AM915" s="227">
        <f t="shared" si="978"/>
        <v>371.50972666666667</v>
      </c>
      <c r="AN915" s="228">
        <f t="shared" si="969"/>
        <v>1.044333101123831</v>
      </c>
      <c r="AO915" s="230">
        <f t="shared" si="970"/>
        <v>246</v>
      </c>
      <c r="AP915" s="231">
        <f t="shared" si="979"/>
        <v>1.0585304230000001</v>
      </c>
      <c r="AQ915" s="227">
        <f t="shared" si="980"/>
        <v>3441.5240187099998</v>
      </c>
      <c r="AR915" s="227">
        <f t="shared" si="981"/>
        <v>3875.2979453766666</v>
      </c>
      <c r="AS915" s="227">
        <f t="shared" si="1070"/>
        <v>3113.21</v>
      </c>
      <c r="AT915" s="227">
        <f t="shared" si="982"/>
        <v>62.264200000000002</v>
      </c>
      <c r="AU915" s="227">
        <f t="shared" si="983"/>
        <v>340.37762666666669</v>
      </c>
      <c r="AV915" s="228">
        <f t="shared" si="1071"/>
        <v>1.0420410619417284</v>
      </c>
      <c r="AW915" s="230">
        <f t="shared" si="1072"/>
        <v>225</v>
      </c>
      <c r="AX915" s="231">
        <f t="shared" si="984"/>
        <v>1.0534029309999999</v>
      </c>
      <c r="AY915" s="227">
        <f t="shared" si="985"/>
        <v>3417.3367106300002</v>
      </c>
      <c r="AZ915" s="227">
        <f t="shared" si="986"/>
        <v>3819.9785372966671</v>
      </c>
      <c r="BA915" s="227">
        <f t="shared" si="1049"/>
        <v>3113.21</v>
      </c>
      <c r="BB915" s="227">
        <f t="shared" si="987"/>
        <v>62.264200000000002</v>
      </c>
      <c r="BC915" s="227">
        <f t="shared" si="988"/>
        <v>308.20779000000005</v>
      </c>
      <c r="BD915" s="228">
        <f t="shared" si="966"/>
        <v>1.0378889490664347</v>
      </c>
      <c r="BE915" s="230">
        <f t="shared" si="967"/>
        <v>205</v>
      </c>
      <c r="BF915" s="231">
        <f t="shared" si="989"/>
        <v>1.048542699</v>
      </c>
      <c r="BG915" s="227">
        <f t="shared" si="990"/>
        <v>3388.0157860600002</v>
      </c>
      <c r="BH915" s="227">
        <f t="shared" si="991"/>
        <v>3758.4877760600002</v>
      </c>
      <c r="BI915" s="227">
        <f t="shared" si="1073"/>
        <v>3113.21</v>
      </c>
      <c r="BJ915" s="227">
        <f t="shared" si="992"/>
        <v>62.264200000000002</v>
      </c>
      <c r="BK915" s="227">
        <f t="shared" si="993"/>
        <v>277.07569000000001</v>
      </c>
      <c r="BL915" s="228">
        <f t="shared" si="1059"/>
        <v>1.0249741338555987</v>
      </c>
      <c r="BM915" s="230">
        <f t="shared" si="1060"/>
        <v>183</v>
      </c>
      <c r="BN915" s="231">
        <f t="shared" si="994"/>
        <v>1.0432223389999999</v>
      </c>
      <c r="BO915" s="227">
        <f t="shared" si="995"/>
        <v>3328.8804661499998</v>
      </c>
      <c r="BP915" s="227">
        <f t="shared" si="996"/>
        <v>3668.22035615</v>
      </c>
      <c r="BQ915" s="227">
        <f t="shared" si="965"/>
        <v>3113.21</v>
      </c>
      <c r="BR915" s="227">
        <f t="shared" si="997"/>
        <v>62.264200000000002</v>
      </c>
      <c r="BS915" s="227">
        <f t="shared" si="998"/>
        <v>242.83037999999999</v>
      </c>
      <c r="BT915" s="228">
        <f t="shared" si="963"/>
        <v>1.0216021869246927</v>
      </c>
      <c r="BU915" s="230">
        <f t="shared" si="964"/>
        <v>160</v>
      </c>
      <c r="BV915" s="231">
        <f t="shared" si="999"/>
        <v>1.037689007</v>
      </c>
      <c r="BW915" s="227">
        <f t="shared" si="1000"/>
        <v>3300.3306043699999</v>
      </c>
      <c r="BX915" s="227">
        <f t="shared" si="1001"/>
        <v>3605.4251843699999</v>
      </c>
      <c r="BY915" s="227">
        <f t="shared" si="1050"/>
        <v>3113.21</v>
      </c>
      <c r="BZ915" s="227">
        <f t="shared" si="1002"/>
        <v>62.264200000000002</v>
      </c>
      <c r="CA915" s="227">
        <f t="shared" si="1003"/>
        <v>212.73601666666664</v>
      </c>
      <c r="CB915" s="228">
        <f t="shared" si="1047"/>
        <v>1.0225214479858038</v>
      </c>
      <c r="CC915" s="230">
        <f t="shared" si="1048"/>
        <v>140</v>
      </c>
      <c r="CD915" s="231">
        <f t="shared" si="1004"/>
        <v>1.032901276</v>
      </c>
      <c r="CE915" s="227">
        <f t="shared" si="1005"/>
        <v>3288.0594185</v>
      </c>
      <c r="CF915" s="227">
        <f t="shared" si="1006"/>
        <v>3563.0596351666668</v>
      </c>
      <c r="CG915" s="227">
        <f t="shared" si="1043"/>
        <v>3113.21</v>
      </c>
      <c r="CH915" s="227">
        <f t="shared" si="1007"/>
        <v>62.264200000000002</v>
      </c>
      <c r="CI915" s="227">
        <f t="shared" si="1008"/>
        <v>181.60391666666666</v>
      </c>
      <c r="CJ915" s="228">
        <f t="shared" si="956"/>
        <v>1.0176370990789103</v>
      </c>
      <c r="CK915" s="230">
        <f t="shared" si="957"/>
        <v>119</v>
      </c>
      <c r="CL915" s="231">
        <f t="shared" si="1009"/>
        <v>1.027897931</v>
      </c>
      <c r="CM915" s="227">
        <f t="shared" si="1010"/>
        <v>3256.5019303899999</v>
      </c>
      <c r="CN915" s="227">
        <f t="shared" si="1011"/>
        <v>3500.3700470566664</v>
      </c>
      <c r="CO915" s="227">
        <f t="shared" si="1046"/>
        <v>3113.21</v>
      </c>
      <c r="CP915" s="227">
        <f t="shared" si="1012"/>
        <v>62.264200000000002</v>
      </c>
      <c r="CQ915" s="227">
        <f t="shared" si="1013"/>
        <v>148.39634333333333</v>
      </c>
      <c r="CR915" s="228">
        <f t="shared" si="1044"/>
        <v>1.0130789931266861</v>
      </c>
      <c r="CS915" s="230">
        <f t="shared" si="1045"/>
        <v>99</v>
      </c>
      <c r="CT915" s="231">
        <f t="shared" si="1014"/>
        <v>1.023155375</v>
      </c>
      <c r="CU915" s="227">
        <f t="shared" si="1015"/>
        <v>3226.9580297000002</v>
      </c>
      <c r="CV915" s="227">
        <f t="shared" si="1016"/>
        <v>3437.6185730333336</v>
      </c>
      <c r="CW915" s="227">
        <f t="shared" si="954"/>
        <v>3113.21</v>
      </c>
      <c r="CX915" s="227">
        <f t="shared" si="1017"/>
        <v>62.264200000000002</v>
      </c>
      <c r="CY915" s="227">
        <f t="shared" si="1018"/>
        <v>117.26424333333334</v>
      </c>
      <c r="CZ915" s="228">
        <f t="shared" si="952"/>
        <v>1.0152113940054954</v>
      </c>
      <c r="DA915" s="239">
        <f t="shared" si="953"/>
        <v>78</v>
      </c>
      <c r="DB915" s="231">
        <f t="shared" si="1019"/>
        <v>1.018199238</v>
      </c>
      <c r="DC915" s="227">
        <f t="shared" si="1020"/>
        <v>3218.08616158</v>
      </c>
      <c r="DD915" s="227">
        <f t="shared" si="1021"/>
        <v>3397.6146049133331</v>
      </c>
      <c r="DE915" s="227">
        <f t="shared" si="1042"/>
        <v>3113.21</v>
      </c>
      <c r="DF915" s="227">
        <f t="shared" si="1022"/>
        <v>62.264200000000002</v>
      </c>
      <c r="DG915" s="227">
        <f t="shared" si="1023"/>
        <v>86.132143333333332</v>
      </c>
      <c r="DH915" s="228">
        <f t="shared" si="1040"/>
        <v>1.0136907531143351</v>
      </c>
      <c r="DI915" s="239">
        <f t="shared" si="1041"/>
        <v>57</v>
      </c>
      <c r="DJ915" s="231">
        <f t="shared" si="1024"/>
        <v>1.0132671090000001</v>
      </c>
      <c r="DK915" s="227">
        <f t="shared" si="1025"/>
        <v>3197.7009591400001</v>
      </c>
      <c r="DL915" s="227">
        <f t="shared" si="1026"/>
        <v>3346.0973024733335</v>
      </c>
      <c r="DM915" s="227">
        <f t="shared" si="950"/>
        <v>3113.21</v>
      </c>
      <c r="DN915" s="227">
        <f t="shared" si="1027"/>
        <v>62.264200000000002</v>
      </c>
      <c r="DO915" s="227">
        <f t="shared" si="1028"/>
        <v>53.962306666666677</v>
      </c>
      <c r="DP915" s="228">
        <f t="shared" si="947"/>
        <v>1.0104576870349993</v>
      </c>
      <c r="DQ915" s="239">
        <f t="shared" si="948"/>
        <v>36</v>
      </c>
      <c r="DR915" s="231">
        <f t="shared" si="1029"/>
        <v>1.0083588720000001</v>
      </c>
      <c r="DS915" s="227">
        <f t="shared" si="1030"/>
        <v>3172.06203934</v>
      </c>
      <c r="DT915" s="227">
        <f t="shared" si="1031"/>
        <v>3288.2885460066668</v>
      </c>
      <c r="DU915" s="227">
        <f t="shared" si="1038"/>
        <v>3113.21</v>
      </c>
      <c r="DV915" s="227">
        <f t="shared" si="1039"/>
        <v>62.264200000000002</v>
      </c>
      <c r="DW915" s="227">
        <f t="shared" si="1032"/>
        <v>24.90568</v>
      </c>
      <c r="DX915" s="228">
        <f t="shared" si="1033"/>
        <v>1.0061318709434885</v>
      </c>
      <c r="DY915" s="239">
        <f t="shared" si="1034"/>
        <v>18</v>
      </c>
      <c r="DZ915" s="231">
        <f t="shared" si="1035"/>
        <v>1.004170738</v>
      </c>
      <c r="EA915" s="227">
        <f t="shared" si="971"/>
        <v>3145.36380375</v>
      </c>
      <c r="EB915" s="227">
        <f t="shared" si="1036"/>
        <v>3232.5336837499999</v>
      </c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5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5"/>
      <c r="HA915" s="5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40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7"/>
      <c r="JP915" s="1"/>
      <c r="JQ915" s="1"/>
      <c r="JR915" s="1"/>
      <c r="JS915" s="1"/>
      <c r="JT915" s="1"/>
      <c r="JU915" s="1"/>
      <c r="JV915" s="1"/>
      <c r="JW915" s="1"/>
      <c r="JX915" s="1"/>
      <c r="JY915" s="3"/>
      <c r="JZ915" s="1"/>
      <c r="KA915" s="1"/>
      <c r="KB915" s="1"/>
      <c r="KC915" s="1"/>
      <c r="KD915" s="1"/>
      <c r="KE915" s="1"/>
    </row>
    <row r="916" spans="1:291" x14ac:dyDescent="0.2">
      <c r="A916" s="196">
        <f t="shared" si="1061"/>
        <v>43574</v>
      </c>
      <c r="B916" s="236">
        <f t="shared" si="1037"/>
        <v>113516.22363736667</v>
      </c>
      <c r="C916" s="66">
        <f t="shared" si="961"/>
        <v>66345.39308491</v>
      </c>
      <c r="D916" s="77">
        <f t="shared" si="1062"/>
        <v>5138.93</v>
      </c>
      <c r="E916" s="67">
        <f>VLOOKUP(A915,[1]Plan1!$DQ$117:$DS$314,3)</f>
        <v>5177.47</v>
      </c>
      <c r="F916" s="11">
        <f t="shared" si="1063"/>
        <v>43550</v>
      </c>
      <c r="G916" s="73">
        <f t="shared" si="1051"/>
        <v>7.4996156787503487E-3</v>
      </c>
      <c r="H916" s="11">
        <f t="shared" si="1064"/>
        <v>43580</v>
      </c>
      <c r="I916" s="11">
        <f t="shared" si="1052"/>
        <v>43580</v>
      </c>
      <c r="J916" s="1">
        <f t="shared" si="1065"/>
        <v>22</v>
      </c>
      <c r="K916" s="1">
        <f t="shared" si="1066"/>
        <v>19</v>
      </c>
      <c r="L916" s="66">
        <f t="shared" si="1053"/>
        <v>1.0064736299999999</v>
      </c>
      <c r="M916" s="70">
        <f t="shared" si="962"/>
        <v>1.00429945</v>
      </c>
      <c r="N916" s="70">
        <f t="shared" si="881"/>
        <v>1.0840410851671265</v>
      </c>
      <c r="O916" s="66">
        <f t="shared" si="958"/>
        <v>1.0910587599999999</v>
      </c>
      <c r="P916" s="66">
        <f t="shared" si="1054"/>
        <v>66774.888611939998</v>
      </c>
      <c r="Q916" s="74">
        <f t="shared" si="1055"/>
        <v>0</v>
      </c>
      <c r="R916" s="75">
        <f t="shared" si="959"/>
        <v>0</v>
      </c>
      <c r="S916" s="66">
        <f t="shared" si="960"/>
        <v>0</v>
      </c>
      <c r="T916" s="10">
        <f t="shared" si="1067"/>
        <v>0.06</v>
      </c>
      <c r="U916" s="74">
        <f t="shared" si="955"/>
        <v>19</v>
      </c>
      <c r="V916" s="74">
        <v>252</v>
      </c>
      <c r="W916" s="70">
        <f t="shared" si="1056"/>
        <v>1.004402955</v>
      </c>
      <c r="X916" s="66">
        <f t="shared" si="1057"/>
        <v>294.00682968000001</v>
      </c>
      <c r="Y916" s="66">
        <v>0</v>
      </c>
      <c r="Z916" s="67">
        <f t="shared" si="1058"/>
        <v>0</v>
      </c>
      <c r="AA916" s="68" t="str">
        <f t="shared" si="1068"/>
        <v>A+INCORP J=</v>
      </c>
      <c r="AB916" s="11">
        <f t="shared" si="1069"/>
        <v>43580</v>
      </c>
      <c r="AC916" s="227">
        <f t="shared" si="1074"/>
        <v>3113.21</v>
      </c>
      <c r="AD916" s="227">
        <f t="shared" si="972"/>
        <v>62.264200000000002</v>
      </c>
      <c r="AE916" s="227">
        <f t="shared" si="973"/>
        <v>403.67956333333336</v>
      </c>
      <c r="AF916" s="228">
        <f t="shared" si="1075"/>
        <v>1.0456276602171812</v>
      </c>
      <c r="AG916" s="230">
        <f t="shared" si="1076"/>
        <v>267</v>
      </c>
      <c r="AH916" s="231">
        <f t="shared" si="974"/>
        <v>1.0636828739999999</v>
      </c>
      <c r="AI916" s="227">
        <f t="shared" si="975"/>
        <v>3462.5627041900002</v>
      </c>
      <c r="AJ916" s="227">
        <f t="shared" si="976"/>
        <v>3928.5064675233334</v>
      </c>
      <c r="AK916" s="227">
        <f t="shared" si="968"/>
        <v>3113.21</v>
      </c>
      <c r="AL916" s="227">
        <f t="shared" si="977"/>
        <v>62.264200000000002</v>
      </c>
      <c r="AM916" s="227">
        <f t="shared" si="978"/>
        <v>372.54746333333333</v>
      </c>
      <c r="AN916" s="228">
        <f t="shared" si="969"/>
        <v>1.0446878354089599</v>
      </c>
      <c r="AO916" s="230">
        <f t="shared" si="970"/>
        <v>246</v>
      </c>
      <c r="AP916" s="231">
        <f t="shared" si="979"/>
        <v>1.0585304230000001</v>
      </c>
      <c r="AQ916" s="227">
        <f t="shared" si="980"/>
        <v>3442.6930198199998</v>
      </c>
      <c r="AR916" s="227">
        <f t="shared" si="981"/>
        <v>3877.5046831533332</v>
      </c>
      <c r="AS916" s="227">
        <f t="shared" si="1070"/>
        <v>3113.21</v>
      </c>
      <c r="AT916" s="227">
        <f t="shared" si="982"/>
        <v>62.264200000000002</v>
      </c>
      <c r="AU916" s="227">
        <f t="shared" si="983"/>
        <v>341.41536333333335</v>
      </c>
      <c r="AV916" s="228">
        <f t="shared" si="1071"/>
        <v>1.0423950176774845</v>
      </c>
      <c r="AW916" s="230">
        <f t="shared" si="1072"/>
        <v>225</v>
      </c>
      <c r="AX916" s="231">
        <f t="shared" si="984"/>
        <v>1.0534029309999999</v>
      </c>
      <c r="AY916" s="227">
        <f t="shared" si="985"/>
        <v>3418.49749591</v>
      </c>
      <c r="AZ916" s="227">
        <f t="shared" si="986"/>
        <v>3822.1770592433331</v>
      </c>
      <c r="BA916" s="227">
        <f t="shared" si="1049"/>
        <v>3113.21</v>
      </c>
      <c r="BB916" s="227">
        <f t="shared" si="987"/>
        <v>62.264200000000002</v>
      </c>
      <c r="BC916" s="227">
        <f t="shared" si="988"/>
        <v>309.24552666666671</v>
      </c>
      <c r="BD916" s="228">
        <f t="shared" si="966"/>
        <v>1.0382414944315046</v>
      </c>
      <c r="BE916" s="230">
        <f t="shared" si="967"/>
        <v>205</v>
      </c>
      <c r="BF916" s="231">
        <f t="shared" si="989"/>
        <v>1.048542699</v>
      </c>
      <c r="BG916" s="227">
        <f t="shared" si="990"/>
        <v>3389.1666117499999</v>
      </c>
      <c r="BH916" s="227">
        <f t="shared" si="991"/>
        <v>3760.6763384166666</v>
      </c>
      <c r="BI916" s="227">
        <f t="shared" si="1073"/>
        <v>3113.21</v>
      </c>
      <c r="BJ916" s="227">
        <f t="shared" si="992"/>
        <v>62.264200000000002</v>
      </c>
      <c r="BK916" s="227">
        <f t="shared" si="993"/>
        <v>278.11342666666667</v>
      </c>
      <c r="BL916" s="228">
        <f t="shared" si="1059"/>
        <v>1.0253222923753829</v>
      </c>
      <c r="BM916" s="230">
        <f t="shared" si="1060"/>
        <v>183</v>
      </c>
      <c r="BN916" s="231">
        <f t="shared" si="994"/>
        <v>1.0432223389999999</v>
      </c>
      <c r="BO916" s="227">
        <f t="shared" si="995"/>
        <v>3330.01120502</v>
      </c>
      <c r="BP916" s="227">
        <f t="shared" si="996"/>
        <v>3670.3888316866669</v>
      </c>
      <c r="BQ916" s="227">
        <f t="shared" si="965"/>
        <v>3113.21</v>
      </c>
      <c r="BR916" s="227">
        <f t="shared" si="997"/>
        <v>62.264200000000002</v>
      </c>
      <c r="BS916" s="227">
        <f t="shared" si="998"/>
        <v>243.86811666666668</v>
      </c>
      <c r="BT916" s="228">
        <f t="shared" si="963"/>
        <v>1.0219492000769859</v>
      </c>
      <c r="BU916" s="230">
        <f t="shared" si="964"/>
        <v>160</v>
      </c>
      <c r="BV916" s="231">
        <f t="shared" si="999"/>
        <v>1.037689007</v>
      </c>
      <c r="BW916" s="227">
        <f t="shared" si="1000"/>
        <v>3301.4516455600001</v>
      </c>
      <c r="BX916" s="227">
        <f t="shared" si="1001"/>
        <v>3607.5839622266667</v>
      </c>
      <c r="BY916" s="227">
        <f t="shared" si="1050"/>
        <v>3113.21</v>
      </c>
      <c r="BZ916" s="227">
        <f t="shared" si="1002"/>
        <v>62.264200000000002</v>
      </c>
      <c r="CA916" s="227">
        <f t="shared" si="1003"/>
        <v>213.77375333333333</v>
      </c>
      <c r="CB916" s="228">
        <f t="shared" si="1047"/>
        <v>1.022868773388484</v>
      </c>
      <c r="CC916" s="230">
        <f t="shared" si="1048"/>
        <v>140</v>
      </c>
      <c r="CD916" s="231">
        <f t="shared" si="1004"/>
        <v>1.032901276</v>
      </c>
      <c r="CE916" s="227">
        <f t="shared" si="1005"/>
        <v>3289.1762914699998</v>
      </c>
      <c r="CF916" s="227">
        <f t="shared" si="1006"/>
        <v>3565.2142448033333</v>
      </c>
      <c r="CG916" s="227">
        <f t="shared" si="1043"/>
        <v>3113.21</v>
      </c>
      <c r="CH916" s="227">
        <f t="shared" si="1007"/>
        <v>62.264200000000002</v>
      </c>
      <c r="CI916" s="227">
        <f t="shared" si="1008"/>
        <v>182.64165333333332</v>
      </c>
      <c r="CJ916" s="228">
        <f t="shared" si="956"/>
        <v>1.0179827653883227</v>
      </c>
      <c r="CK916" s="230">
        <f t="shared" si="957"/>
        <v>119</v>
      </c>
      <c r="CL916" s="231">
        <f t="shared" si="1009"/>
        <v>1.027897931</v>
      </c>
      <c r="CM916" s="227">
        <f t="shared" si="1010"/>
        <v>3257.6080840599998</v>
      </c>
      <c r="CN916" s="227">
        <f t="shared" si="1011"/>
        <v>3502.513937393333</v>
      </c>
      <c r="CO916" s="227">
        <f t="shared" si="1046"/>
        <v>3113.21</v>
      </c>
      <c r="CP916" s="227">
        <f t="shared" si="1012"/>
        <v>62.264200000000002</v>
      </c>
      <c r="CQ916" s="227">
        <f t="shared" si="1013"/>
        <v>149.43407999999999</v>
      </c>
      <c r="CR916" s="228">
        <f t="shared" si="1044"/>
        <v>1.0134231111595431</v>
      </c>
      <c r="CS916" s="230">
        <f t="shared" si="1045"/>
        <v>99</v>
      </c>
      <c r="CT916" s="231">
        <f t="shared" si="1014"/>
        <v>1.023155375</v>
      </c>
      <c r="CU916" s="227">
        <f t="shared" si="1015"/>
        <v>3228.05414802</v>
      </c>
      <c r="CV916" s="227">
        <f t="shared" si="1016"/>
        <v>3439.75242802</v>
      </c>
      <c r="CW916" s="227">
        <f t="shared" si="954"/>
        <v>3113.21</v>
      </c>
      <c r="CX916" s="227">
        <f t="shared" si="1017"/>
        <v>62.264200000000002</v>
      </c>
      <c r="CY916" s="227">
        <f t="shared" si="1018"/>
        <v>118.30198</v>
      </c>
      <c r="CZ916" s="228">
        <f t="shared" si="952"/>
        <v>1.015556236362517</v>
      </c>
      <c r="DA916" s="239">
        <f t="shared" si="953"/>
        <v>78</v>
      </c>
      <c r="DB916" s="231">
        <f t="shared" si="1019"/>
        <v>1.018199238</v>
      </c>
      <c r="DC916" s="227">
        <f t="shared" si="1020"/>
        <v>3219.17926635</v>
      </c>
      <c r="DD916" s="227">
        <f t="shared" si="1021"/>
        <v>3399.7454463499998</v>
      </c>
      <c r="DE916" s="227">
        <f t="shared" si="1042"/>
        <v>3113.21</v>
      </c>
      <c r="DF916" s="227">
        <f t="shared" si="1022"/>
        <v>62.264200000000002</v>
      </c>
      <c r="DG916" s="227">
        <f t="shared" si="1023"/>
        <v>87.169879999999992</v>
      </c>
      <c r="DH916" s="228">
        <f t="shared" si="1040"/>
        <v>1.0140350789470229</v>
      </c>
      <c r="DI916" s="239">
        <f t="shared" si="1041"/>
        <v>57</v>
      </c>
      <c r="DJ916" s="231">
        <f t="shared" si="1024"/>
        <v>1.0132671090000001</v>
      </c>
      <c r="DK916" s="227">
        <f t="shared" si="1025"/>
        <v>3198.78713956</v>
      </c>
      <c r="DL916" s="227">
        <f t="shared" si="1026"/>
        <v>3348.22121956</v>
      </c>
      <c r="DM916" s="227">
        <f t="shared" si="950"/>
        <v>3113.21</v>
      </c>
      <c r="DN916" s="227">
        <f t="shared" si="1027"/>
        <v>62.264200000000002</v>
      </c>
      <c r="DO916" s="227">
        <f t="shared" si="1028"/>
        <v>55.000043333333338</v>
      </c>
      <c r="DP916" s="228">
        <f t="shared" si="947"/>
        <v>1.0108009146746075</v>
      </c>
      <c r="DQ916" s="239">
        <f t="shared" si="948"/>
        <v>36</v>
      </c>
      <c r="DR916" s="231">
        <f t="shared" si="1029"/>
        <v>1.0083588720000001</v>
      </c>
      <c r="DS916" s="227">
        <f t="shared" si="1030"/>
        <v>3173.1395108500001</v>
      </c>
      <c r="DT916" s="227">
        <f t="shared" si="1031"/>
        <v>3290.4037541833336</v>
      </c>
      <c r="DU916" s="227">
        <f t="shared" si="1038"/>
        <v>3113.21</v>
      </c>
      <c r="DV916" s="227">
        <f t="shared" si="1039"/>
        <v>62.264200000000002</v>
      </c>
      <c r="DW916" s="227">
        <f t="shared" si="1032"/>
        <v>25.943416666666668</v>
      </c>
      <c r="DX916" s="228">
        <f t="shared" si="1033"/>
        <v>1.0064736292096974</v>
      </c>
      <c r="DY916" s="239">
        <f t="shared" si="1034"/>
        <v>18</v>
      </c>
      <c r="DZ916" s="231">
        <f t="shared" si="1035"/>
        <v>1.004170738</v>
      </c>
      <c r="EA916" s="227">
        <f t="shared" si="971"/>
        <v>3146.4322065199999</v>
      </c>
      <c r="EB916" s="227">
        <f t="shared" si="1036"/>
        <v>3234.6398231866665</v>
      </c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5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5"/>
      <c r="HA916" s="5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40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7"/>
      <c r="JP916" s="1"/>
      <c r="JQ916" s="1"/>
      <c r="JR916" s="1"/>
      <c r="JS916" s="1"/>
      <c r="JT916" s="1"/>
      <c r="JU916" s="1"/>
      <c r="JV916" s="1"/>
      <c r="JW916" s="1"/>
      <c r="JX916" s="1"/>
      <c r="JY916" s="3"/>
      <c r="JZ916" s="1"/>
      <c r="KA916" s="1"/>
      <c r="KB916" s="1"/>
      <c r="KC916" s="1"/>
      <c r="KD916" s="1"/>
      <c r="KE916" s="1"/>
    </row>
    <row r="917" spans="1:291" ht="13.5" thickBot="1" x14ac:dyDescent="0.25">
      <c r="A917" s="196">
        <f t="shared" si="1061"/>
        <v>43575</v>
      </c>
      <c r="B917" s="236">
        <f t="shared" si="1037"/>
        <v>113529.71421403333</v>
      </c>
      <c r="C917" s="66">
        <f t="shared" si="961"/>
        <v>66345.39308491</v>
      </c>
      <c r="D917" s="77">
        <f t="shared" si="1062"/>
        <v>5138.93</v>
      </c>
      <c r="E917" s="67">
        <f>VLOOKUP(A916,[1]Plan1!$DQ$117:$DS$314,3)</f>
        <v>5177.47</v>
      </c>
      <c r="F917" s="11">
        <f t="shared" si="1063"/>
        <v>43550</v>
      </c>
      <c r="G917" s="73">
        <f t="shared" si="1051"/>
        <v>7.4996156787503487E-3</v>
      </c>
      <c r="H917" s="11">
        <f t="shared" si="1064"/>
        <v>43580</v>
      </c>
      <c r="I917" s="11">
        <f t="shared" si="1052"/>
        <v>43580</v>
      </c>
      <c r="J917" s="1">
        <f t="shared" si="1065"/>
        <v>22</v>
      </c>
      <c r="K917" s="1">
        <f t="shared" si="1066"/>
        <v>19</v>
      </c>
      <c r="L917" s="66">
        <f t="shared" si="1053"/>
        <v>1.0064736299999999</v>
      </c>
      <c r="M917" s="70">
        <f t="shared" si="962"/>
        <v>1.00429945</v>
      </c>
      <c r="N917" s="70">
        <f t="shared" si="881"/>
        <v>1.0840410851671265</v>
      </c>
      <c r="O917" s="66">
        <f t="shared" si="958"/>
        <v>1.0910587599999999</v>
      </c>
      <c r="P917" s="66">
        <f t="shared" si="1054"/>
        <v>66774.888611939998</v>
      </c>
      <c r="Q917" s="74">
        <f t="shared" si="1055"/>
        <v>0</v>
      </c>
      <c r="R917" s="75">
        <f t="shared" si="959"/>
        <v>0</v>
      </c>
      <c r="S917" s="66">
        <f t="shared" si="960"/>
        <v>0</v>
      </c>
      <c r="T917" s="10">
        <f t="shared" si="1067"/>
        <v>0.06</v>
      </c>
      <c r="U917" s="74">
        <f t="shared" si="955"/>
        <v>19</v>
      </c>
      <c r="V917" s="74">
        <v>252</v>
      </c>
      <c r="W917" s="70">
        <f t="shared" si="1056"/>
        <v>1.004402955</v>
      </c>
      <c r="X917" s="66">
        <f t="shared" si="1057"/>
        <v>294.00682968000001</v>
      </c>
      <c r="Y917" s="66">
        <v>0</v>
      </c>
      <c r="Z917" s="67">
        <f t="shared" si="1058"/>
        <v>0</v>
      </c>
      <c r="AA917" s="68" t="str">
        <f t="shared" si="1068"/>
        <v>A+INCORP J=</v>
      </c>
      <c r="AB917" s="11">
        <f t="shared" si="1069"/>
        <v>43580</v>
      </c>
      <c r="AC917" s="227">
        <f t="shared" si="1074"/>
        <v>3113.21</v>
      </c>
      <c r="AD917" s="227">
        <f t="shared" si="972"/>
        <v>62.264200000000002</v>
      </c>
      <c r="AE917" s="227">
        <f t="shared" si="973"/>
        <v>404.71730000000002</v>
      </c>
      <c r="AF917" s="228">
        <f t="shared" si="1075"/>
        <v>1.0456276602171812</v>
      </c>
      <c r="AG917" s="230">
        <f t="shared" si="1076"/>
        <v>267</v>
      </c>
      <c r="AH917" s="231">
        <f t="shared" si="974"/>
        <v>1.0636828739999999</v>
      </c>
      <c r="AI917" s="227">
        <f t="shared" si="975"/>
        <v>3462.5627041900002</v>
      </c>
      <c r="AJ917" s="227">
        <f t="shared" si="976"/>
        <v>3929.5442041900001</v>
      </c>
      <c r="AK917" s="227">
        <f t="shared" si="968"/>
        <v>3113.21</v>
      </c>
      <c r="AL917" s="227">
        <f t="shared" si="977"/>
        <v>62.264200000000002</v>
      </c>
      <c r="AM917" s="227">
        <f t="shared" si="978"/>
        <v>373.58519999999999</v>
      </c>
      <c r="AN917" s="228">
        <f t="shared" si="969"/>
        <v>1.0446878354089599</v>
      </c>
      <c r="AO917" s="230">
        <f t="shared" si="970"/>
        <v>246</v>
      </c>
      <c r="AP917" s="231">
        <f t="shared" si="979"/>
        <v>1.0585304230000001</v>
      </c>
      <c r="AQ917" s="227">
        <f t="shared" si="980"/>
        <v>3442.6930198199998</v>
      </c>
      <c r="AR917" s="227">
        <f t="shared" si="981"/>
        <v>3878.5424198199999</v>
      </c>
      <c r="AS917" s="227">
        <f t="shared" si="1070"/>
        <v>3113.21</v>
      </c>
      <c r="AT917" s="227">
        <f t="shared" si="982"/>
        <v>62.264200000000002</v>
      </c>
      <c r="AU917" s="227">
        <f t="shared" si="983"/>
        <v>342.45310000000001</v>
      </c>
      <c r="AV917" s="228">
        <f t="shared" si="1071"/>
        <v>1.0423950176774845</v>
      </c>
      <c r="AW917" s="230">
        <f t="shared" si="1072"/>
        <v>225</v>
      </c>
      <c r="AX917" s="231">
        <f t="shared" si="984"/>
        <v>1.0534029309999999</v>
      </c>
      <c r="AY917" s="227">
        <f t="shared" si="985"/>
        <v>3418.49749591</v>
      </c>
      <c r="AZ917" s="227">
        <f t="shared" si="986"/>
        <v>3823.2147959100002</v>
      </c>
      <c r="BA917" s="227">
        <f t="shared" si="1049"/>
        <v>3113.21</v>
      </c>
      <c r="BB917" s="227">
        <f t="shared" si="987"/>
        <v>62.264200000000002</v>
      </c>
      <c r="BC917" s="227">
        <f t="shared" si="988"/>
        <v>310.28326333333337</v>
      </c>
      <c r="BD917" s="228">
        <f t="shared" si="966"/>
        <v>1.0382414944315046</v>
      </c>
      <c r="BE917" s="230">
        <f t="shared" si="967"/>
        <v>205</v>
      </c>
      <c r="BF917" s="231">
        <f t="shared" si="989"/>
        <v>1.048542699</v>
      </c>
      <c r="BG917" s="227">
        <f t="shared" si="990"/>
        <v>3389.1666117499999</v>
      </c>
      <c r="BH917" s="227">
        <f t="shared" si="991"/>
        <v>3761.7140750833332</v>
      </c>
      <c r="BI917" s="227">
        <f t="shared" si="1073"/>
        <v>3113.21</v>
      </c>
      <c r="BJ917" s="227">
        <f t="shared" si="992"/>
        <v>62.264200000000002</v>
      </c>
      <c r="BK917" s="227">
        <f t="shared" si="993"/>
        <v>279.15116333333333</v>
      </c>
      <c r="BL917" s="228">
        <f t="shared" si="1059"/>
        <v>1.0253222923753829</v>
      </c>
      <c r="BM917" s="230">
        <f t="shared" si="1060"/>
        <v>183</v>
      </c>
      <c r="BN917" s="231">
        <f t="shared" si="994"/>
        <v>1.0432223389999999</v>
      </c>
      <c r="BO917" s="227">
        <f t="shared" si="995"/>
        <v>3330.01120502</v>
      </c>
      <c r="BP917" s="227">
        <f t="shared" si="996"/>
        <v>3671.4265683533336</v>
      </c>
      <c r="BQ917" s="227">
        <f t="shared" si="965"/>
        <v>3113.21</v>
      </c>
      <c r="BR917" s="227">
        <f t="shared" si="997"/>
        <v>62.264200000000002</v>
      </c>
      <c r="BS917" s="227">
        <f t="shared" si="998"/>
        <v>244.90585333333331</v>
      </c>
      <c r="BT917" s="228">
        <f t="shared" si="963"/>
        <v>1.0219492000769859</v>
      </c>
      <c r="BU917" s="230">
        <f t="shared" si="964"/>
        <v>160</v>
      </c>
      <c r="BV917" s="231">
        <f t="shared" si="999"/>
        <v>1.037689007</v>
      </c>
      <c r="BW917" s="227">
        <f t="shared" si="1000"/>
        <v>3301.4516455600001</v>
      </c>
      <c r="BX917" s="227">
        <f t="shared" si="1001"/>
        <v>3608.6216988933334</v>
      </c>
      <c r="BY917" s="227">
        <f t="shared" si="1050"/>
        <v>3113.21</v>
      </c>
      <c r="BZ917" s="227">
        <f t="shared" si="1002"/>
        <v>62.264200000000002</v>
      </c>
      <c r="CA917" s="227">
        <f t="shared" si="1003"/>
        <v>214.81149000000002</v>
      </c>
      <c r="CB917" s="228">
        <f t="shared" si="1047"/>
        <v>1.022868773388484</v>
      </c>
      <c r="CC917" s="230">
        <f t="shared" si="1048"/>
        <v>140</v>
      </c>
      <c r="CD917" s="231">
        <f t="shared" si="1004"/>
        <v>1.032901276</v>
      </c>
      <c r="CE917" s="227">
        <f t="shared" si="1005"/>
        <v>3289.1762914699998</v>
      </c>
      <c r="CF917" s="227">
        <f t="shared" si="1006"/>
        <v>3566.2519814699999</v>
      </c>
      <c r="CG917" s="227">
        <f t="shared" si="1043"/>
        <v>3113.21</v>
      </c>
      <c r="CH917" s="227">
        <f t="shared" si="1007"/>
        <v>62.264200000000002</v>
      </c>
      <c r="CI917" s="227">
        <f t="shared" si="1008"/>
        <v>183.67939000000001</v>
      </c>
      <c r="CJ917" s="228">
        <f t="shared" si="956"/>
        <v>1.0179827653883227</v>
      </c>
      <c r="CK917" s="230">
        <f t="shared" si="957"/>
        <v>119</v>
      </c>
      <c r="CL917" s="231">
        <f t="shared" si="1009"/>
        <v>1.027897931</v>
      </c>
      <c r="CM917" s="227">
        <f t="shared" si="1010"/>
        <v>3257.6080840599998</v>
      </c>
      <c r="CN917" s="227">
        <f t="shared" si="1011"/>
        <v>3503.5516740599996</v>
      </c>
      <c r="CO917" s="227">
        <f t="shared" si="1046"/>
        <v>3113.21</v>
      </c>
      <c r="CP917" s="227">
        <f t="shared" si="1012"/>
        <v>62.264200000000002</v>
      </c>
      <c r="CQ917" s="227">
        <f t="shared" si="1013"/>
        <v>150.47181666666665</v>
      </c>
      <c r="CR917" s="228">
        <f t="shared" si="1044"/>
        <v>1.0134231111595431</v>
      </c>
      <c r="CS917" s="230">
        <f t="shared" si="1045"/>
        <v>99</v>
      </c>
      <c r="CT917" s="231">
        <f t="shared" si="1014"/>
        <v>1.023155375</v>
      </c>
      <c r="CU917" s="227">
        <f t="shared" si="1015"/>
        <v>3228.05414802</v>
      </c>
      <c r="CV917" s="227">
        <f t="shared" si="1016"/>
        <v>3440.7901646866667</v>
      </c>
      <c r="CW917" s="227">
        <f t="shared" si="954"/>
        <v>3113.21</v>
      </c>
      <c r="CX917" s="227">
        <f t="shared" si="1017"/>
        <v>62.264200000000002</v>
      </c>
      <c r="CY917" s="227">
        <f t="shared" si="1018"/>
        <v>119.33971666666667</v>
      </c>
      <c r="CZ917" s="228">
        <f t="shared" si="952"/>
        <v>1.015556236362517</v>
      </c>
      <c r="DA917" s="239">
        <f t="shared" si="953"/>
        <v>78</v>
      </c>
      <c r="DB917" s="231">
        <f t="shared" si="1019"/>
        <v>1.018199238</v>
      </c>
      <c r="DC917" s="227">
        <f t="shared" si="1020"/>
        <v>3219.17926635</v>
      </c>
      <c r="DD917" s="227">
        <f t="shared" si="1021"/>
        <v>3400.783183016667</v>
      </c>
      <c r="DE917" s="227">
        <f t="shared" si="1042"/>
        <v>3113.21</v>
      </c>
      <c r="DF917" s="227">
        <f t="shared" si="1022"/>
        <v>62.264200000000002</v>
      </c>
      <c r="DG917" s="227">
        <f t="shared" si="1023"/>
        <v>88.207616666666681</v>
      </c>
      <c r="DH917" s="228">
        <f t="shared" si="1040"/>
        <v>1.0140350789470229</v>
      </c>
      <c r="DI917" s="239">
        <f t="shared" si="1041"/>
        <v>57</v>
      </c>
      <c r="DJ917" s="231">
        <f t="shared" si="1024"/>
        <v>1.0132671090000001</v>
      </c>
      <c r="DK917" s="227">
        <f t="shared" si="1025"/>
        <v>3198.78713956</v>
      </c>
      <c r="DL917" s="227">
        <f t="shared" si="1026"/>
        <v>3349.2589562266667</v>
      </c>
      <c r="DM917" s="227">
        <f t="shared" si="950"/>
        <v>3113.21</v>
      </c>
      <c r="DN917" s="227">
        <f t="shared" si="1027"/>
        <v>62.264200000000002</v>
      </c>
      <c r="DO917" s="227">
        <f t="shared" si="1028"/>
        <v>56.037780000000005</v>
      </c>
      <c r="DP917" s="228">
        <f t="shared" si="947"/>
        <v>1.0108009146746075</v>
      </c>
      <c r="DQ917" s="239">
        <f t="shared" si="948"/>
        <v>36</v>
      </c>
      <c r="DR917" s="231">
        <f t="shared" si="1029"/>
        <v>1.0083588720000001</v>
      </c>
      <c r="DS917" s="227">
        <f t="shared" si="1030"/>
        <v>3173.1395108500001</v>
      </c>
      <c r="DT917" s="227">
        <f t="shared" si="1031"/>
        <v>3291.4414908500003</v>
      </c>
      <c r="DU917" s="227">
        <f t="shared" si="1038"/>
        <v>3113.21</v>
      </c>
      <c r="DV917" s="227">
        <f t="shared" si="1039"/>
        <v>62.264200000000002</v>
      </c>
      <c r="DW917" s="227">
        <f t="shared" si="1032"/>
        <v>26.981153333333339</v>
      </c>
      <c r="DX917" s="228">
        <f t="shared" si="1033"/>
        <v>1.0064736292096974</v>
      </c>
      <c r="DY917" s="239">
        <f t="shared" si="1034"/>
        <v>18</v>
      </c>
      <c r="DZ917" s="231">
        <f t="shared" si="1035"/>
        <v>1.004170738</v>
      </c>
      <c r="EA917" s="227">
        <f t="shared" si="971"/>
        <v>3146.4322065199999</v>
      </c>
      <c r="EB917" s="227">
        <f t="shared" si="1036"/>
        <v>3235.6775598533332</v>
      </c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5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5"/>
      <c r="HA917" s="5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40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7"/>
      <c r="JP917" s="1"/>
      <c r="JQ917" s="1"/>
      <c r="JR917" s="1"/>
      <c r="JS917" s="1"/>
      <c r="JT917" s="1"/>
      <c r="JU917" s="1"/>
      <c r="JV917" s="1"/>
      <c r="JW917" s="1"/>
      <c r="JX917" s="1"/>
      <c r="JY917" s="3"/>
      <c r="JZ917" s="1"/>
      <c r="KA917" s="1"/>
      <c r="KB917" s="1"/>
      <c r="KC917" s="1"/>
      <c r="KD917" s="1"/>
      <c r="KE917" s="1"/>
    </row>
    <row r="918" spans="1:291" x14ac:dyDescent="0.2">
      <c r="A918" s="196">
        <f t="shared" si="1061"/>
        <v>43576</v>
      </c>
      <c r="B918" s="236">
        <f t="shared" si="1037"/>
        <v>113543.20479069998</v>
      </c>
      <c r="C918" s="66">
        <f t="shared" si="961"/>
        <v>66345.39308491</v>
      </c>
      <c r="D918" s="77">
        <f t="shared" si="1062"/>
        <v>5138.93</v>
      </c>
      <c r="E918" s="67">
        <f>VLOOKUP(A917,[1]Plan1!$DQ$117:$DS$314,3)</f>
        <v>5177.47</v>
      </c>
      <c r="F918" s="11">
        <f t="shared" si="1063"/>
        <v>43550</v>
      </c>
      <c r="G918" s="73">
        <f t="shared" si="1051"/>
        <v>7.4996156787503487E-3</v>
      </c>
      <c r="H918" s="11">
        <f t="shared" si="1064"/>
        <v>43580</v>
      </c>
      <c r="I918" s="11">
        <f t="shared" si="1052"/>
        <v>43580</v>
      </c>
      <c r="J918" s="1">
        <f t="shared" si="1065"/>
        <v>22</v>
      </c>
      <c r="K918" s="1">
        <f t="shared" si="1066"/>
        <v>19</v>
      </c>
      <c r="L918" s="66">
        <f t="shared" si="1053"/>
        <v>1.0064736299999999</v>
      </c>
      <c r="M918" s="70">
        <f t="shared" si="962"/>
        <v>1.00429945</v>
      </c>
      <c r="N918" s="70">
        <f t="shared" si="881"/>
        <v>1.0840410851671265</v>
      </c>
      <c r="O918" s="66">
        <f t="shared" si="958"/>
        <v>1.0910587599999999</v>
      </c>
      <c r="P918" s="66">
        <f t="shared" si="1054"/>
        <v>66774.888611939998</v>
      </c>
      <c r="Q918" s="74">
        <f t="shared" si="1055"/>
        <v>0</v>
      </c>
      <c r="R918" s="75">
        <f t="shared" si="959"/>
        <v>0</v>
      </c>
      <c r="S918" s="66">
        <f t="shared" si="960"/>
        <v>0</v>
      </c>
      <c r="T918" s="10">
        <f t="shared" si="1067"/>
        <v>0.06</v>
      </c>
      <c r="U918" s="74">
        <f t="shared" si="955"/>
        <v>19</v>
      </c>
      <c r="V918" s="74">
        <v>252</v>
      </c>
      <c r="W918" s="70">
        <f t="shared" si="1056"/>
        <v>1.004402955</v>
      </c>
      <c r="X918" s="66">
        <f t="shared" si="1057"/>
        <v>294.00682968000001</v>
      </c>
      <c r="Y918" s="66">
        <v>0</v>
      </c>
      <c r="Z918" s="67">
        <f t="shared" si="1058"/>
        <v>0</v>
      </c>
      <c r="AA918" s="68" t="str">
        <f t="shared" si="1068"/>
        <v>A+INCORP J=</v>
      </c>
      <c r="AB918" s="11">
        <f t="shared" si="1069"/>
        <v>43580</v>
      </c>
      <c r="AC918" s="227">
        <f t="shared" si="1074"/>
        <v>3113.21</v>
      </c>
      <c r="AD918" s="227">
        <f t="shared" si="972"/>
        <v>62.264200000000002</v>
      </c>
      <c r="AE918" s="227">
        <f t="shared" si="973"/>
        <v>405.75503666666668</v>
      </c>
      <c r="AF918" s="228">
        <f t="shared" si="1075"/>
        <v>1.0456276602171812</v>
      </c>
      <c r="AG918" s="230">
        <f t="shared" si="1076"/>
        <v>267</v>
      </c>
      <c r="AH918" s="231">
        <f t="shared" si="974"/>
        <v>1.0636828739999999</v>
      </c>
      <c r="AI918" s="227">
        <f t="shared" si="975"/>
        <v>3462.5627041900002</v>
      </c>
      <c r="AJ918" s="227">
        <f t="shared" si="976"/>
        <v>3930.5819408566667</v>
      </c>
      <c r="AK918" s="227">
        <f t="shared" si="968"/>
        <v>3113.21</v>
      </c>
      <c r="AL918" s="227">
        <f t="shared" si="977"/>
        <v>62.264200000000002</v>
      </c>
      <c r="AM918" s="227">
        <f t="shared" si="978"/>
        <v>374.62293666666665</v>
      </c>
      <c r="AN918" s="228">
        <f t="shared" si="969"/>
        <v>1.0446878354089599</v>
      </c>
      <c r="AO918" s="230">
        <f t="shared" si="970"/>
        <v>246</v>
      </c>
      <c r="AP918" s="231">
        <f t="shared" si="979"/>
        <v>1.0585304230000001</v>
      </c>
      <c r="AQ918" s="227">
        <f t="shared" si="980"/>
        <v>3442.6930198199998</v>
      </c>
      <c r="AR918" s="227">
        <f t="shared" si="981"/>
        <v>3879.5801564866665</v>
      </c>
      <c r="AS918" s="227">
        <f t="shared" si="1070"/>
        <v>3113.21</v>
      </c>
      <c r="AT918" s="227">
        <f t="shared" si="982"/>
        <v>62.264200000000002</v>
      </c>
      <c r="AU918" s="227">
        <f t="shared" si="983"/>
        <v>343.49083666666667</v>
      </c>
      <c r="AV918" s="228">
        <f t="shared" si="1071"/>
        <v>1.0423950176774845</v>
      </c>
      <c r="AW918" s="230">
        <f t="shared" si="1072"/>
        <v>225</v>
      </c>
      <c r="AX918" s="231">
        <f t="shared" si="984"/>
        <v>1.0534029309999999</v>
      </c>
      <c r="AY918" s="227">
        <f t="shared" si="985"/>
        <v>3418.49749591</v>
      </c>
      <c r="AZ918" s="227">
        <f t="shared" si="986"/>
        <v>3824.2525325766665</v>
      </c>
      <c r="BA918" s="227">
        <f t="shared" si="1049"/>
        <v>3113.21</v>
      </c>
      <c r="BB918" s="227">
        <f t="shared" si="987"/>
        <v>62.264200000000002</v>
      </c>
      <c r="BC918" s="227">
        <f t="shared" si="988"/>
        <v>311.32100000000003</v>
      </c>
      <c r="BD918" s="228">
        <f t="shared" si="966"/>
        <v>1.0382414944315046</v>
      </c>
      <c r="BE918" s="230">
        <f t="shared" si="967"/>
        <v>205</v>
      </c>
      <c r="BF918" s="231">
        <f t="shared" si="989"/>
        <v>1.048542699</v>
      </c>
      <c r="BG918" s="227">
        <f t="shared" si="990"/>
        <v>3389.1666117499999</v>
      </c>
      <c r="BH918" s="227">
        <f t="shared" si="991"/>
        <v>3762.7518117499999</v>
      </c>
      <c r="BI918" s="227">
        <f t="shared" si="1073"/>
        <v>3113.21</v>
      </c>
      <c r="BJ918" s="227">
        <f t="shared" si="992"/>
        <v>62.264200000000002</v>
      </c>
      <c r="BK918" s="227">
        <f t="shared" si="993"/>
        <v>280.18889999999999</v>
      </c>
      <c r="BL918" s="228">
        <f t="shared" si="1059"/>
        <v>1.0253222923753829</v>
      </c>
      <c r="BM918" s="230">
        <f t="shared" si="1060"/>
        <v>183</v>
      </c>
      <c r="BN918" s="231">
        <f t="shared" si="994"/>
        <v>1.0432223389999999</v>
      </c>
      <c r="BO918" s="227">
        <f t="shared" si="995"/>
        <v>3330.01120502</v>
      </c>
      <c r="BP918" s="227">
        <f t="shared" si="996"/>
        <v>3672.4643050200002</v>
      </c>
      <c r="BQ918" s="227">
        <f t="shared" si="965"/>
        <v>3113.21</v>
      </c>
      <c r="BR918" s="227">
        <f t="shared" si="997"/>
        <v>62.264200000000002</v>
      </c>
      <c r="BS918" s="227">
        <f t="shared" si="998"/>
        <v>245.94359</v>
      </c>
      <c r="BT918" s="228">
        <f t="shared" si="963"/>
        <v>1.0219492000769859</v>
      </c>
      <c r="BU918" s="230">
        <f t="shared" si="964"/>
        <v>160</v>
      </c>
      <c r="BV918" s="231">
        <f t="shared" si="999"/>
        <v>1.037689007</v>
      </c>
      <c r="BW918" s="227">
        <f t="shared" si="1000"/>
        <v>3301.4516455600001</v>
      </c>
      <c r="BX918" s="227">
        <f t="shared" si="1001"/>
        <v>3609.65943556</v>
      </c>
      <c r="BY918" s="227">
        <f t="shared" si="1050"/>
        <v>3113.21</v>
      </c>
      <c r="BZ918" s="227">
        <f t="shared" si="1002"/>
        <v>62.264200000000002</v>
      </c>
      <c r="CA918" s="227">
        <f t="shared" si="1003"/>
        <v>215.84922666666671</v>
      </c>
      <c r="CB918" s="228">
        <f t="shared" si="1047"/>
        <v>1.022868773388484</v>
      </c>
      <c r="CC918" s="230">
        <f t="shared" si="1048"/>
        <v>140</v>
      </c>
      <c r="CD918" s="231">
        <f t="shared" si="1004"/>
        <v>1.032901276</v>
      </c>
      <c r="CE918" s="227">
        <f t="shared" si="1005"/>
        <v>3289.1762914699998</v>
      </c>
      <c r="CF918" s="227">
        <f t="shared" si="1006"/>
        <v>3567.2897181366666</v>
      </c>
      <c r="CG918" s="227">
        <f t="shared" si="1043"/>
        <v>3113.21</v>
      </c>
      <c r="CH918" s="227">
        <f t="shared" si="1007"/>
        <v>62.264200000000002</v>
      </c>
      <c r="CI918" s="227">
        <f t="shared" si="1008"/>
        <v>184.71712666666667</v>
      </c>
      <c r="CJ918" s="228">
        <f t="shared" si="956"/>
        <v>1.0179827653883227</v>
      </c>
      <c r="CK918" s="230">
        <f t="shared" si="957"/>
        <v>119</v>
      </c>
      <c r="CL918" s="231">
        <f t="shared" si="1009"/>
        <v>1.027897931</v>
      </c>
      <c r="CM918" s="227">
        <f t="shared" si="1010"/>
        <v>3257.6080840599998</v>
      </c>
      <c r="CN918" s="227">
        <f t="shared" si="1011"/>
        <v>3504.5894107266663</v>
      </c>
      <c r="CO918" s="227">
        <f t="shared" si="1046"/>
        <v>3113.21</v>
      </c>
      <c r="CP918" s="227">
        <f t="shared" si="1012"/>
        <v>62.264200000000002</v>
      </c>
      <c r="CQ918" s="227">
        <f t="shared" si="1013"/>
        <v>151.50955333333332</v>
      </c>
      <c r="CR918" s="228">
        <f t="shared" si="1044"/>
        <v>1.0134231111595431</v>
      </c>
      <c r="CS918" s="230">
        <f t="shared" si="1045"/>
        <v>99</v>
      </c>
      <c r="CT918" s="231">
        <f t="shared" si="1014"/>
        <v>1.023155375</v>
      </c>
      <c r="CU918" s="227">
        <f t="shared" si="1015"/>
        <v>3228.05414802</v>
      </c>
      <c r="CV918" s="227">
        <f t="shared" si="1016"/>
        <v>3441.8279013533333</v>
      </c>
      <c r="CW918" s="227">
        <f t="shared" si="954"/>
        <v>3113.21</v>
      </c>
      <c r="CX918" s="227">
        <f t="shared" si="1017"/>
        <v>62.264200000000002</v>
      </c>
      <c r="CY918" s="227">
        <f t="shared" si="1018"/>
        <v>120.37745333333334</v>
      </c>
      <c r="CZ918" s="228">
        <f t="shared" si="952"/>
        <v>1.015556236362517</v>
      </c>
      <c r="DA918" s="239">
        <f t="shared" si="953"/>
        <v>78</v>
      </c>
      <c r="DB918" s="231">
        <f t="shared" si="1019"/>
        <v>1.018199238</v>
      </c>
      <c r="DC918" s="227">
        <f t="shared" si="1020"/>
        <v>3219.17926635</v>
      </c>
      <c r="DD918" s="227">
        <f t="shared" si="1021"/>
        <v>3401.8209196833332</v>
      </c>
      <c r="DE918" s="227">
        <f t="shared" si="1042"/>
        <v>3113.21</v>
      </c>
      <c r="DF918" s="227">
        <f t="shared" si="1022"/>
        <v>62.264200000000002</v>
      </c>
      <c r="DG918" s="227">
        <f t="shared" si="1023"/>
        <v>89.245353333333341</v>
      </c>
      <c r="DH918" s="228">
        <f t="shared" si="1040"/>
        <v>1.0140350789470229</v>
      </c>
      <c r="DI918" s="239">
        <f t="shared" si="1041"/>
        <v>57</v>
      </c>
      <c r="DJ918" s="231">
        <f t="shared" si="1024"/>
        <v>1.0132671090000001</v>
      </c>
      <c r="DK918" s="227">
        <f t="shared" si="1025"/>
        <v>3198.78713956</v>
      </c>
      <c r="DL918" s="227">
        <f t="shared" si="1026"/>
        <v>3350.2966928933333</v>
      </c>
      <c r="DM918" s="227">
        <f t="shared" si="950"/>
        <v>3113.21</v>
      </c>
      <c r="DN918" s="227">
        <f t="shared" si="1027"/>
        <v>62.264200000000002</v>
      </c>
      <c r="DO918" s="227">
        <f t="shared" si="1028"/>
        <v>57.075516666666665</v>
      </c>
      <c r="DP918" s="228">
        <f t="shared" si="947"/>
        <v>1.0108009146746075</v>
      </c>
      <c r="DQ918" s="239">
        <f t="shared" si="948"/>
        <v>36</v>
      </c>
      <c r="DR918" s="231">
        <f t="shared" si="1029"/>
        <v>1.0083588720000001</v>
      </c>
      <c r="DS918" s="227">
        <f t="shared" si="1030"/>
        <v>3173.1395108500001</v>
      </c>
      <c r="DT918" s="227">
        <f t="shared" si="1031"/>
        <v>3292.4792275166669</v>
      </c>
      <c r="DU918" s="227">
        <f t="shared" si="1038"/>
        <v>3113.21</v>
      </c>
      <c r="DV918" s="227">
        <f t="shared" si="1039"/>
        <v>62.264200000000002</v>
      </c>
      <c r="DW918" s="227">
        <f t="shared" si="1032"/>
        <v>28.018890000000003</v>
      </c>
      <c r="DX918" s="228">
        <f t="shared" si="1033"/>
        <v>1.0064736292096974</v>
      </c>
      <c r="DY918" s="239">
        <f t="shared" si="1034"/>
        <v>18</v>
      </c>
      <c r="DZ918" s="231">
        <f t="shared" si="1035"/>
        <v>1.004170738</v>
      </c>
      <c r="EA918" s="227">
        <f t="shared" si="971"/>
        <v>3146.4322065199999</v>
      </c>
      <c r="EB918" s="227">
        <f t="shared" si="1036"/>
        <v>3236.7152965199998</v>
      </c>
      <c r="EC918" s="3"/>
      <c r="ED918" s="232" t="s">
        <v>154</v>
      </c>
      <c r="EE918" s="232" t="s">
        <v>154</v>
      </c>
      <c r="EH918" s="233"/>
      <c r="EJ918" s="238" t="s">
        <v>155</v>
      </c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5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5"/>
      <c r="HA918" s="5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40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7"/>
      <c r="JP918" s="1"/>
      <c r="JQ918" s="1"/>
      <c r="JR918" s="1"/>
      <c r="JS918" s="1"/>
      <c r="JT918" s="1"/>
      <c r="JU918" s="1"/>
      <c r="JV918" s="1"/>
      <c r="JW918" s="1"/>
      <c r="JX918" s="1"/>
      <c r="JY918" s="3"/>
      <c r="JZ918" s="1"/>
      <c r="KA918" s="1"/>
      <c r="KB918" s="1"/>
      <c r="KC918" s="1"/>
      <c r="KD918" s="1"/>
      <c r="KE918" s="1"/>
    </row>
    <row r="919" spans="1:291" ht="13.5" thickBot="1" x14ac:dyDescent="0.25">
      <c r="A919" s="196">
        <f t="shared" si="1061"/>
        <v>43577</v>
      </c>
      <c r="B919" s="236">
        <f t="shared" si="1037"/>
        <v>113566.60609803666</v>
      </c>
      <c r="C919" s="66">
        <f t="shared" si="961"/>
        <v>66345.39308491</v>
      </c>
      <c r="D919" s="77">
        <f t="shared" si="1062"/>
        <v>5138.93</v>
      </c>
      <c r="E919" s="67">
        <f>VLOOKUP(A918,[1]Plan1!$DQ$117:$DS$314,3)</f>
        <v>5177.47</v>
      </c>
      <c r="F919" s="11">
        <f t="shared" si="1063"/>
        <v>43550</v>
      </c>
      <c r="G919" s="73">
        <f t="shared" si="1051"/>
        <v>7.4996156787503487E-3</v>
      </c>
      <c r="H919" s="11">
        <f t="shared" si="1064"/>
        <v>43580</v>
      </c>
      <c r="I919" s="11">
        <f t="shared" si="1052"/>
        <v>43580</v>
      </c>
      <c r="J919" s="1">
        <f t="shared" si="1065"/>
        <v>22</v>
      </c>
      <c r="K919" s="1">
        <f t="shared" si="1066"/>
        <v>19</v>
      </c>
      <c r="L919" s="66">
        <f t="shared" si="1053"/>
        <v>1.0064736299999999</v>
      </c>
      <c r="M919" s="70">
        <f t="shared" si="962"/>
        <v>1.00429945</v>
      </c>
      <c r="N919" s="70">
        <f t="shared" si="881"/>
        <v>1.0840410851671265</v>
      </c>
      <c r="O919" s="66">
        <f t="shared" si="958"/>
        <v>1.0910587599999999</v>
      </c>
      <c r="P919" s="66">
        <f t="shared" si="1054"/>
        <v>66774.888611939998</v>
      </c>
      <c r="Q919" s="74">
        <f t="shared" si="1055"/>
        <v>0</v>
      </c>
      <c r="R919" s="75">
        <f t="shared" si="959"/>
        <v>0</v>
      </c>
      <c r="S919" s="66">
        <f t="shared" si="960"/>
        <v>0</v>
      </c>
      <c r="T919" s="10">
        <f t="shared" si="1067"/>
        <v>0.06</v>
      </c>
      <c r="U919" s="74">
        <f t="shared" si="955"/>
        <v>19</v>
      </c>
      <c r="V919" s="74">
        <v>252</v>
      </c>
      <c r="W919" s="70">
        <f t="shared" si="1056"/>
        <v>1.004402955</v>
      </c>
      <c r="X919" s="66">
        <f t="shared" si="1057"/>
        <v>294.00682968000001</v>
      </c>
      <c r="Y919" s="66">
        <v>0</v>
      </c>
      <c r="Z919" s="67">
        <f t="shared" si="1058"/>
        <v>0</v>
      </c>
      <c r="AA919" s="68" t="str">
        <f t="shared" si="1068"/>
        <v>A+INCORP J=</v>
      </c>
      <c r="AB919" s="11">
        <f t="shared" si="1069"/>
        <v>43580</v>
      </c>
      <c r="AC919" s="227">
        <f t="shared" si="1074"/>
        <v>3113.21</v>
      </c>
      <c r="AD919" s="227">
        <f t="shared" si="972"/>
        <v>62.264200000000002</v>
      </c>
      <c r="AE919" s="227">
        <f t="shared" si="973"/>
        <v>406.79277333333329</v>
      </c>
      <c r="AF919" s="228">
        <f t="shared" si="1075"/>
        <v>1.0456276602171812</v>
      </c>
      <c r="AG919" s="230">
        <f t="shared" si="1076"/>
        <v>268</v>
      </c>
      <c r="AH919" s="231">
        <f t="shared" si="974"/>
        <v>1.063928853</v>
      </c>
      <c r="AI919" s="227">
        <f t="shared" si="975"/>
        <v>3463.3634294200001</v>
      </c>
      <c r="AJ919" s="227">
        <f t="shared" si="976"/>
        <v>3932.4204027533333</v>
      </c>
      <c r="AK919" s="227">
        <f t="shared" si="968"/>
        <v>3113.21</v>
      </c>
      <c r="AL919" s="227">
        <f t="shared" si="977"/>
        <v>62.264200000000002</v>
      </c>
      <c r="AM919" s="227">
        <f t="shared" si="978"/>
        <v>375.66067333333336</v>
      </c>
      <c r="AN919" s="228">
        <f t="shared" si="969"/>
        <v>1.0446878354089599</v>
      </c>
      <c r="AO919" s="230">
        <f t="shared" si="970"/>
        <v>247</v>
      </c>
      <c r="AP919" s="231">
        <f t="shared" si="979"/>
        <v>1.0587752109999999</v>
      </c>
      <c r="AQ919" s="227">
        <f t="shared" si="980"/>
        <v>3443.4891518200002</v>
      </c>
      <c r="AR919" s="227">
        <f t="shared" si="981"/>
        <v>3881.4140251533336</v>
      </c>
      <c r="AS919" s="227">
        <f t="shared" si="1070"/>
        <v>3113.21</v>
      </c>
      <c r="AT919" s="227">
        <f t="shared" si="982"/>
        <v>62.264200000000002</v>
      </c>
      <c r="AU919" s="227">
        <f t="shared" si="983"/>
        <v>344.52857333333333</v>
      </c>
      <c r="AV919" s="228">
        <f t="shared" si="1071"/>
        <v>1.0423950176774845</v>
      </c>
      <c r="AW919" s="230">
        <f t="shared" si="1072"/>
        <v>226</v>
      </c>
      <c r="AX919" s="231">
        <f t="shared" si="984"/>
        <v>1.053646533</v>
      </c>
      <c r="AY919" s="227">
        <f t="shared" si="985"/>
        <v>3419.2880318000002</v>
      </c>
      <c r="AZ919" s="227">
        <f t="shared" si="986"/>
        <v>3826.0808051333333</v>
      </c>
      <c r="BA919" s="227">
        <f t="shared" si="1049"/>
        <v>3113.21</v>
      </c>
      <c r="BB919" s="227">
        <f t="shared" si="987"/>
        <v>62.264200000000002</v>
      </c>
      <c r="BC919" s="227">
        <f t="shared" si="988"/>
        <v>312.35873666666669</v>
      </c>
      <c r="BD919" s="228">
        <f t="shared" si="966"/>
        <v>1.0382414944315046</v>
      </c>
      <c r="BE919" s="230">
        <f t="shared" si="967"/>
        <v>206</v>
      </c>
      <c r="BF919" s="231">
        <f t="shared" si="989"/>
        <v>1.0487851770000001</v>
      </c>
      <c r="BG919" s="227">
        <f t="shared" si="990"/>
        <v>3389.9503646100002</v>
      </c>
      <c r="BH919" s="227">
        <f t="shared" si="991"/>
        <v>3764.5733012766668</v>
      </c>
      <c r="BI919" s="227">
        <f t="shared" si="1073"/>
        <v>3113.21</v>
      </c>
      <c r="BJ919" s="227">
        <f t="shared" si="992"/>
        <v>62.264200000000002</v>
      </c>
      <c r="BK919" s="227">
        <f t="shared" si="993"/>
        <v>281.22663666666665</v>
      </c>
      <c r="BL919" s="228">
        <f t="shared" si="1059"/>
        <v>1.0253222923753829</v>
      </c>
      <c r="BM919" s="230">
        <f t="shared" si="1060"/>
        <v>184</v>
      </c>
      <c r="BN919" s="231">
        <f t="shared" si="994"/>
        <v>1.043463587</v>
      </c>
      <c r="BO919" s="227">
        <f t="shared" si="995"/>
        <v>3330.7812791599999</v>
      </c>
      <c r="BP919" s="227">
        <f t="shared" si="996"/>
        <v>3674.2721158266668</v>
      </c>
      <c r="BQ919" s="227">
        <f t="shared" si="965"/>
        <v>3113.21</v>
      </c>
      <c r="BR919" s="227">
        <f t="shared" si="997"/>
        <v>62.264200000000002</v>
      </c>
      <c r="BS919" s="227">
        <f t="shared" si="998"/>
        <v>246.98132666666669</v>
      </c>
      <c r="BT919" s="228">
        <f t="shared" si="963"/>
        <v>1.0219492000769859</v>
      </c>
      <c r="BU919" s="230">
        <f t="shared" si="964"/>
        <v>161</v>
      </c>
      <c r="BV919" s="231">
        <f t="shared" si="999"/>
        <v>1.037928975</v>
      </c>
      <c r="BW919" s="227">
        <f t="shared" si="1000"/>
        <v>3302.2151139399998</v>
      </c>
      <c r="BX919" s="227">
        <f t="shared" si="1001"/>
        <v>3611.4606406066664</v>
      </c>
      <c r="BY919" s="227">
        <f t="shared" si="1050"/>
        <v>3113.21</v>
      </c>
      <c r="BZ919" s="227">
        <f t="shared" si="1002"/>
        <v>62.264200000000002</v>
      </c>
      <c r="CA919" s="227">
        <f t="shared" si="1003"/>
        <v>216.88696333333334</v>
      </c>
      <c r="CB919" s="228">
        <f t="shared" si="1047"/>
        <v>1.022868773388484</v>
      </c>
      <c r="CC919" s="230">
        <f t="shared" si="1048"/>
        <v>141</v>
      </c>
      <c r="CD919" s="231">
        <f t="shared" si="1004"/>
        <v>1.033140137</v>
      </c>
      <c r="CE919" s="227">
        <f t="shared" si="1005"/>
        <v>3289.9369216999999</v>
      </c>
      <c r="CF919" s="227">
        <f t="shared" si="1006"/>
        <v>3569.0880850333333</v>
      </c>
      <c r="CG919" s="227">
        <f t="shared" si="1043"/>
        <v>3113.21</v>
      </c>
      <c r="CH919" s="227">
        <f t="shared" si="1007"/>
        <v>62.264200000000002</v>
      </c>
      <c r="CI919" s="227">
        <f t="shared" si="1008"/>
        <v>185.75486333333333</v>
      </c>
      <c r="CJ919" s="228">
        <f t="shared" si="956"/>
        <v>1.0179827653883227</v>
      </c>
      <c r="CK919" s="230">
        <f t="shared" si="957"/>
        <v>120</v>
      </c>
      <c r="CL919" s="231">
        <f t="shared" si="1009"/>
        <v>1.0281356349999999</v>
      </c>
      <c r="CM919" s="227">
        <f t="shared" si="1010"/>
        <v>3258.3614141799999</v>
      </c>
      <c r="CN919" s="227">
        <f t="shared" si="1011"/>
        <v>3506.3804775133331</v>
      </c>
      <c r="CO919" s="227">
        <f t="shared" si="1046"/>
        <v>3113.21</v>
      </c>
      <c r="CP919" s="227">
        <f t="shared" si="1012"/>
        <v>62.264200000000002</v>
      </c>
      <c r="CQ919" s="227">
        <f t="shared" si="1013"/>
        <v>152.54729</v>
      </c>
      <c r="CR919" s="228">
        <f t="shared" si="1044"/>
        <v>1.0134231111595431</v>
      </c>
      <c r="CS919" s="230">
        <f t="shared" si="1045"/>
        <v>100</v>
      </c>
      <c r="CT919" s="231">
        <f t="shared" si="1014"/>
        <v>1.0233919819999999</v>
      </c>
      <c r="CU919" s="227">
        <f t="shared" si="1015"/>
        <v>3228.8006428600002</v>
      </c>
      <c r="CV919" s="227">
        <f t="shared" si="1016"/>
        <v>3443.6121328600002</v>
      </c>
      <c r="CW919" s="227">
        <f t="shared" si="954"/>
        <v>3113.21</v>
      </c>
      <c r="CX919" s="227">
        <f t="shared" si="1017"/>
        <v>62.264200000000002</v>
      </c>
      <c r="CY919" s="227">
        <f t="shared" si="1018"/>
        <v>121.41519</v>
      </c>
      <c r="CZ919" s="228">
        <f t="shared" si="952"/>
        <v>1.015556236362517</v>
      </c>
      <c r="DA919" s="239">
        <f t="shared" si="953"/>
        <v>79</v>
      </c>
      <c r="DB919" s="231">
        <f t="shared" si="1019"/>
        <v>1.0184346989999999</v>
      </c>
      <c r="DC919" s="227">
        <f t="shared" si="1020"/>
        <v>3219.9237092200001</v>
      </c>
      <c r="DD919" s="227">
        <f t="shared" si="1021"/>
        <v>3403.6030992200003</v>
      </c>
      <c r="DE919" s="227">
        <f t="shared" si="1042"/>
        <v>3113.21</v>
      </c>
      <c r="DF919" s="227">
        <f t="shared" si="1022"/>
        <v>62.264200000000002</v>
      </c>
      <c r="DG919" s="227">
        <f t="shared" si="1023"/>
        <v>90.283090000000001</v>
      </c>
      <c r="DH919" s="228">
        <f t="shared" si="1040"/>
        <v>1.0140350789470229</v>
      </c>
      <c r="DI919" s="239">
        <f t="shared" si="1041"/>
        <v>58</v>
      </c>
      <c r="DJ919" s="231">
        <f t="shared" si="1024"/>
        <v>1.01350143</v>
      </c>
      <c r="DK919" s="227">
        <f t="shared" si="1025"/>
        <v>3199.5268685000001</v>
      </c>
      <c r="DL919" s="227">
        <f t="shared" si="1026"/>
        <v>3352.0741585000001</v>
      </c>
      <c r="DM919" s="227">
        <f t="shared" si="950"/>
        <v>3113.21</v>
      </c>
      <c r="DN919" s="227">
        <f t="shared" si="1027"/>
        <v>62.264200000000002</v>
      </c>
      <c r="DO919" s="227">
        <f t="shared" si="1028"/>
        <v>58.11325333333334</v>
      </c>
      <c r="DP919" s="228">
        <f t="shared" si="947"/>
        <v>1.0108009146746075</v>
      </c>
      <c r="DQ919" s="239">
        <f t="shared" si="948"/>
        <v>37</v>
      </c>
      <c r="DR919" s="231">
        <f t="shared" si="1029"/>
        <v>1.008592057</v>
      </c>
      <c r="DS919" s="227">
        <f t="shared" si="1030"/>
        <v>3173.8733056900001</v>
      </c>
      <c r="DT919" s="227">
        <f t="shared" si="1031"/>
        <v>3294.2507590233336</v>
      </c>
      <c r="DU919" s="227">
        <f t="shared" si="1038"/>
        <v>3113.21</v>
      </c>
      <c r="DV919" s="227">
        <f t="shared" si="1039"/>
        <v>62.264200000000002</v>
      </c>
      <c r="DW919" s="227">
        <f t="shared" si="1032"/>
        <v>29.05662666666667</v>
      </c>
      <c r="DX919" s="228">
        <f t="shared" si="1033"/>
        <v>1.0064736292096974</v>
      </c>
      <c r="DY919" s="239">
        <f t="shared" si="1034"/>
        <v>19</v>
      </c>
      <c r="DZ919" s="231">
        <f t="shared" si="1035"/>
        <v>1.004402955</v>
      </c>
      <c r="EA919" s="227">
        <f t="shared" si="971"/>
        <v>3147.1598268500002</v>
      </c>
      <c r="EB919" s="227">
        <f t="shared" si="1036"/>
        <v>3238.4806535166667</v>
      </c>
      <c r="EC919" s="3"/>
      <c r="ED919" s="235">
        <v>0.02</v>
      </c>
      <c r="EE919" s="235">
        <v>0.01</v>
      </c>
      <c r="EF919" s="224">
        <f>$EC920</f>
        <v>43580</v>
      </c>
      <c r="EH919" s="232" t="s">
        <v>153</v>
      </c>
      <c r="EJ919" s="237" t="s">
        <v>156</v>
      </c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5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5"/>
      <c r="HA919" s="5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40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7"/>
      <c r="JP919" s="1"/>
      <c r="JQ919" s="1"/>
      <c r="JR919" s="1"/>
      <c r="JS919" s="1"/>
      <c r="JT919" s="1"/>
      <c r="JU919" s="1"/>
      <c r="JV919" s="1"/>
      <c r="JW919" s="1"/>
      <c r="JX919" s="1"/>
      <c r="JY919" s="3"/>
      <c r="JZ919" s="1"/>
      <c r="KA919" s="1"/>
      <c r="KB919" s="1"/>
      <c r="KC919" s="1"/>
      <c r="KD919" s="1"/>
      <c r="KE919" s="1"/>
    </row>
    <row r="920" spans="1:291" x14ac:dyDescent="0.2">
      <c r="A920" s="196">
        <f t="shared" si="1061"/>
        <v>43578</v>
      </c>
      <c r="B920" s="236">
        <f t="shared" si="1037"/>
        <v>113642.87116685335</v>
      </c>
      <c r="C920" s="66">
        <f t="shared" si="961"/>
        <v>66345.39308491</v>
      </c>
      <c r="D920" s="77">
        <f t="shared" si="1062"/>
        <v>5138.93</v>
      </c>
      <c r="E920" s="67">
        <f>VLOOKUP(A919,[1]Plan1!$DQ$117:$DS$314,3)</f>
        <v>5177.47</v>
      </c>
      <c r="F920" s="11">
        <f t="shared" si="1063"/>
        <v>43550</v>
      </c>
      <c r="G920" s="73">
        <f t="shared" si="1051"/>
        <v>7.4996156787503487E-3</v>
      </c>
      <c r="H920" s="11">
        <f t="shared" si="1064"/>
        <v>43580</v>
      </c>
      <c r="I920" s="11">
        <f t="shared" si="1052"/>
        <v>43580</v>
      </c>
      <c r="J920" s="1">
        <f t="shared" si="1065"/>
        <v>22</v>
      </c>
      <c r="K920" s="1">
        <f t="shared" si="1066"/>
        <v>20</v>
      </c>
      <c r="L920" s="66">
        <f t="shared" si="1053"/>
        <v>1.00681551</v>
      </c>
      <c r="M920" s="70">
        <f t="shared" si="962"/>
        <v>1.00429945</v>
      </c>
      <c r="N920" s="70">
        <f t="shared" si="881"/>
        <v>1.0840410851671265</v>
      </c>
      <c r="O920" s="66">
        <f t="shared" si="958"/>
        <v>1.09142937</v>
      </c>
      <c r="P920" s="66">
        <f t="shared" si="1054"/>
        <v>66797.570774930005</v>
      </c>
      <c r="Q920" s="74">
        <f t="shared" si="1055"/>
        <v>0</v>
      </c>
      <c r="R920" s="75">
        <f t="shared" si="959"/>
        <v>0</v>
      </c>
      <c r="S920" s="66">
        <f t="shared" si="960"/>
        <v>0</v>
      </c>
      <c r="T920" s="10">
        <f t="shared" si="1067"/>
        <v>0.06</v>
      </c>
      <c r="U920" s="74">
        <f t="shared" si="955"/>
        <v>20</v>
      </c>
      <c r="V920" s="74">
        <v>252</v>
      </c>
      <c r="W920" s="70">
        <f t="shared" si="1056"/>
        <v>1.004635226</v>
      </c>
      <c r="X920" s="66">
        <f t="shared" si="1057"/>
        <v>309.62183678999997</v>
      </c>
      <c r="Y920" s="66">
        <v>0</v>
      </c>
      <c r="Z920" s="67">
        <f t="shared" si="1058"/>
        <v>0</v>
      </c>
      <c r="AA920" s="68" t="str">
        <f t="shared" si="1068"/>
        <v>A+INCORP J=</v>
      </c>
      <c r="AB920" s="11">
        <f t="shared" si="1069"/>
        <v>43580</v>
      </c>
      <c r="AC920" s="227">
        <f t="shared" si="1074"/>
        <v>3113.21</v>
      </c>
      <c r="AD920" s="227">
        <f t="shared" si="972"/>
        <v>62.264200000000002</v>
      </c>
      <c r="AE920" s="227">
        <f t="shared" si="973"/>
        <v>407.83051</v>
      </c>
      <c r="AF920" s="228">
        <f t="shared" si="1075"/>
        <v>1.0459828382161673</v>
      </c>
      <c r="AG920" s="230">
        <f t="shared" si="1076"/>
        <v>269</v>
      </c>
      <c r="AH920" s="231">
        <f t="shared" si="974"/>
        <v>1.064174889</v>
      </c>
      <c r="AI920" s="227">
        <f t="shared" si="975"/>
        <v>3465.3410448700001</v>
      </c>
      <c r="AJ920" s="227">
        <f t="shared" si="976"/>
        <v>3935.43575487</v>
      </c>
      <c r="AK920" s="227">
        <f t="shared" si="968"/>
        <v>3113.21</v>
      </c>
      <c r="AL920" s="227">
        <f t="shared" si="977"/>
        <v>62.264200000000002</v>
      </c>
      <c r="AM920" s="227">
        <f t="shared" si="978"/>
        <v>376.69840999999997</v>
      </c>
      <c r="AN920" s="228">
        <f t="shared" si="969"/>
        <v>1.0450426941689785</v>
      </c>
      <c r="AO920" s="230">
        <f t="shared" si="970"/>
        <v>248</v>
      </c>
      <c r="AP920" s="231">
        <f t="shared" si="979"/>
        <v>1.059020056</v>
      </c>
      <c r="AQ920" s="227">
        <f t="shared" si="980"/>
        <v>3445.45542144</v>
      </c>
      <c r="AR920" s="227">
        <f t="shared" si="981"/>
        <v>3884.41803144</v>
      </c>
      <c r="AS920" s="227">
        <f t="shared" si="1070"/>
        <v>3113.21</v>
      </c>
      <c r="AT920" s="227">
        <f t="shared" si="982"/>
        <v>62.264200000000002</v>
      </c>
      <c r="AU920" s="227">
        <f t="shared" si="983"/>
        <v>345.56630999999999</v>
      </c>
      <c r="AV920" s="228">
        <f t="shared" si="1071"/>
        <v>1.0427490976149405</v>
      </c>
      <c r="AW920" s="230">
        <f t="shared" si="1072"/>
        <v>227</v>
      </c>
      <c r="AX920" s="231">
        <f t="shared" si="984"/>
        <v>1.0538901919999999</v>
      </c>
      <c r="AY920" s="227">
        <f t="shared" si="985"/>
        <v>3421.2404823900001</v>
      </c>
      <c r="AZ920" s="227">
        <f t="shared" si="986"/>
        <v>3829.0709923900004</v>
      </c>
      <c r="BA920" s="227">
        <f t="shared" si="1049"/>
        <v>3113.21</v>
      </c>
      <c r="BB920" s="227">
        <f t="shared" si="987"/>
        <v>62.264200000000002</v>
      </c>
      <c r="BC920" s="227">
        <f t="shared" si="988"/>
        <v>313.39647333333335</v>
      </c>
      <c r="BD920" s="228">
        <f t="shared" si="966"/>
        <v>1.0385941635033804</v>
      </c>
      <c r="BE920" s="230">
        <f t="shared" si="967"/>
        <v>207</v>
      </c>
      <c r="BF920" s="231">
        <f t="shared" si="989"/>
        <v>1.0490277109999999</v>
      </c>
      <c r="BG920" s="227">
        <f t="shared" si="990"/>
        <v>3391.8860604900001</v>
      </c>
      <c r="BH920" s="227">
        <f t="shared" si="991"/>
        <v>3767.5467338233334</v>
      </c>
      <c r="BI920" s="227">
        <f t="shared" si="1073"/>
        <v>3113.21</v>
      </c>
      <c r="BJ920" s="227">
        <f t="shared" si="992"/>
        <v>62.264200000000002</v>
      </c>
      <c r="BK920" s="227">
        <f t="shared" si="993"/>
        <v>282.26437333333331</v>
      </c>
      <c r="BL920" s="228">
        <f t="shared" si="1059"/>
        <v>1.0256705730626461</v>
      </c>
      <c r="BM920" s="230">
        <f t="shared" si="1060"/>
        <v>185</v>
      </c>
      <c r="BN920" s="231">
        <f t="shared" si="994"/>
        <v>1.043704891</v>
      </c>
      <c r="BO920" s="227">
        <f t="shared" si="995"/>
        <v>3332.6831909100001</v>
      </c>
      <c r="BP920" s="227">
        <f t="shared" si="996"/>
        <v>3677.2117642433336</v>
      </c>
      <c r="BQ920" s="227">
        <f t="shared" si="965"/>
        <v>3113.21</v>
      </c>
      <c r="BR920" s="227">
        <f t="shared" si="997"/>
        <v>62.264200000000002</v>
      </c>
      <c r="BS920" s="227">
        <f t="shared" si="998"/>
        <v>248.01906333333332</v>
      </c>
      <c r="BT920" s="228">
        <f t="shared" si="963"/>
        <v>1.0222963349948526</v>
      </c>
      <c r="BU920" s="230">
        <f t="shared" si="964"/>
        <v>162</v>
      </c>
      <c r="BV920" s="231">
        <f t="shared" si="999"/>
        <v>1.038168999</v>
      </c>
      <c r="BW920" s="227">
        <f t="shared" si="1000"/>
        <v>3304.1007137699999</v>
      </c>
      <c r="BX920" s="227">
        <f t="shared" si="1001"/>
        <v>3614.3839771033331</v>
      </c>
      <c r="BY920" s="227">
        <f t="shared" si="1050"/>
        <v>3113.21</v>
      </c>
      <c r="BZ920" s="227">
        <f t="shared" si="1002"/>
        <v>62.264200000000002</v>
      </c>
      <c r="CA920" s="227">
        <f t="shared" si="1003"/>
        <v>217.92470000000003</v>
      </c>
      <c r="CB920" s="228">
        <f t="shared" si="1047"/>
        <v>1.0232162206663058</v>
      </c>
      <c r="CC920" s="230">
        <f t="shared" si="1048"/>
        <v>142</v>
      </c>
      <c r="CD920" s="231">
        <f t="shared" si="1004"/>
        <v>1.0333790540000001</v>
      </c>
      <c r="CE920" s="227">
        <f t="shared" si="1005"/>
        <v>3291.81551193</v>
      </c>
      <c r="CF920" s="227">
        <f t="shared" si="1006"/>
        <v>3572.0044119300001</v>
      </c>
      <c r="CG920" s="227">
        <f t="shared" si="1043"/>
        <v>3113.21</v>
      </c>
      <c r="CH920" s="227">
        <f t="shared" si="1007"/>
        <v>62.264200000000002</v>
      </c>
      <c r="CI920" s="227">
        <f t="shared" si="1008"/>
        <v>186.79259999999999</v>
      </c>
      <c r="CJ920" s="228">
        <f t="shared" si="956"/>
        <v>1.0183285529907067</v>
      </c>
      <c r="CK920" s="230">
        <f t="shared" si="957"/>
        <v>121</v>
      </c>
      <c r="CL920" s="231">
        <f t="shared" si="1009"/>
        <v>1.0283733939999999</v>
      </c>
      <c r="CM920" s="227">
        <f t="shared" si="1010"/>
        <v>3260.2219722499999</v>
      </c>
      <c r="CN920" s="227">
        <f t="shared" si="1011"/>
        <v>3509.2787722499997</v>
      </c>
      <c r="CO920" s="227">
        <f t="shared" si="1046"/>
        <v>3113.21</v>
      </c>
      <c r="CP920" s="227">
        <f t="shared" si="1012"/>
        <v>62.264200000000002</v>
      </c>
      <c r="CQ920" s="227">
        <f t="shared" si="1013"/>
        <v>153.58502666666669</v>
      </c>
      <c r="CR920" s="228">
        <f t="shared" si="1044"/>
        <v>1.0137673499420874</v>
      </c>
      <c r="CS920" s="230">
        <f t="shared" si="1045"/>
        <v>101</v>
      </c>
      <c r="CT920" s="231">
        <f t="shared" si="1014"/>
        <v>1.023628644</v>
      </c>
      <c r="CU920" s="227">
        <f t="shared" si="1015"/>
        <v>3230.6443213699999</v>
      </c>
      <c r="CV920" s="227">
        <f t="shared" si="1016"/>
        <v>3446.4935480366667</v>
      </c>
      <c r="CW920" s="227">
        <f t="shared" si="954"/>
        <v>3113.21</v>
      </c>
      <c r="CX920" s="227">
        <f t="shared" si="1017"/>
        <v>62.264200000000002</v>
      </c>
      <c r="CY920" s="227">
        <f t="shared" si="1018"/>
        <v>122.45292666666666</v>
      </c>
      <c r="CZ920" s="228">
        <f t="shared" si="952"/>
        <v>1.0159011997233889</v>
      </c>
      <c r="DA920" s="239">
        <f t="shared" si="953"/>
        <v>80</v>
      </c>
      <c r="DB920" s="231">
        <f t="shared" si="1019"/>
        <v>1.018670215</v>
      </c>
      <c r="DC920" s="227">
        <f t="shared" si="1020"/>
        <v>3221.7623201299998</v>
      </c>
      <c r="DD920" s="227">
        <f t="shared" si="1021"/>
        <v>3406.4794467966667</v>
      </c>
      <c r="DE920" s="227">
        <f t="shared" si="1042"/>
        <v>3113.21</v>
      </c>
      <c r="DF920" s="227">
        <f t="shared" si="1022"/>
        <v>62.264200000000002</v>
      </c>
      <c r="DG920" s="227">
        <f t="shared" si="1023"/>
        <v>91.320826666666662</v>
      </c>
      <c r="DH920" s="228">
        <f t="shared" si="1040"/>
        <v>1.0143795256023145</v>
      </c>
      <c r="DI920" s="239">
        <f t="shared" si="1041"/>
        <v>59</v>
      </c>
      <c r="DJ920" s="231">
        <f t="shared" si="1024"/>
        <v>1.013735805</v>
      </c>
      <c r="DK920" s="227">
        <f t="shared" si="1025"/>
        <v>3201.3538320600001</v>
      </c>
      <c r="DL920" s="227">
        <f t="shared" si="1026"/>
        <v>3354.9388587266667</v>
      </c>
      <c r="DM920" s="227">
        <f t="shared" si="950"/>
        <v>3113.21</v>
      </c>
      <c r="DN920" s="227">
        <f t="shared" si="1027"/>
        <v>62.264200000000002</v>
      </c>
      <c r="DO920" s="227">
        <f t="shared" si="1028"/>
        <v>59.15099</v>
      </c>
      <c r="DP920" s="228">
        <f t="shared" si="947"/>
        <v>1.0111442627514677</v>
      </c>
      <c r="DQ920" s="239">
        <f t="shared" si="948"/>
        <v>38</v>
      </c>
      <c r="DR920" s="231">
        <f t="shared" si="1029"/>
        <v>1.008825297</v>
      </c>
      <c r="DS920" s="227">
        <f t="shared" si="1030"/>
        <v>3175.6856217599998</v>
      </c>
      <c r="DT920" s="227">
        <f t="shared" si="1031"/>
        <v>3297.1008117599999</v>
      </c>
      <c r="DU920" s="227">
        <f t="shared" si="1038"/>
        <v>3113.21</v>
      </c>
      <c r="DV920" s="227">
        <f t="shared" ref="DV920:DV922" si="1077">0.02*DU920</f>
        <v>62.264200000000002</v>
      </c>
      <c r="DW920" s="227">
        <f t="shared" si="1032"/>
        <v>30.094363333333334</v>
      </c>
      <c r="DX920" s="228">
        <f t="shared" si="1033"/>
        <v>1.0068155073975609</v>
      </c>
      <c r="DY920" s="239">
        <f t="shared" si="1034"/>
        <v>20</v>
      </c>
      <c r="DZ920" s="231">
        <f t="shared" ref="DZ920:DZ922" si="1078">ROUND((1+0.06)^TRUNC((DY920/252),9),9)</f>
        <v>1.004635226</v>
      </c>
      <c r="EA920" s="227">
        <f t="shared" ref="EA920:EA922" si="1079">TRUNC(DU920*(DX920*DZ920),8)</f>
        <v>3148.9568884300002</v>
      </c>
      <c r="EB920" s="227">
        <f t="shared" si="1036"/>
        <v>3241.3154517633334</v>
      </c>
      <c r="EC920" s="224">
        <f>$A922</f>
        <v>43580</v>
      </c>
      <c r="ED920" s="224">
        <f>$EC920</f>
        <v>43580</v>
      </c>
      <c r="EE920" s="224">
        <f>$EC920</f>
        <v>43580</v>
      </c>
      <c r="EF920" s="234">
        <f>$O922</f>
        <v>1.09217097</v>
      </c>
      <c r="EG920" s="224">
        <f>$EC920</f>
        <v>43580</v>
      </c>
      <c r="EH920" s="224">
        <f>$EC920</f>
        <v>43580</v>
      </c>
      <c r="EI920" s="224">
        <f>$EC920</f>
        <v>43580</v>
      </c>
      <c r="EJ920" s="224">
        <f>$EC920</f>
        <v>43580</v>
      </c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5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5"/>
      <c r="HA920" s="5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40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7"/>
      <c r="JP920" s="1"/>
      <c r="JQ920" s="1"/>
      <c r="JR920" s="1"/>
      <c r="JS920" s="1"/>
      <c r="JT920" s="1"/>
      <c r="JU920" s="1"/>
      <c r="JV920" s="1"/>
      <c r="JW920" s="1"/>
      <c r="JX920" s="1"/>
      <c r="JY920" s="3"/>
      <c r="JZ920" s="1"/>
      <c r="KA920" s="1"/>
      <c r="KB920" s="1"/>
      <c r="KC920" s="1"/>
      <c r="KD920" s="1"/>
      <c r="KE920" s="1"/>
    </row>
    <row r="921" spans="1:291" x14ac:dyDescent="0.2">
      <c r="A921" s="196">
        <f t="shared" si="1061"/>
        <v>43579</v>
      </c>
      <c r="B921" s="236">
        <f t="shared" si="1037"/>
        <v>113719.17145165997</v>
      </c>
      <c r="C921" s="66">
        <f t="shared" si="961"/>
        <v>66345.39308491</v>
      </c>
      <c r="D921" s="77">
        <f t="shared" si="1062"/>
        <v>5138.93</v>
      </c>
      <c r="E921" s="67">
        <f>VLOOKUP(A920,[1]Plan1!$DQ$117:$DS$314,3)</f>
        <v>5177.47</v>
      </c>
      <c r="F921" s="11">
        <f t="shared" si="1063"/>
        <v>43550</v>
      </c>
      <c r="G921" s="73">
        <f t="shared" si="1051"/>
        <v>7.4996156787503487E-3</v>
      </c>
      <c r="H921" s="11">
        <f t="shared" si="1064"/>
        <v>43580</v>
      </c>
      <c r="I921" s="11">
        <f t="shared" si="1052"/>
        <v>43580</v>
      </c>
      <c r="J921" s="1">
        <f t="shared" si="1065"/>
        <v>22</v>
      </c>
      <c r="K921" s="1">
        <f t="shared" si="1066"/>
        <v>21</v>
      </c>
      <c r="L921" s="66">
        <f t="shared" si="1053"/>
        <v>1.0071574999999999</v>
      </c>
      <c r="M921" s="70">
        <f t="shared" si="962"/>
        <v>1.00429945</v>
      </c>
      <c r="N921" s="70">
        <f t="shared" si="881"/>
        <v>1.0840410851671265</v>
      </c>
      <c r="O921" s="66">
        <f t="shared" si="958"/>
        <v>1.0918000999999999</v>
      </c>
      <c r="P921" s="66">
        <f t="shared" si="1054"/>
        <v>66820.260235909998</v>
      </c>
      <c r="Q921" s="74">
        <f t="shared" si="1055"/>
        <v>0</v>
      </c>
      <c r="R921" s="75">
        <f t="shared" si="959"/>
        <v>0</v>
      </c>
      <c r="S921" s="66">
        <f t="shared" si="960"/>
        <v>0</v>
      </c>
      <c r="T921" s="10">
        <f t="shared" si="1067"/>
        <v>0.06</v>
      </c>
      <c r="U921" s="74">
        <f t="shared" si="955"/>
        <v>21</v>
      </c>
      <c r="V921" s="74">
        <v>252</v>
      </c>
      <c r="W921" s="70">
        <f t="shared" si="1056"/>
        <v>1.004867551</v>
      </c>
      <c r="X921" s="66">
        <f t="shared" si="1057"/>
        <v>325.25102453</v>
      </c>
      <c r="Y921" s="66">
        <v>0</v>
      </c>
      <c r="Z921" s="67">
        <f t="shared" si="1058"/>
        <v>0</v>
      </c>
      <c r="AA921" s="68" t="str">
        <f t="shared" si="1068"/>
        <v>A+INCORP J=</v>
      </c>
      <c r="AB921" s="11">
        <f t="shared" si="1069"/>
        <v>43580</v>
      </c>
      <c r="AC921" s="227">
        <f t="shared" si="1074"/>
        <v>3113.21</v>
      </c>
      <c r="AD921" s="227">
        <f t="shared" si="972"/>
        <v>62.264200000000002</v>
      </c>
      <c r="AE921" s="227">
        <f t="shared" si="973"/>
        <v>408.86824666666666</v>
      </c>
      <c r="AF921" s="228">
        <f t="shared" si="1075"/>
        <v>1.0463381312184181</v>
      </c>
      <c r="AG921" s="230">
        <f t="shared" si="1076"/>
        <v>270</v>
      </c>
      <c r="AH921" s="231">
        <f t="shared" si="974"/>
        <v>1.064420983</v>
      </c>
      <c r="AI921" s="227">
        <f t="shared" si="975"/>
        <v>3467.3197744600002</v>
      </c>
      <c r="AJ921" s="227">
        <f t="shared" si="976"/>
        <v>3938.4522211266667</v>
      </c>
      <c r="AK921" s="227">
        <f t="shared" si="968"/>
        <v>3113.21</v>
      </c>
      <c r="AL921" s="227">
        <f t="shared" si="977"/>
        <v>62.264200000000002</v>
      </c>
      <c r="AM921" s="227">
        <f t="shared" si="978"/>
        <v>377.73614666666668</v>
      </c>
      <c r="AN921" s="228">
        <f t="shared" si="969"/>
        <v>1.045397667828895</v>
      </c>
      <c r="AO921" s="230">
        <f t="shared" si="970"/>
        <v>249</v>
      </c>
      <c r="AP921" s="231">
        <f t="shared" si="979"/>
        <v>1.0592649569999999</v>
      </c>
      <c r="AQ921" s="227">
        <f t="shared" si="980"/>
        <v>3447.4227931999999</v>
      </c>
      <c r="AR921" s="227">
        <f t="shared" si="981"/>
        <v>3887.4231398666666</v>
      </c>
      <c r="AS921" s="227">
        <f t="shared" si="1070"/>
        <v>3113.21</v>
      </c>
      <c r="AT921" s="227">
        <f t="shared" si="982"/>
        <v>62.264200000000002</v>
      </c>
      <c r="AU921" s="227">
        <f t="shared" si="983"/>
        <v>346.60404666666665</v>
      </c>
      <c r="AV921" s="228">
        <f t="shared" si="1071"/>
        <v>1.0431032922001189</v>
      </c>
      <c r="AW921" s="230">
        <f t="shared" si="1072"/>
        <v>228</v>
      </c>
      <c r="AX921" s="231">
        <f t="shared" si="984"/>
        <v>1.054133907</v>
      </c>
      <c r="AY921" s="227">
        <f t="shared" si="985"/>
        <v>3423.1940282599999</v>
      </c>
      <c r="AZ921" s="227">
        <f t="shared" si="986"/>
        <v>3832.0622749266668</v>
      </c>
      <c r="BA921" s="227">
        <f t="shared" si="1049"/>
        <v>3113.21</v>
      </c>
      <c r="BB921" s="227">
        <f t="shared" si="987"/>
        <v>62.264200000000002</v>
      </c>
      <c r="BC921" s="227">
        <f t="shared" si="988"/>
        <v>314.43421000000001</v>
      </c>
      <c r="BD921" s="228">
        <f t="shared" si="966"/>
        <v>1.0389469467661541</v>
      </c>
      <c r="BE921" s="230">
        <f t="shared" si="967"/>
        <v>208</v>
      </c>
      <c r="BF921" s="231">
        <f t="shared" si="989"/>
        <v>1.049270302</v>
      </c>
      <c r="BG921" s="227">
        <f t="shared" si="990"/>
        <v>3393.8228463300002</v>
      </c>
      <c r="BH921" s="227">
        <f t="shared" si="991"/>
        <v>3770.5212563300001</v>
      </c>
      <c r="BI921" s="227">
        <f t="shared" si="1073"/>
        <v>3113.21</v>
      </c>
      <c r="BJ921" s="227">
        <f t="shared" si="992"/>
        <v>62.264200000000002</v>
      </c>
      <c r="BK921" s="227">
        <f t="shared" si="993"/>
        <v>283.30210999999997</v>
      </c>
      <c r="BL921" s="228">
        <f t="shared" si="1059"/>
        <v>1.0260189665198896</v>
      </c>
      <c r="BM921" s="230">
        <f t="shared" si="1060"/>
        <v>186</v>
      </c>
      <c r="BN921" s="231">
        <f t="shared" si="994"/>
        <v>1.0439462500000001</v>
      </c>
      <c r="BO921" s="227">
        <f t="shared" si="995"/>
        <v>3334.5861681299998</v>
      </c>
      <c r="BP921" s="227">
        <f t="shared" si="996"/>
        <v>3680.15247813</v>
      </c>
      <c r="BQ921" s="227">
        <f t="shared" si="965"/>
        <v>3113.21</v>
      </c>
      <c r="BR921" s="227">
        <f t="shared" si="997"/>
        <v>62.264200000000002</v>
      </c>
      <c r="BS921" s="227">
        <f t="shared" si="998"/>
        <v>249.05680000000001</v>
      </c>
      <c r="BT921" s="228">
        <f t="shared" si="963"/>
        <v>1.0226435823117108</v>
      </c>
      <c r="BU921" s="230">
        <f t="shared" si="964"/>
        <v>163</v>
      </c>
      <c r="BV921" s="231">
        <f t="shared" si="999"/>
        <v>1.0384090779999999</v>
      </c>
      <c r="BW921" s="227">
        <f t="shared" si="1000"/>
        <v>3305.9873708599998</v>
      </c>
      <c r="BX921" s="227">
        <f t="shared" si="1001"/>
        <v>3617.3083708599997</v>
      </c>
      <c r="BY921" s="227">
        <f t="shared" si="1050"/>
        <v>3113.21</v>
      </c>
      <c r="BZ921" s="227">
        <f t="shared" si="1002"/>
        <v>62.264200000000002</v>
      </c>
      <c r="CA921" s="227">
        <f t="shared" si="1003"/>
        <v>218.96243666666666</v>
      </c>
      <c r="CB921" s="228">
        <f t="shared" si="1047"/>
        <v>1.0235637804442579</v>
      </c>
      <c r="CC921" s="230">
        <f t="shared" si="1048"/>
        <v>143</v>
      </c>
      <c r="CD921" s="231">
        <f t="shared" si="1004"/>
        <v>1.033618025</v>
      </c>
      <c r="CE921" s="227">
        <f t="shared" si="1005"/>
        <v>3293.6951531099999</v>
      </c>
      <c r="CF921" s="227">
        <f t="shared" si="1006"/>
        <v>3574.9217897766666</v>
      </c>
      <c r="CG921" s="227">
        <f t="shared" si="1043"/>
        <v>3113.21</v>
      </c>
      <c r="CH921" s="227">
        <f t="shared" si="1007"/>
        <v>62.264200000000002</v>
      </c>
      <c r="CI921" s="227">
        <f t="shared" si="1008"/>
        <v>187.83033666666668</v>
      </c>
      <c r="CJ921" s="228">
        <f t="shared" si="956"/>
        <v>1.018674452555834</v>
      </c>
      <c r="CK921" s="230">
        <f t="shared" si="957"/>
        <v>122</v>
      </c>
      <c r="CL921" s="231">
        <f t="shared" si="1009"/>
        <v>1.0286112080000001</v>
      </c>
      <c r="CM921" s="227">
        <f t="shared" si="1010"/>
        <v>3262.08357518</v>
      </c>
      <c r="CN921" s="227">
        <f t="shared" si="1011"/>
        <v>3512.1781118466665</v>
      </c>
      <c r="CO921" s="227">
        <f t="shared" si="1046"/>
        <v>3113.21</v>
      </c>
      <c r="CP921" s="227">
        <f t="shared" si="1012"/>
        <v>62.264200000000002</v>
      </c>
      <c r="CQ921" s="227">
        <f t="shared" si="1013"/>
        <v>154.62276333333335</v>
      </c>
      <c r="CR921" s="228">
        <f t="shared" si="1044"/>
        <v>1.0141117001858819</v>
      </c>
      <c r="CS921" s="230">
        <f t="shared" si="1045"/>
        <v>102</v>
      </c>
      <c r="CT921" s="231">
        <f t="shared" si="1014"/>
        <v>1.0238653609999999</v>
      </c>
      <c r="CU921" s="227">
        <f t="shared" si="1015"/>
        <v>3232.4890360600002</v>
      </c>
      <c r="CV921" s="227">
        <f t="shared" si="1016"/>
        <v>3449.3759993933336</v>
      </c>
      <c r="CW921" s="227">
        <f t="shared" si="954"/>
        <v>3113.21</v>
      </c>
      <c r="CX921" s="227">
        <f t="shared" si="1017"/>
        <v>62.264200000000002</v>
      </c>
      <c r="CY921" s="227">
        <f t="shared" si="1018"/>
        <v>123.49066333333334</v>
      </c>
      <c r="CZ921" s="228">
        <f t="shared" si="952"/>
        <v>1.0162462747801224</v>
      </c>
      <c r="DA921" s="239">
        <f t="shared" si="953"/>
        <v>81</v>
      </c>
      <c r="DB921" s="231">
        <f t="shared" si="1019"/>
        <v>1.0189057850000001</v>
      </c>
      <c r="DC921" s="227">
        <f t="shared" si="1020"/>
        <v>3223.6019620500001</v>
      </c>
      <c r="DD921" s="227">
        <f t="shared" si="1021"/>
        <v>3409.3568253833337</v>
      </c>
      <c r="DE921" s="227">
        <f t="shared" si="1042"/>
        <v>3113.21</v>
      </c>
      <c r="DF921" s="227">
        <f t="shared" si="1022"/>
        <v>62.264200000000002</v>
      </c>
      <c r="DG921" s="227">
        <f t="shared" si="1023"/>
        <v>92.358563333333336</v>
      </c>
      <c r="DH921" s="228">
        <f t="shared" si="1040"/>
        <v>1.0147240837861633</v>
      </c>
      <c r="DI921" s="239">
        <f t="shared" si="1041"/>
        <v>60</v>
      </c>
      <c r="DJ921" s="231">
        <f t="shared" si="1024"/>
        <v>1.0139702340000001</v>
      </c>
      <c r="DK921" s="227">
        <f t="shared" si="1025"/>
        <v>3203.18182093</v>
      </c>
      <c r="DL921" s="227">
        <f t="shared" si="1026"/>
        <v>3357.8045842633333</v>
      </c>
      <c r="DM921" s="227">
        <f t="shared" si="950"/>
        <v>3113.21</v>
      </c>
      <c r="DN921" s="227">
        <f t="shared" si="1027"/>
        <v>62.264200000000002</v>
      </c>
      <c r="DO921" s="227">
        <f t="shared" si="1028"/>
        <v>60.188726666666668</v>
      </c>
      <c r="DP921" s="228">
        <f t="shared" si="947"/>
        <v>1.0114877220011762</v>
      </c>
      <c r="DQ921" s="239">
        <f t="shared" si="948"/>
        <v>39</v>
      </c>
      <c r="DR921" s="231">
        <f t="shared" si="1029"/>
        <v>1.00905859</v>
      </c>
      <c r="DS921" s="227">
        <f t="shared" si="1030"/>
        <v>3177.49895259</v>
      </c>
      <c r="DT921" s="227">
        <f t="shared" si="1031"/>
        <v>3299.9518792566669</v>
      </c>
      <c r="DU921" s="227">
        <f t="shared" si="1038"/>
        <v>3113.21</v>
      </c>
      <c r="DV921" s="227">
        <f t="shared" si="1077"/>
        <v>62.264200000000002</v>
      </c>
      <c r="DW921" s="227">
        <f t="shared" si="1032"/>
        <v>31.132100000000001</v>
      </c>
      <c r="DX921" s="228">
        <f t="shared" si="1033"/>
        <v>1.0071574962823364</v>
      </c>
      <c r="DY921" s="239">
        <f t="shared" si="1034"/>
        <v>21</v>
      </c>
      <c r="DZ921" s="231">
        <f t="shared" si="1078"/>
        <v>1.004867551</v>
      </c>
      <c r="EA921" s="227">
        <f t="shared" si="1079"/>
        <v>3150.75496006</v>
      </c>
      <c r="EB921" s="227">
        <f t="shared" si="1036"/>
        <v>3244.1512600599999</v>
      </c>
      <c r="EC921" s="225" t="s">
        <v>146</v>
      </c>
      <c r="ED921" s="225" t="s">
        <v>147</v>
      </c>
      <c r="EE921" s="226" t="s">
        <v>148</v>
      </c>
      <c r="EF921" s="225" t="s">
        <v>149</v>
      </c>
      <c r="EG921" s="225" t="s">
        <v>27</v>
      </c>
      <c r="EH921" s="225" t="s">
        <v>150</v>
      </c>
      <c r="EI921" s="225" t="s">
        <v>151</v>
      </c>
      <c r="EJ921" s="229" t="s">
        <v>152</v>
      </c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5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5"/>
      <c r="HA921" s="5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40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7"/>
      <c r="JP921" s="1"/>
      <c r="JQ921" s="1"/>
      <c r="JR921" s="1"/>
      <c r="JS921" s="1"/>
      <c r="JT921" s="1"/>
      <c r="JU921" s="1"/>
      <c r="JV921" s="1"/>
      <c r="JW921" s="1"/>
      <c r="JX921" s="1"/>
      <c r="JY921" s="3"/>
      <c r="JZ921" s="1"/>
      <c r="KA921" s="1"/>
      <c r="KB921" s="1"/>
      <c r="KC921" s="1"/>
      <c r="KD921" s="1"/>
      <c r="KE921" s="1"/>
    </row>
    <row r="922" spans="1:291" x14ac:dyDescent="0.2">
      <c r="A922" s="196">
        <f t="shared" si="1061"/>
        <v>43580</v>
      </c>
      <c r="B922" s="236">
        <f t="shared" si="1037"/>
        <v>113795.50835618668</v>
      </c>
      <c r="C922" s="66">
        <f t="shared" si="961"/>
        <v>66345.39308491</v>
      </c>
      <c r="D922" s="77">
        <f t="shared" si="1062"/>
        <v>5138.93</v>
      </c>
      <c r="E922" s="67">
        <f>VLOOKUP(A921,[1]Plan1!$DQ$117:$DS$314,3)</f>
        <v>5177.47</v>
      </c>
      <c r="F922" s="11">
        <f t="shared" si="1063"/>
        <v>43550</v>
      </c>
      <c r="G922" s="73">
        <f t="shared" si="1051"/>
        <v>7.4996156787503487E-3</v>
      </c>
      <c r="H922" s="11">
        <f t="shared" si="1064"/>
        <v>43612</v>
      </c>
      <c r="I922" s="11">
        <f t="shared" si="1052"/>
        <v>43580</v>
      </c>
      <c r="J922" s="1">
        <f t="shared" si="1065"/>
        <v>22</v>
      </c>
      <c r="K922" s="1">
        <f t="shared" si="1066"/>
        <v>22</v>
      </c>
      <c r="L922" s="66">
        <f t="shared" si="1053"/>
        <v>1.00749961</v>
      </c>
      <c r="M922" s="70">
        <f t="shared" si="962"/>
        <v>1.00429945</v>
      </c>
      <c r="N922" s="70">
        <f t="shared" si="881"/>
        <v>1.0840410851671265</v>
      </c>
      <c r="O922" s="66">
        <f t="shared" si="958"/>
        <v>1.09217097</v>
      </c>
      <c r="P922" s="66">
        <f t="shared" si="1054"/>
        <v>66842.957658340005</v>
      </c>
      <c r="Q922" s="74">
        <f t="shared" si="1055"/>
        <v>30</v>
      </c>
      <c r="R922" s="75">
        <f t="shared" si="959"/>
        <v>4.6924282986998953E-2</v>
      </c>
      <c r="S922" s="66">
        <f t="shared" si="960"/>
        <v>3113.21</v>
      </c>
      <c r="T922" s="10">
        <f t="shared" si="1067"/>
        <v>0.06</v>
      </c>
      <c r="U922" s="74">
        <f t="shared" si="955"/>
        <v>22</v>
      </c>
      <c r="V922" s="74">
        <v>252</v>
      </c>
      <c r="W922" s="70">
        <f t="shared" si="1056"/>
        <v>1.005099929</v>
      </c>
      <c r="X922" s="66">
        <f t="shared" si="1057"/>
        <v>340.89433819999999</v>
      </c>
      <c r="Y922" s="66">
        <v>0</v>
      </c>
      <c r="Z922" s="67">
        <f t="shared" si="1058"/>
        <v>3454.1043381999998</v>
      </c>
      <c r="AA922" s="68" t="str">
        <f t="shared" si="1068"/>
        <v>A+INCORP J=</v>
      </c>
      <c r="AB922" s="11">
        <f t="shared" si="1069"/>
        <v>43580</v>
      </c>
      <c r="AC922" s="227">
        <f t="shared" si="1074"/>
        <v>3113.21</v>
      </c>
      <c r="AD922" s="227">
        <f t="shared" si="972"/>
        <v>62.264200000000002</v>
      </c>
      <c r="AE922" s="227">
        <f t="shared" si="973"/>
        <v>409.90598333333332</v>
      </c>
      <c r="AF922" s="228">
        <f t="shared" si="1075"/>
        <v>1.0466935583911441</v>
      </c>
      <c r="AG922" s="230">
        <f t="shared" si="1076"/>
        <v>271</v>
      </c>
      <c r="AH922" s="231">
        <f t="shared" si="974"/>
        <v>1.0646671329999999</v>
      </c>
      <c r="AI922" s="227">
        <f t="shared" si="975"/>
        <v>3469.2996756500002</v>
      </c>
      <c r="AJ922" s="227">
        <f t="shared" si="976"/>
        <v>3941.4698589833333</v>
      </c>
      <c r="AK922" s="227">
        <f t="shared" si="968"/>
        <v>3113.21</v>
      </c>
      <c r="AL922" s="227">
        <f t="shared" si="977"/>
        <v>62.264200000000002</v>
      </c>
      <c r="AM922" s="227">
        <f t="shared" si="978"/>
        <v>378.77388333333329</v>
      </c>
      <c r="AN922" s="228">
        <f t="shared" si="969"/>
        <v>1.0457527755386926</v>
      </c>
      <c r="AO922" s="230">
        <f t="shared" si="970"/>
        <v>250</v>
      </c>
      <c r="AP922" s="231">
        <f t="shared" si="979"/>
        <v>1.059509915</v>
      </c>
      <c r="AQ922" s="227">
        <f t="shared" si="980"/>
        <v>3449.3913339800001</v>
      </c>
      <c r="AR922" s="227">
        <f t="shared" si="981"/>
        <v>3890.4294173133335</v>
      </c>
      <c r="AS922" s="227">
        <f t="shared" si="1070"/>
        <v>3113.21</v>
      </c>
      <c r="AT922" s="227">
        <f t="shared" si="982"/>
        <v>62.264200000000002</v>
      </c>
      <c r="AU922" s="227">
        <f t="shared" si="983"/>
        <v>347.64178333333331</v>
      </c>
      <c r="AV922" s="228">
        <f t="shared" si="1071"/>
        <v>1.0434576205409738</v>
      </c>
      <c r="AW922" s="230">
        <f t="shared" si="1072"/>
        <v>229</v>
      </c>
      <c r="AX922" s="231">
        <f t="shared" si="984"/>
        <v>1.054377678</v>
      </c>
      <c r="AY922" s="227">
        <f t="shared" si="985"/>
        <v>3425.1487325799999</v>
      </c>
      <c r="AZ922" s="227">
        <f t="shared" si="986"/>
        <v>3835.054715913333</v>
      </c>
      <c r="BA922" s="227">
        <f t="shared" si="1049"/>
        <v>3113.21</v>
      </c>
      <c r="BB922" s="227">
        <f t="shared" si="987"/>
        <v>62.264200000000002</v>
      </c>
      <c r="BC922" s="227">
        <f t="shared" si="988"/>
        <v>315.47194666666667</v>
      </c>
      <c r="BD922" s="228">
        <f t="shared" si="966"/>
        <v>1.0392998632516419</v>
      </c>
      <c r="BE922" s="230">
        <f t="shared" si="967"/>
        <v>209</v>
      </c>
      <c r="BF922" s="231">
        <f t="shared" si="989"/>
        <v>1.0495129480000001</v>
      </c>
      <c r="BG922" s="227">
        <f t="shared" si="990"/>
        <v>3395.7607782800001</v>
      </c>
      <c r="BH922" s="227">
        <f t="shared" si="991"/>
        <v>3773.4969249466667</v>
      </c>
      <c r="BI922" s="227">
        <f t="shared" si="1073"/>
        <v>3113.21</v>
      </c>
      <c r="BJ922" s="227">
        <f t="shared" si="992"/>
        <v>62.264200000000002</v>
      </c>
      <c r="BK922" s="227">
        <f t="shared" si="993"/>
        <v>284.33984666666669</v>
      </c>
      <c r="BL922" s="228">
        <f t="shared" si="1059"/>
        <v>1.0263674915421104</v>
      </c>
      <c r="BM922" s="230">
        <f t="shared" si="1060"/>
        <v>187</v>
      </c>
      <c r="BN922" s="231">
        <f t="shared" si="994"/>
        <v>1.0441876649999999</v>
      </c>
      <c r="BO922" s="227">
        <f t="shared" si="995"/>
        <v>3336.4902755399999</v>
      </c>
      <c r="BP922" s="227">
        <f t="shared" si="996"/>
        <v>3683.0943222066667</v>
      </c>
      <c r="BQ922" s="227">
        <f t="shared" si="965"/>
        <v>3113.21</v>
      </c>
      <c r="BR922" s="227">
        <f t="shared" si="997"/>
        <v>62.264200000000002</v>
      </c>
      <c r="BS922" s="227">
        <f t="shared" si="998"/>
        <v>250.0945366666667</v>
      </c>
      <c r="BT922" s="228">
        <f t="shared" si="963"/>
        <v>1.0229909607607255</v>
      </c>
      <c r="BU922" s="230">
        <f t="shared" si="964"/>
        <v>164</v>
      </c>
      <c r="BV922" s="231">
        <f t="shared" si="999"/>
        <v>1.038649213</v>
      </c>
      <c r="BW922" s="227">
        <f t="shared" si="1000"/>
        <v>3307.8751493999998</v>
      </c>
      <c r="BX922" s="227">
        <f t="shared" si="1001"/>
        <v>3620.2338860666664</v>
      </c>
      <c r="BY922" s="227">
        <f t="shared" si="1050"/>
        <v>3113.21</v>
      </c>
      <c r="BZ922" s="227">
        <f t="shared" si="1002"/>
        <v>62.264200000000002</v>
      </c>
      <c r="CA922" s="227">
        <f t="shared" si="1003"/>
        <v>220.00017333333335</v>
      </c>
      <c r="CB922" s="228">
        <f t="shared" si="1047"/>
        <v>1.0239114714723623</v>
      </c>
      <c r="CC922" s="230">
        <f t="shared" si="1048"/>
        <v>144</v>
      </c>
      <c r="CD922" s="231">
        <f t="shared" si="1004"/>
        <v>1.0338570520000001</v>
      </c>
      <c r="CE922" s="227">
        <f t="shared" si="1005"/>
        <v>3295.5759123900002</v>
      </c>
      <c r="CF922" s="227">
        <f t="shared" si="1006"/>
        <v>3577.8402857233336</v>
      </c>
      <c r="CG922" s="227">
        <f t="shared" si="1043"/>
        <v>3113.21</v>
      </c>
      <c r="CH922" s="227">
        <f t="shared" si="1007"/>
        <v>62.264200000000002</v>
      </c>
      <c r="CI922" s="227">
        <f t="shared" si="1008"/>
        <v>188.86807333333334</v>
      </c>
      <c r="CJ922" s="228">
        <f t="shared" si="956"/>
        <v>1.019020482744162</v>
      </c>
      <c r="CK922" s="230">
        <f t="shared" si="957"/>
        <v>123</v>
      </c>
      <c r="CL922" s="231">
        <f t="shared" si="1009"/>
        <v>1.0288490770000001</v>
      </c>
      <c r="CM922" s="227">
        <f t="shared" si="1010"/>
        <v>3263.9462831699998</v>
      </c>
      <c r="CN922" s="227">
        <f t="shared" si="1011"/>
        <v>3515.0785565033329</v>
      </c>
      <c r="CO922" s="227">
        <f t="shared" si="1046"/>
        <v>3113.21</v>
      </c>
      <c r="CP922" s="227">
        <f t="shared" si="1012"/>
        <v>62.264200000000002</v>
      </c>
      <c r="CQ922" s="227">
        <f t="shared" si="1013"/>
        <v>155.66050000000001</v>
      </c>
      <c r="CR922" s="228">
        <f t="shared" si="1044"/>
        <v>1.0144561804678016</v>
      </c>
      <c r="CS922" s="230">
        <f t="shared" si="1045"/>
        <v>103</v>
      </c>
      <c r="CT922" s="231">
        <f t="shared" si="1014"/>
        <v>1.0241021320000001</v>
      </c>
      <c r="CU922" s="227">
        <f t="shared" si="1015"/>
        <v>3234.3348434300001</v>
      </c>
      <c r="CV922" s="227">
        <f t="shared" si="1016"/>
        <v>3452.2595434300001</v>
      </c>
      <c r="CW922" s="227">
        <f t="shared" si="954"/>
        <v>3113.21</v>
      </c>
      <c r="CX922" s="227">
        <f t="shared" si="1017"/>
        <v>62.264200000000002</v>
      </c>
      <c r="CY922" s="227">
        <f t="shared" si="1018"/>
        <v>124.5284</v>
      </c>
      <c r="CZ922" s="228">
        <f t="shared" si="952"/>
        <v>1.0165914801486948</v>
      </c>
      <c r="DA922" s="239">
        <f t="shared" si="953"/>
        <v>82</v>
      </c>
      <c r="DB922" s="231">
        <f t="shared" si="1019"/>
        <v>1.01914141</v>
      </c>
      <c r="DC922" s="227">
        <f t="shared" si="1020"/>
        <v>3225.4426976300001</v>
      </c>
      <c r="DD922" s="227">
        <f t="shared" si="1021"/>
        <v>3412.2352976299999</v>
      </c>
      <c r="DE922" s="227">
        <f t="shared" si="1042"/>
        <v>3113.21</v>
      </c>
      <c r="DF922" s="227">
        <f t="shared" si="1022"/>
        <v>62.264200000000002</v>
      </c>
      <c r="DG922" s="227">
        <f t="shared" si="1023"/>
        <v>93.396299999999997</v>
      </c>
      <c r="DH922" s="228">
        <f t="shared" si="1040"/>
        <v>1.0150687720866625</v>
      </c>
      <c r="DI922" s="239">
        <f t="shared" si="1041"/>
        <v>61</v>
      </c>
      <c r="DJ922" s="231">
        <f t="shared" si="1024"/>
        <v>1.0142047169999999</v>
      </c>
      <c r="DK922" s="227">
        <f t="shared" si="1025"/>
        <v>3205.01089422</v>
      </c>
      <c r="DL922" s="227">
        <f t="shared" si="1026"/>
        <v>3360.6713942199999</v>
      </c>
      <c r="DM922" s="227">
        <f t="shared" si="950"/>
        <v>3113.21</v>
      </c>
      <c r="DN922" s="227">
        <f t="shared" si="1027"/>
        <v>62.264200000000002</v>
      </c>
      <c r="DO922" s="227">
        <f t="shared" si="1028"/>
        <v>61.226463333333328</v>
      </c>
      <c r="DP922" s="228">
        <f t="shared" si="947"/>
        <v>1.0118313109525405</v>
      </c>
      <c r="DQ922" s="239">
        <f t="shared" si="948"/>
        <v>40</v>
      </c>
      <c r="DR922" s="231">
        <f t="shared" si="1029"/>
        <v>1.009291937</v>
      </c>
      <c r="DS922" s="227">
        <f t="shared" si="1030"/>
        <v>3179.31335997</v>
      </c>
      <c r="DT922" s="227">
        <f t="shared" si="1031"/>
        <v>3302.8040233033335</v>
      </c>
      <c r="DU922" s="227">
        <f t="shared" si="1038"/>
        <v>3113.21</v>
      </c>
      <c r="DV922" s="227">
        <f t="shared" si="1077"/>
        <v>62.264200000000002</v>
      </c>
      <c r="DW922" s="227">
        <f t="shared" si="1032"/>
        <v>32.169836666666676</v>
      </c>
      <c r="DX922" s="228">
        <f t="shared" si="1033"/>
        <v>1.0074996143135091</v>
      </c>
      <c r="DY922" s="239">
        <f t="shared" si="1034"/>
        <v>22</v>
      </c>
      <c r="DZ922" s="231">
        <f t="shared" si="1078"/>
        <v>1.005099929</v>
      </c>
      <c r="EA922" s="227">
        <f t="shared" si="1079"/>
        <v>3152.5540967400002</v>
      </c>
      <c r="EB922" s="227">
        <f t="shared" si="1036"/>
        <v>3246.9881334066667</v>
      </c>
      <c r="EC922" s="227">
        <f>($S922)</f>
        <v>3113.21</v>
      </c>
      <c r="ED922" s="227">
        <v>0</v>
      </c>
      <c r="EE922" s="227">
        <f>(($A922-EE$920)/30)*0.01*EC922</f>
        <v>0</v>
      </c>
      <c r="EF922" s="228">
        <f>($O922/EF$920)</f>
        <v>1</v>
      </c>
      <c r="EG922" s="239">
        <f>NETWORKDAYS(EG$920,$A922,$AE$118:$AE$502)-1</f>
        <v>0</v>
      </c>
      <c r="EH922" s="231">
        <f>ROUND((1+0.06)^TRUNC((EG922/252),9),9)</f>
        <v>1</v>
      </c>
      <c r="EI922" s="227">
        <f t="shared" ref="EI922:EI923" si="1080">TRUNC(EC922*(EF922*EH922),8)</f>
        <v>3113.21</v>
      </c>
      <c r="EJ922" s="227">
        <f>IF(EJ$919="SIM",0,ED922+EE922+EI922)</f>
        <v>3113.21</v>
      </c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5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5"/>
      <c r="HA922" s="5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40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7"/>
      <c r="JP922" s="1"/>
      <c r="JQ922" s="1"/>
      <c r="JR922" s="1"/>
      <c r="JS922" s="1"/>
      <c r="JT922" s="1"/>
      <c r="JU922" s="1"/>
      <c r="JV922" s="1"/>
      <c r="JW922" s="1"/>
      <c r="JX922" s="1"/>
      <c r="JY922" s="3"/>
      <c r="JZ922" s="1"/>
      <c r="KA922" s="1"/>
      <c r="KB922" s="1"/>
      <c r="KC922" s="1"/>
      <c r="KD922" s="1"/>
      <c r="KE922" s="1"/>
    </row>
    <row r="923" spans="1:291" x14ac:dyDescent="0.2">
      <c r="A923" s="196">
        <f t="shared" si="1061"/>
        <v>43581</v>
      </c>
      <c r="B923" s="236">
        <f>(P923+X923+AJ923+AR923+AZ923+BH923+BP923+BX923+CF923+CN923+CV923+DD923+DL923+DT923+EB923+EJ923)</f>
        <v>113927.58223583999</v>
      </c>
      <c r="C923" s="66">
        <f t="shared" si="961"/>
        <v>64070.641996539998</v>
      </c>
      <c r="D923" s="77">
        <f t="shared" si="1062"/>
        <v>5177.47</v>
      </c>
      <c r="E923" s="67">
        <f>VLOOKUP(A922,[1]Plan1!$DQ$117:$DS$314,3)</f>
        <v>5206.9799999999996</v>
      </c>
      <c r="F923" s="11">
        <f t="shared" si="1063"/>
        <v>43581</v>
      </c>
      <c r="G923" s="73">
        <f t="shared" si="1051"/>
        <v>5.6996950247900635E-3</v>
      </c>
      <c r="H923" s="11">
        <f t="shared" si="1064"/>
        <v>43612</v>
      </c>
      <c r="I923" s="11">
        <f t="shared" si="1052"/>
        <v>43612</v>
      </c>
      <c r="J923" s="1">
        <f t="shared" si="1065"/>
        <v>21</v>
      </c>
      <c r="K923" s="1">
        <f t="shared" si="1066"/>
        <v>1</v>
      </c>
      <c r="L923" s="66">
        <f t="shared" si="1053"/>
        <v>1.0002706800000001</v>
      </c>
      <c r="M923" s="70">
        <f t="shared" si="962"/>
        <v>1.00749961</v>
      </c>
      <c r="N923" s="70">
        <f t="shared" si="881"/>
        <v>1.0921709705298568</v>
      </c>
      <c r="O923" s="66">
        <f t="shared" si="958"/>
        <v>1.0924665899999999</v>
      </c>
      <c r="P923" s="66">
        <f t="shared" si="1054"/>
        <v>64087.984637909998</v>
      </c>
      <c r="Q923" s="74">
        <f t="shared" si="1055"/>
        <v>0</v>
      </c>
      <c r="R923" s="75">
        <f t="shared" si="959"/>
        <v>0</v>
      </c>
      <c r="S923" s="66">
        <f t="shared" si="960"/>
        <v>0</v>
      </c>
      <c r="T923" s="10">
        <f t="shared" si="1067"/>
        <v>0.06</v>
      </c>
      <c r="U923" s="74">
        <f t="shared" si="955"/>
        <v>1</v>
      </c>
      <c r="V923" s="74">
        <v>252</v>
      </c>
      <c r="W923" s="70">
        <f t="shared" si="1056"/>
        <v>1.0002312529999999</v>
      </c>
      <c r="X923" s="66">
        <f t="shared" si="1057"/>
        <v>14.820538709999999</v>
      </c>
      <c r="Y923" s="66">
        <v>0</v>
      </c>
      <c r="Z923" s="67">
        <f t="shared" si="1058"/>
        <v>0</v>
      </c>
      <c r="AA923" s="68" t="str">
        <f t="shared" si="1068"/>
        <v>A+INCORP J=</v>
      </c>
      <c r="AB923" s="11">
        <f t="shared" si="1069"/>
        <v>43612</v>
      </c>
      <c r="AC923" s="227">
        <f t="shared" si="1074"/>
        <v>3113.21</v>
      </c>
      <c r="AD923" s="227">
        <f t="shared" ref="AD923:AD954" si="1081">0.02*AC923</f>
        <v>62.264200000000002</v>
      </c>
      <c r="AE923" s="227">
        <f t="shared" ref="AE923:AE954" si="1082">((A923-AE$525)/30)*0.01*AC923</f>
        <v>410.94372000000004</v>
      </c>
      <c r="AF923" s="228">
        <f t="shared" si="1075"/>
        <v>1.046976868933386</v>
      </c>
      <c r="AG923" s="230">
        <f t="shared" si="1076"/>
        <v>272</v>
      </c>
      <c r="AH923" s="231">
        <f t="shared" ref="AH923:AH954" si="1083">ROUND((1+0.06)^TRUNC((AG923/252),9),9)</f>
        <v>1.0649133399999999</v>
      </c>
      <c r="AI923" s="227">
        <f t="shared" ref="AI923:AI954" si="1084">TRUNC(AC923*(AF923*AH923),8)</f>
        <v>3471.0412191999999</v>
      </c>
      <c r="AJ923" s="227">
        <f t="shared" ref="AJ923:AJ954" si="1085">IF($AJ$524="SIM",0,AD923+AE923+AI923)</f>
        <v>3944.2491392000002</v>
      </c>
      <c r="AK923" s="227">
        <f t="shared" si="968"/>
        <v>3113.21</v>
      </c>
      <c r="AL923" s="227">
        <f t="shared" ref="AL923:AL954" si="1086">0.02*AK923</f>
        <v>62.264200000000002</v>
      </c>
      <c r="AM923" s="227">
        <f t="shared" ref="AM923:AM954" si="1087">((A923-AM$555)/30)*0.01*AK923</f>
        <v>379.81162</v>
      </c>
      <c r="AN923" s="228">
        <f t="shared" si="969"/>
        <v>1.0460358314374449</v>
      </c>
      <c r="AO923" s="230">
        <f t="shared" si="970"/>
        <v>251</v>
      </c>
      <c r="AP923" s="231">
        <f t="shared" ref="AP923:AP954" si="1088">ROUND((1+0.06)^TRUNC((AO923/252),9),9)</f>
        <v>1.0597549289999999</v>
      </c>
      <c r="AQ923" s="227">
        <f t="shared" ref="AQ923:AQ954" si="1089">TRUNC(AK923*(AN923*AP923),8)</f>
        <v>3451.1228825600001</v>
      </c>
      <c r="AR923" s="227">
        <f t="shared" ref="AR923:AR954" si="1090">IF($AR$554="SIM",0,AL923+AM923+AQ923)</f>
        <v>3893.1987025600001</v>
      </c>
      <c r="AS923" s="227">
        <f t="shared" si="1070"/>
        <v>3113.21</v>
      </c>
      <c r="AT923" s="227">
        <f t="shared" ref="AT923:AT954" si="1091">0.02*AS923</f>
        <v>62.264200000000002</v>
      </c>
      <c r="AU923" s="227">
        <f t="shared" ref="AU923:AU954" si="1092">(($A923-AU$585)/30)*0.01*AS923</f>
        <v>348.67951999999997</v>
      </c>
      <c r="AV923" s="228">
        <f t="shared" si="1071"/>
        <v>1.0437400552057445</v>
      </c>
      <c r="AW923" s="230">
        <f t="shared" si="1072"/>
        <v>230</v>
      </c>
      <c r="AX923" s="231">
        <f t="shared" ref="AX923:AX954" si="1093">ROUND((1+0.06)^TRUNC((AW923/252),9),9)</f>
        <v>1.0546215050000001</v>
      </c>
      <c r="AY923" s="227">
        <f t="shared" ref="AY923:AY954" si="1094">TRUNC(AS923*(AV923*AX923),8)</f>
        <v>3426.8681111800001</v>
      </c>
      <c r="AZ923" s="227">
        <f t="shared" ref="AZ923:AZ954" si="1095">IF($AZ$584="SIM",0,AT923+AU923+AY923)</f>
        <v>3837.8118311799999</v>
      </c>
      <c r="BA923" s="227">
        <f t="shared" si="1049"/>
        <v>3113.21</v>
      </c>
      <c r="BB923" s="227">
        <f t="shared" ref="BB923:BB954" si="1096">0.02*BA923</f>
        <v>62.264200000000002</v>
      </c>
      <c r="BC923" s="227">
        <f t="shared" ref="BC923:BC954" si="1097">(($A923-BC$616)/30)*0.01*BA923</f>
        <v>316.50968333333333</v>
      </c>
      <c r="BD923" s="228">
        <f t="shared" si="966"/>
        <v>1.0395811725283153</v>
      </c>
      <c r="BE923" s="230">
        <f t="shared" si="967"/>
        <v>210</v>
      </c>
      <c r="BF923" s="231">
        <f t="shared" ref="BF923:BF954" si="1098">ROUND((1+0.06)^TRUNC((BE923/252),9),9)</f>
        <v>1.0497556509999999</v>
      </c>
      <c r="BG923" s="227">
        <f t="shared" ref="BG923:BG954" si="1099">TRUNC(BA923*(BD923*BF923),8)</f>
        <v>3397.4654076900001</v>
      </c>
      <c r="BH923" s="227">
        <f t="shared" ref="BH923:BH954" si="1100">IF($AZ$584="SIM",0,BB923+BC923+BG923)</f>
        <v>3776.2392910233334</v>
      </c>
      <c r="BI923" s="227">
        <f t="shared" si="1073"/>
        <v>3113.21</v>
      </c>
      <c r="BJ923" s="227">
        <f t="shared" ref="BJ923:BJ954" si="1101">0.02*BI923</f>
        <v>62.264200000000002</v>
      </c>
      <c r="BK923" s="227">
        <f t="shared" ref="BK923:BK954" si="1102">(($A923-BK$646)/30)*0.01*BI923</f>
        <v>285.37758333333329</v>
      </c>
      <c r="BL923" s="228">
        <f t="shared" si="1059"/>
        <v>1.0266453003890621</v>
      </c>
      <c r="BM923" s="230">
        <f t="shared" si="1060"/>
        <v>188</v>
      </c>
      <c r="BN923" s="231">
        <f t="shared" ref="BN923:BN954" si="1103">ROUND((1+0.06)^TRUNC((BM923/252),9),9)</f>
        <v>1.044429136</v>
      </c>
      <c r="BO923" s="227">
        <f t="shared" ref="BO923:BO954" si="1104">TRUNC(BI923*(BL923*BN923),8)</f>
        <v>3338.1651502599998</v>
      </c>
      <c r="BP923" s="227">
        <f t="shared" ref="BP923:BP954" si="1105">IF($AZ$584="SIM",0,BJ923+BK923+BO923)</f>
        <v>3685.8069335933333</v>
      </c>
      <c r="BQ923" s="227">
        <f t="shared" si="965"/>
        <v>3113.21</v>
      </c>
      <c r="BR923" s="227">
        <f t="shared" ref="BR923:BR954" si="1106">0.02*BQ923</f>
        <v>62.264200000000002</v>
      </c>
      <c r="BS923" s="227">
        <f t="shared" ref="BS923:BS954" si="1107">(($A923-BS$679)/30)*0.01*BQ923</f>
        <v>251.13227333333333</v>
      </c>
      <c r="BT923" s="228">
        <f t="shared" si="963"/>
        <v>1.0232678556756489</v>
      </c>
      <c r="BU923" s="230">
        <f t="shared" si="964"/>
        <v>165</v>
      </c>
      <c r="BV923" s="231">
        <f t="shared" ref="BV923:BV954" si="1108">ROUND((1+0.06)^TRUNC((BU923/252),9),9)</f>
        <v>1.038889403</v>
      </c>
      <c r="BW923" s="227">
        <f t="shared" ref="BW923:BW954" si="1109">TRUNC(BQ923*(BT923*BV923),8)</f>
        <v>3309.5356590000001</v>
      </c>
      <c r="BX923" s="227">
        <f t="shared" ref="BX923:BX954" si="1110">IF($AZ$584="SIM",0,BR923+BS923+BW923)</f>
        <v>3622.9321323333334</v>
      </c>
      <c r="BY923" s="227">
        <f t="shared" si="1050"/>
        <v>3113.21</v>
      </c>
      <c r="BZ923" s="227">
        <f t="shared" ref="BZ923:BZ954" si="1111">0.02*BY923</f>
        <v>62.264200000000002</v>
      </c>
      <c r="CA923" s="227">
        <f t="shared" ref="CA923:CA954" si="1112">(($A923-CA$708)/30)*0.01*BY923</f>
        <v>221.03790999999998</v>
      </c>
      <c r="CB923" s="228">
        <f t="shared" si="1047"/>
        <v>1.0241886155436761</v>
      </c>
      <c r="CC923" s="230">
        <f t="shared" si="1048"/>
        <v>145</v>
      </c>
      <c r="CD923" s="231">
        <f t="shared" ref="CD923:CD954" si="1113">ROUND((1+0.06)^TRUNC((CC923/252),9),9)</f>
        <v>1.0340961339999999</v>
      </c>
      <c r="CE923" s="227">
        <f t="shared" ref="CE923:CE954" si="1114">TRUNC(BY923*(CB923*CD923),8)</f>
        <v>3297.2302485700002</v>
      </c>
      <c r="CF923" s="227">
        <f t="shared" ref="CF923:CF954" si="1115">IF($AZ$584="SIM",0,BZ923+CA923+CE923)</f>
        <v>3580.5323585700003</v>
      </c>
      <c r="CG923" s="227">
        <f t="shared" si="1043"/>
        <v>3113.21</v>
      </c>
      <c r="CH923" s="227">
        <f t="shared" ref="CH923:CH954" si="1116">0.02*CG923</f>
        <v>62.264200000000002</v>
      </c>
      <c r="CI923" s="227">
        <f t="shared" ref="CI923:CI954" si="1117">(($A923-CI$738)/30)*0.01*CG923</f>
        <v>189.90581</v>
      </c>
      <c r="CJ923" s="228">
        <f t="shared" si="956"/>
        <v>1.0192963029622262</v>
      </c>
      <c r="CK923" s="230">
        <f t="shared" si="957"/>
        <v>124</v>
      </c>
      <c r="CL923" s="231">
        <f t="shared" ref="CL923:CL954" si="1118">ROUND((1+0.06)^TRUNC((CK923/252),9),9)</f>
        <v>1.0290870009999999</v>
      </c>
      <c r="CM923" s="227">
        <f t="shared" ref="CM923:CM954" si="1119">TRUNC(CG923*(CJ923*CL923),8)</f>
        <v>3265.5847420300001</v>
      </c>
      <c r="CN923" s="227">
        <f t="shared" ref="CN923:CN954" si="1120">IF($AZ$584="SIM",0,CH923+CI923+CM923)</f>
        <v>3517.75475203</v>
      </c>
      <c r="CO923" s="227">
        <f t="shared" si="1046"/>
        <v>3113.21</v>
      </c>
      <c r="CP923" s="227">
        <f t="shared" ref="CP923:CP954" si="1121">0.02*CO923</f>
        <v>62.264200000000002</v>
      </c>
      <c r="CQ923" s="227">
        <f t="shared" ref="CQ923:CQ954" si="1122">(($A923-CQ$770)/30)*0.01*CO923</f>
        <v>156.69823666666667</v>
      </c>
      <c r="CR923" s="228">
        <f t="shared" si="1044"/>
        <v>1.0147307652574613</v>
      </c>
      <c r="CS923" s="230">
        <f t="shared" si="1045"/>
        <v>104</v>
      </c>
      <c r="CT923" s="231">
        <f t="shared" ref="CT923:CT954" si="1123">ROUND((1+0.06)^TRUNC((CS923/252),9),9)</f>
        <v>1.024338958</v>
      </c>
      <c r="CU923" s="227">
        <f t="shared" ref="CU923:CU954" si="1124">TRUNC(CO923*(CR923*CT923),8)</f>
        <v>3235.9584369200002</v>
      </c>
      <c r="CV923" s="227">
        <f t="shared" ref="CV923:CV954" si="1125">IF($AZ$769="SIM",0,CP923+CQ923+CU923)</f>
        <v>3454.9208735866669</v>
      </c>
      <c r="CW923" s="227">
        <f t="shared" si="954"/>
        <v>3113.21</v>
      </c>
      <c r="CX923" s="227">
        <f t="shared" ref="CX923:CX954" si="1126">0.02*CW923</f>
        <v>62.264200000000002</v>
      </c>
      <c r="CY923" s="227">
        <f t="shared" ref="CY923:CY954" si="1127">(($A923-CY$800)/30)*0.01*CW923</f>
        <v>125.56613666666667</v>
      </c>
      <c r="CZ923" s="228">
        <f t="shared" si="952"/>
        <v>1.0168666429039925</v>
      </c>
      <c r="DA923" s="239">
        <f t="shared" si="953"/>
        <v>83</v>
      </c>
      <c r="DB923" s="231">
        <f t="shared" ref="DB923:DB954" si="1128">ROUND((1+0.06)^TRUNC((DA923/252),9),9)</f>
        <v>1.019377089</v>
      </c>
      <c r="DC923" s="227">
        <f t="shared" ref="DC923:DC954" si="1129">TRUNC(CW923*(CZ923*DB923),8)</f>
        <v>3227.0618279400001</v>
      </c>
      <c r="DD923" s="227">
        <f t="shared" ref="DD923:DD954" si="1130">IF($AZ$799="SIM",0,CX923+CY923+DC923)</f>
        <v>3414.8921646066665</v>
      </c>
      <c r="DE923" s="227">
        <f t="shared" si="1042"/>
        <v>3113.21</v>
      </c>
      <c r="DF923" s="227">
        <f t="shared" ref="DF923:DF954" si="1131">0.02*DE923</f>
        <v>62.264200000000002</v>
      </c>
      <c r="DG923" s="227">
        <f t="shared" ref="DG923:DG954" si="1132">(($A923-DG$830)/30)*0.01*DE923</f>
        <v>94.434036666666671</v>
      </c>
      <c r="DH923" s="228">
        <f t="shared" si="1040"/>
        <v>1.0153435226876641</v>
      </c>
      <c r="DI923" s="239">
        <f t="shared" si="1041"/>
        <v>62</v>
      </c>
      <c r="DJ923" s="231">
        <f t="shared" ref="DJ923:DJ954" si="1133">ROUND((1+0.06)^TRUNC((DI923/252),9),9)</f>
        <v>1.014439254</v>
      </c>
      <c r="DK923" s="227">
        <f t="shared" ref="DK923:DK954" si="1134">TRUNC(DE923*(DH923*DJ923),8)</f>
        <v>3206.61976684</v>
      </c>
      <c r="DL923" s="227">
        <f t="shared" ref="DL923:DL954" si="1135">IF($AZ$799="SIM",0,DF923+DG923+DK923)</f>
        <v>3363.3180035066666</v>
      </c>
      <c r="DM923" s="227">
        <f t="shared" si="950"/>
        <v>3113.21</v>
      </c>
      <c r="DN923" s="227">
        <f t="shared" ref="DN923:DN954" si="1136">0.02*DM923</f>
        <v>62.264200000000002</v>
      </c>
      <c r="DO923" s="227">
        <f t="shared" ref="DO923:DO954" si="1137">(($A923-DO$861)/30)*0.01*DM923</f>
        <v>62.264200000000002</v>
      </c>
      <c r="DP923" s="228">
        <f t="shared" si="947"/>
        <v>1.012105185263761</v>
      </c>
      <c r="DQ923" s="239">
        <f t="shared" si="948"/>
        <v>41</v>
      </c>
      <c r="DR923" s="231">
        <f t="shared" ref="DR923:DR954" si="1138">ROUND((1+0.06)^TRUNC((DQ923/252),9),9)</f>
        <v>1.0095253390000001</v>
      </c>
      <c r="DS923" s="227">
        <f t="shared" ref="DS923:DS954" si="1139">TRUNC(DM923*(DP923*DR923),8)</f>
        <v>3180.9093362100002</v>
      </c>
      <c r="DT923" s="227">
        <f t="shared" ref="DT923:DT954" si="1140">IF(DT$860="SIM",0,DN923+DO923+DS923)</f>
        <v>3305.4377362100004</v>
      </c>
      <c r="DU923" s="227">
        <f t="shared" si="1038"/>
        <v>3113.21</v>
      </c>
      <c r="DV923" s="227">
        <f t="shared" ref="DV923:DV954" si="1141">0.02*DU923</f>
        <v>62.264200000000002</v>
      </c>
      <c r="DW923" s="227">
        <f t="shared" ref="DW923:DW954" si="1142">(($A923-DW$889)/30)*0.01*DU923</f>
        <v>33.207573333333336</v>
      </c>
      <c r="DX923" s="228">
        <f t="shared" si="1033"/>
        <v>1.0077723161561367</v>
      </c>
      <c r="DY923" s="239">
        <f t="shared" si="1034"/>
        <v>23</v>
      </c>
      <c r="DZ923" s="231">
        <f t="shared" ref="DZ923:DZ954" si="1143">ROUND((1+0.06)^TRUNC((DY923/252),9),9)</f>
        <v>1.005332361</v>
      </c>
      <c r="EA923" s="227">
        <f t="shared" ref="EA923:EA954" si="1144">TRUNC(DU923*(DX923*DZ923),8)</f>
        <v>3154.1366383200002</v>
      </c>
      <c r="EB923" s="227">
        <f t="shared" ref="EB923:EB954" si="1145">IF(EB$888="SIM",0,DV923+DW923+EA923)</f>
        <v>3249.6084116533334</v>
      </c>
      <c r="EC923" s="227">
        <f>EC922</f>
        <v>3113.21</v>
      </c>
      <c r="ED923" s="227">
        <f>0.02*EC923</f>
        <v>62.264200000000002</v>
      </c>
      <c r="EE923" s="227">
        <f>(($A923-EE$920)/30)*0.01*EC923</f>
        <v>1.0377366666666668</v>
      </c>
      <c r="EF923" s="228">
        <f>($O923/EF$920)</f>
        <v>1.0002706719077141</v>
      </c>
      <c r="EG923" s="239">
        <f>NETWORKDAYS(EG$920,$A923,$AE$118:$AE$502)-1</f>
        <v>1</v>
      </c>
      <c r="EH923" s="231">
        <f t="shared" ref="EH923" si="1146">ROUND((1+0.06)^TRUNC((EG923/252),9),9)</f>
        <v>1.0002312529999999</v>
      </c>
      <c r="EI923" s="227">
        <f t="shared" si="1080"/>
        <v>3114.7727924999999</v>
      </c>
      <c r="EJ923" s="227">
        <f>IF(EJ$919="SIM",0,ED923+EE923+EI923)</f>
        <v>3178.0747291666667</v>
      </c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5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5"/>
      <c r="HA923" s="5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40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7"/>
      <c r="JP923" s="1"/>
      <c r="JQ923" s="1"/>
      <c r="JR923" s="1"/>
      <c r="JS923" s="1"/>
      <c r="JT923" s="1"/>
      <c r="JU923" s="1"/>
      <c r="JV923" s="1"/>
      <c r="JW923" s="1"/>
      <c r="JX923" s="1"/>
      <c r="JY923" s="3"/>
      <c r="JZ923" s="1"/>
      <c r="KA923" s="1"/>
      <c r="KB923" s="1"/>
      <c r="KC923" s="1"/>
      <c r="KD923" s="1"/>
      <c r="KE923" s="1"/>
    </row>
    <row r="924" spans="1:291" x14ac:dyDescent="0.2">
      <c r="A924" s="196">
        <f t="shared" si="1061"/>
        <v>43582</v>
      </c>
      <c r="B924" s="236">
        <f t="shared" ref="B924:B954" si="1147">(P924+X924+AJ924+AR924+AZ924+BH924+BP924+BX924+CF924+CN924+CV924+DD924+DL924+DT924+EB924+EJ924)</f>
        <v>113986.76166267334</v>
      </c>
      <c r="C924" s="66">
        <f t="shared" si="961"/>
        <v>64070.641996539998</v>
      </c>
      <c r="D924" s="77">
        <f t="shared" si="1062"/>
        <v>5177.47</v>
      </c>
      <c r="E924" s="67">
        <f>VLOOKUP(A923,[1]Plan1!$DQ$117:$DS$314,3)</f>
        <v>5206.9799999999996</v>
      </c>
      <c r="F924" s="11">
        <f t="shared" si="1063"/>
        <v>43581</v>
      </c>
      <c r="G924" s="73">
        <f t="shared" si="1051"/>
        <v>5.6996950247900635E-3</v>
      </c>
      <c r="H924" s="11">
        <f t="shared" si="1064"/>
        <v>43612</v>
      </c>
      <c r="I924" s="11">
        <f t="shared" si="1052"/>
        <v>43612</v>
      </c>
      <c r="J924" s="1">
        <f t="shared" si="1065"/>
        <v>21</v>
      </c>
      <c r="K924" s="1">
        <f t="shared" si="1066"/>
        <v>2</v>
      </c>
      <c r="L924" s="66">
        <f t="shared" si="1053"/>
        <v>1.00054143</v>
      </c>
      <c r="M924" s="70">
        <f t="shared" si="962"/>
        <v>1.00749961</v>
      </c>
      <c r="N924" s="70">
        <f t="shared" si="881"/>
        <v>1.0921709705298568</v>
      </c>
      <c r="O924" s="66">
        <f t="shared" si="958"/>
        <v>1.0927623</v>
      </c>
      <c r="P924" s="66">
        <f t="shared" si="1054"/>
        <v>64105.331764230003</v>
      </c>
      <c r="Q924" s="74">
        <f t="shared" si="1055"/>
        <v>0</v>
      </c>
      <c r="R924" s="75">
        <f t="shared" si="959"/>
        <v>0</v>
      </c>
      <c r="S924" s="66">
        <f t="shared" si="960"/>
        <v>0</v>
      </c>
      <c r="T924" s="10">
        <f t="shared" si="1067"/>
        <v>0.06</v>
      </c>
      <c r="U924" s="74">
        <f t="shared" si="955"/>
        <v>2</v>
      </c>
      <c r="V924" s="74">
        <v>252</v>
      </c>
      <c r="W924" s="70">
        <f t="shared" si="1056"/>
        <v>1.000462559</v>
      </c>
      <c r="X924" s="66">
        <f t="shared" si="1057"/>
        <v>29.65249815</v>
      </c>
      <c r="Y924" s="66">
        <v>0</v>
      </c>
      <c r="Z924" s="67">
        <f t="shared" si="1058"/>
        <v>0</v>
      </c>
      <c r="AA924" s="68" t="str">
        <f t="shared" si="1068"/>
        <v>A+INCORP J=</v>
      </c>
      <c r="AB924" s="11">
        <f t="shared" si="1069"/>
        <v>43612</v>
      </c>
      <c r="AC924" s="227">
        <f t="shared" si="1074"/>
        <v>3113.21</v>
      </c>
      <c r="AD924" s="227">
        <f t="shared" si="1081"/>
        <v>62.264200000000002</v>
      </c>
      <c r="AE924" s="227">
        <f t="shared" si="1082"/>
        <v>411.98145666666665</v>
      </c>
      <c r="AF924" s="228">
        <f t="shared" si="1075"/>
        <v>1.0472602657280763</v>
      </c>
      <c r="AG924" s="230">
        <f t="shared" si="1076"/>
        <v>272</v>
      </c>
      <c r="AH924" s="231">
        <f t="shared" si="1083"/>
        <v>1.0649133399999999</v>
      </c>
      <c r="AI924" s="227">
        <f t="shared" si="1084"/>
        <v>3471.9807642699998</v>
      </c>
      <c r="AJ924" s="227">
        <f t="shared" si="1085"/>
        <v>3946.2264209366663</v>
      </c>
      <c r="AK924" s="227">
        <f t="shared" si="968"/>
        <v>3113.21</v>
      </c>
      <c r="AL924" s="227">
        <f t="shared" si="1086"/>
        <v>62.264200000000002</v>
      </c>
      <c r="AM924" s="227">
        <f t="shared" si="1087"/>
        <v>380.84935666666661</v>
      </c>
      <c r="AN924" s="228">
        <f t="shared" si="969"/>
        <v>1.0463189735111211</v>
      </c>
      <c r="AO924" s="230">
        <f t="shared" si="970"/>
        <v>251</v>
      </c>
      <c r="AP924" s="231">
        <f t="shared" si="1088"/>
        <v>1.0597549289999999</v>
      </c>
      <c r="AQ924" s="227">
        <f t="shared" si="1089"/>
        <v>3452.0570361199998</v>
      </c>
      <c r="AR924" s="227">
        <f t="shared" si="1090"/>
        <v>3895.1705927866665</v>
      </c>
      <c r="AS924" s="227">
        <f t="shared" si="1070"/>
        <v>3113.21</v>
      </c>
      <c r="AT924" s="227">
        <f t="shared" si="1091"/>
        <v>62.264200000000002</v>
      </c>
      <c r="AU924" s="227">
        <f t="shared" si="1092"/>
        <v>349.71725666666663</v>
      </c>
      <c r="AV924" s="228">
        <f t="shared" si="1071"/>
        <v>1.0440225758563075</v>
      </c>
      <c r="AW924" s="230">
        <f t="shared" si="1072"/>
        <v>230</v>
      </c>
      <c r="AX924" s="231">
        <f t="shared" si="1093"/>
        <v>1.0546215050000001</v>
      </c>
      <c r="AY924" s="227">
        <f t="shared" si="1094"/>
        <v>3427.7956994299998</v>
      </c>
      <c r="AZ924" s="227">
        <f t="shared" si="1095"/>
        <v>3839.7771560966667</v>
      </c>
      <c r="BA924" s="227">
        <f t="shared" si="1049"/>
        <v>3113.21</v>
      </c>
      <c r="BB924" s="227">
        <f t="shared" si="1096"/>
        <v>62.264200000000002</v>
      </c>
      <c r="BC924" s="227">
        <f t="shared" si="1097"/>
        <v>317.54741999999999</v>
      </c>
      <c r="BD924" s="228">
        <f t="shared" si="966"/>
        <v>1.0398625674481621</v>
      </c>
      <c r="BE924" s="230">
        <f t="shared" si="967"/>
        <v>210</v>
      </c>
      <c r="BF924" s="231">
        <f t="shared" si="1098"/>
        <v>1.0497556509999999</v>
      </c>
      <c r="BG924" s="227">
        <f t="shared" si="1099"/>
        <v>3398.3850371899998</v>
      </c>
      <c r="BH924" s="227">
        <f t="shared" si="1100"/>
        <v>3778.1966571899998</v>
      </c>
      <c r="BI924" s="227">
        <f t="shared" si="1073"/>
        <v>3113.21</v>
      </c>
      <c r="BJ924" s="227">
        <f t="shared" si="1101"/>
        <v>62.264200000000002</v>
      </c>
      <c r="BK924" s="227">
        <f t="shared" si="1102"/>
        <v>286.41532000000001</v>
      </c>
      <c r="BL924" s="228">
        <f t="shared" si="1059"/>
        <v>1.0269231938134991</v>
      </c>
      <c r="BM924" s="230">
        <f t="shared" si="1060"/>
        <v>188</v>
      </c>
      <c r="BN924" s="231">
        <f t="shared" si="1103"/>
        <v>1.044429136</v>
      </c>
      <c r="BO924" s="227">
        <f t="shared" si="1104"/>
        <v>3339.0687283000002</v>
      </c>
      <c r="BP924" s="227">
        <f t="shared" si="1105"/>
        <v>3687.7482483000003</v>
      </c>
      <c r="BQ924" s="227">
        <f t="shared" si="965"/>
        <v>3113.21</v>
      </c>
      <c r="BR924" s="227">
        <f t="shared" si="1106"/>
        <v>62.264200000000002</v>
      </c>
      <c r="BS924" s="227">
        <f t="shared" si="1107"/>
        <v>252.17001000000002</v>
      </c>
      <c r="BT924" s="228">
        <f t="shared" si="963"/>
        <v>1.023544834889816</v>
      </c>
      <c r="BU924" s="230">
        <f t="shared" si="964"/>
        <v>165</v>
      </c>
      <c r="BV924" s="231">
        <f t="shared" si="1108"/>
        <v>1.038889403</v>
      </c>
      <c r="BW924" s="227">
        <f t="shared" si="1109"/>
        <v>3310.4314875800001</v>
      </c>
      <c r="BX924" s="227">
        <f t="shared" si="1110"/>
        <v>3624.86569758</v>
      </c>
      <c r="BY924" s="227">
        <f t="shared" si="1050"/>
        <v>3113.21</v>
      </c>
      <c r="BZ924" s="227">
        <f t="shared" si="1111"/>
        <v>62.264200000000002</v>
      </c>
      <c r="CA924" s="227">
        <f t="shared" si="1112"/>
        <v>222.0756466666667</v>
      </c>
      <c r="CB924" s="228">
        <f t="shared" si="1047"/>
        <v>1.0244658439900878</v>
      </c>
      <c r="CC924" s="230">
        <f t="shared" si="1048"/>
        <v>145</v>
      </c>
      <c r="CD924" s="231">
        <f t="shared" si="1113"/>
        <v>1.0340961339999999</v>
      </c>
      <c r="CE924" s="227">
        <f t="shared" si="1114"/>
        <v>3298.1227463099999</v>
      </c>
      <c r="CF924" s="227">
        <f t="shared" si="1115"/>
        <v>3582.4625929766667</v>
      </c>
      <c r="CG924" s="227">
        <f t="shared" si="1043"/>
        <v>3113.21</v>
      </c>
      <c r="CH924" s="227">
        <f t="shared" si="1116"/>
        <v>62.264200000000002</v>
      </c>
      <c r="CI924" s="227">
        <f t="shared" si="1117"/>
        <v>190.94354666666669</v>
      </c>
      <c r="CJ924" s="228">
        <f t="shared" si="956"/>
        <v>1.0195722071523479</v>
      </c>
      <c r="CK924" s="230">
        <f t="shared" si="957"/>
        <v>124</v>
      </c>
      <c r="CL924" s="231">
        <f t="shared" si="1118"/>
        <v>1.0290870009999999</v>
      </c>
      <c r="CM924" s="227">
        <f t="shared" si="1119"/>
        <v>3266.46867393</v>
      </c>
      <c r="CN924" s="227">
        <f t="shared" si="1120"/>
        <v>3519.6764205966665</v>
      </c>
      <c r="CO924" s="227">
        <f t="shared" si="1046"/>
        <v>3113.21</v>
      </c>
      <c r="CP924" s="227">
        <f t="shared" si="1121"/>
        <v>62.264200000000002</v>
      </c>
      <c r="CQ924" s="227">
        <f t="shared" si="1122"/>
        <v>157.73597333333333</v>
      </c>
      <c r="CR924" s="228">
        <f t="shared" si="1044"/>
        <v>1.0150054336430587</v>
      </c>
      <c r="CS924" s="230">
        <f t="shared" si="1045"/>
        <v>104</v>
      </c>
      <c r="CT924" s="231">
        <f t="shared" si="1123"/>
        <v>1.024338958</v>
      </c>
      <c r="CU924" s="227">
        <f t="shared" si="1124"/>
        <v>3236.8343495300001</v>
      </c>
      <c r="CV924" s="227">
        <f t="shared" si="1125"/>
        <v>3456.8345228633334</v>
      </c>
      <c r="CW924" s="227">
        <f t="shared" si="954"/>
        <v>3113.21</v>
      </c>
      <c r="CX924" s="227">
        <f t="shared" si="1126"/>
        <v>62.264200000000002</v>
      </c>
      <c r="CY924" s="227">
        <f t="shared" si="1127"/>
        <v>126.60387333333333</v>
      </c>
      <c r="CZ924" s="228">
        <f t="shared" si="952"/>
        <v>1.0171418894311868</v>
      </c>
      <c r="DA924" s="239">
        <f t="shared" si="953"/>
        <v>83</v>
      </c>
      <c r="DB924" s="231">
        <f t="shared" si="1128"/>
        <v>1.019377089</v>
      </c>
      <c r="DC924" s="227">
        <f t="shared" si="1129"/>
        <v>3227.9353324099998</v>
      </c>
      <c r="DD924" s="227">
        <f t="shared" si="1130"/>
        <v>3416.8034057433333</v>
      </c>
      <c r="DE924" s="227">
        <f t="shared" si="1042"/>
        <v>3113.21</v>
      </c>
      <c r="DF924" s="227">
        <f t="shared" si="1131"/>
        <v>62.264200000000002</v>
      </c>
      <c r="DG924" s="227">
        <f t="shared" si="1132"/>
        <v>95.471773333333346</v>
      </c>
      <c r="DH924" s="228">
        <f t="shared" si="1040"/>
        <v>1.0156183569350841</v>
      </c>
      <c r="DI924" s="239">
        <f t="shared" si="1041"/>
        <v>62</v>
      </c>
      <c r="DJ924" s="231">
        <f t="shared" si="1133"/>
        <v>1.014439254</v>
      </c>
      <c r="DK924" s="227">
        <f t="shared" si="1134"/>
        <v>3207.4877380299999</v>
      </c>
      <c r="DL924" s="227">
        <f t="shared" si="1135"/>
        <v>3365.2237113633332</v>
      </c>
      <c r="DM924" s="227">
        <f t="shared" si="950"/>
        <v>3113.21</v>
      </c>
      <c r="DN924" s="227">
        <f t="shared" si="1136"/>
        <v>62.264200000000002</v>
      </c>
      <c r="DO924" s="227">
        <f t="shared" si="1137"/>
        <v>63.301936666666663</v>
      </c>
      <c r="DP924" s="228">
        <f t="shared" si="947"/>
        <v>1.0123791429546176</v>
      </c>
      <c r="DQ924" s="239">
        <f t="shared" si="948"/>
        <v>41</v>
      </c>
      <c r="DR924" s="231">
        <f t="shared" si="1138"/>
        <v>1.0095253390000001</v>
      </c>
      <c r="DS924" s="227">
        <f t="shared" si="1139"/>
        <v>3181.7703480800001</v>
      </c>
      <c r="DT924" s="227">
        <f t="shared" si="1140"/>
        <v>3307.3364847466669</v>
      </c>
      <c r="DU924" s="227">
        <f t="shared" si="1038"/>
        <v>3113.21</v>
      </c>
      <c r="DV924" s="227">
        <f t="shared" si="1141"/>
        <v>62.264200000000002</v>
      </c>
      <c r="DW924" s="227">
        <f t="shared" si="1142"/>
        <v>34.245310000000003</v>
      </c>
      <c r="DX924" s="228">
        <f t="shared" si="1033"/>
        <v>1.0080451010214484</v>
      </c>
      <c r="DY924" s="239">
        <f t="shared" si="1034"/>
        <v>23</v>
      </c>
      <c r="DZ924" s="231">
        <f t="shared" si="1143"/>
        <v>1.005332361</v>
      </c>
      <c r="EA924" s="227">
        <f t="shared" si="1144"/>
        <v>3154.99040332</v>
      </c>
      <c r="EB924" s="227">
        <f t="shared" si="1145"/>
        <v>3251.4999133199999</v>
      </c>
      <c r="EC924" s="227">
        <f t="shared" ref="EC924:EC987" si="1148">EC923</f>
        <v>3113.21</v>
      </c>
      <c r="ED924" s="227">
        <f t="shared" ref="ED924:ED954" si="1149">0.02*EC924</f>
        <v>62.264200000000002</v>
      </c>
      <c r="EE924" s="227">
        <f t="shared" ref="EE924:EE954" si="1150">(($A924-EE$920)/30)*0.01*EC924</f>
        <v>2.0754733333333335</v>
      </c>
      <c r="EF924" s="228">
        <f t="shared" ref="EF924:EF987" si="1151">($O924/EF$920)</f>
        <v>1.0005414262201091</v>
      </c>
      <c r="EG924" s="239">
        <f t="shared" ref="EG924:EG987" si="1152">NETWORKDAYS(EG$920,$A924,$AE$118:$AE$502)-1</f>
        <v>1</v>
      </c>
      <c r="EH924" s="231">
        <f t="shared" ref="EH924:EH954" si="1153">ROUND((1+0.06)^TRUNC((EG924/252),9),9)</f>
        <v>1.0002312529999999</v>
      </c>
      <c r="EI924" s="227">
        <f t="shared" ref="EI924:EI954" si="1154">TRUNC(EC924*(EF924*EH924),8)</f>
        <v>3115.6159024600001</v>
      </c>
      <c r="EJ924" s="227">
        <f t="shared" ref="EJ924:EJ954" si="1155">IF(EJ$919="SIM",0,ED924+EE924+EI924)</f>
        <v>3179.9555757933335</v>
      </c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5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5"/>
      <c r="HA924" s="5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40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7"/>
      <c r="JP924" s="1"/>
      <c r="JQ924" s="1"/>
      <c r="JR924" s="1"/>
      <c r="JS924" s="1"/>
      <c r="JT924" s="1"/>
      <c r="JU924" s="1"/>
      <c r="JV924" s="1"/>
      <c r="JW924" s="1"/>
      <c r="JX924" s="1"/>
      <c r="JY924" s="3"/>
      <c r="JZ924" s="1"/>
      <c r="KA924" s="1"/>
      <c r="KB924" s="1"/>
      <c r="KC924" s="1"/>
      <c r="KD924" s="1"/>
      <c r="KE924" s="1"/>
    </row>
    <row r="925" spans="1:291" x14ac:dyDescent="0.2">
      <c r="A925" s="196">
        <f t="shared" si="1061"/>
        <v>43583</v>
      </c>
      <c r="B925" s="236">
        <f t="shared" si="1147"/>
        <v>114001.28997600668</v>
      </c>
      <c r="C925" s="66">
        <f t="shared" si="961"/>
        <v>64070.641996539998</v>
      </c>
      <c r="D925" s="77">
        <f t="shared" si="1062"/>
        <v>5177.47</v>
      </c>
      <c r="E925" s="67">
        <f>VLOOKUP(A924,[1]Plan1!$DQ$117:$DS$314,3)</f>
        <v>5206.9799999999996</v>
      </c>
      <c r="F925" s="11">
        <f t="shared" si="1063"/>
        <v>43581</v>
      </c>
      <c r="G925" s="73">
        <f t="shared" si="1051"/>
        <v>5.6996950247900635E-3</v>
      </c>
      <c r="H925" s="11">
        <f t="shared" si="1064"/>
        <v>43612</v>
      </c>
      <c r="I925" s="11">
        <f t="shared" si="1052"/>
        <v>43612</v>
      </c>
      <c r="J925" s="1">
        <f t="shared" si="1065"/>
        <v>21</v>
      </c>
      <c r="K925" s="1">
        <f t="shared" si="1066"/>
        <v>2</v>
      </c>
      <c r="L925" s="66">
        <f t="shared" si="1053"/>
        <v>1.00054143</v>
      </c>
      <c r="M925" s="70">
        <f t="shared" si="962"/>
        <v>1.00749961</v>
      </c>
      <c r="N925" s="70">
        <f t="shared" si="881"/>
        <v>1.0921709705298568</v>
      </c>
      <c r="O925" s="66">
        <f t="shared" si="958"/>
        <v>1.0927623</v>
      </c>
      <c r="P925" s="66">
        <f t="shared" si="1054"/>
        <v>64105.331764230003</v>
      </c>
      <c r="Q925" s="74">
        <f t="shared" si="1055"/>
        <v>0</v>
      </c>
      <c r="R925" s="75">
        <f t="shared" si="959"/>
        <v>0</v>
      </c>
      <c r="S925" s="66">
        <f t="shared" si="960"/>
        <v>0</v>
      </c>
      <c r="T925" s="10">
        <f t="shared" si="1067"/>
        <v>0.06</v>
      </c>
      <c r="U925" s="74">
        <f t="shared" si="955"/>
        <v>2</v>
      </c>
      <c r="V925" s="74">
        <v>252</v>
      </c>
      <c r="W925" s="70">
        <f t="shared" si="1056"/>
        <v>1.000462559</v>
      </c>
      <c r="X925" s="66">
        <f t="shared" si="1057"/>
        <v>29.65249815</v>
      </c>
      <c r="Y925" s="66">
        <v>0</v>
      </c>
      <c r="Z925" s="67">
        <f t="shared" si="1058"/>
        <v>0</v>
      </c>
      <c r="AA925" s="68" t="str">
        <f t="shared" si="1068"/>
        <v>A+INCORP J=</v>
      </c>
      <c r="AB925" s="11">
        <f t="shared" si="1069"/>
        <v>43612</v>
      </c>
      <c r="AC925" s="227">
        <f t="shared" si="1074"/>
        <v>3113.21</v>
      </c>
      <c r="AD925" s="227">
        <f t="shared" si="1081"/>
        <v>62.264200000000002</v>
      </c>
      <c r="AE925" s="227">
        <f t="shared" si="1082"/>
        <v>413.01919333333336</v>
      </c>
      <c r="AF925" s="228">
        <f t="shared" si="1075"/>
        <v>1.0472602657280763</v>
      </c>
      <c r="AG925" s="230">
        <f t="shared" si="1076"/>
        <v>272</v>
      </c>
      <c r="AH925" s="231">
        <f t="shared" si="1083"/>
        <v>1.0649133399999999</v>
      </c>
      <c r="AI925" s="227">
        <f t="shared" si="1084"/>
        <v>3471.9807642699998</v>
      </c>
      <c r="AJ925" s="227">
        <f t="shared" si="1085"/>
        <v>3947.2641576033329</v>
      </c>
      <c r="AK925" s="227">
        <f t="shared" si="968"/>
        <v>3113.21</v>
      </c>
      <c r="AL925" s="227">
        <f t="shared" si="1086"/>
        <v>62.264200000000002</v>
      </c>
      <c r="AM925" s="227">
        <f t="shared" si="1087"/>
        <v>381.88709333333338</v>
      </c>
      <c r="AN925" s="228">
        <f t="shared" si="969"/>
        <v>1.0463189735111211</v>
      </c>
      <c r="AO925" s="230">
        <f t="shared" si="970"/>
        <v>251</v>
      </c>
      <c r="AP925" s="231">
        <f t="shared" si="1088"/>
        <v>1.0597549289999999</v>
      </c>
      <c r="AQ925" s="227">
        <f t="shared" si="1089"/>
        <v>3452.0570361199998</v>
      </c>
      <c r="AR925" s="227">
        <f t="shared" si="1090"/>
        <v>3896.2083294533331</v>
      </c>
      <c r="AS925" s="227">
        <f t="shared" si="1070"/>
        <v>3113.21</v>
      </c>
      <c r="AT925" s="227">
        <f t="shared" si="1091"/>
        <v>62.264200000000002</v>
      </c>
      <c r="AU925" s="227">
        <f t="shared" si="1092"/>
        <v>350.7549933333334</v>
      </c>
      <c r="AV925" s="228">
        <f t="shared" si="1071"/>
        <v>1.0440225758563075</v>
      </c>
      <c r="AW925" s="230">
        <f t="shared" si="1072"/>
        <v>230</v>
      </c>
      <c r="AX925" s="231">
        <f t="shared" si="1093"/>
        <v>1.0546215050000001</v>
      </c>
      <c r="AY925" s="227">
        <f t="shared" si="1094"/>
        <v>3427.7956994299998</v>
      </c>
      <c r="AZ925" s="227">
        <f t="shared" si="1095"/>
        <v>3840.8148927633333</v>
      </c>
      <c r="BA925" s="227">
        <f t="shared" si="1049"/>
        <v>3113.21</v>
      </c>
      <c r="BB925" s="227">
        <f t="shared" si="1096"/>
        <v>62.264200000000002</v>
      </c>
      <c r="BC925" s="227">
        <f t="shared" si="1097"/>
        <v>318.58515666666665</v>
      </c>
      <c r="BD925" s="228">
        <f t="shared" si="966"/>
        <v>1.0398625674481621</v>
      </c>
      <c r="BE925" s="230">
        <f t="shared" si="967"/>
        <v>210</v>
      </c>
      <c r="BF925" s="231">
        <f t="shared" si="1098"/>
        <v>1.0497556509999999</v>
      </c>
      <c r="BG925" s="227">
        <f t="shared" si="1099"/>
        <v>3398.3850371899998</v>
      </c>
      <c r="BH925" s="227">
        <f t="shared" si="1100"/>
        <v>3779.2343938566664</v>
      </c>
      <c r="BI925" s="227">
        <f t="shared" si="1073"/>
        <v>3113.21</v>
      </c>
      <c r="BJ925" s="227">
        <f t="shared" si="1101"/>
        <v>62.264200000000002</v>
      </c>
      <c r="BK925" s="227">
        <f t="shared" si="1102"/>
        <v>287.45305666666661</v>
      </c>
      <c r="BL925" s="228">
        <f t="shared" si="1059"/>
        <v>1.0269231938134991</v>
      </c>
      <c r="BM925" s="230">
        <f t="shared" si="1060"/>
        <v>188</v>
      </c>
      <c r="BN925" s="231">
        <f t="shared" si="1103"/>
        <v>1.044429136</v>
      </c>
      <c r="BO925" s="227">
        <f t="shared" si="1104"/>
        <v>3339.0687283000002</v>
      </c>
      <c r="BP925" s="227">
        <f t="shared" si="1105"/>
        <v>3688.785984966667</v>
      </c>
      <c r="BQ925" s="227">
        <f t="shared" si="965"/>
        <v>3113.21</v>
      </c>
      <c r="BR925" s="227">
        <f t="shared" si="1106"/>
        <v>62.264200000000002</v>
      </c>
      <c r="BS925" s="227">
        <f t="shared" si="1107"/>
        <v>253.20774666666665</v>
      </c>
      <c r="BT925" s="228">
        <f t="shared" si="963"/>
        <v>1.023544834889816</v>
      </c>
      <c r="BU925" s="230">
        <f t="shared" si="964"/>
        <v>165</v>
      </c>
      <c r="BV925" s="231">
        <f t="shared" si="1108"/>
        <v>1.038889403</v>
      </c>
      <c r="BW925" s="227">
        <f t="shared" si="1109"/>
        <v>3310.4314875800001</v>
      </c>
      <c r="BX925" s="227">
        <f t="shared" si="1110"/>
        <v>3625.9034342466666</v>
      </c>
      <c r="BY925" s="227">
        <f t="shared" si="1050"/>
        <v>3113.21</v>
      </c>
      <c r="BZ925" s="227">
        <f t="shared" si="1111"/>
        <v>62.264200000000002</v>
      </c>
      <c r="CA925" s="227">
        <f t="shared" si="1112"/>
        <v>223.11338333333336</v>
      </c>
      <c r="CB925" s="228">
        <f t="shared" si="1047"/>
        <v>1.0244658439900878</v>
      </c>
      <c r="CC925" s="230">
        <f t="shared" si="1048"/>
        <v>145</v>
      </c>
      <c r="CD925" s="231">
        <f t="shared" si="1113"/>
        <v>1.0340961339999999</v>
      </c>
      <c r="CE925" s="227">
        <f t="shared" si="1114"/>
        <v>3298.1227463099999</v>
      </c>
      <c r="CF925" s="227">
        <f t="shared" si="1115"/>
        <v>3583.5003296433333</v>
      </c>
      <c r="CG925" s="227">
        <f t="shared" si="1043"/>
        <v>3113.21</v>
      </c>
      <c r="CH925" s="227">
        <f t="shared" si="1116"/>
        <v>62.264200000000002</v>
      </c>
      <c r="CI925" s="227">
        <f t="shared" si="1117"/>
        <v>191.98128333333335</v>
      </c>
      <c r="CJ925" s="228">
        <f t="shared" si="956"/>
        <v>1.0195722071523479</v>
      </c>
      <c r="CK925" s="230">
        <f t="shared" si="957"/>
        <v>124</v>
      </c>
      <c r="CL925" s="231">
        <f t="shared" si="1118"/>
        <v>1.0290870009999999</v>
      </c>
      <c r="CM925" s="227">
        <f t="shared" si="1119"/>
        <v>3266.46867393</v>
      </c>
      <c r="CN925" s="227">
        <f t="shared" si="1120"/>
        <v>3520.7141572633336</v>
      </c>
      <c r="CO925" s="227">
        <f t="shared" si="1046"/>
        <v>3113.21</v>
      </c>
      <c r="CP925" s="227">
        <f t="shared" si="1121"/>
        <v>62.264200000000002</v>
      </c>
      <c r="CQ925" s="227">
        <f t="shared" si="1122"/>
        <v>158.77370999999999</v>
      </c>
      <c r="CR925" s="228">
        <f t="shared" si="1044"/>
        <v>1.0150054336430587</v>
      </c>
      <c r="CS925" s="230">
        <f t="shared" si="1045"/>
        <v>104</v>
      </c>
      <c r="CT925" s="231">
        <f t="shared" si="1123"/>
        <v>1.024338958</v>
      </c>
      <c r="CU925" s="227">
        <f t="shared" si="1124"/>
        <v>3236.8343495300001</v>
      </c>
      <c r="CV925" s="227">
        <f t="shared" si="1125"/>
        <v>3457.8722595300001</v>
      </c>
      <c r="CW925" s="227">
        <f t="shared" si="954"/>
        <v>3113.21</v>
      </c>
      <c r="CX925" s="227">
        <f t="shared" si="1126"/>
        <v>62.264200000000002</v>
      </c>
      <c r="CY925" s="227">
        <f t="shared" si="1127"/>
        <v>127.64160999999999</v>
      </c>
      <c r="CZ925" s="228">
        <f t="shared" si="952"/>
        <v>1.0171418894311868</v>
      </c>
      <c r="DA925" s="239">
        <f t="shared" si="953"/>
        <v>83</v>
      </c>
      <c r="DB925" s="231">
        <f t="shared" si="1128"/>
        <v>1.019377089</v>
      </c>
      <c r="DC925" s="227">
        <f t="shared" si="1129"/>
        <v>3227.9353324099998</v>
      </c>
      <c r="DD925" s="227">
        <f t="shared" si="1130"/>
        <v>3417.8411424099995</v>
      </c>
      <c r="DE925" s="227">
        <f t="shared" si="1042"/>
        <v>3113.21</v>
      </c>
      <c r="DF925" s="227">
        <f t="shared" si="1131"/>
        <v>62.264200000000002</v>
      </c>
      <c r="DG925" s="227">
        <f t="shared" si="1132"/>
        <v>96.509510000000006</v>
      </c>
      <c r="DH925" s="228">
        <f t="shared" si="1040"/>
        <v>1.0156183569350841</v>
      </c>
      <c r="DI925" s="239">
        <f t="shared" si="1041"/>
        <v>62</v>
      </c>
      <c r="DJ925" s="231">
        <f t="shared" si="1133"/>
        <v>1.014439254</v>
      </c>
      <c r="DK925" s="227">
        <f t="shared" si="1134"/>
        <v>3207.4877380299999</v>
      </c>
      <c r="DL925" s="227">
        <f t="shared" si="1135"/>
        <v>3366.2614480299999</v>
      </c>
      <c r="DM925" s="227">
        <f t="shared" si="950"/>
        <v>3113.21</v>
      </c>
      <c r="DN925" s="227">
        <f t="shared" si="1136"/>
        <v>62.264200000000002</v>
      </c>
      <c r="DO925" s="227">
        <f t="shared" si="1137"/>
        <v>64.339673333333351</v>
      </c>
      <c r="DP925" s="228">
        <f t="shared" si="947"/>
        <v>1.0123791429546176</v>
      </c>
      <c r="DQ925" s="239">
        <f t="shared" si="948"/>
        <v>41</v>
      </c>
      <c r="DR925" s="231">
        <f t="shared" si="1138"/>
        <v>1.0095253390000001</v>
      </c>
      <c r="DS925" s="227">
        <f t="shared" si="1139"/>
        <v>3181.7703480800001</v>
      </c>
      <c r="DT925" s="227">
        <f t="shared" si="1140"/>
        <v>3308.3742214133335</v>
      </c>
      <c r="DU925" s="227">
        <f t="shared" si="1038"/>
        <v>3113.21</v>
      </c>
      <c r="DV925" s="227">
        <f t="shared" si="1141"/>
        <v>62.264200000000002</v>
      </c>
      <c r="DW925" s="227">
        <f t="shared" si="1142"/>
        <v>35.283046666666664</v>
      </c>
      <c r="DX925" s="228">
        <f t="shared" si="1033"/>
        <v>1.0080451010214484</v>
      </c>
      <c r="DY925" s="239">
        <f t="shared" si="1034"/>
        <v>23</v>
      </c>
      <c r="DZ925" s="231">
        <f t="shared" si="1143"/>
        <v>1.005332361</v>
      </c>
      <c r="EA925" s="227">
        <f t="shared" si="1144"/>
        <v>3154.99040332</v>
      </c>
      <c r="EB925" s="227">
        <f t="shared" si="1145"/>
        <v>3252.5376499866666</v>
      </c>
      <c r="EC925" s="227">
        <f t="shared" si="1148"/>
        <v>3113.21</v>
      </c>
      <c r="ED925" s="227">
        <f t="shared" si="1149"/>
        <v>62.264200000000002</v>
      </c>
      <c r="EE925" s="227">
        <f t="shared" si="1150"/>
        <v>3.11321</v>
      </c>
      <c r="EF925" s="228">
        <f t="shared" si="1151"/>
        <v>1.0005414262201091</v>
      </c>
      <c r="EG925" s="239">
        <f t="shared" si="1152"/>
        <v>1</v>
      </c>
      <c r="EH925" s="231">
        <f t="shared" si="1153"/>
        <v>1.0002312529999999</v>
      </c>
      <c r="EI925" s="227">
        <f t="shared" si="1154"/>
        <v>3115.6159024600001</v>
      </c>
      <c r="EJ925" s="227">
        <f t="shared" si="1155"/>
        <v>3180.9933124600002</v>
      </c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5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5"/>
      <c r="HA925" s="5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40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7"/>
      <c r="JP925" s="1"/>
      <c r="JQ925" s="1"/>
      <c r="JR925" s="1"/>
      <c r="JS925" s="1"/>
      <c r="JT925" s="1"/>
      <c r="JU925" s="1"/>
      <c r="JV925" s="1"/>
      <c r="JW925" s="1"/>
      <c r="JX925" s="1"/>
      <c r="JY925" s="3"/>
      <c r="JZ925" s="1"/>
      <c r="KA925" s="1"/>
      <c r="KB925" s="1"/>
      <c r="KC925" s="1"/>
      <c r="KD925" s="1"/>
      <c r="KE925" s="1"/>
    </row>
    <row r="926" spans="1:291" x14ac:dyDescent="0.2">
      <c r="A926" s="196">
        <f t="shared" si="1061"/>
        <v>43584</v>
      </c>
      <c r="B926" s="236">
        <f t="shared" si="1147"/>
        <v>114026.47646934997</v>
      </c>
      <c r="C926" s="66">
        <f t="shared" si="961"/>
        <v>64070.641996539998</v>
      </c>
      <c r="D926" s="77">
        <f t="shared" si="1062"/>
        <v>5177.47</v>
      </c>
      <c r="E926" s="67">
        <f>VLOOKUP(A925,[1]Plan1!$DQ$117:$DS$314,3)</f>
        <v>5206.9799999999996</v>
      </c>
      <c r="F926" s="11">
        <f t="shared" si="1063"/>
        <v>43581</v>
      </c>
      <c r="G926" s="73">
        <f t="shared" si="1051"/>
        <v>5.6996950247900635E-3</v>
      </c>
      <c r="H926" s="11">
        <f t="shared" si="1064"/>
        <v>43612</v>
      </c>
      <c r="I926" s="11">
        <f t="shared" si="1052"/>
        <v>43612</v>
      </c>
      <c r="J926" s="1">
        <f t="shared" si="1065"/>
        <v>21</v>
      </c>
      <c r="K926" s="1">
        <f t="shared" si="1066"/>
        <v>2</v>
      </c>
      <c r="L926" s="66">
        <f t="shared" si="1053"/>
        <v>1.00054143</v>
      </c>
      <c r="M926" s="70">
        <f t="shared" si="962"/>
        <v>1.00749961</v>
      </c>
      <c r="N926" s="70">
        <f t="shared" si="881"/>
        <v>1.0921709705298568</v>
      </c>
      <c r="O926" s="66">
        <f t="shared" si="958"/>
        <v>1.0927623</v>
      </c>
      <c r="P926" s="66">
        <f t="shared" si="1054"/>
        <v>64105.331764230003</v>
      </c>
      <c r="Q926" s="74">
        <f t="shared" si="1055"/>
        <v>0</v>
      </c>
      <c r="R926" s="75">
        <f t="shared" si="959"/>
        <v>0</v>
      </c>
      <c r="S926" s="66">
        <f t="shared" si="960"/>
        <v>0</v>
      </c>
      <c r="T926" s="10">
        <f t="shared" si="1067"/>
        <v>0.06</v>
      </c>
      <c r="U926" s="74">
        <f t="shared" si="955"/>
        <v>2</v>
      </c>
      <c r="V926" s="74">
        <v>252</v>
      </c>
      <c r="W926" s="70">
        <f t="shared" si="1056"/>
        <v>1.000462559</v>
      </c>
      <c r="X926" s="66">
        <f t="shared" si="1057"/>
        <v>29.65249815</v>
      </c>
      <c r="Y926" s="66">
        <v>0</v>
      </c>
      <c r="Z926" s="67">
        <f t="shared" si="1058"/>
        <v>0</v>
      </c>
      <c r="AA926" s="68" t="str">
        <f t="shared" si="1068"/>
        <v>A+INCORP J=</v>
      </c>
      <c r="AB926" s="11">
        <f t="shared" si="1069"/>
        <v>43612</v>
      </c>
      <c r="AC926" s="227">
        <f t="shared" si="1074"/>
        <v>3113.21</v>
      </c>
      <c r="AD926" s="227">
        <f t="shared" si="1081"/>
        <v>62.264200000000002</v>
      </c>
      <c r="AE926" s="227">
        <f t="shared" si="1082"/>
        <v>414.05693000000002</v>
      </c>
      <c r="AF926" s="228">
        <f t="shared" si="1075"/>
        <v>1.0472602657280763</v>
      </c>
      <c r="AG926" s="230">
        <f t="shared" si="1076"/>
        <v>273</v>
      </c>
      <c r="AH926" s="231">
        <f t="shared" si="1083"/>
        <v>1.065159604</v>
      </c>
      <c r="AI926" s="227">
        <f t="shared" si="1084"/>
        <v>3472.7836689199999</v>
      </c>
      <c r="AJ926" s="227">
        <f t="shared" si="1085"/>
        <v>3949.1047989199997</v>
      </c>
      <c r="AK926" s="227">
        <f t="shared" si="968"/>
        <v>3113.21</v>
      </c>
      <c r="AL926" s="227">
        <f t="shared" si="1086"/>
        <v>62.264200000000002</v>
      </c>
      <c r="AM926" s="227">
        <f t="shared" si="1087"/>
        <v>382.92483000000004</v>
      </c>
      <c r="AN926" s="228">
        <f t="shared" si="969"/>
        <v>1.0463189735111211</v>
      </c>
      <c r="AO926" s="230">
        <f t="shared" si="970"/>
        <v>252</v>
      </c>
      <c r="AP926" s="231">
        <f t="shared" si="1088"/>
        <v>1.06</v>
      </c>
      <c r="AQ926" s="227">
        <f t="shared" si="1089"/>
        <v>3452.8553330099999</v>
      </c>
      <c r="AR926" s="227">
        <f t="shared" si="1090"/>
        <v>3898.0443630099999</v>
      </c>
      <c r="AS926" s="227">
        <f t="shared" si="1070"/>
        <v>3113.21</v>
      </c>
      <c r="AT926" s="227">
        <f t="shared" si="1091"/>
        <v>62.264200000000002</v>
      </c>
      <c r="AU926" s="227">
        <f t="shared" si="1092"/>
        <v>351.79273000000001</v>
      </c>
      <c r="AV926" s="228">
        <f t="shared" si="1071"/>
        <v>1.0440225758563075</v>
      </c>
      <c r="AW926" s="230">
        <f t="shared" si="1072"/>
        <v>231</v>
      </c>
      <c r="AX926" s="231">
        <f t="shared" si="1093"/>
        <v>1.0548653889999999</v>
      </c>
      <c r="AY926" s="227">
        <f t="shared" si="1094"/>
        <v>3428.58838621</v>
      </c>
      <c r="AZ926" s="227">
        <f t="shared" si="1095"/>
        <v>3842.6453162100001</v>
      </c>
      <c r="BA926" s="227">
        <f t="shared" si="1049"/>
        <v>3113.21</v>
      </c>
      <c r="BB926" s="227">
        <f t="shared" si="1096"/>
        <v>62.264200000000002</v>
      </c>
      <c r="BC926" s="227">
        <f t="shared" si="1097"/>
        <v>319.62289333333337</v>
      </c>
      <c r="BD926" s="228">
        <f t="shared" si="966"/>
        <v>1.0398625674481621</v>
      </c>
      <c r="BE926" s="230">
        <f t="shared" si="967"/>
        <v>211</v>
      </c>
      <c r="BF926" s="231">
        <f t="shared" si="1098"/>
        <v>1.0499984090000001</v>
      </c>
      <c r="BG926" s="227">
        <f t="shared" si="1099"/>
        <v>3399.17092022</v>
      </c>
      <c r="BH926" s="227">
        <f t="shared" si="1100"/>
        <v>3781.0580135533332</v>
      </c>
      <c r="BI926" s="227">
        <f t="shared" si="1073"/>
        <v>3113.21</v>
      </c>
      <c r="BJ926" s="227">
        <f t="shared" si="1101"/>
        <v>62.264200000000002</v>
      </c>
      <c r="BK926" s="227">
        <f t="shared" si="1102"/>
        <v>288.49079333333339</v>
      </c>
      <c r="BL926" s="228">
        <f t="shared" si="1059"/>
        <v>1.0269231938134991</v>
      </c>
      <c r="BM926" s="230">
        <f t="shared" si="1060"/>
        <v>189</v>
      </c>
      <c r="BN926" s="231">
        <f t="shared" si="1103"/>
        <v>1.044670663</v>
      </c>
      <c r="BO926" s="227">
        <f t="shared" si="1104"/>
        <v>3339.8408967700002</v>
      </c>
      <c r="BP926" s="227">
        <f t="shared" si="1105"/>
        <v>3690.5958901033337</v>
      </c>
      <c r="BQ926" s="227">
        <f t="shared" si="965"/>
        <v>3113.21</v>
      </c>
      <c r="BR926" s="227">
        <f t="shared" si="1106"/>
        <v>62.264200000000002</v>
      </c>
      <c r="BS926" s="227">
        <f t="shared" si="1107"/>
        <v>254.24548333333334</v>
      </c>
      <c r="BT926" s="228">
        <f t="shared" si="963"/>
        <v>1.023544834889816</v>
      </c>
      <c r="BU926" s="230">
        <f t="shared" si="964"/>
        <v>166</v>
      </c>
      <c r="BV926" s="231">
        <f t="shared" si="1108"/>
        <v>1.0391296489999999</v>
      </c>
      <c r="BW926" s="227">
        <f t="shared" si="1109"/>
        <v>3311.1970338599999</v>
      </c>
      <c r="BX926" s="227">
        <f t="shared" si="1110"/>
        <v>3627.7067171933331</v>
      </c>
      <c r="BY926" s="227">
        <f t="shared" si="1050"/>
        <v>3113.21</v>
      </c>
      <c r="BZ926" s="227">
        <f t="shared" si="1111"/>
        <v>62.264200000000002</v>
      </c>
      <c r="CA926" s="227">
        <f t="shared" si="1112"/>
        <v>224.15112000000002</v>
      </c>
      <c r="CB926" s="228">
        <f t="shared" si="1047"/>
        <v>1.0244658439900878</v>
      </c>
      <c r="CC926" s="230">
        <f t="shared" si="1048"/>
        <v>146</v>
      </c>
      <c r="CD926" s="231">
        <f t="shared" si="1113"/>
        <v>1.034335271</v>
      </c>
      <c r="CE926" s="227">
        <f t="shared" si="1114"/>
        <v>3298.88544443</v>
      </c>
      <c r="CF926" s="227">
        <f t="shared" si="1115"/>
        <v>3585.3007644300001</v>
      </c>
      <c r="CG926" s="227">
        <f t="shared" si="1043"/>
        <v>3113.21</v>
      </c>
      <c r="CH926" s="227">
        <f t="shared" si="1116"/>
        <v>62.264200000000002</v>
      </c>
      <c r="CI926" s="227">
        <f t="shared" si="1117"/>
        <v>193.01902000000001</v>
      </c>
      <c r="CJ926" s="228">
        <f t="shared" si="956"/>
        <v>1.0195722071523479</v>
      </c>
      <c r="CK926" s="230">
        <f t="shared" si="957"/>
        <v>125</v>
      </c>
      <c r="CL926" s="231">
        <f t="shared" si="1118"/>
        <v>1.0293249799999999</v>
      </c>
      <c r="CM926" s="227">
        <f t="shared" si="1119"/>
        <v>3267.22405316</v>
      </c>
      <c r="CN926" s="227">
        <f t="shared" si="1120"/>
        <v>3522.5072731600003</v>
      </c>
      <c r="CO926" s="227">
        <f t="shared" si="1046"/>
        <v>3113.21</v>
      </c>
      <c r="CP926" s="227">
        <f t="shared" si="1121"/>
        <v>62.264200000000002</v>
      </c>
      <c r="CQ926" s="227">
        <f t="shared" si="1122"/>
        <v>159.81144666666668</v>
      </c>
      <c r="CR926" s="228">
        <f t="shared" si="1044"/>
        <v>1.0150054336430587</v>
      </c>
      <c r="CS926" s="230">
        <f t="shared" si="1045"/>
        <v>105</v>
      </c>
      <c r="CT926" s="231">
        <f t="shared" si="1123"/>
        <v>1.0245758389999999</v>
      </c>
      <c r="CU926" s="227">
        <f t="shared" si="1124"/>
        <v>3237.58287574</v>
      </c>
      <c r="CV926" s="227">
        <f t="shared" si="1125"/>
        <v>3459.6585224066666</v>
      </c>
      <c r="CW926" s="227">
        <f t="shared" si="954"/>
        <v>3113.21</v>
      </c>
      <c r="CX926" s="227">
        <f t="shared" si="1126"/>
        <v>62.264200000000002</v>
      </c>
      <c r="CY926" s="227">
        <f t="shared" si="1127"/>
        <v>128.6793466666667</v>
      </c>
      <c r="CZ926" s="228">
        <f t="shared" si="952"/>
        <v>1.0171418894311868</v>
      </c>
      <c r="DA926" s="239">
        <f t="shared" si="953"/>
        <v>84</v>
      </c>
      <c r="DB926" s="231">
        <f t="shared" si="1128"/>
        <v>1.019612822</v>
      </c>
      <c r="DC926" s="227">
        <f t="shared" si="1129"/>
        <v>3228.6817989400001</v>
      </c>
      <c r="DD926" s="227">
        <f t="shared" si="1130"/>
        <v>3419.625345606667</v>
      </c>
      <c r="DE926" s="227">
        <f t="shared" si="1042"/>
        <v>3113.21</v>
      </c>
      <c r="DF926" s="227">
        <f t="shared" si="1131"/>
        <v>62.264200000000002</v>
      </c>
      <c r="DG926" s="227">
        <f t="shared" si="1132"/>
        <v>97.547246666666666</v>
      </c>
      <c r="DH926" s="228">
        <f t="shared" si="1040"/>
        <v>1.0156183569350841</v>
      </c>
      <c r="DI926" s="239">
        <f t="shared" si="1041"/>
        <v>63</v>
      </c>
      <c r="DJ926" s="231">
        <f t="shared" si="1133"/>
        <v>1.014673846</v>
      </c>
      <c r="DK926" s="227">
        <f t="shared" si="1134"/>
        <v>3208.2294788099998</v>
      </c>
      <c r="DL926" s="227">
        <f t="shared" si="1135"/>
        <v>3368.0409254766664</v>
      </c>
      <c r="DM926" s="227">
        <f t="shared" si="950"/>
        <v>3113.21</v>
      </c>
      <c r="DN926" s="227">
        <f t="shared" si="1136"/>
        <v>62.264200000000002</v>
      </c>
      <c r="DO926" s="227">
        <f t="shared" si="1137"/>
        <v>65.377410000000012</v>
      </c>
      <c r="DP926" s="228">
        <f t="shared" si="947"/>
        <v>1.0123791429546176</v>
      </c>
      <c r="DQ926" s="239">
        <f t="shared" si="948"/>
        <v>42</v>
      </c>
      <c r="DR926" s="231">
        <f t="shared" si="1138"/>
        <v>1.0097587939999999</v>
      </c>
      <c r="DS926" s="227">
        <f t="shared" si="1139"/>
        <v>3182.50613961</v>
      </c>
      <c r="DT926" s="227">
        <f t="shared" si="1140"/>
        <v>3310.1477496100001</v>
      </c>
      <c r="DU926" s="227">
        <f t="shared" si="1038"/>
        <v>3113.21</v>
      </c>
      <c r="DV926" s="227">
        <f t="shared" si="1141"/>
        <v>62.264200000000002</v>
      </c>
      <c r="DW926" s="227">
        <f t="shared" si="1142"/>
        <v>36.320783333333338</v>
      </c>
      <c r="DX926" s="228">
        <f t="shared" si="1033"/>
        <v>1.0080451010214484</v>
      </c>
      <c r="DY926" s="239">
        <f t="shared" si="1034"/>
        <v>24</v>
      </c>
      <c r="DZ926" s="231">
        <f t="shared" si="1143"/>
        <v>1.005564846</v>
      </c>
      <c r="EA926" s="227">
        <f t="shared" si="1144"/>
        <v>3155.7200007900001</v>
      </c>
      <c r="EB926" s="227">
        <f t="shared" si="1145"/>
        <v>3254.3049841233333</v>
      </c>
      <c r="EC926" s="227">
        <f t="shared" si="1148"/>
        <v>3113.21</v>
      </c>
      <c r="ED926" s="227">
        <f t="shared" si="1149"/>
        <v>62.264200000000002</v>
      </c>
      <c r="EE926" s="227">
        <f t="shared" si="1150"/>
        <v>4.150946666666667</v>
      </c>
      <c r="EF926" s="228">
        <f t="shared" si="1151"/>
        <v>1.0005414262201091</v>
      </c>
      <c r="EG926" s="239">
        <f t="shared" si="1152"/>
        <v>2</v>
      </c>
      <c r="EH926" s="231">
        <f t="shared" si="1153"/>
        <v>1.000462559</v>
      </c>
      <c r="EI926" s="227">
        <f t="shared" si="1154"/>
        <v>3116.3363964999999</v>
      </c>
      <c r="EJ926" s="227">
        <f t="shared" si="1155"/>
        <v>3182.7515431666666</v>
      </c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5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5"/>
      <c r="HA926" s="5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3"/>
      <c r="JZ926" s="1"/>
      <c r="KA926" s="1"/>
      <c r="KB926" s="1"/>
      <c r="KC926" s="1"/>
      <c r="KD926" s="1"/>
      <c r="KE926" s="1"/>
    </row>
    <row r="927" spans="1:291" x14ac:dyDescent="0.2">
      <c r="A927" s="196">
        <f t="shared" si="1061"/>
        <v>43585</v>
      </c>
      <c r="B927" s="236">
        <f t="shared" si="1147"/>
        <v>114096.34224893333</v>
      </c>
      <c r="C927" s="66">
        <f t="shared" si="961"/>
        <v>64070.641996539998</v>
      </c>
      <c r="D927" s="77">
        <f t="shared" si="1062"/>
        <v>5177.47</v>
      </c>
      <c r="E927" s="67">
        <f>VLOOKUP(A926,[1]Plan1!$DQ$117:$DS$314,3)</f>
        <v>5206.9799999999996</v>
      </c>
      <c r="F927" s="11">
        <f t="shared" si="1063"/>
        <v>43581</v>
      </c>
      <c r="G927" s="73">
        <f t="shared" si="1051"/>
        <v>5.6996950247900635E-3</v>
      </c>
      <c r="H927" s="11">
        <f t="shared" si="1064"/>
        <v>43612</v>
      </c>
      <c r="I927" s="11">
        <f t="shared" si="1052"/>
        <v>43612</v>
      </c>
      <c r="J927" s="1">
        <f t="shared" si="1065"/>
        <v>21</v>
      </c>
      <c r="K927" s="1">
        <f t="shared" si="1066"/>
        <v>3</v>
      </c>
      <c r="L927" s="66">
        <f t="shared" si="1053"/>
        <v>1.00081226</v>
      </c>
      <c r="M927" s="70">
        <f t="shared" si="962"/>
        <v>1.00749961</v>
      </c>
      <c r="N927" s="70">
        <f t="shared" ref="N927:N990" si="1156">IF(I927&gt;I926,N926*M927,N926)</f>
        <v>1.0921709705298568</v>
      </c>
      <c r="O927" s="66">
        <f t="shared" si="958"/>
        <v>1.09305809</v>
      </c>
      <c r="P927" s="66">
        <f t="shared" si="1054"/>
        <v>64122.684016200001</v>
      </c>
      <c r="Q927" s="74">
        <f t="shared" si="1055"/>
        <v>0</v>
      </c>
      <c r="R927" s="75">
        <f t="shared" si="959"/>
        <v>0</v>
      </c>
      <c r="S927" s="66">
        <f t="shared" si="960"/>
        <v>0</v>
      </c>
      <c r="T927" s="10">
        <f t="shared" si="1067"/>
        <v>0.06</v>
      </c>
      <c r="U927" s="74">
        <f t="shared" si="955"/>
        <v>3</v>
      </c>
      <c r="V927" s="74">
        <v>252</v>
      </c>
      <c r="W927" s="70">
        <f t="shared" si="1056"/>
        <v>1.0006939180000001</v>
      </c>
      <c r="X927" s="66">
        <f t="shared" si="1057"/>
        <v>44.49588464</v>
      </c>
      <c r="Y927" s="66">
        <v>0</v>
      </c>
      <c r="Z927" s="67">
        <f t="shared" si="1058"/>
        <v>0</v>
      </c>
      <c r="AA927" s="68" t="str">
        <f t="shared" si="1068"/>
        <v>A+INCORP J=</v>
      </c>
      <c r="AB927" s="11">
        <f t="shared" si="1069"/>
        <v>43612</v>
      </c>
      <c r="AC927" s="227">
        <f t="shared" si="1074"/>
        <v>3113.21</v>
      </c>
      <c r="AD927" s="227">
        <f t="shared" si="1081"/>
        <v>62.264200000000002</v>
      </c>
      <c r="AE927" s="227">
        <f t="shared" si="1082"/>
        <v>415.09466666666668</v>
      </c>
      <c r="AF927" s="228">
        <f t="shared" si="1075"/>
        <v>1.0475437391916098</v>
      </c>
      <c r="AG927" s="230">
        <f t="shared" si="1076"/>
        <v>274</v>
      </c>
      <c r="AH927" s="231">
        <f t="shared" si="1083"/>
        <v>1.065405924</v>
      </c>
      <c r="AI927" s="227">
        <f t="shared" si="1084"/>
        <v>3474.52699011</v>
      </c>
      <c r="AJ927" s="227">
        <f t="shared" si="1085"/>
        <v>3951.8858567766665</v>
      </c>
      <c r="AK927" s="227">
        <f t="shared" si="968"/>
        <v>3113.21</v>
      </c>
      <c r="AL927" s="227">
        <f t="shared" si="1086"/>
        <v>62.264200000000002</v>
      </c>
      <c r="AM927" s="227">
        <f t="shared" si="1087"/>
        <v>383.9625666666667</v>
      </c>
      <c r="AN927" s="228">
        <f t="shared" si="969"/>
        <v>1.0466021921847291</v>
      </c>
      <c r="AO927" s="230">
        <f t="shared" si="970"/>
        <v>253</v>
      </c>
      <c r="AP927" s="231">
        <f t="shared" si="1088"/>
        <v>1.060245128</v>
      </c>
      <c r="AQ927" s="227">
        <f t="shared" si="1089"/>
        <v>3454.5886540699998</v>
      </c>
      <c r="AR927" s="227">
        <f t="shared" si="1090"/>
        <v>3900.8154207366665</v>
      </c>
      <c r="AS927" s="227">
        <f t="shared" si="1070"/>
        <v>3113.21</v>
      </c>
      <c r="AT927" s="227">
        <f t="shared" si="1091"/>
        <v>62.264200000000002</v>
      </c>
      <c r="AU927" s="227">
        <f t="shared" si="1092"/>
        <v>352.83046666666672</v>
      </c>
      <c r="AV927" s="228">
        <f t="shared" si="1071"/>
        <v>1.0443051729386854</v>
      </c>
      <c r="AW927" s="230">
        <f t="shared" si="1072"/>
        <v>232</v>
      </c>
      <c r="AX927" s="231">
        <f t="shared" si="1093"/>
        <v>1.0551093300000001</v>
      </c>
      <c r="AY927" s="227">
        <f t="shared" si="1094"/>
        <v>3430.3095266300002</v>
      </c>
      <c r="AZ927" s="227">
        <f t="shared" si="1095"/>
        <v>3845.404193296667</v>
      </c>
      <c r="BA927" s="227">
        <f t="shared" si="1049"/>
        <v>3113.21</v>
      </c>
      <c r="BB927" s="227">
        <f t="shared" si="1096"/>
        <v>62.264200000000002</v>
      </c>
      <c r="BC927" s="227">
        <f t="shared" si="1097"/>
        <v>320.66063000000003</v>
      </c>
      <c r="BD927" s="228">
        <f t="shared" si="966"/>
        <v>1.040144038495274</v>
      </c>
      <c r="BE927" s="230">
        <f t="shared" si="967"/>
        <v>212</v>
      </c>
      <c r="BF927" s="231">
        <f t="shared" si="1098"/>
        <v>1.0502412240000001</v>
      </c>
      <c r="BG927" s="227">
        <f t="shared" si="1099"/>
        <v>3400.8772915599998</v>
      </c>
      <c r="BH927" s="227">
        <f t="shared" si="1100"/>
        <v>3783.8021215599997</v>
      </c>
      <c r="BI927" s="227">
        <f t="shared" si="1073"/>
        <v>3113.21</v>
      </c>
      <c r="BJ927" s="227">
        <f t="shared" si="1101"/>
        <v>62.264200000000002</v>
      </c>
      <c r="BK927" s="227">
        <f t="shared" si="1102"/>
        <v>289.52853000000005</v>
      </c>
      <c r="BL927" s="228">
        <f t="shared" si="1059"/>
        <v>1.0272011624179229</v>
      </c>
      <c r="BM927" s="230">
        <f t="shared" si="1060"/>
        <v>190</v>
      </c>
      <c r="BN927" s="231">
        <f t="shared" si="1103"/>
        <v>1.044912246</v>
      </c>
      <c r="BO927" s="227">
        <f t="shared" si="1104"/>
        <v>3341.5174848400002</v>
      </c>
      <c r="BP927" s="227">
        <f t="shared" si="1105"/>
        <v>3693.3102148400003</v>
      </c>
      <c r="BQ927" s="227">
        <f t="shared" si="965"/>
        <v>3113.21</v>
      </c>
      <c r="BR927" s="227">
        <f t="shared" si="1106"/>
        <v>62.264200000000002</v>
      </c>
      <c r="BS927" s="227">
        <f t="shared" si="1107"/>
        <v>255.28321999999997</v>
      </c>
      <c r="BT927" s="228">
        <f t="shared" si="963"/>
        <v>1.0238218890366437</v>
      </c>
      <c r="BU927" s="230">
        <f t="shared" si="964"/>
        <v>167</v>
      </c>
      <c r="BV927" s="231">
        <f t="shared" si="1108"/>
        <v>1.0393699510000001</v>
      </c>
      <c r="BW927" s="227">
        <f t="shared" si="1109"/>
        <v>3312.8592440100001</v>
      </c>
      <c r="BX927" s="227">
        <f t="shared" si="1110"/>
        <v>3630.40666401</v>
      </c>
      <c r="BY927" s="227">
        <f t="shared" si="1050"/>
        <v>3113.21</v>
      </c>
      <c r="BZ927" s="227">
        <f t="shared" si="1111"/>
        <v>62.264200000000002</v>
      </c>
      <c r="CA927" s="227">
        <f t="shared" si="1112"/>
        <v>225.18885666666668</v>
      </c>
      <c r="CB927" s="228">
        <f t="shared" si="1047"/>
        <v>1.0247431474365865</v>
      </c>
      <c r="CC927" s="230">
        <f t="shared" si="1048"/>
        <v>147</v>
      </c>
      <c r="CD927" s="231">
        <f t="shared" si="1113"/>
        <v>1.0345744640000001</v>
      </c>
      <c r="CE927" s="227">
        <f t="shared" si="1114"/>
        <v>3300.5414732899999</v>
      </c>
      <c r="CF927" s="227">
        <f t="shared" si="1115"/>
        <v>3587.9945299566666</v>
      </c>
      <c r="CG927" s="227">
        <f t="shared" si="1043"/>
        <v>3113.21</v>
      </c>
      <c r="CH927" s="227">
        <f t="shared" si="1116"/>
        <v>62.264200000000002</v>
      </c>
      <c r="CI927" s="227">
        <f t="shared" si="1117"/>
        <v>194.05675666666667</v>
      </c>
      <c r="CJ927" s="228">
        <f t="shared" si="956"/>
        <v>1.0198481859842985</v>
      </c>
      <c r="CK927" s="230">
        <f t="shared" si="957"/>
        <v>126</v>
      </c>
      <c r="CL927" s="231">
        <f t="shared" si="1118"/>
        <v>1.0295630140000001</v>
      </c>
      <c r="CM927" s="227">
        <f t="shared" si="1119"/>
        <v>3268.8641869799999</v>
      </c>
      <c r="CN927" s="227">
        <f t="shared" si="1120"/>
        <v>3525.1851436466668</v>
      </c>
      <c r="CO927" s="227">
        <f t="shared" si="1046"/>
        <v>3113.21</v>
      </c>
      <c r="CP927" s="227">
        <f t="shared" si="1121"/>
        <v>62.264200000000002</v>
      </c>
      <c r="CQ927" s="227">
        <f t="shared" si="1122"/>
        <v>160.84918333333334</v>
      </c>
      <c r="CR927" s="228">
        <f t="shared" si="1044"/>
        <v>1.0152801763361561</v>
      </c>
      <c r="CS927" s="230">
        <f t="shared" si="1045"/>
        <v>106</v>
      </c>
      <c r="CT927" s="231">
        <f t="shared" si="1123"/>
        <v>1.024812775</v>
      </c>
      <c r="CU927" s="227">
        <f t="shared" si="1124"/>
        <v>3239.2081306</v>
      </c>
      <c r="CV927" s="227">
        <f t="shared" si="1125"/>
        <v>3462.3215139333333</v>
      </c>
      <c r="CW927" s="227">
        <f t="shared" si="954"/>
        <v>3113.21</v>
      </c>
      <c r="CX927" s="227">
        <f t="shared" si="1126"/>
        <v>62.264200000000002</v>
      </c>
      <c r="CY927" s="227">
        <f t="shared" si="1127"/>
        <v>129.71708333333336</v>
      </c>
      <c r="CZ927" s="228">
        <f t="shared" si="952"/>
        <v>1.0174172104222887</v>
      </c>
      <c r="DA927" s="239">
        <f t="shared" si="953"/>
        <v>85</v>
      </c>
      <c r="DB927" s="231">
        <f t="shared" si="1128"/>
        <v>1.0198486099999999</v>
      </c>
      <c r="DC927" s="227">
        <f t="shared" si="1129"/>
        <v>3230.3025845799998</v>
      </c>
      <c r="DD927" s="227">
        <f t="shared" si="1130"/>
        <v>3422.2838679133333</v>
      </c>
      <c r="DE927" s="227">
        <f t="shared" si="1042"/>
        <v>3113.21</v>
      </c>
      <c r="DF927" s="227">
        <f t="shared" si="1131"/>
        <v>62.264200000000002</v>
      </c>
      <c r="DG927" s="227">
        <f t="shared" si="1132"/>
        <v>98.584983333333327</v>
      </c>
      <c r="DH927" s="228">
        <f t="shared" si="1040"/>
        <v>1.0158932655348756</v>
      </c>
      <c r="DI927" s="239">
        <f t="shared" si="1041"/>
        <v>64</v>
      </c>
      <c r="DJ927" s="231">
        <f t="shared" si="1133"/>
        <v>1.014908492</v>
      </c>
      <c r="DK927" s="227">
        <f t="shared" si="1134"/>
        <v>3209.8399979400001</v>
      </c>
      <c r="DL927" s="227">
        <f t="shared" si="1135"/>
        <v>3370.6891812733334</v>
      </c>
      <c r="DM927" s="227">
        <f t="shared" si="950"/>
        <v>3113.21</v>
      </c>
      <c r="DN927" s="227">
        <f t="shared" si="1136"/>
        <v>62.264200000000002</v>
      </c>
      <c r="DO927" s="227">
        <f t="shared" si="1137"/>
        <v>66.415146666666672</v>
      </c>
      <c r="DP927" s="228">
        <f t="shared" si="947"/>
        <v>1.0126531747607064</v>
      </c>
      <c r="DQ927" s="239">
        <f t="shared" si="948"/>
        <v>43</v>
      </c>
      <c r="DR927" s="231">
        <f t="shared" si="1138"/>
        <v>1.009992303</v>
      </c>
      <c r="DS927" s="227">
        <f t="shared" si="1139"/>
        <v>3184.10374452</v>
      </c>
      <c r="DT927" s="227">
        <f t="shared" si="1140"/>
        <v>3312.7830911866668</v>
      </c>
      <c r="DU927" s="227">
        <f t="shared" si="1038"/>
        <v>3113.21</v>
      </c>
      <c r="DV927" s="227">
        <f t="shared" si="1141"/>
        <v>62.264200000000002</v>
      </c>
      <c r="DW927" s="227">
        <f t="shared" si="1142"/>
        <v>37.358519999999999</v>
      </c>
      <c r="DX927" s="228">
        <f t="shared" si="1033"/>
        <v>1.0083179596847012</v>
      </c>
      <c r="DY927" s="239">
        <f t="shared" si="1034"/>
        <v>25</v>
      </c>
      <c r="DZ927" s="231">
        <f t="shared" si="1143"/>
        <v>1.005797386</v>
      </c>
      <c r="EA927" s="227">
        <f t="shared" si="1144"/>
        <v>3157.30416186</v>
      </c>
      <c r="EB927" s="227">
        <f t="shared" si="1145"/>
        <v>3256.9268818599999</v>
      </c>
      <c r="EC927" s="227">
        <f t="shared" si="1148"/>
        <v>3113.21</v>
      </c>
      <c r="ED927" s="227">
        <f t="shared" si="1149"/>
        <v>62.264200000000002</v>
      </c>
      <c r="EE927" s="227">
        <f t="shared" si="1150"/>
        <v>5.1886833333333326</v>
      </c>
      <c r="EF927" s="228">
        <f t="shared" si="1151"/>
        <v>1.0008122537811091</v>
      </c>
      <c r="EG927" s="239">
        <f t="shared" si="1152"/>
        <v>3</v>
      </c>
      <c r="EH927" s="231">
        <f t="shared" si="1153"/>
        <v>1.0006939180000001</v>
      </c>
      <c r="EI927" s="227">
        <f t="shared" si="1154"/>
        <v>3117.9007837700001</v>
      </c>
      <c r="EJ927" s="227">
        <f t="shared" si="1155"/>
        <v>3185.3536671033335</v>
      </c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5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5"/>
      <c r="HA927" s="5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3"/>
      <c r="JZ927" s="1"/>
      <c r="KA927" s="1"/>
      <c r="KB927" s="1"/>
      <c r="KC927" s="1"/>
      <c r="KD927" s="1"/>
      <c r="KE927" s="1"/>
    </row>
    <row r="928" spans="1:291" x14ac:dyDescent="0.2">
      <c r="A928" s="196">
        <f t="shared" si="1061"/>
        <v>43586</v>
      </c>
      <c r="B928" s="236">
        <f t="shared" si="1147"/>
        <v>114155.56673073668</v>
      </c>
      <c r="C928" s="66">
        <f t="shared" si="961"/>
        <v>64070.641996539998</v>
      </c>
      <c r="D928" s="77">
        <f t="shared" si="1062"/>
        <v>5177.47</v>
      </c>
      <c r="E928" s="67">
        <f>VLOOKUP(A927,[1]Plan1!$DQ$117:$DS$314,3)</f>
        <v>5206.9799999999996</v>
      </c>
      <c r="F928" s="11">
        <f t="shared" si="1063"/>
        <v>43581</v>
      </c>
      <c r="G928" s="73">
        <f t="shared" si="1051"/>
        <v>5.6996950247900635E-3</v>
      </c>
      <c r="H928" s="11">
        <f t="shared" si="1064"/>
        <v>43612</v>
      </c>
      <c r="I928" s="11">
        <f t="shared" si="1052"/>
        <v>43612</v>
      </c>
      <c r="J928" s="1">
        <f t="shared" si="1065"/>
        <v>21</v>
      </c>
      <c r="K928" s="1">
        <f t="shared" si="1066"/>
        <v>4</v>
      </c>
      <c r="L928" s="66">
        <f t="shared" si="1053"/>
        <v>1.0010831600000001</v>
      </c>
      <c r="M928" s="70">
        <f t="shared" si="962"/>
        <v>1.00749961</v>
      </c>
      <c r="N928" s="70">
        <f t="shared" si="1156"/>
        <v>1.0921709705298568</v>
      </c>
      <c r="O928" s="66">
        <f t="shared" si="958"/>
        <v>1.09335396</v>
      </c>
      <c r="P928" s="66">
        <f t="shared" si="1054"/>
        <v>64140.040753120004</v>
      </c>
      <c r="Q928" s="74">
        <f t="shared" si="1055"/>
        <v>0</v>
      </c>
      <c r="R928" s="75">
        <f t="shared" si="959"/>
        <v>0</v>
      </c>
      <c r="S928" s="66">
        <f t="shared" si="960"/>
        <v>0</v>
      </c>
      <c r="T928" s="10">
        <f t="shared" si="1067"/>
        <v>0.06</v>
      </c>
      <c r="U928" s="74">
        <f t="shared" si="955"/>
        <v>4</v>
      </c>
      <c r="V928" s="74">
        <v>252</v>
      </c>
      <c r="W928" s="70">
        <f t="shared" si="1056"/>
        <v>1.0009253309999999</v>
      </c>
      <c r="X928" s="66">
        <f t="shared" si="1057"/>
        <v>59.350768049999999</v>
      </c>
      <c r="Y928" s="66">
        <v>0</v>
      </c>
      <c r="Z928" s="67">
        <f t="shared" si="1058"/>
        <v>0</v>
      </c>
      <c r="AA928" s="68" t="str">
        <f t="shared" si="1068"/>
        <v>A+INCORP J=</v>
      </c>
      <c r="AB928" s="11">
        <f t="shared" si="1069"/>
        <v>43612</v>
      </c>
      <c r="AC928" s="227">
        <f t="shared" si="1074"/>
        <v>3113.21</v>
      </c>
      <c r="AD928" s="227">
        <f t="shared" si="1081"/>
        <v>62.264200000000002</v>
      </c>
      <c r="AE928" s="227">
        <f t="shared" si="1082"/>
        <v>416.1324033333334</v>
      </c>
      <c r="AF928" s="228">
        <f t="shared" si="1075"/>
        <v>1.0478272893239862</v>
      </c>
      <c r="AG928" s="230">
        <f t="shared" si="1076"/>
        <v>274</v>
      </c>
      <c r="AH928" s="231">
        <f t="shared" si="1083"/>
        <v>1.065405924</v>
      </c>
      <c r="AI928" s="227">
        <f t="shared" si="1084"/>
        <v>3475.4674783700002</v>
      </c>
      <c r="AJ928" s="227">
        <f t="shared" si="1085"/>
        <v>3953.8640817033338</v>
      </c>
      <c r="AK928" s="227">
        <f t="shared" si="968"/>
        <v>3113.21</v>
      </c>
      <c r="AL928" s="227">
        <f t="shared" si="1086"/>
        <v>62.264200000000002</v>
      </c>
      <c r="AM928" s="227">
        <f t="shared" si="1087"/>
        <v>385.00030333333336</v>
      </c>
      <c r="AN928" s="228">
        <f t="shared" si="969"/>
        <v>1.0468854874582691</v>
      </c>
      <c r="AO928" s="230">
        <f t="shared" si="970"/>
        <v>253</v>
      </c>
      <c r="AP928" s="231">
        <f t="shared" si="1088"/>
        <v>1.060245128</v>
      </c>
      <c r="AQ928" s="227">
        <f t="shared" si="1089"/>
        <v>3455.5237453999998</v>
      </c>
      <c r="AR928" s="227">
        <f t="shared" si="1090"/>
        <v>3902.7882487333331</v>
      </c>
      <c r="AS928" s="227">
        <f t="shared" si="1070"/>
        <v>3113.21</v>
      </c>
      <c r="AT928" s="227">
        <f t="shared" si="1091"/>
        <v>62.264200000000002</v>
      </c>
      <c r="AU928" s="227">
        <f t="shared" si="1092"/>
        <v>353.86820333333338</v>
      </c>
      <c r="AV928" s="228">
        <f t="shared" si="1071"/>
        <v>1.0445878464528784</v>
      </c>
      <c r="AW928" s="230">
        <f t="shared" si="1072"/>
        <v>232</v>
      </c>
      <c r="AX928" s="231">
        <f t="shared" si="1093"/>
        <v>1.0551093300000001</v>
      </c>
      <c r="AY928" s="227">
        <f t="shared" si="1094"/>
        <v>3431.2380460600002</v>
      </c>
      <c r="AZ928" s="227">
        <f t="shared" si="1095"/>
        <v>3847.3704493933337</v>
      </c>
      <c r="BA928" s="227">
        <f t="shared" si="1049"/>
        <v>3113.21</v>
      </c>
      <c r="BB928" s="227">
        <f t="shared" si="1096"/>
        <v>62.264200000000002</v>
      </c>
      <c r="BC928" s="227">
        <f t="shared" si="1097"/>
        <v>321.69836666666669</v>
      </c>
      <c r="BD928" s="228">
        <f t="shared" si="966"/>
        <v>1.0404255856696512</v>
      </c>
      <c r="BE928" s="230">
        <f t="shared" si="967"/>
        <v>212</v>
      </c>
      <c r="BF928" s="231">
        <f t="shared" si="1098"/>
        <v>1.0502412240000001</v>
      </c>
      <c r="BG928" s="227">
        <f t="shared" si="1099"/>
        <v>3401.7978442499998</v>
      </c>
      <c r="BH928" s="227">
        <f t="shared" si="1100"/>
        <v>3785.7604109166664</v>
      </c>
      <c r="BI928" s="227">
        <f t="shared" si="1073"/>
        <v>3113.21</v>
      </c>
      <c r="BJ928" s="227">
        <f t="shared" si="1101"/>
        <v>62.264200000000002</v>
      </c>
      <c r="BK928" s="227">
        <f t="shared" si="1102"/>
        <v>290.56626666666671</v>
      </c>
      <c r="BL928" s="228">
        <f t="shared" si="1059"/>
        <v>1.0274792062023339</v>
      </c>
      <c r="BM928" s="230">
        <f t="shared" si="1060"/>
        <v>190</v>
      </c>
      <c r="BN928" s="231">
        <f t="shared" si="1103"/>
        <v>1.044912246</v>
      </c>
      <c r="BO928" s="227">
        <f t="shared" si="1104"/>
        <v>3342.4219699599998</v>
      </c>
      <c r="BP928" s="227">
        <f t="shared" si="1105"/>
        <v>3695.2524366266666</v>
      </c>
      <c r="BQ928" s="227">
        <f t="shared" si="965"/>
        <v>3113.21</v>
      </c>
      <c r="BR928" s="227">
        <f t="shared" si="1106"/>
        <v>62.264200000000002</v>
      </c>
      <c r="BS928" s="227">
        <f t="shared" si="1107"/>
        <v>256.32095666666663</v>
      </c>
      <c r="BT928" s="228">
        <f t="shared" si="963"/>
        <v>1.0240990181161322</v>
      </c>
      <c r="BU928" s="230">
        <f t="shared" si="964"/>
        <v>167</v>
      </c>
      <c r="BV928" s="231">
        <f t="shared" si="1108"/>
        <v>1.0393699510000001</v>
      </c>
      <c r="BW928" s="227">
        <f t="shared" si="1109"/>
        <v>3313.7559718900002</v>
      </c>
      <c r="BX928" s="227">
        <f t="shared" si="1110"/>
        <v>3632.3411285566667</v>
      </c>
      <c r="BY928" s="227">
        <f t="shared" si="1050"/>
        <v>3113.21</v>
      </c>
      <c r="BZ928" s="227">
        <f t="shared" si="1111"/>
        <v>62.264200000000002</v>
      </c>
      <c r="CA928" s="227">
        <f t="shared" si="1112"/>
        <v>226.22659333333334</v>
      </c>
      <c r="CB928" s="228">
        <f t="shared" si="1047"/>
        <v>1.0250205258831722</v>
      </c>
      <c r="CC928" s="230">
        <f t="shared" si="1048"/>
        <v>147</v>
      </c>
      <c r="CD928" s="231">
        <f t="shared" si="1113"/>
        <v>1.0345744640000001</v>
      </c>
      <c r="CE928" s="227">
        <f t="shared" si="1114"/>
        <v>3301.4348669800002</v>
      </c>
      <c r="CF928" s="227">
        <f t="shared" si="1115"/>
        <v>3589.9256603133335</v>
      </c>
      <c r="CG928" s="227">
        <f t="shared" si="1043"/>
        <v>3113.21</v>
      </c>
      <c r="CH928" s="227">
        <f t="shared" si="1116"/>
        <v>62.264200000000002</v>
      </c>
      <c r="CI928" s="227">
        <f t="shared" si="1117"/>
        <v>195.09449333333333</v>
      </c>
      <c r="CJ928" s="228">
        <f t="shared" si="956"/>
        <v>1.0201242394580778</v>
      </c>
      <c r="CK928" s="230">
        <f t="shared" si="957"/>
        <v>126</v>
      </c>
      <c r="CL928" s="231">
        <f t="shared" si="1118"/>
        <v>1.0295630140000001</v>
      </c>
      <c r="CM928" s="227">
        <f t="shared" si="1119"/>
        <v>3269.7490062400002</v>
      </c>
      <c r="CN928" s="227">
        <f t="shared" si="1120"/>
        <v>3527.1076995733338</v>
      </c>
      <c r="CO928" s="227">
        <f t="shared" si="1046"/>
        <v>3113.21</v>
      </c>
      <c r="CP928" s="227">
        <f t="shared" si="1121"/>
        <v>62.264200000000002</v>
      </c>
      <c r="CQ928" s="227">
        <f t="shared" si="1122"/>
        <v>161.88692</v>
      </c>
      <c r="CR928" s="228">
        <f t="shared" si="1044"/>
        <v>1.0155549933367536</v>
      </c>
      <c r="CS928" s="230">
        <f t="shared" si="1045"/>
        <v>106</v>
      </c>
      <c r="CT928" s="231">
        <f t="shared" si="1123"/>
        <v>1.024812775</v>
      </c>
      <c r="CU928" s="227">
        <f t="shared" si="1124"/>
        <v>3240.0849225299999</v>
      </c>
      <c r="CV928" s="227">
        <f t="shared" si="1125"/>
        <v>3464.2360425299998</v>
      </c>
      <c r="CW928" s="227">
        <f t="shared" si="954"/>
        <v>3113.21</v>
      </c>
      <c r="CX928" s="227">
        <f t="shared" si="1126"/>
        <v>62.264200000000002</v>
      </c>
      <c r="CY928" s="227">
        <f t="shared" si="1127"/>
        <v>130.75482000000002</v>
      </c>
      <c r="CZ928" s="228">
        <f t="shared" si="952"/>
        <v>1.0176926058772986</v>
      </c>
      <c r="DA928" s="239">
        <f t="shared" si="953"/>
        <v>85</v>
      </c>
      <c r="DB928" s="231">
        <f t="shared" si="1128"/>
        <v>1.0198486099999999</v>
      </c>
      <c r="DC928" s="227">
        <f t="shared" si="1129"/>
        <v>3231.1769659500001</v>
      </c>
      <c r="DD928" s="227">
        <f t="shared" si="1130"/>
        <v>3424.1959859500002</v>
      </c>
      <c r="DE928" s="227">
        <f t="shared" si="1042"/>
        <v>3113.21</v>
      </c>
      <c r="DF928" s="227">
        <f t="shared" si="1131"/>
        <v>62.264200000000002</v>
      </c>
      <c r="DG928" s="227">
        <f t="shared" si="1132"/>
        <v>99.622720000000001</v>
      </c>
      <c r="DH928" s="228">
        <f t="shared" si="1040"/>
        <v>1.0161682484870385</v>
      </c>
      <c r="DI928" s="239">
        <f t="shared" si="1041"/>
        <v>64</v>
      </c>
      <c r="DJ928" s="231">
        <f t="shared" si="1133"/>
        <v>1.014908492</v>
      </c>
      <c r="DK928" s="227">
        <f t="shared" si="1134"/>
        <v>3210.7088404699998</v>
      </c>
      <c r="DL928" s="227">
        <f t="shared" si="1135"/>
        <v>3372.5957604699997</v>
      </c>
      <c r="DM928" s="227">
        <f t="shared" si="950"/>
        <v>3113.21</v>
      </c>
      <c r="DN928" s="227">
        <f t="shared" si="1136"/>
        <v>62.264200000000002</v>
      </c>
      <c r="DO928" s="227">
        <f t="shared" si="1137"/>
        <v>67.452883333333332</v>
      </c>
      <c r="DP928" s="228">
        <f t="shared" ref="DP928:DP991" si="1157">($O928/DP$861)</f>
        <v>1.0129272806820269</v>
      </c>
      <c r="DQ928" s="239">
        <f t="shared" ref="DQ928:DQ991" si="1158">NETWORKDAYS(DQ$861,$A928,$AE$118:$AE$502)-1</f>
        <v>43</v>
      </c>
      <c r="DR928" s="231">
        <f t="shared" si="1138"/>
        <v>1.009992303</v>
      </c>
      <c r="DS928" s="227">
        <f t="shared" si="1139"/>
        <v>3184.9656207399998</v>
      </c>
      <c r="DT928" s="227">
        <f t="shared" si="1140"/>
        <v>3314.6827040733333</v>
      </c>
      <c r="DU928" s="227">
        <f t="shared" si="1038"/>
        <v>3113.21</v>
      </c>
      <c r="DV928" s="227">
        <f t="shared" si="1141"/>
        <v>62.264200000000002</v>
      </c>
      <c r="DW928" s="227">
        <f t="shared" si="1142"/>
        <v>38.396256666666673</v>
      </c>
      <c r="DX928" s="228">
        <f t="shared" si="1033"/>
        <v>1.0085908921458955</v>
      </c>
      <c r="DY928" s="239">
        <f t="shared" si="1034"/>
        <v>25</v>
      </c>
      <c r="DZ928" s="231">
        <f t="shared" si="1143"/>
        <v>1.005797386</v>
      </c>
      <c r="EA928" s="227">
        <f t="shared" si="1144"/>
        <v>3158.1587839499998</v>
      </c>
      <c r="EB928" s="227">
        <f t="shared" si="1145"/>
        <v>3258.8192406166663</v>
      </c>
      <c r="EC928" s="227">
        <f t="shared" si="1148"/>
        <v>3113.21</v>
      </c>
      <c r="ED928" s="227">
        <f t="shared" si="1149"/>
        <v>62.264200000000002</v>
      </c>
      <c r="EE928" s="227">
        <f t="shared" si="1150"/>
        <v>6.2264200000000001</v>
      </c>
      <c r="EF928" s="228">
        <f t="shared" si="1151"/>
        <v>1.001083154590714</v>
      </c>
      <c r="EG928" s="239">
        <f t="shared" si="1152"/>
        <v>3</v>
      </c>
      <c r="EH928" s="231">
        <f t="shared" si="1153"/>
        <v>1.0006939180000001</v>
      </c>
      <c r="EI928" s="227">
        <f t="shared" si="1154"/>
        <v>3118.7447401099998</v>
      </c>
      <c r="EJ928" s="227">
        <f t="shared" si="1155"/>
        <v>3187.2353601099999</v>
      </c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5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5"/>
      <c r="HA928" s="5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3"/>
      <c r="JZ928" s="1"/>
      <c r="KA928" s="1"/>
      <c r="KB928" s="1"/>
      <c r="KC928" s="1"/>
      <c r="KD928" s="1"/>
      <c r="KE928" s="1"/>
    </row>
    <row r="929" spans="1:291" x14ac:dyDescent="0.2">
      <c r="A929" s="196">
        <f t="shared" si="1061"/>
        <v>43587</v>
      </c>
      <c r="B929" s="236">
        <f t="shared" si="1147"/>
        <v>114180.76393519001</v>
      </c>
      <c r="C929" s="66">
        <f t="shared" si="961"/>
        <v>64070.641996539998</v>
      </c>
      <c r="D929" s="77">
        <f t="shared" si="1062"/>
        <v>5177.47</v>
      </c>
      <c r="E929" s="67">
        <f>VLOOKUP(A928,[1]Plan1!$DQ$117:$DS$314,3)</f>
        <v>5206.9799999999996</v>
      </c>
      <c r="F929" s="11">
        <f t="shared" si="1063"/>
        <v>43581</v>
      </c>
      <c r="G929" s="73">
        <f t="shared" si="1051"/>
        <v>5.6996950247900635E-3</v>
      </c>
      <c r="H929" s="11">
        <f t="shared" si="1064"/>
        <v>43612</v>
      </c>
      <c r="I929" s="11">
        <f t="shared" si="1052"/>
        <v>43612</v>
      </c>
      <c r="J929" s="1">
        <f t="shared" si="1065"/>
        <v>21</v>
      </c>
      <c r="K929" s="1">
        <f t="shared" si="1066"/>
        <v>4</v>
      </c>
      <c r="L929" s="66">
        <f t="shared" si="1053"/>
        <v>1.0010831600000001</v>
      </c>
      <c r="M929" s="70">
        <f t="shared" si="962"/>
        <v>1.00749961</v>
      </c>
      <c r="N929" s="70">
        <f t="shared" si="1156"/>
        <v>1.0921709705298568</v>
      </c>
      <c r="O929" s="66">
        <f t="shared" si="958"/>
        <v>1.09335396</v>
      </c>
      <c r="P929" s="66">
        <f t="shared" si="1054"/>
        <v>64140.040753120004</v>
      </c>
      <c r="Q929" s="74">
        <f t="shared" si="1055"/>
        <v>0</v>
      </c>
      <c r="R929" s="75">
        <f t="shared" si="959"/>
        <v>0</v>
      </c>
      <c r="S929" s="66">
        <f t="shared" si="960"/>
        <v>0</v>
      </c>
      <c r="T929" s="10">
        <f t="shared" si="1067"/>
        <v>0.06</v>
      </c>
      <c r="U929" s="74">
        <f t="shared" si="955"/>
        <v>4</v>
      </c>
      <c r="V929" s="74">
        <v>252</v>
      </c>
      <c r="W929" s="70">
        <f t="shared" si="1056"/>
        <v>1.0009253309999999</v>
      </c>
      <c r="X929" s="66">
        <f t="shared" si="1057"/>
        <v>59.350768049999999</v>
      </c>
      <c r="Y929" s="66">
        <v>0</v>
      </c>
      <c r="Z929" s="67">
        <f t="shared" si="1058"/>
        <v>0</v>
      </c>
      <c r="AA929" s="68" t="str">
        <f t="shared" si="1068"/>
        <v>A+INCORP J=</v>
      </c>
      <c r="AB929" s="11">
        <f t="shared" si="1069"/>
        <v>43612</v>
      </c>
      <c r="AC929" s="227">
        <f t="shared" si="1074"/>
        <v>3113.21</v>
      </c>
      <c r="AD929" s="227">
        <f t="shared" si="1081"/>
        <v>62.264200000000002</v>
      </c>
      <c r="AE929" s="227">
        <f t="shared" si="1082"/>
        <v>417.17014</v>
      </c>
      <c r="AF929" s="228">
        <f t="shared" si="1075"/>
        <v>1.0478272893239862</v>
      </c>
      <c r="AG929" s="230">
        <f t="shared" si="1076"/>
        <v>275</v>
      </c>
      <c r="AH929" s="231">
        <f t="shared" si="1083"/>
        <v>1.0656523019999999</v>
      </c>
      <c r="AI929" s="227">
        <f t="shared" si="1084"/>
        <v>3476.2711896199999</v>
      </c>
      <c r="AJ929" s="227">
        <f t="shared" si="1085"/>
        <v>3955.7055296199997</v>
      </c>
      <c r="AK929" s="227">
        <f t="shared" si="968"/>
        <v>3113.21</v>
      </c>
      <c r="AL929" s="227">
        <f t="shared" si="1086"/>
        <v>62.264200000000002</v>
      </c>
      <c r="AM929" s="227">
        <f t="shared" si="1087"/>
        <v>386.03804000000002</v>
      </c>
      <c r="AN929" s="228">
        <f t="shared" si="969"/>
        <v>1.0468854874582691</v>
      </c>
      <c r="AO929" s="230">
        <f t="shared" si="970"/>
        <v>254</v>
      </c>
      <c r="AP929" s="231">
        <f t="shared" si="1088"/>
        <v>1.060490312</v>
      </c>
      <c r="AQ929" s="227">
        <f t="shared" si="1089"/>
        <v>3456.3228428100001</v>
      </c>
      <c r="AR929" s="227">
        <f t="shared" si="1090"/>
        <v>3904.6250828100001</v>
      </c>
      <c r="AS929" s="227">
        <f t="shared" si="1070"/>
        <v>3113.21</v>
      </c>
      <c r="AT929" s="227">
        <f t="shared" si="1091"/>
        <v>62.264200000000002</v>
      </c>
      <c r="AU929" s="227">
        <f t="shared" si="1092"/>
        <v>354.90594000000004</v>
      </c>
      <c r="AV929" s="228">
        <f t="shared" si="1071"/>
        <v>1.0445878464528784</v>
      </c>
      <c r="AW929" s="230">
        <f t="shared" si="1072"/>
        <v>233</v>
      </c>
      <c r="AX929" s="231">
        <f t="shared" si="1093"/>
        <v>1.0553533260000001</v>
      </c>
      <c r="AY929" s="227">
        <f t="shared" si="1094"/>
        <v>3432.0315262600002</v>
      </c>
      <c r="AZ929" s="227">
        <f t="shared" si="1095"/>
        <v>3849.2016662600004</v>
      </c>
      <c r="BA929" s="227">
        <f t="shared" si="1049"/>
        <v>3113.21</v>
      </c>
      <c r="BB929" s="227">
        <f t="shared" si="1096"/>
        <v>62.264200000000002</v>
      </c>
      <c r="BC929" s="227">
        <f t="shared" si="1097"/>
        <v>322.73610333333335</v>
      </c>
      <c r="BD929" s="228">
        <f t="shared" si="966"/>
        <v>1.0404255856696512</v>
      </c>
      <c r="BE929" s="230">
        <f t="shared" si="967"/>
        <v>213</v>
      </c>
      <c r="BF929" s="231">
        <f t="shared" si="1098"/>
        <v>1.0504840950000001</v>
      </c>
      <c r="BG929" s="227">
        <f t="shared" si="1099"/>
        <v>3402.5845187999998</v>
      </c>
      <c r="BH929" s="227">
        <f t="shared" si="1100"/>
        <v>3787.5848221333331</v>
      </c>
      <c r="BI929" s="227">
        <f t="shared" si="1073"/>
        <v>3113.21</v>
      </c>
      <c r="BJ929" s="227">
        <f t="shared" si="1101"/>
        <v>62.264200000000002</v>
      </c>
      <c r="BK929" s="227">
        <f t="shared" si="1102"/>
        <v>291.60400333333337</v>
      </c>
      <c r="BL929" s="228">
        <f t="shared" si="1059"/>
        <v>1.0274792062023339</v>
      </c>
      <c r="BM929" s="230">
        <f t="shared" si="1060"/>
        <v>191</v>
      </c>
      <c r="BN929" s="231">
        <f t="shared" si="1103"/>
        <v>1.0451538849999999</v>
      </c>
      <c r="BO929" s="227">
        <f t="shared" si="1104"/>
        <v>3343.1949147700002</v>
      </c>
      <c r="BP929" s="227">
        <f t="shared" si="1105"/>
        <v>3697.0631181033336</v>
      </c>
      <c r="BQ929" s="227">
        <f t="shared" si="965"/>
        <v>3113.21</v>
      </c>
      <c r="BR929" s="227">
        <f t="shared" si="1106"/>
        <v>62.264200000000002</v>
      </c>
      <c r="BS929" s="227">
        <f t="shared" si="1107"/>
        <v>257.35869333333341</v>
      </c>
      <c r="BT929" s="228">
        <f t="shared" si="963"/>
        <v>1.0240990181161322</v>
      </c>
      <c r="BU929" s="230">
        <f t="shared" si="964"/>
        <v>168</v>
      </c>
      <c r="BV929" s="231">
        <f t="shared" si="1108"/>
        <v>1.0396103080000001</v>
      </c>
      <c r="BW929" s="227">
        <f t="shared" si="1109"/>
        <v>3314.5222865599999</v>
      </c>
      <c r="BX929" s="227">
        <f t="shared" si="1110"/>
        <v>3634.1451798933331</v>
      </c>
      <c r="BY929" s="227">
        <f t="shared" si="1050"/>
        <v>3113.21</v>
      </c>
      <c r="BZ929" s="227">
        <f t="shared" si="1111"/>
        <v>62.264200000000002</v>
      </c>
      <c r="CA929" s="227">
        <f t="shared" si="1112"/>
        <v>227.26433</v>
      </c>
      <c r="CB929" s="228">
        <f t="shared" si="1047"/>
        <v>1.0250205258831722</v>
      </c>
      <c r="CC929" s="230">
        <f t="shared" si="1048"/>
        <v>148</v>
      </c>
      <c r="CD929" s="231">
        <f t="shared" si="1113"/>
        <v>1.0348137120000001</v>
      </c>
      <c r="CE929" s="227">
        <f t="shared" si="1114"/>
        <v>3302.1983322699998</v>
      </c>
      <c r="CF929" s="227">
        <f t="shared" si="1115"/>
        <v>3591.7268622699999</v>
      </c>
      <c r="CG929" s="227">
        <f t="shared" si="1043"/>
        <v>3113.21</v>
      </c>
      <c r="CH929" s="227">
        <f t="shared" si="1116"/>
        <v>62.264200000000002</v>
      </c>
      <c r="CI929" s="227">
        <f t="shared" si="1117"/>
        <v>196.13222999999999</v>
      </c>
      <c r="CJ929" s="228">
        <f t="shared" si="956"/>
        <v>1.0201242394580778</v>
      </c>
      <c r="CK929" s="230">
        <f t="shared" si="957"/>
        <v>127</v>
      </c>
      <c r="CL929" s="231">
        <f t="shared" si="1118"/>
        <v>1.0298011030000001</v>
      </c>
      <c r="CM929" s="227">
        <f t="shared" si="1119"/>
        <v>3270.5051438</v>
      </c>
      <c r="CN929" s="227">
        <f t="shared" si="1120"/>
        <v>3528.9015737999998</v>
      </c>
      <c r="CO929" s="227">
        <f t="shared" si="1046"/>
        <v>3113.21</v>
      </c>
      <c r="CP929" s="227">
        <f t="shared" si="1121"/>
        <v>62.264200000000002</v>
      </c>
      <c r="CQ929" s="227">
        <f t="shared" si="1122"/>
        <v>162.92465666666666</v>
      </c>
      <c r="CR929" s="228">
        <f t="shared" si="1044"/>
        <v>1.0155549933367536</v>
      </c>
      <c r="CS929" s="230">
        <f t="shared" si="1045"/>
        <v>107</v>
      </c>
      <c r="CT929" s="231">
        <f t="shared" si="1123"/>
        <v>1.025049766</v>
      </c>
      <c r="CU929" s="227">
        <f t="shared" si="1124"/>
        <v>3240.8342017999998</v>
      </c>
      <c r="CV929" s="227">
        <f t="shared" si="1125"/>
        <v>3466.0230584666665</v>
      </c>
      <c r="CW929" s="227">
        <f t="shared" si="954"/>
        <v>3113.21</v>
      </c>
      <c r="CX929" s="227">
        <f t="shared" si="1126"/>
        <v>62.264200000000002</v>
      </c>
      <c r="CY929" s="227">
        <f t="shared" si="1127"/>
        <v>131.79255666666668</v>
      </c>
      <c r="CZ929" s="228">
        <f t="shared" si="952"/>
        <v>1.0176926058772986</v>
      </c>
      <c r="DA929" s="239">
        <f t="shared" si="953"/>
        <v>86</v>
      </c>
      <c r="DB929" s="231">
        <f t="shared" si="1128"/>
        <v>1.0200844529999999</v>
      </c>
      <c r="DC929" s="227">
        <f t="shared" si="1129"/>
        <v>3231.9241851500001</v>
      </c>
      <c r="DD929" s="227">
        <f t="shared" si="1130"/>
        <v>3425.9809418166669</v>
      </c>
      <c r="DE929" s="227">
        <f t="shared" si="1042"/>
        <v>3113.21</v>
      </c>
      <c r="DF929" s="227">
        <f t="shared" si="1131"/>
        <v>62.264200000000002</v>
      </c>
      <c r="DG929" s="227">
        <f t="shared" si="1132"/>
        <v>100.66045666666666</v>
      </c>
      <c r="DH929" s="228">
        <f t="shared" si="1040"/>
        <v>1.0161682484870385</v>
      </c>
      <c r="DI929" s="239">
        <f t="shared" si="1041"/>
        <v>65</v>
      </c>
      <c r="DJ929" s="231">
        <f t="shared" si="1133"/>
        <v>1.015143192</v>
      </c>
      <c r="DK929" s="227">
        <f t="shared" si="1134"/>
        <v>3211.4513245200001</v>
      </c>
      <c r="DL929" s="227">
        <f t="shared" si="1135"/>
        <v>3374.3759811866666</v>
      </c>
      <c r="DM929" s="227">
        <f t="shared" ref="DM929:DM992" si="1159">DM928</f>
        <v>3113.21</v>
      </c>
      <c r="DN929" s="227">
        <f t="shared" si="1136"/>
        <v>62.264200000000002</v>
      </c>
      <c r="DO929" s="227">
        <f t="shared" si="1137"/>
        <v>68.490620000000007</v>
      </c>
      <c r="DP929" s="228">
        <f t="shared" si="1157"/>
        <v>1.0129272806820269</v>
      </c>
      <c r="DQ929" s="239">
        <f t="shared" si="1158"/>
        <v>44</v>
      </c>
      <c r="DR929" s="231">
        <f t="shared" si="1138"/>
        <v>1.0102258669999999</v>
      </c>
      <c r="DS929" s="227">
        <f t="shared" si="1139"/>
        <v>3185.7021543800001</v>
      </c>
      <c r="DT929" s="227">
        <f t="shared" si="1140"/>
        <v>3316.4569743800002</v>
      </c>
      <c r="DU929" s="227">
        <f t="shared" si="1038"/>
        <v>3113.21</v>
      </c>
      <c r="DV929" s="227">
        <f t="shared" si="1141"/>
        <v>62.264200000000002</v>
      </c>
      <c r="DW929" s="227">
        <f t="shared" si="1142"/>
        <v>39.433993333333333</v>
      </c>
      <c r="DX929" s="228">
        <f t="shared" si="1033"/>
        <v>1.0085908921458955</v>
      </c>
      <c r="DY929" s="239">
        <f t="shared" si="1034"/>
        <v>26</v>
      </c>
      <c r="DZ929" s="231">
        <f t="shared" si="1143"/>
        <v>1.006029979</v>
      </c>
      <c r="EA929" s="227">
        <f t="shared" si="1144"/>
        <v>3158.8891155599999</v>
      </c>
      <c r="EB929" s="227">
        <f t="shared" si="1145"/>
        <v>3260.5873088933331</v>
      </c>
      <c r="EC929" s="227">
        <f t="shared" si="1148"/>
        <v>3113.21</v>
      </c>
      <c r="ED929" s="227">
        <f t="shared" si="1149"/>
        <v>62.264200000000002</v>
      </c>
      <c r="EE929" s="227">
        <f t="shared" si="1150"/>
        <v>7.2641566666666675</v>
      </c>
      <c r="EF929" s="228">
        <f t="shared" si="1151"/>
        <v>1.001083154590714</v>
      </c>
      <c r="EG929" s="239">
        <f t="shared" si="1152"/>
        <v>4</v>
      </c>
      <c r="EH929" s="231">
        <f t="shared" si="1153"/>
        <v>1.0009253309999999</v>
      </c>
      <c r="EI929" s="227">
        <f t="shared" si="1154"/>
        <v>3119.46595772</v>
      </c>
      <c r="EJ929" s="227">
        <f t="shared" si="1155"/>
        <v>3188.9943143866667</v>
      </c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5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5"/>
      <c r="HA929" s="5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3"/>
      <c r="JZ929" s="1"/>
      <c r="KA929" s="1"/>
      <c r="KB929" s="1"/>
      <c r="KC929" s="1"/>
      <c r="KD929" s="1"/>
      <c r="KE929" s="1"/>
    </row>
    <row r="930" spans="1:291" x14ac:dyDescent="0.2">
      <c r="A930" s="196">
        <f t="shared" si="1061"/>
        <v>43588</v>
      </c>
      <c r="B930" s="236">
        <f t="shared" si="1147"/>
        <v>114250.68491193335</v>
      </c>
      <c r="C930" s="66">
        <f t="shared" si="961"/>
        <v>64070.641996539998</v>
      </c>
      <c r="D930" s="77">
        <f t="shared" si="1062"/>
        <v>5177.47</v>
      </c>
      <c r="E930" s="67">
        <f>VLOOKUP(A929,[1]Plan1!$DQ$117:$DS$314,3)</f>
        <v>5206.9799999999996</v>
      </c>
      <c r="F930" s="11">
        <f t="shared" si="1063"/>
        <v>43581</v>
      </c>
      <c r="G930" s="73">
        <f t="shared" si="1051"/>
        <v>5.6996950247900635E-3</v>
      </c>
      <c r="H930" s="11">
        <f t="shared" si="1064"/>
        <v>43612</v>
      </c>
      <c r="I930" s="11">
        <f t="shared" si="1052"/>
        <v>43612</v>
      </c>
      <c r="J930" s="1">
        <f t="shared" si="1065"/>
        <v>21</v>
      </c>
      <c r="K930" s="1">
        <f t="shared" si="1066"/>
        <v>5</v>
      </c>
      <c r="L930" s="66">
        <f t="shared" si="1053"/>
        <v>1.00135413</v>
      </c>
      <c r="M930" s="70">
        <f t="shared" si="962"/>
        <v>1.00749961</v>
      </c>
      <c r="N930" s="70">
        <f t="shared" si="1156"/>
        <v>1.0921709705298568</v>
      </c>
      <c r="O930" s="66">
        <f t="shared" si="958"/>
        <v>1.0936499099999999</v>
      </c>
      <c r="P930" s="66">
        <f t="shared" si="1054"/>
        <v>64157.401974979999</v>
      </c>
      <c r="Q930" s="74">
        <f t="shared" si="1055"/>
        <v>0</v>
      </c>
      <c r="R930" s="75">
        <f t="shared" si="959"/>
        <v>0</v>
      </c>
      <c r="S930" s="66">
        <f t="shared" si="960"/>
        <v>0</v>
      </c>
      <c r="T930" s="10">
        <f t="shared" si="1067"/>
        <v>0.06</v>
      </c>
      <c r="U930" s="74">
        <f t="shared" si="955"/>
        <v>5</v>
      </c>
      <c r="V930" s="74">
        <v>252</v>
      </c>
      <c r="W930" s="70">
        <f t="shared" si="1056"/>
        <v>1.001156798</v>
      </c>
      <c r="X930" s="66">
        <f t="shared" si="1057"/>
        <v>74.217154280000003</v>
      </c>
      <c r="Y930" s="66">
        <v>0</v>
      </c>
      <c r="Z930" s="67">
        <f t="shared" si="1058"/>
        <v>0</v>
      </c>
      <c r="AA930" s="68" t="str">
        <f t="shared" si="1068"/>
        <v>A+INCORP J=</v>
      </c>
      <c r="AB930" s="11">
        <f t="shared" si="1069"/>
        <v>43612</v>
      </c>
      <c r="AC930" s="227">
        <f t="shared" si="1074"/>
        <v>3113.21</v>
      </c>
      <c r="AD930" s="227">
        <f t="shared" si="1081"/>
        <v>62.264200000000002</v>
      </c>
      <c r="AE930" s="227">
        <f t="shared" si="1082"/>
        <v>418.20787666666666</v>
      </c>
      <c r="AF930" s="228">
        <f t="shared" si="1075"/>
        <v>1.0481109161252056</v>
      </c>
      <c r="AG930" s="230">
        <f t="shared" si="1076"/>
        <v>276</v>
      </c>
      <c r="AH930" s="231">
        <f t="shared" si="1083"/>
        <v>1.0658987369999999</v>
      </c>
      <c r="AI930" s="227">
        <f t="shared" si="1084"/>
        <v>3478.0162645099999</v>
      </c>
      <c r="AJ930" s="227">
        <f t="shared" si="1085"/>
        <v>3958.4883411766668</v>
      </c>
      <c r="AK930" s="227">
        <f t="shared" si="968"/>
        <v>3113.21</v>
      </c>
      <c r="AL930" s="227">
        <f t="shared" si="1086"/>
        <v>62.264200000000002</v>
      </c>
      <c r="AM930" s="227">
        <f t="shared" si="1087"/>
        <v>387.07577666666668</v>
      </c>
      <c r="AN930" s="228">
        <f t="shared" si="969"/>
        <v>1.047168859331741</v>
      </c>
      <c r="AO930" s="230">
        <f t="shared" si="970"/>
        <v>255</v>
      </c>
      <c r="AP930" s="231">
        <f t="shared" si="1088"/>
        <v>1.060735553</v>
      </c>
      <c r="AQ930" s="227">
        <f t="shared" si="1089"/>
        <v>3458.05790282</v>
      </c>
      <c r="AR930" s="227">
        <f t="shared" si="1090"/>
        <v>3907.3978794866666</v>
      </c>
      <c r="AS930" s="227">
        <f t="shared" si="1070"/>
        <v>3113.21</v>
      </c>
      <c r="AT930" s="227">
        <f t="shared" si="1091"/>
        <v>62.264200000000002</v>
      </c>
      <c r="AU930" s="227">
        <f t="shared" si="1092"/>
        <v>355.9436766666667</v>
      </c>
      <c r="AV930" s="228">
        <f t="shared" si="1071"/>
        <v>1.0448705963988862</v>
      </c>
      <c r="AW930" s="230">
        <f t="shared" si="1072"/>
        <v>234</v>
      </c>
      <c r="AX930" s="231">
        <f t="shared" si="1093"/>
        <v>1.05559738</v>
      </c>
      <c r="AY930" s="227">
        <f t="shared" si="1094"/>
        <v>3433.7543951799998</v>
      </c>
      <c r="AZ930" s="227">
        <f t="shared" si="1095"/>
        <v>3851.9622718466667</v>
      </c>
      <c r="BA930" s="227">
        <f t="shared" si="1049"/>
        <v>3113.21</v>
      </c>
      <c r="BB930" s="227">
        <f t="shared" si="1096"/>
        <v>62.264200000000002</v>
      </c>
      <c r="BC930" s="227">
        <f t="shared" si="1097"/>
        <v>323.77384000000001</v>
      </c>
      <c r="BD930" s="228">
        <f t="shared" si="966"/>
        <v>1.0407072089712934</v>
      </c>
      <c r="BE930" s="230">
        <f t="shared" si="967"/>
        <v>214</v>
      </c>
      <c r="BF930" s="231">
        <f t="shared" si="1098"/>
        <v>1.050727022</v>
      </c>
      <c r="BG930" s="227">
        <f t="shared" si="1099"/>
        <v>3404.29260226</v>
      </c>
      <c r="BH930" s="227">
        <f t="shared" si="1100"/>
        <v>3790.3306422599999</v>
      </c>
      <c r="BI930" s="227">
        <f t="shared" si="1073"/>
        <v>3113.21</v>
      </c>
      <c r="BJ930" s="227">
        <f t="shared" si="1101"/>
        <v>62.264200000000002</v>
      </c>
      <c r="BK930" s="227">
        <f t="shared" si="1102"/>
        <v>292.64174000000003</v>
      </c>
      <c r="BL930" s="228">
        <f t="shared" si="1059"/>
        <v>1.0277573251667318</v>
      </c>
      <c r="BM930" s="230">
        <f t="shared" si="1060"/>
        <v>192</v>
      </c>
      <c r="BN930" s="231">
        <f t="shared" si="1103"/>
        <v>1.045395579</v>
      </c>
      <c r="BO930" s="227">
        <f t="shared" si="1104"/>
        <v>3344.8731836900001</v>
      </c>
      <c r="BP930" s="227">
        <f t="shared" si="1105"/>
        <v>3699.7791236900002</v>
      </c>
      <c r="BQ930" s="227">
        <f t="shared" si="965"/>
        <v>3113.21</v>
      </c>
      <c r="BR930" s="227">
        <f t="shared" si="1106"/>
        <v>62.264200000000002</v>
      </c>
      <c r="BS930" s="227">
        <f t="shared" si="1107"/>
        <v>258.39643000000001</v>
      </c>
      <c r="BT930" s="228">
        <f t="shared" si="963"/>
        <v>1.0243762221282817</v>
      </c>
      <c r="BU930" s="230">
        <f t="shared" si="964"/>
        <v>169</v>
      </c>
      <c r="BV930" s="231">
        <f t="shared" si="1108"/>
        <v>1.03985072</v>
      </c>
      <c r="BW930" s="227">
        <f t="shared" si="1109"/>
        <v>3316.1861618299999</v>
      </c>
      <c r="BX930" s="227">
        <f t="shared" si="1110"/>
        <v>3636.8467918299998</v>
      </c>
      <c r="BY930" s="227">
        <f t="shared" si="1050"/>
        <v>3113.21</v>
      </c>
      <c r="BZ930" s="227">
        <f t="shared" si="1111"/>
        <v>62.264200000000002</v>
      </c>
      <c r="CA930" s="227">
        <f t="shared" si="1112"/>
        <v>228.30206666666666</v>
      </c>
      <c r="CB930" s="228">
        <f t="shared" si="1047"/>
        <v>1.0252979793298447</v>
      </c>
      <c r="CC930" s="230">
        <f t="shared" si="1048"/>
        <v>149</v>
      </c>
      <c r="CD930" s="231">
        <f t="shared" si="1113"/>
        <v>1.0350530149999999</v>
      </c>
      <c r="CE930" s="227">
        <f t="shared" si="1114"/>
        <v>3303.8560216800001</v>
      </c>
      <c r="CF930" s="227">
        <f t="shared" si="1115"/>
        <v>3594.4222883466668</v>
      </c>
      <c r="CG930" s="227">
        <f t="shared" si="1043"/>
        <v>3113.21</v>
      </c>
      <c r="CH930" s="227">
        <f t="shared" si="1116"/>
        <v>62.264200000000002</v>
      </c>
      <c r="CI930" s="227">
        <f t="shared" si="1117"/>
        <v>197.16996666666665</v>
      </c>
      <c r="CJ930" s="228">
        <f t="shared" si="956"/>
        <v>1.0204003675736861</v>
      </c>
      <c r="CK930" s="230">
        <f t="shared" si="957"/>
        <v>128</v>
      </c>
      <c r="CL930" s="231">
        <f t="shared" si="1118"/>
        <v>1.0300392469999999</v>
      </c>
      <c r="CM930" s="227">
        <f t="shared" si="1119"/>
        <v>3272.14692393</v>
      </c>
      <c r="CN930" s="227">
        <f t="shared" si="1120"/>
        <v>3531.5810905966664</v>
      </c>
      <c r="CO930" s="227">
        <f t="shared" si="1046"/>
        <v>3113.21</v>
      </c>
      <c r="CP930" s="227">
        <f t="shared" si="1121"/>
        <v>62.264200000000002</v>
      </c>
      <c r="CQ930" s="227">
        <f t="shared" si="1122"/>
        <v>163.96239333333332</v>
      </c>
      <c r="CR930" s="228">
        <f t="shared" si="1044"/>
        <v>1.015829884644851</v>
      </c>
      <c r="CS930" s="230">
        <f t="shared" si="1045"/>
        <v>108</v>
      </c>
      <c r="CT930" s="231">
        <f t="shared" si="1123"/>
        <v>1.025286811</v>
      </c>
      <c r="CU930" s="227">
        <f t="shared" si="1124"/>
        <v>3242.4610864699998</v>
      </c>
      <c r="CV930" s="227">
        <f t="shared" si="1125"/>
        <v>3468.6876798033331</v>
      </c>
      <c r="CW930" s="227">
        <f t="shared" si="954"/>
        <v>3113.21</v>
      </c>
      <c r="CX930" s="227">
        <f t="shared" si="1126"/>
        <v>62.264200000000002</v>
      </c>
      <c r="CY930" s="227">
        <f t="shared" si="1127"/>
        <v>132.83029333333334</v>
      </c>
      <c r="CZ930" s="228">
        <f t="shared" si="952"/>
        <v>1.017968075796216</v>
      </c>
      <c r="DA930" s="239">
        <f t="shared" si="953"/>
        <v>87</v>
      </c>
      <c r="DB930" s="231">
        <f t="shared" si="1128"/>
        <v>1.02032035</v>
      </c>
      <c r="DC930" s="227">
        <f t="shared" si="1129"/>
        <v>3233.5465978000002</v>
      </c>
      <c r="DD930" s="227">
        <f t="shared" si="1130"/>
        <v>3428.6410911333337</v>
      </c>
      <c r="DE930" s="227">
        <f t="shared" si="1042"/>
        <v>3113.21</v>
      </c>
      <c r="DF930" s="227">
        <f t="shared" si="1131"/>
        <v>62.264200000000002</v>
      </c>
      <c r="DG930" s="227">
        <f t="shared" si="1132"/>
        <v>101.69819333333332</v>
      </c>
      <c r="DH930" s="228">
        <f t="shared" si="1040"/>
        <v>1.0164433057915729</v>
      </c>
      <c r="DI930" s="239">
        <f t="shared" si="1041"/>
        <v>66</v>
      </c>
      <c r="DJ930" s="231">
        <f t="shared" si="1133"/>
        <v>1.0153779469999999</v>
      </c>
      <c r="DK930" s="227">
        <f t="shared" si="1134"/>
        <v>3213.0634620199999</v>
      </c>
      <c r="DL930" s="227">
        <f t="shared" si="1135"/>
        <v>3377.0258553533331</v>
      </c>
      <c r="DM930" s="227">
        <f t="shared" si="1159"/>
        <v>3113.21</v>
      </c>
      <c r="DN930" s="227">
        <f t="shared" si="1136"/>
        <v>62.264200000000002</v>
      </c>
      <c r="DO930" s="227">
        <f t="shared" si="1137"/>
        <v>69.528356666666667</v>
      </c>
      <c r="DP930" s="228">
        <f t="shared" si="1157"/>
        <v>1.0132014607185795</v>
      </c>
      <c r="DQ930" s="239">
        <f t="shared" si="1158"/>
        <v>45</v>
      </c>
      <c r="DR930" s="231">
        <f t="shared" si="1138"/>
        <v>1.0104594840000001</v>
      </c>
      <c r="DS930" s="227">
        <f t="shared" si="1139"/>
        <v>3187.3013631899998</v>
      </c>
      <c r="DT930" s="227">
        <f t="shared" si="1140"/>
        <v>3319.0939198566666</v>
      </c>
      <c r="DU930" s="227">
        <f t="shared" si="1038"/>
        <v>3113.21</v>
      </c>
      <c r="DV930" s="227">
        <f t="shared" si="1141"/>
        <v>62.264200000000002</v>
      </c>
      <c r="DW930" s="227">
        <f t="shared" si="1142"/>
        <v>40.471730000000001</v>
      </c>
      <c r="DX930" s="228">
        <f t="shared" si="1033"/>
        <v>1.0088638984050309</v>
      </c>
      <c r="DY930" s="239">
        <f t="shared" si="1034"/>
        <v>27</v>
      </c>
      <c r="DZ930" s="231">
        <f t="shared" si="1143"/>
        <v>1.006262626</v>
      </c>
      <c r="EA930" s="227">
        <f t="shared" si="1144"/>
        <v>3160.47486531</v>
      </c>
      <c r="EB930" s="227">
        <f t="shared" si="1145"/>
        <v>3263.2107953099999</v>
      </c>
      <c r="EC930" s="227">
        <f t="shared" si="1148"/>
        <v>3113.21</v>
      </c>
      <c r="ED930" s="227">
        <f t="shared" si="1149"/>
        <v>62.264200000000002</v>
      </c>
      <c r="EE930" s="227">
        <f t="shared" si="1150"/>
        <v>8.301893333333334</v>
      </c>
      <c r="EF930" s="228">
        <f t="shared" si="1151"/>
        <v>1.0013541286489238</v>
      </c>
      <c r="EG930" s="239">
        <f t="shared" si="1152"/>
        <v>5</v>
      </c>
      <c r="EH930" s="231">
        <f t="shared" si="1153"/>
        <v>1.001156798</v>
      </c>
      <c r="EI930" s="227">
        <f t="shared" si="1154"/>
        <v>3121.0319186500001</v>
      </c>
      <c r="EJ930" s="227">
        <f t="shared" si="1155"/>
        <v>3191.5980119833334</v>
      </c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5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5"/>
      <c r="HA930" s="5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3"/>
      <c r="JZ930" s="1"/>
      <c r="KA930" s="1"/>
      <c r="KB930" s="1"/>
      <c r="KC930" s="1"/>
      <c r="KD930" s="1"/>
      <c r="KE930" s="1"/>
    </row>
    <row r="931" spans="1:291" x14ac:dyDescent="0.2">
      <c r="A931" s="196">
        <f t="shared" si="1061"/>
        <v>43589</v>
      </c>
      <c r="B931" s="236">
        <f t="shared" si="1147"/>
        <v>114309.95448195669</v>
      </c>
      <c r="C931" s="66">
        <f t="shared" si="961"/>
        <v>64070.641996539998</v>
      </c>
      <c r="D931" s="77">
        <f t="shared" si="1062"/>
        <v>5177.47</v>
      </c>
      <c r="E931" s="67">
        <f>VLOOKUP(A930,[1]Plan1!$DQ$117:$DS$314,3)</f>
        <v>5206.9799999999996</v>
      </c>
      <c r="F931" s="11">
        <f t="shared" si="1063"/>
        <v>43581</v>
      </c>
      <c r="G931" s="73">
        <f t="shared" si="1051"/>
        <v>5.6996950247900635E-3</v>
      </c>
      <c r="H931" s="11">
        <f t="shared" si="1064"/>
        <v>43612</v>
      </c>
      <c r="I931" s="11">
        <f t="shared" si="1052"/>
        <v>43612</v>
      </c>
      <c r="J931" s="1">
        <f t="shared" si="1065"/>
        <v>21</v>
      </c>
      <c r="K931" s="1">
        <f t="shared" si="1066"/>
        <v>6</v>
      </c>
      <c r="L931" s="66">
        <f t="shared" si="1053"/>
        <v>1.00162518</v>
      </c>
      <c r="M931" s="70">
        <f t="shared" si="962"/>
        <v>1.00749961</v>
      </c>
      <c r="N931" s="70">
        <f t="shared" si="1156"/>
        <v>1.0921709705298568</v>
      </c>
      <c r="O931" s="66">
        <f t="shared" si="958"/>
        <v>1.09394594</v>
      </c>
      <c r="P931" s="66">
        <f t="shared" si="1054"/>
        <v>64174.768322490003</v>
      </c>
      <c r="Q931" s="74">
        <f t="shared" si="1055"/>
        <v>0</v>
      </c>
      <c r="R931" s="75">
        <f t="shared" si="959"/>
        <v>0</v>
      </c>
      <c r="S931" s="66">
        <f t="shared" si="960"/>
        <v>0</v>
      </c>
      <c r="T931" s="10">
        <f t="shared" si="1067"/>
        <v>0.06</v>
      </c>
      <c r="U931" s="74">
        <f t="shared" si="955"/>
        <v>6</v>
      </c>
      <c r="V931" s="74">
        <v>252</v>
      </c>
      <c r="W931" s="70">
        <f t="shared" si="1056"/>
        <v>1.0013883180000001</v>
      </c>
      <c r="X931" s="66">
        <f t="shared" si="1057"/>
        <v>89.094986000000006</v>
      </c>
      <c r="Y931" s="66">
        <v>0</v>
      </c>
      <c r="Z931" s="67">
        <f t="shared" si="1058"/>
        <v>0</v>
      </c>
      <c r="AA931" s="68" t="str">
        <f t="shared" si="1068"/>
        <v>A+INCORP J=</v>
      </c>
      <c r="AB931" s="11">
        <f t="shared" si="1069"/>
        <v>43612</v>
      </c>
      <c r="AC931" s="227">
        <f t="shared" si="1074"/>
        <v>3113.21</v>
      </c>
      <c r="AD931" s="227">
        <f t="shared" si="1081"/>
        <v>62.264200000000002</v>
      </c>
      <c r="AE931" s="227">
        <f t="shared" si="1082"/>
        <v>419.24561333333338</v>
      </c>
      <c r="AF931" s="228">
        <f t="shared" si="1075"/>
        <v>1.0483946195952683</v>
      </c>
      <c r="AG931" s="230">
        <f t="shared" si="1076"/>
        <v>276</v>
      </c>
      <c r="AH931" s="231">
        <f t="shared" si="1083"/>
        <v>1.0658987369999999</v>
      </c>
      <c r="AI931" s="227">
        <f t="shared" si="1084"/>
        <v>3478.9576966300001</v>
      </c>
      <c r="AJ931" s="227">
        <f t="shared" si="1085"/>
        <v>3960.4675099633337</v>
      </c>
      <c r="AK931" s="227">
        <f t="shared" si="968"/>
        <v>3113.21</v>
      </c>
      <c r="AL931" s="227">
        <f t="shared" si="1086"/>
        <v>62.264200000000002</v>
      </c>
      <c r="AM931" s="227">
        <f t="shared" si="1087"/>
        <v>388.11351333333334</v>
      </c>
      <c r="AN931" s="228">
        <f t="shared" si="969"/>
        <v>1.0474523078051452</v>
      </c>
      <c r="AO931" s="230">
        <f t="shared" si="970"/>
        <v>255</v>
      </c>
      <c r="AP931" s="231">
        <f t="shared" si="1088"/>
        <v>1.060735553</v>
      </c>
      <c r="AQ931" s="227">
        <f t="shared" si="1089"/>
        <v>3458.99393259</v>
      </c>
      <c r="AR931" s="227">
        <f t="shared" si="1090"/>
        <v>3909.3716459233333</v>
      </c>
      <c r="AS931" s="227">
        <f t="shared" si="1070"/>
        <v>3113.21</v>
      </c>
      <c r="AT931" s="227">
        <f t="shared" si="1091"/>
        <v>62.264200000000002</v>
      </c>
      <c r="AU931" s="227">
        <f t="shared" si="1092"/>
        <v>356.98141333333336</v>
      </c>
      <c r="AV931" s="228">
        <f t="shared" si="1071"/>
        <v>1.0451534227767096</v>
      </c>
      <c r="AW931" s="230">
        <f t="shared" si="1072"/>
        <v>234</v>
      </c>
      <c r="AX931" s="231">
        <f t="shared" si="1093"/>
        <v>1.05559738</v>
      </c>
      <c r="AY931" s="227">
        <f t="shared" si="1094"/>
        <v>3434.68384646</v>
      </c>
      <c r="AZ931" s="227">
        <f t="shared" si="1095"/>
        <v>3853.9294597933335</v>
      </c>
      <c r="BA931" s="227">
        <f t="shared" si="1049"/>
        <v>3113.21</v>
      </c>
      <c r="BB931" s="227">
        <f t="shared" si="1096"/>
        <v>62.264200000000002</v>
      </c>
      <c r="BC931" s="227">
        <f t="shared" si="1097"/>
        <v>324.81157666666667</v>
      </c>
      <c r="BD931" s="228">
        <f t="shared" si="966"/>
        <v>1.0409889084002011</v>
      </c>
      <c r="BE931" s="230">
        <f t="shared" si="967"/>
        <v>214</v>
      </c>
      <c r="BF931" s="231">
        <f t="shared" si="1098"/>
        <v>1.050727022</v>
      </c>
      <c r="BG931" s="227">
        <f t="shared" si="1099"/>
        <v>3405.21407881</v>
      </c>
      <c r="BH931" s="227">
        <f t="shared" si="1100"/>
        <v>3792.2898554766666</v>
      </c>
      <c r="BI931" s="227">
        <f t="shared" si="1073"/>
        <v>3113.21</v>
      </c>
      <c r="BJ931" s="227">
        <f t="shared" si="1101"/>
        <v>62.264200000000002</v>
      </c>
      <c r="BK931" s="227">
        <f t="shared" si="1102"/>
        <v>293.67947666666669</v>
      </c>
      <c r="BL931" s="228">
        <f t="shared" si="1059"/>
        <v>1.0280355193111168</v>
      </c>
      <c r="BM931" s="230">
        <f t="shared" si="1060"/>
        <v>192</v>
      </c>
      <c r="BN931" s="231">
        <f t="shared" si="1103"/>
        <v>1.045395579</v>
      </c>
      <c r="BO931" s="227">
        <f t="shared" si="1104"/>
        <v>3345.7785765399999</v>
      </c>
      <c r="BP931" s="227">
        <f t="shared" si="1105"/>
        <v>3701.7222532066667</v>
      </c>
      <c r="BQ931" s="227">
        <f t="shared" si="965"/>
        <v>3113.21</v>
      </c>
      <c r="BR931" s="227">
        <f t="shared" si="1106"/>
        <v>62.264200000000002</v>
      </c>
      <c r="BS931" s="227">
        <f t="shared" si="1107"/>
        <v>259.43416666666673</v>
      </c>
      <c r="BT931" s="228">
        <f t="shared" si="963"/>
        <v>1.0246535010730919</v>
      </c>
      <c r="BU931" s="230">
        <f t="shared" si="964"/>
        <v>169</v>
      </c>
      <c r="BV931" s="231">
        <f t="shared" si="1108"/>
        <v>1.03985072</v>
      </c>
      <c r="BW931" s="227">
        <f t="shared" si="1109"/>
        <v>3317.0837896600001</v>
      </c>
      <c r="BX931" s="227">
        <f t="shared" si="1110"/>
        <v>3638.7821563266671</v>
      </c>
      <c r="BY931" s="227">
        <f t="shared" si="1050"/>
        <v>3113.21</v>
      </c>
      <c r="BZ931" s="227">
        <f t="shared" si="1111"/>
        <v>62.264200000000002</v>
      </c>
      <c r="CA931" s="227">
        <f t="shared" si="1112"/>
        <v>229.33980333333332</v>
      </c>
      <c r="CB931" s="228">
        <f t="shared" si="1047"/>
        <v>1.0255755077766042</v>
      </c>
      <c r="CC931" s="230">
        <f t="shared" si="1048"/>
        <v>149</v>
      </c>
      <c r="CD931" s="231">
        <f t="shared" si="1113"/>
        <v>1.0350530149999999</v>
      </c>
      <c r="CE931" s="227">
        <f t="shared" si="1114"/>
        <v>3304.75031197</v>
      </c>
      <c r="CF931" s="227">
        <f t="shared" si="1115"/>
        <v>3596.3543153033334</v>
      </c>
      <c r="CG931" s="227">
        <f t="shared" si="1043"/>
        <v>3113.21</v>
      </c>
      <c r="CH931" s="227">
        <f t="shared" si="1116"/>
        <v>62.264200000000002</v>
      </c>
      <c r="CI931" s="227">
        <f t="shared" si="1117"/>
        <v>198.20770333333331</v>
      </c>
      <c r="CJ931" s="228">
        <f t="shared" si="956"/>
        <v>1.0206765703311231</v>
      </c>
      <c r="CK931" s="230">
        <f t="shared" si="957"/>
        <v>128</v>
      </c>
      <c r="CL931" s="231">
        <f t="shared" si="1118"/>
        <v>1.0300392469999999</v>
      </c>
      <c r="CM931" s="227">
        <f t="shared" si="1119"/>
        <v>3273.03263118</v>
      </c>
      <c r="CN931" s="227">
        <f t="shared" si="1120"/>
        <v>3533.5045345133331</v>
      </c>
      <c r="CO931" s="227">
        <f t="shared" si="1046"/>
        <v>3113.21</v>
      </c>
      <c r="CP931" s="227">
        <f t="shared" si="1121"/>
        <v>62.264200000000002</v>
      </c>
      <c r="CQ931" s="227">
        <f t="shared" si="1122"/>
        <v>165.00012999999998</v>
      </c>
      <c r="CR931" s="228">
        <f t="shared" si="1044"/>
        <v>1.0161048502604486</v>
      </c>
      <c r="CS931" s="230">
        <f t="shared" si="1045"/>
        <v>108</v>
      </c>
      <c r="CT931" s="231">
        <f t="shared" si="1123"/>
        <v>1.025286811</v>
      </c>
      <c r="CU931" s="227">
        <f t="shared" si="1124"/>
        <v>3243.3387583399999</v>
      </c>
      <c r="CV931" s="227">
        <f t="shared" si="1125"/>
        <v>3470.6030883399999</v>
      </c>
      <c r="CW931" s="227">
        <f t="shared" si="954"/>
        <v>3113.21</v>
      </c>
      <c r="CX931" s="227">
        <f t="shared" si="1126"/>
        <v>62.264200000000002</v>
      </c>
      <c r="CY931" s="227">
        <f t="shared" si="1127"/>
        <v>133.86803</v>
      </c>
      <c r="CZ931" s="228">
        <f t="shared" ref="CZ931:CZ994" si="1160">($O931/CZ$800)</f>
        <v>1.0182436201790415</v>
      </c>
      <c r="DA931" s="239">
        <f t="shared" ref="DA931:DA994" si="1161">NETWORKDAYS(DA$800,$A931,$AE$118:$AE$502)-1</f>
        <v>87</v>
      </c>
      <c r="DB931" s="231">
        <f t="shared" si="1128"/>
        <v>1.02032035</v>
      </c>
      <c r="DC931" s="227">
        <f t="shared" si="1129"/>
        <v>3234.42185668</v>
      </c>
      <c r="DD931" s="227">
        <f t="shared" si="1130"/>
        <v>3430.5540866800002</v>
      </c>
      <c r="DE931" s="227">
        <f t="shared" si="1042"/>
        <v>3113.21</v>
      </c>
      <c r="DF931" s="227">
        <f t="shared" si="1131"/>
        <v>62.264200000000002</v>
      </c>
      <c r="DG931" s="227">
        <f t="shared" si="1132"/>
        <v>102.73593000000001</v>
      </c>
      <c r="DH931" s="228">
        <f t="shared" si="1040"/>
        <v>1.0167184374484792</v>
      </c>
      <c r="DI931" s="239">
        <f t="shared" si="1041"/>
        <v>66</v>
      </c>
      <c r="DJ931" s="231">
        <f t="shared" si="1133"/>
        <v>1.0153779469999999</v>
      </c>
      <c r="DK931" s="227">
        <f t="shared" si="1134"/>
        <v>3213.9331765100001</v>
      </c>
      <c r="DL931" s="227">
        <f t="shared" si="1135"/>
        <v>3378.93330651</v>
      </c>
      <c r="DM931" s="227">
        <f t="shared" si="1159"/>
        <v>3113.21</v>
      </c>
      <c r="DN931" s="227">
        <f t="shared" si="1136"/>
        <v>62.264200000000002</v>
      </c>
      <c r="DO931" s="227">
        <f t="shared" si="1137"/>
        <v>70.566093333333328</v>
      </c>
      <c r="DP931" s="228">
        <f t="shared" si="1157"/>
        <v>1.0134757148703644</v>
      </c>
      <c r="DQ931" s="239">
        <f t="shared" si="1158"/>
        <v>45</v>
      </c>
      <c r="DR931" s="231">
        <f t="shared" si="1138"/>
        <v>1.0104594840000001</v>
      </c>
      <c r="DS931" s="227">
        <f t="shared" si="1139"/>
        <v>3188.16410438</v>
      </c>
      <c r="DT931" s="227">
        <f t="shared" si="1140"/>
        <v>3320.9943977133335</v>
      </c>
      <c r="DU931" s="227">
        <f t="shared" si="1038"/>
        <v>3113.21</v>
      </c>
      <c r="DV931" s="227">
        <f t="shared" si="1141"/>
        <v>62.264200000000002</v>
      </c>
      <c r="DW931" s="227">
        <f t="shared" si="1142"/>
        <v>41.509466666666661</v>
      </c>
      <c r="DX931" s="228">
        <f t="shared" si="1033"/>
        <v>1.0091369784621078</v>
      </c>
      <c r="DY931" s="239">
        <f t="shared" si="1034"/>
        <v>27</v>
      </c>
      <c r="DZ931" s="231">
        <f t="shared" si="1143"/>
        <v>1.006262626</v>
      </c>
      <c r="EA931" s="227">
        <f t="shared" si="1144"/>
        <v>3161.3303450799999</v>
      </c>
      <c r="EB931" s="227">
        <f t="shared" si="1145"/>
        <v>3265.1040117466664</v>
      </c>
      <c r="EC931" s="227">
        <f t="shared" si="1148"/>
        <v>3113.21</v>
      </c>
      <c r="ED931" s="227">
        <f t="shared" si="1149"/>
        <v>62.264200000000002</v>
      </c>
      <c r="EE931" s="227">
        <f t="shared" si="1150"/>
        <v>9.3396299999999997</v>
      </c>
      <c r="EF931" s="228">
        <f t="shared" si="1151"/>
        <v>1.0016251759557389</v>
      </c>
      <c r="EG931" s="239">
        <f t="shared" si="1152"/>
        <v>5</v>
      </c>
      <c r="EH931" s="231">
        <f t="shared" si="1153"/>
        <v>1.001156798</v>
      </c>
      <c r="EI931" s="227">
        <f t="shared" si="1154"/>
        <v>3121.8767219699998</v>
      </c>
      <c r="EJ931" s="227">
        <f t="shared" si="1155"/>
        <v>3193.4805519699999</v>
      </c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5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5"/>
      <c r="HA931" s="5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3"/>
      <c r="JZ931" s="1"/>
      <c r="KA931" s="1"/>
      <c r="KB931" s="1"/>
      <c r="KC931" s="1"/>
      <c r="KD931" s="1"/>
      <c r="KE931" s="1"/>
    </row>
    <row r="932" spans="1:291" x14ac:dyDescent="0.2">
      <c r="A932" s="196">
        <f t="shared" si="1061"/>
        <v>43590</v>
      </c>
      <c r="B932" s="236">
        <f t="shared" si="1147"/>
        <v>114324.48279529001</v>
      </c>
      <c r="C932" s="66">
        <f t="shared" si="961"/>
        <v>64070.641996539998</v>
      </c>
      <c r="D932" s="77">
        <f t="shared" si="1062"/>
        <v>5177.47</v>
      </c>
      <c r="E932" s="67">
        <f>VLOOKUP(A931,[1]Plan1!$DQ$117:$DS$314,3)</f>
        <v>5206.9799999999996</v>
      </c>
      <c r="F932" s="11">
        <f t="shared" si="1063"/>
        <v>43581</v>
      </c>
      <c r="G932" s="73">
        <f t="shared" si="1051"/>
        <v>5.6996950247900635E-3</v>
      </c>
      <c r="H932" s="11">
        <f t="shared" si="1064"/>
        <v>43612</v>
      </c>
      <c r="I932" s="11">
        <f t="shared" si="1052"/>
        <v>43612</v>
      </c>
      <c r="J932" s="1">
        <f t="shared" si="1065"/>
        <v>21</v>
      </c>
      <c r="K932" s="1">
        <f t="shared" si="1066"/>
        <v>6</v>
      </c>
      <c r="L932" s="66">
        <f t="shared" si="1053"/>
        <v>1.00162518</v>
      </c>
      <c r="M932" s="70">
        <f t="shared" si="962"/>
        <v>1.00749961</v>
      </c>
      <c r="N932" s="70">
        <f t="shared" si="1156"/>
        <v>1.0921709705298568</v>
      </c>
      <c r="O932" s="66">
        <f t="shared" si="958"/>
        <v>1.09394594</v>
      </c>
      <c r="P932" s="66">
        <f t="shared" si="1054"/>
        <v>64174.768322490003</v>
      </c>
      <c r="Q932" s="74">
        <f t="shared" si="1055"/>
        <v>0</v>
      </c>
      <c r="R932" s="75">
        <f t="shared" si="959"/>
        <v>0</v>
      </c>
      <c r="S932" s="66">
        <f t="shared" si="960"/>
        <v>0</v>
      </c>
      <c r="T932" s="10">
        <f t="shared" si="1067"/>
        <v>0.06</v>
      </c>
      <c r="U932" s="74">
        <f t="shared" si="955"/>
        <v>6</v>
      </c>
      <c r="V932" s="74">
        <v>252</v>
      </c>
      <c r="W932" s="70">
        <f t="shared" si="1056"/>
        <v>1.0013883180000001</v>
      </c>
      <c r="X932" s="66">
        <f t="shared" si="1057"/>
        <v>89.094986000000006</v>
      </c>
      <c r="Y932" s="66">
        <v>0</v>
      </c>
      <c r="Z932" s="67">
        <f t="shared" si="1058"/>
        <v>0</v>
      </c>
      <c r="AA932" s="68" t="str">
        <f t="shared" si="1068"/>
        <v>A+INCORP J=</v>
      </c>
      <c r="AB932" s="11">
        <f t="shared" si="1069"/>
        <v>43612</v>
      </c>
      <c r="AC932" s="227">
        <f t="shared" si="1074"/>
        <v>3113.21</v>
      </c>
      <c r="AD932" s="227">
        <f t="shared" si="1081"/>
        <v>62.264200000000002</v>
      </c>
      <c r="AE932" s="227">
        <f t="shared" si="1082"/>
        <v>420.28335000000004</v>
      </c>
      <c r="AF932" s="228">
        <f t="shared" si="1075"/>
        <v>1.0483946195952683</v>
      </c>
      <c r="AG932" s="230">
        <f t="shared" si="1076"/>
        <v>276</v>
      </c>
      <c r="AH932" s="231">
        <f t="shared" si="1083"/>
        <v>1.0658987369999999</v>
      </c>
      <c r="AI932" s="227">
        <f t="shared" si="1084"/>
        <v>3478.9576966300001</v>
      </c>
      <c r="AJ932" s="227">
        <f t="shared" si="1085"/>
        <v>3961.5052466300003</v>
      </c>
      <c r="AK932" s="227">
        <f t="shared" si="968"/>
        <v>3113.21</v>
      </c>
      <c r="AL932" s="227">
        <f t="shared" si="1086"/>
        <v>62.264200000000002</v>
      </c>
      <c r="AM932" s="227">
        <f t="shared" si="1087"/>
        <v>389.15125</v>
      </c>
      <c r="AN932" s="228">
        <f t="shared" si="969"/>
        <v>1.0474523078051452</v>
      </c>
      <c r="AO932" s="230">
        <f t="shared" si="970"/>
        <v>255</v>
      </c>
      <c r="AP932" s="231">
        <f t="shared" si="1088"/>
        <v>1.060735553</v>
      </c>
      <c r="AQ932" s="227">
        <f t="shared" si="1089"/>
        <v>3458.99393259</v>
      </c>
      <c r="AR932" s="227">
        <f t="shared" si="1090"/>
        <v>3910.40938259</v>
      </c>
      <c r="AS932" s="227">
        <f t="shared" si="1070"/>
        <v>3113.21</v>
      </c>
      <c r="AT932" s="227">
        <f t="shared" si="1091"/>
        <v>62.264200000000002</v>
      </c>
      <c r="AU932" s="227">
        <f t="shared" si="1092"/>
        <v>358.01915000000002</v>
      </c>
      <c r="AV932" s="228">
        <f t="shared" si="1071"/>
        <v>1.0451534227767096</v>
      </c>
      <c r="AW932" s="230">
        <f t="shared" si="1072"/>
        <v>234</v>
      </c>
      <c r="AX932" s="231">
        <f t="shared" si="1093"/>
        <v>1.05559738</v>
      </c>
      <c r="AY932" s="227">
        <f t="shared" si="1094"/>
        <v>3434.68384646</v>
      </c>
      <c r="AZ932" s="227">
        <f t="shared" si="1095"/>
        <v>3854.9671964600002</v>
      </c>
      <c r="BA932" s="227">
        <f t="shared" si="1049"/>
        <v>3113.21</v>
      </c>
      <c r="BB932" s="227">
        <f t="shared" si="1096"/>
        <v>62.264200000000002</v>
      </c>
      <c r="BC932" s="227">
        <f t="shared" si="1097"/>
        <v>325.84931333333333</v>
      </c>
      <c r="BD932" s="228">
        <f t="shared" si="966"/>
        <v>1.0409889084002011</v>
      </c>
      <c r="BE932" s="230">
        <f t="shared" si="967"/>
        <v>214</v>
      </c>
      <c r="BF932" s="231">
        <f t="shared" si="1098"/>
        <v>1.050727022</v>
      </c>
      <c r="BG932" s="227">
        <f t="shared" si="1099"/>
        <v>3405.21407881</v>
      </c>
      <c r="BH932" s="227">
        <f t="shared" si="1100"/>
        <v>3793.3275921433333</v>
      </c>
      <c r="BI932" s="227">
        <f t="shared" si="1073"/>
        <v>3113.21</v>
      </c>
      <c r="BJ932" s="227">
        <f t="shared" si="1101"/>
        <v>62.264200000000002</v>
      </c>
      <c r="BK932" s="227">
        <f t="shared" si="1102"/>
        <v>294.71721333333335</v>
      </c>
      <c r="BL932" s="228">
        <f t="shared" si="1059"/>
        <v>1.0280355193111168</v>
      </c>
      <c r="BM932" s="230">
        <f t="shared" si="1060"/>
        <v>192</v>
      </c>
      <c r="BN932" s="231">
        <f t="shared" si="1103"/>
        <v>1.045395579</v>
      </c>
      <c r="BO932" s="227">
        <f t="shared" si="1104"/>
        <v>3345.7785765399999</v>
      </c>
      <c r="BP932" s="227">
        <f t="shared" si="1105"/>
        <v>3702.7599898733333</v>
      </c>
      <c r="BQ932" s="227">
        <f t="shared" si="965"/>
        <v>3113.21</v>
      </c>
      <c r="BR932" s="227">
        <f t="shared" si="1106"/>
        <v>62.264200000000002</v>
      </c>
      <c r="BS932" s="227">
        <f t="shared" si="1107"/>
        <v>260.47190333333333</v>
      </c>
      <c r="BT932" s="228">
        <f t="shared" si="963"/>
        <v>1.0246535010730919</v>
      </c>
      <c r="BU932" s="230">
        <f t="shared" si="964"/>
        <v>169</v>
      </c>
      <c r="BV932" s="231">
        <f t="shared" si="1108"/>
        <v>1.03985072</v>
      </c>
      <c r="BW932" s="227">
        <f t="shared" si="1109"/>
        <v>3317.0837896600001</v>
      </c>
      <c r="BX932" s="227">
        <f t="shared" si="1110"/>
        <v>3639.8198929933333</v>
      </c>
      <c r="BY932" s="227">
        <f t="shared" si="1050"/>
        <v>3113.21</v>
      </c>
      <c r="BZ932" s="227">
        <f t="shared" si="1111"/>
        <v>62.264200000000002</v>
      </c>
      <c r="CA932" s="227">
        <f t="shared" si="1112"/>
        <v>230.37754000000004</v>
      </c>
      <c r="CB932" s="228">
        <f t="shared" si="1047"/>
        <v>1.0255755077766042</v>
      </c>
      <c r="CC932" s="230">
        <f t="shared" si="1048"/>
        <v>149</v>
      </c>
      <c r="CD932" s="231">
        <f t="shared" si="1113"/>
        <v>1.0350530149999999</v>
      </c>
      <c r="CE932" s="227">
        <f t="shared" si="1114"/>
        <v>3304.75031197</v>
      </c>
      <c r="CF932" s="227">
        <f t="shared" si="1115"/>
        <v>3597.39205197</v>
      </c>
      <c r="CG932" s="227">
        <f t="shared" si="1043"/>
        <v>3113.21</v>
      </c>
      <c r="CH932" s="227">
        <f t="shared" si="1116"/>
        <v>62.264200000000002</v>
      </c>
      <c r="CI932" s="227">
        <f t="shared" si="1117"/>
        <v>199.24544</v>
      </c>
      <c r="CJ932" s="228">
        <f t="shared" si="956"/>
        <v>1.0206765703311231</v>
      </c>
      <c r="CK932" s="230">
        <f t="shared" si="957"/>
        <v>128</v>
      </c>
      <c r="CL932" s="231">
        <f t="shared" si="1118"/>
        <v>1.0300392469999999</v>
      </c>
      <c r="CM932" s="227">
        <f t="shared" si="1119"/>
        <v>3273.03263118</v>
      </c>
      <c r="CN932" s="227">
        <f t="shared" si="1120"/>
        <v>3534.5422711800002</v>
      </c>
      <c r="CO932" s="227">
        <f t="shared" si="1046"/>
        <v>3113.21</v>
      </c>
      <c r="CP932" s="227">
        <f t="shared" si="1121"/>
        <v>62.264200000000002</v>
      </c>
      <c r="CQ932" s="227">
        <f t="shared" si="1122"/>
        <v>166.03786666666664</v>
      </c>
      <c r="CR932" s="228">
        <f t="shared" si="1044"/>
        <v>1.0161048502604486</v>
      </c>
      <c r="CS932" s="230">
        <f t="shared" si="1045"/>
        <v>108</v>
      </c>
      <c r="CT932" s="231">
        <f t="shared" si="1123"/>
        <v>1.025286811</v>
      </c>
      <c r="CU932" s="227">
        <f t="shared" si="1124"/>
        <v>3243.3387583399999</v>
      </c>
      <c r="CV932" s="227">
        <f t="shared" si="1125"/>
        <v>3471.6408250066665</v>
      </c>
      <c r="CW932" s="227">
        <f t="shared" ref="CW932:CW995" si="1162">CW931</f>
        <v>3113.21</v>
      </c>
      <c r="CX932" s="227">
        <f t="shared" si="1126"/>
        <v>62.264200000000002</v>
      </c>
      <c r="CY932" s="227">
        <f t="shared" si="1127"/>
        <v>134.90576666666666</v>
      </c>
      <c r="CZ932" s="228">
        <f t="shared" si="1160"/>
        <v>1.0182436201790415</v>
      </c>
      <c r="DA932" s="239">
        <f t="shared" si="1161"/>
        <v>87</v>
      </c>
      <c r="DB932" s="231">
        <f t="shared" si="1128"/>
        <v>1.02032035</v>
      </c>
      <c r="DC932" s="227">
        <f t="shared" si="1129"/>
        <v>3234.42185668</v>
      </c>
      <c r="DD932" s="227">
        <f t="shared" si="1130"/>
        <v>3431.5918233466668</v>
      </c>
      <c r="DE932" s="227">
        <f t="shared" si="1042"/>
        <v>3113.21</v>
      </c>
      <c r="DF932" s="227">
        <f t="shared" si="1131"/>
        <v>62.264200000000002</v>
      </c>
      <c r="DG932" s="227">
        <f t="shared" si="1132"/>
        <v>103.77366666666667</v>
      </c>
      <c r="DH932" s="228">
        <f t="shared" si="1040"/>
        <v>1.0167184374484792</v>
      </c>
      <c r="DI932" s="239">
        <f t="shared" si="1041"/>
        <v>66</v>
      </c>
      <c r="DJ932" s="231">
        <f t="shared" si="1133"/>
        <v>1.0153779469999999</v>
      </c>
      <c r="DK932" s="227">
        <f t="shared" si="1134"/>
        <v>3213.9331765100001</v>
      </c>
      <c r="DL932" s="227">
        <f t="shared" si="1135"/>
        <v>3379.9710431766666</v>
      </c>
      <c r="DM932" s="227">
        <f t="shared" si="1159"/>
        <v>3113.21</v>
      </c>
      <c r="DN932" s="227">
        <f t="shared" si="1136"/>
        <v>62.264200000000002</v>
      </c>
      <c r="DO932" s="227">
        <f t="shared" si="1137"/>
        <v>71.603830000000002</v>
      </c>
      <c r="DP932" s="228">
        <f t="shared" si="1157"/>
        <v>1.0134757148703644</v>
      </c>
      <c r="DQ932" s="239">
        <f t="shared" si="1158"/>
        <v>45</v>
      </c>
      <c r="DR932" s="231">
        <f t="shared" si="1138"/>
        <v>1.0104594840000001</v>
      </c>
      <c r="DS932" s="227">
        <f t="shared" si="1139"/>
        <v>3188.16410438</v>
      </c>
      <c r="DT932" s="227">
        <f t="shared" si="1140"/>
        <v>3322.0321343800001</v>
      </c>
      <c r="DU932" s="227">
        <f t="shared" si="1038"/>
        <v>3113.21</v>
      </c>
      <c r="DV932" s="227">
        <f t="shared" si="1141"/>
        <v>62.264200000000002</v>
      </c>
      <c r="DW932" s="227">
        <f t="shared" si="1142"/>
        <v>42.547203333333336</v>
      </c>
      <c r="DX932" s="228">
        <f t="shared" si="1033"/>
        <v>1.0091369784621078</v>
      </c>
      <c r="DY932" s="239">
        <f t="shared" si="1034"/>
        <v>27</v>
      </c>
      <c r="DZ932" s="231">
        <f t="shared" si="1143"/>
        <v>1.006262626</v>
      </c>
      <c r="EA932" s="227">
        <f t="shared" si="1144"/>
        <v>3161.3303450799999</v>
      </c>
      <c r="EB932" s="227">
        <f t="shared" si="1145"/>
        <v>3266.1417484133331</v>
      </c>
      <c r="EC932" s="227">
        <f t="shared" si="1148"/>
        <v>3113.21</v>
      </c>
      <c r="ED932" s="227">
        <f t="shared" si="1149"/>
        <v>62.264200000000002</v>
      </c>
      <c r="EE932" s="227">
        <f t="shared" si="1150"/>
        <v>10.377366666666665</v>
      </c>
      <c r="EF932" s="228">
        <f t="shared" si="1151"/>
        <v>1.0016251759557389</v>
      </c>
      <c r="EG932" s="239">
        <f t="shared" si="1152"/>
        <v>5</v>
      </c>
      <c r="EH932" s="231">
        <f t="shared" si="1153"/>
        <v>1.001156798</v>
      </c>
      <c r="EI932" s="227">
        <f t="shared" si="1154"/>
        <v>3121.8767219699998</v>
      </c>
      <c r="EJ932" s="227">
        <f t="shared" si="1155"/>
        <v>3194.5182886366665</v>
      </c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5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5"/>
      <c r="HA932" s="5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3"/>
      <c r="JZ932" s="1"/>
      <c r="KA932" s="1"/>
      <c r="KB932" s="1"/>
      <c r="KC932" s="1"/>
      <c r="KD932" s="1"/>
      <c r="KE932" s="1"/>
    </row>
    <row r="933" spans="1:291" x14ac:dyDescent="0.2">
      <c r="A933" s="196">
        <f t="shared" si="1061"/>
        <v>43591</v>
      </c>
      <c r="B933" s="236">
        <f t="shared" si="1147"/>
        <v>114349.69071322333</v>
      </c>
      <c r="C933" s="66">
        <f t="shared" si="961"/>
        <v>64070.641996539998</v>
      </c>
      <c r="D933" s="77">
        <f t="shared" si="1062"/>
        <v>5177.47</v>
      </c>
      <c r="E933" s="67">
        <f>VLOOKUP(A932,[1]Plan1!$DQ$117:$DS$314,3)</f>
        <v>5206.9799999999996</v>
      </c>
      <c r="F933" s="11">
        <f t="shared" si="1063"/>
        <v>43581</v>
      </c>
      <c r="G933" s="73">
        <f t="shared" si="1051"/>
        <v>5.6996950247900635E-3</v>
      </c>
      <c r="H933" s="11">
        <f t="shared" si="1064"/>
        <v>43612</v>
      </c>
      <c r="I933" s="11">
        <f t="shared" si="1052"/>
        <v>43612</v>
      </c>
      <c r="J933" s="1">
        <f t="shared" si="1065"/>
        <v>21</v>
      </c>
      <c r="K933" s="1">
        <f t="shared" si="1066"/>
        <v>6</v>
      </c>
      <c r="L933" s="66">
        <f t="shared" si="1053"/>
        <v>1.00162518</v>
      </c>
      <c r="M933" s="70">
        <f t="shared" si="962"/>
        <v>1.00749961</v>
      </c>
      <c r="N933" s="70">
        <f t="shared" si="1156"/>
        <v>1.0921709705298568</v>
      </c>
      <c r="O933" s="66">
        <f t="shared" si="958"/>
        <v>1.09394594</v>
      </c>
      <c r="P933" s="66">
        <f t="shared" si="1054"/>
        <v>64174.768322490003</v>
      </c>
      <c r="Q933" s="74">
        <f t="shared" si="1055"/>
        <v>0</v>
      </c>
      <c r="R933" s="75">
        <f t="shared" si="959"/>
        <v>0</v>
      </c>
      <c r="S933" s="66">
        <f t="shared" si="960"/>
        <v>0</v>
      </c>
      <c r="T933" s="10">
        <f t="shared" si="1067"/>
        <v>0.06</v>
      </c>
      <c r="U933" s="74">
        <f t="shared" ref="U933:U996" si="1163">IF(Q932&gt;0,1,IF(K933=K932,U932,U932+1))</f>
        <v>6</v>
      </c>
      <c r="V933" s="74">
        <v>252</v>
      </c>
      <c r="W933" s="70">
        <f t="shared" si="1056"/>
        <v>1.0013883180000001</v>
      </c>
      <c r="X933" s="66">
        <f t="shared" si="1057"/>
        <v>89.094986000000006</v>
      </c>
      <c r="Y933" s="66">
        <v>0</v>
      </c>
      <c r="Z933" s="67">
        <f t="shared" si="1058"/>
        <v>0</v>
      </c>
      <c r="AA933" s="68" t="str">
        <f t="shared" si="1068"/>
        <v>A+INCORP J=</v>
      </c>
      <c r="AB933" s="11">
        <f t="shared" si="1069"/>
        <v>43612</v>
      </c>
      <c r="AC933" s="227">
        <f t="shared" si="1074"/>
        <v>3113.21</v>
      </c>
      <c r="AD933" s="227">
        <f t="shared" si="1081"/>
        <v>62.264200000000002</v>
      </c>
      <c r="AE933" s="227">
        <f t="shared" si="1082"/>
        <v>421.32108666666664</v>
      </c>
      <c r="AF933" s="228">
        <f t="shared" si="1075"/>
        <v>1.0483946195952683</v>
      </c>
      <c r="AG933" s="230">
        <f t="shared" si="1076"/>
        <v>277</v>
      </c>
      <c r="AH933" s="231">
        <f t="shared" si="1083"/>
        <v>1.066145229</v>
      </c>
      <c r="AI933" s="227">
        <f t="shared" si="1084"/>
        <v>3479.7622151199998</v>
      </c>
      <c r="AJ933" s="227">
        <f t="shared" si="1085"/>
        <v>3963.3475017866667</v>
      </c>
      <c r="AK933" s="227">
        <f t="shared" si="968"/>
        <v>3113.21</v>
      </c>
      <c r="AL933" s="227">
        <f t="shared" si="1086"/>
        <v>62.264200000000002</v>
      </c>
      <c r="AM933" s="227">
        <f t="shared" si="1087"/>
        <v>390.18898666666666</v>
      </c>
      <c r="AN933" s="228">
        <f t="shared" si="969"/>
        <v>1.0474523078051452</v>
      </c>
      <c r="AO933" s="230">
        <f t="shared" si="970"/>
        <v>256</v>
      </c>
      <c r="AP933" s="231">
        <f t="shared" si="1088"/>
        <v>1.0609808510000001</v>
      </c>
      <c r="AQ933" s="227">
        <f t="shared" si="1089"/>
        <v>3459.7938344099998</v>
      </c>
      <c r="AR933" s="227">
        <f t="shared" si="1090"/>
        <v>3912.2470210766664</v>
      </c>
      <c r="AS933" s="227">
        <f t="shared" si="1070"/>
        <v>3113.21</v>
      </c>
      <c r="AT933" s="227">
        <f t="shared" si="1091"/>
        <v>62.264200000000002</v>
      </c>
      <c r="AU933" s="227">
        <f t="shared" si="1092"/>
        <v>359.05688666666668</v>
      </c>
      <c r="AV933" s="228">
        <f t="shared" si="1071"/>
        <v>1.0451534227767096</v>
      </c>
      <c r="AW933" s="230">
        <f t="shared" si="1072"/>
        <v>235</v>
      </c>
      <c r="AX933" s="231">
        <f t="shared" si="1093"/>
        <v>1.0558414890000001</v>
      </c>
      <c r="AY933" s="227">
        <f t="shared" si="1094"/>
        <v>3435.4781239600002</v>
      </c>
      <c r="AZ933" s="227">
        <f t="shared" si="1095"/>
        <v>3856.799210626667</v>
      </c>
      <c r="BA933" s="227">
        <f t="shared" si="1049"/>
        <v>3113.21</v>
      </c>
      <c r="BB933" s="227">
        <f t="shared" si="1096"/>
        <v>62.264200000000002</v>
      </c>
      <c r="BC933" s="227">
        <f t="shared" si="1097"/>
        <v>326.88704999999999</v>
      </c>
      <c r="BD933" s="228">
        <f t="shared" si="966"/>
        <v>1.0409889084002011</v>
      </c>
      <c r="BE933" s="230">
        <f t="shared" si="967"/>
        <v>215</v>
      </c>
      <c r="BF933" s="231">
        <f t="shared" si="1098"/>
        <v>1.050970006</v>
      </c>
      <c r="BG933" s="227">
        <f t="shared" si="1099"/>
        <v>3406.0015454999998</v>
      </c>
      <c r="BH933" s="227">
        <f t="shared" si="1100"/>
        <v>3795.1527954999997</v>
      </c>
      <c r="BI933" s="227">
        <f t="shared" si="1073"/>
        <v>3113.21</v>
      </c>
      <c r="BJ933" s="227">
        <f t="shared" si="1101"/>
        <v>62.264200000000002</v>
      </c>
      <c r="BK933" s="227">
        <f t="shared" si="1102"/>
        <v>295.75495000000001</v>
      </c>
      <c r="BL933" s="228">
        <f t="shared" si="1059"/>
        <v>1.0280355193111168</v>
      </c>
      <c r="BM933" s="230">
        <f t="shared" si="1060"/>
        <v>193</v>
      </c>
      <c r="BN933" s="231">
        <f t="shared" si="1103"/>
        <v>1.0456373299999999</v>
      </c>
      <c r="BO933" s="227">
        <f t="shared" si="1104"/>
        <v>3346.55229831</v>
      </c>
      <c r="BP933" s="227">
        <f t="shared" si="1105"/>
        <v>3704.5714483100001</v>
      </c>
      <c r="BQ933" s="227">
        <f t="shared" si="965"/>
        <v>3113.21</v>
      </c>
      <c r="BR933" s="227">
        <f t="shared" si="1106"/>
        <v>62.264200000000002</v>
      </c>
      <c r="BS933" s="227">
        <f t="shared" si="1107"/>
        <v>261.50964000000005</v>
      </c>
      <c r="BT933" s="228">
        <f t="shared" si="963"/>
        <v>1.0246535010730919</v>
      </c>
      <c r="BU933" s="230">
        <f t="shared" si="964"/>
        <v>170</v>
      </c>
      <c r="BV933" s="231">
        <f t="shared" si="1108"/>
        <v>1.0400911880000001</v>
      </c>
      <c r="BW933" s="227">
        <f t="shared" si="1109"/>
        <v>3317.85087333</v>
      </c>
      <c r="BX933" s="227">
        <f t="shared" si="1110"/>
        <v>3641.6247133300003</v>
      </c>
      <c r="BY933" s="227">
        <f t="shared" si="1050"/>
        <v>3113.21</v>
      </c>
      <c r="BZ933" s="227">
        <f t="shared" si="1111"/>
        <v>62.264200000000002</v>
      </c>
      <c r="CA933" s="227">
        <f t="shared" si="1112"/>
        <v>231.41527666666667</v>
      </c>
      <c r="CB933" s="228">
        <f t="shared" si="1047"/>
        <v>1.0255755077766042</v>
      </c>
      <c r="CC933" s="230">
        <f t="shared" si="1048"/>
        <v>150</v>
      </c>
      <c r="CD933" s="231">
        <f t="shared" si="1113"/>
        <v>1.035292374</v>
      </c>
      <c r="CE933" s="227">
        <f t="shared" si="1114"/>
        <v>3305.5145450300001</v>
      </c>
      <c r="CF933" s="227">
        <f t="shared" si="1115"/>
        <v>3599.1940216966668</v>
      </c>
      <c r="CG933" s="227">
        <f t="shared" si="1043"/>
        <v>3113.21</v>
      </c>
      <c r="CH933" s="227">
        <f t="shared" si="1116"/>
        <v>62.264200000000002</v>
      </c>
      <c r="CI933" s="227">
        <f t="shared" si="1117"/>
        <v>200.28317666666669</v>
      </c>
      <c r="CJ933" s="228">
        <f t="shared" ref="CJ933:CJ996" si="1164">($O933/CJ$738)</f>
        <v>1.0206765703311231</v>
      </c>
      <c r="CK933" s="230">
        <f t="shared" ref="CK933:CK996" si="1165">NETWORKDAYS(CK$738,$A933,$AE$118:$AE$502)-1</f>
        <v>129</v>
      </c>
      <c r="CL933" s="231">
        <f t="shared" si="1118"/>
        <v>1.0302774459999999</v>
      </c>
      <c r="CM933" s="227">
        <f t="shared" si="1119"/>
        <v>3273.78952768</v>
      </c>
      <c r="CN933" s="227">
        <f t="shared" si="1120"/>
        <v>3536.3369043466669</v>
      </c>
      <c r="CO933" s="227">
        <f t="shared" si="1046"/>
        <v>3113.21</v>
      </c>
      <c r="CP933" s="227">
        <f t="shared" si="1121"/>
        <v>62.264200000000002</v>
      </c>
      <c r="CQ933" s="227">
        <f t="shared" si="1122"/>
        <v>167.07560333333331</v>
      </c>
      <c r="CR933" s="228">
        <f t="shared" si="1044"/>
        <v>1.0161048502604486</v>
      </c>
      <c r="CS933" s="230">
        <f t="shared" si="1045"/>
        <v>109</v>
      </c>
      <c r="CT933" s="231">
        <f t="shared" si="1123"/>
        <v>1.0255239110000001</v>
      </c>
      <c r="CU933" s="227">
        <f t="shared" si="1124"/>
        <v>3244.0887880999999</v>
      </c>
      <c r="CV933" s="227">
        <f t="shared" si="1125"/>
        <v>3473.4285914333332</v>
      </c>
      <c r="CW933" s="227">
        <f t="shared" si="1162"/>
        <v>3113.21</v>
      </c>
      <c r="CX933" s="227">
        <f t="shared" si="1126"/>
        <v>62.264200000000002</v>
      </c>
      <c r="CY933" s="227">
        <f t="shared" si="1127"/>
        <v>135.94350333333333</v>
      </c>
      <c r="CZ933" s="228">
        <f t="shared" si="1160"/>
        <v>1.0182436201790415</v>
      </c>
      <c r="DA933" s="239">
        <f t="shared" si="1161"/>
        <v>88</v>
      </c>
      <c r="DB933" s="231">
        <f t="shared" si="1128"/>
        <v>1.0205563019999999</v>
      </c>
      <c r="DC933" s="227">
        <f t="shared" si="1129"/>
        <v>3235.1698259899999</v>
      </c>
      <c r="DD933" s="227">
        <f t="shared" si="1130"/>
        <v>3433.3775293233334</v>
      </c>
      <c r="DE933" s="227">
        <f t="shared" si="1042"/>
        <v>3113.21</v>
      </c>
      <c r="DF933" s="227">
        <f t="shared" si="1131"/>
        <v>62.264200000000002</v>
      </c>
      <c r="DG933" s="227">
        <f t="shared" si="1132"/>
        <v>104.81140333333335</v>
      </c>
      <c r="DH933" s="228">
        <f t="shared" si="1040"/>
        <v>1.0167184374484792</v>
      </c>
      <c r="DI933" s="239">
        <f t="shared" si="1041"/>
        <v>67</v>
      </c>
      <c r="DJ933" s="231">
        <f t="shared" si="1133"/>
        <v>1.015612755</v>
      </c>
      <c r="DK933" s="227">
        <f t="shared" si="1134"/>
        <v>3214.67640441</v>
      </c>
      <c r="DL933" s="227">
        <f t="shared" si="1135"/>
        <v>3381.7520077433333</v>
      </c>
      <c r="DM933" s="227">
        <f t="shared" si="1159"/>
        <v>3113.21</v>
      </c>
      <c r="DN933" s="227">
        <f t="shared" si="1136"/>
        <v>62.264200000000002</v>
      </c>
      <c r="DO933" s="227">
        <f t="shared" si="1137"/>
        <v>72.641566666666677</v>
      </c>
      <c r="DP933" s="228">
        <f t="shared" si="1157"/>
        <v>1.0134757148703644</v>
      </c>
      <c r="DQ933" s="239">
        <f t="shared" si="1158"/>
        <v>46</v>
      </c>
      <c r="DR933" s="231">
        <f t="shared" si="1138"/>
        <v>1.010693155</v>
      </c>
      <c r="DS933" s="227">
        <f t="shared" si="1139"/>
        <v>3188.9013744099998</v>
      </c>
      <c r="DT933" s="227">
        <f t="shared" si="1140"/>
        <v>3323.8071410766665</v>
      </c>
      <c r="DU933" s="227">
        <f t="shared" si="1038"/>
        <v>3113.21</v>
      </c>
      <c r="DV933" s="227">
        <f t="shared" si="1141"/>
        <v>62.264200000000002</v>
      </c>
      <c r="DW933" s="227">
        <f t="shared" si="1142"/>
        <v>43.584939999999996</v>
      </c>
      <c r="DX933" s="228">
        <f t="shared" si="1033"/>
        <v>1.0091369784621078</v>
      </c>
      <c r="DY933" s="239">
        <f t="shared" si="1034"/>
        <v>28</v>
      </c>
      <c r="DZ933" s="231">
        <f t="shared" si="1143"/>
        <v>1.0064953270000001</v>
      </c>
      <c r="EA933" s="227">
        <f t="shared" si="1144"/>
        <v>3162.0614114199998</v>
      </c>
      <c r="EB933" s="227">
        <f t="shared" si="1145"/>
        <v>3267.9105514199996</v>
      </c>
      <c r="EC933" s="227">
        <f t="shared" si="1148"/>
        <v>3113.21</v>
      </c>
      <c r="ED933" s="227">
        <f t="shared" si="1149"/>
        <v>62.264200000000002</v>
      </c>
      <c r="EE933" s="227">
        <f t="shared" si="1150"/>
        <v>11.415103333333333</v>
      </c>
      <c r="EF933" s="228">
        <f t="shared" si="1151"/>
        <v>1.0016251759557389</v>
      </c>
      <c r="EG933" s="239">
        <f t="shared" si="1152"/>
        <v>6</v>
      </c>
      <c r="EH933" s="231">
        <f t="shared" si="1153"/>
        <v>1.0013883180000001</v>
      </c>
      <c r="EI933" s="227">
        <f t="shared" si="1154"/>
        <v>3122.5986637300002</v>
      </c>
      <c r="EJ933" s="227">
        <f t="shared" si="1155"/>
        <v>3196.2779670633336</v>
      </c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5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5"/>
      <c r="HA933" s="5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3"/>
      <c r="JZ933" s="1"/>
      <c r="KA933" s="1"/>
      <c r="KB933" s="1"/>
      <c r="KC933" s="1"/>
      <c r="KD933" s="1"/>
      <c r="KE933" s="1"/>
    </row>
    <row r="934" spans="1:291" x14ac:dyDescent="0.2">
      <c r="A934" s="196">
        <f t="shared" si="1061"/>
        <v>43592</v>
      </c>
      <c r="B934" s="236">
        <f t="shared" si="1147"/>
        <v>114419.66745136665</v>
      </c>
      <c r="C934" s="66">
        <f t="shared" si="961"/>
        <v>64070.641996539998</v>
      </c>
      <c r="D934" s="77">
        <f t="shared" si="1062"/>
        <v>5177.47</v>
      </c>
      <c r="E934" s="67">
        <f>VLOOKUP(A933,[1]Plan1!$DQ$117:$DS$314,3)</f>
        <v>5206.9799999999996</v>
      </c>
      <c r="F934" s="11">
        <f t="shared" si="1063"/>
        <v>43581</v>
      </c>
      <c r="G934" s="73">
        <f t="shared" si="1051"/>
        <v>5.6996950247900635E-3</v>
      </c>
      <c r="H934" s="11">
        <f t="shared" si="1064"/>
        <v>43612</v>
      </c>
      <c r="I934" s="11">
        <f t="shared" si="1052"/>
        <v>43612</v>
      </c>
      <c r="J934" s="1">
        <f t="shared" si="1065"/>
        <v>21</v>
      </c>
      <c r="K934" s="1">
        <f t="shared" si="1066"/>
        <v>7</v>
      </c>
      <c r="L934" s="66">
        <f t="shared" si="1053"/>
        <v>1.0018963000000001</v>
      </c>
      <c r="M934" s="70">
        <f t="shared" si="962"/>
        <v>1.00749961</v>
      </c>
      <c r="N934" s="70">
        <f t="shared" si="1156"/>
        <v>1.0921709705298568</v>
      </c>
      <c r="O934" s="66">
        <f t="shared" si="958"/>
        <v>1.0942420500000001</v>
      </c>
      <c r="P934" s="66">
        <f t="shared" si="1054"/>
        <v>64192.139154949997</v>
      </c>
      <c r="Q934" s="74">
        <f t="shared" si="1055"/>
        <v>0</v>
      </c>
      <c r="R934" s="75">
        <f t="shared" si="959"/>
        <v>0</v>
      </c>
      <c r="S934" s="66">
        <f t="shared" si="960"/>
        <v>0</v>
      </c>
      <c r="T934" s="10">
        <f t="shared" si="1067"/>
        <v>0.06</v>
      </c>
      <c r="U934" s="74">
        <f t="shared" si="1163"/>
        <v>7</v>
      </c>
      <c r="V934" s="74">
        <v>252</v>
      </c>
      <c r="W934" s="70">
        <f t="shared" si="1056"/>
        <v>1.001619891</v>
      </c>
      <c r="X934" s="66">
        <f t="shared" si="1057"/>
        <v>103.98426848</v>
      </c>
      <c r="Y934" s="66">
        <v>0</v>
      </c>
      <c r="Z934" s="67">
        <f t="shared" si="1058"/>
        <v>0</v>
      </c>
      <c r="AA934" s="68" t="str">
        <f t="shared" si="1068"/>
        <v>A+INCORP J=</v>
      </c>
      <c r="AB934" s="11">
        <f t="shared" si="1069"/>
        <v>43612</v>
      </c>
      <c r="AC934" s="227">
        <f t="shared" si="1074"/>
        <v>3113.21</v>
      </c>
      <c r="AD934" s="227">
        <f t="shared" si="1081"/>
        <v>62.264200000000002</v>
      </c>
      <c r="AE934" s="227">
        <f t="shared" si="1082"/>
        <v>422.35882333333331</v>
      </c>
      <c r="AF934" s="228">
        <f t="shared" si="1075"/>
        <v>1.0486783997341738</v>
      </c>
      <c r="AG934" s="230">
        <f t="shared" si="1076"/>
        <v>278</v>
      </c>
      <c r="AH934" s="231">
        <f t="shared" si="1083"/>
        <v>1.0663917780000001</v>
      </c>
      <c r="AI934" s="227">
        <f t="shared" si="1084"/>
        <v>3481.5090417699998</v>
      </c>
      <c r="AJ934" s="227">
        <f t="shared" si="1085"/>
        <v>3966.1320651033329</v>
      </c>
      <c r="AK934" s="227">
        <f t="shared" si="968"/>
        <v>3113.21</v>
      </c>
      <c r="AL934" s="227">
        <f t="shared" si="1086"/>
        <v>62.264200000000002</v>
      </c>
      <c r="AM934" s="227">
        <f t="shared" si="1087"/>
        <v>391.22672333333338</v>
      </c>
      <c r="AN934" s="228">
        <f t="shared" si="969"/>
        <v>1.0477358328784814</v>
      </c>
      <c r="AO934" s="230">
        <f t="shared" si="970"/>
        <v>257</v>
      </c>
      <c r="AP934" s="231">
        <f t="shared" si="1088"/>
        <v>1.0612262059999999</v>
      </c>
      <c r="AQ934" s="227">
        <f t="shared" si="1089"/>
        <v>3461.5306379100002</v>
      </c>
      <c r="AR934" s="227">
        <f t="shared" si="1090"/>
        <v>3915.0215612433335</v>
      </c>
      <c r="AS934" s="227">
        <f t="shared" si="1070"/>
        <v>3113.21</v>
      </c>
      <c r="AT934" s="227">
        <f t="shared" si="1091"/>
        <v>62.264200000000002</v>
      </c>
      <c r="AU934" s="227">
        <f t="shared" si="1092"/>
        <v>360.09462333333335</v>
      </c>
      <c r="AV934" s="228">
        <f t="shared" si="1071"/>
        <v>1.0454363255863479</v>
      </c>
      <c r="AW934" s="230">
        <f t="shared" si="1072"/>
        <v>236</v>
      </c>
      <c r="AX934" s="231">
        <f t="shared" si="1093"/>
        <v>1.056085655</v>
      </c>
      <c r="AY934" s="227">
        <f t="shared" si="1094"/>
        <v>3437.20271942</v>
      </c>
      <c r="AZ934" s="227">
        <f t="shared" si="1095"/>
        <v>3859.5615427533335</v>
      </c>
      <c r="BA934" s="227">
        <f t="shared" si="1049"/>
        <v>3113.21</v>
      </c>
      <c r="BB934" s="227">
        <f t="shared" si="1096"/>
        <v>62.264200000000002</v>
      </c>
      <c r="BC934" s="227">
        <f t="shared" si="1097"/>
        <v>327.92478666666665</v>
      </c>
      <c r="BD934" s="228">
        <f t="shared" si="966"/>
        <v>1.0412706839563739</v>
      </c>
      <c r="BE934" s="230">
        <f t="shared" si="967"/>
        <v>216</v>
      </c>
      <c r="BF934" s="231">
        <f t="shared" si="1098"/>
        <v>1.0512130449999999</v>
      </c>
      <c r="BG934" s="227">
        <f t="shared" si="1099"/>
        <v>3407.7113423599999</v>
      </c>
      <c r="BH934" s="227">
        <f t="shared" si="1100"/>
        <v>3797.9003290266664</v>
      </c>
      <c r="BI934" s="227">
        <f t="shared" si="1073"/>
        <v>3113.21</v>
      </c>
      <c r="BJ934" s="227">
        <f t="shared" si="1101"/>
        <v>62.264200000000002</v>
      </c>
      <c r="BK934" s="227">
        <f t="shared" si="1102"/>
        <v>296.79268666666667</v>
      </c>
      <c r="BL934" s="228">
        <f t="shared" si="1059"/>
        <v>1.0283137886354887</v>
      </c>
      <c r="BM934" s="230">
        <f t="shared" si="1060"/>
        <v>194</v>
      </c>
      <c r="BN934" s="231">
        <f t="shared" si="1103"/>
        <v>1.0458791359999999</v>
      </c>
      <c r="BO934" s="227">
        <f t="shared" si="1104"/>
        <v>3348.23225254</v>
      </c>
      <c r="BP934" s="227">
        <f t="shared" si="1105"/>
        <v>3707.2891392066667</v>
      </c>
      <c r="BQ934" s="227">
        <f t="shared" si="965"/>
        <v>3113.21</v>
      </c>
      <c r="BR934" s="227">
        <f t="shared" si="1106"/>
        <v>62.264200000000002</v>
      </c>
      <c r="BS934" s="227">
        <f t="shared" si="1107"/>
        <v>262.54737666666671</v>
      </c>
      <c r="BT934" s="228">
        <f t="shared" si="963"/>
        <v>1.0249308549505631</v>
      </c>
      <c r="BU934" s="230">
        <f t="shared" si="964"/>
        <v>171</v>
      </c>
      <c r="BV934" s="231">
        <f t="shared" si="1108"/>
        <v>1.040331712</v>
      </c>
      <c r="BW934" s="227">
        <f t="shared" si="1109"/>
        <v>3319.5164213500002</v>
      </c>
      <c r="BX934" s="227">
        <f t="shared" si="1110"/>
        <v>3644.3279980166672</v>
      </c>
      <c r="BY934" s="227">
        <f t="shared" si="1050"/>
        <v>3113.21</v>
      </c>
      <c r="BZ934" s="227">
        <f t="shared" si="1111"/>
        <v>62.264200000000002</v>
      </c>
      <c r="CA934" s="227">
        <f t="shared" si="1112"/>
        <v>232.45301333333336</v>
      </c>
      <c r="CB934" s="228">
        <f t="shared" si="1047"/>
        <v>1.0258531112234508</v>
      </c>
      <c r="CC934" s="230">
        <f t="shared" si="1048"/>
        <v>151</v>
      </c>
      <c r="CD934" s="231">
        <f t="shared" si="1113"/>
        <v>1.0355317879999999</v>
      </c>
      <c r="CE934" s="227">
        <f t="shared" si="1114"/>
        <v>3307.1738994399998</v>
      </c>
      <c r="CF934" s="227">
        <f t="shared" si="1115"/>
        <v>3601.8911127733331</v>
      </c>
      <c r="CG934" s="227">
        <f t="shared" si="1043"/>
        <v>3113.21</v>
      </c>
      <c r="CH934" s="227">
        <f t="shared" si="1116"/>
        <v>62.264200000000002</v>
      </c>
      <c r="CI934" s="227">
        <f t="shared" si="1117"/>
        <v>201.32091333333332</v>
      </c>
      <c r="CJ934" s="228">
        <f t="shared" si="1164"/>
        <v>1.0209528477303893</v>
      </c>
      <c r="CK934" s="230">
        <f t="shared" si="1165"/>
        <v>130</v>
      </c>
      <c r="CL934" s="231">
        <f t="shared" si="1118"/>
        <v>1.0305157009999999</v>
      </c>
      <c r="CM934" s="227">
        <f t="shared" si="1119"/>
        <v>3275.4329585300002</v>
      </c>
      <c r="CN934" s="227">
        <f t="shared" si="1120"/>
        <v>3539.0180718633337</v>
      </c>
      <c r="CO934" s="227">
        <f t="shared" si="1046"/>
        <v>3113.21</v>
      </c>
      <c r="CP934" s="227">
        <f t="shared" si="1121"/>
        <v>62.264200000000002</v>
      </c>
      <c r="CQ934" s="227">
        <f t="shared" si="1122"/>
        <v>168.11334000000002</v>
      </c>
      <c r="CR934" s="228">
        <f t="shared" si="1044"/>
        <v>1.0163798901835464</v>
      </c>
      <c r="CS934" s="230">
        <f t="shared" si="1045"/>
        <v>110</v>
      </c>
      <c r="CT934" s="231">
        <f t="shared" si="1123"/>
        <v>1.0257610660000001</v>
      </c>
      <c r="CU934" s="227">
        <f t="shared" si="1124"/>
        <v>3245.7173069700002</v>
      </c>
      <c r="CV934" s="227">
        <f t="shared" si="1125"/>
        <v>3476.0948469700002</v>
      </c>
      <c r="CW934" s="227">
        <f t="shared" si="1162"/>
        <v>3113.21</v>
      </c>
      <c r="CX934" s="227">
        <f t="shared" si="1126"/>
        <v>62.264200000000002</v>
      </c>
      <c r="CY934" s="227">
        <f t="shared" si="1127"/>
        <v>136.98124000000001</v>
      </c>
      <c r="CZ934" s="228">
        <f t="shared" si="1160"/>
        <v>1.0185192390257747</v>
      </c>
      <c r="DA934" s="239">
        <f t="shared" si="1161"/>
        <v>89</v>
      </c>
      <c r="DB934" s="231">
        <f t="shared" si="1128"/>
        <v>1.0207923080000001</v>
      </c>
      <c r="DC934" s="227">
        <f t="shared" si="1129"/>
        <v>3236.79386686</v>
      </c>
      <c r="DD934" s="227">
        <f t="shared" si="1130"/>
        <v>3436.0393068600001</v>
      </c>
      <c r="DE934" s="227">
        <f t="shared" si="1042"/>
        <v>3113.21</v>
      </c>
      <c r="DF934" s="227">
        <f t="shared" si="1131"/>
        <v>62.264200000000002</v>
      </c>
      <c r="DG934" s="227">
        <f t="shared" si="1132"/>
        <v>105.84914000000001</v>
      </c>
      <c r="DH934" s="228">
        <f t="shared" si="1040"/>
        <v>1.0169936434577569</v>
      </c>
      <c r="DI934" s="239">
        <f t="shared" si="1041"/>
        <v>68</v>
      </c>
      <c r="DJ934" s="231">
        <f t="shared" si="1133"/>
        <v>1.015847618</v>
      </c>
      <c r="DK934" s="227">
        <f t="shared" si="1134"/>
        <v>3216.2901583299999</v>
      </c>
      <c r="DL934" s="227">
        <f t="shared" si="1135"/>
        <v>3384.4034983299998</v>
      </c>
      <c r="DM934" s="227">
        <f t="shared" si="1159"/>
        <v>3113.21</v>
      </c>
      <c r="DN934" s="227">
        <f t="shared" si="1136"/>
        <v>62.264200000000002</v>
      </c>
      <c r="DO934" s="227">
        <f t="shared" si="1137"/>
        <v>73.679303333333337</v>
      </c>
      <c r="DP934" s="228">
        <f t="shared" si="1157"/>
        <v>1.0137500431373814</v>
      </c>
      <c r="DQ934" s="239">
        <f t="shared" si="1158"/>
        <v>47</v>
      </c>
      <c r="DR934" s="231">
        <f t="shared" si="1138"/>
        <v>1.0109268810000001</v>
      </c>
      <c r="DS934" s="227">
        <f t="shared" si="1139"/>
        <v>3190.5021914899999</v>
      </c>
      <c r="DT934" s="227">
        <f t="shared" si="1140"/>
        <v>3326.4456948233333</v>
      </c>
      <c r="DU934" s="227">
        <f t="shared" si="1038"/>
        <v>3113.21</v>
      </c>
      <c r="DV934" s="227">
        <f t="shared" si="1141"/>
        <v>62.264200000000002</v>
      </c>
      <c r="DW934" s="227">
        <f t="shared" si="1142"/>
        <v>44.622676666666671</v>
      </c>
      <c r="DX934" s="228">
        <f t="shared" si="1033"/>
        <v>1.0094101323171258</v>
      </c>
      <c r="DY934" s="239">
        <f t="shared" si="1034"/>
        <v>29</v>
      </c>
      <c r="DZ934" s="231">
        <f t="shared" si="1143"/>
        <v>1.0067280810000001</v>
      </c>
      <c r="EA934" s="227">
        <f t="shared" si="1144"/>
        <v>3163.6487510400002</v>
      </c>
      <c r="EB934" s="227">
        <f t="shared" si="1145"/>
        <v>3270.5356277066667</v>
      </c>
      <c r="EC934" s="227">
        <f t="shared" si="1148"/>
        <v>3113.21</v>
      </c>
      <c r="ED934" s="227">
        <f t="shared" si="1149"/>
        <v>62.264200000000002</v>
      </c>
      <c r="EE934" s="227">
        <f t="shared" si="1150"/>
        <v>12.45284</v>
      </c>
      <c r="EF934" s="228">
        <f t="shared" si="1151"/>
        <v>1.0018962965111591</v>
      </c>
      <c r="EG934" s="239">
        <f t="shared" si="1152"/>
        <v>7</v>
      </c>
      <c r="EH934" s="231">
        <f t="shared" si="1153"/>
        <v>1.001619891</v>
      </c>
      <c r="EI934" s="227">
        <f t="shared" si="1154"/>
        <v>3124.16619326</v>
      </c>
      <c r="EJ934" s="227">
        <f t="shared" si="1155"/>
        <v>3198.88323326</v>
      </c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5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5"/>
      <c r="HA934" s="5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3"/>
      <c r="JZ934" s="1"/>
      <c r="KA934" s="1"/>
      <c r="KB934" s="1"/>
      <c r="KC934" s="1"/>
      <c r="KD934" s="1"/>
      <c r="KE934" s="1"/>
    </row>
    <row r="935" spans="1:291" x14ac:dyDescent="0.2">
      <c r="A935" s="196">
        <f t="shared" si="1061"/>
        <v>43593</v>
      </c>
      <c r="B935" s="236">
        <f t="shared" si="1147"/>
        <v>114489.67189800998</v>
      </c>
      <c r="C935" s="66">
        <f t="shared" si="961"/>
        <v>64070.641996539998</v>
      </c>
      <c r="D935" s="77">
        <f t="shared" si="1062"/>
        <v>5177.47</v>
      </c>
      <c r="E935" s="67">
        <f>VLOOKUP(A934,[1]Plan1!$DQ$117:$DS$314,3)</f>
        <v>5206.9799999999996</v>
      </c>
      <c r="F935" s="11">
        <f t="shared" si="1063"/>
        <v>43581</v>
      </c>
      <c r="G935" s="73">
        <f t="shared" si="1051"/>
        <v>5.6996950247900635E-3</v>
      </c>
      <c r="H935" s="11">
        <f t="shared" si="1064"/>
        <v>43612</v>
      </c>
      <c r="I935" s="11">
        <f t="shared" si="1052"/>
        <v>43612</v>
      </c>
      <c r="J935" s="1">
        <f t="shared" si="1065"/>
        <v>21</v>
      </c>
      <c r="K935" s="1">
        <f t="shared" si="1066"/>
        <v>8</v>
      </c>
      <c r="L935" s="66">
        <f t="shared" si="1053"/>
        <v>1.0021674899999999</v>
      </c>
      <c r="M935" s="70">
        <f t="shared" si="962"/>
        <v>1.00749961</v>
      </c>
      <c r="N935" s="70">
        <f t="shared" si="1156"/>
        <v>1.0921709705298568</v>
      </c>
      <c r="O935" s="66">
        <f t="shared" si="958"/>
        <v>1.0945382400000001</v>
      </c>
      <c r="P935" s="66">
        <f t="shared" si="1054"/>
        <v>64209.514472360002</v>
      </c>
      <c r="Q935" s="74">
        <f t="shared" si="1055"/>
        <v>0</v>
      </c>
      <c r="R935" s="75">
        <f t="shared" si="959"/>
        <v>0</v>
      </c>
      <c r="S935" s="66">
        <f t="shared" si="960"/>
        <v>0</v>
      </c>
      <c r="T935" s="10">
        <f t="shared" si="1067"/>
        <v>0.06</v>
      </c>
      <c r="U935" s="74">
        <f t="shared" si="1163"/>
        <v>8</v>
      </c>
      <c r="V935" s="74">
        <v>252</v>
      </c>
      <c r="W935" s="70">
        <f t="shared" si="1056"/>
        <v>1.0018515189999999</v>
      </c>
      <c r="X935" s="66">
        <f t="shared" si="1057"/>
        <v>118.88513602</v>
      </c>
      <c r="Y935" s="66">
        <v>0</v>
      </c>
      <c r="Z935" s="67">
        <f t="shared" si="1058"/>
        <v>0</v>
      </c>
      <c r="AA935" s="68" t="str">
        <f t="shared" si="1068"/>
        <v>A+INCORP J=</v>
      </c>
      <c r="AB935" s="11">
        <f t="shared" si="1069"/>
        <v>43612</v>
      </c>
      <c r="AC935" s="227">
        <f t="shared" si="1074"/>
        <v>3113.21</v>
      </c>
      <c r="AD935" s="227">
        <f t="shared" si="1081"/>
        <v>62.264200000000002</v>
      </c>
      <c r="AE935" s="227">
        <f t="shared" si="1082"/>
        <v>423.39656000000002</v>
      </c>
      <c r="AF935" s="228">
        <f t="shared" si="1075"/>
        <v>1.0489622565419225</v>
      </c>
      <c r="AG935" s="230">
        <f t="shared" si="1076"/>
        <v>279</v>
      </c>
      <c r="AH935" s="231">
        <f t="shared" si="1083"/>
        <v>1.066638384</v>
      </c>
      <c r="AI935" s="227">
        <f t="shared" si="1084"/>
        <v>3483.2567447900001</v>
      </c>
      <c r="AJ935" s="227">
        <f t="shared" si="1085"/>
        <v>3968.9175047900003</v>
      </c>
      <c r="AK935" s="227">
        <f t="shared" si="968"/>
        <v>3113.21</v>
      </c>
      <c r="AL935" s="227">
        <f t="shared" si="1086"/>
        <v>62.264200000000002</v>
      </c>
      <c r="AM935" s="227">
        <f t="shared" si="1087"/>
        <v>392.26445999999999</v>
      </c>
      <c r="AN935" s="228">
        <f t="shared" si="969"/>
        <v>1.0480194345517495</v>
      </c>
      <c r="AO935" s="230">
        <f t="shared" si="970"/>
        <v>258</v>
      </c>
      <c r="AP935" s="231">
        <f t="shared" si="1088"/>
        <v>1.061471617</v>
      </c>
      <c r="AQ935" s="227">
        <f t="shared" si="1089"/>
        <v>3463.2683103999998</v>
      </c>
      <c r="AR935" s="227">
        <f t="shared" si="1090"/>
        <v>3917.7969703999997</v>
      </c>
      <c r="AS935" s="227">
        <f t="shared" si="1070"/>
        <v>3113.21</v>
      </c>
      <c r="AT935" s="227">
        <f t="shared" si="1091"/>
        <v>62.264200000000002</v>
      </c>
      <c r="AU935" s="227">
        <f t="shared" si="1092"/>
        <v>361.13236000000001</v>
      </c>
      <c r="AV935" s="228">
        <f t="shared" si="1071"/>
        <v>1.0457193048278015</v>
      </c>
      <c r="AW935" s="230">
        <f t="shared" si="1072"/>
        <v>237</v>
      </c>
      <c r="AX935" s="231">
        <f t="shared" si="1093"/>
        <v>1.0563298780000001</v>
      </c>
      <c r="AY935" s="227">
        <f t="shared" si="1094"/>
        <v>3438.9281818899999</v>
      </c>
      <c r="AZ935" s="227">
        <f t="shared" si="1095"/>
        <v>3862.32474189</v>
      </c>
      <c r="BA935" s="227">
        <f t="shared" si="1049"/>
        <v>3113.21</v>
      </c>
      <c r="BB935" s="227">
        <f t="shared" si="1096"/>
        <v>62.264200000000002</v>
      </c>
      <c r="BC935" s="227">
        <f t="shared" si="1097"/>
        <v>328.96252333333337</v>
      </c>
      <c r="BD935" s="228">
        <f t="shared" si="966"/>
        <v>1.0415525356398119</v>
      </c>
      <c r="BE935" s="230">
        <f t="shared" si="967"/>
        <v>217</v>
      </c>
      <c r="BF935" s="231">
        <f t="shared" si="1098"/>
        <v>1.0514561410000001</v>
      </c>
      <c r="BG935" s="227">
        <f t="shared" si="1099"/>
        <v>3409.4219996500001</v>
      </c>
      <c r="BH935" s="227">
        <f t="shared" si="1100"/>
        <v>3800.6487229833333</v>
      </c>
      <c r="BI935" s="227">
        <f t="shared" si="1073"/>
        <v>3113.21</v>
      </c>
      <c r="BJ935" s="227">
        <f t="shared" si="1101"/>
        <v>62.264200000000002</v>
      </c>
      <c r="BK935" s="227">
        <f t="shared" si="1102"/>
        <v>297.83042333333333</v>
      </c>
      <c r="BL935" s="228">
        <f t="shared" si="1059"/>
        <v>1.0285921331398478</v>
      </c>
      <c r="BM935" s="230">
        <f t="shared" si="1060"/>
        <v>195</v>
      </c>
      <c r="BN935" s="231">
        <f t="shared" si="1103"/>
        <v>1.0461209979999999</v>
      </c>
      <c r="BO935" s="227">
        <f t="shared" si="1104"/>
        <v>3349.9130499100002</v>
      </c>
      <c r="BP935" s="227">
        <f t="shared" si="1105"/>
        <v>3710.0076732433336</v>
      </c>
      <c r="BQ935" s="227">
        <f t="shared" si="965"/>
        <v>3113.21</v>
      </c>
      <c r="BR935" s="227">
        <f t="shared" si="1106"/>
        <v>62.264200000000002</v>
      </c>
      <c r="BS935" s="227">
        <f t="shared" si="1107"/>
        <v>263.58511333333337</v>
      </c>
      <c r="BT935" s="228">
        <f t="shared" si="963"/>
        <v>1.0252082837606951</v>
      </c>
      <c r="BU935" s="230">
        <f t="shared" si="964"/>
        <v>172</v>
      </c>
      <c r="BV935" s="231">
        <f t="shared" si="1108"/>
        <v>1.0405722909999999</v>
      </c>
      <c r="BW935" s="227">
        <f t="shared" si="1109"/>
        <v>3321.1828030299998</v>
      </c>
      <c r="BX935" s="227">
        <f t="shared" si="1110"/>
        <v>3647.0321163633334</v>
      </c>
      <c r="BY935" s="227">
        <f t="shared" si="1050"/>
        <v>3113.21</v>
      </c>
      <c r="BZ935" s="227">
        <f t="shared" si="1111"/>
        <v>62.264200000000002</v>
      </c>
      <c r="CA935" s="227">
        <f t="shared" si="1112"/>
        <v>233.49074999999999</v>
      </c>
      <c r="CB935" s="228">
        <f t="shared" si="1047"/>
        <v>1.0261307896703844</v>
      </c>
      <c r="CC935" s="230">
        <f t="shared" si="1048"/>
        <v>152</v>
      </c>
      <c r="CD935" s="231">
        <f t="shared" si="1113"/>
        <v>1.0357712569999999</v>
      </c>
      <c r="CE935" s="227">
        <f t="shared" si="1114"/>
        <v>3308.83408521</v>
      </c>
      <c r="CF935" s="227">
        <f t="shared" si="1115"/>
        <v>3604.58903521</v>
      </c>
      <c r="CG935" s="227">
        <f t="shared" si="1043"/>
        <v>3113.21</v>
      </c>
      <c r="CH935" s="227">
        <f t="shared" si="1116"/>
        <v>62.264200000000002</v>
      </c>
      <c r="CI935" s="227">
        <f t="shared" si="1117"/>
        <v>202.35865000000001</v>
      </c>
      <c r="CJ935" s="228">
        <f t="shared" si="1164"/>
        <v>1.0212291997714842</v>
      </c>
      <c r="CK935" s="230">
        <f t="shared" si="1165"/>
        <v>131</v>
      </c>
      <c r="CL935" s="231">
        <f t="shared" si="1118"/>
        <v>1.0307540100000001</v>
      </c>
      <c r="CM935" s="227">
        <f t="shared" si="1119"/>
        <v>3277.0772104399998</v>
      </c>
      <c r="CN935" s="227">
        <f t="shared" si="1120"/>
        <v>3541.70006044</v>
      </c>
      <c r="CO935" s="227">
        <f t="shared" si="1046"/>
        <v>3113.21</v>
      </c>
      <c r="CP935" s="227">
        <f t="shared" si="1121"/>
        <v>62.264200000000002</v>
      </c>
      <c r="CQ935" s="227">
        <f t="shared" si="1122"/>
        <v>169.15107666666668</v>
      </c>
      <c r="CR935" s="228">
        <f t="shared" si="1044"/>
        <v>1.0166550044141442</v>
      </c>
      <c r="CS935" s="230">
        <f t="shared" si="1045"/>
        <v>111</v>
      </c>
      <c r="CT935" s="231">
        <f t="shared" si="1123"/>
        <v>1.0259982759999999</v>
      </c>
      <c r="CU935" s="227">
        <f t="shared" si="1124"/>
        <v>3247.3466434100001</v>
      </c>
      <c r="CV935" s="227">
        <f t="shared" si="1125"/>
        <v>3478.7619200766667</v>
      </c>
      <c r="CW935" s="227">
        <f t="shared" si="1162"/>
        <v>3113.21</v>
      </c>
      <c r="CX935" s="227">
        <f t="shared" si="1126"/>
        <v>62.264200000000002</v>
      </c>
      <c r="CY935" s="227">
        <f t="shared" si="1127"/>
        <v>138.01897666666667</v>
      </c>
      <c r="CZ935" s="228">
        <f t="shared" si="1160"/>
        <v>1.0187949323364156</v>
      </c>
      <c r="DA935" s="239">
        <f t="shared" si="1161"/>
        <v>90</v>
      </c>
      <c r="DB935" s="231">
        <f t="shared" si="1128"/>
        <v>1.0210283689999999</v>
      </c>
      <c r="DC935" s="227">
        <f t="shared" si="1129"/>
        <v>3238.4187238899999</v>
      </c>
      <c r="DD935" s="227">
        <f t="shared" si="1130"/>
        <v>3438.7019005566667</v>
      </c>
      <c r="DE935" s="227">
        <f t="shared" si="1042"/>
        <v>3113.21</v>
      </c>
      <c r="DF935" s="227">
        <f t="shared" si="1131"/>
        <v>62.264200000000002</v>
      </c>
      <c r="DG935" s="227">
        <f t="shared" si="1132"/>
        <v>106.88687666666667</v>
      </c>
      <c r="DH935" s="228">
        <f t="shared" si="1040"/>
        <v>1.0172689238194061</v>
      </c>
      <c r="DI935" s="239">
        <f t="shared" si="1041"/>
        <v>69</v>
      </c>
      <c r="DJ935" s="231">
        <f t="shared" si="1133"/>
        <v>1.0160825360000001</v>
      </c>
      <c r="DK935" s="227">
        <f t="shared" si="1134"/>
        <v>3217.9047240800001</v>
      </c>
      <c r="DL935" s="227">
        <f t="shared" si="1135"/>
        <v>3387.0558007466666</v>
      </c>
      <c r="DM935" s="227">
        <f t="shared" si="1159"/>
        <v>3113.21</v>
      </c>
      <c r="DN935" s="227">
        <f t="shared" si="1136"/>
        <v>62.264200000000002</v>
      </c>
      <c r="DO935" s="227">
        <f t="shared" si="1137"/>
        <v>74.717039999999997</v>
      </c>
      <c r="DP935" s="228">
        <f t="shared" si="1157"/>
        <v>1.0140244455196301</v>
      </c>
      <c r="DQ935" s="239">
        <f t="shared" si="1158"/>
        <v>48</v>
      </c>
      <c r="DR935" s="231">
        <f t="shared" si="1138"/>
        <v>1.01116066</v>
      </c>
      <c r="DS935" s="227">
        <f t="shared" si="1139"/>
        <v>3192.10380842</v>
      </c>
      <c r="DT935" s="227">
        <f t="shared" si="1140"/>
        <v>3329.08504842</v>
      </c>
      <c r="DU935" s="227">
        <f t="shared" si="1038"/>
        <v>3113.21</v>
      </c>
      <c r="DV935" s="227">
        <f t="shared" si="1141"/>
        <v>62.264200000000002</v>
      </c>
      <c r="DW935" s="227">
        <f t="shared" si="1142"/>
        <v>45.660413333333331</v>
      </c>
      <c r="DX935" s="228">
        <f t="shared" si="1033"/>
        <v>1.0096833599700854</v>
      </c>
      <c r="DY935" s="239">
        <f t="shared" si="1034"/>
        <v>30</v>
      </c>
      <c r="DZ935" s="231">
        <f t="shared" si="1143"/>
        <v>1.00696089</v>
      </c>
      <c r="EA935" s="227">
        <f t="shared" si="1144"/>
        <v>3165.2368907499999</v>
      </c>
      <c r="EB935" s="227">
        <f t="shared" si="1145"/>
        <v>3273.1615040833331</v>
      </c>
      <c r="EC935" s="227">
        <f t="shared" si="1148"/>
        <v>3113.21</v>
      </c>
      <c r="ED935" s="227">
        <f t="shared" si="1149"/>
        <v>62.264200000000002</v>
      </c>
      <c r="EE935" s="227">
        <f t="shared" si="1150"/>
        <v>13.490576666666669</v>
      </c>
      <c r="EF935" s="228">
        <f t="shared" si="1151"/>
        <v>1.002167490315184</v>
      </c>
      <c r="EG935" s="239">
        <f t="shared" si="1152"/>
        <v>8</v>
      </c>
      <c r="EH935" s="231">
        <f t="shared" si="1153"/>
        <v>1.0018515189999999</v>
      </c>
      <c r="EI935" s="227">
        <f t="shared" si="1154"/>
        <v>3125.73451376</v>
      </c>
      <c r="EJ935" s="227">
        <f t="shared" si="1155"/>
        <v>3201.4892904266667</v>
      </c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5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5"/>
      <c r="HA935" s="5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3"/>
      <c r="JZ935" s="1"/>
      <c r="KA935" s="1"/>
      <c r="KB935" s="1"/>
      <c r="KC935" s="1"/>
      <c r="KD935" s="1"/>
      <c r="KE935" s="1"/>
    </row>
    <row r="936" spans="1:291" x14ac:dyDescent="0.2">
      <c r="A936" s="196">
        <f t="shared" si="1061"/>
        <v>43594</v>
      </c>
      <c r="B936" s="236">
        <f t="shared" si="1147"/>
        <v>114559.70450334332</v>
      </c>
      <c r="C936" s="66">
        <f t="shared" si="961"/>
        <v>64070.641996539998</v>
      </c>
      <c r="D936" s="77">
        <f t="shared" si="1062"/>
        <v>5177.47</v>
      </c>
      <c r="E936" s="67">
        <f>VLOOKUP(A935,[1]Plan1!$DQ$117:$DS$314,3)</f>
        <v>5206.9799999999996</v>
      </c>
      <c r="F936" s="11">
        <f t="shared" si="1063"/>
        <v>43581</v>
      </c>
      <c r="G936" s="73">
        <f t="shared" si="1051"/>
        <v>5.6996950247900635E-3</v>
      </c>
      <c r="H936" s="11">
        <f t="shared" si="1064"/>
        <v>43612</v>
      </c>
      <c r="I936" s="11">
        <f t="shared" si="1052"/>
        <v>43612</v>
      </c>
      <c r="J936" s="1">
        <f t="shared" si="1065"/>
        <v>21</v>
      </c>
      <c r="K936" s="1">
        <f t="shared" si="1066"/>
        <v>9</v>
      </c>
      <c r="L936" s="66">
        <f t="shared" si="1053"/>
        <v>1.00243876</v>
      </c>
      <c r="M936" s="70">
        <f t="shared" si="962"/>
        <v>1.00749961</v>
      </c>
      <c r="N936" s="70">
        <f t="shared" si="1156"/>
        <v>1.0921709705298568</v>
      </c>
      <c r="O936" s="66">
        <f t="shared" si="958"/>
        <v>1.0948345100000001</v>
      </c>
      <c r="P936" s="66">
        <f t="shared" si="1054"/>
        <v>64226.894915409997</v>
      </c>
      <c r="Q936" s="74">
        <f t="shared" si="1055"/>
        <v>0</v>
      </c>
      <c r="R936" s="75">
        <f t="shared" si="959"/>
        <v>0</v>
      </c>
      <c r="S936" s="66">
        <f t="shared" si="960"/>
        <v>0</v>
      </c>
      <c r="T936" s="10">
        <f t="shared" si="1067"/>
        <v>0.06</v>
      </c>
      <c r="U936" s="74">
        <f t="shared" si="1163"/>
        <v>9</v>
      </c>
      <c r="V936" s="74">
        <v>252</v>
      </c>
      <c r="W936" s="70">
        <f t="shared" si="1056"/>
        <v>1.0020831990000001</v>
      </c>
      <c r="X936" s="66">
        <f t="shared" si="1057"/>
        <v>133.79740326000001</v>
      </c>
      <c r="Y936" s="66">
        <v>0</v>
      </c>
      <c r="Z936" s="67">
        <f t="shared" si="1058"/>
        <v>0</v>
      </c>
      <c r="AA936" s="68" t="str">
        <f t="shared" si="1068"/>
        <v>A+INCORP J=</v>
      </c>
      <c r="AB936" s="11">
        <f t="shared" si="1069"/>
        <v>43612</v>
      </c>
      <c r="AC936" s="227">
        <f t="shared" si="1074"/>
        <v>3113.21</v>
      </c>
      <c r="AD936" s="227">
        <f t="shared" si="1081"/>
        <v>62.264200000000002</v>
      </c>
      <c r="AE936" s="227">
        <f t="shared" si="1082"/>
        <v>424.43429666666668</v>
      </c>
      <c r="AF936" s="228">
        <f t="shared" si="1075"/>
        <v>1.0492461900185139</v>
      </c>
      <c r="AG936" s="230">
        <f t="shared" si="1076"/>
        <v>280</v>
      </c>
      <c r="AH936" s="231">
        <f t="shared" si="1083"/>
        <v>1.0668850459999999</v>
      </c>
      <c r="AI936" s="227">
        <f t="shared" si="1084"/>
        <v>3485.0053212500002</v>
      </c>
      <c r="AJ936" s="227">
        <f t="shared" si="1085"/>
        <v>3971.703817916667</v>
      </c>
      <c r="AK936" s="227">
        <f t="shared" si="968"/>
        <v>3113.21</v>
      </c>
      <c r="AL936" s="227">
        <f t="shared" si="1086"/>
        <v>62.264200000000002</v>
      </c>
      <c r="AM936" s="227">
        <f t="shared" si="1087"/>
        <v>393.30219666666665</v>
      </c>
      <c r="AN936" s="228">
        <f t="shared" si="969"/>
        <v>1.0483031128249496</v>
      </c>
      <c r="AO936" s="230">
        <f t="shared" si="970"/>
        <v>259</v>
      </c>
      <c r="AP936" s="231">
        <f t="shared" si="1088"/>
        <v>1.0617170849999999</v>
      </c>
      <c r="AQ936" s="227">
        <f t="shared" si="1089"/>
        <v>3465.0068554499999</v>
      </c>
      <c r="AR936" s="227">
        <f t="shared" si="1090"/>
        <v>3920.5732521166665</v>
      </c>
      <c r="AS936" s="227">
        <f t="shared" si="1070"/>
        <v>3113.21</v>
      </c>
      <c r="AT936" s="227">
        <f t="shared" si="1091"/>
        <v>62.264200000000002</v>
      </c>
      <c r="AU936" s="227">
        <f t="shared" si="1092"/>
        <v>362.17009666666667</v>
      </c>
      <c r="AV936" s="228">
        <f t="shared" si="1071"/>
        <v>1.04600236050107</v>
      </c>
      <c r="AW936" s="230">
        <f t="shared" si="1072"/>
        <v>238</v>
      </c>
      <c r="AX936" s="231">
        <f t="shared" si="1093"/>
        <v>1.056574157</v>
      </c>
      <c r="AY936" s="227">
        <f t="shared" si="1094"/>
        <v>3440.6545084300001</v>
      </c>
      <c r="AZ936" s="227">
        <f t="shared" si="1095"/>
        <v>3865.0888050966669</v>
      </c>
      <c r="BA936" s="227">
        <f t="shared" si="1049"/>
        <v>3113.21</v>
      </c>
      <c r="BB936" s="227">
        <f t="shared" si="1096"/>
        <v>62.264200000000002</v>
      </c>
      <c r="BC936" s="227">
        <f t="shared" si="1097"/>
        <v>330.00025999999997</v>
      </c>
      <c r="BD936" s="228">
        <f t="shared" si="966"/>
        <v>1.041834463450515</v>
      </c>
      <c r="BE936" s="230">
        <f t="shared" si="967"/>
        <v>218</v>
      </c>
      <c r="BF936" s="231">
        <f t="shared" si="1098"/>
        <v>1.051699293</v>
      </c>
      <c r="BG936" s="227">
        <f t="shared" si="1099"/>
        <v>3411.1335144300001</v>
      </c>
      <c r="BH936" s="227">
        <f t="shared" si="1100"/>
        <v>3803.39797443</v>
      </c>
      <c r="BI936" s="227">
        <f t="shared" si="1073"/>
        <v>3113.21</v>
      </c>
      <c r="BJ936" s="227">
        <f t="shared" si="1101"/>
        <v>62.264200000000002</v>
      </c>
      <c r="BK936" s="227">
        <f t="shared" si="1102"/>
        <v>298.86815999999999</v>
      </c>
      <c r="BL936" s="228">
        <f t="shared" si="1059"/>
        <v>1.0288705528241937</v>
      </c>
      <c r="BM936" s="230">
        <f t="shared" si="1060"/>
        <v>196</v>
      </c>
      <c r="BN936" s="231">
        <f t="shared" si="1103"/>
        <v>1.0463629160000001</v>
      </c>
      <c r="BO936" s="227">
        <f t="shared" si="1104"/>
        <v>3351.5946907100001</v>
      </c>
      <c r="BP936" s="227">
        <f t="shared" si="1105"/>
        <v>3712.7270507100002</v>
      </c>
      <c r="BQ936" s="227">
        <f t="shared" si="965"/>
        <v>3113.21</v>
      </c>
      <c r="BR936" s="227">
        <f t="shared" si="1106"/>
        <v>62.264200000000002</v>
      </c>
      <c r="BS936" s="227">
        <f t="shared" si="1107"/>
        <v>264.62285000000003</v>
      </c>
      <c r="BT936" s="228">
        <f t="shared" si="963"/>
        <v>1.0254857875034877</v>
      </c>
      <c r="BU936" s="230">
        <f t="shared" si="964"/>
        <v>173</v>
      </c>
      <c r="BV936" s="231">
        <f t="shared" si="1108"/>
        <v>1.0408129260000001</v>
      </c>
      <c r="BW936" s="227">
        <f t="shared" si="1109"/>
        <v>3322.8500218700001</v>
      </c>
      <c r="BX936" s="227">
        <f t="shared" si="1110"/>
        <v>3649.7370718700004</v>
      </c>
      <c r="BY936" s="227">
        <f t="shared" si="1050"/>
        <v>3113.21</v>
      </c>
      <c r="BZ936" s="227">
        <f t="shared" si="1111"/>
        <v>62.264200000000002</v>
      </c>
      <c r="CA936" s="227">
        <f t="shared" si="1112"/>
        <v>234.52848666666668</v>
      </c>
      <c r="CB936" s="228">
        <f t="shared" si="1047"/>
        <v>1.0264085431174048</v>
      </c>
      <c r="CC936" s="230">
        <f t="shared" si="1048"/>
        <v>153</v>
      </c>
      <c r="CD936" s="231">
        <f t="shared" si="1113"/>
        <v>1.036010782</v>
      </c>
      <c r="CE936" s="227">
        <f t="shared" si="1114"/>
        <v>3310.4951058500001</v>
      </c>
      <c r="CF936" s="227">
        <f t="shared" si="1115"/>
        <v>3607.2877925166667</v>
      </c>
      <c r="CG936" s="227">
        <f t="shared" si="1043"/>
        <v>3113.21</v>
      </c>
      <c r="CH936" s="227">
        <f t="shared" si="1116"/>
        <v>62.264200000000002</v>
      </c>
      <c r="CI936" s="227">
        <f t="shared" si="1117"/>
        <v>203.39638666666664</v>
      </c>
      <c r="CJ936" s="228">
        <f t="shared" si="1164"/>
        <v>1.0215056264544078</v>
      </c>
      <c r="CK936" s="230">
        <f t="shared" si="1165"/>
        <v>132</v>
      </c>
      <c r="CL936" s="231">
        <f t="shared" si="1118"/>
        <v>1.0309923750000001</v>
      </c>
      <c r="CM936" s="227">
        <f t="shared" si="1119"/>
        <v>3278.7222900699999</v>
      </c>
      <c r="CN936" s="227">
        <f t="shared" si="1120"/>
        <v>3544.3828767366667</v>
      </c>
      <c r="CO936" s="227">
        <f t="shared" si="1046"/>
        <v>3113.21</v>
      </c>
      <c r="CP936" s="227">
        <f t="shared" si="1121"/>
        <v>62.264200000000002</v>
      </c>
      <c r="CQ936" s="227">
        <f t="shared" si="1122"/>
        <v>170.18881333333334</v>
      </c>
      <c r="CR936" s="228">
        <f t="shared" si="1044"/>
        <v>1.0169301929522421</v>
      </c>
      <c r="CS936" s="230">
        <f t="shared" si="1045"/>
        <v>112</v>
      </c>
      <c r="CT936" s="231">
        <f t="shared" si="1123"/>
        <v>1.0262355409999999</v>
      </c>
      <c r="CU936" s="227">
        <f t="shared" si="1124"/>
        <v>3248.97679771</v>
      </c>
      <c r="CV936" s="227">
        <f t="shared" si="1125"/>
        <v>3481.4298110433333</v>
      </c>
      <c r="CW936" s="227">
        <f t="shared" si="1162"/>
        <v>3113.21</v>
      </c>
      <c r="CX936" s="227">
        <f t="shared" si="1126"/>
        <v>62.264200000000002</v>
      </c>
      <c r="CY936" s="227">
        <f t="shared" si="1127"/>
        <v>139.05671333333333</v>
      </c>
      <c r="CZ936" s="228">
        <f t="shared" si="1160"/>
        <v>1.0190707001109645</v>
      </c>
      <c r="DA936" s="239">
        <f t="shared" si="1161"/>
        <v>91</v>
      </c>
      <c r="DB936" s="231">
        <f t="shared" si="1128"/>
        <v>1.021264484</v>
      </c>
      <c r="DC936" s="227">
        <f t="shared" si="1129"/>
        <v>3240.0443942100001</v>
      </c>
      <c r="DD936" s="227">
        <f t="shared" si="1130"/>
        <v>3441.3653075433335</v>
      </c>
      <c r="DE936" s="227">
        <f t="shared" si="1042"/>
        <v>3113.21</v>
      </c>
      <c r="DF936" s="227">
        <f t="shared" si="1131"/>
        <v>62.264200000000002</v>
      </c>
      <c r="DG936" s="227">
        <f t="shared" si="1132"/>
        <v>107.92461333333335</v>
      </c>
      <c r="DH936" s="228">
        <f t="shared" si="1040"/>
        <v>1.0175442785334268</v>
      </c>
      <c r="DI936" s="239">
        <f t="shared" si="1041"/>
        <v>70</v>
      </c>
      <c r="DJ936" s="231">
        <f t="shared" si="1133"/>
        <v>1.016317508</v>
      </c>
      <c r="DK936" s="227">
        <f t="shared" si="1134"/>
        <v>3219.5200988000001</v>
      </c>
      <c r="DL936" s="227">
        <f t="shared" si="1135"/>
        <v>3389.7089121333333</v>
      </c>
      <c r="DM936" s="227">
        <f t="shared" si="1159"/>
        <v>3113.21</v>
      </c>
      <c r="DN936" s="227">
        <f t="shared" si="1136"/>
        <v>62.264200000000002</v>
      </c>
      <c r="DO936" s="227">
        <f t="shared" si="1137"/>
        <v>75.754776666666658</v>
      </c>
      <c r="DP936" s="228">
        <f t="shared" si="1157"/>
        <v>1.014298922017111</v>
      </c>
      <c r="DQ936" s="239">
        <f t="shared" si="1158"/>
        <v>49</v>
      </c>
      <c r="DR936" s="231">
        <f t="shared" si="1138"/>
        <v>1.0113944939999999</v>
      </c>
      <c r="DS936" s="227">
        <f t="shared" si="1139"/>
        <v>3193.7062318100002</v>
      </c>
      <c r="DT936" s="227">
        <f t="shared" si="1140"/>
        <v>3331.7252084766669</v>
      </c>
      <c r="DU936" s="227">
        <f t="shared" si="1038"/>
        <v>3113.21</v>
      </c>
      <c r="DV936" s="227">
        <f t="shared" si="1141"/>
        <v>62.264200000000002</v>
      </c>
      <c r="DW936" s="227">
        <f t="shared" si="1142"/>
        <v>46.698149999999998</v>
      </c>
      <c r="DX936" s="228">
        <f t="shared" si="1033"/>
        <v>1.0099566614209861</v>
      </c>
      <c r="DY936" s="239">
        <f t="shared" si="1034"/>
        <v>31</v>
      </c>
      <c r="DZ936" s="231">
        <f t="shared" si="1143"/>
        <v>1.0071937520000001</v>
      </c>
      <c r="EA936" s="227">
        <f t="shared" si="1144"/>
        <v>3166.8258245699999</v>
      </c>
      <c r="EB936" s="227">
        <f t="shared" si="1145"/>
        <v>3275.7881745699997</v>
      </c>
      <c r="EC936" s="227">
        <f t="shared" si="1148"/>
        <v>3113.21</v>
      </c>
      <c r="ED936" s="227">
        <f t="shared" si="1149"/>
        <v>62.264200000000002</v>
      </c>
      <c r="EE936" s="227">
        <f t="shared" si="1150"/>
        <v>14.528313333333335</v>
      </c>
      <c r="EF936" s="228">
        <f t="shared" si="1151"/>
        <v>1.002438757367814</v>
      </c>
      <c r="EG936" s="239">
        <f t="shared" si="1152"/>
        <v>9</v>
      </c>
      <c r="EH936" s="231">
        <f t="shared" si="1153"/>
        <v>1.0020831990000001</v>
      </c>
      <c r="EI936" s="227">
        <f t="shared" si="1154"/>
        <v>3127.3036161800001</v>
      </c>
      <c r="EJ936" s="227">
        <f t="shared" si="1155"/>
        <v>3204.0961295133334</v>
      </c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5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5"/>
      <c r="HA936" s="5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3"/>
      <c r="JZ936" s="1"/>
      <c r="KA936" s="1"/>
      <c r="KB936" s="1"/>
      <c r="KC936" s="1"/>
      <c r="KD936" s="1"/>
      <c r="KE936" s="1"/>
    </row>
    <row r="937" spans="1:291" x14ac:dyDescent="0.2">
      <c r="A937" s="196">
        <f t="shared" si="1061"/>
        <v>43595</v>
      </c>
      <c r="B937" s="236">
        <f t="shared" si="1147"/>
        <v>114629.76483488665</v>
      </c>
      <c r="C937" s="66">
        <f t="shared" si="961"/>
        <v>64070.641996539998</v>
      </c>
      <c r="D937" s="77">
        <f t="shared" si="1062"/>
        <v>5177.47</v>
      </c>
      <c r="E937" s="67">
        <f>VLOOKUP(A936,[1]Plan1!$DQ$117:$DS$314,3)</f>
        <v>5206.9799999999996</v>
      </c>
      <c r="F937" s="11">
        <f t="shared" si="1063"/>
        <v>43581</v>
      </c>
      <c r="G937" s="73">
        <f t="shared" si="1051"/>
        <v>5.6996950247900635E-3</v>
      </c>
      <c r="H937" s="11">
        <f t="shared" si="1064"/>
        <v>43612</v>
      </c>
      <c r="I937" s="11">
        <f t="shared" si="1052"/>
        <v>43612</v>
      </c>
      <c r="J937" s="1">
        <f t="shared" si="1065"/>
        <v>21</v>
      </c>
      <c r="K937" s="1">
        <f t="shared" si="1066"/>
        <v>10</v>
      </c>
      <c r="L937" s="66">
        <f t="shared" si="1053"/>
        <v>1.0027101</v>
      </c>
      <c r="M937" s="70">
        <f t="shared" si="962"/>
        <v>1.00749961</v>
      </c>
      <c r="N937" s="70">
        <f t="shared" si="1156"/>
        <v>1.0921709705298568</v>
      </c>
      <c r="O937" s="66">
        <f t="shared" ref="O937:O1000" si="1166">TRUNC(TRUNC((L937*N937),15),8)</f>
        <v>1.09513086</v>
      </c>
      <c r="P937" s="66">
        <f t="shared" si="1054"/>
        <v>64244.279843409997</v>
      </c>
      <c r="Q937" s="74">
        <f t="shared" si="1055"/>
        <v>0</v>
      </c>
      <c r="R937" s="75">
        <f t="shared" ref="R937:R1000" si="1167">IF(Q937&gt;0,(S937/C937),0)</f>
        <v>0</v>
      </c>
      <c r="S937" s="66">
        <f t="shared" ref="S937:S1000" si="1168">IF($Q937&gt;0,VLOOKUP($A937,$AE$10:$AK$114,6),0)</f>
        <v>0</v>
      </c>
      <c r="T937" s="10">
        <f t="shared" si="1067"/>
        <v>0.06</v>
      </c>
      <c r="U937" s="74">
        <f t="shared" si="1163"/>
        <v>10</v>
      </c>
      <c r="V937" s="74">
        <v>252</v>
      </c>
      <c r="W937" s="70">
        <f t="shared" si="1056"/>
        <v>1.0023149339999999</v>
      </c>
      <c r="X937" s="66">
        <f t="shared" si="1057"/>
        <v>148.72126771000001</v>
      </c>
      <c r="Y937" s="66">
        <v>0</v>
      </c>
      <c r="Z937" s="67">
        <f t="shared" si="1058"/>
        <v>0</v>
      </c>
      <c r="AA937" s="68" t="str">
        <f t="shared" si="1068"/>
        <v>A+INCORP J=</v>
      </c>
      <c r="AB937" s="11">
        <f t="shared" si="1069"/>
        <v>43612</v>
      </c>
      <c r="AC937" s="227">
        <f t="shared" si="1074"/>
        <v>3113.21</v>
      </c>
      <c r="AD937" s="227">
        <f t="shared" si="1081"/>
        <v>62.264200000000002</v>
      </c>
      <c r="AE937" s="227">
        <f t="shared" si="1082"/>
        <v>425.47203333333329</v>
      </c>
      <c r="AF937" s="228">
        <f t="shared" si="1075"/>
        <v>1.0495302001639486</v>
      </c>
      <c r="AG937" s="230">
        <f t="shared" si="1076"/>
        <v>281</v>
      </c>
      <c r="AH937" s="231">
        <f t="shared" si="1083"/>
        <v>1.0671317659999999</v>
      </c>
      <c r="AI937" s="227">
        <f t="shared" si="1084"/>
        <v>3486.7547779900001</v>
      </c>
      <c r="AJ937" s="227">
        <f t="shared" si="1085"/>
        <v>3974.4910113233336</v>
      </c>
      <c r="AK937" s="227">
        <f t="shared" si="968"/>
        <v>3113.21</v>
      </c>
      <c r="AL937" s="227">
        <f t="shared" si="1086"/>
        <v>62.264200000000002</v>
      </c>
      <c r="AM937" s="227">
        <f t="shared" si="1087"/>
        <v>394.33993333333331</v>
      </c>
      <c r="AN937" s="228">
        <f t="shared" si="969"/>
        <v>1.0485868676980816</v>
      </c>
      <c r="AO937" s="230">
        <f t="shared" si="970"/>
        <v>260</v>
      </c>
      <c r="AP937" s="231">
        <f t="shared" si="1088"/>
        <v>1.0619626099999999</v>
      </c>
      <c r="AQ937" s="227">
        <f t="shared" si="1089"/>
        <v>3466.7462733900002</v>
      </c>
      <c r="AR937" s="227">
        <f t="shared" si="1090"/>
        <v>3923.3504067233334</v>
      </c>
      <c r="AS937" s="227">
        <f t="shared" si="1070"/>
        <v>3113.21</v>
      </c>
      <c r="AT937" s="227">
        <f t="shared" si="1091"/>
        <v>62.264200000000002</v>
      </c>
      <c r="AU937" s="227">
        <f t="shared" si="1092"/>
        <v>363.20783333333333</v>
      </c>
      <c r="AV937" s="228">
        <f t="shared" si="1071"/>
        <v>1.0462854926061536</v>
      </c>
      <c r="AW937" s="230">
        <f t="shared" si="1072"/>
        <v>239</v>
      </c>
      <c r="AX937" s="231">
        <f t="shared" si="1093"/>
        <v>1.0568184920000001</v>
      </c>
      <c r="AY937" s="227">
        <f t="shared" si="1094"/>
        <v>3442.3816993800001</v>
      </c>
      <c r="AZ937" s="227">
        <f t="shared" si="1095"/>
        <v>3867.8537327133336</v>
      </c>
      <c r="BA937" s="227">
        <f t="shared" si="1049"/>
        <v>3113.21</v>
      </c>
      <c r="BB937" s="227">
        <f t="shared" si="1096"/>
        <v>62.264200000000002</v>
      </c>
      <c r="BC937" s="227">
        <f t="shared" si="1097"/>
        <v>331.03799666666669</v>
      </c>
      <c r="BD937" s="228">
        <f t="shared" si="966"/>
        <v>1.0421164673884831</v>
      </c>
      <c r="BE937" s="230">
        <f t="shared" si="967"/>
        <v>219</v>
      </c>
      <c r="BF937" s="231">
        <f t="shared" si="1098"/>
        <v>1.0519425010000001</v>
      </c>
      <c r="BG937" s="227">
        <f t="shared" si="1099"/>
        <v>3412.84588704</v>
      </c>
      <c r="BH937" s="227">
        <f t="shared" si="1100"/>
        <v>3806.1480837066665</v>
      </c>
      <c r="BI937" s="227">
        <f t="shared" si="1073"/>
        <v>3113.21</v>
      </c>
      <c r="BJ937" s="227">
        <f t="shared" si="1101"/>
        <v>62.264200000000002</v>
      </c>
      <c r="BK937" s="227">
        <f t="shared" si="1102"/>
        <v>299.90589666666665</v>
      </c>
      <c r="BL937" s="228">
        <f t="shared" si="1059"/>
        <v>1.0291490476885266</v>
      </c>
      <c r="BM937" s="230">
        <f t="shared" si="1060"/>
        <v>197</v>
      </c>
      <c r="BN937" s="231">
        <f t="shared" si="1103"/>
        <v>1.04660489</v>
      </c>
      <c r="BO937" s="227">
        <f t="shared" si="1104"/>
        <v>3353.27717527</v>
      </c>
      <c r="BP937" s="227">
        <f t="shared" si="1105"/>
        <v>3715.4472719366668</v>
      </c>
      <c r="BQ937" s="227">
        <f t="shared" si="965"/>
        <v>3113.21</v>
      </c>
      <c r="BR937" s="227">
        <f t="shared" si="1106"/>
        <v>62.264200000000002</v>
      </c>
      <c r="BS937" s="227">
        <f t="shared" si="1107"/>
        <v>265.66058666666669</v>
      </c>
      <c r="BT937" s="228">
        <f t="shared" si="963"/>
        <v>1.0257633661789414</v>
      </c>
      <c r="BU937" s="230">
        <f t="shared" si="964"/>
        <v>174</v>
      </c>
      <c r="BV937" s="231">
        <f t="shared" si="1108"/>
        <v>1.041053617</v>
      </c>
      <c r="BW937" s="227">
        <f t="shared" si="1109"/>
        <v>3324.51807818</v>
      </c>
      <c r="BX937" s="227">
        <f t="shared" si="1110"/>
        <v>3652.4428648466665</v>
      </c>
      <c r="BY937" s="227">
        <f t="shared" si="1050"/>
        <v>3113.21</v>
      </c>
      <c r="BZ937" s="227">
        <f t="shared" si="1111"/>
        <v>62.264200000000002</v>
      </c>
      <c r="CA937" s="227">
        <f t="shared" si="1112"/>
        <v>235.56622333333331</v>
      </c>
      <c r="CB937" s="228">
        <f t="shared" si="1047"/>
        <v>1.026686371564512</v>
      </c>
      <c r="CC937" s="230">
        <f t="shared" si="1048"/>
        <v>154</v>
      </c>
      <c r="CD937" s="231">
        <f t="shared" si="1113"/>
        <v>1.0362503620000001</v>
      </c>
      <c r="CE937" s="227">
        <f t="shared" si="1114"/>
        <v>3312.15695848</v>
      </c>
      <c r="CF937" s="227">
        <f t="shared" si="1115"/>
        <v>3609.9873818133333</v>
      </c>
      <c r="CG937" s="227">
        <f t="shared" si="1043"/>
        <v>3113.21</v>
      </c>
      <c r="CH937" s="227">
        <f t="shared" si="1116"/>
        <v>62.264200000000002</v>
      </c>
      <c r="CI937" s="227">
        <f t="shared" si="1117"/>
        <v>204.43412333333333</v>
      </c>
      <c r="CJ937" s="228">
        <f t="shared" si="1164"/>
        <v>1.0217821277791601</v>
      </c>
      <c r="CK937" s="230">
        <f t="shared" si="1165"/>
        <v>133</v>
      </c>
      <c r="CL937" s="231">
        <f t="shared" si="1118"/>
        <v>1.0312307940000001</v>
      </c>
      <c r="CM937" s="227">
        <f t="shared" si="1119"/>
        <v>3280.3681913700002</v>
      </c>
      <c r="CN937" s="227">
        <f t="shared" si="1120"/>
        <v>3547.0665147033337</v>
      </c>
      <c r="CO937" s="227">
        <f t="shared" si="1046"/>
        <v>3113.21</v>
      </c>
      <c r="CP937" s="227">
        <f t="shared" si="1121"/>
        <v>62.264200000000002</v>
      </c>
      <c r="CQ937" s="227">
        <f t="shared" si="1122"/>
        <v>171.22655</v>
      </c>
      <c r="CR937" s="228">
        <f t="shared" si="1044"/>
        <v>1.0172054557978398</v>
      </c>
      <c r="CS937" s="230">
        <f t="shared" si="1045"/>
        <v>113</v>
      </c>
      <c r="CT937" s="231">
        <f t="shared" si="1123"/>
        <v>1.026472861</v>
      </c>
      <c r="CU937" s="227">
        <f t="shared" si="1124"/>
        <v>3250.60777018</v>
      </c>
      <c r="CV937" s="227">
        <f t="shared" si="1125"/>
        <v>3484.0985201799999</v>
      </c>
      <c r="CW937" s="227">
        <f t="shared" si="1162"/>
        <v>3113.21</v>
      </c>
      <c r="CX937" s="227">
        <f t="shared" si="1126"/>
        <v>62.264200000000002</v>
      </c>
      <c r="CY937" s="227">
        <f t="shared" si="1127"/>
        <v>140.09444999999999</v>
      </c>
      <c r="CZ937" s="228">
        <f t="shared" si="1160"/>
        <v>1.019346542349421</v>
      </c>
      <c r="DA937" s="239">
        <f t="shared" si="1161"/>
        <v>92</v>
      </c>
      <c r="DB937" s="231">
        <f t="shared" si="1128"/>
        <v>1.021500654</v>
      </c>
      <c r="DC937" s="227">
        <f t="shared" si="1129"/>
        <v>3241.6708812900001</v>
      </c>
      <c r="DD937" s="227">
        <f t="shared" si="1130"/>
        <v>3444.0295312900003</v>
      </c>
      <c r="DE937" s="227">
        <f t="shared" si="1042"/>
        <v>3113.21</v>
      </c>
      <c r="DF937" s="227">
        <f t="shared" si="1131"/>
        <v>62.264200000000002</v>
      </c>
      <c r="DG937" s="227">
        <f t="shared" si="1132"/>
        <v>108.96235000000001</v>
      </c>
      <c r="DH937" s="228">
        <f t="shared" si="1040"/>
        <v>1.017819707599819</v>
      </c>
      <c r="DI937" s="239">
        <f t="shared" si="1041"/>
        <v>71</v>
      </c>
      <c r="DJ937" s="231">
        <f t="shared" si="1133"/>
        <v>1.0165525339999999</v>
      </c>
      <c r="DK937" s="227">
        <f t="shared" si="1134"/>
        <v>3221.1362827799999</v>
      </c>
      <c r="DL937" s="227">
        <f t="shared" si="1135"/>
        <v>3392.3628327799997</v>
      </c>
      <c r="DM937" s="227">
        <f t="shared" si="1159"/>
        <v>3113.21</v>
      </c>
      <c r="DN937" s="227">
        <f t="shared" si="1136"/>
        <v>62.264200000000002</v>
      </c>
      <c r="DO937" s="227">
        <f t="shared" si="1137"/>
        <v>76.792513333333346</v>
      </c>
      <c r="DP937" s="228">
        <f t="shared" si="1157"/>
        <v>1.0145734726298239</v>
      </c>
      <c r="DQ937" s="239">
        <f t="shared" si="1158"/>
        <v>50</v>
      </c>
      <c r="DR937" s="231">
        <f t="shared" si="1138"/>
        <v>1.011628381</v>
      </c>
      <c r="DS937" s="227">
        <f t="shared" si="1139"/>
        <v>3195.3094556400001</v>
      </c>
      <c r="DT937" s="227">
        <f t="shared" si="1140"/>
        <v>3334.3661689733335</v>
      </c>
      <c r="DU937" s="227">
        <f t="shared" si="1038"/>
        <v>3113.21</v>
      </c>
      <c r="DV937" s="227">
        <f t="shared" si="1141"/>
        <v>62.264200000000002</v>
      </c>
      <c r="DW937" s="227">
        <f t="shared" si="1142"/>
        <v>47.735886666666673</v>
      </c>
      <c r="DX937" s="228">
        <f t="shared" si="1033"/>
        <v>1.010230036669828</v>
      </c>
      <c r="DY937" s="239">
        <f t="shared" si="1034"/>
        <v>32</v>
      </c>
      <c r="DZ937" s="231">
        <f t="shared" si="1143"/>
        <v>1.0074266679999999</v>
      </c>
      <c r="EA937" s="227">
        <f t="shared" si="1144"/>
        <v>3168.4155559400001</v>
      </c>
      <c r="EB937" s="227">
        <f t="shared" si="1145"/>
        <v>3278.4156426066666</v>
      </c>
      <c r="EC937" s="227">
        <f t="shared" si="1148"/>
        <v>3113.21</v>
      </c>
      <c r="ED937" s="227">
        <f t="shared" si="1149"/>
        <v>62.264200000000002</v>
      </c>
      <c r="EE937" s="227">
        <f t="shared" si="1150"/>
        <v>15.566050000000001</v>
      </c>
      <c r="EF937" s="228">
        <f t="shared" si="1151"/>
        <v>1.0027100976690491</v>
      </c>
      <c r="EG937" s="239">
        <f t="shared" si="1152"/>
        <v>10</v>
      </c>
      <c r="EH937" s="231">
        <f t="shared" si="1153"/>
        <v>1.0023149339999999</v>
      </c>
      <c r="EI937" s="227">
        <f t="shared" si="1154"/>
        <v>3128.8735101699999</v>
      </c>
      <c r="EJ937" s="227">
        <f t="shared" si="1155"/>
        <v>3206.7037601699999</v>
      </c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5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5"/>
      <c r="HA937" s="5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3"/>
      <c r="JZ937" s="1"/>
      <c r="KA937" s="1"/>
      <c r="KB937" s="1"/>
      <c r="KC937" s="1"/>
      <c r="KD937" s="1"/>
      <c r="KE937" s="1"/>
    </row>
    <row r="938" spans="1:291" x14ac:dyDescent="0.2">
      <c r="A938" s="196">
        <f t="shared" si="1061"/>
        <v>43596</v>
      </c>
      <c r="B938" s="236">
        <f t="shared" si="1147"/>
        <v>114689.14585320999</v>
      </c>
      <c r="C938" s="66">
        <f t="shared" ref="C938:C1001" si="1169">TRUNC(IF(Q937&gt;0,P937-S937+X937,C937),8)</f>
        <v>64070.641996539998</v>
      </c>
      <c r="D938" s="77">
        <f t="shared" si="1062"/>
        <v>5177.47</v>
      </c>
      <c r="E938" s="67">
        <f>VLOOKUP(A937,[1]Plan1!$DQ$117:$DS$314,3)</f>
        <v>5206.9799999999996</v>
      </c>
      <c r="F938" s="11">
        <f t="shared" si="1063"/>
        <v>43581</v>
      </c>
      <c r="G938" s="73">
        <f t="shared" si="1051"/>
        <v>5.6996950247900635E-3</v>
      </c>
      <c r="H938" s="11">
        <f t="shared" si="1064"/>
        <v>43612</v>
      </c>
      <c r="I938" s="11">
        <f t="shared" si="1052"/>
        <v>43612</v>
      </c>
      <c r="J938" s="1">
        <f t="shared" si="1065"/>
        <v>21</v>
      </c>
      <c r="K938" s="1">
        <f t="shared" si="1066"/>
        <v>11</v>
      </c>
      <c r="L938" s="66">
        <f t="shared" si="1053"/>
        <v>1.0029815099999999</v>
      </c>
      <c r="M938" s="70">
        <f t="shared" ref="M938:M1001" si="1170">IF(I938&gt;I937,L937,M937)</f>
        <v>1.00749961</v>
      </c>
      <c r="N938" s="70">
        <f t="shared" si="1156"/>
        <v>1.0921709705298568</v>
      </c>
      <c r="O938" s="66">
        <f t="shared" si="1166"/>
        <v>1.09542728</v>
      </c>
      <c r="P938" s="66">
        <f t="shared" si="1054"/>
        <v>64261.669256349996</v>
      </c>
      <c r="Q938" s="74">
        <f t="shared" si="1055"/>
        <v>0</v>
      </c>
      <c r="R938" s="75">
        <f t="shared" si="1167"/>
        <v>0</v>
      </c>
      <c r="S938" s="66">
        <f t="shared" si="1168"/>
        <v>0</v>
      </c>
      <c r="T938" s="10">
        <f t="shared" si="1067"/>
        <v>0.06</v>
      </c>
      <c r="U938" s="74">
        <f t="shared" si="1163"/>
        <v>11</v>
      </c>
      <c r="V938" s="74">
        <v>252</v>
      </c>
      <c r="W938" s="70">
        <f t="shared" si="1056"/>
        <v>1.0025467210000001</v>
      </c>
      <c r="X938" s="66">
        <f t="shared" si="1057"/>
        <v>163.65654258999999</v>
      </c>
      <c r="Y938" s="66">
        <v>0</v>
      </c>
      <c r="Z938" s="67">
        <f t="shared" si="1058"/>
        <v>0</v>
      </c>
      <c r="AA938" s="68" t="str">
        <f t="shared" si="1068"/>
        <v>A+INCORP J=</v>
      </c>
      <c r="AB938" s="11">
        <f t="shared" si="1069"/>
        <v>43612</v>
      </c>
      <c r="AC938" s="227">
        <f t="shared" si="1074"/>
        <v>3113.21</v>
      </c>
      <c r="AD938" s="227">
        <f t="shared" si="1081"/>
        <v>62.264200000000002</v>
      </c>
      <c r="AE938" s="227">
        <f t="shared" si="1082"/>
        <v>426.50976999999995</v>
      </c>
      <c r="AF938" s="228">
        <f t="shared" si="1075"/>
        <v>1.0498142773946209</v>
      </c>
      <c r="AG938" s="230">
        <f t="shared" si="1076"/>
        <v>281</v>
      </c>
      <c r="AH938" s="231">
        <f t="shared" si="1083"/>
        <v>1.0671317659999999</v>
      </c>
      <c r="AI938" s="227">
        <f t="shared" si="1084"/>
        <v>3487.6985408599999</v>
      </c>
      <c r="AJ938" s="227">
        <f t="shared" si="1085"/>
        <v>3976.4725108599996</v>
      </c>
      <c r="AK938" s="227">
        <f t="shared" si="968"/>
        <v>3113.21</v>
      </c>
      <c r="AL938" s="227">
        <f t="shared" si="1086"/>
        <v>62.264200000000002</v>
      </c>
      <c r="AM938" s="227">
        <f t="shared" si="1087"/>
        <v>395.37767000000002</v>
      </c>
      <c r="AN938" s="228">
        <f t="shared" si="969"/>
        <v>1.0488706895961541</v>
      </c>
      <c r="AO938" s="230">
        <f t="shared" si="970"/>
        <v>260</v>
      </c>
      <c r="AP938" s="231">
        <f t="shared" si="1088"/>
        <v>1.0619626099999999</v>
      </c>
      <c r="AQ938" s="227">
        <f t="shared" si="1089"/>
        <v>3467.6846205500001</v>
      </c>
      <c r="AR938" s="227">
        <f t="shared" si="1090"/>
        <v>3925.32649055</v>
      </c>
      <c r="AS938" s="227">
        <f t="shared" si="1070"/>
        <v>3113.21</v>
      </c>
      <c r="AT938" s="227">
        <f t="shared" si="1091"/>
        <v>62.264200000000002</v>
      </c>
      <c r="AU938" s="227">
        <f t="shared" si="1092"/>
        <v>364.24556999999999</v>
      </c>
      <c r="AV938" s="228">
        <f t="shared" si="1071"/>
        <v>1.0465686915890753</v>
      </c>
      <c r="AW938" s="230">
        <f t="shared" si="1072"/>
        <v>239</v>
      </c>
      <c r="AX938" s="231">
        <f t="shared" si="1093"/>
        <v>1.0568184920000001</v>
      </c>
      <c r="AY938" s="227">
        <f t="shared" si="1094"/>
        <v>3443.3134517600001</v>
      </c>
      <c r="AZ938" s="227">
        <f t="shared" si="1095"/>
        <v>3869.8232217600003</v>
      </c>
      <c r="BA938" s="227">
        <f t="shared" si="1049"/>
        <v>3113.21</v>
      </c>
      <c r="BB938" s="227">
        <f t="shared" si="1096"/>
        <v>62.264200000000002</v>
      </c>
      <c r="BC938" s="227">
        <f t="shared" si="1097"/>
        <v>332.07573333333329</v>
      </c>
      <c r="BD938" s="228">
        <f t="shared" si="966"/>
        <v>1.0423985379378085</v>
      </c>
      <c r="BE938" s="230">
        <f t="shared" si="967"/>
        <v>219</v>
      </c>
      <c r="BF938" s="231">
        <f t="shared" si="1098"/>
        <v>1.0519425010000001</v>
      </c>
      <c r="BG938" s="227">
        <f t="shared" si="1099"/>
        <v>3413.7696449300001</v>
      </c>
      <c r="BH938" s="227">
        <f t="shared" si="1100"/>
        <v>3808.1095782633333</v>
      </c>
      <c r="BI938" s="227">
        <f t="shared" si="1073"/>
        <v>3113.21</v>
      </c>
      <c r="BJ938" s="227">
        <f t="shared" si="1101"/>
        <v>62.264200000000002</v>
      </c>
      <c r="BK938" s="227">
        <f t="shared" si="1102"/>
        <v>300.94363333333331</v>
      </c>
      <c r="BL938" s="228">
        <f t="shared" si="1059"/>
        <v>1.029427608335348</v>
      </c>
      <c r="BM938" s="230">
        <f t="shared" si="1060"/>
        <v>197</v>
      </c>
      <c r="BN938" s="231">
        <f t="shared" si="1103"/>
        <v>1.04660489</v>
      </c>
      <c r="BO938" s="227">
        <f t="shared" si="1104"/>
        <v>3354.1848096600002</v>
      </c>
      <c r="BP938" s="227">
        <f t="shared" si="1105"/>
        <v>3717.3926429933335</v>
      </c>
      <c r="BQ938" s="227">
        <f t="shared" si="965"/>
        <v>3113.21</v>
      </c>
      <c r="BR938" s="227">
        <f t="shared" si="1106"/>
        <v>62.264200000000002</v>
      </c>
      <c r="BS938" s="227">
        <f t="shared" si="1107"/>
        <v>266.69832333333335</v>
      </c>
      <c r="BT938" s="228">
        <f t="shared" ref="BT938:BT1001" si="1171">($O938/BT$679)</f>
        <v>1.0260410104204731</v>
      </c>
      <c r="BU938" s="230">
        <f t="shared" ref="BU938:BU1001" si="1172">NETWORKDAYS(BU$679,$A938,$AE$118:$AE$502)-1</f>
        <v>174</v>
      </c>
      <c r="BV938" s="231">
        <f t="shared" si="1108"/>
        <v>1.041053617</v>
      </c>
      <c r="BW938" s="227">
        <f t="shared" si="1109"/>
        <v>3325.4179283100002</v>
      </c>
      <c r="BX938" s="227">
        <f t="shared" si="1110"/>
        <v>3654.3804516433338</v>
      </c>
      <c r="BY938" s="227">
        <f t="shared" si="1050"/>
        <v>3113.21</v>
      </c>
      <c r="BZ938" s="227">
        <f t="shared" si="1111"/>
        <v>62.264200000000002</v>
      </c>
      <c r="CA938" s="227">
        <f t="shared" si="1112"/>
        <v>236.60396</v>
      </c>
      <c r="CB938" s="228">
        <f t="shared" si="1047"/>
        <v>1.0269642656366955</v>
      </c>
      <c r="CC938" s="230">
        <f t="shared" si="1048"/>
        <v>154</v>
      </c>
      <c r="CD938" s="231">
        <f t="shared" si="1113"/>
        <v>1.0362503620000001</v>
      </c>
      <c r="CE938" s="227">
        <f t="shared" si="1114"/>
        <v>3313.0534628099999</v>
      </c>
      <c r="CF938" s="227">
        <f t="shared" si="1115"/>
        <v>3611.9216228099999</v>
      </c>
      <c r="CG938" s="227">
        <f t="shared" si="1043"/>
        <v>3113.21</v>
      </c>
      <c r="CH938" s="227">
        <f t="shared" si="1116"/>
        <v>62.264200000000002</v>
      </c>
      <c r="CI938" s="227">
        <f t="shared" si="1117"/>
        <v>205.47186000000002</v>
      </c>
      <c r="CJ938" s="228">
        <f t="shared" si="1164"/>
        <v>1.022058694415513</v>
      </c>
      <c r="CK938" s="230">
        <f t="shared" si="1165"/>
        <v>133</v>
      </c>
      <c r="CL938" s="231">
        <f t="shared" si="1118"/>
        <v>1.0312307940000001</v>
      </c>
      <c r="CM938" s="227">
        <f t="shared" si="1119"/>
        <v>3281.25609141</v>
      </c>
      <c r="CN938" s="227">
        <f t="shared" si="1120"/>
        <v>3548.9921514100001</v>
      </c>
      <c r="CO938" s="227">
        <f t="shared" si="1046"/>
        <v>3113.21</v>
      </c>
      <c r="CP938" s="227">
        <f t="shared" si="1121"/>
        <v>62.264200000000002</v>
      </c>
      <c r="CQ938" s="227">
        <f t="shared" si="1122"/>
        <v>172.26428666666666</v>
      </c>
      <c r="CR938" s="228">
        <f t="shared" si="1044"/>
        <v>1.0174807836625004</v>
      </c>
      <c r="CS938" s="230">
        <f t="shared" si="1045"/>
        <v>113</v>
      </c>
      <c r="CT938" s="231">
        <f t="shared" si="1123"/>
        <v>1.026472861</v>
      </c>
      <c r="CU938" s="227">
        <f t="shared" si="1124"/>
        <v>3251.4876149400002</v>
      </c>
      <c r="CV938" s="227">
        <f t="shared" si="1125"/>
        <v>3486.0161016066668</v>
      </c>
      <c r="CW938" s="227">
        <f t="shared" si="1162"/>
        <v>3113.21</v>
      </c>
      <c r="CX938" s="227">
        <f t="shared" si="1126"/>
        <v>62.264200000000002</v>
      </c>
      <c r="CY938" s="227">
        <f t="shared" si="1127"/>
        <v>141.13218666666666</v>
      </c>
      <c r="CZ938" s="228">
        <f t="shared" si="1160"/>
        <v>1.0196224497437967</v>
      </c>
      <c r="DA938" s="239">
        <f t="shared" si="1161"/>
        <v>92</v>
      </c>
      <c r="DB938" s="231">
        <f t="shared" si="1128"/>
        <v>1.021500654</v>
      </c>
      <c r="DC938" s="227">
        <f t="shared" si="1129"/>
        <v>3242.5483070999999</v>
      </c>
      <c r="DD938" s="227">
        <f t="shared" si="1130"/>
        <v>3445.9446937666667</v>
      </c>
      <c r="DE938" s="227">
        <f t="shared" si="1042"/>
        <v>3113.21</v>
      </c>
      <c r="DF938" s="227">
        <f t="shared" si="1131"/>
        <v>62.264200000000002</v>
      </c>
      <c r="DG938" s="227">
        <f t="shared" si="1132"/>
        <v>110.00008666666668</v>
      </c>
      <c r="DH938" s="228">
        <f t="shared" si="1040"/>
        <v>1.0180952017245364</v>
      </c>
      <c r="DI938" s="239">
        <f t="shared" si="1041"/>
        <v>71</v>
      </c>
      <c r="DJ938" s="231">
        <f t="shared" si="1133"/>
        <v>1.0165525339999999</v>
      </c>
      <c r="DK938" s="227">
        <f t="shared" si="1134"/>
        <v>3222.00815048</v>
      </c>
      <c r="DL938" s="227">
        <f t="shared" si="1135"/>
        <v>3394.2724371466666</v>
      </c>
      <c r="DM938" s="227">
        <f t="shared" si="1159"/>
        <v>3113.21</v>
      </c>
      <c r="DN938" s="227">
        <f t="shared" si="1136"/>
        <v>62.264200000000002</v>
      </c>
      <c r="DO938" s="227">
        <f t="shared" si="1137"/>
        <v>77.830250000000007</v>
      </c>
      <c r="DP938" s="228">
        <f t="shared" si="1157"/>
        <v>1.0148480880933648</v>
      </c>
      <c r="DQ938" s="239">
        <f t="shared" si="1158"/>
        <v>50</v>
      </c>
      <c r="DR938" s="231">
        <f t="shared" si="1138"/>
        <v>1.011628381</v>
      </c>
      <c r="DS938" s="227">
        <f t="shared" si="1139"/>
        <v>3196.1743327700001</v>
      </c>
      <c r="DT938" s="227">
        <f t="shared" si="1140"/>
        <v>3336.2687827700001</v>
      </c>
      <c r="DU938" s="227">
        <f t="shared" si="1038"/>
        <v>3113.21</v>
      </c>
      <c r="DV938" s="227">
        <f t="shared" si="1141"/>
        <v>62.264200000000002</v>
      </c>
      <c r="DW938" s="227">
        <f t="shared" si="1142"/>
        <v>48.773623333333333</v>
      </c>
      <c r="DX938" s="228">
        <f t="shared" si="1033"/>
        <v>1.0105034764918688</v>
      </c>
      <c r="DY938" s="239">
        <f t="shared" si="1034"/>
        <v>32</v>
      </c>
      <c r="DZ938" s="231">
        <f t="shared" si="1143"/>
        <v>1.0074266679999999</v>
      </c>
      <c r="EA938" s="227">
        <f t="shared" si="1144"/>
        <v>3169.2731536699998</v>
      </c>
      <c r="EB938" s="227">
        <f t="shared" si="1145"/>
        <v>3280.3109770033334</v>
      </c>
      <c r="EC938" s="227">
        <f t="shared" si="1148"/>
        <v>3113.21</v>
      </c>
      <c r="ED938" s="227">
        <f t="shared" si="1149"/>
        <v>62.264200000000002</v>
      </c>
      <c r="EE938" s="227">
        <f t="shared" si="1150"/>
        <v>16.603786666666668</v>
      </c>
      <c r="EF938" s="228">
        <f t="shared" si="1151"/>
        <v>1.0029815020628134</v>
      </c>
      <c r="EG938" s="239">
        <f t="shared" si="1152"/>
        <v>10</v>
      </c>
      <c r="EH938" s="231">
        <f t="shared" si="1153"/>
        <v>1.0023149339999999</v>
      </c>
      <c r="EI938" s="227">
        <f t="shared" si="1154"/>
        <v>3129.7204050199998</v>
      </c>
      <c r="EJ938" s="227">
        <f t="shared" si="1155"/>
        <v>3208.5883916866665</v>
      </c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5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5"/>
      <c r="HA938" s="5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3"/>
      <c r="JZ938" s="1"/>
      <c r="KA938" s="1"/>
      <c r="KB938" s="1"/>
      <c r="KC938" s="1"/>
      <c r="KD938" s="1"/>
      <c r="KE938" s="1"/>
    </row>
    <row r="939" spans="1:291" x14ac:dyDescent="0.2">
      <c r="A939" s="196">
        <f t="shared" si="1061"/>
        <v>43597</v>
      </c>
      <c r="B939" s="236">
        <f t="shared" si="1147"/>
        <v>114703.67416654331</v>
      </c>
      <c r="C939" s="66">
        <f t="shared" si="1169"/>
        <v>64070.641996539998</v>
      </c>
      <c r="D939" s="77">
        <f t="shared" si="1062"/>
        <v>5177.47</v>
      </c>
      <c r="E939" s="67">
        <f>VLOOKUP(A938,[1]Plan1!$DQ$117:$DS$314,3)</f>
        <v>5206.9799999999996</v>
      </c>
      <c r="F939" s="11">
        <f t="shared" si="1063"/>
        <v>43581</v>
      </c>
      <c r="G939" s="73">
        <f t="shared" si="1051"/>
        <v>5.6996950247900635E-3</v>
      </c>
      <c r="H939" s="11">
        <f t="shared" si="1064"/>
        <v>43612</v>
      </c>
      <c r="I939" s="11">
        <f t="shared" si="1052"/>
        <v>43612</v>
      </c>
      <c r="J939" s="1">
        <f t="shared" si="1065"/>
        <v>21</v>
      </c>
      <c r="K939" s="1">
        <f t="shared" si="1066"/>
        <v>11</v>
      </c>
      <c r="L939" s="66">
        <f t="shared" si="1053"/>
        <v>1.0029815099999999</v>
      </c>
      <c r="M939" s="70">
        <f t="shared" si="1170"/>
        <v>1.00749961</v>
      </c>
      <c r="N939" s="70">
        <f t="shared" si="1156"/>
        <v>1.0921709705298568</v>
      </c>
      <c r="O939" s="66">
        <f t="shared" si="1166"/>
        <v>1.09542728</v>
      </c>
      <c r="P939" s="66">
        <f t="shared" si="1054"/>
        <v>64261.669256349996</v>
      </c>
      <c r="Q939" s="74">
        <f t="shared" si="1055"/>
        <v>0</v>
      </c>
      <c r="R939" s="75">
        <f t="shared" si="1167"/>
        <v>0</v>
      </c>
      <c r="S939" s="66">
        <f t="shared" si="1168"/>
        <v>0</v>
      </c>
      <c r="T939" s="10">
        <f t="shared" si="1067"/>
        <v>0.06</v>
      </c>
      <c r="U939" s="74">
        <f t="shared" si="1163"/>
        <v>11</v>
      </c>
      <c r="V939" s="74">
        <v>252</v>
      </c>
      <c r="W939" s="70">
        <f t="shared" si="1056"/>
        <v>1.0025467210000001</v>
      </c>
      <c r="X939" s="66">
        <f t="shared" si="1057"/>
        <v>163.65654258999999</v>
      </c>
      <c r="Y939" s="66">
        <v>0</v>
      </c>
      <c r="Z939" s="67">
        <f t="shared" si="1058"/>
        <v>0</v>
      </c>
      <c r="AA939" s="68" t="str">
        <f t="shared" si="1068"/>
        <v>A+INCORP J=</v>
      </c>
      <c r="AB939" s="11">
        <f t="shared" si="1069"/>
        <v>43612</v>
      </c>
      <c r="AC939" s="227">
        <f t="shared" si="1074"/>
        <v>3113.21</v>
      </c>
      <c r="AD939" s="227">
        <f t="shared" si="1081"/>
        <v>62.264200000000002</v>
      </c>
      <c r="AE939" s="227">
        <f t="shared" si="1082"/>
        <v>427.54750666666666</v>
      </c>
      <c r="AF939" s="228">
        <f t="shared" si="1075"/>
        <v>1.0498142773946209</v>
      </c>
      <c r="AG939" s="230">
        <f t="shared" si="1076"/>
        <v>281</v>
      </c>
      <c r="AH939" s="231">
        <f t="shared" si="1083"/>
        <v>1.0671317659999999</v>
      </c>
      <c r="AI939" s="227">
        <f t="shared" si="1084"/>
        <v>3487.6985408599999</v>
      </c>
      <c r="AJ939" s="227">
        <f t="shared" si="1085"/>
        <v>3977.5102475266667</v>
      </c>
      <c r="AK939" s="227">
        <f t="shared" si="968"/>
        <v>3113.21</v>
      </c>
      <c r="AL939" s="227">
        <f t="shared" si="1086"/>
        <v>62.264200000000002</v>
      </c>
      <c r="AM939" s="227">
        <f t="shared" si="1087"/>
        <v>396.41540666666663</v>
      </c>
      <c r="AN939" s="228">
        <f t="shared" si="969"/>
        <v>1.0488706895961541</v>
      </c>
      <c r="AO939" s="230">
        <f t="shared" si="970"/>
        <v>260</v>
      </c>
      <c r="AP939" s="231">
        <f t="shared" si="1088"/>
        <v>1.0619626099999999</v>
      </c>
      <c r="AQ939" s="227">
        <f t="shared" si="1089"/>
        <v>3467.6846205500001</v>
      </c>
      <c r="AR939" s="227">
        <f t="shared" si="1090"/>
        <v>3926.3642272166667</v>
      </c>
      <c r="AS939" s="227">
        <f t="shared" si="1070"/>
        <v>3113.21</v>
      </c>
      <c r="AT939" s="227">
        <f t="shared" si="1091"/>
        <v>62.264200000000002</v>
      </c>
      <c r="AU939" s="227">
        <f t="shared" si="1092"/>
        <v>365.28330666666665</v>
      </c>
      <c r="AV939" s="228">
        <f t="shared" si="1071"/>
        <v>1.0465686915890753</v>
      </c>
      <c r="AW939" s="230">
        <f t="shared" si="1072"/>
        <v>239</v>
      </c>
      <c r="AX939" s="231">
        <f t="shared" si="1093"/>
        <v>1.0568184920000001</v>
      </c>
      <c r="AY939" s="227">
        <f t="shared" si="1094"/>
        <v>3443.3134517600001</v>
      </c>
      <c r="AZ939" s="227">
        <f t="shared" si="1095"/>
        <v>3870.8609584266669</v>
      </c>
      <c r="BA939" s="227">
        <f t="shared" si="1049"/>
        <v>3113.21</v>
      </c>
      <c r="BB939" s="227">
        <f t="shared" si="1096"/>
        <v>62.264200000000002</v>
      </c>
      <c r="BC939" s="227">
        <f t="shared" si="1097"/>
        <v>333.11347000000001</v>
      </c>
      <c r="BD939" s="228">
        <f t="shared" si="966"/>
        <v>1.0423985379378085</v>
      </c>
      <c r="BE939" s="230">
        <f t="shared" si="967"/>
        <v>219</v>
      </c>
      <c r="BF939" s="231">
        <f t="shared" si="1098"/>
        <v>1.0519425010000001</v>
      </c>
      <c r="BG939" s="227">
        <f t="shared" si="1099"/>
        <v>3413.7696449300001</v>
      </c>
      <c r="BH939" s="227">
        <f t="shared" si="1100"/>
        <v>3809.14731493</v>
      </c>
      <c r="BI939" s="227">
        <f t="shared" si="1073"/>
        <v>3113.21</v>
      </c>
      <c r="BJ939" s="227">
        <f t="shared" si="1101"/>
        <v>62.264200000000002</v>
      </c>
      <c r="BK939" s="227">
        <f t="shared" si="1102"/>
        <v>301.98136999999997</v>
      </c>
      <c r="BL939" s="228">
        <f t="shared" si="1059"/>
        <v>1.029427608335348</v>
      </c>
      <c r="BM939" s="230">
        <f t="shared" si="1060"/>
        <v>197</v>
      </c>
      <c r="BN939" s="231">
        <f t="shared" si="1103"/>
        <v>1.04660489</v>
      </c>
      <c r="BO939" s="227">
        <f t="shared" si="1104"/>
        <v>3354.1848096600002</v>
      </c>
      <c r="BP939" s="227">
        <f t="shared" si="1105"/>
        <v>3718.4303796600002</v>
      </c>
      <c r="BQ939" s="227">
        <f t="shared" ref="BQ939:BQ1002" si="1173">BQ938</f>
        <v>3113.21</v>
      </c>
      <c r="BR939" s="227">
        <f t="shared" si="1106"/>
        <v>62.264200000000002</v>
      </c>
      <c r="BS939" s="227">
        <f t="shared" si="1107"/>
        <v>267.73606000000001</v>
      </c>
      <c r="BT939" s="228">
        <f t="shared" si="1171"/>
        <v>1.0260410104204731</v>
      </c>
      <c r="BU939" s="230">
        <f t="shared" si="1172"/>
        <v>174</v>
      </c>
      <c r="BV939" s="231">
        <f t="shared" si="1108"/>
        <v>1.041053617</v>
      </c>
      <c r="BW939" s="227">
        <f t="shared" si="1109"/>
        <v>3325.4179283100002</v>
      </c>
      <c r="BX939" s="227">
        <f t="shared" si="1110"/>
        <v>3655.41818831</v>
      </c>
      <c r="BY939" s="227">
        <f t="shared" si="1050"/>
        <v>3113.21</v>
      </c>
      <c r="BZ939" s="227">
        <f t="shared" si="1111"/>
        <v>62.264200000000002</v>
      </c>
      <c r="CA939" s="227">
        <f t="shared" si="1112"/>
        <v>237.64169666666669</v>
      </c>
      <c r="CB939" s="228">
        <f t="shared" si="1047"/>
        <v>1.0269642656366955</v>
      </c>
      <c r="CC939" s="230">
        <f t="shared" si="1048"/>
        <v>154</v>
      </c>
      <c r="CD939" s="231">
        <f t="shared" si="1113"/>
        <v>1.0362503620000001</v>
      </c>
      <c r="CE939" s="227">
        <f t="shared" si="1114"/>
        <v>3313.0534628099999</v>
      </c>
      <c r="CF939" s="227">
        <f t="shared" si="1115"/>
        <v>3612.9593594766666</v>
      </c>
      <c r="CG939" s="227">
        <f t="shared" si="1043"/>
        <v>3113.21</v>
      </c>
      <c r="CH939" s="227">
        <f t="shared" si="1116"/>
        <v>62.264200000000002</v>
      </c>
      <c r="CI939" s="227">
        <f t="shared" si="1117"/>
        <v>206.50959666666668</v>
      </c>
      <c r="CJ939" s="228">
        <f t="shared" si="1164"/>
        <v>1.022058694415513</v>
      </c>
      <c r="CK939" s="230">
        <f t="shared" si="1165"/>
        <v>133</v>
      </c>
      <c r="CL939" s="231">
        <f t="shared" si="1118"/>
        <v>1.0312307940000001</v>
      </c>
      <c r="CM939" s="227">
        <f t="shared" si="1119"/>
        <v>3281.25609141</v>
      </c>
      <c r="CN939" s="227">
        <f t="shared" si="1120"/>
        <v>3550.0298880766668</v>
      </c>
      <c r="CO939" s="227">
        <f t="shared" si="1046"/>
        <v>3113.21</v>
      </c>
      <c r="CP939" s="227">
        <f t="shared" si="1121"/>
        <v>62.264200000000002</v>
      </c>
      <c r="CQ939" s="227">
        <f t="shared" si="1122"/>
        <v>173.30202333333332</v>
      </c>
      <c r="CR939" s="228">
        <f t="shared" si="1044"/>
        <v>1.0174807836625004</v>
      </c>
      <c r="CS939" s="230">
        <f t="shared" si="1045"/>
        <v>113</v>
      </c>
      <c r="CT939" s="231">
        <f t="shared" si="1123"/>
        <v>1.026472861</v>
      </c>
      <c r="CU939" s="227">
        <f t="shared" si="1124"/>
        <v>3251.4876149400002</v>
      </c>
      <c r="CV939" s="227">
        <f t="shared" si="1125"/>
        <v>3487.0538382733334</v>
      </c>
      <c r="CW939" s="227">
        <f t="shared" si="1162"/>
        <v>3113.21</v>
      </c>
      <c r="CX939" s="227">
        <f t="shared" si="1126"/>
        <v>62.264200000000002</v>
      </c>
      <c r="CY939" s="227">
        <f t="shared" si="1127"/>
        <v>142.16992333333334</v>
      </c>
      <c r="CZ939" s="228">
        <f t="shared" si="1160"/>
        <v>1.0196224497437967</v>
      </c>
      <c r="DA939" s="239">
        <f t="shared" si="1161"/>
        <v>92</v>
      </c>
      <c r="DB939" s="231">
        <f t="shared" si="1128"/>
        <v>1.021500654</v>
      </c>
      <c r="DC939" s="227">
        <f t="shared" si="1129"/>
        <v>3242.5483070999999</v>
      </c>
      <c r="DD939" s="227">
        <f t="shared" si="1130"/>
        <v>3446.9824304333333</v>
      </c>
      <c r="DE939" s="227">
        <f t="shared" si="1042"/>
        <v>3113.21</v>
      </c>
      <c r="DF939" s="227">
        <f t="shared" si="1131"/>
        <v>62.264200000000002</v>
      </c>
      <c r="DG939" s="227">
        <f t="shared" si="1132"/>
        <v>111.03782333333335</v>
      </c>
      <c r="DH939" s="228">
        <f t="shared" si="1040"/>
        <v>1.0180952017245364</v>
      </c>
      <c r="DI939" s="239">
        <f t="shared" si="1041"/>
        <v>71</v>
      </c>
      <c r="DJ939" s="231">
        <f t="shared" si="1133"/>
        <v>1.0165525339999999</v>
      </c>
      <c r="DK939" s="227">
        <f t="shared" si="1134"/>
        <v>3222.00815048</v>
      </c>
      <c r="DL939" s="227">
        <f t="shared" si="1135"/>
        <v>3395.3101738133332</v>
      </c>
      <c r="DM939" s="227">
        <f t="shared" si="1159"/>
        <v>3113.21</v>
      </c>
      <c r="DN939" s="227">
        <f t="shared" si="1136"/>
        <v>62.264200000000002</v>
      </c>
      <c r="DO939" s="227">
        <f t="shared" si="1137"/>
        <v>78.867986666666667</v>
      </c>
      <c r="DP939" s="228">
        <f t="shared" si="1157"/>
        <v>1.0148480880933648</v>
      </c>
      <c r="DQ939" s="239">
        <f t="shared" si="1158"/>
        <v>50</v>
      </c>
      <c r="DR939" s="231">
        <f t="shared" si="1138"/>
        <v>1.011628381</v>
      </c>
      <c r="DS939" s="227">
        <f t="shared" si="1139"/>
        <v>3196.1743327700001</v>
      </c>
      <c r="DT939" s="227">
        <f t="shared" si="1140"/>
        <v>3337.3065194366668</v>
      </c>
      <c r="DU939" s="227">
        <f t="shared" si="1038"/>
        <v>3113.21</v>
      </c>
      <c r="DV939" s="227">
        <f t="shared" si="1141"/>
        <v>62.264200000000002</v>
      </c>
      <c r="DW939" s="227">
        <f t="shared" si="1142"/>
        <v>49.811360000000001</v>
      </c>
      <c r="DX939" s="228">
        <f t="shared" si="1033"/>
        <v>1.0105034764918688</v>
      </c>
      <c r="DY939" s="239">
        <f t="shared" si="1034"/>
        <v>32</v>
      </c>
      <c r="DZ939" s="231">
        <f t="shared" si="1143"/>
        <v>1.0074266679999999</v>
      </c>
      <c r="EA939" s="227">
        <f t="shared" si="1144"/>
        <v>3169.2731536699998</v>
      </c>
      <c r="EB939" s="227">
        <f t="shared" si="1145"/>
        <v>3281.3487136699996</v>
      </c>
      <c r="EC939" s="227">
        <f t="shared" si="1148"/>
        <v>3113.21</v>
      </c>
      <c r="ED939" s="227">
        <f t="shared" si="1149"/>
        <v>62.264200000000002</v>
      </c>
      <c r="EE939" s="227">
        <f t="shared" si="1150"/>
        <v>17.641523333333332</v>
      </c>
      <c r="EF939" s="228">
        <f t="shared" si="1151"/>
        <v>1.0029815020628134</v>
      </c>
      <c r="EG939" s="239">
        <f t="shared" si="1152"/>
        <v>10</v>
      </c>
      <c r="EH939" s="231">
        <f t="shared" si="1153"/>
        <v>1.0023149339999999</v>
      </c>
      <c r="EI939" s="227">
        <f t="shared" si="1154"/>
        <v>3129.7204050199998</v>
      </c>
      <c r="EJ939" s="227">
        <f t="shared" si="1155"/>
        <v>3209.6261283533331</v>
      </c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5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5"/>
      <c r="HA939" s="5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3"/>
      <c r="JZ939" s="1"/>
      <c r="KA939" s="1"/>
      <c r="KB939" s="1"/>
      <c r="KC939" s="1"/>
      <c r="KD939" s="1"/>
      <c r="KE939" s="1"/>
    </row>
    <row r="940" spans="1:291" x14ac:dyDescent="0.2">
      <c r="A940" s="196">
        <f t="shared" si="1061"/>
        <v>43598</v>
      </c>
      <c r="B940" s="236">
        <f t="shared" si="1147"/>
        <v>114728.90891423664</v>
      </c>
      <c r="C940" s="66">
        <f t="shared" si="1169"/>
        <v>64070.641996539998</v>
      </c>
      <c r="D940" s="77">
        <f t="shared" si="1062"/>
        <v>5177.47</v>
      </c>
      <c r="E940" s="67">
        <f>VLOOKUP(A939,[1]Plan1!$DQ$117:$DS$314,3)</f>
        <v>5206.9799999999996</v>
      </c>
      <c r="F940" s="11">
        <f t="shared" si="1063"/>
        <v>43581</v>
      </c>
      <c r="G940" s="73">
        <f t="shared" si="1051"/>
        <v>5.6996950247900635E-3</v>
      </c>
      <c r="H940" s="11">
        <f t="shared" si="1064"/>
        <v>43612</v>
      </c>
      <c r="I940" s="11">
        <f t="shared" si="1052"/>
        <v>43612</v>
      </c>
      <c r="J940" s="1">
        <f t="shared" si="1065"/>
        <v>21</v>
      </c>
      <c r="K940" s="1">
        <f t="shared" si="1066"/>
        <v>11</v>
      </c>
      <c r="L940" s="66">
        <f t="shared" si="1053"/>
        <v>1.0029815099999999</v>
      </c>
      <c r="M940" s="70">
        <f t="shared" si="1170"/>
        <v>1.00749961</v>
      </c>
      <c r="N940" s="70">
        <f t="shared" si="1156"/>
        <v>1.0921709705298568</v>
      </c>
      <c r="O940" s="66">
        <f t="shared" si="1166"/>
        <v>1.09542728</v>
      </c>
      <c r="P940" s="66">
        <f t="shared" si="1054"/>
        <v>64261.669256349996</v>
      </c>
      <c r="Q940" s="74">
        <f t="shared" si="1055"/>
        <v>0</v>
      </c>
      <c r="R940" s="75">
        <f t="shared" si="1167"/>
        <v>0</v>
      </c>
      <c r="S940" s="66">
        <f t="shared" si="1168"/>
        <v>0</v>
      </c>
      <c r="T940" s="10">
        <f t="shared" si="1067"/>
        <v>0.06</v>
      </c>
      <c r="U940" s="74">
        <f t="shared" si="1163"/>
        <v>11</v>
      </c>
      <c r="V940" s="74">
        <v>252</v>
      </c>
      <c r="W940" s="70">
        <f t="shared" si="1056"/>
        <v>1.0025467210000001</v>
      </c>
      <c r="X940" s="66">
        <f t="shared" si="1057"/>
        <v>163.65654258999999</v>
      </c>
      <c r="Y940" s="66">
        <v>0</v>
      </c>
      <c r="Z940" s="67">
        <f t="shared" si="1058"/>
        <v>0</v>
      </c>
      <c r="AA940" s="68" t="str">
        <f t="shared" si="1068"/>
        <v>A+INCORP J=</v>
      </c>
      <c r="AB940" s="11">
        <f t="shared" si="1069"/>
        <v>43612</v>
      </c>
      <c r="AC940" s="227">
        <f t="shared" si="1074"/>
        <v>3113.21</v>
      </c>
      <c r="AD940" s="227">
        <f t="shared" si="1081"/>
        <v>62.264200000000002</v>
      </c>
      <c r="AE940" s="227">
        <f t="shared" si="1082"/>
        <v>428.58524333333338</v>
      </c>
      <c r="AF940" s="228">
        <f t="shared" si="1075"/>
        <v>1.0498142773946209</v>
      </c>
      <c r="AG940" s="230">
        <f t="shared" si="1076"/>
        <v>282</v>
      </c>
      <c r="AH940" s="231">
        <f t="shared" si="1083"/>
        <v>1.067378543</v>
      </c>
      <c r="AI940" s="227">
        <f t="shared" si="1084"/>
        <v>3488.5050802300002</v>
      </c>
      <c r="AJ940" s="227">
        <f t="shared" si="1085"/>
        <v>3979.3545235633337</v>
      </c>
      <c r="AK940" s="227">
        <f t="shared" si="968"/>
        <v>3113.21</v>
      </c>
      <c r="AL940" s="227">
        <f t="shared" si="1086"/>
        <v>62.264200000000002</v>
      </c>
      <c r="AM940" s="227">
        <f t="shared" si="1087"/>
        <v>397.4531433333334</v>
      </c>
      <c r="AN940" s="228">
        <f t="shared" si="969"/>
        <v>1.0488706895961541</v>
      </c>
      <c r="AO940" s="230">
        <f t="shared" si="970"/>
        <v>261</v>
      </c>
      <c r="AP940" s="231">
        <f t="shared" si="1088"/>
        <v>1.0622081910000001</v>
      </c>
      <c r="AQ940" s="227">
        <f t="shared" si="1089"/>
        <v>3468.4865296299999</v>
      </c>
      <c r="AR940" s="227">
        <f t="shared" si="1090"/>
        <v>3928.2038729633332</v>
      </c>
      <c r="AS940" s="227">
        <f t="shared" si="1070"/>
        <v>3113.21</v>
      </c>
      <c r="AT940" s="227">
        <f t="shared" si="1091"/>
        <v>62.264200000000002</v>
      </c>
      <c r="AU940" s="227">
        <f t="shared" si="1092"/>
        <v>366.32104333333336</v>
      </c>
      <c r="AV940" s="228">
        <f t="shared" si="1071"/>
        <v>1.0465686915890753</v>
      </c>
      <c r="AW940" s="230">
        <f t="shared" si="1072"/>
        <v>240</v>
      </c>
      <c r="AX940" s="231">
        <f t="shared" si="1093"/>
        <v>1.057062884</v>
      </c>
      <c r="AY940" s="227">
        <f t="shared" si="1094"/>
        <v>3444.10972687</v>
      </c>
      <c r="AZ940" s="227">
        <f t="shared" si="1095"/>
        <v>3872.6949702033335</v>
      </c>
      <c r="BA940" s="227">
        <f t="shared" si="1049"/>
        <v>3113.21</v>
      </c>
      <c r="BB940" s="227">
        <f t="shared" si="1096"/>
        <v>62.264200000000002</v>
      </c>
      <c r="BC940" s="227">
        <f t="shared" si="1097"/>
        <v>334.15120666666661</v>
      </c>
      <c r="BD940" s="228">
        <f t="shared" ref="BD940:BD1003" si="1174">($O940/BD$616)</f>
        <v>1.0423985379378085</v>
      </c>
      <c r="BE940" s="230">
        <f t="shared" ref="BE940:BE1003" si="1175">NETWORKDAYS(BE$616,$A940,$AE$118:$AE$502)-1</f>
        <v>220</v>
      </c>
      <c r="BF940" s="231">
        <f t="shared" si="1098"/>
        <v>1.0521857649999999</v>
      </c>
      <c r="BG940" s="227">
        <f t="shared" si="1099"/>
        <v>3414.55908662</v>
      </c>
      <c r="BH940" s="227">
        <f t="shared" si="1100"/>
        <v>3810.9744932866665</v>
      </c>
      <c r="BI940" s="227">
        <f t="shared" si="1073"/>
        <v>3113.21</v>
      </c>
      <c r="BJ940" s="227">
        <f t="shared" si="1101"/>
        <v>62.264200000000002</v>
      </c>
      <c r="BK940" s="227">
        <f t="shared" si="1102"/>
        <v>303.01910666666663</v>
      </c>
      <c r="BL940" s="228">
        <f t="shared" si="1059"/>
        <v>1.029427608335348</v>
      </c>
      <c r="BM940" s="230">
        <f t="shared" si="1060"/>
        <v>198</v>
      </c>
      <c r="BN940" s="231">
        <f t="shared" si="1103"/>
        <v>1.046846921</v>
      </c>
      <c r="BO940" s="227">
        <f t="shared" si="1104"/>
        <v>3354.96047649</v>
      </c>
      <c r="BP940" s="227">
        <f t="shared" si="1105"/>
        <v>3720.2437831566667</v>
      </c>
      <c r="BQ940" s="227">
        <f t="shared" si="1173"/>
        <v>3113.21</v>
      </c>
      <c r="BR940" s="227">
        <f t="shared" si="1106"/>
        <v>62.264200000000002</v>
      </c>
      <c r="BS940" s="227">
        <f t="shared" si="1107"/>
        <v>268.77379666666667</v>
      </c>
      <c r="BT940" s="228">
        <f t="shared" si="1171"/>
        <v>1.0260410104204731</v>
      </c>
      <c r="BU940" s="230">
        <f t="shared" si="1172"/>
        <v>175</v>
      </c>
      <c r="BV940" s="231">
        <f t="shared" si="1108"/>
        <v>1.041294363</v>
      </c>
      <c r="BW940" s="227">
        <f t="shared" si="1109"/>
        <v>3326.1869387199999</v>
      </c>
      <c r="BX940" s="227">
        <f t="shared" si="1110"/>
        <v>3657.2249353866664</v>
      </c>
      <c r="BY940" s="227">
        <f t="shared" si="1050"/>
        <v>3113.21</v>
      </c>
      <c r="BZ940" s="227">
        <f t="shared" si="1111"/>
        <v>62.264200000000002</v>
      </c>
      <c r="CA940" s="227">
        <f t="shared" si="1112"/>
        <v>238.67943333333335</v>
      </c>
      <c r="CB940" s="228">
        <f t="shared" si="1047"/>
        <v>1.0269642656366955</v>
      </c>
      <c r="CC940" s="230">
        <f t="shared" si="1048"/>
        <v>155</v>
      </c>
      <c r="CD940" s="231">
        <f t="shared" si="1113"/>
        <v>1.036489998</v>
      </c>
      <c r="CE940" s="227">
        <f t="shared" si="1114"/>
        <v>3313.8196163500002</v>
      </c>
      <c r="CF940" s="227">
        <f t="shared" si="1115"/>
        <v>3614.7632496833335</v>
      </c>
      <c r="CG940" s="227">
        <f t="shared" si="1043"/>
        <v>3113.21</v>
      </c>
      <c r="CH940" s="227">
        <f t="shared" si="1116"/>
        <v>62.264200000000002</v>
      </c>
      <c r="CI940" s="227">
        <f t="shared" si="1117"/>
        <v>207.54733333333334</v>
      </c>
      <c r="CJ940" s="228">
        <f t="shared" si="1164"/>
        <v>1.022058694415513</v>
      </c>
      <c r="CK940" s="230">
        <f t="shared" si="1165"/>
        <v>134</v>
      </c>
      <c r="CL940" s="231">
        <f t="shared" si="1118"/>
        <v>1.031469269</v>
      </c>
      <c r="CM940" s="227">
        <f t="shared" si="1119"/>
        <v>3282.0148910399998</v>
      </c>
      <c r="CN940" s="227">
        <f t="shared" si="1120"/>
        <v>3551.8264243733333</v>
      </c>
      <c r="CO940" s="227">
        <f t="shared" si="1046"/>
        <v>3113.21</v>
      </c>
      <c r="CP940" s="227">
        <f t="shared" si="1121"/>
        <v>62.264200000000002</v>
      </c>
      <c r="CQ940" s="227">
        <f t="shared" si="1122"/>
        <v>174.33975999999998</v>
      </c>
      <c r="CR940" s="228">
        <f t="shared" si="1044"/>
        <v>1.0174807836625004</v>
      </c>
      <c r="CS940" s="230">
        <f t="shared" si="1045"/>
        <v>114</v>
      </c>
      <c r="CT940" s="231">
        <f t="shared" si="1123"/>
        <v>1.0267102349999999</v>
      </c>
      <c r="CU940" s="227">
        <f t="shared" si="1124"/>
        <v>3252.2395282699999</v>
      </c>
      <c r="CV940" s="227">
        <f t="shared" si="1125"/>
        <v>3488.8434882699999</v>
      </c>
      <c r="CW940" s="227">
        <f t="shared" si="1162"/>
        <v>3113.21</v>
      </c>
      <c r="CX940" s="227">
        <f t="shared" si="1126"/>
        <v>62.264200000000002</v>
      </c>
      <c r="CY940" s="227">
        <f t="shared" si="1127"/>
        <v>143.20766</v>
      </c>
      <c r="CZ940" s="228">
        <f t="shared" si="1160"/>
        <v>1.0196224497437967</v>
      </c>
      <c r="DA940" s="239">
        <f t="shared" si="1161"/>
        <v>93</v>
      </c>
      <c r="DB940" s="231">
        <f t="shared" si="1128"/>
        <v>1.0217368790000001</v>
      </c>
      <c r="DC940" s="227">
        <f t="shared" si="1129"/>
        <v>3243.2981558299998</v>
      </c>
      <c r="DD940" s="227">
        <f t="shared" si="1130"/>
        <v>3448.7700158299999</v>
      </c>
      <c r="DE940" s="227">
        <f t="shared" si="1042"/>
        <v>3113.21</v>
      </c>
      <c r="DF940" s="227">
        <f t="shared" si="1131"/>
        <v>62.264200000000002</v>
      </c>
      <c r="DG940" s="227">
        <f t="shared" si="1132"/>
        <v>112.07556000000001</v>
      </c>
      <c r="DH940" s="228">
        <f t="shared" si="1040"/>
        <v>1.0180952017245364</v>
      </c>
      <c r="DI940" s="239">
        <f t="shared" si="1041"/>
        <v>72</v>
      </c>
      <c r="DJ940" s="231">
        <f t="shared" si="1133"/>
        <v>1.0167876140000001</v>
      </c>
      <c r="DK940" s="227">
        <f t="shared" si="1134"/>
        <v>3222.75324692</v>
      </c>
      <c r="DL940" s="227">
        <f t="shared" si="1135"/>
        <v>3397.0930069199999</v>
      </c>
      <c r="DM940" s="227">
        <f t="shared" si="1159"/>
        <v>3113.21</v>
      </c>
      <c r="DN940" s="227">
        <f t="shared" si="1136"/>
        <v>62.264200000000002</v>
      </c>
      <c r="DO940" s="227">
        <f t="shared" si="1137"/>
        <v>79.905723333333341</v>
      </c>
      <c r="DP940" s="228">
        <f t="shared" si="1157"/>
        <v>1.0148480880933648</v>
      </c>
      <c r="DQ940" s="239">
        <f t="shared" si="1158"/>
        <v>51</v>
      </c>
      <c r="DR940" s="231">
        <f t="shared" si="1138"/>
        <v>1.0118623229999999</v>
      </c>
      <c r="DS940" s="227">
        <f t="shared" si="1139"/>
        <v>3196.9134573599999</v>
      </c>
      <c r="DT940" s="227">
        <f t="shared" si="1140"/>
        <v>3339.0833806933333</v>
      </c>
      <c r="DU940" s="227">
        <f t="shared" si="1038"/>
        <v>3113.21</v>
      </c>
      <c r="DV940" s="227">
        <f t="shared" si="1141"/>
        <v>62.264200000000002</v>
      </c>
      <c r="DW940" s="227">
        <f t="shared" si="1142"/>
        <v>50.849096666666661</v>
      </c>
      <c r="DX940" s="228">
        <f t="shared" si="1033"/>
        <v>1.0105034764918688</v>
      </c>
      <c r="DY940" s="239">
        <f t="shared" si="1034"/>
        <v>33</v>
      </c>
      <c r="DZ940" s="231">
        <f t="shared" si="1143"/>
        <v>1.007659638</v>
      </c>
      <c r="EA940" s="227">
        <f t="shared" si="1144"/>
        <v>3170.0060562100002</v>
      </c>
      <c r="EB940" s="227">
        <f t="shared" si="1145"/>
        <v>3283.1193528766671</v>
      </c>
      <c r="EC940" s="227">
        <f t="shared" si="1148"/>
        <v>3113.21</v>
      </c>
      <c r="ED940" s="227">
        <f t="shared" si="1149"/>
        <v>62.264200000000002</v>
      </c>
      <c r="EE940" s="227">
        <f t="shared" si="1150"/>
        <v>18.679259999999999</v>
      </c>
      <c r="EF940" s="228">
        <f t="shared" si="1151"/>
        <v>1.0029815020628134</v>
      </c>
      <c r="EG940" s="239">
        <f t="shared" si="1152"/>
        <v>11</v>
      </c>
      <c r="EH940" s="231">
        <f t="shared" si="1153"/>
        <v>1.0025467210000001</v>
      </c>
      <c r="EI940" s="227">
        <f t="shared" si="1154"/>
        <v>3130.4441580900002</v>
      </c>
      <c r="EJ940" s="227">
        <f t="shared" si="1155"/>
        <v>3211.3876180900002</v>
      </c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5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5"/>
      <c r="HA940" s="5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3"/>
      <c r="JZ940" s="1"/>
      <c r="KA940" s="1"/>
      <c r="KB940" s="1"/>
      <c r="KC940" s="1"/>
      <c r="KD940" s="1"/>
      <c r="KE940" s="1"/>
    </row>
    <row r="941" spans="1:291" x14ac:dyDescent="0.2">
      <c r="A941" s="196">
        <f t="shared" si="1061"/>
        <v>43599</v>
      </c>
      <c r="B941" s="236">
        <f t="shared" si="1147"/>
        <v>114799.02561134999</v>
      </c>
      <c r="C941" s="66">
        <f t="shared" si="1169"/>
        <v>64070.641996539998</v>
      </c>
      <c r="D941" s="77">
        <f t="shared" si="1062"/>
        <v>5177.47</v>
      </c>
      <c r="E941" s="67">
        <f>VLOOKUP(A940,[1]Plan1!$DQ$117:$DS$314,3)</f>
        <v>5206.9799999999996</v>
      </c>
      <c r="F941" s="11">
        <f t="shared" si="1063"/>
        <v>43581</v>
      </c>
      <c r="G941" s="73">
        <f t="shared" si="1051"/>
        <v>5.6996950247900635E-3</v>
      </c>
      <c r="H941" s="11">
        <f t="shared" si="1064"/>
        <v>43612</v>
      </c>
      <c r="I941" s="11">
        <f t="shared" si="1052"/>
        <v>43612</v>
      </c>
      <c r="J941" s="1">
        <f t="shared" si="1065"/>
        <v>21</v>
      </c>
      <c r="K941" s="1">
        <f t="shared" si="1066"/>
        <v>12</v>
      </c>
      <c r="L941" s="66">
        <f t="shared" si="1053"/>
        <v>1.003253</v>
      </c>
      <c r="M941" s="70">
        <f t="shared" si="1170"/>
        <v>1.00749961</v>
      </c>
      <c r="N941" s="70">
        <f t="shared" si="1156"/>
        <v>1.0921709705298568</v>
      </c>
      <c r="O941" s="66">
        <f t="shared" si="1166"/>
        <v>1.0957238</v>
      </c>
      <c r="P941" s="66">
        <f t="shared" si="1054"/>
        <v>64279.063794950001</v>
      </c>
      <c r="Q941" s="74">
        <f t="shared" si="1055"/>
        <v>0</v>
      </c>
      <c r="R941" s="75">
        <f t="shared" si="1167"/>
        <v>0</v>
      </c>
      <c r="S941" s="66">
        <f t="shared" si="1168"/>
        <v>0</v>
      </c>
      <c r="T941" s="10">
        <f t="shared" si="1067"/>
        <v>0.06</v>
      </c>
      <c r="U941" s="74">
        <f t="shared" si="1163"/>
        <v>12</v>
      </c>
      <c r="V941" s="74">
        <v>252</v>
      </c>
      <c r="W941" s="70">
        <f t="shared" si="1056"/>
        <v>1.0027785629999999</v>
      </c>
      <c r="X941" s="66">
        <f t="shared" si="1057"/>
        <v>178.60342833000001</v>
      </c>
      <c r="Y941" s="66">
        <v>0</v>
      </c>
      <c r="Z941" s="67">
        <f t="shared" si="1058"/>
        <v>0</v>
      </c>
      <c r="AA941" s="68" t="str">
        <f t="shared" si="1068"/>
        <v>A+INCORP J=</v>
      </c>
      <c r="AB941" s="11">
        <f t="shared" si="1069"/>
        <v>43612</v>
      </c>
      <c r="AC941" s="227">
        <f t="shared" si="1074"/>
        <v>3113.21</v>
      </c>
      <c r="AD941" s="227">
        <f t="shared" si="1081"/>
        <v>62.264200000000002</v>
      </c>
      <c r="AE941" s="227">
        <f t="shared" si="1082"/>
        <v>429.62298000000004</v>
      </c>
      <c r="AF941" s="228">
        <f t="shared" si="1075"/>
        <v>1.0500984504613471</v>
      </c>
      <c r="AG941" s="230">
        <f t="shared" si="1076"/>
        <v>283</v>
      </c>
      <c r="AH941" s="231">
        <f t="shared" si="1083"/>
        <v>1.0676253769999999</v>
      </c>
      <c r="AI941" s="227">
        <f t="shared" si="1084"/>
        <v>3490.2563238500002</v>
      </c>
      <c r="AJ941" s="227">
        <f t="shared" si="1085"/>
        <v>3982.1435038500003</v>
      </c>
      <c r="AK941" s="227">
        <f t="shared" si="968"/>
        <v>3113.21</v>
      </c>
      <c r="AL941" s="227">
        <f t="shared" si="1086"/>
        <v>62.264200000000002</v>
      </c>
      <c r="AM941" s="227">
        <f t="shared" si="1087"/>
        <v>398.49088</v>
      </c>
      <c r="AN941" s="228">
        <f t="shared" si="969"/>
        <v>1.0491546072441418</v>
      </c>
      <c r="AO941" s="230">
        <f t="shared" si="970"/>
        <v>262</v>
      </c>
      <c r="AP941" s="231">
        <f t="shared" si="1088"/>
        <v>1.0624538299999999</v>
      </c>
      <c r="AQ941" s="227">
        <f t="shared" si="1089"/>
        <v>3470.2277260000001</v>
      </c>
      <c r="AR941" s="227">
        <f t="shared" si="1090"/>
        <v>3930.982806</v>
      </c>
      <c r="AS941" s="227">
        <f t="shared" si="1070"/>
        <v>3113.21</v>
      </c>
      <c r="AT941" s="227">
        <f t="shared" si="1091"/>
        <v>62.264200000000002</v>
      </c>
      <c r="AU941" s="227">
        <f t="shared" si="1092"/>
        <v>367.35878000000002</v>
      </c>
      <c r="AV941" s="228">
        <f t="shared" si="1071"/>
        <v>1.046851986111766</v>
      </c>
      <c r="AW941" s="230">
        <f t="shared" si="1072"/>
        <v>241</v>
      </c>
      <c r="AX941" s="231">
        <f t="shared" si="1093"/>
        <v>1.057307333</v>
      </c>
      <c r="AY941" s="227">
        <f t="shared" si="1094"/>
        <v>3445.8386855499998</v>
      </c>
      <c r="AZ941" s="227">
        <f t="shared" si="1095"/>
        <v>3875.4616655499999</v>
      </c>
      <c r="BA941" s="227">
        <f t="shared" si="1049"/>
        <v>3113.21</v>
      </c>
      <c r="BB941" s="227">
        <f t="shared" si="1096"/>
        <v>62.264200000000002</v>
      </c>
      <c r="BC941" s="227">
        <f t="shared" si="1097"/>
        <v>335.18894333333338</v>
      </c>
      <c r="BD941" s="228">
        <f t="shared" si="1174"/>
        <v>1.0426807036462153</v>
      </c>
      <c r="BE941" s="230">
        <f t="shared" si="1175"/>
        <v>221</v>
      </c>
      <c r="BF941" s="231">
        <f t="shared" si="1098"/>
        <v>1.0524290860000001</v>
      </c>
      <c r="BG941" s="227">
        <f t="shared" si="1099"/>
        <v>3416.2732102499999</v>
      </c>
      <c r="BH941" s="227">
        <f t="shared" si="1100"/>
        <v>3813.7263535833335</v>
      </c>
      <c r="BI941" s="227">
        <f t="shared" si="1073"/>
        <v>3113.21</v>
      </c>
      <c r="BJ941" s="227">
        <f t="shared" si="1101"/>
        <v>62.264200000000002</v>
      </c>
      <c r="BK941" s="227">
        <f t="shared" si="1102"/>
        <v>304.0568433333334</v>
      </c>
      <c r="BL941" s="228">
        <f t="shared" si="1059"/>
        <v>1.0297062629571534</v>
      </c>
      <c r="BM941" s="230">
        <f t="shared" si="1060"/>
        <v>199</v>
      </c>
      <c r="BN941" s="231">
        <f t="shared" si="1103"/>
        <v>1.0470890070000001</v>
      </c>
      <c r="BO941" s="227">
        <f t="shared" si="1104"/>
        <v>3356.6446801500001</v>
      </c>
      <c r="BP941" s="227">
        <f t="shared" si="1105"/>
        <v>3722.9657234833335</v>
      </c>
      <c r="BQ941" s="227">
        <f t="shared" si="1173"/>
        <v>3113.21</v>
      </c>
      <c r="BR941" s="227">
        <f t="shared" si="1106"/>
        <v>62.264200000000002</v>
      </c>
      <c r="BS941" s="227">
        <f t="shared" si="1107"/>
        <v>269.81153333333333</v>
      </c>
      <c r="BT941" s="228">
        <f t="shared" si="1171"/>
        <v>1.0263187483278309</v>
      </c>
      <c r="BU941" s="230">
        <f t="shared" si="1172"/>
        <v>176</v>
      </c>
      <c r="BV941" s="231">
        <f t="shared" si="1108"/>
        <v>1.041535165</v>
      </c>
      <c r="BW941" s="227">
        <f t="shared" si="1109"/>
        <v>3327.8566980800001</v>
      </c>
      <c r="BX941" s="227">
        <f t="shared" si="1110"/>
        <v>3659.9324314133337</v>
      </c>
      <c r="BY941" s="227">
        <f t="shared" si="1050"/>
        <v>3113.21</v>
      </c>
      <c r="BZ941" s="227">
        <f t="shared" si="1111"/>
        <v>62.264200000000002</v>
      </c>
      <c r="CA941" s="227">
        <f t="shared" si="1112"/>
        <v>239.71717000000001</v>
      </c>
      <c r="CB941" s="228">
        <f t="shared" si="1047"/>
        <v>1.0272422534589876</v>
      </c>
      <c r="CC941" s="230">
        <f t="shared" si="1048"/>
        <v>156</v>
      </c>
      <c r="CD941" s="231">
        <f t="shared" si="1113"/>
        <v>1.036729689</v>
      </c>
      <c r="CE941" s="227">
        <f t="shared" si="1114"/>
        <v>3315.4831673399999</v>
      </c>
      <c r="CF941" s="227">
        <f t="shared" si="1115"/>
        <v>3617.4645373399999</v>
      </c>
      <c r="CG941" s="227">
        <f t="shared" si="1043"/>
        <v>3113.21</v>
      </c>
      <c r="CH941" s="227">
        <f t="shared" si="1116"/>
        <v>62.264200000000002</v>
      </c>
      <c r="CI941" s="227">
        <f t="shared" si="1117"/>
        <v>208.58507</v>
      </c>
      <c r="CJ941" s="228">
        <f t="shared" si="1164"/>
        <v>1.0223353543541518</v>
      </c>
      <c r="CK941" s="230">
        <f t="shared" si="1165"/>
        <v>135</v>
      </c>
      <c r="CL941" s="231">
        <f t="shared" si="1118"/>
        <v>1.0317077990000001</v>
      </c>
      <c r="CM941" s="227">
        <f t="shared" si="1119"/>
        <v>3283.6624761100002</v>
      </c>
      <c r="CN941" s="227">
        <f t="shared" si="1120"/>
        <v>3554.5117461100003</v>
      </c>
      <c r="CO941" s="227">
        <f t="shared" si="1046"/>
        <v>3113.21</v>
      </c>
      <c r="CP941" s="227">
        <f t="shared" si="1121"/>
        <v>62.264200000000002</v>
      </c>
      <c r="CQ941" s="227">
        <f t="shared" si="1122"/>
        <v>175.3774966666667</v>
      </c>
      <c r="CR941" s="228">
        <f t="shared" si="1044"/>
        <v>1.017756204411536</v>
      </c>
      <c r="CS941" s="230">
        <f t="shared" si="1045"/>
        <v>115</v>
      </c>
      <c r="CT941" s="231">
        <f t="shared" si="1123"/>
        <v>1.0269476639999999</v>
      </c>
      <c r="CU941" s="227">
        <f t="shared" si="1124"/>
        <v>3253.8721645199998</v>
      </c>
      <c r="CV941" s="227">
        <f t="shared" si="1125"/>
        <v>3491.5138611866664</v>
      </c>
      <c r="CW941" s="227">
        <f t="shared" si="1162"/>
        <v>3113.21</v>
      </c>
      <c r="CX941" s="227">
        <f t="shared" si="1126"/>
        <v>62.264200000000002</v>
      </c>
      <c r="CY941" s="227">
        <f t="shared" si="1127"/>
        <v>144.24539666666669</v>
      </c>
      <c r="CZ941" s="228">
        <f t="shared" si="1160"/>
        <v>1.0198984502180575</v>
      </c>
      <c r="DA941" s="239">
        <f t="shared" si="1161"/>
        <v>94</v>
      </c>
      <c r="DB941" s="231">
        <f t="shared" si="1128"/>
        <v>1.021973158</v>
      </c>
      <c r="DC941" s="227">
        <f t="shared" si="1129"/>
        <v>3244.9263037999999</v>
      </c>
      <c r="DD941" s="227">
        <f t="shared" si="1130"/>
        <v>3451.4359004666667</v>
      </c>
      <c r="DE941" s="227">
        <f t="shared" si="1042"/>
        <v>3113.21</v>
      </c>
      <c r="DF941" s="227">
        <f t="shared" si="1131"/>
        <v>62.264200000000002</v>
      </c>
      <c r="DG941" s="227">
        <f t="shared" si="1132"/>
        <v>113.11329666666667</v>
      </c>
      <c r="DH941" s="228">
        <f t="shared" si="1040"/>
        <v>1.0183707887897184</v>
      </c>
      <c r="DI941" s="239">
        <f t="shared" si="1041"/>
        <v>73</v>
      </c>
      <c r="DJ941" s="231">
        <f t="shared" si="1133"/>
        <v>1.0170227489999999</v>
      </c>
      <c r="DK941" s="227">
        <f t="shared" si="1134"/>
        <v>3224.3710829400002</v>
      </c>
      <c r="DL941" s="227">
        <f t="shared" si="1135"/>
        <v>3399.7485796066667</v>
      </c>
      <c r="DM941" s="227">
        <f t="shared" si="1159"/>
        <v>3113.21</v>
      </c>
      <c r="DN941" s="227">
        <f t="shared" si="1136"/>
        <v>62.264200000000002</v>
      </c>
      <c r="DO941" s="227">
        <f t="shared" si="1137"/>
        <v>80.943460000000002</v>
      </c>
      <c r="DP941" s="228">
        <f t="shared" si="1157"/>
        <v>1.0151227962009459</v>
      </c>
      <c r="DQ941" s="239">
        <f t="shared" si="1158"/>
        <v>52</v>
      </c>
      <c r="DR941" s="231">
        <f t="shared" si="1138"/>
        <v>1.0120963190000001</v>
      </c>
      <c r="DS941" s="227">
        <f t="shared" si="1139"/>
        <v>3198.5183216599999</v>
      </c>
      <c r="DT941" s="227">
        <f t="shared" si="1140"/>
        <v>3341.7259816599999</v>
      </c>
      <c r="DU941" s="227">
        <f t="shared" si="1038"/>
        <v>3113.21</v>
      </c>
      <c r="DV941" s="227">
        <f t="shared" si="1141"/>
        <v>62.264200000000002</v>
      </c>
      <c r="DW941" s="227">
        <f t="shared" si="1142"/>
        <v>51.886833333333335</v>
      </c>
      <c r="DX941" s="228">
        <f t="shared" si="1033"/>
        <v>1.0107770085613361</v>
      </c>
      <c r="DY941" s="239">
        <f t="shared" si="1034"/>
        <v>34</v>
      </c>
      <c r="DZ941" s="231">
        <f t="shared" si="1143"/>
        <v>1.0078926619999999</v>
      </c>
      <c r="EA941" s="227">
        <f t="shared" si="1144"/>
        <v>3171.5974124999998</v>
      </c>
      <c r="EB941" s="227">
        <f t="shared" si="1145"/>
        <v>3285.7484458333333</v>
      </c>
      <c r="EC941" s="227">
        <f t="shared" si="1148"/>
        <v>3113.21</v>
      </c>
      <c r="ED941" s="227">
        <f t="shared" si="1149"/>
        <v>62.264200000000002</v>
      </c>
      <c r="EE941" s="227">
        <f t="shared" si="1150"/>
        <v>19.716996666666667</v>
      </c>
      <c r="EF941" s="228">
        <f t="shared" si="1151"/>
        <v>1.0032529980173344</v>
      </c>
      <c r="EG941" s="239">
        <f t="shared" si="1152"/>
        <v>12</v>
      </c>
      <c r="EH941" s="231">
        <f t="shared" si="1153"/>
        <v>1.0027785629999999</v>
      </c>
      <c r="EI941" s="227">
        <f t="shared" si="1154"/>
        <v>3132.01565532</v>
      </c>
      <c r="EJ941" s="227">
        <f t="shared" si="1155"/>
        <v>3213.9968519866666</v>
      </c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5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5"/>
      <c r="HA941" s="5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3"/>
      <c r="JZ941" s="1"/>
      <c r="KA941" s="1"/>
      <c r="KB941" s="1"/>
      <c r="KC941" s="1"/>
      <c r="KD941" s="1"/>
      <c r="KE941" s="1"/>
    </row>
    <row r="942" spans="1:291" x14ac:dyDescent="0.2">
      <c r="A942" s="196">
        <f t="shared" si="1061"/>
        <v>43600</v>
      </c>
      <c r="B942" s="236">
        <f t="shared" si="1147"/>
        <v>114869.16951128334</v>
      </c>
      <c r="C942" s="66">
        <f t="shared" si="1169"/>
        <v>64070.641996539998</v>
      </c>
      <c r="D942" s="77">
        <f t="shared" si="1062"/>
        <v>5177.47</v>
      </c>
      <c r="E942" s="67">
        <f>VLOOKUP(A941,[1]Plan1!$DQ$117:$DS$314,3)</f>
        <v>5206.9799999999996</v>
      </c>
      <c r="F942" s="11">
        <f t="shared" si="1063"/>
        <v>43581</v>
      </c>
      <c r="G942" s="73">
        <f t="shared" si="1051"/>
        <v>5.6996950247900635E-3</v>
      </c>
      <c r="H942" s="11">
        <f t="shared" si="1064"/>
        <v>43612</v>
      </c>
      <c r="I942" s="11">
        <f t="shared" si="1052"/>
        <v>43612</v>
      </c>
      <c r="J942" s="1">
        <f t="shared" si="1065"/>
        <v>21</v>
      </c>
      <c r="K942" s="1">
        <f t="shared" si="1066"/>
        <v>13</v>
      </c>
      <c r="L942" s="66">
        <f t="shared" si="1053"/>
        <v>1.00352456</v>
      </c>
      <c r="M942" s="70">
        <f t="shared" si="1170"/>
        <v>1.00749961</v>
      </c>
      <c r="N942" s="70">
        <f t="shared" si="1156"/>
        <v>1.0921709705298568</v>
      </c>
      <c r="O942" s="66">
        <f t="shared" si="1166"/>
        <v>1.0960203900000001</v>
      </c>
      <c r="P942" s="66">
        <f t="shared" si="1054"/>
        <v>64296.462818489999</v>
      </c>
      <c r="Q942" s="74">
        <f t="shared" si="1055"/>
        <v>0</v>
      </c>
      <c r="R942" s="75">
        <f t="shared" si="1167"/>
        <v>0</v>
      </c>
      <c r="S942" s="66">
        <f t="shared" si="1168"/>
        <v>0</v>
      </c>
      <c r="T942" s="10">
        <f t="shared" si="1067"/>
        <v>0.06</v>
      </c>
      <c r="U942" s="74">
        <f t="shared" si="1163"/>
        <v>13</v>
      </c>
      <c r="V942" s="74">
        <v>252</v>
      </c>
      <c r="W942" s="70">
        <f t="shared" si="1056"/>
        <v>1.0030104580000001</v>
      </c>
      <c r="X942" s="66">
        <f t="shared" si="1057"/>
        <v>193.56180086000001</v>
      </c>
      <c r="Y942" s="66">
        <v>0</v>
      </c>
      <c r="Z942" s="67">
        <f t="shared" si="1058"/>
        <v>0</v>
      </c>
      <c r="AA942" s="68" t="str">
        <f t="shared" si="1068"/>
        <v>A+INCORP J=</v>
      </c>
      <c r="AB942" s="11">
        <f t="shared" si="1069"/>
        <v>43612</v>
      </c>
      <c r="AC942" s="227">
        <f t="shared" si="1074"/>
        <v>3113.21</v>
      </c>
      <c r="AD942" s="227">
        <f t="shared" si="1081"/>
        <v>62.264200000000002</v>
      </c>
      <c r="AE942" s="227">
        <f t="shared" si="1082"/>
        <v>430.6607166666667</v>
      </c>
      <c r="AF942" s="228">
        <f t="shared" si="1075"/>
        <v>1.0503826906133109</v>
      </c>
      <c r="AG942" s="230">
        <f t="shared" si="1076"/>
        <v>284</v>
      </c>
      <c r="AH942" s="231">
        <f t="shared" si="1083"/>
        <v>1.0678722679999999</v>
      </c>
      <c r="AI942" s="227">
        <f t="shared" si="1084"/>
        <v>3492.0084136400001</v>
      </c>
      <c r="AJ942" s="227">
        <f t="shared" si="1085"/>
        <v>3984.9333303066669</v>
      </c>
      <c r="AK942" s="227">
        <f t="shared" ref="AK942:AK1005" si="1176">AK941</f>
        <v>3113.21</v>
      </c>
      <c r="AL942" s="227">
        <f t="shared" si="1086"/>
        <v>62.264200000000002</v>
      </c>
      <c r="AM942" s="227">
        <f t="shared" si="1087"/>
        <v>399.52861666666672</v>
      </c>
      <c r="AN942" s="228">
        <f t="shared" ref="AN942:AN1005" si="1177">($O942/AN$555)</f>
        <v>1.0494385919170699</v>
      </c>
      <c r="AO942" s="230">
        <f t="shared" ref="AO942:AO1005" si="1178">NETWORKDAYS(AO$555,$A942,$AE$118:$AE$502)-1</f>
        <v>263</v>
      </c>
      <c r="AP942" s="231">
        <f t="shared" si="1088"/>
        <v>1.062699525</v>
      </c>
      <c r="AQ942" s="227">
        <f t="shared" si="1089"/>
        <v>3471.9697613200001</v>
      </c>
      <c r="AR942" s="227">
        <f t="shared" si="1090"/>
        <v>3933.7625779866667</v>
      </c>
      <c r="AS942" s="227">
        <f t="shared" si="1070"/>
        <v>3113.21</v>
      </c>
      <c r="AT942" s="227">
        <f t="shared" si="1091"/>
        <v>62.264200000000002</v>
      </c>
      <c r="AU942" s="227">
        <f t="shared" si="1092"/>
        <v>368.39651666666668</v>
      </c>
      <c r="AV942" s="228">
        <f t="shared" si="1071"/>
        <v>1.0471353475122951</v>
      </c>
      <c r="AW942" s="230">
        <f t="shared" si="1072"/>
        <v>242</v>
      </c>
      <c r="AX942" s="231">
        <f t="shared" si="1093"/>
        <v>1.057551838</v>
      </c>
      <c r="AY942" s="227">
        <f t="shared" si="1094"/>
        <v>3447.5684781499999</v>
      </c>
      <c r="AZ942" s="227">
        <f t="shared" si="1095"/>
        <v>3878.2291948166667</v>
      </c>
      <c r="BA942" s="227">
        <f t="shared" si="1049"/>
        <v>3113.21</v>
      </c>
      <c r="BB942" s="227">
        <f t="shared" si="1096"/>
        <v>62.264200000000002</v>
      </c>
      <c r="BC942" s="227">
        <f t="shared" si="1097"/>
        <v>336.22668000000004</v>
      </c>
      <c r="BD942" s="228">
        <f t="shared" si="1174"/>
        <v>1.0429629359659791</v>
      </c>
      <c r="BE942" s="230">
        <f t="shared" si="1175"/>
        <v>222</v>
      </c>
      <c r="BF942" s="231">
        <f t="shared" si="1098"/>
        <v>1.0526724629999999</v>
      </c>
      <c r="BG942" s="227">
        <f t="shared" si="1099"/>
        <v>3417.98816149</v>
      </c>
      <c r="BH942" s="227">
        <f t="shared" si="1100"/>
        <v>3816.4790414899999</v>
      </c>
      <c r="BI942" s="227">
        <f t="shared" si="1073"/>
        <v>3113.21</v>
      </c>
      <c r="BJ942" s="227">
        <f t="shared" si="1101"/>
        <v>62.264200000000002</v>
      </c>
      <c r="BK942" s="227">
        <f t="shared" si="1102"/>
        <v>305.09458000000001</v>
      </c>
      <c r="BL942" s="228">
        <f t="shared" si="1059"/>
        <v>1.0299849833614472</v>
      </c>
      <c r="BM942" s="230">
        <f t="shared" si="1060"/>
        <v>200</v>
      </c>
      <c r="BN942" s="231">
        <f t="shared" si="1103"/>
        <v>1.0473311489999999</v>
      </c>
      <c r="BO942" s="227">
        <f t="shared" si="1104"/>
        <v>3358.3296978899998</v>
      </c>
      <c r="BP942" s="227">
        <f t="shared" si="1105"/>
        <v>3725.6884778899998</v>
      </c>
      <c r="BQ942" s="227">
        <f t="shared" si="1173"/>
        <v>3113.21</v>
      </c>
      <c r="BR942" s="227">
        <f t="shared" si="1106"/>
        <v>62.264200000000002</v>
      </c>
      <c r="BS942" s="227">
        <f t="shared" si="1107"/>
        <v>270.84926999999999</v>
      </c>
      <c r="BT942" s="228">
        <f t="shared" si="1171"/>
        <v>1.026596551801267</v>
      </c>
      <c r="BU942" s="230">
        <f t="shared" si="1172"/>
        <v>177</v>
      </c>
      <c r="BV942" s="231">
        <f t="shared" si="1108"/>
        <v>1.0417760229999999</v>
      </c>
      <c r="BW942" s="227">
        <f t="shared" si="1109"/>
        <v>3329.52726549</v>
      </c>
      <c r="BX942" s="227">
        <f t="shared" si="1110"/>
        <v>3662.6407354900002</v>
      </c>
      <c r="BY942" s="227">
        <f t="shared" si="1050"/>
        <v>3113.21</v>
      </c>
      <c r="BZ942" s="227">
        <f t="shared" si="1111"/>
        <v>62.264200000000002</v>
      </c>
      <c r="CA942" s="227">
        <f t="shared" si="1112"/>
        <v>240.75490666666667</v>
      </c>
      <c r="CB942" s="228">
        <f t="shared" si="1047"/>
        <v>1.0275203069063559</v>
      </c>
      <c r="CC942" s="230">
        <f t="shared" si="1048"/>
        <v>157</v>
      </c>
      <c r="CD942" s="231">
        <f t="shared" si="1113"/>
        <v>1.0369694350000001</v>
      </c>
      <c r="CE942" s="227">
        <f t="shared" si="1114"/>
        <v>3317.1475209999999</v>
      </c>
      <c r="CF942" s="227">
        <f t="shared" si="1115"/>
        <v>3620.1666276666665</v>
      </c>
      <c r="CG942" s="227">
        <f t="shared" si="1043"/>
        <v>3113.21</v>
      </c>
      <c r="CH942" s="227">
        <f t="shared" si="1116"/>
        <v>62.264200000000002</v>
      </c>
      <c r="CI942" s="227">
        <f t="shared" si="1117"/>
        <v>209.62280666666669</v>
      </c>
      <c r="CJ942" s="228">
        <f t="shared" si="1164"/>
        <v>1.0226120796043909</v>
      </c>
      <c r="CK942" s="230">
        <f t="shared" si="1165"/>
        <v>136</v>
      </c>
      <c r="CL942" s="231">
        <f t="shared" si="1118"/>
        <v>1.031946384</v>
      </c>
      <c r="CM942" s="227">
        <f t="shared" si="1119"/>
        <v>3285.31085699</v>
      </c>
      <c r="CN942" s="227">
        <f t="shared" si="1120"/>
        <v>3557.1978636566669</v>
      </c>
      <c r="CO942" s="227">
        <f t="shared" si="1046"/>
        <v>3113.21</v>
      </c>
      <c r="CP942" s="227">
        <f t="shared" si="1121"/>
        <v>62.264200000000002</v>
      </c>
      <c r="CQ942" s="227">
        <f t="shared" si="1122"/>
        <v>176.41523333333336</v>
      </c>
      <c r="CR942" s="228">
        <f t="shared" si="1044"/>
        <v>1.0180316901796342</v>
      </c>
      <c r="CS942" s="230">
        <f t="shared" si="1045"/>
        <v>116</v>
      </c>
      <c r="CT942" s="231">
        <f t="shared" si="1123"/>
        <v>1.0271851489999999</v>
      </c>
      <c r="CU942" s="227">
        <f t="shared" si="1124"/>
        <v>3255.50559333</v>
      </c>
      <c r="CV942" s="227">
        <f t="shared" si="1125"/>
        <v>3494.1850266633332</v>
      </c>
      <c r="CW942" s="227">
        <f t="shared" si="1162"/>
        <v>3113.21</v>
      </c>
      <c r="CX942" s="227">
        <f t="shared" si="1126"/>
        <v>62.264200000000002</v>
      </c>
      <c r="CY942" s="227">
        <f t="shared" si="1127"/>
        <v>145.28313333333335</v>
      </c>
      <c r="CZ942" s="228">
        <f t="shared" si="1160"/>
        <v>1.0201745158482374</v>
      </c>
      <c r="DA942" s="239">
        <f t="shared" si="1161"/>
        <v>95</v>
      </c>
      <c r="DB942" s="231">
        <f t="shared" si="1128"/>
        <v>1.022209492</v>
      </c>
      <c r="DC942" s="227">
        <f t="shared" si="1129"/>
        <v>3246.55523984</v>
      </c>
      <c r="DD942" s="227">
        <f t="shared" si="1130"/>
        <v>3454.1025731733334</v>
      </c>
      <c r="DE942" s="227">
        <f t="shared" si="1042"/>
        <v>3113.21</v>
      </c>
      <c r="DF942" s="227">
        <f t="shared" si="1131"/>
        <v>62.264200000000002</v>
      </c>
      <c r="DG942" s="227">
        <f t="shared" si="1132"/>
        <v>114.15103333333333</v>
      </c>
      <c r="DH942" s="228">
        <f t="shared" si="1040"/>
        <v>1.0186464409132254</v>
      </c>
      <c r="DI942" s="239">
        <f t="shared" si="1041"/>
        <v>74</v>
      </c>
      <c r="DJ942" s="231">
        <f t="shared" si="1133"/>
        <v>1.017257938</v>
      </c>
      <c r="DK942" s="227">
        <f t="shared" si="1134"/>
        <v>3225.98969971</v>
      </c>
      <c r="DL942" s="227">
        <f t="shared" si="1135"/>
        <v>3402.4049330433331</v>
      </c>
      <c r="DM942" s="227">
        <f t="shared" si="1159"/>
        <v>3113.21</v>
      </c>
      <c r="DN942" s="227">
        <f t="shared" si="1136"/>
        <v>62.264200000000002</v>
      </c>
      <c r="DO942" s="227">
        <f t="shared" si="1137"/>
        <v>81.981196666666662</v>
      </c>
      <c r="DP942" s="228">
        <f t="shared" si="1157"/>
        <v>1.0153975691593551</v>
      </c>
      <c r="DQ942" s="239">
        <f t="shared" si="1158"/>
        <v>53</v>
      </c>
      <c r="DR942" s="231">
        <f t="shared" si="1138"/>
        <v>1.0123303690000001</v>
      </c>
      <c r="DS942" s="227">
        <f t="shared" si="1139"/>
        <v>3200.1239612700001</v>
      </c>
      <c r="DT942" s="227">
        <f t="shared" si="1140"/>
        <v>3344.3693579366668</v>
      </c>
      <c r="DU942" s="227">
        <f t="shared" si="1038"/>
        <v>3113.21</v>
      </c>
      <c r="DV942" s="227">
        <f t="shared" si="1141"/>
        <v>62.264200000000002</v>
      </c>
      <c r="DW942" s="227">
        <f t="shared" si="1142"/>
        <v>52.924570000000003</v>
      </c>
      <c r="DX942" s="228">
        <f t="shared" si="1033"/>
        <v>1.011050605204002</v>
      </c>
      <c r="DY942" s="239">
        <f t="shared" si="1034"/>
        <v>35</v>
      </c>
      <c r="DZ942" s="231">
        <f t="shared" si="1143"/>
        <v>1.0081257400000001</v>
      </c>
      <c r="EA942" s="227">
        <f t="shared" si="1144"/>
        <v>3173.1895383000001</v>
      </c>
      <c r="EB942" s="227">
        <f t="shared" si="1145"/>
        <v>3288.3783083000003</v>
      </c>
      <c r="EC942" s="227">
        <f t="shared" si="1148"/>
        <v>3113.21</v>
      </c>
      <c r="ED942" s="227">
        <f t="shared" si="1149"/>
        <v>62.264200000000002</v>
      </c>
      <c r="EE942" s="227">
        <f t="shared" si="1150"/>
        <v>20.754733333333331</v>
      </c>
      <c r="EF942" s="228">
        <f t="shared" si="1151"/>
        <v>1.0035245580643846</v>
      </c>
      <c r="EG942" s="239">
        <f t="shared" si="1152"/>
        <v>13</v>
      </c>
      <c r="EH942" s="231">
        <f t="shared" si="1153"/>
        <v>1.0030104580000001</v>
      </c>
      <c r="EI942" s="227">
        <f t="shared" si="1154"/>
        <v>3133.5879101800001</v>
      </c>
      <c r="EJ942" s="227">
        <f t="shared" si="1155"/>
        <v>3216.6068435133334</v>
      </c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5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5"/>
      <c r="HA942" s="5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3"/>
      <c r="JZ942" s="1"/>
      <c r="KA942" s="1"/>
      <c r="KB942" s="1"/>
      <c r="KC942" s="1"/>
      <c r="KD942" s="1"/>
      <c r="KE942" s="1"/>
    </row>
    <row r="943" spans="1:291" x14ac:dyDescent="0.2">
      <c r="A943" s="196">
        <f t="shared" si="1061"/>
        <v>43601</v>
      </c>
      <c r="B943" s="236">
        <f t="shared" si="1147"/>
        <v>114939.34069166664</v>
      </c>
      <c r="C943" s="66">
        <f t="shared" si="1169"/>
        <v>64070.641996539998</v>
      </c>
      <c r="D943" s="77">
        <f t="shared" si="1062"/>
        <v>5177.47</v>
      </c>
      <c r="E943" s="67">
        <f>VLOOKUP(A942,[1]Plan1!$DQ$117:$DS$314,3)</f>
        <v>5206.9799999999996</v>
      </c>
      <c r="F943" s="11">
        <f t="shared" si="1063"/>
        <v>43581</v>
      </c>
      <c r="G943" s="73">
        <f t="shared" si="1051"/>
        <v>5.6996950247900635E-3</v>
      </c>
      <c r="H943" s="11">
        <f t="shared" si="1064"/>
        <v>43612</v>
      </c>
      <c r="I943" s="11">
        <f t="shared" si="1052"/>
        <v>43612</v>
      </c>
      <c r="J943" s="1">
        <f t="shared" si="1065"/>
        <v>21</v>
      </c>
      <c r="K943" s="1">
        <f t="shared" si="1066"/>
        <v>14</v>
      </c>
      <c r="L943" s="66">
        <f t="shared" si="1053"/>
        <v>1.0037961900000001</v>
      </c>
      <c r="M943" s="70">
        <f t="shared" si="1170"/>
        <v>1.00749961</v>
      </c>
      <c r="N943" s="70">
        <f t="shared" si="1156"/>
        <v>1.0921709705298568</v>
      </c>
      <c r="O943" s="66">
        <f t="shared" si="1166"/>
        <v>1.0963170499999999</v>
      </c>
      <c r="P943" s="66">
        <f t="shared" si="1054"/>
        <v>64313.866326980002</v>
      </c>
      <c r="Q943" s="74">
        <f t="shared" si="1055"/>
        <v>0</v>
      </c>
      <c r="R943" s="75">
        <f t="shared" si="1167"/>
        <v>0</v>
      </c>
      <c r="S943" s="66">
        <f t="shared" si="1168"/>
        <v>0</v>
      </c>
      <c r="T943" s="10">
        <f t="shared" si="1067"/>
        <v>0.06</v>
      </c>
      <c r="U943" s="74">
        <f t="shared" si="1163"/>
        <v>14</v>
      </c>
      <c r="V943" s="74">
        <v>252</v>
      </c>
      <c r="W943" s="70">
        <f t="shared" si="1056"/>
        <v>1.0032424069999999</v>
      </c>
      <c r="X943" s="66">
        <f t="shared" si="1057"/>
        <v>208.53173036999999</v>
      </c>
      <c r="Y943" s="66">
        <v>0</v>
      </c>
      <c r="Z943" s="67">
        <f t="shared" si="1058"/>
        <v>0</v>
      </c>
      <c r="AA943" s="68" t="str">
        <f t="shared" si="1068"/>
        <v>A+INCORP J=</v>
      </c>
      <c r="AB943" s="11">
        <f t="shared" si="1069"/>
        <v>43612</v>
      </c>
      <c r="AC943" s="227">
        <f t="shared" si="1074"/>
        <v>3113.21</v>
      </c>
      <c r="AD943" s="227">
        <f t="shared" si="1081"/>
        <v>62.264200000000002</v>
      </c>
      <c r="AE943" s="227">
        <f t="shared" si="1082"/>
        <v>431.69845333333342</v>
      </c>
      <c r="AF943" s="228">
        <f t="shared" si="1075"/>
        <v>1.0506669978505121</v>
      </c>
      <c r="AG943" s="230">
        <f t="shared" si="1076"/>
        <v>285</v>
      </c>
      <c r="AH943" s="231">
        <f t="shared" si="1083"/>
        <v>1.068119217</v>
      </c>
      <c r="AI943" s="227">
        <f t="shared" si="1084"/>
        <v>3493.76135316</v>
      </c>
      <c r="AJ943" s="227">
        <f t="shared" si="1085"/>
        <v>3987.7240064933335</v>
      </c>
      <c r="AK943" s="227">
        <f t="shared" si="1176"/>
        <v>3113.21</v>
      </c>
      <c r="AL943" s="227">
        <f t="shared" si="1086"/>
        <v>62.264200000000002</v>
      </c>
      <c r="AM943" s="227">
        <f t="shared" si="1087"/>
        <v>400.56635333333338</v>
      </c>
      <c r="AN943" s="228">
        <f t="shared" si="1177"/>
        <v>1.0497226436149383</v>
      </c>
      <c r="AO943" s="230">
        <f t="shared" si="1178"/>
        <v>264</v>
      </c>
      <c r="AP943" s="231">
        <f t="shared" si="1088"/>
        <v>1.0629452770000001</v>
      </c>
      <c r="AQ943" s="227">
        <f t="shared" si="1089"/>
        <v>3473.7126391500001</v>
      </c>
      <c r="AR943" s="227">
        <f t="shared" si="1090"/>
        <v>3936.5431924833333</v>
      </c>
      <c r="AS943" s="227">
        <f t="shared" si="1070"/>
        <v>3113.21</v>
      </c>
      <c r="AT943" s="227">
        <f t="shared" si="1091"/>
        <v>62.264200000000002</v>
      </c>
      <c r="AU943" s="227">
        <f t="shared" si="1092"/>
        <v>369.43425333333334</v>
      </c>
      <c r="AV943" s="228">
        <f t="shared" si="1071"/>
        <v>1.0474187757906621</v>
      </c>
      <c r="AW943" s="230">
        <f t="shared" si="1072"/>
        <v>243</v>
      </c>
      <c r="AX943" s="231">
        <f t="shared" si="1093"/>
        <v>1.0577963990000001</v>
      </c>
      <c r="AY943" s="227">
        <f t="shared" si="1094"/>
        <v>3449.2991049900002</v>
      </c>
      <c r="AZ943" s="227">
        <f t="shared" si="1095"/>
        <v>3880.9975583233336</v>
      </c>
      <c r="BA943" s="227">
        <f t="shared" si="1049"/>
        <v>3113.21</v>
      </c>
      <c r="BB943" s="227">
        <f t="shared" si="1096"/>
        <v>62.264200000000002</v>
      </c>
      <c r="BC943" s="227">
        <f t="shared" si="1097"/>
        <v>337.2644166666667</v>
      </c>
      <c r="BD943" s="228">
        <f t="shared" si="1174"/>
        <v>1.0432452348970997</v>
      </c>
      <c r="BE943" s="230">
        <f t="shared" si="1175"/>
        <v>223</v>
      </c>
      <c r="BF943" s="231">
        <f t="shared" si="1098"/>
        <v>1.052915896</v>
      </c>
      <c r="BG943" s="227">
        <f t="shared" si="1099"/>
        <v>3419.7039406499998</v>
      </c>
      <c r="BH943" s="227">
        <f t="shared" si="1100"/>
        <v>3819.2325573166663</v>
      </c>
      <c r="BI943" s="227">
        <f t="shared" si="1073"/>
        <v>3113.21</v>
      </c>
      <c r="BJ943" s="227">
        <f t="shared" si="1101"/>
        <v>62.264200000000002</v>
      </c>
      <c r="BK943" s="227">
        <f t="shared" si="1102"/>
        <v>306.13231666666672</v>
      </c>
      <c r="BL943" s="228">
        <f t="shared" si="1059"/>
        <v>1.0302637695482297</v>
      </c>
      <c r="BM943" s="230">
        <f t="shared" si="1060"/>
        <v>201</v>
      </c>
      <c r="BN943" s="231">
        <f t="shared" si="1103"/>
        <v>1.0475733469999999</v>
      </c>
      <c r="BO943" s="227">
        <f t="shared" si="1104"/>
        <v>3360.0155300000001</v>
      </c>
      <c r="BP943" s="227">
        <f t="shared" si="1105"/>
        <v>3728.4120466666668</v>
      </c>
      <c r="BQ943" s="227">
        <f t="shared" si="1173"/>
        <v>3113.21</v>
      </c>
      <c r="BR943" s="227">
        <f t="shared" si="1106"/>
        <v>62.264200000000002</v>
      </c>
      <c r="BS943" s="227">
        <f t="shared" si="1107"/>
        <v>271.88700666666665</v>
      </c>
      <c r="BT943" s="228">
        <f t="shared" si="1171"/>
        <v>1.0268744208407812</v>
      </c>
      <c r="BU943" s="230">
        <f t="shared" si="1172"/>
        <v>178</v>
      </c>
      <c r="BV943" s="231">
        <f t="shared" si="1108"/>
        <v>1.042016936</v>
      </c>
      <c r="BW943" s="227">
        <f t="shared" si="1109"/>
        <v>3331.1986380500002</v>
      </c>
      <c r="BX943" s="227">
        <f t="shared" si="1110"/>
        <v>3665.3498447166667</v>
      </c>
      <c r="BY943" s="227">
        <f t="shared" si="1050"/>
        <v>3113.21</v>
      </c>
      <c r="BZ943" s="227">
        <f t="shared" si="1111"/>
        <v>62.264200000000002</v>
      </c>
      <c r="CA943" s="227">
        <f t="shared" si="1112"/>
        <v>241.79264333333333</v>
      </c>
      <c r="CB943" s="228">
        <f t="shared" si="1047"/>
        <v>1.0277984259788</v>
      </c>
      <c r="CC943" s="230">
        <f t="shared" si="1048"/>
        <v>158</v>
      </c>
      <c r="CD943" s="231">
        <f t="shared" si="1113"/>
        <v>1.0372092369999999</v>
      </c>
      <c r="CE943" s="227">
        <f t="shared" si="1114"/>
        <v>3318.8126808100001</v>
      </c>
      <c r="CF943" s="227">
        <f t="shared" si="1115"/>
        <v>3622.8695241433334</v>
      </c>
      <c r="CG943" s="227">
        <f t="shared" si="1043"/>
        <v>3113.21</v>
      </c>
      <c r="CH943" s="227">
        <f t="shared" si="1116"/>
        <v>62.264200000000002</v>
      </c>
      <c r="CI943" s="227">
        <f t="shared" si="1117"/>
        <v>210.66054333333332</v>
      </c>
      <c r="CJ943" s="228">
        <f t="shared" si="1164"/>
        <v>1.02288887016623</v>
      </c>
      <c r="CK943" s="230">
        <f t="shared" si="1165"/>
        <v>137</v>
      </c>
      <c r="CL943" s="231">
        <f t="shared" si="1118"/>
        <v>1.0321850239999999</v>
      </c>
      <c r="CM943" s="227">
        <f t="shared" si="1119"/>
        <v>3286.96003397</v>
      </c>
      <c r="CN943" s="227">
        <f t="shared" si="1120"/>
        <v>3559.8847773033335</v>
      </c>
      <c r="CO943" s="227">
        <f t="shared" si="1046"/>
        <v>3113.21</v>
      </c>
      <c r="CP943" s="227">
        <f t="shared" si="1121"/>
        <v>62.264200000000002</v>
      </c>
      <c r="CQ943" s="227">
        <f t="shared" si="1122"/>
        <v>177.45297000000002</v>
      </c>
      <c r="CR943" s="228">
        <f t="shared" si="1044"/>
        <v>1.0183072409667948</v>
      </c>
      <c r="CS943" s="230">
        <f t="shared" si="1045"/>
        <v>117</v>
      </c>
      <c r="CT943" s="231">
        <f t="shared" si="1123"/>
        <v>1.0274226879999999</v>
      </c>
      <c r="CU943" s="227">
        <f t="shared" si="1124"/>
        <v>3257.1398086700001</v>
      </c>
      <c r="CV943" s="227">
        <f t="shared" si="1125"/>
        <v>3496.85697867</v>
      </c>
      <c r="CW943" s="227">
        <f t="shared" si="1162"/>
        <v>3113.21</v>
      </c>
      <c r="CX943" s="227">
        <f t="shared" si="1126"/>
        <v>62.264200000000002</v>
      </c>
      <c r="CY943" s="227">
        <f t="shared" si="1127"/>
        <v>146.32087000000001</v>
      </c>
      <c r="CZ943" s="228">
        <f t="shared" si="1160"/>
        <v>1.0204506466343366</v>
      </c>
      <c r="DA943" s="239">
        <f t="shared" si="1161"/>
        <v>96</v>
      </c>
      <c r="DB943" s="231">
        <f t="shared" si="1128"/>
        <v>1.0224458809999999</v>
      </c>
      <c r="DC943" s="227">
        <f t="shared" si="1129"/>
        <v>3248.1849642299999</v>
      </c>
      <c r="DD943" s="227">
        <f t="shared" si="1130"/>
        <v>3456.77003423</v>
      </c>
      <c r="DE943" s="227">
        <f t="shared" si="1042"/>
        <v>3113.21</v>
      </c>
      <c r="DF943" s="227">
        <f t="shared" si="1131"/>
        <v>62.264200000000002</v>
      </c>
      <c r="DG943" s="227">
        <f t="shared" si="1132"/>
        <v>115.18877000000002</v>
      </c>
      <c r="DH943" s="228">
        <f t="shared" si="1040"/>
        <v>1.0189221580950574</v>
      </c>
      <c r="DI943" s="239">
        <f t="shared" si="1041"/>
        <v>75</v>
      </c>
      <c r="DJ943" s="231">
        <f t="shared" si="1133"/>
        <v>1.0174931810000001</v>
      </c>
      <c r="DK943" s="227">
        <f t="shared" si="1134"/>
        <v>3227.6090975299999</v>
      </c>
      <c r="DL943" s="227">
        <f t="shared" si="1135"/>
        <v>3405.0620675299997</v>
      </c>
      <c r="DM943" s="227">
        <f t="shared" si="1159"/>
        <v>3113.21</v>
      </c>
      <c r="DN943" s="227">
        <f t="shared" si="1136"/>
        <v>62.264200000000002</v>
      </c>
      <c r="DO943" s="227">
        <f t="shared" si="1137"/>
        <v>83.018933333333322</v>
      </c>
      <c r="DP943" s="228">
        <f t="shared" si="1157"/>
        <v>1.0156724069685921</v>
      </c>
      <c r="DQ943" s="239">
        <f t="shared" si="1158"/>
        <v>54</v>
      </c>
      <c r="DR943" s="231">
        <f t="shared" si="1138"/>
        <v>1.0125644730000001</v>
      </c>
      <c r="DS943" s="227">
        <f t="shared" si="1139"/>
        <v>3201.7303764899998</v>
      </c>
      <c r="DT943" s="227">
        <f t="shared" si="1140"/>
        <v>3347.0135098233332</v>
      </c>
      <c r="DU943" s="227">
        <f t="shared" si="1038"/>
        <v>3113.21</v>
      </c>
      <c r="DV943" s="227">
        <f t="shared" si="1141"/>
        <v>62.264200000000002</v>
      </c>
      <c r="DW943" s="227">
        <f t="shared" si="1142"/>
        <v>53.962306666666677</v>
      </c>
      <c r="DX943" s="228">
        <f t="shared" si="1033"/>
        <v>1.0113242664198665</v>
      </c>
      <c r="DY943" s="239">
        <f t="shared" si="1034"/>
        <v>36</v>
      </c>
      <c r="DZ943" s="231">
        <f t="shared" si="1143"/>
        <v>1.0083588720000001</v>
      </c>
      <c r="EA943" s="227">
        <f t="shared" si="1144"/>
        <v>3174.7824338800001</v>
      </c>
      <c r="EB943" s="227">
        <f t="shared" si="1145"/>
        <v>3291.008940546667</v>
      </c>
      <c r="EC943" s="227">
        <f t="shared" si="1148"/>
        <v>3113.21</v>
      </c>
      <c r="ED943" s="227">
        <f t="shared" si="1149"/>
        <v>62.264200000000002</v>
      </c>
      <c r="EE943" s="227">
        <f t="shared" si="1150"/>
        <v>21.792469999999998</v>
      </c>
      <c r="EF943" s="228">
        <f t="shared" si="1151"/>
        <v>1.0037961822039638</v>
      </c>
      <c r="EG943" s="239">
        <f t="shared" si="1152"/>
        <v>14</v>
      </c>
      <c r="EH943" s="231">
        <f t="shared" si="1153"/>
        <v>1.0032424069999999</v>
      </c>
      <c r="EI943" s="227">
        <f t="shared" si="1154"/>
        <v>3135.1609260700002</v>
      </c>
      <c r="EJ943" s="227">
        <f t="shared" si="1155"/>
        <v>3219.2175960700001</v>
      </c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5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5"/>
      <c r="HA943" s="5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3"/>
      <c r="JZ943" s="1"/>
      <c r="KA943" s="1"/>
      <c r="KB943" s="1"/>
      <c r="KC943" s="1"/>
      <c r="KD943" s="1"/>
      <c r="KE943" s="1"/>
    </row>
    <row r="944" spans="1:291" x14ac:dyDescent="0.2">
      <c r="A944" s="196">
        <f t="shared" si="1061"/>
        <v>43602</v>
      </c>
      <c r="B944" s="236">
        <f t="shared" si="1147"/>
        <v>115009.54101370998</v>
      </c>
      <c r="C944" s="66">
        <f t="shared" si="1169"/>
        <v>64070.641996539998</v>
      </c>
      <c r="D944" s="77">
        <f t="shared" si="1062"/>
        <v>5177.47</v>
      </c>
      <c r="E944" s="67">
        <f>VLOOKUP(A943,[1]Plan1!$DQ$117:$DS$314,3)</f>
        <v>5206.9799999999996</v>
      </c>
      <c r="F944" s="11">
        <f t="shared" si="1063"/>
        <v>43581</v>
      </c>
      <c r="G944" s="73">
        <f t="shared" si="1051"/>
        <v>5.6996950247900635E-3</v>
      </c>
      <c r="H944" s="11">
        <f t="shared" si="1064"/>
        <v>43612</v>
      </c>
      <c r="I944" s="11">
        <f t="shared" si="1052"/>
        <v>43612</v>
      </c>
      <c r="J944" s="1">
        <f t="shared" si="1065"/>
        <v>21</v>
      </c>
      <c r="K944" s="1">
        <f t="shared" si="1066"/>
        <v>15</v>
      </c>
      <c r="L944" s="66">
        <f t="shared" si="1053"/>
        <v>1.0040678999999999</v>
      </c>
      <c r="M944" s="70">
        <f t="shared" si="1170"/>
        <v>1.00749961</v>
      </c>
      <c r="N944" s="70">
        <f t="shared" si="1156"/>
        <v>1.0921709705298568</v>
      </c>
      <c r="O944" s="66">
        <f t="shared" si="1166"/>
        <v>1.09661381</v>
      </c>
      <c r="P944" s="66">
        <f t="shared" si="1054"/>
        <v>64331.274961110001</v>
      </c>
      <c r="Q944" s="74">
        <f t="shared" si="1055"/>
        <v>0</v>
      </c>
      <c r="R944" s="75">
        <f t="shared" si="1167"/>
        <v>0</v>
      </c>
      <c r="S944" s="66">
        <f t="shared" si="1168"/>
        <v>0</v>
      </c>
      <c r="T944" s="10">
        <f t="shared" si="1067"/>
        <v>0.06</v>
      </c>
      <c r="U944" s="74">
        <f t="shared" si="1163"/>
        <v>15</v>
      </c>
      <c r="V944" s="74">
        <v>252</v>
      </c>
      <c r="W944" s="70">
        <f t="shared" si="1056"/>
        <v>1.0034744090000001</v>
      </c>
      <c r="X944" s="66">
        <f t="shared" si="1057"/>
        <v>223.51316069999999</v>
      </c>
      <c r="Y944" s="66">
        <v>0</v>
      </c>
      <c r="Z944" s="67">
        <f t="shared" si="1058"/>
        <v>0</v>
      </c>
      <c r="AA944" s="68" t="str">
        <f t="shared" si="1068"/>
        <v>A+INCORP J=</v>
      </c>
      <c r="AB944" s="11">
        <f t="shared" si="1069"/>
        <v>43612</v>
      </c>
      <c r="AC944" s="227">
        <f t="shared" si="1074"/>
        <v>3113.21</v>
      </c>
      <c r="AD944" s="227">
        <f t="shared" si="1081"/>
        <v>62.264200000000002</v>
      </c>
      <c r="AE944" s="227">
        <f t="shared" si="1082"/>
        <v>432.73619000000002</v>
      </c>
      <c r="AF944" s="228">
        <f t="shared" si="1075"/>
        <v>1.0509514009237675</v>
      </c>
      <c r="AG944" s="230">
        <f t="shared" si="1076"/>
        <v>286</v>
      </c>
      <c r="AH944" s="231">
        <f t="shared" si="1083"/>
        <v>1.0683662220000001</v>
      </c>
      <c r="AI944" s="227">
        <f t="shared" si="1084"/>
        <v>3495.5152318099999</v>
      </c>
      <c r="AJ944" s="227">
        <f t="shared" si="1085"/>
        <v>3990.5156218100001</v>
      </c>
      <c r="AK944" s="227">
        <f t="shared" si="1176"/>
        <v>3113.21</v>
      </c>
      <c r="AL944" s="227">
        <f t="shared" si="1086"/>
        <v>62.264200000000002</v>
      </c>
      <c r="AM944" s="227">
        <f t="shared" si="1087"/>
        <v>401.60409000000004</v>
      </c>
      <c r="AN944" s="228">
        <f t="shared" si="1177"/>
        <v>1.050006791062722</v>
      </c>
      <c r="AO944" s="230">
        <f t="shared" si="1178"/>
        <v>265</v>
      </c>
      <c r="AP944" s="231">
        <f t="shared" si="1088"/>
        <v>1.063191086</v>
      </c>
      <c r="AQ944" s="227">
        <f t="shared" si="1089"/>
        <v>3475.45645487</v>
      </c>
      <c r="AR944" s="227">
        <f t="shared" si="1090"/>
        <v>3939.3247448699999</v>
      </c>
      <c r="AS944" s="227">
        <f t="shared" si="1070"/>
        <v>3113.21</v>
      </c>
      <c r="AT944" s="227">
        <f t="shared" si="1091"/>
        <v>62.264200000000002</v>
      </c>
      <c r="AU944" s="227">
        <f t="shared" si="1092"/>
        <v>370.47199000000001</v>
      </c>
      <c r="AV944" s="228">
        <f t="shared" si="1071"/>
        <v>1.0477022996087981</v>
      </c>
      <c r="AW944" s="230">
        <f t="shared" si="1072"/>
        <v>244</v>
      </c>
      <c r="AX944" s="231">
        <f t="shared" si="1093"/>
        <v>1.0580410170000001</v>
      </c>
      <c r="AY944" s="227">
        <f t="shared" si="1094"/>
        <v>3451.0306640399999</v>
      </c>
      <c r="AZ944" s="227">
        <f t="shared" si="1095"/>
        <v>3883.76685404</v>
      </c>
      <c r="BA944" s="227">
        <f t="shared" si="1049"/>
        <v>3113.21</v>
      </c>
      <c r="BB944" s="227">
        <f t="shared" si="1096"/>
        <v>62.264200000000002</v>
      </c>
      <c r="BC944" s="227">
        <f t="shared" si="1097"/>
        <v>338.30215333333337</v>
      </c>
      <c r="BD944" s="228">
        <f t="shared" si="1174"/>
        <v>1.0435276289873023</v>
      </c>
      <c r="BE944" s="230">
        <f t="shared" si="1175"/>
        <v>224</v>
      </c>
      <c r="BF944" s="231">
        <f t="shared" si="1098"/>
        <v>1.0531593859999999</v>
      </c>
      <c r="BG944" s="227">
        <f t="shared" si="1099"/>
        <v>3421.4206448700002</v>
      </c>
      <c r="BH944" s="227">
        <f t="shared" si="1100"/>
        <v>3821.9869982033333</v>
      </c>
      <c r="BI944" s="227">
        <f t="shared" si="1073"/>
        <v>3113.21</v>
      </c>
      <c r="BJ944" s="227">
        <f t="shared" si="1101"/>
        <v>62.264200000000002</v>
      </c>
      <c r="BK944" s="227">
        <f t="shared" si="1102"/>
        <v>307.17005333333339</v>
      </c>
      <c r="BL944" s="228">
        <f t="shared" si="1059"/>
        <v>1.0305426497099961</v>
      </c>
      <c r="BM944" s="230">
        <f t="shared" si="1060"/>
        <v>202</v>
      </c>
      <c r="BN944" s="231">
        <f t="shared" si="1103"/>
        <v>1.0478156009999999</v>
      </c>
      <c r="BO944" s="227">
        <f t="shared" si="1104"/>
        <v>3361.7022687399999</v>
      </c>
      <c r="BP944" s="227">
        <f t="shared" si="1105"/>
        <v>3731.1365220733333</v>
      </c>
      <c r="BQ944" s="227">
        <f t="shared" si="1173"/>
        <v>3113.21</v>
      </c>
      <c r="BR944" s="227">
        <f t="shared" si="1106"/>
        <v>62.264200000000002</v>
      </c>
      <c r="BS944" s="227">
        <f t="shared" si="1107"/>
        <v>272.92474333333337</v>
      </c>
      <c r="BT944" s="228">
        <f t="shared" si="1171"/>
        <v>1.0271523835461216</v>
      </c>
      <c r="BU944" s="230">
        <f t="shared" si="1172"/>
        <v>179</v>
      </c>
      <c r="BV944" s="231">
        <f t="shared" si="1108"/>
        <v>1.0422579059999999</v>
      </c>
      <c r="BW944" s="227">
        <f t="shared" si="1109"/>
        <v>3332.8709136100001</v>
      </c>
      <c r="BX944" s="227">
        <f t="shared" si="1110"/>
        <v>3668.0598569433337</v>
      </c>
      <c r="BY944" s="227">
        <f t="shared" si="1050"/>
        <v>3113.21</v>
      </c>
      <c r="BZ944" s="227">
        <f t="shared" si="1111"/>
        <v>62.264200000000002</v>
      </c>
      <c r="CA944" s="227">
        <f t="shared" si="1112"/>
        <v>242.83037999999999</v>
      </c>
      <c r="CB944" s="228">
        <f t="shared" si="1047"/>
        <v>1.0280766388013531</v>
      </c>
      <c r="CC944" s="230">
        <f t="shared" si="1048"/>
        <v>159</v>
      </c>
      <c r="CD944" s="231">
        <f t="shared" si="1113"/>
        <v>1.0374490940000001</v>
      </c>
      <c r="CE944" s="227">
        <f t="shared" si="1114"/>
        <v>3320.4787347199999</v>
      </c>
      <c r="CF944" s="227">
        <f t="shared" si="1115"/>
        <v>3625.5733147199999</v>
      </c>
      <c r="CG944" s="227">
        <f t="shared" si="1043"/>
        <v>3113.21</v>
      </c>
      <c r="CH944" s="227">
        <f t="shared" si="1116"/>
        <v>62.264200000000002</v>
      </c>
      <c r="CI944" s="227">
        <f t="shared" si="1117"/>
        <v>211.69828000000001</v>
      </c>
      <c r="CJ944" s="228">
        <f t="shared" si="1164"/>
        <v>1.0231657540303556</v>
      </c>
      <c r="CK944" s="230">
        <f t="shared" si="1165"/>
        <v>138</v>
      </c>
      <c r="CL944" s="231">
        <f t="shared" si="1118"/>
        <v>1.0324237199999999</v>
      </c>
      <c r="CM944" s="227">
        <f t="shared" si="1119"/>
        <v>3288.6101004900001</v>
      </c>
      <c r="CN944" s="227">
        <f t="shared" si="1120"/>
        <v>3562.5725804900003</v>
      </c>
      <c r="CO944" s="227">
        <f t="shared" si="1046"/>
        <v>3113.21</v>
      </c>
      <c r="CP944" s="227">
        <f t="shared" si="1121"/>
        <v>62.264200000000002</v>
      </c>
      <c r="CQ944" s="227">
        <f t="shared" si="1122"/>
        <v>178.49070666666668</v>
      </c>
      <c r="CR944" s="228">
        <f t="shared" si="1044"/>
        <v>1.0185828846383307</v>
      </c>
      <c r="CS944" s="230">
        <f t="shared" si="1045"/>
        <v>118</v>
      </c>
      <c r="CT944" s="231">
        <f t="shared" si="1123"/>
        <v>1.027660282</v>
      </c>
      <c r="CU944" s="227">
        <f t="shared" si="1124"/>
        <v>3258.7749031200001</v>
      </c>
      <c r="CV944" s="227">
        <f t="shared" si="1125"/>
        <v>3499.5298097866666</v>
      </c>
      <c r="CW944" s="227">
        <f t="shared" si="1162"/>
        <v>3113.21</v>
      </c>
      <c r="CX944" s="227">
        <f t="shared" si="1126"/>
        <v>62.264200000000002</v>
      </c>
      <c r="CY944" s="227">
        <f t="shared" si="1127"/>
        <v>147.35860666666667</v>
      </c>
      <c r="CZ944" s="228">
        <f t="shared" si="1160"/>
        <v>1.0207268705003207</v>
      </c>
      <c r="DA944" s="239">
        <f t="shared" si="1161"/>
        <v>97</v>
      </c>
      <c r="DB944" s="231">
        <f t="shared" si="1128"/>
        <v>1.022682324</v>
      </c>
      <c r="DC944" s="227">
        <f t="shared" si="1129"/>
        <v>3249.81556301</v>
      </c>
      <c r="DD944" s="227">
        <f t="shared" si="1130"/>
        <v>3459.4383696766668</v>
      </c>
      <c r="DE944" s="227">
        <f t="shared" si="1042"/>
        <v>3113.21</v>
      </c>
      <c r="DF944" s="227">
        <f t="shared" si="1131"/>
        <v>62.264200000000002</v>
      </c>
      <c r="DG944" s="227">
        <f t="shared" si="1132"/>
        <v>116.22650666666668</v>
      </c>
      <c r="DH944" s="228">
        <f t="shared" si="1040"/>
        <v>1.019197968217354</v>
      </c>
      <c r="DI944" s="239">
        <f t="shared" si="1041"/>
        <v>76</v>
      </c>
      <c r="DJ944" s="231">
        <f t="shared" si="1133"/>
        <v>1.0177284790000001</v>
      </c>
      <c r="DK944" s="227">
        <f t="shared" si="1134"/>
        <v>3229.2293681800002</v>
      </c>
      <c r="DL944" s="227">
        <f t="shared" si="1135"/>
        <v>3407.7200748466666</v>
      </c>
      <c r="DM944" s="227">
        <f t="shared" si="1159"/>
        <v>3113.21</v>
      </c>
      <c r="DN944" s="227">
        <f t="shared" si="1136"/>
        <v>62.264200000000002</v>
      </c>
      <c r="DO944" s="227">
        <f t="shared" si="1137"/>
        <v>84.056670000000011</v>
      </c>
      <c r="DP944" s="228">
        <f t="shared" si="1157"/>
        <v>1.0159473374218693</v>
      </c>
      <c r="DQ944" s="239">
        <f t="shared" si="1158"/>
        <v>55</v>
      </c>
      <c r="DR944" s="231">
        <f t="shared" si="1138"/>
        <v>1.0127986309999999</v>
      </c>
      <c r="DS944" s="227">
        <f t="shared" si="1139"/>
        <v>3203.3376552300001</v>
      </c>
      <c r="DT944" s="227">
        <f t="shared" si="1140"/>
        <v>3349.6585252300001</v>
      </c>
      <c r="DU944" s="227">
        <f t="shared" si="1038"/>
        <v>3113.21</v>
      </c>
      <c r="DV944" s="227">
        <f t="shared" si="1141"/>
        <v>62.264200000000002</v>
      </c>
      <c r="DW944" s="227">
        <f t="shared" si="1142"/>
        <v>55.000043333333338</v>
      </c>
      <c r="DX944" s="228">
        <f t="shared" si="1033"/>
        <v>1.011598019883158</v>
      </c>
      <c r="DY944" s="239">
        <f t="shared" si="1034"/>
        <v>37</v>
      </c>
      <c r="DZ944" s="231">
        <f t="shared" si="1143"/>
        <v>1.008592057</v>
      </c>
      <c r="EA944" s="227">
        <f t="shared" si="1144"/>
        <v>3176.3761832599998</v>
      </c>
      <c r="EB944" s="227">
        <f t="shared" si="1145"/>
        <v>3293.6404265933334</v>
      </c>
      <c r="EC944" s="227">
        <f t="shared" si="1148"/>
        <v>3113.21</v>
      </c>
      <c r="ED944" s="227">
        <f t="shared" si="1149"/>
        <v>62.264200000000002</v>
      </c>
      <c r="EE944" s="227">
        <f t="shared" si="1150"/>
        <v>22.830206666666665</v>
      </c>
      <c r="EF944" s="228">
        <f t="shared" si="1151"/>
        <v>1.0040678979042998</v>
      </c>
      <c r="EG944" s="239">
        <f t="shared" si="1152"/>
        <v>15</v>
      </c>
      <c r="EH944" s="231">
        <f t="shared" si="1153"/>
        <v>1.0034744090000001</v>
      </c>
      <c r="EI944" s="227">
        <f t="shared" si="1154"/>
        <v>3136.7347859500001</v>
      </c>
      <c r="EJ944" s="227">
        <f t="shared" si="1155"/>
        <v>3221.8291926166667</v>
      </c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5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5"/>
      <c r="HA944" s="5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3"/>
      <c r="JZ944" s="1"/>
      <c r="KA944" s="1"/>
      <c r="KB944" s="1"/>
      <c r="KC944" s="1"/>
      <c r="KD944" s="1"/>
      <c r="KE944" s="1"/>
    </row>
    <row r="945" spans="1:291" x14ac:dyDescent="0.2">
      <c r="A945" s="196">
        <f t="shared" si="1061"/>
        <v>43603</v>
      </c>
      <c r="B945" s="236">
        <f t="shared" si="1147"/>
        <v>115069.03530361332</v>
      </c>
      <c r="C945" s="66">
        <f t="shared" si="1169"/>
        <v>64070.641996539998</v>
      </c>
      <c r="D945" s="77">
        <f t="shared" si="1062"/>
        <v>5177.47</v>
      </c>
      <c r="E945" s="67">
        <f>VLOOKUP(A944,[1]Plan1!$DQ$117:$DS$314,3)</f>
        <v>5206.9799999999996</v>
      </c>
      <c r="F945" s="11">
        <f t="shared" si="1063"/>
        <v>43581</v>
      </c>
      <c r="G945" s="73">
        <f t="shared" si="1051"/>
        <v>5.6996950247900635E-3</v>
      </c>
      <c r="H945" s="11">
        <f t="shared" si="1064"/>
        <v>43612</v>
      </c>
      <c r="I945" s="11">
        <f t="shared" si="1052"/>
        <v>43612</v>
      </c>
      <c r="J945" s="1">
        <f t="shared" si="1065"/>
        <v>21</v>
      </c>
      <c r="K945" s="1">
        <f t="shared" si="1066"/>
        <v>16</v>
      </c>
      <c r="L945" s="66">
        <f t="shared" si="1053"/>
        <v>1.00433968</v>
      </c>
      <c r="M945" s="70">
        <f t="shared" si="1170"/>
        <v>1.00749961</v>
      </c>
      <c r="N945" s="70">
        <f t="shared" si="1156"/>
        <v>1.0921709705298568</v>
      </c>
      <c r="O945" s="66">
        <f t="shared" si="1166"/>
        <v>1.0969106399999999</v>
      </c>
      <c r="P945" s="66">
        <f t="shared" si="1054"/>
        <v>64348.688080189997</v>
      </c>
      <c r="Q945" s="74">
        <f t="shared" si="1055"/>
        <v>0</v>
      </c>
      <c r="R945" s="75">
        <f t="shared" si="1167"/>
        <v>0</v>
      </c>
      <c r="S945" s="66">
        <f t="shared" si="1168"/>
        <v>0</v>
      </c>
      <c r="T945" s="10">
        <f t="shared" si="1067"/>
        <v>0.06</v>
      </c>
      <c r="U945" s="74">
        <f t="shared" si="1163"/>
        <v>16</v>
      </c>
      <c r="V945" s="74">
        <v>252</v>
      </c>
      <c r="W945" s="70">
        <f t="shared" si="1056"/>
        <v>1.003706465</v>
      </c>
      <c r="X945" s="66">
        <f t="shared" si="1057"/>
        <v>238.50616016000001</v>
      </c>
      <c r="Y945" s="66">
        <v>0</v>
      </c>
      <c r="Z945" s="67">
        <f t="shared" si="1058"/>
        <v>0</v>
      </c>
      <c r="AA945" s="68" t="str">
        <f t="shared" si="1068"/>
        <v>A+INCORP J=</v>
      </c>
      <c r="AB945" s="11">
        <f t="shared" si="1069"/>
        <v>43612</v>
      </c>
      <c r="AC945" s="227">
        <f t="shared" si="1074"/>
        <v>3113.21</v>
      </c>
      <c r="AD945" s="227">
        <f t="shared" si="1081"/>
        <v>62.264200000000002</v>
      </c>
      <c r="AE945" s="227">
        <f t="shared" si="1082"/>
        <v>433.77392666666668</v>
      </c>
      <c r="AF945" s="228">
        <f t="shared" si="1075"/>
        <v>1.0512358710822605</v>
      </c>
      <c r="AG945" s="230">
        <f t="shared" si="1076"/>
        <v>286</v>
      </c>
      <c r="AH945" s="231">
        <f t="shared" si="1083"/>
        <v>1.0683662220000001</v>
      </c>
      <c r="AI945" s="227">
        <f t="shared" si="1084"/>
        <v>3496.4613933300002</v>
      </c>
      <c r="AJ945" s="227">
        <f t="shared" si="1085"/>
        <v>3992.499519996667</v>
      </c>
      <c r="AK945" s="227">
        <f t="shared" si="1176"/>
        <v>3113.21</v>
      </c>
      <c r="AL945" s="227">
        <f t="shared" si="1086"/>
        <v>62.264200000000002</v>
      </c>
      <c r="AM945" s="227">
        <f t="shared" si="1087"/>
        <v>402.64182666666665</v>
      </c>
      <c r="AN945" s="228">
        <f t="shared" si="1177"/>
        <v>1.0502910055354462</v>
      </c>
      <c r="AO945" s="230">
        <f t="shared" si="1178"/>
        <v>265</v>
      </c>
      <c r="AP945" s="231">
        <f t="shared" si="1088"/>
        <v>1.063191086</v>
      </c>
      <c r="AQ945" s="227">
        <f t="shared" si="1089"/>
        <v>3476.3971869100001</v>
      </c>
      <c r="AR945" s="227">
        <f t="shared" si="1090"/>
        <v>3941.3032135766666</v>
      </c>
      <c r="AS945" s="227">
        <f t="shared" si="1070"/>
        <v>3113.21</v>
      </c>
      <c r="AT945" s="227">
        <f t="shared" si="1091"/>
        <v>62.264200000000002</v>
      </c>
      <c r="AU945" s="227">
        <f t="shared" si="1092"/>
        <v>371.50972666666667</v>
      </c>
      <c r="AV945" s="228">
        <f t="shared" si="1071"/>
        <v>1.0479858903047723</v>
      </c>
      <c r="AW945" s="230">
        <f t="shared" si="1072"/>
        <v>244</v>
      </c>
      <c r="AX945" s="231">
        <f t="shared" si="1093"/>
        <v>1.0580410170000001</v>
      </c>
      <c r="AY945" s="227">
        <f t="shared" si="1094"/>
        <v>3451.9647845300001</v>
      </c>
      <c r="AZ945" s="227">
        <f t="shared" si="1095"/>
        <v>3885.7387111966668</v>
      </c>
      <c r="BA945" s="227">
        <f t="shared" si="1049"/>
        <v>3113.21</v>
      </c>
      <c r="BB945" s="227">
        <f t="shared" si="1096"/>
        <v>62.264200000000002</v>
      </c>
      <c r="BC945" s="227">
        <f t="shared" si="1097"/>
        <v>339.33989000000003</v>
      </c>
      <c r="BD945" s="228">
        <f t="shared" si="1174"/>
        <v>1.0438100896888616</v>
      </c>
      <c r="BE945" s="230">
        <f t="shared" si="1175"/>
        <v>224</v>
      </c>
      <c r="BF945" s="231">
        <f t="shared" si="1098"/>
        <v>1.0531593859999999</v>
      </c>
      <c r="BG945" s="227">
        <f t="shared" si="1099"/>
        <v>3422.3467505600001</v>
      </c>
      <c r="BH945" s="227">
        <f t="shared" si="1100"/>
        <v>3823.95084056</v>
      </c>
      <c r="BI945" s="227">
        <f t="shared" si="1073"/>
        <v>3113.21</v>
      </c>
      <c r="BJ945" s="227">
        <f t="shared" si="1101"/>
        <v>62.264200000000002</v>
      </c>
      <c r="BK945" s="227">
        <f t="shared" si="1102"/>
        <v>308.20779000000005</v>
      </c>
      <c r="BL945" s="228">
        <f t="shared" si="1059"/>
        <v>1.0308215956542508</v>
      </c>
      <c r="BM945" s="230">
        <f t="shared" si="1060"/>
        <v>202</v>
      </c>
      <c r="BN945" s="231">
        <f t="shared" si="1103"/>
        <v>1.0478156009999999</v>
      </c>
      <c r="BO945" s="227">
        <f t="shared" si="1104"/>
        <v>3362.61220994</v>
      </c>
      <c r="BP945" s="227">
        <f t="shared" si="1105"/>
        <v>3733.08419994</v>
      </c>
      <c r="BQ945" s="227">
        <f t="shared" si="1173"/>
        <v>3113.21</v>
      </c>
      <c r="BR945" s="227">
        <f t="shared" si="1106"/>
        <v>62.264200000000002</v>
      </c>
      <c r="BS945" s="227">
        <f t="shared" si="1107"/>
        <v>273.96248000000003</v>
      </c>
      <c r="BT945" s="228">
        <f t="shared" si="1171"/>
        <v>1.0274304118175401</v>
      </c>
      <c r="BU945" s="230">
        <f t="shared" si="1172"/>
        <v>179</v>
      </c>
      <c r="BV945" s="231">
        <f t="shared" si="1108"/>
        <v>1.0422579059999999</v>
      </c>
      <c r="BW945" s="227">
        <f t="shared" si="1109"/>
        <v>3333.7730507699998</v>
      </c>
      <c r="BX945" s="227">
        <f t="shared" si="1110"/>
        <v>3669.99973077</v>
      </c>
      <c r="BY945" s="227">
        <f t="shared" si="1050"/>
        <v>3113.21</v>
      </c>
      <c r="BZ945" s="227">
        <f t="shared" si="1111"/>
        <v>62.264200000000002</v>
      </c>
      <c r="CA945" s="227">
        <f t="shared" si="1112"/>
        <v>243.86811666666668</v>
      </c>
      <c r="CB945" s="228">
        <f t="shared" si="1047"/>
        <v>1.0283549172489821</v>
      </c>
      <c r="CC945" s="230">
        <f t="shared" si="1048"/>
        <v>159</v>
      </c>
      <c r="CD945" s="231">
        <f t="shared" si="1113"/>
        <v>1.0374490940000001</v>
      </c>
      <c r="CE945" s="227">
        <f t="shared" si="1114"/>
        <v>3321.37751759</v>
      </c>
      <c r="CF945" s="227">
        <f t="shared" si="1115"/>
        <v>3627.5098342566666</v>
      </c>
      <c r="CG945" s="227">
        <f t="shared" si="1043"/>
        <v>3113.21</v>
      </c>
      <c r="CH945" s="227">
        <f t="shared" si="1116"/>
        <v>62.264200000000002</v>
      </c>
      <c r="CI945" s="227">
        <f t="shared" si="1117"/>
        <v>212.73601666666664</v>
      </c>
      <c r="CJ945" s="228">
        <f t="shared" si="1164"/>
        <v>1.0234427032060811</v>
      </c>
      <c r="CK945" s="230">
        <f t="shared" si="1165"/>
        <v>138</v>
      </c>
      <c r="CL945" s="231">
        <f t="shared" si="1118"/>
        <v>1.0324237199999999</v>
      </c>
      <c r="CM945" s="227">
        <f t="shared" si="1119"/>
        <v>3289.5002571999999</v>
      </c>
      <c r="CN945" s="227">
        <f t="shared" si="1120"/>
        <v>3564.5004738666667</v>
      </c>
      <c r="CO945" s="227">
        <f t="shared" si="1046"/>
        <v>3113.21</v>
      </c>
      <c r="CP945" s="227">
        <f t="shared" si="1121"/>
        <v>62.264200000000002</v>
      </c>
      <c r="CQ945" s="227">
        <f t="shared" si="1122"/>
        <v>179.52844333333334</v>
      </c>
      <c r="CR945" s="228">
        <f t="shared" si="1044"/>
        <v>1.0188585933289289</v>
      </c>
      <c r="CS945" s="230">
        <f t="shared" si="1045"/>
        <v>118</v>
      </c>
      <c r="CT945" s="231">
        <f t="shared" si="1123"/>
        <v>1.027660282</v>
      </c>
      <c r="CU945" s="227">
        <f t="shared" si="1124"/>
        <v>3259.6569840699999</v>
      </c>
      <c r="CV945" s="227">
        <f t="shared" si="1125"/>
        <v>3501.4496274033331</v>
      </c>
      <c r="CW945" s="227">
        <f t="shared" si="1162"/>
        <v>3113.21</v>
      </c>
      <c r="CX945" s="227">
        <f t="shared" si="1126"/>
        <v>62.264200000000002</v>
      </c>
      <c r="CY945" s="227">
        <f t="shared" si="1127"/>
        <v>148.39634333333333</v>
      </c>
      <c r="CZ945" s="228">
        <f t="shared" si="1160"/>
        <v>1.021003159522224</v>
      </c>
      <c r="DA945" s="239">
        <f t="shared" si="1161"/>
        <v>97</v>
      </c>
      <c r="DB945" s="231">
        <f t="shared" si="1128"/>
        <v>1.022682324</v>
      </c>
      <c r="DC945" s="227">
        <f t="shared" si="1129"/>
        <v>3250.6952188599998</v>
      </c>
      <c r="DD945" s="227">
        <f t="shared" si="1130"/>
        <v>3461.3557621933332</v>
      </c>
      <c r="DE945" s="227">
        <f t="shared" si="1042"/>
        <v>3113.21</v>
      </c>
      <c r="DF945" s="227">
        <f t="shared" si="1131"/>
        <v>62.264200000000002</v>
      </c>
      <c r="DG945" s="227">
        <f t="shared" si="1132"/>
        <v>117.26424333333334</v>
      </c>
      <c r="DH945" s="228">
        <f t="shared" si="1040"/>
        <v>1.0194738433979755</v>
      </c>
      <c r="DI945" s="239">
        <f t="shared" si="1041"/>
        <v>76</v>
      </c>
      <c r="DJ945" s="231">
        <f t="shared" si="1133"/>
        <v>1.0177284790000001</v>
      </c>
      <c r="DK945" s="227">
        <f t="shared" si="1134"/>
        <v>3230.1034517799999</v>
      </c>
      <c r="DL945" s="227">
        <f t="shared" si="1135"/>
        <v>3409.631895113333</v>
      </c>
      <c r="DM945" s="227">
        <f t="shared" si="1159"/>
        <v>3113.21</v>
      </c>
      <c r="DN945" s="227">
        <f t="shared" si="1136"/>
        <v>62.264200000000002</v>
      </c>
      <c r="DO945" s="227">
        <f t="shared" si="1137"/>
        <v>85.094406666666671</v>
      </c>
      <c r="DP945" s="228">
        <f t="shared" si="1157"/>
        <v>1.0162223327259745</v>
      </c>
      <c r="DQ945" s="239">
        <f t="shared" si="1158"/>
        <v>55</v>
      </c>
      <c r="DR945" s="231">
        <f t="shared" si="1138"/>
        <v>1.0127986309999999</v>
      </c>
      <c r="DS945" s="227">
        <f t="shared" si="1139"/>
        <v>3204.2047305000001</v>
      </c>
      <c r="DT945" s="227">
        <f t="shared" si="1140"/>
        <v>3351.5633371666668</v>
      </c>
      <c r="DU945" s="227">
        <f t="shared" si="1038"/>
        <v>3113.21</v>
      </c>
      <c r="DV945" s="227">
        <f t="shared" si="1141"/>
        <v>62.264200000000002</v>
      </c>
      <c r="DW945" s="227">
        <f t="shared" si="1142"/>
        <v>56.037780000000005</v>
      </c>
      <c r="DX945" s="228">
        <f t="shared" si="1033"/>
        <v>1.0118718379196479</v>
      </c>
      <c r="DY945" s="239">
        <f t="shared" si="1034"/>
        <v>37</v>
      </c>
      <c r="DZ945" s="231">
        <f t="shared" si="1143"/>
        <v>1.008592057</v>
      </c>
      <c r="EA945" s="227">
        <f t="shared" si="1144"/>
        <v>3177.23596064</v>
      </c>
      <c r="EB945" s="227">
        <f t="shared" si="1145"/>
        <v>3295.5379406400002</v>
      </c>
      <c r="EC945" s="227">
        <f t="shared" si="1148"/>
        <v>3113.21</v>
      </c>
      <c r="ED945" s="227">
        <f t="shared" si="1149"/>
        <v>62.264200000000002</v>
      </c>
      <c r="EE945" s="227">
        <f t="shared" si="1150"/>
        <v>23.867943333333336</v>
      </c>
      <c r="EF945" s="228">
        <f t="shared" si="1151"/>
        <v>1.0043396776971649</v>
      </c>
      <c r="EG945" s="239">
        <f t="shared" si="1152"/>
        <v>15</v>
      </c>
      <c r="EH945" s="231">
        <f t="shared" si="1153"/>
        <v>1.0034744090000001</v>
      </c>
      <c r="EI945" s="227">
        <f t="shared" si="1154"/>
        <v>3137.5838332500002</v>
      </c>
      <c r="EJ945" s="227">
        <f t="shared" si="1155"/>
        <v>3223.7159765833335</v>
      </c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5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5"/>
      <c r="HA945" s="5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3"/>
      <c r="JZ945" s="1"/>
      <c r="KA945" s="1"/>
      <c r="KB945" s="1"/>
      <c r="KC945" s="1"/>
      <c r="KD945" s="1"/>
      <c r="KE945" s="1"/>
    </row>
    <row r="946" spans="1:291" x14ac:dyDescent="0.2">
      <c r="A946" s="196">
        <f t="shared" si="1061"/>
        <v>43604</v>
      </c>
      <c r="B946" s="236">
        <f t="shared" si="1147"/>
        <v>115083.56361694663</v>
      </c>
      <c r="C946" s="66">
        <f t="shared" si="1169"/>
        <v>64070.641996539998</v>
      </c>
      <c r="D946" s="77">
        <f t="shared" si="1062"/>
        <v>5177.47</v>
      </c>
      <c r="E946" s="67">
        <f>VLOOKUP(A945,[1]Plan1!$DQ$117:$DS$314,3)</f>
        <v>5206.9799999999996</v>
      </c>
      <c r="F946" s="11">
        <f t="shared" si="1063"/>
        <v>43581</v>
      </c>
      <c r="G946" s="73">
        <f t="shared" si="1051"/>
        <v>5.6996950247900635E-3</v>
      </c>
      <c r="H946" s="11">
        <f t="shared" si="1064"/>
        <v>43612</v>
      </c>
      <c r="I946" s="11">
        <f t="shared" si="1052"/>
        <v>43612</v>
      </c>
      <c r="J946" s="1">
        <f t="shared" si="1065"/>
        <v>21</v>
      </c>
      <c r="K946" s="1">
        <f t="shared" si="1066"/>
        <v>16</v>
      </c>
      <c r="L946" s="66">
        <f t="shared" si="1053"/>
        <v>1.00433968</v>
      </c>
      <c r="M946" s="70">
        <f t="shared" si="1170"/>
        <v>1.00749961</v>
      </c>
      <c r="N946" s="70">
        <f t="shared" si="1156"/>
        <v>1.0921709705298568</v>
      </c>
      <c r="O946" s="66">
        <f t="shared" si="1166"/>
        <v>1.0969106399999999</v>
      </c>
      <c r="P946" s="66">
        <f t="shared" si="1054"/>
        <v>64348.688080189997</v>
      </c>
      <c r="Q946" s="74">
        <f t="shared" si="1055"/>
        <v>0</v>
      </c>
      <c r="R946" s="75">
        <f t="shared" si="1167"/>
        <v>0</v>
      </c>
      <c r="S946" s="66">
        <f t="shared" si="1168"/>
        <v>0</v>
      </c>
      <c r="T946" s="10">
        <f t="shared" si="1067"/>
        <v>0.06</v>
      </c>
      <c r="U946" s="74">
        <f t="shared" si="1163"/>
        <v>16</v>
      </c>
      <c r="V946" s="74">
        <v>252</v>
      </c>
      <c r="W946" s="70">
        <f t="shared" si="1056"/>
        <v>1.003706465</v>
      </c>
      <c r="X946" s="66">
        <f t="shared" si="1057"/>
        <v>238.50616016000001</v>
      </c>
      <c r="Y946" s="66">
        <v>0</v>
      </c>
      <c r="Z946" s="67">
        <f t="shared" si="1058"/>
        <v>0</v>
      </c>
      <c r="AA946" s="68" t="str">
        <f t="shared" si="1068"/>
        <v>A+INCORP J=</v>
      </c>
      <c r="AB946" s="11">
        <f t="shared" si="1069"/>
        <v>43612</v>
      </c>
      <c r="AC946" s="227">
        <f t="shared" si="1074"/>
        <v>3113.21</v>
      </c>
      <c r="AD946" s="227">
        <f t="shared" si="1081"/>
        <v>62.264200000000002</v>
      </c>
      <c r="AE946" s="227">
        <f t="shared" si="1082"/>
        <v>434.81166333333334</v>
      </c>
      <c r="AF946" s="228">
        <f t="shared" si="1075"/>
        <v>1.0512358710822605</v>
      </c>
      <c r="AG946" s="230">
        <f t="shared" si="1076"/>
        <v>286</v>
      </c>
      <c r="AH946" s="231">
        <f t="shared" si="1083"/>
        <v>1.0683662220000001</v>
      </c>
      <c r="AI946" s="227">
        <f t="shared" si="1084"/>
        <v>3496.4613933300002</v>
      </c>
      <c r="AJ946" s="227">
        <f t="shared" si="1085"/>
        <v>3993.5372566633337</v>
      </c>
      <c r="AK946" s="227">
        <f t="shared" si="1176"/>
        <v>3113.21</v>
      </c>
      <c r="AL946" s="227">
        <f t="shared" si="1086"/>
        <v>62.264200000000002</v>
      </c>
      <c r="AM946" s="227">
        <f t="shared" si="1087"/>
        <v>403.67956333333336</v>
      </c>
      <c r="AN946" s="228">
        <f t="shared" si="1177"/>
        <v>1.0502910055354462</v>
      </c>
      <c r="AO946" s="230">
        <f t="shared" si="1178"/>
        <v>265</v>
      </c>
      <c r="AP946" s="231">
        <f t="shared" si="1088"/>
        <v>1.063191086</v>
      </c>
      <c r="AQ946" s="227">
        <f t="shared" si="1089"/>
        <v>3476.3971869100001</v>
      </c>
      <c r="AR946" s="227">
        <f t="shared" si="1090"/>
        <v>3942.3409502433333</v>
      </c>
      <c r="AS946" s="227">
        <f t="shared" si="1070"/>
        <v>3113.21</v>
      </c>
      <c r="AT946" s="227">
        <f t="shared" si="1091"/>
        <v>62.264200000000002</v>
      </c>
      <c r="AU946" s="227">
        <f t="shared" si="1092"/>
        <v>372.54746333333333</v>
      </c>
      <c r="AV946" s="228">
        <f t="shared" si="1071"/>
        <v>1.0479858903047723</v>
      </c>
      <c r="AW946" s="230">
        <f t="shared" si="1072"/>
        <v>244</v>
      </c>
      <c r="AX946" s="231">
        <f t="shared" si="1093"/>
        <v>1.0580410170000001</v>
      </c>
      <c r="AY946" s="227">
        <f t="shared" si="1094"/>
        <v>3451.9647845300001</v>
      </c>
      <c r="AZ946" s="227">
        <f t="shared" si="1095"/>
        <v>3886.7764478633335</v>
      </c>
      <c r="BA946" s="227">
        <f t="shared" si="1049"/>
        <v>3113.21</v>
      </c>
      <c r="BB946" s="227">
        <f t="shared" si="1096"/>
        <v>62.264200000000002</v>
      </c>
      <c r="BC946" s="227">
        <f t="shared" si="1097"/>
        <v>340.37762666666669</v>
      </c>
      <c r="BD946" s="228">
        <f t="shared" si="1174"/>
        <v>1.0438100896888616</v>
      </c>
      <c r="BE946" s="230">
        <f t="shared" si="1175"/>
        <v>224</v>
      </c>
      <c r="BF946" s="231">
        <f t="shared" si="1098"/>
        <v>1.0531593859999999</v>
      </c>
      <c r="BG946" s="227">
        <f t="shared" si="1099"/>
        <v>3422.3467505600001</v>
      </c>
      <c r="BH946" s="227">
        <f t="shared" si="1100"/>
        <v>3824.9885772266671</v>
      </c>
      <c r="BI946" s="227">
        <f t="shared" si="1073"/>
        <v>3113.21</v>
      </c>
      <c r="BJ946" s="227">
        <f t="shared" si="1101"/>
        <v>62.264200000000002</v>
      </c>
      <c r="BK946" s="227">
        <f t="shared" si="1102"/>
        <v>309.24552666666671</v>
      </c>
      <c r="BL946" s="228">
        <f t="shared" si="1059"/>
        <v>1.0308215956542508</v>
      </c>
      <c r="BM946" s="230">
        <f t="shared" si="1060"/>
        <v>202</v>
      </c>
      <c r="BN946" s="231">
        <f t="shared" si="1103"/>
        <v>1.0478156009999999</v>
      </c>
      <c r="BO946" s="227">
        <f t="shared" si="1104"/>
        <v>3362.61220994</v>
      </c>
      <c r="BP946" s="227">
        <f t="shared" si="1105"/>
        <v>3734.1219366066666</v>
      </c>
      <c r="BQ946" s="227">
        <f t="shared" si="1173"/>
        <v>3113.21</v>
      </c>
      <c r="BR946" s="227">
        <f t="shared" si="1106"/>
        <v>62.264200000000002</v>
      </c>
      <c r="BS946" s="227">
        <f t="shared" si="1107"/>
        <v>275.00021666666669</v>
      </c>
      <c r="BT946" s="228">
        <f t="shared" si="1171"/>
        <v>1.0274304118175401</v>
      </c>
      <c r="BU946" s="230">
        <f t="shared" si="1172"/>
        <v>179</v>
      </c>
      <c r="BV946" s="231">
        <f t="shared" si="1108"/>
        <v>1.0422579059999999</v>
      </c>
      <c r="BW946" s="227">
        <f t="shared" si="1109"/>
        <v>3333.7730507699998</v>
      </c>
      <c r="BX946" s="227">
        <f t="shared" si="1110"/>
        <v>3671.0374674366667</v>
      </c>
      <c r="BY946" s="227">
        <f t="shared" si="1050"/>
        <v>3113.21</v>
      </c>
      <c r="BZ946" s="227">
        <f t="shared" si="1111"/>
        <v>62.264200000000002</v>
      </c>
      <c r="CA946" s="227">
        <f t="shared" si="1112"/>
        <v>244.90585333333331</v>
      </c>
      <c r="CB946" s="228">
        <f t="shared" si="1047"/>
        <v>1.0283549172489821</v>
      </c>
      <c r="CC946" s="230">
        <f t="shared" si="1048"/>
        <v>159</v>
      </c>
      <c r="CD946" s="231">
        <f t="shared" si="1113"/>
        <v>1.0374490940000001</v>
      </c>
      <c r="CE946" s="227">
        <f t="shared" si="1114"/>
        <v>3321.37751759</v>
      </c>
      <c r="CF946" s="227">
        <f t="shared" si="1115"/>
        <v>3628.5475709233333</v>
      </c>
      <c r="CG946" s="227">
        <f t="shared" si="1043"/>
        <v>3113.21</v>
      </c>
      <c r="CH946" s="227">
        <f t="shared" si="1116"/>
        <v>62.264200000000002</v>
      </c>
      <c r="CI946" s="227">
        <f t="shared" si="1117"/>
        <v>213.77375333333333</v>
      </c>
      <c r="CJ946" s="228">
        <f t="shared" si="1164"/>
        <v>1.0234427032060811</v>
      </c>
      <c r="CK946" s="230">
        <f t="shared" si="1165"/>
        <v>138</v>
      </c>
      <c r="CL946" s="231">
        <f t="shared" si="1118"/>
        <v>1.0324237199999999</v>
      </c>
      <c r="CM946" s="227">
        <f t="shared" si="1119"/>
        <v>3289.5002571999999</v>
      </c>
      <c r="CN946" s="227">
        <f t="shared" si="1120"/>
        <v>3565.5382105333333</v>
      </c>
      <c r="CO946" s="227">
        <f t="shared" si="1046"/>
        <v>3113.21</v>
      </c>
      <c r="CP946" s="227">
        <f t="shared" si="1121"/>
        <v>62.264200000000002</v>
      </c>
      <c r="CQ946" s="227">
        <f t="shared" si="1122"/>
        <v>180.56618</v>
      </c>
      <c r="CR946" s="228">
        <f t="shared" si="1044"/>
        <v>1.0188585933289289</v>
      </c>
      <c r="CS946" s="230">
        <f t="shared" si="1045"/>
        <v>118</v>
      </c>
      <c r="CT946" s="231">
        <f t="shared" si="1123"/>
        <v>1.027660282</v>
      </c>
      <c r="CU946" s="227">
        <f t="shared" si="1124"/>
        <v>3259.6569840699999</v>
      </c>
      <c r="CV946" s="227">
        <f t="shared" si="1125"/>
        <v>3502.4873640699998</v>
      </c>
      <c r="CW946" s="227">
        <f t="shared" si="1162"/>
        <v>3113.21</v>
      </c>
      <c r="CX946" s="227">
        <f t="shared" si="1126"/>
        <v>62.264200000000002</v>
      </c>
      <c r="CY946" s="227">
        <f t="shared" si="1127"/>
        <v>149.43407999999999</v>
      </c>
      <c r="CZ946" s="228">
        <f t="shared" si="1160"/>
        <v>1.021003159522224</v>
      </c>
      <c r="DA946" s="239">
        <f t="shared" si="1161"/>
        <v>97</v>
      </c>
      <c r="DB946" s="231">
        <f t="shared" si="1128"/>
        <v>1.022682324</v>
      </c>
      <c r="DC946" s="227">
        <f t="shared" si="1129"/>
        <v>3250.6952188599998</v>
      </c>
      <c r="DD946" s="227">
        <f t="shared" si="1130"/>
        <v>3462.3934988599999</v>
      </c>
      <c r="DE946" s="227">
        <f t="shared" si="1042"/>
        <v>3113.21</v>
      </c>
      <c r="DF946" s="227">
        <f t="shared" si="1131"/>
        <v>62.264200000000002</v>
      </c>
      <c r="DG946" s="227">
        <f t="shared" si="1132"/>
        <v>118.30198</v>
      </c>
      <c r="DH946" s="228">
        <f t="shared" si="1040"/>
        <v>1.0194738433979755</v>
      </c>
      <c r="DI946" s="239">
        <f t="shared" si="1041"/>
        <v>76</v>
      </c>
      <c r="DJ946" s="231">
        <f t="shared" si="1133"/>
        <v>1.0177284790000001</v>
      </c>
      <c r="DK946" s="227">
        <f t="shared" si="1134"/>
        <v>3230.1034517799999</v>
      </c>
      <c r="DL946" s="227">
        <f t="shared" si="1135"/>
        <v>3410.6696317799997</v>
      </c>
      <c r="DM946" s="227">
        <f t="shared" si="1159"/>
        <v>3113.21</v>
      </c>
      <c r="DN946" s="227">
        <f t="shared" si="1136"/>
        <v>62.264200000000002</v>
      </c>
      <c r="DO946" s="227">
        <f t="shared" si="1137"/>
        <v>86.132143333333332</v>
      </c>
      <c r="DP946" s="228">
        <f t="shared" si="1157"/>
        <v>1.0162223327259745</v>
      </c>
      <c r="DQ946" s="239">
        <f t="shared" si="1158"/>
        <v>55</v>
      </c>
      <c r="DR946" s="231">
        <f t="shared" si="1138"/>
        <v>1.0127986309999999</v>
      </c>
      <c r="DS946" s="227">
        <f t="shared" si="1139"/>
        <v>3204.2047305000001</v>
      </c>
      <c r="DT946" s="227">
        <f t="shared" si="1140"/>
        <v>3352.6010738333334</v>
      </c>
      <c r="DU946" s="227">
        <f t="shared" si="1038"/>
        <v>3113.21</v>
      </c>
      <c r="DV946" s="227">
        <f t="shared" si="1141"/>
        <v>62.264200000000002</v>
      </c>
      <c r="DW946" s="227">
        <f t="shared" si="1142"/>
        <v>57.075516666666665</v>
      </c>
      <c r="DX946" s="228">
        <f t="shared" si="1033"/>
        <v>1.0118718379196479</v>
      </c>
      <c r="DY946" s="239">
        <f t="shared" si="1034"/>
        <v>37</v>
      </c>
      <c r="DZ946" s="231">
        <f t="shared" si="1143"/>
        <v>1.008592057</v>
      </c>
      <c r="EA946" s="227">
        <f t="shared" si="1144"/>
        <v>3177.23596064</v>
      </c>
      <c r="EB946" s="227">
        <f t="shared" si="1145"/>
        <v>3296.5756773066669</v>
      </c>
      <c r="EC946" s="227">
        <f t="shared" si="1148"/>
        <v>3113.21</v>
      </c>
      <c r="ED946" s="227">
        <f t="shared" si="1149"/>
        <v>62.264200000000002</v>
      </c>
      <c r="EE946" s="227">
        <f t="shared" si="1150"/>
        <v>24.90568</v>
      </c>
      <c r="EF946" s="228">
        <f t="shared" si="1151"/>
        <v>1.0043396776971649</v>
      </c>
      <c r="EG946" s="239">
        <f t="shared" si="1152"/>
        <v>15</v>
      </c>
      <c r="EH946" s="231">
        <f t="shared" si="1153"/>
        <v>1.0034744090000001</v>
      </c>
      <c r="EI946" s="227">
        <f t="shared" si="1154"/>
        <v>3137.5838332500002</v>
      </c>
      <c r="EJ946" s="227">
        <f t="shared" si="1155"/>
        <v>3224.7537132500001</v>
      </c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5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5"/>
      <c r="HA946" s="5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3"/>
      <c r="JZ946" s="1"/>
      <c r="KA946" s="1"/>
      <c r="KB946" s="1"/>
      <c r="KC946" s="1"/>
      <c r="KD946" s="1"/>
      <c r="KE946" s="1"/>
    </row>
    <row r="947" spans="1:291" x14ac:dyDescent="0.2">
      <c r="A947" s="196">
        <f t="shared" si="1061"/>
        <v>43605</v>
      </c>
      <c r="B947" s="236">
        <f t="shared" si="1147"/>
        <v>115108.82526031999</v>
      </c>
      <c r="C947" s="66">
        <f t="shared" si="1169"/>
        <v>64070.641996539998</v>
      </c>
      <c r="D947" s="77">
        <f t="shared" si="1062"/>
        <v>5177.47</v>
      </c>
      <c r="E947" s="67">
        <f>VLOOKUP(A946,[1]Plan1!$DQ$117:$DS$314,3)</f>
        <v>5206.9799999999996</v>
      </c>
      <c r="F947" s="11">
        <f t="shared" si="1063"/>
        <v>43581</v>
      </c>
      <c r="G947" s="73">
        <f t="shared" si="1051"/>
        <v>5.6996950247900635E-3</v>
      </c>
      <c r="H947" s="11">
        <f t="shared" si="1064"/>
        <v>43612</v>
      </c>
      <c r="I947" s="11">
        <f t="shared" si="1052"/>
        <v>43612</v>
      </c>
      <c r="J947" s="1">
        <f t="shared" si="1065"/>
        <v>21</v>
      </c>
      <c r="K947" s="1">
        <f t="shared" si="1066"/>
        <v>16</v>
      </c>
      <c r="L947" s="66">
        <f t="shared" si="1053"/>
        <v>1.00433968</v>
      </c>
      <c r="M947" s="70">
        <f t="shared" si="1170"/>
        <v>1.00749961</v>
      </c>
      <c r="N947" s="70">
        <f t="shared" si="1156"/>
        <v>1.0921709705298568</v>
      </c>
      <c r="O947" s="66">
        <f t="shared" si="1166"/>
        <v>1.0969106399999999</v>
      </c>
      <c r="P947" s="66">
        <f t="shared" si="1054"/>
        <v>64348.688080189997</v>
      </c>
      <c r="Q947" s="74">
        <f t="shared" si="1055"/>
        <v>0</v>
      </c>
      <c r="R947" s="75">
        <f t="shared" si="1167"/>
        <v>0</v>
      </c>
      <c r="S947" s="66">
        <f t="shared" si="1168"/>
        <v>0</v>
      </c>
      <c r="T947" s="10">
        <f t="shared" si="1067"/>
        <v>0.06</v>
      </c>
      <c r="U947" s="74">
        <f t="shared" si="1163"/>
        <v>16</v>
      </c>
      <c r="V947" s="74">
        <v>252</v>
      </c>
      <c r="W947" s="70">
        <f t="shared" si="1056"/>
        <v>1.003706465</v>
      </c>
      <c r="X947" s="66">
        <f t="shared" si="1057"/>
        <v>238.50616016000001</v>
      </c>
      <c r="Y947" s="66">
        <v>0</v>
      </c>
      <c r="Z947" s="67">
        <f t="shared" si="1058"/>
        <v>0</v>
      </c>
      <c r="AA947" s="68" t="str">
        <f t="shared" si="1068"/>
        <v>A+INCORP J=</v>
      </c>
      <c r="AB947" s="11">
        <f t="shared" si="1069"/>
        <v>43612</v>
      </c>
      <c r="AC947" s="227">
        <f t="shared" si="1074"/>
        <v>3113.21</v>
      </c>
      <c r="AD947" s="227">
        <f t="shared" si="1081"/>
        <v>62.264200000000002</v>
      </c>
      <c r="AE947" s="227">
        <f t="shared" si="1082"/>
        <v>435.84940000000006</v>
      </c>
      <c r="AF947" s="228">
        <f t="shared" si="1075"/>
        <v>1.0512358710822605</v>
      </c>
      <c r="AG947" s="230">
        <f t="shared" si="1076"/>
        <v>287</v>
      </c>
      <c r="AH947" s="231">
        <f t="shared" si="1083"/>
        <v>1.068613284</v>
      </c>
      <c r="AI947" s="227">
        <f t="shared" si="1084"/>
        <v>3497.2699575900001</v>
      </c>
      <c r="AJ947" s="227">
        <f t="shared" si="1085"/>
        <v>3995.3835575900002</v>
      </c>
      <c r="AK947" s="227">
        <f t="shared" si="1176"/>
        <v>3113.21</v>
      </c>
      <c r="AL947" s="227">
        <f t="shared" si="1086"/>
        <v>62.264200000000002</v>
      </c>
      <c r="AM947" s="227">
        <f t="shared" si="1087"/>
        <v>404.71730000000002</v>
      </c>
      <c r="AN947" s="228">
        <f t="shared" si="1177"/>
        <v>1.0502910055354462</v>
      </c>
      <c r="AO947" s="230">
        <f t="shared" si="1178"/>
        <v>266</v>
      </c>
      <c r="AP947" s="231">
        <f t="shared" si="1088"/>
        <v>1.0634369509999999</v>
      </c>
      <c r="AQ947" s="227">
        <f t="shared" si="1089"/>
        <v>3477.2011105000001</v>
      </c>
      <c r="AR947" s="227">
        <f t="shared" si="1090"/>
        <v>3944.1826105</v>
      </c>
      <c r="AS947" s="227">
        <f t="shared" si="1070"/>
        <v>3113.21</v>
      </c>
      <c r="AT947" s="227">
        <f t="shared" si="1091"/>
        <v>62.264200000000002</v>
      </c>
      <c r="AU947" s="227">
        <f t="shared" si="1092"/>
        <v>373.58519999999999</v>
      </c>
      <c r="AV947" s="228">
        <f t="shared" si="1071"/>
        <v>1.0479858903047723</v>
      </c>
      <c r="AW947" s="230">
        <f t="shared" si="1072"/>
        <v>245</v>
      </c>
      <c r="AX947" s="231">
        <f t="shared" si="1093"/>
        <v>1.0582856919999999</v>
      </c>
      <c r="AY947" s="227">
        <f t="shared" si="1094"/>
        <v>3452.7630612200001</v>
      </c>
      <c r="AZ947" s="227">
        <f t="shared" si="1095"/>
        <v>3888.6124612200001</v>
      </c>
      <c r="BA947" s="227">
        <f t="shared" si="1049"/>
        <v>3113.21</v>
      </c>
      <c r="BB947" s="227">
        <f t="shared" si="1096"/>
        <v>62.264200000000002</v>
      </c>
      <c r="BC947" s="227">
        <f t="shared" si="1097"/>
        <v>341.41536333333335</v>
      </c>
      <c r="BD947" s="228">
        <f t="shared" si="1174"/>
        <v>1.0438100896888616</v>
      </c>
      <c r="BE947" s="230">
        <f t="shared" si="1175"/>
        <v>225</v>
      </c>
      <c r="BF947" s="231">
        <f t="shared" si="1098"/>
        <v>1.0534029309999999</v>
      </c>
      <c r="BG947" s="227">
        <f t="shared" si="1099"/>
        <v>3423.1381743900001</v>
      </c>
      <c r="BH947" s="227">
        <f t="shared" si="1100"/>
        <v>3826.8177377233333</v>
      </c>
      <c r="BI947" s="227">
        <f t="shared" si="1073"/>
        <v>3113.21</v>
      </c>
      <c r="BJ947" s="227">
        <f t="shared" si="1101"/>
        <v>62.264200000000002</v>
      </c>
      <c r="BK947" s="227">
        <f t="shared" si="1102"/>
        <v>310.28326333333337</v>
      </c>
      <c r="BL947" s="228">
        <f t="shared" si="1059"/>
        <v>1.0308215956542508</v>
      </c>
      <c r="BM947" s="230">
        <f t="shared" si="1060"/>
        <v>203</v>
      </c>
      <c r="BN947" s="231">
        <f t="shared" si="1103"/>
        <v>1.0480579109999999</v>
      </c>
      <c r="BO947" s="227">
        <f t="shared" si="1104"/>
        <v>3363.3898224899999</v>
      </c>
      <c r="BP947" s="227">
        <f t="shared" si="1105"/>
        <v>3735.9372858233332</v>
      </c>
      <c r="BQ947" s="227">
        <f t="shared" si="1173"/>
        <v>3113.21</v>
      </c>
      <c r="BR947" s="227">
        <f t="shared" si="1106"/>
        <v>62.264200000000002</v>
      </c>
      <c r="BS947" s="227">
        <f t="shared" si="1107"/>
        <v>276.03795333333335</v>
      </c>
      <c r="BT947" s="228">
        <f t="shared" si="1171"/>
        <v>1.0274304118175401</v>
      </c>
      <c r="BU947" s="230">
        <f t="shared" si="1172"/>
        <v>180</v>
      </c>
      <c r="BV947" s="231">
        <f t="shared" si="1108"/>
        <v>1.04249893</v>
      </c>
      <c r="BW947" s="227">
        <f t="shared" si="1109"/>
        <v>3334.5439917399999</v>
      </c>
      <c r="BX947" s="227">
        <f t="shared" si="1110"/>
        <v>3672.8461450733334</v>
      </c>
      <c r="BY947" s="227">
        <f t="shared" si="1050"/>
        <v>3113.21</v>
      </c>
      <c r="BZ947" s="227">
        <f t="shared" si="1111"/>
        <v>62.264200000000002</v>
      </c>
      <c r="CA947" s="227">
        <f t="shared" si="1112"/>
        <v>245.94359</v>
      </c>
      <c r="CB947" s="228">
        <f t="shared" si="1047"/>
        <v>1.0283549172489821</v>
      </c>
      <c r="CC947" s="230">
        <f t="shared" si="1048"/>
        <v>160</v>
      </c>
      <c r="CD947" s="231">
        <f t="shared" si="1113"/>
        <v>1.037689007</v>
      </c>
      <c r="CE947" s="227">
        <f t="shared" si="1114"/>
        <v>3322.1455954100002</v>
      </c>
      <c r="CF947" s="227">
        <f t="shared" si="1115"/>
        <v>3630.3533854100001</v>
      </c>
      <c r="CG947" s="227">
        <f t="shared" si="1043"/>
        <v>3113.21</v>
      </c>
      <c r="CH947" s="227">
        <f t="shared" si="1116"/>
        <v>62.264200000000002</v>
      </c>
      <c r="CI947" s="227">
        <f t="shared" si="1117"/>
        <v>214.81149000000002</v>
      </c>
      <c r="CJ947" s="228">
        <f t="shared" si="1164"/>
        <v>1.0234427032060811</v>
      </c>
      <c r="CK947" s="230">
        <f t="shared" si="1165"/>
        <v>139</v>
      </c>
      <c r="CL947" s="231">
        <f t="shared" si="1118"/>
        <v>1.03266247</v>
      </c>
      <c r="CM947" s="227">
        <f t="shared" si="1119"/>
        <v>3290.2609605500002</v>
      </c>
      <c r="CN947" s="227">
        <f t="shared" si="1120"/>
        <v>3567.3366505500003</v>
      </c>
      <c r="CO947" s="227">
        <f t="shared" si="1046"/>
        <v>3113.21</v>
      </c>
      <c r="CP947" s="227">
        <f t="shared" si="1121"/>
        <v>62.264200000000002</v>
      </c>
      <c r="CQ947" s="227">
        <f t="shared" si="1122"/>
        <v>181.60391666666666</v>
      </c>
      <c r="CR947" s="228">
        <f t="shared" si="1044"/>
        <v>1.0188585933289289</v>
      </c>
      <c r="CS947" s="230">
        <f t="shared" si="1045"/>
        <v>119</v>
      </c>
      <c r="CT947" s="231">
        <f t="shared" si="1123"/>
        <v>1.027897931</v>
      </c>
      <c r="CU947" s="227">
        <f t="shared" si="1124"/>
        <v>3260.4107878700001</v>
      </c>
      <c r="CV947" s="227">
        <f t="shared" si="1125"/>
        <v>3504.2789045366667</v>
      </c>
      <c r="CW947" s="227">
        <f t="shared" si="1162"/>
        <v>3113.21</v>
      </c>
      <c r="CX947" s="227">
        <f t="shared" si="1126"/>
        <v>62.264200000000002</v>
      </c>
      <c r="CY947" s="227">
        <f t="shared" si="1127"/>
        <v>150.47181666666665</v>
      </c>
      <c r="CZ947" s="228">
        <f t="shared" si="1160"/>
        <v>1.021003159522224</v>
      </c>
      <c r="DA947" s="239">
        <f t="shared" si="1161"/>
        <v>98</v>
      </c>
      <c r="DB947" s="231">
        <f t="shared" si="1128"/>
        <v>1.0229188220000001</v>
      </c>
      <c r="DC947" s="227">
        <f t="shared" si="1129"/>
        <v>3251.4469507499998</v>
      </c>
      <c r="DD947" s="227">
        <f t="shared" si="1130"/>
        <v>3464.1829674166665</v>
      </c>
      <c r="DE947" s="227">
        <f t="shared" si="1042"/>
        <v>3113.21</v>
      </c>
      <c r="DF947" s="227">
        <f t="shared" si="1131"/>
        <v>62.264200000000002</v>
      </c>
      <c r="DG947" s="227">
        <f t="shared" si="1132"/>
        <v>119.33971666666667</v>
      </c>
      <c r="DH947" s="228">
        <f t="shared" si="1040"/>
        <v>1.0194738433979755</v>
      </c>
      <c r="DI947" s="239">
        <f t="shared" si="1041"/>
        <v>77</v>
      </c>
      <c r="DJ947" s="231">
        <f t="shared" si="1133"/>
        <v>1.017963832</v>
      </c>
      <c r="DK947" s="227">
        <f t="shared" si="1134"/>
        <v>3230.8504236499998</v>
      </c>
      <c r="DL947" s="227">
        <f t="shared" si="1135"/>
        <v>3412.4543403166663</v>
      </c>
      <c r="DM947" s="227">
        <f t="shared" si="1159"/>
        <v>3113.21</v>
      </c>
      <c r="DN947" s="227">
        <f t="shared" si="1136"/>
        <v>62.264200000000002</v>
      </c>
      <c r="DO947" s="227">
        <f t="shared" si="1137"/>
        <v>87.169879999999992</v>
      </c>
      <c r="DP947" s="228">
        <f t="shared" si="1157"/>
        <v>1.0162223327259745</v>
      </c>
      <c r="DQ947" s="239">
        <f t="shared" si="1158"/>
        <v>56</v>
      </c>
      <c r="DR947" s="231">
        <f t="shared" si="1138"/>
        <v>1.013032843</v>
      </c>
      <c r="DS947" s="227">
        <f t="shared" si="1139"/>
        <v>3204.94571017</v>
      </c>
      <c r="DT947" s="227">
        <f t="shared" si="1140"/>
        <v>3354.37979017</v>
      </c>
      <c r="DU947" s="227">
        <f t="shared" si="1038"/>
        <v>3113.21</v>
      </c>
      <c r="DV947" s="227">
        <f t="shared" si="1141"/>
        <v>62.264200000000002</v>
      </c>
      <c r="DW947" s="227">
        <f t="shared" si="1142"/>
        <v>58.11325333333334</v>
      </c>
      <c r="DX947" s="228">
        <f t="shared" si="1033"/>
        <v>1.0118718379196479</v>
      </c>
      <c r="DY947" s="239">
        <f t="shared" si="1034"/>
        <v>38</v>
      </c>
      <c r="DZ947" s="231">
        <f t="shared" si="1143"/>
        <v>1.008825297</v>
      </c>
      <c r="EA947" s="227">
        <f t="shared" si="1144"/>
        <v>3177.97070618</v>
      </c>
      <c r="EB947" s="227">
        <f t="shared" si="1145"/>
        <v>3298.3481595133335</v>
      </c>
      <c r="EC947" s="227">
        <f t="shared" si="1148"/>
        <v>3113.21</v>
      </c>
      <c r="ED947" s="227">
        <f t="shared" si="1149"/>
        <v>62.264200000000002</v>
      </c>
      <c r="EE947" s="227">
        <f t="shared" si="1150"/>
        <v>25.943416666666668</v>
      </c>
      <c r="EF947" s="228">
        <f t="shared" si="1151"/>
        <v>1.0043396776971649</v>
      </c>
      <c r="EG947" s="239">
        <f t="shared" si="1152"/>
        <v>16</v>
      </c>
      <c r="EH947" s="231">
        <f t="shared" si="1153"/>
        <v>1.003706465</v>
      </c>
      <c r="EI947" s="227">
        <f t="shared" si="1154"/>
        <v>3138.3094074599999</v>
      </c>
      <c r="EJ947" s="227">
        <f t="shared" si="1155"/>
        <v>3226.5170241266665</v>
      </c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5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5"/>
      <c r="HA947" s="5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3"/>
      <c r="JZ947" s="1"/>
      <c r="KA947" s="1"/>
      <c r="KB947" s="1"/>
      <c r="KC947" s="1"/>
      <c r="KD947" s="1"/>
      <c r="KE947" s="1"/>
    </row>
    <row r="948" spans="1:291" x14ac:dyDescent="0.2">
      <c r="A948" s="196">
        <f t="shared" si="1061"/>
        <v>43606</v>
      </c>
      <c r="B948" s="236">
        <f t="shared" si="1147"/>
        <v>115179.08020132332</v>
      </c>
      <c r="C948" s="66">
        <f t="shared" si="1169"/>
        <v>64070.641996539998</v>
      </c>
      <c r="D948" s="77">
        <f t="shared" si="1062"/>
        <v>5177.47</v>
      </c>
      <c r="E948" s="67">
        <f>VLOOKUP(A947,[1]Plan1!$DQ$117:$DS$314,3)</f>
        <v>5206.9799999999996</v>
      </c>
      <c r="F948" s="11">
        <f t="shared" si="1063"/>
        <v>43581</v>
      </c>
      <c r="G948" s="73">
        <f t="shared" si="1051"/>
        <v>5.6996950247900635E-3</v>
      </c>
      <c r="H948" s="11">
        <f t="shared" si="1064"/>
        <v>43612</v>
      </c>
      <c r="I948" s="11">
        <f t="shared" si="1052"/>
        <v>43612</v>
      </c>
      <c r="J948" s="1">
        <f t="shared" si="1065"/>
        <v>21</v>
      </c>
      <c r="K948" s="1">
        <f t="shared" si="1066"/>
        <v>17</v>
      </c>
      <c r="L948" s="66">
        <f t="shared" si="1053"/>
        <v>1.00461153</v>
      </c>
      <c r="M948" s="70">
        <f t="shared" si="1170"/>
        <v>1.00749961</v>
      </c>
      <c r="N948" s="70">
        <f t="shared" si="1156"/>
        <v>1.0921709705298568</v>
      </c>
      <c r="O948" s="66">
        <f t="shared" si="1166"/>
        <v>1.0972075400000001</v>
      </c>
      <c r="P948" s="66">
        <f t="shared" si="1054"/>
        <v>64366.105684219998</v>
      </c>
      <c r="Q948" s="74">
        <f t="shared" si="1055"/>
        <v>0</v>
      </c>
      <c r="R948" s="75">
        <f t="shared" si="1167"/>
        <v>0</v>
      </c>
      <c r="S948" s="66">
        <f t="shared" si="1168"/>
        <v>0</v>
      </c>
      <c r="T948" s="10">
        <f t="shared" si="1067"/>
        <v>0.06</v>
      </c>
      <c r="U948" s="74">
        <f t="shared" si="1163"/>
        <v>17</v>
      </c>
      <c r="V948" s="74">
        <v>252</v>
      </c>
      <c r="W948" s="70">
        <f t="shared" si="1056"/>
        <v>1.0039385750000001</v>
      </c>
      <c r="X948" s="66">
        <f t="shared" si="1057"/>
        <v>253.51073468999999</v>
      </c>
      <c r="Y948" s="66">
        <v>0</v>
      </c>
      <c r="Z948" s="67">
        <f t="shared" si="1058"/>
        <v>0</v>
      </c>
      <c r="AA948" s="68" t="str">
        <f t="shared" si="1068"/>
        <v>A+INCORP J=</v>
      </c>
      <c r="AB948" s="11">
        <f t="shared" si="1069"/>
        <v>43612</v>
      </c>
      <c r="AC948" s="227">
        <f t="shared" si="1074"/>
        <v>3113.21</v>
      </c>
      <c r="AD948" s="227">
        <f t="shared" si="1081"/>
        <v>62.264200000000002</v>
      </c>
      <c r="AE948" s="227">
        <f t="shared" si="1082"/>
        <v>436.88713666666666</v>
      </c>
      <c r="AF948" s="228">
        <f t="shared" si="1075"/>
        <v>1.051520408325991</v>
      </c>
      <c r="AG948" s="230">
        <f t="shared" si="1076"/>
        <v>288</v>
      </c>
      <c r="AH948" s="231">
        <f t="shared" si="1083"/>
        <v>1.068860404</v>
      </c>
      <c r="AI948" s="227">
        <f t="shared" si="1084"/>
        <v>3499.02553407</v>
      </c>
      <c r="AJ948" s="227">
        <f t="shared" si="1085"/>
        <v>3998.1768707366668</v>
      </c>
      <c r="AK948" s="227">
        <f t="shared" si="1176"/>
        <v>3113.21</v>
      </c>
      <c r="AL948" s="227">
        <f t="shared" si="1086"/>
        <v>62.264200000000002</v>
      </c>
      <c r="AM948" s="227">
        <f t="shared" si="1087"/>
        <v>405.75503666666668</v>
      </c>
      <c r="AN948" s="228">
        <f t="shared" si="1177"/>
        <v>1.0505752870331109</v>
      </c>
      <c r="AO948" s="230">
        <f t="shared" si="1178"/>
        <v>267</v>
      </c>
      <c r="AP948" s="231">
        <f t="shared" si="1088"/>
        <v>1.0636828739999999</v>
      </c>
      <c r="AQ948" s="227">
        <f t="shared" si="1089"/>
        <v>3478.9466128600002</v>
      </c>
      <c r="AR948" s="227">
        <f t="shared" si="1090"/>
        <v>3946.9658495266667</v>
      </c>
      <c r="AS948" s="227">
        <f t="shared" si="1070"/>
        <v>3113.21</v>
      </c>
      <c r="AT948" s="227">
        <f t="shared" si="1091"/>
        <v>62.264200000000002</v>
      </c>
      <c r="AU948" s="227">
        <f t="shared" si="1092"/>
        <v>374.62293666666665</v>
      </c>
      <c r="AV948" s="228">
        <f t="shared" si="1071"/>
        <v>1.0482695478785851</v>
      </c>
      <c r="AW948" s="230">
        <f t="shared" si="1072"/>
        <v>246</v>
      </c>
      <c r="AX948" s="231">
        <f t="shared" si="1093"/>
        <v>1.0585304230000001</v>
      </c>
      <c r="AY948" s="227">
        <f t="shared" si="1094"/>
        <v>3454.4962935899998</v>
      </c>
      <c r="AZ948" s="227">
        <f t="shared" si="1095"/>
        <v>3891.3834302566665</v>
      </c>
      <c r="BA948" s="227">
        <f t="shared" si="1049"/>
        <v>3113.21</v>
      </c>
      <c r="BB948" s="227">
        <f t="shared" si="1096"/>
        <v>62.264200000000002</v>
      </c>
      <c r="BC948" s="227">
        <f t="shared" si="1097"/>
        <v>342.45310000000001</v>
      </c>
      <c r="BD948" s="228">
        <f t="shared" si="1174"/>
        <v>1.0440926170017781</v>
      </c>
      <c r="BE948" s="230">
        <f t="shared" si="1175"/>
        <v>226</v>
      </c>
      <c r="BF948" s="231">
        <f t="shared" si="1098"/>
        <v>1.053646533</v>
      </c>
      <c r="BG948" s="227">
        <f t="shared" si="1099"/>
        <v>3424.85653602</v>
      </c>
      <c r="BH948" s="227">
        <f t="shared" si="1100"/>
        <v>3829.5738360200003</v>
      </c>
      <c r="BI948" s="227">
        <f t="shared" si="1073"/>
        <v>3113.21</v>
      </c>
      <c r="BJ948" s="227">
        <f t="shared" si="1101"/>
        <v>62.264200000000002</v>
      </c>
      <c r="BK948" s="227">
        <f t="shared" si="1102"/>
        <v>311.32100000000003</v>
      </c>
      <c r="BL948" s="228">
        <f t="shared" si="1059"/>
        <v>1.0311006073809945</v>
      </c>
      <c r="BM948" s="230">
        <f t="shared" si="1060"/>
        <v>204</v>
      </c>
      <c r="BN948" s="231">
        <f t="shared" si="1103"/>
        <v>1.0483002770000001</v>
      </c>
      <c r="BO948" s="227">
        <f t="shared" si="1104"/>
        <v>3365.0781915500002</v>
      </c>
      <c r="BP948" s="227">
        <f t="shared" si="1105"/>
        <v>3738.6633915500001</v>
      </c>
      <c r="BQ948" s="227">
        <f t="shared" si="1173"/>
        <v>3113.21</v>
      </c>
      <c r="BR948" s="227">
        <f t="shared" si="1106"/>
        <v>62.264200000000002</v>
      </c>
      <c r="BS948" s="227">
        <f t="shared" si="1107"/>
        <v>277.07569000000001</v>
      </c>
      <c r="BT948" s="228">
        <f t="shared" si="1171"/>
        <v>1.027708505655037</v>
      </c>
      <c r="BU948" s="230">
        <f t="shared" si="1172"/>
        <v>181</v>
      </c>
      <c r="BV948" s="231">
        <f t="shared" si="1108"/>
        <v>1.042740011</v>
      </c>
      <c r="BW948" s="227">
        <f t="shared" si="1109"/>
        <v>3336.2178823200002</v>
      </c>
      <c r="BX948" s="227">
        <f t="shared" si="1110"/>
        <v>3675.5577723200004</v>
      </c>
      <c r="BY948" s="227">
        <f t="shared" si="1050"/>
        <v>3113.21</v>
      </c>
      <c r="BZ948" s="227">
        <f t="shared" si="1111"/>
        <v>62.264200000000002</v>
      </c>
      <c r="CA948" s="227">
        <f t="shared" si="1112"/>
        <v>246.98132666666669</v>
      </c>
      <c r="CB948" s="228">
        <f t="shared" si="1047"/>
        <v>1.0286332613216873</v>
      </c>
      <c r="CC948" s="230">
        <f t="shared" si="1048"/>
        <v>161</v>
      </c>
      <c r="CD948" s="231">
        <f t="shared" si="1113"/>
        <v>1.037928975</v>
      </c>
      <c r="CE948" s="227">
        <f t="shared" si="1114"/>
        <v>3323.8132599800001</v>
      </c>
      <c r="CF948" s="227">
        <f t="shared" si="1115"/>
        <v>3633.0587866466667</v>
      </c>
      <c r="CG948" s="227">
        <f t="shared" si="1043"/>
        <v>3113.21</v>
      </c>
      <c r="CH948" s="227">
        <f t="shared" si="1116"/>
        <v>62.264200000000002</v>
      </c>
      <c r="CI948" s="227">
        <f t="shared" si="1117"/>
        <v>215.84922666666671</v>
      </c>
      <c r="CJ948" s="228">
        <f t="shared" si="1164"/>
        <v>1.023719717693407</v>
      </c>
      <c r="CK948" s="230">
        <f t="shared" si="1165"/>
        <v>140</v>
      </c>
      <c r="CL948" s="231">
        <f t="shared" si="1118"/>
        <v>1.032901276</v>
      </c>
      <c r="CM948" s="227">
        <f t="shared" si="1119"/>
        <v>3291.9126208100001</v>
      </c>
      <c r="CN948" s="227">
        <f t="shared" si="1120"/>
        <v>3570.0260474766669</v>
      </c>
      <c r="CO948" s="227">
        <f t="shared" si="1046"/>
        <v>3113.21</v>
      </c>
      <c r="CP948" s="227">
        <f t="shared" si="1121"/>
        <v>62.264200000000002</v>
      </c>
      <c r="CQ948" s="227">
        <f t="shared" si="1122"/>
        <v>182.64165333333332</v>
      </c>
      <c r="CR948" s="228">
        <f t="shared" si="1044"/>
        <v>1.01913436703859</v>
      </c>
      <c r="CS948" s="230">
        <f t="shared" si="1045"/>
        <v>120</v>
      </c>
      <c r="CT948" s="231">
        <f t="shared" si="1123"/>
        <v>1.0281356349999999</v>
      </c>
      <c r="CU948" s="227">
        <f t="shared" si="1124"/>
        <v>3262.0474632</v>
      </c>
      <c r="CV948" s="227">
        <f t="shared" si="1125"/>
        <v>3506.9533165333332</v>
      </c>
      <c r="CW948" s="227">
        <f t="shared" si="1162"/>
        <v>3113.21</v>
      </c>
      <c r="CX948" s="227">
        <f t="shared" si="1126"/>
        <v>62.264200000000002</v>
      </c>
      <c r="CY948" s="227">
        <f t="shared" si="1127"/>
        <v>151.50955333333332</v>
      </c>
      <c r="CZ948" s="228">
        <f t="shared" si="1160"/>
        <v>1.0212795137000468</v>
      </c>
      <c r="DA948" s="239">
        <f t="shared" si="1161"/>
        <v>99</v>
      </c>
      <c r="DB948" s="231">
        <f t="shared" si="1128"/>
        <v>1.023155375</v>
      </c>
      <c r="DC948" s="227">
        <f t="shared" si="1129"/>
        <v>3253.0791277500002</v>
      </c>
      <c r="DD948" s="227">
        <f t="shared" si="1130"/>
        <v>3466.8528810833336</v>
      </c>
      <c r="DE948" s="227">
        <f t="shared" si="1042"/>
        <v>3113.21</v>
      </c>
      <c r="DF948" s="227">
        <f t="shared" si="1131"/>
        <v>62.264200000000002</v>
      </c>
      <c r="DG948" s="227">
        <f t="shared" si="1132"/>
        <v>120.37745333333334</v>
      </c>
      <c r="DH948" s="228">
        <f t="shared" si="1040"/>
        <v>1.0197497836369225</v>
      </c>
      <c r="DI948" s="239">
        <f t="shared" si="1041"/>
        <v>78</v>
      </c>
      <c r="DJ948" s="231">
        <f t="shared" si="1133"/>
        <v>1.018199238</v>
      </c>
      <c r="DK948" s="227">
        <f t="shared" si="1134"/>
        <v>3232.4722578699998</v>
      </c>
      <c r="DL948" s="227">
        <f t="shared" si="1135"/>
        <v>3415.1139112033334</v>
      </c>
      <c r="DM948" s="227">
        <f t="shared" si="1159"/>
        <v>3113.21</v>
      </c>
      <c r="DN948" s="227">
        <f t="shared" si="1136"/>
        <v>62.264200000000002</v>
      </c>
      <c r="DO948" s="227">
        <f t="shared" si="1137"/>
        <v>88.207616666666681</v>
      </c>
      <c r="DP948" s="228">
        <f t="shared" si="1157"/>
        <v>1.0164973928809078</v>
      </c>
      <c r="DQ948" s="239">
        <f t="shared" si="1158"/>
        <v>57</v>
      </c>
      <c r="DR948" s="231">
        <f t="shared" si="1138"/>
        <v>1.0132671090000001</v>
      </c>
      <c r="DS948" s="227">
        <f t="shared" si="1139"/>
        <v>3206.5545416</v>
      </c>
      <c r="DT948" s="227">
        <f t="shared" si="1140"/>
        <v>3357.0263582666666</v>
      </c>
      <c r="DU948" s="227">
        <f t="shared" si="1038"/>
        <v>3113.21</v>
      </c>
      <c r="DV948" s="227">
        <f t="shared" si="1141"/>
        <v>62.264200000000002</v>
      </c>
      <c r="DW948" s="227">
        <f t="shared" si="1142"/>
        <v>59.15099</v>
      </c>
      <c r="DX948" s="228">
        <f t="shared" si="1033"/>
        <v>1.0121457205293365</v>
      </c>
      <c r="DY948" s="239">
        <f t="shared" si="1034"/>
        <v>39</v>
      </c>
      <c r="DZ948" s="231">
        <f t="shared" si="1143"/>
        <v>1.00905859</v>
      </c>
      <c r="EA948" s="227">
        <f t="shared" si="1144"/>
        <v>3179.5659965999998</v>
      </c>
      <c r="EB948" s="227">
        <f t="shared" si="1145"/>
        <v>3300.9811866</v>
      </c>
      <c r="EC948" s="227">
        <f t="shared" si="1148"/>
        <v>3113.21</v>
      </c>
      <c r="ED948" s="227">
        <f t="shared" si="1149"/>
        <v>62.264200000000002</v>
      </c>
      <c r="EE948" s="227">
        <f t="shared" si="1150"/>
        <v>26.981153333333339</v>
      </c>
      <c r="EF948" s="228">
        <f t="shared" si="1151"/>
        <v>1.0046115215825597</v>
      </c>
      <c r="EG948" s="239">
        <f t="shared" si="1152"/>
        <v>17</v>
      </c>
      <c r="EH948" s="231">
        <f t="shared" si="1153"/>
        <v>1.0039385750000001</v>
      </c>
      <c r="EI948" s="227">
        <f t="shared" si="1154"/>
        <v>3139.8847908600001</v>
      </c>
      <c r="EJ948" s="227">
        <f t="shared" si="1155"/>
        <v>3229.1301441933333</v>
      </c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5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5"/>
      <c r="HA948" s="5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3"/>
      <c r="JZ948" s="1"/>
      <c r="KA948" s="1"/>
      <c r="KB948" s="1"/>
      <c r="KC948" s="1"/>
      <c r="KD948" s="1"/>
      <c r="KE948" s="1"/>
    </row>
    <row r="949" spans="1:291" ht="13.5" thickBot="1" x14ac:dyDescent="0.25">
      <c r="A949" s="196">
        <f t="shared" si="1061"/>
        <v>43607</v>
      </c>
      <c r="B949" s="236">
        <f t="shared" si="1147"/>
        <v>115249.36431609669</v>
      </c>
      <c r="C949" s="66">
        <f t="shared" si="1169"/>
        <v>64070.641996539998</v>
      </c>
      <c r="D949" s="77">
        <f t="shared" si="1062"/>
        <v>5177.47</v>
      </c>
      <c r="E949" s="67">
        <f>VLOOKUP(A948,[1]Plan1!$DQ$117:$DS$314,3)</f>
        <v>5206.9799999999996</v>
      </c>
      <c r="F949" s="11">
        <f t="shared" si="1063"/>
        <v>43581</v>
      </c>
      <c r="G949" s="73">
        <f t="shared" si="1051"/>
        <v>5.6996950247900635E-3</v>
      </c>
      <c r="H949" s="11">
        <f t="shared" si="1064"/>
        <v>43612</v>
      </c>
      <c r="I949" s="11">
        <f t="shared" si="1052"/>
        <v>43612</v>
      </c>
      <c r="J949" s="1">
        <f t="shared" si="1065"/>
        <v>21</v>
      </c>
      <c r="K949" s="1">
        <f t="shared" si="1066"/>
        <v>18</v>
      </c>
      <c r="L949" s="66">
        <f t="shared" si="1053"/>
        <v>1.0048834600000001</v>
      </c>
      <c r="M949" s="70">
        <f t="shared" si="1170"/>
        <v>1.00749961</v>
      </c>
      <c r="N949" s="70">
        <f t="shared" si="1156"/>
        <v>1.0921709705298568</v>
      </c>
      <c r="O949" s="66">
        <f t="shared" si="1166"/>
        <v>1.0975045400000001</v>
      </c>
      <c r="P949" s="66">
        <f t="shared" si="1054"/>
        <v>64383.5284139</v>
      </c>
      <c r="Q949" s="74">
        <f t="shared" si="1055"/>
        <v>0</v>
      </c>
      <c r="R949" s="75">
        <f t="shared" si="1167"/>
        <v>0</v>
      </c>
      <c r="S949" s="66">
        <f t="shared" si="1168"/>
        <v>0</v>
      </c>
      <c r="T949" s="10">
        <f t="shared" si="1067"/>
        <v>0.06</v>
      </c>
      <c r="U949" s="74">
        <f t="shared" si="1163"/>
        <v>18</v>
      </c>
      <c r="V949" s="74">
        <v>252</v>
      </c>
      <c r="W949" s="70">
        <f t="shared" si="1056"/>
        <v>1.004170738</v>
      </c>
      <c r="X949" s="66">
        <f t="shared" si="1057"/>
        <v>268.52682851999998</v>
      </c>
      <c r="Y949" s="66">
        <v>0</v>
      </c>
      <c r="Z949" s="67">
        <f t="shared" si="1058"/>
        <v>0</v>
      </c>
      <c r="AA949" s="68" t="str">
        <f t="shared" si="1068"/>
        <v>A+INCORP J=</v>
      </c>
      <c r="AB949" s="11">
        <f t="shared" si="1069"/>
        <v>43612</v>
      </c>
      <c r="AC949" s="227">
        <f t="shared" si="1074"/>
        <v>3113.21</v>
      </c>
      <c r="AD949" s="227">
        <f t="shared" si="1081"/>
        <v>62.264200000000002</v>
      </c>
      <c r="AE949" s="227">
        <f t="shared" si="1082"/>
        <v>437.92487333333332</v>
      </c>
      <c r="AF949" s="228">
        <f t="shared" si="1075"/>
        <v>1.0518050414057754</v>
      </c>
      <c r="AG949" s="230">
        <f t="shared" si="1076"/>
        <v>289</v>
      </c>
      <c r="AH949" s="231">
        <f t="shared" si="1083"/>
        <v>1.0691075809999999</v>
      </c>
      <c r="AI949" s="227">
        <f t="shared" si="1084"/>
        <v>3500.7820539899999</v>
      </c>
      <c r="AJ949" s="227">
        <f t="shared" si="1085"/>
        <v>4000.9711273233333</v>
      </c>
      <c r="AK949" s="227">
        <f t="shared" si="1176"/>
        <v>3113.21</v>
      </c>
      <c r="AL949" s="227">
        <f t="shared" si="1086"/>
        <v>62.264200000000002</v>
      </c>
      <c r="AM949" s="227">
        <f t="shared" si="1087"/>
        <v>406.79277333333329</v>
      </c>
      <c r="AN949" s="228">
        <f t="shared" si="1177"/>
        <v>1.0508596642806904</v>
      </c>
      <c r="AO949" s="230">
        <f t="shared" si="1178"/>
        <v>268</v>
      </c>
      <c r="AP949" s="231">
        <f t="shared" si="1088"/>
        <v>1.063928853</v>
      </c>
      <c r="AQ949" s="227">
        <f t="shared" si="1089"/>
        <v>3480.6930508800001</v>
      </c>
      <c r="AR949" s="227">
        <f t="shared" si="1090"/>
        <v>3949.7500242133333</v>
      </c>
      <c r="AS949" s="227">
        <f t="shared" si="1070"/>
        <v>3113.21</v>
      </c>
      <c r="AT949" s="227">
        <f t="shared" si="1091"/>
        <v>62.264200000000002</v>
      </c>
      <c r="AU949" s="227">
        <f t="shared" si="1092"/>
        <v>375.66067333333336</v>
      </c>
      <c r="AV949" s="228">
        <f t="shared" si="1071"/>
        <v>1.0485533009921664</v>
      </c>
      <c r="AW949" s="230">
        <f t="shared" si="1072"/>
        <v>247</v>
      </c>
      <c r="AX949" s="231">
        <f t="shared" si="1093"/>
        <v>1.0587752109999999</v>
      </c>
      <c r="AY949" s="227">
        <f t="shared" si="1094"/>
        <v>3456.2304591799998</v>
      </c>
      <c r="AZ949" s="227">
        <f t="shared" si="1095"/>
        <v>3894.1553325133332</v>
      </c>
      <c r="BA949" s="227">
        <f t="shared" si="1049"/>
        <v>3113.21</v>
      </c>
      <c r="BB949" s="227">
        <f t="shared" si="1096"/>
        <v>62.264200000000002</v>
      </c>
      <c r="BC949" s="227">
        <f t="shared" si="1097"/>
        <v>343.49083666666667</v>
      </c>
      <c r="BD949" s="228">
        <f t="shared" si="1174"/>
        <v>1.044375239473776</v>
      </c>
      <c r="BE949" s="230">
        <f t="shared" si="1175"/>
        <v>227</v>
      </c>
      <c r="BF949" s="231">
        <f t="shared" si="1098"/>
        <v>1.0538901919999999</v>
      </c>
      <c r="BG949" s="227">
        <f t="shared" si="1099"/>
        <v>3426.5758237199998</v>
      </c>
      <c r="BH949" s="227">
        <f t="shared" si="1100"/>
        <v>3832.3308603866662</v>
      </c>
      <c r="BI949" s="227">
        <f t="shared" si="1073"/>
        <v>3113.21</v>
      </c>
      <c r="BJ949" s="227">
        <f t="shared" si="1101"/>
        <v>62.264200000000002</v>
      </c>
      <c r="BK949" s="227">
        <f t="shared" si="1102"/>
        <v>312.35873666666669</v>
      </c>
      <c r="BL949" s="228">
        <f t="shared" si="1059"/>
        <v>1.0313797130827218</v>
      </c>
      <c r="BM949" s="230">
        <f t="shared" si="1060"/>
        <v>205</v>
      </c>
      <c r="BN949" s="231">
        <f t="shared" si="1103"/>
        <v>1.048542699</v>
      </c>
      <c r="BO949" s="227">
        <f t="shared" si="1104"/>
        <v>3366.76746822</v>
      </c>
      <c r="BP949" s="227">
        <f t="shared" si="1105"/>
        <v>3741.3904048866666</v>
      </c>
      <c r="BQ949" s="227">
        <f t="shared" si="1173"/>
        <v>3113.21</v>
      </c>
      <c r="BR949" s="227">
        <f t="shared" si="1106"/>
        <v>62.264200000000002</v>
      </c>
      <c r="BS949" s="227">
        <f t="shared" si="1107"/>
        <v>278.11342666666667</v>
      </c>
      <c r="BT949" s="228">
        <f t="shared" si="1171"/>
        <v>1.0279866931583597</v>
      </c>
      <c r="BU949" s="230">
        <f t="shared" si="1172"/>
        <v>182</v>
      </c>
      <c r="BV949" s="231">
        <f t="shared" si="1108"/>
        <v>1.0429811470000001</v>
      </c>
      <c r="BW949" s="227">
        <f t="shared" si="1109"/>
        <v>3337.8926704999999</v>
      </c>
      <c r="BX949" s="227">
        <f t="shared" si="1110"/>
        <v>3678.2702971666668</v>
      </c>
      <c r="BY949" s="227">
        <f t="shared" si="1050"/>
        <v>3113.21</v>
      </c>
      <c r="BZ949" s="227">
        <f t="shared" si="1111"/>
        <v>62.264200000000002</v>
      </c>
      <c r="CA949" s="227">
        <f t="shared" si="1112"/>
        <v>248.01906333333332</v>
      </c>
      <c r="CB949" s="228">
        <f t="shared" si="1047"/>
        <v>1.0289116991445013</v>
      </c>
      <c r="CC949" s="230">
        <f t="shared" si="1048"/>
        <v>162</v>
      </c>
      <c r="CD949" s="231">
        <f t="shared" si="1113"/>
        <v>1.038168999</v>
      </c>
      <c r="CE949" s="227">
        <f t="shared" si="1114"/>
        <v>3325.4818228099998</v>
      </c>
      <c r="CF949" s="227">
        <f t="shared" si="1115"/>
        <v>3635.7650861433331</v>
      </c>
      <c r="CG949" s="227">
        <f t="shared" si="1043"/>
        <v>3113.21</v>
      </c>
      <c r="CH949" s="227">
        <f t="shared" si="1116"/>
        <v>62.264200000000002</v>
      </c>
      <c r="CI949" s="227">
        <f t="shared" si="1117"/>
        <v>216.88696333333334</v>
      </c>
      <c r="CJ949" s="228">
        <f t="shared" si="1164"/>
        <v>1.023996825483019</v>
      </c>
      <c r="CK949" s="230">
        <f t="shared" si="1165"/>
        <v>141</v>
      </c>
      <c r="CL949" s="231">
        <f t="shared" si="1118"/>
        <v>1.033140137</v>
      </c>
      <c r="CM949" s="227">
        <f t="shared" si="1119"/>
        <v>3293.5651683900001</v>
      </c>
      <c r="CN949" s="227">
        <f t="shared" si="1120"/>
        <v>3572.7163317233335</v>
      </c>
      <c r="CO949" s="227">
        <f t="shared" si="1046"/>
        <v>3113.21</v>
      </c>
      <c r="CP949" s="227">
        <f t="shared" si="1121"/>
        <v>62.264200000000002</v>
      </c>
      <c r="CQ949" s="227">
        <f t="shared" si="1122"/>
        <v>183.67939000000001</v>
      </c>
      <c r="CR949" s="228">
        <f t="shared" si="1044"/>
        <v>1.0194102336326261</v>
      </c>
      <c r="CS949" s="230">
        <f t="shared" si="1045"/>
        <v>121</v>
      </c>
      <c r="CT949" s="231">
        <f t="shared" si="1123"/>
        <v>1.0283733939999999</v>
      </c>
      <c r="CU949" s="227">
        <f t="shared" si="1124"/>
        <v>3263.6850186199999</v>
      </c>
      <c r="CV949" s="227">
        <f t="shared" si="1125"/>
        <v>3509.6286086199998</v>
      </c>
      <c r="CW949" s="227">
        <f t="shared" si="1162"/>
        <v>3113.21</v>
      </c>
      <c r="CX949" s="227">
        <f t="shared" si="1126"/>
        <v>62.264200000000002</v>
      </c>
      <c r="CY949" s="227">
        <f t="shared" si="1127"/>
        <v>152.54729</v>
      </c>
      <c r="CZ949" s="228">
        <f t="shared" si="1160"/>
        <v>1.0215559609577542</v>
      </c>
      <c r="DA949" s="239">
        <f t="shared" si="1161"/>
        <v>100</v>
      </c>
      <c r="DB949" s="231">
        <f t="shared" si="1128"/>
        <v>1.0233919819999999</v>
      </c>
      <c r="DC949" s="227">
        <f t="shared" si="1129"/>
        <v>3254.7121800700002</v>
      </c>
      <c r="DD949" s="227">
        <f t="shared" si="1130"/>
        <v>3469.5236700700002</v>
      </c>
      <c r="DE949" s="227">
        <f t="shared" si="1042"/>
        <v>3113.21</v>
      </c>
      <c r="DF949" s="227">
        <f t="shared" si="1131"/>
        <v>62.264200000000002</v>
      </c>
      <c r="DG949" s="227">
        <f t="shared" si="1132"/>
        <v>121.41519</v>
      </c>
      <c r="DH949" s="228">
        <f t="shared" si="1040"/>
        <v>1.0200258168163336</v>
      </c>
      <c r="DI949" s="239">
        <f t="shared" si="1041"/>
        <v>79</v>
      </c>
      <c r="DJ949" s="231">
        <f t="shared" si="1133"/>
        <v>1.0184346989999999</v>
      </c>
      <c r="DK949" s="227">
        <f t="shared" si="1134"/>
        <v>3234.09496588</v>
      </c>
      <c r="DL949" s="227">
        <f t="shared" si="1135"/>
        <v>3417.7743558800003</v>
      </c>
      <c r="DM949" s="227">
        <f t="shared" si="1159"/>
        <v>3113.21</v>
      </c>
      <c r="DN949" s="227">
        <f t="shared" si="1136"/>
        <v>62.264200000000002</v>
      </c>
      <c r="DO949" s="227">
        <f t="shared" si="1137"/>
        <v>89.245353333333341</v>
      </c>
      <c r="DP949" s="228">
        <f t="shared" si="1157"/>
        <v>1.0167725456798811</v>
      </c>
      <c r="DQ949" s="239">
        <f t="shared" si="1158"/>
        <v>58</v>
      </c>
      <c r="DR949" s="231">
        <f t="shared" si="1138"/>
        <v>1.01350143</v>
      </c>
      <c r="DS949" s="227">
        <f t="shared" si="1139"/>
        <v>3208.1642406599999</v>
      </c>
      <c r="DT949" s="227">
        <f t="shared" si="1140"/>
        <v>3359.6737939933332</v>
      </c>
      <c r="DU949" s="227">
        <f t="shared" si="1038"/>
        <v>3113.21</v>
      </c>
      <c r="DV949" s="227">
        <f t="shared" si="1141"/>
        <v>62.264200000000002</v>
      </c>
      <c r="DW949" s="227">
        <f t="shared" si="1142"/>
        <v>60.188726666666668</v>
      </c>
      <c r="DX949" s="228">
        <f t="shared" si="1033"/>
        <v>1.0124196953864517</v>
      </c>
      <c r="DY949" s="239">
        <f t="shared" si="1034"/>
        <v>40</v>
      </c>
      <c r="DZ949" s="231">
        <f t="shared" si="1143"/>
        <v>1.009291937</v>
      </c>
      <c r="EA949" s="227">
        <f t="shared" si="1144"/>
        <v>3181.1621449099998</v>
      </c>
      <c r="EB949" s="227">
        <f t="shared" si="1145"/>
        <v>3303.6150715766667</v>
      </c>
      <c r="EC949" s="227">
        <f t="shared" si="1148"/>
        <v>3113.21</v>
      </c>
      <c r="ED949" s="227">
        <f t="shared" si="1149"/>
        <v>62.264200000000002</v>
      </c>
      <c r="EE949" s="227">
        <f t="shared" si="1150"/>
        <v>28.018890000000003</v>
      </c>
      <c r="EF949" s="228">
        <f t="shared" si="1151"/>
        <v>1.0048834570287106</v>
      </c>
      <c r="EG949" s="239">
        <f t="shared" si="1152"/>
        <v>18</v>
      </c>
      <c r="EH949" s="231">
        <f t="shared" si="1153"/>
        <v>1.004170738</v>
      </c>
      <c r="EI949" s="227">
        <f t="shared" si="1154"/>
        <v>3141.4610191800002</v>
      </c>
      <c r="EJ949" s="227">
        <f t="shared" si="1155"/>
        <v>3231.7441091800001</v>
      </c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5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5"/>
      <c r="HA949" s="5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3"/>
      <c r="JZ949" s="1"/>
      <c r="KA949" s="1"/>
      <c r="KB949" s="1"/>
      <c r="KC949" s="1"/>
      <c r="KD949" s="1"/>
      <c r="KE949" s="1"/>
    </row>
    <row r="950" spans="1:291" x14ac:dyDescent="0.2">
      <c r="A950" s="196">
        <f t="shared" si="1061"/>
        <v>43608</v>
      </c>
      <c r="B950" s="236">
        <f t="shared" si="1147"/>
        <v>115319.67683953998</v>
      </c>
      <c r="C950" s="66">
        <f t="shared" si="1169"/>
        <v>64070.641996539998</v>
      </c>
      <c r="D950" s="77">
        <f t="shared" si="1062"/>
        <v>5177.47</v>
      </c>
      <c r="E950" s="67">
        <f>VLOOKUP(A949,[1]Plan1!$DQ$117:$DS$314,3)</f>
        <v>5206.9799999999996</v>
      </c>
      <c r="F950" s="11">
        <f t="shared" si="1063"/>
        <v>43581</v>
      </c>
      <c r="G950" s="73">
        <f t="shared" si="1051"/>
        <v>5.6996950247900635E-3</v>
      </c>
      <c r="H950" s="11">
        <f t="shared" si="1064"/>
        <v>43612</v>
      </c>
      <c r="I950" s="11">
        <f t="shared" si="1052"/>
        <v>43612</v>
      </c>
      <c r="J950" s="1">
        <f t="shared" si="1065"/>
        <v>21</v>
      </c>
      <c r="K950" s="1">
        <f t="shared" si="1066"/>
        <v>19</v>
      </c>
      <c r="L950" s="66">
        <f t="shared" si="1053"/>
        <v>1.0051554700000001</v>
      </c>
      <c r="M950" s="70">
        <f t="shared" si="1170"/>
        <v>1.00749961</v>
      </c>
      <c r="N950" s="70">
        <f t="shared" si="1156"/>
        <v>1.0921709705298568</v>
      </c>
      <c r="O950" s="66">
        <f t="shared" si="1166"/>
        <v>1.09780162</v>
      </c>
      <c r="P950" s="66">
        <f t="shared" si="1054"/>
        <v>64400.956269230002</v>
      </c>
      <c r="Q950" s="74">
        <f t="shared" si="1055"/>
        <v>0</v>
      </c>
      <c r="R950" s="75">
        <f t="shared" si="1167"/>
        <v>0</v>
      </c>
      <c r="S950" s="66">
        <f t="shared" si="1168"/>
        <v>0</v>
      </c>
      <c r="T950" s="10">
        <f t="shared" si="1067"/>
        <v>0.06</v>
      </c>
      <c r="U950" s="74">
        <f t="shared" si="1163"/>
        <v>19</v>
      </c>
      <c r="V950" s="74">
        <v>252</v>
      </c>
      <c r="W950" s="70">
        <f t="shared" si="1056"/>
        <v>1.004402955</v>
      </c>
      <c r="X950" s="66">
        <f t="shared" si="1057"/>
        <v>283.55451240999997</v>
      </c>
      <c r="Y950" s="66">
        <v>0</v>
      </c>
      <c r="Z950" s="67">
        <f t="shared" si="1058"/>
        <v>0</v>
      </c>
      <c r="AA950" s="68" t="str">
        <f t="shared" si="1068"/>
        <v>A+INCORP J=</v>
      </c>
      <c r="AB950" s="11">
        <f t="shared" si="1069"/>
        <v>43612</v>
      </c>
      <c r="AC950" s="227">
        <f t="shared" si="1074"/>
        <v>3113.21</v>
      </c>
      <c r="AD950" s="227">
        <f t="shared" si="1081"/>
        <v>62.264200000000002</v>
      </c>
      <c r="AE950" s="227">
        <f t="shared" si="1082"/>
        <v>438.96260999999998</v>
      </c>
      <c r="AF950" s="228">
        <f t="shared" si="1075"/>
        <v>1.0520897511544027</v>
      </c>
      <c r="AG950" s="230">
        <f t="shared" si="1076"/>
        <v>290</v>
      </c>
      <c r="AH950" s="231">
        <f t="shared" si="1083"/>
        <v>1.069354814</v>
      </c>
      <c r="AI950" s="227">
        <f t="shared" si="1084"/>
        <v>3502.53945062</v>
      </c>
      <c r="AJ950" s="227">
        <f t="shared" si="1085"/>
        <v>4003.7662606200001</v>
      </c>
      <c r="AK950" s="227">
        <f t="shared" si="1176"/>
        <v>3113.21</v>
      </c>
      <c r="AL950" s="227">
        <f t="shared" si="1086"/>
        <v>62.264200000000002</v>
      </c>
      <c r="AM950" s="227">
        <f t="shared" si="1087"/>
        <v>407.83051</v>
      </c>
      <c r="AN950" s="228">
        <f t="shared" si="1177"/>
        <v>1.0511441181282022</v>
      </c>
      <c r="AO950" s="230">
        <f t="shared" si="1178"/>
        <v>269</v>
      </c>
      <c r="AP950" s="231">
        <f t="shared" si="1088"/>
        <v>1.064174889</v>
      </c>
      <c r="AQ950" s="227">
        <f t="shared" si="1089"/>
        <v>3482.4403647399999</v>
      </c>
      <c r="AR950" s="227">
        <f t="shared" si="1090"/>
        <v>3952.5350747399998</v>
      </c>
      <c r="AS950" s="227">
        <f t="shared" si="1070"/>
        <v>3113.21</v>
      </c>
      <c r="AT950" s="227">
        <f t="shared" si="1091"/>
        <v>62.264200000000002</v>
      </c>
      <c r="AU950" s="227">
        <f t="shared" si="1092"/>
        <v>376.69840999999997</v>
      </c>
      <c r="AV950" s="228">
        <f t="shared" si="1071"/>
        <v>1.0488371305375628</v>
      </c>
      <c r="AW950" s="230">
        <f t="shared" si="1072"/>
        <v>248</v>
      </c>
      <c r="AX950" s="231">
        <f t="shared" si="1093"/>
        <v>1.059020056</v>
      </c>
      <c r="AY950" s="227">
        <f t="shared" si="1094"/>
        <v>3457.9654953600002</v>
      </c>
      <c r="AZ950" s="227">
        <f t="shared" si="1095"/>
        <v>3896.9281053600002</v>
      </c>
      <c r="BA950" s="227">
        <f t="shared" si="1049"/>
        <v>3113.21</v>
      </c>
      <c r="BB950" s="227">
        <f t="shared" si="1096"/>
        <v>62.264200000000002</v>
      </c>
      <c r="BC950" s="227">
        <f t="shared" si="1097"/>
        <v>344.52857333333333</v>
      </c>
      <c r="BD950" s="228">
        <f t="shared" si="1174"/>
        <v>1.044657938073039</v>
      </c>
      <c r="BE950" s="230">
        <f t="shared" si="1175"/>
        <v>228</v>
      </c>
      <c r="BF950" s="231">
        <f t="shared" si="1098"/>
        <v>1.054133907</v>
      </c>
      <c r="BG950" s="227">
        <f t="shared" si="1099"/>
        <v>3428.2959721500001</v>
      </c>
      <c r="BH950" s="227">
        <f t="shared" si="1100"/>
        <v>3835.0887454833337</v>
      </c>
      <c r="BI950" s="227">
        <f t="shared" si="1073"/>
        <v>3113.21</v>
      </c>
      <c r="BJ950" s="227">
        <f t="shared" si="1101"/>
        <v>62.264200000000002</v>
      </c>
      <c r="BK950" s="227">
        <f t="shared" si="1102"/>
        <v>313.39647333333335</v>
      </c>
      <c r="BL950" s="228">
        <f t="shared" si="1059"/>
        <v>1.031658893964436</v>
      </c>
      <c r="BM950" s="230">
        <f t="shared" si="1060"/>
        <v>206</v>
      </c>
      <c r="BN950" s="231">
        <f t="shared" si="1103"/>
        <v>1.0487851770000001</v>
      </c>
      <c r="BO950" s="227">
        <f t="shared" si="1104"/>
        <v>3368.4575915199998</v>
      </c>
      <c r="BP950" s="227">
        <f t="shared" si="1105"/>
        <v>3744.1182648533331</v>
      </c>
      <c r="BQ950" s="227">
        <f t="shared" si="1173"/>
        <v>3113.21</v>
      </c>
      <c r="BR950" s="227">
        <f t="shared" si="1106"/>
        <v>62.264200000000002</v>
      </c>
      <c r="BS950" s="227">
        <f t="shared" si="1107"/>
        <v>279.15116333333333</v>
      </c>
      <c r="BT950" s="228">
        <f t="shared" si="1171"/>
        <v>1.0282649555943433</v>
      </c>
      <c r="BU950" s="230">
        <f t="shared" si="1172"/>
        <v>183</v>
      </c>
      <c r="BV950" s="231">
        <f t="shared" si="1108"/>
        <v>1.0432223389999999</v>
      </c>
      <c r="BW950" s="227">
        <f t="shared" si="1109"/>
        <v>3339.5682989900001</v>
      </c>
      <c r="BX950" s="227">
        <f t="shared" si="1110"/>
        <v>3680.9836623233336</v>
      </c>
      <c r="BY950" s="227">
        <f t="shared" si="1050"/>
        <v>3113.21</v>
      </c>
      <c r="BZ950" s="227">
        <f t="shared" si="1111"/>
        <v>62.264200000000002</v>
      </c>
      <c r="CA950" s="227">
        <f t="shared" si="1112"/>
        <v>249.05680000000001</v>
      </c>
      <c r="CB950" s="228">
        <f t="shared" si="1047"/>
        <v>1.0291902119674019</v>
      </c>
      <c r="CC950" s="230">
        <f t="shared" si="1048"/>
        <v>163</v>
      </c>
      <c r="CD950" s="231">
        <f t="shared" si="1113"/>
        <v>1.0384090779999999</v>
      </c>
      <c r="CE950" s="227">
        <f t="shared" si="1114"/>
        <v>3327.1512204599999</v>
      </c>
      <c r="CF950" s="227">
        <f t="shared" si="1115"/>
        <v>3638.4722204599998</v>
      </c>
      <c r="CG950" s="227">
        <f t="shared" si="1043"/>
        <v>3113.21</v>
      </c>
      <c r="CH950" s="227">
        <f t="shared" si="1116"/>
        <v>62.264200000000002</v>
      </c>
      <c r="CI950" s="227">
        <f t="shared" si="1117"/>
        <v>217.92470000000003</v>
      </c>
      <c r="CJ950" s="228">
        <f t="shared" si="1164"/>
        <v>1.0242740079144597</v>
      </c>
      <c r="CK950" s="230">
        <f t="shared" si="1165"/>
        <v>142</v>
      </c>
      <c r="CL950" s="231">
        <f t="shared" si="1118"/>
        <v>1.0333790540000001</v>
      </c>
      <c r="CM950" s="227">
        <f t="shared" si="1119"/>
        <v>3295.2185467999998</v>
      </c>
      <c r="CN950" s="227">
        <f t="shared" si="1120"/>
        <v>3575.4074467999999</v>
      </c>
      <c r="CO950" s="227">
        <f t="shared" si="1046"/>
        <v>3113.21</v>
      </c>
      <c r="CP950" s="227">
        <f t="shared" si="1121"/>
        <v>62.264200000000002</v>
      </c>
      <c r="CQ950" s="227">
        <f t="shared" si="1122"/>
        <v>184.71712666666667</v>
      </c>
      <c r="CR950" s="228">
        <f t="shared" si="1044"/>
        <v>1.0196861745341621</v>
      </c>
      <c r="CS950" s="230">
        <f t="shared" si="1045"/>
        <v>122</v>
      </c>
      <c r="CT950" s="231">
        <f t="shared" si="1123"/>
        <v>1.0286112080000001</v>
      </c>
      <c r="CU950" s="227">
        <f t="shared" si="1124"/>
        <v>3265.3233949700002</v>
      </c>
      <c r="CV950" s="227">
        <f t="shared" si="1125"/>
        <v>3512.3047216366667</v>
      </c>
      <c r="CW950" s="227">
        <f t="shared" si="1162"/>
        <v>3113.21</v>
      </c>
      <c r="CX950" s="227">
        <f t="shared" si="1126"/>
        <v>62.264200000000002</v>
      </c>
      <c r="CY950" s="227">
        <f t="shared" si="1127"/>
        <v>153.58502666666669</v>
      </c>
      <c r="CZ950" s="228">
        <f t="shared" si="1160"/>
        <v>1.0218324826793694</v>
      </c>
      <c r="DA950" s="239">
        <f t="shared" si="1161"/>
        <v>101</v>
      </c>
      <c r="DB950" s="231">
        <f t="shared" si="1128"/>
        <v>1.023628644</v>
      </c>
      <c r="DC950" s="227">
        <f t="shared" si="1129"/>
        <v>3256.3460519300002</v>
      </c>
      <c r="DD950" s="227">
        <f t="shared" si="1130"/>
        <v>3472.1952785966669</v>
      </c>
      <c r="DE950" s="227">
        <f t="shared" si="1042"/>
        <v>3113.21</v>
      </c>
      <c r="DF950" s="227">
        <f t="shared" si="1131"/>
        <v>62.264200000000002</v>
      </c>
      <c r="DG950" s="227">
        <f t="shared" si="1132"/>
        <v>122.45292666666666</v>
      </c>
      <c r="DH950" s="228">
        <f t="shared" si="1040"/>
        <v>1.0203019243481164</v>
      </c>
      <c r="DI950" s="239">
        <f t="shared" si="1041"/>
        <v>80</v>
      </c>
      <c r="DJ950" s="231">
        <f t="shared" si="1133"/>
        <v>1.018670215</v>
      </c>
      <c r="DK950" s="227">
        <f t="shared" si="1134"/>
        <v>3235.7184890799999</v>
      </c>
      <c r="DL950" s="227">
        <f t="shared" si="1135"/>
        <v>3420.4356157466664</v>
      </c>
      <c r="DM950" s="227">
        <f t="shared" si="1159"/>
        <v>3113.21</v>
      </c>
      <c r="DN950" s="227">
        <f t="shared" si="1136"/>
        <v>62.264200000000002</v>
      </c>
      <c r="DO950" s="227">
        <f t="shared" si="1137"/>
        <v>90.283090000000001</v>
      </c>
      <c r="DP950" s="228">
        <f t="shared" si="1157"/>
        <v>1.0170477725940865</v>
      </c>
      <c r="DQ950" s="239">
        <f t="shared" si="1158"/>
        <v>59</v>
      </c>
      <c r="DR950" s="231">
        <f t="shared" si="1138"/>
        <v>1.013735805</v>
      </c>
      <c r="DS950" s="227">
        <f t="shared" si="1139"/>
        <v>3209.7747460400001</v>
      </c>
      <c r="DT950" s="227">
        <f t="shared" si="1140"/>
        <v>3362.3220360400001</v>
      </c>
      <c r="DU950" s="227">
        <f t="shared" si="1038"/>
        <v>3113.21</v>
      </c>
      <c r="DV950" s="227">
        <f t="shared" si="1141"/>
        <v>62.264200000000002</v>
      </c>
      <c r="DW950" s="227">
        <f t="shared" si="1142"/>
        <v>61.226463333333328</v>
      </c>
      <c r="DX950" s="228">
        <f t="shared" si="1033"/>
        <v>1.012693744041508</v>
      </c>
      <c r="DY950" s="239">
        <f t="shared" si="1034"/>
        <v>41</v>
      </c>
      <c r="DZ950" s="231">
        <f t="shared" si="1143"/>
        <v>1.0095253390000001</v>
      </c>
      <c r="EA950" s="227">
        <f t="shared" si="1144"/>
        <v>3182.7590966299999</v>
      </c>
      <c r="EB950" s="227">
        <f t="shared" si="1145"/>
        <v>3306.2497599633334</v>
      </c>
      <c r="EC950" s="227">
        <f t="shared" si="1148"/>
        <v>3113.21</v>
      </c>
      <c r="ED950" s="227">
        <f t="shared" si="1149"/>
        <v>62.264200000000002</v>
      </c>
      <c r="EE950" s="227">
        <f t="shared" si="1150"/>
        <v>29.05662666666667</v>
      </c>
      <c r="EF950" s="228">
        <f t="shared" si="1151"/>
        <v>1.0051554657234665</v>
      </c>
      <c r="EG950" s="239">
        <f t="shared" si="1152"/>
        <v>19</v>
      </c>
      <c r="EH950" s="231">
        <f t="shared" si="1153"/>
        <v>1.004402955</v>
      </c>
      <c r="EI950" s="227">
        <f t="shared" si="1154"/>
        <v>3143.0380386100001</v>
      </c>
      <c r="EJ950" s="227">
        <f t="shared" si="1155"/>
        <v>3234.3588652766666</v>
      </c>
      <c r="EK950" s="3"/>
      <c r="EL950" s="232" t="s">
        <v>154</v>
      </c>
      <c r="EM950" s="232" t="s">
        <v>154</v>
      </c>
      <c r="EP950" s="233"/>
      <c r="ER950" s="238" t="s">
        <v>155</v>
      </c>
      <c r="ES950" s="240"/>
      <c r="ET950" s="240"/>
      <c r="EU950" s="240"/>
      <c r="EV950" s="240"/>
      <c r="EW950" s="240"/>
      <c r="EX950" s="240"/>
      <c r="EY950" s="240"/>
      <c r="EZ950" s="240"/>
      <c r="FA950" s="240"/>
      <c r="FB950" s="240"/>
      <c r="FC950" s="240"/>
      <c r="FD950" s="240"/>
      <c r="FE950" s="240"/>
      <c r="FF950" s="240"/>
      <c r="FG950" s="240"/>
      <c r="FH950" s="240"/>
      <c r="FI950" s="240"/>
      <c r="FJ950" s="240"/>
      <c r="FK950" s="240"/>
      <c r="FL950" s="240"/>
      <c r="FM950" s="240"/>
      <c r="FN950" s="240"/>
      <c r="FO950" s="240"/>
      <c r="FP950" s="240"/>
      <c r="FQ950" s="240"/>
      <c r="FR950" s="240"/>
      <c r="FS950" s="240"/>
      <c r="FT950" s="240"/>
      <c r="FU950" s="240"/>
      <c r="FV950" s="240"/>
      <c r="FW950" s="240"/>
      <c r="FX950" s="240"/>
      <c r="FY950" s="240"/>
      <c r="FZ950" s="240"/>
      <c r="GA950" s="240"/>
      <c r="GB950" s="240"/>
      <c r="GC950" s="240"/>
      <c r="GD950" s="240"/>
      <c r="GE950" s="240"/>
      <c r="GF950" s="1"/>
      <c r="GG950" s="1"/>
      <c r="GH950" s="5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5"/>
      <c r="HA950" s="5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3"/>
      <c r="JZ950" s="1"/>
      <c r="KA950" s="1"/>
      <c r="KB950" s="1"/>
      <c r="KC950" s="1"/>
      <c r="KD950" s="1"/>
      <c r="KE950" s="1"/>
    </row>
    <row r="951" spans="1:291" ht="13.5" thickBot="1" x14ac:dyDescent="0.25">
      <c r="A951" s="196">
        <f t="shared" si="1061"/>
        <v>43609</v>
      </c>
      <c r="B951" s="236">
        <f t="shared" si="1147"/>
        <v>115390.01606529334</v>
      </c>
      <c r="C951" s="66">
        <f t="shared" si="1169"/>
        <v>64070.641996539998</v>
      </c>
      <c r="D951" s="77">
        <f t="shared" si="1062"/>
        <v>5177.47</v>
      </c>
      <c r="E951" s="67">
        <f>VLOOKUP(A950,[1]Plan1!$DQ$117:$DS$314,3)</f>
        <v>5206.9799999999996</v>
      </c>
      <c r="F951" s="11">
        <f t="shared" si="1063"/>
        <v>43581</v>
      </c>
      <c r="G951" s="73">
        <f t="shared" si="1051"/>
        <v>5.6996950247900635E-3</v>
      </c>
      <c r="H951" s="11">
        <f t="shared" si="1064"/>
        <v>43612</v>
      </c>
      <c r="I951" s="11">
        <f t="shared" si="1052"/>
        <v>43612</v>
      </c>
      <c r="J951" s="1">
        <f t="shared" si="1065"/>
        <v>21</v>
      </c>
      <c r="K951" s="1">
        <f t="shared" si="1066"/>
        <v>20</v>
      </c>
      <c r="L951" s="66">
        <f t="shared" si="1053"/>
        <v>1.0054275399999999</v>
      </c>
      <c r="M951" s="70">
        <f t="shared" si="1170"/>
        <v>1.00749961</v>
      </c>
      <c r="N951" s="70">
        <f t="shared" si="1156"/>
        <v>1.0921709705298568</v>
      </c>
      <c r="O951" s="66">
        <f t="shared" si="1166"/>
        <v>1.09809877</v>
      </c>
      <c r="P951" s="66">
        <f t="shared" si="1054"/>
        <v>64418.387968800002</v>
      </c>
      <c r="Q951" s="74">
        <f t="shared" si="1055"/>
        <v>0</v>
      </c>
      <c r="R951" s="75">
        <f t="shared" si="1167"/>
        <v>0</v>
      </c>
      <c r="S951" s="66">
        <f t="shared" si="1168"/>
        <v>0</v>
      </c>
      <c r="T951" s="10">
        <f t="shared" si="1067"/>
        <v>0.06</v>
      </c>
      <c r="U951" s="74">
        <f t="shared" si="1163"/>
        <v>20</v>
      </c>
      <c r="V951" s="74">
        <v>252</v>
      </c>
      <c r="W951" s="70">
        <f t="shared" si="1056"/>
        <v>1.004635226</v>
      </c>
      <c r="X951" s="66">
        <f t="shared" si="1057"/>
        <v>298.59378679000002</v>
      </c>
      <c r="Y951" s="66">
        <v>0</v>
      </c>
      <c r="Z951" s="67">
        <f t="shared" si="1058"/>
        <v>0</v>
      </c>
      <c r="AA951" s="68" t="str">
        <f t="shared" si="1068"/>
        <v>A+INCORP J=</v>
      </c>
      <c r="AB951" s="11">
        <f t="shared" si="1069"/>
        <v>43612</v>
      </c>
      <c r="AC951" s="227">
        <f t="shared" si="1074"/>
        <v>3113.21</v>
      </c>
      <c r="AD951" s="227">
        <f t="shared" si="1081"/>
        <v>62.264200000000002</v>
      </c>
      <c r="AE951" s="227">
        <f t="shared" si="1082"/>
        <v>440.0003466666667</v>
      </c>
      <c r="AF951" s="228">
        <f t="shared" si="1075"/>
        <v>1.0523745279882677</v>
      </c>
      <c r="AG951" s="230">
        <f t="shared" si="1076"/>
        <v>291</v>
      </c>
      <c r="AH951" s="231">
        <f t="shared" si="1083"/>
        <v>1.069602105</v>
      </c>
      <c r="AI951" s="227">
        <f t="shared" si="1084"/>
        <v>3504.2976989399999</v>
      </c>
      <c r="AJ951" s="227">
        <f t="shared" si="1085"/>
        <v>4006.5622456066667</v>
      </c>
      <c r="AK951" s="227">
        <f t="shared" si="1176"/>
        <v>3113.21</v>
      </c>
      <c r="AL951" s="227">
        <f t="shared" si="1086"/>
        <v>62.264200000000002</v>
      </c>
      <c r="AM951" s="227">
        <f t="shared" si="1087"/>
        <v>408.86824666666666</v>
      </c>
      <c r="AN951" s="228">
        <f t="shared" si="1177"/>
        <v>1.0514286390006542</v>
      </c>
      <c r="AO951" s="230">
        <f t="shared" si="1178"/>
        <v>270</v>
      </c>
      <c r="AP951" s="231">
        <f t="shared" si="1088"/>
        <v>1.064420983</v>
      </c>
      <c r="AQ951" s="227">
        <f t="shared" si="1089"/>
        <v>3484.1885263200002</v>
      </c>
      <c r="AR951" s="227">
        <f t="shared" si="1090"/>
        <v>3955.3209729866667</v>
      </c>
      <c r="AS951" s="227">
        <f t="shared" si="1070"/>
        <v>3113.21</v>
      </c>
      <c r="AT951" s="227">
        <f t="shared" si="1091"/>
        <v>62.264200000000002</v>
      </c>
      <c r="AU951" s="227">
        <f t="shared" si="1092"/>
        <v>377.73614666666668</v>
      </c>
      <c r="AV951" s="228">
        <f t="shared" si="1071"/>
        <v>1.0491210269607973</v>
      </c>
      <c r="AW951" s="230">
        <f t="shared" si="1072"/>
        <v>249</v>
      </c>
      <c r="AX951" s="231">
        <f t="shared" si="1093"/>
        <v>1.0592649569999999</v>
      </c>
      <c r="AY951" s="227">
        <f t="shared" si="1094"/>
        <v>3459.7013676900001</v>
      </c>
      <c r="AZ951" s="227">
        <f t="shared" si="1095"/>
        <v>3899.7017143566668</v>
      </c>
      <c r="BA951" s="227">
        <f t="shared" si="1049"/>
        <v>3113.21</v>
      </c>
      <c r="BB951" s="227">
        <f t="shared" si="1096"/>
        <v>62.264200000000002</v>
      </c>
      <c r="BC951" s="227">
        <f t="shared" si="1097"/>
        <v>345.56630999999999</v>
      </c>
      <c r="BD951" s="228">
        <f t="shared" si="1174"/>
        <v>1.0449407032836591</v>
      </c>
      <c r="BE951" s="230">
        <f t="shared" si="1175"/>
        <v>229</v>
      </c>
      <c r="BF951" s="231">
        <f t="shared" si="1098"/>
        <v>1.054377678</v>
      </c>
      <c r="BG951" s="227">
        <f t="shared" si="1099"/>
        <v>3430.0169503900001</v>
      </c>
      <c r="BH951" s="227">
        <f t="shared" si="1100"/>
        <v>3837.8474603900004</v>
      </c>
      <c r="BI951" s="227">
        <f t="shared" si="1073"/>
        <v>3113.21</v>
      </c>
      <c r="BJ951" s="227">
        <f t="shared" si="1101"/>
        <v>62.264200000000002</v>
      </c>
      <c r="BK951" s="227">
        <f t="shared" si="1102"/>
        <v>314.43421000000001</v>
      </c>
      <c r="BL951" s="228">
        <f t="shared" si="1059"/>
        <v>1.031938140628639</v>
      </c>
      <c r="BM951" s="230">
        <f t="shared" si="1060"/>
        <v>207</v>
      </c>
      <c r="BN951" s="231">
        <f t="shared" si="1103"/>
        <v>1.0490277109999999</v>
      </c>
      <c r="BO951" s="227">
        <f t="shared" si="1104"/>
        <v>3370.1485310500002</v>
      </c>
      <c r="BP951" s="227">
        <f t="shared" si="1105"/>
        <v>3746.8469410500002</v>
      </c>
      <c r="BQ951" s="227">
        <f t="shared" si="1173"/>
        <v>3113.21</v>
      </c>
      <c r="BR951" s="227">
        <f t="shared" si="1106"/>
        <v>62.264200000000002</v>
      </c>
      <c r="BS951" s="227">
        <f t="shared" si="1107"/>
        <v>280.18889999999999</v>
      </c>
      <c r="BT951" s="228">
        <f t="shared" si="1171"/>
        <v>1.0285432835964052</v>
      </c>
      <c r="BU951" s="230">
        <f t="shared" si="1172"/>
        <v>184</v>
      </c>
      <c r="BV951" s="231">
        <f t="shared" si="1108"/>
        <v>1.043463587</v>
      </c>
      <c r="BW951" s="227">
        <f t="shared" si="1109"/>
        <v>3341.2447376599998</v>
      </c>
      <c r="BX951" s="227">
        <f t="shared" si="1110"/>
        <v>3683.69783766</v>
      </c>
      <c r="BY951" s="227">
        <f t="shared" si="1050"/>
        <v>3113.21</v>
      </c>
      <c r="BZ951" s="227">
        <f t="shared" si="1111"/>
        <v>62.264200000000002</v>
      </c>
      <c r="CA951" s="227">
        <f t="shared" si="1112"/>
        <v>250.0945366666667</v>
      </c>
      <c r="CB951" s="228">
        <f t="shared" si="1047"/>
        <v>1.029468790415379</v>
      </c>
      <c r="CC951" s="230">
        <f t="shared" si="1048"/>
        <v>164</v>
      </c>
      <c r="CD951" s="231">
        <f t="shared" si="1113"/>
        <v>1.038649213</v>
      </c>
      <c r="CE951" s="227">
        <f t="shared" si="1114"/>
        <v>3328.8214261100002</v>
      </c>
      <c r="CF951" s="227">
        <f t="shared" si="1115"/>
        <v>3641.1801627766667</v>
      </c>
      <c r="CG951" s="227">
        <f t="shared" si="1043"/>
        <v>3113.21</v>
      </c>
      <c r="CH951" s="227">
        <f t="shared" si="1116"/>
        <v>62.264200000000002</v>
      </c>
      <c r="CI951" s="227">
        <f t="shared" si="1117"/>
        <v>218.96243666666666</v>
      </c>
      <c r="CJ951" s="228">
        <f t="shared" si="1164"/>
        <v>1.0245512556575007</v>
      </c>
      <c r="CK951" s="230">
        <f t="shared" si="1165"/>
        <v>143</v>
      </c>
      <c r="CL951" s="231">
        <f t="shared" si="1118"/>
        <v>1.033618025</v>
      </c>
      <c r="CM951" s="227">
        <f t="shared" si="1119"/>
        <v>3296.8727199499999</v>
      </c>
      <c r="CN951" s="227">
        <f t="shared" si="1120"/>
        <v>3578.0993566166667</v>
      </c>
      <c r="CO951" s="227">
        <f t="shared" si="1046"/>
        <v>3113.21</v>
      </c>
      <c r="CP951" s="227">
        <f t="shared" si="1121"/>
        <v>62.264200000000002</v>
      </c>
      <c r="CQ951" s="227">
        <f t="shared" si="1122"/>
        <v>185.75486333333333</v>
      </c>
      <c r="CR951" s="228">
        <f t="shared" si="1044"/>
        <v>1.0199621804547607</v>
      </c>
      <c r="CS951" s="230">
        <f t="shared" si="1045"/>
        <v>123</v>
      </c>
      <c r="CT951" s="231">
        <f t="shared" si="1123"/>
        <v>1.0288490770000001</v>
      </c>
      <c r="CU951" s="227">
        <f t="shared" si="1124"/>
        <v>3266.9625628200001</v>
      </c>
      <c r="CV951" s="227">
        <f t="shared" si="1125"/>
        <v>3514.9816261533333</v>
      </c>
      <c r="CW951" s="227">
        <f t="shared" si="1162"/>
        <v>3113.21</v>
      </c>
      <c r="CX951" s="227">
        <f t="shared" si="1126"/>
        <v>62.264200000000002</v>
      </c>
      <c r="CY951" s="227">
        <f t="shared" si="1127"/>
        <v>154.62276333333335</v>
      </c>
      <c r="CZ951" s="228">
        <f t="shared" si="1160"/>
        <v>1.0221090695569039</v>
      </c>
      <c r="DA951" s="239">
        <f t="shared" si="1161"/>
        <v>102</v>
      </c>
      <c r="DB951" s="231">
        <f t="shared" si="1128"/>
        <v>1.0238653609999999</v>
      </c>
      <c r="DC951" s="227">
        <f t="shared" si="1129"/>
        <v>3257.9807139599998</v>
      </c>
      <c r="DD951" s="227">
        <f t="shared" si="1130"/>
        <v>3474.8676772933331</v>
      </c>
      <c r="DE951" s="227">
        <f t="shared" si="1042"/>
        <v>3113.21</v>
      </c>
      <c r="DF951" s="227">
        <f t="shared" si="1131"/>
        <v>62.264200000000002</v>
      </c>
      <c r="DG951" s="227">
        <f t="shared" si="1132"/>
        <v>123.49066333333334</v>
      </c>
      <c r="DH951" s="228">
        <f t="shared" si="1040"/>
        <v>1.0205780969382243</v>
      </c>
      <c r="DI951" s="239">
        <f t="shared" si="1041"/>
        <v>81</v>
      </c>
      <c r="DJ951" s="231">
        <f t="shared" si="1133"/>
        <v>1.0189057850000001</v>
      </c>
      <c r="DK951" s="227">
        <f t="shared" si="1134"/>
        <v>3237.3427951100002</v>
      </c>
      <c r="DL951" s="227">
        <f t="shared" si="1135"/>
        <v>3423.0976584433338</v>
      </c>
      <c r="DM951" s="227">
        <f t="shared" si="1159"/>
        <v>3113.21</v>
      </c>
      <c r="DN951" s="227">
        <f t="shared" si="1136"/>
        <v>62.264200000000002</v>
      </c>
      <c r="DO951" s="227">
        <f t="shared" si="1137"/>
        <v>91.320826666666662</v>
      </c>
      <c r="DP951" s="228">
        <f t="shared" si="1157"/>
        <v>1.0173230643591198</v>
      </c>
      <c r="DQ951" s="239">
        <f t="shared" si="1158"/>
        <v>60</v>
      </c>
      <c r="DR951" s="231">
        <f t="shared" si="1138"/>
        <v>1.0139702340000001</v>
      </c>
      <c r="DS951" s="227">
        <f t="shared" si="1139"/>
        <v>3211.38602881</v>
      </c>
      <c r="DT951" s="227">
        <f t="shared" si="1140"/>
        <v>3364.9710554766666</v>
      </c>
      <c r="DU951" s="227">
        <f t="shared" si="1038"/>
        <v>3113.21</v>
      </c>
      <c r="DV951" s="227">
        <f t="shared" si="1141"/>
        <v>62.264200000000002</v>
      </c>
      <c r="DW951" s="227">
        <f t="shared" si="1142"/>
        <v>62.264200000000002</v>
      </c>
      <c r="DX951" s="228">
        <f t="shared" si="1033"/>
        <v>1.0129678572697633</v>
      </c>
      <c r="DY951" s="239">
        <f t="shared" si="1034"/>
        <v>42</v>
      </c>
      <c r="DZ951" s="231">
        <f t="shared" si="1143"/>
        <v>1.0097587939999999</v>
      </c>
      <c r="EA951" s="227">
        <f t="shared" si="1144"/>
        <v>3184.3568167399999</v>
      </c>
      <c r="EB951" s="227">
        <f t="shared" si="1145"/>
        <v>3308.88521674</v>
      </c>
      <c r="EC951" s="227">
        <f t="shared" si="1148"/>
        <v>3113.21</v>
      </c>
      <c r="ED951" s="227">
        <f t="shared" si="1149"/>
        <v>62.264200000000002</v>
      </c>
      <c r="EE951" s="227">
        <f t="shared" si="1150"/>
        <v>30.094363333333334</v>
      </c>
      <c r="EF951" s="228">
        <f t="shared" si="1151"/>
        <v>1.0054275385107516</v>
      </c>
      <c r="EG951" s="239">
        <f t="shared" si="1152"/>
        <v>20</v>
      </c>
      <c r="EH951" s="231">
        <f t="shared" si="1153"/>
        <v>1.004635226</v>
      </c>
      <c r="EI951" s="227">
        <f t="shared" si="1154"/>
        <v>3144.61582082</v>
      </c>
      <c r="EJ951" s="227">
        <f t="shared" si="1155"/>
        <v>3236.9743841533332</v>
      </c>
      <c r="EK951" s="3"/>
      <c r="EL951" s="235">
        <v>0.02</v>
      </c>
      <c r="EM951" s="235">
        <v>0.01</v>
      </c>
      <c r="EN951" s="224">
        <f>EK952</f>
        <v>43612</v>
      </c>
      <c r="EP951" s="232" t="s">
        <v>153</v>
      </c>
      <c r="ER951" s="237" t="s">
        <v>156</v>
      </c>
      <c r="ES951" s="240"/>
      <c r="ET951" s="240"/>
      <c r="EU951" s="240"/>
      <c r="EV951" s="240"/>
      <c r="EW951" s="240"/>
      <c r="EX951" s="240"/>
      <c r="EY951" s="240"/>
      <c r="EZ951" s="240"/>
      <c r="FA951" s="240"/>
      <c r="FB951" s="240"/>
      <c r="FC951" s="240"/>
      <c r="FD951" s="240"/>
      <c r="FE951" s="240"/>
      <c r="FF951" s="240"/>
      <c r="FG951" s="240"/>
      <c r="FH951" s="240"/>
      <c r="FI951" s="240"/>
      <c r="FJ951" s="240"/>
      <c r="FK951" s="240"/>
      <c r="FL951" s="240"/>
      <c r="FM951" s="240"/>
      <c r="FN951" s="240"/>
      <c r="FO951" s="240"/>
      <c r="FP951" s="240"/>
      <c r="FQ951" s="240"/>
      <c r="FR951" s="240"/>
      <c r="FS951" s="240"/>
      <c r="FT951" s="240"/>
      <c r="FU951" s="240"/>
      <c r="FV951" s="240"/>
      <c r="FW951" s="240"/>
      <c r="FX951" s="240"/>
      <c r="FY951" s="240"/>
      <c r="FZ951" s="240"/>
      <c r="GA951" s="240"/>
      <c r="GB951" s="240"/>
      <c r="GC951" s="240"/>
      <c r="GD951" s="240"/>
      <c r="GE951" s="240"/>
      <c r="GF951" s="1"/>
      <c r="GG951" s="1"/>
      <c r="GH951" s="5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5"/>
      <c r="HA951" s="5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3"/>
      <c r="JZ951" s="1"/>
      <c r="KA951" s="1"/>
      <c r="KB951" s="1"/>
      <c r="KC951" s="1"/>
      <c r="KD951" s="1"/>
      <c r="KE951" s="1"/>
    </row>
    <row r="952" spans="1:291" x14ac:dyDescent="0.2">
      <c r="A952" s="196">
        <f t="shared" si="1061"/>
        <v>43610</v>
      </c>
      <c r="B952" s="236">
        <f t="shared" si="1147"/>
        <v>115449.62341261667</v>
      </c>
      <c r="C952" s="66">
        <f t="shared" si="1169"/>
        <v>64070.641996539998</v>
      </c>
      <c r="D952" s="77">
        <f t="shared" si="1062"/>
        <v>5177.47</v>
      </c>
      <c r="E952" s="67">
        <f>VLOOKUP(A951,[1]Plan1!$DQ$117:$DS$314,3)</f>
        <v>5206.9799999999996</v>
      </c>
      <c r="F952" s="11">
        <f t="shared" si="1063"/>
        <v>43581</v>
      </c>
      <c r="G952" s="73">
        <f t="shared" si="1051"/>
        <v>5.6996950247900635E-3</v>
      </c>
      <c r="H952" s="11">
        <f t="shared" si="1064"/>
        <v>43641</v>
      </c>
      <c r="I952" s="11">
        <f t="shared" si="1052"/>
        <v>43612</v>
      </c>
      <c r="J952" s="1">
        <f t="shared" si="1065"/>
        <v>21</v>
      </c>
      <c r="K952" s="1">
        <f t="shared" si="1066"/>
        <v>21</v>
      </c>
      <c r="L952" s="66">
        <f t="shared" si="1053"/>
        <v>1.0056996899999999</v>
      </c>
      <c r="M952" s="70">
        <f t="shared" si="1170"/>
        <v>1.00749961</v>
      </c>
      <c r="N952" s="70">
        <f t="shared" si="1156"/>
        <v>1.0921709705298568</v>
      </c>
      <c r="O952" s="66">
        <f t="shared" si="1166"/>
        <v>1.0983959999999999</v>
      </c>
      <c r="P952" s="66">
        <f t="shared" si="1054"/>
        <v>64435.824794020002</v>
      </c>
      <c r="Q952" s="74">
        <f t="shared" si="1055"/>
        <v>0</v>
      </c>
      <c r="R952" s="75">
        <f t="shared" si="1167"/>
        <v>0</v>
      </c>
      <c r="S952" s="66">
        <f t="shared" si="1168"/>
        <v>0</v>
      </c>
      <c r="T952" s="10">
        <f t="shared" si="1067"/>
        <v>0.06</v>
      </c>
      <c r="U952" s="74">
        <f t="shared" si="1163"/>
        <v>21</v>
      </c>
      <c r="V952" s="74">
        <v>252</v>
      </c>
      <c r="W952" s="70">
        <f t="shared" si="1056"/>
        <v>1.004867551</v>
      </c>
      <c r="X952" s="66">
        <f t="shared" si="1057"/>
        <v>313.64466341000002</v>
      </c>
      <c r="Y952" s="66">
        <v>0</v>
      </c>
      <c r="Z952" s="67">
        <f t="shared" si="1058"/>
        <v>0</v>
      </c>
      <c r="AA952" s="68" t="str">
        <f t="shared" si="1068"/>
        <v>A+INCORP J=</v>
      </c>
      <c r="AB952" s="11">
        <f t="shared" si="1069"/>
        <v>43612</v>
      </c>
      <c r="AC952" s="227">
        <f t="shared" si="1074"/>
        <v>3113.21</v>
      </c>
      <c r="AD952" s="227">
        <f t="shared" si="1081"/>
        <v>62.264200000000002</v>
      </c>
      <c r="AE952" s="227">
        <f t="shared" si="1082"/>
        <v>441.0380833333333</v>
      </c>
      <c r="AF952" s="228">
        <f t="shared" si="1075"/>
        <v>1.0526593814909757</v>
      </c>
      <c r="AG952" s="230">
        <f t="shared" si="1076"/>
        <v>291</v>
      </c>
      <c r="AH952" s="231">
        <f t="shared" si="1083"/>
        <v>1.069602105</v>
      </c>
      <c r="AI952" s="227">
        <f t="shared" si="1084"/>
        <v>3505.24623148</v>
      </c>
      <c r="AJ952" s="227">
        <f t="shared" si="1085"/>
        <v>4008.5485148133334</v>
      </c>
      <c r="AK952" s="227">
        <f t="shared" si="1176"/>
        <v>3113.21</v>
      </c>
      <c r="AL952" s="227">
        <f t="shared" si="1086"/>
        <v>62.264200000000002</v>
      </c>
      <c r="AM952" s="227">
        <f t="shared" si="1087"/>
        <v>409.90598333333332</v>
      </c>
      <c r="AN952" s="228">
        <f t="shared" si="1177"/>
        <v>1.0517132364730384</v>
      </c>
      <c r="AO952" s="230">
        <f t="shared" si="1178"/>
        <v>270</v>
      </c>
      <c r="AP952" s="231">
        <f t="shared" si="1088"/>
        <v>1.064420983</v>
      </c>
      <c r="AQ952" s="227">
        <f t="shared" si="1089"/>
        <v>3485.1316157599999</v>
      </c>
      <c r="AR952" s="227">
        <f t="shared" si="1090"/>
        <v>3957.3017990933331</v>
      </c>
      <c r="AS952" s="227">
        <f t="shared" si="1070"/>
        <v>3113.21</v>
      </c>
      <c r="AT952" s="227">
        <f t="shared" si="1091"/>
        <v>62.264200000000002</v>
      </c>
      <c r="AU952" s="227">
        <f t="shared" si="1092"/>
        <v>378.77388333333329</v>
      </c>
      <c r="AV952" s="228">
        <f t="shared" si="1071"/>
        <v>1.049404999815847</v>
      </c>
      <c r="AW952" s="230">
        <f t="shared" si="1072"/>
        <v>249</v>
      </c>
      <c r="AX952" s="231">
        <f t="shared" si="1093"/>
        <v>1.0592649569999999</v>
      </c>
      <c r="AY952" s="227">
        <f t="shared" si="1094"/>
        <v>3460.6378290299999</v>
      </c>
      <c r="AZ952" s="227">
        <f t="shared" si="1095"/>
        <v>3901.6759123633333</v>
      </c>
      <c r="BA952" s="227">
        <f t="shared" si="1049"/>
        <v>3113.21</v>
      </c>
      <c r="BB952" s="227">
        <f t="shared" si="1096"/>
        <v>62.264200000000002</v>
      </c>
      <c r="BC952" s="227">
        <f t="shared" si="1097"/>
        <v>346.60404666666665</v>
      </c>
      <c r="BD952" s="228">
        <f t="shared" si="1174"/>
        <v>1.0452235446215443</v>
      </c>
      <c r="BE952" s="230">
        <f t="shared" si="1175"/>
        <v>229</v>
      </c>
      <c r="BF952" s="231">
        <f t="shared" si="1098"/>
        <v>1.054377678</v>
      </c>
      <c r="BG952" s="227">
        <f t="shared" si="1099"/>
        <v>3430.9453768399999</v>
      </c>
      <c r="BH952" s="227">
        <f t="shared" si="1100"/>
        <v>3839.8136235066668</v>
      </c>
      <c r="BI952" s="227">
        <f t="shared" si="1073"/>
        <v>3113.21</v>
      </c>
      <c r="BJ952" s="227">
        <f t="shared" si="1101"/>
        <v>62.264200000000002</v>
      </c>
      <c r="BK952" s="227">
        <f t="shared" si="1102"/>
        <v>315.47194666666667</v>
      </c>
      <c r="BL952" s="228">
        <f t="shared" si="1059"/>
        <v>1.0322174624728286</v>
      </c>
      <c r="BM952" s="230">
        <f t="shared" si="1060"/>
        <v>207</v>
      </c>
      <c r="BN952" s="231">
        <f t="shared" si="1103"/>
        <v>1.0490277109999999</v>
      </c>
      <c r="BO952" s="227">
        <f t="shared" si="1104"/>
        <v>3371.0607525</v>
      </c>
      <c r="BP952" s="227">
        <f t="shared" si="1105"/>
        <v>3748.7968991666667</v>
      </c>
      <c r="BQ952" s="227">
        <f t="shared" si="1173"/>
        <v>3113.21</v>
      </c>
      <c r="BR952" s="227">
        <f t="shared" si="1106"/>
        <v>62.264200000000002</v>
      </c>
      <c r="BS952" s="227">
        <f t="shared" si="1107"/>
        <v>281.22663666666665</v>
      </c>
      <c r="BT952" s="228">
        <f t="shared" si="1171"/>
        <v>1.0288216865311277</v>
      </c>
      <c r="BU952" s="230">
        <f t="shared" si="1172"/>
        <v>184</v>
      </c>
      <c r="BV952" s="231">
        <f t="shared" si="1108"/>
        <v>1.043463587</v>
      </c>
      <c r="BW952" s="227">
        <f t="shared" si="1109"/>
        <v>3342.1491355200001</v>
      </c>
      <c r="BX952" s="227">
        <f t="shared" si="1110"/>
        <v>3685.6399721866669</v>
      </c>
      <c r="BY952" s="227">
        <f t="shared" si="1050"/>
        <v>3113.21</v>
      </c>
      <c r="BZ952" s="227">
        <f t="shared" si="1111"/>
        <v>62.264200000000002</v>
      </c>
      <c r="CA952" s="227">
        <f t="shared" si="1112"/>
        <v>251.13227333333333</v>
      </c>
      <c r="CB952" s="228">
        <f t="shared" si="1047"/>
        <v>1.0297474438634426</v>
      </c>
      <c r="CC952" s="230">
        <f t="shared" si="1048"/>
        <v>164</v>
      </c>
      <c r="CD952" s="231">
        <f t="shared" si="1113"/>
        <v>1.038649213</v>
      </c>
      <c r="CE952" s="227">
        <f t="shared" si="1114"/>
        <v>3329.7224612599998</v>
      </c>
      <c r="CF952" s="227">
        <f t="shared" si="1115"/>
        <v>3643.1189345933331</v>
      </c>
      <c r="CG952" s="227">
        <f t="shared" si="1043"/>
        <v>3113.21</v>
      </c>
      <c r="CH952" s="227">
        <f t="shared" si="1116"/>
        <v>62.264200000000002</v>
      </c>
      <c r="CI952" s="227">
        <f t="shared" si="1117"/>
        <v>220.00017333333335</v>
      </c>
      <c r="CJ952" s="228">
        <f t="shared" si="1164"/>
        <v>1.0248285780423705</v>
      </c>
      <c r="CK952" s="230">
        <f t="shared" si="1165"/>
        <v>143</v>
      </c>
      <c r="CL952" s="231">
        <f t="shared" si="1118"/>
        <v>1.033618025</v>
      </c>
      <c r="CM952" s="227">
        <f t="shared" si="1119"/>
        <v>3297.7651073299999</v>
      </c>
      <c r="CN952" s="227">
        <f t="shared" si="1120"/>
        <v>3580.0294806633333</v>
      </c>
      <c r="CO952" s="227">
        <f t="shared" si="1046"/>
        <v>3113.21</v>
      </c>
      <c r="CP952" s="227">
        <f t="shared" si="1121"/>
        <v>62.264200000000002</v>
      </c>
      <c r="CQ952" s="227">
        <f t="shared" si="1122"/>
        <v>186.79259999999999</v>
      </c>
      <c r="CR952" s="228">
        <f t="shared" si="1044"/>
        <v>1.0202382606828595</v>
      </c>
      <c r="CS952" s="230">
        <f t="shared" si="1045"/>
        <v>123</v>
      </c>
      <c r="CT952" s="231">
        <f t="shared" si="1123"/>
        <v>1.0288490770000001</v>
      </c>
      <c r="CU952" s="227">
        <f t="shared" si="1124"/>
        <v>3267.8468542099999</v>
      </c>
      <c r="CV952" s="227">
        <f t="shared" si="1125"/>
        <v>3516.9036542099998</v>
      </c>
      <c r="CW952" s="227">
        <f t="shared" si="1162"/>
        <v>3113.21</v>
      </c>
      <c r="CX952" s="227">
        <f t="shared" si="1126"/>
        <v>62.264200000000002</v>
      </c>
      <c r="CY952" s="227">
        <f t="shared" si="1127"/>
        <v>155.66050000000001</v>
      </c>
      <c r="CZ952" s="228">
        <f t="shared" si="1160"/>
        <v>1.0223857308983462</v>
      </c>
      <c r="DA952" s="239">
        <f t="shared" si="1161"/>
        <v>102</v>
      </c>
      <c r="DB952" s="231">
        <f t="shared" si="1128"/>
        <v>1.0238653609999999</v>
      </c>
      <c r="DC952" s="227">
        <f t="shared" si="1129"/>
        <v>3258.8625741599999</v>
      </c>
      <c r="DD952" s="227">
        <f t="shared" si="1130"/>
        <v>3476.7872741599999</v>
      </c>
      <c r="DE952" s="227">
        <f t="shared" si="1042"/>
        <v>3113.21</v>
      </c>
      <c r="DF952" s="227">
        <f t="shared" si="1131"/>
        <v>62.264200000000002</v>
      </c>
      <c r="DG952" s="227">
        <f t="shared" si="1132"/>
        <v>124.5284</v>
      </c>
      <c r="DH952" s="228">
        <f t="shared" si="1040"/>
        <v>1.0208543438807036</v>
      </c>
      <c r="DI952" s="239">
        <f t="shared" si="1041"/>
        <v>81</v>
      </c>
      <c r="DJ952" s="231">
        <f t="shared" si="1133"/>
        <v>1.0189057850000001</v>
      </c>
      <c r="DK952" s="227">
        <f t="shared" si="1134"/>
        <v>3238.2190691000001</v>
      </c>
      <c r="DL952" s="227">
        <f t="shared" si="1135"/>
        <v>3425.0116691000003</v>
      </c>
      <c r="DM952" s="227">
        <f t="shared" si="1159"/>
        <v>3113.21</v>
      </c>
      <c r="DN952" s="227">
        <f t="shared" si="1136"/>
        <v>62.264200000000002</v>
      </c>
      <c r="DO952" s="227">
        <f t="shared" si="1137"/>
        <v>92.358563333333336</v>
      </c>
      <c r="DP952" s="228">
        <f t="shared" si="1157"/>
        <v>1.0175984302393852</v>
      </c>
      <c r="DQ952" s="239">
        <f t="shared" si="1158"/>
        <v>60</v>
      </c>
      <c r="DR952" s="231">
        <f t="shared" si="1138"/>
        <v>1.0139702340000001</v>
      </c>
      <c r="DS952" s="227">
        <f t="shared" si="1139"/>
        <v>3212.2552769099998</v>
      </c>
      <c r="DT952" s="227">
        <f t="shared" si="1140"/>
        <v>3366.8780402433331</v>
      </c>
      <c r="DU952" s="227">
        <f t="shared" si="1038"/>
        <v>3113.21</v>
      </c>
      <c r="DV952" s="227">
        <f t="shared" si="1141"/>
        <v>62.264200000000002</v>
      </c>
      <c r="DW952" s="227">
        <f t="shared" si="1142"/>
        <v>63.301936666666663</v>
      </c>
      <c r="DX952" s="228">
        <f t="shared" si="1033"/>
        <v>1.0132420442959595</v>
      </c>
      <c r="DY952" s="239">
        <f t="shared" si="1034"/>
        <v>42</v>
      </c>
      <c r="DZ952" s="231">
        <f t="shared" si="1143"/>
        <v>1.0097587939999999</v>
      </c>
      <c r="EA952" s="227">
        <f t="shared" si="1144"/>
        <v>3185.2187486500002</v>
      </c>
      <c r="EB952" s="227">
        <f t="shared" si="1145"/>
        <v>3310.784885316667</v>
      </c>
      <c r="EC952" s="227">
        <f t="shared" si="1148"/>
        <v>3113.21</v>
      </c>
      <c r="ED952" s="227">
        <f t="shared" si="1149"/>
        <v>62.264200000000002</v>
      </c>
      <c r="EE952" s="227">
        <f t="shared" si="1150"/>
        <v>31.132100000000001</v>
      </c>
      <c r="EF952" s="228">
        <f t="shared" si="1151"/>
        <v>1.0056996845466419</v>
      </c>
      <c r="EG952" s="239">
        <f t="shared" si="1152"/>
        <v>20</v>
      </c>
      <c r="EH952" s="231">
        <f t="shared" si="1153"/>
        <v>1.004635226</v>
      </c>
      <c r="EI952" s="227">
        <f t="shared" si="1154"/>
        <v>3145.4669957699998</v>
      </c>
      <c r="EJ952" s="227">
        <f t="shared" si="1155"/>
        <v>3238.8632957699997</v>
      </c>
      <c r="EK952" s="224">
        <f>$A954</f>
        <v>43612</v>
      </c>
      <c r="EL952" s="224">
        <f>EK952</f>
        <v>43612</v>
      </c>
      <c r="EM952" s="224">
        <f>EK952</f>
        <v>43612</v>
      </c>
      <c r="EN952" s="234">
        <f>$O954</f>
        <v>1.0983959999999999</v>
      </c>
      <c r="EO952" s="224">
        <f>EK952</f>
        <v>43612</v>
      </c>
      <c r="EP952" s="224">
        <f>EK952</f>
        <v>43612</v>
      </c>
      <c r="EQ952" s="224">
        <f>EK952</f>
        <v>43612</v>
      </c>
      <c r="ER952" s="224">
        <f>EK952</f>
        <v>43612</v>
      </c>
      <c r="ES952" s="224"/>
      <c r="ET952" s="224"/>
      <c r="EU952" s="224"/>
      <c r="EV952" s="224"/>
      <c r="EW952" s="224"/>
      <c r="EX952" s="224"/>
      <c r="EY952" s="224"/>
      <c r="EZ952" s="224"/>
      <c r="FA952" s="224"/>
      <c r="FB952" s="224"/>
      <c r="FC952" s="224"/>
      <c r="FD952" s="224"/>
      <c r="FE952" s="224"/>
      <c r="FF952" s="224"/>
      <c r="FG952" s="224"/>
      <c r="FH952" s="224"/>
      <c r="FI952" s="224"/>
      <c r="FJ952" s="224"/>
      <c r="FK952" s="224"/>
      <c r="FL952" s="224"/>
      <c r="FM952" s="224"/>
      <c r="FN952" s="224"/>
      <c r="FO952" s="224"/>
      <c r="FP952" s="224"/>
      <c r="FQ952" s="224"/>
      <c r="FR952" s="224"/>
      <c r="FS952" s="224"/>
      <c r="FT952" s="224"/>
      <c r="FU952" s="224"/>
      <c r="FV952" s="224"/>
      <c r="FW952" s="224"/>
      <c r="FX952" s="224"/>
      <c r="FY952" s="224"/>
      <c r="FZ952" s="224"/>
      <c r="GA952" s="224"/>
      <c r="GB952" s="224"/>
      <c r="GC952" s="224"/>
      <c r="GD952" s="224"/>
      <c r="GE952" s="224"/>
      <c r="GF952" s="1"/>
      <c r="GG952" s="1"/>
      <c r="GH952" s="5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5"/>
      <c r="HA952" s="5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3"/>
      <c r="JZ952" s="1"/>
      <c r="KA952" s="1"/>
      <c r="KB952" s="1"/>
      <c r="KC952" s="1"/>
      <c r="KD952" s="1"/>
      <c r="KE952" s="1"/>
    </row>
    <row r="953" spans="1:291" x14ac:dyDescent="0.2">
      <c r="A953" s="196">
        <f t="shared" si="1061"/>
        <v>43611</v>
      </c>
      <c r="B953" s="236">
        <f t="shared" si="1147"/>
        <v>115464.15172595</v>
      </c>
      <c r="C953" s="66">
        <f t="shared" si="1169"/>
        <v>64070.641996539998</v>
      </c>
      <c r="D953" s="77">
        <f t="shared" si="1062"/>
        <v>5177.47</v>
      </c>
      <c r="E953" s="67">
        <f>VLOOKUP(A952,[1]Plan1!$DQ$117:$DS$314,3)</f>
        <v>5206.9799999999996</v>
      </c>
      <c r="F953" s="11">
        <f t="shared" si="1063"/>
        <v>43581</v>
      </c>
      <c r="G953" s="73">
        <f t="shared" si="1051"/>
        <v>5.6996950247900635E-3</v>
      </c>
      <c r="H953" s="11">
        <f t="shared" si="1064"/>
        <v>43641</v>
      </c>
      <c r="I953" s="11">
        <f t="shared" si="1052"/>
        <v>43612</v>
      </c>
      <c r="J953" s="1">
        <f t="shared" si="1065"/>
        <v>21</v>
      </c>
      <c r="K953" s="1">
        <f t="shared" si="1066"/>
        <v>21</v>
      </c>
      <c r="L953" s="66">
        <f t="shared" si="1053"/>
        <v>1.0056996899999999</v>
      </c>
      <c r="M953" s="70">
        <f t="shared" si="1170"/>
        <v>1.00749961</v>
      </c>
      <c r="N953" s="70">
        <f t="shared" si="1156"/>
        <v>1.0921709705298568</v>
      </c>
      <c r="O953" s="66">
        <f t="shared" si="1166"/>
        <v>1.0983959999999999</v>
      </c>
      <c r="P953" s="66">
        <f t="shared" si="1054"/>
        <v>64435.824794020002</v>
      </c>
      <c r="Q953" s="74">
        <f t="shared" si="1055"/>
        <v>0</v>
      </c>
      <c r="R953" s="75">
        <f t="shared" si="1167"/>
        <v>0</v>
      </c>
      <c r="S953" s="66">
        <f t="shared" si="1168"/>
        <v>0</v>
      </c>
      <c r="T953" s="10">
        <f t="shared" si="1067"/>
        <v>0.06</v>
      </c>
      <c r="U953" s="74">
        <f t="shared" si="1163"/>
        <v>21</v>
      </c>
      <c r="V953" s="74">
        <v>252</v>
      </c>
      <c r="W953" s="70">
        <f t="shared" si="1056"/>
        <v>1.004867551</v>
      </c>
      <c r="X953" s="66">
        <f t="shared" si="1057"/>
        <v>313.64466341000002</v>
      </c>
      <c r="Y953" s="66">
        <v>0</v>
      </c>
      <c r="Z953" s="67">
        <f t="shared" si="1058"/>
        <v>0</v>
      </c>
      <c r="AA953" s="68" t="str">
        <f t="shared" si="1068"/>
        <v>A+INCORP J=</v>
      </c>
      <c r="AB953" s="11">
        <f t="shared" si="1069"/>
        <v>43612</v>
      </c>
      <c r="AC953" s="227">
        <f t="shared" si="1074"/>
        <v>3113.21</v>
      </c>
      <c r="AD953" s="227">
        <f t="shared" si="1081"/>
        <v>62.264200000000002</v>
      </c>
      <c r="AE953" s="227">
        <f t="shared" si="1082"/>
        <v>442.07581999999996</v>
      </c>
      <c r="AF953" s="228">
        <f t="shared" si="1075"/>
        <v>1.0526593814909757</v>
      </c>
      <c r="AG953" s="230">
        <f t="shared" si="1076"/>
        <v>291</v>
      </c>
      <c r="AH953" s="231">
        <f t="shared" si="1083"/>
        <v>1.069602105</v>
      </c>
      <c r="AI953" s="227">
        <f t="shared" si="1084"/>
        <v>3505.24623148</v>
      </c>
      <c r="AJ953" s="227">
        <f t="shared" si="1085"/>
        <v>4009.5862514800001</v>
      </c>
      <c r="AK953" s="227">
        <f t="shared" si="1176"/>
        <v>3113.21</v>
      </c>
      <c r="AL953" s="227">
        <f t="shared" si="1086"/>
        <v>62.264200000000002</v>
      </c>
      <c r="AM953" s="227">
        <f t="shared" si="1087"/>
        <v>410.94372000000004</v>
      </c>
      <c r="AN953" s="228">
        <f t="shared" si="1177"/>
        <v>1.0517132364730384</v>
      </c>
      <c r="AO953" s="230">
        <f t="shared" si="1178"/>
        <v>270</v>
      </c>
      <c r="AP953" s="231">
        <f t="shared" si="1088"/>
        <v>1.064420983</v>
      </c>
      <c r="AQ953" s="227">
        <f t="shared" si="1089"/>
        <v>3485.1316157599999</v>
      </c>
      <c r="AR953" s="227">
        <f t="shared" si="1090"/>
        <v>3958.3395357600002</v>
      </c>
      <c r="AS953" s="227">
        <f t="shared" si="1070"/>
        <v>3113.21</v>
      </c>
      <c r="AT953" s="227">
        <f t="shared" si="1091"/>
        <v>62.264200000000002</v>
      </c>
      <c r="AU953" s="227">
        <f t="shared" si="1092"/>
        <v>379.81162</v>
      </c>
      <c r="AV953" s="228">
        <f t="shared" si="1071"/>
        <v>1.049404999815847</v>
      </c>
      <c r="AW953" s="230">
        <f t="shared" si="1072"/>
        <v>249</v>
      </c>
      <c r="AX953" s="231">
        <f t="shared" si="1093"/>
        <v>1.0592649569999999</v>
      </c>
      <c r="AY953" s="227">
        <f t="shared" si="1094"/>
        <v>3460.6378290299999</v>
      </c>
      <c r="AZ953" s="227">
        <f t="shared" si="1095"/>
        <v>3902.7136490299999</v>
      </c>
      <c r="BA953" s="227">
        <f t="shared" si="1049"/>
        <v>3113.21</v>
      </c>
      <c r="BB953" s="227">
        <f t="shared" si="1096"/>
        <v>62.264200000000002</v>
      </c>
      <c r="BC953" s="227">
        <f t="shared" si="1097"/>
        <v>347.64178333333331</v>
      </c>
      <c r="BD953" s="228">
        <f t="shared" si="1174"/>
        <v>1.0452235446215443</v>
      </c>
      <c r="BE953" s="230">
        <f t="shared" si="1175"/>
        <v>229</v>
      </c>
      <c r="BF953" s="231">
        <f t="shared" si="1098"/>
        <v>1.054377678</v>
      </c>
      <c r="BG953" s="227">
        <f t="shared" si="1099"/>
        <v>3430.9453768399999</v>
      </c>
      <c r="BH953" s="227">
        <f t="shared" si="1100"/>
        <v>3840.851360173333</v>
      </c>
      <c r="BI953" s="227">
        <f t="shared" si="1073"/>
        <v>3113.21</v>
      </c>
      <c r="BJ953" s="227">
        <f t="shared" si="1101"/>
        <v>62.264200000000002</v>
      </c>
      <c r="BK953" s="227">
        <f t="shared" si="1102"/>
        <v>316.50968333333333</v>
      </c>
      <c r="BL953" s="228">
        <f t="shared" si="1059"/>
        <v>1.0322174624728286</v>
      </c>
      <c r="BM953" s="230">
        <f t="shared" si="1060"/>
        <v>207</v>
      </c>
      <c r="BN953" s="231">
        <f t="shared" si="1103"/>
        <v>1.0490277109999999</v>
      </c>
      <c r="BO953" s="227">
        <f t="shared" si="1104"/>
        <v>3371.0607525</v>
      </c>
      <c r="BP953" s="227">
        <f t="shared" si="1105"/>
        <v>3749.8346358333333</v>
      </c>
      <c r="BQ953" s="227">
        <f t="shared" si="1173"/>
        <v>3113.21</v>
      </c>
      <c r="BR953" s="227">
        <f t="shared" si="1106"/>
        <v>62.264200000000002</v>
      </c>
      <c r="BS953" s="227">
        <f t="shared" si="1107"/>
        <v>282.26437333333331</v>
      </c>
      <c r="BT953" s="228">
        <f t="shared" si="1171"/>
        <v>1.0288216865311277</v>
      </c>
      <c r="BU953" s="230">
        <f t="shared" si="1172"/>
        <v>184</v>
      </c>
      <c r="BV953" s="231">
        <f t="shared" si="1108"/>
        <v>1.043463587</v>
      </c>
      <c r="BW953" s="227">
        <f t="shared" si="1109"/>
        <v>3342.1491355200001</v>
      </c>
      <c r="BX953" s="227">
        <f t="shared" si="1110"/>
        <v>3686.6777088533336</v>
      </c>
      <c r="BY953" s="227">
        <f t="shared" si="1050"/>
        <v>3113.21</v>
      </c>
      <c r="BZ953" s="227">
        <f t="shared" si="1111"/>
        <v>62.264200000000002</v>
      </c>
      <c r="CA953" s="227">
        <f t="shared" si="1112"/>
        <v>252.17001000000002</v>
      </c>
      <c r="CB953" s="228">
        <f t="shared" si="1047"/>
        <v>1.0297474438634426</v>
      </c>
      <c r="CC953" s="230">
        <f t="shared" si="1048"/>
        <v>164</v>
      </c>
      <c r="CD953" s="231">
        <f t="shared" si="1113"/>
        <v>1.038649213</v>
      </c>
      <c r="CE953" s="227">
        <f t="shared" si="1114"/>
        <v>3329.7224612599998</v>
      </c>
      <c r="CF953" s="227">
        <f t="shared" si="1115"/>
        <v>3644.1566712599997</v>
      </c>
      <c r="CG953" s="227">
        <f t="shared" si="1043"/>
        <v>3113.21</v>
      </c>
      <c r="CH953" s="227">
        <f t="shared" si="1116"/>
        <v>62.264200000000002</v>
      </c>
      <c r="CI953" s="227">
        <f t="shared" si="1117"/>
        <v>221.03790999999998</v>
      </c>
      <c r="CJ953" s="228">
        <f t="shared" si="1164"/>
        <v>1.0248285780423705</v>
      </c>
      <c r="CK953" s="230">
        <f t="shared" si="1165"/>
        <v>143</v>
      </c>
      <c r="CL953" s="231">
        <f t="shared" si="1118"/>
        <v>1.033618025</v>
      </c>
      <c r="CM953" s="227">
        <f t="shared" si="1119"/>
        <v>3297.7651073299999</v>
      </c>
      <c r="CN953" s="227">
        <f t="shared" si="1120"/>
        <v>3581.0672173299999</v>
      </c>
      <c r="CO953" s="227">
        <f t="shared" si="1046"/>
        <v>3113.21</v>
      </c>
      <c r="CP953" s="227">
        <f t="shared" si="1121"/>
        <v>62.264200000000002</v>
      </c>
      <c r="CQ953" s="227">
        <f t="shared" si="1122"/>
        <v>187.83033666666668</v>
      </c>
      <c r="CR953" s="228">
        <f t="shared" si="1044"/>
        <v>1.0202382606828595</v>
      </c>
      <c r="CS953" s="230">
        <f t="shared" si="1045"/>
        <v>123</v>
      </c>
      <c r="CT953" s="231">
        <f t="shared" si="1123"/>
        <v>1.0288490770000001</v>
      </c>
      <c r="CU953" s="227">
        <f t="shared" si="1124"/>
        <v>3267.8468542099999</v>
      </c>
      <c r="CV953" s="227">
        <f t="shared" si="1125"/>
        <v>3517.9413908766664</v>
      </c>
      <c r="CW953" s="227">
        <f t="shared" si="1162"/>
        <v>3113.21</v>
      </c>
      <c r="CX953" s="227">
        <f t="shared" si="1126"/>
        <v>62.264200000000002</v>
      </c>
      <c r="CY953" s="227">
        <f t="shared" si="1127"/>
        <v>156.69823666666667</v>
      </c>
      <c r="CZ953" s="228">
        <f t="shared" si="1160"/>
        <v>1.0223857308983462</v>
      </c>
      <c r="DA953" s="239">
        <f t="shared" si="1161"/>
        <v>102</v>
      </c>
      <c r="DB953" s="231">
        <f t="shared" si="1128"/>
        <v>1.0238653609999999</v>
      </c>
      <c r="DC953" s="227">
        <f t="shared" si="1129"/>
        <v>3258.8625741599999</v>
      </c>
      <c r="DD953" s="227">
        <f t="shared" si="1130"/>
        <v>3477.8250108266666</v>
      </c>
      <c r="DE953" s="227">
        <f t="shared" si="1042"/>
        <v>3113.21</v>
      </c>
      <c r="DF953" s="227">
        <f t="shared" si="1131"/>
        <v>62.264200000000002</v>
      </c>
      <c r="DG953" s="227">
        <f t="shared" si="1132"/>
        <v>125.56613666666667</v>
      </c>
      <c r="DH953" s="228">
        <f t="shared" si="1040"/>
        <v>1.0208543438807036</v>
      </c>
      <c r="DI953" s="239">
        <f t="shared" si="1041"/>
        <v>81</v>
      </c>
      <c r="DJ953" s="231">
        <f t="shared" si="1133"/>
        <v>1.0189057850000001</v>
      </c>
      <c r="DK953" s="227">
        <f t="shared" si="1134"/>
        <v>3238.2190691000001</v>
      </c>
      <c r="DL953" s="227">
        <f t="shared" si="1135"/>
        <v>3426.0494057666665</v>
      </c>
      <c r="DM953" s="227">
        <f t="shared" si="1159"/>
        <v>3113.21</v>
      </c>
      <c r="DN953" s="227">
        <f t="shared" si="1136"/>
        <v>62.264200000000002</v>
      </c>
      <c r="DO953" s="227">
        <f t="shared" si="1137"/>
        <v>93.396299999999997</v>
      </c>
      <c r="DP953" s="228">
        <f t="shared" si="1157"/>
        <v>1.0175984302393852</v>
      </c>
      <c r="DQ953" s="239">
        <f t="shared" si="1158"/>
        <v>60</v>
      </c>
      <c r="DR953" s="231">
        <f t="shared" si="1138"/>
        <v>1.0139702340000001</v>
      </c>
      <c r="DS953" s="227">
        <f t="shared" si="1139"/>
        <v>3212.2552769099998</v>
      </c>
      <c r="DT953" s="227">
        <f t="shared" si="1140"/>
        <v>3367.9157769099997</v>
      </c>
      <c r="DU953" s="227">
        <f t="shared" si="1038"/>
        <v>3113.21</v>
      </c>
      <c r="DV953" s="227">
        <f t="shared" si="1141"/>
        <v>62.264200000000002</v>
      </c>
      <c r="DW953" s="227">
        <f t="shared" si="1142"/>
        <v>64.339673333333351</v>
      </c>
      <c r="DX953" s="228">
        <f t="shared" si="1033"/>
        <v>1.0132420442959595</v>
      </c>
      <c r="DY953" s="239">
        <f t="shared" si="1034"/>
        <v>42</v>
      </c>
      <c r="DZ953" s="231">
        <f t="shared" si="1143"/>
        <v>1.0097587939999999</v>
      </c>
      <c r="EA953" s="227">
        <f t="shared" si="1144"/>
        <v>3185.2187486500002</v>
      </c>
      <c r="EB953" s="227">
        <f t="shared" si="1145"/>
        <v>3311.8226219833336</v>
      </c>
      <c r="EC953" s="227">
        <f t="shared" si="1148"/>
        <v>3113.21</v>
      </c>
      <c r="ED953" s="227">
        <f t="shared" si="1149"/>
        <v>62.264200000000002</v>
      </c>
      <c r="EE953" s="227">
        <f t="shared" si="1150"/>
        <v>32.169836666666676</v>
      </c>
      <c r="EF953" s="228">
        <f t="shared" si="1151"/>
        <v>1.0056996845466419</v>
      </c>
      <c r="EG953" s="239">
        <f t="shared" si="1152"/>
        <v>20</v>
      </c>
      <c r="EH953" s="231">
        <f t="shared" si="1153"/>
        <v>1.004635226</v>
      </c>
      <c r="EI953" s="227">
        <f t="shared" si="1154"/>
        <v>3145.4669957699998</v>
      </c>
      <c r="EJ953" s="227">
        <f t="shared" si="1155"/>
        <v>3239.9010324366664</v>
      </c>
      <c r="EK953" s="225" t="s">
        <v>146</v>
      </c>
      <c r="EL953" s="225" t="s">
        <v>147</v>
      </c>
      <c r="EM953" s="226" t="s">
        <v>148</v>
      </c>
      <c r="EN953" s="225" t="s">
        <v>149</v>
      </c>
      <c r="EO953" s="225" t="s">
        <v>27</v>
      </c>
      <c r="EP953" s="225" t="s">
        <v>150</v>
      </c>
      <c r="EQ953" s="225" t="s">
        <v>151</v>
      </c>
      <c r="ER953" s="229" t="s">
        <v>152</v>
      </c>
      <c r="ES953" s="229"/>
      <c r="ET953" s="229"/>
      <c r="EU953" s="229"/>
      <c r="EV953" s="229"/>
      <c r="EW953" s="229"/>
      <c r="EX953" s="229"/>
      <c r="EY953" s="229"/>
      <c r="EZ953" s="229"/>
      <c r="FA953" s="229"/>
      <c r="FB953" s="229"/>
      <c r="FC953" s="229"/>
      <c r="FD953" s="229"/>
      <c r="FE953" s="229"/>
      <c r="FF953" s="229"/>
      <c r="FG953" s="229"/>
      <c r="FH953" s="229"/>
      <c r="FI953" s="229"/>
      <c r="FJ953" s="229"/>
      <c r="FK953" s="229"/>
      <c r="FL953" s="229"/>
      <c r="FM953" s="229"/>
      <c r="FN953" s="229"/>
      <c r="FO953" s="229"/>
      <c r="FP953" s="229"/>
      <c r="FQ953" s="229"/>
      <c r="FR953" s="229"/>
      <c r="FS953" s="229"/>
      <c r="FT953" s="229"/>
      <c r="FU953" s="229"/>
      <c r="FV953" s="229"/>
      <c r="FW953" s="229"/>
      <c r="FX953" s="229"/>
      <c r="FY953" s="229"/>
      <c r="FZ953" s="229"/>
      <c r="GA953" s="229"/>
      <c r="GB953" s="229"/>
      <c r="GC953" s="229"/>
      <c r="GD953" s="229"/>
      <c r="GE953" s="229"/>
      <c r="GF953" s="1"/>
      <c r="GG953" s="1"/>
      <c r="GH953" s="5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5"/>
      <c r="HA953" s="5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3"/>
      <c r="JZ953" s="1"/>
      <c r="KA953" s="1"/>
      <c r="KB953" s="1"/>
      <c r="KC953" s="1"/>
      <c r="KD953" s="1"/>
      <c r="KE953" s="1"/>
    </row>
    <row r="954" spans="1:291" x14ac:dyDescent="0.2">
      <c r="A954" s="196">
        <f t="shared" si="1061"/>
        <v>43612</v>
      </c>
      <c r="B954" s="236">
        <f t="shared" si="1147"/>
        <v>115489.44034728332</v>
      </c>
      <c r="C954" s="66">
        <f t="shared" si="1169"/>
        <v>64070.641996539998</v>
      </c>
      <c r="D954" s="77">
        <f t="shared" si="1062"/>
        <v>5177.47</v>
      </c>
      <c r="E954" s="67">
        <f>VLOOKUP(A953,[1]Plan1!$DQ$117:$DS$314,3)</f>
        <v>5206.9799999999996</v>
      </c>
      <c r="F954" s="11">
        <f t="shared" si="1063"/>
        <v>43581</v>
      </c>
      <c r="G954" s="73">
        <f t="shared" si="1051"/>
        <v>5.6996950247900635E-3</v>
      </c>
      <c r="H954" s="11">
        <f t="shared" si="1064"/>
        <v>43641</v>
      </c>
      <c r="I954" s="11">
        <f t="shared" si="1052"/>
        <v>43612</v>
      </c>
      <c r="J954" s="1">
        <f t="shared" si="1065"/>
        <v>21</v>
      </c>
      <c r="K954" s="1">
        <f t="shared" si="1066"/>
        <v>21</v>
      </c>
      <c r="L954" s="66">
        <f t="shared" si="1053"/>
        <v>1.0056996899999999</v>
      </c>
      <c r="M954" s="70">
        <f t="shared" si="1170"/>
        <v>1.00749961</v>
      </c>
      <c r="N954" s="70">
        <f t="shared" si="1156"/>
        <v>1.0921709705298568</v>
      </c>
      <c r="O954" s="66">
        <f t="shared" si="1166"/>
        <v>1.0983959999999999</v>
      </c>
      <c r="P954" s="66">
        <f t="shared" si="1054"/>
        <v>64435.824794020002</v>
      </c>
      <c r="Q954" s="74">
        <f t="shared" si="1055"/>
        <v>31</v>
      </c>
      <c r="R954" s="75">
        <f t="shared" si="1167"/>
        <v>4.8590273220114173E-2</v>
      </c>
      <c r="S954" s="66">
        <f t="shared" si="1168"/>
        <v>3113.21</v>
      </c>
      <c r="T954" s="10">
        <f t="shared" si="1067"/>
        <v>0.06</v>
      </c>
      <c r="U954" s="74">
        <f t="shared" si="1163"/>
        <v>21</v>
      </c>
      <c r="V954" s="74">
        <v>252</v>
      </c>
      <c r="W954" s="70">
        <f t="shared" si="1056"/>
        <v>1.004867551</v>
      </c>
      <c r="X954" s="66">
        <f t="shared" si="1057"/>
        <v>313.64466341000002</v>
      </c>
      <c r="Y954" s="66">
        <v>0</v>
      </c>
      <c r="Z954" s="67">
        <f t="shared" si="1058"/>
        <v>3426.8546634100003</v>
      </c>
      <c r="AA954" s="68" t="str">
        <f t="shared" si="1068"/>
        <v>A+INCORP J=</v>
      </c>
      <c r="AB954" s="11">
        <f t="shared" si="1069"/>
        <v>43612</v>
      </c>
      <c r="AC954" s="227">
        <f t="shared" si="1074"/>
        <v>3113.21</v>
      </c>
      <c r="AD954" s="227">
        <f t="shared" si="1081"/>
        <v>62.264200000000002</v>
      </c>
      <c r="AE954" s="227">
        <f t="shared" si="1082"/>
        <v>443.11355666666668</v>
      </c>
      <c r="AF954" s="228">
        <f t="shared" si="1075"/>
        <v>1.0526593814909757</v>
      </c>
      <c r="AG954" s="230">
        <f t="shared" si="1076"/>
        <v>292</v>
      </c>
      <c r="AH954" s="231">
        <f t="shared" si="1083"/>
        <v>1.0698494540000001</v>
      </c>
      <c r="AI954" s="227">
        <f t="shared" si="1084"/>
        <v>3506.0568311799998</v>
      </c>
      <c r="AJ954" s="227">
        <f t="shared" si="1085"/>
        <v>4011.4345878466665</v>
      </c>
      <c r="AK954" s="227">
        <f t="shared" si="1176"/>
        <v>3113.21</v>
      </c>
      <c r="AL954" s="227">
        <f t="shared" si="1086"/>
        <v>62.264200000000002</v>
      </c>
      <c r="AM954" s="227">
        <f t="shared" si="1087"/>
        <v>411.98145666666665</v>
      </c>
      <c r="AN954" s="228">
        <f t="shared" si="1177"/>
        <v>1.0517132364730384</v>
      </c>
      <c r="AO954" s="230">
        <f t="shared" si="1178"/>
        <v>271</v>
      </c>
      <c r="AP954" s="231">
        <f t="shared" si="1088"/>
        <v>1.0646671329999999</v>
      </c>
      <c r="AQ954" s="227">
        <f t="shared" si="1089"/>
        <v>3485.9375611199998</v>
      </c>
      <c r="AR954" s="227">
        <f t="shared" si="1090"/>
        <v>3960.1832177866663</v>
      </c>
      <c r="AS954" s="227">
        <f t="shared" si="1070"/>
        <v>3113.21</v>
      </c>
      <c r="AT954" s="227">
        <f t="shared" si="1091"/>
        <v>62.264200000000002</v>
      </c>
      <c r="AU954" s="227">
        <f t="shared" si="1092"/>
        <v>380.84935666666661</v>
      </c>
      <c r="AV954" s="228">
        <f t="shared" si="1071"/>
        <v>1.049404999815847</v>
      </c>
      <c r="AW954" s="230">
        <f t="shared" si="1072"/>
        <v>250</v>
      </c>
      <c r="AX954" s="231">
        <f t="shared" si="1093"/>
        <v>1.059509915</v>
      </c>
      <c r="AY954" s="227">
        <f t="shared" si="1094"/>
        <v>3461.4381112599999</v>
      </c>
      <c r="AZ954" s="227">
        <f t="shared" si="1095"/>
        <v>3904.5516679266666</v>
      </c>
      <c r="BA954" s="227">
        <f t="shared" si="1049"/>
        <v>3113.21</v>
      </c>
      <c r="BB954" s="227">
        <f t="shared" si="1096"/>
        <v>62.264200000000002</v>
      </c>
      <c r="BC954" s="227">
        <f t="shared" si="1097"/>
        <v>348.67951999999997</v>
      </c>
      <c r="BD954" s="228">
        <f t="shared" si="1174"/>
        <v>1.0452235446215443</v>
      </c>
      <c r="BE954" s="230">
        <f t="shared" si="1175"/>
        <v>230</v>
      </c>
      <c r="BF954" s="231">
        <f t="shared" si="1098"/>
        <v>1.0546215050000001</v>
      </c>
      <c r="BG954" s="227">
        <f t="shared" si="1099"/>
        <v>3431.73878999</v>
      </c>
      <c r="BH954" s="227">
        <f t="shared" si="1100"/>
        <v>3842.6825099899997</v>
      </c>
      <c r="BI954" s="227">
        <f t="shared" si="1073"/>
        <v>3113.21</v>
      </c>
      <c r="BJ954" s="227">
        <f t="shared" si="1101"/>
        <v>62.264200000000002</v>
      </c>
      <c r="BK954" s="227">
        <f t="shared" si="1102"/>
        <v>317.54741999999999</v>
      </c>
      <c r="BL954" s="228">
        <f t="shared" si="1059"/>
        <v>1.0322174624728286</v>
      </c>
      <c r="BM954" s="230">
        <f t="shared" si="1060"/>
        <v>208</v>
      </c>
      <c r="BN954" s="231">
        <f t="shared" si="1103"/>
        <v>1.049270302</v>
      </c>
      <c r="BO954" s="227">
        <f t="shared" si="1104"/>
        <v>3371.8403210400002</v>
      </c>
      <c r="BP954" s="227">
        <f t="shared" si="1105"/>
        <v>3751.6519410400001</v>
      </c>
      <c r="BQ954" s="227">
        <f t="shared" si="1173"/>
        <v>3113.21</v>
      </c>
      <c r="BR954" s="227">
        <f t="shared" si="1106"/>
        <v>62.264200000000002</v>
      </c>
      <c r="BS954" s="227">
        <f t="shared" si="1107"/>
        <v>283.30210999999997</v>
      </c>
      <c r="BT954" s="228">
        <f t="shared" si="1171"/>
        <v>1.0288216865311277</v>
      </c>
      <c r="BU954" s="230">
        <f t="shared" si="1172"/>
        <v>185</v>
      </c>
      <c r="BV954" s="231">
        <f t="shared" si="1108"/>
        <v>1.043704891</v>
      </c>
      <c r="BW954" s="227">
        <f t="shared" si="1109"/>
        <v>3342.9220172599998</v>
      </c>
      <c r="BX954" s="227">
        <f t="shared" si="1110"/>
        <v>3688.48832726</v>
      </c>
      <c r="BY954" s="227">
        <f t="shared" si="1050"/>
        <v>3113.21</v>
      </c>
      <c r="BZ954" s="227">
        <f t="shared" si="1111"/>
        <v>62.264200000000002</v>
      </c>
      <c r="CA954" s="227">
        <f t="shared" si="1112"/>
        <v>253.20774666666665</v>
      </c>
      <c r="CB954" s="228">
        <f t="shared" si="1047"/>
        <v>1.0297474438634426</v>
      </c>
      <c r="CC954" s="230">
        <f t="shared" si="1048"/>
        <v>165</v>
      </c>
      <c r="CD954" s="231">
        <f t="shared" si="1113"/>
        <v>1.038889403</v>
      </c>
      <c r="CE954" s="227">
        <f t="shared" si="1114"/>
        <v>3330.4924671700001</v>
      </c>
      <c r="CF954" s="227">
        <f t="shared" si="1115"/>
        <v>3645.9644138366666</v>
      </c>
      <c r="CG954" s="227">
        <f t="shared" si="1043"/>
        <v>3113.21</v>
      </c>
      <c r="CH954" s="227">
        <f t="shared" si="1116"/>
        <v>62.264200000000002</v>
      </c>
      <c r="CI954" s="227">
        <f t="shared" si="1117"/>
        <v>222.0756466666667</v>
      </c>
      <c r="CJ954" s="228">
        <f t="shared" si="1164"/>
        <v>1.0248285780423705</v>
      </c>
      <c r="CK954" s="230">
        <f t="shared" si="1165"/>
        <v>144</v>
      </c>
      <c r="CL954" s="231">
        <f t="shared" si="1118"/>
        <v>1.0338570520000001</v>
      </c>
      <c r="CM954" s="227">
        <f t="shared" si="1119"/>
        <v>3298.5277245399998</v>
      </c>
      <c r="CN954" s="227">
        <f t="shared" si="1120"/>
        <v>3582.8675712066665</v>
      </c>
      <c r="CO954" s="227">
        <f t="shared" si="1046"/>
        <v>3113.21</v>
      </c>
      <c r="CP954" s="227">
        <f t="shared" si="1121"/>
        <v>62.264200000000002</v>
      </c>
      <c r="CQ954" s="227">
        <f t="shared" si="1122"/>
        <v>188.86807333333334</v>
      </c>
      <c r="CR954" s="228">
        <f t="shared" si="1044"/>
        <v>1.0202382606828595</v>
      </c>
      <c r="CS954" s="230">
        <f t="shared" si="1045"/>
        <v>124</v>
      </c>
      <c r="CT954" s="231">
        <f t="shared" si="1123"/>
        <v>1.0290870009999999</v>
      </c>
      <c r="CU954" s="227">
        <f t="shared" si="1124"/>
        <v>3268.6025522099999</v>
      </c>
      <c r="CV954" s="227">
        <f t="shared" si="1125"/>
        <v>3519.734825543333</v>
      </c>
      <c r="CW954" s="227">
        <f t="shared" si="1162"/>
        <v>3113.21</v>
      </c>
      <c r="CX954" s="227">
        <f t="shared" si="1126"/>
        <v>62.264200000000002</v>
      </c>
      <c r="CY954" s="227">
        <f t="shared" si="1127"/>
        <v>157.73597333333333</v>
      </c>
      <c r="CZ954" s="228">
        <f t="shared" si="1160"/>
        <v>1.0223857308983462</v>
      </c>
      <c r="DA954" s="239">
        <f t="shared" si="1161"/>
        <v>103</v>
      </c>
      <c r="DB954" s="231">
        <f t="shared" si="1128"/>
        <v>1.0241021320000001</v>
      </c>
      <c r="DC954" s="227">
        <f t="shared" si="1129"/>
        <v>3259.6161929300001</v>
      </c>
      <c r="DD954" s="227">
        <f t="shared" si="1130"/>
        <v>3479.6163662633335</v>
      </c>
      <c r="DE954" s="227">
        <f t="shared" si="1042"/>
        <v>3113.21</v>
      </c>
      <c r="DF954" s="227">
        <f t="shared" si="1131"/>
        <v>62.264200000000002</v>
      </c>
      <c r="DG954" s="227">
        <f t="shared" si="1132"/>
        <v>126.60387333333333</v>
      </c>
      <c r="DH954" s="228">
        <f t="shared" si="1040"/>
        <v>1.0208543438807036</v>
      </c>
      <c r="DI954" s="239">
        <f t="shared" si="1041"/>
        <v>82</v>
      </c>
      <c r="DJ954" s="231">
        <f t="shared" si="1133"/>
        <v>1.01914141</v>
      </c>
      <c r="DK954" s="227">
        <f t="shared" si="1134"/>
        <v>3238.9679169199999</v>
      </c>
      <c r="DL954" s="227">
        <f t="shared" si="1135"/>
        <v>3427.835990253333</v>
      </c>
      <c r="DM954" s="227">
        <f t="shared" si="1159"/>
        <v>3113.21</v>
      </c>
      <c r="DN954" s="227">
        <f t="shared" si="1136"/>
        <v>62.264200000000002</v>
      </c>
      <c r="DO954" s="227">
        <f t="shared" si="1137"/>
        <v>94.434036666666671</v>
      </c>
      <c r="DP954" s="228">
        <f t="shared" si="1157"/>
        <v>1.0175984302393852</v>
      </c>
      <c r="DQ954" s="239">
        <f t="shared" si="1158"/>
        <v>61</v>
      </c>
      <c r="DR954" s="231">
        <f t="shared" si="1138"/>
        <v>1.0142047169999999</v>
      </c>
      <c r="DS954" s="227">
        <f t="shared" si="1139"/>
        <v>3212.9981184899998</v>
      </c>
      <c r="DT954" s="227">
        <f t="shared" si="1140"/>
        <v>3369.6963551566664</v>
      </c>
      <c r="DU954" s="227">
        <f t="shared" si="1038"/>
        <v>3113.21</v>
      </c>
      <c r="DV954" s="227">
        <f t="shared" si="1141"/>
        <v>62.264200000000002</v>
      </c>
      <c r="DW954" s="227">
        <f t="shared" si="1142"/>
        <v>65.377410000000012</v>
      </c>
      <c r="DX954" s="228">
        <f t="shared" si="1033"/>
        <v>1.0132420442959595</v>
      </c>
      <c r="DY954" s="239">
        <f t="shared" si="1034"/>
        <v>43</v>
      </c>
      <c r="DZ954" s="231">
        <f t="shared" si="1143"/>
        <v>1.009992303</v>
      </c>
      <c r="EA954" s="227">
        <f t="shared" si="1144"/>
        <v>3185.95533768</v>
      </c>
      <c r="EB954" s="227">
        <f t="shared" si="1145"/>
        <v>3313.5969476800001</v>
      </c>
      <c r="EC954" s="227">
        <f t="shared" si="1148"/>
        <v>3113.21</v>
      </c>
      <c r="ED954" s="227">
        <f t="shared" si="1149"/>
        <v>62.264200000000002</v>
      </c>
      <c r="EE954" s="227">
        <f t="shared" si="1150"/>
        <v>33.207573333333336</v>
      </c>
      <c r="EF954" s="228">
        <f t="shared" si="1151"/>
        <v>1.0056996845466419</v>
      </c>
      <c r="EG954" s="239">
        <f t="shared" si="1152"/>
        <v>21</v>
      </c>
      <c r="EH954" s="231">
        <f t="shared" si="1153"/>
        <v>1.004867551</v>
      </c>
      <c r="EI954" s="227">
        <f t="shared" si="1154"/>
        <v>3146.1943947300001</v>
      </c>
      <c r="EJ954" s="227">
        <f t="shared" si="1155"/>
        <v>3241.6661680633333</v>
      </c>
      <c r="EK954" s="227">
        <f>($S954)</f>
        <v>3113.21</v>
      </c>
      <c r="EL954" s="227">
        <v>0</v>
      </c>
      <c r="EM954" s="227">
        <f>(($A954-EM$952)/30)*0.01*EK954</f>
        <v>0</v>
      </c>
      <c r="EN954" s="228">
        <f>($O954/EN$952)</f>
        <v>1</v>
      </c>
      <c r="EO954" s="239">
        <f>NETWORKDAYS(EO$952,$A954,$AE$118:$AE$502)-1</f>
        <v>0</v>
      </c>
      <c r="EP954" s="231">
        <f>ROUND((1+0.06)^TRUNC((EO954/252),9),9)</f>
        <v>1</v>
      </c>
      <c r="EQ954" s="227">
        <f t="shared" ref="EQ954:EQ983" si="1179">TRUNC(EK954*(EN954*EP954),8)</f>
        <v>3113.21</v>
      </c>
      <c r="ER954" s="227">
        <f>IF(ER$919="SIM",0,EL954+EM954+EQ954)</f>
        <v>3113.21</v>
      </c>
      <c r="ES954" s="227"/>
      <c r="ET954" s="227"/>
      <c r="EU954" s="227"/>
      <c r="EV954" s="227"/>
      <c r="EW954" s="227"/>
      <c r="EX954" s="227"/>
      <c r="EY954" s="227"/>
      <c r="EZ954" s="227"/>
      <c r="FA954" s="227"/>
      <c r="FB954" s="227"/>
      <c r="FC954" s="227"/>
      <c r="FD954" s="227"/>
      <c r="FE954" s="227"/>
      <c r="FF954" s="227"/>
      <c r="FG954" s="227"/>
      <c r="FH954" s="227"/>
      <c r="FI954" s="227"/>
      <c r="FJ954" s="227"/>
      <c r="FK954" s="227"/>
      <c r="FL954" s="227"/>
      <c r="FM954" s="227"/>
      <c r="FN954" s="227"/>
      <c r="FO954" s="227"/>
      <c r="FP954" s="227"/>
      <c r="FQ954" s="227"/>
      <c r="FR954" s="227"/>
      <c r="FS954" s="227"/>
      <c r="FT954" s="227"/>
      <c r="FU954" s="227"/>
      <c r="FV954" s="227"/>
      <c r="FW954" s="227"/>
      <c r="FX954" s="227"/>
      <c r="FY954" s="227"/>
      <c r="FZ954" s="227"/>
      <c r="GA954" s="227"/>
      <c r="GB954" s="227"/>
      <c r="GC954" s="227"/>
      <c r="GD954" s="227"/>
      <c r="GE954" s="227"/>
      <c r="GF954" s="1"/>
      <c r="GG954" s="1"/>
      <c r="GH954" s="5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5"/>
      <c r="HA954" s="5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3"/>
      <c r="JZ954" s="1"/>
      <c r="KA954" s="1"/>
      <c r="KB954" s="1"/>
      <c r="KC954" s="1"/>
      <c r="KD954" s="1"/>
      <c r="KE954" s="1"/>
    </row>
    <row r="955" spans="1:291" x14ac:dyDescent="0.2">
      <c r="A955" s="196">
        <f t="shared" si="1061"/>
        <v>43613</v>
      </c>
      <c r="B955" s="236">
        <f>(P955+X955+AJ955+AR955+AZ955+BH955+BP955+BX955+CF955+CN955+CV955+DD955+DL955+DT955+EB955+EJ955+ER955)</f>
        <v>115600.23793058335</v>
      </c>
      <c r="C955" s="66">
        <f t="shared" si="1169"/>
        <v>61636.259457430002</v>
      </c>
      <c r="D955" s="77">
        <f t="shared" si="1062"/>
        <v>5206.9799999999996</v>
      </c>
      <c r="E955" s="67">
        <f>VLOOKUP(A954,[1]Plan1!$DQ$117:$DS$314,3)</f>
        <v>5213.75</v>
      </c>
      <c r="F955" s="11">
        <f t="shared" si="1063"/>
        <v>43613</v>
      </c>
      <c r="G955" s="73">
        <f t="shared" si="1051"/>
        <v>1.3001778382095708E-3</v>
      </c>
      <c r="H955" s="11">
        <f t="shared" si="1064"/>
        <v>43641</v>
      </c>
      <c r="I955" s="11">
        <f t="shared" si="1052"/>
        <v>43641</v>
      </c>
      <c r="J955" s="1">
        <f t="shared" si="1065"/>
        <v>20</v>
      </c>
      <c r="K955" s="1">
        <f t="shared" si="1066"/>
        <v>1</v>
      </c>
      <c r="L955" s="66">
        <f t="shared" si="1053"/>
        <v>1.00006496</v>
      </c>
      <c r="M955" s="70">
        <f t="shared" si="1170"/>
        <v>1.0056996899999999</v>
      </c>
      <c r="N955" s="70">
        <f t="shared" si="1156"/>
        <v>1.098396006488876</v>
      </c>
      <c r="O955" s="66">
        <f t="shared" si="1166"/>
        <v>1.09846735</v>
      </c>
      <c r="P955" s="66">
        <f t="shared" si="1054"/>
        <v>61640.263348840002</v>
      </c>
      <c r="Q955" s="74">
        <f t="shared" si="1055"/>
        <v>0</v>
      </c>
      <c r="R955" s="75">
        <f t="shared" si="1167"/>
        <v>0</v>
      </c>
      <c r="S955" s="66">
        <f t="shared" si="1168"/>
        <v>0</v>
      </c>
      <c r="T955" s="10">
        <f t="shared" si="1067"/>
        <v>0.06</v>
      </c>
      <c r="U955" s="74">
        <f t="shared" si="1163"/>
        <v>1</v>
      </c>
      <c r="V955" s="74">
        <v>252</v>
      </c>
      <c r="W955" s="70">
        <f t="shared" si="1056"/>
        <v>1.0002312529999999</v>
      </c>
      <c r="X955" s="66">
        <f t="shared" si="1057"/>
        <v>14.254495820000001</v>
      </c>
      <c r="Y955" s="66">
        <v>0</v>
      </c>
      <c r="Z955" s="67">
        <f t="shared" si="1058"/>
        <v>0</v>
      </c>
      <c r="AA955" s="68" t="str">
        <f t="shared" si="1068"/>
        <v>A+INCORP J=</v>
      </c>
      <c r="AB955" s="11">
        <f t="shared" si="1069"/>
        <v>43641</v>
      </c>
      <c r="AC955" s="227">
        <f t="shared" si="1074"/>
        <v>3113.21</v>
      </c>
      <c r="AD955" s="227">
        <f t="shared" ref="AD955:AD983" si="1180">0.02*AC955</f>
        <v>62.264200000000002</v>
      </c>
      <c r="AE955" s="227">
        <f t="shared" ref="AE955:AE983" si="1181">((A955-AE$525)/30)*0.01*AC955</f>
        <v>444.1512933333334</v>
      </c>
      <c r="AF955" s="228">
        <f t="shared" si="1075"/>
        <v>1.0527277605153618</v>
      </c>
      <c r="AG955" s="230">
        <f t="shared" si="1076"/>
        <v>293</v>
      </c>
      <c r="AH955" s="231">
        <f t="shared" ref="AH955:AH983" si="1182">ROUND((1+0.06)^TRUNC((AG955/252),9),9)</f>
        <v>1.070096859</v>
      </c>
      <c r="AI955" s="227">
        <f t="shared" ref="AI955:AI983" si="1183">TRUNC(AC955*(AF955*AH955),8)</f>
        <v>3507.09541476</v>
      </c>
      <c r="AJ955" s="227">
        <f t="shared" ref="AJ955:AJ983" si="1184">IF($AJ$524="SIM",0,AD955+AE955+AI955)</f>
        <v>4013.5109080933335</v>
      </c>
      <c r="AK955" s="227">
        <f t="shared" si="1176"/>
        <v>3113.21</v>
      </c>
      <c r="AL955" s="227">
        <f t="shared" ref="AL955:AL983" si="1185">0.02*AK955</f>
        <v>62.264200000000002</v>
      </c>
      <c r="AM955" s="227">
        <f t="shared" ref="AM955:AM983" si="1186">((A955-AM$555)/30)*0.01*AK955</f>
        <v>413.01919333333336</v>
      </c>
      <c r="AN955" s="228">
        <f t="shared" si="1177"/>
        <v>1.051781554037398</v>
      </c>
      <c r="AO955" s="230">
        <f t="shared" si="1178"/>
        <v>272</v>
      </c>
      <c r="AP955" s="231">
        <f t="shared" ref="AP955:AP983" si="1187">ROUND((1+0.06)^TRUNC((AO955/252),9),9)</f>
        <v>1.0649133399999999</v>
      </c>
      <c r="AQ955" s="227">
        <f t="shared" ref="AQ955:AQ983" si="1188">TRUNC(AK955*(AN955*AP955),8)</f>
        <v>3486.9701862500001</v>
      </c>
      <c r="AR955" s="227">
        <f t="shared" ref="AR955:AR983" si="1189">IF($AR$554="SIM",0,AL955+AM955+AQ955)</f>
        <v>3962.2535795833337</v>
      </c>
      <c r="AS955" s="227">
        <f t="shared" si="1070"/>
        <v>3113.21</v>
      </c>
      <c r="AT955" s="227">
        <f t="shared" ref="AT955:AT983" si="1190">0.02*AS955</f>
        <v>62.264200000000002</v>
      </c>
      <c r="AU955" s="227">
        <f t="shared" ref="AU955:AU983" si="1191">(($A955-AU$585)/30)*0.01*AS955</f>
        <v>381.88709333333338</v>
      </c>
      <c r="AV955" s="228">
        <f t="shared" si="1071"/>
        <v>1.0494731674409448</v>
      </c>
      <c r="AW955" s="230">
        <f t="shared" si="1072"/>
        <v>251</v>
      </c>
      <c r="AX955" s="231">
        <f t="shared" ref="AX955:AX983" si="1192">ROUND((1+0.06)^TRUNC((AW955/252),9),9)</f>
        <v>1.0597549289999999</v>
      </c>
      <c r="AY955" s="227">
        <f t="shared" ref="AY955:AY983" si="1193">TRUNC(AS955*(AV955*AX955),8)</f>
        <v>3462.4634777699998</v>
      </c>
      <c r="AZ955" s="227">
        <f t="shared" ref="AZ955:AZ983" si="1194">IF($AZ$584="SIM",0,AT955+AU955+AY955)</f>
        <v>3906.6147711033332</v>
      </c>
      <c r="BA955" s="227">
        <f t="shared" si="1049"/>
        <v>3113.21</v>
      </c>
      <c r="BB955" s="227">
        <f t="shared" ref="BB955:BB983" si="1195">0.02*BA955</f>
        <v>62.264200000000002</v>
      </c>
      <c r="BC955" s="227">
        <f t="shared" ref="BC955:BC983" si="1196">(($A955-BC$616)/30)*0.01*BA955</f>
        <v>349.71725666666663</v>
      </c>
      <c r="BD955" s="228">
        <f t="shared" si="1174"/>
        <v>1.0452914406261808</v>
      </c>
      <c r="BE955" s="230">
        <f t="shared" si="1175"/>
        <v>231</v>
      </c>
      <c r="BF955" s="231">
        <f t="shared" ref="BF955:BF983" si="1197">ROUND((1+0.06)^TRUNC((BE955/252),9),9)</f>
        <v>1.0548653889999999</v>
      </c>
      <c r="BG955" s="227">
        <f t="shared" ref="BG955:BG983" si="1198">TRUNC(BA955*(BD955*BF955),8)</f>
        <v>3432.7553602900002</v>
      </c>
      <c r="BH955" s="227">
        <f t="shared" ref="BH955:BH983" si="1199">IF($AZ$584="SIM",0,BB955+BC955+BG955)</f>
        <v>3844.7368169566671</v>
      </c>
      <c r="BI955" s="227">
        <f t="shared" si="1073"/>
        <v>3113.21</v>
      </c>
      <c r="BJ955" s="227">
        <f t="shared" ref="BJ955:BJ983" si="1200">0.02*BI955</f>
        <v>62.264200000000002</v>
      </c>
      <c r="BK955" s="227">
        <f t="shared" ref="BK955:BK983" si="1201">(($A955-BK$646)/30)*0.01*BI955</f>
        <v>318.58515666666665</v>
      </c>
      <c r="BL955" s="228">
        <f t="shared" si="1059"/>
        <v>1.032284513623732</v>
      </c>
      <c r="BM955" s="230">
        <f t="shared" si="1060"/>
        <v>209</v>
      </c>
      <c r="BN955" s="231">
        <f t="shared" ref="BN955:BN983" si="1202">ROUND((1+0.06)^TRUNC((BM955/252),9),9)</f>
        <v>1.0495129480000001</v>
      </c>
      <c r="BO955" s="227">
        <f t="shared" ref="BO955:BO983" si="1203">TRUNC(BI955*(BL955*BN955),8)</f>
        <v>3372.8391461800002</v>
      </c>
      <c r="BP955" s="227">
        <f t="shared" ref="BP955:BP983" si="1204">IF($AZ$584="SIM",0,BJ955+BK955+BO955)</f>
        <v>3753.6885028466668</v>
      </c>
      <c r="BQ955" s="227">
        <f t="shared" si="1173"/>
        <v>3113.21</v>
      </c>
      <c r="BR955" s="227">
        <f t="shared" ref="BR955:BR983" si="1205">0.02*BQ955</f>
        <v>62.264200000000002</v>
      </c>
      <c r="BS955" s="227">
        <f t="shared" ref="BS955:BS983" si="1206">(($A955-BS$679)/30)*0.01*BQ955</f>
        <v>284.33984666666669</v>
      </c>
      <c r="BT955" s="228">
        <f t="shared" si="1171"/>
        <v>1.0288885170980036</v>
      </c>
      <c r="BU955" s="230">
        <f t="shared" si="1172"/>
        <v>186</v>
      </c>
      <c r="BV955" s="231">
        <f t="shared" ref="BV955:BV983" si="1207">ROUND((1+0.06)^TRUNC((BU955/252),9),9)</f>
        <v>1.0439462500000001</v>
      </c>
      <c r="BW955" s="227">
        <f t="shared" ref="BW955:BW983" si="1208">TRUNC(BQ955*(BT955*BV955),8)</f>
        <v>3343.9122760999999</v>
      </c>
      <c r="BX955" s="227">
        <f t="shared" ref="BX955:BX983" si="1209">IF($AZ$584="SIM",0,BR955+BS955+BW955)</f>
        <v>3690.5163227666667</v>
      </c>
      <c r="BY955" s="227">
        <f t="shared" si="1050"/>
        <v>3113.21</v>
      </c>
      <c r="BZ955" s="227">
        <f t="shared" ref="BZ955:BZ983" si="1210">0.02*BY955</f>
        <v>62.264200000000002</v>
      </c>
      <c r="CA955" s="227">
        <f t="shared" ref="CA955:CA983" si="1211">(($A955-CA$708)/30)*0.01*BY955</f>
        <v>254.24548333333334</v>
      </c>
      <c r="CB955" s="228">
        <f t="shared" si="1047"/>
        <v>1.029814334565994</v>
      </c>
      <c r="CC955" s="230">
        <f t="shared" si="1048"/>
        <v>166</v>
      </c>
      <c r="CD955" s="231">
        <f t="shared" ref="CD955:CD983" si="1212">ROUND((1+0.06)^TRUNC((CC955/252),9),9)</f>
        <v>1.0391296489999999</v>
      </c>
      <c r="CE955" s="227">
        <f t="shared" ref="CE955:CE983" si="1213">TRUNC(BY955*(CB955*CD955),8)</f>
        <v>3331.4790459699998</v>
      </c>
      <c r="CF955" s="227">
        <f t="shared" ref="CF955:CF983" si="1214">IF($AZ$584="SIM",0,BZ955+CA955+CE955)</f>
        <v>3647.988729303333</v>
      </c>
      <c r="CG955" s="227">
        <f t="shared" si="1043"/>
        <v>3113.21</v>
      </c>
      <c r="CH955" s="227">
        <f t="shared" ref="CH955:CH983" si="1215">0.02*CG955</f>
        <v>62.264200000000002</v>
      </c>
      <c r="CI955" s="227">
        <f t="shared" ref="CI955:CI983" si="1216">(($A955-CI$738)/30)*0.01*CG955</f>
        <v>223.11338333333336</v>
      </c>
      <c r="CJ955" s="228">
        <f t="shared" si="1164"/>
        <v>1.0248951492234777</v>
      </c>
      <c r="CK955" s="230">
        <f t="shared" si="1165"/>
        <v>145</v>
      </c>
      <c r="CL955" s="231">
        <f t="shared" ref="CL955:CL983" si="1217">ROUND((1+0.06)^TRUNC((CK955/252),9),9)</f>
        <v>1.0340961339999999</v>
      </c>
      <c r="CM955" s="227">
        <f t="shared" ref="CM955:CM983" si="1218">TRUNC(CG955*(CJ955*CL955),8)</f>
        <v>3299.50483373</v>
      </c>
      <c r="CN955" s="227">
        <f t="shared" ref="CN955:CN983" si="1219">IF($AZ$584="SIM",0,CH955+CI955+CM955)</f>
        <v>3584.8824170633334</v>
      </c>
      <c r="CO955" s="227">
        <f t="shared" si="1046"/>
        <v>3113.21</v>
      </c>
      <c r="CP955" s="227">
        <f t="shared" ref="CP955:CP983" si="1220">0.02*CO955</f>
        <v>62.264200000000002</v>
      </c>
      <c r="CQ955" s="227">
        <f t="shared" ref="CQ955:CQ983" si="1221">(($A955-CQ$770)/30)*0.01*CO955</f>
        <v>189.90581</v>
      </c>
      <c r="CR955" s="228">
        <f t="shared" si="1044"/>
        <v>1.0203045336844907</v>
      </c>
      <c r="CS955" s="230">
        <f t="shared" si="1045"/>
        <v>125</v>
      </c>
      <c r="CT955" s="231">
        <f t="shared" ref="CT955:CT983" si="1222">ROUND((1+0.06)^TRUNC((CS955/252),9),9)</f>
        <v>1.0293249799999999</v>
      </c>
      <c r="CU955" s="227">
        <f t="shared" ref="CU955:CU983" si="1223">TRUNC(CO955*(CR955*CT955),8)</f>
        <v>3269.5707970600001</v>
      </c>
      <c r="CV955" s="227">
        <f t="shared" ref="CV955:CV983" si="1224">IF($AZ$769="SIM",0,CP955+CQ955+CU955)</f>
        <v>3521.74080706</v>
      </c>
      <c r="CW955" s="227">
        <f t="shared" si="1162"/>
        <v>3113.21</v>
      </c>
      <c r="CX955" s="227">
        <f t="shared" ref="CX955:CX983" si="1225">0.02*CW955</f>
        <v>62.264200000000002</v>
      </c>
      <c r="CY955" s="227">
        <f t="shared" ref="CY955:CY983" si="1226">(($A955-CY$800)/30)*0.01*CW955</f>
        <v>158.77370999999999</v>
      </c>
      <c r="CZ955" s="228">
        <f t="shared" si="1160"/>
        <v>1.0224521433961153</v>
      </c>
      <c r="DA955" s="239">
        <f t="shared" si="1161"/>
        <v>104</v>
      </c>
      <c r="DB955" s="231">
        <f t="shared" ref="DB955:DB983" si="1227">ROUND((1+0.06)^TRUNC((DA955/252),9),9)</f>
        <v>1.024338958</v>
      </c>
      <c r="DC955" s="227">
        <f t="shared" ref="DC955:DC983" si="1228">TRUNC(CW955*(CZ955*DB955),8)</f>
        <v>3260.5817750400001</v>
      </c>
      <c r="DD955" s="227">
        <f t="shared" ref="DD955:DD983" si="1229">IF($AZ$799="SIM",0,CX955+CY955+DC955)</f>
        <v>3481.6196850400001</v>
      </c>
      <c r="DE955" s="227">
        <f t="shared" si="1042"/>
        <v>3113.21</v>
      </c>
      <c r="DF955" s="227">
        <f t="shared" ref="DF955:DF983" si="1230">0.02*DE955</f>
        <v>62.264200000000002</v>
      </c>
      <c r="DG955" s="227">
        <f t="shared" ref="DG955:DG983" si="1231">(($A955-DG$830)/30)*0.01*DE955</f>
        <v>127.64160999999999</v>
      </c>
      <c r="DH955" s="228">
        <f t="shared" si="1040"/>
        <v>1.0209206569020874</v>
      </c>
      <c r="DI955" s="239">
        <f t="shared" si="1041"/>
        <v>83</v>
      </c>
      <c r="DJ955" s="231">
        <f t="shared" ref="DJ955:DJ983" si="1232">ROUND((1+0.06)^TRUNC((DI955/252),9),9)</f>
        <v>1.019377089</v>
      </c>
      <c r="DK955" s="227">
        <f t="shared" ref="DK955:DK983" si="1233">TRUNC(DE955*(DH955*DJ955),8)</f>
        <v>3239.9273830400002</v>
      </c>
      <c r="DL955" s="227">
        <f t="shared" ref="DL955:DL983" si="1234">IF($AZ$799="SIM",0,DF955+DG955+DK955)</f>
        <v>3429.83319304</v>
      </c>
      <c r="DM955" s="227">
        <f t="shared" si="1159"/>
        <v>3113.21</v>
      </c>
      <c r="DN955" s="227">
        <f t="shared" ref="DN955:DN983" si="1235">0.02*DM955</f>
        <v>62.264200000000002</v>
      </c>
      <c r="DO955" s="227">
        <f t="shared" ref="DO955:DO983" si="1236">(($A955-DO$861)/30)*0.01*DM955</f>
        <v>95.471773333333346</v>
      </c>
      <c r="DP955" s="228">
        <f t="shared" si="1157"/>
        <v>1.0176645317619668</v>
      </c>
      <c r="DQ955" s="239">
        <f t="shared" si="1158"/>
        <v>62</v>
      </c>
      <c r="DR955" s="231">
        <f t="shared" ref="DR955:DR983" si="1237">ROUND((1+0.06)^TRUNC((DQ955/252),9),9)</f>
        <v>1.014439254</v>
      </c>
      <c r="DS955" s="227">
        <f t="shared" ref="DS955:DS983" si="1238">TRUNC(DM955*(DP955*DR955),8)</f>
        <v>3213.9498904900001</v>
      </c>
      <c r="DT955" s="227">
        <f t="shared" ref="DT955:DT983" si="1239">IF(DT$860="SIM",0,DN955+DO955+DS955)</f>
        <v>3371.6858638233334</v>
      </c>
      <c r="DU955" s="227">
        <f t="shared" si="1038"/>
        <v>3113.21</v>
      </c>
      <c r="DV955" s="227">
        <f t="shared" ref="DV955:DV983" si="1240">0.02*DU955</f>
        <v>62.264200000000002</v>
      </c>
      <c r="DW955" s="227">
        <f t="shared" ref="DW955:DW983" si="1241">(($A955-DW$889)/30)*0.01*DU955</f>
        <v>66.415146666666672</v>
      </c>
      <c r="DX955" s="228">
        <f t="shared" si="1033"/>
        <v>1.013307862834866</v>
      </c>
      <c r="DY955" s="239">
        <f t="shared" si="1034"/>
        <v>44</v>
      </c>
      <c r="DZ955" s="231">
        <f t="shared" ref="DZ955:DZ983" si="1242">ROUND((1+0.06)^TRUNC((DY955/252),9),9)</f>
        <v>1.0102258669999999</v>
      </c>
      <c r="EA955" s="227">
        <f t="shared" ref="EA955:EA983" si="1243">TRUNC(DU955*(DX955*DZ955),8)</f>
        <v>3186.8991024799998</v>
      </c>
      <c r="EB955" s="227">
        <f t="shared" ref="EB955:EB983" si="1244">IF(EB$888="SIM",0,DV955+DW955+EA955)</f>
        <v>3315.5784491466666</v>
      </c>
      <c r="EC955" s="227">
        <f t="shared" si="1148"/>
        <v>3113.21</v>
      </c>
      <c r="ED955" s="227">
        <f t="shared" ref="ED955:ED983" si="1245">0.02*EC955</f>
        <v>62.264200000000002</v>
      </c>
      <c r="EE955" s="227">
        <f t="shared" ref="EE955:EE983" si="1246">(($A955-EE$920)/30)*0.01*EC955</f>
        <v>34.245310000000003</v>
      </c>
      <c r="EF955" s="228">
        <f t="shared" si="1151"/>
        <v>1.0057650131462477</v>
      </c>
      <c r="EG955" s="239">
        <f t="shared" si="1152"/>
        <v>22</v>
      </c>
      <c r="EH955" s="231">
        <f t="shared" ref="EH955:EH983" si="1247">ROUND((1+0.06)^TRUNC((EG955/252),9),9)</f>
        <v>1.005099929</v>
      </c>
      <c r="EI955" s="227">
        <f t="shared" ref="EI955:EI983" si="1248">TRUNC(EC955*(EF955*EH955),8)</f>
        <v>3147.12637851</v>
      </c>
      <c r="EJ955" s="227">
        <f t="shared" ref="EJ955:EJ983" si="1249">IF(EJ$919="SIM",0,ED955+EE955+EI955)</f>
        <v>3243.6358885099999</v>
      </c>
      <c r="EK955" s="227">
        <f>EK954</f>
        <v>3113.21</v>
      </c>
      <c r="EL955" s="227">
        <f>0.02*EK955</f>
        <v>62.264200000000002</v>
      </c>
      <c r="EM955" s="227">
        <f t="shared" ref="EM955:EM983" si="1250">(($A955-EM$952)/30)*0.01*EK955</f>
        <v>1.0377366666666668</v>
      </c>
      <c r="EN955" s="228">
        <f t="shared" ref="EN955:EN1018" si="1251">($O955/EN$952)</f>
        <v>1.0000649583574595</v>
      </c>
      <c r="EO955" s="239">
        <f t="shared" ref="EO955:EO1018" si="1252">NETWORKDAYS(EO$952,$A955,$AE$118:$AE$502)-1</f>
        <v>1</v>
      </c>
      <c r="EP955" s="231">
        <f t="shared" ref="EP955:EP983" si="1253">ROUND((1+0.06)^TRUNC((EO955/252),9),9)</f>
        <v>1.0002312529999999</v>
      </c>
      <c r="EQ955" s="227">
        <f t="shared" si="1179"/>
        <v>3114.13221492</v>
      </c>
      <c r="ER955" s="227">
        <f>IF(ER$919="SIM",0,EL955+EM955+EQ955)</f>
        <v>3177.4341515866668</v>
      </c>
      <c r="ES955" s="227"/>
      <c r="ET955" s="227"/>
      <c r="EU955" s="227"/>
      <c r="EV955" s="227"/>
      <c r="EW955" s="227"/>
      <c r="EX955" s="227"/>
      <c r="EY955" s="227"/>
      <c r="EZ955" s="227"/>
      <c r="FA955" s="227"/>
      <c r="FB955" s="227"/>
      <c r="FC955" s="227"/>
      <c r="FD955" s="227"/>
      <c r="FE955" s="227"/>
      <c r="FF955" s="227"/>
      <c r="FG955" s="227"/>
      <c r="FH955" s="227"/>
      <c r="FI955" s="227"/>
      <c r="FJ955" s="227"/>
      <c r="FK955" s="227"/>
      <c r="FL955" s="227"/>
      <c r="FM955" s="227"/>
      <c r="FN955" s="227"/>
      <c r="FO955" s="227"/>
      <c r="FP955" s="227"/>
      <c r="FQ955" s="227"/>
      <c r="FR955" s="227"/>
      <c r="FS955" s="227"/>
      <c r="FT955" s="227"/>
      <c r="FU955" s="227"/>
      <c r="FV955" s="227"/>
      <c r="FW955" s="227"/>
      <c r="FX955" s="227"/>
      <c r="FY955" s="227"/>
      <c r="FZ955" s="227"/>
      <c r="GA955" s="227"/>
      <c r="GB955" s="227"/>
      <c r="GC955" s="227"/>
      <c r="GD955" s="227"/>
      <c r="GE955" s="227"/>
      <c r="GF955" s="1"/>
      <c r="GG955" s="1"/>
      <c r="GH955" s="5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5"/>
      <c r="HA955" s="5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3"/>
      <c r="JZ955" s="1"/>
      <c r="KA955" s="1"/>
      <c r="KB955" s="1"/>
      <c r="KC955" s="1"/>
      <c r="KD955" s="1"/>
      <c r="KE955" s="1"/>
    </row>
    <row r="956" spans="1:291" x14ac:dyDescent="0.2">
      <c r="A956" s="196">
        <f t="shared" si="1061"/>
        <v>43614</v>
      </c>
      <c r="B956" s="236">
        <f t="shared" ref="B956:B983" si="1254">(P956+X956+AJ956+AR956+AZ956+BH956+BP956+BX956+CF956+CN956+CV956+DD956+DL956+DT956+EB956+EJ956+ER956)</f>
        <v>115648.78317791334</v>
      </c>
      <c r="C956" s="66">
        <f t="shared" si="1169"/>
        <v>61636.259457430002</v>
      </c>
      <c r="D956" s="77">
        <f t="shared" si="1062"/>
        <v>5206.9799999999996</v>
      </c>
      <c r="E956" s="67">
        <f>VLOOKUP(A955,[1]Plan1!$DQ$117:$DS$314,3)</f>
        <v>5213.75</v>
      </c>
      <c r="F956" s="11">
        <f t="shared" si="1063"/>
        <v>43613</v>
      </c>
      <c r="G956" s="73">
        <f t="shared" si="1051"/>
        <v>1.3001778382095708E-3</v>
      </c>
      <c r="H956" s="11">
        <f t="shared" si="1064"/>
        <v>43641</v>
      </c>
      <c r="I956" s="11">
        <f t="shared" si="1052"/>
        <v>43641</v>
      </c>
      <c r="J956" s="1">
        <f t="shared" si="1065"/>
        <v>20</v>
      </c>
      <c r="K956" s="1">
        <f t="shared" si="1066"/>
        <v>2</v>
      </c>
      <c r="L956" s="66">
        <f t="shared" si="1053"/>
        <v>1.0001299400000001</v>
      </c>
      <c r="M956" s="70">
        <f t="shared" si="1170"/>
        <v>1.0056996899999999</v>
      </c>
      <c r="N956" s="70">
        <f t="shared" si="1156"/>
        <v>1.098396006488876</v>
      </c>
      <c r="O956" s="66">
        <f t="shared" si="1166"/>
        <v>1.09853873</v>
      </c>
      <c r="P956" s="66">
        <f t="shared" si="1054"/>
        <v>61644.268472980002</v>
      </c>
      <c r="Q956" s="74">
        <f t="shared" si="1055"/>
        <v>0</v>
      </c>
      <c r="R956" s="75">
        <f t="shared" si="1167"/>
        <v>0</v>
      </c>
      <c r="S956" s="66">
        <f t="shared" si="1168"/>
        <v>0</v>
      </c>
      <c r="T956" s="10">
        <f t="shared" si="1067"/>
        <v>0.06</v>
      </c>
      <c r="U956" s="74">
        <f t="shared" si="1163"/>
        <v>2</v>
      </c>
      <c r="V956" s="74">
        <v>252</v>
      </c>
      <c r="W956" s="70">
        <f t="shared" si="1056"/>
        <v>1.000462559</v>
      </c>
      <c r="X956" s="66">
        <f t="shared" si="1057"/>
        <v>28.51411118</v>
      </c>
      <c r="Y956" s="66">
        <v>0</v>
      </c>
      <c r="Z956" s="67">
        <f t="shared" si="1058"/>
        <v>0</v>
      </c>
      <c r="AA956" s="68" t="str">
        <f t="shared" si="1068"/>
        <v>A+INCORP J=</v>
      </c>
      <c r="AB956" s="11">
        <f t="shared" si="1069"/>
        <v>43641</v>
      </c>
      <c r="AC956" s="227">
        <f t="shared" si="1074"/>
        <v>3113.21</v>
      </c>
      <c r="AD956" s="227">
        <f t="shared" si="1180"/>
        <v>62.264200000000002</v>
      </c>
      <c r="AE956" s="227">
        <f t="shared" si="1181"/>
        <v>445.18903000000006</v>
      </c>
      <c r="AF956" s="228">
        <f t="shared" si="1075"/>
        <v>1.0527961682905638</v>
      </c>
      <c r="AG956" s="230">
        <f t="shared" si="1076"/>
        <v>294</v>
      </c>
      <c r="AH956" s="231">
        <f t="shared" si="1182"/>
        <v>1.070344322</v>
      </c>
      <c r="AI956" s="227">
        <f t="shared" si="1183"/>
        <v>3508.13438959</v>
      </c>
      <c r="AJ956" s="227">
        <f t="shared" si="1184"/>
        <v>4015.58761959</v>
      </c>
      <c r="AK956" s="227">
        <f t="shared" si="1176"/>
        <v>3113.21</v>
      </c>
      <c r="AL956" s="227">
        <f t="shared" si="1185"/>
        <v>62.264200000000002</v>
      </c>
      <c r="AM956" s="227">
        <f t="shared" si="1186"/>
        <v>414.05693000000002</v>
      </c>
      <c r="AN956" s="228">
        <f t="shared" si="1177"/>
        <v>1.0518499003267321</v>
      </c>
      <c r="AO956" s="230">
        <f t="shared" si="1178"/>
        <v>273</v>
      </c>
      <c r="AP956" s="231">
        <f t="shared" si="1187"/>
        <v>1.065159604</v>
      </c>
      <c r="AQ956" s="227">
        <f t="shared" si="1188"/>
        <v>3488.0031980099998</v>
      </c>
      <c r="AR956" s="227">
        <f t="shared" si="1189"/>
        <v>3964.3243280099996</v>
      </c>
      <c r="AS956" s="227">
        <f t="shared" si="1070"/>
        <v>3113.21</v>
      </c>
      <c r="AT956" s="227">
        <f t="shared" si="1190"/>
        <v>62.264200000000002</v>
      </c>
      <c r="AU956" s="227">
        <f t="shared" si="1191"/>
        <v>382.92483000000004</v>
      </c>
      <c r="AV956" s="228">
        <f t="shared" si="1071"/>
        <v>1.0495413637279734</v>
      </c>
      <c r="AW956" s="230">
        <f t="shared" si="1072"/>
        <v>252</v>
      </c>
      <c r="AX956" s="231">
        <f t="shared" si="1192"/>
        <v>1.06</v>
      </c>
      <c r="AY956" s="227">
        <f t="shared" si="1193"/>
        <v>3463.4892291000001</v>
      </c>
      <c r="AZ956" s="227">
        <f t="shared" si="1194"/>
        <v>3908.6782591000001</v>
      </c>
      <c r="BA956" s="227">
        <f t="shared" si="1049"/>
        <v>3113.21</v>
      </c>
      <c r="BB956" s="227">
        <f t="shared" si="1195"/>
        <v>62.264200000000002</v>
      </c>
      <c r="BC956" s="227">
        <f t="shared" si="1196"/>
        <v>350.7549933333334</v>
      </c>
      <c r="BD956" s="228">
        <f t="shared" si="1174"/>
        <v>1.045359365178542</v>
      </c>
      <c r="BE956" s="230">
        <f t="shared" si="1175"/>
        <v>232</v>
      </c>
      <c r="BF956" s="231">
        <f t="shared" si="1197"/>
        <v>1.0551093300000001</v>
      </c>
      <c r="BG956" s="227">
        <f t="shared" si="1198"/>
        <v>3433.7723129599999</v>
      </c>
      <c r="BH956" s="227">
        <f t="shared" si="1199"/>
        <v>3846.7915062933334</v>
      </c>
      <c r="BI956" s="227">
        <f t="shared" si="1073"/>
        <v>3113.21</v>
      </c>
      <c r="BJ956" s="227">
        <f t="shared" si="1200"/>
        <v>62.264200000000002</v>
      </c>
      <c r="BK956" s="227">
        <f t="shared" si="1201"/>
        <v>319.62289333333337</v>
      </c>
      <c r="BL956" s="228">
        <f t="shared" si="1059"/>
        <v>1.0323515929671303</v>
      </c>
      <c r="BM956" s="230">
        <f t="shared" si="1060"/>
        <v>210</v>
      </c>
      <c r="BN956" s="231">
        <f t="shared" si="1202"/>
        <v>1.0497556509999999</v>
      </c>
      <c r="BO956" s="227">
        <f t="shared" si="1203"/>
        <v>3373.8383479499998</v>
      </c>
      <c r="BP956" s="227">
        <f t="shared" si="1204"/>
        <v>3755.7254412833331</v>
      </c>
      <c r="BQ956" s="227">
        <f t="shared" si="1173"/>
        <v>3113.21</v>
      </c>
      <c r="BR956" s="227">
        <f t="shared" si="1205"/>
        <v>62.264200000000002</v>
      </c>
      <c r="BS956" s="227">
        <f t="shared" si="1206"/>
        <v>285.37758333333329</v>
      </c>
      <c r="BT956" s="228">
        <f t="shared" si="1171"/>
        <v>1.028955375764627</v>
      </c>
      <c r="BU956" s="230">
        <f t="shared" si="1172"/>
        <v>187</v>
      </c>
      <c r="BV956" s="231">
        <f t="shared" si="1207"/>
        <v>1.0441876649999999</v>
      </c>
      <c r="BW956" s="227">
        <f t="shared" si="1208"/>
        <v>3344.9029061199999</v>
      </c>
      <c r="BX956" s="227">
        <f t="shared" si="1209"/>
        <v>3692.5446894533334</v>
      </c>
      <c r="BY956" s="227">
        <f t="shared" si="1050"/>
        <v>3113.21</v>
      </c>
      <c r="BZ956" s="227">
        <f t="shared" si="1210"/>
        <v>62.264200000000002</v>
      </c>
      <c r="CA956" s="227">
        <f t="shared" si="1211"/>
        <v>255.28321999999997</v>
      </c>
      <c r="CB956" s="228">
        <f t="shared" si="1047"/>
        <v>1.0298812533935782</v>
      </c>
      <c r="CC956" s="230">
        <f t="shared" si="1048"/>
        <v>167</v>
      </c>
      <c r="CD956" s="231">
        <f t="shared" si="1212"/>
        <v>1.0393699510000001</v>
      </c>
      <c r="CE956" s="227">
        <f t="shared" si="1213"/>
        <v>3332.4659953700002</v>
      </c>
      <c r="CF956" s="227">
        <f t="shared" si="1214"/>
        <v>3650.0134153700001</v>
      </c>
      <c r="CG956" s="227">
        <f t="shared" si="1043"/>
        <v>3113.21</v>
      </c>
      <c r="CH956" s="227">
        <f t="shared" si="1215"/>
        <v>62.264200000000002</v>
      </c>
      <c r="CI956" s="227">
        <f t="shared" si="1216"/>
        <v>224.15112000000002</v>
      </c>
      <c r="CJ956" s="228">
        <f t="shared" si="1164"/>
        <v>1.0249617483952707</v>
      </c>
      <c r="CK956" s="230">
        <f t="shared" si="1165"/>
        <v>146</v>
      </c>
      <c r="CL956" s="231">
        <f t="shared" si="1217"/>
        <v>1.034335271</v>
      </c>
      <c r="CM956" s="227">
        <f t="shared" si="1218"/>
        <v>3300.4823076500002</v>
      </c>
      <c r="CN956" s="227">
        <f t="shared" si="1219"/>
        <v>3586.8976276500002</v>
      </c>
      <c r="CO956" s="227">
        <f t="shared" si="1046"/>
        <v>3113.21</v>
      </c>
      <c r="CP956" s="227">
        <f t="shared" si="1220"/>
        <v>62.264200000000002</v>
      </c>
      <c r="CQ956" s="227">
        <f t="shared" si="1221"/>
        <v>190.94354666666669</v>
      </c>
      <c r="CR956" s="228">
        <f t="shared" si="1044"/>
        <v>1.0203708345514344</v>
      </c>
      <c r="CS956" s="230">
        <f t="shared" si="1045"/>
        <v>126</v>
      </c>
      <c r="CT956" s="231">
        <f t="shared" si="1222"/>
        <v>1.0295630140000001</v>
      </c>
      <c r="CU956" s="227">
        <f t="shared" si="1223"/>
        <v>3270.53940414</v>
      </c>
      <c r="CV956" s="227">
        <f t="shared" si="1224"/>
        <v>3523.7471508066665</v>
      </c>
      <c r="CW956" s="227">
        <f t="shared" si="1162"/>
        <v>3113.21</v>
      </c>
      <c r="CX956" s="227">
        <f t="shared" si="1225"/>
        <v>62.264200000000002</v>
      </c>
      <c r="CY956" s="227">
        <f t="shared" si="1226"/>
        <v>159.81144666666668</v>
      </c>
      <c r="CZ956" s="228">
        <f t="shared" si="1160"/>
        <v>1.0225185838178499</v>
      </c>
      <c r="DA956" s="239">
        <f t="shared" si="1161"/>
        <v>105</v>
      </c>
      <c r="DB956" s="231">
        <f t="shared" si="1227"/>
        <v>1.0245758389999999</v>
      </c>
      <c r="DC956" s="227">
        <f t="shared" si="1228"/>
        <v>3261.5477192200001</v>
      </c>
      <c r="DD956" s="227">
        <f t="shared" si="1229"/>
        <v>3483.6233658866668</v>
      </c>
      <c r="DE956" s="227">
        <f t="shared" si="1042"/>
        <v>3113.21</v>
      </c>
      <c r="DF956" s="227">
        <f t="shared" si="1230"/>
        <v>62.264200000000002</v>
      </c>
      <c r="DG956" s="227">
        <f t="shared" si="1231"/>
        <v>128.6793466666667</v>
      </c>
      <c r="DH956" s="228">
        <f t="shared" si="1040"/>
        <v>1.0209869978056108</v>
      </c>
      <c r="DI956" s="239">
        <f t="shared" si="1041"/>
        <v>84</v>
      </c>
      <c r="DJ956" s="231">
        <f t="shared" si="1232"/>
        <v>1.019612822</v>
      </c>
      <c r="DK956" s="227">
        <f t="shared" si="1233"/>
        <v>3240.8872066200001</v>
      </c>
      <c r="DL956" s="227">
        <f t="shared" si="1234"/>
        <v>3431.830753286667</v>
      </c>
      <c r="DM956" s="227">
        <f t="shared" si="1159"/>
        <v>3113.21</v>
      </c>
      <c r="DN956" s="227">
        <f t="shared" si="1235"/>
        <v>62.264200000000002</v>
      </c>
      <c r="DO956" s="227">
        <f t="shared" si="1236"/>
        <v>96.509510000000006</v>
      </c>
      <c r="DP956" s="228">
        <f t="shared" si="1157"/>
        <v>1.0177306610777606</v>
      </c>
      <c r="DQ956" s="239">
        <f t="shared" si="1158"/>
        <v>63</v>
      </c>
      <c r="DR956" s="231">
        <f t="shared" si="1237"/>
        <v>1.014673846</v>
      </c>
      <c r="DS956" s="227">
        <f t="shared" si="1238"/>
        <v>3214.9020210799999</v>
      </c>
      <c r="DT956" s="227">
        <f t="shared" si="1239"/>
        <v>3373.6757310799999</v>
      </c>
      <c r="DU956" s="227">
        <f t="shared" si="1038"/>
        <v>3113.21</v>
      </c>
      <c r="DV956" s="227">
        <f t="shared" si="1240"/>
        <v>62.264200000000002</v>
      </c>
      <c r="DW956" s="227">
        <f t="shared" si="1241"/>
        <v>67.452883333333332</v>
      </c>
      <c r="DX956" s="228">
        <f t="shared" ref="DX956:DX1019" si="1255">($O956/DX$889)</f>
        <v>1.0133737090480004</v>
      </c>
      <c r="DY956" s="239">
        <f t="shared" ref="DY956:DY1019" si="1256">NETWORKDAYS(DY$889,$A956,$AE$118:$AE$502)-1</f>
        <v>45</v>
      </c>
      <c r="DZ956" s="231">
        <f t="shared" si="1242"/>
        <v>1.0104594840000001</v>
      </c>
      <c r="EA956" s="227">
        <f t="shared" si="1243"/>
        <v>3187.8432172600001</v>
      </c>
      <c r="EB956" s="227">
        <f t="shared" si="1244"/>
        <v>3317.5603005933335</v>
      </c>
      <c r="EC956" s="227">
        <f t="shared" si="1148"/>
        <v>3113.21</v>
      </c>
      <c r="ED956" s="227">
        <f t="shared" si="1245"/>
        <v>62.264200000000002</v>
      </c>
      <c r="EE956" s="227">
        <f t="shared" si="1246"/>
        <v>35.283046666666664</v>
      </c>
      <c r="EF956" s="228">
        <f t="shared" si="1151"/>
        <v>1.0058303692140802</v>
      </c>
      <c r="EG956" s="239">
        <f t="shared" si="1152"/>
        <v>23</v>
      </c>
      <c r="EH956" s="231">
        <f t="shared" si="1247"/>
        <v>1.005332361</v>
      </c>
      <c r="EI956" s="227">
        <f t="shared" si="1248"/>
        <v>3148.0587118799999</v>
      </c>
      <c r="EJ956" s="227">
        <f t="shared" si="1249"/>
        <v>3245.6059585466664</v>
      </c>
      <c r="EK956" s="227">
        <f t="shared" ref="EK956:EK1019" si="1257">EK955</f>
        <v>3113.21</v>
      </c>
      <c r="EL956" s="227">
        <f t="shared" ref="EL956:EL983" si="1258">0.02*EK956</f>
        <v>62.264200000000002</v>
      </c>
      <c r="EM956" s="227">
        <f t="shared" si="1250"/>
        <v>2.0754733333333335</v>
      </c>
      <c r="EN956" s="228">
        <f t="shared" si="1251"/>
        <v>1.0001299440274729</v>
      </c>
      <c r="EO956" s="239">
        <f t="shared" si="1252"/>
        <v>2</v>
      </c>
      <c r="EP956" s="231">
        <f t="shared" si="1253"/>
        <v>1.000462559</v>
      </c>
      <c r="EQ956" s="227">
        <f t="shared" si="1179"/>
        <v>3115.0547734699999</v>
      </c>
      <c r="ER956" s="227">
        <f t="shared" ref="ER956:ER983" si="1259">IF(ER$919="SIM",0,EL956+EM956+EQ956)</f>
        <v>3179.3944468033333</v>
      </c>
      <c r="ES956" s="227"/>
      <c r="ET956" s="227"/>
      <c r="EU956" s="227"/>
      <c r="EV956" s="227"/>
      <c r="EW956" s="227"/>
      <c r="EX956" s="227"/>
      <c r="EY956" s="227"/>
      <c r="EZ956" s="227"/>
      <c r="FA956" s="227"/>
      <c r="FB956" s="227"/>
      <c r="FC956" s="227"/>
      <c r="FD956" s="227"/>
      <c r="FE956" s="227"/>
      <c r="FF956" s="227"/>
      <c r="FG956" s="227"/>
      <c r="FH956" s="227"/>
      <c r="FI956" s="227"/>
      <c r="FJ956" s="227"/>
      <c r="FK956" s="227"/>
      <c r="FL956" s="227"/>
      <c r="FM956" s="227"/>
      <c r="FN956" s="227"/>
      <c r="FO956" s="227"/>
      <c r="FP956" s="227"/>
      <c r="FQ956" s="227"/>
      <c r="FR956" s="227"/>
      <c r="FS956" s="227"/>
      <c r="FT956" s="227"/>
      <c r="FU956" s="227"/>
      <c r="FV956" s="227"/>
      <c r="FW956" s="227"/>
      <c r="FX956" s="227"/>
      <c r="FY956" s="227"/>
      <c r="FZ956" s="227"/>
      <c r="GA956" s="227"/>
      <c r="GB956" s="227"/>
      <c r="GC956" s="227"/>
      <c r="GD956" s="227"/>
      <c r="GE956" s="227"/>
      <c r="GF956" s="1"/>
      <c r="GG956" s="1"/>
      <c r="GH956" s="5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5"/>
      <c r="HA956" s="5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3"/>
      <c r="JZ956" s="1"/>
      <c r="KA956" s="1"/>
      <c r="KB956" s="1"/>
      <c r="KC956" s="1"/>
      <c r="KD956" s="1"/>
      <c r="KE956" s="1"/>
    </row>
    <row r="957" spans="1:291" x14ac:dyDescent="0.2">
      <c r="A957" s="196">
        <f t="shared" si="1061"/>
        <v>43615</v>
      </c>
      <c r="B957" s="236">
        <f t="shared" si="1254"/>
        <v>115697.33616053333</v>
      </c>
      <c r="C957" s="66">
        <f t="shared" si="1169"/>
        <v>61636.259457430002</v>
      </c>
      <c r="D957" s="77">
        <f t="shared" si="1062"/>
        <v>5206.9799999999996</v>
      </c>
      <c r="E957" s="67">
        <f>VLOOKUP(A956,[1]Plan1!$DQ$117:$DS$314,3)</f>
        <v>5213.75</v>
      </c>
      <c r="F957" s="11">
        <f t="shared" si="1063"/>
        <v>43613</v>
      </c>
      <c r="G957" s="73">
        <f t="shared" si="1051"/>
        <v>1.3001778382095708E-3</v>
      </c>
      <c r="H957" s="11">
        <f t="shared" si="1064"/>
        <v>43641</v>
      </c>
      <c r="I957" s="11">
        <f t="shared" si="1052"/>
        <v>43641</v>
      </c>
      <c r="J957" s="1">
        <f t="shared" si="1065"/>
        <v>20</v>
      </c>
      <c r="K957" s="1">
        <f t="shared" si="1066"/>
        <v>3</v>
      </c>
      <c r="L957" s="66">
        <f t="shared" si="1053"/>
        <v>1.00019491</v>
      </c>
      <c r="M957" s="70">
        <f t="shared" si="1170"/>
        <v>1.0056996899999999</v>
      </c>
      <c r="N957" s="70">
        <f t="shared" si="1156"/>
        <v>1.098396006488876</v>
      </c>
      <c r="O957" s="66">
        <f t="shared" si="1166"/>
        <v>1.09861009</v>
      </c>
      <c r="P957" s="66">
        <f t="shared" si="1054"/>
        <v>61648.272980759997</v>
      </c>
      <c r="Q957" s="74">
        <f t="shared" si="1055"/>
        <v>0</v>
      </c>
      <c r="R957" s="75">
        <f t="shared" si="1167"/>
        <v>0</v>
      </c>
      <c r="S957" s="66">
        <f t="shared" si="1168"/>
        <v>0</v>
      </c>
      <c r="T957" s="10">
        <f t="shared" si="1067"/>
        <v>0.06</v>
      </c>
      <c r="U957" s="74">
        <f t="shared" si="1163"/>
        <v>3</v>
      </c>
      <c r="V957" s="74">
        <v>252</v>
      </c>
      <c r="W957" s="70">
        <f t="shared" si="1056"/>
        <v>1.0006939180000001</v>
      </c>
      <c r="X957" s="66">
        <f t="shared" si="1057"/>
        <v>42.778846289999997</v>
      </c>
      <c r="Y957" s="66">
        <v>0</v>
      </c>
      <c r="Z957" s="67">
        <f t="shared" si="1058"/>
        <v>0</v>
      </c>
      <c r="AA957" s="68" t="str">
        <f t="shared" si="1068"/>
        <v>A+INCORP J=</v>
      </c>
      <c r="AB957" s="11">
        <f t="shared" si="1069"/>
        <v>43641</v>
      </c>
      <c r="AC957" s="227">
        <f t="shared" si="1074"/>
        <v>3113.21</v>
      </c>
      <c r="AD957" s="227">
        <f t="shared" si="1180"/>
        <v>62.264200000000002</v>
      </c>
      <c r="AE957" s="227">
        <f t="shared" si="1181"/>
        <v>446.22676666666672</v>
      </c>
      <c r="AF957" s="228">
        <f t="shared" si="1075"/>
        <v>1.0528645568985551</v>
      </c>
      <c r="AG957" s="230">
        <f t="shared" si="1076"/>
        <v>295</v>
      </c>
      <c r="AH957" s="231">
        <f t="shared" si="1182"/>
        <v>1.070591842</v>
      </c>
      <c r="AI957" s="227">
        <f t="shared" si="1183"/>
        <v>3509.1735927599998</v>
      </c>
      <c r="AJ957" s="227">
        <f t="shared" si="1184"/>
        <v>4017.6645594266665</v>
      </c>
      <c r="AK957" s="227">
        <f t="shared" si="1176"/>
        <v>3113.21</v>
      </c>
      <c r="AL957" s="227">
        <f t="shared" si="1185"/>
        <v>62.264200000000002</v>
      </c>
      <c r="AM957" s="227">
        <f t="shared" si="1186"/>
        <v>415.09466666666668</v>
      </c>
      <c r="AN957" s="228">
        <f t="shared" si="1177"/>
        <v>1.0519182274660832</v>
      </c>
      <c r="AO957" s="230">
        <f t="shared" si="1178"/>
        <v>274</v>
      </c>
      <c r="AP957" s="231">
        <f t="shared" si="1187"/>
        <v>1.065405924</v>
      </c>
      <c r="AQ957" s="227">
        <f t="shared" si="1188"/>
        <v>3489.0364344499999</v>
      </c>
      <c r="AR957" s="227">
        <f t="shared" si="1189"/>
        <v>3966.3953011166668</v>
      </c>
      <c r="AS957" s="227">
        <f t="shared" si="1070"/>
        <v>3113.21</v>
      </c>
      <c r="AT957" s="227">
        <f t="shared" si="1190"/>
        <v>62.264200000000002</v>
      </c>
      <c r="AU957" s="227">
        <f t="shared" si="1191"/>
        <v>383.9625666666667</v>
      </c>
      <c r="AV957" s="228">
        <f t="shared" si="1071"/>
        <v>1.0496095409070478</v>
      </c>
      <c r="AW957" s="230">
        <f t="shared" si="1072"/>
        <v>253</v>
      </c>
      <c r="AX957" s="231">
        <f t="shared" si="1192"/>
        <v>1.060245128</v>
      </c>
      <c r="AY957" s="227">
        <f t="shared" si="1193"/>
        <v>3464.5152076899999</v>
      </c>
      <c r="AZ957" s="227">
        <f t="shared" si="1194"/>
        <v>3910.7419743566666</v>
      </c>
      <c r="BA957" s="227">
        <f t="shared" si="1049"/>
        <v>3113.21</v>
      </c>
      <c r="BB957" s="227">
        <f t="shared" si="1195"/>
        <v>62.264200000000002</v>
      </c>
      <c r="BC957" s="227">
        <f t="shared" si="1196"/>
        <v>351.79273000000001</v>
      </c>
      <c r="BD957" s="228">
        <f t="shared" si="1174"/>
        <v>1.0454272706990866</v>
      </c>
      <c r="BE957" s="230">
        <f t="shared" si="1175"/>
        <v>233</v>
      </c>
      <c r="BF957" s="231">
        <f t="shared" si="1197"/>
        <v>1.0553533260000001</v>
      </c>
      <c r="BG957" s="227">
        <f t="shared" si="1198"/>
        <v>3434.78948528</v>
      </c>
      <c r="BH957" s="227">
        <f t="shared" si="1199"/>
        <v>3848.8464152800002</v>
      </c>
      <c r="BI957" s="227">
        <f t="shared" si="1073"/>
        <v>3113.21</v>
      </c>
      <c r="BJ957" s="227">
        <f t="shared" si="1200"/>
        <v>62.264200000000002</v>
      </c>
      <c r="BK957" s="227">
        <f t="shared" si="1201"/>
        <v>320.66063000000003</v>
      </c>
      <c r="BL957" s="228">
        <f t="shared" si="1059"/>
        <v>1.0324186535155317</v>
      </c>
      <c r="BM957" s="230">
        <f t="shared" si="1060"/>
        <v>211</v>
      </c>
      <c r="BN957" s="231">
        <f t="shared" si="1202"/>
        <v>1.0499984090000001</v>
      </c>
      <c r="BO957" s="227">
        <f t="shared" si="1203"/>
        <v>3374.8377664300001</v>
      </c>
      <c r="BP957" s="227">
        <f t="shared" si="1204"/>
        <v>3757.76259643</v>
      </c>
      <c r="BQ957" s="227">
        <f t="shared" si="1173"/>
        <v>3113.21</v>
      </c>
      <c r="BR957" s="227">
        <f t="shared" si="1205"/>
        <v>62.264200000000002</v>
      </c>
      <c r="BS957" s="227">
        <f t="shared" si="1206"/>
        <v>286.41532000000001</v>
      </c>
      <c r="BT957" s="228">
        <f t="shared" si="1171"/>
        <v>1.0290222156980853</v>
      </c>
      <c r="BU957" s="230">
        <f t="shared" si="1172"/>
        <v>188</v>
      </c>
      <c r="BV957" s="231">
        <f t="shared" si="1207"/>
        <v>1.044429136</v>
      </c>
      <c r="BW957" s="227">
        <f t="shared" si="1208"/>
        <v>3345.8937551099998</v>
      </c>
      <c r="BX957" s="227">
        <f t="shared" si="1209"/>
        <v>3694.5732751099999</v>
      </c>
      <c r="BY957" s="227">
        <f t="shared" si="1050"/>
        <v>3113.21</v>
      </c>
      <c r="BZ957" s="227">
        <f t="shared" si="1210"/>
        <v>62.264200000000002</v>
      </c>
      <c r="CA957" s="227">
        <f t="shared" si="1211"/>
        <v>256.32095666666663</v>
      </c>
      <c r="CB957" s="228">
        <f t="shared" si="1047"/>
        <v>1.0299481534711403</v>
      </c>
      <c r="CC957" s="230">
        <f t="shared" si="1048"/>
        <v>168</v>
      </c>
      <c r="CD957" s="231">
        <f t="shared" si="1212"/>
        <v>1.0396103080000001</v>
      </c>
      <c r="CE957" s="227">
        <f t="shared" si="1213"/>
        <v>3333.4531605799998</v>
      </c>
      <c r="CF957" s="227">
        <f t="shared" si="1214"/>
        <v>3652.0383172466663</v>
      </c>
      <c r="CG957" s="227">
        <f t="shared" si="1043"/>
        <v>3113.21</v>
      </c>
      <c r="CH957" s="227">
        <f t="shared" si="1215"/>
        <v>62.264200000000002</v>
      </c>
      <c r="CI957" s="227">
        <f t="shared" si="1216"/>
        <v>225.18885666666668</v>
      </c>
      <c r="CJ957" s="228">
        <f t="shared" si="1164"/>
        <v>1.0250283289066062</v>
      </c>
      <c r="CK957" s="230">
        <f t="shared" si="1165"/>
        <v>147</v>
      </c>
      <c r="CL957" s="231">
        <f t="shared" si="1217"/>
        <v>1.0345744640000001</v>
      </c>
      <c r="CM957" s="227">
        <f t="shared" si="1218"/>
        <v>3301.4599993299998</v>
      </c>
      <c r="CN957" s="227">
        <f t="shared" si="1219"/>
        <v>3588.9130559966666</v>
      </c>
      <c r="CO957" s="227">
        <f t="shared" si="1046"/>
        <v>3113.21</v>
      </c>
      <c r="CP957" s="227">
        <f t="shared" si="1220"/>
        <v>62.264200000000002</v>
      </c>
      <c r="CQ957" s="227">
        <f t="shared" si="1221"/>
        <v>191.98128333333335</v>
      </c>
      <c r="CR957" s="228">
        <f t="shared" si="1044"/>
        <v>1.0204371168415032</v>
      </c>
      <c r="CS957" s="230">
        <f t="shared" si="1045"/>
        <v>127</v>
      </c>
      <c r="CT957" s="231">
        <f t="shared" si="1222"/>
        <v>1.0298011030000001</v>
      </c>
      <c r="CU957" s="227">
        <f t="shared" si="1223"/>
        <v>3271.5082246500001</v>
      </c>
      <c r="CV957" s="227">
        <f t="shared" si="1224"/>
        <v>3525.7537079833337</v>
      </c>
      <c r="CW957" s="227">
        <f t="shared" si="1162"/>
        <v>3113.21</v>
      </c>
      <c r="CX957" s="227">
        <f t="shared" si="1225"/>
        <v>62.264200000000002</v>
      </c>
      <c r="CY957" s="227">
        <f t="shared" si="1226"/>
        <v>160.84918333333334</v>
      </c>
      <c r="CZ957" s="228">
        <f t="shared" si="1160"/>
        <v>1.0225850056236074</v>
      </c>
      <c r="DA957" s="239">
        <f t="shared" si="1161"/>
        <v>106</v>
      </c>
      <c r="DB957" s="231">
        <f t="shared" si="1227"/>
        <v>1.024812775</v>
      </c>
      <c r="DC957" s="227">
        <f t="shared" si="1228"/>
        <v>3262.5138771100001</v>
      </c>
      <c r="DD957" s="227">
        <f t="shared" si="1229"/>
        <v>3485.6272604433334</v>
      </c>
      <c r="DE957" s="227">
        <f t="shared" si="1042"/>
        <v>3113.21</v>
      </c>
      <c r="DF957" s="227">
        <f t="shared" si="1230"/>
        <v>62.264200000000002</v>
      </c>
      <c r="DG957" s="227">
        <f t="shared" si="1231"/>
        <v>129.71708333333336</v>
      </c>
      <c r="DH957" s="228">
        <f t="shared" si="1040"/>
        <v>1.021053320121041</v>
      </c>
      <c r="DI957" s="239">
        <f t="shared" si="1041"/>
        <v>85</v>
      </c>
      <c r="DJ957" s="231">
        <f t="shared" si="1232"/>
        <v>1.0198486099999999</v>
      </c>
      <c r="DK957" s="227">
        <f t="shared" si="1233"/>
        <v>3241.8472433900001</v>
      </c>
      <c r="DL957" s="227">
        <f t="shared" si="1234"/>
        <v>3433.8285267233337</v>
      </c>
      <c r="DM957" s="227">
        <f t="shared" si="1159"/>
        <v>3113.21</v>
      </c>
      <c r="DN957" s="227">
        <f t="shared" si="1235"/>
        <v>62.264200000000002</v>
      </c>
      <c r="DO957" s="227">
        <f t="shared" si="1236"/>
        <v>97.547246666666666</v>
      </c>
      <c r="DP957" s="228">
        <f t="shared" si="1157"/>
        <v>1.0177967718647463</v>
      </c>
      <c r="DQ957" s="239">
        <f t="shared" si="1158"/>
        <v>64</v>
      </c>
      <c r="DR957" s="231">
        <f t="shared" si="1237"/>
        <v>1.014908492</v>
      </c>
      <c r="DS957" s="227">
        <f t="shared" si="1238"/>
        <v>3215.8543608199998</v>
      </c>
      <c r="DT957" s="227">
        <f t="shared" si="1239"/>
        <v>3375.6658074866664</v>
      </c>
      <c r="DU957" s="227">
        <f t="shared" ref="DU957:DU1020" si="1260">DU956</f>
        <v>3113.21</v>
      </c>
      <c r="DV957" s="227">
        <f t="shared" si="1240"/>
        <v>62.264200000000002</v>
      </c>
      <c r="DW957" s="227">
        <f t="shared" si="1241"/>
        <v>68.490620000000007</v>
      </c>
      <c r="DX957" s="228">
        <f t="shared" si="1255"/>
        <v>1.0134395368116493</v>
      </c>
      <c r="DY957" s="239">
        <f t="shared" si="1256"/>
        <v>46</v>
      </c>
      <c r="DZ957" s="231">
        <f t="shared" si="1242"/>
        <v>1.010693155</v>
      </c>
      <c r="EA957" s="227">
        <f t="shared" si="1243"/>
        <v>3188.78754015</v>
      </c>
      <c r="EB957" s="227">
        <f t="shared" si="1244"/>
        <v>3319.5423601500001</v>
      </c>
      <c r="EC957" s="227">
        <f t="shared" si="1148"/>
        <v>3113.21</v>
      </c>
      <c r="ED957" s="227">
        <f t="shared" si="1245"/>
        <v>62.264200000000002</v>
      </c>
      <c r="EE957" s="227">
        <f t="shared" si="1246"/>
        <v>36.320783333333338</v>
      </c>
      <c r="EF957" s="228">
        <f t="shared" si="1151"/>
        <v>1.0058957069697614</v>
      </c>
      <c r="EG957" s="239">
        <f t="shared" si="1152"/>
        <v>24</v>
      </c>
      <c r="EH957" s="231">
        <f t="shared" si="1247"/>
        <v>1.005564846</v>
      </c>
      <c r="EI957" s="227">
        <f t="shared" si="1248"/>
        <v>3148.9912484800002</v>
      </c>
      <c r="EJ957" s="227">
        <f t="shared" si="1249"/>
        <v>3247.5762318133334</v>
      </c>
      <c r="EK957" s="227">
        <f t="shared" si="1257"/>
        <v>3113.21</v>
      </c>
      <c r="EL957" s="227">
        <f t="shared" si="1258"/>
        <v>62.264200000000002</v>
      </c>
      <c r="EM957" s="227">
        <f t="shared" si="1250"/>
        <v>3.11321</v>
      </c>
      <c r="EN957" s="228">
        <f t="shared" si="1251"/>
        <v>1.0001949114891169</v>
      </c>
      <c r="EO957" s="239">
        <f t="shared" si="1252"/>
        <v>3</v>
      </c>
      <c r="EP957" s="231">
        <f t="shared" si="1253"/>
        <v>1.0006939180000001</v>
      </c>
      <c r="EQ957" s="227">
        <f t="shared" si="1179"/>
        <v>3115.97753392</v>
      </c>
      <c r="ER957" s="227">
        <f t="shared" si="1259"/>
        <v>3181.3549439200001</v>
      </c>
      <c r="ES957" s="227"/>
      <c r="ET957" s="227"/>
      <c r="EU957" s="227"/>
      <c r="EV957" s="227"/>
      <c r="EW957" s="227"/>
      <c r="EX957" s="227"/>
      <c r="EY957" s="227"/>
      <c r="EZ957" s="227"/>
      <c r="FA957" s="227"/>
      <c r="FB957" s="227"/>
      <c r="FC957" s="227"/>
      <c r="FD957" s="227"/>
      <c r="FE957" s="227"/>
      <c r="FF957" s="227"/>
      <c r="FG957" s="227"/>
      <c r="FH957" s="227"/>
      <c r="FI957" s="227"/>
      <c r="FJ957" s="227"/>
      <c r="FK957" s="227"/>
      <c r="FL957" s="227"/>
      <c r="FM957" s="227"/>
      <c r="FN957" s="227"/>
      <c r="FO957" s="227"/>
      <c r="FP957" s="227"/>
      <c r="FQ957" s="227"/>
      <c r="FR957" s="227"/>
      <c r="FS957" s="227"/>
      <c r="FT957" s="227"/>
      <c r="FU957" s="227"/>
      <c r="FV957" s="227"/>
      <c r="FW957" s="227"/>
      <c r="FX957" s="227"/>
      <c r="FY957" s="227"/>
      <c r="FZ957" s="227"/>
      <c r="GA957" s="227"/>
      <c r="GB957" s="227"/>
      <c r="GC957" s="227"/>
      <c r="GD957" s="227"/>
      <c r="GE957" s="227"/>
      <c r="GF957" s="1"/>
      <c r="GG957" s="1"/>
      <c r="GH957" s="5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5"/>
      <c r="HA957" s="5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3"/>
      <c r="JZ957" s="1"/>
      <c r="KA957" s="1"/>
      <c r="KB957" s="1"/>
      <c r="KC957" s="1"/>
      <c r="KD957" s="1"/>
      <c r="KE957" s="1"/>
    </row>
    <row r="958" spans="1:291" x14ac:dyDescent="0.2">
      <c r="A958" s="196">
        <f t="shared" si="1061"/>
        <v>43616</v>
      </c>
      <c r="B958" s="236">
        <f t="shared" si="1254"/>
        <v>115745.90062968332</v>
      </c>
      <c r="C958" s="66">
        <f t="shared" si="1169"/>
        <v>61636.259457430002</v>
      </c>
      <c r="D958" s="77">
        <f t="shared" si="1062"/>
        <v>5206.9799999999996</v>
      </c>
      <c r="E958" s="67">
        <f>VLOOKUP(A957,[1]Plan1!$DQ$117:$DS$314,3)</f>
        <v>5213.75</v>
      </c>
      <c r="F958" s="11">
        <f t="shared" si="1063"/>
        <v>43613</v>
      </c>
      <c r="G958" s="73">
        <f t="shared" si="1051"/>
        <v>1.3001778382095708E-3</v>
      </c>
      <c r="H958" s="11">
        <f t="shared" si="1064"/>
        <v>43641</v>
      </c>
      <c r="I958" s="11">
        <f t="shared" si="1052"/>
        <v>43641</v>
      </c>
      <c r="J958" s="1">
        <f t="shared" si="1065"/>
        <v>20</v>
      </c>
      <c r="K958" s="1">
        <f t="shared" si="1066"/>
        <v>4</v>
      </c>
      <c r="L958" s="66">
        <f t="shared" si="1053"/>
        <v>1.0002599000000001</v>
      </c>
      <c r="M958" s="70">
        <f t="shared" si="1170"/>
        <v>1.0056996899999999</v>
      </c>
      <c r="N958" s="70">
        <f t="shared" si="1156"/>
        <v>1.098396006488876</v>
      </c>
      <c r="O958" s="66">
        <f t="shared" si="1166"/>
        <v>1.09868147</v>
      </c>
      <c r="P958" s="66">
        <f t="shared" si="1054"/>
        <v>61652.278721260001</v>
      </c>
      <c r="Q958" s="74">
        <f t="shared" si="1055"/>
        <v>0</v>
      </c>
      <c r="R958" s="75">
        <f t="shared" si="1167"/>
        <v>0</v>
      </c>
      <c r="S958" s="66">
        <f t="shared" si="1168"/>
        <v>0</v>
      </c>
      <c r="T958" s="10">
        <f t="shared" si="1067"/>
        <v>0.06</v>
      </c>
      <c r="U958" s="74">
        <f t="shared" si="1163"/>
        <v>4</v>
      </c>
      <c r="V958" s="74">
        <v>252</v>
      </c>
      <c r="W958" s="70">
        <f t="shared" si="1056"/>
        <v>1.0009253309999999</v>
      </c>
      <c r="X958" s="66">
        <f t="shared" si="1057"/>
        <v>57.048764720000001</v>
      </c>
      <c r="Y958" s="66">
        <v>0</v>
      </c>
      <c r="Z958" s="67">
        <f t="shared" si="1058"/>
        <v>0</v>
      </c>
      <c r="AA958" s="68" t="str">
        <f t="shared" si="1068"/>
        <v>A+INCORP J=</v>
      </c>
      <c r="AB958" s="11">
        <f t="shared" si="1069"/>
        <v>43641</v>
      </c>
      <c r="AC958" s="227">
        <f t="shared" si="1074"/>
        <v>3113.21</v>
      </c>
      <c r="AD958" s="227">
        <f t="shared" si="1180"/>
        <v>62.264200000000002</v>
      </c>
      <c r="AE958" s="227">
        <f t="shared" si="1181"/>
        <v>447.26450333333332</v>
      </c>
      <c r="AF958" s="228">
        <f t="shared" si="1075"/>
        <v>1.0529329646737573</v>
      </c>
      <c r="AG958" s="230">
        <f t="shared" si="1076"/>
        <v>296</v>
      </c>
      <c r="AH958" s="231">
        <f t="shared" si="1182"/>
        <v>1.0708394189999999</v>
      </c>
      <c r="AI958" s="227">
        <f t="shared" si="1183"/>
        <v>3510.2131520799999</v>
      </c>
      <c r="AJ958" s="227">
        <f t="shared" si="1184"/>
        <v>4019.7418554133333</v>
      </c>
      <c r="AK958" s="227">
        <f t="shared" si="1176"/>
        <v>3113.21</v>
      </c>
      <c r="AL958" s="227">
        <f t="shared" si="1185"/>
        <v>62.264200000000002</v>
      </c>
      <c r="AM958" s="227">
        <f t="shared" si="1186"/>
        <v>416.1324033333334</v>
      </c>
      <c r="AN958" s="228">
        <f t="shared" si="1177"/>
        <v>1.0519865737554175</v>
      </c>
      <c r="AO958" s="230">
        <f t="shared" si="1178"/>
        <v>275</v>
      </c>
      <c r="AP958" s="231">
        <f t="shared" si="1187"/>
        <v>1.0656523019999999</v>
      </c>
      <c r="AQ958" s="227">
        <f t="shared" si="1188"/>
        <v>3490.07002917</v>
      </c>
      <c r="AR958" s="227">
        <f t="shared" si="1189"/>
        <v>3968.4666325033336</v>
      </c>
      <c r="AS958" s="227">
        <f t="shared" si="1070"/>
        <v>3113.21</v>
      </c>
      <c r="AT958" s="227">
        <f t="shared" si="1190"/>
        <v>62.264200000000002</v>
      </c>
      <c r="AU958" s="227">
        <f t="shared" si="1191"/>
        <v>385.00030333333336</v>
      </c>
      <c r="AV958" s="228">
        <f t="shared" si="1071"/>
        <v>1.0496777371940764</v>
      </c>
      <c r="AW958" s="230">
        <f t="shared" si="1072"/>
        <v>254</v>
      </c>
      <c r="AX958" s="231">
        <f t="shared" si="1192"/>
        <v>1.060490312</v>
      </c>
      <c r="AY958" s="227">
        <f t="shared" si="1193"/>
        <v>3465.5415364099999</v>
      </c>
      <c r="AZ958" s="227">
        <f t="shared" si="1194"/>
        <v>3912.8060397433333</v>
      </c>
      <c r="BA958" s="227">
        <f t="shared" si="1049"/>
        <v>3113.21</v>
      </c>
      <c r="BB958" s="227">
        <f t="shared" si="1195"/>
        <v>62.264200000000002</v>
      </c>
      <c r="BC958" s="227">
        <f t="shared" si="1196"/>
        <v>352.83046666666672</v>
      </c>
      <c r="BD958" s="228">
        <f t="shared" si="1174"/>
        <v>1.0454951952514477</v>
      </c>
      <c r="BE958" s="230">
        <f t="shared" si="1175"/>
        <v>234</v>
      </c>
      <c r="BF958" s="231">
        <f t="shared" si="1197"/>
        <v>1.05559738</v>
      </c>
      <c r="BG958" s="227">
        <f t="shared" si="1198"/>
        <v>3435.8070120900002</v>
      </c>
      <c r="BH958" s="227">
        <f t="shared" si="1199"/>
        <v>3850.901678756667</v>
      </c>
      <c r="BI958" s="227">
        <f t="shared" si="1073"/>
        <v>3113.21</v>
      </c>
      <c r="BJ958" s="227">
        <f t="shared" si="1200"/>
        <v>62.264200000000002</v>
      </c>
      <c r="BK958" s="227">
        <f t="shared" si="1201"/>
        <v>321.69836666666669</v>
      </c>
      <c r="BL958" s="228">
        <f t="shared" si="1059"/>
        <v>1.0324857328589301</v>
      </c>
      <c r="BM958" s="230">
        <f t="shared" si="1060"/>
        <v>212</v>
      </c>
      <c r="BN958" s="231">
        <f t="shared" si="1202"/>
        <v>1.0502412240000001</v>
      </c>
      <c r="BO958" s="227">
        <f t="shared" si="1203"/>
        <v>3375.8375309399999</v>
      </c>
      <c r="BP958" s="227">
        <f t="shared" si="1204"/>
        <v>3759.8000976066664</v>
      </c>
      <c r="BQ958" s="227">
        <f t="shared" si="1173"/>
        <v>3113.21</v>
      </c>
      <c r="BR958" s="227">
        <f t="shared" si="1205"/>
        <v>62.264200000000002</v>
      </c>
      <c r="BS958" s="227">
        <f t="shared" si="1206"/>
        <v>287.45305666666661</v>
      </c>
      <c r="BT958" s="228">
        <f t="shared" si="1171"/>
        <v>1.0290890743647088</v>
      </c>
      <c r="BU958" s="230">
        <f t="shared" si="1172"/>
        <v>189</v>
      </c>
      <c r="BV958" s="231">
        <f t="shared" si="1207"/>
        <v>1.044670663</v>
      </c>
      <c r="BW958" s="227">
        <f t="shared" si="1208"/>
        <v>3346.88494494</v>
      </c>
      <c r="BX958" s="227">
        <f t="shared" si="1209"/>
        <v>3696.6022016066668</v>
      </c>
      <c r="BY958" s="227">
        <f t="shared" si="1050"/>
        <v>3113.21</v>
      </c>
      <c r="BZ958" s="227">
        <f t="shared" si="1210"/>
        <v>62.264200000000002</v>
      </c>
      <c r="CA958" s="227">
        <f t="shared" si="1211"/>
        <v>257.35869333333341</v>
      </c>
      <c r="CB958" s="228">
        <f t="shared" si="1047"/>
        <v>1.0300150722987245</v>
      </c>
      <c r="CC958" s="230">
        <f t="shared" si="1048"/>
        <v>169</v>
      </c>
      <c r="CD958" s="231">
        <f t="shared" si="1212"/>
        <v>1.03985072</v>
      </c>
      <c r="CE958" s="227">
        <f t="shared" si="1213"/>
        <v>3334.4406629599998</v>
      </c>
      <c r="CF958" s="227">
        <f t="shared" si="1214"/>
        <v>3654.063556293333</v>
      </c>
      <c r="CG958" s="227">
        <f t="shared" si="1043"/>
        <v>3113.21</v>
      </c>
      <c r="CH958" s="227">
        <f t="shared" si="1215"/>
        <v>62.264200000000002</v>
      </c>
      <c r="CI958" s="227">
        <f t="shared" si="1216"/>
        <v>226.22659333333334</v>
      </c>
      <c r="CJ958" s="228">
        <f t="shared" si="1164"/>
        <v>1.0250949280783992</v>
      </c>
      <c r="CK958" s="230">
        <f t="shared" si="1165"/>
        <v>148</v>
      </c>
      <c r="CL958" s="231">
        <f t="shared" si="1217"/>
        <v>1.0348137120000001</v>
      </c>
      <c r="CM958" s="227">
        <f t="shared" si="1218"/>
        <v>3302.43802581</v>
      </c>
      <c r="CN958" s="227">
        <f t="shared" si="1219"/>
        <v>3590.9288191433334</v>
      </c>
      <c r="CO958" s="227">
        <f t="shared" si="1046"/>
        <v>3113.21</v>
      </c>
      <c r="CP958" s="227">
        <f t="shared" si="1220"/>
        <v>62.264200000000002</v>
      </c>
      <c r="CQ958" s="227">
        <f t="shared" si="1221"/>
        <v>193.01902000000001</v>
      </c>
      <c r="CR958" s="228">
        <f t="shared" si="1044"/>
        <v>1.0205034177084471</v>
      </c>
      <c r="CS958" s="230">
        <f t="shared" si="1045"/>
        <v>128</v>
      </c>
      <c r="CT958" s="231">
        <f t="shared" si="1222"/>
        <v>1.0300392469999999</v>
      </c>
      <c r="CU958" s="227">
        <f t="shared" si="1223"/>
        <v>3272.4773777400001</v>
      </c>
      <c r="CV958" s="227">
        <f t="shared" si="1224"/>
        <v>3527.7605977399999</v>
      </c>
      <c r="CW958" s="227">
        <f t="shared" si="1162"/>
        <v>3113.21</v>
      </c>
      <c r="CX958" s="227">
        <f t="shared" si="1225"/>
        <v>62.264200000000002</v>
      </c>
      <c r="CY958" s="227">
        <f t="shared" si="1226"/>
        <v>161.88692</v>
      </c>
      <c r="CZ958" s="228">
        <f t="shared" si="1160"/>
        <v>1.022651446045342</v>
      </c>
      <c r="DA958" s="239">
        <f t="shared" si="1161"/>
        <v>107</v>
      </c>
      <c r="DB958" s="231">
        <f t="shared" si="1227"/>
        <v>1.025049766</v>
      </c>
      <c r="DC958" s="227">
        <f t="shared" si="1228"/>
        <v>3263.4803674899999</v>
      </c>
      <c r="DD958" s="227">
        <f t="shared" si="1229"/>
        <v>3487.6314874899999</v>
      </c>
      <c r="DE958" s="227">
        <f t="shared" si="1042"/>
        <v>3113.21</v>
      </c>
      <c r="DF958" s="227">
        <f t="shared" si="1230"/>
        <v>62.264200000000002</v>
      </c>
      <c r="DG958" s="227">
        <f t="shared" si="1231"/>
        <v>130.75482000000002</v>
      </c>
      <c r="DH958" s="228">
        <f t="shared" si="1040"/>
        <v>1.0211196610245641</v>
      </c>
      <c r="DI958" s="239">
        <f t="shared" si="1041"/>
        <v>86</v>
      </c>
      <c r="DJ958" s="231">
        <f t="shared" si="1232"/>
        <v>1.0200844529999999</v>
      </c>
      <c r="DK958" s="227">
        <f t="shared" si="1233"/>
        <v>3242.8076114</v>
      </c>
      <c r="DL958" s="227">
        <f t="shared" si="1234"/>
        <v>3435.8266314000002</v>
      </c>
      <c r="DM958" s="227">
        <f t="shared" si="1159"/>
        <v>3113.21</v>
      </c>
      <c r="DN958" s="227">
        <f t="shared" si="1235"/>
        <v>62.264200000000002</v>
      </c>
      <c r="DO958" s="227">
        <f t="shared" si="1236"/>
        <v>98.584983333333327</v>
      </c>
      <c r="DP958" s="228">
        <f t="shared" si="1157"/>
        <v>1.01786290118054</v>
      </c>
      <c r="DQ958" s="239">
        <f t="shared" si="1158"/>
        <v>65</v>
      </c>
      <c r="DR958" s="231">
        <f t="shared" si="1237"/>
        <v>1.015143192</v>
      </c>
      <c r="DS958" s="227">
        <f t="shared" si="1238"/>
        <v>3216.8070268299998</v>
      </c>
      <c r="DT958" s="227">
        <f t="shared" si="1239"/>
        <v>3377.6562101633331</v>
      </c>
      <c r="DU958" s="227">
        <f t="shared" si="1260"/>
        <v>3113.21</v>
      </c>
      <c r="DV958" s="227">
        <f t="shared" si="1240"/>
        <v>62.264200000000002</v>
      </c>
      <c r="DW958" s="227">
        <f t="shared" si="1241"/>
        <v>69.528356666666667</v>
      </c>
      <c r="DX958" s="228">
        <f t="shared" si="1255"/>
        <v>1.0135053830247835</v>
      </c>
      <c r="DY958" s="239">
        <f t="shared" si="1256"/>
        <v>47</v>
      </c>
      <c r="DZ958" s="231">
        <f t="shared" si="1242"/>
        <v>1.0109268810000001</v>
      </c>
      <c r="EA958" s="227">
        <f t="shared" si="1243"/>
        <v>3189.7321904099999</v>
      </c>
      <c r="EB958" s="227">
        <f t="shared" si="1244"/>
        <v>3321.5247470766667</v>
      </c>
      <c r="EC958" s="227">
        <f t="shared" si="1148"/>
        <v>3113.21</v>
      </c>
      <c r="ED958" s="227">
        <f t="shared" si="1245"/>
        <v>62.264200000000002</v>
      </c>
      <c r="EE958" s="227">
        <f t="shared" si="1246"/>
        <v>37.358519999999999</v>
      </c>
      <c r="EF958" s="228">
        <f t="shared" si="1151"/>
        <v>1.0059610630375939</v>
      </c>
      <c r="EG958" s="239">
        <f t="shared" si="1152"/>
        <v>25</v>
      </c>
      <c r="EH958" s="231">
        <f t="shared" si="1247"/>
        <v>1.005797386</v>
      </c>
      <c r="EI958" s="227">
        <f t="shared" si="1248"/>
        <v>3149.9241092500001</v>
      </c>
      <c r="EJ958" s="227">
        <f t="shared" si="1249"/>
        <v>3249.54682925</v>
      </c>
      <c r="EK958" s="227">
        <f t="shared" si="1257"/>
        <v>3113.21</v>
      </c>
      <c r="EL958" s="227">
        <f t="shared" si="1258"/>
        <v>62.264200000000002</v>
      </c>
      <c r="EM958" s="227">
        <f t="shared" si="1250"/>
        <v>4.150946666666667</v>
      </c>
      <c r="EN958" s="228">
        <f t="shared" si="1251"/>
        <v>1.0002598971591303</v>
      </c>
      <c r="EO958" s="239">
        <f t="shared" si="1252"/>
        <v>4</v>
      </c>
      <c r="EP958" s="231">
        <f t="shared" si="1253"/>
        <v>1.0009253309999999</v>
      </c>
      <c r="EQ958" s="227">
        <f t="shared" si="1179"/>
        <v>3116.90061285</v>
      </c>
      <c r="ER958" s="227">
        <f t="shared" si="1259"/>
        <v>3183.3157595166667</v>
      </c>
      <c r="ES958" s="227"/>
      <c r="ET958" s="227"/>
      <c r="EU958" s="227"/>
      <c r="EV958" s="227"/>
      <c r="EW958" s="227"/>
      <c r="EX958" s="227"/>
      <c r="EY958" s="227"/>
      <c r="EZ958" s="227"/>
      <c r="FA958" s="227"/>
      <c r="FB958" s="227"/>
      <c r="FC958" s="227"/>
      <c r="FD958" s="227"/>
      <c r="FE958" s="227"/>
      <c r="FF958" s="227"/>
      <c r="FG958" s="227"/>
      <c r="FH958" s="227"/>
      <c r="FI958" s="227"/>
      <c r="FJ958" s="227"/>
      <c r="FK958" s="227"/>
      <c r="FL958" s="227"/>
      <c r="FM958" s="227"/>
      <c r="FN958" s="227"/>
      <c r="FO958" s="227"/>
      <c r="FP958" s="227"/>
      <c r="FQ958" s="227"/>
      <c r="FR958" s="227"/>
      <c r="FS958" s="227"/>
      <c r="FT958" s="227"/>
      <c r="FU958" s="227"/>
      <c r="FV958" s="227"/>
      <c r="FW958" s="227"/>
      <c r="FX958" s="227"/>
      <c r="FY958" s="227"/>
      <c r="FZ958" s="227"/>
      <c r="GA958" s="227"/>
      <c r="GB958" s="227"/>
      <c r="GC958" s="227"/>
      <c r="GD958" s="227"/>
      <c r="GE958" s="227"/>
      <c r="GF958" s="1"/>
      <c r="GG958" s="1"/>
      <c r="GH958" s="5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5"/>
      <c r="HA958" s="5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3"/>
      <c r="JZ958" s="1"/>
      <c r="KA958" s="1"/>
      <c r="KB958" s="1"/>
      <c r="KC958" s="1"/>
      <c r="KD958" s="1"/>
      <c r="KE958" s="1"/>
    </row>
    <row r="959" spans="1:291" x14ac:dyDescent="0.2">
      <c r="A959" s="196">
        <f t="shared" si="1061"/>
        <v>43617</v>
      </c>
      <c r="B959" s="236">
        <f t="shared" si="1254"/>
        <v>115782.97672166332</v>
      </c>
      <c r="C959" s="66">
        <f t="shared" si="1169"/>
        <v>61636.259457430002</v>
      </c>
      <c r="D959" s="77">
        <f t="shared" si="1062"/>
        <v>5206.9799999999996</v>
      </c>
      <c r="E959" s="67">
        <f>VLOOKUP(A958,[1]Plan1!$DQ$117:$DS$314,3)</f>
        <v>5213.75</v>
      </c>
      <c r="F959" s="11">
        <f t="shared" si="1063"/>
        <v>43613</v>
      </c>
      <c r="G959" s="73">
        <f t="shared" si="1051"/>
        <v>1.3001778382095708E-3</v>
      </c>
      <c r="H959" s="11">
        <f t="shared" si="1064"/>
        <v>43641</v>
      </c>
      <c r="I959" s="11">
        <f t="shared" si="1052"/>
        <v>43641</v>
      </c>
      <c r="J959" s="1">
        <f t="shared" si="1065"/>
        <v>20</v>
      </c>
      <c r="K959" s="1">
        <f t="shared" si="1066"/>
        <v>5</v>
      </c>
      <c r="L959" s="66">
        <f t="shared" si="1053"/>
        <v>1.00032488</v>
      </c>
      <c r="M959" s="70">
        <f t="shared" si="1170"/>
        <v>1.0056996899999999</v>
      </c>
      <c r="N959" s="70">
        <f t="shared" si="1156"/>
        <v>1.098396006488876</v>
      </c>
      <c r="O959" s="66">
        <f t="shared" si="1166"/>
        <v>1.0987528499999999</v>
      </c>
      <c r="P959" s="66">
        <f t="shared" si="1054"/>
        <v>61656.283845400001</v>
      </c>
      <c r="Q959" s="74">
        <f t="shared" si="1055"/>
        <v>0</v>
      </c>
      <c r="R959" s="75">
        <f t="shared" si="1167"/>
        <v>0</v>
      </c>
      <c r="S959" s="66">
        <f t="shared" si="1168"/>
        <v>0</v>
      </c>
      <c r="T959" s="10">
        <f t="shared" si="1067"/>
        <v>0.06</v>
      </c>
      <c r="U959" s="74">
        <f t="shared" si="1163"/>
        <v>5</v>
      </c>
      <c r="V959" s="74">
        <v>252</v>
      </c>
      <c r="W959" s="70">
        <f t="shared" si="1056"/>
        <v>1.001156798</v>
      </c>
      <c r="X959" s="66">
        <f t="shared" si="1057"/>
        <v>71.323865830000003</v>
      </c>
      <c r="Y959" s="66">
        <v>0</v>
      </c>
      <c r="Z959" s="67">
        <f t="shared" si="1058"/>
        <v>0</v>
      </c>
      <c r="AA959" s="68" t="str">
        <f t="shared" si="1068"/>
        <v>A+INCORP J=</v>
      </c>
      <c r="AB959" s="11">
        <f t="shared" si="1069"/>
        <v>43641</v>
      </c>
      <c r="AC959" s="227">
        <f t="shared" si="1074"/>
        <v>3113.21</v>
      </c>
      <c r="AD959" s="227">
        <f t="shared" si="1180"/>
        <v>62.264200000000002</v>
      </c>
      <c r="AE959" s="227">
        <f t="shared" si="1181"/>
        <v>448.30224000000004</v>
      </c>
      <c r="AF959" s="228">
        <f t="shared" si="1075"/>
        <v>1.0530013724489591</v>
      </c>
      <c r="AG959" s="230">
        <f t="shared" si="1076"/>
        <v>296</v>
      </c>
      <c r="AH959" s="231">
        <f t="shared" si="1182"/>
        <v>1.0708394189999999</v>
      </c>
      <c r="AI959" s="227">
        <f t="shared" si="1183"/>
        <v>3510.4412063599998</v>
      </c>
      <c r="AJ959" s="227">
        <f t="shared" si="1184"/>
        <v>4021.0076463599999</v>
      </c>
      <c r="AK959" s="227">
        <f t="shared" si="1176"/>
        <v>3113.21</v>
      </c>
      <c r="AL959" s="227">
        <f t="shared" si="1185"/>
        <v>62.264200000000002</v>
      </c>
      <c r="AM959" s="227">
        <f t="shared" si="1186"/>
        <v>417.17014</v>
      </c>
      <c r="AN959" s="228">
        <f t="shared" si="1177"/>
        <v>1.0520549200447515</v>
      </c>
      <c r="AO959" s="230">
        <f t="shared" si="1178"/>
        <v>275</v>
      </c>
      <c r="AP959" s="231">
        <f t="shared" si="1187"/>
        <v>1.0656523019999999</v>
      </c>
      <c r="AQ959" s="227">
        <f t="shared" si="1188"/>
        <v>3490.29677477</v>
      </c>
      <c r="AR959" s="227">
        <f t="shared" si="1189"/>
        <v>3969.7311147700002</v>
      </c>
      <c r="AS959" s="227">
        <f t="shared" si="1070"/>
        <v>3113.21</v>
      </c>
      <c r="AT959" s="227">
        <f t="shared" si="1190"/>
        <v>62.264200000000002</v>
      </c>
      <c r="AU959" s="227">
        <f t="shared" si="1191"/>
        <v>386.03804000000002</v>
      </c>
      <c r="AV959" s="228">
        <f t="shared" si="1071"/>
        <v>1.0497459334811046</v>
      </c>
      <c r="AW959" s="230">
        <f t="shared" si="1072"/>
        <v>254</v>
      </c>
      <c r="AX959" s="231">
        <f t="shared" si="1192"/>
        <v>1.060490312</v>
      </c>
      <c r="AY959" s="227">
        <f t="shared" si="1193"/>
        <v>3465.7666884400001</v>
      </c>
      <c r="AZ959" s="227">
        <f t="shared" si="1194"/>
        <v>3914.06892844</v>
      </c>
      <c r="BA959" s="227">
        <f t="shared" si="1049"/>
        <v>3113.21</v>
      </c>
      <c r="BB959" s="227">
        <f t="shared" si="1195"/>
        <v>62.264200000000002</v>
      </c>
      <c r="BC959" s="227">
        <f t="shared" si="1196"/>
        <v>353.86820333333338</v>
      </c>
      <c r="BD959" s="228">
        <f t="shared" si="1174"/>
        <v>1.0455631198038084</v>
      </c>
      <c r="BE959" s="230">
        <f t="shared" si="1175"/>
        <v>234</v>
      </c>
      <c r="BF959" s="231">
        <f t="shared" si="1197"/>
        <v>1.05559738</v>
      </c>
      <c r="BG959" s="227">
        <f t="shared" si="1198"/>
        <v>3436.0302323000001</v>
      </c>
      <c r="BH959" s="227">
        <f t="shared" si="1199"/>
        <v>3852.1626356333336</v>
      </c>
      <c r="BI959" s="227">
        <f t="shared" si="1073"/>
        <v>3113.21</v>
      </c>
      <c r="BJ959" s="227">
        <f t="shared" si="1200"/>
        <v>62.264200000000002</v>
      </c>
      <c r="BK959" s="227">
        <f t="shared" si="1201"/>
        <v>322.73610333333335</v>
      </c>
      <c r="BL959" s="228">
        <f t="shared" si="1059"/>
        <v>1.0325528122023282</v>
      </c>
      <c r="BM959" s="230">
        <f t="shared" si="1060"/>
        <v>212</v>
      </c>
      <c r="BN959" s="231">
        <f t="shared" si="1202"/>
        <v>1.0502412240000001</v>
      </c>
      <c r="BO959" s="227">
        <f t="shared" si="1203"/>
        <v>3376.0568550100002</v>
      </c>
      <c r="BP959" s="227">
        <f t="shared" si="1204"/>
        <v>3761.0571583433334</v>
      </c>
      <c r="BQ959" s="227">
        <f t="shared" si="1173"/>
        <v>3113.21</v>
      </c>
      <c r="BR959" s="227">
        <f t="shared" si="1205"/>
        <v>62.264200000000002</v>
      </c>
      <c r="BS959" s="227">
        <f t="shared" si="1206"/>
        <v>288.49079333333339</v>
      </c>
      <c r="BT959" s="228">
        <f t="shared" si="1171"/>
        <v>1.0291559330313322</v>
      </c>
      <c r="BU959" s="230">
        <f t="shared" si="1172"/>
        <v>189</v>
      </c>
      <c r="BV959" s="231">
        <f t="shared" si="1207"/>
        <v>1.044670663</v>
      </c>
      <c r="BW959" s="227">
        <f t="shared" si="1208"/>
        <v>3347.1023879899999</v>
      </c>
      <c r="BX959" s="227">
        <f t="shared" si="1209"/>
        <v>3697.8573813233334</v>
      </c>
      <c r="BY959" s="227">
        <f t="shared" si="1050"/>
        <v>3113.21</v>
      </c>
      <c r="BZ959" s="227">
        <f t="shared" si="1210"/>
        <v>62.264200000000002</v>
      </c>
      <c r="CA959" s="227">
        <f t="shared" si="1211"/>
        <v>258.39643000000001</v>
      </c>
      <c r="CB959" s="228">
        <f t="shared" si="1047"/>
        <v>1.0300819911263084</v>
      </c>
      <c r="CC959" s="230">
        <f t="shared" si="1048"/>
        <v>169</v>
      </c>
      <c r="CD959" s="231">
        <f t="shared" si="1212"/>
        <v>1.03985072</v>
      </c>
      <c r="CE959" s="227">
        <f t="shared" si="1213"/>
        <v>3334.6572975200002</v>
      </c>
      <c r="CF959" s="227">
        <f t="shared" si="1214"/>
        <v>3655.31792752</v>
      </c>
      <c r="CG959" s="227">
        <f t="shared" si="1043"/>
        <v>3113.21</v>
      </c>
      <c r="CH959" s="227">
        <f t="shared" si="1215"/>
        <v>62.264200000000002</v>
      </c>
      <c r="CI959" s="227">
        <f t="shared" si="1216"/>
        <v>227.26433</v>
      </c>
      <c r="CJ959" s="228">
        <f t="shared" si="1164"/>
        <v>1.0251615272501922</v>
      </c>
      <c r="CK959" s="230">
        <f t="shared" si="1165"/>
        <v>148</v>
      </c>
      <c r="CL959" s="231">
        <f t="shared" si="1217"/>
        <v>1.0348137120000001</v>
      </c>
      <c r="CM959" s="227">
        <f t="shared" si="1218"/>
        <v>3302.6525812</v>
      </c>
      <c r="CN959" s="227">
        <f t="shared" si="1219"/>
        <v>3592.1811112</v>
      </c>
      <c r="CO959" s="227">
        <f t="shared" si="1046"/>
        <v>3113.21</v>
      </c>
      <c r="CP959" s="227">
        <f t="shared" si="1220"/>
        <v>62.264200000000002</v>
      </c>
      <c r="CQ959" s="227">
        <f t="shared" si="1221"/>
        <v>194.05675666666667</v>
      </c>
      <c r="CR959" s="228">
        <f t="shared" si="1044"/>
        <v>1.0205697185753906</v>
      </c>
      <c r="CS959" s="230">
        <f t="shared" si="1045"/>
        <v>128</v>
      </c>
      <c r="CT959" s="231">
        <f t="shared" si="1222"/>
        <v>1.0300392469999999</v>
      </c>
      <c r="CU959" s="227">
        <f t="shared" si="1223"/>
        <v>3272.6899866099998</v>
      </c>
      <c r="CV959" s="227">
        <f t="shared" si="1224"/>
        <v>3529.0109432766667</v>
      </c>
      <c r="CW959" s="227">
        <f t="shared" si="1162"/>
        <v>3113.21</v>
      </c>
      <c r="CX959" s="227">
        <f t="shared" si="1225"/>
        <v>62.264200000000002</v>
      </c>
      <c r="CY959" s="227">
        <f t="shared" si="1226"/>
        <v>162.92465666666666</v>
      </c>
      <c r="CZ959" s="228">
        <f t="shared" si="1160"/>
        <v>1.0227178864670765</v>
      </c>
      <c r="DA959" s="239">
        <f t="shared" si="1161"/>
        <v>107</v>
      </c>
      <c r="DB959" s="231">
        <f t="shared" si="1227"/>
        <v>1.025049766</v>
      </c>
      <c r="DC959" s="227">
        <f t="shared" si="1228"/>
        <v>3263.6923918399998</v>
      </c>
      <c r="DD959" s="227">
        <f t="shared" si="1229"/>
        <v>3488.8812485066665</v>
      </c>
      <c r="DE959" s="227">
        <f t="shared" si="1042"/>
        <v>3113.21</v>
      </c>
      <c r="DF959" s="227">
        <f t="shared" si="1230"/>
        <v>62.264200000000002</v>
      </c>
      <c r="DG959" s="227">
        <f t="shared" si="1231"/>
        <v>131.79255666666668</v>
      </c>
      <c r="DH959" s="228">
        <f t="shared" si="1040"/>
        <v>1.0211860019280872</v>
      </c>
      <c r="DI959" s="239">
        <f t="shared" si="1041"/>
        <v>86</v>
      </c>
      <c r="DJ959" s="231">
        <f t="shared" si="1232"/>
        <v>1.0200844529999999</v>
      </c>
      <c r="DK959" s="227">
        <f t="shared" si="1233"/>
        <v>3243.01829266</v>
      </c>
      <c r="DL959" s="227">
        <f t="shared" si="1234"/>
        <v>3437.0750493266669</v>
      </c>
      <c r="DM959" s="227">
        <f t="shared" si="1159"/>
        <v>3113.21</v>
      </c>
      <c r="DN959" s="227">
        <f t="shared" si="1235"/>
        <v>62.264200000000002</v>
      </c>
      <c r="DO959" s="227">
        <f t="shared" si="1236"/>
        <v>99.622720000000001</v>
      </c>
      <c r="DP959" s="228">
        <f t="shared" si="1157"/>
        <v>1.0179290304963335</v>
      </c>
      <c r="DQ959" s="239">
        <f t="shared" si="1158"/>
        <v>65</v>
      </c>
      <c r="DR959" s="231">
        <f t="shared" si="1237"/>
        <v>1.015143192</v>
      </c>
      <c r="DS959" s="227">
        <f t="shared" si="1238"/>
        <v>3217.0160188700002</v>
      </c>
      <c r="DT959" s="227">
        <f t="shared" si="1239"/>
        <v>3378.9029388700001</v>
      </c>
      <c r="DU959" s="227">
        <f t="shared" si="1260"/>
        <v>3113.21</v>
      </c>
      <c r="DV959" s="227">
        <f t="shared" si="1240"/>
        <v>62.264200000000002</v>
      </c>
      <c r="DW959" s="227">
        <f t="shared" si="1241"/>
        <v>70.566093333333328</v>
      </c>
      <c r="DX959" s="228">
        <f t="shared" si="1255"/>
        <v>1.0135712292379178</v>
      </c>
      <c r="DY959" s="239">
        <f t="shared" si="1256"/>
        <v>47</v>
      </c>
      <c r="DZ959" s="231">
        <f t="shared" si="1242"/>
        <v>1.0109268810000001</v>
      </c>
      <c r="EA959" s="227">
        <f t="shared" si="1243"/>
        <v>3189.9394234400002</v>
      </c>
      <c r="EB959" s="227">
        <f t="shared" si="1244"/>
        <v>3322.7697167733336</v>
      </c>
      <c r="EC959" s="227">
        <f t="shared" si="1148"/>
        <v>3113.21</v>
      </c>
      <c r="ED959" s="227">
        <f t="shared" si="1245"/>
        <v>62.264200000000002</v>
      </c>
      <c r="EE959" s="227">
        <f t="shared" si="1246"/>
        <v>38.396256666666673</v>
      </c>
      <c r="EF959" s="228">
        <f t="shared" si="1151"/>
        <v>1.0060264191054262</v>
      </c>
      <c r="EG959" s="239">
        <f t="shared" si="1152"/>
        <v>25</v>
      </c>
      <c r="EH959" s="231">
        <f t="shared" si="1247"/>
        <v>1.005797386</v>
      </c>
      <c r="EI959" s="227">
        <f t="shared" si="1248"/>
        <v>3150.1287559900002</v>
      </c>
      <c r="EJ959" s="227">
        <f t="shared" si="1249"/>
        <v>3250.7892126566667</v>
      </c>
      <c r="EK959" s="227">
        <f t="shared" si="1257"/>
        <v>3113.21</v>
      </c>
      <c r="EL959" s="227">
        <f t="shared" si="1258"/>
        <v>62.264200000000002</v>
      </c>
      <c r="EM959" s="227">
        <f t="shared" si="1250"/>
        <v>5.1886833333333326</v>
      </c>
      <c r="EN959" s="228">
        <f t="shared" si="1251"/>
        <v>1.0003248828291436</v>
      </c>
      <c r="EO959" s="239">
        <f t="shared" si="1252"/>
        <v>4</v>
      </c>
      <c r="EP959" s="231">
        <f t="shared" si="1253"/>
        <v>1.0009253309999999</v>
      </c>
      <c r="EQ959" s="227">
        <f t="shared" si="1179"/>
        <v>3117.1031140999999</v>
      </c>
      <c r="ER959" s="227">
        <f t="shared" si="1259"/>
        <v>3184.5559974333332</v>
      </c>
      <c r="ES959" s="227"/>
      <c r="ET959" s="227"/>
      <c r="EU959" s="227"/>
      <c r="EV959" s="227"/>
      <c r="EW959" s="227"/>
      <c r="EX959" s="227"/>
      <c r="EY959" s="227"/>
      <c r="EZ959" s="227"/>
      <c r="FA959" s="227"/>
      <c r="FB959" s="227"/>
      <c r="FC959" s="227"/>
      <c r="FD959" s="227"/>
      <c r="FE959" s="227"/>
      <c r="FF959" s="227"/>
      <c r="FG959" s="227"/>
      <c r="FH959" s="227"/>
      <c r="FI959" s="227"/>
      <c r="FJ959" s="227"/>
      <c r="FK959" s="227"/>
      <c r="FL959" s="227"/>
      <c r="FM959" s="227"/>
      <c r="FN959" s="227"/>
      <c r="FO959" s="227"/>
      <c r="FP959" s="227"/>
      <c r="FQ959" s="227"/>
      <c r="FR959" s="227"/>
      <c r="FS959" s="227"/>
      <c r="FT959" s="227"/>
      <c r="FU959" s="227"/>
      <c r="FV959" s="227"/>
      <c r="FW959" s="227"/>
      <c r="FX959" s="227"/>
      <c r="FY959" s="227"/>
      <c r="FZ959" s="227"/>
      <c r="GA959" s="227"/>
      <c r="GB959" s="227"/>
      <c r="GC959" s="227"/>
      <c r="GD959" s="227"/>
      <c r="GE959" s="227"/>
      <c r="GF959" s="1"/>
      <c r="GG959" s="1"/>
      <c r="GH959" s="5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5"/>
      <c r="HA959" s="5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3"/>
      <c r="JZ959" s="1"/>
      <c r="KA959" s="1"/>
      <c r="KB959" s="1"/>
      <c r="KC959" s="1"/>
      <c r="KD959" s="1"/>
      <c r="KE959" s="1"/>
    </row>
    <row r="960" spans="1:291" x14ac:dyDescent="0.2">
      <c r="A960" s="196">
        <f t="shared" si="1061"/>
        <v>43618</v>
      </c>
      <c r="B960" s="236">
        <f t="shared" si="1254"/>
        <v>115798.54277166333</v>
      </c>
      <c r="C960" s="66">
        <f t="shared" si="1169"/>
        <v>61636.259457430002</v>
      </c>
      <c r="D960" s="77">
        <f t="shared" si="1062"/>
        <v>5206.9799999999996</v>
      </c>
      <c r="E960" s="67">
        <f>VLOOKUP(A959,[1]Plan1!$DQ$117:$DS$314,3)</f>
        <v>5213.75</v>
      </c>
      <c r="F960" s="11">
        <f t="shared" si="1063"/>
        <v>43613</v>
      </c>
      <c r="G960" s="73">
        <f t="shared" si="1051"/>
        <v>1.3001778382095708E-3</v>
      </c>
      <c r="H960" s="11">
        <f t="shared" si="1064"/>
        <v>43641</v>
      </c>
      <c r="I960" s="11">
        <f t="shared" si="1052"/>
        <v>43641</v>
      </c>
      <c r="J960" s="1">
        <f t="shared" si="1065"/>
        <v>20</v>
      </c>
      <c r="K960" s="1">
        <f t="shared" si="1066"/>
        <v>5</v>
      </c>
      <c r="L960" s="66">
        <f t="shared" si="1053"/>
        <v>1.00032488</v>
      </c>
      <c r="M960" s="70">
        <f t="shared" si="1170"/>
        <v>1.0056996899999999</v>
      </c>
      <c r="N960" s="70">
        <f t="shared" si="1156"/>
        <v>1.098396006488876</v>
      </c>
      <c r="O960" s="66">
        <f t="shared" si="1166"/>
        <v>1.0987528499999999</v>
      </c>
      <c r="P960" s="66">
        <f t="shared" si="1054"/>
        <v>61656.283845400001</v>
      </c>
      <c r="Q960" s="74">
        <f t="shared" si="1055"/>
        <v>0</v>
      </c>
      <c r="R960" s="75">
        <f t="shared" si="1167"/>
        <v>0</v>
      </c>
      <c r="S960" s="66">
        <f t="shared" si="1168"/>
        <v>0</v>
      </c>
      <c r="T960" s="10">
        <f t="shared" si="1067"/>
        <v>0.06</v>
      </c>
      <c r="U960" s="74">
        <f t="shared" si="1163"/>
        <v>5</v>
      </c>
      <c r="V960" s="74">
        <v>252</v>
      </c>
      <c r="W960" s="70">
        <f t="shared" si="1056"/>
        <v>1.001156798</v>
      </c>
      <c r="X960" s="66">
        <f t="shared" si="1057"/>
        <v>71.323865830000003</v>
      </c>
      <c r="Y960" s="66">
        <v>0</v>
      </c>
      <c r="Z960" s="67">
        <f t="shared" si="1058"/>
        <v>0</v>
      </c>
      <c r="AA960" s="68" t="str">
        <f t="shared" si="1068"/>
        <v>A+INCORP J=</v>
      </c>
      <c r="AB960" s="11">
        <f t="shared" si="1069"/>
        <v>43641</v>
      </c>
      <c r="AC960" s="227">
        <f t="shared" si="1074"/>
        <v>3113.21</v>
      </c>
      <c r="AD960" s="227">
        <f t="shared" si="1180"/>
        <v>62.264200000000002</v>
      </c>
      <c r="AE960" s="227">
        <f t="shared" si="1181"/>
        <v>449.3399766666667</v>
      </c>
      <c r="AF960" s="228">
        <f t="shared" si="1075"/>
        <v>1.0530013724489591</v>
      </c>
      <c r="AG960" s="230">
        <f t="shared" si="1076"/>
        <v>296</v>
      </c>
      <c r="AH960" s="231">
        <f t="shared" si="1182"/>
        <v>1.0708394189999999</v>
      </c>
      <c r="AI960" s="227">
        <f t="shared" si="1183"/>
        <v>3510.4412063599998</v>
      </c>
      <c r="AJ960" s="227">
        <f t="shared" si="1184"/>
        <v>4022.0453830266665</v>
      </c>
      <c r="AK960" s="227">
        <f t="shared" si="1176"/>
        <v>3113.21</v>
      </c>
      <c r="AL960" s="227">
        <f t="shared" si="1185"/>
        <v>62.264200000000002</v>
      </c>
      <c r="AM960" s="227">
        <f t="shared" si="1186"/>
        <v>418.20787666666666</v>
      </c>
      <c r="AN960" s="228">
        <f t="shared" si="1177"/>
        <v>1.0520549200447515</v>
      </c>
      <c r="AO960" s="230">
        <f t="shared" si="1178"/>
        <v>275</v>
      </c>
      <c r="AP960" s="231">
        <f t="shared" si="1187"/>
        <v>1.0656523019999999</v>
      </c>
      <c r="AQ960" s="227">
        <f t="shared" si="1188"/>
        <v>3490.29677477</v>
      </c>
      <c r="AR960" s="227">
        <f t="shared" si="1189"/>
        <v>3970.7688514366664</v>
      </c>
      <c r="AS960" s="227">
        <f t="shared" si="1070"/>
        <v>3113.21</v>
      </c>
      <c r="AT960" s="227">
        <f t="shared" si="1190"/>
        <v>62.264200000000002</v>
      </c>
      <c r="AU960" s="227">
        <f t="shared" si="1191"/>
        <v>387.07577666666668</v>
      </c>
      <c r="AV960" s="228">
        <f t="shared" si="1071"/>
        <v>1.0497459334811046</v>
      </c>
      <c r="AW960" s="230">
        <f t="shared" si="1072"/>
        <v>254</v>
      </c>
      <c r="AX960" s="231">
        <f t="shared" si="1192"/>
        <v>1.060490312</v>
      </c>
      <c r="AY960" s="227">
        <f t="shared" si="1193"/>
        <v>3465.7666884400001</v>
      </c>
      <c r="AZ960" s="227">
        <f t="shared" si="1194"/>
        <v>3915.1066651066667</v>
      </c>
      <c r="BA960" s="227">
        <f t="shared" si="1049"/>
        <v>3113.21</v>
      </c>
      <c r="BB960" s="227">
        <f t="shared" si="1195"/>
        <v>62.264200000000002</v>
      </c>
      <c r="BC960" s="227">
        <f t="shared" si="1196"/>
        <v>354.90594000000004</v>
      </c>
      <c r="BD960" s="228">
        <f t="shared" si="1174"/>
        <v>1.0455631198038084</v>
      </c>
      <c r="BE960" s="230">
        <f t="shared" si="1175"/>
        <v>234</v>
      </c>
      <c r="BF960" s="231">
        <f t="shared" si="1197"/>
        <v>1.05559738</v>
      </c>
      <c r="BG960" s="227">
        <f t="shared" si="1198"/>
        <v>3436.0302323000001</v>
      </c>
      <c r="BH960" s="227">
        <f t="shared" si="1199"/>
        <v>3853.2003723000003</v>
      </c>
      <c r="BI960" s="227">
        <f t="shared" si="1073"/>
        <v>3113.21</v>
      </c>
      <c r="BJ960" s="227">
        <f t="shared" si="1200"/>
        <v>62.264200000000002</v>
      </c>
      <c r="BK960" s="227">
        <f t="shared" si="1201"/>
        <v>323.77384000000001</v>
      </c>
      <c r="BL960" s="228">
        <f t="shared" si="1059"/>
        <v>1.0325528122023282</v>
      </c>
      <c r="BM960" s="230">
        <f t="shared" si="1060"/>
        <v>212</v>
      </c>
      <c r="BN960" s="231">
        <f t="shared" si="1202"/>
        <v>1.0502412240000001</v>
      </c>
      <c r="BO960" s="227">
        <f t="shared" si="1203"/>
        <v>3376.0568550100002</v>
      </c>
      <c r="BP960" s="227">
        <f t="shared" si="1204"/>
        <v>3762.0948950100001</v>
      </c>
      <c r="BQ960" s="227">
        <f t="shared" si="1173"/>
        <v>3113.21</v>
      </c>
      <c r="BR960" s="227">
        <f t="shared" si="1205"/>
        <v>62.264200000000002</v>
      </c>
      <c r="BS960" s="227">
        <f t="shared" si="1206"/>
        <v>289.52853000000005</v>
      </c>
      <c r="BT960" s="228">
        <f t="shared" si="1171"/>
        <v>1.0291559330313322</v>
      </c>
      <c r="BU960" s="230">
        <f t="shared" si="1172"/>
        <v>189</v>
      </c>
      <c r="BV960" s="231">
        <f t="shared" si="1207"/>
        <v>1.044670663</v>
      </c>
      <c r="BW960" s="227">
        <f t="shared" si="1208"/>
        <v>3347.1023879899999</v>
      </c>
      <c r="BX960" s="227">
        <f t="shared" si="1209"/>
        <v>3698.89511799</v>
      </c>
      <c r="BY960" s="227">
        <f t="shared" si="1050"/>
        <v>3113.21</v>
      </c>
      <c r="BZ960" s="227">
        <f t="shared" si="1210"/>
        <v>62.264200000000002</v>
      </c>
      <c r="CA960" s="227">
        <f t="shared" si="1211"/>
        <v>259.43416666666673</v>
      </c>
      <c r="CB960" s="228">
        <f t="shared" si="1047"/>
        <v>1.0300819911263084</v>
      </c>
      <c r="CC960" s="230">
        <f t="shared" si="1048"/>
        <v>169</v>
      </c>
      <c r="CD960" s="231">
        <f t="shared" si="1212"/>
        <v>1.03985072</v>
      </c>
      <c r="CE960" s="227">
        <f t="shared" si="1213"/>
        <v>3334.6572975200002</v>
      </c>
      <c r="CF960" s="227">
        <f t="shared" si="1214"/>
        <v>3656.3556641866671</v>
      </c>
      <c r="CG960" s="227">
        <f t="shared" si="1043"/>
        <v>3113.21</v>
      </c>
      <c r="CH960" s="227">
        <f t="shared" si="1215"/>
        <v>62.264200000000002</v>
      </c>
      <c r="CI960" s="227">
        <f t="shared" si="1216"/>
        <v>228.30206666666666</v>
      </c>
      <c r="CJ960" s="228">
        <f t="shared" si="1164"/>
        <v>1.0251615272501922</v>
      </c>
      <c r="CK960" s="230">
        <f t="shared" si="1165"/>
        <v>148</v>
      </c>
      <c r="CL960" s="231">
        <f t="shared" si="1217"/>
        <v>1.0348137120000001</v>
      </c>
      <c r="CM960" s="227">
        <f t="shared" si="1218"/>
        <v>3302.6525812</v>
      </c>
      <c r="CN960" s="227">
        <f t="shared" si="1219"/>
        <v>3593.2188478666667</v>
      </c>
      <c r="CO960" s="227">
        <f t="shared" si="1046"/>
        <v>3113.21</v>
      </c>
      <c r="CP960" s="227">
        <f t="shared" si="1220"/>
        <v>62.264200000000002</v>
      </c>
      <c r="CQ960" s="227">
        <f t="shared" si="1221"/>
        <v>195.09449333333333</v>
      </c>
      <c r="CR960" s="228">
        <f t="shared" si="1044"/>
        <v>1.0205697185753906</v>
      </c>
      <c r="CS960" s="230">
        <f t="shared" si="1045"/>
        <v>128</v>
      </c>
      <c r="CT960" s="231">
        <f t="shared" si="1222"/>
        <v>1.0300392469999999</v>
      </c>
      <c r="CU960" s="227">
        <f t="shared" si="1223"/>
        <v>3272.6899866099998</v>
      </c>
      <c r="CV960" s="227">
        <f t="shared" si="1224"/>
        <v>3530.0486799433329</v>
      </c>
      <c r="CW960" s="227">
        <f t="shared" si="1162"/>
        <v>3113.21</v>
      </c>
      <c r="CX960" s="227">
        <f t="shared" si="1225"/>
        <v>62.264200000000002</v>
      </c>
      <c r="CY960" s="227">
        <f t="shared" si="1226"/>
        <v>163.96239333333332</v>
      </c>
      <c r="CZ960" s="228">
        <f t="shared" si="1160"/>
        <v>1.0227178864670765</v>
      </c>
      <c r="DA960" s="239">
        <f t="shared" si="1161"/>
        <v>107</v>
      </c>
      <c r="DB960" s="231">
        <f t="shared" si="1227"/>
        <v>1.025049766</v>
      </c>
      <c r="DC960" s="227">
        <f t="shared" si="1228"/>
        <v>3263.6923918399998</v>
      </c>
      <c r="DD960" s="227">
        <f t="shared" si="1229"/>
        <v>3489.9189851733331</v>
      </c>
      <c r="DE960" s="227">
        <f t="shared" si="1042"/>
        <v>3113.21</v>
      </c>
      <c r="DF960" s="227">
        <f t="shared" si="1230"/>
        <v>62.264200000000002</v>
      </c>
      <c r="DG960" s="227">
        <f t="shared" si="1231"/>
        <v>132.83029333333334</v>
      </c>
      <c r="DH960" s="228">
        <f t="shared" si="1040"/>
        <v>1.0211860019280872</v>
      </c>
      <c r="DI960" s="239">
        <f t="shared" si="1041"/>
        <v>86</v>
      </c>
      <c r="DJ960" s="231">
        <f t="shared" si="1232"/>
        <v>1.0200844529999999</v>
      </c>
      <c r="DK960" s="227">
        <f t="shared" si="1233"/>
        <v>3243.01829266</v>
      </c>
      <c r="DL960" s="227">
        <f t="shared" si="1234"/>
        <v>3438.1127859933335</v>
      </c>
      <c r="DM960" s="227">
        <f t="shared" si="1159"/>
        <v>3113.21</v>
      </c>
      <c r="DN960" s="227">
        <f t="shared" si="1235"/>
        <v>62.264200000000002</v>
      </c>
      <c r="DO960" s="227">
        <f t="shared" si="1236"/>
        <v>100.66045666666666</v>
      </c>
      <c r="DP960" s="228">
        <f t="shared" si="1157"/>
        <v>1.0179290304963335</v>
      </c>
      <c r="DQ960" s="239">
        <f t="shared" si="1158"/>
        <v>65</v>
      </c>
      <c r="DR960" s="231">
        <f t="shared" si="1237"/>
        <v>1.015143192</v>
      </c>
      <c r="DS960" s="227">
        <f t="shared" si="1238"/>
        <v>3217.0160188700002</v>
      </c>
      <c r="DT960" s="227">
        <f t="shared" si="1239"/>
        <v>3379.9406755366667</v>
      </c>
      <c r="DU960" s="227">
        <f t="shared" si="1260"/>
        <v>3113.21</v>
      </c>
      <c r="DV960" s="227">
        <f t="shared" si="1240"/>
        <v>62.264200000000002</v>
      </c>
      <c r="DW960" s="227">
        <f t="shared" si="1241"/>
        <v>71.603830000000002</v>
      </c>
      <c r="DX960" s="228">
        <f t="shared" si="1255"/>
        <v>1.0135712292379178</v>
      </c>
      <c r="DY960" s="239">
        <f t="shared" si="1256"/>
        <v>47</v>
      </c>
      <c r="DZ960" s="231">
        <f t="shared" si="1242"/>
        <v>1.0109268810000001</v>
      </c>
      <c r="EA960" s="227">
        <f t="shared" si="1243"/>
        <v>3189.9394234400002</v>
      </c>
      <c r="EB960" s="227">
        <f t="shared" si="1244"/>
        <v>3323.8074534400002</v>
      </c>
      <c r="EC960" s="227">
        <f t="shared" si="1148"/>
        <v>3113.21</v>
      </c>
      <c r="ED960" s="227">
        <f t="shared" si="1245"/>
        <v>62.264200000000002</v>
      </c>
      <c r="EE960" s="227">
        <f t="shared" si="1246"/>
        <v>39.433993333333333</v>
      </c>
      <c r="EF960" s="228">
        <f t="shared" si="1151"/>
        <v>1.0060264191054262</v>
      </c>
      <c r="EG960" s="239">
        <f t="shared" si="1152"/>
        <v>25</v>
      </c>
      <c r="EH960" s="231">
        <f t="shared" si="1247"/>
        <v>1.005797386</v>
      </c>
      <c r="EI960" s="227">
        <f t="shared" si="1248"/>
        <v>3150.1287559900002</v>
      </c>
      <c r="EJ960" s="227">
        <f t="shared" si="1249"/>
        <v>3251.8269493233333</v>
      </c>
      <c r="EK960" s="227">
        <f t="shared" si="1257"/>
        <v>3113.21</v>
      </c>
      <c r="EL960" s="227">
        <f t="shared" si="1258"/>
        <v>62.264200000000002</v>
      </c>
      <c r="EM960" s="227">
        <f t="shared" si="1250"/>
        <v>6.2264200000000001</v>
      </c>
      <c r="EN960" s="228">
        <f t="shared" si="1251"/>
        <v>1.0003248828291436</v>
      </c>
      <c r="EO960" s="239">
        <f t="shared" si="1252"/>
        <v>4</v>
      </c>
      <c r="EP960" s="231">
        <f t="shared" si="1253"/>
        <v>1.0009253309999999</v>
      </c>
      <c r="EQ960" s="227">
        <f t="shared" si="1179"/>
        <v>3117.1031140999999</v>
      </c>
      <c r="ER960" s="227">
        <f t="shared" si="1259"/>
        <v>3185.5937340999999</v>
      </c>
      <c r="ES960" s="227"/>
      <c r="ET960" s="227"/>
      <c r="EU960" s="227"/>
      <c r="EV960" s="227"/>
      <c r="EW960" s="227"/>
      <c r="EX960" s="227"/>
      <c r="EY960" s="227"/>
      <c r="EZ960" s="227"/>
      <c r="FA960" s="227"/>
      <c r="FB960" s="227"/>
      <c r="FC960" s="227"/>
      <c r="FD960" s="227"/>
      <c r="FE960" s="227"/>
      <c r="FF960" s="227"/>
      <c r="FG960" s="227"/>
      <c r="FH960" s="227"/>
      <c r="FI960" s="227"/>
      <c r="FJ960" s="227"/>
      <c r="FK960" s="227"/>
      <c r="FL960" s="227"/>
      <c r="FM960" s="227"/>
      <c r="FN960" s="227"/>
      <c r="FO960" s="227"/>
      <c r="FP960" s="227"/>
      <c r="FQ960" s="227"/>
      <c r="FR960" s="227"/>
      <c r="FS960" s="227"/>
      <c r="FT960" s="227"/>
      <c r="FU960" s="227"/>
      <c r="FV960" s="227"/>
      <c r="FW960" s="227"/>
      <c r="FX960" s="227"/>
      <c r="FY960" s="227"/>
      <c r="FZ960" s="227"/>
      <c r="GA960" s="227"/>
      <c r="GB960" s="227"/>
      <c r="GC960" s="227"/>
      <c r="GD960" s="227"/>
      <c r="GE960" s="227"/>
      <c r="GF960" s="1"/>
      <c r="GG960" s="1"/>
      <c r="GH960" s="5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5"/>
      <c r="HA960" s="5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3"/>
      <c r="JZ960" s="1"/>
      <c r="KA960" s="1"/>
      <c r="KB960" s="1"/>
      <c r="KC960" s="1"/>
      <c r="KD960" s="1"/>
      <c r="KE960" s="1"/>
    </row>
    <row r="961" spans="1:291" x14ac:dyDescent="0.2">
      <c r="A961" s="196">
        <f t="shared" si="1061"/>
        <v>43619</v>
      </c>
      <c r="B961" s="236">
        <f t="shared" si="1254"/>
        <v>115825.60590610334</v>
      </c>
      <c r="C961" s="66">
        <f t="shared" si="1169"/>
        <v>61636.259457430002</v>
      </c>
      <c r="D961" s="77">
        <f t="shared" si="1062"/>
        <v>5206.9799999999996</v>
      </c>
      <c r="E961" s="67">
        <f>VLOOKUP(A960,[1]Plan1!$DQ$117:$DS$314,3)</f>
        <v>5213.75</v>
      </c>
      <c r="F961" s="11">
        <f t="shared" si="1063"/>
        <v>43613</v>
      </c>
      <c r="G961" s="73">
        <f t="shared" si="1051"/>
        <v>1.3001778382095708E-3</v>
      </c>
      <c r="H961" s="11">
        <f t="shared" si="1064"/>
        <v>43641</v>
      </c>
      <c r="I961" s="11">
        <f t="shared" si="1052"/>
        <v>43641</v>
      </c>
      <c r="J961" s="1">
        <f t="shared" si="1065"/>
        <v>20</v>
      </c>
      <c r="K961" s="1">
        <f t="shared" si="1066"/>
        <v>5</v>
      </c>
      <c r="L961" s="66">
        <f t="shared" si="1053"/>
        <v>1.00032488</v>
      </c>
      <c r="M961" s="70">
        <f t="shared" si="1170"/>
        <v>1.0056996899999999</v>
      </c>
      <c r="N961" s="70">
        <f t="shared" si="1156"/>
        <v>1.098396006488876</v>
      </c>
      <c r="O961" s="66">
        <f t="shared" si="1166"/>
        <v>1.0987528499999999</v>
      </c>
      <c r="P961" s="66">
        <f t="shared" si="1054"/>
        <v>61656.283845400001</v>
      </c>
      <c r="Q961" s="74">
        <f t="shared" si="1055"/>
        <v>0</v>
      </c>
      <c r="R961" s="75">
        <f t="shared" si="1167"/>
        <v>0</v>
      </c>
      <c r="S961" s="66">
        <f t="shared" si="1168"/>
        <v>0</v>
      </c>
      <c r="T961" s="10">
        <f t="shared" si="1067"/>
        <v>0.06</v>
      </c>
      <c r="U961" s="74">
        <f t="shared" si="1163"/>
        <v>5</v>
      </c>
      <c r="V961" s="74">
        <v>252</v>
      </c>
      <c r="W961" s="70">
        <f t="shared" si="1056"/>
        <v>1.001156798</v>
      </c>
      <c r="X961" s="66">
        <f t="shared" si="1057"/>
        <v>71.323865830000003</v>
      </c>
      <c r="Y961" s="66">
        <v>0</v>
      </c>
      <c r="Z961" s="67">
        <f t="shared" si="1058"/>
        <v>0</v>
      </c>
      <c r="AA961" s="68" t="str">
        <f t="shared" si="1068"/>
        <v>A+INCORP J=</v>
      </c>
      <c r="AB961" s="11">
        <f t="shared" si="1069"/>
        <v>43641</v>
      </c>
      <c r="AC961" s="227">
        <f t="shared" si="1074"/>
        <v>3113.21</v>
      </c>
      <c r="AD961" s="227">
        <f t="shared" si="1180"/>
        <v>62.264200000000002</v>
      </c>
      <c r="AE961" s="227">
        <f t="shared" si="1181"/>
        <v>450.37771333333336</v>
      </c>
      <c r="AF961" s="228">
        <f t="shared" si="1075"/>
        <v>1.0530013724489591</v>
      </c>
      <c r="AG961" s="230">
        <f t="shared" si="1076"/>
        <v>297</v>
      </c>
      <c r="AH961" s="231">
        <f t="shared" si="1182"/>
        <v>1.0710870530000001</v>
      </c>
      <c r="AI961" s="227">
        <f t="shared" si="1183"/>
        <v>3511.25300371</v>
      </c>
      <c r="AJ961" s="227">
        <f t="shared" si="1184"/>
        <v>4023.8949170433334</v>
      </c>
      <c r="AK961" s="227">
        <f t="shared" si="1176"/>
        <v>3113.21</v>
      </c>
      <c r="AL961" s="227">
        <f t="shared" si="1185"/>
        <v>62.264200000000002</v>
      </c>
      <c r="AM961" s="227">
        <f t="shared" si="1186"/>
        <v>419.24561333333338</v>
      </c>
      <c r="AN961" s="228">
        <f t="shared" si="1177"/>
        <v>1.0520549200447515</v>
      </c>
      <c r="AO961" s="230">
        <f t="shared" si="1178"/>
        <v>276</v>
      </c>
      <c r="AP961" s="231">
        <f t="shared" si="1187"/>
        <v>1.0658987369999999</v>
      </c>
      <c r="AQ961" s="227">
        <f t="shared" si="1188"/>
        <v>3491.1039154199998</v>
      </c>
      <c r="AR961" s="227">
        <f t="shared" si="1189"/>
        <v>3972.6137287533334</v>
      </c>
      <c r="AS961" s="227">
        <f t="shared" si="1070"/>
        <v>3113.21</v>
      </c>
      <c r="AT961" s="227">
        <f t="shared" si="1190"/>
        <v>62.264200000000002</v>
      </c>
      <c r="AU961" s="227">
        <f t="shared" si="1191"/>
        <v>388.11351333333334</v>
      </c>
      <c r="AV961" s="228">
        <f t="shared" si="1071"/>
        <v>1.0497459334811046</v>
      </c>
      <c r="AW961" s="230">
        <f t="shared" si="1072"/>
        <v>255</v>
      </c>
      <c r="AX961" s="231">
        <f t="shared" si="1192"/>
        <v>1.060735553</v>
      </c>
      <c r="AY961" s="227">
        <f t="shared" si="1193"/>
        <v>3466.5681555299998</v>
      </c>
      <c r="AZ961" s="227">
        <f t="shared" si="1194"/>
        <v>3916.9458688633331</v>
      </c>
      <c r="BA961" s="227">
        <f t="shared" si="1049"/>
        <v>3113.21</v>
      </c>
      <c r="BB961" s="227">
        <f t="shared" si="1195"/>
        <v>62.264200000000002</v>
      </c>
      <c r="BC961" s="227">
        <f t="shared" si="1196"/>
        <v>355.9436766666667</v>
      </c>
      <c r="BD961" s="228">
        <f t="shared" si="1174"/>
        <v>1.0455631198038084</v>
      </c>
      <c r="BE961" s="230">
        <f t="shared" si="1175"/>
        <v>235</v>
      </c>
      <c r="BF961" s="231">
        <f t="shared" si="1197"/>
        <v>1.0558414890000001</v>
      </c>
      <c r="BG961" s="227">
        <f t="shared" si="1198"/>
        <v>3436.82482114</v>
      </c>
      <c r="BH961" s="227">
        <f t="shared" si="1199"/>
        <v>3855.0326978066669</v>
      </c>
      <c r="BI961" s="227">
        <f t="shared" si="1073"/>
        <v>3113.21</v>
      </c>
      <c r="BJ961" s="227">
        <f t="shared" si="1200"/>
        <v>62.264200000000002</v>
      </c>
      <c r="BK961" s="227">
        <f t="shared" si="1201"/>
        <v>324.81157666666667</v>
      </c>
      <c r="BL961" s="228">
        <f t="shared" si="1059"/>
        <v>1.0325528122023282</v>
      </c>
      <c r="BM961" s="230">
        <f t="shared" si="1060"/>
        <v>213</v>
      </c>
      <c r="BN961" s="231">
        <f t="shared" si="1202"/>
        <v>1.0504840950000001</v>
      </c>
      <c r="BO961" s="227">
        <f t="shared" si="1203"/>
        <v>3376.83757689</v>
      </c>
      <c r="BP961" s="227">
        <f t="shared" si="1204"/>
        <v>3763.9133535566666</v>
      </c>
      <c r="BQ961" s="227">
        <f t="shared" si="1173"/>
        <v>3113.21</v>
      </c>
      <c r="BR961" s="227">
        <f t="shared" si="1205"/>
        <v>62.264200000000002</v>
      </c>
      <c r="BS961" s="227">
        <f t="shared" si="1206"/>
        <v>290.56626666666671</v>
      </c>
      <c r="BT961" s="228">
        <f t="shared" si="1171"/>
        <v>1.0291559330313322</v>
      </c>
      <c r="BU961" s="230">
        <f t="shared" si="1172"/>
        <v>190</v>
      </c>
      <c r="BV961" s="231">
        <f t="shared" si="1207"/>
        <v>1.044912246</v>
      </c>
      <c r="BW961" s="227">
        <f t="shared" si="1208"/>
        <v>3347.8764147400002</v>
      </c>
      <c r="BX961" s="227">
        <f t="shared" si="1209"/>
        <v>3700.706881406667</v>
      </c>
      <c r="BY961" s="227">
        <f t="shared" si="1050"/>
        <v>3113.21</v>
      </c>
      <c r="BZ961" s="227">
        <f t="shared" si="1210"/>
        <v>62.264200000000002</v>
      </c>
      <c r="CA961" s="227">
        <f t="shared" si="1211"/>
        <v>260.47190333333333</v>
      </c>
      <c r="CB961" s="228">
        <f t="shared" si="1047"/>
        <v>1.0300819911263084</v>
      </c>
      <c r="CC961" s="230">
        <f t="shared" si="1048"/>
        <v>170</v>
      </c>
      <c r="CD961" s="231">
        <f t="shared" si="1212"/>
        <v>1.0400911880000001</v>
      </c>
      <c r="CE961" s="227">
        <f t="shared" si="1213"/>
        <v>3335.4284450999999</v>
      </c>
      <c r="CF961" s="227">
        <f t="shared" si="1214"/>
        <v>3658.164548433333</v>
      </c>
      <c r="CG961" s="227">
        <f t="shared" si="1043"/>
        <v>3113.21</v>
      </c>
      <c r="CH961" s="227">
        <f t="shared" si="1215"/>
        <v>62.264200000000002</v>
      </c>
      <c r="CI961" s="227">
        <f t="shared" si="1216"/>
        <v>229.33980333333332</v>
      </c>
      <c r="CJ961" s="228">
        <f t="shared" si="1164"/>
        <v>1.0251615272501922</v>
      </c>
      <c r="CK961" s="230">
        <f t="shared" si="1165"/>
        <v>149</v>
      </c>
      <c r="CL961" s="231">
        <f t="shared" si="1217"/>
        <v>1.0350530149999999</v>
      </c>
      <c r="CM961" s="227">
        <f t="shared" si="1218"/>
        <v>3303.4163270399999</v>
      </c>
      <c r="CN961" s="227">
        <f t="shared" si="1219"/>
        <v>3595.0203303733333</v>
      </c>
      <c r="CO961" s="227">
        <f t="shared" si="1046"/>
        <v>3113.21</v>
      </c>
      <c r="CP961" s="227">
        <f t="shared" si="1220"/>
        <v>62.264200000000002</v>
      </c>
      <c r="CQ961" s="227">
        <f t="shared" si="1221"/>
        <v>196.13222999999999</v>
      </c>
      <c r="CR961" s="228">
        <f t="shared" si="1044"/>
        <v>1.0205697185753906</v>
      </c>
      <c r="CS961" s="230">
        <f t="shared" si="1045"/>
        <v>129</v>
      </c>
      <c r="CT961" s="231">
        <f t="shared" si="1222"/>
        <v>1.0302774459999999</v>
      </c>
      <c r="CU961" s="227">
        <f t="shared" si="1223"/>
        <v>3273.4468038800001</v>
      </c>
      <c r="CV961" s="227">
        <f t="shared" si="1224"/>
        <v>3531.8432338800003</v>
      </c>
      <c r="CW961" s="227">
        <f t="shared" si="1162"/>
        <v>3113.21</v>
      </c>
      <c r="CX961" s="227">
        <f t="shared" si="1225"/>
        <v>62.264200000000002</v>
      </c>
      <c r="CY961" s="227">
        <f t="shared" si="1226"/>
        <v>165.00012999999998</v>
      </c>
      <c r="CZ961" s="228">
        <f t="shared" si="1160"/>
        <v>1.0227178864670765</v>
      </c>
      <c r="DA961" s="239">
        <f t="shared" si="1161"/>
        <v>108</v>
      </c>
      <c r="DB961" s="231">
        <f t="shared" si="1227"/>
        <v>1.025286811</v>
      </c>
      <c r="DC961" s="227">
        <f t="shared" si="1228"/>
        <v>3264.44712785</v>
      </c>
      <c r="DD961" s="227">
        <f t="shared" si="1229"/>
        <v>3491.71145785</v>
      </c>
      <c r="DE961" s="227">
        <f t="shared" si="1042"/>
        <v>3113.21</v>
      </c>
      <c r="DF961" s="227">
        <f t="shared" si="1230"/>
        <v>62.264200000000002</v>
      </c>
      <c r="DG961" s="227">
        <f t="shared" si="1231"/>
        <v>133.86803</v>
      </c>
      <c r="DH961" s="228">
        <f t="shared" ref="DH961:DH1024" si="1261">($O961/DH$830)</f>
        <v>1.0211860019280872</v>
      </c>
      <c r="DI961" s="239">
        <f t="shared" ref="DI961:DI1024" si="1262">NETWORKDAYS(DI$830,$A961,$AE$118:$AE$502)-1</f>
        <v>87</v>
      </c>
      <c r="DJ961" s="231">
        <f t="shared" si="1232"/>
        <v>1.02032035</v>
      </c>
      <c r="DK961" s="227">
        <f t="shared" si="1233"/>
        <v>3243.7682485</v>
      </c>
      <c r="DL961" s="227">
        <f t="shared" si="1234"/>
        <v>3439.9004785000002</v>
      </c>
      <c r="DM961" s="227">
        <f t="shared" si="1159"/>
        <v>3113.21</v>
      </c>
      <c r="DN961" s="227">
        <f t="shared" si="1235"/>
        <v>62.264200000000002</v>
      </c>
      <c r="DO961" s="227">
        <f t="shared" si="1236"/>
        <v>101.69819333333332</v>
      </c>
      <c r="DP961" s="228">
        <f t="shared" si="1157"/>
        <v>1.0179290304963335</v>
      </c>
      <c r="DQ961" s="239">
        <f t="shared" si="1158"/>
        <v>66</v>
      </c>
      <c r="DR961" s="231">
        <f t="shared" si="1237"/>
        <v>1.0153779469999999</v>
      </c>
      <c r="DS961" s="227">
        <f t="shared" si="1238"/>
        <v>3217.75996377</v>
      </c>
      <c r="DT961" s="227">
        <f t="shared" si="1239"/>
        <v>3381.7223571033333</v>
      </c>
      <c r="DU961" s="227">
        <f t="shared" si="1260"/>
        <v>3113.21</v>
      </c>
      <c r="DV961" s="227">
        <f t="shared" si="1240"/>
        <v>62.264200000000002</v>
      </c>
      <c r="DW961" s="227">
        <f t="shared" si="1241"/>
        <v>72.641566666666677</v>
      </c>
      <c r="DX961" s="228">
        <f t="shared" si="1255"/>
        <v>1.0135712292379178</v>
      </c>
      <c r="DY961" s="239">
        <f t="shared" si="1256"/>
        <v>48</v>
      </c>
      <c r="DZ961" s="231">
        <f t="shared" si="1242"/>
        <v>1.01116066</v>
      </c>
      <c r="EA961" s="227">
        <f t="shared" si="1243"/>
        <v>3190.6771037399999</v>
      </c>
      <c r="EB961" s="227">
        <f t="shared" si="1244"/>
        <v>3325.5828704066666</v>
      </c>
      <c r="EC961" s="227">
        <f t="shared" si="1148"/>
        <v>3113.21</v>
      </c>
      <c r="ED961" s="227">
        <f t="shared" si="1245"/>
        <v>62.264200000000002</v>
      </c>
      <c r="EE961" s="227">
        <f t="shared" si="1246"/>
        <v>40.471730000000001</v>
      </c>
      <c r="EF961" s="228">
        <f t="shared" si="1151"/>
        <v>1.0060264191054262</v>
      </c>
      <c r="EG961" s="239">
        <f t="shared" si="1152"/>
        <v>26</v>
      </c>
      <c r="EH961" s="231">
        <f t="shared" si="1247"/>
        <v>1.006029979</v>
      </c>
      <c r="EI961" s="227">
        <f t="shared" si="1248"/>
        <v>3150.8572306400001</v>
      </c>
      <c r="EJ961" s="227">
        <f t="shared" si="1249"/>
        <v>3253.59316064</v>
      </c>
      <c r="EK961" s="227">
        <f t="shared" si="1257"/>
        <v>3113.21</v>
      </c>
      <c r="EL961" s="227">
        <f t="shared" si="1258"/>
        <v>62.264200000000002</v>
      </c>
      <c r="EM961" s="227">
        <f t="shared" si="1250"/>
        <v>7.2641566666666675</v>
      </c>
      <c r="EN961" s="228">
        <f t="shared" si="1251"/>
        <v>1.0003248828291436</v>
      </c>
      <c r="EO961" s="239">
        <f t="shared" si="1252"/>
        <v>5</v>
      </c>
      <c r="EP961" s="231">
        <f t="shared" si="1253"/>
        <v>1.001156798</v>
      </c>
      <c r="EQ961" s="227">
        <f t="shared" si="1179"/>
        <v>3117.8239535900002</v>
      </c>
      <c r="ER961" s="227">
        <f t="shared" si="1259"/>
        <v>3187.3523102566669</v>
      </c>
      <c r="ES961" s="227"/>
      <c r="ET961" s="227"/>
      <c r="EU961" s="227"/>
      <c r="EV961" s="227"/>
      <c r="EW961" s="227"/>
      <c r="EX961" s="227"/>
      <c r="EY961" s="227"/>
      <c r="EZ961" s="227"/>
      <c r="FA961" s="227"/>
      <c r="FB961" s="227"/>
      <c r="FC961" s="227"/>
      <c r="FD961" s="227"/>
      <c r="FE961" s="227"/>
      <c r="FF961" s="227"/>
      <c r="FG961" s="227"/>
      <c r="FH961" s="227"/>
      <c r="FI961" s="227"/>
      <c r="FJ961" s="227"/>
      <c r="FK961" s="227"/>
      <c r="FL961" s="227"/>
      <c r="FM961" s="227"/>
      <c r="FN961" s="227"/>
      <c r="FO961" s="227"/>
      <c r="FP961" s="227"/>
      <c r="FQ961" s="227"/>
      <c r="FR961" s="227"/>
      <c r="FS961" s="227"/>
      <c r="FT961" s="227"/>
      <c r="FU961" s="227"/>
      <c r="FV961" s="227"/>
      <c r="FW961" s="227"/>
      <c r="FX961" s="227"/>
      <c r="FY961" s="227"/>
      <c r="FZ961" s="227"/>
      <c r="GA961" s="227"/>
      <c r="GB961" s="227"/>
      <c r="GC961" s="227"/>
      <c r="GD961" s="227"/>
      <c r="GE961" s="227"/>
      <c r="GF961" s="1"/>
      <c r="GG961" s="1"/>
      <c r="GH961" s="5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5"/>
      <c r="HA961" s="5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3"/>
      <c r="JZ961" s="1"/>
      <c r="KA961" s="1"/>
      <c r="KB961" s="1"/>
      <c r="KC961" s="1"/>
      <c r="KD961" s="1"/>
      <c r="KE961" s="1"/>
    </row>
    <row r="962" spans="1:291" x14ac:dyDescent="0.2">
      <c r="A962" s="196">
        <f t="shared" si="1061"/>
        <v>43620</v>
      </c>
      <c r="B962" s="236">
        <f t="shared" si="1254"/>
        <v>115874.18898579333</v>
      </c>
      <c r="C962" s="66">
        <f t="shared" si="1169"/>
        <v>61636.259457430002</v>
      </c>
      <c r="D962" s="77">
        <f t="shared" si="1062"/>
        <v>5206.9799999999996</v>
      </c>
      <c r="E962" s="67">
        <f>VLOOKUP(A961,[1]Plan1!$DQ$117:$DS$314,3)</f>
        <v>5213.75</v>
      </c>
      <c r="F962" s="11">
        <f t="shared" si="1063"/>
        <v>43613</v>
      </c>
      <c r="G962" s="73">
        <f t="shared" si="1051"/>
        <v>1.3001778382095708E-3</v>
      </c>
      <c r="H962" s="11">
        <f t="shared" si="1064"/>
        <v>43641</v>
      </c>
      <c r="I962" s="11">
        <f t="shared" si="1052"/>
        <v>43641</v>
      </c>
      <c r="J962" s="1">
        <f t="shared" si="1065"/>
        <v>20</v>
      </c>
      <c r="K962" s="1">
        <f t="shared" si="1066"/>
        <v>6</v>
      </c>
      <c r="L962" s="66">
        <f t="shared" si="1053"/>
        <v>1.00038987</v>
      </c>
      <c r="M962" s="70">
        <f t="shared" si="1170"/>
        <v>1.0056996899999999</v>
      </c>
      <c r="N962" s="70">
        <f t="shared" si="1156"/>
        <v>1.098396006488876</v>
      </c>
      <c r="O962" s="66">
        <f t="shared" si="1166"/>
        <v>1.09882423</v>
      </c>
      <c r="P962" s="66">
        <f t="shared" si="1054"/>
        <v>61660.289585899998</v>
      </c>
      <c r="Q962" s="74">
        <f t="shared" si="1055"/>
        <v>0</v>
      </c>
      <c r="R962" s="75">
        <f t="shared" si="1167"/>
        <v>0</v>
      </c>
      <c r="S962" s="66">
        <f t="shared" si="1168"/>
        <v>0</v>
      </c>
      <c r="T962" s="10">
        <f t="shared" si="1067"/>
        <v>0.06</v>
      </c>
      <c r="U962" s="74">
        <f t="shared" si="1163"/>
        <v>6</v>
      </c>
      <c r="V962" s="74">
        <v>252</v>
      </c>
      <c r="W962" s="70">
        <f t="shared" si="1056"/>
        <v>1.0013883180000001</v>
      </c>
      <c r="X962" s="66">
        <f t="shared" si="1057"/>
        <v>85.604089909999999</v>
      </c>
      <c r="Y962" s="66">
        <v>0</v>
      </c>
      <c r="Z962" s="67">
        <f t="shared" si="1058"/>
        <v>0</v>
      </c>
      <c r="AA962" s="68" t="str">
        <f t="shared" si="1068"/>
        <v>A+INCORP J=</v>
      </c>
      <c r="AB962" s="11">
        <f t="shared" si="1069"/>
        <v>43641</v>
      </c>
      <c r="AC962" s="227">
        <f t="shared" si="1074"/>
        <v>3113.21</v>
      </c>
      <c r="AD962" s="227">
        <f t="shared" si="1180"/>
        <v>62.264200000000002</v>
      </c>
      <c r="AE962" s="227">
        <f t="shared" si="1181"/>
        <v>451.41544999999996</v>
      </c>
      <c r="AF962" s="228">
        <f t="shared" si="1075"/>
        <v>1.0530697802241613</v>
      </c>
      <c r="AG962" s="230">
        <f t="shared" si="1076"/>
        <v>298</v>
      </c>
      <c r="AH962" s="231">
        <f t="shared" si="1182"/>
        <v>1.0713347449999999</v>
      </c>
      <c r="AI962" s="227">
        <f t="shared" si="1183"/>
        <v>3512.2931509599998</v>
      </c>
      <c r="AJ962" s="227">
        <f t="shared" si="1184"/>
        <v>4025.9728009599999</v>
      </c>
      <c r="AK962" s="227">
        <f t="shared" si="1176"/>
        <v>3113.21</v>
      </c>
      <c r="AL962" s="227">
        <f t="shared" si="1185"/>
        <v>62.264200000000002</v>
      </c>
      <c r="AM962" s="227">
        <f t="shared" si="1186"/>
        <v>420.28335000000004</v>
      </c>
      <c r="AN962" s="228">
        <f t="shared" si="1177"/>
        <v>1.0521232663340856</v>
      </c>
      <c r="AO962" s="230">
        <f t="shared" si="1178"/>
        <v>277</v>
      </c>
      <c r="AP962" s="231">
        <f t="shared" si="1187"/>
        <v>1.066145229</v>
      </c>
      <c r="AQ962" s="227">
        <f t="shared" si="1188"/>
        <v>3492.1380932400002</v>
      </c>
      <c r="AR962" s="227">
        <f t="shared" si="1189"/>
        <v>3974.6856432400004</v>
      </c>
      <c r="AS962" s="227">
        <f t="shared" si="1070"/>
        <v>3113.21</v>
      </c>
      <c r="AT962" s="227">
        <f t="shared" si="1190"/>
        <v>62.264200000000002</v>
      </c>
      <c r="AU962" s="227">
        <f t="shared" si="1191"/>
        <v>389.15125</v>
      </c>
      <c r="AV962" s="228">
        <f t="shared" si="1071"/>
        <v>1.0498141297681332</v>
      </c>
      <c r="AW962" s="230">
        <f t="shared" si="1072"/>
        <v>256</v>
      </c>
      <c r="AX962" s="231">
        <f t="shared" si="1192"/>
        <v>1.0609808510000001</v>
      </c>
      <c r="AY962" s="227">
        <f t="shared" si="1193"/>
        <v>3467.5950650700001</v>
      </c>
      <c r="AZ962" s="227">
        <f t="shared" si="1194"/>
        <v>3919.0105150700001</v>
      </c>
      <c r="BA962" s="227">
        <f t="shared" si="1049"/>
        <v>3113.21</v>
      </c>
      <c r="BB962" s="227">
        <f t="shared" si="1195"/>
        <v>62.264200000000002</v>
      </c>
      <c r="BC962" s="227">
        <f t="shared" si="1196"/>
        <v>356.98141333333336</v>
      </c>
      <c r="BD962" s="228">
        <f t="shared" si="1174"/>
        <v>1.0456310443561696</v>
      </c>
      <c r="BE962" s="230">
        <f t="shared" si="1175"/>
        <v>236</v>
      </c>
      <c r="BF962" s="231">
        <f t="shared" si="1197"/>
        <v>1.056085655</v>
      </c>
      <c r="BG962" s="227">
        <f t="shared" si="1198"/>
        <v>3437.8429189799999</v>
      </c>
      <c r="BH962" s="227">
        <f t="shared" si="1199"/>
        <v>3857.0885323133334</v>
      </c>
      <c r="BI962" s="227">
        <f t="shared" si="1073"/>
        <v>3113.21</v>
      </c>
      <c r="BJ962" s="227">
        <f t="shared" si="1200"/>
        <v>62.264200000000002</v>
      </c>
      <c r="BK962" s="227">
        <f t="shared" si="1201"/>
        <v>325.84931333333333</v>
      </c>
      <c r="BL962" s="228">
        <f t="shared" si="1059"/>
        <v>1.0326198915457265</v>
      </c>
      <c r="BM962" s="230">
        <f t="shared" si="1060"/>
        <v>214</v>
      </c>
      <c r="BN962" s="231">
        <f t="shared" si="1202"/>
        <v>1.050727022</v>
      </c>
      <c r="BO962" s="227">
        <f t="shared" si="1203"/>
        <v>3377.8379043</v>
      </c>
      <c r="BP962" s="227">
        <f t="shared" si="1204"/>
        <v>3765.9514176333332</v>
      </c>
      <c r="BQ962" s="227">
        <f t="shared" si="1173"/>
        <v>3113.21</v>
      </c>
      <c r="BR962" s="227">
        <f t="shared" si="1205"/>
        <v>62.264200000000002</v>
      </c>
      <c r="BS962" s="227">
        <f t="shared" si="1206"/>
        <v>291.60400333333337</v>
      </c>
      <c r="BT962" s="228">
        <f t="shared" si="1171"/>
        <v>1.0292227916979557</v>
      </c>
      <c r="BU962" s="230">
        <f t="shared" si="1172"/>
        <v>191</v>
      </c>
      <c r="BV962" s="231">
        <f t="shared" si="1207"/>
        <v>1.0451538849999999</v>
      </c>
      <c r="BW962" s="227">
        <f t="shared" si="1208"/>
        <v>3348.8681645400002</v>
      </c>
      <c r="BX962" s="227">
        <f t="shared" si="1209"/>
        <v>3702.7363678733336</v>
      </c>
      <c r="BY962" s="227">
        <f t="shared" si="1050"/>
        <v>3113.21</v>
      </c>
      <c r="BZ962" s="227">
        <f t="shared" si="1210"/>
        <v>62.264200000000002</v>
      </c>
      <c r="CA962" s="227">
        <f t="shared" si="1211"/>
        <v>261.50964000000005</v>
      </c>
      <c r="CB962" s="228">
        <f t="shared" si="1047"/>
        <v>1.0301489099538925</v>
      </c>
      <c r="CC962" s="230">
        <f t="shared" si="1048"/>
        <v>171</v>
      </c>
      <c r="CD962" s="231">
        <f t="shared" si="1212"/>
        <v>1.040331712</v>
      </c>
      <c r="CE962" s="227">
        <f t="shared" si="1213"/>
        <v>3336.4165070399999</v>
      </c>
      <c r="CF962" s="227">
        <f t="shared" si="1214"/>
        <v>3660.1903470400002</v>
      </c>
      <c r="CG962" s="227">
        <f t="shared" si="1043"/>
        <v>3113.21</v>
      </c>
      <c r="CH962" s="227">
        <f t="shared" si="1215"/>
        <v>62.264200000000002</v>
      </c>
      <c r="CI962" s="227">
        <f t="shared" si="1216"/>
        <v>230.37754000000004</v>
      </c>
      <c r="CJ962" s="228">
        <f t="shared" si="1164"/>
        <v>1.0252281264219851</v>
      </c>
      <c r="CK962" s="230">
        <f t="shared" si="1165"/>
        <v>150</v>
      </c>
      <c r="CL962" s="231">
        <f t="shared" si="1217"/>
        <v>1.035292374</v>
      </c>
      <c r="CM962" s="227">
        <f t="shared" si="1218"/>
        <v>3304.3949062400002</v>
      </c>
      <c r="CN962" s="227">
        <f t="shared" si="1219"/>
        <v>3597.0366462400002</v>
      </c>
      <c r="CO962" s="227">
        <f t="shared" si="1046"/>
        <v>3113.21</v>
      </c>
      <c r="CP962" s="227">
        <f t="shared" si="1220"/>
        <v>62.264200000000002</v>
      </c>
      <c r="CQ962" s="227">
        <f t="shared" si="1221"/>
        <v>197.16996666666665</v>
      </c>
      <c r="CR962" s="228">
        <f t="shared" si="1044"/>
        <v>1.0206360194423345</v>
      </c>
      <c r="CS962" s="230">
        <f t="shared" si="1045"/>
        <v>130</v>
      </c>
      <c r="CT962" s="231">
        <f t="shared" si="1222"/>
        <v>1.0305157009999999</v>
      </c>
      <c r="CU962" s="227">
        <f t="shared" si="1223"/>
        <v>3274.4165062900001</v>
      </c>
      <c r="CV962" s="227">
        <f t="shared" si="1224"/>
        <v>3533.850672956667</v>
      </c>
      <c r="CW962" s="227">
        <f t="shared" si="1162"/>
        <v>3113.21</v>
      </c>
      <c r="CX962" s="227">
        <f t="shared" si="1225"/>
        <v>62.264200000000002</v>
      </c>
      <c r="CY962" s="227">
        <f t="shared" si="1226"/>
        <v>166.03786666666664</v>
      </c>
      <c r="CZ962" s="228">
        <f t="shared" si="1160"/>
        <v>1.022784326888811</v>
      </c>
      <c r="DA962" s="239">
        <f t="shared" si="1161"/>
        <v>109</v>
      </c>
      <c r="DB962" s="231">
        <f t="shared" si="1227"/>
        <v>1.0255239110000001</v>
      </c>
      <c r="DC962" s="227">
        <f t="shared" si="1228"/>
        <v>3265.4141613900001</v>
      </c>
      <c r="DD962" s="227">
        <f t="shared" si="1229"/>
        <v>3493.7162280566668</v>
      </c>
      <c r="DE962" s="227">
        <f t="shared" ref="DE962:DE1025" si="1263">DE961</f>
        <v>3113.21</v>
      </c>
      <c r="DF962" s="227">
        <f t="shared" si="1230"/>
        <v>62.264200000000002</v>
      </c>
      <c r="DG962" s="227">
        <f t="shared" si="1231"/>
        <v>134.90576666666666</v>
      </c>
      <c r="DH962" s="228">
        <f t="shared" si="1261"/>
        <v>1.0212523428316103</v>
      </c>
      <c r="DI962" s="239">
        <f t="shared" si="1262"/>
        <v>88</v>
      </c>
      <c r="DJ962" s="231">
        <f t="shared" si="1232"/>
        <v>1.0205563019999999</v>
      </c>
      <c r="DK962" s="227">
        <f t="shared" si="1233"/>
        <v>3244.7291579100001</v>
      </c>
      <c r="DL962" s="227">
        <f t="shared" si="1234"/>
        <v>3441.899124576667</v>
      </c>
      <c r="DM962" s="227">
        <f t="shared" si="1159"/>
        <v>3113.21</v>
      </c>
      <c r="DN962" s="227">
        <f t="shared" si="1235"/>
        <v>62.264200000000002</v>
      </c>
      <c r="DO962" s="227">
        <f t="shared" si="1236"/>
        <v>102.73593000000001</v>
      </c>
      <c r="DP962" s="228">
        <f t="shared" si="1157"/>
        <v>1.0179951598121271</v>
      </c>
      <c r="DQ962" s="239">
        <f t="shared" si="1158"/>
        <v>67</v>
      </c>
      <c r="DR962" s="231">
        <f t="shared" si="1237"/>
        <v>1.015612755</v>
      </c>
      <c r="DS962" s="227">
        <f t="shared" si="1238"/>
        <v>3218.7131653400002</v>
      </c>
      <c r="DT962" s="227">
        <f t="shared" si="1239"/>
        <v>3383.7132953400001</v>
      </c>
      <c r="DU962" s="227">
        <f t="shared" si="1260"/>
        <v>3113.21</v>
      </c>
      <c r="DV962" s="227">
        <f t="shared" si="1240"/>
        <v>62.264200000000002</v>
      </c>
      <c r="DW962" s="227">
        <f t="shared" si="1241"/>
        <v>73.679303333333337</v>
      </c>
      <c r="DX962" s="228">
        <f t="shared" si="1255"/>
        <v>1.013637075451052</v>
      </c>
      <c r="DY962" s="239">
        <f t="shared" si="1256"/>
        <v>49</v>
      </c>
      <c r="DZ962" s="231">
        <f t="shared" si="1242"/>
        <v>1.0113944939999999</v>
      </c>
      <c r="EA962" s="227">
        <f t="shared" si="1243"/>
        <v>3191.6222864800002</v>
      </c>
      <c r="EB962" s="227">
        <f t="shared" si="1244"/>
        <v>3327.5657898133336</v>
      </c>
      <c r="EC962" s="227">
        <f t="shared" si="1148"/>
        <v>3113.21</v>
      </c>
      <c r="ED962" s="227">
        <f t="shared" si="1245"/>
        <v>62.264200000000002</v>
      </c>
      <c r="EE962" s="227">
        <f t="shared" si="1246"/>
        <v>41.509466666666661</v>
      </c>
      <c r="EF962" s="228">
        <f t="shared" si="1151"/>
        <v>1.0060917751732588</v>
      </c>
      <c r="EG962" s="239">
        <f t="shared" si="1152"/>
        <v>27</v>
      </c>
      <c r="EH962" s="231">
        <f t="shared" si="1247"/>
        <v>1.006262626</v>
      </c>
      <c r="EI962" s="227">
        <f t="shared" si="1248"/>
        <v>3151.7906158199999</v>
      </c>
      <c r="EJ962" s="227">
        <f t="shared" si="1249"/>
        <v>3255.5642824866663</v>
      </c>
      <c r="EK962" s="227">
        <f t="shared" si="1257"/>
        <v>3113.21</v>
      </c>
      <c r="EL962" s="227">
        <f t="shared" si="1258"/>
        <v>62.264200000000002</v>
      </c>
      <c r="EM962" s="227">
        <f t="shared" si="1250"/>
        <v>8.301893333333334</v>
      </c>
      <c r="EN962" s="228">
        <f t="shared" si="1251"/>
        <v>1.000389868499157</v>
      </c>
      <c r="EO962" s="239">
        <f t="shared" si="1252"/>
        <v>6</v>
      </c>
      <c r="EP962" s="231">
        <f t="shared" si="1253"/>
        <v>1.0013883180000001</v>
      </c>
      <c r="EQ962" s="227">
        <f t="shared" si="1179"/>
        <v>3118.7475530500001</v>
      </c>
      <c r="ER962" s="227">
        <f t="shared" si="1259"/>
        <v>3189.3136463833334</v>
      </c>
      <c r="ES962" s="227"/>
      <c r="ET962" s="227"/>
      <c r="EU962" s="227"/>
      <c r="EV962" s="227"/>
      <c r="EW962" s="227"/>
      <c r="EX962" s="227"/>
      <c r="EY962" s="227"/>
      <c r="EZ962" s="227"/>
      <c r="FA962" s="227"/>
      <c r="FB962" s="227"/>
      <c r="FC962" s="227"/>
      <c r="FD962" s="227"/>
      <c r="FE962" s="227"/>
      <c r="FF962" s="227"/>
      <c r="FG962" s="227"/>
      <c r="FH962" s="227"/>
      <c r="FI962" s="227"/>
      <c r="FJ962" s="227"/>
      <c r="FK962" s="227"/>
      <c r="FL962" s="227"/>
      <c r="FM962" s="227"/>
      <c r="FN962" s="227"/>
      <c r="FO962" s="227"/>
      <c r="FP962" s="227"/>
      <c r="FQ962" s="227"/>
      <c r="FR962" s="227"/>
      <c r="FS962" s="227"/>
      <c r="FT962" s="227"/>
      <c r="FU962" s="227"/>
      <c r="FV962" s="227"/>
      <c r="FW962" s="227"/>
      <c r="FX962" s="227"/>
      <c r="FY962" s="227"/>
      <c r="FZ962" s="227"/>
      <c r="GA962" s="227"/>
      <c r="GB962" s="227"/>
      <c r="GC962" s="227"/>
      <c r="GD962" s="227"/>
      <c r="GE962" s="227"/>
      <c r="GF962" s="1"/>
      <c r="GG962" s="1"/>
      <c r="GH962" s="5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5"/>
      <c r="HA962" s="5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3"/>
      <c r="JZ962" s="1"/>
      <c r="KA962" s="1"/>
      <c r="KB962" s="1"/>
      <c r="KC962" s="1"/>
      <c r="KD962" s="1"/>
      <c r="KE962" s="1"/>
    </row>
    <row r="963" spans="1:291" x14ac:dyDescent="0.2">
      <c r="A963" s="196">
        <f t="shared" si="1061"/>
        <v>43621</v>
      </c>
      <c r="B963" s="236">
        <f t="shared" si="1254"/>
        <v>115922.78285676333</v>
      </c>
      <c r="C963" s="66">
        <f t="shared" si="1169"/>
        <v>61636.259457430002</v>
      </c>
      <c r="D963" s="77">
        <f t="shared" si="1062"/>
        <v>5206.9799999999996</v>
      </c>
      <c r="E963" s="67">
        <f>VLOOKUP(A962,[1]Plan1!$DQ$117:$DS$314,3)</f>
        <v>5213.75</v>
      </c>
      <c r="F963" s="11">
        <f t="shared" si="1063"/>
        <v>43613</v>
      </c>
      <c r="G963" s="73">
        <f t="shared" si="1051"/>
        <v>1.3001778382095708E-3</v>
      </c>
      <c r="H963" s="11">
        <f t="shared" si="1064"/>
        <v>43641</v>
      </c>
      <c r="I963" s="11">
        <f t="shared" si="1052"/>
        <v>43641</v>
      </c>
      <c r="J963" s="1">
        <f t="shared" si="1065"/>
        <v>20</v>
      </c>
      <c r="K963" s="1">
        <f t="shared" si="1066"/>
        <v>7</v>
      </c>
      <c r="L963" s="66">
        <f t="shared" si="1053"/>
        <v>1.00045487</v>
      </c>
      <c r="M963" s="70">
        <f t="shared" si="1170"/>
        <v>1.0056996899999999</v>
      </c>
      <c r="N963" s="70">
        <f t="shared" si="1156"/>
        <v>1.098396006488876</v>
      </c>
      <c r="O963" s="66">
        <f t="shared" si="1166"/>
        <v>1.0988956299999999</v>
      </c>
      <c r="P963" s="66">
        <f t="shared" si="1054"/>
        <v>61664.29594276</v>
      </c>
      <c r="Q963" s="74">
        <f t="shared" si="1055"/>
        <v>0</v>
      </c>
      <c r="R963" s="75">
        <f t="shared" si="1167"/>
        <v>0</v>
      </c>
      <c r="S963" s="66">
        <f t="shared" si="1168"/>
        <v>0</v>
      </c>
      <c r="T963" s="10">
        <f t="shared" si="1067"/>
        <v>0.06</v>
      </c>
      <c r="U963" s="74">
        <f t="shared" si="1163"/>
        <v>7</v>
      </c>
      <c r="V963" s="74">
        <v>252</v>
      </c>
      <c r="W963" s="70">
        <f t="shared" si="1056"/>
        <v>1.001619891</v>
      </c>
      <c r="X963" s="66">
        <f t="shared" si="1057"/>
        <v>99.889438010000006</v>
      </c>
      <c r="Y963" s="66">
        <v>0</v>
      </c>
      <c r="Z963" s="67">
        <f t="shared" si="1058"/>
        <v>0</v>
      </c>
      <c r="AA963" s="68" t="str">
        <f t="shared" si="1068"/>
        <v>A+INCORP J=</v>
      </c>
      <c r="AB963" s="11">
        <f t="shared" si="1069"/>
        <v>43641</v>
      </c>
      <c r="AC963" s="227">
        <f t="shared" si="1074"/>
        <v>3113.21</v>
      </c>
      <c r="AD963" s="227">
        <f t="shared" si="1180"/>
        <v>62.264200000000002</v>
      </c>
      <c r="AE963" s="227">
        <f t="shared" si="1181"/>
        <v>452.45318666666668</v>
      </c>
      <c r="AF963" s="228">
        <f t="shared" si="1075"/>
        <v>1.053138207166574</v>
      </c>
      <c r="AG963" s="230">
        <f t="shared" si="1076"/>
        <v>299</v>
      </c>
      <c r="AH963" s="231">
        <f t="shared" si="1182"/>
        <v>1.0715824940000001</v>
      </c>
      <c r="AI963" s="227">
        <f t="shared" si="1183"/>
        <v>3513.3336545400002</v>
      </c>
      <c r="AJ963" s="227">
        <f t="shared" si="1184"/>
        <v>4028.0510412066669</v>
      </c>
      <c r="AK963" s="227">
        <f t="shared" si="1176"/>
        <v>3113.21</v>
      </c>
      <c r="AL963" s="227">
        <f t="shared" si="1185"/>
        <v>62.264200000000002</v>
      </c>
      <c r="AM963" s="227">
        <f t="shared" si="1186"/>
        <v>421.32108666666664</v>
      </c>
      <c r="AN963" s="228">
        <f t="shared" si="1177"/>
        <v>1.0521916317734028</v>
      </c>
      <c r="AO963" s="230">
        <f t="shared" si="1178"/>
        <v>278</v>
      </c>
      <c r="AP963" s="231">
        <f t="shared" si="1187"/>
        <v>1.0663917780000001</v>
      </c>
      <c r="AQ963" s="227">
        <f t="shared" si="1188"/>
        <v>3493.17262626</v>
      </c>
      <c r="AR963" s="227">
        <f t="shared" si="1189"/>
        <v>3976.7579129266669</v>
      </c>
      <c r="AS963" s="227">
        <f t="shared" si="1070"/>
        <v>3113.21</v>
      </c>
      <c r="AT963" s="227">
        <f t="shared" si="1190"/>
        <v>62.264200000000002</v>
      </c>
      <c r="AU963" s="227">
        <f t="shared" si="1191"/>
        <v>390.18898666666666</v>
      </c>
      <c r="AV963" s="228">
        <f t="shared" si="1071"/>
        <v>1.0498823451631152</v>
      </c>
      <c r="AW963" s="230">
        <f t="shared" si="1072"/>
        <v>257</v>
      </c>
      <c r="AX963" s="231">
        <f t="shared" si="1192"/>
        <v>1.0612262059999999</v>
      </c>
      <c r="AY963" s="227">
        <f t="shared" si="1193"/>
        <v>3468.62232821</v>
      </c>
      <c r="AZ963" s="227">
        <f t="shared" si="1194"/>
        <v>3921.0755148766666</v>
      </c>
      <c r="BA963" s="227">
        <f t="shared" si="1049"/>
        <v>3113.21</v>
      </c>
      <c r="BB963" s="227">
        <f t="shared" si="1195"/>
        <v>62.264200000000002</v>
      </c>
      <c r="BC963" s="227">
        <f t="shared" si="1196"/>
        <v>358.01915000000002</v>
      </c>
      <c r="BD963" s="228">
        <f t="shared" si="1174"/>
        <v>1.0456989879403467</v>
      </c>
      <c r="BE963" s="230">
        <f t="shared" si="1175"/>
        <v>237</v>
      </c>
      <c r="BF963" s="231">
        <f t="shared" si="1197"/>
        <v>1.0563298780000001</v>
      </c>
      <c r="BG963" s="227">
        <f t="shared" si="1198"/>
        <v>3438.86136824</v>
      </c>
      <c r="BH963" s="227">
        <f t="shared" si="1199"/>
        <v>3859.1447182400002</v>
      </c>
      <c r="BI963" s="227">
        <f t="shared" si="1073"/>
        <v>3113.21</v>
      </c>
      <c r="BJ963" s="227">
        <f t="shared" si="1200"/>
        <v>62.264200000000002</v>
      </c>
      <c r="BK963" s="227">
        <f t="shared" si="1201"/>
        <v>326.88704999999999</v>
      </c>
      <c r="BL963" s="228">
        <f t="shared" si="1059"/>
        <v>1.0326869896841215</v>
      </c>
      <c r="BM963" s="230">
        <f t="shared" si="1060"/>
        <v>215</v>
      </c>
      <c r="BN963" s="231">
        <f t="shared" si="1202"/>
        <v>1.050970006</v>
      </c>
      <c r="BO963" s="227">
        <f t="shared" si="1203"/>
        <v>3378.8385779199998</v>
      </c>
      <c r="BP963" s="227">
        <f t="shared" si="1204"/>
        <v>3767.9898279199997</v>
      </c>
      <c r="BQ963" s="227">
        <f t="shared" si="1173"/>
        <v>3113.21</v>
      </c>
      <c r="BR963" s="227">
        <f t="shared" si="1205"/>
        <v>62.264200000000002</v>
      </c>
      <c r="BS963" s="227">
        <f t="shared" si="1206"/>
        <v>292.64174000000003</v>
      </c>
      <c r="BT963" s="228">
        <f t="shared" si="1171"/>
        <v>1.0292896690977444</v>
      </c>
      <c r="BU963" s="230">
        <f t="shared" si="1172"/>
        <v>192</v>
      </c>
      <c r="BV963" s="231">
        <f t="shared" si="1207"/>
        <v>1.045395579</v>
      </c>
      <c r="BW963" s="227">
        <f t="shared" si="1208"/>
        <v>3349.8602521399998</v>
      </c>
      <c r="BX963" s="227">
        <f t="shared" si="1209"/>
        <v>3704.7661921399999</v>
      </c>
      <c r="BY963" s="227">
        <f t="shared" si="1050"/>
        <v>3113.21</v>
      </c>
      <c r="BZ963" s="227">
        <f t="shared" si="1210"/>
        <v>62.264200000000002</v>
      </c>
      <c r="CA963" s="227">
        <f t="shared" si="1211"/>
        <v>262.54737666666671</v>
      </c>
      <c r="CB963" s="228">
        <f t="shared" si="1047"/>
        <v>1.0302158475314982</v>
      </c>
      <c r="CC963" s="230">
        <f t="shared" si="1048"/>
        <v>172</v>
      </c>
      <c r="CD963" s="231">
        <f t="shared" si="1212"/>
        <v>1.0405722909999999</v>
      </c>
      <c r="CE963" s="227">
        <f t="shared" si="1213"/>
        <v>3337.4049063299999</v>
      </c>
      <c r="CF963" s="227">
        <f t="shared" si="1214"/>
        <v>3662.2164829966669</v>
      </c>
      <c r="CG963" s="227">
        <f t="shared" si="1043"/>
        <v>3113.21</v>
      </c>
      <c r="CH963" s="227">
        <f t="shared" si="1215"/>
        <v>62.264200000000002</v>
      </c>
      <c r="CI963" s="227">
        <f t="shared" si="1216"/>
        <v>231.41527666666667</v>
      </c>
      <c r="CJ963" s="228">
        <f t="shared" si="1164"/>
        <v>1.0252947442542351</v>
      </c>
      <c r="CK963" s="230">
        <f t="shared" si="1165"/>
        <v>151</v>
      </c>
      <c r="CL963" s="231">
        <f t="shared" si="1217"/>
        <v>1.0355317879999999</v>
      </c>
      <c r="CM963" s="227">
        <f t="shared" si="1218"/>
        <v>3305.37382041</v>
      </c>
      <c r="CN963" s="227">
        <f t="shared" si="1219"/>
        <v>3599.0532970766667</v>
      </c>
      <c r="CO963" s="227">
        <f t="shared" si="1046"/>
        <v>3113.21</v>
      </c>
      <c r="CP963" s="227">
        <f t="shared" si="1220"/>
        <v>62.264200000000002</v>
      </c>
      <c r="CQ963" s="227">
        <f t="shared" si="1221"/>
        <v>198.20770333333331</v>
      </c>
      <c r="CR963" s="228">
        <f t="shared" si="1044"/>
        <v>1.0207023388861531</v>
      </c>
      <c r="CS963" s="230">
        <f t="shared" si="1045"/>
        <v>131</v>
      </c>
      <c r="CT963" s="231">
        <f t="shared" si="1222"/>
        <v>1.0307540100000001</v>
      </c>
      <c r="CU963" s="227">
        <f t="shared" si="1223"/>
        <v>3275.3865382600002</v>
      </c>
      <c r="CV963" s="227">
        <f t="shared" si="1224"/>
        <v>3535.8584415933337</v>
      </c>
      <c r="CW963" s="227">
        <f t="shared" si="1162"/>
        <v>3113.21</v>
      </c>
      <c r="CX963" s="227">
        <f t="shared" si="1225"/>
        <v>62.264200000000002</v>
      </c>
      <c r="CY963" s="227">
        <f t="shared" si="1226"/>
        <v>167.07560333333331</v>
      </c>
      <c r="CZ963" s="228">
        <f t="shared" si="1160"/>
        <v>1.0228507859265226</v>
      </c>
      <c r="DA963" s="239">
        <f t="shared" si="1161"/>
        <v>110</v>
      </c>
      <c r="DB963" s="231">
        <f t="shared" si="1227"/>
        <v>1.0257610660000001</v>
      </c>
      <c r="DC963" s="227">
        <f t="shared" si="1228"/>
        <v>3266.3815276099999</v>
      </c>
      <c r="DD963" s="227">
        <f t="shared" si="1229"/>
        <v>3495.7213309433332</v>
      </c>
      <c r="DE963" s="227">
        <f t="shared" si="1263"/>
        <v>3113.21</v>
      </c>
      <c r="DF963" s="227">
        <f t="shared" si="1230"/>
        <v>62.264200000000002</v>
      </c>
      <c r="DG963" s="227">
        <f t="shared" si="1231"/>
        <v>135.94350333333333</v>
      </c>
      <c r="DH963" s="228">
        <f t="shared" si="1261"/>
        <v>1.0213187023232262</v>
      </c>
      <c r="DI963" s="239">
        <f t="shared" si="1262"/>
        <v>89</v>
      </c>
      <c r="DJ963" s="231">
        <f t="shared" si="1232"/>
        <v>1.0207923080000001</v>
      </c>
      <c r="DK963" s="227">
        <f t="shared" si="1233"/>
        <v>3245.6903955500002</v>
      </c>
      <c r="DL963" s="227">
        <f t="shared" si="1234"/>
        <v>3443.8980988833337</v>
      </c>
      <c r="DM963" s="227">
        <f t="shared" si="1159"/>
        <v>3113.21</v>
      </c>
      <c r="DN963" s="227">
        <f t="shared" si="1235"/>
        <v>62.264200000000002</v>
      </c>
      <c r="DO963" s="227">
        <f t="shared" si="1236"/>
        <v>103.77366666666667</v>
      </c>
      <c r="DP963" s="228">
        <f t="shared" si="1157"/>
        <v>1.0180613076567289</v>
      </c>
      <c r="DQ963" s="239">
        <f t="shared" si="1158"/>
        <v>68</v>
      </c>
      <c r="DR963" s="231">
        <f t="shared" si="1237"/>
        <v>1.015847618</v>
      </c>
      <c r="DS963" s="227">
        <f t="shared" si="1238"/>
        <v>3219.6666964999999</v>
      </c>
      <c r="DT963" s="227">
        <f t="shared" si="1239"/>
        <v>3385.7045631666665</v>
      </c>
      <c r="DU963" s="227">
        <f t="shared" si="1260"/>
        <v>3113.21</v>
      </c>
      <c r="DV963" s="227">
        <f t="shared" si="1240"/>
        <v>62.264200000000002</v>
      </c>
      <c r="DW963" s="227">
        <f t="shared" si="1241"/>
        <v>74.717039999999997</v>
      </c>
      <c r="DX963" s="228">
        <f t="shared" si="1255"/>
        <v>1.0137029401136717</v>
      </c>
      <c r="DY963" s="239">
        <f t="shared" si="1256"/>
        <v>50</v>
      </c>
      <c r="DZ963" s="231">
        <f t="shared" si="1242"/>
        <v>1.011628381</v>
      </c>
      <c r="EA963" s="227">
        <f t="shared" si="1243"/>
        <v>3192.5677904499998</v>
      </c>
      <c r="EB963" s="227">
        <f t="shared" si="1244"/>
        <v>3329.5490304499999</v>
      </c>
      <c r="EC963" s="227">
        <f t="shared" si="1148"/>
        <v>3113.21</v>
      </c>
      <c r="ED963" s="227">
        <f t="shared" si="1245"/>
        <v>62.264200000000002</v>
      </c>
      <c r="EE963" s="227">
        <f t="shared" si="1246"/>
        <v>42.547203333333336</v>
      </c>
      <c r="EF963" s="228">
        <f t="shared" si="1151"/>
        <v>1.0061571495532424</v>
      </c>
      <c r="EG963" s="239">
        <f t="shared" si="1152"/>
        <v>28</v>
      </c>
      <c r="EH963" s="231">
        <f t="shared" si="1247"/>
        <v>1.0064953270000001</v>
      </c>
      <c r="EI963" s="227">
        <f t="shared" si="1248"/>
        <v>3152.7243222000002</v>
      </c>
      <c r="EJ963" s="227">
        <f t="shared" si="1249"/>
        <v>3257.5357255333333</v>
      </c>
      <c r="EK963" s="227">
        <f t="shared" si="1257"/>
        <v>3113.21</v>
      </c>
      <c r="EL963" s="227">
        <f t="shared" si="1258"/>
        <v>62.264200000000002</v>
      </c>
      <c r="EM963" s="227">
        <f t="shared" si="1250"/>
        <v>9.3396299999999997</v>
      </c>
      <c r="EN963" s="228">
        <f t="shared" si="1251"/>
        <v>1.0004548723775395</v>
      </c>
      <c r="EO963" s="239">
        <f t="shared" si="1252"/>
        <v>7</v>
      </c>
      <c r="EP963" s="231">
        <f t="shared" si="1253"/>
        <v>1.001619891</v>
      </c>
      <c r="EQ963" s="227">
        <f t="shared" si="1179"/>
        <v>3119.67146804</v>
      </c>
      <c r="ER963" s="227">
        <f t="shared" si="1259"/>
        <v>3191.2752980400001</v>
      </c>
      <c r="ES963" s="227"/>
      <c r="ET963" s="227"/>
      <c r="EU963" s="227"/>
      <c r="EV963" s="227"/>
      <c r="EW963" s="227"/>
      <c r="EX963" s="227"/>
      <c r="EY963" s="227"/>
      <c r="EZ963" s="227"/>
      <c r="FA963" s="227"/>
      <c r="FB963" s="227"/>
      <c r="FC963" s="227"/>
      <c r="FD963" s="227"/>
      <c r="FE963" s="227"/>
      <c r="FF963" s="227"/>
      <c r="FG963" s="227"/>
      <c r="FH963" s="227"/>
      <c r="FI963" s="227"/>
      <c r="FJ963" s="227"/>
      <c r="FK963" s="227"/>
      <c r="FL963" s="227"/>
      <c r="FM963" s="227"/>
      <c r="FN963" s="227"/>
      <c r="FO963" s="227"/>
      <c r="FP963" s="227"/>
      <c r="FQ963" s="227"/>
      <c r="FR963" s="227"/>
      <c r="FS963" s="227"/>
      <c r="FT963" s="227"/>
      <c r="FU963" s="227"/>
      <c r="FV963" s="227"/>
      <c r="FW963" s="227"/>
      <c r="FX963" s="227"/>
      <c r="FY963" s="227"/>
      <c r="FZ963" s="227"/>
      <c r="GA963" s="227"/>
      <c r="GB963" s="227"/>
      <c r="GC963" s="227"/>
      <c r="GD963" s="227"/>
      <c r="GE963" s="227"/>
      <c r="GF963" s="1"/>
      <c r="GG963" s="1"/>
      <c r="GH963" s="5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5"/>
      <c r="HA963" s="5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3"/>
      <c r="JZ963" s="1"/>
      <c r="KA963" s="1"/>
      <c r="KB963" s="1"/>
      <c r="KC963" s="1"/>
      <c r="KD963" s="1"/>
      <c r="KE963" s="1"/>
    </row>
    <row r="964" spans="1:291" x14ac:dyDescent="0.2">
      <c r="A964" s="196">
        <f t="shared" si="1061"/>
        <v>43622</v>
      </c>
      <c r="B964" s="236">
        <f t="shared" si="1254"/>
        <v>115971.38461355329</v>
      </c>
      <c r="C964" s="66">
        <f t="shared" si="1169"/>
        <v>61636.259457430002</v>
      </c>
      <c r="D964" s="77">
        <f t="shared" si="1062"/>
        <v>5206.9799999999996</v>
      </c>
      <c r="E964" s="67">
        <f>VLOOKUP(A963,[1]Plan1!$DQ$117:$DS$314,3)</f>
        <v>5213.75</v>
      </c>
      <c r="F964" s="11">
        <f t="shared" si="1063"/>
        <v>43613</v>
      </c>
      <c r="G964" s="73">
        <f t="shared" si="1051"/>
        <v>1.3001778382095708E-3</v>
      </c>
      <c r="H964" s="11">
        <f t="shared" si="1064"/>
        <v>43641</v>
      </c>
      <c r="I964" s="11">
        <f t="shared" si="1052"/>
        <v>43641</v>
      </c>
      <c r="J964" s="1">
        <f t="shared" si="1065"/>
        <v>20</v>
      </c>
      <c r="K964" s="1">
        <f t="shared" si="1066"/>
        <v>8</v>
      </c>
      <c r="L964" s="66">
        <f t="shared" si="1053"/>
        <v>1.00051986</v>
      </c>
      <c r="M964" s="70">
        <f t="shared" si="1170"/>
        <v>1.0056996899999999</v>
      </c>
      <c r="N964" s="70">
        <f t="shared" si="1156"/>
        <v>1.098396006488876</v>
      </c>
      <c r="O964" s="66">
        <f t="shared" si="1166"/>
        <v>1.09896701</v>
      </c>
      <c r="P964" s="66">
        <f t="shared" si="1054"/>
        <v>61668.301683270001</v>
      </c>
      <c r="Q964" s="74">
        <f t="shared" si="1055"/>
        <v>0</v>
      </c>
      <c r="R964" s="75">
        <f t="shared" si="1167"/>
        <v>0</v>
      </c>
      <c r="S964" s="66">
        <f t="shared" si="1168"/>
        <v>0</v>
      </c>
      <c r="T964" s="10">
        <f t="shared" si="1067"/>
        <v>0.06</v>
      </c>
      <c r="U964" s="74">
        <f t="shared" si="1163"/>
        <v>8</v>
      </c>
      <c r="V964" s="74">
        <v>252</v>
      </c>
      <c r="W964" s="70">
        <f t="shared" si="1056"/>
        <v>1.0018515189999999</v>
      </c>
      <c r="X964" s="66">
        <f t="shared" si="1057"/>
        <v>114.18003226</v>
      </c>
      <c r="Y964" s="66">
        <v>0</v>
      </c>
      <c r="Z964" s="67">
        <f t="shared" si="1058"/>
        <v>0</v>
      </c>
      <c r="AA964" s="68" t="str">
        <f t="shared" si="1068"/>
        <v>A+INCORP J=</v>
      </c>
      <c r="AB964" s="11">
        <f t="shared" si="1069"/>
        <v>43641</v>
      </c>
      <c r="AC964" s="227">
        <f t="shared" si="1074"/>
        <v>3113.21</v>
      </c>
      <c r="AD964" s="227">
        <f t="shared" si="1180"/>
        <v>62.264200000000002</v>
      </c>
      <c r="AE964" s="227">
        <f t="shared" si="1181"/>
        <v>453.49092333333334</v>
      </c>
      <c r="AF964" s="228">
        <f t="shared" si="1075"/>
        <v>1.053206614941776</v>
      </c>
      <c r="AG964" s="230">
        <f t="shared" si="1076"/>
        <v>300</v>
      </c>
      <c r="AH964" s="231">
        <f t="shared" si="1182"/>
        <v>1.0718303</v>
      </c>
      <c r="AI964" s="227">
        <f t="shared" si="1183"/>
        <v>3514.3743866099999</v>
      </c>
      <c r="AJ964" s="227">
        <f t="shared" si="1184"/>
        <v>4030.1295099433332</v>
      </c>
      <c r="AK964" s="227">
        <f t="shared" si="1176"/>
        <v>3113.21</v>
      </c>
      <c r="AL964" s="227">
        <f t="shared" si="1185"/>
        <v>62.264200000000002</v>
      </c>
      <c r="AM964" s="227">
        <f t="shared" si="1186"/>
        <v>422.35882333333331</v>
      </c>
      <c r="AN964" s="228">
        <f t="shared" si="1177"/>
        <v>1.0522599780627369</v>
      </c>
      <c r="AO964" s="230">
        <f t="shared" si="1178"/>
        <v>279</v>
      </c>
      <c r="AP964" s="231">
        <f t="shared" si="1187"/>
        <v>1.066638384</v>
      </c>
      <c r="AQ964" s="227">
        <f t="shared" si="1188"/>
        <v>3494.2073873499999</v>
      </c>
      <c r="AR964" s="227">
        <f t="shared" si="1189"/>
        <v>3978.830410683333</v>
      </c>
      <c r="AS964" s="227">
        <f t="shared" si="1070"/>
        <v>3113.21</v>
      </c>
      <c r="AT964" s="227">
        <f t="shared" si="1190"/>
        <v>62.264200000000002</v>
      </c>
      <c r="AU964" s="227">
        <f t="shared" si="1191"/>
        <v>391.22672333333338</v>
      </c>
      <c r="AV964" s="228">
        <f t="shared" si="1071"/>
        <v>1.0499505414501438</v>
      </c>
      <c r="AW964" s="230">
        <f t="shared" si="1072"/>
        <v>258</v>
      </c>
      <c r="AX964" s="231">
        <f t="shared" si="1192"/>
        <v>1.061471617</v>
      </c>
      <c r="AY964" s="227">
        <f t="shared" si="1193"/>
        <v>3469.6498154599999</v>
      </c>
      <c r="AZ964" s="227">
        <f t="shared" si="1194"/>
        <v>3923.1407387933332</v>
      </c>
      <c r="BA964" s="227">
        <f t="shared" si="1049"/>
        <v>3113.21</v>
      </c>
      <c r="BB964" s="227">
        <f t="shared" si="1195"/>
        <v>62.264200000000002</v>
      </c>
      <c r="BC964" s="227">
        <f t="shared" si="1196"/>
        <v>359.05688666666668</v>
      </c>
      <c r="BD964" s="228">
        <f t="shared" si="1174"/>
        <v>1.0457669124927078</v>
      </c>
      <c r="BE964" s="230">
        <f t="shared" si="1175"/>
        <v>238</v>
      </c>
      <c r="BF964" s="231">
        <f t="shared" si="1197"/>
        <v>1.056574157</v>
      </c>
      <c r="BG964" s="227">
        <f t="shared" si="1198"/>
        <v>3439.8800405299999</v>
      </c>
      <c r="BH964" s="227">
        <f t="shared" si="1199"/>
        <v>3861.2011271966667</v>
      </c>
      <c r="BI964" s="227">
        <f t="shared" si="1073"/>
        <v>3113.21</v>
      </c>
      <c r="BJ964" s="227">
        <f t="shared" si="1200"/>
        <v>62.264200000000002</v>
      </c>
      <c r="BK964" s="227">
        <f t="shared" si="1201"/>
        <v>327.92478666666665</v>
      </c>
      <c r="BL964" s="228">
        <f t="shared" si="1059"/>
        <v>1.0327540690275199</v>
      </c>
      <c r="BM964" s="230">
        <f t="shared" si="1060"/>
        <v>216</v>
      </c>
      <c r="BN964" s="231">
        <f t="shared" si="1202"/>
        <v>1.0512130449999999</v>
      </c>
      <c r="BO964" s="227">
        <f t="shared" si="1203"/>
        <v>3379.8394683800002</v>
      </c>
      <c r="BP964" s="227">
        <f t="shared" si="1204"/>
        <v>3770.0284550466667</v>
      </c>
      <c r="BQ964" s="227">
        <f t="shared" si="1173"/>
        <v>3113.21</v>
      </c>
      <c r="BR964" s="227">
        <f t="shared" si="1205"/>
        <v>62.264200000000002</v>
      </c>
      <c r="BS964" s="227">
        <f t="shared" si="1206"/>
        <v>293.67947666666669</v>
      </c>
      <c r="BT964" s="228">
        <f t="shared" si="1171"/>
        <v>1.0293565277643679</v>
      </c>
      <c r="BU964" s="230">
        <f t="shared" si="1172"/>
        <v>193</v>
      </c>
      <c r="BV964" s="231">
        <f t="shared" si="1207"/>
        <v>1.0456373299999999</v>
      </c>
      <c r="BW964" s="227">
        <f t="shared" si="1208"/>
        <v>3350.8525620599999</v>
      </c>
      <c r="BX964" s="227">
        <f t="shared" si="1209"/>
        <v>3706.7962387266666</v>
      </c>
      <c r="BY964" s="227">
        <f t="shared" si="1050"/>
        <v>3113.21</v>
      </c>
      <c r="BZ964" s="227">
        <f t="shared" si="1210"/>
        <v>62.264200000000002</v>
      </c>
      <c r="CA964" s="227">
        <f t="shared" si="1211"/>
        <v>263.58511333333337</v>
      </c>
      <c r="CB964" s="228">
        <f t="shared" si="1047"/>
        <v>1.0302827663590821</v>
      </c>
      <c r="CC964" s="230">
        <f t="shared" si="1048"/>
        <v>173</v>
      </c>
      <c r="CD964" s="231">
        <f t="shared" si="1212"/>
        <v>1.0408129260000001</v>
      </c>
      <c r="CE964" s="227">
        <f t="shared" si="1213"/>
        <v>3338.3935247499999</v>
      </c>
      <c r="CF964" s="227">
        <f t="shared" si="1214"/>
        <v>3664.2428380833335</v>
      </c>
      <c r="CG964" s="227">
        <f t="shared" ref="CG964:CG1027" si="1264">CG963</f>
        <v>3113.21</v>
      </c>
      <c r="CH964" s="227">
        <f t="shared" si="1215"/>
        <v>62.264200000000002</v>
      </c>
      <c r="CI964" s="227">
        <f t="shared" si="1216"/>
        <v>232.45301333333336</v>
      </c>
      <c r="CJ964" s="228">
        <f t="shared" si="1164"/>
        <v>1.0253613434260282</v>
      </c>
      <c r="CK964" s="230">
        <f t="shared" si="1165"/>
        <v>152</v>
      </c>
      <c r="CL964" s="231">
        <f t="shared" si="1217"/>
        <v>1.0357712569999999</v>
      </c>
      <c r="CM964" s="227">
        <f t="shared" si="1218"/>
        <v>3306.3529492900002</v>
      </c>
      <c r="CN964" s="227">
        <f t="shared" si="1219"/>
        <v>3601.0701626233335</v>
      </c>
      <c r="CO964" s="227">
        <f t="shared" si="1046"/>
        <v>3113.21</v>
      </c>
      <c r="CP964" s="227">
        <f t="shared" si="1220"/>
        <v>62.264200000000002</v>
      </c>
      <c r="CQ964" s="227">
        <f t="shared" si="1221"/>
        <v>199.24544</v>
      </c>
      <c r="CR964" s="228">
        <f t="shared" si="1044"/>
        <v>1.0207686397530968</v>
      </c>
      <c r="CS964" s="230">
        <f t="shared" si="1045"/>
        <v>132</v>
      </c>
      <c r="CT964" s="231">
        <f t="shared" si="1222"/>
        <v>1.0309923750000001</v>
      </c>
      <c r="CU964" s="227">
        <f t="shared" si="1223"/>
        <v>3276.35678697</v>
      </c>
      <c r="CV964" s="227">
        <f t="shared" si="1224"/>
        <v>3537.8664269700002</v>
      </c>
      <c r="CW964" s="227">
        <f t="shared" si="1162"/>
        <v>3113.21</v>
      </c>
      <c r="CX964" s="227">
        <f t="shared" si="1225"/>
        <v>62.264200000000002</v>
      </c>
      <c r="CY964" s="227">
        <f t="shared" si="1226"/>
        <v>168.11334000000002</v>
      </c>
      <c r="CZ964" s="228">
        <f t="shared" si="1160"/>
        <v>1.0229172263482571</v>
      </c>
      <c r="DA964" s="239">
        <f t="shared" si="1161"/>
        <v>111</v>
      </c>
      <c r="DB964" s="231">
        <f t="shared" si="1227"/>
        <v>1.0259982759999999</v>
      </c>
      <c r="DC964" s="227">
        <f t="shared" si="1228"/>
        <v>3267.34910765</v>
      </c>
      <c r="DD964" s="227">
        <f t="shared" si="1229"/>
        <v>3497.7266476499999</v>
      </c>
      <c r="DE964" s="227">
        <f t="shared" si="1263"/>
        <v>3113.21</v>
      </c>
      <c r="DF964" s="227">
        <f t="shared" si="1230"/>
        <v>62.264200000000002</v>
      </c>
      <c r="DG964" s="227">
        <f t="shared" si="1231"/>
        <v>136.98124000000001</v>
      </c>
      <c r="DH964" s="228">
        <f t="shared" si="1261"/>
        <v>1.0213850432267495</v>
      </c>
      <c r="DI964" s="239">
        <f t="shared" si="1262"/>
        <v>90</v>
      </c>
      <c r="DJ964" s="231">
        <f t="shared" si="1232"/>
        <v>1.0210283689999999</v>
      </c>
      <c r="DK964" s="227">
        <f t="shared" si="1233"/>
        <v>3246.6518465099998</v>
      </c>
      <c r="DL964" s="227">
        <f t="shared" si="1234"/>
        <v>3445.89728651</v>
      </c>
      <c r="DM964" s="227">
        <f t="shared" si="1159"/>
        <v>3113.21</v>
      </c>
      <c r="DN964" s="227">
        <f t="shared" si="1235"/>
        <v>62.264200000000002</v>
      </c>
      <c r="DO964" s="227">
        <f t="shared" si="1236"/>
        <v>104.81140333333335</v>
      </c>
      <c r="DP964" s="228">
        <f t="shared" si="1157"/>
        <v>1.0181274369725224</v>
      </c>
      <c r="DQ964" s="239">
        <f t="shared" si="1158"/>
        <v>69</v>
      </c>
      <c r="DR964" s="231">
        <f t="shared" si="1237"/>
        <v>1.0160825360000001</v>
      </c>
      <c r="DS964" s="227">
        <f t="shared" si="1238"/>
        <v>3220.6204401199998</v>
      </c>
      <c r="DT964" s="227">
        <f t="shared" si="1239"/>
        <v>3387.696043453333</v>
      </c>
      <c r="DU964" s="227">
        <f t="shared" si="1260"/>
        <v>3113.21</v>
      </c>
      <c r="DV964" s="227">
        <f t="shared" si="1240"/>
        <v>62.264200000000002</v>
      </c>
      <c r="DW964" s="227">
        <f t="shared" si="1241"/>
        <v>75.754776666666658</v>
      </c>
      <c r="DX964" s="228">
        <f t="shared" si="1255"/>
        <v>1.0137687863268059</v>
      </c>
      <c r="DY964" s="239">
        <f t="shared" si="1256"/>
        <v>51</v>
      </c>
      <c r="DZ964" s="231">
        <f t="shared" si="1242"/>
        <v>1.0118623229999999</v>
      </c>
      <c r="EA964" s="227">
        <f t="shared" si="1243"/>
        <v>3193.5135058000001</v>
      </c>
      <c r="EB964" s="227">
        <f t="shared" si="1244"/>
        <v>3331.5324824666668</v>
      </c>
      <c r="EC964" s="227">
        <f t="shared" si="1148"/>
        <v>3113.21</v>
      </c>
      <c r="ED964" s="227">
        <f t="shared" si="1245"/>
        <v>62.264200000000002</v>
      </c>
      <c r="EE964" s="227">
        <f t="shared" si="1246"/>
        <v>43.584939999999996</v>
      </c>
      <c r="EF964" s="228">
        <f t="shared" si="1151"/>
        <v>1.006222505621075</v>
      </c>
      <c r="EG964" s="239">
        <f t="shared" si="1152"/>
        <v>29</v>
      </c>
      <c r="EH964" s="231">
        <f t="shared" si="1247"/>
        <v>1.0067280810000001</v>
      </c>
      <c r="EI964" s="227">
        <f t="shared" si="1248"/>
        <v>3153.6582319300001</v>
      </c>
      <c r="EJ964" s="227">
        <f t="shared" si="1249"/>
        <v>3259.5073719299999</v>
      </c>
      <c r="EK964" s="227">
        <f t="shared" si="1257"/>
        <v>3113.21</v>
      </c>
      <c r="EL964" s="227">
        <f t="shared" si="1258"/>
        <v>62.264200000000002</v>
      </c>
      <c r="EM964" s="227">
        <f t="shared" si="1250"/>
        <v>10.377366666666665</v>
      </c>
      <c r="EN964" s="228">
        <f t="shared" si="1251"/>
        <v>1.0005198580475529</v>
      </c>
      <c r="EO964" s="239">
        <f t="shared" si="1252"/>
        <v>8</v>
      </c>
      <c r="EP964" s="231">
        <f t="shared" si="1253"/>
        <v>1.0018515189999999</v>
      </c>
      <c r="EQ964" s="227">
        <f t="shared" si="1179"/>
        <v>3120.59559128</v>
      </c>
      <c r="ER964" s="227">
        <f t="shared" si="1259"/>
        <v>3193.2371579466667</v>
      </c>
      <c r="ES964" s="227"/>
      <c r="ET964" s="227"/>
      <c r="EU964" s="227"/>
      <c r="EV964" s="227"/>
      <c r="EW964" s="227"/>
      <c r="EX964" s="227"/>
      <c r="EY964" s="227"/>
      <c r="EZ964" s="227"/>
      <c r="FA964" s="227"/>
      <c r="FB964" s="227"/>
      <c r="FC964" s="227"/>
      <c r="FD964" s="227"/>
      <c r="FE964" s="227"/>
      <c r="FF964" s="227"/>
      <c r="FG964" s="227"/>
      <c r="FH964" s="227"/>
      <c r="FI964" s="227"/>
      <c r="FJ964" s="227"/>
      <c r="FK964" s="227"/>
      <c r="FL964" s="227"/>
      <c r="FM964" s="227"/>
      <c r="FN964" s="227"/>
      <c r="FO964" s="227"/>
      <c r="FP964" s="227"/>
      <c r="FQ964" s="227"/>
      <c r="FR964" s="227"/>
      <c r="FS964" s="227"/>
      <c r="FT964" s="227"/>
      <c r="FU964" s="227"/>
      <c r="FV964" s="227"/>
      <c r="FW964" s="227"/>
      <c r="FX964" s="227"/>
      <c r="FY964" s="227"/>
      <c r="FZ964" s="227"/>
      <c r="GA964" s="227"/>
      <c r="GB964" s="227"/>
      <c r="GC964" s="227"/>
      <c r="GD964" s="227"/>
      <c r="GE964" s="227"/>
      <c r="GF964" s="1"/>
      <c r="GG964" s="1"/>
      <c r="GH964" s="5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5"/>
      <c r="HA964" s="5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3"/>
      <c r="JZ964" s="1"/>
      <c r="KA964" s="1"/>
      <c r="KB964" s="1"/>
      <c r="KC964" s="1"/>
      <c r="KD964" s="1"/>
      <c r="KE964" s="1"/>
    </row>
    <row r="965" spans="1:291" x14ac:dyDescent="0.2">
      <c r="A965" s="196">
        <f t="shared" si="1061"/>
        <v>43623</v>
      </c>
      <c r="B965" s="236">
        <f t="shared" si="1254"/>
        <v>116019.99817354331</v>
      </c>
      <c r="C965" s="66">
        <f t="shared" si="1169"/>
        <v>61636.259457430002</v>
      </c>
      <c r="D965" s="77">
        <f t="shared" si="1062"/>
        <v>5206.9799999999996</v>
      </c>
      <c r="E965" s="67">
        <f>VLOOKUP(A964,[1]Plan1!$DQ$117:$DS$314,3)</f>
        <v>5213.75</v>
      </c>
      <c r="F965" s="11">
        <f t="shared" si="1063"/>
        <v>43613</v>
      </c>
      <c r="G965" s="73">
        <f t="shared" si="1051"/>
        <v>1.3001778382095708E-3</v>
      </c>
      <c r="H965" s="11">
        <f t="shared" si="1064"/>
        <v>43641</v>
      </c>
      <c r="I965" s="11">
        <f t="shared" si="1052"/>
        <v>43641</v>
      </c>
      <c r="J965" s="1">
        <f t="shared" si="1065"/>
        <v>20</v>
      </c>
      <c r="K965" s="1">
        <f t="shared" si="1066"/>
        <v>9</v>
      </c>
      <c r="L965" s="66">
        <f t="shared" si="1053"/>
        <v>1.00058487</v>
      </c>
      <c r="M965" s="70">
        <f t="shared" si="1170"/>
        <v>1.0056996899999999</v>
      </c>
      <c r="N965" s="70">
        <f t="shared" si="1156"/>
        <v>1.098396006488876</v>
      </c>
      <c r="O965" s="66">
        <f t="shared" si="1166"/>
        <v>1.0990384200000001</v>
      </c>
      <c r="P965" s="66">
        <f t="shared" si="1054"/>
        <v>61672.30865649</v>
      </c>
      <c r="Q965" s="74">
        <f t="shared" si="1055"/>
        <v>0</v>
      </c>
      <c r="R965" s="75">
        <f t="shared" si="1167"/>
        <v>0</v>
      </c>
      <c r="S965" s="66">
        <f t="shared" si="1168"/>
        <v>0</v>
      </c>
      <c r="T965" s="10">
        <f t="shared" si="1067"/>
        <v>0.06</v>
      </c>
      <c r="U965" s="74">
        <f t="shared" si="1163"/>
        <v>9</v>
      </c>
      <c r="V965" s="74">
        <v>252</v>
      </c>
      <c r="W965" s="70">
        <f t="shared" si="1056"/>
        <v>1.0020831990000001</v>
      </c>
      <c r="X965" s="66">
        <f t="shared" si="1057"/>
        <v>128.47569171999999</v>
      </c>
      <c r="Y965" s="66">
        <v>0</v>
      </c>
      <c r="Z965" s="67">
        <f t="shared" si="1058"/>
        <v>0</v>
      </c>
      <c r="AA965" s="68" t="str">
        <f t="shared" si="1068"/>
        <v>A+INCORP J=</v>
      </c>
      <c r="AB965" s="11">
        <f t="shared" si="1069"/>
        <v>43641</v>
      </c>
      <c r="AC965" s="227">
        <f t="shared" si="1074"/>
        <v>3113.21</v>
      </c>
      <c r="AD965" s="227">
        <f t="shared" si="1180"/>
        <v>62.264200000000002</v>
      </c>
      <c r="AE965" s="227">
        <f t="shared" si="1181"/>
        <v>454.52866</v>
      </c>
      <c r="AF965" s="228">
        <f t="shared" si="1075"/>
        <v>1.0532750514677944</v>
      </c>
      <c r="AG965" s="230">
        <f t="shared" si="1076"/>
        <v>301</v>
      </c>
      <c r="AH965" s="231">
        <f t="shared" si="1182"/>
        <v>1.072078163</v>
      </c>
      <c r="AI965" s="227">
        <f t="shared" si="1183"/>
        <v>3515.4155071</v>
      </c>
      <c r="AJ965" s="227">
        <f t="shared" si="1184"/>
        <v>4032.2083671</v>
      </c>
      <c r="AK965" s="227">
        <f t="shared" si="1176"/>
        <v>3113.21</v>
      </c>
      <c r="AL965" s="227">
        <f t="shared" si="1185"/>
        <v>62.264200000000002</v>
      </c>
      <c r="AM965" s="227">
        <f t="shared" si="1186"/>
        <v>423.39656000000002</v>
      </c>
      <c r="AN965" s="228">
        <f t="shared" si="1177"/>
        <v>1.0523283530770455</v>
      </c>
      <c r="AO965" s="230">
        <f t="shared" si="1178"/>
        <v>280</v>
      </c>
      <c r="AP965" s="231">
        <f t="shared" si="1187"/>
        <v>1.0668850459999999</v>
      </c>
      <c r="AQ965" s="227">
        <f t="shared" si="1188"/>
        <v>3495.2425322700001</v>
      </c>
      <c r="AR965" s="227">
        <f t="shared" si="1189"/>
        <v>3980.9032922700003</v>
      </c>
      <c r="AS965" s="227">
        <f t="shared" si="1070"/>
        <v>3113.21</v>
      </c>
      <c r="AT965" s="227">
        <f t="shared" si="1190"/>
        <v>62.264200000000002</v>
      </c>
      <c r="AU965" s="227">
        <f t="shared" si="1191"/>
        <v>392.26445999999999</v>
      </c>
      <c r="AV965" s="228">
        <f t="shared" si="1071"/>
        <v>1.050018766399103</v>
      </c>
      <c r="AW965" s="230">
        <f t="shared" si="1072"/>
        <v>259</v>
      </c>
      <c r="AX965" s="231">
        <f t="shared" si="1192"/>
        <v>1.0617170849999999</v>
      </c>
      <c r="AY965" s="227">
        <f t="shared" si="1193"/>
        <v>3470.67768798</v>
      </c>
      <c r="AZ965" s="227">
        <f t="shared" si="1194"/>
        <v>3925.2063479799999</v>
      </c>
      <c r="BA965" s="227">
        <f t="shared" si="1049"/>
        <v>3113.21</v>
      </c>
      <c r="BB965" s="227">
        <f t="shared" si="1195"/>
        <v>62.264200000000002</v>
      </c>
      <c r="BC965" s="227">
        <f t="shared" si="1196"/>
        <v>360.09462333333335</v>
      </c>
      <c r="BD965" s="228">
        <f t="shared" si="1174"/>
        <v>1.0458348655927934</v>
      </c>
      <c r="BE965" s="230">
        <f t="shared" si="1175"/>
        <v>239</v>
      </c>
      <c r="BF965" s="231">
        <f t="shared" si="1197"/>
        <v>1.0568184920000001</v>
      </c>
      <c r="BG965" s="227">
        <f t="shared" si="1198"/>
        <v>3440.8990923900001</v>
      </c>
      <c r="BH965" s="227">
        <f t="shared" si="1199"/>
        <v>3863.2579157233336</v>
      </c>
      <c r="BI965" s="227">
        <f t="shared" si="1073"/>
        <v>3113.21</v>
      </c>
      <c r="BJ965" s="227">
        <f t="shared" si="1200"/>
        <v>62.264200000000002</v>
      </c>
      <c r="BK965" s="227">
        <f t="shared" si="1201"/>
        <v>328.96252333333337</v>
      </c>
      <c r="BL965" s="228">
        <f t="shared" si="1059"/>
        <v>1.0328211765634134</v>
      </c>
      <c r="BM965" s="230">
        <f t="shared" si="1060"/>
        <v>217</v>
      </c>
      <c r="BN965" s="231">
        <f t="shared" si="1202"/>
        <v>1.0514561410000001</v>
      </c>
      <c r="BO965" s="227">
        <f t="shared" si="1203"/>
        <v>3380.8407359100001</v>
      </c>
      <c r="BP965" s="227">
        <f t="shared" si="1204"/>
        <v>3772.0674592433334</v>
      </c>
      <c r="BQ965" s="227">
        <f t="shared" si="1173"/>
        <v>3113.21</v>
      </c>
      <c r="BR965" s="227">
        <f t="shared" si="1205"/>
        <v>62.264200000000002</v>
      </c>
      <c r="BS965" s="227">
        <f t="shared" si="1206"/>
        <v>294.71721333333335</v>
      </c>
      <c r="BT965" s="228">
        <f t="shared" si="1171"/>
        <v>1.0294234145307395</v>
      </c>
      <c r="BU965" s="230">
        <f t="shared" si="1172"/>
        <v>194</v>
      </c>
      <c r="BV965" s="231">
        <f t="shared" si="1207"/>
        <v>1.0458791359999999</v>
      </c>
      <c r="BW965" s="227">
        <f t="shared" si="1208"/>
        <v>3351.8452403800002</v>
      </c>
      <c r="BX965" s="227">
        <f t="shared" si="1209"/>
        <v>3708.8266537133336</v>
      </c>
      <c r="BY965" s="227">
        <f t="shared" si="1050"/>
        <v>3113.21</v>
      </c>
      <c r="BZ965" s="227">
        <f t="shared" si="1210"/>
        <v>62.264200000000002</v>
      </c>
      <c r="CA965" s="227">
        <f t="shared" si="1211"/>
        <v>264.62285000000003</v>
      </c>
      <c r="CB965" s="228">
        <f t="shared" si="1047"/>
        <v>1.030349713311699</v>
      </c>
      <c r="CC965" s="230">
        <f t="shared" si="1048"/>
        <v>174</v>
      </c>
      <c r="CD965" s="231">
        <f t="shared" si="1212"/>
        <v>1.041053617</v>
      </c>
      <c r="CE965" s="227">
        <f t="shared" si="1213"/>
        <v>3339.3825142300002</v>
      </c>
      <c r="CF965" s="227">
        <f t="shared" si="1214"/>
        <v>3666.2695642300005</v>
      </c>
      <c r="CG965" s="227">
        <f t="shared" si="1264"/>
        <v>3113.21</v>
      </c>
      <c r="CH965" s="227">
        <f t="shared" si="1215"/>
        <v>62.264200000000002</v>
      </c>
      <c r="CI965" s="227">
        <f t="shared" si="1216"/>
        <v>233.49074999999999</v>
      </c>
      <c r="CJ965" s="228">
        <f t="shared" si="1164"/>
        <v>1.025427970588507</v>
      </c>
      <c r="CK965" s="230">
        <f t="shared" si="1165"/>
        <v>153</v>
      </c>
      <c r="CL965" s="231">
        <f t="shared" si="1217"/>
        <v>1.036010782</v>
      </c>
      <c r="CM965" s="227">
        <f t="shared" si="1218"/>
        <v>3307.3324465199998</v>
      </c>
      <c r="CN965" s="227">
        <f t="shared" si="1219"/>
        <v>3603.0873965199999</v>
      </c>
      <c r="CO965" s="227">
        <f t="shared" si="1046"/>
        <v>3113.21</v>
      </c>
      <c r="CP965" s="227">
        <f t="shared" si="1220"/>
        <v>62.264200000000002</v>
      </c>
      <c r="CQ965" s="227">
        <f t="shared" si="1221"/>
        <v>200.28317666666669</v>
      </c>
      <c r="CR965" s="228">
        <f t="shared" ref="CR965:CR1028" si="1265">($O965/CR$770)</f>
        <v>1.0208349684853533</v>
      </c>
      <c r="CS965" s="230">
        <f t="shared" ref="CS965:CS1028" si="1266">NETWORKDAYS(CS$770,$A965,$AE$118:$AE$502)-1</f>
        <v>133</v>
      </c>
      <c r="CT965" s="231">
        <f t="shared" si="1222"/>
        <v>1.0312307940000001</v>
      </c>
      <c r="CU965" s="227">
        <f t="shared" si="1223"/>
        <v>3277.3273951599999</v>
      </c>
      <c r="CV965" s="227">
        <f t="shared" si="1224"/>
        <v>3539.8747718266668</v>
      </c>
      <c r="CW965" s="227">
        <f t="shared" si="1162"/>
        <v>3113.21</v>
      </c>
      <c r="CX965" s="227">
        <f t="shared" si="1225"/>
        <v>62.264200000000002</v>
      </c>
      <c r="CY965" s="227">
        <f t="shared" si="1226"/>
        <v>169.15107666666668</v>
      </c>
      <c r="CZ965" s="228">
        <f t="shared" si="1160"/>
        <v>1.022983694693957</v>
      </c>
      <c r="DA965" s="239">
        <f t="shared" si="1161"/>
        <v>112</v>
      </c>
      <c r="DB965" s="231">
        <f t="shared" si="1227"/>
        <v>1.0262355409999999</v>
      </c>
      <c r="DC965" s="227">
        <f t="shared" si="1228"/>
        <v>3268.3170501999998</v>
      </c>
      <c r="DD965" s="227">
        <f t="shared" si="1229"/>
        <v>3499.7323268666664</v>
      </c>
      <c r="DE965" s="227">
        <f t="shared" si="1263"/>
        <v>3113.21</v>
      </c>
      <c r="DF965" s="227">
        <f t="shared" si="1230"/>
        <v>62.264200000000002</v>
      </c>
      <c r="DG965" s="227">
        <f t="shared" si="1231"/>
        <v>138.01897666666667</v>
      </c>
      <c r="DH965" s="228">
        <f t="shared" si="1261"/>
        <v>1.0214514120124121</v>
      </c>
      <c r="DI965" s="239">
        <f t="shared" si="1262"/>
        <v>91</v>
      </c>
      <c r="DJ965" s="231">
        <f t="shared" si="1232"/>
        <v>1.021264484</v>
      </c>
      <c r="DK965" s="227">
        <f t="shared" si="1233"/>
        <v>3247.61365535</v>
      </c>
      <c r="DL965" s="227">
        <f t="shared" si="1234"/>
        <v>3447.8968320166668</v>
      </c>
      <c r="DM965" s="227">
        <f t="shared" si="1159"/>
        <v>3113.21</v>
      </c>
      <c r="DN965" s="227">
        <f t="shared" si="1235"/>
        <v>62.264200000000002</v>
      </c>
      <c r="DO965" s="227">
        <f t="shared" si="1236"/>
        <v>105.84914000000001</v>
      </c>
      <c r="DP965" s="228">
        <f t="shared" si="1157"/>
        <v>1.0181935940815283</v>
      </c>
      <c r="DQ965" s="239">
        <f t="shared" si="1158"/>
        <v>70</v>
      </c>
      <c r="DR965" s="231">
        <f t="shared" si="1237"/>
        <v>1.016317508</v>
      </c>
      <c r="DS965" s="227">
        <f t="shared" si="1238"/>
        <v>3221.57453958</v>
      </c>
      <c r="DT965" s="227">
        <f t="shared" si="1239"/>
        <v>3389.6878795799998</v>
      </c>
      <c r="DU965" s="227">
        <f t="shared" si="1260"/>
        <v>3113.21</v>
      </c>
      <c r="DV965" s="227">
        <f t="shared" si="1240"/>
        <v>62.264200000000002</v>
      </c>
      <c r="DW965" s="227">
        <f t="shared" si="1241"/>
        <v>76.792513333333346</v>
      </c>
      <c r="DX965" s="228">
        <f t="shared" si="1255"/>
        <v>1.0138346602141683</v>
      </c>
      <c r="DY965" s="239">
        <f t="shared" si="1256"/>
        <v>52</v>
      </c>
      <c r="DZ965" s="231">
        <f t="shared" si="1242"/>
        <v>1.0120963190000001</v>
      </c>
      <c r="EA965" s="227">
        <f t="shared" si="1243"/>
        <v>3194.4595746999998</v>
      </c>
      <c r="EB965" s="227">
        <f t="shared" si="1244"/>
        <v>3333.5162880333332</v>
      </c>
      <c r="EC965" s="227">
        <f t="shared" si="1148"/>
        <v>3113.21</v>
      </c>
      <c r="ED965" s="227">
        <f t="shared" si="1245"/>
        <v>62.264200000000002</v>
      </c>
      <c r="EE965" s="227">
        <f t="shared" si="1246"/>
        <v>44.622676666666671</v>
      </c>
      <c r="EF965" s="228">
        <f t="shared" si="1151"/>
        <v>1.0062878891571345</v>
      </c>
      <c r="EG965" s="239">
        <f t="shared" si="1152"/>
        <v>30</v>
      </c>
      <c r="EH965" s="231">
        <f t="shared" si="1247"/>
        <v>1.00696089</v>
      </c>
      <c r="EI965" s="227">
        <f t="shared" si="1248"/>
        <v>3154.5924947899998</v>
      </c>
      <c r="EJ965" s="227">
        <f t="shared" si="1249"/>
        <v>3261.4793714566663</v>
      </c>
      <c r="EK965" s="227">
        <f t="shared" si="1257"/>
        <v>3113.21</v>
      </c>
      <c r="EL965" s="227">
        <f t="shared" si="1258"/>
        <v>62.264200000000002</v>
      </c>
      <c r="EM965" s="227">
        <f t="shared" si="1250"/>
        <v>11.415103333333333</v>
      </c>
      <c r="EN965" s="228">
        <f t="shared" si="1251"/>
        <v>1.0005848710301204</v>
      </c>
      <c r="EO965" s="239">
        <f t="shared" si="1252"/>
        <v>9</v>
      </c>
      <c r="EP965" s="231">
        <f t="shared" si="1253"/>
        <v>1.0020831990000001</v>
      </c>
      <c r="EQ965" s="227">
        <f t="shared" si="1179"/>
        <v>3121.5200554399999</v>
      </c>
      <c r="ER965" s="227">
        <f t="shared" si="1259"/>
        <v>3195.1993587733332</v>
      </c>
      <c r="ES965" s="227"/>
      <c r="ET965" s="227"/>
      <c r="EU965" s="227"/>
      <c r="EV965" s="227"/>
      <c r="EW965" s="227"/>
      <c r="EX965" s="227"/>
      <c r="EY965" s="227"/>
      <c r="EZ965" s="227"/>
      <c r="FA965" s="227"/>
      <c r="FB965" s="227"/>
      <c r="FC965" s="227"/>
      <c r="FD965" s="227"/>
      <c r="FE965" s="227"/>
      <c r="FF965" s="227"/>
      <c r="FG965" s="227"/>
      <c r="FH965" s="227"/>
      <c r="FI965" s="227"/>
      <c r="FJ965" s="227"/>
      <c r="FK965" s="227"/>
      <c r="FL965" s="227"/>
      <c r="FM965" s="227"/>
      <c r="FN965" s="227"/>
      <c r="FO965" s="227"/>
      <c r="FP965" s="227"/>
      <c r="FQ965" s="227"/>
      <c r="FR965" s="227"/>
      <c r="FS965" s="227"/>
      <c r="FT965" s="227"/>
      <c r="FU965" s="227"/>
      <c r="FV965" s="227"/>
      <c r="FW965" s="227"/>
      <c r="FX965" s="227"/>
      <c r="FY965" s="227"/>
      <c r="FZ965" s="227"/>
      <c r="GA965" s="227"/>
      <c r="GB965" s="227"/>
      <c r="GC965" s="227"/>
      <c r="GD965" s="227"/>
      <c r="GE965" s="227"/>
      <c r="GF965" s="1"/>
      <c r="GG965" s="1"/>
      <c r="GH965" s="5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5"/>
      <c r="HA965" s="5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3"/>
      <c r="JZ965" s="1"/>
      <c r="KA965" s="1"/>
      <c r="KB965" s="1"/>
      <c r="KC965" s="1"/>
      <c r="KD965" s="1"/>
      <c r="KE965" s="1"/>
    </row>
    <row r="966" spans="1:291" x14ac:dyDescent="0.2">
      <c r="A966" s="196">
        <f t="shared" si="1061"/>
        <v>43624</v>
      </c>
      <c r="B966" s="236">
        <f t="shared" si="1254"/>
        <v>116057.10594627332</v>
      </c>
      <c r="C966" s="66">
        <f t="shared" si="1169"/>
        <v>61636.259457430002</v>
      </c>
      <c r="D966" s="77">
        <f t="shared" si="1062"/>
        <v>5206.9799999999996</v>
      </c>
      <c r="E966" s="67">
        <f>VLOOKUP(A965,[1]Plan1!$DQ$117:$DS$314,3)</f>
        <v>5213.75</v>
      </c>
      <c r="F966" s="11">
        <f t="shared" si="1063"/>
        <v>43613</v>
      </c>
      <c r="G966" s="73">
        <f t="shared" si="1051"/>
        <v>1.3001778382095708E-3</v>
      </c>
      <c r="H966" s="11">
        <f t="shared" si="1064"/>
        <v>43641</v>
      </c>
      <c r="I966" s="11">
        <f t="shared" si="1052"/>
        <v>43641</v>
      </c>
      <c r="J966" s="1">
        <f t="shared" si="1065"/>
        <v>20</v>
      </c>
      <c r="K966" s="1">
        <f t="shared" si="1066"/>
        <v>10</v>
      </c>
      <c r="L966" s="66">
        <f t="shared" si="1053"/>
        <v>1.0006498699999999</v>
      </c>
      <c r="M966" s="70">
        <f t="shared" si="1170"/>
        <v>1.0056996899999999</v>
      </c>
      <c r="N966" s="70">
        <f t="shared" si="1156"/>
        <v>1.098396006488876</v>
      </c>
      <c r="O966" s="66">
        <f t="shared" si="1166"/>
        <v>1.09910982</v>
      </c>
      <c r="P966" s="66">
        <f t="shared" si="1054"/>
        <v>61676.315013359999</v>
      </c>
      <c r="Q966" s="74">
        <f t="shared" si="1055"/>
        <v>0</v>
      </c>
      <c r="R966" s="75">
        <f t="shared" si="1167"/>
        <v>0</v>
      </c>
      <c r="S966" s="66">
        <f t="shared" si="1168"/>
        <v>0</v>
      </c>
      <c r="T966" s="10">
        <f t="shared" si="1067"/>
        <v>0.06</v>
      </c>
      <c r="U966" s="74">
        <f t="shared" si="1163"/>
        <v>10</v>
      </c>
      <c r="V966" s="74">
        <v>252</v>
      </c>
      <c r="W966" s="70">
        <f t="shared" si="1056"/>
        <v>1.0023149339999999</v>
      </c>
      <c r="X966" s="66">
        <f t="shared" si="1057"/>
        <v>142.77659861000001</v>
      </c>
      <c r="Y966" s="66">
        <v>0</v>
      </c>
      <c r="Z966" s="67">
        <f t="shared" si="1058"/>
        <v>0</v>
      </c>
      <c r="AA966" s="68" t="str">
        <f t="shared" si="1068"/>
        <v>A+INCORP J=</v>
      </c>
      <c r="AB966" s="11">
        <f t="shared" si="1069"/>
        <v>43641</v>
      </c>
      <c r="AC966" s="227">
        <f t="shared" si="1074"/>
        <v>3113.21</v>
      </c>
      <c r="AD966" s="227">
        <f t="shared" si="1180"/>
        <v>62.264200000000002</v>
      </c>
      <c r="AE966" s="227">
        <f t="shared" si="1181"/>
        <v>455.56639666666672</v>
      </c>
      <c r="AF966" s="228">
        <f t="shared" si="1075"/>
        <v>1.0533434784102071</v>
      </c>
      <c r="AG966" s="230">
        <f t="shared" si="1076"/>
        <v>301</v>
      </c>
      <c r="AH966" s="231">
        <f t="shared" si="1182"/>
        <v>1.072078163</v>
      </c>
      <c r="AI966" s="227">
        <f t="shared" si="1183"/>
        <v>3515.64388917</v>
      </c>
      <c r="AJ966" s="227">
        <f t="shared" si="1184"/>
        <v>4033.4744858366666</v>
      </c>
      <c r="AK966" s="227">
        <f t="shared" si="1176"/>
        <v>3113.21</v>
      </c>
      <c r="AL966" s="227">
        <f t="shared" si="1185"/>
        <v>62.264200000000002</v>
      </c>
      <c r="AM966" s="227">
        <f t="shared" si="1186"/>
        <v>424.43429666666668</v>
      </c>
      <c r="AN966" s="228">
        <f t="shared" si="1177"/>
        <v>1.0523967185163627</v>
      </c>
      <c r="AO966" s="230">
        <f t="shared" si="1178"/>
        <v>280</v>
      </c>
      <c r="AP966" s="231">
        <f t="shared" si="1187"/>
        <v>1.0668850459999999</v>
      </c>
      <c r="AQ966" s="227">
        <f t="shared" si="1188"/>
        <v>3495.4696037799999</v>
      </c>
      <c r="AR966" s="227">
        <f t="shared" si="1189"/>
        <v>3982.1681004466668</v>
      </c>
      <c r="AS966" s="227">
        <f t="shared" si="1070"/>
        <v>3113.21</v>
      </c>
      <c r="AT966" s="227">
        <f t="shared" si="1190"/>
        <v>62.264200000000002</v>
      </c>
      <c r="AU966" s="227">
        <f t="shared" si="1191"/>
        <v>393.30219666666665</v>
      </c>
      <c r="AV966" s="228">
        <f t="shared" si="1071"/>
        <v>1.050086981794085</v>
      </c>
      <c r="AW966" s="230">
        <f t="shared" si="1072"/>
        <v>259</v>
      </c>
      <c r="AX966" s="231">
        <f t="shared" si="1192"/>
        <v>1.0617170849999999</v>
      </c>
      <c r="AY966" s="227">
        <f t="shared" si="1193"/>
        <v>3470.9031636200002</v>
      </c>
      <c r="AZ966" s="227">
        <f t="shared" si="1194"/>
        <v>3926.4695602866668</v>
      </c>
      <c r="BA966" s="227">
        <f t="shared" si="1049"/>
        <v>3113.21</v>
      </c>
      <c r="BB966" s="227">
        <f t="shared" si="1195"/>
        <v>62.264200000000002</v>
      </c>
      <c r="BC966" s="227">
        <f t="shared" si="1196"/>
        <v>361.13236000000001</v>
      </c>
      <c r="BD966" s="228">
        <f t="shared" si="1174"/>
        <v>1.0459028091769704</v>
      </c>
      <c r="BE966" s="230">
        <f t="shared" si="1175"/>
        <v>239</v>
      </c>
      <c r="BF966" s="231">
        <f t="shared" si="1197"/>
        <v>1.0568184920000001</v>
      </c>
      <c r="BG966" s="227">
        <f t="shared" si="1198"/>
        <v>3441.1226334399998</v>
      </c>
      <c r="BH966" s="227">
        <f t="shared" si="1199"/>
        <v>3864.51919344</v>
      </c>
      <c r="BI966" s="227">
        <f t="shared" si="1073"/>
        <v>3113.21</v>
      </c>
      <c r="BJ966" s="227">
        <f t="shared" si="1200"/>
        <v>62.264200000000002</v>
      </c>
      <c r="BK966" s="227">
        <f t="shared" si="1201"/>
        <v>330.00025999999997</v>
      </c>
      <c r="BL966" s="228">
        <f t="shared" si="1059"/>
        <v>1.0328882747018084</v>
      </c>
      <c r="BM966" s="230">
        <f t="shared" si="1060"/>
        <v>217</v>
      </c>
      <c r="BN966" s="231">
        <f t="shared" si="1202"/>
        <v>1.0514561410000001</v>
      </c>
      <c r="BO966" s="227">
        <f t="shared" si="1203"/>
        <v>3381.0603752000002</v>
      </c>
      <c r="BP966" s="227">
        <f t="shared" si="1204"/>
        <v>3773.3248352000001</v>
      </c>
      <c r="BQ966" s="227">
        <f t="shared" si="1173"/>
        <v>3113.21</v>
      </c>
      <c r="BR966" s="227">
        <f t="shared" si="1205"/>
        <v>62.264200000000002</v>
      </c>
      <c r="BS966" s="227">
        <f t="shared" si="1206"/>
        <v>295.75495000000001</v>
      </c>
      <c r="BT966" s="228">
        <f t="shared" si="1171"/>
        <v>1.029490291930528</v>
      </c>
      <c r="BU966" s="230">
        <f t="shared" si="1172"/>
        <v>194</v>
      </c>
      <c r="BV966" s="231">
        <f t="shared" si="1207"/>
        <v>1.0458791359999999</v>
      </c>
      <c r="BW966" s="227">
        <f t="shared" si="1208"/>
        <v>3352.0629959600001</v>
      </c>
      <c r="BX966" s="227">
        <f t="shared" si="1209"/>
        <v>3710.0821459600002</v>
      </c>
      <c r="BY966" s="227">
        <f t="shared" si="1050"/>
        <v>3113.21</v>
      </c>
      <c r="BZ966" s="227">
        <f t="shared" si="1210"/>
        <v>62.264200000000002</v>
      </c>
      <c r="CA966" s="227">
        <f t="shared" si="1211"/>
        <v>265.66058666666669</v>
      </c>
      <c r="CB966" s="228">
        <f t="shared" si="1047"/>
        <v>1.0304166508893047</v>
      </c>
      <c r="CC966" s="230">
        <f t="shared" si="1048"/>
        <v>174</v>
      </c>
      <c r="CD966" s="231">
        <f t="shared" si="1212"/>
        <v>1.041053617</v>
      </c>
      <c r="CE966" s="227">
        <f t="shared" si="1213"/>
        <v>3339.59946016</v>
      </c>
      <c r="CF966" s="227">
        <f t="shared" si="1214"/>
        <v>3667.524246826667</v>
      </c>
      <c r="CG966" s="227">
        <f t="shared" si="1264"/>
        <v>3113.21</v>
      </c>
      <c r="CH966" s="227">
        <f t="shared" si="1215"/>
        <v>62.264200000000002</v>
      </c>
      <c r="CI966" s="227">
        <f t="shared" si="1216"/>
        <v>234.52848666666668</v>
      </c>
      <c r="CJ966" s="228">
        <f t="shared" si="1164"/>
        <v>1.0254945884207571</v>
      </c>
      <c r="CK966" s="230">
        <f t="shared" si="1165"/>
        <v>153</v>
      </c>
      <c r="CL966" s="231">
        <f t="shared" si="1217"/>
        <v>1.036010782</v>
      </c>
      <c r="CM966" s="227">
        <f t="shared" si="1218"/>
        <v>3307.5473102800001</v>
      </c>
      <c r="CN966" s="227">
        <f t="shared" si="1219"/>
        <v>3604.3399969466668</v>
      </c>
      <c r="CO966" s="227">
        <f t="shared" ref="CO966:CO1029" si="1267">CO965</f>
        <v>3113.21</v>
      </c>
      <c r="CP966" s="227">
        <f t="shared" si="1220"/>
        <v>62.264200000000002</v>
      </c>
      <c r="CQ966" s="227">
        <f t="shared" si="1221"/>
        <v>201.32091333333332</v>
      </c>
      <c r="CR966" s="228">
        <f t="shared" si="1265"/>
        <v>1.0209012879291721</v>
      </c>
      <c r="CS966" s="230">
        <f t="shared" si="1266"/>
        <v>133</v>
      </c>
      <c r="CT966" s="231">
        <f t="shared" si="1222"/>
        <v>1.0312307940000001</v>
      </c>
      <c r="CU966" s="227">
        <f t="shared" si="1223"/>
        <v>3277.5403096199998</v>
      </c>
      <c r="CV966" s="227">
        <f t="shared" si="1224"/>
        <v>3541.1254229533333</v>
      </c>
      <c r="CW966" s="227">
        <f t="shared" si="1162"/>
        <v>3113.21</v>
      </c>
      <c r="CX966" s="227">
        <f t="shared" si="1225"/>
        <v>62.264200000000002</v>
      </c>
      <c r="CY966" s="227">
        <f t="shared" si="1226"/>
        <v>170.18881333333334</v>
      </c>
      <c r="CZ966" s="228">
        <f t="shared" si="1160"/>
        <v>1.0230501537316685</v>
      </c>
      <c r="DA966" s="239">
        <f t="shared" si="1161"/>
        <v>112</v>
      </c>
      <c r="DB966" s="231">
        <f t="shared" si="1227"/>
        <v>1.0262355409999999</v>
      </c>
      <c r="DC966" s="227">
        <f t="shared" si="1228"/>
        <v>3268.5293793000001</v>
      </c>
      <c r="DD966" s="227">
        <f t="shared" si="1229"/>
        <v>3500.9823926333333</v>
      </c>
      <c r="DE966" s="227">
        <f t="shared" si="1263"/>
        <v>3113.21</v>
      </c>
      <c r="DF966" s="227">
        <f t="shared" si="1230"/>
        <v>62.264200000000002</v>
      </c>
      <c r="DG966" s="227">
        <f t="shared" si="1231"/>
        <v>139.05671333333333</v>
      </c>
      <c r="DH966" s="228">
        <f t="shared" si="1261"/>
        <v>1.021517771504028</v>
      </c>
      <c r="DI966" s="239">
        <f t="shared" si="1262"/>
        <v>91</v>
      </c>
      <c r="DJ966" s="231">
        <f t="shared" si="1232"/>
        <v>1.021264484</v>
      </c>
      <c r="DK966" s="227">
        <f t="shared" si="1233"/>
        <v>3247.8246394299999</v>
      </c>
      <c r="DL966" s="227">
        <f t="shared" si="1234"/>
        <v>3449.1455527633334</v>
      </c>
      <c r="DM966" s="227">
        <f t="shared" si="1159"/>
        <v>3113.21</v>
      </c>
      <c r="DN966" s="227">
        <f t="shared" si="1235"/>
        <v>62.264200000000002</v>
      </c>
      <c r="DO966" s="227">
        <f t="shared" si="1236"/>
        <v>106.88687666666667</v>
      </c>
      <c r="DP966" s="228">
        <f t="shared" si="1157"/>
        <v>1.0182597419261299</v>
      </c>
      <c r="DQ966" s="239">
        <f t="shared" si="1158"/>
        <v>70</v>
      </c>
      <c r="DR966" s="231">
        <f t="shared" si="1237"/>
        <v>1.016317508</v>
      </c>
      <c r="DS966" s="227">
        <f t="shared" si="1238"/>
        <v>3221.78383201</v>
      </c>
      <c r="DT966" s="227">
        <f t="shared" si="1239"/>
        <v>3390.9349086766665</v>
      </c>
      <c r="DU966" s="227">
        <f t="shared" si="1260"/>
        <v>3113.21</v>
      </c>
      <c r="DV966" s="227">
        <f t="shared" si="1240"/>
        <v>62.264200000000002</v>
      </c>
      <c r="DW966" s="227">
        <f t="shared" si="1241"/>
        <v>77.830250000000007</v>
      </c>
      <c r="DX966" s="228">
        <f t="shared" si="1255"/>
        <v>1.0139005248767878</v>
      </c>
      <c r="DY966" s="239">
        <f t="shared" si="1256"/>
        <v>52</v>
      </c>
      <c r="DZ966" s="231">
        <f t="shared" si="1242"/>
        <v>1.0120963190000001</v>
      </c>
      <c r="EA966" s="227">
        <f t="shared" si="1243"/>
        <v>3194.6671055900001</v>
      </c>
      <c r="EB966" s="227">
        <f t="shared" si="1244"/>
        <v>3334.7615555900002</v>
      </c>
      <c r="EC966" s="227">
        <f t="shared" si="1148"/>
        <v>3113.21</v>
      </c>
      <c r="ED966" s="227">
        <f t="shared" si="1245"/>
        <v>62.264200000000002</v>
      </c>
      <c r="EE966" s="227">
        <f t="shared" si="1246"/>
        <v>45.660413333333331</v>
      </c>
      <c r="EF966" s="228">
        <f t="shared" si="1151"/>
        <v>1.0063532635371182</v>
      </c>
      <c r="EG966" s="239">
        <f t="shared" si="1152"/>
        <v>30</v>
      </c>
      <c r="EH966" s="231">
        <f t="shared" si="1247"/>
        <v>1.00696089</v>
      </c>
      <c r="EI966" s="227">
        <f t="shared" si="1248"/>
        <v>3154.7974356700001</v>
      </c>
      <c r="EJ966" s="227">
        <f t="shared" si="1249"/>
        <v>3262.7220490033333</v>
      </c>
      <c r="EK966" s="227">
        <f t="shared" si="1257"/>
        <v>3113.21</v>
      </c>
      <c r="EL966" s="227">
        <f t="shared" si="1258"/>
        <v>62.264200000000002</v>
      </c>
      <c r="EM966" s="227">
        <f t="shared" si="1250"/>
        <v>12.45284</v>
      </c>
      <c r="EN966" s="228">
        <f t="shared" si="1251"/>
        <v>1.0006498749085031</v>
      </c>
      <c r="EO966" s="239">
        <f t="shared" si="1252"/>
        <v>9</v>
      </c>
      <c r="EP966" s="231">
        <f t="shared" si="1253"/>
        <v>1.0020831990000001</v>
      </c>
      <c r="EQ966" s="227">
        <f t="shared" si="1179"/>
        <v>3121.7228477399999</v>
      </c>
      <c r="ER966" s="227">
        <f t="shared" si="1259"/>
        <v>3196.4398877399999</v>
      </c>
      <c r="ES966" s="227"/>
      <c r="ET966" s="227"/>
      <c r="EU966" s="227"/>
      <c r="EV966" s="227"/>
      <c r="EW966" s="227"/>
      <c r="EX966" s="227"/>
      <c r="EY966" s="227"/>
      <c r="EZ966" s="227"/>
      <c r="FA966" s="227"/>
      <c r="FB966" s="227"/>
      <c r="FC966" s="227"/>
      <c r="FD966" s="227"/>
      <c r="FE966" s="227"/>
      <c r="FF966" s="227"/>
      <c r="FG966" s="227"/>
      <c r="FH966" s="227"/>
      <c r="FI966" s="227"/>
      <c r="FJ966" s="227"/>
      <c r="FK966" s="227"/>
      <c r="FL966" s="227"/>
      <c r="FM966" s="227"/>
      <c r="FN966" s="227"/>
      <c r="FO966" s="227"/>
      <c r="FP966" s="227"/>
      <c r="FQ966" s="227"/>
      <c r="FR966" s="227"/>
      <c r="FS966" s="227"/>
      <c r="FT966" s="227"/>
      <c r="FU966" s="227"/>
      <c r="FV966" s="227"/>
      <c r="FW966" s="227"/>
      <c r="FX966" s="227"/>
      <c r="FY966" s="227"/>
      <c r="FZ966" s="227"/>
      <c r="GA966" s="227"/>
      <c r="GB966" s="227"/>
      <c r="GC966" s="227"/>
      <c r="GD966" s="227"/>
      <c r="GE966" s="227"/>
      <c r="GF966" s="1"/>
      <c r="GG966" s="1"/>
      <c r="GH966" s="5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5"/>
      <c r="HA966" s="5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3"/>
      <c r="JZ966" s="1"/>
      <c r="KA966" s="1"/>
      <c r="KB966" s="1"/>
      <c r="KC966" s="1"/>
      <c r="KD966" s="1"/>
      <c r="KE966" s="1"/>
    </row>
    <row r="967" spans="1:291" x14ac:dyDescent="0.2">
      <c r="A967" s="196">
        <f t="shared" si="1061"/>
        <v>43625</v>
      </c>
      <c r="B967" s="236">
        <f t="shared" si="1254"/>
        <v>116072.67199627333</v>
      </c>
      <c r="C967" s="66">
        <f t="shared" si="1169"/>
        <v>61636.259457430002</v>
      </c>
      <c r="D967" s="77">
        <f t="shared" si="1062"/>
        <v>5206.9799999999996</v>
      </c>
      <c r="E967" s="67">
        <f>VLOOKUP(A966,[1]Plan1!$DQ$117:$DS$314,3)</f>
        <v>5213.75</v>
      </c>
      <c r="F967" s="11">
        <f t="shared" si="1063"/>
        <v>43613</v>
      </c>
      <c r="G967" s="73">
        <f t="shared" si="1051"/>
        <v>1.3001778382095708E-3</v>
      </c>
      <c r="H967" s="11">
        <f t="shared" si="1064"/>
        <v>43641</v>
      </c>
      <c r="I967" s="11">
        <f t="shared" si="1052"/>
        <v>43641</v>
      </c>
      <c r="J967" s="1">
        <f t="shared" si="1065"/>
        <v>20</v>
      </c>
      <c r="K967" s="1">
        <f t="shared" si="1066"/>
        <v>10</v>
      </c>
      <c r="L967" s="66">
        <f t="shared" si="1053"/>
        <v>1.0006498699999999</v>
      </c>
      <c r="M967" s="70">
        <f t="shared" si="1170"/>
        <v>1.0056996899999999</v>
      </c>
      <c r="N967" s="70">
        <f t="shared" si="1156"/>
        <v>1.098396006488876</v>
      </c>
      <c r="O967" s="66">
        <f t="shared" si="1166"/>
        <v>1.09910982</v>
      </c>
      <c r="P967" s="66">
        <f t="shared" si="1054"/>
        <v>61676.315013359999</v>
      </c>
      <c r="Q967" s="74">
        <f t="shared" si="1055"/>
        <v>0</v>
      </c>
      <c r="R967" s="75">
        <f t="shared" si="1167"/>
        <v>0</v>
      </c>
      <c r="S967" s="66">
        <f t="shared" si="1168"/>
        <v>0</v>
      </c>
      <c r="T967" s="10">
        <f t="shared" si="1067"/>
        <v>0.06</v>
      </c>
      <c r="U967" s="74">
        <f t="shared" si="1163"/>
        <v>10</v>
      </c>
      <c r="V967" s="74">
        <v>252</v>
      </c>
      <c r="W967" s="70">
        <f t="shared" si="1056"/>
        <v>1.0023149339999999</v>
      </c>
      <c r="X967" s="66">
        <f t="shared" si="1057"/>
        <v>142.77659861000001</v>
      </c>
      <c r="Y967" s="66">
        <v>0</v>
      </c>
      <c r="Z967" s="67">
        <f t="shared" si="1058"/>
        <v>0</v>
      </c>
      <c r="AA967" s="68" t="str">
        <f t="shared" si="1068"/>
        <v>A+INCORP J=</v>
      </c>
      <c r="AB967" s="11">
        <f t="shared" si="1069"/>
        <v>43641</v>
      </c>
      <c r="AC967" s="227">
        <f t="shared" si="1074"/>
        <v>3113.21</v>
      </c>
      <c r="AD967" s="227">
        <f t="shared" si="1180"/>
        <v>62.264200000000002</v>
      </c>
      <c r="AE967" s="227">
        <f t="shared" si="1181"/>
        <v>456.60413333333332</v>
      </c>
      <c r="AF967" s="228">
        <f t="shared" si="1075"/>
        <v>1.0533434784102071</v>
      </c>
      <c r="AG967" s="230">
        <f t="shared" si="1076"/>
        <v>301</v>
      </c>
      <c r="AH967" s="231">
        <f t="shared" si="1182"/>
        <v>1.072078163</v>
      </c>
      <c r="AI967" s="227">
        <f t="shared" si="1183"/>
        <v>3515.64388917</v>
      </c>
      <c r="AJ967" s="227">
        <f t="shared" si="1184"/>
        <v>4034.5122225033333</v>
      </c>
      <c r="AK967" s="227">
        <f t="shared" si="1176"/>
        <v>3113.21</v>
      </c>
      <c r="AL967" s="227">
        <f t="shared" si="1185"/>
        <v>62.264200000000002</v>
      </c>
      <c r="AM967" s="227">
        <f t="shared" si="1186"/>
        <v>425.47203333333329</v>
      </c>
      <c r="AN967" s="228">
        <f t="shared" si="1177"/>
        <v>1.0523967185163627</v>
      </c>
      <c r="AO967" s="230">
        <f t="shared" si="1178"/>
        <v>280</v>
      </c>
      <c r="AP967" s="231">
        <f t="shared" si="1187"/>
        <v>1.0668850459999999</v>
      </c>
      <c r="AQ967" s="227">
        <f t="shared" si="1188"/>
        <v>3495.4696037799999</v>
      </c>
      <c r="AR967" s="227">
        <f t="shared" si="1189"/>
        <v>3983.2058371133335</v>
      </c>
      <c r="AS967" s="227">
        <f t="shared" si="1070"/>
        <v>3113.21</v>
      </c>
      <c r="AT967" s="227">
        <f t="shared" si="1190"/>
        <v>62.264200000000002</v>
      </c>
      <c r="AU967" s="227">
        <f t="shared" si="1191"/>
        <v>394.33993333333331</v>
      </c>
      <c r="AV967" s="228">
        <f t="shared" si="1071"/>
        <v>1.050086981794085</v>
      </c>
      <c r="AW967" s="230">
        <f t="shared" si="1072"/>
        <v>259</v>
      </c>
      <c r="AX967" s="231">
        <f t="shared" si="1192"/>
        <v>1.0617170849999999</v>
      </c>
      <c r="AY967" s="227">
        <f t="shared" si="1193"/>
        <v>3470.9031636200002</v>
      </c>
      <c r="AZ967" s="227">
        <f t="shared" si="1194"/>
        <v>3927.5072969533335</v>
      </c>
      <c r="BA967" s="227">
        <f t="shared" si="1049"/>
        <v>3113.21</v>
      </c>
      <c r="BB967" s="227">
        <f t="shared" si="1195"/>
        <v>62.264200000000002</v>
      </c>
      <c r="BC967" s="227">
        <f t="shared" si="1196"/>
        <v>362.17009666666667</v>
      </c>
      <c r="BD967" s="228">
        <f t="shared" si="1174"/>
        <v>1.0459028091769704</v>
      </c>
      <c r="BE967" s="230">
        <f t="shared" si="1175"/>
        <v>239</v>
      </c>
      <c r="BF967" s="231">
        <f t="shared" si="1197"/>
        <v>1.0568184920000001</v>
      </c>
      <c r="BG967" s="227">
        <f t="shared" si="1198"/>
        <v>3441.1226334399998</v>
      </c>
      <c r="BH967" s="227">
        <f t="shared" si="1199"/>
        <v>3865.5569301066666</v>
      </c>
      <c r="BI967" s="227">
        <f t="shared" si="1073"/>
        <v>3113.21</v>
      </c>
      <c r="BJ967" s="227">
        <f t="shared" si="1200"/>
        <v>62.264200000000002</v>
      </c>
      <c r="BK967" s="227">
        <f t="shared" si="1201"/>
        <v>331.03799666666669</v>
      </c>
      <c r="BL967" s="228">
        <f t="shared" si="1059"/>
        <v>1.0328882747018084</v>
      </c>
      <c r="BM967" s="230">
        <f t="shared" si="1060"/>
        <v>217</v>
      </c>
      <c r="BN967" s="231">
        <f t="shared" si="1202"/>
        <v>1.0514561410000001</v>
      </c>
      <c r="BO967" s="227">
        <f t="shared" si="1203"/>
        <v>3381.0603752000002</v>
      </c>
      <c r="BP967" s="227">
        <f t="shared" si="1204"/>
        <v>3774.3625718666667</v>
      </c>
      <c r="BQ967" s="227">
        <f t="shared" si="1173"/>
        <v>3113.21</v>
      </c>
      <c r="BR967" s="227">
        <f t="shared" si="1205"/>
        <v>62.264200000000002</v>
      </c>
      <c r="BS967" s="227">
        <f t="shared" si="1206"/>
        <v>296.79268666666667</v>
      </c>
      <c r="BT967" s="228">
        <f t="shared" si="1171"/>
        <v>1.029490291930528</v>
      </c>
      <c r="BU967" s="230">
        <f t="shared" si="1172"/>
        <v>194</v>
      </c>
      <c r="BV967" s="231">
        <f t="shared" si="1207"/>
        <v>1.0458791359999999</v>
      </c>
      <c r="BW967" s="227">
        <f t="shared" si="1208"/>
        <v>3352.0629959600001</v>
      </c>
      <c r="BX967" s="227">
        <f t="shared" si="1209"/>
        <v>3711.1198826266668</v>
      </c>
      <c r="BY967" s="227">
        <f t="shared" si="1050"/>
        <v>3113.21</v>
      </c>
      <c r="BZ967" s="227">
        <f t="shared" si="1210"/>
        <v>62.264200000000002</v>
      </c>
      <c r="CA967" s="227">
        <f t="shared" si="1211"/>
        <v>266.69832333333335</v>
      </c>
      <c r="CB967" s="228">
        <f t="shared" ref="CB967:CB1030" si="1268">($O967/CB$708)</f>
        <v>1.0304166508893047</v>
      </c>
      <c r="CC967" s="230">
        <f t="shared" ref="CC967:CC1030" si="1269">NETWORKDAYS(CC$708,$A967,$AE$118:$AE$502)-1</f>
        <v>174</v>
      </c>
      <c r="CD967" s="231">
        <f t="shared" si="1212"/>
        <v>1.041053617</v>
      </c>
      <c r="CE967" s="227">
        <f t="shared" si="1213"/>
        <v>3339.59946016</v>
      </c>
      <c r="CF967" s="227">
        <f t="shared" si="1214"/>
        <v>3668.5619834933332</v>
      </c>
      <c r="CG967" s="227">
        <f t="shared" si="1264"/>
        <v>3113.21</v>
      </c>
      <c r="CH967" s="227">
        <f t="shared" si="1215"/>
        <v>62.264200000000002</v>
      </c>
      <c r="CI967" s="227">
        <f t="shared" si="1216"/>
        <v>235.56622333333331</v>
      </c>
      <c r="CJ967" s="228">
        <f t="shared" si="1164"/>
        <v>1.0254945884207571</v>
      </c>
      <c r="CK967" s="230">
        <f t="shared" si="1165"/>
        <v>153</v>
      </c>
      <c r="CL967" s="231">
        <f t="shared" si="1217"/>
        <v>1.036010782</v>
      </c>
      <c r="CM967" s="227">
        <f t="shared" si="1218"/>
        <v>3307.5473102800001</v>
      </c>
      <c r="CN967" s="227">
        <f t="shared" si="1219"/>
        <v>3605.3777336133335</v>
      </c>
      <c r="CO967" s="227">
        <f t="shared" si="1267"/>
        <v>3113.21</v>
      </c>
      <c r="CP967" s="227">
        <f t="shared" si="1220"/>
        <v>62.264200000000002</v>
      </c>
      <c r="CQ967" s="227">
        <f t="shared" si="1221"/>
        <v>202.35865000000001</v>
      </c>
      <c r="CR967" s="228">
        <f t="shared" si="1265"/>
        <v>1.0209012879291721</v>
      </c>
      <c r="CS967" s="230">
        <f t="shared" si="1266"/>
        <v>133</v>
      </c>
      <c r="CT967" s="231">
        <f t="shared" si="1222"/>
        <v>1.0312307940000001</v>
      </c>
      <c r="CU967" s="227">
        <f t="shared" si="1223"/>
        <v>3277.5403096199998</v>
      </c>
      <c r="CV967" s="227">
        <f t="shared" si="1224"/>
        <v>3542.16315962</v>
      </c>
      <c r="CW967" s="227">
        <f t="shared" si="1162"/>
        <v>3113.21</v>
      </c>
      <c r="CX967" s="227">
        <f t="shared" si="1225"/>
        <v>62.264200000000002</v>
      </c>
      <c r="CY967" s="227">
        <f t="shared" si="1226"/>
        <v>171.22655</v>
      </c>
      <c r="CZ967" s="228">
        <f t="shared" si="1160"/>
        <v>1.0230501537316685</v>
      </c>
      <c r="DA967" s="239">
        <f t="shared" si="1161"/>
        <v>112</v>
      </c>
      <c r="DB967" s="231">
        <f t="shared" si="1227"/>
        <v>1.0262355409999999</v>
      </c>
      <c r="DC967" s="227">
        <f t="shared" si="1228"/>
        <v>3268.5293793000001</v>
      </c>
      <c r="DD967" s="227">
        <f t="shared" si="1229"/>
        <v>3502.0201293</v>
      </c>
      <c r="DE967" s="227">
        <f t="shared" si="1263"/>
        <v>3113.21</v>
      </c>
      <c r="DF967" s="227">
        <f t="shared" si="1230"/>
        <v>62.264200000000002</v>
      </c>
      <c r="DG967" s="227">
        <f t="shared" si="1231"/>
        <v>140.09444999999999</v>
      </c>
      <c r="DH967" s="228">
        <f t="shared" si="1261"/>
        <v>1.021517771504028</v>
      </c>
      <c r="DI967" s="239">
        <f t="shared" si="1262"/>
        <v>91</v>
      </c>
      <c r="DJ967" s="231">
        <f t="shared" si="1232"/>
        <v>1.021264484</v>
      </c>
      <c r="DK967" s="227">
        <f t="shared" si="1233"/>
        <v>3247.8246394299999</v>
      </c>
      <c r="DL967" s="227">
        <f t="shared" si="1234"/>
        <v>3450.1832894300001</v>
      </c>
      <c r="DM967" s="227">
        <f t="shared" si="1159"/>
        <v>3113.21</v>
      </c>
      <c r="DN967" s="227">
        <f t="shared" si="1235"/>
        <v>62.264200000000002</v>
      </c>
      <c r="DO967" s="227">
        <f t="shared" si="1236"/>
        <v>107.92461333333335</v>
      </c>
      <c r="DP967" s="228">
        <f t="shared" si="1157"/>
        <v>1.0182597419261299</v>
      </c>
      <c r="DQ967" s="239">
        <f t="shared" si="1158"/>
        <v>70</v>
      </c>
      <c r="DR967" s="231">
        <f t="shared" si="1237"/>
        <v>1.016317508</v>
      </c>
      <c r="DS967" s="227">
        <f t="shared" si="1238"/>
        <v>3221.78383201</v>
      </c>
      <c r="DT967" s="227">
        <f t="shared" si="1239"/>
        <v>3391.9726453433332</v>
      </c>
      <c r="DU967" s="227">
        <f t="shared" si="1260"/>
        <v>3113.21</v>
      </c>
      <c r="DV967" s="227">
        <f t="shared" si="1240"/>
        <v>62.264200000000002</v>
      </c>
      <c r="DW967" s="227">
        <f t="shared" si="1241"/>
        <v>78.867986666666667</v>
      </c>
      <c r="DX967" s="228">
        <f t="shared" si="1255"/>
        <v>1.0139005248767878</v>
      </c>
      <c r="DY967" s="239">
        <f t="shared" si="1256"/>
        <v>52</v>
      </c>
      <c r="DZ967" s="231">
        <f t="shared" si="1242"/>
        <v>1.0120963190000001</v>
      </c>
      <c r="EA967" s="227">
        <f t="shared" si="1243"/>
        <v>3194.6671055900001</v>
      </c>
      <c r="EB967" s="227">
        <f t="shared" si="1244"/>
        <v>3335.7992922566668</v>
      </c>
      <c r="EC967" s="227">
        <f t="shared" si="1148"/>
        <v>3113.21</v>
      </c>
      <c r="ED967" s="227">
        <f t="shared" si="1245"/>
        <v>62.264200000000002</v>
      </c>
      <c r="EE967" s="227">
        <f t="shared" si="1246"/>
        <v>46.698149999999998</v>
      </c>
      <c r="EF967" s="228">
        <f t="shared" si="1151"/>
        <v>1.0063532635371182</v>
      </c>
      <c r="EG967" s="239">
        <f t="shared" si="1152"/>
        <v>30</v>
      </c>
      <c r="EH967" s="231">
        <f t="shared" si="1247"/>
        <v>1.00696089</v>
      </c>
      <c r="EI967" s="227">
        <f t="shared" si="1248"/>
        <v>3154.7974356700001</v>
      </c>
      <c r="EJ967" s="227">
        <f t="shared" si="1249"/>
        <v>3263.7597856699999</v>
      </c>
      <c r="EK967" s="227">
        <f t="shared" si="1257"/>
        <v>3113.21</v>
      </c>
      <c r="EL967" s="227">
        <f t="shared" si="1258"/>
        <v>62.264200000000002</v>
      </c>
      <c r="EM967" s="227">
        <f t="shared" si="1250"/>
        <v>13.490576666666669</v>
      </c>
      <c r="EN967" s="228">
        <f t="shared" si="1251"/>
        <v>1.0006498749085031</v>
      </c>
      <c r="EO967" s="239">
        <f t="shared" si="1252"/>
        <v>9</v>
      </c>
      <c r="EP967" s="231">
        <f t="shared" si="1253"/>
        <v>1.0020831990000001</v>
      </c>
      <c r="EQ967" s="227">
        <f t="shared" si="1179"/>
        <v>3121.7228477399999</v>
      </c>
      <c r="ER967" s="227">
        <f t="shared" si="1259"/>
        <v>3197.4776244066666</v>
      </c>
      <c r="ES967" s="227"/>
      <c r="ET967" s="227"/>
      <c r="EU967" s="227"/>
      <c r="EV967" s="227"/>
      <c r="EW967" s="227"/>
      <c r="EX967" s="227"/>
      <c r="EY967" s="227"/>
      <c r="EZ967" s="227"/>
      <c r="FA967" s="227"/>
      <c r="FB967" s="227"/>
      <c r="FC967" s="227"/>
      <c r="FD967" s="227"/>
      <c r="FE967" s="227"/>
      <c r="FF967" s="227"/>
      <c r="FG967" s="227"/>
      <c r="FH967" s="227"/>
      <c r="FI967" s="227"/>
      <c r="FJ967" s="227"/>
      <c r="FK967" s="227"/>
      <c r="FL967" s="227"/>
      <c r="FM967" s="227"/>
      <c r="FN967" s="227"/>
      <c r="FO967" s="227"/>
      <c r="FP967" s="227"/>
      <c r="FQ967" s="227"/>
      <c r="FR967" s="227"/>
      <c r="FS967" s="227"/>
      <c r="FT967" s="227"/>
      <c r="FU967" s="227"/>
      <c r="FV967" s="227"/>
      <c r="FW967" s="227"/>
      <c r="FX967" s="227"/>
      <c r="FY967" s="227"/>
      <c r="FZ967" s="227"/>
      <c r="GA967" s="227"/>
      <c r="GB967" s="227"/>
      <c r="GC967" s="227"/>
      <c r="GD967" s="227"/>
      <c r="GE967" s="227"/>
      <c r="GF967" s="1"/>
      <c r="GG967" s="1"/>
      <c r="GH967" s="5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5"/>
      <c r="HA967" s="5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3"/>
      <c r="JZ967" s="1"/>
      <c r="KA967" s="1"/>
      <c r="KB967" s="1"/>
      <c r="KC967" s="1"/>
      <c r="KD967" s="1"/>
      <c r="KE967" s="1"/>
    </row>
    <row r="968" spans="1:291" x14ac:dyDescent="0.2">
      <c r="A968" s="196">
        <f t="shared" si="1061"/>
        <v>43626</v>
      </c>
      <c r="B968" s="236">
        <f t="shared" si="1254"/>
        <v>116099.75217811333</v>
      </c>
      <c r="C968" s="66">
        <f t="shared" si="1169"/>
        <v>61636.259457430002</v>
      </c>
      <c r="D968" s="77">
        <f t="shared" si="1062"/>
        <v>5206.9799999999996</v>
      </c>
      <c r="E968" s="67">
        <f>VLOOKUP(A967,[1]Plan1!$DQ$117:$DS$314,3)</f>
        <v>5213.75</v>
      </c>
      <c r="F968" s="11">
        <f t="shared" si="1063"/>
        <v>43613</v>
      </c>
      <c r="G968" s="73">
        <f t="shared" si="1051"/>
        <v>1.3001778382095708E-3</v>
      </c>
      <c r="H968" s="11">
        <f t="shared" si="1064"/>
        <v>43641</v>
      </c>
      <c r="I968" s="11">
        <f t="shared" si="1052"/>
        <v>43641</v>
      </c>
      <c r="J968" s="1">
        <f t="shared" si="1065"/>
        <v>20</v>
      </c>
      <c r="K968" s="1">
        <f t="shared" si="1066"/>
        <v>10</v>
      </c>
      <c r="L968" s="66">
        <f t="shared" si="1053"/>
        <v>1.0006498699999999</v>
      </c>
      <c r="M968" s="70">
        <f t="shared" si="1170"/>
        <v>1.0056996899999999</v>
      </c>
      <c r="N968" s="70">
        <f t="shared" si="1156"/>
        <v>1.098396006488876</v>
      </c>
      <c r="O968" s="66">
        <f t="shared" si="1166"/>
        <v>1.09910982</v>
      </c>
      <c r="P968" s="66">
        <f t="shared" si="1054"/>
        <v>61676.315013359999</v>
      </c>
      <c r="Q968" s="74">
        <f t="shared" si="1055"/>
        <v>0</v>
      </c>
      <c r="R968" s="75">
        <f t="shared" si="1167"/>
        <v>0</v>
      </c>
      <c r="S968" s="66">
        <f t="shared" si="1168"/>
        <v>0</v>
      </c>
      <c r="T968" s="10">
        <f t="shared" si="1067"/>
        <v>0.06</v>
      </c>
      <c r="U968" s="74">
        <f t="shared" si="1163"/>
        <v>10</v>
      </c>
      <c r="V968" s="74">
        <v>252</v>
      </c>
      <c r="W968" s="70">
        <f t="shared" si="1056"/>
        <v>1.0023149339999999</v>
      </c>
      <c r="X968" s="66">
        <f t="shared" si="1057"/>
        <v>142.77659861000001</v>
      </c>
      <c r="Y968" s="66">
        <v>0</v>
      </c>
      <c r="Z968" s="67">
        <f t="shared" si="1058"/>
        <v>0</v>
      </c>
      <c r="AA968" s="68" t="str">
        <f t="shared" si="1068"/>
        <v>A+INCORP J=</v>
      </c>
      <c r="AB968" s="11">
        <f t="shared" si="1069"/>
        <v>43641</v>
      </c>
      <c r="AC968" s="227">
        <f t="shared" si="1074"/>
        <v>3113.21</v>
      </c>
      <c r="AD968" s="227">
        <f t="shared" si="1180"/>
        <v>62.264200000000002</v>
      </c>
      <c r="AE968" s="227">
        <f t="shared" si="1181"/>
        <v>457.64186999999998</v>
      </c>
      <c r="AF968" s="228">
        <f t="shared" si="1075"/>
        <v>1.0533434784102071</v>
      </c>
      <c r="AG968" s="230">
        <f t="shared" si="1076"/>
        <v>302</v>
      </c>
      <c r="AH968" s="231">
        <f t="shared" si="1182"/>
        <v>1.072326084</v>
      </c>
      <c r="AI968" s="227">
        <f t="shared" si="1183"/>
        <v>3516.45689141</v>
      </c>
      <c r="AJ968" s="227">
        <f t="shared" si="1184"/>
        <v>4036.36296141</v>
      </c>
      <c r="AK968" s="227">
        <f t="shared" si="1176"/>
        <v>3113.21</v>
      </c>
      <c r="AL968" s="227">
        <f t="shared" si="1185"/>
        <v>62.264200000000002</v>
      </c>
      <c r="AM968" s="227">
        <f t="shared" si="1186"/>
        <v>426.50976999999995</v>
      </c>
      <c r="AN968" s="228">
        <f t="shared" si="1177"/>
        <v>1.0523967185163627</v>
      </c>
      <c r="AO968" s="230">
        <f t="shared" si="1178"/>
        <v>281</v>
      </c>
      <c r="AP968" s="231">
        <f t="shared" si="1187"/>
        <v>1.0671317659999999</v>
      </c>
      <c r="AQ968" s="227">
        <f t="shared" si="1188"/>
        <v>3496.2779404100002</v>
      </c>
      <c r="AR968" s="227">
        <f t="shared" si="1189"/>
        <v>3985.0519104100003</v>
      </c>
      <c r="AS968" s="227">
        <f t="shared" si="1070"/>
        <v>3113.21</v>
      </c>
      <c r="AT968" s="227">
        <f t="shared" si="1190"/>
        <v>62.264200000000002</v>
      </c>
      <c r="AU968" s="227">
        <f t="shared" si="1191"/>
        <v>395.37767000000002</v>
      </c>
      <c r="AV968" s="228">
        <f t="shared" si="1071"/>
        <v>1.050086981794085</v>
      </c>
      <c r="AW968" s="230">
        <f t="shared" si="1072"/>
        <v>260</v>
      </c>
      <c r="AX968" s="231">
        <f t="shared" si="1192"/>
        <v>1.0619626099999999</v>
      </c>
      <c r="AY968" s="227">
        <f t="shared" si="1193"/>
        <v>3471.7058195300001</v>
      </c>
      <c r="AZ968" s="227">
        <f t="shared" si="1194"/>
        <v>3929.34768953</v>
      </c>
      <c r="BA968" s="227">
        <f t="shared" ref="BA968:BA1031" si="1270">BA967</f>
        <v>3113.21</v>
      </c>
      <c r="BB968" s="227">
        <f t="shared" si="1195"/>
        <v>62.264200000000002</v>
      </c>
      <c r="BC968" s="227">
        <f t="shared" si="1196"/>
        <v>363.20783333333333</v>
      </c>
      <c r="BD968" s="228">
        <f t="shared" si="1174"/>
        <v>1.0459028091769704</v>
      </c>
      <c r="BE968" s="230">
        <f t="shared" si="1175"/>
        <v>240</v>
      </c>
      <c r="BF968" s="231">
        <f t="shared" si="1197"/>
        <v>1.057062884</v>
      </c>
      <c r="BG968" s="227">
        <f t="shared" si="1198"/>
        <v>3441.9184019099998</v>
      </c>
      <c r="BH968" s="227">
        <f t="shared" si="1199"/>
        <v>3867.3904352433333</v>
      </c>
      <c r="BI968" s="227">
        <f t="shared" si="1073"/>
        <v>3113.21</v>
      </c>
      <c r="BJ968" s="227">
        <f t="shared" si="1200"/>
        <v>62.264200000000002</v>
      </c>
      <c r="BK968" s="227">
        <f t="shared" si="1201"/>
        <v>332.07573333333329</v>
      </c>
      <c r="BL968" s="228">
        <f t="shared" si="1059"/>
        <v>1.0328882747018084</v>
      </c>
      <c r="BM968" s="230">
        <f t="shared" si="1060"/>
        <v>218</v>
      </c>
      <c r="BN968" s="231">
        <f t="shared" si="1202"/>
        <v>1.051699293</v>
      </c>
      <c r="BO968" s="227">
        <f t="shared" si="1203"/>
        <v>3381.8422543199999</v>
      </c>
      <c r="BP968" s="227">
        <f t="shared" si="1204"/>
        <v>3776.1821876533331</v>
      </c>
      <c r="BQ968" s="227">
        <f t="shared" si="1173"/>
        <v>3113.21</v>
      </c>
      <c r="BR968" s="227">
        <f t="shared" si="1205"/>
        <v>62.264200000000002</v>
      </c>
      <c r="BS968" s="227">
        <f t="shared" si="1206"/>
        <v>297.83042333333333</v>
      </c>
      <c r="BT968" s="228">
        <f t="shared" si="1171"/>
        <v>1.029490291930528</v>
      </c>
      <c r="BU968" s="230">
        <f t="shared" si="1172"/>
        <v>195</v>
      </c>
      <c r="BV968" s="231">
        <f t="shared" si="1207"/>
        <v>1.0461209979999999</v>
      </c>
      <c r="BW968" s="227">
        <f t="shared" si="1208"/>
        <v>3352.8381683799998</v>
      </c>
      <c r="BX968" s="227">
        <f t="shared" si="1209"/>
        <v>3712.9327917133332</v>
      </c>
      <c r="BY968" s="227">
        <f t="shared" ref="BY968:BY1031" si="1271">BY967</f>
        <v>3113.21</v>
      </c>
      <c r="BZ968" s="227">
        <f t="shared" si="1210"/>
        <v>62.264200000000002</v>
      </c>
      <c r="CA968" s="227">
        <f t="shared" si="1211"/>
        <v>267.73606000000001</v>
      </c>
      <c r="CB968" s="228">
        <f t="shared" si="1268"/>
        <v>1.0304166508893047</v>
      </c>
      <c r="CC968" s="230">
        <f t="shared" si="1269"/>
        <v>175</v>
      </c>
      <c r="CD968" s="231">
        <f t="shared" si="1212"/>
        <v>1.041294363</v>
      </c>
      <c r="CE968" s="227">
        <f t="shared" si="1213"/>
        <v>3340.3717500799999</v>
      </c>
      <c r="CF968" s="227">
        <f t="shared" si="1214"/>
        <v>3670.3720100800001</v>
      </c>
      <c r="CG968" s="227">
        <f t="shared" si="1264"/>
        <v>3113.21</v>
      </c>
      <c r="CH968" s="227">
        <f t="shared" si="1215"/>
        <v>62.264200000000002</v>
      </c>
      <c r="CI968" s="227">
        <f t="shared" si="1216"/>
        <v>236.60396</v>
      </c>
      <c r="CJ968" s="228">
        <f t="shared" si="1164"/>
        <v>1.0254945884207571</v>
      </c>
      <c r="CK968" s="230">
        <f t="shared" si="1165"/>
        <v>154</v>
      </c>
      <c r="CL968" s="231">
        <f t="shared" si="1217"/>
        <v>1.0362503620000001</v>
      </c>
      <c r="CM968" s="227">
        <f t="shared" si="1218"/>
        <v>3308.3121885999999</v>
      </c>
      <c r="CN968" s="227">
        <f t="shared" si="1219"/>
        <v>3607.1803485999999</v>
      </c>
      <c r="CO968" s="227">
        <f t="shared" si="1267"/>
        <v>3113.21</v>
      </c>
      <c r="CP968" s="227">
        <f t="shared" si="1220"/>
        <v>62.264200000000002</v>
      </c>
      <c r="CQ968" s="227">
        <f t="shared" si="1221"/>
        <v>203.39638666666664</v>
      </c>
      <c r="CR968" s="228">
        <f t="shared" si="1265"/>
        <v>1.0209012879291721</v>
      </c>
      <c r="CS968" s="230">
        <f t="shared" si="1266"/>
        <v>134</v>
      </c>
      <c r="CT968" s="231">
        <f t="shared" si="1222"/>
        <v>1.031469269</v>
      </c>
      <c r="CU968" s="227">
        <f t="shared" si="1223"/>
        <v>3278.2982499700001</v>
      </c>
      <c r="CV968" s="227">
        <f t="shared" si="1224"/>
        <v>3543.958836636667</v>
      </c>
      <c r="CW968" s="227">
        <f t="shared" si="1162"/>
        <v>3113.21</v>
      </c>
      <c r="CX968" s="227">
        <f t="shared" si="1225"/>
        <v>62.264200000000002</v>
      </c>
      <c r="CY968" s="227">
        <f t="shared" si="1226"/>
        <v>172.26428666666666</v>
      </c>
      <c r="CZ968" s="228">
        <f t="shared" si="1160"/>
        <v>1.0230501537316685</v>
      </c>
      <c r="DA968" s="239">
        <f t="shared" si="1161"/>
        <v>113</v>
      </c>
      <c r="DB968" s="231">
        <f t="shared" si="1227"/>
        <v>1.026472861</v>
      </c>
      <c r="DC968" s="227">
        <f t="shared" si="1228"/>
        <v>3269.2852363799998</v>
      </c>
      <c r="DD968" s="227">
        <f t="shared" si="1229"/>
        <v>3503.8137230466664</v>
      </c>
      <c r="DE968" s="227">
        <f t="shared" si="1263"/>
        <v>3113.21</v>
      </c>
      <c r="DF968" s="227">
        <f t="shared" si="1230"/>
        <v>62.264200000000002</v>
      </c>
      <c r="DG968" s="227">
        <f t="shared" si="1231"/>
        <v>141.13218666666666</v>
      </c>
      <c r="DH968" s="228">
        <f t="shared" si="1261"/>
        <v>1.021517771504028</v>
      </c>
      <c r="DI968" s="239">
        <f t="shared" si="1262"/>
        <v>92</v>
      </c>
      <c r="DJ968" s="231">
        <f t="shared" si="1232"/>
        <v>1.021500654</v>
      </c>
      <c r="DK968" s="227">
        <f t="shared" si="1233"/>
        <v>3248.5757071100002</v>
      </c>
      <c r="DL968" s="227">
        <f t="shared" si="1234"/>
        <v>3451.972093776667</v>
      </c>
      <c r="DM968" s="227">
        <f t="shared" si="1159"/>
        <v>3113.21</v>
      </c>
      <c r="DN968" s="227">
        <f t="shared" si="1235"/>
        <v>62.264200000000002</v>
      </c>
      <c r="DO968" s="227">
        <f t="shared" si="1236"/>
        <v>108.96235000000001</v>
      </c>
      <c r="DP968" s="228">
        <f t="shared" si="1157"/>
        <v>1.0182597419261299</v>
      </c>
      <c r="DQ968" s="239">
        <f t="shared" si="1158"/>
        <v>71</v>
      </c>
      <c r="DR968" s="231">
        <f t="shared" si="1237"/>
        <v>1.0165525339999999</v>
      </c>
      <c r="DS968" s="227">
        <f t="shared" si="1238"/>
        <v>3222.5288776799998</v>
      </c>
      <c r="DT968" s="227">
        <f t="shared" si="1239"/>
        <v>3393.7554276799997</v>
      </c>
      <c r="DU968" s="227">
        <f t="shared" si="1260"/>
        <v>3113.21</v>
      </c>
      <c r="DV968" s="227">
        <f t="shared" si="1240"/>
        <v>62.264200000000002</v>
      </c>
      <c r="DW968" s="227">
        <f t="shared" si="1241"/>
        <v>79.905723333333341</v>
      </c>
      <c r="DX968" s="228">
        <f t="shared" si="1255"/>
        <v>1.0139005248767878</v>
      </c>
      <c r="DY968" s="239">
        <f t="shared" si="1256"/>
        <v>53</v>
      </c>
      <c r="DZ968" s="231">
        <f t="shared" si="1242"/>
        <v>1.0123303690000001</v>
      </c>
      <c r="EA968" s="227">
        <f t="shared" si="1243"/>
        <v>3195.4058809600001</v>
      </c>
      <c r="EB968" s="227">
        <f t="shared" si="1244"/>
        <v>3337.5758042933335</v>
      </c>
      <c r="EC968" s="227">
        <f t="shared" si="1148"/>
        <v>3113.21</v>
      </c>
      <c r="ED968" s="227">
        <f t="shared" si="1245"/>
        <v>62.264200000000002</v>
      </c>
      <c r="EE968" s="227">
        <f t="shared" si="1246"/>
        <v>47.735886666666673</v>
      </c>
      <c r="EF968" s="228">
        <f t="shared" si="1151"/>
        <v>1.0063532635371182</v>
      </c>
      <c r="EG968" s="239">
        <f t="shared" si="1152"/>
        <v>31</v>
      </c>
      <c r="EH968" s="231">
        <f t="shared" si="1247"/>
        <v>1.0071937520000001</v>
      </c>
      <c r="EI968" s="227">
        <f t="shared" si="1248"/>
        <v>3155.52698977</v>
      </c>
      <c r="EJ968" s="227">
        <f t="shared" si="1249"/>
        <v>3265.5270764366669</v>
      </c>
      <c r="EK968" s="227">
        <f t="shared" si="1257"/>
        <v>3113.21</v>
      </c>
      <c r="EL968" s="227">
        <f t="shared" si="1258"/>
        <v>62.264200000000002</v>
      </c>
      <c r="EM968" s="227">
        <f t="shared" si="1250"/>
        <v>14.528313333333335</v>
      </c>
      <c r="EN968" s="228">
        <f t="shared" si="1251"/>
        <v>1.0006498749085031</v>
      </c>
      <c r="EO968" s="239">
        <f t="shared" si="1252"/>
        <v>10</v>
      </c>
      <c r="EP968" s="231">
        <f t="shared" si="1253"/>
        <v>1.0023149339999999</v>
      </c>
      <c r="EQ968" s="227">
        <f t="shared" si="1179"/>
        <v>3122.4447562999999</v>
      </c>
      <c r="ER968" s="227">
        <f t="shared" si="1259"/>
        <v>3199.2372696333332</v>
      </c>
      <c r="ES968" s="227"/>
      <c r="ET968" s="227"/>
      <c r="EU968" s="227"/>
      <c r="EV968" s="227"/>
      <c r="EW968" s="227"/>
      <c r="EX968" s="227"/>
      <c r="EY968" s="227"/>
      <c r="EZ968" s="227"/>
      <c r="FA968" s="227"/>
      <c r="FB968" s="227"/>
      <c r="FC968" s="227"/>
      <c r="FD968" s="227"/>
      <c r="FE968" s="227"/>
      <c r="FF968" s="227"/>
      <c r="FG968" s="227"/>
      <c r="FH968" s="227"/>
      <c r="FI968" s="227"/>
      <c r="FJ968" s="227"/>
      <c r="FK968" s="227"/>
      <c r="FL968" s="227"/>
      <c r="FM968" s="227"/>
      <c r="FN968" s="227"/>
      <c r="FO968" s="227"/>
      <c r="FP968" s="227"/>
      <c r="FQ968" s="227"/>
      <c r="FR968" s="227"/>
      <c r="FS968" s="227"/>
      <c r="FT968" s="227"/>
      <c r="FU968" s="227"/>
      <c r="FV968" s="227"/>
      <c r="FW968" s="227"/>
      <c r="FX968" s="227"/>
      <c r="FY968" s="227"/>
      <c r="FZ968" s="227"/>
      <c r="GA968" s="227"/>
      <c r="GB968" s="227"/>
      <c r="GC968" s="227"/>
      <c r="GD968" s="227"/>
      <c r="GE968" s="227"/>
      <c r="GF968" s="1"/>
      <c r="GG968" s="1"/>
      <c r="GH968" s="5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5"/>
      <c r="HA968" s="5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3"/>
      <c r="JZ968" s="1"/>
      <c r="KA968" s="1"/>
      <c r="KB968" s="1"/>
      <c r="KC968" s="1"/>
      <c r="KD968" s="1"/>
      <c r="KE968" s="1"/>
    </row>
    <row r="969" spans="1:291" x14ac:dyDescent="0.2">
      <c r="A969" s="196">
        <f t="shared" si="1061"/>
        <v>43627</v>
      </c>
      <c r="B969" s="236">
        <f t="shared" si="1254"/>
        <v>116148.38391579333</v>
      </c>
      <c r="C969" s="66">
        <f t="shared" si="1169"/>
        <v>61636.259457430002</v>
      </c>
      <c r="D969" s="77">
        <f t="shared" si="1062"/>
        <v>5206.9799999999996</v>
      </c>
      <c r="E969" s="67">
        <f>VLOOKUP(A968,[1]Plan1!$DQ$117:$DS$314,3)</f>
        <v>5213.75</v>
      </c>
      <c r="F969" s="11">
        <f t="shared" si="1063"/>
        <v>43613</v>
      </c>
      <c r="G969" s="73">
        <f t="shared" si="1051"/>
        <v>1.3001778382095708E-3</v>
      </c>
      <c r="H969" s="11">
        <f t="shared" si="1064"/>
        <v>43641</v>
      </c>
      <c r="I969" s="11">
        <f t="shared" si="1052"/>
        <v>43641</v>
      </c>
      <c r="J969" s="1">
        <f t="shared" si="1065"/>
        <v>20</v>
      </c>
      <c r="K969" s="1">
        <f t="shared" si="1066"/>
        <v>11</v>
      </c>
      <c r="L969" s="66">
        <f t="shared" si="1053"/>
        <v>1.0007148800000001</v>
      </c>
      <c r="M969" s="70">
        <f t="shared" si="1170"/>
        <v>1.0056996899999999</v>
      </c>
      <c r="N969" s="70">
        <f t="shared" si="1156"/>
        <v>1.098396006488876</v>
      </c>
      <c r="O969" s="66">
        <f t="shared" si="1166"/>
        <v>1.09918122</v>
      </c>
      <c r="P969" s="66">
        <f t="shared" si="1054"/>
        <v>61680.321986590003</v>
      </c>
      <c r="Q969" s="74">
        <f t="shared" si="1055"/>
        <v>0</v>
      </c>
      <c r="R969" s="75">
        <f t="shared" si="1167"/>
        <v>0</v>
      </c>
      <c r="S969" s="66">
        <f t="shared" si="1168"/>
        <v>0</v>
      </c>
      <c r="T969" s="10">
        <f t="shared" si="1067"/>
        <v>0.06</v>
      </c>
      <c r="U969" s="74">
        <f t="shared" si="1163"/>
        <v>11</v>
      </c>
      <c r="V969" s="74">
        <v>252</v>
      </c>
      <c r="W969" s="70">
        <f t="shared" si="1056"/>
        <v>1.0025467210000001</v>
      </c>
      <c r="X969" s="66">
        <f t="shared" si="1057"/>
        <v>157.08257129</v>
      </c>
      <c r="Y969" s="66">
        <v>0</v>
      </c>
      <c r="Z969" s="67">
        <f t="shared" si="1058"/>
        <v>0</v>
      </c>
      <c r="AA969" s="68" t="str">
        <f t="shared" si="1068"/>
        <v>A+INCORP J=</v>
      </c>
      <c r="AB969" s="11">
        <f t="shared" si="1069"/>
        <v>43641</v>
      </c>
      <c r="AC969" s="227">
        <f t="shared" si="1074"/>
        <v>3113.21</v>
      </c>
      <c r="AD969" s="227">
        <f t="shared" si="1180"/>
        <v>62.264200000000002</v>
      </c>
      <c r="AE969" s="227">
        <f t="shared" si="1181"/>
        <v>458.67960666666664</v>
      </c>
      <c r="AF969" s="228">
        <f t="shared" si="1075"/>
        <v>1.0534119053526199</v>
      </c>
      <c r="AG969" s="230">
        <f t="shared" si="1076"/>
        <v>303</v>
      </c>
      <c r="AH969" s="231">
        <f t="shared" si="1182"/>
        <v>1.0725740619999999</v>
      </c>
      <c r="AI969" s="227">
        <f t="shared" si="1183"/>
        <v>3517.4985682699999</v>
      </c>
      <c r="AJ969" s="227">
        <f t="shared" si="1184"/>
        <v>4038.4423749366665</v>
      </c>
      <c r="AK969" s="227">
        <f t="shared" si="1176"/>
        <v>3113.21</v>
      </c>
      <c r="AL969" s="227">
        <f t="shared" si="1185"/>
        <v>62.264200000000002</v>
      </c>
      <c r="AM969" s="227">
        <f t="shared" si="1186"/>
        <v>427.54750666666666</v>
      </c>
      <c r="AN969" s="228">
        <f t="shared" si="1177"/>
        <v>1.0524650839556797</v>
      </c>
      <c r="AO969" s="230">
        <f t="shared" si="1178"/>
        <v>282</v>
      </c>
      <c r="AP969" s="231">
        <f t="shared" si="1187"/>
        <v>1.067378543</v>
      </c>
      <c r="AQ969" s="227">
        <f t="shared" si="1188"/>
        <v>3497.31364033</v>
      </c>
      <c r="AR969" s="227">
        <f t="shared" si="1189"/>
        <v>3987.1253469966668</v>
      </c>
      <c r="AS969" s="227">
        <f t="shared" si="1070"/>
        <v>3113.21</v>
      </c>
      <c r="AT969" s="227">
        <f t="shared" si="1190"/>
        <v>62.264200000000002</v>
      </c>
      <c r="AU969" s="227">
        <f t="shared" si="1191"/>
        <v>396.41540666666663</v>
      </c>
      <c r="AV969" s="228">
        <f t="shared" si="1071"/>
        <v>1.0501551971890672</v>
      </c>
      <c r="AW969" s="230">
        <f t="shared" si="1072"/>
        <v>261</v>
      </c>
      <c r="AX969" s="231">
        <f t="shared" si="1192"/>
        <v>1.0622081910000001</v>
      </c>
      <c r="AY969" s="227">
        <f t="shared" si="1193"/>
        <v>3472.7342384499998</v>
      </c>
      <c r="AZ969" s="227">
        <f t="shared" si="1194"/>
        <v>3931.4138451166664</v>
      </c>
      <c r="BA969" s="227">
        <f t="shared" si="1270"/>
        <v>3113.21</v>
      </c>
      <c r="BB969" s="227">
        <f t="shared" si="1195"/>
        <v>62.264200000000002</v>
      </c>
      <c r="BC969" s="227">
        <f t="shared" si="1196"/>
        <v>364.24556999999999</v>
      </c>
      <c r="BD969" s="228">
        <f t="shared" si="1174"/>
        <v>1.0459707527611477</v>
      </c>
      <c r="BE969" s="230">
        <f t="shared" si="1175"/>
        <v>241</v>
      </c>
      <c r="BF969" s="231">
        <f t="shared" si="1197"/>
        <v>1.057307333</v>
      </c>
      <c r="BG969" s="227">
        <f t="shared" si="1198"/>
        <v>3442.9380004300001</v>
      </c>
      <c r="BH969" s="227">
        <f t="shared" si="1199"/>
        <v>3869.4477704300002</v>
      </c>
      <c r="BI969" s="227">
        <f t="shared" si="1073"/>
        <v>3113.21</v>
      </c>
      <c r="BJ969" s="227">
        <f t="shared" si="1200"/>
        <v>62.264200000000002</v>
      </c>
      <c r="BK969" s="227">
        <f t="shared" si="1201"/>
        <v>333.11347000000001</v>
      </c>
      <c r="BL969" s="228">
        <f t="shared" si="1059"/>
        <v>1.0329553728402034</v>
      </c>
      <c r="BM969" s="230">
        <f t="shared" si="1060"/>
        <v>219</v>
      </c>
      <c r="BN969" s="231">
        <f t="shared" si="1202"/>
        <v>1.0519425010000001</v>
      </c>
      <c r="BO969" s="227">
        <f t="shared" si="1203"/>
        <v>3382.8440543900001</v>
      </c>
      <c r="BP969" s="227">
        <f t="shared" si="1204"/>
        <v>3778.22172439</v>
      </c>
      <c r="BQ969" s="227">
        <f t="shared" si="1173"/>
        <v>3113.21</v>
      </c>
      <c r="BR969" s="227">
        <f t="shared" si="1205"/>
        <v>62.264200000000002</v>
      </c>
      <c r="BS969" s="227">
        <f t="shared" si="1206"/>
        <v>298.86815999999999</v>
      </c>
      <c r="BT969" s="228">
        <f t="shared" si="1171"/>
        <v>1.0295571693303167</v>
      </c>
      <c r="BU969" s="230">
        <f t="shared" si="1172"/>
        <v>196</v>
      </c>
      <c r="BV969" s="231">
        <f t="shared" si="1207"/>
        <v>1.0463629160000001</v>
      </c>
      <c r="BW969" s="227">
        <f t="shared" si="1208"/>
        <v>3353.8313765900002</v>
      </c>
      <c r="BX969" s="227">
        <f t="shared" si="1209"/>
        <v>3714.9637365900003</v>
      </c>
      <c r="BY969" s="227">
        <f t="shared" si="1271"/>
        <v>3113.21</v>
      </c>
      <c r="BZ969" s="227">
        <f t="shared" si="1210"/>
        <v>62.264200000000002</v>
      </c>
      <c r="CA969" s="227">
        <f t="shared" si="1211"/>
        <v>268.77379666666667</v>
      </c>
      <c r="CB969" s="228">
        <f t="shared" si="1268"/>
        <v>1.0304835884669103</v>
      </c>
      <c r="CC969" s="230">
        <f t="shared" si="1269"/>
        <v>176</v>
      </c>
      <c r="CD969" s="231">
        <f t="shared" si="1212"/>
        <v>1.041535165</v>
      </c>
      <c r="CE969" s="227">
        <f t="shared" si="1213"/>
        <v>3341.3612659099999</v>
      </c>
      <c r="CF969" s="227">
        <f t="shared" si="1214"/>
        <v>3672.3992625766668</v>
      </c>
      <c r="CG969" s="227">
        <f t="shared" si="1264"/>
        <v>3113.21</v>
      </c>
      <c r="CH969" s="227">
        <f t="shared" si="1215"/>
        <v>62.264200000000002</v>
      </c>
      <c r="CI969" s="227">
        <f t="shared" si="1216"/>
        <v>237.64169666666669</v>
      </c>
      <c r="CJ969" s="228">
        <f t="shared" si="1164"/>
        <v>1.0255612062530071</v>
      </c>
      <c r="CK969" s="230">
        <f t="shared" si="1165"/>
        <v>155</v>
      </c>
      <c r="CL969" s="231">
        <f t="shared" si="1217"/>
        <v>1.036489998</v>
      </c>
      <c r="CM969" s="227">
        <f t="shared" si="1218"/>
        <v>3309.2922088599998</v>
      </c>
      <c r="CN969" s="227">
        <f t="shared" si="1219"/>
        <v>3609.1981055266665</v>
      </c>
      <c r="CO969" s="227">
        <f t="shared" si="1267"/>
        <v>3113.21</v>
      </c>
      <c r="CP969" s="227">
        <f t="shared" si="1220"/>
        <v>62.264200000000002</v>
      </c>
      <c r="CQ969" s="227">
        <f t="shared" si="1221"/>
        <v>204.43412333333333</v>
      </c>
      <c r="CR969" s="228">
        <f t="shared" si="1265"/>
        <v>1.0209676073729907</v>
      </c>
      <c r="CS969" s="230">
        <f t="shared" si="1266"/>
        <v>135</v>
      </c>
      <c r="CT969" s="231">
        <f t="shared" si="1222"/>
        <v>1.0317077990000001</v>
      </c>
      <c r="CU969" s="227">
        <f t="shared" si="1223"/>
        <v>3279.2693780700001</v>
      </c>
      <c r="CV969" s="227">
        <f t="shared" si="1224"/>
        <v>3545.9677014033336</v>
      </c>
      <c r="CW969" s="227">
        <f t="shared" si="1162"/>
        <v>3113.21</v>
      </c>
      <c r="CX969" s="227">
        <f t="shared" si="1225"/>
        <v>62.264200000000002</v>
      </c>
      <c r="CY969" s="227">
        <f t="shared" si="1226"/>
        <v>173.30202333333332</v>
      </c>
      <c r="CZ969" s="228">
        <f t="shared" si="1160"/>
        <v>1.02311661276938</v>
      </c>
      <c r="DA969" s="239">
        <f t="shared" si="1161"/>
        <v>114</v>
      </c>
      <c r="DB969" s="231">
        <f t="shared" si="1227"/>
        <v>1.0267102349999999</v>
      </c>
      <c r="DC969" s="227">
        <f t="shared" si="1228"/>
        <v>3270.25369275</v>
      </c>
      <c r="DD969" s="227">
        <f t="shared" si="1229"/>
        <v>3505.8199160833333</v>
      </c>
      <c r="DE969" s="227">
        <f t="shared" si="1263"/>
        <v>3113.21</v>
      </c>
      <c r="DF969" s="227">
        <f t="shared" si="1230"/>
        <v>62.264200000000002</v>
      </c>
      <c r="DG969" s="227">
        <f t="shared" si="1231"/>
        <v>142.16992333333334</v>
      </c>
      <c r="DH969" s="228">
        <f t="shared" si="1261"/>
        <v>1.0215841309956439</v>
      </c>
      <c r="DI969" s="239">
        <f t="shared" si="1262"/>
        <v>93</v>
      </c>
      <c r="DJ969" s="231">
        <f t="shared" si="1232"/>
        <v>1.0217368790000001</v>
      </c>
      <c r="DK969" s="227">
        <f t="shared" si="1233"/>
        <v>3249.5380313800001</v>
      </c>
      <c r="DL969" s="227">
        <f t="shared" si="1234"/>
        <v>3453.9721547133336</v>
      </c>
      <c r="DM969" s="227">
        <f t="shared" si="1159"/>
        <v>3113.21</v>
      </c>
      <c r="DN969" s="227">
        <f t="shared" si="1235"/>
        <v>62.264200000000002</v>
      </c>
      <c r="DO969" s="227">
        <f t="shared" si="1236"/>
        <v>110.00008666666668</v>
      </c>
      <c r="DP969" s="228">
        <f t="shared" si="1157"/>
        <v>1.0183258897707315</v>
      </c>
      <c r="DQ969" s="239">
        <f t="shared" si="1158"/>
        <v>72</v>
      </c>
      <c r="DR969" s="231">
        <f t="shared" si="1237"/>
        <v>1.0167876140000001</v>
      </c>
      <c r="DS969" s="227">
        <f t="shared" si="1238"/>
        <v>3223.4834837899998</v>
      </c>
      <c r="DT969" s="227">
        <f t="shared" si="1239"/>
        <v>3395.7477704566663</v>
      </c>
      <c r="DU969" s="227">
        <f t="shared" si="1260"/>
        <v>3113.21</v>
      </c>
      <c r="DV969" s="227">
        <f t="shared" si="1240"/>
        <v>62.264200000000002</v>
      </c>
      <c r="DW969" s="227">
        <f t="shared" si="1241"/>
        <v>80.943460000000002</v>
      </c>
      <c r="DX969" s="228">
        <f t="shared" si="1255"/>
        <v>1.0139663895394075</v>
      </c>
      <c r="DY969" s="239">
        <f t="shared" si="1256"/>
        <v>54</v>
      </c>
      <c r="DZ969" s="231">
        <f t="shared" si="1242"/>
        <v>1.0125644730000001</v>
      </c>
      <c r="EA969" s="227">
        <f t="shared" si="1243"/>
        <v>3196.3524536599998</v>
      </c>
      <c r="EB969" s="227">
        <f t="shared" si="1244"/>
        <v>3339.5601136599998</v>
      </c>
      <c r="EC969" s="227">
        <f t="shared" si="1148"/>
        <v>3113.21</v>
      </c>
      <c r="ED969" s="227">
        <f t="shared" si="1245"/>
        <v>62.264200000000002</v>
      </c>
      <c r="EE969" s="227">
        <f t="shared" si="1246"/>
        <v>48.773623333333333</v>
      </c>
      <c r="EF969" s="228">
        <f t="shared" si="1151"/>
        <v>1.0064186379171018</v>
      </c>
      <c r="EG969" s="239">
        <f t="shared" si="1152"/>
        <v>32</v>
      </c>
      <c r="EH969" s="231">
        <f t="shared" si="1247"/>
        <v>1.0074266679999999</v>
      </c>
      <c r="EI969" s="227">
        <f t="shared" si="1248"/>
        <v>3156.4617487300002</v>
      </c>
      <c r="EJ969" s="227">
        <f t="shared" si="1249"/>
        <v>3267.4995720633333</v>
      </c>
      <c r="EK969" s="227">
        <f t="shared" si="1257"/>
        <v>3113.21</v>
      </c>
      <c r="EL969" s="227">
        <f t="shared" si="1258"/>
        <v>62.264200000000002</v>
      </c>
      <c r="EM969" s="227">
        <f t="shared" si="1250"/>
        <v>15.566050000000001</v>
      </c>
      <c r="EN969" s="228">
        <f t="shared" si="1251"/>
        <v>1.0007148787868856</v>
      </c>
      <c r="EO969" s="239">
        <f t="shared" si="1252"/>
        <v>11</v>
      </c>
      <c r="EP969" s="231">
        <f t="shared" si="1253"/>
        <v>1.0025467210000001</v>
      </c>
      <c r="EQ969" s="227">
        <f t="shared" si="1179"/>
        <v>3123.3697129699999</v>
      </c>
      <c r="ER969" s="227">
        <f t="shared" si="1259"/>
        <v>3201.1999629699999</v>
      </c>
      <c r="ES969" s="227"/>
      <c r="ET969" s="227"/>
      <c r="EU969" s="227"/>
      <c r="EV969" s="227"/>
      <c r="EW969" s="227"/>
      <c r="EX969" s="227"/>
      <c r="EY969" s="227"/>
      <c r="EZ969" s="227"/>
      <c r="FA969" s="227"/>
      <c r="FB969" s="227"/>
      <c r="FC969" s="227"/>
      <c r="FD969" s="227"/>
      <c r="FE969" s="227"/>
      <c r="FF969" s="227"/>
      <c r="FG969" s="227"/>
      <c r="FH969" s="227"/>
      <c r="FI969" s="227"/>
      <c r="FJ969" s="227"/>
      <c r="FK969" s="227"/>
      <c r="FL969" s="227"/>
      <c r="FM969" s="227"/>
      <c r="FN969" s="227"/>
      <c r="FO969" s="227"/>
      <c r="FP969" s="227"/>
      <c r="FQ969" s="227"/>
      <c r="FR969" s="227"/>
      <c r="FS969" s="227"/>
      <c r="FT969" s="227"/>
      <c r="FU969" s="227"/>
      <c r="FV969" s="227"/>
      <c r="FW969" s="227"/>
      <c r="FX969" s="227"/>
      <c r="FY969" s="227"/>
      <c r="FZ969" s="227"/>
      <c r="GA969" s="227"/>
      <c r="GB969" s="227"/>
      <c r="GC969" s="227"/>
      <c r="GD969" s="227"/>
      <c r="GE969" s="227"/>
      <c r="GF969" s="1"/>
      <c r="GG969" s="1"/>
      <c r="GH969" s="5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5"/>
      <c r="HA969" s="5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3"/>
      <c r="JZ969" s="1"/>
      <c r="KA969" s="1"/>
      <c r="KB969" s="1"/>
      <c r="KC969" s="1"/>
      <c r="KD969" s="1"/>
      <c r="KE969" s="1"/>
    </row>
    <row r="970" spans="1:291" x14ac:dyDescent="0.2">
      <c r="A970" s="196">
        <f t="shared" si="1061"/>
        <v>43628</v>
      </c>
      <c r="B970" s="236">
        <f t="shared" si="1254"/>
        <v>116197.02659572331</v>
      </c>
      <c r="C970" s="66">
        <f t="shared" si="1169"/>
        <v>61636.259457430002</v>
      </c>
      <c r="D970" s="77">
        <f t="shared" si="1062"/>
        <v>5206.9799999999996</v>
      </c>
      <c r="E970" s="67">
        <f>VLOOKUP(A969,[1]Plan1!$DQ$117:$DS$314,3)</f>
        <v>5213.75</v>
      </c>
      <c r="F970" s="11">
        <f t="shared" si="1063"/>
        <v>43613</v>
      </c>
      <c r="G970" s="73">
        <f t="shared" ref="G970:G1033" si="1272">(E970/D970)-1</f>
        <v>1.3001778382095708E-3</v>
      </c>
      <c r="H970" s="11">
        <f t="shared" si="1064"/>
        <v>43641</v>
      </c>
      <c r="I970" s="11">
        <f t="shared" ref="I970:I1033" si="1273">IF(A970&gt;I969,H970,I969)</f>
        <v>43641</v>
      </c>
      <c r="J970" s="1">
        <f t="shared" si="1065"/>
        <v>20</v>
      </c>
      <c r="K970" s="1">
        <f t="shared" si="1066"/>
        <v>12</v>
      </c>
      <c r="L970" s="66">
        <f t="shared" ref="L970:L1033" si="1274">TRUNC((E970/D970)^TRUNC((K970/J970),9),8)</f>
        <v>1.0007798999999999</v>
      </c>
      <c r="M970" s="70">
        <f t="shared" si="1170"/>
        <v>1.0056996899999999</v>
      </c>
      <c r="N970" s="70">
        <f t="shared" si="1156"/>
        <v>1.098396006488876</v>
      </c>
      <c r="O970" s="66">
        <f t="shared" si="1166"/>
        <v>1.09925264</v>
      </c>
      <c r="P970" s="66">
        <f t="shared" ref="P970:P1033" si="1275">TRUNC(C970*L970,8)</f>
        <v>61684.329576179996</v>
      </c>
      <c r="Q970" s="74">
        <f t="shared" ref="Q970:Q1033" si="1276">IF(VLOOKUP(A970,AE$10:AM$114,9)=VLOOKUP(A969,AE$10:AM$114,9),0,VLOOKUP(A970,AE$10:AM$114,9))</f>
        <v>0</v>
      </c>
      <c r="R970" s="75">
        <f t="shared" si="1167"/>
        <v>0</v>
      </c>
      <c r="S970" s="66">
        <f t="shared" si="1168"/>
        <v>0</v>
      </c>
      <c r="T970" s="10">
        <f t="shared" si="1067"/>
        <v>0.06</v>
      </c>
      <c r="U970" s="74">
        <f t="shared" si="1163"/>
        <v>12</v>
      </c>
      <c r="V970" s="74">
        <v>252</v>
      </c>
      <c r="W970" s="70">
        <f t="shared" ref="W970:W1033" si="1277">ROUND((1+T970)^TRUNC((U970/V970),9),9)</f>
        <v>1.0027785629999999</v>
      </c>
      <c r="X970" s="66">
        <f t="shared" ref="X970:X1033" si="1278">TRUNC((P970*(W970-1)),8)</f>
        <v>171.39379584</v>
      </c>
      <c r="Y970" s="66">
        <v>0</v>
      </c>
      <c r="Z970" s="67">
        <f t="shared" ref="Z970:Z1033" si="1279">IF(S970&gt;0,S970+X970,0)</f>
        <v>0</v>
      </c>
      <c r="AA970" s="68" t="str">
        <f t="shared" si="1068"/>
        <v>A+INCORP J=</v>
      </c>
      <c r="AB970" s="11">
        <f t="shared" si="1069"/>
        <v>43641</v>
      </c>
      <c r="AC970" s="227">
        <f t="shared" si="1074"/>
        <v>3113.21</v>
      </c>
      <c r="AD970" s="227">
        <f t="shared" si="1180"/>
        <v>62.264200000000002</v>
      </c>
      <c r="AE970" s="227">
        <f t="shared" si="1181"/>
        <v>459.71734333333336</v>
      </c>
      <c r="AF970" s="228">
        <f t="shared" si="1075"/>
        <v>1.0534803514622435</v>
      </c>
      <c r="AG970" s="230">
        <f t="shared" si="1076"/>
        <v>304</v>
      </c>
      <c r="AH970" s="231">
        <f t="shared" si="1182"/>
        <v>1.0728220980000001</v>
      </c>
      <c r="AI970" s="227">
        <f t="shared" si="1183"/>
        <v>3518.5406050299998</v>
      </c>
      <c r="AJ970" s="227">
        <f t="shared" si="1184"/>
        <v>4040.5221483633331</v>
      </c>
      <c r="AK970" s="227">
        <f t="shared" si="1176"/>
        <v>3113.21</v>
      </c>
      <c r="AL970" s="227">
        <f t="shared" si="1185"/>
        <v>62.264200000000002</v>
      </c>
      <c r="AM970" s="227">
        <f t="shared" si="1186"/>
        <v>428.58524333333338</v>
      </c>
      <c r="AN970" s="228">
        <f t="shared" si="1177"/>
        <v>1.0525334685449799</v>
      </c>
      <c r="AO970" s="230">
        <f t="shared" si="1178"/>
        <v>283</v>
      </c>
      <c r="AP970" s="231">
        <f t="shared" si="1187"/>
        <v>1.0676253769999999</v>
      </c>
      <c r="AQ970" s="227">
        <f t="shared" si="1188"/>
        <v>3498.3496957299999</v>
      </c>
      <c r="AR970" s="227">
        <f t="shared" si="1189"/>
        <v>3989.1991390633334</v>
      </c>
      <c r="AS970" s="227">
        <f t="shared" si="1070"/>
        <v>3113.21</v>
      </c>
      <c r="AT970" s="227">
        <f t="shared" si="1190"/>
        <v>62.264200000000002</v>
      </c>
      <c r="AU970" s="227">
        <f t="shared" si="1191"/>
        <v>397.4531433333334</v>
      </c>
      <c r="AV970" s="228">
        <f t="shared" si="1071"/>
        <v>1.0502234316920032</v>
      </c>
      <c r="AW970" s="230">
        <f t="shared" si="1072"/>
        <v>262</v>
      </c>
      <c r="AX970" s="231">
        <f t="shared" si="1192"/>
        <v>1.0624538299999999</v>
      </c>
      <c r="AY970" s="227">
        <f t="shared" si="1193"/>
        <v>3473.7630145200001</v>
      </c>
      <c r="AZ970" s="227">
        <f t="shared" si="1194"/>
        <v>3933.4803578533333</v>
      </c>
      <c r="BA970" s="227">
        <f t="shared" si="1270"/>
        <v>3113.21</v>
      </c>
      <c r="BB970" s="227">
        <f t="shared" si="1195"/>
        <v>62.264200000000002</v>
      </c>
      <c r="BC970" s="227">
        <f t="shared" si="1196"/>
        <v>365.28330666666665</v>
      </c>
      <c r="BD970" s="228">
        <f t="shared" si="1174"/>
        <v>1.0460387153771413</v>
      </c>
      <c r="BE970" s="230">
        <f t="shared" si="1175"/>
        <v>242</v>
      </c>
      <c r="BF970" s="231">
        <f t="shared" si="1197"/>
        <v>1.057551838</v>
      </c>
      <c r="BG970" s="227">
        <f t="shared" si="1198"/>
        <v>3443.9579473899998</v>
      </c>
      <c r="BH970" s="227">
        <f t="shared" si="1199"/>
        <v>3871.5054540566666</v>
      </c>
      <c r="BI970" s="227">
        <f t="shared" si="1073"/>
        <v>3113.21</v>
      </c>
      <c r="BJ970" s="227">
        <f t="shared" si="1200"/>
        <v>62.264200000000002</v>
      </c>
      <c r="BK970" s="227">
        <f t="shared" si="1201"/>
        <v>334.15120666666661</v>
      </c>
      <c r="BL970" s="228">
        <f t="shared" ref="BL970:BL1033" si="1280">($O970/BL$646)</f>
        <v>1.0330224897735953</v>
      </c>
      <c r="BM970" s="230">
        <f t="shared" ref="BM970:BM1033" si="1281">NETWORKDAYS(BM$646,$A970,$AE$118:$AE$502)-1</f>
        <v>220</v>
      </c>
      <c r="BN970" s="231">
        <f t="shared" si="1202"/>
        <v>1.0521857649999999</v>
      </c>
      <c r="BO970" s="227">
        <f t="shared" si="1203"/>
        <v>3383.8461977500001</v>
      </c>
      <c r="BP970" s="227">
        <f t="shared" si="1204"/>
        <v>3780.2616044166666</v>
      </c>
      <c r="BQ970" s="227">
        <f t="shared" si="1173"/>
        <v>3113.21</v>
      </c>
      <c r="BR970" s="227">
        <f t="shared" si="1205"/>
        <v>62.264200000000002</v>
      </c>
      <c r="BS970" s="227">
        <f t="shared" si="1206"/>
        <v>299.90589666666665</v>
      </c>
      <c r="BT970" s="228">
        <f t="shared" si="1171"/>
        <v>1.0296240654632707</v>
      </c>
      <c r="BU970" s="230">
        <f t="shared" si="1172"/>
        <v>197</v>
      </c>
      <c r="BV970" s="231">
        <f t="shared" si="1207"/>
        <v>1.04660489</v>
      </c>
      <c r="BW970" s="227">
        <f t="shared" si="1208"/>
        <v>3354.8249260699999</v>
      </c>
      <c r="BX970" s="227">
        <f t="shared" si="1209"/>
        <v>3716.9950227366667</v>
      </c>
      <c r="BY970" s="227">
        <f t="shared" si="1271"/>
        <v>3113.21</v>
      </c>
      <c r="BZ970" s="227">
        <f t="shared" si="1210"/>
        <v>62.264200000000002</v>
      </c>
      <c r="CA970" s="227">
        <f t="shared" si="1211"/>
        <v>269.81153333333333</v>
      </c>
      <c r="CB970" s="228">
        <f t="shared" si="1268"/>
        <v>1.0305505447945378</v>
      </c>
      <c r="CC970" s="230">
        <f t="shared" si="1269"/>
        <v>177</v>
      </c>
      <c r="CD970" s="231">
        <f t="shared" si="1212"/>
        <v>1.0417760229999999</v>
      </c>
      <c r="CE970" s="227">
        <f t="shared" si="1213"/>
        <v>3342.3511225900002</v>
      </c>
      <c r="CF970" s="227">
        <f t="shared" si="1214"/>
        <v>3674.4268559233333</v>
      </c>
      <c r="CG970" s="227">
        <f t="shared" si="1264"/>
        <v>3113.21</v>
      </c>
      <c r="CH970" s="227">
        <f t="shared" si="1215"/>
        <v>62.264200000000002</v>
      </c>
      <c r="CI970" s="227">
        <f t="shared" si="1216"/>
        <v>238.67943333333335</v>
      </c>
      <c r="CJ970" s="228">
        <f t="shared" si="1164"/>
        <v>1.0256278427457146</v>
      </c>
      <c r="CK970" s="230">
        <f t="shared" si="1165"/>
        <v>156</v>
      </c>
      <c r="CL970" s="231">
        <f t="shared" si="1217"/>
        <v>1.036729689</v>
      </c>
      <c r="CM970" s="227">
        <f t="shared" si="1218"/>
        <v>3310.2725643600002</v>
      </c>
      <c r="CN970" s="227">
        <f t="shared" si="1219"/>
        <v>3611.2161976933335</v>
      </c>
      <c r="CO970" s="227">
        <f t="shared" si="1267"/>
        <v>3113.21</v>
      </c>
      <c r="CP970" s="227">
        <f t="shared" si="1220"/>
        <v>62.264200000000002</v>
      </c>
      <c r="CQ970" s="227">
        <f t="shared" si="1221"/>
        <v>205.47186000000002</v>
      </c>
      <c r="CR970" s="228">
        <f t="shared" si="1265"/>
        <v>1.0210339453936845</v>
      </c>
      <c r="CS970" s="230">
        <f t="shared" si="1266"/>
        <v>136</v>
      </c>
      <c r="CT970" s="231">
        <f t="shared" si="1222"/>
        <v>1.031946384</v>
      </c>
      <c r="CU970" s="227">
        <f t="shared" si="1223"/>
        <v>3280.24083918</v>
      </c>
      <c r="CV970" s="227">
        <f t="shared" si="1224"/>
        <v>3547.9768991800001</v>
      </c>
      <c r="CW970" s="227">
        <f t="shared" si="1162"/>
        <v>3113.21</v>
      </c>
      <c r="CX970" s="227">
        <f t="shared" si="1225"/>
        <v>62.264200000000002</v>
      </c>
      <c r="CY970" s="227">
        <f t="shared" si="1226"/>
        <v>174.33975999999998</v>
      </c>
      <c r="CZ970" s="228">
        <f t="shared" si="1160"/>
        <v>1.0231830904230685</v>
      </c>
      <c r="DA970" s="239">
        <f t="shared" si="1161"/>
        <v>115</v>
      </c>
      <c r="DB970" s="231">
        <f t="shared" si="1227"/>
        <v>1.0269476639999999</v>
      </c>
      <c r="DC970" s="227">
        <f t="shared" si="1228"/>
        <v>3271.2224820599999</v>
      </c>
      <c r="DD970" s="227">
        <f t="shared" si="1229"/>
        <v>3507.8264420599999</v>
      </c>
      <c r="DE970" s="227">
        <f t="shared" si="1263"/>
        <v>3113.21</v>
      </c>
      <c r="DF970" s="227">
        <f t="shared" si="1230"/>
        <v>62.264200000000002</v>
      </c>
      <c r="DG970" s="227">
        <f t="shared" si="1231"/>
        <v>143.20766</v>
      </c>
      <c r="DH970" s="228">
        <f t="shared" si="1261"/>
        <v>1.0216505090753529</v>
      </c>
      <c r="DI970" s="239">
        <f t="shared" si="1262"/>
        <v>94</v>
      </c>
      <c r="DJ970" s="231">
        <f t="shared" si="1232"/>
        <v>1.021973158</v>
      </c>
      <c r="DK970" s="227">
        <f t="shared" si="1233"/>
        <v>3250.50068414</v>
      </c>
      <c r="DL970" s="227">
        <f t="shared" si="1234"/>
        <v>3455.9725441400001</v>
      </c>
      <c r="DM970" s="227">
        <f t="shared" si="1159"/>
        <v>3113.21</v>
      </c>
      <c r="DN970" s="227">
        <f t="shared" si="1235"/>
        <v>62.264200000000002</v>
      </c>
      <c r="DO970" s="227">
        <f t="shared" si="1236"/>
        <v>111.03782333333335</v>
      </c>
      <c r="DP970" s="228">
        <f t="shared" si="1157"/>
        <v>1.0183920561441413</v>
      </c>
      <c r="DQ970" s="239">
        <f t="shared" si="1158"/>
        <v>73</v>
      </c>
      <c r="DR970" s="231">
        <f t="shared" si="1237"/>
        <v>1.0170227489999999</v>
      </c>
      <c r="DS970" s="227">
        <f t="shared" si="1238"/>
        <v>3224.4384197499999</v>
      </c>
      <c r="DT970" s="227">
        <f t="shared" si="1239"/>
        <v>3397.740443083333</v>
      </c>
      <c r="DU970" s="227">
        <f t="shared" si="1260"/>
        <v>3113.21</v>
      </c>
      <c r="DV970" s="227">
        <f t="shared" si="1240"/>
        <v>62.264200000000002</v>
      </c>
      <c r="DW970" s="227">
        <f t="shared" si="1241"/>
        <v>81.981196666666662</v>
      </c>
      <c r="DX970" s="228">
        <f t="shared" si="1255"/>
        <v>1.0140322726515125</v>
      </c>
      <c r="DY970" s="239">
        <f t="shared" si="1256"/>
        <v>55</v>
      </c>
      <c r="DZ970" s="231">
        <f t="shared" si="1242"/>
        <v>1.0127986309999999</v>
      </c>
      <c r="EA970" s="227">
        <f t="shared" si="1243"/>
        <v>3197.29935101</v>
      </c>
      <c r="EB970" s="227">
        <f t="shared" si="1244"/>
        <v>3341.5447476766667</v>
      </c>
      <c r="EC970" s="227">
        <f t="shared" si="1148"/>
        <v>3113.21</v>
      </c>
      <c r="ED970" s="227">
        <f t="shared" si="1245"/>
        <v>62.264200000000002</v>
      </c>
      <c r="EE970" s="227">
        <f t="shared" si="1246"/>
        <v>49.811360000000001</v>
      </c>
      <c r="EF970" s="228">
        <f t="shared" si="1151"/>
        <v>1.0064840306092371</v>
      </c>
      <c r="EG970" s="239">
        <f t="shared" si="1152"/>
        <v>33</v>
      </c>
      <c r="EH970" s="231">
        <f t="shared" si="1247"/>
        <v>1.007659638</v>
      </c>
      <c r="EI970" s="227">
        <f t="shared" si="1248"/>
        <v>3157.3968291400001</v>
      </c>
      <c r="EJ970" s="227">
        <f t="shared" si="1249"/>
        <v>3269.4723891399999</v>
      </c>
      <c r="EK970" s="227">
        <f t="shared" si="1257"/>
        <v>3113.21</v>
      </c>
      <c r="EL970" s="227">
        <f t="shared" si="1258"/>
        <v>62.264200000000002</v>
      </c>
      <c r="EM970" s="227">
        <f t="shared" si="1250"/>
        <v>16.603786666666668</v>
      </c>
      <c r="EN970" s="228">
        <f t="shared" si="1251"/>
        <v>1.0007799008736376</v>
      </c>
      <c r="EO970" s="239">
        <f t="shared" si="1252"/>
        <v>12</v>
      </c>
      <c r="EP970" s="231">
        <f t="shared" si="1253"/>
        <v>1.0027785629999999</v>
      </c>
      <c r="EQ970" s="227">
        <f t="shared" si="1179"/>
        <v>3124.2949916500002</v>
      </c>
      <c r="ER970" s="227">
        <f t="shared" si="1259"/>
        <v>3203.1629783166668</v>
      </c>
      <c r="ES970" s="227"/>
      <c r="ET970" s="227"/>
      <c r="EU970" s="227"/>
      <c r="EV970" s="227"/>
      <c r="EW970" s="227"/>
      <c r="EX970" s="227"/>
      <c r="EY970" s="227"/>
      <c r="EZ970" s="227"/>
      <c r="FA970" s="227"/>
      <c r="FB970" s="227"/>
      <c r="FC970" s="227"/>
      <c r="FD970" s="227"/>
      <c r="FE970" s="227"/>
      <c r="FF970" s="227"/>
      <c r="FG970" s="227"/>
      <c r="FH970" s="227"/>
      <c r="FI970" s="227"/>
      <c r="FJ970" s="227"/>
      <c r="FK970" s="227"/>
      <c r="FL970" s="227"/>
      <c r="FM970" s="227"/>
      <c r="FN970" s="227"/>
      <c r="FO970" s="227"/>
      <c r="FP970" s="227"/>
      <c r="FQ970" s="227"/>
      <c r="FR970" s="227"/>
      <c r="FS970" s="227"/>
      <c r="FT970" s="227"/>
      <c r="FU970" s="227"/>
      <c r="FV970" s="227"/>
      <c r="FW970" s="227"/>
      <c r="FX970" s="227"/>
      <c r="FY970" s="227"/>
      <c r="FZ970" s="227"/>
      <c r="GA970" s="227"/>
      <c r="GB970" s="227"/>
      <c r="GC970" s="227"/>
      <c r="GD970" s="227"/>
      <c r="GE970" s="227"/>
      <c r="GF970" s="1"/>
      <c r="GG970" s="1"/>
      <c r="GH970" s="5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5"/>
      <c r="HA970" s="5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3"/>
      <c r="JZ970" s="1"/>
      <c r="KA970" s="1"/>
      <c r="KB970" s="1"/>
      <c r="KC970" s="1"/>
      <c r="KD970" s="1"/>
      <c r="KE970" s="1"/>
    </row>
    <row r="971" spans="1:291" x14ac:dyDescent="0.2">
      <c r="A971" s="196">
        <f t="shared" ref="A971:A1034" si="1282">(A970+1)</f>
        <v>43629</v>
      </c>
      <c r="B971" s="236">
        <f t="shared" si="1254"/>
        <v>116245.67856206332</v>
      </c>
      <c r="C971" s="66">
        <f t="shared" si="1169"/>
        <v>61636.259457430002</v>
      </c>
      <c r="D971" s="77">
        <f t="shared" ref="D971:D1034" si="1283">IF(E971=E970,D970,E970)</f>
        <v>5206.9799999999996</v>
      </c>
      <c r="E971" s="67">
        <f>VLOOKUP(A970,[1]Plan1!$DQ$117:$DS$314,3)</f>
        <v>5213.75</v>
      </c>
      <c r="F971" s="11">
        <f t="shared" ref="F971:F1034" si="1284">IF(D971=D970,F970,A971)</f>
        <v>43613</v>
      </c>
      <c r="G971" s="73">
        <f t="shared" si="1272"/>
        <v>1.3001778382095708E-3</v>
      </c>
      <c r="H971" s="11">
        <f t="shared" ref="H971:H1034" si="1285">IF(DAY(A971)=25,VLOOKUP(A971,AJ$118:AP$450,4),H970)</f>
        <v>43641</v>
      </c>
      <c r="I971" s="11">
        <f t="shared" si="1273"/>
        <v>43641</v>
      </c>
      <c r="J971" s="1">
        <f t="shared" ref="J971:J1034" si="1286">IF(I971=I970,J970,NETWORKDAYS(I970,I971,$AE$118:$AE$502)-1)</f>
        <v>20</v>
      </c>
      <c r="K971" s="1">
        <f t="shared" ref="K971:K1034" si="1287">(J971-(NETWORKDAYS(A971,I971,AE$118:AE$502)-1))</f>
        <v>13</v>
      </c>
      <c r="L971" s="66">
        <f t="shared" si="1274"/>
        <v>1.00084492</v>
      </c>
      <c r="M971" s="70">
        <f t="shared" si="1170"/>
        <v>1.0056996899999999</v>
      </c>
      <c r="N971" s="70">
        <f t="shared" si="1156"/>
        <v>1.098396006488876</v>
      </c>
      <c r="O971" s="66">
        <f t="shared" si="1166"/>
        <v>1.09932406</v>
      </c>
      <c r="P971" s="66">
        <f t="shared" si="1275"/>
        <v>61688.337165769997</v>
      </c>
      <c r="Q971" s="74">
        <f t="shared" si="1276"/>
        <v>0</v>
      </c>
      <c r="R971" s="75">
        <f t="shared" si="1167"/>
        <v>0</v>
      </c>
      <c r="S971" s="66">
        <f t="shared" si="1168"/>
        <v>0</v>
      </c>
      <c r="T971" s="10">
        <f t="shared" ref="T971:T1034" si="1288">IF(Q970&gt;0,VLOOKUP(A970,$AE$11:$AH$20,4),T970)</f>
        <v>0.06</v>
      </c>
      <c r="U971" s="74">
        <f t="shared" si="1163"/>
        <v>13</v>
      </c>
      <c r="V971" s="74">
        <v>252</v>
      </c>
      <c r="W971" s="70">
        <f t="shared" si="1277"/>
        <v>1.0030104580000001</v>
      </c>
      <c r="X971" s="66">
        <f t="shared" si="1278"/>
        <v>185.71014812000001</v>
      </c>
      <c r="Y971" s="66">
        <v>0</v>
      </c>
      <c r="Z971" s="67">
        <f t="shared" si="1279"/>
        <v>0</v>
      </c>
      <c r="AA971" s="68" t="str">
        <f t="shared" ref="AA971:AA1034" si="1289">IF($Q970&gt;0,VLOOKUP($A970,$AE$10:$AO$114,($AN$7)+1),AA970)</f>
        <v>A+INCORP J=</v>
      </c>
      <c r="AB971" s="11">
        <f t="shared" ref="AB971:AB1034" si="1290">IF($Q970&gt;0,VLOOKUP($A970,$AE$10:$AO$114,($AO$7)+1),AB970)</f>
        <v>43641</v>
      </c>
      <c r="AC971" s="227">
        <f t="shared" si="1074"/>
        <v>3113.21</v>
      </c>
      <c r="AD971" s="227">
        <f t="shared" si="1180"/>
        <v>62.264200000000002</v>
      </c>
      <c r="AE971" s="227">
        <f t="shared" si="1181"/>
        <v>460.75508000000008</v>
      </c>
      <c r="AF971" s="228">
        <f t="shared" si="1075"/>
        <v>1.0535487975718671</v>
      </c>
      <c r="AG971" s="230">
        <f t="shared" si="1076"/>
        <v>305</v>
      </c>
      <c r="AH971" s="231">
        <f t="shared" si="1182"/>
        <v>1.073070191</v>
      </c>
      <c r="AI971" s="227">
        <f t="shared" si="1183"/>
        <v>3519.5829344600002</v>
      </c>
      <c r="AJ971" s="227">
        <f t="shared" si="1184"/>
        <v>4042.6022144600001</v>
      </c>
      <c r="AK971" s="227">
        <f t="shared" si="1176"/>
        <v>3113.21</v>
      </c>
      <c r="AL971" s="227">
        <f t="shared" si="1185"/>
        <v>62.264200000000002</v>
      </c>
      <c r="AM971" s="227">
        <f t="shared" si="1186"/>
        <v>429.62298000000004</v>
      </c>
      <c r="AN971" s="228">
        <f t="shared" si="1177"/>
        <v>1.05260185313428</v>
      </c>
      <c r="AO971" s="230">
        <f t="shared" si="1178"/>
        <v>284</v>
      </c>
      <c r="AP971" s="231">
        <f t="shared" si="1187"/>
        <v>1.0678722679999999</v>
      </c>
      <c r="AQ971" s="227">
        <f t="shared" si="1188"/>
        <v>3499.3860430099999</v>
      </c>
      <c r="AR971" s="227">
        <f t="shared" si="1189"/>
        <v>3991.27322301</v>
      </c>
      <c r="AS971" s="227">
        <f t="shared" si="1070"/>
        <v>3113.21</v>
      </c>
      <c r="AT971" s="227">
        <f t="shared" si="1190"/>
        <v>62.264200000000002</v>
      </c>
      <c r="AU971" s="227">
        <f t="shared" si="1191"/>
        <v>398.49088</v>
      </c>
      <c r="AV971" s="228">
        <f t="shared" si="1071"/>
        <v>1.0502916661949391</v>
      </c>
      <c r="AW971" s="230">
        <f t="shared" si="1072"/>
        <v>263</v>
      </c>
      <c r="AX971" s="231">
        <f t="shared" si="1192"/>
        <v>1.062699525</v>
      </c>
      <c r="AY971" s="227">
        <f t="shared" si="1193"/>
        <v>3474.7920780499999</v>
      </c>
      <c r="AZ971" s="227">
        <f t="shared" si="1194"/>
        <v>3935.5471580499998</v>
      </c>
      <c r="BA971" s="227">
        <f t="shared" si="1270"/>
        <v>3113.21</v>
      </c>
      <c r="BB971" s="227">
        <f t="shared" si="1195"/>
        <v>62.264200000000002</v>
      </c>
      <c r="BC971" s="227">
        <f t="shared" si="1196"/>
        <v>366.32104333333336</v>
      </c>
      <c r="BD971" s="228">
        <f t="shared" si="1174"/>
        <v>1.0461066779931349</v>
      </c>
      <c r="BE971" s="230">
        <f t="shared" si="1175"/>
        <v>243</v>
      </c>
      <c r="BF971" s="231">
        <f t="shared" si="1197"/>
        <v>1.0577963990000001</v>
      </c>
      <c r="BG971" s="227">
        <f t="shared" si="1198"/>
        <v>3444.9781802000002</v>
      </c>
      <c r="BH971" s="227">
        <f t="shared" si="1199"/>
        <v>3873.5634235333337</v>
      </c>
      <c r="BI971" s="227">
        <f t="shared" si="1073"/>
        <v>3113.21</v>
      </c>
      <c r="BJ971" s="227">
        <f t="shared" si="1200"/>
        <v>62.264200000000002</v>
      </c>
      <c r="BK971" s="227">
        <f t="shared" si="1201"/>
        <v>335.18894333333338</v>
      </c>
      <c r="BL971" s="228">
        <f t="shared" si="1280"/>
        <v>1.0330896067069872</v>
      </c>
      <c r="BM971" s="230">
        <f t="shared" si="1281"/>
        <v>221</v>
      </c>
      <c r="BN971" s="231">
        <f t="shared" si="1202"/>
        <v>1.0524290860000001</v>
      </c>
      <c r="BO971" s="227">
        <f t="shared" si="1203"/>
        <v>3384.84862608</v>
      </c>
      <c r="BP971" s="227">
        <f t="shared" si="1204"/>
        <v>3782.3017694133332</v>
      </c>
      <c r="BQ971" s="227">
        <f t="shared" si="1173"/>
        <v>3113.21</v>
      </c>
      <c r="BR971" s="227">
        <f t="shared" si="1205"/>
        <v>62.264200000000002</v>
      </c>
      <c r="BS971" s="227">
        <f t="shared" si="1206"/>
        <v>300.94363333333331</v>
      </c>
      <c r="BT971" s="228">
        <f t="shared" si="1171"/>
        <v>1.0296909615962246</v>
      </c>
      <c r="BU971" s="230">
        <f t="shared" si="1172"/>
        <v>198</v>
      </c>
      <c r="BV971" s="231">
        <f t="shared" si="1207"/>
        <v>1.046846921</v>
      </c>
      <c r="BW971" s="227">
        <f t="shared" si="1208"/>
        <v>3355.8187590699999</v>
      </c>
      <c r="BX971" s="227">
        <f t="shared" si="1209"/>
        <v>3719.0265924033333</v>
      </c>
      <c r="BY971" s="227">
        <f t="shared" si="1271"/>
        <v>3113.21</v>
      </c>
      <c r="BZ971" s="227">
        <f t="shared" si="1210"/>
        <v>62.264200000000002</v>
      </c>
      <c r="CA971" s="227">
        <f t="shared" si="1211"/>
        <v>270.84926999999999</v>
      </c>
      <c r="CB971" s="228">
        <f t="shared" si="1268"/>
        <v>1.0306175011221654</v>
      </c>
      <c r="CC971" s="230">
        <f t="shared" si="1269"/>
        <v>178</v>
      </c>
      <c r="CD971" s="231">
        <f t="shared" si="1212"/>
        <v>1.042016936</v>
      </c>
      <c r="CE971" s="227">
        <f t="shared" si="1213"/>
        <v>3343.3412561499999</v>
      </c>
      <c r="CF971" s="227">
        <f t="shared" si="1214"/>
        <v>3676.4547261500002</v>
      </c>
      <c r="CG971" s="227">
        <f t="shared" si="1264"/>
        <v>3113.21</v>
      </c>
      <c r="CH971" s="227">
        <f t="shared" si="1215"/>
        <v>62.264200000000002</v>
      </c>
      <c r="CI971" s="227">
        <f t="shared" si="1216"/>
        <v>239.71717000000001</v>
      </c>
      <c r="CJ971" s="228">
        <f t="shared" si="1164"/>
        <v>1.0256944792384219</v>
      </c>
      <c r="CK971" s="230">
        <f t="shared" si="1165"/>
        <v>157</v>
      </c>
      <c r="CL971" s="231">
        <f t="shared" si="1217"/>
        <v>1.0369694350000001</v>
      </c>
      <c r="CM971" s="227">
        <f t="shared" si="1218"/>
        <v>3311.25319494</v>
      </c>
      <c r="CN971" s="227">
        <f t="shared" si="1219"/>
        <v>3613.2345649399999</v>
      </c>
      <c r="CO971" s="227">
        <f t="shared" si="1267"/>
        <v>3113.21</v>
      </c>
      <c r="CP971" s="227">
        <f t="shared" si="1220"/>
        <v>62.264200000000002</v>
      </c>
      <c r="CQ971" s="227">
        <f t="shared" si="1221"/>
        <v>206.50959666666668</v>
      </c>
      <c r="CR971" s="228">
        <f t="shared" si="1265"/>
        <v>1.0211002834143783</v>
      </c>
      <c r="CS971" s="230">
        <f t="shared" si="1266"/>
        <v>137</v>
      </c>
      <c r="CT971" s="231">
        <f t="shared" si="1222"/>
        <v>1.0321850239999999</v>
      </c>
      <c r="CU971" s="227">
        <f t="shared" si="1223"/>
        <v>3281.21257367</v>
      </c>
      <c r="CV971" s="227">
        <f t="shared" si="1224"/>
        <v>3549.9863703366668</v>
      </c>
      <c r="CW971" s="227">
        <f t="shared" si="1162"/>
        <v>3113.21</v>
      </c>
      <c r="CX971" s="227">
        <f t="shared" si="1225"/>
        <v>62.264200000000002</v>
      </c>
      <c r="CY971" s="227">
        <f t="shared" si="1226"/>
        <v>175.3774966666667</v>
      </c>
      <c r="CZ971" s="228">
        <f t="shared" si="1160"/>
        <v>1.0232495680767568</v>
      </c>
      <c r="DA971" s="239">
        <f t="shared" si="1161"/>
        <v>116</v>
      </c>
      <c r="DB971" s="231">
        <f t="shared" si="1227"/>
        <v>1.0271851489999999</v>
      </c>
      <c r="DC971" s="227">
        <f t="shared" si="1228"/>
        <v>3272.1915480500002</v>
      </c>
      <c r="DD971" s="227">
        <f t="shared" si="1229"/>
        <v>3509.8332447166667</v>
      </c>
      <c r="DE971" s="227">
        <f t="shared" si="1263"/>
        <v>3113.21</v>
      </c>
      <c r="DF971" s="227">
        <f t="shared" si="1230"/>
        <v>62.264200000000002</v>
      </c>
      <c r="DG971" s="227">
        <f t="shared" si="1231"/>
        <v>144.24539666666669</v>
      </c>
      <c r="DH971" s="228">
        <f t="shared" si="1261"/>
        <v>1.0217168871550619</v>
      </c>
      <c r="DI971" s="239">
        <f t="shared" si="1262"/>
        <v>95</v>
      </c>
      <c r="DJ971" s="231">
        <f t="shared" si="1232"/>
        <v>1.022209492</v>
      </c>
      <c r="DK971" s="227">
        <f t="shared" si="1233"/>
        <v>3251.4636095000001</v>
      </c>
      <c r="DL971" s="227">
        <f t="shared" si="1234"/>
        <v>3457.9732061666668</v>
      </c>
      <c r="DM971" s="227">
        <f t="shared" si="1159"/>
        <v>3113.21</v>
      </c>
      <c r="DN971" s="227">
        <f t="shared" si="1235"/>
        <v>62.264200000000002</v>
      </c>
      <c r="DO971" s="227">
        <f t="shared" si="1236"/>
        <v>112.07556000000001</v>
      </c>
      <c r="DP971" s="228">
        <f t="shared" si="1157"/>
        <v>1.0184582225175509</v>
      </c>
      <c r="DQ971" s="239">
        <f t="shared" si="1158"/>
        <v>74</v>
      </c>
      <c r="DR971" s="231">
        <f t="shared" si="1237"/>
        <v>1.017257938</v>
      </c>
      <c r="DS971" s="227">
        <f t="shared" si="1238"/>
        <v>3225.3936238000001</v>
      </c>
      <c r="DT971" s="227">
        <f t="shared" si="1239"/>
        <v>3399.7333838</v>
      </c>
      <c r="DU971" s="227">
        <f t="shared" si="1260"/>
        <v>3113.21</v>
      </c>
      <c r="DV971" s="227">
        <f t="shared" si="1240"/>
        <v>62.264200000000002</v>
      </c>
      <c r="DW971" s="227">
        <f t="shared" si="1241"/>
        <v>83.018933333333322</v>
      </c>
      <c r="DX971" s="228">
        <f t="shared" si="1255"/>
        <v>1.0140981557636175</v>
      </c>
      <c r="DY971" s="239">
        <f t="shared" si="1256"/>
        <v>56</v>
      </c>
      <c r="DZ971" s="231">
        <f t="shared" si="1242"/>
        <v>1.013032843</v>
      </c>
      <c r="EA971" s="227">
        <f t="shared" si="1243"/>
        <v>3198.2465149099999</v>
      </c>
      <c r="EB971" s="227">
        <f t="shared" si="1244"/>
        <v>3343.5296482433332</v>
      </c>
      <c r="EC971" s="227">
        <f t="shared" si="1148"/>
        <v>3113.21</v>
      </c>
      <c r="ED971" s="227">
        <f t="shared" si="1245"/>
        <v>62.264200000000002</v>
      </c>
      <c r="EE971" s="227">
        <f t="shared" si="1246"/>
        <v>50.849096666666661</v>
      </c>
      <c r="EF971" s="228">
        <f t="shared" si="1151"/>
        <v>1.0065494233013721</v>
      </c>
      <c r="EG971" s="239">
        <f t="shared" si="1152"/>
        <v>34</v>
      </c>
      <c r="EH971" s="231">
        <f t="shared" si="1247"/>
        <v>1.0078926619999999</v>
      </c>
      <c r="EI971" s="227">
        <f t="shared" si="1248"/>
        <v>3158.33217362</v>
      </c>
      <c r="EJ971" s="227">
        <f t="shared" si="1249"/>
        <v>3271.4454702866669</v>
      </c>
      <c r="EK971" s="227">
        <f t="shared" si="1257"/>
        <v>3113.21</v>
      </c>
      <c r="EL971" s="227">
        <f t="shared" si="1258"/>
        <v>62.264200000000002</v>
      </c>
      <c r="EM971" s="227">
        <f t="shared" si="1250"/>
        <v>17.641523333333332</v>
      </c>
      <c r="EN971" s="228">
        <f t="shared" si="1251"/>
        <v>1.0008449229603895</v>
      </c>
      <c r="EO971" s="239">
        <f t="shared" si="1252"/>
        <v>13</v>
      </c>
      <c r="EP971" s="231">
        <f t="shared" si="1253"/>
        <v>1.0030104580000001</v>
      </c>
      <c r="EQ971" s="227">
        <f t="shared" si="1179"/>
        <v>3125.2205293299999</v>
      </c>
      <c r="ER971" s="227">
        <f t="shared" si="1259"/>
        <v>3205.1262526633332</v>
      </c>
      <c r="ES971" s="227"/>
      <c r="ET971" s="227"/>
      <c r="EU971" s="227"/>
      <c r="EV971" s="227"/>
      <c r="EW971" s="227"/>
      <c r="EX971" s="227"/>
      <c r="EY971" s="227"/>
      <c r="EZ971" s="227"/>
      <c r="FA971" s="227"/>
      <c r="FB971" s="227"/>
      <c r="FC971" s="227"/>
      <c r="FD971" s="227"/>
      <c r="FE971" s="227"/>
      <c r="FF971" s="227"/>
      <c r="FG971" s="227"/>
      <c r="FH971" s="227"/>
      <c r="FI971" s="227"/>
      <c r="FJ971" s="227"/>
      <c r="FK971" s="227"/>
      <c r="FL971" s="227"/>
      <c r="FM971" s="227"/>
      <c r="FN971" s="227"/>
      <c r="FO971" s="227"/>
      <c r="FP971" s="227"/>
      <c r="FQ971" s="227"/>
      <c r="FR971" s="227"/>
      <c r="FS971" s="227"/>
      <c r="FT971" s="227"/>
      <c r="FU971" s="227"/>
      <c r="FV971" s="227"/>
      <c r="FW971" s="227"/>
      <c r="FX971" s="227"/>
      <c r="FY971" s="227"/>
      <c r="FZ971" s="227"/>
      <c r="GA971" s="227"/>
      <c r="GB971" s="227"/>
      <c r="GC971" s="227"/>
      <c r="GD971" s="227"/>
      <c r="GE971" s="227"/>
      <c r="GF971" s="1"/>
      <c r="GG971" s="1"/>
      <c r="GH971" s="5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5"/>
      <c r="HA971" s="5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3"/>
      <c r="JZ971" s="1"/>
      <c r="KA971" s="1"/>
      <c r="KB971" s="1"/>
      <c r="KC971" s="1"/>
      <c r="KD971" s="1"/>
      <c r="KE971" s="1"/>
    </row>
    <row r="972" spans="1:291" x14ac:dyDescent="0.2">
      <c r="A972" s="196">
        <f t="shared" si="1282"/>
        <v>43630</v>
      </c>
      <c r="B972" s="236">
        <f t="shared" si="1254"/>
        <v>116294.33988737335</v>
      </c>
      <c r="C972" s="66">
        <f t="shared" si="1169"/>
        <v>61636.259457430002</v>
      </c>
      <c r="D972" s="77">
        <f t="shared" si="1283"/>
        <v>5206.9799999999996</v>
      </c>
      <c r="E972" s="67">
        <f>VLOOKUP(A971,[1]Plan1!$DQ$117:$DS$314,3)</f>
        <v>5213.75</v>
      </c>
      <c r="F972" s="11">
        <f t="shared" si="1284"/>
        <v>43613</v>
      </c>
      <c r="G972" s="73">
        <f t="shared" si="1272"/>
        <v>1.3001778382095708E-3</v>
      </c>
      <c r="H972" s="11">
        <f t="shared" si="1285"/>
        <v>43641</v>
      </c>
      <c r="I972" s="11">
        <f t="shared" si="1273"/>
        <v>43641</v>
      </c>
      <c r="J972" s="1">
        <f t="shared" si="1286"/>
        <v>20</v>
      </c>
      <c r="K972" s="1">
        <f t="shared" si="1287"/>
        <v>14</v>
      </c>
      <c r="L972" s="66">
        <f t="shared" si="1274"/>
        <v>1.0009099400000001</v>
      </c>
      <c r="M972" s="70">
        <f t="shared" si="1170"/>
        <v>1.0056996899999999</v>
      </c>
      <c r="N972" s="70">
        <f t="shared" si="1156"/>
        <v>1.098396006488876</v>
      </c>
      <c r="O972" s="66">
        <f t="shared" si="1166"/>
        <v>1.0993954800000001</v>
      </c>
      <c r="P972" s="66">
        <f t="shared" si="1275"/>
        <v>61692.344755359998</v>
      </c>
      <c r="Q972" s="74">
        <f t="shared" si="1276"/>
        <v>0</v>
      </c>
      <c r="R972" s="75">
        <f t="shared" si="1167"/>
        <v>0</v>
      </c>
      <c r="S972" s="66">
        <f t="shared" si="1168"/>
        <v>0</v>
      </c>
      <c r="T972" s="10">
        <f t="shared" si="1288"/>
        <v>0.06</v>
      </c>
      <c r="U972" s="74">
        <f t="shared" si="1163"/>
        <v>14</v>
      </c>
      <c r="V972" s="74">
        <v>252</v>
      </c>
      <c r="W972" s="70">
        <f t="shared" si="1277"/>
        <v>1.0032424069999999</v>
      </c>
      <c r="X972" s="66">
        <f t="shared" si="1278"/>
        <v>200.03169048000001</v>
      </c>
      <c r="Y972" s="66">
        <v>0</v>
      </c>
      <c r="Z972" s="67">
        <f t="shared" si="1279"/>
        <v>0</v>
      </c>
      <c r="AA972" s="68" t="str">
        <f t="shared" si="1289"/>
        <v>A+INCORP J=</v>
      </c>
      <c r="AB972" s="11">
        <f t="shared" si="1290"/>
        <v>43641</v>
      </c>
      <c r="AC972" s="227">
        <f t="shared" si="1074"/>
        <v>3113.21</v>
      </c>
      <c r="AD972" s="227">
        <f t="shared" si="1180"/>
        <v>62.264200000000002</v>
      </c>
      <c r="AE972" s="227">
        <f t="shared" si="1181"/>
        <v>461.79281666666668</v>
      </c>
      <c r="AF972" s="228">
        <f t="shared" si="1075"/>
        <v>1.0536172436814908</v>
      </c>
      <c r="AG972" s="230">
        <f t="shared" si="1076"/>
        <v>306</v>
      </c>
      <c r="AH972" s="231">
        <f t="shared" si="1182"/>
        <v>1.073318341</v>
      </c>
      <c r="AI972" s="227">
        <f t="shared" si="1183"/>
        <v>3520.6255565800002</v>
      </c>
      <c r="AJ972" s="227">
        <f t="shared" si="1184"/>
        <v>4044.6825732466668</v>
      </c>
      <c r="AK972" s="227">
        <f t="shared" si="1176"/>
        <v>3113.21</v>
      </c>
      <c r="AL972" s="227">
        <f t="shared" si="1185"/>
        <v>62.264200000000002</v>
      </c>
      <c r="AM972" s="227">
        <f t="shared" si="1186"/>
        <v>430.6607166666667</v>
      </c>
      <c r="AN972" s="228">
        <f t="shared" si="1177"/>
        <v>1.0526702377235804</v>
      </c>
      <c r="AO972" s="230">
        <f t="shared" si="1178"/>
        <v>285</v>
      </c>
      <c r="AP972" s="231">
        <f t="shared" si="1187"/>
        <v>1.068119217</v>
      </c>
      <c r="AQ972" s="227">
        <f t="shared" si="1188"/>
        <v>3500.4226855000002</v>
      </c>
      <c r="AR972" s="227">
        <f t="shared" si="1189"/>
        <v>3993.347602166667</v>
      </c>
      <c r="AS972" s="227">
        <f t="shared" ref="AS972:AS1035" si="1291">AS971</f>
        <v>3113.21</v>
      </c>
      <c r="AT972" s="227">
        <f t="shared" si="1190"/>
        <v>62.264200000000002</v>
      </c>
      <c r="AU972" s="227">
        <f t="shared" si="1191"/>
        <v>399.52861666666672</v>
      </c>
      <c r="AV972" s="228">
        <f t="shared" ref="AV972:AV1035" si="1292">($O972/AV$585)</f>
        <v>1.0503599006978752</v>
      </c>
      <c r="AW972" s="230">
        <f t="shared" ref="AW972:AW1035" si="1293">NETWORKDAYS(AW$585,$A972,$AE$118:$AE$502)-1</f>
        <v>264</v>
      </c>
      <c r="AX972" s="231">
        <f t="shared" si="1192"/>
        <v>1.0629452770000001</v>
      </c>
      <c r="AY972" s="227">
        <f t="shared" si="1193"/>
        <v>3475.82143236</v>
      </c>
      <c r="AZ972" s="227">
        <f t="shared" si="1194"/>
        <v>3937.6142490266666</v>
      </c>
      <c r="BA972" s="227">
        <f t="shared" si="1270"/>
        <v>3113.21</v>
      </c>
      <c r="BB972" s="227">
        <f t="shared" si="1195"/>
        <v>62.264200000000002</v>
      </c>
      <c r="BC972" s="227">
        <f t="shared" si="1196"/>
        <v>367.35878000000002</v>
      </c>
      <c r="BD972" s="228">
        <f t="shared" si="1174"/>
        <v>1.0461746406091286</v>
      </c>
      <c r="BE972" s="230">
        <f t="shared" si="1175"/>
        <v>244</v>
      </c>
      <c r="BF972" s="231">
        <f t="shared" si="1197"/>
        <v>1.0580410170000001</v>
      </c>
      <c r="BG972" s="227">
        <f t="shared" si="1198"/>
        <v>3445.9987021400002</v>
      </c>
      <c r="BH972" s="227">
        <f t="shared" si="1199"/>
        <v>3875.6216821400003</v>
      </c>
      <c r="BI972" s="227">
        <f t="shared" si="1073"/>
        <v>3113.21</v>
      </c>
      <c r="BJ972" s="227">
        <f t="shared" si="1200"/>
        <v>62.264200000000002</v>
      </c>
      <c r="BK972" s="227">
        <f t="shared" si="1201"/>
        <v>336.22668000000004</v>
      </c>
      <c r="BL972" s="228">
        <f t="shared" si="1280"/>
        <v>1.0331567236403789</v>
      </c>
      <c r="BM972" s="230">
        <f t="shared" si="1281"/>
        <v>222</v>
      </c>
      <c r="BN972" s="231">
        <f t="shared" si="1202"/>
        <v>1.0526724629999999</v>
      </c>
      <c r="BO972" s="227">
        <f t="shared" si="1203"/>
        <v>3385.8513362200001</v>
      </c>
      <c r="BP972" s="227">
        <f t="shared" si="1204"/>
        <v>3784.3422162200004</v>
      </c>
      <c r="BQ972" s="227">
        <f t="shared" si="1173"/>
        <v>3113.21</v>
      </c>
      <c r="BR972" s="227">
        <f t="shared" si="1205"/>
        <v>62.264200000000002</v>
      </c>
      <c r="BS972" s="227">
        <f t="shared" si="1206"/>
        <v>301.98136999999997</v>
      </c>
      <c r="BT972" s="228">
        <f t="shared" si="1171"/>
        <v>1.0297578577291786</v>
      </c>
      <c r="BU972" s="230">
        <f t="shared" si="1172"/>
        <v>199</v>
      </c>
      <c r="BV972" s="231">
        <f t="shared" si="1207"/>
        <v>1.0470890070000001</v>
      </c>
      <c r="BW972" s="227">
        <f t="shared" si="1208"/>
        <v>3356.8128692</v>
      </c>
      <c r="BX972" s="227">
        <f t="shared" si="1209"/>
        <v>3721.0584392000001</v>
      </c>
      <c r="BY972" s="227">
        <f t="shared" si="1271"/>
        <v>3113.21</v>
      </c>
      <c r="BZ972" s="227">
        <f t="shared" si="1210"/>
        <v>62.264200000000002</v>
      </c>
      <c r="CA972" s="227">
        <f t="shared" si="1211"/>
        <v>271.88700666666665</v>
      </c>
      <c r="CB972" s="228">
        <f t="shared" si="1268"/>
        <v>1.0306844574497929</v>
      </c>
      <c r="CC972" s="230">
        <f t="shared" si="1269"/>
        <v>179</v>
      </c>
      <c r="CD972" s="231">
        <f t="shared" si="1212"/>
        <v>1.0422579059999999</v>
      </c>
      <c r="CE972" s="227">
        <f t="shared" si="1213"/>
        <v>3344.3316730500001</v>
      </c>
      <c r="CF972" s="227">
        <f t="shared" si="1214"/>
        <v>3678.4828797166665</v>
      </c>
      <c r="CG972" s="227">
        <f t="shared" si="1264"/>
        <v>3113.21</v>
      </c>
      <c r="CH972" s="227">
        <f t="shared" si="1215"/>
        <v>62.264200000000002</v>
      </c>
      <c r="CI972" s="227">
        <f t="shared" si="1216"/>
        <v>240.75490666666667</v>
      </c>
      <c r="CJ972" s="228">
        <f t="shared" si="1164"/>
        <v>1.0257611157311293</v>
      </c>
      <c r="CK972" s="230">
        <f t="shared" si="1165"/>
        <v>158</v>
      </c>
      <c r="CL972" s="231">
        <f t="shared" si="1217"/>
        <v>1.0372092369999999</v>
      </c>
      <c r="CM972" s="227">
        <f t="shared" si="1218"/>
        <v>3312.2341038099999</v>
      </c>
      <c r="CN972" s="227">
        <f t="shared" si="1219"/>
        <v>3615.2532104766665</v>
      </c>
      <c r="CO972" s="227">
        <f t="shared" si="1267"/>
        <v>3113.21</v>
      </c>
      <c r="CP972" s="227">
        <f t="shared" si="1220"/>
        <v>62.264200000000002</v>
      </c>
      <c r="CQ972" s="227">
        <f t="shared" si="1221"/>
        <v>207.54733333333334</v>
      </c>
      <c r="CR972" s="228">
        <f t="shared" si="1265"/>
        <v>1.0211666214350723</v>
      </c>
      <c r="CS972" s="230">
        <f t="shared" si="1266"/>
        <v>138</v>
      </c>
      <c r="CT972" s="231">
        <f t="shared" si="1222"/>
        <v>1.0324237199999999</v>
      </c>
      <c r="CU972" s="227">
        <f t="shared" si="1223"/>
        <v>3282.1845847700001</v>
      </c>
      <c r="CV972" s="227">
        <f t="shared" si="1224"/>
        <v>3551.9961181033336</v>
      </c>
      <c r="CW972" s="227">
        <f t="shared" si="1162"/>
        <v>3113.21</v>
      </c>
      <c r="CX972" s="227">
        <f t="shared" si="1225"/>
        <v>62.264200000000002</v>
      </c>
      <c r="CY972" s="227">
        <f t="shared" si="1226"/>
        <v>176.41523333333336</v>
      </c>
      <c r="CZ972" s="228">
        <f t="shared" si="1160"/>
        <v>1.0233160457304453</v>
      </c>
      <c r="DA972" s="239">
        <f t="shared" si="1161"/>
        <v>117</v>
      </c>
      <c r="DB972" s="231">
        <f t="shared" si="1227"/>
        <v>1.0274226879999999</v>
      </c>
      <c r="DC972" s="227">
        <f t="shared" si="1228"/>
        <v>3273.1608843600002</v>
      </c>
      <c r="DD972" s="227">
        <f t="shared" si="1229"/>
        <v>3511.8403176933334</v>
      </c>
      <c r="DE972" s="227">
        <f t="shared" si="1263"/>
        <v>3113.21</v>
      </c>
      <c r="DF972" s="227">
        <f t="shared" si="1230"/>
        <v>62.264200000000002</v>
      </c>
      <c r="DG972" s="227">
        <f t="shared" si="1231"/>
        <v>145.28313333333335</v>
      </c>
      <c r="DH972" s="228">
        <f t="shared" si="1261"/>
        <v>1.0217832652347709</v>
      </c>
      <c r="DI972" s="239">
        <f t="shared" si="1262"/>
        <v>96</v>
      </c>
      <c r="DJ972" s="231">
        <f t="shared" si="1232"/>
        <v>1.0224458809999999</v>
      </c>
      <c r="DK972" s="227">
        <f t="shared" si="1233"/>
        <v>3252.4268075</v>
      </c>
      <c r="DL972" s="227">
        <f t="shared" si="1234"/>
        <v>3459.9741408333334</v>
      </c>
      <c r="DM972" s="227">
        <f t="shared" si="1159"/>
        <v>3113.21</v>
      </c>
      <c r="DN972" s="227">
        <f t="shared" si="1235"/>
        <v>62.264200000000002</v>
      </c>
      <c r="DO972" s="227">
        <f t="shared" si="1236"/>
        <v>113.11329666666667</v>
      </c>
      <c r="DP972" s="228">
        <f t="shared" si="1157"/>
        <v>1.0185243888909608</v>
      </c>
      <c r="DQ972" s="239">
        <f t="shared" si="1158"/>
        <v>75</v>
      </c>
      <c r="DR972" s="231">
        <f t="shared" si="1237"/>
        <v>1.0174931810000001</v>
      </c>
      <c r="DS972" s="227">
        <f t="shared" si="1238"/>
        <v>3226.3490959699998</v>
      </c>
      <c r="DT972" s="227">
        <f t="shared" si="1239"/>
        <v>3401.7265926366663</v>
      </c>
      <c r="DU972" s="227">
        <f t="shared" si="1260"/>
        <v>3113.21</v>
      </c>
      <c r="DV972" s="227">
        <f t="shared" si="1240"/>
        <v>62.264200000000002</v>
      </c>
      <c r="DW972" s="227">
        <f t="shared" si="1241"/>
        <v>84.056670000000011</v>
      </c>
      <c r="DX972" s="228">
        <f t="shared" si="1255"/>
        <v>1.0141640388757225</v>
      </c>
      <c r="DY972" s="239">
        <f t="shared" si="1256"/>
        <v>57</v>
      </c>
      <c r="DZ972" s="231">
        <f t="shared" si="1242"/>
        <v>1.0132671090000001</v>
      </c>
      <c r="EA972" s="227">
        <f t="shared" si="1243"/>
        <v>3199.1939453700002</v>
      </c>
      <c r="EB972" s="227">
        <f t="shared" si="1244"/>
        <v>3345.5148153700002</v>
      </c>
      <c r="EC972" s="227">
        <f t="shared" si="1148"/>
        <v>3113.21</v>
      </c>
      <c r="ED972" s="227">
        <f t="shared" si="1245"/>
        <v>62.264200000000002</v>
      </c>
      <c r="EE972" s="227">
        <f t="shared" si="1246"/>
        <v>51.886833333333335</v>
      </c>
      <c r="EF972" s="228">
        <f t="shared" si="1151"/>
        <v>1.0066148159935071</v>
      </c>
      <c r="EG972" s="239">
        <f t="shared" si="1152"/>
        <v>35</v>
      </c>
      <c r="EH972" s="231">
        <f t="shared" si="1247"/>
        <v>1.0081257400000001</v>
      </c>
      <c r="EI972" s="227">
        <f t="shared" si="1248"/>
        <v>3159.26778221</v>
      </c>
      <c r="EJ972" s="227">
        <f t="shared" si="1249"/>
        <v>3273.4188155433335</v>
      </c>
      <c r="EK972" s="227">
        <f t="shared" si="1257"/>
        <v>3113.21</v>
      </c>
      <c r="EL972" s="227">
        <f t="shared" si="1258"/>
        <v>62.264200000000002</v>
      </c>
      <c r="EM972" s="227">
        <f t="shared" si="1250"/>
        <v>18.679259999999999</v>
      </c>
      <c r="EN972" s="228">
        <f t="shared" si="1251"/>
        <v>1.0009099450471417</v>
      </c>
      <c r="EO972" s="239">
        <f t="shared" si="1252"/>
        <v>14</v>
      </c>
      <c r="EP972" s="231">
        <f t="shared" si="1253"/>
        <v>1.0032424069999999</v>
      </c>
      <c r="EQ972" s="227">
        <f t="shared" si="1179"/>
        <v>3126.1463291599998</v>
      </c>
      <c r="ER972" s="227">
        <f t="shared" si="1259"/>
        <v>3207.0897891599998</v>
      </c>
      <c r="ES972" s="227"/>
      <c r="ET972" s="227"/>
      <c r="EU972" s="227"/>
      <c r="EV972" s="227"/>
      <c r="EW972" s="227"/>
      <c r="EX972" s="227"/>
      <c r="EY972" s="227"/>
      <c r="EZ972" s="227"/>
      <c r="FA972" s="227"/>
      <c r="FB972" s="227"/>
      <c r="FC972" s="227"/>
      <c r="FD972" s="227"/>
      <c r="FE972" s="227"/>
      <c r="FF972" s="227"/>
      <c r="FG972" s="227"/>
      <c r="FH972" s="227"/>
      <c r="FI972" s="227"/>
      <c r="FJ972" s="227"/>
      <c r="FK972" s="227"/>
      <c r="FL972" s="227"/>
      <c r="FM972" s="227"/>
      <c r="FN972" s="227"/>
      <c r="FO972" s="227"/>
      <c r="FP972" s="227"/>
      <c r="FQ972" s="227"/>
      <c r="FR972" s="227"/>
      <c r="FS972" s="227"/>
      <c r="FT972" s="227"/>
      <c r="FU972" s="227"/>
      <c r="FV972" s="227"/>
      <c r="FW972" s="227"/>
      <c r="FX972" s="227"/>
      <c r="FY972" s="227"/>
      <c r="FZ972" s="227"/>
      <c r="GA972" s="227"/>
      <c r="GB972" s="227"/>
      <c r="GC972" s="227"/>
      <c r="GD972" s="227"/>
      <c r="GE972" s="227"/>
      <c r="GF972" s="1"/>
      <c r="GG972" s="1"/>
      <c r="GH972" s="5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5"/>
      <c r="HA972" s="5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3"/>
      <c r="JZ972" s="1"/>
      <c r="KA972" s="1"/>
      <c r="KB972" s="1"/>
      <c r="KC972" s="1"/>
      <c r="KD972" s="1"/>
      <c r="KE972" s="1"/>
    </row>
    <row r="973" spans="1:291" x14ac:dyDescent="0.2">
      <c r="A973" s="196">
        <f t="shared" si="1282"/>
        <v>43631</v>
      </c>
      <c r="B973" s="236">
        <f t="shared" si="1254"/>
        <v>116331.47992450332</v>
      </c>
      <c r="C973" s="66">
        <f t="shared" si="1169"/>
        <v>61636.259457430002</v>
      </c>
      <c r="D973" s="77">
        <f t="shared" si="1283"/>
        <v>5206.9799999999996</v>
      </c>
      <c r="E973" s="67">
        <f>VLOOKUP(A972,[1]Plan1!$DQ$117:$DS$314,3)</f>
        <v>5213.75</v>
      </c>
      <c r="F973" s="11">
        <f t="shared" si="1284"/>
        <v>43613</v>
      </c>
      <c r="G973" s="73">
        <f t="shared" si="1272"/>
        <v>1.3001778382095708E-3</v>
      </c>
      <c r="H973" s="11">
        <f t="shared" si="1285"/>
        <v>43641</v>
      </c>
      <c r="I973" s="11">
        <f t="shared" si="1273"/>
        <v>43641</v>
      </c>
      <c r="J973" s="1">
        <f t="shared" si="1286"/>
        <v>20</v>
      </c>
      <c r="K973" s="1">
        <f t="shared" si="1287"/>
        <v>15</v>
      </c>
      <c r="L973" s="66">
        <f t="shared" si="1274"/>
        <v>1.0009749699999999</v>
      </c>
      <c r="M973" s="70">
        <f t="shared" si="1170"/>
        <v>1.0056996899999999</v>
      </c>
      <c r="N973" s="70">
        <f t="shared" si="1156"/>
        <v>1.098396006488876</v>
      </c>
      <c r="O973" s="66">
        <f t="shared" si="1166"/>
        <v>1.0994668999999999</v>
      </c>
      <c r="P973" s="66">
        <f t="shared" si="1275"/>
        <v>61696.352961310004</v>
      </c>
      <c r="Q973" s="74">
        <f t="shared" si="1276"/>
        <v>0</v>
      </c>
      <c r="R973" s="75">
        <f t="shared" si="1167"/>
        <v>0</v>
      </c>
      <c r="S973" s="66">
        <f t="shared" si="1168"/>
        <v>0</v>
      </c>
      <c r="T973" s="10">
        <f t="shared" si="1288"/>
        <v>0.06</v>
      </c>
      <c r="U973" s="74">
        <f t="shared" si="1163"/>
        <v>15</v>
      </c>
      <c r="V973" s="74">
        <v>252</v>
      </c>
      <c r="W973" s="70">
        <f t="shared" si="1277"/>
        <v>1.0034744090000001</v>
      </c>
      <c r="X973" s="66">
        <f t="shared" si="1278"/>
        <v>214.35836398999999</v>
      </c>
      <c r="Y973" s="66">
        <v>0</v>
      </c>
      <c r="Z973" s="67">
        <f t="shared" si="1279"/>
        <v>0</v>
      </c>
      <c r="AA973" s="68" t="str">
        <f t="shared" si="1289"/>
        <v>A+INCORP J=</v>
      </c>
      <c r="AB973" s="11">
        <f t="shared" si="1290"/>
        <v>43641</v>
      </c>
      <c r="AC973" s="227">
        <f t="shared" si="1074"/>
        <v>3113.21</v>
      </c>
      <c r="AD973" s="227">
        <f t="shared" si="1180"/>
        <v>62.264200000000002</v>
      </c>
      <c r="AE973" s="227">
        <f t="shared" si="1181"/>
        <v>462.83055333333334</v>
      </c>
      <c r="AF973" s="228">
        <f t="shared" si="1075"/>
        <v>1.053685689791114</v>
      </c>
      <c r="AG973" s="230">
        <f t="shared" si="1076"/>
        <v>306</v>
      </c>
      <c r="AH973" s="231">
        <f t="shared" si="1182"/>
        <v>1.073318341</v>
      </c>
      <c r="AI973" s="227">
        <f t="shared" si="1183"/>
        <v>3520.8542668800001</v>
      </c>
      <c r="AJ973" s="227">
        <f t="shared" si="1184"/>
        <v>4045.9490202133334</v>
      </c>
      <c r="AK973" s="227">
        <f t="shared" si="1176"/>
        <v>3113.21</v>
      </c>
      <c r="AL973" s="227">
        <f t="shared" si="1185"/>
        <v>62.264200000000002</v>
      </c>
      <c r="AM973" s="227">
        <f t="shared" si="1186"/>
        <v>431.69845333333342</v>
      </c>
      <c r="AN973" s="228">
        <f t="shared" si="1177"/>
        <v>1.0527386223128803</v>
      </c>
      <c r="AO973" s="230">
        <f t="shared" si="1178"/>
        <v>285</v>
      </c>
      <c r="AP973" s="231">
        <f t="shared" si="1187"/>
        <v>1.068119217</v>
      </c>
      <c r="AQ973" s="227">
        <f t="shared" si="1188"/>
        <v>3500.6500833700002</v>
      </c>
      <c r="AR973" s="227">
        <f t="shared" si="1189"/>
        <v>3994.6127367033337</v>
      </c>
      <c r="AS973" s="227">
        <f t="shared" si="1291"/>
        <v>3113.21</v>
      </c>
      <c r="AT973" s="227">
        <f t="shared" si="1190"/>
        <v>62.264200000000002</v>
      </c>
      <c r="AU973" s="227">
        <f t="shared" si="1191"/>
        <v>400.56635333333338</v>
      </c>
      <c r="AV973" s="228">
        <f t="shared" si="1292"/>
        <v>1.0504281352008109</v>
      </c>
      <c r="AW973" s="230">
        <f t="shared" si="1293"/>
        <v>264</v>
      </c>
      <c r="AX973" s="231">
        <f t="shared" si="1192"/>
        <v>1.0629452770000001</v>
      </c>
      <c r="AY973" s="227">
        <f t="shared" si="1193"/>
        <v>3476.0472320600002</v>
      </c>
      <c r="AZ973" s="227">
        <f t="shared" si="1194"/>
        <v>3938.8777853933334</v>
      </c>
      <c r="BA973" s="227">
        <f t="shared" si="1270"/>
        <v>3113.21</v>
      </c>
      <c r="BB973" s="227">
        <f t="shared" si="1195"/>
        <v>62.264200000000002</v>
      </c>
      <c r="BC973" s="227">
        <f t="shared" si="1196"/>
        <v>368.39651666666668</v>
      </c>
      <c r="BD973" s="228">
        <f t="shared" si="1174"/>
        <v>1.046242603225122</v>
      </c>
      <c r="BE973" s="230">
        <f t="shared" si="1175"/>
        <v>244</v>
      </c>
      <c r="BF973" s="231">
        <f t="shared" si="1197"/>
        <v>1.0580410170000001</v>
      </c>
      <c r="BG973" s="227">
        <f t="shared" si="1198"/>
        <v>3446.2225644599998</v>
      </c>
      <c r="BH973" s="227">
        <f t="shared" si="1199"/>
        <v>3876.8832811266666</v>
      </c>
      <c r="BI973" s="227">
        <f t="shared" si="1073"/>
        <v>3113.21</v>
      </c>
      <c r="BJ973" s="227">
        <f t="shared" si="1200"/>
        <v>62.264200000000002</v>
      </c>
      <c r="BK973" s="227">
        <f t="shared" si="1201"/>
        <v>337.2644166666667</v>
      </c>
      <c r="BL973" s="228">
        <f t="shared" si="1280"/>
        <v>1.0332238405737706</v>
      </c>
      <c r="BM973" s="230">
        <f t="shared" si="1281"/>
        <v>222</v>
      </c>
      <c r="BN973" s="231">
        <f t="shared" si="1202"/>
        <v>1.0526724629999999</v>
      </c>
      <c r="BO973" s="227">
        <f t="shared" si="1203"/>
        <v>3386.07129119</v>
      </c>
      <c r="BP973" s="227">
        <f t="shared" si="1204"/>
        <v>3785.5999078566665</v>
      </c>
      <c r="BQ973" s="227">
        <f t="shared" si="1173"/>
        <v>3113.21</v>
      </c>
      <c r="BR973" s="227">
        <f t="shared" si="1205"/>
        <v>62.264200000000002</v>
      </c>
      <c r="BS973" s="227">
        <f t="shared" si="1206"/>
        <v>303.01910666666663</v>
      </c>
      <c r="BT973" s="228">
        <f t="shared" si="1171"/>
        <v>1.0298247538621323</v>
      </c>
      <c r="BU973" s="230">
        <f t="shared" si="1172"/>
        <v>199</v>
      </c>
      <c r="BV973" s="231">
        <f t="shared" si="1207"/>
        <v>1.0470890070000001</v>
      </c>
      <c r="BW973" s="227">
        <f t="shared" si="1208"/>
        <v>3357.0309377499998</v>
      </c>
      <c r="BX973" s="227">
        <f t="shared" si="1209"/>
        <v>3722.3142444166665</v>
      </c>
      <c r="BY973" s="227">
        <f t="shared" si="1271"/>
        <v>3113.21</v>
      </c>
      <c r="BZ973" s="227">
        <f t="shared" si="1210"/>
        <v>62.264200000000002</v>
      </c>
      <c r="CA973" s="227">
        <f t="shared" si="1211"/>
        <v>272.92474333333337</v>
      </c>
      <c r="CB973" s="228">
        <f t="shared" si="1268"/>
        <v>1.0307514137774203</v>
      </c>
      <c r="CC973" s="230">
        <f t="shared" si="1269"/>
        <v>179</v>
      </c>
      <c r="CD973" s="231">
        <f t="shared" si="1212"/>
        <v>1.0422579059999999</v>
      </c>
      <c r="CE973" s="227">
        <f t="shared" si="1213"/>
        <v>3344.5489307799999</v>
      </c>
      <c r="CF973" s="227">
        <f t="shared" si="1214"/>
        <v>3679.7378741133334</v>
      </c>
      <c r="CG973" s="227">
        <f t="shared" si="1264"/>
        <v>3113.21</v>
      </c>
      <c r="CH973" s="227">
        <f t="shared" si="1215"/>
        <v>62.264200000000002</v>
      </c>
      <c r="CI973" s="227">
        <f t="shared" si="1216"/>
        <v>241.79264333333333</v>
      </c>
      <c r="CJ973" s="228">
        <f t="shared" si="1164"/>
        <v>1.0258277522238366</v>
      </c>
      <c r="CK973" s="230">
        <f t="shared" si="1165"/>
        <v>158</v>
      </c>
      <c r="CL973" s="231">
        <f t="shared" si="1217"/>
        <v>1.0372092369999999</v>
      </c>
      <c r="CM973" s="227">
        <f t="shared" si="1218"/>
        <v>3312.4492763899998</v>
      </c>
      <c r="CN973" s="227">
        <f t="shared" si="1219"/>
        <v>3616.5061197233331</v>
      </c>
      <c r="CO973" s="227">
        <f t="shared" si="1267"/>
        <v>3113.21</v>
      </c>
      <c r="CP973" s="227">
        <f t="shared" si="1220"/>
        <v>62.264200000000002</v>
      </c>
      <c r="CQ973" s="227">
        <f t="shared" si="1221"/>
        <v>208.58507</v>
      </c>
      <c r="CR973" s="228">
        <f t="shared" si="1265"/>
        <v>1.0212329594557659</v>
      </c>
      <c r="CS973" s="230">
        <f t="shared" si="1266"/>
        <v>138</v>
      </c>
      <c r="CT973" s="231">
        <f t="shared" si="1222"/>
        <v>1.0324237199999999</v>
      </c>
      <c r="CU973" s="227">
        <f t="shared" si="1223"/>
        <v>3282.3978052399998</v>
      </c>
      <c r="CV973" s="227">
        <f t="shared" si="1224"/>
        <v>3553.24707524</v>
      </c>
      <c r="CW973" s="227">
        <f t="shared" si="1162"/>
        <v>3113.21</v>
      </c>
      <c r="CX973" s="227">
        <f t="shared" si="1225"/>
        <v>62.264200000000002</v>
      </c>
      <c r="CY973" s="227">
        <f t="shared" si="1226"/>
        <v>177.45297000000002</v>
      </c>
      <c r="CZ973" s="228">
        <f t="shared" si="1160"/>
        <v>1.0233825233841336</v>
      </c>
      <c r="DA973" s="239">
        <f t="shared" si="1161"/>
        <v>117</v>
      </c>
      <c r="DB973" s="231">
        <f t="shared" si="1227"/>
        <v>1.0274226879999999</v>
      </c>
      <c r="DC973" s="227">
        <f t="shared" si="1228"/>
        <v>3273.37351863</v>
      </c>
      <c r="DD973" s="227">
        <f t="shared" si="1229"/>
        <v>3513.0906886299999</v>
      </c>
      <c r="DE973" s="227">
        <f t="shared" si="1263"/>
        <v>3113.21</v>
      </c>
      <c r="DF973" s="227">
        <f t="shared" si="1230"/>
        <v>62.264200000000002</v>
      </c>
      <c r="DG973" s="227">
        <f t="shared" si="1231"/>
        <v>146.32087000000001</v>
      </c>
      <c r="DH973" s="228">
        <f t="shared" si="1261"/>
        <v>1.0218496433144797</v>
      </c>
      <c r="DI973" s="239">
        <f t="shared" si="1262"/>
        <v>96</v>
      </c>
      <c r="DJ973" s="231">
        <f t="shared" si="1232"/>
        <v>1.0224458809999999</v>
      </c>
      <c r="DK973" s="227">
        <f t="shared" si="1233"/>
        <v>3252.6380948199999</v>
      </c>
      <c r="DL973" s="227">
        <f t="shared" si="1234"/>
        <v>3461.22316482</v>
      </c>
      <c r="DM973" s="227">
        <f t="shared" si="1159"/>
        <v>3113.21</v>
      </c>
      <c r="DN973" s="227">
        <f t="shared" si="1235"/>
        <v>62.264200000000002</v>
      </c>
      <c r="DO973" s="227">
        <f t="shared" si="1236"/>
        <v>114.15103333333333</v>
      </c>
      <c r="DP973" s="228">
        <f t="shared" si="1157"/>
        <v>1.0185905552643701</v>
      </c>
      <c r="DQ973" s="239">
        <f t="shared" si="1158"/>
        <v>75</v>
      </c>
      <c r="DR973" s="231">
        <f t="shared" si="1237"/>
        <v>1.0174931810000001</v>
      </c>
      <c r="DS973" s="227">
        <f t="shared" si="1238"/>
        <v>3226.55868921</v>
      </c>
      <c r="DT973" s="227">
        <f t="shared" si="1239"/>
        <v>3402.9739225433332</v>
      </c>
      <c r="DU973" s="227">
        <f t="shared" si="1260"/>
        <v>3113.21</v>
      </c>
      <c r="DV973" s="227">
        <f t="shared" si="1240"/>
        <v>62.264200000000002</v>
      </c>
      <c r="DW973" s="227">
        <f t="shared" si="1241"/>
        <v>85.094406666666671</v>
      </c>
      <c r="DX973" s="228">
        <f t="shared" si="1255"/>
        <v>1.0142299219878272</v>
      </c>
      <c r="DY973" s="239">
        <f t="shared" si="1256"/>
        <v>57</v>
      </c>
      <c r="DZ973" s="231">
        <f t="shared" si="1242"/>
        <v>1.0132671090000001</v>
      </c>
      <c r="EA973" s="227">
        <f t="shared" si="1243"/>
        <v>3199.4017745199999</v>
      </c>
      <c r="EB973" s="227">
        <f t="shared" si="1244"/>
        <v>3346.7603811866666</v>
      </c>
      <c r="EC973" s="227">
        <f t="shared" si="1148"/>
        <v>3113.21</v>
      </c>
      <c r="ED973" s="227">
        <f t="shared" si="1245"/>
        <v>62.264200000000002</v>
      </c>
      <c r="EE973" s="227">
        <f t="shared" si="1246"/>
        <v>52.924570000000003</v>
      </c>
      <c r="EF973" s="228">
        <f t="shared" si="1151"/>
        <v>1.0066802086856419</v>
      </c>
      <c r="EG973" s="239">
        <f t="shared" si="1152"/>
        <v>35</v>
      </c>
      <c r="EH973" s="231">
        <f t="shared" si="1247"/>
        <v>1.0081257400000001</v>
      </c>
      <c r="EI973" s="227">
        <f t="shared" si="1248"/>
        <v>3159.4730176399999</v>
      </c>
      <c r="EJ973" s="227">
        <f t="shared" si="1249"/>
        <v>3274.6617876400001</v>
      </c>
      <c r="EK973" s="227">
        <f t="shared" si="1257"/>
        <v>3113.21</v>
      </c>
      <c r="EL973" s="227">
        <f t="shared" si="1258"/>
        <v>62.264200000000002</v>
      </c>
      <c r="EM973" s="227">
        <f t="shared" si="1250"/>
        <v>19.716996666666667</v>
      </c>
      <c r="EN973" s="228">
        <f t="shared" si="1251"/>
        <v>1.0009749671338934</v>
      </c>
      <c r="EO973" s="239">
        <f t="shared" si="1252"/>
        <v>14</v>
      </c>
      <c r="EP973" s="231">
        <f t="shared" si="1253"/>
        <v>1.0032424069999999</v>
      </c>
      <c r="EQ973" s="227">
        <f t="shared" si="1179"/>
        <v>3126.3494129300002</v>
      </c>
      <c r="ER973" s="227">
        <f t="shared" si="1259"/>
        <v>3208.3306095966668</v>
      </c>
      <c r="ES973" s="227"/>
      <c r="ET973" s="227"/>
      <c r="EU973" s="227"/>
      <c r="EV973" s="227"/>
      <c r="EW973" s="227"/>
      <c r="EX973" s="227"/>
      <c r="EY973" s="227"/>
      <c r="EZ973" s="227"/>
      <c r="FA973" s="227"/>
      <c r="FB973" s="227"/>
      <c r="FC973" s="227"/>
      <c r="FD973" s="227"/>
      <c r="FE973" s="227"/>
      <c r="FF973" s="227"/>
      <c r="FG973" s="227"/>
      <c r="FH973" s="227"/>
      <c r="FI973" s="227"/>
      <c r="FJ973" s="227"/>
      <c r="FK973" s="227"/>
      <c r="FL973" s="227"/>
      <c r="FM973" s="227"/>
      <c r="FN973" s="227"/>
      <c r="FO973" s="227"/>
      <c r="FP973" s="227"/>
      <c r="FQ973" s="227"/>
      <c r="FR973" s="227"/>
      <c r="FS973" s="227"/>
      <c r="FT973" s="227"/>
      <c r="FU973" s="227"/>
      <c r="FV973" s="227"/>
      <c r="FW973" s="227"/>
      <c r="FX973" s="227"/>
      <c r="FY973" s="227"/>
      <c r="FZ973" s="227"/>
      <c r="GA973" s="227"/>
      <c r="GB973" s="227"/>
      <c r="GC973" s="227"/>
      <c r="GD973" s="227"/>
      <c r="GE973" s="227"/>
      <c r="GF973" s="1"/>
      <c r="GG973" s="1"/>
      <c r="GH973" s="5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5"/>
      <c r="HA973" s="5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3"/>
      <c r="JZ973" s="1"/>
      <c r="KA973" s="1"/>
      <c r="KB973" s="1"/>
      <c r="KC973" s="1"/>
      <c r="KD973" s="1"/>
      <c r="KE973" s="1"/>
    </row>
    <row r="974" spans="1:291" x14ac:dyDescent="0.2">
      <c r="A974" s="196">
        <f t="shared" si="1282"/>
        <v>43632</v>
      </c>
      <c r="B974" s="236">
        <f t="shared" si="1254"/>
        <v>116347.04597450331</v>
      </c>
      <c r="C974" s="66">
        <f t="shared" si="1169"/>
        <v>61636.259457430002</v>
      </c>
      <c r="D974" s="77">
        <f t="shared" si="1283"/>
        <v>5206.9799999999996</v>
      </c>
      <c r="E974" s="67">
        <f>VLOOKUP(A973,[1]Plan1!$DQ$117:$DS$314,3)</f>
        <v>5213.75</v>
      </c>
      <c r="F974" s="11">
        <f t="shared" si="1284"/>
        <v>43613</v>
      </c>
      <c r="G974" s="73">
        <f t="shared" si="1272"/>
        <v>1.3001778382095708E-3</v>
      </c>
      <c r="H974" s="11">
        <f t="shared" si="1285"/>
        <v>43641</v>
      </c>
      <c r="I974" s="11">
        <f t="shared" si="1273"/>
        <v>43641</v>
      </c>
      <c r="J974" s="1">
        <f t="shared" si="1286"/>
        <v>20</v>
      </c>
      <c r="K974" s="1">
        <f t="shared" si="1287"/>
        <v>15</v>
      </c>
      <c r="L974" s="66">
        <f t="shared" si="1274"/>
        <v>1.0009749699999999</v>
      </c>
      <c r="M974" s="70">
        <f t="shared" si="1170"/>
        <v>1.0056996899999999</v>
      </c>
      <c r="N974" s="70">
        <f t="shared" si="1156"/>
        <v>1.098396006488876</v>
      </c>
      <c r="O974" s="66">
        <f t="shared" si="1166"/>
        <v>1.0994668999999999</v>
      </c>
      <c r="P974" s="66">
        <f t="shared" si="1275"/>
        <v>61696.352961310004</v>
      </c>
      <c r="Q974" s="74">
        <f t="shared" si="1276"/>
        <v>0</v>
      </c>
      <c r="R974" s="75">
        <f t="shared" si="1167"/>
        <v>0</v>
      </c>
      <c r="S974" s="66">
        <f t="shared" si="1168"/>
        <v>0</v>
      </c>
      <c r="T974" s="10">
        <f t="shared" si="1288"/>
        <v>0.06</v>
      </c>
      <c r="U974" s="74">
        <f t="shared" si="1163"/>
        <v>15</v>
      </c>
      <c r="V974" s="74">
        <v>252</v>
      </c>
      <c r="W974" s="70">
        <f t="shared" si="1277"/>
        <v>1.0034744090000001</v>
      </c>
      <c r="X974" s="66">
        <f t="shared" si="1278"/>
        <v>214.35836398999999</v>
      </c>
      <c r="Y974" s="66">
        <v>0</v>
      </c>
      <c r="Z974" s="67">
        <f t="shared" si="1279"/>
        <v>0</v>
      </c>
      <c r="AA974" s="68" t="str">
        <f t="shared" si="1289"/>
        <v>A+INCORP J=</v>
      </c>
      <c r="AB974" s="11">
        <f t="shared" si="1290"/>
        <v>43641</v>
      </c>
      <c r="AC974" s="227">
        <f t="shared" si="1074"/>
        <v>3113.21</v>
      </c>
      <c r="AD974" s="227">
        <f t="shared" si="1180"/>
        <v>62.264200000000002</v>
      </c>
      <c r="AE974" s="227">
        <f t="shared" si="1181"/>
        <v>463.86829</v>
      </c>
      <c r="AF974" s="228">
        <f t="shared" si="1075"/>
        <v>1.053685689791114</v>
      </c>
      <c r="AG974" s="230">
        <f t="shared" si="1076"/>
        <v>306</v>
      </c>
      <c r="AH974" s="231">
        <f t="shared" si="1182"/>
        <v>1.073318341</v>
      </c>
      <c r="AI974" s="227">
        <f t="shared" si="1183"/>
        <v>3520.8542668800001</v>
      </c>
      <c r="AJ974" s="227">
        <f t="shared" si="1184"/>
        <v>4046.98675688</v>
      </c>
      <c r="AK974" s="227">
        <f t="shared" si="1176"/>
        <v>3113.21</v>
      </c>
      <c r="AL974" s="227">
        <f t="shared" si="1185"/>
        <v>62.264200000000002</v>
      </c>
      <c r="AM974" s="227">
        <f t="shared" si="1186"/>
        <v>432.73619000000002</v>
      </c>
      <c r="AN974" s="228">
        <f t="shared" si="1177"/>
        <v>1.0527386223128803</v>
      </c>
      <c r="AO974" s="230">
        <f t="shared" si="1178"/>
        <v>285</v>
      </c>
      <c r="AP974" s="231">
        <f t="shared" si="1187"/>
        <v>1.068119217</v>
      </c>
      <c r="AQ974" s="227">
        <f t="shared" si="1188"/>
        <v>3500.6500833700002</v>
      </c>
      <c r="AR974" s="227">
        <f t="shared" si="1189"/>
        <v>3995.6504733700003</v>
      </c>
      <c r="AS974" s="227">
        <f t="shared" si="1291"/>
        <v>3113.21</v>
      </c>
      <c r="AT974" s="227">
        <f t="shared" si="1190"/>
        <v>62.264200000000002</v>
      </c>
      <c r="AU974" s="227">
        <f t="shared" si="1191"/>
        <v>401.60409000000004</v>
      </c>
      <c r="AV974" s="228">
        <f t="shared" si="1292"/>
        <v>1.0504281352008109</v>
      </c>
      <c r="AW974" s="230">
        <f t="shared" si="1293"/>
        <v>264</v>
      </c>
      <c r="AX974" s="231">
        <f t="shared" si="1192"/>
        <v>1.0629452770000001</v>
      </c>
      <c r="AY974" s="227">
        <f t="shared" si="1193"/>
        <v>3476.0472320600002</v>
      </c>
      <c r="AZ974" s="227">
        <f t="shared" si="1194"/>
        <v>3939.9155220600001</v>
      </c>
      <c r="BA974" s="227">
        <f t="shared" si="1270"/>
        <v>3113.21</v>
      </c>
      <c r="BB974" s="227">
        <f t="shared" si="1195"/>
        <v>62.264200000000002</v>
      </c>
      <c r="BC974" s="227">
        <f t="shared" si="1196"/>
        <v>369.43425333333334</v>
      </c>
      <c r="BD974" s="228">
        <f t="shared" si="1174"/>
        <v>1.046242603225122</v>
      </c>
      <c r="BE974" s="230">
        <f t="shared" si="1175"/>
        <v>244</v>
      </c>
      <c r="BF974" s="231">
        <f t="shared" si="1197"/>
        <v>1.0580410170000001</v>
      </c>
      <c r="BG974" s="227">
        <f t="shared" si="1198"/>
        <v>3446.2225644599998</v>
      </c>
      <c r="BH974" s="227">
        <f t="shared" si="1199"/>
        <v>3877.9210177933332</v>
      </c>
      <c r="BI974" s="227">
        <f t="shared" si="1073"/>
        <v>3113.21</v>
      </c>
      <c r="BJ974" s="227">
        <f t="shared" si="1200"/>
        <v>62.264200000000002</v>
      </c>
      <c r="BK974" s="227">
        <f t="shared" si="1201"/>
        <v>338.30215333333337</v>
      </c>
      <c r="BL974" s="228">
        <f t="shared" si="1280"/>
        <v>1.0332238405737706</v>
      </c>
      <c r="BM974" s="230">
        <f t="shared" si="1281"/>
        <v>222</v>
      </c>
      <c r="BN974" s="231">
        <f t="shared" si="1202"/>
        <v>1.0526724629999999</v>
      </c>
      <c r="BO974" s="227">
        <f t="shared" si="1203"/>
        <v>3386.07129119</v>
      </c>
      <c r="BP974" s="227">
        <f t="shared" si="1204"/>
        <v>3786.6376445233336</v>
      </c>
      <c r="BQ974" s="227">
        <f t="shared" si="1173"/>
        <v>3113.21</v>
      </c>
      <c r="BR974" s="227">
        <f t="shared" si="1205"/>
        <v>62.264200000000002</v>
      </c>
      <c r="BS974" s="227">
        <f t="shared" si="1206"/>
        <v>304.0568433333334</v>
      </c>
      <c r="BT974" s="228">
        <f t="shared" si="1171"/>
        <v>1.0298247538621323</v>
      </c>
      <c r="BU974" s="230">
        <f t="shared" si="1172"/>
        <v>199</v>
      </c>
      <c r="BV974" s="231">
        <f t="shared" si="1207"/>
        <v>1.0470890070000001</v>
      </c>
      <c r="BW974" s="227">
        <f t="shared" si="1208"/>
        <v>3357.0309377499998</v>
      </c>
      <c r="BX974" s="227">
        <f t="shared" si="1209"/>
        <v>3723.3519810833332</v>
      </c>
      <c r="BY974" s="227">
        <f t="shared" si="1271"/>
        <v>3113.21</v>
      </c>
      <c r="BZ974" s="227">
        <f t="shared" si="1210"/>
        <v>62.264200000000002</v>
      </c>
      <c r="CA974" s="227">
        <f t="shared" si="1211"/>
        <v>273.96248000000003</v>
      </c>
      <c r="CB974" s="228">
        <f t="shared" si="1268"/>
        <v>1.0307514137774203</v>
      </c>
      <c r="CC974" s="230">
        <f t="shared" si="1269"/>
        <v>179</v>
      </c>
      <c r="CD974" s="231">
        <f t="shared" si="1212"/>
        <v>1.0422579059999999</v>
      </c>
      <c r="CE974" s="227">
        <f t="shared" si="1213"/>
        <v>3344.5489307799999</v>
      </c>
      <c r="CF974" s="227">
        <f t="shared" si="1214"/>
        <v>3680.7756107800001</v>
      </c>
      <c r="CG974" s="227">
        <f t="shared" si="1264"/>
        <v>3113.21</v>
      </c>
      <c r="CH974" s="227">
        <f t="shared" si="1215"/>
        <v>62.264200000000002</v>
      </c>
      <c r="CI974" s="227">
        <f t="shared" si="1216"/>
        <v>242.83037999999999</v>
      </c>
      <c r="CJ974" s="228">
        <f t="shared" si="1164"/>
        <v>1.0258277522238366</v>
      </c>
      <c r="CK974" s="230">
        <f t="shared" si="1165"/>
        <v>158</v>
      </c>
      <c r="CL974" s="231">
        <f t="shared" si="1217"/>
        <v>1.0372092369999999</v>
      </c>
      <c r="CM974" s="227">
        <f t="shared" si="1218"/>
        <v>3312.4492763899998</v>
      </c>
      <c r="CN974" s="227">
        <f t="shared" si="1219"/>
        <v>3617.5438563899997</v>
      </c>
      <c r="CO974" s="227">
        <f t="shared" si="1267"/>
        <v>3113.21</v>
      </c>
      <c r="CP974" s="227">
        <f t="shared" si="1220"/>
        <v>62.264200000000002</v>
      </c>
      <c r="CQ974" s="227">
        <f t="shared" si="1221"/>
        <v>209.62280666666669</v>
      </c>
      <c r="CR974" s="228">
        <f t="shared" si="1265"/>
        <v>1.0212329594557659</v>
      </c>
      <c r="CS974" s="230">
        <f t="shared" si="1266"/>
        <v>138</v>
      </c>
      <c r="CT974" s="231">
        <f t="shared" si="1222"/>
        <v>1.0324237199999999</v>
      </c>
      <c r="CU974" s="227">
        <f t="shared" si="1223"/>
        <v>3282.3978052399998</v>
      </c>
      <c r="CV974" s="227">
        <f t="shared" si="1224"/>
        <v>3554.2848119066666</v>
      </c>
      <c r="CW974" s="227">
        <f t="shared" si="1162"/>
        <v>3113.21</v>
      </c>
      <c r="CX974" s="227">
        <f t="shared" si="1225"/>
        <v>62.264200000000002</v>
      </c>
      <c r="CY974" s="227">
        <f t="shared" si="1226"/>
        <v>178.49070666666668</v>
      </c>
      <c r="CZ974" s="228">
        <f t="shared" si="1160"/>
        <v>1.0233825233841336</v>
      </c>
      <c r="DA974" s="239">
        <f t="shared" si="1161"/>
        <v>117</v>
      </c>
      <c r="DB974" s="231">
        <f t="shared" si="1227"/>
        <v>1.0274226879999999</v>
      </c>
      <c r="DC974" s="227">
        <f t="shared" si="1228"/>
        <v>3273.37351863</v>
      </c>
      <c r="DD974" s="227">
        <f t="shared" si="1229"/>
        <v>3514.1284252966666</v>
      </c>
      <c r="DE974" s="227">
        <f t="shared" si="1263"/>
        <v>3113.21</v>
      </c>
      <c r="DF974" s="227">
        <f t="shared" si="1230"/>
        <v>62.264200000000002</v>
      </c>
      <c r="DG974" s="227">
        <f t="shared" si="1231"/>
        <v>147.35860666666667</v>
      </c>
      <c r="DH974" s="228">
        <f t="shared" si="1261"/>
        <v>1.0218496433144797</v>
      </c>
      <c r="DI974" s="239">
        <f t="shared" si="1262"/>
        <v>96</v>
      </c>
      <c r="DJ974" s="231">
        <f t="shared" si="1232"/>
        <v>1.0224458809999999</v>
      </c>
      <c r="DK974" s="227">
        <f t="shared" si="1233"/>
        <v>3252.6380948199999</v>
      </c>
      <c r="DL974" s="227">
        <f t="shared" si="1234"/>
        <v>3462.2609014866666</v>
      </c>
      <c r="DM974" s="227">
        <f t="shared" si="1159"/>
        <v>3113.21</v>
      </c>
      <c r="DN974" s="227">
        <f t="shared" si="1235"/>
        <v>62.264200000000002</v>
      </c>
      <c r="DO974" s="227">
        <f t="shared" si="1236"/>
        <v>115.18877000000002</v>
      </c>
      <c r="DP974" s="228">
        <f t="shared" si="1157"/>
        <v>1.0185905552643701</v>
      </c>
      <c r="DQ974" s="239">
        <f t="shared" si="1158"/>
        <v>75</v>
      </c>
      <c r="DR974" s="231">
        <f t="shared" si="1237"/>
        <v>1.0174931810000001</v>
      </c>
      <c r="DS974" s="227">
        <f t="shared" si="1238"/>
        <v>3226.55868921</v>
      </c>
      <c r="DT974" s="227">
        <f t="shared" si="1239"/>
        <v>3404.0116592099998</v>
      </c>
      <c r="DU974" s="227">
        <f t="shared" si="1260"/>
        <v>3113.21</v>
      </c>
      <c r="DV974" s="227">
        <f t="shared" si="1240"/>
        <v>62.264200000000002</v>
      </c>
      <c r="DW974" s="227">
        <f t="shared" si="1241"/>
        <v>86.132143333333332</v>
      </c>
      <c r="DX974" s="228">
        <f t="shared" si="1255"/>
        <v>1.0142299219878272</v>
      </c>
      <c r="DY974" s="239">
        <f t="shared" si="1256"/>
        <v>57</v>
      </c>
      <c r="DZ974" s="231">
        <f t="shared" si="1242"/>
        <v>1.0132671090000001</v>
      </c>
      <c r="EA974" s="227">
        <f t="shared" si="1243"/>
        <v>3199.4017745199999</v>
      </c>
      <c r="EB974" s="227">
        <f t="shared" si="1244"/>
        <v>3347.7981178533332</v>
      </c>
      <c r="EC974" s="227">
        <f t="shared" si="1148"/>
        <v>3113.21</v>
      </c>
      <c r="ED974" s="227">
        <f t="shared" si="1245"/>
        <v>62.264200000000002</v>
      </c>
      <c r="EE974" s="227">
        <f t="shared" si="1246"/>
        <v>53.962306666666677</v>
      </c>
      <c r="EF974" s="228">
        <f t="shared" si="1151"/>
        <v>1.0066802086856419</v>
      </c>
      <c r="EG974" s="239">
        <f t="shared" si="1152"/>
        <v>35</v>
      </c>
      <c r="EH974" s="231">
        <f t="shared" si="1247"/>
        <v>1.0081257400000001</v>
      </c>
      <c r="EI974" s="227">
        <f t="shared" si="1248"/>
        <v>3159.4730176399999</v>
      </c>
      <c r="EJ974" s="227">
        <f t="shared" si="1249"/>
        <v>3275.6995243066667</v>
      </c>
      <c r="EK974" s="227">
        <f t="shared" si="1257"/>
        <v>3113.21</v>
      </c>
      <c r="EL974" s="227">
        <f t="shared" si="1258"/>
        <v>62.264200000000002</v>
      </c>
      <c r="EM974" s="227">
        <f t="shared" si="1250"/>
        <v>20.754733333333331</v>
      </c>
      <c r="EN974" s="228">
        <f t="shared" si="1251"/>
        <v>1.0009749671338934</v>
      </c>
      <c r="EO974" s="239">
        <f t="shared" si="1252"/>
        <v>14</v>
      </c>
      <c r="EP974" s="231">
        <f t="shared" si="1253"/>
        <v>1.0032424069999999</v>
      </c>
      <c r="EQ974" s="227">
        <f t="shared" si="1179"/>
        <v>3126.3494129300002</v>
      </c>
      <c r="ER974" s="227">
        <f t="shared" si="1259"/>
        <v>3209.3683462633335</v>
      </c>
      <c r="ES974" s="227"/>
      <c r="ET974" s="227"/>
      <c r="EU974" s="227"/>
      <c r="EV974" s="227"/>
      <c r="EW974" s="227"/>
      <c r="EX974" s="227"/>
      <c r="EY974" s="227"/>
      <c r="EZ974" s="227"/>
      <c r="FA974" s="227"/>
      <c r="FB974" s="227"/>
      <c r="FC974" s="227"/>
      <c r="FD974" s="227"/>
      <c r="FE974" s="227"/>
      <c r="FF974" s="227"/>
      <c r="FG974" s="227"/>
      <c r="FH974" s="227"/>
      <c r="FI974" s="227"/>
      <c r="FJ974" s="227"/>
      <c r="FK974" s="227"/>
      <c r="FL974" s="227"/>
      <c r="FM974" s="227"/>
      <c r="FN974" s="227"/>
      <c r="FO974" s="227"/>
      <c r="FP974" s="227"/>
      <c r="FQ974" s="227"/>
      <c r="FR974" s="227"/>
      <c r="FS974" s="227"/>
      <c r="FT974" s="227"/>
      <c r="FU974" s="227"/>
      <c r="FV974" s="227"/>
      <c r="FW974" s="227"/>
      <c r="FX974" s="227"/>
      <c r="FY974" s="227"/>
      <c r="FZ974" s="227"/>
      <c r="GA974" s="227"/>
      <c r="GB974" s="227"/>
      <c r="GC974" s="227"/>
      <c r="GD974" s="227"/>
      <c r="GE974" s="227"/>
      <c r="GF974" s="1"/>
      <c r="GG974" s="1"/>
      <c r="GH974" s="5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5"/>
      <c r="HA974" s="5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3"/>
      <c r="JZ974" s="1"/>
      <c r="KA974" s="1"/>
      <c r="KB974" s="1"/>
      <c r="KC974" s="1"/>
      <c r="KD974" s="1"/>
      <c r="KE974" s="1"/>
    </row>
    <row r="975" spans="1:291" x14ac:dyDescent="0.2">
      <c r="A975" s="196">
        <f t="shared" si="1282"/>
        <v>43633</v>
      </c>
      <c r="B975" s="236">
        <f t="shared" si="1254"/>
        <v>116374.14321359336</v>
      </c>
      <c r="C975" s="66">
        <f t="shared" si="1169"/>
        <v>61636.259457430002</v>
      </c>
      <c r="D975" s="77">
        <f t="shared" si="1283"/>
        <v>5206.9799999999996</v>
      </c>
      <c r="E975" s="67">
        <f>VLOOKUP(A974,[1]Plan1!$DQ$117:$DS$314,3)</f>
        <v>5213.75</v>
      </c>
      <c r="F975" s="11">
        <f t="shared" si="1284"/>
        <v>43613</v>
      </c>
      <c r="G975" s="73">
        <f t="shared" si="1272"/>
        <v>1.3001778382095708E-3</v>
      </c>
      <c r="H975" s="11">
        <f t="shared" si="1285"/>
        <v>43641</v>
      </c>
      <c r="I975" s="11">
        <f t="shared" si="1273"/>
        <v>43641</v>
      </c>
      <c r="J975" s="1">
        <f t="shared" si="1286"/>
        <v>20</v>
      </c>
      <c r="K975" s="1">
        <f t="shared" si="1287"/>
        <v>15</v>
      </c>
      <c r="L975" s="66">
        <f t="shared" si="1274"/>
        <v>1.0009749699999999</v>
      </c>
      <c r="M975" s="70">
        <f t="shared" si="1170"/>
        <v>1.0056996899999999</v>
      </c>
      <c r="N975" s="70">
        <f t="shared" si="1156"/>
        <v>1.098396006488876</v>
      </c>
      <c r="O975" s="66">
        <f t="shared" si="1166"/>
        <v>1.0994668999999999</v>
      </c>
      <c r="P975" s="66">
        <f t="shared" si="1275"/>
        <v>61696.352961310004</v>
      </c>
      <c r="Q975" s="74">
        <f t="shared" si="1276"/>
        <v>0</v>
      </c>
      <c r="R975" s="75">
        <f t="shared" si="1167"/>
        <v>0</v>
      </c>
      <c r="S975" s="66">
        <f t="shared" si="1168"/>
        <v>0</v>
      </c>
      <c r="T975" s="10">
        <f t="shared" si="1288"/>
        <v>0.06</v>
      </c>
      <c r="U975" s="74">
        <f t="shared" si="1163"/>
        <v>15</v>
      </c>
      <c r="V975" s="74">
        <v>252</v>
      </c>
      <c r="W975" s="70">
        <f t="shared" si="1277"/>
        <v>1.0034744090000001</v>
      </c>
      <c r="X975" s="66">
        <f t="shared" si="1278"/>
        <v>214.35836398999999</v>
      </c>
      <c r="Y975" s="66">
        <v>0</v>
      </c>
      <c r="Z975" s="67">
        <f t="shared" si="1279"/>
        <v>0</v>
      </c>
      <c r="AA975" s="68" t="str">
        <f t="shared" si="1289"/>
        <v>A+INCORP J=</v>
      </c>
      <c r="AB975" s="11">
        <f t="shared" si="1290"/>
        <v>43641</v>
      </c>
      <c r="AC975" s="227">
        <f t="shared" si="1074"/>
        <v>3113.21</v>
      </c>
      <c r="AD975" s="227">
        <f t="shared" si="1180"/>
        <v>62.264200000000002</v>
      </c>
      <c r="AE975" s="227">
        <f t="shared" si="1181"/>
        <v>464.90602666666672</v>
      </c>
      <c r="AF975" s="228">
        <f t="shared" si="1075"/>
        <v>1.053685689791114</v>
      </c>
      <c r="AG975" s="230">
        <f t="shared" si="1076"/>
        <v>307</v>
      </c>
      <c r="AH975" s="231">
        <f t="shared" si="1182"/>
        <v>1.0735665489999999</v>
      </c>
      <c r="AI975" s="227">
        <f t="shared" si="1183"/>
        <v>3521.6684747099998</v>
      </c>
      <c r="AJ975" s="227">
        <f t="shared" si="1184"/>
        <v>4048.8387013766664</v>
      </c>
      <c r="AK975" s="227">
        <f t="shared" si="1176"/>
        <v>3113.21</v>
      </c>
      <c r="AL975" s="227">
        <f t="shared" si="1185"/>
        <v>62.264200000000002</v>
      </c>
      <c r="AM975" s="227">
        <f t="shared" si="1186"/>
        <v>433.77392666666668</v>
      </c>
      <c r="AN975" s="228">
        <f t="shared" si="1177"/>
        <v>1.0527386223128803</v>
      </c>
      <c r="AO975" s="230">
        <f t="shared" si="1178"/>
        <v>286</v>
      </c>
      <c r="AP975" s="231">
        <f t="shared" si="1187"/>
        <v>1.0683662220000001</v>
      </c>
      <c r="AQ975" s="227">
        <f t="shared" si="1188"/>
        <v>3501.4596166699998</v>
      </c>
      <c r="AR975" s="227">
        <f t="shared" si="1189"/>
        <v>3997.4977433366666</v>
      </c>
      <c r="AS975" s="227">
        <f t="shared" si="1291"/>
        <v>3113.21</v>
      </c>
      <c r="AT975" s="227">
        <f t="shared" si="1190"/>
        <v>62.264200000000002</v>
      </c>
      <c r="AU975" s="227">
        <f t="shared" si="1191"/>
        <v>402.64182666666665</v>
      </c>
      <c r="AV975" s="228">
        <f t="shared" si="1292"/>
        <v>1.0504281352008109</v>
      </c>
      <c r="AW975" s="230">
        <f t="shared" si="1293"/>
        <v>265</v>
      </c>
      <c r="AX975" s="231">
        <f t="shared" si="1192"/>
        <v>1.063191086</v>
      </c>
      <c r="AY975" s="227">
        <f t="shared" si="1193"/>
        <v>3476.8510774800002</v>
      </c>
      <c r="AZ975" s="227">
        <f t="shared" si="1194"/>
        <v>3941.7571041466667</v>
      </c>
      <c r="BA975" s="227">
        <f t="shared" si="1270"/>
        <v>3113.21</v>
      </c>
      <c r="BB975" s="227">
        <f t="shared" si="1195"/>
        <v>62.264200000000002</v>
      </c>
      <c r="BC975" s="227">
        <f t="shared" si="1196"/>
        <v>370.47199000000001</v>
      </c>
      <c r="BD975" s="228">
        <f t="shared" si="1174"/>
        <v>1.046242603225122</v>
      </c>
      <c r="BE975" s="230">
        <f t="shared" si="1175"/>
        <v>245</v>
      </c>
      <c r="BF975" s="231">
        <f t="shared" si="1197"/>
        <v>1.0582856919999999</v>
      </c>
      <c r="BG975" s="227">
        <f t="shared" si="1198"/>
        <v>3447.0195132499998</v>
      </c>
      <c r="BH975" s="227">
        <f t="shared" si="1199"/>
        <v>3879.7557032499999</v>
      </c>
      <c r="BI975" s="227">
        <f t="shared" ref="BI975:BI1038" si="1294">BI974</f>
        <v>3113.21</v>
      </c>
      <c r="BJ975" s="227">
        <f t="shared" si="1200"/>
        <v>62.264200000000002</v>
      </c>
      <c r="BK975" s="227">
        <f t="shared" si="1201"/>
        <v>339.33989000000003</v>
      </c>
      <c r="BL975" s="228">
        <f t="shared" si="1280"/>
        <v>1.0332238405737706</v>
      </c>
      <c r="BM975" s="230">
        <f t="shared" si="1281"/>
        <v>223</v>
      </c>
      <c r="BN975" s="231">
        <f t="shared" si="1202"/>
        <v>1.052915896</v>
      </c>
      <c r="BO975" s="227">
        <f t="shared" si="1203"/>
        <v>3386.8543282000001</v>
      </c>
      <c r="BP975" s="227">
        <f t="shared" si="1204"/>
        <v>3788.4584181999999</v>
      </c>
      <c r="BQ975" s="227">
        <f t="shared" si="1173"/>
        <v>3113.21</v>
      </c>
      <c r="BR975" s="227">
        <f t="shared" si="1205"/>
        <v>62.264200000000002</v>
      </c>
      <c r="BS975" s="227">
        <f t="shared" si="1206"/>
        <v>305.09458000000001</v>
      </c>
      <c r="BT975" s="228">
        <f t="shared" si="1171"/>
        <v>1.0298247538621323</v>
      </c>
      <c r="BU975" s="230">
        <f t="shared" si="1172"/>
        <v>200</v>
      </c>
      <c r="BV975" s="231">
        <f t="shared" si="1207"/>
        <v>1.0473311489999999</v>
      </c>
      <c r="BW975" s="227">
        <f t="shared" si="1208"/>
        <v>3357.8072597</v>
      </c>
      <c r="BX975" s="227">
        <f t="shared" si="1209"/>
        <v>3725.1660397000001</v>
      </c>
      <c r="BY975" s="227">
        <f t="shared" si="1271"/>
        <v>3113.21</v>
      </c>
      <c r="BZ975" s="227">
        <f t="shared" si="1210"/>
        <v>62.264200000000002</v>
      </c>
      <c r="CA975" s="227">
        <f t="shared" si="1211"/>
        <v>275.00021666666669</v>
      </c>
      <c r="CB975" s="228">
        <f t="shared" si="1268"/>
        <v>1.0307514137774203</v>
      </c>
      <c r="CC975" s="230">
        <f t="shared" si="1269"/>
        <v>180</v>
      </c>
      <c r="CD975" s="231">
        <f t="shared" si="1212"/>
        <v>1.04249893</v>
      </c>
      <c r="CE975" s="227">
        <f t="shared" si="1213"/>
        <v>3345.3223636900002</v>
      </c>
      <c r="CF975" s="227">
        <f t="shared" si="1214"/>
        <v>3682.5867803566671</v>
      </c>
      <c r="CG975" s="227">
        <f t="shared" si="1264"/>
        <v>3113.21</v>
      </c>
      <c r="CH975" s="227">
        <f t="shared" si="1215"/>
        <v>62.264200000000002</v>
      </c>
      <c r="CI975" s="227">
        <f t="shared" si="1216"/>
        <v>243.86811666666668</v>
      </c>
      <c r="CJ975" s="228">
        <f t="shared" si="1164"/>
        <v>1.0258277522238366</v>
      </c>
      <c r="CK975" s="230">
        <f t="shared" si="1165"/>
        <v>159</v>
      </c>
      <c r="CL975" s="231">
        <f t="shared" si="1217"/>
        <v>1.0374490940000001</v>
      </c>
      <c r="CM975" s="227">
        <f t="shared" si="1218"/>
        <v>3313.2152878400002</v>
      </c>
      <c r="CN975" s="227">
        <f t="shared" si="1219"/>
        <v>3619.3476045066668</v>
      </c>
      <c r="CO975" s="227">
        <f t="shared" si="1267"/>
        <v>3113.21</v>
      </c>
      <c r="CP975" s="227">
        <f t="shared" si="1220"/>
        <v>62.264200000000002</v>
      </c>
      <c r="CQ975" s="227">
        <f t="shared" si="1221"/>
        <v>210.66054333333332</v>
      </c>
      <c r="CR975" s="228">
        <f t="shared" si="1265"/>
        <v>1.0212329594557659</v>
      </c>
      <c r="CS975" s="230">
        <f t="shared" si="1266"/>
        <v>139</v>
      </c>
      <c r="CT975" s="231">
        <f t="shared" si="1222"/>
        <v>1.03266247</v>
      </c>
      <c r="CU975" s="227">
        <f t="shared" si="1223"/>
        <v>3283.1568661400001</v>
      </c>
      <c r="CV975" s="227">
        <f t="shared" si="1224"/>
        <v>3556.0816094733336</v>
      </c>
      <c r="CW975" s="227">
        <f t="shared" si="1162"/>
        <v>3113.21</v>
      </c>
      <c r="CX975" s="227">
        <f t="shared" si="1225"/>
        <v>62.264200000000002</v>
      </c>
      <c r="CY975" s="227">
        <f t="shared" si="1226"/>
        <v>179.52844333333334</v>
      </c>
      <c r="CZ975" s="228">
        <f t="shared" si="1160"/>
        <v>1.0233825233841336</v>
      </c>
      <c r="DA975" s="239">
        <f t="shared" si="1161"/>
        <v>118</v>
      </c>
      <c r="DB975" s="231">
        <f t="shared" si="1227"/>
        <v>1.027660282</v>
      </c>
      <c r="DC975" s="227">
        <f t="shared" si="1228"/>
        <v>3274.1304942299998</v>
      </c>
      <c r="DD975" s="227">
        <f t="shared" si="1229"/>
        <v>3515.9231375633331</v>
      </c>
      <c r="DE975" s="227">
        <f t="shared" si="1263"/>
        <v>3113.21</v>
      </c>
      <c r="DF975" s="227">
        <f t="shared" si="1230"/>
        <v>62.264200000000002</v>
      </c>
      <c r="DG975" s="227">
        <f t="shared" si="1231"/>
        <v>148.39634333333333</v>
      </c>
      <c r="DH975" s="228">
        <f t="shared" si="1261"/>
        <v>1.0218496433144797</v>
      </c>
      <c r="DI975" s="239">
        <f t="shared" si="1262"/>
        <v>97</v>
      </c>
      <c r="DJ975" s="231">
        <f t="shared" si="1232"/>
        <v>1.022682324</v>
      </c>
      <c r="DK975" s="227">
        <f t="shared" si="1233"/>
        <v>3253.39027498</v>
      </c>
      <c r="DL975" s="227">
        <f t="shared" si="1234"/>
        <v>3464.0508183133334</v>
      </c>
      <c r="DM975" s="227">
        <f t="shared" si="1159"/>
        <v>3113.21</v>
      </c>
      <c r="DN975" s="227">
        <f t="shared" si="1235"/>
        <v>62.264200000000002</v>
      </c>
      <c r="DO975" s="227">
        <f t="shared" si="1236"/>
        <v>116.22650666666668</v>
      </c>
      <c r="DP975" s="228">
        <f t="shared" si="1157"/>
        <v>1.0185905552643701</v>
      </c>
      <c r="DQ975" s="239">
        <f t="shared" si="1158"/>
        <v>76</v>
      </c>
      <c r="DR975" s="231">
        <f t="shared" si="1237"/>
        <v>1.0177284790000001</v>
      </c>
      <c r="DS975" s="227">
        <f t="shared" si="1238"/>
        <v>3227.3048394699999</v>
      </c>
      <c r="DT975" s="227">
        <f t="shared" si="1239"/>
        <v>3405.7955461366664</v>
      </c>
      <c r="DU975" s="227">
        <f t="shared" si="1260"/>
        <v>3113.21</v>
      </c>
      <c r="DV975" s="227">
        <f t="shared" si="1240"/>
        <v>62.264200000000002</v>
      </c>
      <c r="DW975" s="227">
        <f t="shared" si="1241"/>
        <v>87.169879999999992</v>
      </c>
      <c r="DX975" s="228">
        <f t="shared" si="1255"/>
        <v>1.0142299219878272</v>
      </c>
      <c r="DY975" s="239">
        <f t="shared" si="1256"/>
        <v>58</v>
      </c>
      <c r="DZ975" s="231">
        <f t="shared" si="1242"/>
        <v>1.01350143</v>
      </c>
      <c r="EA975" s="227">
        <f t="shared" si="1243"/>
        <v>3200.1416456000002</v>
      </c>
      <c r="EB975" s="227">
        <f t="shared" si="1244"/>
        <v>3349.5757256000002</v>
      </c>
      <c r="EC975" s="227">
        <f t="shared" si="1148"/>
        <v>3113.21</v>
      </c>
      <c r="ED975" s="227">
        <f t="shared" si="1245"/>
        <v>62.264200000000002</v>
      </c>
      <c r="EE975" s="227">
        <f t="shared" si="1246"/>
        <v>55.000043333333338</v>
      </c>
      <c r="EF975" s="228">
        <f t="shared" si="1151"/>
        <v>1.0066802086856419</v>
      </c>
      <c r="EG975" s="239">
        <f t="shared" si="1152"/>
        <v>36</v>
      </c>
      <c r="EH975" s="231">
        <f t="shared" si="1247"/>
        <v>1.0083588720000001</v>
      </c>
      <c r="EI975" s="227">
        <f t="shared" si="1248"/>
        <v>3160.20365494</v>
      </c>
      <c r="EJ975" s="227">
        <f t="shared" si="1249"/>
        <v>3277.4678982733335</v>
      </c>
      <c r="EK975" s="227">
        <f t="shared" si="1257"/>
        <v>3113.21</v>
      </c>
      <c r="EL975" s="227">
        <f t="shared" si="1258"/>
        <v>62.264200000000002</v>
      </c>
      <c r="EM975" s="227">
        <f t="shared" si="1250"/>
        <v>21.792469999999998</v>
      </c>
      <c r="EN975" s="228">
        <f t="shared" si="1251"/>
        <v>1.0009749671338934</v>
      </c>
      <c r="EO975" s="239">
        <f t="shared" si="1252"/>
        <v>15</v>
      </c>
      <c r="EP975" s="231">
        <f t="shared" si="1253"/>
        <v>1.0034744090000001</v>
      </c>
      <c r="EQ975" s="227">
        <f t="shared" si="1179"/>
        <v>3127.0723880599999</v>
      </c>
      <c r="ER975" s="227">
        <f t="shared" si="1259"/>
        <v>3211.1290580599998</v>
      </c>
      <c r="ES975" s="227"/>
      <c r="ET975" s="227"/>
      <c r="EU975" s="227"/>
      <c r="EV975" s="227"/>
      <c r="EW975" s="227"/>
      <c r="EX975" s="227"/>
      <c r="EY975" s="227"/>
      <c r="EZ975" s="227"/>
      <c r="FA975" s="227"/>
      <c r="FB975" s="227"/>
      <c r="FC975" s="227"/>
      <c r="FD975" s="227"/>
      <c r="FE975" s="227"/>
      <c r="FF975" s="227"/>
      <c r="FG975" s="227"/>
      <c r="FH975" s="227"/>
      <c r="FI975" s="227"/>
      <c r="FJ975" s="227"/>
      <c r="FK975" s="227"/>
      <c r="FL975" s="227"/>
      <c r="FM975" s="227"/>
      <c r="FN975" s="227"/>
      <c r="FO975" s="227"/>
      <c r="FP975" s="227"/>
      <c r="FQ975" s="227"/>
      <c r="FR975" s="227"/>
      <c r="FS975" s="227"/>
      <c r="FT975" s="227"/>
      <c r="FU975" s="227"/>
      <c r="FV975" s="227"/>
      <c r="FW975" s="227"/>
      <c r="FX975" s="227"/>
      <c r="FY975" s="227"/>
      <c r="FZ975" s="227"/>
      <c r="GA975" s="227"/>
      <c r="GB975" s="227"/>
      <c r="GC975" s="227"/>
      <c r="GD975" s="227"/>
      <c r="GE975" s="227"/>
      <c r="GF975" s="1"/>
      <c r="GG975" s="1"/>
      <c r="GH975" s="5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5"/>
      <c r="HA975" s="5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3"/>
      <c r="JZ975" s="1"/>
      <c r="KA975" s="1"/>
      <c r="KB975" s="1"/>
      <c r="KC975" s="1"/>
      <c r="KD975" s="1"/>
      <c r="KE975" s="1"/>
    </row>
    <row r="976" spans="1:291" x14ac:dyDescent="0.2">
      <c r="A976" s="196">
        <f t="shared" si="1282"/>
        <v>43634</v>
      </c>
      <c r="B976" s="236">
        <f t="shared" si="1254"/>
        <v>116422.82425493334</v>
      </c>
      <c r="C976" s="66">
        <f t="shared" si="1169"/>
        <v>61636.259457430002</v>
      </c>
      <c r="D976" s="77">
        <f t="shared" si="1283"/>
        <v>5206.9799999999996</v>
      </c>
      <c r="E976" s="67">
        <f>VLOOKUP(A975,[1]Plan1!$DQ$117:$DS$314,3)</f>
        <v>5213.75</v>
      </c>
      <c r="F976" s="11">
        <f t="shared" si="1284"/>
        <v>43613</v>
      </c>
      <c r="G976" s="73">
        <f t="shared" si="1272"/>
        <v>1.3001778382095708E-3</v>
      </c>
      <c r="H976" s="11">
        <f t="shared" si="1285"/>
        <v>43641</v>
      </c>
      <c r="I976" s="11">
        <f t="shared" si="1273"/>
        <v>43641</v>
      </c>
      <c r="J976" s="1">
        <f t="shared" si="1286"/>
        <v>20</v>
      </c>
      <c r="K976" s="1">
        <f t="shared" si="1287"/>
        <v>16</v>
      </c>
      <c r="L976" s="66">
        <f t="shared" si="1274"/>
        <v>1.0010399999999999</v>
      </c>
      <c r="M976" s="70">
        <f t="shared" si="1170"/>
        <v>1.0056996899999999</v>
      </c>
      <c r="N976" s="70">
        <f t="shared" si="1156"/>
        <v>1.098396006488876</v>
      </c>
      <c r="O976" s="66">
        <f t="shared" si="1166"/>
        <v>1.0995383299999999</v>
      </c>
      <c r="P976" s="66">
        <f t="shared" si="1275"/>
        <v>61700.361167260002</v>
      </c>
      <c r="Q976" s="74">
        <f t="shared" si="1276"/>
        <v>0</v>
      </c>
      <c r="R976" s="75">
        <f t="shared" si="1167"/>
        <v>0</v>
      </c>
      <c r="S976" s="66">
        <f t="shared" si="1168"/>
        <v>0</v>
      </c>
      <c r="T976" s="10">
        <f t="shared" si="1288"/>
        <v>0.06</v>
      </c>
      <c r="U976" s="74">
        <f t="shared" si="1163"/>
        <v>16</v>
      </c>
      <c r="V976" s="74">
        <v>252</v>
      </c>
      <c r="W976" s="70">
        <f t="shared" si="1277"/>
        <v>1.003706465</v>
      </c>
      <c r="X976" s="66">
        <f t="shared" si="1278"/>
        <v>228.69022914999999</v>
      </c>
      <c r="Y976" s="66">
        <v>0</v>
      </c>
      <c r="Z976" s="67">
        <f t="shared" si="1279"/>
        <v>0</v>
      </c>
      <c r="AA976" s="68" t="str">
        <f t="shared" si="1289"/>
        <v>A+INCORP J=</v>
      </c>
      <c r="AB976" s="11">
        <f t="shared" si="1290"/>
        <v>43641</v>
      </c>
      <c r="AC976" s="227">
        <f t="shared" ref="AC976:AC1039" si="1295">AC975</f>
        <v>3113.21</v>
      </c>
      <c r="AD976" s="227">
        <f t="shared" si="1180"/>
        <v>62.264200000000002</v>
      </c>
      <c r="AE976" s="227">
        <f t="shared" si="1181"/>
        <v>465.94376333333332</v>
      </c>
      <c r="AF976" s="228">
        <f t="shared" si="1075"/>
        <v>1.0537541454843431</v>
      </c>
      <c r="AG976" s="230">
        <f t="shared" si="1076"/>
        <v>308</v>
      </c>
      <c r="AH976" s="231">
        <f t="shared" si="1182"/>
        <v>1.0738148139999999</v>
      </c>
      <c r="AI976" s="227">
        <f t="shared" si="1183"/>
        <v>3522.71171766</v>
      </c>
      <c r="AJ976" s="227">
        <f t="shared" si="1184"/>
        <v>4050.9196809933333</v>
      </c>
      <c r="AK976" s="227">
        <f t="shared" si="1176"/>
        <v>3113.21</v>
      </c>
      <c r="AL976" s="227">
        <f t="shared" si="1185"/>
        <v>62.264200000000002</v>
      </c>
      <c r="AM976" s="227">
        <f t="shared" si="1186"/>
        <v>434.81166333333334</v>
      </c>
      <c r="AN976" s="228">
        <f t="shared" si="1177"/>
        <v>1.0528070164771719</v>
      </c>
      <c r="AO976" s="230">
        <f t="shared" si="1178"/>
        <v>287</v>
      </c>
      <c r="AP976" s="231">
        <f t="shared" si="1187"/>
        <v>1.068613284</v>
      </c>
      <c r="AQ976" s="227">
        <f t="shared" si="1188"/>
        <v>3502.4968716799999</v>
      </c>
      <c r="AR976" s="227">
        <f t="shared" si="1189"/>
        <v>3999.5727350133334</v>
      </c>
      <c r="AS976" s="227">
        <f t="shared" si="1291"/>
        <v>3113.21</v>
      </c>
      <c r="AT976" s="227">
        <f t="shared" si="1190"/>
        <v>62.264200000000002</v>
      </c>
      <c r="AU976" s="227">
        <f t="shared" si="1191"/>
        <v>403.67956333333336</v>
      </c>
      <c r="AV976" s="228">
        <f t="shared" si="1292"/>
        <v>1.0504963792577238</v>
      </c>
      <c r="AW976" s="230">
        <f t="shared" si="1293"/>
        <v>266</v>
      </c>
      <c r="AX976" s="231">
        <f t="shared" si="1192"/>
        <v>1.0634369509999999</v>
      </c>
      <c r="AY976" s="227">
        <f t="shared" si="1193"/>
        <v>3477.8810417999998</v>
      </c>
      <c r="AZ976" s="227">
        <f t="shared" si="1194"/>
        <v>3943.824805133333</v>
      </c>
      <c r="BA976" s="227">
        <f t="shared" si="1270"/>
        <v>3113.21</v>
      </c>
      <c r="BB976" s="227">
        <f t="shared" si="1195"/>
        <v>62.264200000000002</v>
      </c>
      <c r="BC976" s="227">
        <f t="shared" si="1196"/>
        <v>371.50972666666667</v>
      </c>
      <c r="BD976" s="228">
        <f t="shared" si="1174"/>
        <v>1.0463105753570237</v>
      </c>
      <c r="BE976" s="230">
        <f t="shared" si="1175"/>
        <v>246</v>
      </c>
      <c r="BF976" s="231">
        <f t="shared" si="1197"/>
        <v>1.0585304230000001</v>
      </c>
      <c r="BG976" s="227">
        <f t="shared" si="1198"/>
        <v>3448.0406416699998</v>
      </c>
      <c r="BH976" s="227">
        <f t="shared" si="1199"/>
        <v>3881.8145683366665</v>
      </c>
      <c r="BI976" s="227">
        <f t="shared" si="1294"/>
        <v>3113.21</v>
      </c>
      <c r="BJ976" s="227">
        <f t="shared" si="1200"/>
        <v>62.264200000000002</v>
      </c>
      <c r="BK976" s="227">
        <f t="shared" si="1201"/>
        <v>340.37762666666669</v>
      </c>
      <c r="BL976" s="228">
        <f t="shared" si="1280"/>
        <v>1.0332909669046608</v>
      </c>
      <c r="BM976" s="230">
        <f t="shared" si="1281"/>
        <v>224</v>
      </c>
      <c r="BN976" s="231">
        <f t="shared" si="1202"/>
        <v>1.0531593859999999</v>
      </c>
      <c r="BO976" s="227">
        <f t="shared" si="1203"/>
        <v>3387.8576360799998</v>
      </c>
      <c r="BP976" s="227">
        <f t="shared" si="1204"/>
        <v>3790.4994627466667</v>
      </c>
      <c r="BQ976" s="227">
        <f t="shared" si="1173"/>
        <v>3113.21</v>
      </c>
      <c r="BR976" s="227">
        <f t="shared" si="1205"/>
        <v>62.264200000000002</v>
      </c>
      <c r="BS976" s="227">
        <f t="shared" si="1206"/>
        <v>306.13231666666672</v>
      </c>
      <c r="BT976" s="228">
        <f t="shared" si="1171"/>
        <v>1.0298916593616689</v>
      </c>
      <c r="BU976" s="230">
        <f t="shared" si="1172"/>
        <v>201</v>
      </c>
      <c r="BV976" s="231">
        <f t="shared" si="1207"/>
        <v>1.0475733469999999</v>
      </c>
      <c r="BW976" s="227">
        <f t="shared" si="1208"/>
        <v>3358.8019611599998</v>
      </c>
      <c r="BX976" s="227">
        <f t="shared" si="1209"/>
        <v>3727.1984778266665</v>
      </c>
      <c r="BY976" s="227">
        <f t="shared" si="1271"/>
        <v>3113.21</v>
      </c>
      <c r="BZ976" s="227">
        <f t="shared" si="1210"/>
        <v>62.264200000000002</v>
      </c>
      <c r="CA976" s="227">
        <f t="shared" si="1211"/>
        <v>276.03795333333335</v>
      </c>
      <c r="CB976" s="228">
        <f t="shared" si="1268"/>
        <v>1.0308183794800585</v>
      </c>
      <c r="CC976" s="230">
        <f t="shared" si="1269"/>
        <v>181</v>
      </c>
      <c r="CD976" s="231">
        <f t="shared" si="1212"/>
        <v>1.042740011</v>
      </c>
      <c r="CE976" s="227">
        <f t="shared" si="1213"/>
        <v>3346.3133681600002</v>
      </c>
      <c r="CF976" s="227">
        <f t="shared" si="1214"/>
        <v>3684.6155214933337</v>
      </c>
      <c r="CG976" s="227">
        <f t="shared" si="1264"/>
        <v>3113.21</v>
      </c>
      <c r="CH976" s="227">
        <f t="shared" si="1215"/>
        <v>62.264200000000002</v>
      </c>
      <c r="CI976" s="227">
        <f t="shared" si="1216"/>
        <v>244.90585333333331</v>
      </c>
      <c r="CJ976" s="228">
        <f t="shared" si="1164"/>
        <v>1.0258943980467725</v>
      </c>
      <c r="CK976" s="230">
        <f t="shared" si="1165"/>
        <v>160</v>
      </c>
      <c r="CL976" s="231">
        <f t="shared" si="1217"/>
        <v>1.037689007</v>
      </c>
      <c r="CM976" s="227">
        <f t="shared" si="1218"/>
        <v>3314.1967803699999</v>
      </c>
      <c r="CN976" s="227">
        <f t="shared" si="1219"/>
        <v>3621.3668337033332</v>
      </c>
      <c r="CO976" s="227">
        <f t="shared" si="1267"/>
        <v>3113.21</v>
      </c>
      <c r="CP976" s="227">
        <f t="shared" si="1220"/>
        <v>62.264200000000002</v>
      </c>
      <c r="CQ976" s="227">
        <f t="shared" si="1221"/>
        <v>211.69828000000001</v>
      </c>
      <c r="CR976" s="228">
        <f t="shared" si="1265"/>
        <v>1.021299306764897</v>
      </c>
      <c r="CS976" s="230">
        <f t="shared" si="1266"/>
        <v>140</v>
      </c>
      <c r="CT976" s="231">
        <f t="shared" si="1222"/>
        <v>1.032901276</v>
      </c>
      <c r="CU976" s="227">
        <f t="shared" si="1223"/>
        <v>3284.1294540399999</v>
      </c>
      <c r="CV976" s="227">
        <f t="shared" si="1224"/>
        <v>3558.0919340400001</v>
      </c>
      <c r="CW976" s="227">
        <f t="shared" si="1162"/>
        <v>3113.21</v>
      </c>
      <c r="CX976" s="227">
        <f t="shared" si="1225"/>
        <v>62.264200000000002</v>
      </c>
      <c r="CY976" s="227">
        <f t="shared" si="1226"/>
        <v>180.56618</v>
      </c>
      <c r="CZ976" s="228">
        <f t="shared" si="1160"/>
        <v>1.0234490103458105</v>
      </c>
      <c r="DA976" s="239">
        <f t="shared" si="1161"/>
        <v>119</v>
      </c>
      <c r="DB976" s="231">
        <f t="shared" si="1227"/>
        <v>1.027897931</v>
      </c>
      <c r="DC976" s="227">
        <f t="shared" si="1228"/>
        <v>3275.1004074699999</v>
      </c>
      <c r="DD976" s="227">
        <f t="shared" si="1229"/>
        <v>3517.9307874699998</v>
      </c>
      <c r="DE976" s="227">
        <f t="shared" si="1263"/>
        <v>3113.21</v>
      </c>
      <c r="DF976" s="227">
        <f t="shared" si="1230"/>
        <v>62.264200000000002</v>
      </c>
      <c r="DG976" s="227">
        <f t="shared" si="1231"/>
        <v>149.43407999999999</v>
      </c>
      <c r="DH976" s="228">
        <f t="shared" si="1261"/>
        <v>1.0219160306882351</v>
      </c>
      <c r="DI976" s="239">
        <f t="shared" si="1262"/>
        <v>98</v>
      </c>
      <c r="DJ976" s="231">
        <f t="shared" si="1232"/>
        <v>1.0229188220000001</v>
      </c>
      <c r="DK976" s="227">
        <f t="shared" si="1233"/>
        <v>3254.3540447599999</v>
      </c>
      <c r="DL976" s="227">
        <f t="shared" si="1234"/>
        <v>3466.0523247599999</v>
      </c>
      <c r="DM976" s="227">
        <f t="shared" si="1159"/>
        <v>3113.21</v>
      </c>
      <c r="DN976" s="227">
        <f t="shared" si="1235"/>
        <v>62.264200000000002</v>
      </c>
      <c r="DO976" s="227">
        <f t="shared" si="1236"/>
        <v>117.26424333333334</v>
      </c>
      <c r="DP976" s="228">
        <f t="shared" si="1157"/>
        <v>1.0186567309021839</v>
      </c>
      <c r="DQ976" s="239">
        <f t="shared" si="1158"/>
        <v>77</v>
      </c>
      <c r="DR976" s="231">
        <f t="shared" si="1237"/>
        <v>1.017963832</v>
      </c>
      <c r="DS976" s="227">
        <f t="shared" si="1238"/>
        <v>3228.2608836899999</v>
      </c>
      <c r="DT976" s="227">
        <f t="shared" si="1239"/>
        <v>3407.789327023333</v>
      </c>
      <c r="DU976" s="227">
        <f t="shared" si="1260"/>
        <v>3113.21</v>
      </c>
      <c r="DV976" s="227">
        <f t="shared" si="1240"/>
        <v>62.264200000000002</v>
      </c>
      <c r="DW976" s="227">
        <f t="shared" si="1241"/>
        <v>88.207616666666681</v>
      </c>
      <c r="DX976" s="228">
        <f t="shared" si="1255"/>
        <v>1.0142958143246747</v>
      </c>
      <c r="DY976" s="239">
        <f t="shared" si="1256"/>
        <v>59</v>
      </c>
      <c r="DZ976" s="231">
        <f t="shared" si="1242"/>
        <v>1.013735805</v>
      </c>
      <c r="EA976" s="227">
        <f t="shared" si="1243"/>
        <v>3201.0896415699999</v>
      </c>
      <c r="EB976" s="227">
        <f t="shared" si="1244"/>
        <v>3351.5614582366666</v>
      </c>
      <c r="EC976" s="227">
        <f t="shared" si="1148"/>
        <v>3113.21</v>
      </c>
      <c r="ED976" s="227">
        <f t="shared" si="1245"/>
        <v>62.264200000000002</v>
      </c>
      <c r="EE976" s="227">
        <f t="shared" si="1246"/>
        <v>56.037780000000005</v>
      </c>
      <c r="EF976" s="228">
        <f t="shared" si="1151"/>
        <v>1.0067456105338526</v>
      </c>
      <c r="EG976" s="239">
        <f t="shared" si="1152"/>
        <v>37</v>
      </c>
      <c r="EH976" s="231">
        <f t="shared" si="1247"/>
        <v>1.008592057</v>
      </c>
      <c r="EI976" s="227">
        <f t="shared" si="1248"/>
        <v>3161.13981745</v>
      </c>
      <c r="EJ976" s="227">
        <f t="shared" si="1249"/>
        <v>3279.4417974500002</v>
      </c>
      <c r="EK976" s="227">
        <f t="shared" si="1257"/>
        <v>3113.21</v>
      </c>
      <c r="EL976" s="227">
        <f t="shared" si="1258"/>
        <v>62.264200000000002</v>
      </c>
      <c r="EM976" s="227">
        <f t="shared" si="1250"/>
        <v>22.830206666666665</v>
      </c>
      <c r="EN976" s="228">
        <f t="shared" si="1251"/>
        <v>1.0010399983248299</v>
      </c>
      <c r="EO976" s="239">
        <f t="shared" si="1252"/>
        <v>16</v>
      </c>
      <c r="EP976" s="231">
        <f t="shared" si="1253"/>
        <v>1.003706465</v>
      </c>
      <c r="EQ976" s="227">
        <f t="shared" si="1179"/>
        <v>3127.9987376300001</v>
      </c>
      <c r="ER976" s="227">
        <f t="shared" si="1259"/>
        <v>3213.0931442966667</v>
      </c>
      <c r="ES976" s="227"/>
      <c r="ET976" s="227"/>
      <c r="EU976" s="227"/>
      <c r="EV976" s="227"/>
      <c r="EW976" s="227"/>
      <c r="EX976" s="227"/>
      <c r="EY976" s="227"/>
      <c r="EZ976" s="227"/>
      <c r="FA976" s="227"/>
      <c r="FB976" s="227"/>
      <c r="FC976" s="227"/>
      <c r="FD976" s="227"/>
      <c r="FE976" s="227"/>
      <c r="FF976" s="227"/>
      <c r="FG976" s="227"/>
      <c r="FH976" s="227"/>
      <c r="FI976" s="227"/>
      <c r="FJ976" s="227"/>
      <c r="FK976" s="227"/>
      <c r="FL976" s="227"/>
      <c r="FM976" s="227"/>
      <c r="FN976" s="227"/>
      <c r="FO976" s="227"/>
      <c r="FP976" s="227"/>
      <c r="FQ976" s="227"/>
      <c r="FR976" s="227"/>
      <c r="FS976" s="227"/>
      <c r="FT976" s="227"/>
      <c r="FU976" s="227"/>
      <c r="FV976" s="227"/>
      <c r="FW976" s="227"/>
      <c r="FX976" s="227"/>
      <c r="FY976" s="227"/>
      <c r="FZ976" s="227"/>
      <c r="GA976" s="227"/>
      <c r="GB976" s="227"/>
      <c r="GC976" s="227"/>
      <c r="GD976" s="227"/>
      <c r="GE976" s="227"/>
      <c r="GF976" s="1"/>
      <c r="GG976" s="1"/>
      <c r="GH976" s="5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5"/>
      <c r="HA976" s="5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3"/>
      <c r="JZ976" s="1"/>
      <c r="KA976" s="1"/>
      <c r="KB976" s="1"/>
      <c r="KC976" s="1"/>
      <c r="KD976" s="1"/>
      <c r="KE976" s="1"/>
    </row>
    <row r="977" spans="1:291" x14ac:dyDescent="0.2">
      <c r="A977" s="196">
        <f t="shared" si="1282"/>
        <v>43635</v>
      </c>
      <c r="B977" s="236">
        <f t="shared" si="1254"/>
        <v>116471.51572555336</v>
      </c>
      <c r="C977" s="66">
        <f t="shared" si="1169"/>
        <v>61636.259457430002</v>
      </c>
      <c r="D977" s="77">
        <f t="shared" si="1283"/>
        <v>5206.9799999999996</v>
      </c>
      <c r="E977" s="67">
        <f>VLOOKUP(A976,[1]Plan1!$DQ$117:$DS$314,3)</f>
        <v>5213.75</v>
      </c>
      <c r="F977" s="11">
        <f t="shared" si="1284"/>
        <v>43613</v>
      </c>
      <c r="G977" s="73">
        <f t="shared" si="1272"/>
        <v>1.3001778382095708E-3</v>
      </c>
      <c r="H977" s="11">
        <f t="shared" si="1285"/>
        <v>43641</v>
      </c>
      <c r="I977" s="11">
        <f t="shared" si="1273"/>
        <v>43641</v>
      </c>
      <c r="J977" s="1">
        <f t="shared" si="1286"/>
        <v>20</v>
      </c>
      <c r="K977" s="1">
        <f t="shared" si="1287"/>
        <v>17</v>
      </c>
      <c r="L977" s="66">
        <f t="shared" si="1274"/>
        <v>1.0011050399999999</v>
      </c>
      <c r="M977" s="70">
        <f t="shared" si="1170"/>
        <v>1.0056996899999999</v>
      </c>
      <c r="N977" s="70">
        <f t="shared" si="1156"/>
        <v>1.098396006488876</v>
      </c>
      <c r="O977" s="66">
        <f t="shared" si="1166"/>
        <v>1.09960977</v>
      </c>
      <c r="P977" s="66">
        <f t="shared" si="1275"/>
        <v>61704.369989580002</v>
      </c>
      <c r="Q977" s="74">
        <f t="shared" si="1276"/>
        <v>0</v>
      </c>
      <c r="R977" s="75">
        <f t="shared" si="1167"/>
        <v>0</v>
      </c>
      <c r="S977" s="66">
        <f t="shared" si="1168"/>
        <v>0</v>
      </c>
      <c r="T977" s="10">
        <f t="shared" si="1288"/>
        <v>0.06</v>
      </c>
      <c r="U977" s="74">
        <f t="shared" si="1163"/>
        <v>17</v>
      </c>
      <c r="V977" s="74">
        <v>252</v>
      </c>
      <c r="W977" s="70">
        <f t="shared" si="1277"/>
        <v>1.0039385750000001</v>
      </c>
      <c r="X977" s="66">
        <f t="shared" si="1278"/>
        <v>243.02728902999999</v>
      </c>
      <c r="Y977" s="66">
        <v>0</v>
      </c>
      <c r="Z977" s="67">
        <f t="shared" si="1279"/>
        <v>0</v>
      </c>
      <c r="AA977" s="68" t="str">
        <f t="shared" si="1289"/>
        <v>A+INCORP J=</v>
      </c>
      <c r="AB977" s="11">
        <f t="shared" si="1290"/>
        <v>43641</v>
      </c>
      <c r="AC977" s="227">
        <f t="shared" si="1295"/>
        <v>3113.21</v>
      </c>
      <c r="AD977" s="227">
        <f t="shared" si="1180"/>
        <v>62.264200000000002</v>
      </c>
      <c r="AE977" s="227">
        <f t="shared" si="1181"/>
        <v>466.98149999999998</v>
      </c>
      <c r="AF977" s="228">
        <f t="shared" ref="AF977:AF1040" si="1296">($O977/AF$525)</f>
        <v>1.0538226107611774</v>
      </c>
      <c r="AG977" s="230">
        <f t="shared" ref="AG977:AG1040" si="1297">NETWORKDAYS(AG$525,$A977,$AE$118:$AE$502)-1</f>
        <v>309</v>
      </c>
      <c r="AH977" s="231">
        <f t="shared" si="1182"/>
        <v>1.0740631359999999</v>
      </c>
      <c r="AI977" s="227">
        <f t="shared" si="1183"/>
        <v>3523.7552854700002</v>
      </c>
      <c r="AJ977" s="227">
        <f t="shared" si="1184"/>
        <v>4053.0009854700002</v>
      </c>
      <c r="AK977" s="227">
        <f t="shared" si="1176"/>
        <v>3113.21</v>
      </c>
      <c r="AL977" s="227">
        <f t="shared" si="1185"/>
        <v>62.264200000000002</v>
      </c>
      <c r="AM977" s="227">
        <f t="shared" si="1186"/>
        <v>435.84940000000006</v>
      </c>
      <c r="AN977" s="228">
        <f t="shared" si="1177"/>
        <v>1.0528754202164552</v>
      </c>
      <c r="AO977" s="230">
        <f t="shared" si="1178"/>
        <v>288</v>
      </c>
      <c r="AP977" s="231">
        <f t="shared" si="1187"/>
        <v>1.068860404</v>
      </c>
      <c r="AQ977" s="227">
        <f t="shared" si="1188"/>
        <v>3503.5344538899999</v>
      </c>
      <c r="AR977" s="227">
        <f t="shared" si="1189"/>
        <v>4001.64805389</v>
      </c>
      <c r="AS977" s="227">
        <f t="shared" si="1291"/>
        <v>3113.21</v>
      </c>
      <c r="AT977" s="227">
        <f t="shared" si="1190"/>
        <v>62.264200000000002</v>
      </c>
      <c r="AU977" s="227">
        <f t="shared" si="1191"/>
        <v>404.71730000000002</v>
      </c>
      <c r="AV977" s="228">
        <f t="shared" si="1292"/>
        <v>1.0505646328686136</v>
      </c>
      <c r="AW977" s="230">
        <f t="shared" si="1293"/>
        <v>267</v>
      </c>
      <c r="AX977" s="231">
        <f t="shared" si="1192"/>
        <v>1.0636828739999999</v>
      </c>
      <c r="AY977" s="227">
        <f t="shared" si="1193"/>
        <v>3478.9113319399999</v>
      </c>
      <c r="AZ977" s="227">
        <f t="shared" si="1194"/>
        <v>3945.8928319399997</v>
      </c>
      <c r="BA977" s="227">
        <f t="shared" si="1270"/>
        <v>3113.21</v>
      </c>
      <c r="BB977" s="227">
        <f t="shared" si="1195"/>
        <v>62.264200000000002</v>
      </c>
      <c r="BC977" s="227">
        <f t="shared" si="1196"/>
        <v>372.54746333333333</v>
      </c>
      <c r="BD977" s="228">
        <f t="shared" si="1174"/>
        <v>1.0463785570048336</v>
      </c>
      <c r="BE977" s="230">
        <f t="shared" si="1175"/>
        <v>247</v>
      </c>
      <c r="BF977" s="231">
        <f t="shared" si="1197"/>
        <v>1.0587752109999999</v>
      </c>
      <c r="BG977" s="227">
        <f t="shared" si="1198"/>
        <v>3449.06209072</v>
      </c>
      <c r="BH977" s="227">
        <f t="shared" si="1199"/>
        <v>3883.8737540533334</v>
      </c>
      <c r="BI977" s="227">
        <f t="shared" si="1294"/>
        <v>3113.21</v>
      </c>
      <c r="BJ977" s="227">
        <f t="shared" si="1200"/>
        <v>62.264200000000002</v>
      </c>
      <c r="BK977" s="227">
        <f t="shared" si="1201"/>
        <v>341.41536333333335</v>
      </c>
      <c r="BL977" s="228">
        <f t="shared" si="1280"/>
        <v>1.0333581026330494</v>
      </c>
      <c r="BM977" s="230">
        <f t="shared" si="1281"/>
        <v>225</v>
      </c>
      <c r="BN977" s="231">
        <f t="shared" si="1202"/>
        <v>1.0534029309999999</v>
      </c>
      <c r="BO977" s="227">
        <f t="shared" si="1203"/>
        <v>3388.86125348</v>
      </c>
      <c r="BP977" s="227">
        <f t="shared" si="1204"/>
        <v>3792.5408168133335</v>
      </c>
      <c r="BQ977" s="227">
        <f t="shared" si="1173"/>
        <v>3113.21</v>
      </c>
      <c r="BR977" s="227">
        <f t="shared" si="1205"/>
        <v>62.264200000000002</v>
      </c>
      <c r="BS977" s="227">
        <f t="shared" si="1206"/>
        <v>307.17005333333339</v>
      </c>
      <c r="BT977" s="228">
        <f t="shared" si="1171"/>
        <v>1.0299585742277881</v>
      </c>
      <c r="BU977" s="230">
        <f t="shared" si="1172"/>
        <v>202</v>
      </c>
      <c r="BV977" s="231">
        <f t="shared" si="1207"/>
        <v>1.0478156009999999</v>
      </c>
      <c r="BW977" s="227">
        <f t="shared" si="1208"/>
        <v>3359.7969736300001</v>
      </c>
      <c r="BX977" s="227">
        <f t="shared" si="1209"/>
        <v>3729.2312269633335</v>
      </c>
      <c r="BY977" s="227">
        <f t="shared" si="1271"/>
        <v>3113.21</v>
      </c>
      <c r="BZ977" s="227">
        <f t="shared" si="1210"/>
        <v>62.264200000000002</v>
      </c>
      <c r="CA977" s="227">
        <f t="shared" si="1211"/>
        <v>277.07569000000001</v>
      </c>
      <c r="CB977" s="228">
        <f t="shared" si="1268"/>
        <v>1.0308853545577079</v>
      </c>
      <c r="CC977" s="230">
        <f t="shared" si="1269"/>
        <v>182</v>
      </c>
      <c r="CD977" s="231">
        <f t="shared" si="1212"/>
        <v>1.0429811470000001</v>
      </c>
      <c r="CE977" s="227">
        <f t="shared" si="1213"/>
        <v>3347.3046801199998</v>
      </c>
      <c r="CF977" s="227">
        <f t="shared" si="1214"/>
        <v>3686.64457012</v>
      </c>
      <c r="CG977" s="227">
        <f t="shared" si="1264"/>
        <v>3113.21</v>
      </c>
      <c r="CH977" s="227">
        <f t="shared" si="1215"/>
        <v>62.264200000000002</v>
      </c>
      <c r="CI977" s="227">
        <f t="shared" si="1216"/>
        <v>245.94359</v>
      </c>
      <c r="CJ977" s="228">
        <f t="shared" si="1164"/>
        <v>1.0259610531999372</v>
      </c>
      <c r="CK977" s="230">
        <f t="shared" si="1165"/>
        <v>161</v>
      </c>
      <c r="CL977" s="231">
        <f t="shared" si="1217"/>
        <v>1.037928975</v>
      </c>
      <c r="CM977" s="227">
        <f t="shared" si="1218"/>
        <v>3315.1785782900001</v>
      </c>
      <c r="CN977" s="227">
        <f t="shared" si="1219"/>
        <v>3623.3863682900001</v>
      </c>
      <c r="CO977" s="227">
        <f t="shared" si="1267"/>
        <v>3113.21</v>
      </c>
      <c r="CP977" s="227">
        <f t="shared" si="1220"/>
        <v>62.264200000000002</v>
      </c>
      <c r="CQ977" s="227">
        <f t="shared" si="1221"/>
        <v>212.73601666666664</v>
      </c>
      <c r="CR977" s="228">
        <f t="shared" si="1265"/>
        <v>1.0213656633624661</v>
      </c>
      <c r="CS977" s="230">
        <f t="shared" si="1266"/>
        <v>141</v>
      </c>
      <c r="CT977" s="231">
        <f t="shared" si="1222"/>
        <v>1.033140137</v>
      </c>
      <c r="CU977" s="227">
        <f t="shared" si="1223"/>
        <v>3285.1023453600001</v>
      </c>
      <c r="CV977" s="227">
        <f t="shared" si="1224"/>
        <v>3560.1025620266669</v>
      </c>
      <c r="CW977" s="227">
        <f t="shared" si="1162"/>
        <v>3113.21</v>
      </c>
      <c r="CX977" s="227">
        <f t="shared" si="1225"/>
        <v>62.264200000000002</v>
      </c>
      <c r="CY977" s="227">
        <f t="shared" si="1226"/>
        <v>181.60391666666666</v>
      </c>
      <c r="CZ977" s="228">
        <f t="shared" si="1160"/>
        <v>1.023515506615476</v>
      </c>
      <c r="DA977" s="239">
        <f t="shared" si="1161"/>
        <v>120</v>
      </c>
      <c r="DB977" s="231">
        <f t="shared" si="1227"/>
        <v>1.0281356349999999</v>
      </c>
      <c r="DC977" s="227">
        <f t="shared" si="1228"/>
        <v>3276.0706241399998</v>
      </c>
      <c r="DD977" s="227">
        <f t="shared" si="1229"/>
        <v>3519.9387408066664</v>
      </c>
      <c r="DE977" s="227">
        <f t="shared" si="1263"/>
        <v>3113.21</v>
      </c>
      <c r="DF977" s="227">
        <f t="shared" si="1230"/>
        <v>62.264200000000002</v>
      </c>
      <c r="DG977" s="227">
        <f t="shared" si="1231"/>
        <v>150.47181666666665</v>
      </c>
      <c r="DH977" s="228">
        <f t="shared" si="1261"/>
        <v>1.0219824273560369</v>
      </c>
      <c r="DI977" s="239">
        <f t="shared" si="1262"/>
        <v>99</v>
      </c>
      <c r="DJ977" s="231">
        <f t="shared" si="1232"/>
        <v>1.023155375</v>
      </c>
      <c r="DK977" s="227">
        <f t="shared" si="1233"/>
        <v>3255.3181168900001</v>
      </c>
      <c r="DL977" s="227">
        <f t="shared" si="1234"/>
        <v>3468.0541335566668</v>
      </c>
      <c r="DM977" s="227">
        <f t="shared" si="1159"/>
        <v>3113.21</v>
      </c>
      <c r="DN977" s="227">
        <f t="shared" si="1235"/>
        <v>62.264200000000002</v>
      </c>
      <c r="DO977" s="227">
        <f t="shared" si="1236"/>
        <v>118.30198</v>
      </c>
      <c r="DP977" s="228">
        <f t="shared" si="1157"/>
        <v>1.0187229158044016</v>
      </c>
      <c r="DQ977" s="239">
        <f t="shared" si="1158"/>
        <v>78</v>
      </c>
      <c r="DR977" s="231">
        <f t="shared" si="1237"/>
        <v>1.018199238</v>
      </c>
      <c r="DS977" s="227">
        <f t="shared" si="1238"/>
        <v>3229.2172223399998</v>
      </c>
      <c r="DT977" s="227">
        <f t="shared" si="1239"/>
        <v>3409.7834023399996</v>
      </c>
      <c r="DU977" s="227">
        <f t="shared" si="1260"/>
        <v>3113.21</v>
      </c>
      <c r="DV977" s="227">
        <f t="shared" si="1240"/>
        <v>62.264200000000002</v>
      </c>
      <c r="DW977" s="227">
        <f t="shared" si="1241"/>
        <v>89.245353333333341</v>
      </c>
      <c r="DX977" s="228">
        <f t="shared" si="1255"/>
        <v>1.0143617158862652</v>
      </c>
      <c r="DY977" s="239">
        <f t="shared" si="1256"/>
        <v>60</v>
      </c>
      <c r="DZ977" s="231">
        <f t="shared" si="1242"/>
        <v>1.0139702340000001</v>
      </c>
      <c r="EA977" s="227">
        <f t="shared" si="1243"/>
        <v>3202.0379333599999</v>
      </c>
      <c r="EB977" s="227">
        <f t="shared" si="1244"/>
        <v>3353.5474866933332</v>
      </c>
      <c r="EC977" s="227">
        <f t="shared" si="1148"/>
        <v>3113.21</v>
      </c>
      <c r="ED977" s="227">
        <f t="shared" si="1245"/>
        <v>62.264200000000002</v>
      </c>
      <c r="EE977" s="227">
        <f t="shared" si="1246"/>
        <v>57.075516666666665</v>
      </c>
      <c r="EF977" s="228">
        <f t="shared" si="1151"/>
        <v>1.006811021538139</v>
      </c>
      <c r="EG977" s="239">
        <f t="shared" si="1152"/>
        <v>38</v>
      </c>
      <c r="EH977" s="231">
        <f t="shared" si="1247"/>
        <v>1.008825297</v>
      </c>
      <c r="EI977" s="227">
        <f t="shared" si="1248"/>
        <v>3162.0762760699999</v>
      </c>
      <c r="EJ977" s="227">
        <f t="shared" si="1249"/>
        <v>3281.4159927366668</v>
      </c>
      <c r="EK977" s="227">
        <f t="shared" si="1257"/>
        <v>3113.21</v>
      </c>
      <c r="EL977" s="227">
        <f t="shared" si="1258"/>
        <v>62.264200000000002</v>
      </c>
      <c r="EM977" s="227">
        <f t="shared" si="1250"/>
        <v>23.867943333333336</v>
      </c>
      <c r="EN977" s="228">
        <f t="shared" si="1251"/>
        <v>1.0011050386199514</v>
      </c>
      <c r="EO977" s="239">
        <f t="shared" si="1252"/>
        <v>17</v>
      </c>
      <c r="EP977" s="231">
        <f t="shared" si="1253"/>
        <v>1.0039385750000001</v>
      </c>
      <c r="EQ977" s="227">
        <f t="shared" si="1179"/>
        <v>3128.92537791</v>
      </c>
      <c r="ER977" s="227">
        <f t="shared" si="1259"/>
        <v>3215.0575212433332</v>
      </c>
      <c r="ES977" s="227"/>
      <c r="ET977" s="227"/>
      <c r="EU977" s="227"/>
      <c r="EV977" s="227"/>
      <c r="EW977" s="227"/>
      <c r="EX977" s="227"/>
      <c r="EY977" s="227"/>
      <c r="EZ977" s="227"/>
      <c r="FA977" s="227"/>
      <c r="FB977" s="227"/>
      <c r="FC977" s="227"/>
      <c r="FD977" s="227"/>
      <c r="FE977" s="227"/>
      <c r="FF977" s="227"/>
      <c r="FG977" s="227"/>
      <c r="FH977" s="227"/>
      <c r="FI977" s="227"/>
      <c r="FJ977" s="227"/>
      <c r="FK977" s="227"/>
      <c r="FL977" s="227"/>
      <c r="FM977" s="227"/>
      <c r="FN977" s="227"/>
      <c r="FO977" s="227"/>
      <c r="FP977" s="227"/>
      <c r="FQ977" s="227"/>
      <c r="FR977" s="227"/>
      <c r="FS977" s="227"/>
      <c r="FT977" s="227"/>
      <c r="FU977" s="227"/>
      <c r="FV977" s="227"/>
      <c r="FW977" s="227"/>
      <c r="FX977" s="227"/>
      <c r="FY977" s="227"/>
      <c r="FZ977" s="227"/>
      <c r="GA977" s="227"/>
      <c r="GB977" s="227"/>
      <c r="GC977" s="227"/>
      <c r="GD977" s="227"/>
      <c r="GE977" s="227"/>
      <c r="GF977" s="1"/>
      <c r="GG977" s="1"/>
      <c r="GH977" s="5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5"/>
      <c r="HA977" s="5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3"/>
      <c r="JZ977" s="1"/>
      <c r="KA977" s="1"/>
      <c r="KB977" s="1"/>
      <c r="KC977" s="1"/>
      <c r="KD977" s="1"/>
      <c r="KE977" s="1"/>
    </row>
    <row r="978" spans="1:291" ht="13.5" thickBot="1" x14ac:dyDescent="0.25">
      <c r="A978" s="196">
        <f t="shared" si="1282"/>
        <v>43636</v>
      </c>
      <c r="B978" s="236">
        <f t="shared" si="1254"/>
        <v>116508.67505223335</v>
      </c>
      <c r="C978" s="66">
        <f t="shared" si="1169"/>
        <v>61636.259457430002</v>
      </c>
      <c r="D978" s="77">
        <f t="shared" si="1283"/>
        <v>5206.9799999999996</v>
      </c>
      <c r="E978" s="67">
        <f>VLOOKUP(A977,[1]Plan1!$DQ$117:$DS$314,3)</f>
        <v>5213.75</v>
      </c>
      <c r="F978" s="11">
        <f t="shared" si="1284"/>
        <v>43613</v>
      </c>
      <c r="G978" s="73">
        <f t="shared" si="1272"/>
        <v>1.3001778382095708E-3</v>
      </c>
      <c r="H978" s="11">
        <f t="shared" si="1285"/>
        <v>43641</v>
      </c>
      <c r="I978" s="11">
        <f t="shared" si="1273"/>
        <v>43641</v>
      </c>
      <c r="J978" s="1">
        <f t="shared" si="1286"/>
        <v>20</v>
      </c>
      <c r="K978" s="1">
        <f t="shared" si="1287"/>
        <v>18</v>
      </c>
      <c r="L978" s="66">
        <f t="shared" si="1274"/>
        <v>1.0011700800000001</v>
      </c>
      <c r="M978" s="70">
        <f t="shared" si="1170"/>
        <v>1.0056996899999999</v>
      </c>
      <c r="N978" s="70">
        <f t="shared" si="1156"/>
        <v>1.098396006488876</v>
      </c>
      <c r="O978" s="66">
        <f t="shared" si="1166"/>
        <v>1.09968121</v>
      </c>
      <c r="P978" s="66">
        <f t="shared" si="1275"/>
        <v>61708.378811889997</v>
      </c>
      <c r="Q978" s="74">
        <f t="shared" si="1276"/>
        <v>0</v>
      </c>
      <c r="R978" s="75">
        <f t="shared" si="1167"/>
        <v>0</v>
      </c>
      <c r="S978" s="66">
        <f t="shared" si="1168"/>
        <v>0</v>
      </c>
      <c r="T978" s="10">
        <f t="shared" si="1288"/>
        <v>0.06</v>
      </c>
      <c r="U978" s="74">
        <f t="shared" si="1163"/>
        <v>18</v>
      </c>
      <c r="V978" s="74">
        <v>252</v>
      </c>
      <c r="W978" s="70">
        <f t="shared" si="1277"/>
        <v>1.004170738</v>
      </c>
      <c r="X978" s="66">
        <f t="shared" si="1278"/>
        <v>257.36948042</v>
      </c>
      <c r="Y978" s="66">
        <v>0</v>
      </c>
      <c r="Z978" s="67">
        <f t="shared" si="1279"/>
        <v>0</v>
      </c>
      <c r="AA978" s="68" t="str">
        <f t="shared" si="1289"/>
        <v>A+INCORP J=</v>
      </c>
      <c r="AB978" s="11">
        <f t="shared" si="1290"/>
        <v>43641</v>
      </c>
      <c r="AC978" s="227">
        <f t="shared" si="1295"/>
        <v>3113.21</v>
      </c>
      <c r="AD978" s="227">
        <f t="shared" si="1180"/>
        <v>62.264200000000002</v>
      </c>
      <c r="AE978" s="227">
        <f t="shared" si="1181"/>
        <v>468.0192366666667</v>
      </c>
      <c r="AF978" s="228">
        <f t="shared" si="1296"/>
        <v>1.0538910760380118</v>
      </c>
      <c r="AG978" s="230">
        <f t="shared" si="1297"/>
        <v>309</v>
      </c>
      <c r="AH978" s="231">
        <f t="shared" si="1182"/>
        <v>1.0740631359999999</v>
      </c>
      <c r="AI978" s="227">
        <f t="shared" si="1183"/>
        <v>3523.9842185699999</v>
      </c>
      <c r="AJ978" s="227">
        <f t="shared" si="1184"/>
        <v>4054.2676552366665</v>
      </c>
      <c r="AK978" s="227">
        <f t="shared" si="1176"/>
        <v>3113.21</v>
      </c>
      <c r="AL978" s="227">
        <f t="shared" si="1185"/>
        <v>62.264200000000002</v>
      </c>
      <c r="AM978" s="227">
        <f t="shared" si="1186"/>
        <v>436.88713666666666</v>
      </c>
      <c r="AN978" s="228">
        <f t="shared" si="1177"/>
        <v>1.0529438239557383</v>
      </c>
      <c r="AO978" s="230">
        <f t="shared" si="1178"/>
        <v>288</v>
      </c>
      <c r="AP978" s="231">
        <f t="shared" si="1187"/>
        <v>1.068860404</v>
      </c>
      <c r="AQ978" s="227">
        <f t="shared" si="1188"/>
        <v>3503.7620732700002</v>
      </c>
      <c r="AR978" s="227">
        <f t="shared" si="1189"/>
        <v>4002.913409936667</v>
      </c>
      <c r="AS978" s="227">
        <f t="shared" si="1291"/>
        <v>3113.21</v>
      </c>
      <c r="AT978" s="227">
        <f t="shared" si="1190"/>
        <v>62.264200000000002</v>
      </c>
      <c r="AU978" s="227">
        <f t="shared" si="1191"/>
        <v>405.75503666666668</v>
      </c>
      <c r="AV978" s="228">
        <f t="shared" si="1292"/>
        <v>1.0506328864795034</v>
      </c>
      <c r="AW978" s="230">
        <f t="shared" si="1293"/>
        <v>267</v>
      </c>
      <c r="AX978" s="231">
        <f t="shared" si="1192"/>
        <v>1.0636828739999999</v>
      </c>
      <c r="AY978" s="227">
        <f t="shared" si="1193"/>
        <v>3479.13735159</v>
      </c>
      <c r="AZ978" s="227">
        <f t="shared" si="1194"/>
        <v>3947.1565882566665</v>
      </c>
      <c r="BA978" s="227">
        <f t="shared" si="1270"/>
        <v>3113.21</v>
      </c>
      <c r="BB978" s="227">
        <f t="shared" si="1195"/>
        <v>62.264200000000002</v>
      </c>
      <c r="BC978" s="227">
        <f t="shared" si="1196"/>
        <v>373.58519999999999</v>
      </c>
      <c r="BD978" s="228">
        <f t="shared" si="1174"/>
        <v>1.0464465386526434</v>
      </c>
      <c r="BE978" s="230">
        <f t="shared" si="1175"/>
        <v>247</v>
      </c>
      <c r="BF978" s="231">
        <f t="shared" si="1197"/>
        <v>1.0587752109999999</v>
      </c>
      <c r="BG978" s="227">
        <f t="shared" si="1198"/>
        <v>3449.2861711199998</v>
      </c>
      <c r="BH978" s="227">
        <f t="shared" si="1199"/>
        <v>3885.1355711199999</v>
      </c>
      <c r="BI978" s="227">
        <f t="shared" si="1294"/>
        <v>3113.21</v>
      </c>
      <c r="BJ978" s="227">
        <f t="shared" si="1200"/>
        <v>62.264200000000002</v>
      </c>
      <c r="BK978" s="227">
        <f t="shared" si="1201"/>
        <v>342.45310000000001</v>
      </c>
      <c r="BL978" s="228">
        <f t="shared" si="1280"/>
        <v>1.033425238361438</v>
      </c>
      <c r="BM978" s="230">
        <f t="shared" si="1281"/>
        <v>225</v>
      </c>
      <c r="BN978" s="231">
        <f t="shared" si="1202"/>
        <v>1.0534029309999999</v>
      </c>
      <c r="BO978" s="227">
        <f t="shared" si="1203"/>
        <v>3389.0814227199999</v>
      </c>
      <c r="BP978" s="227">
        <f t="shared" si="1204"/>
        <v>3793.7987227200001</v>
      </c>
      <c r="BQ978" s="227">
        <f t="shared" si="1173"/>
        <v>3113.21</v>
      </c>
      <c r="BR978" s="227">
        <f t="shared" si="1205"/>
        <v>62.264200000000002</v>
      </c>
      <c r="BS978" s="227">
        <f t="shared" si="1206"/>
        <v>308.20779000000005</v>
      </c>
      <c r="BT978" s="228">
        <f t="shared" si="1171"/>
        <v>1.0300254890939071</v>
      </c>
      <c r="BU978" s="230">
        <f t="shared" si="1172"/>
        <v>202</v>
      </c>
      <c r="BV978" s="231">
        <f t="shared" si="1207"/>
        <v>1.0478156009999999</v>
      </c>
      <c r="BW978" s="227">
        <f t="shared" si="1208"/>
        <v>3360.0152546099998</v>
      </c>
      <c r="BX978" s="227">
        <f t="shared" si="1209"/>
        <v>3730.4872446099998</v>
      </c>
      <c r="BY978" s="227">
        <f t="shared" si="1271"/>
        <v>3113.21</v>
      </c>
      <c r="BZ978" s="227">
        <f t="shared" si="1210"/>
        <v>62.264200000000002</v>
      </c>
      <c r="CA978" s="227">
        <f t="shared" si="1211"/>
        <v>278.11342666666667</v>
      </c>
      <c r="CB978" s="228">
        <f t="shared" si="1268"/>
        <v>1.0309523296353571</v>
      </c>
      <c r="CC978" s="230">
        <f t="shared" si="1269"/>
        <v>182</v>
      </c>
      <c r="CD978" s="231">
        <f t="shared" si="1212"/>
        <v>1.0429811470000001</v>
      </c>
      <c r="CE978" s="227">
        <f t="shared" si="1213"/>
        <v>3347.5221494900002</v>
      </c>
      <c r="CF978" s="227">
        <f t="shared" si="1214"/>
        <v>3687.899776156667</v>
      </c>
      <c r="CG978" s="227">
        <f t="shared" si="1264"/>
        <v>3113.21</v>
      </c>
      <c r="CH978" s="227">
        <f t="shared" si="1215"/>
        <v>62.264200000000002</v>
      </c>
      <c r="CI978" s="227">
        <f t="shared" si="1216"/>
        <v>246.98132666666669</v>
      </c>
      <c r="CJ978" s="228">
        <f t="shared" si="1164"/>
        <v>1.0260277083531018</v>
      </c>
      <c r="CK978" s="230">
        <f t="shared" si="1165"/>
        <v>161</v>
      </c>
      <c r="CL978" s="231">
        <f t="shared" si="1217"/>
        <v>1.037928975</v>
      </c>
      <c r="CM978" s="227">
        <f t="shared" si="1218"/>
        <v>3315.3939604699999</v>
      </c>
      <c r="CN978" s="227">
        <f t="shared" si="1219"/>
        <v>3624.6394871366665</v>
      </c>
      <c r="CO978" s="227">
        <f t="shared" si="1267"/>
        <v>3113.21</v>
      </c>
      <c r="CP978" s="227">
        <f t="shared" si="1220"/>
        <v>62.264200000000002</v>
      </c>
      <c r="CQ978" s="227">
        <f t="shared" si="1221"/>
        <v>213.77375333333333</v>
      </c>
      <c r="CR978" s="228">
        <f t="shared" si="1265"/>
        <v>1.0214320199600349</v>
      </c>
      <c r="CS978" s="230">
        <f t="shared" si="1266"/>
        <v>141</v>
      </c>
      <c r="CT978" s="231">
        <f t="shared" si="1222"/>
        <v>1.033140137</v>
      </c>
      <c r="CU978" s="227">
        <f t="shared" si="1223"/>
        <v>3285.31577354</v>
      </c>
      <c r="CV978" s="227">
        <f t="shared" si="1224"/>
        <v>3561.3537268733335</v>
      </c>
      <c r="CW978" s="227">
        <f t="shared" si="1162"/>
        <v>3113.21</v>
      </c>
      <c r="CX978" s="227">
        <f t="shared" si="1225"/>
        <v>62.264200000000002</v>
      </c>
      <c r="CY978" s="227">
        <f t="shared" si="1226"/>
        <v>182.64165333333332</v>
      </c>
      <c r="CZ978" s="228">
        <f t="shared" si="1160"/>
        <v>1.0235820028851415</v>
      </c>
      <c r="DA978" s="239">
        <f t="shared" si="1161"/>
        <v>120</v>
      </c>
      <c r="DB978" s="231">
        <f t="shared" si="1227"/>
        <v>1.0281356349999999</v>
      </c>
      <c r="DC978" s="227">
        <f t="shared" si="1228"/>
        <v>3276.2834655400002</v>
      </c>
      <c r="DD978" s="227">
        <f t="shared" si="1229"/>
        <v>3521.1893188733334</v>
      </c>
      <c r="DE978" s="227">
        <f t="shared" si="1263"/>
        <v>3113.21</v>
      </c>
      <c r="DF978" s="227">
        <f t="shared" si="1230"/>
        <v>62.264200000000002</v>
      </c>
      <c r="DG978" s="227">
        <f t="shared" si="1231"/>
        <v>151.50955333333332</v>
      </c>
      <c r="DH978" s="228">
        <f t="shared" si="1261"/>
        <v>1.0220488240238388</v>
      </c>
      <c r="DI978" s="239">
        <f t="shared" si="1262"/>
        <v>99</v>
      </c>
      <c r="DJ978" s="231">
        <f t="shared" si="1232"/>
        <v>1.023155375</v>
      </c>
      <c r="DK978" s="227">
        <f t="shared" si="1233"/>
        <v>3255.5296100300002</v>
      </c>
      <c r="DL978" s="227">
        <f t="shared" si="1234"/>
        <v>3469.3033633633336</v>
      </c>
      <c r="DM978" s="227">
        <f t="shared" si="1159"/>
        <v>3113.21</v>
      </c>
      <c r="DN978" s="227">
        <f t="shared" si="1235"/>
        <v>62.264200000000002</v>
      </c>
      <c r="DO978" s="227">
        <f t="shared" si="1236"/>
        <v>119.33971666666667</v>
      </c>
      <c r="DP978" s="228">
        <f t="shared" si="1157"/>
        <v>1.0187891007066192</v>
      </c>
      <c r="DQ978" s="239">
        <f t="shared" si="1158"/>
        <v>78</v>
      </c>
      <c r="DR978" s="231">
        <f t="shared" si="1237"/>
        <v>1.018199238</v>
      </c>
      <c r="DS978" s="227">
        <f t="shared" si="1238"/>
        <v>3229.4270197400001</v>
      </c>
      <c r="DT978" s="227">
        <f t="shared" si="1239"/>
        <v>3411.030936406667</v>
      </c>
      <c r="DU978" s="227">
        <f t="shared" si="1260"/>
        <v>3113.21</v>
      </c>
      <c r="DV978" s="227">
        <f t="shared" si="1240"/>
        <v>62.264200000000002</v>
      </c>
      <c r="DW978" s="227">
        <f t="shared" si="1241"/>
        <v>90.283090000000001</v>
      </c>
      <c r="DX978" s="228">
        <f t="shared" si="1255"/>
        <v>1.0144276174478553</v>
      </c>
      <c r="DY978" s="239">
        <f t="shared" si="1256"/>
        <v>60</v>
      </c>
      <c r="DZ978" s="231">
        <f t="shared" si="1242"/>
        <v>1.0139702340000001</v>
      </c>
      <c r="EA978" s="227">
        <f t="shared" si="1243"/>
        <v>3202.2459649699999</v>
      </c>
      <c r="EB978" s="227">
        <f t="shared" si="1244"/>
        <v>3354.7932549699999</v>
      </c>
      <c r="EC978" s="227">
        <f t="shared" si="1148"/>
        <v>3113.21</v>
      </c>
      <c r="ED978" s="227">
        <f t="shared" si="1245"/>
        <v>62.264200000000002</v>
      </c>
      <c r="EE978" s="227">
        <f t="shared" si="1246"/>
        <v>58.11325333333334</v>
      </c>
      <c r="EF978" s="228">
        <f t="shared" si="1151"/>
        <v>1.0068764325424251</v>
      </c>
      <c r="EG978" s="239">
        <f t="shared" si="1152"/>
        <v>38</v>
      </c>
      <c r="EH978" s="231">
        <f t="shared" si="1247"/>
        <v>1.008825297</v>
      </c>
      <c r="EI978" s="227">
        <f t="shared" si="1248"/>
        <v>3162.2817114300001</v>
      </c>
      <c r="EJ978" s="227">
        <f t="shared" si="1249"/>
        <v>3282.6591647633336</v>
      </c>
      <c r="EK978" s="227">
        <f t="shared" si="1257"/>
        <v>3113.21</v>
      </c>
      <c r="EL978" s="227">
        <f t="shared" si="1258"/>
        <v>62.264200000000002</v>
      </c>
      <c r="EM978" s="227">
        <f t="shared" si="1250"/>
        <v>24.90568</v>
      </c>
      <c r="EN978" s="228">
        <f t="shared" si="1251"/>
        <v>1.0011700789150726</v>
      </c>
      <c r="EO978" s="239">
        <f t="shared" si="1252"/>
        <v>17</v>
      </c>
      <c r="EP978" s="231">
        <f t="shared" si="1253"/>
        <v>1.0039385750000001</v>
      </c>
      <c r="EQ978" s="227">
        <f t="shared" si="1179"/>
        <v>3129.1286595000001</v>
      </c>
      <c r="ER978" s="227">
        <f t="shared" si="1259"/>
        <v>3216.2985395000001</v>
      </c>
      <c r="ES978" s="227"/>
      <c r="ET978" s="227"/>
      <c r="EU978" s="227"/>
      <c r="EV978" s="227"/>
      <c r="EW978" s="227"/>
      <c r="EX978" s="227"/>
      <c r="EY978" s="227"/>
      <c r="EZ978" s="227"/>
      <c r="FA978" s="227"/>
      <c r="FB978" s="227"/>
      <c r="FC978" s="227"/>
      <c r="FD978" s="227"/>
      <c r="FE978" s="227"/>
      <c r="FF978" s="227"/>
      <c r="FG978" s="227"/>
      <c r="FH978" s="227"/>
      <c r="FI978" s="227"/>
      <c r="FJ978" s="227"/>
      <c r="FK978" s="227"/>
      <c r="FL978" s="227"/>
      <c r="FM978" s="227"/>
      <c r="FN978" s="227"/>
      <c r="FO978" s="227"/>
      <c r="FP978" s="227"/>
      <c r="FQ978" s="227"/>
      <c r="FR978" s="227"/>
      <c r="FS978" s="227"/>
      <c r="FT978" s="227"/>
      <c r="FU978" s="227"/>
      <c r="FV978" s="227"/>
      <c r="FW978" s="227"/>
      <c r="FX978" s="227"/>
      <c r="FY978" s="227"/>
      <c r="FZ978" s="227"/>
      <c r="GA978" s="227"/>
      <c r="GB978" s="227"/>
      <c r="GC978" s="227"/>
      <c r="GD978" s="227"/>
      <c r="GE978" s="227"/>
      <c r="GF978" s="1"/>
      <c r="GG978" s="1"/>
      <c r="GH978" s="5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5"/>
      <c r="HA978" s="5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3"/>
      <c r="JZ978" s="1"/>
      <c r="KA978" s="1"/>
      <c r="KB978" s="1"/>
      <c r="KC978" s="1"/>
      <c r="KD978" s="1"/>
      <c r="KE978" s="1"/>
    </row>
    <row r="979" spans="1:291" x14ac:dyDescent="0.2">
      <c r="A979" s="196">
        <f t="shared" si="1282"/>
        <v>43637</v>
      </c>
      <c r="B979" s="236">
        <f t="shared" si="1254"/>
        <v>116535.78254588332</v>
      </c>
      <c r="C979" s="66">
        <f t="shared" si="1169"/>
        <v>61636.259457430002</v>
      </c>
      <c r="D979" s="77">
        <f t="shared" si="1283"/>
        <v>5206.9799999999996</v>
      </c>
      <c r="E979" s="67">
        <f>VLOOKUP(A978,[1]Plan1!$DQ$117:$DS$314,3)</f>
        <v>5213.75</v>
      </c>
      <c r="F979" s="11">
        <f t="shared" si="1284"/>
        <v>43613</v>
      </c>
      <c r="G979" s="73">
        <f t="shared" si="1272"/>
        <v>1.3001778382095708E-3</v>
      </c>
      <c r="H979" s="11">
        <f t="shared" si="1285"/>
        <v>43641</v>
      </c>
      <c r="I979" s="11">
        <f t="shared" si="1273"/>
        <v>43641</v>
      </c>
      <c r="J979" s="1">
        <f t="shared" si="1286"/>
        <v>20</v>
      </c>
      <c r="K979" s="1">
        <f t="shared" si="1287"/>
        <v>18</v>
      </c>
      <c r="L979" s="66">
        <f t="shared" si="1274"/>
        <v>1.0011700800000001</v>
      </c>
      <c r="M979" s="70">
        <f t="shared" si="1170"/>
        <v>1.0056996899999999</v>
      </c>
      <c r="N979" s="70">
        <f t="shared" si="1156"/>
        <v>1.098396006488876</v>
      </c>
      <c r="O979" s="66">
        <f t="shared" si="1166"/>
        <v>1.09968121</v>
      </c>
      <c r="P979" s="66">
        <f t="shared" si="1275"/>
        <v>61708.378811889997</v>
      </c>
      <c r="Q979" s="74">
        <f t="shared" si="1276"/>
        <v>0</v>
      </c>
      <c r="R979" s="75">
        <f t="shared" si="1167"/>
        <v>0</v>
      </c>
      <c r="S979" s="66">
        <f t="shared" si="1168"/>
        <v>0</v>
      </c>
      <c r="T979" s="10">
        <f t="shared" si="1288"/>
        <v>0.06</v>
      </c>
      <c r="U979" s="74">
        <f t="shared" si="1163"/>
        <v>18</v>
      </c>
      <c r="V979" s="74">
        <v>252</v>
      </c>
      <c r="W979" s="70">
        <f t="shared" si="1277"/>
        <v>1.004170738</v>
      </c>
      <c r="X979" s="66">
        <f t="shared" si="1278"/>
        <v>257.36948042</v>
      </c>
      <c r="Y979" s="66">
        <v>0</v>
      </c>
      <c r="Z979" s="67">
        <f t="shared" si="1279"/>
        <v>0</v>
      </c>
      <c r="AA979" s="68" t="str">
        <f t="shared" si="1289"/>
        <v>A+INCORP J=</v>
      </c>
      <c r="AB979" s="11">
        <f t="shared" si="1290"/>
        <v>43641</v>
      </c>
      <c r="AC979" s="227">
        <f t="shared" si="1295"/>
        <v>3113.21</v>
      </c>
      <c r="AD979" s="227">
        <f t="shared" si="1180"/>
        <v>62.264200000000002</v>
      </c>
      <c r="AE979" s="227">
        <f t="shared" si="1181"/>
        <v>469.05697333333336</v>
      </c>
      <c r="AF979" s="228">
        <f t="shared" si="1296"/>
        <v>1.0538910760380118</v>
      </c>
      <c r="AG979" s="230">
        <f t="shared" si="1297"/>
        <v>310</v>
      </c>
      <c r="AH979" s="231">
        <f t="shared" si="1182"/>
        <v>1.0743115160000001</v>
      </c>
      <c r="AI979" s="227">
        <f t="shared" si="1183"/>
        <v>3524.7991494399998</v>
      </c>
      <c r="AJ979" s="227">
        <f t="shared" si="1184"/>
        <v>4056.1203227733331</v>
      </c>
      <c r="AK979" s="227">
        <f t="shared" si="1176"/>
        <v>3113.21</v>
      </c>
      <c r="AL979" s="227">
        <f t="shared" si="1185"/>
        <v>62.264200000000002</v>
      </c>
      <c r="AM979" s="227">
        <f t="shared" si="1186"/>
        <v>437.92487333333332</v>
      </c>
      <c r="AN979" s="228">
        <f t="shared" si="1177"/>
        <v>1.0529438239557383</v>
      </c>
      <c r="AO979" s="230">
        <f t="shared" si="1178"/>
        <v>289</v>
      </c>
      <c r="AP979" s="231">
        <f t="shared" si="1187"/>
        <v>1.0691075809999999</v>
      </c>
      <c r="AQ979" s="227">
        <f t="shared" si="1188"/>
        <v>3504.57232819</v>
      </c>
      <c r="AR979" s="227">
        <f t="shared" si="1189"/>
        <v>4004.7614015233335</v>
      </c>
      <c r="AS979" s="227">
        <f t="shared" si="1291"/>
        <v>3113.21</v>
      </c>
      <c r="AT979" s="227">
        <f t="shared" si="1190"/>
        <v>62.264200000000002</v>
      </c>
      <c r="AU979" s="227">
        <f t="shared" si="1191"/>
        <v>406.79277333333329</v>
      </c>
      <c r="AV979" s="228">
        <f t="shared" si="1292"/>
        <v>1.0506328864795034</v>
      </c>
      <c r="AW979" s="230">
        <f t="shared" si="1293"/>
        <v>268</v>
      </c>
      <c r="AX979" s="231">
        <f t="shared" si="1192"/>
        <v>1.063928853</v>
      </c>
      <c r="AY979" s="227">
        <f t="shared" si="1193"/>
        <v>3479.9419097499999</v>
      </c>
      <c r="AZ979" s="227">
        <f t="shared" si="1194"/>
        <v>3948.9988830833331</v>
      </c>
      <c r="BA979" s="227">
        <f t="shared" si="1270"/>
        <v>3113.21</v>
      </c>
      <c r="BB979" s="227">
        <f t="shared" si="1195"/>
        <v>62.264200000000002</v>
      </c>
      <c r="BC979" s="227">
        <f t="shared" si="1196"/>
        <v>374.62293666666665</v>
      </c>
      <c r="BD979" s="228">
        <f t="shared" si="1174"/>
        <v>1.0464465386526434</v>
      </c>
      <c r="BE979" s="230">
        <f t="shared" si="1175"/>
        <v>248</v>
      </c>
      <c r="BF979" s="231">
        <f t="shared" si="1197"/>
        <v>1.059020056</v>
      </c>
      <c r="BG979" s="227">
        <f t="shared" si="1198"/>
        <v>3450.0838290699999</v>
      </c>
      <c r="BH979" s="227">
        <f t="shared" si="1199"/>
        <v>3886.9709657366666</v>
      </c>
      <c r="BI979" s="227">
        <f t="shared" si="1294"/>
        <v>3113.21</v>
      </c>
      <c r="BJ979" s="227">
        <f t="shared" si="1200"/>
        <v>62.264200000000002</v>
      </c>
      <c r="BK979" s="227">
        <f t="shared" si="1201"/>
        <v>343.49083666666667</v>
      </c>
      <c r="BL979" s="228">
        <f t="shared" si="1280"/>
        <v>1.033425238361438</v>
      </c>
      <c r="BM979" s="230">
        <f t="shared" si="1281"/>
        <v>226</v>
      </c>
      <c r="BN979" s="231">
        <f t="shared" si="1202"/>
        <v>1.053646533</v>
      </c>
      <c r="BO979" s="227">
        <f t="shared" si="1203"/>
        <v>3389.8651560799999</v>
      </c>
      <c r="BP979" s="227">
        <f t="shared" si="1204"/>
        <v>3795.6201927466664</v>
      </c>
      <c r="BQ979" s="227">
        <f t="shared" si="1173"/>
        <v>3113.21</v>
      </c>
      <c r="BR979" s="227">
        <f t="shared" si="1205"/>
        <v>62.264200000000002</v>
      </c>
      <c r="BS979" s="227">
        <f t="shared" si="1206"/>
        <v>309.24552666666671</v>
      </c>
      <c r="BT979" s="228">
        <f t="shared" si="1171"/>
        <v>1.0300254890939071</v>
      </c>
      <c r="BU979" s="230">
        <f t="shared" si="1172"/>
        <v>203</v>
      </c>
      <c r="BV979" s="231">
        <f t="shared" si="1207"/>
        <v>1.0480579109999999</v>
      </c>
      <c r="BW979" s="227">
        <f t="shared" si="1208"/>
        <v>3360.7922666099998</v>
      </c>
      <c r="BX979" s="227">
        <f t="shared" si="1209"/>
        <v>3732.3019932766665</v>
      </c>
      <c r="BY979" s="227">
        <f t="shared" si="1271"/>
        <v>3113.21</v>
      </c>
      <c r="BZ979" s="227">
        <f t="shared" si="1210"/>
        <v>62.264200000000002</v>
      </c>
      <c r="CA979" s="227">
        <f t="shared" si="1211"/>
        <v>279.15116333333333</v>
      </c>
      <c r="CB979" s="228">
        <f t="shared" si="1268"/>
        <v>1.0309523296353571</v>
      </c>
      <c r="CC979" s="230">
        <f t="shared" si="1269"/>
        <v>183</v>
      </c>
      <c r="CD979" s="231">
        <f t="shared" si="1212"/>
        <v>1.0432223389999999</v>
      </c>
      <c r="CE979" s="227">
        <f t="shared" si="1213"/>
        <v>3348.2962723599999</v>
      </c>
      <c r="CF979" s="227">
        <f t="shared" si="1214"/>
        <v>3689.7116356933334</v>
      </c>
      <c r="CG979" s="227">
        <f t="shared" si="1264"/>
        <v>3113.21</v>
      </c>
      <c r="CH979" s="227">
        <f t="shared" si="1215"/>
        <v>62.264200000000002</v>
      </c>
      <c r="CI979" s="227">
        <f t="shared" si="1216"/>
        <v>248.01906333333332</v>
      </c>
      <c r="CJ979" s="228">
        <f t="shared" si="1164"/>
        <v>1.0260277083531018</v>
      </c>
      <c r="CK979" s="230">
        <f t="shared" si="1165"/>
        <v>162</v>
      </c>
      <c r="CL979" s="231">
        <f t="shared" si="1217"/>
        <v>1.038168999</v>
      </c>
      <c r="CM979" s="227">
        <f t="shared" si="1218"/>
        <v>3316.16065467</v>
      </c>
      <c r="CN979" s="227">
        <f t="shared" si="1219"/>
        <v>3626.4439180033332</v>
      </c>
      <c r="CO979" s="227">
        <f t="shared" si="1267"/>
        <v>3113.21</v>
      </c>
      <c r="CP979" s="227">
        <f t="shared" si="1220"/>
        <v>62.264200000000002</v>
      </c>
      <c r="CQ979" s="227">
        <f t="shared" si="1221"/>
        <v>214.81149000000002</v>
      </c>
      <c r="CR979" s="228">
        <f t="shared" si="1265"/>
        <v>1.0214320199600349</v>
      </c>
      <c r="CS979" s="230">
        <f t="shared" si="1266"/>
        <v>142</v>
      </c>
      <c r="CT979" s="231">
        <f t="shared" si="1222"/>
        <v>1.0333790540000001</v>
      </c>
      <c r="CU979" s="227">
        <f t="shared" si="1223"/>
        <v>3286.07551345</v>
      </c>
      <c r="CV979" s="227">
        <f t="shared" si="1224"/>
        <v>3563.1512034500001</v>
      </c>
      <c r="CW979" s="227">
        <f t="shared" si="1162"/>
        <v>3113.21</v>
      </c>
      <c r="CX979" s="227">
        <f t="shared" si="1225"/>
        <v>62.264200000000002</v>
      </c>
      <c r="CY979" s="227">
        <f t="shared" si="1226"/>
        <v>183.67939000000001</v>
      </c>
      <c r="CZ979" s="228">
        <f t="shared" si="1160"/>
        <v>1.0235820028851415</v>
      </c>
      <c r="DA979" s="239">
        <f t="shared" si="1161"/>
        <v>121</v>
      </c>
      <c r="DB979" s="231">
        <f t="shared" si="1227"/>
        <v>1.0283733939999999</v>
      </c>
      <c r="DC979" s="227">
        <f t="shared" si="1228"/>
        <v>3277.0411144899999</v>
      </c>
      <c r="DD979" s="227">
        <f t="shared" si="1229"/>
        <v>3522.9847044899998</v>
      </c>
      <c r="DE979" s="227">
        <f t="shared" si="1263"/>
        <v>3113.21</v>
      </c>
      <c r="DF979" s="227">
        <f t="shared" si="1230"/>
        <v>62.264200000000002</v>
      </c>
      <c r="DG979" s="227">
        <f t="shared" si="1231"/>
        <v>152.54729</v>
      </c>
      <c r="DH979" s="228">
        <f t="shared" si="1261"/>
        <v>1.0220488240238388</v>
      </c>
      <c r="DI979" s="239">
        <f t="shared" si="1262"/>
        <v>100</v>
      </c>
      <c r="DJ979" s="231">
        <f t="shared" si="1232"/>
        <v>1.0233919819999999</v>
      </c>
      <c r="DK979" s="227">
        <f t="shared" si="1233"/>
        <v>3256.2824586299998</v>
      </c>
      <c r="DL979" s="227">
        <f t="shared" si="1234"/>
        <v>3471.0939486299999</v>
      </c>
      <c r="DM979" s="227">
        <f t="shared" si="1159"/>
        <v>3113.21</v>
      </c>
      <c r="DN979" s="227">
        <f t="shared" si="1235"/>
        <v>62.264200000000002</v>
      </c>
      <c r="DO979" s="227">
        <f t="shared" si="1236"/>
        <v>120.37745333333334</v>
      </c>
      <c r="DP979" s="228">
        <f t="shared" si="1157"/>
        <v>1.0187891007066192</v>
      </c>
      <c r="DQ979" s="239">
        <f t="shared" si="1158"/>
        <v>79</v>
      </c>
      <c r="DR979" s="231">
        <f t="shared" si="1237"/>
        <v>1.0184346989999999</v>
      </c>
      <c r="DS979" s="227">
        <f t="shared" si="1238"/>
        <v>3230.1738324399998</v>
      </c>
      <c r="DT979" s="227">
        <f t="shared" si="1239"/>
        <v>3412.8154857733334</v>
      </c>
      <c r="DU979" s="227">
        <f t="shared" si="1260"/>
        <v>3113.21</v>
      </c>
      <c r="DV979" s="227">
        <f t="shared" si="1240"/>
        <v>62.264200000000002</v>
      </c>
      <c r="DW979" s="227">
        <f t="shared" si="1241"/>
        <v>91.320826666666662</v>
      </c>
      <c r="DX979" s="228">
        <f t="shared" si="1255"/>
        <v>1.0144276174478553</v>
      </c>
      <c r="DY979" s="239">
        <f t="shared" si="1256"/>
        <v>61</v>
      </c>
      <c r="DZ979" s="231">
        <f t="shared" si="1242"/>
        <v>1.0142047169999999</v>
      </c>
      <c r="EA979" s="227">
        <f t="shared" si="1243"/>
        <v>3202.98649187</v>
      </c>
      <c r="EB979" s="227">
        <f t="shared" si="1244"/>
        <v>3356.5715185366666</v>
      </c>
      <c r="EC979" s="227">
        <f t="shared" si="1148"/>
        <v>3113.21</v>
      </c>
      <c r="ED979" s="227">
        <f t="shared" si="1245"/>
        <v>62.264200000000002</v>
      </c>
      <c r="EE979" s="227">
        <f t="shared" si="1246"/>
        <v>59.15099</v>
      </c>
      <c r="EF979" s="228">
        <f t="shared" si="1151"/>
        <v>1.0068764325424251</v>
      </c>
      <c r="EG979" s="239">
        <f t="shared" si="1152"/>
        <v>39</v>
      </c>
      <c r="EH979" s="231">
        <f t="shared" si="1247"/>
        <v>1.00905859</v>
      </c>
      <c r="EI979" s="227">
        <f t="shared" si="1248"/>
        <v>3163.0129958100001</v>
      </c>
      <c r="EJ979" s="227">
        <f t="shared" si="1249"/>
        <v>3284.4281858100003</v>
      </c>
      <c r="EK979" s="227">
        <f t="shared" si="1257"/>
        <v>3113.21</v>
      </c>
      <c r="EL979" s="227">
        <f t="shared" si="1258"/>
        <v>62.264200000000002</v>
      </c>
      <c r="EM979" s="227">
        <f t="shared" si="1250"/>
        <v>25.943416666666668</v>
      </c>
      <c r="EN979" s="228">
        <f t="shared" si="1251"/>
        <v>1.0011700789150726</v>
      </c>
      <c r="EO979" s="239">
        <f t="shared" si="1252"/>
        <v>18</v>
      </c>
      <c r="EP979" s="231">
        <f t="shared" si="1253"/>
        <v>1.004170738</v>
      </c>
      <c r="EQ979" s="227">
        <f t="shared" si="1179"/>
        <v>3129.85227738</v>
      </c>
      <c r="ER979" s="227">
        <f t="shared" si="1259"/>
        <v>3218.0598940466666</v>
      </c>
      <c r="ES979" s="3"/>
      <c r="ET979" s="232" t="s">
        <v>154</v>
      </c>
      <c r="EU979" s="232" t="s">
        <v>154</v>
      </c>
      <c r="EX979" s="233"/>
      <c r="EZ979" s="238" t="s">
        <v>155</v>
      </c>
      <c r="FA979" s="240"/>
      <c r="FB979" s="240"/>
      <c r="FC979" s="240"/>
      <c r="FD979" s="240"/>
      <c r="FE979" s="240"/>
      <c r="FF979" s="240"/>
      <c r="FG979" s="227"/>
      <c r="FH979" s="227"/>
      <c r="FI979" s="227"/>
      <c r="FJ979" s="227"/>
      <c r="FK979" s="227"/>
      <c r="FL979" s="227"/>
      <c r="FM979" s="227"/>
      <c r="FN979" s="227"/>
      <c r="FO979" s="227"/>
      <c r="FP979" s="227"/>
      <c r="FQ979" s="227"/>
      <c r="FR979" s="227"/>
      <c r="FS979" s="227"/>
      <c r="FT979" s="227"/>
      <c r="FU979" s="227"/>
      <c r="FV979" s="227"/>
      <c r="FW979" s="227"/>
      <c r="FX979" s="227"/>
      <c r="FY979" s="227"/>
      <c r="FZ979" s="227"/>
      <c r="GA979" s="227"/>
      <c r="GB979" s="227"/>
      <c r="GC979" s="227"/>
      <c r="GD979" s="227"/>
      <c r="GE979" s="227"/>
      <c r="GF979" s="1"/>
      <c r="GG979" s="1"/>
      <c r="GH979" s="5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5"/>
      <c r="HA979" s="5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3"/>
      <c r="JZ979" s="1"/>
      <c r="KA979" s="1"/>
      <c r="KB979" s="1"/>
      <c r="KC979" s="1"/>
      <c r="KD979" s="1"/>
      <c r="KE979" s="1"/>
    </row>
    <row r="980" spans="1:291" ht="13.5" thickBot="1" x14ac:dyDescent="0.25">
      <c r="A980" s="196">
        <f t="shared" si="1282"/>
        <v>43638</v>
      </c>
      <c r="B980" s="236">
        <f t="shared" si="1254"/>
        <v>116572.94781626336</v>
      </c>
      <c r="C980" s="66">
        <f t="shared" si="1169"/>
        <v>61636.259457430002</v>
      </c>
      <c r="D980" s="77">
        <f t="shared" si="1283"/>
        <v>5206.9799999999996</v>
      </c>
      <c r="E980" s="67">
        <f>VLOOKUP(A979,[1]Plan1!$DQ$117:$DS$314,3)</f>
        <v>5213.75</v>
      </c>
      <c r="F980" s="11">
        <f t="shared" si="1284"/>
        <v>43613</v>
      </c>
      <c r="G980" s="73">
        <f t="shared" si="1272"/>
        <v>1.3001778382095708E-3</v>
      </c>
      <c r="H980" s="11">
        <f t="shared" si="1285"/>
        <v>43641</v>
      </c>
      <c r="I980" s="11">
        <f t="shared" si="1273"/>
        <v>43641</v>
      </c>
      <c r="J980" s="1">
        <f t="shared" si="1286"/>
        <v>20</v>
      </c>
      <c r="K980" s="1">
        <f t="shared" si="1287"/>
        <v>19</v>
      </c>
      <c r="L980" s="66">
        <f t="shared" si="1274"/>
        <v>1.00123512</v>
      </c>
      <c r="M980" s="70">
        <f t="shared" si="1170"/>
        <v>1.0056996899999999</v>
      </c>
      <c r="N980" s="70">
        <f t="shared" si="1156"/>
        <v>1.098396006488876</v>
      </c>
      <c r="O980" s="66">
        <f t="shared" si="1166"/>
        <v>1.0997526500000001</v>
      </c>
      <c r="P980" s="66">
        <f t="shared" si="1275"/>
        <v>61712.387634209997</v>
      </c>
      <c r="Q980" s="74">
        <f t="shared" si="1276"/>
        <v>0</v>
      </c>
      <c r="R980" s="75">
        <f t="shared" si="1167"/>
        <v>0</v>
      </c>
      <c r="S980" s="66">
        <f t="shared" si="1168"/>
        <v>0</v>
      </c>
      <c r="T980" s="10">
        <f t="shared" si="1288"/>
        <v>0.06</v>
      </c>
      <c r="U980" s="74">
        <f t="shared" si="1163"/>
        <v>19</v>
      </c>
      <c r="V980" s="74">
        <v>252</v>
      </c>
      <c r="W980" s="70">
        <f t="shared" si="1277"/>
        <v>1.004402955</v>
      </c>
      <c r="X980" s="66">
        <f t="shared" si="1278"/>
        <v>271.71686569000002</v>
      </c>
      <c r="Y980" s="66">
        <v>0</v>
      </c>
      <c r="Z980" s="67">
        <f t="shared" si="1279"/>
        <v>0</v>
      </c>
      <c r="AA980" s="68" t="str">
        <f t="shared" si="1289"/>
        <v>A+INCORP J=</v>
      </c>
      <c r="AB980" s="11">
        <f t="shared" si="1290"/>
        <v>43641</v>
      </c>
      <c r="AC980" s="227">
        <f t="shared" si="1295"/>
        <v>3113.21</v>
      </c>
      <c r="AD980" s="227">
        <f t="shared" si="1180"/>
        <v>62.264200000000002</v>
      </c>
      <c r="AE980" s="227">
        <f t="shared" si="1181"/>
        <v>470.09470999999996</v>
      </c>
      <c r="AF980" s="228">
        <f t="shared" si="1296"/>
        <v>1.0539595413148461</v>
      </c>
      <c r="AG980" s="230">
        <f t="shared" si="1297"/>
        <v>310</v>
      </c>
      <c r="AH980" s="231">
        <f t="shared" si="1182"/>
        <v>1.0743115160000001</v>
      </c>
      <c r="AI980" s="227">
        <f t="shared" si="1183"/>
        <v>3525.0281354799999</v>
      </c>
      <c r="AJ980" s="227">
        <f t="shared" si="1184"/>
        <v>4057.3870454799999</v>
      </c>
      <c r="AK980" s="227">
        <f t="shared" si="1176"/>
        <v>3113.21</v>
      </c>
      <c r="AL980" s="227">
        <f t="shared" si="1185"/>
        <v>62.264200000000002</v>
      </c>
      <c r="AM980" s="227">
        <f t="shared" si="1186"/>
        <v>438.96260999999998</v>
      </c>
      <c r="AN980" s="228">
        <f t="shared" si="1177"/>
        <v>1.0530122276950213</v>
      </c>
      <c r="AO980" s="230">
        <f t="shared" si="1178"/>
        <v>289</v>
      </c>
      <c r="AP980" s="231">
        <f t="shared" si="1187"/>
        <v>1.0691075809999999</v>
      </c>
      <c r="AQ980" s="227">
        <f t="shared" si="1188"/>
        <v>3504.8000002200001</v>
      </c>
      <c r="AR980" s="227">
        <f t="shared" si="1189"/>
        <v>4006.0268102200002</v>
      </c>
      <c r="AS980" s="227">
        <f t="shared" si="1291"/>
        <v>3113.21</v>
      </c>
      <c r="AT980" s="227">
        <f t="shared" si="1190"/>
        <v>62.264200000000002</v>
      </c>
      <c r="AU980" s="227">
        <f t="shared" si="1191"/>
        <v>407.83051</v>
      </c>
      <c r="AV980" s="228">
        <f t="shared" si="1292"/>
        <v>1.0507011400903932</v>
      </c>
      <c r="AW980" s="230">
        <f t="shared" si="1293"/>
        <v>268</v>
      </c>
      <c r="AX980" s="231">
        <f t="shared" si="1192"/>
        <v>1.063928853</v>
      </c>
      <c r="AY980" s="227">
        <f t="shared" si="1193"/>
        <v>3480.1679816699998</v>
      </c>
      <c r="AZ980" s="227">
        <f t="shared" si="1194"/>
        <v>3950.2626916699996</v>
      </c>
      <c r="BA980" s="227">
        <f t="shared" si="1270"/>
        <v>3113.21</v>
      </c>
      <c r="BB980" s="227">
        <f t="shared" si="1195"/>
        <v>62.264200000000002</v>
      </c>
      <c r="BC980" s="227">
        <f t="shared" si="1196"/>
        <v>375.66067333333336</v>
      </c>
      <c r="BD980" s="228">
        <f t="shared" si="1174"/>
        <v>1.0465145203004533</v>
      </c>
      <c r="BE980" s="230">
        <f t="shared" si="1175"/>
        <v>248</v>
      </c>
      <c r="BF980" s="231">
        <f t="shared" si="1197"/>
        <v>1.059020056</v>
      </c>
      <c r="BG980" s="227">
        <f t="shared" si="1198"/>
        <v>3450.3079612900001</v>
      </c>
      <c r="BH980" s="227">
        <f t="shared" si="1199"/>
        <v>3888.2328346233335</v>
      </c>
      <c r="BI980" s="227">
        <f t="shared" si="1294"/>
        <v>3113.21</v>
      </c>
      <c r="BJ980" s="227">
        <f t="shared" si="1200"/>
        <v>62.264200000000002</v>
      </c>
      <c r="BK980" s="227">
        <f t="shared" si="1201"/>
        <v>344.52857333333333</v>
      </c>
      <c r="BL980" s="228">
        <f t="shared" si="1280"/>
        <v>1.0334923740898265</v>
      </c>
      <c r="BM980" s="230">
        <f t="shared" si="1281"/>
        <v>226</v>
      </c>
      <c r="BN980" s="231">
        <f t="shared" si="1202"/>
        <v>1.053646533</v>
      </c>
      <c r="BO980" s="227">
        <f t="shared" si="1203"/>
        <v>3390.0853762299998</v>
      </c>
      <c r="BP980" s="227">
        <f t="shared" si="1204"/>
        <v>3796.878149563333</v>
      </c>
      <c r="BQ980" s="227">
        <f t="shared" si="1173"/>
        <v>3113.21</v>
      </c>
      <c r="BR980" s="227">
        <f t="shared" si="1205"/>
        <v>62.264200000000002</v>
      </c>
      <c r="BS980" s="227">
        <f t="shared" si="1206"/>
        <v>310.28326333333337</v>
      </c>
      <c r="BT980" s="228">
        <f t="shared" si="1171"/>
        <v>1.0300924039600265</v>
      </c>
      <c r="BU980" s="230">
        <f t="shared" si="1172"/>
        <v>203</v>
      </c>
      <c r="BV980" s="231">
        <f t="shared" si="1207"/>
        <v>1.0480579109999999</v>
      </c>
      <c r="BW980" s="227">
        <f t="shared" si="1208"/>
        <v>3361.01059807</v>
      </c>
      <c r="BX980" s="227">
        <f t="shared" si="1209"/>
        <v>3733.5580614033333</v>
      </c>
      <c r="BY980" s="227">
        <f t="shared" si="1271"/>
        <v>3113.21</v>
      </c>
      <c r="BZ980" s="227">
        <f t="shared" si="1210"/>
        <v>62.264200000000002</v>
      </c>
      <c r="CA980" s="227">
        <f t="shared" si="1211"/>
        <v>280.18889999999999</v>
      </c>
      <c r="CB980" s="228">
        <f t="shared" si="1268"/>
        <v>1.0310193047130065</v>
      </c>
      <c r="CC980" s="230">
        <f t="shared" si="1269"/>
        <v>183</v>
      </c>
      <c r="CD980" s="231">
        <f t="shared" si="1212"/>
        <v>1.0432223389999999</v>
      </c>
      <c r="CE980" s="227">
        <f t="shared" si="1213"/>
        <v>3348.51379202</v>
      </c>
      <c r="CF980" s="227">
        <f t="shared" si="1214"/>
        <v>3690.9668920200002</v>
      </c>
      <c r="CG980" s="227">
        <f t="shared" si="1264"/>
        <v>3113.21</v>
      </c>
      <c r="CH980" s="227">
        <f t="shared" si="1215"/>
        <v>62.264200000000002</v>
      </c>
      <c r="CI980" s="227">
        <f t="shared" si="1216"/>
        <v>249.05680000000001</v>
      </c>
      <c r="CJ980" s="228">
        <f t="shared" si="1164"/>
        <v>1.0260943635062665</v>
      </c>
      <c r="CK980" s="230">
        <f t="shared" si="1165"/>
        <v>162</v>
      </c>
      <c r="CL980" s="231">
        <f t="shared" si="1217"/>
        <v>1.038168999</v>
      </c>
      <c r="CM980" s="227">
        <f t="shared" si="1218"/>
        <v>3316.3760866600001</v>
      </c>
      <c r="CN980" s="227">
        <f t="shared" si="1219"/>
        <v>3627.69708666</v>
      </c>
      <c r="CO980" s="227">
        <f t="shared" si="1267"/>
        <v>3113.21</v>
      </c>
      <c r="CP980" s="227">
        <f t="shared" si="1220"/>
        <v>62.264200000000002</v>
      </c>
      <c r="CQ980" s="227">
        <f t="shared" si="1221"/>
        <v>215.84922666666671</v>
      </c>
      <c r="CR980" s="228">
        <f t="shared" si="1265"/>
        <v>1.0214983765576038</v>
      </c>
      <c r="CS980" s="230">
        <f t="shared" si="1266"/>
        <v>142</v>
      </c>
      <c r="CT980" s="231">
        <f t="shared" si="1222"/>
        <v>1.0333790540000001</v>
      </c>
      <c r="CU980" s="227">
        <f t="shared" si="1223"/>
        <v>3286.2889909800001</v>
      </c>
      <c r="CV980" s="227">
        <f t="shared" si="1224"/>
        <v>3564.4024176466669</v>
      </c>
      <c r="CW980" s="227">
        <f t="shared" si="1162"/>
        <v>3113.21</v>
      </c>
      <c r="CX980" s="227">
        <f t="shared" si="1225"/>
        <v>62.264200000000002</v>
      </c>
      <c r="CY980" s="227">
        <f t="shared" si="1226"/>
        <v>184.71712666666667</v>
      </c>
      <c r="CZ980" s="228">
        <f t="shared" si="1160"/>
        <v>1.0236484991548069</v>
      </c>
      <c r="DA980" s="239">
        <f t="shared" si="1161"/>
        <v>121</v>
      </c>
      <c r="DB980" s="231">
        <f t="shared" si="1227"/>
        <v>1.0283733939999999</v>
      </c>
      <c r="DC980" s="227">
        <f t="shared" si="1228"/>
        <v>3277.25400511</v>
      </c>
      <c r="DD980" s="227">
        <f t="shared" si="1229"/>
        <v>3524.2353317766665</v>
      </c>
      <c r="DE980" s="227">
        <f t="shared" si="1263"/>
        <v>3113.21</v>
      </c>
      <c r="DF980" s="227">
        <f t="shared" si="1230"/>
        <v>62.264200000000002</v>
      </c>
      <c r="DG980" s="227">
        <f t="shared" si="1231"/>
        <v>153.58502666666669</v>
      </c>
      <c r="DH980" s="228">
        <f t="shared" si="1261"/>
        <v>1.0221152206916406</v>
      </c>
      <c r="DI980" s="239">
        <f t="shared" si="1262"/>
        <v>100</v>
      </c>
      <c r="DJ980" s="231">
        <f t="shared" si="1232"/>
        <v>1.0233919819999999</v>
      </c>
      <c r="DK980" s="227">
        <f t="shared" si="1233"/>
        <v>3256.4940006900001</v>
      </c>
      <c r="DL980" s="227">
        <f t="shared" si="1234"/>
        <v>3472.3432273566668</v>
      </c>
      <c r="DM980" s="227">
        <f t="shared" si="1159"/>
        <v>3113.21</v>
      </c>
      <c r="DN980" s="227">
        <f t="shared" si="1235"/>
        <v>62.264200000000002</v>
      </c>
      <c r="DO980" s="227">
        <f t="shared" si="1236"/>
        <v>121.41519</v>
      </c>
      <c r="DP980" s="228">
        <f t="shared" si="1157"/>
        <v>1.0188552856088371</v>
      </c>
      <c r="DQ980" s="239">
        <f t="shared" si="1158"/>
        <v>79</v>
      </c>
      <c r="DR980" s="231">
        <f t="shared" si="1237"/>
        <v>1.0184346989999999</v>
      </c>
      <c r="DS980" s="227">
        <f t="shared" si="1238"/>
        <v>3230.38367836</v>
      </c>
      <c r="DT980" s="227">
        <f t="shared" si="1239"/>
        <v>3414.0630683600002</v>
      </c>
      <c r="DU980" s="227">
        <f t="shared" si="1260"/>
        <v>3113.21</v>
      </c>
      <c r="DV980" s="227">
        <f t="shared" si="1240"/>
        <v>62.264200000000002</v>
      </c>
      <c r="DW980" s="227">
        <f t="shared" si="1241"/>
        <v>92.358563333333336</v>
      </c>
      <c r="DX980" s="228">
        <f t="shared" si="1255"/>
        <v>1.0144935190094457</v>
      </c>
      <c r="DY980" s="239">
        <f t="shared" si="1256"/>
        <v>61</v>
      </c>
      <c r="DZ980" s="231">
        <f t="shared" si="1242"/>
        <v>1.0142047169999999</v>
      </c>
      <c r="EA980" s="227">
        <f t="shared" si="1243"/>
        <v>3203.1945715900001</v>
      </c>
      <c r="EB980" s="227">
        <f t="shared" si="1244"/>
        <v>3357.8173349233334</v>
      </c>
      <c r="EC980" s="227">
        <f t="shared" si="1148"/>
        <v>3113.21</v>
      </c>
      <c r="ED980" s="227">
        <f t="shared" si="1245"/>
        <v>62.264200000000002</v>
      </c>
      <c r="EE980" s="227">
        <f t="shared" si="1246"/>
        <v>60.188726666666668</v>
      </c>
      <c r="EF980" s="228">
        <f t="shared" si="1151"/>
        <v>1.0069418435467115</v>
      </c>
      <c r="EG980" s="239">
        <f t="shared" si="1152"/>
        <v>39</v>
      </c>
      <c r="EH980" s="231">
        <f t="shared" si="1247"/>
        <v>1.00905859</v>
      </c>
      <c r="EI980" s="227">
        <f t="shared" si="1248"/>
        <v>3163.2184786799999</v>
      </c>
      <c r="EJ980" s="227">
        <f t="shared" si="1249"/>
        <v>3285.6714053466667</v>
      </c>
      <c r="EK980" s="227">
        <f t="shared" si="1257"/>
        <v>3113.21</v>
      </c>
      <c r="EL980" s="227">
        <f t="shared" si="1258"/>
        <v>62.264200000000002</v>
      </c>
      <c r="EM980" s="227">
        <f t="shared" si="1250"/>
        <v>26.981153333333339</v>
      </c>
      <c r="EN980" s="228">
        <f t="shared" si="1251"/>
        <v>1.001235119210194</v>
      </c>
      <c r="EO980" s="239">
        <f t="shared" si="1252"/>
        <v>18</v>
      </c>
      <c r="EP980" s="231">
        <f t="shared" si="1253"/>
        <v>1.004170738</v>
      </c>
      <c r="EQ980" s="227">
        <f t="shared" si="1179"/>
        <v>3130.0556059800001</v>
      </c>
      <c r="ER980" s="227">
        <f t="shared" si="1259"/>
        <v>3219.3009593133334</v>
      </c>
      <c r="ES980" s="3"/>
      <c r="ET980" s="235">
        <v>0.02</v>
      </c>
      <c r="EU980" s="235">
        <v>0.01</v>
      </c>
      <c r="EV980" s="224">
        <f>ES981</f>
        <v>43641</v>
      </c>
      <c r="EX980" s="232" t="s">
        <v>153</v>
      </c>
      <c r="EZ980" s="237" t="s">
        <v>156</v>
      </c>
      <c r="FA980" s="240"/>
      <c r="FB980" s="240"/>
      <c r="FC980" s="240"/>
      <c r="FD980" s="240"/>
      <c r="FE980" s="240"/>
      <c r="FF980" s="240"/>
      <c r="FG980" s="227"/>
      <c r="FH980" s="227"/>
      <c r="FI980" s="227"/>
      <c r="FJ980" s="227"/>
      <c r="FK980" s="227"/>
      <c r="FL980" s="227"/>
      <c r="FM980" s="227"/>
      <c r="FN980" s="227"/>
      <c r="FO980" s="227"/>
      <c r="FP980" s="227"/>
      <c r="FQ980" s="227"/>
      <c r="FR980" s="227"/>
      <c r="FS980" s="227"/>
      <c r="FT980" s="227"/>
      <c r="FU980" s="227"/>
      <c r="FV980" s="227"/>
      <c r="FW980" s="227"/>
      <c r="FX980" s="227"/>
      <c r="FY980" s="227"/>
      <c r="FZ980" s="227"/>
      <c r="GA980" s="227"/>
      <c r="GB980" s="227"/>
      <c r="GC980" s="227"/>
      <c r="GD980" s="227"/>
      <c r="GE980" s="227"/>
      <c r="GF980" s="1"/>
      <c r="GG980" s="1"/>
      <c r="GH980" s="5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5"/>
      <c r="HA980" s="5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3"/>
      <c r="JZ980" s="1"/>
      <c r="KA980" s="1"/>
      <c r="KB980" s="1"/>
      <c r="KC980" s="1"/>
      <c r="KD980" s="1"/>
      <c r="KE980" s="1"/>
    </row>
    <row r="981" spans="1:291" x14ac:dyDescent="0.2">
      <c r="A981" s="196">
        <f t="shared" si="1282"/>
        <v>43639</v>
      </c>
      <c r="B981" s="236">
        <f t="shared" si="1254"/>
        <v>116588.51386626335</v>
      </c>
      <c r="C981" s="66">
        <f t="shared" si="1169"/>
        <v>61636.259457430002</v>
      </c>
      <c r="D981" s="77">
        <f t="shared" si="1283"/>
        <v>5206.9799999999996</v>
      </c>
      <c r="E981" s="67">
        <f>VLOOKUP(A980,[1]Plan1!$DQ$117:$DS$314,3)</f>
        <v>5213.75</v>
      </c>
      <c r="F981" s="11">
        <f t="shared" si="1284"/>
        <v>43613</v>
      </c>
      <c r="G981" s="73">
        <f t="shared" si="1272"/>
        <v>1.3001778382095708E-3</v>
      </c>
      <c r="H981" s="11">
        <f t="shared" si="1285"/>
        <v>43641</v>
      </c>
      <c r="I981" s="11">
        <f t="shared" si="1273"/>
        <v>43641</v>
      </c>
      <c r="J981" s="1">
        <f t="shared" si="1286"/>
        <v>20</v>
      </c>
      <c r="K981" s="1">
        <f t="shared" si="1287"/>
        <v>19</v>
      </c>
      <c r="L981" s="66">
        <f t="shared" si="1274"/>
        <v>1.00123512</v>
      </c>
      <c r="M981" s="70">
        <f t="shared" si="1170"/>
        <v>1.0056996899999999</v>
      </c>
      <c r="N981" s="70">
        <f t="shared" si="1156"/>
        <v>1.098396006488876</v>
      </c>
      <c r="O981" s="66">
        <f t="shared" si="1166"/>
        <v>1.0997526500000001</v>
      </c>
      <c r="P981" s="66">
        <f t="shared" si="1275"/>
        <v>61712.387634209997</v>
      </c>
      <c r="Q981" s="74">
        <f t="shared" si="1276"/>
        <v>0</v>
      </c>
      <c r="R981" s="75">
        <f t="shared" si="1167"/>
        <v>0</v>
      </c>
      <c r="S981" s="66">
        <f t="shared" si="1168"/>
        <v>0</v>
      </c>
      <c r="T981" s="10">
        <f t="shared" si="1288"/>
        <v>0.06</v>
      </c>
      <c r="U981" s="74">
        <f t="shared" si="1163"/>
        <v>19</v>
      </c>
      <c r="V981" s="74">
        <v>252</v>
      </c>
      <c r="W981" s="70">
        <f t="shared" si="1277"/>
        <v>1.004402955</v>
      </c>
      <c r="X981" s="66">
        <f t="shared" si="1278"/>
        <v>271.71686569000002</v>
      </c>
      <c r="Y981" s="66">
        <v>0</v>
      </c>
      <c r="Z981" s="67">
        <f t="shared" si="1279"/>
        <v>0</v>
      </c>
      <c r="AA981" s="68" t="str">
        <f t="shared" si="1289"/>
        <v>A+INCORP J=</v>
      </c>
      <c r="AB981" s="11">
        <f t="shared" si="1290"/>
        <v>43641</v>
      </c>
      <c r="AC981" s="227">
        <f t="shared" si="1295"/>
        <v>3113.21</v>
      </c>
      <c r="AD981" s="227">
        <f t="shared" si="1180"/>
        <v>62.264200000000002</v>
      </c>
      <c r="AE981" s="227">
        <f t="shared" si="1181"/>
        <v>471.13244666666662</v>
      </c>
      <c r="AF981" s="228">
        <f t="shared" si="1296"/>
        <v>1.0539595413148461</v>
      </c>
      <c r="AG981" s="230">
        <f t="shared" si="1297"/>
        <v>310</v>
      </c>
      <c r="AH981" s="231">
        <f t="shared" si="1182"/>
        <v>1.0743115160000001</v>
      </c>
      <c r="AI981" s="227">
        <f t="shared" si="1183"/>
        <v>3525.0281354799999</v>
      </c>
      <c r="AJ981" s="227">
        <f t="shared" si="1184"/>
        <v>4058.4247821466665</v>
      </c>
      <c r="AK981" s="227">
        <f t="shared" si="1176"/>
        <v>3113.21</v>
      </c>
      <c r="AL981" s="227">
        <f t="shared" si="1185"/>
        <v>62.264200000000002</v>
      </c>
      <c r="AM981" s="227">
        <f t="shared" si="1186"/>
        <v>440.0003466666667</v>
      </c>
      <c r="AN981" s="228">
        <f t="shared" si="1177"/>
        <v>1.0530122276950213</v>
      </c>
      <c r="AO981" s="230">
        <f t="shared" si="1178"/>
        <v>289</v>
      </c>
      <c r="AP981" s="231">
        <f t="shared" si="1187"/>
        <v>1.0691075809999999</v>
      </c>
      <c r="AQ981" s="227">
        <f t="shared" si="1188"/>
        <v>3504.8000002200001</v>
      </c>
      <c r="AR981" s="227">
        <f t="shared" si="1189"/>
        <v>4007.0645468866669</v>
      </c>
      <c r="AS981" s="227">
        <f t="shared" si="1291"/>
        <v>3113.21</v>
      </c>
      <c r="AT981" s="227">
        <f t="shared" si="1190"/>
        <v>62.264200000000002</v>
      </c>
      <c r="AU981" s="227">
        <f t="shared" si="1191"/>
        <v>408.86824666666666</v>
      </c>
      <c r="AV981" s="228">
        <f t="shared" si="1292"/>
        <v>1.0507011400903932</v>
      </c>
      <c r="AW981" s="230">
        <f t="shared" si="1293"/>
        <v>268</v>
      </c>
      <c r="AX981" s="231">
        <f t="shared" si="1192"/>
        <v>1.063928853</v>
      </c>
      <c r="AY981" s="227">
        <f t="shared" si="1193"/>
        <v>3480.1679816699998</v>
      </c>
      <c r="AZ981" s="227">
        <f t="shared" si="1194"/>
        <v>3951.3004283366663</v>
      </c>
      <c r="BA981" s="227">
        <f t="shared" si="1270"/>
        <v>3113.21</v>
      </c>
      <c r="BB981" s="227">
        <f t="shared" si="1195"/>
        <v>62.264200000000002</v>
      </c>
      <c r="BC981" s="227">
        <f t="shared" si="1196"/>
        <v>376.69840999999997</v>
      </c>
      <c r="BD981" s="228">
        <f t="shared" si="1174"/>
        <v>1.0465145203004533</v>
      </c>
      <c r="BE981" s="230">
        <f t="shared" si="1175"/>
        <v>248</v>
      </c>
      <c r="BF981" s="231">
        <f t="shared" si="1197"/>
        <v>1.059020056</v>
      </c>
      <c r="BG981" s="227">
        <f t="shared" si="1198"/>
        <v>3450.3079612900001</v>
      </c>
      <c r="BH981" s="227">
        <f t="shared" si="1199"/>
        <v>3889.2705712900001</v>
      </c>
      <c r="BI981" s="227">
        <f t="shared" si="1294"/>
        <v>3113.21</v>
      </c>
      <c r="BJ981" s="227">
        <f t="shared" si="1200"/>
        <v>62.264200000000002</v>
      </c>
      <c r="BK981" s="227">
        <f t="shared" si="1201"/>
        <v>345.56630999999999</v>
      </c>
      <c r="BL981" s="228">
        <f t="shared" si="1280"/>
        <v>1.0334923740898265</v>
      </c>
      <c r="BM981" s="230">
        <f t="shared" si="1281"/>
        <v>226</v>
      </c>
      <c r="BN981" s="231">
        <f t="shared" si="1202"/>
        <v>1.053646533</v>
      </c>
      <c r="BO981" s="227">
        <f t="shared" si="1203"/>
        <v>3390.0853762299998</v>
      </c>
      <c r="BP981" s="227">
        <f t="shared" si="1204"/>
        <v>3797.9158862300001</v>
      </c>
      <c r="BQ981" s="227">
        <f t="shared" si="1173"/>
        <v>3113.21</v>
      </c>
      <c r="BR981" s="227">
        <f t="shared" si="1205"/>
        <v>62.264200000000002</v>
      </c>
      <c r="BS981" s="227">
        <f t="shared" si="1206"/>
        <v>311.32100000000003</v>
      </c>
      <c r="BT981" s="228">
        <f t="shared" si="1171"/>
        <v>1.0300924039600265</v>
      </c>
      <c r="BU981" s="230">
        <f t="shared" si="1172"/>
        <v>203</v>
      </c>
      <c r="BV981" s="231">
        <f t="shared" si="1207"/>
        <v>1.0480579109999999</v>
      </c>
      <c r="BW981" s="227">
        <f t="shared" si="1208"/>
        <v>3361.01059807</v>
      </c>
      <c r="BX981" s="227">
        <f t="shared" si="1209"/>
        <v>3734.59579807</v>
      </c>
      <c r="BY981" s="227">
        <f t="shared" si="1271"/>
        <v>3113.21</v>
      </c>
      <c r="BZ981" s="227">
        <f t="shared" si="1210"/>
        <v>62.264200000000002</v>
      </c>
      <c r="CA981" s="227">
        <f t="shared" si="1211"/>
        <v>281.22663666666665</v>
      </c>
      <c r="CB981" s="228">
        <f t="shared" si="1268"/>
        <v>1.0310193047130065</v>
      </c>
      <c r="CC981" s="230">
        <f t="shared" si="1269"/>
        <v>183</v>
      </c>
      <c r="CD981" s="231">
        <f t="shared" si="1212"/>
        <v>1.0432223389999999</v>
      </c>
      <c r="CE981" s="227">
        <f t="shared" si="1213"/>
        <v>3348.51379202</v>
      </c>
      <c r="CF981" s="227">
        <f t="shared" si="1214"/>
        <v>3692.0046286866668</v>
      </c>
      <c r="CG981" s="227">
        <f t="shared" si="1264"/>
        <v>3113.21</v>
      </c>
      <c r="CH981" s="227">
        <f t="shared" si="1215"/>
        <v>62.264200000000002</v>
      </c>
      <c r="CI981" s="227">
        <f t="shared" si="1216"/>
        <v>250.0945366666667</v>
      </c>
      <c r="CJ981" s="228">
        <f t="shared" si="1164"/>
        <v>1.0260943635062665</v>
      </c>
      <c r="CK981" s="230">
        <f t="shared" si="1165"/>
        <v>162</v>
      </c>
      <c r="CL981" s="231">
        <f t="shared" si="1217"/>
        <v>1.038168999</v>
      </c>
      <c r="CM981" s="227">
        <f t="shared" si="1218"/>
        <v>3316.3760866600001</v>
      </c>
      <c r="CN981" s="227">
        <f t="shared" si="1219"/>
        <v>3628.7348233266666</v>
      </c>
      <c r="CO981" s="227">
        <f t="shared" si="1267"/>
        <v>3113.21</v>
      </c>
      <c r="CP981" s="227">
        <f t="shared" si="1220"/>
        <v>62.264200000000002</v>
      </c>
      <c r="CQ981" s="227">
        <f t="shared" si="1221"/>
        <v>216.88696333333334</v>
      </c>
      <c r="CR981" s="228">
        <f t="shared" si="1265"/>
        <v>1.0214983765576038</v>
      </c>
      <c r="CS981" s="230">
        <f t="shared" si="1266"/>
        <v>142</v>
      </c>
      <c r="CT981" s="231">
        <f t="shared" si="1222"/>
        <v>1.0333790540000001</v>
      </c>
      <c r="CU981" s="227">
        <f t="shared" si="1223"/>
        <v>3286.2889909800001</v>
      </c>
      <c r="CV981" s="227">
        <f t="shared" si="1224"/>
        <v>3565.4401543133336</v>
      </c>
      <c r="CW981" s="227">
        <f t="shared" si="1162"/>
        <v>3113.21</v>
      </c>
      <c r="CX981" s="227">
        <f t="shared" si="1225"/>
        <v>62.264200000000002</v>
      </c>
      <c r="CY981" s="227">
        <f t="shared" si="1226"/>
        <v>185.75486333333333</v>
      </c>
      <c r="CZ981" s="228">
        <f t="shared" si="1160"/>
        <v>1.0236484991548069</v>
      </c>
      <c r="DA981" s="239">
        <f t="shared" si="1161"/>
        <v>121</v>
      </c>
      <c r="DB981" s="231">
        <f t="shared" si="1227"/>
        <v>1.0283733939999999</v>
      </c>
      <c r="DC981" s="227">
        <f t="shared" si="1228"/>
        <v>3277.25400511</v>
      </c>
      <c r="DD981" s="227">
        <f t="shared" si="1229"/>
        <v>3525.2730684433332</v>
      </c>
      <c r="DE981" s="227">
        <f t="shared" si="1263"/>
        <v>3113.21</v>
      </c>
      <c r="DF981" s="227">
        <f t="shared" si="1230"/>
        <v>62.264200000000002</v>
      </c>
      <c r="DG981" s="227">
        <f t="shared" si="1231"/>
        <v>154.62276333333335</v>
      </c>
      <c r="DH981" s="228">
        <f t="shared" si="1261"/>
        <v>1.0221152206916406</v>
      </c>
      <c r="DI981" s="239">
        <f t="shared" si="1262"/>
        <v>100</v>
      </c>
      <c r="DJ981" s="231">
        <f t="shared" si="1232"/>
        <v>1.0233919819999999</v>
      </c>
      <c r="DK981" s="227">
        <f t="shared" si="1233"/>
        <v>3256.4940006900001</v>
      </c>
      <c r="DL981" s="227">
        <f t="shared" si="1234"/>
        <v>3473.3809640233335</v>
      </c>
      <c r="DM981" s="227">
        <f t="shared" si="1159"/>
        <v>3113.21</v>
      </c>
      <c r="DN981" s="227">
        <f t="shared" si="1235"/>
        <v>62.264200000000002</v>
      </c>
      <c r="DO981" s="227">
        <f t="shared" si="1236"/>
        <v>122.45292666666666</v>
      </c>
      <c r="DP981" s="228">
        <f t="shared" si="1157"/>
        <v>1.0188552856088371</v>
      </c>
      <c r="DQ981" s="239">
        <f t="shared" si="1158"/>
        <v>79</v>
      </c>
      <c r="DR981" s="231">
        <f t="shared" si="1237"/>
        <v>1.0184346989999999</v>
      </c>
      <c r="DS981" s="227">
        <f t="shared" si="1238"/>
        <v>3230.38367836</v>
      </c>
      <c r="DT981" s="227">
        <f t="shared" si="1239"/>
        <v>3415.1008050266664</v>
      </c>
      <c r="DU981" s="227">
        <f t="shared" si="1260"/>
        <v>3113.21</v>
      </c>
      <c r="DV981" s="227">
        <f t="shared" si="1240"/>
        <v>62.264200000000002</v>
      </c>
      <c r="DW981" s="227">
        <f t="shared" si="1241"/>
        <v>93.396299999999997</v>
      </c>
      <c r="DX981" s="228">
        <f t="shared" si="1255"/>
        <v>1.0144935190094457</v>
      </c>
      <c r="DY981" s="239">
        <f t="shared" si="1256"/>
        <v>61</v>
      </c>
      <c r="DZ981" s="231">
        <f t="shared" si="1242"/>
        <v>1.0142047169999999</v>
      </c>
      <c r="EA981" s="227">
        <f t="shared" si="1243"/>
        <v>3203.1945715900001</v>
      </c>
      <c r="EB981" s="227">
        <f t="shared" si="1244"/>
        <v>3358.8550715900001</v>
      </c>
      <c r="EC981" s="227">
        <f t="shared" si="1148"/>
        <v>3113.21</v>
      </c>
      <c r="ED981" s="227">
        <f t="shared" si="1245"/>
        <v>62.264200000000002</v>
      </c>
      <c r="EE981" s="227">
        <f t="shared" si="1246"/>
        <v>61.226463333333328</v>
      </c>
      <c r="EF981" s="228">
        <f t="shared" si="1151"/>
        <v>1.0069418435467115</v>
      </c>
      <c r="EG981" s="239">
        <f t="shared" si="1152"/>
        <v>39</v>
      </c>
      <c r="EH981" s="231">
        <f t="shared" si="1247"/>
        <v>1.00905859</v>
      </c>
      <c r="EI981" s="227">
        <f t="shared" si="1248"/>
        <v>3163.2184786799999</v>
      </c>
      <c r="EJ981" s="227">
        <f t="shared" si="1249"/>
        <v>3286.7091420133333</v>
      </c>
      <c r="EK981" s="227">
        <f t="shared" si="1257"/>
        <v>3113.21</v>
      </c>
      <c r="EL981" s="227">
        <f t="shared" si="1258"/>
        <v>62.264200000000002</v>
      </c>
      <c r="EM981" s="227">
        <f t="shared" si="1250"/>
        <v>28.018890000000003</v>
      </c>
      <c r="EN981" s="228">
        <f t="shared" si="1251"/>
        <v>1.001235119210194</v>
      </c>
      <c r="EO981" s="239">
        <f t="shared" si="1252"/>
        <v>18</v>
      </c>
      <c r="EP981" s="231">
        <f t="shared" si="1253"/>
        <v>1.004170738</v>
      </c>
      <c r="EQ981" s="227">
        <f t="shared" si="1179"/>
        <v>3130.0556059800001</v>
      </c>
      <c r="ER981" s="227">
        <f t="shared" si="1259"/>
        <v>3220.33869598</v>
      </c>
      <c r="ES981" s="224">
        <f>$A983</f>
        <v>43641</v>
      </c>
      <c r="ET981" s="224">
        <f>ES981</f>
        <v>43641</v>
      </c>
      <c r="EU981" s="224">
        <f>ES981</f>
        <v>43641</v>
      </c>
      <c r="EV981" s="234">
        <f>$O983</f>
        <v>1.0998241</v>
      </c>
      <c r="EW981" s="224">
        <f>ES981</f>
        <v>43641</v>
      </c>
      <c r="EX981" s="224">
        <f>ES981</f>
        <v>43641</v>
      </c>
      <c r="EY981" s="224">
        <f>ES981</f>
        <v>43641</v>
      </c>
      <c r="EZ981" s="224">
        <f>ES981</f>
        <v>43641</v>
      </c>
      <c r="FA981" s="224"/>
      <c r="FB981" s="224"/>
      <c r="FC981" s="224"/>
      <c r="FD981" s="224"/>
      <c r="FE981" s="224"/>
      <c r="FF981" s="224"/>
      <c r="FG981" s="227"/>
      <c r="FH981" s="227"/>
      <c r="FI981" s="227"/>
      <c r="FJ981" s="227"/>
      <c r="FK981" s="227"/>
      <c r="FL981" s="227"/>
      <c r="FM981" s="227"/>
      <c r="FN981" s="227"/>
      <c r="FO981" s="227"/>
      <c r="FP981" s="227"/>
      <c r="FQ981" s="227"/>
      <c r="FR981" s="227"/>
      <c r="FS981" s="227"/>
      <c r="FT981" s="227"/>
      <c r="FU981" s="227"/>
      <c r="FV981" s="227"/>
      <c r="FW981" s="227"/>
      <c r="FX981" s="227"/>
      <c r="FY981" s="227"/>
      <c r="FZ981" s="227"/>
      <c r="GA981" s="227"/>
      <c r="GB981" s="227"/>
      <c r="GC981" s="227"/>
      <c r="GD981" s="227"/>
      <c r="GE981" s="227"/>
      <c r="GF981" s="1"/>
      <c r="GG981" s="1"/>
      <c r="GH981" s="5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5"/>
      <c r="HA981" s="5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3"/>
      <c r="JZ981" s="1"/>
      <c r="KA981" s="1"/>
      <c r="KB981" s="1"/>
      <c r="KC981" s="1"/>
      <c r="KD981" s="1"/>
      <c r="KE981" s="1"/>
    </row>
    <row r="982" spans="1:291" x14ac:dyDescent="0.2">
      <c r="A982" s="196">
        <f t="shared" si="1282"/>
        <v>43640</v>
      </c>
      <c r="B982" s="236">
        <f t="shared" si="1254"/>
        <v>116615.62477222334</v>
      </c>
      <c r="C982" s="66">
        <f t="shared" si="1169"/>
        <v>61636.259457430002</v>
      </c>
      <c r="D982" s="77">
        <f t="shared" si="1283"/>
        <v>5206.9799999999996</v>
      </c>
      <c r="E982" s="67">
        <f>VLOOKUP(A981,[1]Plan1!$DQ$117:$DS$314,3)</f>
        <v>5213.75</v>
      </c>
      <c r="F982" s="11">
        <f t="shared" si="1284"/>
        <v>43613</v>
      </c>
      <c r="G982" s="73">
        <f t="shared" si="1272"/>
        <v>1.3001778382095708E-3</v>
      </c>
      <c r="H982" s="11">
        <f t="shared" si="1285"/>
        <v>43641</v>
      </c>
      <c r="I982" s="11">
        <f t="shared" si="1273"/>
        <v>43641</v>
      </c>
      <c r="J982" s="1">
        <f t="shared" si="1286"/>
        <v>20</v>
      </c>
      <c r="K982" s="1">
        <f t="shared" si="1287"/>
        <v>19</v>
      </c>
      <c r="L982" s="66">
        <f t="shared" si="1274"/>
        <v>1.00123512</v>
      </c>
      <c r="M982" s="70">
        <f t="shared" si="1170"/>
        <v>1.0056996899999999</v>
      </c>
      <c r="N982" s="70">
        <f t="shared" si="1156"/>
        <v>1.098396006488876</v>
      </c>
      <c r="O982" s="66">
        <f t="shared" si="1166"/>
        <v>1.0997526500000001</v>
      </c>
      <c r="P982" s="66">
        <f t="shared" si="1275"/>
        <v>61712.387634209997</v>
      </c>
      <c r="Q982" s="74">
        <f t="shared" si="1276"/>
        <v>0</v>
      </c>
      <c r="R982" s="75">
        <f t="shared" si="1167"/>
        <v>0</v>
      </c>
      <c r="S982" s="66">
        <f t="shared" si="1168"/>
        <v>0</v>
      </c>
      <c r="T982" s="10">
        <f t="shared" si="1288"/>
        <v>0.06</v>
      </c>
      <c r="U982" s="74">
        <f t="shared" si="1163"/>
        <v>19</v>
      </c>
      <c r="V982" s="74">
        <v>252</v>
      </c>
      <c r="W982" s="70">
        <f t="shared" si="1277"/>
        <v>1.004402955</v>
      </c>
      <c r="X982" s="66">
        <f t="shared" si="1278"/>
        <v>271.71686569000002</v>
      </c>
      <c r="Y982" s="66">
        <v>0</v>
      </c>
      <c r="Z982" s="67">
        <f t="shared" si="1279"/>
        <v>0</v>
      </c>
      <c r="AA982" s="68" t="str">
        <f t="shared" si="1289"/>
        <v>A+INCORP J=</v>
      </c>
      <c r="AB982" s="11">
        <f t="shared" si="1290"/>
        <v>43641</v>
      </c>
      <c r="AC982" s="227">
        <f t="shared" si="1295"/>
        <v>3113.21</v>
      </c>
      <c r="AD982" s="227">
        <f t="shared" si="1180"/>
        <v>62.264200000000002</v>
      </c>
      <c r="AE982" s="227">
        <f t="shared" si="1181"/>
        <v>472.17018333333334</v>
      </c>
      <c r="AF982" s="228">
        <f t="shared" si="1296"/>
        <v>1.0539595413148461</v>
      </c>
      <c r="AG982" s="230">
        <f t="shared" si="1297"/>
        <v>311</v>
      </c>
      <c r="AH982" s="231">
        <f t="shared" si="1182"/>
        <v>1.0745599530000001</v>
      </c>
      <c r="AI982" s="227">
        <f t="shared" si="1183"/>
        <v>3525.84330632</v>
      </c>
      <c r="AJ982" s="227">
        <f t="shared" si="1184"/>
        <v>4060.2776896533333</v>
      </c>
      <c r="AK982" s="227">
        <f t="shared" si="1176"/>
        <v>3113.21</v>
      </c>
      <c r="AL982" s="227">
        <f t="shared" si="1185"/>
        <v>62.264200000000002</v>
      </c>
      <c r="AM982" s="227">
        <f t="shared" si="1186"/>
        <v>441.0380833333333</v>
      </c>
      <c r="AN982" s="228">
        <f t="shared" si="1177"/>
        <v>1.0530122276950213</v>
      </c>
      <c r="AO982" s="230">
        <f t="shared" si="1178"/>
        <v>290</v>
      </c>
      <c r="AP982" s="231">
        <f t="shared" si="1187"/>
        <v>1.069354814</v>
      </c>
      <c r="AQ982" s="227">
        <f t="shared" si="1188"/>
        <v>3505.6104913499998</v>
      </c>
      <c r="AR982" s="227">
        <f t="shared" si="1189"/>
        <v>4008.9127746833333</v>
      </c>
      <c r="AS982" s="227">
        <f t="shared" si="1291"/>
        <v>3113.21</v>
      </c>
      <c r="AT982" s="227">
        <f t="shared" si="1190"/>
        <v>62.264200000000002</v>
      </c>
      <c r="AU982" s="227">
        <f t="shared" si="1191"/>
        <v>409.90598333333332</v>
      </c>
      <c r="AV982" s="228">
        <f t="shared" si="1292"/>
        <v>1.0507011400903932</v>
      </c>
      <c r="AW982" s="230">
        <f t="shared" si="1293"/>
        <v>269</v>
      </c>
      <c r="AX982" s="231">
        <f t="shared" si="1192"/>
        <v>1.064174889</v>
      </c>
      <c r="AY982" s="227">
        <f t="shared" si="1193"/>
        <v>3480.97277854</v>
      </c>
      <c r="AZ982" s="227">
        <f t="shared" si="1194"/>
        <v>3953.1429618733332</v>
      </c>
      <c r="BA982" s="227">
        <f t="shared" si="1270"/>
        <v>3113.21</v>
      </c>
      <c r="BB982" s="227">
        <f t="shared" si="1195"/>
        <v>62.264200000000002</v>
      </c>
      <c r="BC982" s="227">
        <f t="shared" si="1196"/>
        <v>377.73614666666668</v>
      </c>
      <c r="BD982" s="228">
        <f t="shared" si="1174"/>
        <v>1.0465145203004533</v>
      </c>
      <c r="BE982" s="230">
        <f t="shared" si="1175"/>
        <v>249</v>
      </c>
      <c r="BF982" s="231">
        <f t="shared" si="1197"/>
        <v>1.0592649569999999</v>
      </c>
      <c r="BG982" s="227">
        <f t="shared" si="1198"/>
        <v>3451.10585352</v>
      </c>
      <c r="BH982" s="227">
        <f t="shared" si="1199"/>
        <v>3891.1062001866667</v>
      </c>
      <c r="BI982" s="227">
        <f t="shared" si="1294"/>
        <v>3113.21</v>
      </c>
      <c r="BJ982" s="227">
        <f t="shared" si="1200"/>
        <v>62.264200000000002</v>
      </c>
      <c r="BK982" s="227">
        <f t="shared" si="1201"/>
        <v>346.60404666666665</v>
      </c>
      <c r="BL982" s="228">
        <f t="shared" si="1280"/>
        <v>1.0334923740898265</v>
      </c>
      <c r="BM982" s="230">
        <f t="shared" si="1281"/>
        <v>227</v>
      </c>
      <c r="BN982" s="231">
        <f t="shared" si="1202"/>
        <v>1.0538901919999999</v>
      </c>
      <c r="BO982" s="227">
        <f t="shared" si="1203"/>
        <v>3390.8693438999999</v>
      </c>
      <c r="BP982" s="227">
        <f t="shared" si="1204"/>
        <v>3799.7375905666668</v>
      </c>
      <c r="BQ982" s="227">
        <f t="shared" si="1173"/>
        <v>3113.21</v>
      </c>
      <c r="BR982" s="227">
        <f t="shared" si="1205"/>
        <v>62.264200000000002</v>
      </c>
      <c r="BS982" s="227">
        <f t="shared" si="1206"/>
        <v>312.35873666666669</v>
      </c>
      <c r="BT982" s="228">
        <f t="shared" si="1171"/>
        <v>1.0300924039600265</v>
      </c>
      <c r="BU982" s="230">
        <f t="shared" si="1172"/>
        <v>204</v>
      </c>
      <c r="BV982" s="231">
        <f t="shared" si="1207"/>
        <v>1.0483002770000001</v>
      </c>
      <c r="BW982" s="227">
        <f t="shared" si="1208"/>
        <v>3361.7878401299999</v>
      </c>
      <c r="BX982" s="227">
        <f t="shared" si="1209"/>
        <v>3736.4107767966666</v>
      </c>
      <c r="BY982" s="227">
        <f t="shared" si="1271"/>
        <v>3113.21</v>
      </c>
      <c r="BZ982" s="227">
        <f t="shared" si="1210"/>
        <v>62.264200000000002</v>
      </c>
      <c r="CA982" s="227">
        <f t="shared" si="1211"/>
        <v>282.26437333333331</v>
      </c>
      <c r="CB982" s="228">
        <f t="shared" si="1268"/>
        <v>1.0310193047130065</v>
      </c>
      <c r="CC982" s="230">
        <f t="shared" si="1269"/>
        <v>184</v>
      </c>
      <c r="CD982" s="231">
        <f t="shared" si="1212"/>
        <v>1.043463587</v>
      </c>
      <c r="CE982" s="227">
        <f t="shared" si="1213"/>
        <v>3349.2881449299998</v>
      </c>
      <c r="CF982" s="227">
        <f t="shared" si="1214"/>
        <v>3693.8167182633333</v>
      </c>
      <c r="CG982" s="227">
        <f t="shared" si="1264"/>
        <v>3113.21</v>
      </c>
      <c r="CH982" s="227">
        <f t="shared" si="1215"/>
        <v>62.264200000000002</v>
      </c>
      <c r="CI982" s="227">
        <f t="shared" si="1216"/>
        <v>251.13227333333333</v>
      </c>
      <c r="CJ982" s="228">
        <f t="shared" si="1164"/>
        <v>1.0260943635062665</v>
      </c>
      <c r="CK982" s="230">
        <f t="shared" si="1165"/>
        <v>163</v>
      </c>
      <c r="CL982" s="231">
        <f t="shared" si="1217"/>
        <v>1.0384090779999999</v>
      </c>
      <c r="CM982" s="227">
        <f t="shared" si="1218"/>
        <v>3317.1430063600001</v>
      </c>
      <c r="CN982" s="227">
        <f t="shared" si="1219"/>
        <v>3630.5394796933333</v>
      </c>
      <c r="CO982" s="227">
        <f t="shared" si="1267"/>
        <v>3113.21</v>
      </c>
      <c r="CP982" s="227">
        <f t="shared" si="1220"/>
        <v>62.264200000000002</v>
      </c>
      <c r="CQ982" s="227">
        <f t="shared" si="1221"/>
        <v>217.92470000000003</v>
      </c>
      <c r="CR982" s="228">
        <f t="shared" si="1265"/>
        <v>1.0214983765576038</v>
      </c>
      <c r="CS982" s="230">
        <f t="shared" si="1266"/>
        <v>143</v>
      </c>
      <c r="CT982" s="231">
        <f t="shared" si="1222"/>
        <v>1.033618025</v>
      </c>
      <c r="CU982" s="227">
        <f t="shared" si="1223"/>
        <v>3287.04895197</v>
      </c>
      <c r="CV982" s="227">
        <f t="shared" si="1224"/>
        <v>3567.2378519700001</v>
      </c>
      <c r="CW982" s="227">
        <f t="shared" si="1162"/>
        <v>3113.21</v>
      </c>
      <c r="CX982" s="227">
        <f t="shared" si="1225"/>
        <v>62.264200000000002</v>
      </c>
      <c r="CY982" s="227">
        <f t="shared" si="1226"/>
        <v>186.79259999999999</v>
      </c>
      <c r="CZ982" s="228">
        <f t="shared" si="1160"/>
        <v>1.0236484991548069</v>
      </c>
      <c r="DA982" s="239">
        <f t="shared" si="1161"/>
        <v>122</v>
      </c>
      <c r="DB982" s="231">
        <f t="shared" si="1227"/>
        <v>1.0286112080000001</v>
      </c>
      <c r="DC982" s="227">
        <f t="shared" si="1228"/>
        <v>3278.0118785499999</v>
      </c>
      <c r="DD982" s="227">
        <f t="shared" si="1229"/>
        <v>3527.0686785499997</v>
      </c>
      <c r="DE982" s="227">
        <f t="shared" si="1263"/>
        <v>3113.21</v>
      </c>
      <c r="DF982" s="227">
        <f t="shared" si="1230"/>
        <v>62.264200000000002</v>
      </c>
      <c r="DG982" s="227">
        <f t="shared" si="1231"/>
        <v>155.66050000000001</v>
      </c>
      <c r="DH982" s="228">
        <f t="shared" si="1261"/>
        <v>1.0221152206916406</v>
      </c>
      <c r="DI982" s="239">
        <f t="shared" si="1262"/>
        <v>101</v>
      </c>
      <c r="DJ982" s="231">
        <f t="shared" si="1232"/>
        <v>1.023628644</v>
      </c>
      <c r="DK982" s="227">
        <f t="shared" si="1233"/>
        <v>3257.2470732100001</v>
      </c>
      <c r="DL982" s="227">
        <f t="shared" si="1234"/>
        <v>3475.1717732100001</v>
      </c>
      <c r="DM982" s="227">
        <f t="shared" si="1159"/>
        <v>3113.21</v>
      </c>
      <c r="DN982" s="227">
        <f t="shared" si="1235"/>
        <v>62.264200000000002</v>
      </c>
      <c r="DO982" s="227">
        <f t="shared" si="1236"/>
        <v>123.49066333333334</v>
      </c>
      <c r="DP982" s="228">
        <f t="shared" si="1157"/>
        <v>1.0188552856088371</v>
      </c>
      <c r="DQ982" s="239">
        <f t="shared" si="1158"/>
        <v>80</v>
      </c>
      <c r="DR982" s="231">
        <f t="shared" si="1237"/>
        <v>1.018670215</v>
      </c>
      <c r="DS982" s="227">
        <f t="shared" si="1238"/>
        <v>3231.1307140200001</v>
      </c>
      <c r="DT982" s="227">
        <f t="shared" si="1239"/>
        <v>3416.8855773533332</v>
      </c>
      <c r="DU982" s="227">
        <f t="shared" si="1260"/>
        <v>3113.21</v>
      </c>
      <c r="DV982" s="227">
        <f t="shared" si="1240"/>
        <v>62.264200000000002</v>
      </c>
      <c r="DW982" s="227">
        <f t="shared" si="1241"/>
        <v>94.434036666666671</v>
      </c>
      <c r="DX982" s="228">
        <f t="shared" si="1255"/>
        <v>1.0144935190094457</v>
      </c>
      <c r="DY982" s="239">
        <f t="shared" si="1256"/>
        <v>62</v>
      </c>
      <c r="DZ982" s="231">
        <f t="shared" si="1242"/>
        <v>1.014439254</v>
      </c>
      <c r="EA982" s="227">
        <f t="shared" si="1243"/>
        <v>3203.9353171500002</v>
      </c>
      <c r="EB982" s="227">
        <f t="shared" si="1244"/>
        <v>3360.6335538166668</v>
      </c>
      <c r="EC982" s="227">
        <f t="shared" si="1148"/>
        <v>3113.21</v>
      </c>
      <c r="ED982" s="227">
        <f t="shared" si="1245"/>
        <v>62.264200000000002</v>
      </c>
      <c r="EE982" s="227">
        <f t="shared" si="1246"/>
        <v>62.264200000000002</v>
      </c>
      <c r="EF982" s="228">
        <f t="shared" si="1151"/>
        <v>1.0069418435467115</v>
      </c>
      <c r="EG982" s="239">
        <f t="shared" si="1152"/>
        <v>40</v>
      </c>
      <c r="EH982" s="231">
        <f t="shared" si="1247"/>
        <v>1.009291937</v>
      </c>
      <c r="EI982" s="227">
        <f t="shared" si="1248"/>
        <v>3163.9499798500001</v>
      </c>
      <c r="EJ982" s="227">
        <f t="shared" si="1249"/>
        <v>3288.4783798500002</v>
      </c>
      <c r="EK982" s="227">
        <f t="shared" si="1257"/>
        <v>3113.21</v>
      </c>
      <c r="EL982" s="227">
        <f t="shared" si="1258"/>
        <v>62.264200000000002</v>
      </c>
      <c r="EM982" s="227">
        <f t="shared" si="1250"/>
        <v>29.05662666666667</v>
      </c>
      <c r="EN982" s="228">
        <f t="shared" si="1251"/>
        <v>1.001235119210194</v>
      </c>
      <c r="EO982" s="239">
        <f t="shared" si="1252"/>
        <v>19</v>
      </c>
      <c r="EP982" s="231">
        <f t="shared" si="1253"/>
        <v>1.004402955</v>
      </c>
      <c r="EQ982" s="227">
        <f t="shared" si="1179"/>
        <v>3130.7794391900002</v>
      </c>
      <c r="ER982" s="227">
        <f t="shared" si="1259"/>
        <v>3222.1002658566667</v>
      </c>
      <c r="ES982" s="225" t="s">
        <v>146</v>
      </c>
      <c r="ET982" s="225" t="s">
        <v>147</v>
      </c>
      <c r="EU982" s="226" t="s">
        <v>148</v>
      </c>
      <c r="EV982" s="225" t="s">
        <v>149</v>
      </c>
      <c r="EW982" s="225" t="s">
        <v>27</v>
      </c>
      <c r="EX982" s="225" t="s">
        <v>150</v>
      </c>
      <c r="EY982" s="225" t="s">
        <v>151</v>
      </c>
      <c r="EZ982" s="229" t="s">
        <v>152</v>
      </c>
      <c r="FA982" s="229"/>
      <c r="FB982" s="229"/>
      <c r="FC982" s="229"/>
      <c r="FD982" s="229"/>
      <c r="FE982" s="229"/>
      <c r="FF982" s="229"/>
      <c r="FG982" s="227"/>
      <c r="FH982" s="227"/>
      <c r="FI982" s="227"/>
      <c r="FJ982" s="227"/>
      <c r="FK982" s="227"/>
      <c r="FL982" s="227"/>
      <c r="FM982" s="227"/>
      <c r="FN982" s="227"/>
      <c r="FO982" s="227"/>
      <c r="FP982" s="227"/>
      <c r="FQ982" s="227"/>
      <c r="FR982" s="227"/>
      <c r="FS982" s="227"/>
      <c r="FT982" s="227"/>
      <c r="FU982" s="227"/>
      <c r="FV982" s="227"/>
      <c r="FW982" s="227"/>
      <c r="FX982" s="227"/>
      <c r="FY982" s="227"/>
      <c r="FZ982" s="227"/>
      <c r="GA982" s="227"/>
      <c r="GB982" s="227"/>
      <c r="GC982" s="227"/>
      <c r="GD982" s="227"/>
      <c r="GE982" s="227"/>
      <c r="GF982" s="1"/>
      <c r="GG982" s="1"/>
      <c r="GH982" s="5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5"/>
      <c r="HA982" s="5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3"/>
      <c r="JZ982" s="1"/>
      <c r="KA982" s="1"/>
      <c r="KB982" s="1"/>
      <c r="KC982" s="1"/>
      <c r="KD982" s="1"/>
      <c r="KE982" s="1"/>
    </row>
    <row r="983" spans="1:291" x14ac:dyDescent="0.2">
      <c r="A983" s="196">
        <f t="shared" si="1282"/>
        <v>43641</v>
      </c>
      <c r="B983" s="236">
        <f t="shared" si="1254"/>
        <v>116664.34535491336</v>
      </c>
      <c r="C983" s="66">
        <f t="shared" si="1169"/>
        <v>61636.259457430002</v>
      </c>
      <c r="D983" s="77">
        <f t="shared" si="1283"/>
        <v>5206.9799999999996</v>
      </c>
      <c r="E983" s="67">
        <f>VLOOKUP(A982,[1]Plan1!$DQ$117:$DS$314,3)</f>
        <v>5213.75</v>
      </c>
      <c r="F983" s="11">
        <f t="shared" si="1284"/>
        <v>43613</v>
      </c>
      <c r="G983" s="73">
        <f t="shared" si="1272"/>
        <v>1.3001778382095708E-3</v>
      </c>
      <c r="H983" s="11">
        <f t="shared" si="1285"/>
        <v>43671</v>
      </c>
      <c r="I983" s="11">
        <f t="shared" si="1273"/>
        <v>43641</v>
      </c>
      <c r="J983" s="1">
        <f t="shared" si="1286"/>
        <v>20</v>
      </c>
      <c r="K983" s="1">
        <f t="shared" si="1287"/>
        <v>20</v>
      </c>
      <c r="L983" s="66">
        <f t="shared" si="1274"/>
        <v>1.0013001699999999</v>
      </c>
      <c r="M983" s="70">
        <f t="shared" si="1170"/>
        <v>1.0056996899999999</v>
      </c>
      <c r="N983" s="70">
        <f t="shared" si="1156"/>
        <v>1.098396006488876</v>
      </c>
      <c r="O983" s="66">
        <f t="shared" si="1166"/>
        <v>1.0998241</v>
      </c>
      <c r="P983" s="66">
        <f t="shared" si="1275"/>
        <v>61716.397072879998</v>
      </c>
      <c r="Q983" s="74">
        <f t="shared" si="1276"/>
        <v>32</v>
      </c>
      <c r="R983" s="75">
        <f t="shared" si="1167"/>
        <v>5.0509392156579271E-2</v>
      </c>
      <c r="S983" s="66">
        <f t="shared" si="1168"/>
        <v>3113.21</v>
      </c>
      <c r="T983" s="10">
        <f t="shared" si="1288"/>
        <v>0.06</v>
      </c>
      <c r="U983" s="74">
        <f t="shared" si="1163"/>
        <v>20</v>
      </c>
      <c r="V983" s="74">
        <v>252</v>
      </c>
      <c r="W983" s="70">
        <f t="shared" si="1277"/>
        <v>1.004635226</v>
      </c>
      <c r="X983" s="66">
        <f t="shared" si="1278"/>
        <v>286.06944833</v>
      </c>
      <c r="Y983" s="66">
        <v>0</v>
      </c>
      <c r="Z983" s="67">
        <f t="shared" si="1279"/>
        <v>3399.2794483299999</v>
      </c>
      <c r="AA983" s="68" t="str">
        <f t="shared" si="1289"/>
        <v>A+INCORP J=</v>
      </c>
      <c r="AB983" s="11">
        <f t="shared" si="1290"/>
        <v>43641</v>
      </c>
      <c r="AC983" s="227">
        <f t="shared" si="1295"/>
        <v>3113.21</v>
      </c>
      <c r="AD983" s="227">
        <f t="shared" si="1180"/>
        <v>62.264200000000002</v>
      </c>
      <c r="AE983" s="227">
        <f t="shared" si="1181"/>
        <v>473.20792</v>
      </c>
      <c r="AF983" s="228">
        <f t="shared" si="1296"/>
        <v>1.0540280161752857</v>
      </c>
      <c r="AG983" s="230">
        <f t="shared" si="1297"/>
        <v>312</v>
      </c>
      <c r="AH983" s="231">
        <f t="shared" si="1182"/>
        <v>1.074808448</v>
      </c>
      <c r="AI983" s="227">
        <f t="shared" si="1183"/>
        <v>3526.8877914899999</v>
      </c>
      <c r="AJ983" s="227">
        <f t="shared" si="1184"/>
        <v>4062.3599114899998</v>
      </c>
      <c r="AK983" s="227">
        <f t="shared" si="1176"/>
        <v>3113.21</v>
      </c>
      <c r="AL983" s="227">
        <f t="shared" si="1185"/>
        <v>62.264200000000002</v>
      </c>
      <c r="AM983" s="227">
        <f t="shared" si="1186"/>
        <v>442.07581999999996</v>
      </c>
      <c r="AN983" s="228">
        <f t="shared" si="1177"/>
        <v>1.0530806410092959</v>
      </c>
      <c r="AO983" s="230">
        <f t="shared" si="1178"/>
        <v>291</v>
      </c>
      <c r="AP983" s="231">
        <f t="shared" si="1187"/>
        <v>1.069602105</v>
      </c>
      <c r="AQ983" s="227">
        <f t="shared" si="1188"/>
        <v>3506.6489818499999</v>
      </c>
      <c r="AR983" s="227">
        <f t="shared" si="1189"/>
        <v>4010.98900185</v>
      </c>
      <c r="AS983" s="227">
        <f t="shared" si="1291"/>
        <v>3113.21</v>
      </c>
      <c r="AT983" s="227">
        <f t="shared" si="1190"/>
        <v>62.264200000000002</v>
      </c>
      <c r="AU983" s="227">
        <f t="shared" si="1191"/>
        <v>410.94372000000004</v>
      </c>
      <c r="AV983" s="228">
        <f t="shared" si="1292"/>
        <v>1.0507694032552597</v>
      </c>
      <c r="AW983" s="230">
        <f t="shared" si="1293"/>
        <v>270</v>
      </c>
      <c r="AX983" s="231">
        <f t="shared" si="1192"/>
        <v>1.064420983</v>
      </c>
      <c r="AY983" s="227">
        <f t="shared" si="1193"/>
        <v>3482.00397329</v>
      </c>
      <c r="AZ983" s="227">
        <f t="shared" si="1194"/>
        <v>3955.2118932900003</v>
      </c>
      <c r="BA983" s="227">
        <f t="shared" si="1270"/>
        <v>3113.21</v>
      </c>
      <c r="BB983" s="227">
        <f t="shared" si="1195"/>
        <v>62.264200000000002</v>
      </c>
      <c r="BC983" s="227">
        <f t="shared" si="1196"/>
        <v>378.77388333333329</v>
      </c>
      <c r="BD983" s="228">
        <f t="shared" si="1174"/>
        <v>1.0465825114641714</v>
      </c>
      <c r="BE983" s="230">
        <f t="shared" si="1175"/>
        <v>250</v>
      </c>
      <c r="BF983" s="231">
        <f t="shared" si="1197"/>
        <v>1.059509915</v>
      </c>
      <c r="BG983" s="227">
        <f t="shared" si="1198"/>
        <v>3452.1281987299999</v>
      </c>
      <c r="BH983" s="227">
        <f t="shared" si="1199"/>
        <v>3893.1662820633333</v>
      </c>
      <c r="BI983" s="227">
        <f t="shared" si="1294"/>
        <v>3113.21</v>
      </c>
      <c r="BJ983" s="227">
        <f t="shared" si="1200"/>
        <v>62.264200000000002</v>
      </c>
      <c r="BK983" s="227">
        <f t="shared" si="1201"/>
        <v>347.64178333333331</v>
      </c>
      <c r="BL983" s="228">
        <f t="shared" si="1280"/>
        <v>1.0335595192157134</v>
      </c>
      <c r="BM983" s="230">
        <f t="shared" si="1281"/>
        <v>228</v>
      </c>
      <c r="BN983" s="231">
        <f t="shared" si="1202"/>
        <v>1.054133907</v>
      </c>
      <c r="BO983" s="227">
        <f t="shared" si="1203"/>
        <v>3391.8738446000002</v>
      </c>
      <c r="BP983" s="227">
        <f t="shared" si="1204"/>
        <v>3801.7798279333338</v>
      </c>
      <c r="BQ983" s="227">
        <f t="shared" si="1173"/>
        <v>3113.21</v>
      </c>
      <c r="BR983" s="227">
        <f t="shared" si="1205"/>
        <v>62.264200000000002</v>
      </c>
      <c r="BS983" s="227">
        <f t="shared" si="1206"/>
        <v>313.39647333333335</v>
      </c>
      <c r="BT983" s="228">
        <f t="shared" si="1171"/>
        <v>1.0301593281927282</v>
      </c>
      <c r="BU983" s="230">
        <f t="shared" si="1172"/>
        <v>205</v>
      </c>
      <c r="BV983" s="231">
        <f t="shared" si="1207"/>
        <v>1.048542699</v>
      </c>
      <c r="BW983" s="227">
        <f t="shared" si="1208"/>
        <v>3362.7837248000001</v>
      </c>
      <c r="BX983" s="227">
        <f t="shared" si="1209"/>
        <v>3738.4443981333334</v>
      </c>
      <c r="BY983" s="227">
        <f t="shared" si="1271"/>
        <v>3113.21</v>
      </c>
      <c r="BZ983" s="227">
        <f t="shared" si="1210"/>
        <v>62.264200000000002</v>
      </c>
      <c r="CA983" s="227">
        <f t="shared" si="1211"/>
        <v>283.30210999999997</v>
      </c>
      <c r="CB983" s="228">
        <f t="shared" si="1268"/>
        <v>1.0310862891656665</v>
      </c>
      <c r="CC983" s="230">
        <f t="shared" si="1269"/>
        <v>185</v>
      </c>
      <c r="CD983" s="231">
        <f t="shared" si="1212"/>
        <v>1.043704891</v>
      </c>
      <c r="CE983" s="227">
        <f t="shared" si="1213"/>
        <v>3350.28032833</v>
      </c>
      <c r="CF983" s="227">
        <f t="shared" si="1214"/>
        <v>3695.8466383300001</v>
      </c>
      <c r="CG983" s="227">
        <f t="shared" si="1264"/>
        <v>3113.21</v>
      </c>
      <c r="CH983" s="227">
        <f t="shared" si="1215"/>
        <v>62.264200000000002</v>
      </c>
      <c r="CI983" s="227">
        <f t="shared" si="1216"/>
        <v>252.17001000000002</v>
      </c>
      <c r="CJ983" s="228">
        <f t="shared" si="1164"/>
        <v>1.0261610279896594</v>
      </c>
      <c r="CK983" s="230">
        <f t="shared" si="1165"/>
        <v>164</v>
      </c>
      <c r="CL983" s="231">
        <f t="shared" si="1217"/>
        <v>1.038649213</v>
      </c>
      <c r="CM983" s="227">
        <f t="shared" si="1218"/>
        <v>3318.1256667600001</v>
      </c>
      <c r="CN983" s="227">
        <f t="shared" si="1219"/>
        <v>3632.55987676</v>
      </c>
      <c r="CO983" s="227">
        <f t="shared" si="1267"/>
        <v>3113.21</v>
      </c>
      <c r="CP983" s="227">
        <f t="shared" si="1220"/>
        <v>62.264200000000002</v>
      </c>
      <c r="CQ983" s="227">
        <f t="shared" si="1221"/>
        <v>218.96243666666666</v>
      </c>
      <c r="CR983" s="228">
        <f t="shared" si="1265"/>
        <v>1.0215647424436098</v>
      </c>
      <c r="CS983" s="230">
        <f t="shared" si="1266"/>
        <v>144</v>
      </c>
      <c r="CT983" s="231">
        <f t="shared" si="1222"/>
        <v>1.0338570520000001</v>
      </c>
      <c r="CU983" s="227">
        <f t="shared" si="1223"/>
        <v>3288.0226972199998</v>
      </c>
      <c r="CV983" s="227">
        <f t="shared" si="1224"/>
        <v>3569.2493338866666</v>
      </c>
      <c r="CW983" s="227">
        <f t="shared" si="1162"/>
        <v>3113.21</v>
      </c>
      <c r="CX983" s="227">
        <f t="shared" si="1225"/>
        <v>62.264200000000002</v>
      </c>
      <c r="CY983" s="227">
        <f t="shared" si="1226"/>
        <v>187.83033666666668</v>
      </c>
      <c r="CZ983" s="228">
        <f t="shared" si="1160"/>
        <v>1.0237150047324606</v>
      </c>
      <c r="DA983" s="239">
        <f t="shared" si="1161"/>
        <v>123</v>
      </c>
      <c r="DB983" s="231">
        <f t="shared" si="1227"/>
        <v>1.0288490770000001</v>
      </c>
      <c r="DC983" s="227">
        <f t="shared" si="1228"/>
        <v>3278.98294618</v>
      </c>
      <c r="DD983" s="227">
        <f t="shared" si="1229"/>
        <v>3529.0774828466665</v>
      </c>
      <c r="DE983" s="227">
        <f t="shared" si="1263"/>
        <v>3113.21</v>
      </c>
      <c r="DF983" s="227">
        <f t="shared" si="1230"/>
        <v>62.264200000000002</v>
      </c>
      <c r="DG983" s="227">
        <f t="shared" si="1231"/>
        <v>156.69823666666667</v>
      </c>
      <c r="DH983" s="228">
        <f t="shared" si="1261"/>
        <v>1.0221816266534887</v>
      </c>
      <c r="DI983" s="239">
        <f t="shared" si="1262"/>
        <v>102</v>
      </c>
      <c r="DJ983" s="231">
        <f t="shared" si="1232"/>
        <v>1.0238653609999999</v>
      </c>
      <c r="DK983" s="227">
        <f t="shared" si="1233"/>
        <v>3258.2119902700001</v>
      </c>
      <c r="DL983" s="227">
        <f t="shared" si="1234"/>
        <v>3477.1744269366668</v>
      </c>
      <c r="DM983" s="227">
        <f t="shared" si="1159"/>
        <v>3113.21</v>
      </c>
      <c r="DN983" s="227">
        <f t="shared" si="1235"/>
        <v>62.264200000000002</v>
      </c>
      <c r="DO983" s="227">
        <f t="shared" si="1236"/>
        <v>124.5284</v>
      </c>
      <c r="DP983" s="228">
        <f t="shared" si="1157"/>
        <v>1.0189214797754587</v>
      </c>
      <c r="DQ983" s="239">
        <f t="shared" si="1158"/>
        <v>81</v>
      </c>
      <c r="DR983" s="231">
        <f t="shared" si="1237"/>
        <v>1.0189057850000001</v>
      </c>
      <c r="DS983" s="227">
        <f t="shared" si="1238"/>
        <v>3232.0878933499998</v>
      </c>
      <c r="DT983" s="227">
        <f t="shared" si="1239"/>
        <v>3418.8804933499996</v>
      </c>
      <c r="DU983" s="227">
        <f t="shared" si="1260"/>
        <v>3113.21</v>
      </c>
      <c r="DV983" s="227">
        <f t="shared" si="1240"/>
        <v>62.264200000000002</v>
      </c>
      <c r="DW983" s="227">
        <f t="shared" si="1241"/>
        <v>95.471773333333346</v>
      </c>
      <c r="DX983" s="228">
        <f t="shared" si="1255"/>
        <v>1.0145594297957785</v>
      </c>
      <c r="DY983" s="239">
        <f t="shared" si="1256"/>
        <v>63</v>
      </c>
      <c r="DZ983" s="231">
        <f t="shared" si="1242"/>
        <v>1.014673846</v>
      </c>
      <c r="EA983" s="227">
        <f t="shared" si="1243"/>
        <v>3204.88444153</v>
      </c>
      <c r="EB983" s="227">
        <f t="shared" si="1244"/>
        <v>3362.6204148633333</v>
      </c>
      <c r="EC983" s="227">
        <f t="shared" si="1148"/>
        <v>3113.21</v>
      </c>
      <c r="ED983" s="227">
        <f t="shared" si="1245"/>
        <v>62.264200000000002</v>
      </c>
      <c r="EE983" s="227">
        <f t="shared" si="1246"/>
        <v>63.301936666666663</v>
      </c>
      <c r="EF983" s="228">
        <f t="shared" si="1151"/>
        <v>1.0070072637070733</v>
      </c>
      <c r="EG983" s="239">
        <f t="shared" si="1152"/>
        <v>41</v>
      </c>
      <c r="EH983" s="231">
        <f t="shared" si="1247"/>
        <v>1.0095253390000001</v>
      </c>
      <c r="EI983" s="227">
        <f t="shared" si="1248"/>
        <v>3164.88726013</v>
      </c>
      <c r="EJ983" s="227">
        <f t="shared" si="1249"/>
        <v>3290.4533967966668</v>
      </c>
      <c r="EK983" s="227">
        <f t="shared" si="1257"/>
        <v>3113.21</v>
      </c>
      <c r="EL983" s="227">
        <f t="shared" si="1258"/>
        <v>62.264200000000002</v>
      </c>
      <c r="EM983" s="227">
        <f t="shared" si="1250"/>
        <v>30.094363333333334</v>
      </c>
      <c r="EN983" s="228">
        <f t="shared" si="1251"/>
        <v>1.0013001686094998</v>
      </c>
      <c r="EO983" s="239">
        <f t="shared" si="1252"/>
        <v>20</v>
      </c>
      <c r="EP983" s="231">
        <f t="shared" si="1253"/>
        <v>1.004635226</v>
      </c>
      <c r="EQ983" s="227">
        <f t="shared" si="1179"/>
        <v>3131.70689184</v>
      </c>
      <c r="ER983" s="227">
        <f t="shared" si="1259"/>
        <v>3224.0654551733332</v>
      </c>
      <c r="ES983" s="227">
        <f>($S983)</f>
        <v>3113.21</v>
      </c>
      <c r="ET983" s="227">
        <v>0</v>
      </c>
      <c r="EU983" s="227">
        <f>(($A983-EU$981)/30)*0.01*ES983</f>
        <v>0</v>
      </c>
      <c r="EV983" s="228">
        <f>($O983/EV$981)</f>
        <v>1</v>
      </c>
      <c r="EW983" s="239">
        <f>NETWORKDAYS(EW$981,$A983,$AE$118:$AE$502)-1</f>
        <v>0</v>
      </c>
      <c r="EX983" s="231">
        <f>ROUND((1+0.06)^TRUNC((EW983/252),9),9)</f>
        <v>1</v>
      </c>
      <c r="EY983" s="227">
        <f t="shared" ref="EY983:EY1012" si="1298">TRUNC(ES983*(EV983*EX983),8)</f>
        <v>3113.21</v>
      </c>
      <c r="EZ983" s="227">
        <f>IF(EZ$919="SIM",0,ET983+EU983+EY983)</f>
        <v>3113.21</v>
      </c>
      <c r="FA983" s="227"/>
      <c r="FB983" s="227"/>
      <c r="FC983" s="227"/>
      <c r="FD983" s="227"/>
      <c r="FE983" s="227"/>
      <c r="FF983" s="227"/>
      <c r="FG983" s="227"/>
      <c r="FH983" s="227"/>
      <c r="FI983" s="227"/>
      <c r="FJ983" s="227"/>
      <c r="FK983" s="227"/>
      <c r="FL983" s="227"/>
      <c r="FM983" s="227"/>
      <c r="FN983" s="227"/>
      <c r="FO983" s="227"/>
      <c r="FP983" s="227"/>
      <c r="FQ983" s="227"/>
      <c r="FR983" s="227"/>
      <c r="FS983" s="227"/>
      <c r="FT983" s="227"/>
      <c r="FU983" s="227"/>
      <c r="FV983" s="227"/>
      <c r="FW983" s="227"/>
      <c r="FX983" s="227"/>
      <c r="FY983" s="227"/>
      <c r="FZ983" s="227"/>
      <c r="GA983" s="227"/>
      <c r="GB983" s="227"/>
      <c r="GC983" s="227"/>
      <c r="GD983" s="227"/>
      <c r="GE983" s="227"/>
      <c r="GF983" s="1"/>
      <c r="GG983" s="1"/>
      <c r="GH983" s="5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5"/>
      <c r="HA983" s="5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3"/>
      <c r="JZ983" s="1"/>
      <c r="KA983" s="1"/>
      <c r="KB983" s="1"/>
      <c r="KC983" s="1"/>
      <c r="KD983" s="1"/>
      <c r="KE983" s="1"/>
    </row>
    <row r="984" spans="1:291" x14ac:dyDescent="0.2">
      <c r="A984" s="196">
        <f t="shared" si="1282"/>
        <v>43642</v>
      </c>
      <c r="B984" s="236">
        <f>(P984+X984+AJ984+AR984+AZ984+BH984+BP984+BX984+CF984+CN984+CV984+DD984+DL984+DT984+EB984+EJ984+ER984+EZ984)</f>
        <v>116769.61018502997</v>
      </c>
      <c r="C984" s="66">
        <f t="shared" si="1169"/>
        <v>58889.256521210002</v>
      </c>
      <c r="D984" s="77">
        <f t="shared" si="1283"/>
        <v>5213.75</v>
      </c>
      <c r="E984" s="67">
        <f>VLOOKUP(A983,[1]Plan1!$DQ$117:$DS$314,3)</f>
        <v>5214.2700000000004</v>
      </c>
      <c r="F984" s="11">
        <f t="shared" si="1284"/>
        <v>43642</v>
      </c>
      <c r="G984" s="73">
        <f t="shared" si="1272"/>
        <v>9.9736274274730974E-5</v>
      </c>
      <c r="H984" s="11">
        <f t="shared" si="1285"/>
        <v>43671</v>
      </c>
      <c r="I984" s="11">
        <f t="shared" si="1273"/>
        <v>43671</v>
      </c>
      <c r="J984" s="1">
        <f t="shared" si="1286"/>
        <v>22</v>
      </c>
      <c r="K984" s="1">
        <f t="shared" si="1287"/>
        <v>1</v>
      </c>
      <c r="L984" s="66">
        <f t="shared" si="1274"/>
        <v>1.00000453</v>
      </c>
      <c r="M984" s="70">
        <f t="shared" si="1170"/>
        <v>1.0013001699999999</v>
      </c>
      <c r="N984" s="70">
        <f t="shared" si="1156"/>
        <v>1.0998241080246327</v>
      </c>
      <c r="O984" s="66">
        <f t="shared" si="1166"/>
        <v>1.0998290900000001</v>
      </c>
      <c r="P984" s="66">
        <f t="shared" si="1275"/>
        <v>58889.523289539997</v>
      </c>
      <c r="Q984" s="74">
        <f t="shared" si="1276"/>
        <v>0</v>
      </c>
      <c r="R984" s="75">
        <f t="shared" si="1167"/>
        <v>0</v>
      </c>
      <c r="S984" s="66">
        <f t="shared" si="1168"/>
        <v>0</v>
      </c>
      <c r="T984" s="10">
        <f t="shared" si="1288"/>
        <v>0.06</v>
      </c>
      <c r="U984" s="74">
        <f t="shared" si="1163"/>
        <v>1</v>
      </c>
      <c r="V984" s="74">
        <v>252</v>
      </c>
      <c r="W984" s="70">
        <f t="shared" si="1277"/>
        <v>1.0002312529999999</v>
      </c>
      <c r="X984" s="66">
        <f t="shared" si="1278"/>
        <v>13.61837892</v>
      </c>
      <c r="Y984" s="66">
        <v>0</v>
      </c>
      <c r="Z984" s="67">
        <f t="shared" si="1279"/>
        <v>0</v>
      </c>
      <c r="AA984" s="68" t="str">
        <f t="shared" si="1289"/>
        <v>A+INCORP J=</v>
      </c>
      <c r="AB984" s="11">
        <f t="shared" si="1290"/>
        <v>43671</v>
      </c>
      <c r="AC984" s="227">
        <f t="shared" si="1295"/>
        <v>3113.21</v>
      </c>
      <c r="AD984" s="227">
        <f t="shared" ref="AD984:AD1013" si="1299">0.02*AC984</f>
        <v>62.264200000000002</v>
      </c>
      <c r="AE984" s="227">
        <f t="shared" ref="AE984:AE1013" si="1300">((A984-AE$525)/30)*0.01*AC984</f>
        <v>474.2456566666666</v>
      </c>
      <c r="AF984" s="228">
        <f t="shared" si="1296"/>
        <v>1.0540327983943705</v>
      </c>
      <c r="AG984" s="230">
        <f t="shared" si="1297"/>
        <v>313</v>
      </c>
      <c r="AH984" s="231">
        <f t="shared" ref="AH984:AH1013" si="1301">ROUND((1+0.06)^TRUNC((AG984/252),9),9)</f>
        <v>1.0750569999999999</v>
      </c>
      <c r="AI984" s="227">
        <f t="shared" ref="AI984:AI1013" si="1302">TRUNC(AC984*(AF984*AH984),8)</f>
        <v>3527.7193981599999</v>
      </c>
      <c r="AJ984" s="227">
        <f t="shared" ref="AJ984:AJ1013" si="1303">IF($AJ$524="SIM",0,AD984+AE984+AI984)</f>
        <v>4064.2292548266664</v>
      </c>
      <c r="AK984" s="227">
        <f t="shared" si="1176"/>
        <v>3113.21</v>
      </c>
      <c r="AL984" s="227">
        <f t="shared" ref="AL984:AL1013" si="1304">0.02*AK984</f>
        <v>62.264200000000002</v>
      </c>
      <c r="AM984" s="227">
        <f t="shared" ref="AM984:AM1013" si="1305">((A984-AM$555)/30)*0.01*AK984</f>
        <v>443.11355666666668</v>
      </c>
      <c r="AN984" s="228">
        <f t="shared" si="1177"/>
        <v>1.0530854189300551</v>
      </c>
      <c r="AO984" s="230">
        <f t="shared" si="1178"/>
        <v>292</v>
      </c>
      <c r="AP984" s="231">
        <f t="shared" ref="AP984:AP1013" si="1306">ROUND((1+0.06)^TRUNC((AO984/252),9),9)</f>
        <v>1.0698494540000001</v>
      </c>
      <c r="AQ984" s="227">
        <f t="shared" ref="AQ984:AQ1013" si="1307">TRUNC(AK984*(AN984*AP984),8)</f>
        <v>3507.4758195999998</v>
      </c>
      <c r="AR984" s="227">
        <f t="shared" ref="AR984:AR1013" si="1308">IF($AR$554="SIM",0,AL984+AM984+AQ984)</f>
        <v>4012.8535762666666</v>
      </c>
      <c r="AS984" s="227">
        <f t="shared" si="1291"/>
        <v>3113.21</v>
      </c>
      <c r="AT984" s="227">
        <f t="shared" ref="AT984:AT1013" si="1309">0.02*AS984</f>
        <v>62.264200000000002</v>
      </c>
      <c r="AU984" s="227">
        <f t="shared" ref="AU984:AU1013" si="1310">(($A984-AU$585)/30)*0.01*AS984</f>
        <v>411.98145666666665</v>
      </c>
      <c r="AV984" s="228">
        <f t="shared" si="1292"/>
        <v>1.0507741706897271</v>
      </c>
      <c r="AW984" s="230">
        <f t="shared" si="1293"/>
        <v>271</v>
      </c>
      <c r="AX984" s="231">
        <f t="shared" ref="AX984:AX1013" si="1311">ROUND((1+0.06)^TRUNC((AW984/252),9),9)</f>
        <v>1.0646671329999999</v>
      </c>
      <c r="AY984" s="227">
        <f t="shared" ref="AY984:AY1013" si="1312">TRUNC(AS984*(AV984*AX984),8)</f>
        <v>3482.82499719</v>
      </c>
      <c r="AZ984" s="227">
        <f t="shared" ref="AZ984:AZ1013" si="1313">IF($AZ$584="SIM",0,AT984+AU984+AY984)</f>
        <v>3957.0706538566665</v>
      </c>
      <c r="BA984" s="227">
        <f t="shared" si="1270"/>
        <v>3113.21</v>
      </c>
      <c r="BB984" s="227">
        <f t="shared" ref="BB984:BB1013" si="1314">0.02*BA984</f>
        <v>62.264200000000002</v>
      </c>
      <c r="BC984" s="227">
        <f t="shared" ref="BC984:BC1013" si="1315">(($A984-BC$616)/30)*0.01*BA984</f>
        <v>379.81162</v>
      </c>
      <c r="BD984" s="228">
        <f t="shared" si="1174"/>
        <v>1.0465872599023374</v>
      </c>
      <c r="BE984" s="230">
        <f t="shared" si="1175"/>
        <v>251</v>
      </c>
      <c r="BF984" s="231">
        <f t="shared" ref="BF984:BF1013" si="1316">ROUND((1+0.06)^TRUNC((BE984/252),9),9)</f>
        <v>1.0597549289999999</v>
      </c>
      <c r="BG984" s="227">
        <f t="shared" ref="BG984:BG1013" si="1317">TRUNC(BA984*(BD984*BF984),8)</f>
        <v>3452.94217721</v>
      </c>
      <c r="BH984" s="227">
        <f t="shared" ref="BH984:BH1013" si="1318">IF($AZ$584="SIM",0,BB984+BC984+BG984)</f>
        <v>3895.01799721</v>
      </c>
      <c r="BI984" s="227">
        <f t="shared" si="1294"/>
        <v>3113.21</v>
      </c>
      <c r="BJ984" s="227">
        <f t="shared" ref="BJ984:BJ1013" si="1319">0.02*BI984</f>
        <v>62.264200000000002</v>
      </c>
      <c r="BK984" s="227">
        <f t="shared" ref="BK984:BK1013" si="1320">(($A984-BK$646)/30)*0.01*BI984</f>
        <v>348.67951999999997</v>
      </c>
      <c r="BL984" s="228">
        <f t="shared" si="1280"/>
        <v>1.0335642085674024</v>
      </c>
      <c r="BM984" s="230">
        <f t="shared" si="1281"/>
        <v>229</v>
      </c>
      <c r="BN984" s="231">
        <f t="shared" ref="BN984:BN1013" si="1321">ROUND((1+0.06)^TRUNC((BM984/252),9),9)</f>
        <v>1.054377678</v>
      </c>
      <c r="BO984" s="227">
        <f t="shared" ref="BO984:BO1013" si="1322">TRUNC(BI984*(BL984*BN984),8)</f>
        <v>3392.6736163700002</v>
      </c>
      <c r="BP984" s="227">
        <f t="shared" ref="BP984:BP1013" si="1323">IF($AZ$584="SIM",0,BJ984+BK984+BO984)</f>
        <v>3803.61733637</v>
      </c>
      <c r="BQ984" s="227">
        <f t="shared" si="1173"/>
        <v>3113.21</v>
      </c>
      <c r="BR984" s="227">
        <f t="shared" ref="BR984:BR1013" si="1324">0.02*BQ984</f>
        <v>62.264200000000002</v>
      </c>
      <c r="BS984" s="227">
        <f t="shared" ref="BS984:BS1013" si="1325">(($A984-BS$679)/30)*0.01*BQ984</f>
        <v>314.43421000000001</v>
      </c>
      <c r="BT984" s="228">
        <f t="shared" si="1171"/>
        <v>1.0301640021174472</v>
      </c>
      <c r="BU984" s="230">
        <f t="shared" si="1172"/>
        <v>206</v>
      </c>
      <c r="BV984" s="231">
        <f t="shared" ref="BV984:BV1013" si="1326">ROUND((1+0.06)^TRUNC((BU984/252),9),9)</f>
        <v>1.0487851770000001</v>
      </c>
      <c r="BW984" s="227">
        <f t="shared" ref="BW984:BW1013" si="1327">TRUNC(BQ984*(BT984*BV984),8)</f>
        <v>3363.5766373400002</v>
      </c>
      <c r="BX984" s="227">
        <f t="shared" ref="BX984:BX1013" si="1328">IF($AZ$584="SIM",0,BR984+BS984+BW984)</f>
        <v>3740.2750473400001</v>
      </c>
      <c r="BY984" s="227">
        <f t="shared" si="1271"/>
        <v>3113.21</v>
      </c>
      <c r="BZ984" s="227">
        <f t="shared" ref="BZ984:BZ1013" si="1329">0.02*BY984</f>
        <v>62.264200000000002</v>
      </c>
      <c r="CA984" s="227">
        <f t="shared" ref="CA984:CA1013" si="1330">(($A984-CA$708)/30)*0.01*BY984</f>
        <v>284.33984666666669</v>
      </c>
      <c r="CB984" s="228">
        <f t="shared" si="1268"/>
        <v>1.0310909672960902</v>
      </c>
      <c r="CC984" s="230">
        <f t="shared" si="1269"/>
        <v>186</v>
      </c>
      <c r="CD984" s="231">
        <f t="shared" ref="CD984:CD1013" si="1331">ROUND((1+0.06)^TRUNC((CC984/252),9),9)</f>
        <v>1.0439462500000001</v>
      </c>
      <c r="CE984" s="227">
        <f t="shared" ref="CE984:CE1013" si="1332">TRUNC(BY984*(CB984*CD984),8)</f>
        <v>3351.0702919</v>
      </c>
      <c r="CF984" s="227">
        <f t="shared" ref="CF984:CF1013" si="1333">IF($AZ$584="SIM",0,BZ984+CA984+CE984)</f>
        <v>3697.6743385666668</v>
      </c>
      <c r="CG984" s="227">
        <f t="shared" si="1264"/>
        <v>3113.21</v>
      </c>
      <c r="CH984" s="227">
        <f t="shared" ref="CH984:CH1013" si="1334">0.02*CG984</f>
        <v>62.264200000000002</v>
      </c>
      <c r="CI984" s="227">
        <f t="shared" ref="CI984:CI1013" si="1335">(($A984-CI$738)/30)*0.01*CG984</f>
        <v>253.20774666666665</v>
      </c>
      <c r="CJ984" s="228">
        <f t="shared" si="1164"/>
        <v>1.0261656837737341</v>
      </c>
      <c r="CK984" s="230">
        <f t="shared" si="1165"/>
        <v>165</v>
      </c>
      <c r="CL984" s="231">
        <f t="shared" ref="CL984:CL1013" si="1336">ROUND((1+0.06)^TRUNC((CK984/252),9),9)</f>
        <v>1.038889403</v>
      </c>
      <c r="CM984" s="227">
        <f t="shared" ref="CM984:CM1013" si="1337">TRUNC(CG984*(CJ984*CL984),8)</f>
        <v>3318.90804901</v>
      </c>
      <c r="CN984" s="227">
        <f t="shared" ref="CN984:CN1013" si="1338">IF($AZ$584="SIM",0,CH984+CI984+CM984)</f>
        <v>3634.3799956766666</v>
      </c>
      <c r="CO984" s="227">
        <f t="shared" si="1267"/>
        <v>3113.21</v>
      </c>
      <c r="CP984" s="227">
        <f t="shared" ref="CP984:CP1013" si="1339">0.02*CO984</f>
        <v>62.264200000000002</v>
      </c>
      <c r="CQ984" s="227">
        <f t="shared" ref="CQ984:CQ1013" si="1340">(($A984-CQ$770)/30)*0.01*CO984</f>
        <v>220.00017333333335</v>
      </c>
      <c r="CR984" s="228">
        <f t="shared" si="1265"/>
        <v>1.0215693773739274</v>
      </c>
      <c r="CS984" s="230">
        <f t="shared" si="1266"/>
        <v>145</v>
      </c>
      <c r="CT984" s="231">
        <f t="shared" ref="CT984:CT1013" si="1341">ROUND((1+0.06)^TRUNC((CS984/252),9),9)</f>
        <v>1.0340961339999999</v>
      </c>
      <c r="CU984" s="227">
        <f t="shared" ref="CU984:CU1013" si="1342">TRUNC(CO984*(CR984*CT984),8)</f>
        <v>3288.7979820999999</v>
      </c>
      <c r="CV984" s="227">
        <f t="shared" ref="CV984:CV1013" si="1343">IF($AZ$769="SIM",0,CP984+CQ984+CU984)</f>
        <v>3571.0623554333333</v>
      </c>
      <c r="CW984" s="227">
        <f t="shared" si="1162"/>
        <v>3113.21</v>
      </c>
      <c r="CX984" s="227">
        <f t="shared" ref="CX984:CX1013" si="1344">0.02*CW984</f>
        <v>62.264200000000002</v>
      </c>
      <c r="CY984" s="227">
        <f t="shared" ref="CY984:CY1013" si="1345">(($A984-CY$800)/30)*0.01*CW984</f>
        <v>188.86807333333334</v>
      </c>
      <c r="CZ984" s="228">
        <f t="shared" si="1160"/>
        <v>1.0237196494187097</v>
      </c>
      <c r="DA984" s="239">
        <f t="shared" si="1161"/>
        <v>124</v>
      </c>
      <c r="DB984" s="231">
        <f t="shared" ref="DB984:DB1013" si="1346">ROUND((1+0.06)^TRUNC((DA984/252),9),9)</f>
        <v>1.0290870009999999</v>
      </c>
      <c r="DC984" s="227">
        <f t="shared" ref="DC984:DC1013" si="1347">TRUNC(CW984*(CZ984*DB984),8)</f>
        <v>3279.7560999100001</v>
      </c>
      <c r="DD984" s="227">
        <f t="shared" ref="DD984:DD1013" si="1348">IF($AZ$799="SIM",0,CX984+CY984+DC984)</f>
        <v>3530.8883732433333</v>
      </c>
      <c r="DE984" s="227">
        <f t="shared" si="1263"/>
        <v>3113.21</v>
      </c>
      <c r="DF984" s="227">
        <f t="shared" ref="DF984:DF1013" si="1349">0.02*DE984</f>
        <v>62.264200000000002</v>
      </c>
      <c r="DG984" s="227">
        <f t="shared" ref="DG984:DG1013" si="1350">(($A984-DG$830)/30)*0.01*DE984</f>
        <v>157.73597333333333</v>
      </c>
      <c r="DH984" s="228">
        <f t="shared" si="1261"/>
        <v>1.0221862643826649</v>
      </c>
      <c r="DI984" s="239">
        <f t="shared" si="1262"/>
        <v>103</v>
      </c>
      <c r="DJ984" s="231">
        <f t="shared" ref="DJ984:DJ1013" si="1351">ROUND((1+0.06)^TRUNC((DI984/252),9),9)</f>
        <v>1.0241021320000001</v>
      </c>
      <c r="DK984" s="227">
        <f t="shared" ref="DK984:DK1013" si="1352">TRUNC(DE984*(DH984*DJ984),8)</f>
        <v>3258.9802448099999</v>
      </c>
      <c r="DL984" s="227">
        <f t="shared" ref="DL984:DL1013" si="1353">IF($AZ$799="SIM",0,DF984+DG984+DK984)</f>
        <v>3478.9804181433333</v>
      </c>
      <c r="DM984" s="227">
        <f t="shared" si="1159"/>
        <v>3113.21</v>
      </c>
      <c r="DN984" s="227">
        <f t="shared" ref="DN984:DN1013" si="1354">0.02*DM984</f>
        <v>62.264200000000002</v>
      </c>
      <c r="DO984" s="227">
        <f t="shared" ref="DO984:DO1013" si="1355">(($A984-DO$861)/30)*0.01*DM984</f>
        <v>125.56613666666667</v>
      </c>
      <c r="DP984" s="228">
        <f t="shared" si="1157"/>
        <v>1.0189261027130576</v>
      </c>
      <c r="DQ984" s="239">
        <f t="shared" si="1158"/>
        <v>82</v>
      </c>
      <c r="DR984" s="231">
        <f t="shared" ref="DR984:DR1013" si="1356">ROUND((1+0.06)^TRUNC((DQ984/252),9),9)</f>
        <v>1.01914141</v>
      </c>
      <c r="DS984" s="227">
        <f t="shared" ref="DS984:DS1013" si="1357">TRUNC(DM984*(DP984*DR984),8)</f>
        <v>3232.8499909699999</v>
      </c>
      <c r="DT984" s="227">
        <f t="shared" ref="DT984:DT1013" si="1358">IF(DT$860="SIM",0,DN984+DO984+DS984)</f>
        <v>3420.6803276366663</v>
      </c>
      <c r="DU984" s="227">
        <f t="shared" si="1260"/>
        <v>3113.21</v>
      </c>
      <c r="DV984" s="227">
        <f t="shared" ref="DV984:DV1013" si="1359">0.02*DU984</f>
        <v>62.264200000000002</v>
      </c>
      <c r="DW984" s="227">
        <f t="shared" ref="DW984:DW1013" si="1360">(($A984-DW$889)/30)*0.01*DU984</f>
        <v>96.509510000000006</v>
      </c>
      <c r="DX984" s="228">
        <f t="shared" si="1255"/>
        <v>1.014564032942368</v>
      </c>
      <c r="DY984" s="239">
        <f t="shared" si="1256"/>
        <v>64</v>
      </c>
      <c r="DZ984" s="231">
        <f t="shared" ref="DZ984:DZ1013" si="1361">ROUND((1+0.06)^TRUNC((DY984/252),9),9)</f>
        <v>1.014908492</v>
      </c>
      <c r="EA984" s="227">
        <f t="shared" ref="EA984:EA1013" si="1362">TRUNC(DU984*(DX984*DZ984),8)</f>
        <v>3205.6401237099999</v>
      </c>
      <c r="EB984" s="227">
        <f t="shared" ref="EB984:EB1013" si="1363">IF(EB$888="SIM",0,DV984+DW984+EA984)</f>
        <v>3364.4138337099998</v>
      </c>
      <c r="EC984" s="227">
        <f t="shared" si="1148"/>
        <v>3113.21</v>
      </c>
      <c r="ED984" s="227">
        <f t="shared" ref="ED984:ED1013" si="1364">0.02*EC984</f>
        <v>62.264200000000002</v>
      </c>
      <c r="EE984" s="227">
        <f t="shared" ref="EE984:EE1013" si="1365">(($A984-EE$920)/30)*0.01*EC984</f>
        <v>64.339673333333351</v>
      </c>
      <c r="EF984" s="228">
        <f t="shared" si="1151"/>
        <v>1.0070118325888118</v>
      </c>
      <c r="EG984" s="239">
        <f t="shared" si="1152"/>
        <v>42</v>
      </c>
      <c r="EH984" s="231">
        <f t="shared" ref="EH984:EH1013" si="1366">ROUND((1+0.06)^TRUNC((EG984/252),9),9)</f>
        <v>1.0097587939999999</v>
      </c>
      <c r="EI984" s="227">
        <f t="shared" ref="EI984:EI1013" si="1367">TRUNC(EC984*(EF984*EH984),8)</f>
        <v>3165.6335101099999</v>
      </c>
      <c r="EJ984" s="227">
        <f t="shared" ref="EJ984:EJ1013" si="1368">IF(EJ$919="SIM",0,ED984+EE984+EI984)</f>
        <v>3292.2373834433333</v>
      </c>
      <c r="EK984" s="227">
        <f t="shared" si="1257"/>
        <v>3113.21</v>
      </c>
      <c r="EL984" s="227">
        <f t="shared" ref="EL984:EL1013" si="1369">0.02*EK984</f>
        <v>62.264200000000002</v>
      </c>
      <c r="EM984" s="227">
        <f t="shared" ref="EM984:EM1013" si="1370">(($A984-EM$952)/30)*0.01*EK984</f>
        <v>31.132100000000001</v>
      </c>
      <c r="EN984" s="228">
        <f t="shared" si="1251"/>
        <v>1.0013047115976388</v>
      </c>
      <c r="EO984" s="239">
        <f t="shared" si="1252"/>
        <v>21</v>
      </c>
      <c r="EP984" s="231">
        <f t="shared" ref="EP984:EP1013" si="1371">ROUND((1+0.06)^TRUNC((EO984/252),9),9)</f>
        <v>1.004867551</v>
      </c>
      <c r="EQ984" s="227">
        <f t="shared" ref="EQ984:EQ1013" si="1372">TRUNC(EK984*(EN984*EP984),8)</f>
        <v>3132.4453208599998</v>
      </c>
      <c r="ER984" s="227">
        <f t="shared" ref="ER984:ER1013" si="1373">IF(ER$919="SIM",0,EL984+EM984+EQ984)</f>
        <v>3225.8416208599997</v>
      </c>
      <c r="ES984" s="227">
        <f>ES983</f>
        <v>3113.21</v>
      </c>
      <c r="ET984" s="227">
        <f>0.02*ES984</f>
        <v>62.264200000000002</v>
      </c>
      <c r="EU984" s="227">
        <f t="shared" ref="EU984:EU1013" si="1374">(($A984-EU$981)/30)*0.01*ES984</f>
        <v>1.0377366666666668</v>
      </c>
      <c r="EV984" s="228">
        <f t="shared" ref="EV984:EV1047" si="1375">($O984/EV$981)</f>
        <v>1.0000045370891582</v>
      </c>
      <c r="EW984" s="239">
        <f t="shared" ref="EW984:EW1047" si="1376">NETWORKDAYS(EW$981,$A984,$AE$118:$AE$502)-1</f>
        <v>1</v>
      </c>
      <c r="EX984" s="231">
        <f t="shared" ref="EX984:EX1012" si="1377">ROUND((1+0.06)^TRUNC((EW984/252),9),9)</f>
        <v>1.0002312529999999</v>
      </c>
      <c r="EY984" s="227">
        <f t="shared" si="1298"/>
        <v>3113.9440673200002</v>
      </c>
      <c r="EZ984" s="227">
        <f>IF(EZ$919="SIM",0,ET984+EU984+EY984)</f>
        <v>3177.2460039866669</v>
      </c>
      <c r="FA984" s="227"/>
      <c r="FB984" s="227"/>
      <c r="FC984" s="227"/>
      <c r="FD984" s="227"/>
      <c r="FE984" s="227"/>
      <c r="FF984" s="227"/>
      <c r="FG984" s="227"/>
      <c r="FH984" s="227"/>
      <c r="FI984" s="227"/>
      <c r="FJ984" s="227"/>
      <c r="FK984" s="227"/>
      <c r="FL984" s="227"/>
      <c r="FM984" s="227"/>
      <c r="FN984" s="227"/>
      <c r="FO984" s="227"/>
      <c r="FP984" s="227"/>
      <c r="FQ984" s="227"/>
      <c r="FR984" s="227"/>
      <c r="FS984" s="227"/>
      <c r="FT984" s="227"/>
      <c r="FU984" s="227"/>
      <c r="FV984" s="227"/>
      <c r="FW984" s="227"/>
      <c r="FX984" s="227"/>
      <c r="FY984" s="227"/>
      <c r="FZ984" s="227"/>
      <c r="GA984" s="227"/>
      <c r="GB984" s="227"/>
      <c r="GC984" s="227"/>
      <c r="GD984" s="227"/>
      <c r="GE984" s="227"/>
      <c r="GF984" s="1"/>
      <c r="GG984" s="1"/>
      <c r="GH984" s="5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5"/>
      <c r="HA984" s="5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3"/>
      <c r="JZ984" s="1"/>
      <c r="KA984" s="1"/>
      <c r="KB984" s="1"/>
      <c r="KC984" s="1"/>
      <c r="KD984" s="1"/>
      <c r="KE984" s="1"/>
    </row>
    <row r="985" spans="1:291" x14ac:dyDescent="0.2">
      <c r="A985" s="196">
        <f t="shared" si="1282"/>
        <v>43643</v>
      </c>
      <c r="B985" s="236">
        <f t="shared" ref="B985:B1013" si="1378">(P985+X985+AJ985+AR985+AZ985+BH985+BP985+BX985+CF985+CN985+CV985+DD985+DL985+DT985+EB985+EJ985+ER985+EZ985)</f>
        <v>116812.61651950666</v>
      </c>
      <c r="C985" s="66">
        <f t="shared" si="1169"/>
        <v>58889.256521210002</v>
      </c>
      <c r="D985" s="77">
        <f t="shared" si="1283"/>
        <v>5213.75</v>
      </c>
      <c r="E985" s="67">
        <f>VLOOKUP(A984,[1]Plan1!$DQ$117:$DS$314,3)</f>
        <v>5214.2700000000004</v>
      </c>
      <c r="F985" s="11">
        <f t="shared" si="1284"/>
        <v>43642</v>
      </c>
      <c r="G985" s="73">
        <f t="shared" si="1272"/>
        <v>9.9736274274730974E-5</v>
      </c>
      <c r="H985" s="11">
        <f t="shared" si="1285"/>
        <v>43671</v>
      </c>
      <c r="I985" s="11">
        <f t="shared" si="1273"/>
        <v>43671</v>
      </c>
      <c r="J985" s="1">
        <f t="shared" si="1286"/>
        <v>22</v>
      </c>
      <c r="K985" s="1">
        <f t="shared" si="1287"/>
        <v>2</v>
      </c>
      <c r="L985" s="66">
        <f t="shared" si="1274"/>
        <v>1.00000906</v>
      </c>
      <c r="M985" s="70">
        <f t="shared" si="1170"/>
        <v>1.0013001699999999</v>
      </c>
      <c r="N985" s="70">
        <f t="shared" si="1156"/>
        <v>1.0998241080246327</v>
      </c>
      <c r="O985" s="66">
        <f t="shared" si="1166"/>
        <v>1.09983407</v>
      </c>
      <c r="P985" s="66">
        <f t="shared" si="1275"/>
        <v>58889.790057869999</v>
      </c>
      <c r="Q985" s="74">
        <f t="shared" si="1276"/>
        <v>0</v>
      </c>
      <c r="R985" s="75">
        <f t="shared" si="1167"/>
        <v>0</v>
      </c>
      <c r="S985" s="66">
        <f t="shared" si="1168"/>
        <v>0</v>
      </c>
      <c r="T985" s="10">
        <f t="shared" si="1288"/>
        <v>0.06</v>
      </c>
      <c r="U985" s="74">
        <f t="shared" si="1163"/>
        <v>2</v>
      </c>
      <c r="V985" s="74">
        <v>252</v>
      </c>
      <c r="W985" s="70">
        <f t="shared" si="1277"/>
        <v>1.000462559</v>
      </c>
      <c r="X985" s="66">
        <f t="shared" si="1278"/>
        <v>27.240002390000001</v>
      </c>
      <c r="Y985" s="66">
        <v>0</v>
      </c>
      <c r="Z985" s="67">
        <f t="shared" si="1279"/>
        <v>0</v>
      </c>
      <c r="AA985" s="68" t="str">
        <f t="shared" si="1289"/>
        <v>A+INCORP J=</v>
      </c>
      <c r="AB985" s="11">
        <f t="shared" si="1290"/>
        <v>43671</v>
      </c>
      <c r="AC985" s="227">
        <f t="shared" si="1295"/>
        <v>3113.21</v>
      </c>
      <c r="AD985" s="227">
        <f t="shared" si="1299"/>
        <v>62.264200000000002</v>
      </c>
      <c r="AE985" s="227">
        <f t="shared" si="1300"/>
        <v>475.28339333333338</v>
      </c>
      <c r="AF985" s="228">
        <f t="shared" si="1296"/>
        <v>1.0540375710298495</v>
      </c>
      <c r="AG985" s="230">
        <f t="shared" si="1297"/>
        <v>314</v>
      </c>
      <c r="AH985" s="231">
        <f t="shared" si="1301"/>
        <v>1.07530561</v>
      </c>
      <c r="AI985" s="227">
        <f t="shared" si="1302"/>
        <v>3528.5511704599999</v>
      </c>
      <c r="AJ985" s="227">
        <f t="shared" si="1303"/>
        <v>4066.0987637933331</v>
      </c>
      <c r="AK985" s="227">
        <f t="shared" si="1176"/>
        <v>3113.21</v>
      </c>
      <c r="AL985" s="227">
        <f t="shared" si="1304"/>
        <v>62.264200000000002</v>
      </c>
      <c r="AM985" s="227">
        <f t="shared" si="1305"/>
        <v>444.1512933333334</v>
      </c>
      <c r="AN985" s="228">
        <f t="shared" si="1177"/>
        <v>1.0530901872758225</v>
      </c>
      <c r="AO985" s="230">
        <f t="shared" si="1178"/>
        <v>293</v>
      </c>
      <c r="AP985" s="231">
        <f t="shared" si="1306"/>
        <v>1.070096859</v>
      </c>
      <c r="AQ985" s="227">
        <f t="shared" si="1307"/>
        <v>3508.3028164100001</v>
      </c>
      <c r="AR985" s="227">
        <f t="shared" si="1308"/>
        <v>4014.7183097433335</v>
      </c>
      <c r="AS985" s="227">
        <f t="shared" si="1291"/>
        <v>3113.21</v>
      </c>
      <c r="AT985" s="227">
        <f t="shared" si="1309"/>
        <v>62.264200000000002</v>
      </c>
      <c r="AU985" s="227">
        <f t="shared" si="1310"/>
        <v>413.01919333333336</v>
      </c>
      <c r="AV985" s="228">
        <f t="shared" si="1292"/>
        <v>1.0507789285702174</v>
      </c>
      <c r="AW985" s="230">
        <f t="shared" si="1293"/>
        <v>272</v>
      </c>
      <c r="AX985" s="231">
        <f t="shared" si="1311"/>
        <v>1.0649133399999999</v>
      </c>
      <c r="AY985" s="227">
        <f t="shared" si="1312"/>
        <v>3483.6461831800002</v>
      </c>
      <c r="AZ985" s="227">
        <f t="shared" si="1313"/>
        <v>3958.9295765133338</v>
      </c>
      <c r="BA985" s="227">
        <f t="shared" si="1270"/>
        <v>3113.21</v>
      </c>
      <c r="BB985" s="227">
        <f t="shared" si="1314"/>
        <v>62.264200000000002</v>
      </c>
      <c r="BC985" s="227">
        <f t="shared" si="1315"/>
        <v>380.84935666666661</v>
      </c>
      <c r="BD985" s="228">
        <f t="shared" si="1174"/>
        <v>1.0465919988245949</v>
      </c>
      <c r="BE985" s="230">
        <f t="shared" si="1175"/>
        <v>252</v>
      </c>
      <c r="BF985" s="231">
        <f t="shared" si="1316"/>
        <v>1.06</v>
      </c>
      <c r="BG985" s="227">
        <f t="shared" si="1317"/>
        <v>3453.7563172599998</v>
      </c>
      <c r="BH985" s="227">
        <f t="shared" si="1318"/>
        <v>3896.8698739266665</v>
      </c>
      <c r="BI985" s="227">
        <f t="shared" si="1294"/>
        <v>3113.21</v>
      </c>
      <c r="BJ985" s="227">
        <f t="shared" si="1319"/>
        <v>62.264200000000002</v>
      </c>
      <c r="BK985" s="227">
        <f t="shared" si="1320"/>
        <v>349.71725666666663</v>
      </c>
      <c r="BL985" s="228">
        <f t="shared" si="1280"/>
        <v>1.0335688885215928</v>
      </c>
      <c r="BM985" s="230">
        <f t="shared" si="1281"/>
        <v>230</v>
      </c>
      <c r="BN985" s="231">
        <f t="shared" si="1321"/>
        <v>1.0546215050000001</v>
      </c>
      <c r="BO985" s="227">
        <f t="shared" si="1322"/>
        <v>3393.4735446</v>
      </c>
      <c r="BP985" s="227">
        <f t="shared" si="1323"/>
        <v>3805.4550012666668</v>
      </c>
      <c r="BQ985" s="227">
        <f t="shared" si="1173"/>
        <v>3113.21</v>
      </c>
      <c r="BR985" s="227">
        <f t="shared" si="1324"/>
        <v>62.264200000000002</v>
      </c>
      <c r="BS985" s="227">
        <f t="shared" si="1325"/>
        <v>315.47194666666667</v>
      </c>
      <c r="BT985" s="228">
        <f t="shared" si="1171"/>
        <v>1.0301686666755838</v>
      </c>
      <c r="BU985" s="230">
        <f t="shared" si="1172"/>
        <v>207</v>
      </c>
      <c r="BV985" s="231">
        <f t="shared" si="1326"/>
        <v>1.0490277109999999</v>
      </c>
      <c r="BW985" s="227">
        <f t="shared" si="1327"/>
        <v>3364.3697059400001</v>
      </c>
      <c r="BX985" s="227">
        <f t="shared" si="1328"/>
        <v>3742.1058526066668</v>
      </c>
      <c r="BY985" s="227">
        <f t="shared" si="1271"/>
        <v>3113.21</v>
      </c>
      <c r="BZ985" s="227">
        <f t="shared" si="1329"/>
        <v>62.264200000000002</v>
      </c>
      <c r="CA985" s="227">
        <f t="shared" si="1330"/>
        <v>285.37758333333329</v>
      </c>
      <c r="CB985" s="228">
        <f t="shared" si="1268"/>
        <v>1.0310956360515031</v>
      </c>
      <c r="CC985" s="230">
        <f t="shared" si="1269"/>
        <v>187</v>
      </c>
      <c r="CD985" s="231">
        <f t="shared" si="1331"/>
        <v>1.0441876649999999</v>
      </c>
      <c r="CE985" s="227">
        <f t="shared" si="1332"/>
        <v>3351.86041178</v>
      </c>
      <c r="CF985" s="227">
        <f t="shared" si="1333"/>
        <v>3699.5021951133335</v>
      </c>
      <c r="CG985" s="227">
        <f t="shared" si="1264"/>
        <v>3113.21</v>
      </c>
      <c r="CH985" s="227">
        <f t="shared" si="1334"/>
        <v>62.264200000000002</v>
      </c>
      <c r="CI985" s="227">
        <f t="shared" si="1335"/>
        <v>254.24548333333334</v>
      </c>
      <c r="CJ985" s="228">
        <f t="shared" si="1164"/>
        <v>1.0261703302275802</v>
      </c>
      <c r="CK985" s="230">
        <f t="shared" si="1165"/>
        <v>166</v>
      </c>
      <c r="CL985" s="231">
        <f t="shared" si="1336"/>
        <v>1.0391296489999999</v>
      </c>
      <c r="CM985" s="227">
        <f t="shared" si="1337"/>
        <v>3319.6905869299999</v>
      </c>
      <c r="CN985" s="227">
        <f t="shared" si="1338"/>
        <v>3636.2002702633331</v>
      </c>
      <c r="CO985" s="227">
        <f t="shared" si="1267"/>
        <v>3113.21</v>
      </c>
      <c r="CP985" s="227">
        <f t="shared" si="1339"/>
        <v>62.264200000000002</v>
      </c>
      <c r="CQ985" s="227">
        <f t="shared" si="1340"/>
        <v>221.03790999999998</v>
      </c>
      <c r="CR985" s="228">
        <f t="shared" si="1265"/>
        <v>1.0215740030158069</v>
      </c>
      <c r="CS985" s="230">
        <f t="shared" si="1266"/>
        <v>146</v>
      </c>
      <c r="CT985" s="231">
        <f t="shared" si="1341"/>
        <v>1.034335271</v>
      </c>
      <c r="CU985" s="227">
        <f t="shared" si="1342"/>
        <v>3289.5734189</v>
      </c>
      <c r="CV985" s="227">
        <f t="shared" si="1343"/>
        <v>3572.8755289000001</v>
      </c>
      <c r="CW985" s="227">
        <f t="shared" si="1162"/>
        <v>3113.21</v>
      </c>
      <c r="CX985" s="227">
        <f t="shared" si="1344"/>
        <v>62.264200000000002</v>
      </c>
      <c r="CY985" s="227">
        <f t="shared" si="1345"/>
        <v>189.90581</v>
      </c>
      <c r="CZ985" s="228">
        <f t="shared" si="1160"/>
        <v>1.0237242847969703</v>
      </c>
      <c r="DA985" s="239">
        <f t="shared" si="1161"/>
        <v>125</v>
      </c>
      <c r="DB985" s="231">
        <f t="shared" si="1346"/>
        <v>1.0293249799999999</v>
      </c>
      <c r="DC985" s="227">
        <f t="shared" si="1347"/>
        <v>3280.5294059900002</v>
      </c>
      <c r="DD985" s="227">
        <f t="shared" si="1348"/>
        <v>3532.69941599</v>
      </c>
      <c r="DE985" s="227">
        <f t="shared" si="1263"/>
        <v>3113.21</v>
      </c>
      <c r="DF985" s="227">
        <f t="shared" si="1349"/>
        <v>62.264200000000002</v>
      </c>
      <c r="DG985" s="227">
        <f t="shared" si="1350"/>
        <v>158.77370999999999</v>
      </c>
      <c r="DH985" s="228">
        <f t="shared" si="1261"/>
        <v>1.0221908928177943</v>
      </c>
      <c r="DI985" s="239">
        <f t="shared" si="1262"/>
        <v>104</v>
      </c>
      <c r="DJ985" s="231">
        <f t="shared" si="1351"/>
        <v>1.024338958</v>
      </c>
      <c r="DK985" s="227">
        <f t="shared" si="1352"/>
        <v>3259.7486515700002</v>
      </c>
      <c r="DL985" s="227">
        <f t="shared" si="1353"/>
        <v>3480.7865615700002</v>
      </c>
      <c r="DM985" s="227">
        <f t="shared" si="1159"/>
        <v>3113.21</v>
      </c>
      <c r="DN985" s="227">
        <f t="shared" si="1354"/>
        <v>62.264200000000002</v>
      </c>
      <c r="DO985" s="227">
        <f t="shared" si="1355"/>
        <v>126.60387333333333</v>
      </c>
      <c r="DP985" s="228">
        <f t="shared" si="1157"/>
        <v>1.0189307163862524</v>
      </c>
      <c r="DQ985" s="239">
        <f t="shared" si="1158"/>
        <v>83</v>
      </c>
      <c r="DR985" s="231">
        <f t="shared" si="1356"/>
        <v>1.019377089</v>
      </c>
      <c r="DS985" s="227">
        <f t="shared" si="1357"/>
        <v>3233.6122372700002</v>
      </c>
      <c r="DT985" s="227">
        <f t="shared" si="1358"/>
        <v>3422.4803106033332</v>
      </c>
      <c r="DU985" s="227">
        <f t="shared" si="1260"/>
        <v>3113.21</v>
      </c>
      <c r="DV985" s="227">
        <f t="shared" si="1359"/>
        <v>62.264200000000002</v>
      </c>
      <c r="DW985" s="227">
        <f t="shared" si="1360"/>
        <v>97.547246666666666</v>
      </c>
      <c r="DX985" s="228">
        <f t="shared" si="1255"/>
        <v>1.0145686268642145</v>
      </c>
      <c r="DY985" s="239">
        <f t="shared" si="1256"/>
        <v>65</v>
      </c>
      <c r="DZ985" s="231">
        <f t="shared" si="1361"/>
        <v>1.015143192</v>
      </c>
      <c r="EA985" s="227">
        <f t="shared" si="1362"/>
        <v>3206.3959540199999</v>
      </c>
      <c r="EB985" s="227">
        <f t="shared" si="1363"/>
        <v>3366.2074006866665</v>
      </c>
      <c r="EC985" s="227">
        <f t="shared" si="1148"/>
        <v>3113.21</v>
      </c>
      <c r="ED985" s="227">
        <f t="shared" si="1364"/>
        <v>62.264200000000002</v>
      </c>
      <c r="EE985" s="227">
        <f t="shared" si="1365"/>
        <v>65.377410000000012</v>
      </c>
      <c r="EF985" s="228">
        <f t="shared" si="1151"/>
        <v>1.0070163923144744</v>
      </c>
      <c r="EG985" s="239">
        <f t="shared" si="1152"/>
        <v>43</v>
      </c>
      <c r="EH985" s="231">
        <f t="shared" si="1366"/>
        <v>1.009992303</v>
      </c>
      <c r="EI985" s="227">
        <f t="shared" si="1367"/>
        <v>3166.3799072299998</v>
      </c>
      <c r="EJ985" s="227">
        <f t="shared" si="1368"/>
        <v>3294.02151723</v>
      </c>
      <c r="EK985" s="227">
        <f t="shared" si="1257"/>
        <v>3113.21</v>
      </c>
      <c r="EL985" s="227">
        <f t="shared" si="1369"/>
        <v>62.264200000000002</v>
      </c>
      <c r="EM985" s="227">
        <f t="shared" si="1370"/>
        <v>32.169836666666676</v>
      </c>
      <c r="EN985" s="228">
        <f t="shared" si="1251"/>
        <v>1.0013092454815933</v>
      </c>
      <c r="EO985" s="239">
        <f t="shared" si="1252"/>
        <v>22</v>
      </c>
      <c r="EP985" s="231">
        <f t="shared" si="1371"/>
        <v>1.005099929</v>
      </c>
      <c r="EQ985" s="227">
        <f t="shared" si="1372"/>
        <v>3133.1838931699999</v>
      </c>
      <c r="ER985" s="227">
        <f t="shared" si="1373"/>
        <v>3227.6179298366665</v>
      </c>
      <c r="ES985" s="227">
        <f t="shared" ref="ES985:ES1048" si="1379">ES984</f>
        <v>3113.21</v>
      </c>
      <c r="ET985" s="227">
        <f t="shared" ref="ET985:ET1012" si="1380">0.02*ES985</f>
        <v>62.264200000000002</v>
      </c>
      <c r="EU985" s="227">
        <f t="shared" si="1374"/>
        <v>2.0754733333333335</v>
      </c>
      <c r="EV985" s="228">
        <f t="shared" si="1375"/>
        <v>1.0000090650859532</v>
      </c>
      <c r="EW985" s="239">
        <f t="shared" si="1376"/>
        <v>2</v>
      </c>
      <c r="EX985" s="231">
        <f t="shared" si="1377"/>
        <v>1.000462559</v>
      </c>
      <c r="EY985" s="227">
        <f t="shared" si="1298"/>
        <v>3114.6782778699999</v>
      </c>
      <c r="EZ985" s="227">
        <f t="shared" ref="EZ985:EZ1012" si="1381">IF(EZ$919="SIM",0,ET985+EU985+EY985)</f>
        <v>3179.0179512033333</v>
      </c>
      <c r="FA985" s="227"/>
      <c r="FB985" s="227"/>
      <c r="FC985" s="227"/>
      <c r="FD985" s="227"/>
      <c r="FE985" s="227"/>
      <c r="FF985" s="227"/>
      <c r="FG985" s="227"/>
      <c r="FH985" s="227"/>
      <c r="FI985" s="227"/>
      <c r="FJ985" s="227"/>
      <c r="FK985" s="227"/>
      <c r="FL985" s="227"/>
      <c r="FM985" s="227"/>
      <c r="FN985" s="227"/>
      <c r="FO985" s="227"/>
      <c r="FP985" s="227"/>
      <c r="FQ985" s="227"/>
      <c r="FR985" s="227"/>
      <c r="FS985" s="227"/>
      <c r="FT985" s="227"/>
      <c r="FU985" s="227"/>
      <c r="FV985" s="227"/>
      <c r="FW985" s="227"/>
      <c r="FX985" s="227"/>
      <c r="FY985" s="227"/>
      <c r="FZ985" s="227"/>
      <c r="GA985" s="227"/>
      <c r="GB985" s="227"/>
      <c r="GC985" s="227"/>
      <c r="GD985" s="227"/>
      <c r="GE985" s="227"/>
      <c r="GF985" s="1"/>
      <c r="GG985" s="1"/>
      <c r="GH985" s="5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5"/>
      <c r="HA985" s="5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3"/>
      <c r="JZ985" s="1"/>
      <c r="KA985" s="1"/>
      <c r="KB985" s="1"/>
      <c r="KC985" s="1"/>
      <c r="KD985" s="1"/>
      <c r="KE985" s="1"/>
    </row>
    <row r="986" spans="1:291" x14ac:dyDescent="0.2">
      <c r="A986" s="196">
        <f t="shared" si="1282"/>
        <v>43644</v>
      </c>
      <c r="B986" s="236">
        <f t="shared" si="1378"/>
        <v>116855.62906318337</v>
      </c>
      <c r="C986" s="66">
        <f t="shared" si="1169"/>
        <v>58889.256521210002</v>
      </c>
      <c r="D986" s="77">
        <f t="shared" si="1283"/>
        <v>5213.75</v>
      </c>
      <c r="E986" s="67">
        <f>VLOOKUP(A985,[1]Plan1!$DQ$117:$DS$314,3)</f>
        <v>5214.2700000000004</v>
      </c>
      <c r="F986" s="11">
        <f t="shared" si="1284"/>
        <v>43642</v>
      </c>
      <c r="G986" s="73">
        <f t="shared" si="1272"/>
        <v>9.9736274274730974E-5</v>
      </c>
      <c r="H986" s="11">
        <f t="shared" si="1285"/>
        <v>43671</v>
      </c>
      <c r="I986" s="11">
        <f t="shared" si="1273"/>
        <v>43671</v>
      </c>
      <c r="J986" s="1">
        <f t="shared" si="1286"/>
        <v>22</v>
      </c>
      <c r="K986" s="1">
        <f t="shared" si="1287"/>
        <v>3</v>
      </c>
      <c r="L986" s="66">
        <f t="shared" si="1274"/>
        <v>1.00001359</v>
      </c>
      <c r="M986" s="70">
        <f t="shared" si="1170"/>
        <v>1.0013001699999999</v>
      </c>
      <c r="N986" s="70">
        <f t="shared" si="1156"/>
        <v>1.0998241080246327</v>
      </c>
      <c r="O986" s="66">
        <f t="shared" si="1166"/>
        <v>1.0998390499999999</v>
      </c>
      <c r="P986" s="66">
        <f t="shared" si="1275"/>
        <v>58890.056826200002</v>
      </c>
      <c r="Q986" s="74">
        <f t="shared" si="1276"/>
        <v>0</v>
      </c>
      <c r="R986" s="75">
        <f t="shared" si="1167"/>
        <v>0</v>
      </c>
      <c r="S986" s="66">
        <f t="shared" si="1168"/>
        <v>0</v>
      </c>
      <c r="T986" s="10">
        <f t="shared" si="1288"/>
        <v>0.06</v>
      </c>
      <c r="U986" s="74">
        <f t="shared" si="1163"/>
        <v>3</v>
      </c>
      <c r="V986" s="74">
        <v>252</v>
      </c>
      <c r="W986" s="70">
        <f t="shared" si="1277"/>
        <v>1.0006939180000001</v>
      </c>
      <c r="X986" s="66">
        <f t="shared" si="1278"/>
        <v>40.864870449999998</v>
      </c>
      <c r="Y986" s="66">
        <v>0</v>
      </c>
      <c r="Z986" s="67">
        <f t="shared" si="1279"/>
        <v>0</v>
      </c>
      <c r="AA986" s="68" t="str">
        <f t="shared" si="1289"/>
        <v>A+INCORP J=</v>
      </c>
      <c r="AB986" s="11">
        <f t="shared" si="1290"/>
        <v>43671</v>
      </c>
      <c r="AC986" s="227">
        <f t="shared" si="1295"/>
        <v>3113.21</v>
      </c>
      <c r="AD986" s="227">
        <f t="shared" si="1299"/>
        <v>62.264200000000002</v>
      </c>
      <c r="AE986" s="227">
        <f t="shared" si="1300"/>
        <v>476.32112999999998</v>
      </c>
      <c r="AF986" s="228">
        <f t="shared" si="1296"/>
        <v>1.0540423436653288</v>
      </c>
      <c r="AG986" s="230">
        <f t="shared" si="1297"/>
        <v>315</v>
      </c>
      <c r="AH986" s="231">
        <f t="shared" si="1301"/>
        <v>1.0755542769999999</v>
      </c>
      <c r="AI986" s="227">
        <f t="shared" si="1302"/>
        <v>3529.3831372</v>
      </c>
      <c r="AJ986" s="227">
        <f t="shared" si="1303"/>
        <v>4067.9684671999998</v>
      </c>
      <c r="AK986" s="227">
        <f t="shared" si="1176"/>
        <v>3113.21</v>
      </c>
      <c r="AL986" s="227">
        <f t="shared" si="1304"/>
        <v>62.264200000000002</v>
      </c>
      <c r="AM986" s="227">
        <f t="shared" si="1305"/>
        <v>445.18903000000006</v>
      </c>
      <c r="AN986" s="228">
        <f t="shared" si="1177"/>
        <v>1.0530949556215898</v>
      </c>
      <c r="AO986" s="230">
        <f t="shared" si="1178"/>
        <v>294</v>
      </c>
      <c r="AP986" s="231">
        <f t="shared" si="1306"/>
        <v>1.070344322</v>
      </c>
      <c r="AQ986" s="227">
        <f t="shared" si="1307"/>
        <v>3509.13001072</v>
      </c>
      <c r="AR986" s="227">
        <f t="shared" si="1308"/>
        <v>4016.58324072</v>
      </c>
      <c r="AS986" s="227">
        <f t="shared" si="1291"/>
        <v>3113.21</v>
      </c>
      <c r="AT986" s="227">
        <f t="shared" si="1309"/>
        <v>62.264200000000002</v>
      </c>
      <c r="AU986" s="227">
        <f t="shared" si="1310"/>
        <v>414.05693000000002</v>
      </c>
      <c r="AV986" s="228">
        <f t="shared" si="1292"/>
        <v>1.0507836864507076</v>
      </c>
      <c r="AW986" s="230">
        <f t="shared" si="1293"/>
        <v>273</v>
      </c>
      <c r="AX986" s="231">
        <f t="shared" si="1311"/>
        <v>1.065159604</v>
      </c>
      <c r="AY986" s="227">
        <f t="shared" si="1312"/>
        <v>3484.46756293</v>
      </c>
      <c r="AZ986" s="227">
        <f t="shared" si="1313"/>
        <v>3960.7886929300003</v>
      </c>
      <c r="BA986" s="227">
        <f t="shared" si="1270"/>
        <v>3113.21</v>
      </c>
      <c r="BB986" s="227">
        <f t="shared" si="1314"/>
        <v>62.264200000000002</v>
      </c>
      <c r="BC986" s="227">
        <f t="shared" si="1315"/>
        <v>381.88709333333338</v>
      </c>
      <c r="BD986" s="228">
        <f t="shared" si="1174"/>
        <v>1.0465967377468526</v>
      </c>
      <c r="BE986" s="230">
        <f t="shared" si="1175"/>
        <v>253</v>
      </c>
      <c r="BF986" s="231">
        <f t="shared" si="1316"/>
        <v>1.060245128</v>
      </c>
      <c r="BG986" s="227">
        <f t="shared" si="1317"/>
        <v>3454.5706502500002</v>
      </c>
      <c r="BH986" s="227">
        <f t="shared" si="1318"/>
        <v>3898.7219435833335</v>
      </c>
      <c r="BI986" s="227">
        <f t="shared" si="1294"/>
        <v>3113.21</v>
      </c>
      <c r="BJ986" s="227">
        <f t="shared" si="1319"/>
        <v>62.264200000000002</v>
      </c>
      <c r="BK986" s="227">
        <f t="shared" si="1320"/>
        <v>350.7549933333334</v>
      </c>
      <c r="BL986" s="228">
        <f t="shared" si="1280"/>
        <v>1.0335735684757834</v>
      </c>
      <c r="BM986" s="230">
        <f t="shared" si="1281"/>
        <v>231</v>
      </c>
      <c r="BN986" s="231">
        <f t="shared" si="1321"/>
        <v>1.0548653889999999</v>
      </c>
      <c r="BO986" s="227">
        <f t="shared" si="1322"/>
        <v>3394.2736633499999</v>
      </c>
      <c r="BP986" s="227">
        <f t="shared" si="1323"/>
        <v>3807.2928566833334</v>
      </c>
      <c r="BQ986" s="227">
        <f t="shared" si="1173"/>
        <v>3113.21</v>
      </c>
      <c r="BR986" s="227">
        <f t="shared" si="1324"/>
        <v>62.264200000000002</v>
      </c>
      <c r="BS986" s="227">
        <f t="shared" si="1325"/>
        <v>316.50968333333333</v>
      </c>
      <c r="BT986" s="228">
        <f t="shared" si="1171"/>
        <v>1.0301733312337202</v>
      </c>
      <c r="BU986" s="230">
        <f t="shared" si="1172"/>
        <v>208</v>
      </c>
      <c r="BV986" s="231">
        <f t="shared" si="1326"/>
        <v>1.049270302</v>
      </c>
      <c r="BW986" s="227">
        <f t="shared" si="1327"/>
        <v>3365.1629643900001</v>
      </c>
      <c r="BX986" s="227">
        <f t="shared" si="1328"/>
        <v>3743.9368477233334</v>
      </c>
      <c r="BY986" s="227">
        <f t="shared" si="1271"/>
        <v>3113.21</v>
      </c>
      <c r="BZ986" s="227">
        <f t="shared" si="1329"/>
        <v>62.264200000000002</v>
      </c>
      <c r="CA986" s="227">
        <f t="shared" si="1330"/>
        <v>286.41532000000001</v>
      </c>
      <c r="CB986" s="228">
        <f t="shared" si="1268"/>
        <v>1.0311003048069158</v>
      </c>
      <c r="CC986" s="230">
        <f t="shared" si="1269"/>
        <v>188</v>
      </c>
      <c r="CD986" s="231">
        <f t="shared" si="1331"/>
        <v>1.044429136</v>
      </c>
      <c r="CE986" s="227">
        <f t="shared" si="1332"/>
        <v>3352.6507184400002</v>
      </c>
      <c r="CF986" s="227">
        <f t="shared" si="1333"/>
        <v>3701.3302384400004</v>
      </c>
      <c r="CG986" s="227">
        <f t="shared" si="1264"/>
        <v>3113.21</v>
      </c>
      <c r="CH986" s="227">
        <f t="shared" si="1334"/>
        <v>62.264200000000002</v>
      </c>
      <c r="CI986" s="227">
        <f t="shared" si="1335"/>
        <v>255.28321999999997</v>
      </c>
      <c r="CJ986" s="228">
        <f t="shared" si="1164"/>
        <v>1.0261749766814261</v>
      </c>
      <c r="CK986" s="230">
        <f t="shared" si="1165"/>
        <v>167</v>
      </c>
      <c r="CL986" s="231">
        <f t="shared" si="1336"/>
        <v>1.0393699510000001</v>
      </c>
      <c r="CM986" s="227">
        <f t="shared" si="1337"/>
        <v>3320.4733107100001</v>
      </c>
      <c r="CN986" s="227">
        <f t="shared" si="1338"/>
        <v>3638.02073071</v>
      </c>
      <c r="CO986" s="227">
        <f t="shared" si="1267"/>
        <v>3113.21</v>
      </c>
      <c r="CP986" s="227">
        <f t="shared" si="1339"/>
        <v>62.264200000000002</v>
      </c>
      <c r="CQ986" s="227">
        <f t="shared" si="1340"/>
        <v>222.0756466666667</v>
      </c>
      <c r="CR986" s="228">
        <f t="shared" si="1265"/>
        <v>1.0215786286576867</v>
      </c>
      <c r="CS986" s="230">
        <f t="shared" si="1266"/>
        <v>147</v>
      </c>
      <c r="CT986" s="231">
        <f t="shared" si="1341"/>
        <v>1.0345744640000001</v>
      </c>
      <c r="CU986" s="227">
        <f t="shared" si="1342"/>
        <v>3290.3490406800001</v>
      </c>
      <c r="CV986" s="227">
        <f t="shared" si="1343"/>
        <v>3574.6888873466669</v>
      </c>
      <c r="CW986" s="227">
        <f t="shared" si="1162"/>
        <v>3113.21</v>
      </c>
      <c r="CX986" s="227">
        <f t="shared" si="1344"/>
        <v>62.264200000000002</v>
      </c>
      <c r="CY986" s="227">
        <f t="shared" si="1345"/>
        <v>190.94354666666669</v>
      </c>
      <c r="CZ986" s="228">
        <f t="shared" si="1160"/>
        <v>1.0237289201752307</v>
      </c>
      <c r="DA986" s="239">
        <f t="shared" si="1161"/>
        <v>126</v>
      </c>
      <c r="DB986" s="231">
        <f t="shared" si="1346"/>
        <v>1.0295630140000001</v>
      </c>
      <c r="DC986" s="227">
        <f t="shared" si="1347"/>
        <v>3281.3028942199999</v>
      </c>
      <c r="DD986" s="227">
        <f t="shared" si="1348"/>
        <v>3534.5106408866668</v>
      </c>
      <c r="DE986" s="227">
        <f t="shared" si="1263"/>
        <v>3113.21</v>
      </c>
      <c r="DF986" s="227">
        <f t="shared" si="1349"/>
        <v>62.264200000000002</v>
      </c>
      <c r="DG986" s="227">
        <f t="shared" si="1350"/>
        <v>159.81144666666668</v>
      </c>
      <c r="DH986" s="228">
        <f t="shared" si="1261"/>
        <v>1.0221955212529237</v>
      </c>
      <c r="DI986" s="239">
        <f t="shared" si="1262"/>
        <v>105</v>
      </c>
      <c r="DJ986" s="231">
        <f t="shared" si="1351"/>
        <v>1.0245758389999999</v>
      </c>
      <c r="DK986" s="227">
        <f t="shared" si="1352"/>
        <v>3260.51724018</v>
      </c>
      <c r="DL986" s="227">
        <f t="shared" si="1353"/>
        <v>3482.5928868466667</v>
      </c>
      <c r="DM986" s="227">
        <f t="shared" si="1159"/>
        <v>3113.21</v>
      </c>
      <c r="DN986" s="227">
        <f t="shared" si="1354"/>
        <v>62.264200000000002</v>
      </c>
      <c r="DO986" s="227">
        <f t="shared" si="1355"/>
        <v>127.64160999999999</v>
      </c>
      <c r="DP986" s="228">
        <f t="shared" si="1157"/>
        <v>1.0189353300594473</v>
      </c>
      <c r="DQ986" s="239">
        <f t="shared" si="1158"/>
        <v>84</v>
      </c>
      <c r="DR986" s="231">
        <f t="shared" si="1356"/>
        <v>1.019612822</v>
      </c>
      <c r="DS986" s="227">
        <f t="shared" si="1357"/>
        <v>3234.37466163</v>
      </c>
      <c r="DT986" s="227">
        <f t="shared" si="1358"/>
        <v>3424.2804716299997</v>
      </c>
      <c r="DU986" s="227">
        <f t="shared" si="1260"/>
        <v>3113.21</v>
      </c>
      <c r="DV986" s="227">
        <f t="shared" si="1359"/>
        <v>62.264200000000002</v>
      </c>
      <c r="DW986" s="227">
        <f t="shared" si="1360"/>
        <v>98.584983333333327</v>
      </c>
      <c r="DX986" s="228">
        <f t="shared" si="1255"/>
        <v>1.0145732207860609</v>
      </c>
      <c r="DY986" s="239">
        <f t="shared" si="1256"/>
        <v>66</v>
      </c>
      <c r="DZ986" s="231">
        <f t="shared" si="1361"/>
        <v>1.0153779469999999</v>
      </c>
      <c r="EA986" s="227">
        <f t="shared" si="1362"/>
        <v>3207.1519647700002</v>
      </c>
      <c r="EB986" s="227">
        <f t="shared" si="1363"/>
        <v>3368.0011481033334</v>
      </c>
      <c r="EC986" s="227">
        <f t="shared" si="1148"/>
        <v>3113.21</v>
      </c>
      <c r="ED986" s="227">
        <f t="shared" si="1364"/>
        <v>62.264200000000002</v>
      </c>
      <c r="EE986" s="227">
        <f t="shared" si="1365"/>
        <v>66.415146666666672</v>
      </c>
      <c r="EF986" s="228">
        <f t="shared" si="1151"/>
        <v>1.007020952040137</v>
      </c>
      <c r="EG986" s="239">
        <f t="shared" si="1152"/>
        <v>44</v>
      </c>
      <c r="EH986" s="231">
        <f t="shared" si="1366"/>
        <v>1.0102258669999999</v>
      </c>
      <c r="EI986" s="227">
        <f t="shared" si="1367"/>
        <v>3167.1264834100002</v>
      </c>
      <c r="EJ986" s="227">
        <f t="shared" si="1368"/>
        <v>3295.805830076667</v>
      </c>
      <c r="EK986" s="227">
        <f t="shared" si="1257"/>
        <v>3113.21</v>
      </c>
      <c r="EL986" s="227">
        <f t="shared" si="1369"/>
        <v>62.264200000000002</v>
      </c>
      <c r="EM986" s="227">
        <f t="shared" si="1370"/>
        <v>33.207573333333336</v>
      </c>
      <c r="EN986" s="228">
        <f t="shared" si="1251"/>
        <v>1.0013137793655476</v>
      </c>
      <c r="EO986" s="239">
        <f t="shared" si="1252"/>
        <v>23</v>
      </c>
      <c r="EP986" s="231">
        <f t="shared" si="1371"/>
        <v>1.005332361</v>
      </c>
      <c r="EQ986" s="227">
        <f t="shared" si="1372"/>
        <v>3133.9226403799998</v>
      </c>
      <c r="ER986" s="227">
        <f t="shared" si="1373"/>
        <v>3229.3944137133331</v>
      </c>
      <c r="ES986" s="227">
        <f t="shared" si="1379"/>
        <v>3113.21</v>
      </c>
      <c r="ET986" s="227">
        <f t="shared" si="1380"/>
        <v>62.264200000000002</v>
      </c>
      <c r="EU986" s="227">
        <f t="shared" si="1374"/>
        <v>3.11321</v>
      </c>
      <c r="EV986" s="228">
        <f t="shared" si="1375"/>
        <v>1.0000135930827483</v>
      </c>
      <c r="EW986" s="239">
        <f t="shared" si="1376"/>
        <v>3</v>
      </c>
      <c r="EX986" s="231">
        <f t="shared" si="1377"/>
        <v>1.0006939180000001</v>
      </c>
      <c r="EY986" s="227">
        <f t="shared" si="1298"/>
        <v>3115.4126599400001</v>
      </c>
      <c r="EZ986" s="227">
        <f t="shared" si="1381"/>
        <v>3180.7900699400002</v>
      </c>
      <c r="FA986" s="227"/>
      <c r="FB986" s="227"/>
      <c r="FC986" s="227"/>
      <c r="FD986" s="227"/>
      <c r="FE986" s="227"/>
      <c r="FF986" s="227"/>
      <c r="FG986" s="227"/>
      <c r="FH986" s="227"/>
      <c r="FI986" s="227"/>
      <c r="FJ986" s="227"/>
      <c r="FK986" s="227"/>
      <c r="FL986" s="227"/>
      <c r="FM986" s="227"/>
      <c r="FN986" s="227"/>
      <c r="FO986" s="227"/>
      <c r="FP986" s="227"/>
      <c r="FQ986" s="227"/>
      <c r="FR986" s="227"/>
      <c r="FS986" s="227"/>
      <c r="FT986" s="227"/>
      <c r="FU986" s="227"/>
      <c r="FV986" s="227"/>
      <c r="FW986" s="227"/>
      <c r="FX986" s="227"/>
      <c r="FY986" s="227"/>
      <c r="FZ986" s="227"/>
      <c r="GA986" s="227"/>
      <c r="GB986" s="227"/>
      <c r="GC986" s="227"/>
      <c r="GD986" s="227"/>
      <c r="GE986" s="227"/>
      <c r="GF986" s="1"/>
      <c r="GG986" s="1"/>
      <c r="GH986" s="5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5"/>
      <c r="HA986" s="5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3"/>
      <c r="JZ986" s="1"/>
      <c r="KA986" s="1"/>
      <c r="KB986" s="1"/>
      <c r="KC986" s="1"/>
      <c r="KD986" s="1"/>
      <c r="KE986" s="1"/>
    </row>
    <row r="987" spans="1:291" x14ac:dyDescent="0.2">
      <c r="A987" s="196">
        <f t="shared" si="1282"/>
        <v>43645</v>
      </c>
      <c r="B987" s="236">
        <f t="shared" si="1378"/>
        <v>116886.36929656001</v>
      </c>
      <c r="C987" s="66">
        <f t="shared" si="1169"/>
        <v>58889.256521210002</v>
      </c>
      <c r="D987" s="77">
        <f t="shared" si="1283"/>
        <v>5213.75</v>
      </c>
      <c r="E987" s="67">
        <f>VLOOKUP(A986,[1]Plan1!$DQ$117:$DS$314,3)</f>
        <v>5214.2700000000004</v>
      </c>
      <c r="F987" s="11">
        <f t="shared" si="1284"/>
        <v>43642</v>
      </c>
      <c r="G987" s="73">
        <f t="shared" si="1272"/>
        <v>9.9736274274730974E-5</v>
      </c>
      <c r="H987" s="11">
        <f t="shared" si="1285"/>
        <v>43671</v>
      </c>
      <c r="I987" s="11">
        <f t="shared" si="1273"/>
        <v>43671</v>
      </c>
      <c r="J987" s="1">
        <f t="shared" si="1286"/>
        <v>22</v>
      </c>
      <c r="K987" s="1">
        <f t="shared" si="1287"/>
        <v>4</v>
      </c>
      <c r="L987" s="66">
        <f t="shared" si="1274"/>
        <v>1.0000181299999999</v>
      </c>
      <c r="M987" s="70">
        <f t="shared" si="1170"/>
        <v>1.0013001699999999</v>
      </c>
      <c r="N987" s="70">
        <f t="shared" si="1156"/>
        <v>1.0998241080246327</v>
      </c>
      <c r="O987" s="66">
        <f t="shared" si="1166"/>
        <v>1.09984404</v>
      </c>
      <c r="P987" s="66">
        <f t="shared" si="1275"/>
        <v>58890.324183429999</v>
      </c>
      <c r="Q987" s="74">
        <f t="shared" si="1276"/>
        <v>0</v>
      </c>
      <c r="R987" s="75">
        <f t="shared" si="1167"/>
        <v>0</v>
      </c>
      <c r="S987" s="66">
        <f t="shared" si="1168"/>
        <v>0</v>
      </c>
      <c r="T987" s="10">
        <f t="shared" si="1288"/>
        <v>0.06</v>
      </c>
      <c r="U987" s="74">
        <f t="shared" si="1163"/>
        <v>4</v>
      </c>
      <c r="V987" s="74">
        <v>252</v>
      </c>
      <c r="W987" s="70">
        <f t="shared" si="1277"/>
        <v>1.0009253309999999</v>
      </c>
      <c r="X987" s="66">
        <f t="shared" si="1278"/>
        <v>54.493042559999999</v>
      </c>
      <c r="Y987" s="66">
        <v>0</v>
      </c>
      <c r="Z987" s="67">
        <f t="shared" si="1279"/>
        <v>0</v>
      </c>
      <c r="AA987" s="68" t="str">
        <f t="shared" si="1289"/>
        <v>A+INCORP J=</v>
      </c>
      <c r="AB987" s="11">
        <f t="shared" si="1290"/>
        <v>43671</v>
      </c>
      <c r="AC987" s="227">
        <f t="shared" si="1295"/>
        <v>3113.21</v>
      </c>
      <c r="AD987" s="227">
        <f t="shared" si="1299"/>
        <v>62.264200000000002</v>
      </c>
      <c r="AE987" s="227">
        <f t="shared" si="1300"/>
        <v>477.3588666666667</v>
      </c>
      <c r="AF987" s="228">
        <f t="shared" si="1296"/>
        <v>1.0540471258844135</v>
      </c>
      <c r="AG987" s="230">
        <f t="shared" si="1297"/>
        <v>315</v>
      </c>
      <c r="AH987" s="231">
        <f t="shared" si="1301"/>
        <v>1.0755542769999999</v>
      </c>
      <c r="AI987" s="227">
        <f t="shared" si="1302"/>
        <v>3529.3991501</v>
      </c>
      <c r="AJ987" s="227">
        <f t="shared" si="1303"/>
        <v>4069.0222167666666</v>
      </c>
      <c r="AK987" s="227">
        <f t="shared" si="1176"/>
        <v>3113.21</v>
      </c>
      <c r="AL987" s="227">
        <f t="shared" si="1304"/>
        <v>62.264200000000002</v>
      </c>
      <c r="AM987" s="227">
        <f t="shared" si="1305"/>
        <v>446.22676666666672</v>
      </c>
      <c r="AN987" s="228">
        <f t="shared" si="1177"/>
        <v>1.0530997335423491</v>
      </c>
      <c r="AO987" s="230">
        <f t="shared" si="1178"/>
        <v>294</v>
      </c>
      <c r="AP987" s="231">
        <f t="shared" si="1306"/>
        <v>1.070344322</v>
      </c>
      <c r="AQ987" s="227">
        <f t="shared" si="1307"/>
        <v>3509.1459317399999</v>
      </c>
      <c r="AR987" s="227">
        <f t="shared" si="1308"/>
        <v>4017.6368984066667</v>
      </c>
      <c r="AS987" s="227">
        <f t="shared" si="1291"/>
        <v>3113.21</v>
      </c>
      <c r="AT987" s="227">
        <f t="shared" si="1309"/>
        <v>62.264200000000002</v>
      </c>
      <c r="AU987" s="227">
        <f t="shared" si="1310"/>
        <v>415.09466666666668</v>
      </c>
      <c r="AV987" s="228">
        <f t="shared" si="1292"/>
        <v>1.0507884538851751</v>
      </c>
      <c r="AW987" s="230">
        <f t="shared" si="1293"/>
        <v>273</v>
      </c>
      <c r="AX987" s="231">
        <f t="shared" si="1311"/>
        <v>1.065159604</v>
      </c>
      <c r="AY987" s="227">
        <f t="shared" si="1312"/>
        <v>3484.4833720500001</v>
      </c>
      <c r="AZ987" s="227">
        <f t="shared" si="1313"/>
        <v>3961.8422387166665</v>
      </c>
      <c r="BA987" s="227">
        <f t="shared" si="1270"/>
        <v>3113.21</v>
      </c>
      <c r="BB987" s="227">
        <f t="shared" si="1314"/>
        <v>62.264200000000002</v>
      </c>
      <c r="BC987" s="227">
        <f t="shared" si="1315"/>
        <v>382.92483000000004</v>
      </c>
      <c r="BD987" s="228">
        <f t="shared" si="1174"/>
        <v>1.0466014861850186</v>
      </c>
      <c r="BE987" s="230">
        <f t="shared" si="1175"/>
        <v>253</v>
      </c>
      <c r="BF987" s="231">
        <f t="shared" si="1316"/>
        <v>1.060245128</v>
      </c>
      <c r="BG987" s="227">
        <f t="shared" si="1317"/>
        <v>3454.58632373</v>
      </c>
      <c r="BH987" s="227">
        <f t="shared" si="1318"/>
        <v>3899.77535373</v>
      </c>
      <c r="BI987" s="227">
        <f t="shared" si="1294"/>
        <v>3113.21</v>
      </c>
      <c r="BJ987" s="227">
        <f t="shared" si="1319"/>
        <v>62.264200000000002</v>
      </c>
      <c r="BK987" s="227">
        <f t="shared" si="1320"/>
        <v>351.79273000000001</v>
      </c>
      <c r="BL987" s="228">
        <f t="shared" si="1280"/>
        <v>1.0335782578274724</v>
      </c>
      <c r="BM987" s="230">
        <f t="shared" si="1281"/>
        <v>231</v>
      </c>
      <c r="BN987" s="231">
        <f t="shared" si="1321"/>
        <v>1.0548653889999999</v>
      </c>
      <c r="BO987" s="227">
        <f t="shared" si="1322"/>
        <v>3394.2890632600001</v>
      </c>
      <c r="BP987" s="227">
        <f t="shared" si="1323"/>
        <v>3808.3459932600003</v>
      </c>
      <c r="BQ987" s="227">
        <f t="shared" si="1173"/>
        <v>3113.21</v>
      </c>
      <c r="BR987" s="227">
        <f t="shared" si="1324"/>
        <v>62.264200000000002</v>
      </c>
      <c r="BS987" s="227">
        <f t="shared" si="1325"/>
        <v>317.54741999999999</v>
      </c>
      <c r="BT987" s="228">
        <f t="shared" si="1171"/>
        <v>1.0301780051584395</v>
      </c>
      <c r="BU987" s="230">
        <f t="shared" si="1172"/>
        <v>208</v>
      </c>
      <c r="BV987" s="231">
        <f t="shared" si="1326"/>
        <v>1.049270302</v>
      </c>
      <c r="BW987" s="227">
        <f t="shared" si="1327"/>
        <v>3365.17823223</v>
      </c>
      <c r="BX987" s="227">
        <f t="shared" si="1328"/>
        <v>3744.98985223</v>
      </c>
      <c r="BY987" s="227">
        <f t="shared" si="1271"/>
        <v>3113.21</v>
      </c>
      <c r="BZ987" s="227">
        <f t="shared" si="1329"/>
        <v>62.264200000000002</v>
      </c>
      <c r="CA987" s="227">
        <f t="shared" si="1330"/>
        <v>287.45305666666661</v>
      </c>
      <c r="CB987" s="228">
        <f t="shared" si="1268"/>
        <v>1.0311049829373395</v>
      </c>
      <c r="CC987" s="230">
        <f t="shared" si="1269"/>
        <v>188</v>
      </c>
      <c r="CD987" s="231">
        <f t="shared" si="1331"/>
        <v>1.044429136</v>
      </c>
      <c r="CE987" s="227">
        <f t="shared" si="1332"/>
        <v>3352.6659295099998</v>
      </c>
      <c r="CF987" s="227">
        <f t="shared" si="1333"/>
        <v>3702.3831861766666</v>
      </c>
      <c r="CG987" s="227">
        <f t="shared" si="1264"/>
        <v>3113.21</v>
      </c>
      <c r="CH987" s="227">
        <f t="shared" si="1334"/>
        <v>62.264200000000002</v>
      </c>
      <c r="CI987" s="227">
        <f t="shared" si="1335"/>
        <v>256.32095666666663</v>
      </c>
      <c r="CJ987" s="228">
        <f t="shared" si="1164"/>
        <v>1.0261796324655008</v>
      </c>
      <c r="CK987" s="230">
        <f t="shared" si="1165"/>
        <v>167</v>
      </c>
      <c r="CL987" s="231">
        <f t="shared" si="1336"/>
        <v>1.0393699510000001</v>
      </c>
      <c r="CM987" s="227">
        <f t="shared" si="1337"/>
        <v>3320.4883757900002</v>
      </c>
      <c r="CN987" s="227">
        <f t="shared" si="1338"/>
        <v>3639.0735324566667</v>
      </c>
      <c r="CO987" s="227">
        <f t="shared" si="1267"/>
        <v>3113.21</v>
      </c>
      <c r="CP987" s="227">
        <f t="shared" si="1339"/>
        <v>62.264200000000002</v>
      </c>
      <c r="CQ987" s="227">
        <f t="shared" si="1340"/>
        <v>223.11338333333336</v>
      </c>
      <c r="CR987" s="228">
        <f t="shared" si="1265"/>
        <v>1.0215832635880042</v>
      </c>
      <c r="CS987" s="230">
        <f t="shared" si="1266"/>
        <v>147</v>
      </c>
      <c r="CT987" s="231">
        <f t="shared" si="1341"/>
        <v>1.0345744640000001</v>
      </c>
      <c r="CU987" s="227">
        <f t="shared" si="1342"/>
        <v>3290.3639690800001</v>
      </c>
      <c r="CV987" s="227">
        <f t="shared" si="1343"/>
        <v>3575.7415524133335</v>
      </c>
      <c r="CW987" s="227">
        <f t="shared" si="1162"/>
        <v>3113.21</v>
      </c>
      <c r="CX987" s="227">
        <f t="shared" si="1344"/>
        <v>62.264200000000002</v>
      </c>
      <c r="CY987" s="227">
        <f t="shared" si="1345"/>
        <v>191.98128333333335</v>
      </c>
      <c r="CZ987" s="228">
        <f t="shared" si="1160"/>
        <v>1.0237335648614798</v>
      </c>
      <c r="DA987" s="239">
        <f t="shared" si="1161"/>
        <v>126</v>
      </c>
      <c r="DB987" s="231">
        <f t="shared" si="1346"/>
        <v>1.0295630140000001</v>
      </c>
      <c r="DC987" s="227">
        <f t="shared" si="1347"/>
        <v>3281.31778158</v>
      </c>
      <c r="DD987" s="227">
        <f t="shared" si="1348"/>
        <v>3535.5632649133331</v>
      </c>
      <c r="DE987" s="227">
        <f t="shared" si="1263"/>
        <v>3113.21</v>
      </c>
      <c r="DF987" s="227">
        <f t="shared" si="1349"/>
        <v>62.264200000000002</v>
      </c>
      <c r="DG987" s="227">
        <f t="shared" si="1350"/>
        <v>160.84918333333334</v>
      </c>
      <c r="DH987" s="228">
        <f t="shared" si="1261"/>
        <v>1.0222001589820997</v>
      </c>
      <c r="DI987" s="239">
        <f t="shared" si="1262"/>
        <v>105</v>
      </c>
      <c r="DJ987" s="231">
        <f t="shared" si="1351"/>
        <v>1.0245758389999999</v>
      </c>
      <c r="DK987" s="227">
        <f t="shared" si="1352"/>
        <v>3260.5320332400001</v>
      </c>
      <c r="DL987" s="227">
        <f t="shared" si="1353"/>
        <v>3483.6454165733335</v>
      </c>
      <c r="DM987" s="227">
        <f t="shared" si="1159"/>
        <v>3113.21</v>
      </c>
      <c r="DN987" s="227">
        <f t="shared" si="1354"/>
        <v>62.264200000000002</v>
      </c>
      <c r="DO987" s="227">
        <f t="shared" si="1355"/>
        <v>128.6793466666667</v>
      </c>
      <c r="DP987" s="228">
        <f t="shared" si="1157"/>
        <v>1.0189399529970464</v>
      </c>
      <c r="DQ987" s="239">
        <f t="shared" si="1158"/>
        <v>84</v>
      </c>
      <c r="DR987" s="231">
        <f t="shared" si="1356"/>
        <v>1.019612822</v>
      </c>
      <c r="DS987" s="227">
        <f t="shared" si="1357"/>
        <v>3234.3893360799998</v>
      </c>
      <c r="DT987" s="227">
        <f t="shared" si="1358"/>
        <v>3425.3328827466667</v>
      </c>
      <c r="DU987" s="227">
        <f t="shared" si="1260"/>
        <v>3113.21</v>
      </c>
      <c r="DV987" s="227">
        <f t="shared" si="1359"/>
        <v>62.264200000000002</v>
      </c>
      <c r="DW987" s="227">
        <f t="shared" si="1360"/>
        <v>99.622720000000001</v>
      </c>
      <c r="DX987" s="228">
        <f t="shared" si="1255"/>
        <v>1.0145778239326502</v>
      </c>
      <c r="DY987" s="239">
        <f t="shared" si="1256"/>
        <v>66</v>
      </c>
      <c r="DZ987" s="231">
        <f t="shared" si="1361"/>
        <v>1.0153779469999999</v>
      </c>
      <c r="EA987" s="227">
        <f t="shared" si="1362"/>
        <v>3207.1665157100001</v>
      </c>
      <c r="EB987" s="227">
        <f t="shared" si="1363"/>
        <v>3369.05343571</v>
      </c>
      <c r="EC987" s="227">
        <f t="shared" si="1148"/>
        <v>3113.21</v>
      </c>
      <c r="ED987" s="227">
        <f t="shared" si="1364"/>
        <v>62.264200000000002</v>
      </c>
      <c r="EE987" s="227">
        <f t="shared" si="1365"/>
        <v>67.452883333333332</v>
      </c>
      <c r="EF987" s="228">
        <f t="shared" si="1151"/>
        <v>1.0070255209218755</v>
      </c>
      <c r="EG987" s="239">
        <f t="shared" si="1152"/>
        <v>44</v>
      </c>
      <c r="EH987" s="231">
        <f t="shared" si="1366"/>
        <v>1.0102258669999999</v>
      </c>
      <c r="EI987" s="227">
        <f t="shared" si="1367"/>
        <v>3167.1408527499998</v>
      </c>
      <c r="EJ987" s="227">
        <f t="shared" si="1368"/>
        <v>3296.8579360833332</v>
      </c>
      <c r="EK987" s="227">
        <f t="shared" si="1257"/>
        <v>3113.21</v>
      </c>
      <c r="EL987" s="227">
        <f t="shared" si="1369"/>
        <v>62.264200000000002</v>
      </c>
      <c r="EM987" s="227">
        <f t="shared" si="1370"/>
        <v>34.245310000000003</v>
      </c>
      <c r="EN987" s="228">
        <f t="shared" si="1251"/>
        <v>1.0013183223536868</v>
      </c>
      <c r="EO987" s="239">
        <f t="shared" si="1252"/>
        <v>23</v>
      </c>
      <c r="EP987" s="231">
        <f t="shared" si="1371"/>
        <v>1.005332361</v>
      </c>
      <c r="EQ987" s="227">
        <f t="shared" si="1372"/>
        <v>3133.9368590700001</v>
      </c>
      <c r="ER987" s="227">
        <f t="shared" si="1373"/>
        <v>3230.4463690699999</v>
      </c>
      <c r="ES987" s="227">
        <f t="shared" si="1379"/>
        <v>3113.21</v>
      </c>
      <c r="ET987" s="227">
        <f t="shared" si="1380"/>
        <v>62.264200000000002</v>
      </c>
      <c r="EU987" s="227">
        <f t="shared" si="1374"/>
        <v>4.150946666666667</v>
      </c>
      <c r="EV987" s="228">
        <f t="shared" si="1375"/>
        <v>1.0000181301719067</v>
      </c>
      <c r="EW987" s="239">
        <f t="shared" si="1376"/>
        <v>3</v>
      </c>
      <c r="EX987" s="231">
        <f t="shared" si="1377"/>
        <v>1.0006939180000001</v>
      </c>
      <c r="EY987" s="227">
        <f t="shared" si="1298"/>
        <v>3115.4267946499999</v>
      </c>
      <c r="EZ987" s="227">
        <f t="shared" si="1381"/>
        <v>3181.8419413166666</v>
      </c>
      <c r="FA987" s="227"/>
      <c r="FB987" s="227"/>
      <c r="FC987" s="227"/>
      <c r="FD987" s="227"/>
      <c r="FE987" s="227"/>
      <c r="FF987" s="227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5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5"/>
      <c r="HA987" s="5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3"/>
      <c r="JZ987" s="1"/>
      <c r="KA987" s="1"/>
      <c r="KB987" s="1"/>
      <c r="KC987" s="1"/>
      <c r="KD987" s="1"/>
      <c r="KE987" s="1"/>
    </row>
    <row r="988" spans="1:291" x14ac:dyDescent="0.2">
      <c r="A988" s="196">
        <f t="shared" si="1282"/>
        <v>43646</v>
      </c>
      <c r="B988" s="236">
        <f t="shared" si="1378"/>
        <v>116902.97308322667</v>
      </c>
      <c r="C988" s="66">
        <f t="shared" si="1169"/>
        <v>58889.256521210002</v>
      </c>
      <c r="D988" s="77">
        <f t="shared" si="1283"/>
        <v>5213.75</v>
      </c>
      <c r="E988" s="67">
        <f>VLOOKUP(A987,[1]Plan1!$DQ$117:$DS$314,3)</f>
        <v>5214.2700000000004</v>
      </c>
      <c r="F988" s="11">
        <f t="shared" si="1284"/>
        <v>43642</v>
      </c>
      <c r="G988" s="73">
        <f t="shared" si="1272"/>
        <v>9.9736274274730974E-5</v>
      </c>
      <c r="H988" s="11">
        <f t="shared" si="1285"/>
        <v>43671</v>
      </c>
      <c r="I988" s="11">
        <f t="shared" si="1273"/>
        <v>43671</v>
      </c>
      <c r="J988" s="1">
        <f t="shared" si="1286"/>
        <v>22</v>
      </c>
      <c r="K988" s="1">
        <f t="shared" si="1287"/>
        <v>4</v>
      </c>
      <c r="L988" s="66">
        <f t="shared" si="1274"/>
        <v>1.0000181299999999</v>
      </c>
      <c r="M988" s="70">
        <f t="shared" si="1170"/>
        <v>1.0013001699999999</v>
      </c>
      <c r="N988" s="70">
        <f t="shared" si="1156"/>
        <v>1.0998241080246327</v>
      </c>
      <c r="O988" s="66">
        <f t="shared" si="1166"/>
        <v>1.09984404</v>
      </c>
      <c r="P988" s="66">
        <f t="shared" si="1275"/>
        <v>58890.324183429999</v>
      </c>
      <c r="Q988" s="74">
        <f t="shared" si="1276"/>
        <v>0</v>
      </c>
      <c r="R988" s="75">
        <f t="shared" si="1167"/>
        <v>0</v>
      </c>
      <c r="S988" s="66">
        <f t="shared" si="1168"/>
        <v>0</v>
      </c>
      <c r="T988" s="10">
        <f t="shared" si="1288"/>
        <v>0.06</v>
      </c>
      <c r="U988" s="74">
        <f t="shared" si="1163"/>
        <v>4</v>
      </c>
      <c r="V988" s="74">
        <v>252</v>
      </c>
      <c r="W988" s="70">
        <f t="shared" si="1277"/>
        <v>1.0009253309999999</v>
      </c>
      <c r="X988" s="66">
        <f t="shared" si="1278"/>
        <v>54.493042559999999</v>
      </c>
      <c r="Y988" s="66">
        <v>0</v>
      </c>
      <c r="Z988" s="67">
        <f t="shared" si="1279"/>
        <v>0</v>
      </c>
      <c r="AA988" s="68" t="str">
        <f t="shared" si="1289"/>
        <v>A+INCORP J=</v>
      </c>
      <c r="AB988" s="11">
        <f t="shared" si="1290"/>
        <v>43671</v>
      </c>
      <c r="AC988" s="227">
        <f t="shared" si="1295"/>
        <v>3113.21</v>
      </c>
      <c r="AD988" s="227">
        <f t="shared" si="1299"/>
        <v>62.264200000000002</v>
      </c>
      <c r="AE988" s="227">
        <f t="shared" si="1300"/>
        <v>478.39660333333336</v>
      </c>
      <c r="AF988" s="228">
        <f t="shared" si="1296"/>
        <v>1.0540471258844135</v>
      </c>
      <c r="AG988" s="230">
        <f t="shared" si="1297"/>
        <v>315</v>
      </c>
      <c r="AH988" s="231">
        <f t="shared" si="1301"/>
        <v>1.0755542769999999</v>
      </c>
      <c r="AI988" s="227">
        <f t="shared" si="1302"/>
        <v>3529.3991501</v>
      </c>
      <c r="AJ988" s="227">
        <f t="shared" si="1303"/>
        <v>4070.0599534333332</v>
      </c>
      <c r="AK988" s="227">
        <f t="shared" si="1176"/>
        <v>3113.21</v>
      </c>
      <c r="AL988" s="227">
        <f t="shared" si="1304"/>
        <v>62.264200000000002</v>
      </c>
      <c r="AM988" s="227">
        <f t="shared" si="1305"/>
        <v>447.26450333333332</v>
      </c>
      <c r="AN988" s="228">
        <f t="shared" si="1177"/>
        <v>1.0530997335423491</v>
      </c>
      <c r="AO988" s="230">
        <f t="shared" si="1178"/>
        <v>294</v>
      </c>
      <c r="AP988" s="231">
        <f t="shared" si="1306"/>
        <v>1.070344322</v>
      </c>
      <c r="AQ988" s="227">
        <f t="shared" si="1307"/>
        <v>3509.1459317399999</v>
      </c>
      <c r="AR988" s="227">
        <f t="shared" si="1308"/>
        <v>4018.6746350733333</v>
      </c>
      <c r="AS988" s="227">
        <f t="shared" si="1291"/>
        <v>3113.21</v>
      </c>
      <c r="AT988" s="227">
        <f t="shared" si="1309"/>
        <v>62.264200000000002</v>
      </c>
      <c r="AU988" s="227">
        <f t="shared" si="1310"/>
        <v>416.1324033333334</v>
      </c>
      <c r="AV988" s="228">
        <f t="shared" si="1292"/>
        <v>1.0507884538851751</v>
      </c>
      <c r="AW988" s="230">
        <f t="shared" si="1293"/>
        <v>273</v>
      </c>
      <c r="AX988" s="231">
        <f t="shared" si="1311"/>
        <v>1.065159604</v>
      </c>
      <c r="AY988" s="227">
        <f t="shared" si="1312"/>
        <v>3484.4833720500001</v>
      </c>
      <c r="AZ988" s="227">
        <f t="shared" si="1313"/>
        <v>3962.8799753833337</v>
      </c>
      <c r="BA988" s="227">
        <f t="shared" si="1270"/>
        <v>3113.21</v>
      </c>
      <c r="BB988" s="227">
        <f t="shared" si="1314"/>
        <v>62.264200000000002</v>
      </c>
      <c r="BC988" s="227">
        <f t="shared" si="1315"/>
        <v>383.9625666666667</v>
      </c>
      <c r="BD988" s="228">
        <f t="shared" si="1174"/>
        <v>1.0466014861850186</v>
      </c>
      <c r="BE988" s="230">
        <f t="shared" si="1175"/>
        <v>253</v>
      </c>
      <c r="BF988" s="231">
        <f t="shared" si="1316"/>
        <v>1.060245128</v>
      </c>
      <c r="BG988" s="227">
        <f t="shared" si="1317"/>
        <v>3454.58632373</v>
      </c>
      <c r="BH988" s="227">
        <f t="shared" si="1318"/>
        <v>3900.8130903966667</v>
      </c>
      <c r="BI988" s="227">
        <f t="shared" si="1294"/>
        <v>3113.21</v>
      </c>
      <c r="BJ988" s="227">
        <f t="shared" si="1319"/>
        <v>62.264200000000002</v>
      </c>
      <c r="BK988" s="227">
        <f t="shared" si="1320"/>
        <v>352.83046666666672</v>
      </c>
      <c r="BL988" s="228">
        <f t="shared" si="1280"/>
        <v>1.0335782578274724</v>
      </c>
      <c r="BM988" s="230">
        <f t="shared" si="1281"/>
        <v>231</v>
      </c>
      <c r="BN988" s="231">
        <f t="shared" si="1321"/>
        <v>1.0548653889999999</v>
      </c>
      <c r="BO988" s="227">
        <f t="shared" si="1322"/>
        <v>3394.2890632600001</v>
      </c>
      <c r="BP988" s="227">
        <f t="shared" si="1323"/>
        <v>3809.383729926667</v>
      </c>
      <c r="BQ988" s="227">
        <f t="shared" si="1173"/>
        <v>3113.21</v>
      </c>
      <c r="BR988" s="227">
        <f t="shared" si="1324"/>
        <v>62.264200000000002</v>
      </c>
      <c r="BS988" s="227">
        <f t="shared" si="1325"/>
        <v>318.58515666666665</v>
      </c>
      <c r="BT988" s="228">
        <f t="shared" si="1171"/>
        <v>1.0301780051584395</v>
      </c>
      <c r="BU988" s="230">
        <f t="shared" si="1172"/>
        <v>208</v>
      </c>
      <c r="BV988" s="231">
        <f t="shared" si="1326"/>
        <v>1.049270302</v>
      </c>
      <c r="BW988" s="227">
        <f t="shared" si="1327"/>
        <v>3365.17823223</v>
      </c>
      <c r="BX988" s="227">
        <f t="shared" si="1328"/>
        <v>3746.0275888966667</v>
      </c>
      <c r="BY988" s="227">
        <f t="shared" si="1271"/>
        <v>3113.21</v>
      </c>
      <c r="BZ988" s="227">
        <f t="shared" si="1329"/>
        <v>62.264200000000002</v>
      </c>
      <c r="CA988" s="227">
        <f t="shared" si="1330"/>
        <v>288.49079333333339</v>
      </c>
      <c r="CB988" s="228">
        <f t="shared" si="1268"/>
        <v>1.0311049829373395</v>
      </c>
      <c r="CC988" s="230">
        <f t="shared" si="1269"/>
        <v>188</v>
      </c>
      <c r="CD988" s="231">
        <f t="shared" si="1331"/>
        <v>1.044429136</v>
      </c>
      <c r="CE988" s="227">
        <f t="shared" si="1332"/>
        <v>3352.6659295099998</v>
      </c>
      <c r="CF988" s="227">
        <f t="shared" si="1333"/>
        <v>3703.4209228433333</v>
      </c>
      <c r="CG988" s="227">
        <f t="shared" si="1264"/>
        <v>3113.21</v>
      </c>
      <c r="CH988" s="227">
        <f t="shared" si="1334"/>
        <v>62.264200000000002</v>
      </c>
      <c r="CI988" s="227">
        <f t="shared" si="1335"/>
        <v>257.35869333333341</v>
      </c>
      <c r="CJ988" s="228">
        <f t="shared" si="1164"/>
        <v>1.0261796324655008</v>
      </c>
      <c r="CK988" s="230">
        <f t="shared" si="1165"/>
        <v>167</v>
      </c>
      <c r="CL988" s="231">
        <f t="shared" si="1336"/>
        <v>1.0393699510000001</v>
      </c>
      <c r="CM988" s="227">
        <f t="shared" si="1337"/>
        <v>3320.4883757900002</v>
      </c>
      <c r="CN988" s="227">
        <f t="shared" si="1338"/>
        <v>3640.1112691233338</v>
      </c>
      <c r="CO988" s="227">
        <f t="shared" si="1267"/>
        <v>3113.21</v>
      </c>
      <c r="CP988" s="227">
        <f t="shared" si="1339"/>
        <v>62.264200000000002</v>
      </c>
      <c r="CQ988" s="227">
        <f t="shared" si="1340"/>
        <v>224.15112000000002</v>
      </c>
      <c r="CR988" s="228">
        <f t="shared" si="1265"/>
        <v>1.0215832635880042</v>
      </c>
      <c r="CS988" s="230">
        <f t="shared" si="1266"/>
        <v>147</v>
      </c>
      <c r="CT988" s="231">
        <f t="shared" si="1341"/>
        <v>1.0345744640000001</v>
      </c>
      <c r="CU988" s="227">
        <f t="shared" si="1342"/>
        <v>3290.3639690800001</v>
      </c>
      <c r="CV988" s="227">
        <f t="shared" si="1343"/>
        <v>3576.7792890800001</v>
      </c>
      <c r="CW988" s="227">
        <f t="shared" si="1162"/>
        <v>3113.21</v>
      </c>
      <c r="CX988" s="227">
        <f t="shared" si="1344"/>
        <v>62.264200000000002</v>
      </c>
      <c r="CY988" s="227">
        <f t="shared" si="1345"/>
        <v>193.01902000000001</v>
      </c>
      <c r="CZ988" s="228">
        <f t="shared" si="1160"/>
        <v>1.0237335648614798</v>
      </c>
      <c r="DA988" s="239">
        <f t="shared" si="1161"/>
        <v>126</v>
      </c>
      <c r="DB988" s="231">
        <f t="shared" si="1346"/>
        <v>1.0295630140000001</v>
      </c>
      <c r="DC988" s="227">
        <f t="shared" si="1347"/>
        <v>3281.31778158</v>
      </c>
      <c r="DD988" s="227">
        <f t="shared" si="1348"/>
        <v>3536.6010015800002</v>
      </c>
      <c r="DE988" s="227">
        <f t="shared" si="1263"/>
        <v>3113.21</v>
      </c>
      <c r="DF988" s="227">
        <f t="shared" si="1349"/>
        <v>62.264200000000002</v>
      </c>
      <c r="DG988" s="227">
        <f t="shared" si="1350"/>
        <v>161.88692</v>
      </c>
      <c r="DH988" s="228">
        <f t="shared" si="1261"/>
        <v>1.0222001589820997</v>
      </c>
      <c r="DI988" s="239">
        <f t="shared" si="1262"/>
        <v>105</v>
      </c>
      <c r="DJ988" s="231">
        <f t="shared" si="1351"/>
        <v>1.0245758389999999</v>
      </c>
      <c r="DK988" s="227">
        <f t="shared" si="1352"/>
        <v>3260.5320332400001</v>
      </c>
      <c r="DL988" s="227">
        <f t="shared" si="1353"/>
        <v>3484.6831532400001</v>
      </c>
      <c r="DM988" s="227">
        <f t="shared" si="1159"/>
        <v>3113.21</v>
      </c>
      <c r="DN988" s="227">
        <f t="shared" si="1354"/>
        <v>62.264200000000002</v>
      </c>
      <c r="DO988" s="227">
        <f t="shared" si="1355"/>
        <v>129.71708333333336</v>
      </c>
      <c r="DP988" s="228">
        <f t="shared" si="1157"/>
        <v>1.0189399529970464</v>
      </c>
      <c r="DQ988" s="239">
        <f t="shared" si="1158"/>
        <v>84</v>
      </c>
      <c r="DR988" s="231">
        <f t="shared" si="1356"/>
        <v>1.019612822</v>
      </c>
      <c r="DS988" s="227">
        <f t="shared" si="1357"/>
        <v>3234.3893360799998</v>
      </c>
      <c r="DT988" s="227">
        <f t="shared" si="1358"/>
        <v>3426.3706194133333</v>
      </c>
      <c r="DU988" s="227">
        <f t="shared" si="1260"/>
        <v>3113.21</v>
      </c>
      <c r="DV988" s="227">
        <f t="shared" si="1359"/>
        <v>62.264200000000002</v>
      </c>
      <c r="DW988" s="227">
        <f t="shared" si="1360"/>
        <v>100.66045666666666</v>
      </c>
      <c r="DX988" s="228">
        <f t="shared" si="1255"/>
        <v>1.0145778239326502</v>
      </c>
      <c r="DY988" s="239">
        <f t="shared" si="1256"/>
        <v>66</v>
      </c>
      <c r="DZ988" s="231">
        <f t="shared" si="1361"/>
        <v>1.0153779469999999</v>
      </c>
      <c r="EA988" s="227">
        <f t="shared" si="1362"/>
        <v>3207.1665157100001</v>
      </c>
      <c r="EB988" s="227">
        <f t="shared" si="1363"/>
        <v>3370.0911723766667</v>
      </c>
      <c r="EC988" s="227">
        <f t="shared" ref="EC988:EC1051" si="1382">EC987</f>
        <v>3113.21</v>
      </c>
      <c r="ED988" s="227">
        <f t="shared" si="1364"/>
        <v>62.264200000000002</v>
      </c>
      <c r="EE988" s="227">
        <f t="shared" si="1365"/>
        <v>68.490620000000007</v>
      </c>
      <c r="EF988" s="228">
        <f t="shared" ref="EF988:EF1051" si="1383">($O988/EF$920)</f>
        <v>1.0070255209218755</v>
      </c>
      <c r="EG988" s="239">
        <f t="shared" ref="EG988:EG1051" si="1384">NETWORKDAYS(EG$920,$A988,$AE$118:$AE$502)-1</f>
        <v>44</v>
      </c>
      <c r="EH988" s="231">
        <f t="shared" si="1366"/>
        <v>1.0102258669999999</v>
      </c>
      <c r="EI988" s="227">
        <f t="shared" si="1367"/>
        <v>3167.1408527499998</v>
      </c>
      <c r="EJ988" s="227">
        <f t="shared" si="1368"/>
        <v>3297.8956727499999</v>
      </c>
      <c r="EK988" s="227">
        <f t="shared" si="1257"/>
        <v>3113.21</v>
      </c>
      <c r="EL988" s="227">
        <f t="shared" si="1369"/>
        <v>62.264200000000002</v>
      </c>
      <c r="EM988" s="227">
        <f t="shared" si="1370"/>
        <v>35.283046666666664</v>
      </c>
      <c r="EN988" s="228">
        <f t="shared" si="1251"/>
        <v>1.0013183223536868</v>
      </c>
      <c r="EO988" s="239">
        <f t="shared" si="1252"/>
        <v>23</v>
      </c>
      <c r="EP988" s="231">
        <f t="shared" si="1371"/>
        <v>1.005332361</v>
      </c>
      <c r="EQ988" s="227">
        <f t="shared" si="1372"/>
        <v>3133.9368590700001</v>
      </c>
      <c r="ER988" s="227">
        <f t="shared" si="1373"/>
        <v>3231.4841057366666</v>
      </c>
      <c r="ES988" s="227">
        <f t="shared" si="1379"/>
        <v>3113.21</v>
      </c>
      <c r="ET988" s="227">
        <f t="shared" si="1380"/>
        <v>62.264200000000002</v>
      </c>
      <c r="EU988" s="227">
        <f t="shared" si="1374"/>
        <v>5.1886833333333326</v>
      </c>
      <c r="EV988" s="228">
        <f t="shared" si="1375"/>
        <v>1.0000181301719067</v>
      </c>
      <c r="EW988" s="239">
        <f t="shared" si="1376"/>
        <v>3</v>
      </c>
      <c r="EX988" s="231">
        <f t="shared" si="1377"/>
        <v>1.0006939180000001</v>
      </c>
      <c r="EY988" s="227">
        <f t="shared" si="1298"/>
        <v>3115.4267946499999</v>
      </c>
      <c r="EZ988" s="227">
        <f t="shared" si="1381"/>
        <v>3182.8796779833333</v>
      </c>
      <c r="FA988" s="227"/>
      <c r="FB988" s="227"/>
      <c r="FC988" s="227"/>
      <c r="FD988" s="227"/>
      <c r="FE988" s="227"/>
      <c r="FF988" s="227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5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5"/>
      <c r="HA988" s="5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3"/>
      <c r="JZ988" s="1"/>
      <c r="KA988" s="1"/>
      <c r="KB988" s="1"/>
      <c r="KC988" s="1"/>
      <c r="KD988" s="1"/>
      <c r="KE988" s="1"/>
    </row>
    <row r="989" spans="1:291" x14ac:dyDescent="0.2">
      <c r="A989" s="196">
        <f t="shared" si="1282"/>
        <v>43647</v>
      </c>
      <c r="B989" s="236">
        <f t="shared" si="1378"/>
        <v>116931.85649199333</v>
      </c>
      <c r="C989" s="66">
        <f t="shared" si="1169"/>
        <v>58889.256521210002</v>
      </c>
      <c r="D989" s="77">
        <f t="shared" si="1283"/>
        <v>5213.75</v>
      </c>
      <c r="E989" s="67">
        <f>VLOOKUP(A988,[1]Plan1!$DQ$117:$DS$314,3)</f>
        <v>5214.2700000000004</v>
      </c>
      <c r="F989" s="11">
        <f t="shared" si="1284"/>
        <v>43642</v>
      </c>
      <c r="G989" s="73">
        <f t="shared" si="1272"/>
        <v>9.9736274274730974E-5</v>
      </c>
      <c r="H989" s="11">
        <f t="shared" si="1285"/>
        <v>43671</v>
      </c>
      <c r="I989" s="11">
        <f t="shared" si="1273"/>
        <v>43671</v>
      </c>
      <c r="J989" s="1">
        <f t="shared" si="1286"/>
        <v>22</v>
      </c>
      <c r="K989" s="1">
        <f t="shared" si="1287"/>
        <v>4</v>
      </c>
      <c r="L989" s="66">
        <f t="shared" si="1274"/>
        <v>1.0000181299999999</v>
      </c>
      <c r="M989" s="70">
        <f t="shared" si="1170"/>
        <v>1.0013001699999999</v>
      </c>
      <c r="N989" s="70">
        <f t="shared" si="1156"/>
        <v>1.0998241080246327</v>
      </c>
      <c r="O989" s="66">
        <f t="shared" si="1166"/>
        <v>1.09984404</v>
      </c>
      <c r="P989" s="66">
        <f t="shared" si="1275"/>
        <v>58890.324183429999</v>
      </c>
      <c r="Q989" s="74">
        <f t="shared" si="1276"/>
        <v>0</v>
      </c>
      <c r="R989" s="75">
        <f t="shared" si="1167"/>
        <v>0</v>
      </c>
      <c r="S989" s="66">
        <f t="shared" si="1168"/>
        <v>0</v>
      </c>
      <c r="T989" s="10">
        <f t="shared" si="1288"/>
        <v>0.06</v>
      </c>
      <c r="U989" s="74">
        <f t="shared" si="1163"/>
        <v>4</v>
      </c>
      <c r="V989" s="74">
        <v>252</v>
      </c>
      <c r="W989" s="70">
        <f t="shared" si="1277"/>
        <v>1.0009253309999999</v>
      </c>
      <c r="X989" s="66">
        <f t="shared" si="1278"/>
        <v>54.493042559999999</v>
      </c>
      <c r="Y989" s="66">
        <v>0</v>
      </c>
      <c r="Z989" s="67">
        <f t="shared" si="1279"/>
        <v>0</v>
      </c>
      <c r="AA989" s="68" t="str">
        <f t="shared" si="1289"/>
        <v>A+INCORP J=</v>
      </c>
      <c r="AB989" s="11">
        <f t="shared" si="1290"/>
        <v>43671</v>
      </c>
      <c r="AC989" s="227">
        <f t="shared" si="1295"/>
        <v>3113.21</v>
      </c>
      <c r="AD989" s="227">
        <f t="shared" si="1299"/>
        <v>62.264200000000002</v>
      </c>
      <c r="AE989" s="227">
        <f t="shared" si="1300"/>
        <v>479.43434000000002</v>
      </c>
      <c r="AF989" s="228">
        <f t="shared" si="1296"/>
        <v>1.0540471258844135</v>
      </c>
      <c r="AG989" s="230">
        <f t="shared" si="1297"/>
        <v>316</v>
      </c>
      <c r="AH989" s="231">
        <f t="shared" si="1301"/>
        <v>1.075803002</v>
      </c>
      <c r="AI989" s="227">
        <f t="shared" si="1302"/>
        <v>3530.21533374</v>
      </c>
      <c r="AJ989" s="227">
        <f t="shared" si="1303"/>
        <v>4071.9138737399999</v>
      </c>
      <c r="AK989" s="227">
        <f t="shared" si="1176"/>
        <v>3113.21</v>
      </c>
      <c r="AL989" s="227">
        <f t="shared" si="1304"/>
        <v>62.264200000000002</v>
      </c>
      <c r="AM989" s="227">
        <f t="shared" si="1305"/>
        <v>448.30224000000004</v>
      </c>
      <c r="AN989" s="228">
        <f t="shared" si="1177"/>
        <v>1.0530997335423491</v>
      </c>
      <c r="AO989" s="230">
        <f t="shared" si="1178"/>
        <v>295</v>
      </c>
      <c r="AP989" s="231">
        <f t="shared" si="1306"/>
        <v>1.070591842</v>
      </c>
      <c r="AQ989" s="227">
        <f t="shared" si="1307"/>
        <v>3509.9574311599999</v>
      </c>
      <c r="AR989" s="227">
        <f t="shared" si="1308"/>
        <v>4020.52387116</v>
      </c>
      <c r="AS989" s="227">
        <f t="shared" si="1291"/>
        <v>3113.21</v>
      </c>
      <c r="AT989" s="227">
        <f t="shared" si="1309"/>
        <v>62.264200000000002</v>
      </c>
      <c r="AU989" s="227">
        <f t="shared" si="1310"/>
        <v>417.17014</v>
      </c>
      <c r="AV989" s="228">
        <f t="shared" si="1292"/>
        <v>1.0507884538851751</v>
      </c>
      <c r="AW989" s="230">
        <f t="shared" si="1293"/>
        <v>274</v>
      </c>
      <c r="AX989" s="231">
        <f t="shared" si="1311"/>
        <v>1.065405924</v>
      </c>
      <c r="AY989" s="227">
        <f t="shared" si="1312"/>
        <v>3485.2891648599998</v>
      </c>
      <c r="AZ989" s="227">
        <f t="shared" si="1313"/>
        <v>3964.7235048599996</v>
      </c>
      <c r="BA989" s="227">
        <f t="shared" si="1270"/>
        <v>3113.21</v>
      </c>
      <c r="BB989" s="227">
        <f t="shared" si="1314"/>
        <v>62.264200000000002</v>
      </c>
      <c r="BC989" s="227">
        <f t="shared" si="1315"/>
        <v>385.00030333333336</v>
      </c>
      <c r="BD989" s="228">
        <f t="shared" si="1174"/>
        <v>1.0466014861850186</v>
      </c>
      <c r="BE989" s="230">
        <f t="shared" si="1175"/>
        <v>254</v>
      </c>
      <c r="BF989" s="231">
        <f t="shared" si="1316"/>
        <v>1.060490312</v>
      </c>
      <c r="BG989" s="227">
        <f t="shared" si="1317"/>
        <v>3455.38520436</v>
      </c>
      <c r="BH989" s="227">
        <f t="shared" si="1318"/>
        <v>3902.6497076933333</v>
      </c>
      <c r="BI989" s="227">
        <f t="shared" si="1294"/>
        <v>3113.21</v>
      </c>
      <c r="BJ989" s="227">
        <f t="shared" si="1319"/>
        <v>62.264200000000002</v>
      </c>
      <c r="BK989" s="227">
        <f t="shared" si="1320"/>
        <v>353.86820333333338</v>
      </c>
      <c r="BL989" s="228">
        <f t="shared" si="1280"/>
        <v>1.0335782578274724</v>
      </c>
      <c r="BM989" s="230">
        <f t="shared" si="1281"/>
        <v>232</v>
      </c>
      <c r="BN989" s="231">
        <f t="shared" si="1321"/>
        <v>1.0551093300000001</v>
      </c>
      <c r="BO989" s="227">
        <f t="shared" si="1322"/>
        <v>3395.0740034800001</v>
      </c>
      <c r="BP989" s="227">
        <f t="shared" si="1323"/>
        <v>3811.2064068133336</v>
      </c>
      <c r="BQ989" s="227">
        <f t="shared" si="1173"/>
        <v>3113.21</v>
      </c>
      <c r="BR989" s="227">
        <f t="shared" si="1324"/>
        <v>62.264200000000002</v>
      </c>
      <c r="BS989" s="227">
        <f t="shared" si="1325"/>
        <v>319.62289333333337</v>
      </c>
      <c r="BT989" s="228">
        <f t="shared" si="1171"/>
        <v>1.0301780051584395</v>
      </c>
      <c r="BU989" s="230">
        <f t="shared" si="1172"/>
        <v>209</v>
      </c>
      <c r="BV989" s="231">
        <f t="shared" si="1326"/>
        <v>1.0495129480000001</v>
      </c>
      <c r="BW989" s="227">
        <f t="shared" si="1327"/>
        <v>3365.9564368900001</v>
      </c>
      <c r="BX989" s="227">
        <f t="shared" si="1328"/>
        <v>3747.8435302233333</v>
      </c>
      <c r="BY989" s="227">
        <f t="shared" si="1271"/>
        <v>3113.21</v>
      </c>
      <c r="BZ989" s="227">
        <f t="shared" si="1329"/>
        <v>62.264200000000002</v>
      </c>
      <c r="CA989" s="227">
        <f t="shared" si="1330"/>
        <v>289.52853000000005</v>
      </c>
      <c r="CB989" s="228">
        <f t="shared" si="1268"/>
        <v>1.0311049829373395</v>
      </c>
      <c r="CC989" s="230">
        <f t="shared" si="1269"/>
        <v>189</v>
      </c>
      <c r="CD989" s="231">
        <f t="shared" si="1331"/>
        <v>1.044670663</v>
      </c>
      <c r="CE989" s="227">
        <f t="shared" si="1332"/>
        <v>3353.4412423700001</v>
      </c>
      <c r="CF989" s="227">
        <f t="shared" si="1333"/>
        <v>3705.2339723700002</v>
      </c>
      <c r="CG989" s="227">
        <f t="shared" si="1264"/>
        <v>3113.21</v>
      </c>
      <c r="CH989" s="227">
        <f t="shared" si="1334"/>
        <v>62.264200000000002</v>
      </c>
      <c r="CI989" s="227">
        <f t="shared" si="1335"/>
        <v>258.39643000000001</v>
      </c>
      <c r="CJ989" s="228">
        <f t="shared" si="1164"/>
        <v>1.0261796324655008</v>
      </c>
      <c r="CK989" s="230">
        <f t="shared" si="1165"/>
        <v>168</v>
      </c>
      <c r="CL989" s="231">
        <f t="shared" si="1336"/>
        <v>1.0396103080000001</v>
      </c>
      <c r="CM989" s="227">
        <f t="shared" si="1337"/>
        <v>3321.2562473500002</v>
      </c>
      <c r="CN989" s="227">
        <f t="shared" si="1338"/>
        <v>3641.91687735</v>
      </c>
      <c r="CO989" s="227">
        <f t="shared" si="1267"/>
        <v>3113.21</v>
      </c>
      <c r="CP989" s="227">
        <f t="shared" si="1339"/>
        <v>62.264200000000002</v>
      </c>
      <c r="CQ989" s="227">
        <f t="shared" si="1340"/>
        <v>225.18885666666668</v>
      </c>
      <c r="CR989" s="228">
        <f t="shared" si="1265"/>
        <v>1.0215832635880042</v>
      </c>
      <c r="CS989" s="230">
        <f t="shared" si="1266"/>
        <v>148</v>
      </c>
      <c r="CT989" s="231">
        <f t="shared" si="1341"/>
        <v>1.0348137120000001</v>
      </c>
      <c r="CU989" s="227">
        <f t="shared" si="1342"/>
        <v>3291.1248741899999</v>
      </c>
      <c r="CV989" s="227">
        <f t="shared" si="1343"/>
        <v>3578.5779308566666</v>
      </c>
      <c r="CW989" s="227">
        <f t="shared" si="1162"/>
        <v>3113.21</v>
      </c>
      <c r="CX989" s="227">
        <f t="shared" si="1344"/>
        <v>62.264200000000002</v>
      </c>
      <c r="CY989" s="227">
        <f t="shared" si="1345"/>
        <v>194.05675666666667</v>
      </c>
      <c r="CZ989" s="228">
        <f t="shared" si="1160"/>
        <v>1.0237335648614798</v>
      </c>
      <c r="DA989" s="239">
        <f t="shared" si="1161"/>
        <v>127</v>
      </c>
      <c r="DB989" s="231">
        <f t="shared" si="1346"/>
        <v>1.0298011030000001</v>
      </c>
      <c r="DC989" s="227">
        <f t="shared" si="1347"/>
        <v>3282.0765944599998</v>
      </c>
      <c r="DD989" s="227">
        <f t="shared" si="1348"/>
        <v>3538.3975511266663</v>
      </c>
      <c r="DE989" s="227">
        <f t="shared" si="1263"/>
        <v>3113.21</v>
      </c>
      <c r="DF989" s="227">
        <f t="shared" si="1349"/>
        <v>62.264200000000002</v>
      </c>
      <c r="DG989" s="227">
        <f t="shared" si="1350"/>
        <v>162.92465666666666</v>
      </c>
      <c r="DH989" s="228">
        <f t="shared" si="1261"/>
        <v>1.0222001589820997</v>
      </c>
      <c r="DI989" s="239">
        <f t="shared" si="1262"/>
        <v>106</v>
      </c>
      <c r="DJ989" s="231">
        <f t="shared" si="1351"/>
        <v>1.024812775</v>
      </c>
      <c r="DK989" s="227">
        <f t="shared" si="1352"/>
        <v>3261.2860403</v>
      </c>
      <c r="DL989" s="227">
        <f t="shared" si="1353"/>
        <v>3486.4748969666666</v>
      </c>
      <c r="DM989" s="227">
        <f t="shared" si="1159"/>
        <v>3113.21</v>
      </c>
      <c r="DN989" s="227">
        <f t="shared" si="1354"/>
        <v>62.264200000000002</v>
      </c>
      <c r="DO989" s="227">
        <f t="shared" si="1355"/>
        <v>130.75482000000002</v>
      </c>
      <c r="DP989" s="228">
        <f t="shared" si="1157"/>
        <v>1.0189399529970464</v>
      </c>
      <c r="DQ989" s="239">
        <f t="shared" si="1158"/>
        <v>85</v>
      </c>
      <c r="DR989" s="231">
        <f t="shared" si="1356"/>
        <v>1.0198486099999999</v>
      </c>
      <c r="DS989" s="227">
        <f t="shared" si="1357"/>
        <v>3235.1372966600002</v>
      </c>
      <c r="DT989" s="227">
        <f t="shared" si="1358"/>
        <v>3428.1563166600004</v>
      </c>
      <c r="DU989" s="227">
        <f t="shared" si="1260"/>
        <v>3113.21</v>
      </c>
      <c r="DV989" s="227">
        <f t="shared" si="1359"/>
        <v>62.264200000000002</v>
      </c>
      <c r="DW989" s="227">
        <f t="shared" si="1360"/>
        <v>101.69819333333332</v>
      </c>
      <c r="DX989" s="228">
        <f t="shared" si="1255"/>
        <v>1.0145778239326502</v>
      </c>
      <c r="DY989" s="239">
        <f t="shared" si="1256"/>
        <v>67</v>
      </c>
      <c r="DZ989" s="231">
        <f t="shared" si="1361"/>
        <v>1.015612755</v>
      </c>
      <c r="EA989" s="227">
        <f t="shared" si="1362"/>
        <v>3207.9081788100002</v>
      </c>
      <c r="EB989" s="227">
        <f t="shared" si="1363"/>
        <v>3371.8705721433334</v>
      </c>
      <c r="EC989" s="227">
        <f t="shared" si="1382"/>
        <v>3113.21</v>
      </c>
      <c r="ED989" s="227">
        <f t="shared" si="1364"/>
        <v>62.264200000000002</v>
      </c>
      <c r="EE989" s="227">
        <f t="shared" si="1365"/>
        <v>69.528356666666667</v>
      </c>
      <c r="EF989" s="228">
        <f t="shared" si="1383"/>
        <v>1.0070255209218755</v>
      </c>
      <c r="EG989" s="239">
        <f t="shared" si="1384"/>
        <v>45</v>
      </c>
      <c r="EH989" s="231">
        <f t="shared" si="1366"/>
        <v>1.0104594840000001</v>
      </c>
      <c r="EI989" s="227">
        <f t="shared" si="1367"/>
        <v>3167.87326119</v>
      </c>
      <c r="EJ989" s="227">
        <f t="shared" si="1368"/>
        <v>3299.6658178566668</v>
      </c>
      <c r="EK989" s="227">
        <f t="shared" si="1257"/>
        <v>3113.21</v>
      </c>
      <c r="EL989" s="227">
        <f t="shared" si="1369"/>
        <v>62.264200000000002</v>
      </c>
      <c r="EM989" s="227">
        <f t="shared" si="1370"/>
        <v>36.320783333333338</v>
      </c>
      <c r="EN989" s="228">
        <f t="shared" si="1251"/>
        <v>1.0013183223536868</v>
      </c>
      <c r="EO989" s="239">
        <f t="shared" si="1252"/>
        <v>24</v>
      </c>
      <c r="EP989" s="231">
        <f t="shared" si="1371"/>
        <v>1.005564846</v>
      </c>
      <c r="EQ989" s="227">
        <f t="shared" si="1372"/>
        <v>3134.6615878699999</v>
      </c>
      <c r="ER989" s="227">
        <f t="shared" si="1373"/>
        <v>3233.2465712033331</v>
      </c>
      <c r="ES989" s="227">
        <f t="shared" si="1379"/>
        <v>3113.21</v>
      </c>
      <c r="ET989" s="227">
        <f t="shared" si="1380"/>
        <v>62.264200000000002</v>
      </c>
      <c r="EU989" s="227">
        <f t="shared" si="1374"/>
        <v>6.2264200000000001</v>
      </c>
      <c r="EV989" s="228">
        <f t="shared" si="1375"/>
        <v>1.0000181301719067</v>
      </c>
      <c r="EW989" s="239">
        <f t="shared" si="1376"/>
        <v>4</v>
      </c>
      <c r="EX989" s="231">
        <f t="shared" si="1377"/>
        <v>1.0009253309999999</v>
      </c>
      <c r="EY989" s="227">
        <f t="shared" si="1298"/>
        <v>3116.1472449799999</v>
      </c>
      <c r="EZ989" s="227">
        <f t="shared" si="1381"/>
        <v>3184.6378649799999</v>
      </c>
      <c r="FA989" s="227"/>
      <c r="FB989" s="227"/>
      <c r="FC989" s="227"/>
      <c r="FD989" s="227"/>
      <c r="FE989" s="227"/>
      <c r="FF989" s="227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5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5"/>
      <c r="HA989" s="5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3"/>
      <c r="JZ989" s="1"/>
      <c r="KA989" s="1"/>
      <c r="KB989" s="1"/>
      <c r="KC989" s="1"/>
      <c r="KD989" s="1"/>
      <c r="KE989" s="1"/>
    </row>
    <row r="990" spans="1:291" x14ac:dyDescent="0.2">
      <c r="A990" s="196">
        <f t="shared" si="1282"/>
        <v>43648</v>
      </c>
      <c r="B990" s="236">
        <f t="shared" si="1378"/>
        <v>116974.88202006</v>
      </c>
      <c r="C990" s="66">
        <f t="shared" si="1169"/>
        <v>58889.256521210002</v>
      </c>
      <c r="D990" s="77">
        <f t="shared" si="1283"/>
        <v>5213.75</v>
      </c>
      <c r="E990" s="67">
        <f>VLOOKUP(A989,[1]Plan1!$DQ$117:$DS$314,3)</f>
        <v>5214.2700000000004</v>
      </c>
      <c r="F990" s="11">
        <f t="shared" si="1284"/>
        <v>43642</v>
      </c>
      <c r="G990" s="73">
        <f t="shared" si="1272"/>
        <v>9.9736274274730974E-5</v>
      </c>
      <c r="H990" s="11">
        <f t="shared" si="1285"/>
        <v>43671</v>
      </c>
      <c r="I990" s="11">
        <f t="shared" si="1273"/>
        <v>43671</v>
      </c>
      <c r="J990" s="1">
        <f t="shared" si="1286"/>
        <v>22</v>
      </c>
      <c r="K990" s="1">
        <f t="shared" si="1287"/>
        <v>5</v>
      </c>
      <c r="L990" s="66">
        <f t="shared" si="1274"/>
        <v>1.00002266</v>
      </c>
      <c r="M990" s="70">
        <f t="shared" si="1170"/>
        <v>1.0013001699999999</v>
      </c>
      <c r="N990" s="70">
        <f t="shared" si="1156"/>
        <v>1.0998241080246327</v>
      </c>
      <c r="O990" s="66">
        <f t="shared" si="1166"/>
        <v>1.0998490299999999</v>
      </c>
      <c r="P990" s="66">
        <f t="shared" si="1275"/>
        <v>58890.590951760001</v>
      </c>
      <c r="Q990" s="74">
        <f t="shared" si="1276"/>
        <v>0</v>
      </c>
      <c r="R990" s="75">
        <f t="shared" si="1167"/>
        <v>0</v>
      </c>
      <c r="S990" s="66">
        <f t="shared" si="1168"/>
        <v>0</v>
      </c>
      <c r="T990" s="10">
        <f t="shared" si="1288"/>
        <v>0.06</v>
      </c>
      <c r="U990" s="74">
        <f t="shared" si="1163"/>
        <v>5</v>
      </c>
      <c r="V990" s="74">
        <v>252</v>
      </c>
      <c r="W990" s="70">
        <f t="shared" si="1277"/>
        <v>1.001156798</v>
      </c>
      <c r="X990" s="66">
        <f t="shared" si="1278"/>
        <v>68.124517830000002</v>
      </c>
      <c r="Y990" s="66">
        <v>0</v>
      </c>
      <c r="Z990" s="67">
        <f t="shared" si="1279"/>
        <v>0</v>
      </c>
      <c r="AA990" s="68" t="str">
        <f t="shared" si="1289"/>
        <v>A+INCORP J=</v>
      </c>
      <c r="AB990" s="11">
        <f t="shared" si="1290"/>
        <v>43671</v>
      </c>
      <c r="AC990" s="227">
        <f t="shared" si="1295"/>
        <v>3113.21</v>
      </c>
      <c r="AD990" s="227">
        <f t="shared" si="1299"/>
        <v>62.264200000000002</v>
      </c>
      <c r="AE990" s="227">
        <f t="shared" si="1300"/>
        <v>480.47207666666674</v>
      </c>
      <c r="AF990" s="228">
        <f t="shared" si="1296"/>
        <v>1.0540519081034978</v>
      </c>
      <c r="AG990" s="230">
        <f t="shared" si="1297"/>
        <v>317</v>
      </c>
      <c r="AH990" s="231">
        <f t="shared" si="1301"/>
        <v>1.0760517839999999</v>
      </c>
      <c r="AI990" s="227">
        <f t="shared" si="1302"/>
        <v>3531.0477247399999</v>
      </c>
      <c r="AJ990" s="227">
        <f t="shared" si="1303"/>
        <v>4073.7840014066669</v>
      </c>
      <c r="AK990" s="227">
        <f t="shared" si="1176"/>
        <v>3113.21</v>
      </c>
      <c r="AL990" s="227">
        <f t="shared" si="1304"/>
        <v>62.264200000000002</v>
      </c>
      <c r="AM990" s="227">
        <f t="shared" si="1305"/>
        <v>449.3399766666667</v>
      </c>
      <c r="AN990" s="228">
        <f t="shared" si="1177"/>
        <v>1.0531045114631079</v>
      </c>
      <c r="AO990" s="230">
        <f t="shared" si="1178"/>
        <v>296</v>
      </c>
      <c r="AP990" s="231">
        <f t="shared" si="1306"/>
        <v>1.0708394189999999</v>
      </c>
      <c r="AQ990" s="227">
        <f t="shared" si="1307"/>
        <v>3510.7850458399998</v>
      </c>
      <c r="AR990" s="227">
        <f t="shared" si="1308"/>
        <v>4022.3892225066666</v>
      </c>
      <c r="AS990" s="227">
        <f t="shared" si="1291"/>
        <v>3113.21</v>
      </c>
      <c r="AT990" s="227">
        <f t="shared" si="1309"/>
        <v>62.264200000000002</v>
      </c>
      <c r="AU990" s="227">
        <f t="shared" si="1310"/>
        <v>418.20787666666666</v>
      </c>
      <c r="AV990" s="228">
        <f t="shared" si="1292"/>
        <v>1.050793221319642</v>
      </c>
      <c r="AW990" s="230">
        <f t="shared" si="1293"/>
        <v>275</v>
      </c>
      <c r="AX990" s="231">
        <f t="shared" si="1311"/>
        <v>1.0656523019999999</v>
      </c>
      <c r="AY990" s="227">
        <f t="shared" si="1312"/>
        <v>3486.1109638399998</v>
      </c>
      <c r="AZ990" s="227">
        <f t="shared" si="1313"/>
        <v>3966.5830405066663</v>
      </c>
      <c r="BA990" s="227">
        <f t="shared" si="1270"/>
        <v>3113.21</v>
      </c>
      <c r="BB990" s="227">
        <f t="shared" si="1314"/>
        <v>62.264200000000002</v>
      </c>
      <c r="BC990" s="227">
        <f t="shared" si="1315"/>
        <v>386.03804000000002</v>
      </c>
      <c r="BD990" s="228">
        <f t="shared" si="1174"/>
        <v>1.0466062346231844</v>
      </c>
      <c r="BE990" s="230">
        <f t="shared" si="1175"/>
        <v>255</v>
      </c>
      <c r="BF990" s="231">
        <f t="shared" si="1316"/>
        <v>1.060735553</v>
      </c>
      <c r="BG990" s="227">
        <f t="shared" si="1317"/>
        <v>3456.1999514399999</v>
      </c>
      <c r="BH990" s="227">
        <f t="shared" si="1318"/>
        <v>3904.5021914399999</v>
      </c>
      <c r="BI990" s="227">
        <f t="shared" si="1294"/>
        <v>3113.21</v>
      </c>
      <c r="BJ990" s="227">
        <f t="shared" si="1319"/>
        <v>62.264200000000002</v>
      </c>
      <c r="BK990" s="227">
        <f t="shared" si="1320"/>
        <v>354.90594000000004</v>
      </c>
      <c r="BL990" s="228">
        <f t="shared" si="1280"/>
        <v>1.0335829471791613</v>
      </c>
      <c r="BM990" s="230">
        <f t="shared" si="1281"/>
        <v>233</v>
      </c>
      <c r="BN990" s="231">
        <f t="shared" si="1321"/>
        <v>1.0553533260000001</v>
      </c>
      <c r="BO990" s="227">
        <f t="shared" si="1322"/>
        <v>3395.8745277100002</v>
      </c>
      <c r="BP990" s="227">
        <f t="shared" si="1323"/>
        <v>3813.0446677100003</v>
      </c>
      <c r="BQ990" s="227">
        <f t="shared" si="1173"/>
        <v>3113.21</v>
      </c>
      <c r="BR990" s="227">
        <f t="shared" si="1324"/>
        <v>62.264200000000002</v>
      </c>
      <c r="BS990" s="227">
        <f t="shared" si="1325"/>
        <v>320.66063000000003</v>
      </c>
      <c r="BT990" s="228">
        <f t="shared" si="1171"/>
        <v>1.0301826790831583</v>
      </c>
      <c r="BU990" s="230">
        <f t="shared" si="1172"/>
        <v>210</v>
      </c>
      <c r="BV990" s="231">
        <f t="shared" si="1326"/>
        <v>1.0497556509999999</v>
      </c>
      <c r="BW990" s="227">
        <f t="shared" si="1327"/>
        <v>3366.7500992499999</v>
      </c>
      <c r="BX990" s="227">
        <f t="shared" si="1328"/>
        <v>3749.6749292499999</v>
      </c>
      <c r="BY990" s="227">
        <f t="shared" si="1271"/>
        <v>3113.21</v>
      </c>
      <c r="BZ990" s="227">
        <f t="shared" si="1329"/>
        <v>62.264200000000002</v>
      </c>
      <c r="CA990" s="227">
        <f t="shared" si="1330"/>
        <v>290.56626666666671</v>
      </c>
      <c r="CB990" s="228">
        <f t="shared" si="1268"/>
        <v>1.0311096610677633</v>
      </c>
      <c r="CC990" s="230">
        <f t="shared" si="1269"/>
        <v>190</v>
      </c>
      <c r="CD990" s="231">
        <f t="shared" si="1331"/>
        <v>1.044912246</v>
      </c>
      <c r="CE990" s="227">
        <f t="shared" si="1332"/>
        <v>3354.2319530999998</v>
      </c>
      <c r="CF990" s="227">
        <f t="shared" si="1333"/>
        <v>3707.0624197666666</v>
      </c>
      <c r="CG990" s="227">
        <f t="shared" si="1264"/>
        <v>3113.21</v>
      </c>
      <c r="CH990" s="227">
        <f t="shared" si="1334"/>
        <v>62.264200000000002</v>
      </c>
      <c r="CI990" s="227">
        <f t="shared" si="1335"/>
        <v>259.43416666666673</v>
      </c>
      <c r="CJ990" s="228">
        <f t="shared" si="1164"/>
        <v>1.0261842882495753</v>
      </c>
      <c r="CK990" s="230">
        <f t="shared" si="1165"/>
        <v>169</v>
      </c>
      <c r="CL990" s="231">
        <f t="shared" si="1336"/>
        <v>1.03985072</v>
      </c>
      <c r="CM990" s="227">
        <f t="shared" si="1337"/>
        <v>3322.0393666599998</v>
      </c>
      <c r="CN990" s="227">
        <f t="shared" si="1338"/>
        <v>3643.7377333266668</v>
      </c>
      <c r="CO990" s="227">
        <f t="shared" si="1267"/>
        <v>3113.21</v>
      </c>
      <c r="CP990" s="227">
        <f t="shared" si="1339"/>
        <v>62.264200000000002</v>
      </c>
      <c r="CQ990" s="227">
        <f t="shared" si="1340"/>
        <v>226.22659333333334</v>
      </c>
      <c r="CR990" s="228">
        <f t="shared" si="1265"/>
        <v>1.0215878985183213</v>
      </c>
      <c r="CS990" s="230">
        <f t="shared" si="1266"/>
        <v>149</v>
      </c>
      <c r="CT990" s="231">
        <f t="shared" si="1341"/>
        <v>1.0350530149999999</v>
      </c>
      <c r="CU990" s="227">
        <f t="shared" si="1342"/>
        <v>3291.9008895400002</v>
      </c>
      <c r="CV990" s="227">
        <f t="shared" si="1343"/>
        <v>3580.3916828733336</v>
      </c>
      <c r="CW990" s="227">
        <f t="shared" si="1162"/>
        <v>3113.21</v>
      </c>
      <c r="CX990" s="227">
        <f t="shared" si="1344"/>
        <v>62.264200000000002</v>
      </c>
      <c r="CY990" s="227">
        <f t="shared" si="1345"/>
        <v>195.09449333333333</v>
      </c>
      <c r="CZ990" s="228">
        <f t="shared" si="1160"/>
        <v>1.0237382095477288</v>
      </c>
      <c r="DA990" s="239">
        <f t="shared" si="1161"/>
        <v>128</v>
      </c>
      <c r="DB990" s="231">
        <f t="shared" si="1346"/>
        <v>1.0300392469999999</v>
      </c>
      <c r="DC990" s="227">
        <f t="shared" si="1347"/>
        <v>3282.85047687</v>
      </c>
      <c r="DD990" s="227">
        <f t="shared" si="1348"/>
        <v>3540.2091702033331</v>
      </c>
      <c r="DE990" s="227">
        <f t="shared" si="1263"/>
        <v>3113.21</v>
      </c>
      <c r="DF990" s="227">
        <f t="shared" si="1349"/>
        <v>62.264200000000002</v>
      </c>
      <c r="DG990" s="227">
        <f t="shared" si="1350"/>
        <v>163.96239333333332</v>
      </c>
      <c r="DH990" s="228">
        <f t="shared" si="1261"/>
        <v>1.0222047967112757</v>
      </c>
      <c r="DI990" s="239">
        <f t="shared" si="1262"/>
        <v>107</v>
      </c>
      <c r="DJ990" s="231">
        <f t="shared" si="1351"/>
        <v>1.025049766</v>
      </c>
      <c r="DK990" s="227">
        <f t="shared" si="1352"/>
        <v>3262.0550222900001</v>
      </c>
      <c r="DL990" s="227">
        <f t="shared" si="1353"/>
        <v>3488.2816156233334</v>
      </c>
      <c r="DM990" s="227">
        <f t="shared" si="1159"/>
        <v>3113.21</v>
      </c>
      <c r="DN990" s="227">
        <f t="shared" si="1354"/>
        <v>62.264200000000002</v>
      </c>
      <c r="DO990" s="227">
        <f t="shared" si="1355"/>
        <v>131.79255666666668</v>
      </c>
      <c r="DP990" s="228">
        <f t="shared" si="1157"/>
        <v>1.0189445759346452</v>
      </c>
      <c r="DQ990" s="239">
        <f t="shared" si="1158"/>
        <v>86</v>
      </c>
      <c r="DR990" s="231">
        <f t="shared" si="1356"/>
        <v>1.0200844529999999</v>
      </c>
      <c r="DS990" s="227">
        <f t="shared" si="1357"/>
        <v>3235.9001129399999</v>
      </c>
      <c r="DT990" s="227">
        <f t="shared" si="1358"/>
        <v>3429.9568696066667</v>
      </c>
      <c r="DU990" s="227">
        <f t="shared" si="1260"/>
        <v>3113.21</v>
      </c>
      <c r="DV990" s="227">
        <f t="shared" si="1359"/>
        <v>62.264200000000002</v>
      </c>
      <c r="DW990" s="227">
        <f t="shared" si="1360"/>
        <v>102.73593000000001</v>
      </c>
      <c r="DX990" s="228">
        <f t="shared" si="1255"/>
        <v>1.0145824270792394</v>
      </c>
      <c r="DY990" s="239">
        <f t="shared" si="1256"/>
        <v>68</v>
      </c>
      <c r="DZ990" s="231">
        <f t="shared" si="1361"/>
        <v>1.015847618</v>
      </c>
      <c r="EA990" s="227">
        <f t="shared" si="1362"/>
        <v>3208.6645733</v>
      </c>
      <c r="EB990" s="227">
        <f t="shared" si="1363"/>
        <v>3373.6647032999999</v>
      </c>
      <c r="EC990" s="227">
        <f t="shared" si="1382"/>
        <v>3113.21</v>
      </c>
      <c r="ED990" s="227">
        <f t="shared" si="1364"/>
        <v>62.264200000000002</v>
      </c>
      <c r="EE990" s="227">
        <f t="shared" si="1365"/>
        <v>70.566093333333328</v>
      </c>
      <c r="EF990" s="228">
        <f t="shared" si="1383"/>
        <v>1.0070300898036137</v>
      </c>
      <c r="EG990" s="239">
        <f t="shared" si="1384"/>
        <v>46</v>
      </c>
      <c r="EH990" s="231">
        <f t="shared" si="1366"/>
        <v>1.010693155</v>
      </c>
      <c r="EI990" s="227">
        <f t="shared" si="1367"/>
        <v>3168.6202149000001</v>
      </c>
      <c r="EJ990" s="227">
        <f t="shared" si="1368"/>
        <v>3301.4505082333335</v>
      </c>
      <c r="EK990" s="227">
        <f t="shared" si="1257"/>
        <v>3113.21</v>
      </c>
      <c r="EL990" s="227">
        <f t="shared" si="1369"/>
        <v>62.264200000000002</v>
      </c>
      <c r="EM990" s="227">
        <f t="shared" si="1370"/>
        <v>37.358519999999999</v>
      </c>
      <c r="EN990" s="228">
        <f t="shared" si="1251"/>
        <v>1.0013228653418258</v>
      </c>
      <c r="EO990" s="239">
        <f t="shared" si="1252"/>
        <v>25</v>
      </c>
      <c r="EP990" s="231">
        <f t="shared" si="1371"/>
        <v>1.005797386</v>
      </c>
      <c r="EQ990" s="227">
        <f t="shared" si="1372"/>
        <v>3135.4007133800001</v>
      </c>
      <c r="ER990" s="227">
        <f t="shared" si="1373"/>
        <v>3235.0234333799999</v>
      </c>
      <c r="ES990" s="227">
        <f t="shared" si="1379"/>
        <v>3113.21</v>
      </c>
      <c r="ET990" s="227">
        <f t="shared" si="1380"/>
        <v>62.264200000000002</v>
      </c>
      <c r="EU990" s="227">
        <f t="shared" si="1374"/>
        <v>7.2641566666666675</v>
      </c>
      <c r="EV990" s="228">
        <f t="shared" si="1375"/>
        <v>1.0000226672610646</v>
      </c>
      <c r="EW990" s="239">
        <f t="shared" si="1376"/>
        <v>5</v>
      </c>
      <c r="EX990" s="231">
        <f t="shared" si="1377"/>
        <v>1.001156798</v>
      </c>
      <c r="EY990" s="227">
        <f t="shared" si="1298"/>
        <v>3116.8820046699998</v>
      </c>
      <c r="EZ990" s="227">
        <f t="shared" si="1381"/>
        <v>3186.4103613366665</v>
      </c>
      <c r="FA990" s="227"/>
      <c r="FB990" s="227"/>
      <c r="FC990" s="227"/>
      <c r="FD990" s="227"/>
      <c r="FE990" s="227"/>
      <c r="FF990" s="227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5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5"/>
      <c r="HA990" s="5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3"/>
      <c r="JZ990" s="1"/>
      <c r="KA990" s="1"/>
      <c r="KB990" s="1"/>
      <c r="KC990" s="1"/>
      <c r="KD990" s="1"/>
      <c r="KE990" s="1"/>
    </row>
    <row r="991" spans="1:291" x14ac:dyDescent="0.2">
      <c r="A991" s="196">
        <f t="shared" si="1282"/>
        <v>43649</v>
      </c>
      <c r="B991" s="236">
        <f t="shared" si="1378"/>
        <v>117017.91326188666</v>
      </c>
      <c r="C991" s="66">
        <f t="shared" si="1169"/>
        <v>58889.256521210002</v>
      </c>
      <c r="D991" s="77">
        <f t="shared" si="1283"/>
        <v>5213.75</v>
      </c>
      <c r="E991" s="67">
        <f>VLOOKUP(A990,[1]Plan1!$DQ$117:$DS$314,3)</f>
        <v>5214.2700000000004</v>
      </c>
      <c r="F991" s="11">
        <f t="shared" si="1284"/>
        <v>43642</v>
      </c>
      <c r="G991" s="73">
        <f t="shared" si="1272"/>
        <v>9.9736274274730974E-5</v>
      </c>
      <c r="H991" s="11">
        <f t="shared" si="1285"/>
        <v>43671</v>
      </c>
      <c r="I991" s="11">
        <f t="shared" si="1273"/>
        <v>43671</v>
      </c>
      <c r="J991" s="1">
        <f t="shared" si="1286"/>
        <v>22</v>
      </c>
      <c r="K991" s="1">
        <f t="shared" si="1287"/>
        <v>6</v>
      </c>
      <c r="L991" s="66">
        <f t="shared" si="1274"/>
        <v>1.00002719</v>
      </c>
      <c r="M991" s="70">
        <f t="shared" si="1170"/>
        <v>1.0013001699999999</v>
      </c>
      <c r="N991" s="70">
        <f t="shared" ref="N991:N1054" si="1385">IF(I991&gt;I990,N990*M991,N990)</f>
        <v>1.0998241080246327</v>
      </c>
      <c r="O991" s="66">
        <f t="shared" si="1166"/>
        <v>1.09985401</v>
      </c>
      <c r="P991" s="66">
        <f t="shared" si="1275"/>
        <v>58890.857720090004</v>
      </c>
      <c r="Q991" s="74">
        <f t="shared" si="1276"/>
        <v>0</v>
      </c>
      <c r="R991" s="75">
        <f t="shared" si="1167"/>
        <v>0</v>
      </c>
      <c r="S991" s="66">
        <f t="shared" si="1168"/>
        <v>0</v>
      </c>
      <c r="T991" s="10">
        <f t="shared" si="1288"/>
        <v>0.06</v>
      </c>
      <c r="U991" s="74">
        <f t="shared" si="1163"/>
        <v>6</v>
      </c>
      <c r="V991" s="74">
        <v>252</v>
      </c>
      <c r="W991" s="70">
        <f t="shared" si="1277"/>
        <v>1.0013883180000001</v>
      </c>
      <c r="X991" s="66">
        <f t="shared" si="1278"/>
        <v>81.759237799999994</v>
      </c>
      <c r="Y991" s="66">
        <v>0</v>
      </c>
      <c r="Z991" s="67">
        <f t="shared" si="1279"/>
        <v>0</v>
      </c>
      <c r="AA991" s="68" t="str">
        <f t="shared" si="1289"/>
        <v>A+INCORP J=</v>
      </c>
      <c r="AB991" s="11">
        <f t="shared" si="1290"/>
        <v>43671</v>
      </c>
      <c r="AC991" s="227">
        <f t="shared" si="1295"/>
        <v>3113.21</v>
      </c>
      <c r="AD991" s="227">
        <f t="shared" si="1299"/>
        <v>62.264200000000002</v>
      </c>
      <c r="AE991" s="227">
        <f t="shared" si="1300"/>
        <v>481.50981333333334</v>
      </c>
      <c r="AF991" s="228">
        <f t="shared" si="1296"/>
        <v>1.0540566807389773</v>
      </c>
      <c r="AG991" s="230">
        <f t="shared" si="1297"/>
        <v>318</v>
      </c>
      <c r="AH991" s="231">
        <f t="shared" si="1301"/>
        <v>1.0763006230000001</v>
      </c>
      <c r="AI991" s="227">
        <f t="shared" si="1302"/>
        <v>3531.8802780800002</v>
      </c>
      <c r="AJ991" s="227">
        <f t="shared" si="1303"/>
        <v>4075.6542914133333</v>
      </c>
      <c r="AK991" s="227">
        <f t="shared" si="1176"/>
        <v>3113.21</v>
      </c>
      <c r="AL991" s="227">
        <f t="shared" si="1304"/>
        <v>62.264200000000002</v>
      </c>
      <c r="AM991" s="227">
        <f t="shared" si="1305"/>
        <v>450.37771333333336</v>
      </c>
      <c r="AN991" s="228">
        <f t="shared" si="1177"/>
        <v>1.0531092798088755</v>
      </c>
      <c r="AO991" s="230">
        <f t="shared" si="1178"/>
        <v>297</v>
      </c>
      <c r="AP991" s="231">
        <f t="shared" si="1306"/>
        <v>1.0710870530000001</v>
      </c>
      <c r="AQ991" s="227">
        <f t="shared" si="1307"/>
        <v>3511.6128228399998</v>
      </c>
      <c r="AR991" s="227">
        <f t="shared" si="1308"/>
        <v>4024.2547361733332</v>
      </c>
      <c r="AS991" s="227">
        <f t="shared" si="1291"/>
        <v>3113.21</v>
      </c>
      <c r="AT991" s="227">
        <f t="shared" si="1309"/>
        <v>62.264200000000002</v>
      </c>
      <c r="AU991" s="227">
        <f t="shared" si="1310"/>
        <v>419.24561333333338</v>
      </c>
      <c r="AV991" s="228">
        <f t="shared" si="1292"/>
        <v>1.0507979792001325</v>
      </c>
      <c r="AW991" s="230">
        <f t="shared" si="1293"/>
        <v>276</v>
      </c>
      <c r="AX991" s="231">
        <f t="shared" si="1311"/>
        <v>1.0658987369999999</v>
      </c>
      <c r="AY991" s="227">
        <f t="shared" si="1312"/>
        <v>3486.9329248899999</v>
      </c>
      <c r="AZ991" s="227">
        <f t="shared" si="1313"/>
        <v>3968.4427382233334</v>
      </c>
      <c r="BA991" s="227">
        <f t="shared" si="1270"/>
        <v>3113.21</v>
      </c>
      <c r="BB991" s="227">
        <f t="shared" si="1314"/>
        <v>62.264200000000002</v>
      </c>
      <c r="BC991" s="227">
        <f t="shared" si="1315"/>
        <v>387.07577666666668</v>
      </c>
      <c r="BD991" s="228">
        <f t="shared" si="1174"/>
        <v>1.0466109735454423</v>
      </c>
      <c r="BE991" s="230">
        <f t="shared" si="1175"/>
        <v>256</v>
      </c>
      <c r="BF991" s="231">
        <f t="shared" si="1316"/>
        <v>1.0609808510000001</v>
      </c>
      <c r="BG991" s="227">
        <f t="shared" si="1317"/>
        <v>3457.0148600699999</v>
      </c>
      <c r="BH991" s="227">
        <f t="shared" si="1318"/>
        <v>3906.3548367366666</v>
      </c>
      <c r="BI991" s="227">
        <f t="shared" si="1294"/>
        <v>3113.21</v>
      </c>
      <c r="BJ991" s="227">
        <f t="shared" si="1319"/>
        <v>62.264200000000002</v>
      </c>
      <c r="BK991" s="227">
        <f t="shared" si="1320"/>
        <v>355.9436766666667</v>
      </c>
      <c r="BL991" s="228">
        <f t="shared" si="1280"/>
        <v>1.0335876271333519</v>
      </c>
      <c r="BM991" s="230">
        <f t="shared" si="1281"/>
        <v>234</v>
      </c>
      <c r="BN991" s="231">
        <f t="shared" si="1321"/>
        <v>1.05559738</v>
      </c>
      <c r="BO991" s="227">
        <f t="shared" si="1322"/>
        <v>3396.6752148099999</v>
      </c>
      <c r="BP991" s="227">
        <f t="shared" si="1323"/>
        <v>3814.8830914766668</v>
      </c>
      <c r="BQ991" s="227">
        <f t="shared" si="1173"/>
        <v>3113.21</v>
      </c>
      <c r="BR991" s="227">
        <f t="shared" si="1324"/>
        <v>62.264200000000002</v>
      </c>
      <c r="BS991" s="227">
        <f t="shared" si="1325"/>
        <v>321.69836666666669</v>
      </c>
      <c r="BT991" s="228">
        <f t="shared" si="1171"/>
        <v>1.0301873436412952</v>
      </c>
      <c r="BU991" s="230">
        <f t="shared" si="1172"/>
        <v>211</v>
      </c>
      <c r="BV991" s="231">
        <f t="shared" si="1326"/>
        <v>1.0499984090000001</v>
      </c>
      <c r="BW991" s="227">
        <f t="shared" si="1327"/>
        <v>3367.54391446</v>
      </c>
      <c r="BX991" s="227">
        <f t="shared" si="1328"/>
        <v>3751.5064811266666</v>
      </c>
      <c r="BY991" s="227">
        <f t="shared" si="1271"/>
        <v>3113.21</v>
      </c>
      <c r="BZ991" s="227">
        <f t="shared" si="1329"/>
        <v>62.264200000000002</v>
      </c>
      <c r="CA991" s="227">
        <f t="shared" si="1330"/>
        <v>291.60400333333337</v>
      </c>
      <c r="CB991" s="228">
        <f t="shared" si="1268"/>
        <v>1.0311143298231762</v>
      </c>
      <c r="CC991" s="230">
        <f t="shared" si="1269"/>
        <v>191</v>
      </c>
      <c r="CD991" s="231">
        <f t="shared" si="1331"/>
        <v>1.0451538849999999</v>
      </c>
      <c r="CE991" s="227">
        <f t="shared" si="1332"/>
        <v>3355.0228201300001</v>
      </c>
      <c r="CF991" s="227">
        <f t="shared" si="1333"/>
        <v>3708.8910234633336</v>
      </c>
      <c r="CG991" s="227">
        <f t="shared" si="1264"/>
        <v>3113.21</v>
      </c>
      <c r="CH991" s="227">
        <f t="shared" si="1334"/>
        <v>62.264200000000002</v>
      </c>
      <c r="CI991" s="227">
        <f t="shared" si="1335"/>
        <v>260.47190333333333</v>
      </c>
      <c r="CJ991" s="228">
        <f t="shared" si="1164"/>
        <v>1.0261889347034214</v>
      </c>
      <c r="CK991" s="230">
        <f t="shared" si="1165"/>
        <v>170</v>
      </c>
      <c r="CL991" s="231">
        <f t="shared" si="1336"/>
        <v>1.0400911880000001</v>
      </c>
      <c r="CM991" s="227">
        <f t="shared" si="1337"/>
        <v>3322.8226416399998</v>
      </c>
      <c r="CN991" s="227">
        <f t="shared" si="1338"/>
        <v>3645.558744973333</v>
      </c>
      <c r="CO991" s="227">
        <f t="shared" si="1267"/>
        <v>3113.21</v>
      </c>
      <c r="CP991" s="227">
        <f t="shared" si="1339"/>
        <v>62.264200000000002</v>
      </c>
      <c r="CQ991" s="227">
        <f t="shared" si="1340"/>
        <v>227.26433</v>
      </c>
      <c r="CR991" s="228">
        <f t="shared" si="1265"/>
        <v>1.0215925241602013</v>
      </c>
      <c r="CS991" s="230">
        <f t="shared" si="1266"/>
        <v>150</v>
      </c>
      <c r="CT991" s="231">
        <f t="shared" si="1341"/>
        <v>1.035292374</v>
      </c>
      <c r="CU991" s="227">
        <f t="shared" si="1342"/>
        <v>3292.6770599500001</v>
      </c>
      <c r="CV991" s="227">
        <f t="shared" si="1343"/>
        <v>3582.2055899500001</v>
      </c>
      <c r="CW991" s="227">
        <f t="shared" si="1162"/>
        <v>3113.21</v>
      </c>
      <c r="CX991" s="227">
        <f t="shared" si="1344"/>
        <v>62.264200000000002</v>
      </c>
      <c r="CY991" s="227">
        <f t="shared" si="1345"/>
        <v>196.13222999999999</v>
      </c>
      <c r="CZ991" s="228">
        <f t="shared" si="1160"/>
        <v>1.0237428449259893</v>
      </c>
      <c r="DA991" s="239">
        <f t="shared" si="1161"/>
        <v>129</v>
      </c>
      <c r="DB991" s="231">
        <f t="shared" si="1346"/>
        <v>1.0302774459999999</v>
      </c>
      <c r="DC991" s="227">
        <f t="shared" si="1347"/>
        <v>3283.6245116</v>
      </c>
      <c r="DD991" s="227">
        <f t="shared" si="1348"/>
        <v>3542.0209415999998</v>
      </c>
      <c r="DE991" s="227">
        <f t="shared" si="1263"/>
        <v>3113.21</v>
      </c>
      <c r="DF991" s="227">
        <f t="shared" si="1349"/>
        <v>62.264200000000002</v>
      </c>
      <c r="DG991" s="227">
        <f t="shared" si="1350"/>
        <v>165.00012999999998</v>
      </c>
      <c r="DH991" s="228">
        <f t="shared" si="1261"/>
        <v>1.0222094251464053</v>
      </c>
      <c r="DI991" s="239">
        <f t="shared" si="1262"/>
        <v>108</v>
      </c>
      <c r="DJ991" s="231">
        <f t="shared" si="1351"/>
        <v>1.025286811</v>
      </c>
      <c r="DK991" s="227">
        <f t="shared" si="1352"/>
        <v>3262.8241533</v>
      </c>
      <c r="DL991" s="227">
        <f t="shared" si="1353"/>
        <v>3490.0884833</v>
      </c>
      <c r="DM991" s="227">
        <f t="shared" si="1159"/>
        <v>3113.21</v>
      </c>
      <c r="DN991" s="227">
        <f t="shared" si="1354"/>
        <v>62.264200000000002</v>
      </c>
      <c r="DO991" s="227">
        <f t="shared" si="1355"/>
        <v>132.83029333333334</v>
      </c>
      <c r="DP991" s="228">
        <f t="shared" si="1157"/>
        <v>1.0189491896078402</v>
      </c>
      <c r="DQ991" s="239">
        <f t="shared" si="1158"/>
        <v>87</v>
      </c>
      <c r="DR991" s="231">
        <f t="shared" si="1356"/>
        <v>1.02032035</v>
      </c>
      <c r="DS991" s="227">
        <f t="shared" si="1357"/>
        <v>3236.6630778700001</v>
      </c>
      <c r="DT991" s="227">
        <f t="shared" si="1358"/>
        <v>3431.7575712033336</v>
      </c>
      <c r="DU991" s="227">
        <f t="shared" si="1260"/>
        <v>3113.21</v>
      </c>
      <c r="DV991" s="227">
        <f t="shared" si="1359"/>
        <v>62.264200000000002</v>
      </c>
      <c r="DW991" s="227">
        <f t="shared" si="1360"/>
        <v>103.77366666666667</v>
      </c>
      <c r="DX991" s="228">
        <f t="shared" si="1255"/>
        <v>1.0145870210010861</v>
      </c>
      <c r="DY991" s="239">
        <f t="shared" si="1256"/>
        <v>69</v>
      </c>
      <c r="DZ991" s="231">
        <f t="shared" si="1361"/>
        <v>1.0160825360000001</v>
      </c>
      <c r="EA991" s="227">
        <f t="shared" si="1362"/>
        <v>3209.4211190599999</v>
      </c>
      <c r="EB991" s="227">
        <f t="shared" si="1363"/>
        <v>3375.4589857266665</v>
      </c>
      <c r="EC991" s="227">
        <f t="shared" si="1382"/>
        <v>3113.21</v>
      </c>
      <c r="ED991" s="227">
        <f t="shared" si="1364"/>
        <v>62.264200000000002</v>
      </c>
      <c r="EE991" s="227">
        <f t="shared" si="1365"/>
        <v>71.603830000000002</v>
      </c>
      <c r="EF991" s="228">
        <f t="shared" si="1383"/>
        <v>1.0070346495292766</v>
      </c>
      <c r="EG991" s="239">
        <f t="shared" si="1384"/>
        <v>47</v>
      </c>
      <c r="EH991" s="231">
        <f t="shared" si="1366"/>
        <v>1.0109268810000001</v>
      </c>
      <c r="EI991" s="227">
        <f t="shared" si="1367"/>
        <v>3169.3673188799999</v>
      </c>
      <c r="EJ991" s="227">
        <f t="shared" si="1368"/>
        <v>3303.2353488799999</v>
      </c>
      <c r="EK991" s="227">
        <f t="shared" si="1257"/>
        <v>3113.21</v>
      </c>
      <c r="EL991" s="227">
        <f t="shared" si="1369"/>
        <v>62.264200000000002</v>
      </c>
      <c r="EM991" s="227">
        <f t="shared" si="1370"/>
        <v>38.396256666666673</v>
      </c>
      <c r="EN991" s="228">
        <f t="shared" si="1251"/>
        <v>1.0013273992257803</v>
      </c>
      <c r="EO991" s="239">
        <f t="shared" si="1252"/>
        <v>26</v>
      </c>
      <c r="EP991" s="231">
        <f t="shared" si="1371"/>
        <v>1.006029979</v>
      </c>
      <c r="EQ991" s="227">
        <f t="shared" si="1372"/>
        <v>3136.1399821800001</v>
      </c>
      <c r="ER991" s="227">
        <f t="shared" si="1373"/>
        <v>3236.8004388466666</v>
      </c>
      <c r="ES991" s="227">
        <f t="shared" si="1379"/>
        <v>3113.21</v>
      </c>
      <c r="ET991" s="227">
        <f t="shared" si="1380"/>
        <v>62.264200000000002</v>
      </c>
      <c r="EU991" s="227">
        <f t="shared" si="1374"/>
        <v>8.301893333333334</v>
      </c>
      <c r="EV991" s="228">
        <f t="shared" si="1375"/>
        <v>1.0000271952578599</v>
      </c>
      <c r="EW991" s="239">
        <f t="shared" si="1376"/>
        <v>6</v>
      </c>
      <c r="EX991" s="231">
        <f t="shared" si="1377"/>
        <v>1.0013883180000001</v>
      </c>
      <c r="EY991" s="227">
        <f t="shared" si="1298"/>
        <v>3117.61690757</v>
      </c>
      <c r="EZ991" s="227">
        <f t="shared" si="1381"/>
        <v>3188.1830009033333</v>
      </c>
      <c r="FA991" s="227"/>
      <c r="FB991" s="227"/>
      <c r="FC991" s="227"/>
      <c r="FD991" s="227"/>
      <c r="FE991" s="227"/>
      <c r="FF991" s="227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5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5"/>
      <c r="HA991" s="5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3"/>
      <c r="JZ991" s="1"/>
      <c r="KA991" s="1"/>
      <c r="KB991" s="1"/>
      <c r="KC991" s="1"/>
      <c r="KD991" s="1"/>
      <c r="KE991" s="1"/>
    </row>
    <row r="992" spans="1:291" x14ac:dyDescent="0.2">
      <c r="A992" s="196">
        <f t="shared" si="1282"/>
        <v>43650</v>
      </c>
      <c r="B992" s="236">
        <f t="shared" si="1378"/>
        <v>117060.95177701334</v>
      </c>
      <c r="C992" s="66">
        <f t="shared" si="1169"/>
        <v>58889.256521210002</v>
      </c>
      <c r="D992" s="77">
        <f t="shared" si="1283"/>
        <v>5213.75</v>
      </c>
      <c r="E992" s="67">
        <f>VLOOKUP(A991,[1]Plan1!$DQ$117:$DS$314,3)</f>
        <v>5214.2700000000004</v>
      </c>
      <c r="F992" s="11">
        <f t="shared" si="1284"/>
        <v>43642</v>
      </c>
      <c r="G992" s="73">
        <f t="shared" si="1272"/>
        <v>9.9736274274730974E-5</v>
      </c>
      <c r="H992" s="11">
        <f t="shared" si="1285"/>
        <v>43671</v>
      </c>
      <c r="I992" s="11">
        <f t="shared" si="1273"/>
        <v>43671</v>
      </c>
      <c r="J992" s="1">
        <f t="shared" si="1286"/>
        <v>22</v>
      </c>
      <c r="K992" s="1">
        <f t="shared" si="1287"/>
        <v>7</v>
      </c>
      <c r="L992" s="66">
        <f t="shared" si="1274"/>
        <v>1.0000317299999999</v>
      </c>
      <c r="M992" s="70">
        <f t="shared" si="1170"/>
        <v>1.0013001699999999</v>
      </c>
      <c r="N992" s="70">
        <f t="shared" si="1385"/>
        <v>1.0998241080246327</v>
      </c>
      <c r="O992" s="66">
        <f t="shared" si="1166"/>
        <v>1.0998589999999999</v>
      </c>
      <c r="P992" s="66">
        <f t="shared" si="1275"/>
        <v>58891.125077309996</v>
      </c>
      <c r="Q992" s="74">
        <f t="shared" si="1276"/>
        <v>0</v>
      </c>
      <c r="R992" s="75">
        <f t="shared" si="1167"/>
        <v>0</v>
      </c>
      <c r="S992" s="66">
        <f t="shared" si="1168"/>
        <v>0</v>
      </c>
      <c r="T992" s="10">
        <f t="shared" si="1288"/>
        <v>0.06</v>
      </c>
      <c r="U992" s="74">
        <f t="shared" si="1163"/>
        <v>7</v>
      </c>
      <c r="V992" s="74">
        <v>252</v>
      </c>
      <c r="W992" s="70">
        <f t="shared" si="1277"/>
        <v>1.001619891</v>
      </c>
      <c r="X992" s="66">
        <f t="shared" si="1278"/>
        <v>95.397203489999995</v>
      </c>
      <c r="Y992" s="66">
        <v>0</v>
      </c>
      <c r="Z992" s="67">
        <f t="shared" si="1279"/>
        <v>0</v>
      </c>
      <c r="AA992" s="68" t="str">
        <f t="shared" si="1289"/>
        <v>A+INCORP J=</v>
      </c>
      <c r="AB992" s="11">
        <f t="shared" si="1290"/>
        <v>43671</v>
      </c>
      <c r="AC992" s="227">
        <f t="shared" si="1295"/>
        <v>3113.21</v>
      </c>
      <c r="AD992" s="227">
        <f t="shared" si="1299"/>
        <v>62.264200000000002</v>
      </c>
      <c r="AE992" s="227">
        <f t="shared" si="1300"/>
        <v>482.54755</v>
      </c>
      <c r="AF992" s="228">
        <f t="shared" si="1296"/>
        <v>1.0540614629580618</v>
      </c>
      <c r="AG992" s="230">
        <f t="shared" si="1297"/>
        <v>319</v>
      </c>
      <c r="AH992" s="231">
        <f t="shared" si="1301"/>
        <v>1.076549521</v>
      </c>
      <c r="AI992" s="227">
        <f t="shared" si="1302"/>
        <v>3532.7130645399998</v>
      </c>
      <c r="AJ992" s="227">
        <f t="shared" si="1303"/>
        <v>4077.5248145399996</v>
      </c>
      <c r="AK992" s="227">
        <f t="shared" si="1176"/>
        <v>3113.21</v>
      </c>
      <c r="AL992" s="227">
        <f t="shared" si="1304"/>
        <v>62.264200000000002</v>
      </c>
      <c r="AM992" s="227">
        <f t="shared" si="1305"/>
        <v>451.41544999999996</v>
      </c>
      <c r="AN992" s="228">
        <f t="shared" si="1177"/>
        <v>1.0531140577296343</v>
      </c>
      <c r="AO992" s="230">
        <f t="shared" si="1178"/>
        <v>298</v>
      </c>
      <c r="AP992" s="231">
        <f t="shared" si="1306"/>
        <v>1.0713347449999999</v>
      </c>
      <c r="AQ992" s="227">
        <f t="shared" si="1307"/>
        <v>3512.4408292799999</v>
      </c>
      <c r="AR992" s="227">
        <f t="shared" si="1308"/>
        <v>4026.1204792799999</v>
      </c>
      <c r="AS992" s="227">
        <f t="shared" si="1291"/>
        <v>3113.21</v>
      </c>
      <c r="AT992" s="227">
        <f t="shared" si="1309"/>
        <v>62.264200000000002</v>
      </c>
      <c r="AU992" s="227">
        <f t="shared" si="1310"/>
        <v>420.28335000000004</v>
      </c>
      <c r="AV992" s="228">
        <f t="shared" si="1292"/>
        <v>1.0508027466345997</v>
      </c>
      <c r="AW992" s="230">
        <f t="shared" si="1293"/>
        <v>277</v>
      </c>
      <c r="AX992" s="231">
        <f t="shared" si="1311"/>
        <v>1.066145229</v>
      </c>
      <c r="AY992" s="227">
        <f t="shared" si="1312"/>
        <v>3487.7551114299999</v>
      </c>
      <c r="AZ992" s="227">
        <f t="shared" si="1313"/>
        <v>3970.3026614300002</v>
      </c>
      <c r="BA992" s="227">
        <f t="shared" si="1270"/>
        <v>3113.21</v>
      </c>
      <c r="BB992" s="227">
        <f t="shared" si="1314"/>
        <v>62.264200000000002</v>
      </c>
      <c r="BC992" s="227">
        <f t="shared" si="1315"/>
        <v>388.11351333333334</v>
      </c>
      <c r="BD992" s="228">
        <f t="shared" si="1174"/>
        <v>1.0466157219836081</v>
      </c>
      <c r="BE992" s="230">
        <f t="shared" si="1175"/>
        <v>257</v>
      </c>
      <c r="BF992" s="231">
        <f t="shared" si="1316"/>
        <v>1.0612262059999999</v>
      </c>
      <c r="BG992" s="227">
        <f t="shared" si="1317"/>
        <v>3457.8299930899998</v>
      </c>
      <c r="BH992" s="227">
        <f t="shared" si="1318"/>
        <v>3908.2077064233331</v>
      </c>
      <c r="BI992" s="227">
        <f t="shared" si="1294"/>
        <v>3113.21</v>
      </c>
      <c r="BJ992" s="227">
        <f t="shared" si="1319"/>
        <v>62.264200000000002</v>
      </c>
      <c r="BK992" s="227">
        <f t="shared" si="1320"/>
        <v>356.98141333333336</v>
      </c>
      <c r="BL992" s="228">
        <f t="shared" si="1280"/>
        <v>1.0335923164850409</v>
      </c>
      <c r="BM992" s="230">
        <f t="shared" si="1281"/>
        <v>235</v>
      </c>
      <c r="BN992" s="231">
        <f t="shared" si="1321"/>
        <v>1.0558414890000001</v>
      </c>
      <c r="BO992" s="227">
        <f t="shared" si="1322"/>
        <v>3397.47611689</v>
      </c>
      <c r="BP992" s="227">
        <f t="shared" si="1323"/>
        <v>3816.7217302233335</v>
      </c>
      <c r="BQ992" s="227">
        <f t="shared" si="1173"/>
        <v>3113.21</v>
      </c>
      <c r="BR992" s="227">
        <f t="shared" si="1324"/>
        <v>62.264200000000002</v>
      </c>
      <c r="BS992" s="227">
        <f t="shared" si="1325"/>
        <v>322.73610333333335</v>
      </c>
      <c r="BT992" s="228">
        <f t="shared" si="1171"/>
        <v>1.030192017566014</v>
      </c>
      <c r="BU992" s="230">
        <f t="shared" si="1172"/>
        <v>212</v>
      </c>
      <c r="BV992" s="231">
        <f t="shared" si="1326"/>
        <v>1.0502412240000001</v>
      </c>
      <c r="BW992" s="227">
        <f t="shared" si="1327"/>
        <v>3368.3379501499999</v>
      </c>
      <c r="BX992" s="227">
        <f t="shared" si="1328"/>
        <v>3753.3382534833331</v>
      </c>
      <c r="BY992" s="227">
        <f t="shared" si="1271"/>
        <v>3113.21</v>
      </c>
      <c r="BZ992" s="227">
        <f t="shared" si="1329"/>
        <v>62.264200000000002</v>
      </c>
      <c r="CA992" s="227">
        <f t="shared" si="1330"/>
        <v>292.64174000000003</v>
      </c>
      <c r="CB992" s="228">
        <f t="shared" si="1268"/>
        <v>1.0311190079535997</v>
      </c>
      <c r="CC992" s="230">
        <f t="shared" si="1269"/>
        <v>192</v>
      </c>
      <c r="CD992" s="231">
        <f t="shared" si="1331"/>
        <v>1.045395579</v>
      </c>
      <c r="CE992" s="227">
        <f t="shared" si="1332"/>
        <v>3355.8139012400002</v>
      </c>
      <c r="CF992" s="227">
        <f t="shared" si="1333"/>
        <v>3710.7198412400003</v>
      </c>
      <c r="CG992" s="227">
        <f t="shared" si="1264"/>
        <v>3113.21</v>
      </c>
      <c r="CH992" s="227">
        <f t="shared" si="1334"/>
        <v>62.264200000000002</v>
      </c>
      <c r="CI992" s="227">
        <f t="shared" si="1335"/>
        <v>261.50964000000005</v>
      </c>
      <c r="CJ992" s="228">
        <f t="shared" si="1164"/>
        <v>1.0261935904874959</v>
      </c>
      <c r="CK992" s="230">
        <f t="shared" si="1165"/>
        <v>171</v>
      </c>
      <c r="CL992" s="231">
        <f t="shared" si="1336"/>
        <v>1.040331712</v>
      </c>
      <c r="CM992" s="227">
        <f t="shared" si="1337"/>
        <v>3323.6061327000002</v>
      </c>
      <c r="CN992" s="227">
        <f t="shared" si="1338"/>
        <v>3647.3799727000005</v>
      </c>
      <c r="CO992" s="227">
        <f t="shared" si="1267"/>
        <v>3113.21</v>
      </c>
      <c r="CP992" s="227">
        <f t="shared" si="1339"/>
        <v>62.264200000000002</v>
      </c>
      <c r="CQ992" s="227">
        <f t="shared" si="1340"/>
        <v>228.30206666666666</v>
      </c>
      <c r="CR992" s="228">
        <f t="shared" si="1265"/>
        <v>1.0215971590905184</v>
      </c>
      <c r="CS992" s="230">
        <f t="shared" si="1266"/>
        <v>151</v>
      </c>
      <c r="CT992" s="231">
        <f t="shared" si="1341"/>
        <v>1.0355317879999999</v>
      </c>
      <c r="CU992" s="227">
        <f t="shared" si="1342"/>
        <v>3293.45344213</v>
      </c>
      <c r="CV992" s="227">
        <f t="shared" si="1343"/>
        <v>3584.0197087966667</v>
      </c>
      <c r="CW992" s="227">
        <f t="shared" si="1162"/>
        <v>3113.21</v>
      </c>
      <c r="CX992" s="227">
        <f t="shared" si="1344"/>
        <v>62.264200000000002</v>
      </c>
      <c r="CY992" s="227">
        <f t="shared" si="1345"/>
        <v>197.16996666666665</v>
      </c>
      <c r="CZ992" s="228">
        <f t="shared" si="1160"/>
        <v>1.0237474896122383</v>
      </c>
      <c r="DA992" s="239">
        <f t="shared" si="1161"/>
        <v>130</v>
      </c>
      <c r="DB992" s="231">
        <f t="shared" si="1346"/>
        <v>1.0305157009999999</v>
      </c>
      <c r="DC992" s="227">
        <f t="shared" si="1347"/>
        <v>3284.3987615599999</v>
      </c>
      <c r="DD992" s="227">
        <f t="shared" si="1348"/>
        <v>3543.8329282266668</v>
      </c>
      <c r="DE992" s="227">
        <f t="shared" si="1263"/>
        <v>3113.21</v>
      </c>
      <c r="DF992" s="227">
        <f t="shared" si="1349"/>
        <v>62.264200000000002</v>
      </c>
      <c r="DG992" s="227">
        <f t="shared" si="1350"/>
        <v>166.03786666666664</v>
      </c>
      <c r="DH992" s="228">
        <f t="shared" si="1261"/>
        <v>1.0222140628755811</v>
      </c>
      <c r="DI992" s="239">
        <f t="shared" si="1262"/>
        <v>109</v>
      </c>
      <c r="DJ992" s="231">
        <f t="shared" si="1351"/>
        <v>1.0255239110000001</v>
      </c>
      <c r="DK992" s="227">
        <f t="shared" si="1352"/>
        <v>3263.5934958500002</v>
      </c>
      <c r="DL992" s="227">
        <f t="shared" si="1353"/>
        <v>3491.8955625166668</v>
      </c>
      <c r="DM992" s="227">
        <f t="shared" si="1159"/>
        <v>3113.21</v>
      </c>
      <c r="DN992" s="227">
        <f t="shared" si="1354"/>
        <v>62.264200000000002</v>
      </c>
      <c r="DO992" s="227">
        <f t="shared" si="1355"/>
        <v>133.86803</v>
      </c>
      <c r="DP992" s="228">
        <f t="shared" ref="DP992:DP1055" si="1386">($O992/DP$861)</f>
        <v>1.0189538125454389</v>
      </c>
      <c r="DQ992" s="239">
        <f t="shared" ref="DQ992:DQ1055" si="1387">NETWORKDAYS(DQ$861,$A992,$AE$118:$AE$502)-1</f>
        <v>88</v>
      </c>
      <c r="DR992" s="231">
        <f t="shared" si="1356"/>
        <v>1.0205563019999999</v>
      </c>
      <c r="DS992" s="227">
        <f t="shared" si="1357"/>
        <v>3237.4262534999998</v>
      </c>
      <c r="DT992" s="227">
        <f t="shared" si="1358"/>
        <v>3433.5584835</v>
      </c>
      <c r="DU992" s="227">
        <f t="shared" si="1260"/>
        <v>3113.21</v>
      </c>
      <c r="DV992" s="227">
        <f t="shared" si="1359"/>
        <v>62.264200000000002</v>
      </c>
      <c r="DW992" s="227">
        <f t="shared" si="1360"/>
        <v>104.81140333333335</v>
      </c>
      <c r="DX992" s="228">
        <f t="shared" si="1255"/>
        <v>1.0145916241476751</v>
      </c>
      <c r="DY992" s="239">
        <f t="shared" si="1256"/>
        <v>70</v>
      </c>
      <c r="DZ992" s="231">
        <f t="shared" si="1361"/>
        <v>1.016317508</v>
      </c>
      <c r="EA992" s="227">
        <f t="shared" si="1362"/>
        <v>3210.1778712999999</v>
      </c>
      <c r="EB992" s="227">
        <f t="shared" si="1363"/>
        <v>3377.2534746333331</v>
      </c>
      <c r="EC992" s="227">
        <f t="shared" si="1382"/>
        <v>3113.21</v>
      </c>
      <c r="ED992" s="227">
        <f t="shared" si="1364"/>
        <v>62.264200000000002</v>
      </c>
      <c r="EE992" s="227">
        <f t="shared" si="1365"/>
        <v>72.641566666666677</v>
      </c>
      <c r="EF992" s="228">
        <f t="shared" si="1383"/>
        <v>1.0070392184110148</v>
      </c>
      <c r="EG992" s="239">
        <f t="shared" si="1384"/>
        <v>48</v>
      </c>
      <c r="EH992" s="231">
        <f t="shared" si="1366"/>
        <v>1.01116066</v>
      </c>
      <c r="EI992" s="227">
        <f t="shared" si="1367"/>
        <v>3170.1146244699999</v>
      </c>
      <c r="EJ992" s="227">
        <f t="shared" si="1368"/>
        <v>3305.0203911366666</v>
      </c>
      <c r="EK992" s="227">
        <f t="shared" si="1257"/>
        <v>3113.21</v>
      </c>
      <c r="EL992" s="227">
        <f t="shared" si="1369"/>
        <v>62.264200000000002</v>
      </c>
      <c r="EM992" s="227">
        <f t="shared" si="1370"/>
        <v>39.433993333333333</v>
      </c>
      <c r="EN992" s="228">
        <f t="shared" si="1251"/>
        <v>1.0013319422139193</v>
      </c>
      <c r="EO992" s="239">
        <f t="shared" si="1252"/>
        <v>27</v>
      </c>
      <c r="EP992" s="231">
        <f t="shared" si="1371"/>
        <v>1.006262626</v>
      </c>
      <c r="EQ992" s="227">
        <f t="shared" si="1372"/>
        <v>3136.8794544100001</v>
      </c>
      <c r="ER992" s="227">
        <f t="shared" si="1373"/>
        <v>3238.5776477433333</v>
      </c>
      <c r="ES992" s="227">
        <f t="shared" si="1379"/>
        <v>3113.21</v>
      </c>
      <c r="ET992" s="227">
        <f t="shared" si="1380"/>
        <v>62.264200000000002</v>
      </c>
      <c r="EU992" s="227">
        <f t="shared" si="1374"/>
        <v>9.3396299999999997</v>
      </c>
      <c r="EV992" s="228">
        <f t="shared" si="1375"/>
        <v>1.000031732347018</v>
      </c>
      <c r="EW992" s="239">
        <f t="shared" si="1376"/>
        <v>7</v>
      </c>
      <c r="EX992" s="231">
        <f t="shared" si="1377"/>
        <v>1.001619891</v>
      </c>
      <c r="EY992" s="227">
        <f t="shared" si="1298"/>
        <v>3118.3520103400001</v>
      </c>
      <c r="EZ992" s="227">
        <f t="shared" si="1381"/>
        <v>3189.9558403400001</v>
      </c>
      <c r="FA992" s="227"/>
      <c r="FB992" s="227"/>
      <c r="FC992" s="227"/>
      <c r="FD992" s="227"/>
      <c r="FE992" s="227"/>
      <c r="FF992" s="227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5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5"/>
      <c r="HA992" s="5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3"/>
      <c r="JZ992" s="1"/>
      <c r="KA992" s="1"/>
      <c r="KB992" s="1"/>
      <c r="KC992" s="1"/>
      <c r="KD992" s="1"/>
      <c r="KE992" s="1"/>
    </row>
    <row r="993" spans="1:291" x14ac:dyDescent="0.2">
      <c r="A993" s="196">
        <f t="shared" si="1282"/>
        <v>43651</v>
      </c>
      <c r="B993" s="236">
        <f t="shared" si="1378"/>
        <v>117103.99553369002</v>
      </c>
      <c r="C993" s="66">
        <f t="shared" si="1169"/>
        <v>58889.256521210002</v>
      </c>
      <c r="D993" s="77">
        <f t="shared" si="1283"/>
        <v>5213.75</v>
      </c>
      <c r="E993" s="67">
        <f>VLOOKUP(A992,[1]Plan1!$DQ$117:$DS$314,3)</f>
        <v>5214.2700000000004</v>
      </c>
      <c r="F993" s="11">
        <f t="shared" si="1284"/>
        <v>43642</v>
      </c>
      <c r="G993" s="73">
        <f t="shared" si="1272"/>
        <v>9.9736274274730974E-5</v>
      </c>
      <c r="H993" s="11">
        <f t="shared" si="1285"/>
        <v>43671</v>
      </c>
      <c r="I993" s="11">
        <f t="shared" si="1273"/>
        <v>43671</v>
      </c>
      <c r="J993" s="1">
        <f t="shared" si="1286"/>
        <v>22</v>
      </c>
      <c r="K993" s="1">
        <f t="shared" si="1287"/>
        <v>8</v>
      </c>
      <c r="L993" s="66">
        <f t="shared" si="1274"/>
        <v>1.0000362599999999</v>
      </c>
      <c r="M993" s="70">
        <f t="shared" si="1170"/>
        <v>1.0013001699999999</v>
      </c>
      <c r="N993" s="70">
        <f t="shared" si="1385"/>
        <v>1.0998241080246327</v>
      </c>
      <c r="O993" s="66">
        <f t="shared" si="1166"/>
        <v>1.0998639800000001</v>
      </c>
      <c r="P993" s="66">
        <f t="shared" si="1275"/>
        <v>58891.391845650003</v>
      </c>
      <c r="Q993" s="74">
        <f t="shared" si="1276"/>
        <v>0</v>
      </c>
      <c r="R993" s="75">
        <f t="shared" si="1167"/>
        <v>0</v>
      </c>
      <c r="S993" s="66">
        <f t="shared" si="1168"/>
        <v>0</v>
      </c>
      <c r="T993" s="10">
        <f t="shared" si="1288"/>
        <v>0.06</v>
      </c>
      <c r="U993" s="74">
        <f t="shared" si="1163"/>
        <v>8</v>
      </c>
      <c r="V993" s="74">
        <v>252</v>
      </c>
      <c r="W993" s="70">
        <f t="shared" si="1277"/>
        <v>1.0018515189999999</v>
      </c>
      <c r="X993" s="66">
        <f t="shared" si="1278"/>
        <v>109.03853092999999</v>
      </c>
      <c r="Y993" s="66">
        <v>0</v>
      </c>
      <c r="Z993" s="67">
        <f t="shared" si="1279"/>
        <v>0</v>
      </c>
      <c r="AA993" s="68" t="str">
        <f t="shared" si="1289"/>
        <v>A+INCORP J=</v>
      </c>
      <c r="AB993" s="11">
        <f t="shared" si="1290"/>
        <v>43671</v>
      </c>
      <c r="AC993" s="227">
        <f t="shared" si="1295"/>
        <v>3113.21</v>
      </c>
      <c r="AD993" s="227">
        <f t="shared" si="1299"/>
        <v>62.264200000000002</v>
      </c>
      <c r="AE993" s="227">
        <f t="shared" si="1300"/>
        <v>483.58528666666666</v>
      </c>
      <c r="AF993" s="228">
        <f t="shared" si="1296"/>
        <v>1.0540662355935411</v>
      </c>
      <c r="AG993" s="230">
        <f t="shared" si="1297"/>
        <v>320</v>
      </c>
      <c r="AH993" s="231">
        <f t="shared" si="1301"/>
        <v>1.076798476</v>
      </c>
      <c r="AI993" s="227">
        <f t="shared" si="1302"/>
        <v>3533.5460133400002</v>
      </c>
      <c r="AJ993" s="227">
        <f t="shared" si="1303"/>
        <v>4079.3955000066667</v>
      </c>
      <c r="AK993" s="227">
        <f t="shared" si="1176"/>
        <v>3113.21</v>
      </c>
      <c r="AL993" s="227">
        <f t="shared" si="1304"/>
        <v>62.264200000000002</v>
      </c>
      <c r="AM993" s="227">
        <f t="shared" si="1305"/>
        <v>452.45318666666668</v>
      </c>
      <c r="AN993" s="228">
        <f t="shared" si="1177"/>
        <v>1.0531188260754021</v>
      </c>
      <c r="AO993" s="230">
        <f t="shared" si="1178"/>
        <v>299</v>
      </c>
      <c r="AP993" s="231">
        <f t="shared" si="1306"/>
        <v>1.0715824940000001</v>
      </c>
      <c r="AQ993" s="227">
        <f t="shared" si="1307"/>
        <v>3513.2689980300001</v>
      </c>
      <c r="AR993" s="227">
        <f t="shared" si="1308"/>
        <v>4027.9863846966668</v>
      </c>
      <c r="AS993" s="227">
        <f t="shared" si="1291"/>
        <v>3113.21</v>
      </c>
      <c r="AT993" s="227">
        <f t="shared" si="1309"/>
        <v>62.264200000000002</v>
      </c>
      <c r="AU993" s="227">
        <f t="shared" si="1310"/>
        <v>421.32108666666664</v>
      </c>
      <c r="AV993" s="228">
        <f t="shared" si="1292"/>
        <v>1.0508075045150902</v>
      </c>
      <c r="AW993" s="230">
        <f t="shared" si="1293"/>
        <v>278</v>
      </c>
      <c r="AX993" s="231">
        <f t="shared" si="1311"/>
        <v>1.0663917780000001</v>
      </c>
      <c r="AY993" s="227">
        <f t="shared" si="1312"/>
        <v>3488.5774600300001</v>
      </c>
      <c r="AZ993" s="227">
        <f t="shared" si="1313"/>
        <v>3972.1627466966665</v>
      </c>
      <c r="BA993" s="227">
        <f t="shared" si="1270"/>
        <v>3113.21</v>
      </c>
      <c r="BB993" s="227">
        <f t="shared" si="1314"/>
        <v>62.264200000000002</v>
      </c>
      <c r="BC993" s="227">
        <f t="shared" si="1315"/>
        <v>389.15125</v>
      </c>
      <c r="BD993" s="228">
        <f t="shared" si="1174"/>
        <v>1.046620460905866</v>
      </c>
      <c r="BE993" s="230">
        <f t="shared" si="1175"/>
        <v>258</v>
      </c>
      <c r="BF993" s="231">
        <f t="shared" si="1316"/>
        <v>1.061471617</v>
      </c>
      <c r="BG993" s="227">
        <f t="shared" si="1317"/>
        <v>3458.6452844</v>
      </c>
      <c r="BH993" s="227">
        <f t="shared" si="1318"/>
        <v>3910.0607344</v>
      </c>
      <c r="BI993" s="227">
        <f t="shared" si="1294"/>
        <v>3113.21</v>
      </c>
      <c r="BJ993" s="227">
        <f t="shared" si="1319"/>
        <v>62.264200000000002</v>
      </c>
      <c r="BK993" s="227">
        <f t="shared" si="1320"/>
        <v>358.01915000000002</v>
      </c>
      <c r="BL993" s="228">
        <f t="shared" si="1280"/>
        <v>1.0335969964392315</v>
      </c>
      <c r="BM993" s="230">
        <f t="shared" si="1281"/>
        <v>236</v>
      </c>
      <c r="BN993" s="231">
        <f t="shared" si="1321"/>
        <v>1.056085655</v>
      </c>
      <c r="BO993" s="227">
        <f t="shared" si="1322"/>
        <v>3398.2771786200001</v>
      </c>
      <c r="BP993" s="227">
        <f t="shared" si="1323"/>
        <v>3818.5605286200002</v>
      </c>
      <c r="BQ993" s="227">
        <f t="shared" si="1173"/>
        <v>3113.21</v>
      </c>
      <c r="BR993" s="227">
        <f t="shared" si="1324"/>
        <v>62.264200000000002</v>
      </c>
      <c r="BS993" s="227">
        <f t="shared" si="1325"/>
        <v>323.77384000000001</v>
      </c>
      <c r="BT993" s="228">
        <f t="shared" si="1171"/>
        <v>1.0301966821241508</v>
      </c>
      <c r="BU993" s="230">
        <f t="shared" si="1172"/>
        <v>213</v>
      </c>
      <c r="BV993" s="231">
        <f t="shared" si="1326"/>
        <v>1.0504840950000001</v>
      </c>
      <c r="BW993" s="227">
        <f t="shared" si="1327"/>
        <v>3369.1321418799998</v>
      </c>
      <c r="BX993" s="227">
        <f t="shared" si="1328"/>
        <v>3755.1701818799997</v>
      </c>
      <c r="BY993" s="227">
        <f t="shared" si="1271"/>
        <v>3113.21</v>
      </c>
      <c r="BZ993" s="227">
        <f t="shared" si="1329"/>
        <v>62.264200000000002</v>
      </c>
      <c r="CA993" s="227">
        <f t="shared" si="1330"/>
        <v>293.67947666666669</v>
      </c>
      <c r="CB993" s="228">
        <f t="shared" si="1268"/>
        <v>1.0311236767090128</v>
      </c>
      <c r="CC993" s="230">
        <f t="shared" si="1269"/>
        <v>193</v>
      </c>
      <c r="CD993" s="231">
        <f t="shared" si="1331"/>
        <v>1.0456373299999999</v>
      </c>
      <c r="CE993" s="227">
        <f t="shared" si="1332"/>
        <v>3356.60514186</v>
      </c>
      <c r="CF993" s="227">
        <f t="shared" si="1333"/>
        <v>3712.5488185266668</v>
      </c>
      <c r="CG993" s="227">
        <f t="shared" si="1264"/>
        <v>3113.21</v>
      </c>
      <c r="CH993" s="227">
        <f t="shared" si="1334"/>
        <v>62.264200000000002</v>
      </c>
      <c r="CI993" s="227">
        <f t="shared" si="1335"/>
        <v>262.54737666666671</v>
      </c>
      <c r="CJ993" s="228">
        <f t="shared" si="1164"/>
        <v>1.026198236941342</v>
      </c>
      <c r="CK993" s="230">
        <f t="shared" si="1165"/>
        <v>172</v>
      </c>
      <c r="CL993" s="231">
        <f t="shared" si="1336"/>
        <v>1.0405722909999999</v>
      </c>
      <c r="CM993" s="227">
        <f t="shared" si="1337"/>
        <v>3324.3897762199999</v>
      </c>
      <c r="CN993" s="227">
        <f t="shared" si="1338"/>
        <v>3649.2013528866664</v>
      </c>
      <c r="CO993" s="227">
        <f t="shared" si="1267"/>
        <v>3113.21</v>
      </c>
      <c r="CP993" s="227">
        <f t="shared" si="1339"/>
        <v>62.264200000000002</v>
      </c>
      <c r="CQ993" s="227">
        <f t="shared" si="1340"/>
        <v>229.33980333333332</v>
      </c>
      <c r="CR993" s="228">
        <f t="shared" si="1265"/>
        <v>1.0216017847323984</v>
      </c>
      <c r="CS993" s="230">
        <f t="shared" si="1266"/>
        <v>152</v>
      </c>
      <c r="CT993" s="231">
        <f t="shared" si="1341"/>
        <v>1.0357712569999999</v>
      </c>
      <c r="CU993" s="227">
        <f t="shared" si="1342"/>
        <v>3294.2299761999998</v>
      </c>
      <c r="CV993" s="227">
        <f t="shared" si="1343"/>
        <v>3585.8339795333331</v>
      </c>
      <c r="CW993" s="227">
        <f t="shared" si="1162"/>
        <v>3113.21</v>
      </c>
      <c r="CX993" s="227">
        <f t="shared" si="1344"/>
        <v>62.264200000000002</v>
      </c>
      <c r="CY993" s="227">
        <f t="shared" si="1345"/>
        <v>198.20770333333331</v>
      </c>
      <c r="CZ993" s="228">
        <f t="shared" si="1160"/>
        <v>1.0237521249904991</v>
      </c>
      <c r="DA993" s="239">
        <f t="shared" si="1161"/>
        <v>131</v>
      </c>
      <c r="DB993" s="231">
        <f t="shared" si="1346"/>
        <v>1.0307540100000001</v>
      </c>
      <c r="DC993" s="227">
        <f t="shared" si="1347"/>
        <v>3285.1731606399999</v>
      </c>
      <c r="DD993" s="227">
        <f t="shared" si="1348"/>
        <v>3545.645063973333</v>
      </c>
      <c r="DE993" s="227">
        <f t="shared" si="1263"/>
        <v>3113.21</v>
      </c>
      <c r="DF993" s="227">
        <f t="shared" si="1349"/>
        <v>62.264200000000002</v>
      </c>
      <c r="DG993" s="227">
        <f t="shared" si="1350"/>
        <v>167.07560333333331</v>
      </c>
      <c r="DH993" s="228">
        <f t="shared" si="1261"/>
        <v>1.0222186913107107</v>
      </c>
      <c r="DI993" s="239">
        <f t="shared" si="1262"/>
        <v>110</v>
      </c>
      <c r="DJ993" s="231">
        <f t="shared" si="1351"/>
        <v>1.0257610660000001</v>
      </c>
      <c r="DK993" s="227">
        <f t="shared" si="1352"/>
        <v>3264.3629905900002</v>
      </c>
      <c r="DL993" s="227">
        <f t="shared" si="1353"/>
        <v>3493.7027939233335</v>
      </c>
      <c r="DM993" s="227">
        <f t="shared" ref="DM993:DM1056" si="1388">DM992</f>
        <v>3113.21</v>
      </c>
      <c r="DN993" s="227">
        <f t="shared" si="1354"/>
        <v>62.264200000000002</v>
      </c>
      <c r="DO993" s="227">
        <f t="shared" si="1355"/>
        <v>134.90576666666666</v>
      </c>
      <c r="DP993" s="228">
        <f t="shared" si="1386"/>
        <v>1.018958426218634</v>
      </c>
      <c r="DQ993" s="239">
        <f t="shared" si="1387"/>
        <v>89</v>
      </c>
      <c r="DR993" s="231">
        <f t="shared" si="1356"/>
        <v>1.0207923080000001</v>
      </c>
      <c r="DS993" s="227">
        <f t="shared" si="1357"/>
        <v>3238.1895777700001</v>
      </c>
      <c r="DT993" s="227">
        <f t="shared" si="1358"/>
        <v>3435.359544436667</v>
      </c>
      <c r="DU993" s="227">
        <f t="shared" si="1260"/>
        <v>3113.21</v>
      </c>
      <c r="DV993" s="227">
        <f t="shared" si="1359"/>
        <v>62.264200000000002</v>
      </c>
      <c r="DW993" s="227">
        <f t="shared" si="1360"/>
        <v>105.84914000000001</v>
      </c>
      <c r="DX993" s="228">
        <f t="shared" si="1255"/>
        <v>1.014596218069522</v>
      </c>
      <c r="DY993" s="239">
        <f t="shared" si="1256"/>
        <v>71</v>
      </c>
      <c r="DZ993" s="231">
        <f t="shared" si="1361"/>
        <v>1.0165525339999999</v>
      </c>
      <c r="EA993" s="227">
        <f t="shared" si="1362"/>
        <v>3210.9347716500001</v>
      </c>
      <c r="EB993" s="227">
        <f t="shared" si="1363"/>
        <v>3379.04811165</v>
      </c>
      <c r="EC993" s="227">
        <f t="shared" si="1382"/>
        <v>3113.21</v>
      </c>
      <c r="ED993" s="227">
        <f t="shared" si="1364"/>
        <v>62.264200000000002</v>
      </c>
      <c r="EE993" s="227">
        <f t="shared" si="1365"/>
        <v>73.679303333333337</v>
      </c>
      <c r="EF993" s="228">
        <f t="shared" si="1383"/>
        <v>1.0070437781366777</v>
      </c>
      <c r="EG993" s="239">
        <f t="shared" si="1384"/>
        <v>49</v>
      </c>
      <c r="EH993" s="231">
        <f t="shared" si="1366"/>
        <v>1.0113944939999999</v>
      </c>
      <c r="EI993" s="227">
        <f t="shared" si="1367"/>
        <v>3170.8620803200001</v>
      </c>
      <c r="EJ993" s="227">
        <f t="shared" si="1368"/>
        <v>3306.8055836533335</v>
      </c>
      <c r="EK993" s="227">
        <f t="shared" si="1257"/>
        <v>3113.21</v>
      </c>
      <c r="EL993" s="227">
        <f t="shared" si="1369"/>
        <v>62.264200000000002</v>
      </c>
      <c r="EM993" s="227">
        <f t="shared" si="1370"/>
        <v>40.471730000000001</v>
      </c>
      <c r="EN993" s="228">
        <f t="shared" si="1251"/>
        <v>1.0013364760978738</v>
      </c>
      <c r="EO993" s="239">
        <f t="shared" si="1252"/>
        <v>28</v>
      </c>
      <c r="EP993" s="231">
        <f t="shared" si="1371"/>
        <v>1.0064953270000001</v>
      </c>
      <c r="EQ993" s="227">
        <f t="shared" si="1372"/>
        <v>3137.6190730200001</v>
      </c>
      <c r="ER993" s="227">
        <f t="shared" si="1373"/>
        <v>3240.3550030199999</v>
      </c>
      <c r="ES993" s="227">
        <f t="shared" si="1379"/>
        <v>3113.21</v>
      </c>
      <c r="ET993" s="227">
        <f t="shared" si="1380"/>
        <v>62.264200000000002</v>
      </c>
      <c r="EU993" s="227">
        <f t="shared" si="1374"/>
        <v>10.377366666666665</v>
      </c>
      <c r="EV993" s="228">
        <f t="shared" si="1375"/>
        <v>1.0000362603438133</v>
      </c>
      <c r="EW993" s="239">
        <f t="shared" si="1376"/>
        <v>8</v>
      </c>
      <c r="EX993" s="231">
        <f t="shared" si="1377"/>
        <v>1.0018515189999999</v>
      </c>
      <c r="EY993" s="227">
        <f t="shared" si="1298"/>
        <v>3119.0872625400002</v>
      </c>
      <c r="EZ993" s="227">
        <f t="shared" si="1381"/>
        <v>3191.7288292066669</v>
      </c>
      <c r="FA993" s="227"/>
      <c r="FB993" s="227"/>
      <c r="FC993" s="227"/>
      <c r="FD993" s="227"/>
      <c r="FE993" s="227"/>
      <c r="FF993" s="227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5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5"/>
      <c r="HA993" s="5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3"/>
      <c r="JZ993" s="1"/>
      <c r="KA993" s="1"/>
      <c r="KB993" s="1"/>
      <c r="KC993" s="1"/>
      <c r="KD993" s="1"/>
      <c r="KE993" s="1"/>
    </row>
    <row r="994" spans="1:291" x14ac:dyDescent="0.2">
      <c r="A994" s="196">
        <f t="shared" si="1282"/>
        <v>43652</v>
      </c>
      <c r="B994" s="236">
        <f t="shared" si="1378"/>
        <v>117134.7528716267</v>
      </c>
      <c r="C994" s="66">
        <f t="shared" si="1169"/>
        <v>58889.256521210002</v>
      </c>
      <c r="D994" s="77">
        <f t="shared" si="1283"/>
        <v>5213.75</v>
      </c>
      <c r="E994" s="67">
        <f>VLOOKUP(A993,[1]Plan1!$DQ$117:$DS$314,3)</f>
        <v>5214.2700000000004</v>
      </c>
      <c r="F994" s="11">
        <f t="shared" si="1284"/>
        <v>43642</v>
      </c>
      <c r="G994" s="73">
        <f t="shared" si="1272"/>
        <v>9.9736274274730974E-5</v>
      </c>
      <c r="H994" s="11">
        <f t="shared" si="1285"/>
        <v>43671</v>
      </c>
      <c r="I994" s="11">
        <f t="shared" si="1273"/>
        <v>43671</v>
      </c>
      <c r="J994" s="1">
        <f t="shared" si="1286"/>
        <v>22</v>
      </c>
      <c r="K994" s="1">
        <f t="shared" si="1287"/>
        <v>9</v>
      </c>
      <c r="L994" s="66">
        <f t="shared" si="1274"/>
        <v>1.0000408000000001</v>
      </c>
      <c r="M994" s="70">
        <f t="shared" si="1170"/>
        <v>1.0013001699999999</v>
      </c>
      <c r="N994" s="70">
        <f t="shared" si="1385"/>
        <v>1.0998241080246327</v>
      </c>
      <c r="O994" s="66">
        <f t="shared" si="1166"/>
        <v>1.0998689800000001</v>
      </c>
      <c r="P994" s="66">
        <f t="shared" si="1275"/>
        <v>58891.659202870003</v>
      </c>
      <c r="Q994" s="74">
        <f t="shared" si="1276"/>
        <v>0</v>
      </c>
      <c r="R994" s="75">
        <f t="shared" si="1167"/>
        <v>0</v>
      </c>
      <c r="S994" s="66">
        <f t="shared" si="1168"/>
        <v>0</v>
      </c>
      <c r="T994" s="10">
        <f t="shared" si="1288"/>
        <v>0.06</v>
      </c>
      <c r="U994" s="74">
        <f t="shared" si="1163"/>
        <v>9</v>
      </c>
      <c r="V994" s="74">
        <v>252</v>
      </c>
      <c r="W994" s="70">
        <f t="shared" si="1277"/>
        <v>1.0020831990000001</v>
      </c>
      <c r="X994" s="66">
        <f t="shared" si="1278"/>
        <v>122.68304555</v>
      </c>
      <c r="Y994" s="66">
        <v>0</v>
      </c>
      <c r="Z994" s="67">
        <f t="shared" si="1279"/>
        <v>0</v>
      </c>
      <c r="AA994" s="68" t="str">
        <f t="shared" si="1289"/>
        <v>A+INCORP J=</v>
      </c>
      <c r="AB994" s="11">
        <f t="shared" si="1290"/>
        <v>43671</v>
      </c>
      <c r="AC994" s="227">
        <f t="shared" si="1295"/>
        <v>3113.21</v>
      </c>
      <c r="AD994" s="227">
        <f t="shared" si="1299"/>
        <v>62.264200000000002</v>
      </c>
      <c r="AE994" s="227">
        <f t="shared" si="1300"/>
        <v>484.62302333333338</v>
      </c>
      <c r="AF994" s="228">
        <f t="shared" si="1296"/>
        <v>1.054071027396231</v>
      </c>
      <c r="AG994" s="230">
        <f t="shared" si="1297"/>
        <v>320</v>
      </c>
      <c r="AH994" s="231">
        <f t="shared" si="1301"/>
        <v>1.076798476</v>
      </c>
      <c r="AI994" s="227">
        <f t="shared" si="1302"/>
        <v>3533.5620769000002</v>
      </c>
      <c r="AJ994" s="227">
        <f t="shared" si="1303"/>
        <v>4080.4493002333338</v>
      </c>
      <c r="AK994" s="227">
        <f t="shared" si="1176"/>
        <v>3113.21</v>
      </c>
      <c r="AL994" s="227">
        <f t="shared" si="1304"/>
        <v>62.264200000000002</v>
      </c>
      <c r="AM994" s="227">
        <f t="shared" si="1305"/>
        <v>453.49092333333334</v>
      </c>
      <c r="AN994" s="228">
        <f t="shared" si="1177"/>
        <v>1.0531236135711526</v>
      </c>
      <c r="AO994" s="230">
        <f t="shared" si="1178"/>
        <v>299</v>
      </c>
      <c r="AP994" s="231">
        <f t="shared" si="1306"/>
        <v>1.0715824940000001</v>
      </c>
      <c r="AQ994" s="227">
        <f t="shared" si="1307"/>
        <v>3513.28496941</v>
      </c>
      <c r="AR994" s="227">
        <f t="shared" si="1308"/>
        <v>4029.0400927433334</v>
      </c>
      <c r="AS994" s="227">
        <f t="shared" si="1291"/>
        <v>3113.21</v>
      </c>
      <c r="AT994" s="227">
        <f t="shared" si="1309"/>
        <v>62.264200000000002</v>
      </c>
      <c r="AU994" s="227">
        <f t="shared" si="1310"/>
        <v>422.35882333333331</v>
      </c>
      <c r="AV994" s="228">
        <f t="shared" si="1292"/>
        <v>1.0508122815035343</v>
      </c>
      <c r="AW994" s="230">
        <f t="shared" si="1293"/>
        <v>278</v>
      </c>
      <c r="AX994" s="231">
        <f t="shared" si="1311"/>
        <v>1.0663917780000001</v>
      </c>
      <c r="AY994" s="227">
        <f t="shared" si="1312"/>
        <v>3488.5933191600002</v>
      </c>
      <c r="AZ994" s="227">
        <f t="shared" si="1313"/>
        <v>3973.2163424933333</v>
      </c>
      <c r="BA994" s="227">
        <f t="shared" si="1270"/>
        <v>3113.21</v>
      </c>
      <c r="BB994" s="227">
        <f t="shared" si="1314"/>
        <v>62.264200000000002</v>
      </c>
      <c r="BC994" s="227">
        <f t="shared" si="1315"/>
        <v>390.18898666666666</v>
      </c>
      <c r="BD994" s="228">
        <f t="shared" si="1174"/>
        <v>1.0466252188599401</v>
      </c>
      <c r="BE994" s="230">
        <f t="shared" si="1175"/>
        <v>258</v>
      </c>
      <c r="BF994" s="231">
        <f t="shared" si="1316"/>
        <v>1.061471617</v>
      </c>
      <c r="BG994" s="227">
        <f t="shared" si="1317"/>
        <v>3458.6610074599998</v>
      </c>
      <c r="BH994" s="227">
        <f t="shared" si="1318"/>
        <v>3911.1141941266665</v>
      </c>
      <c r="BI994" s="227">
        <f t="shared" si="1294"/>
        <v>3113.21</v>
      </c>
      <c r="BJ994" s="227">
        <f t="shared" si="1319"/>
        <v>62.264200000000002</v>
      </c>
      <c r="BK994" s="227">
        <f t="shared" si="1320"/>
        <v>359.05688666666668</v>
      </c>
      <c r="BL994" s="228">
        <f t="shared" si="1280"/>
        <v>1.0336016951884188</v>
      </c>
      <c r="BM994" s="230">
        <f t="shared" si="1281"/>
        <v>236</v>
      </c>
      <c r="BN994" s="231">
        <f t="shared" si="1321"/>
        <v>1.056085655</v>
      </c>
      <c r="BO994" s="227">
        <f t="shared" si="1322"/>
        <v>3398.2926272499999</v>
      </c>
      <c r="BP994" s="227">
        <f t="shared" si="1323"/>
        <v>3819.6137139166667</v>
      </c>
      <c r="BQ994" s="227">
        <f t="shared" si="1173"/>
        <v>3113.21</v>
      </c>
      <c r="BR994" s="227">
        <f t="shared" si="1324"/>
        <v>62.264200000000002</v>
      </c>
      <c r="BS994" s="227">
        <f t="shared" si="1325"/>
        <v>324.81157666666667</v>
      </c>
      <c r="BT994" s="228">
        <f t="shared" si="1171"/>
        <v>1.0302013654154525</v>
      </c>
      <c r="BU994" s="230">
        <f t="shared" si="1172"/>
        <v>213</v>
      </c>
      <c r="BV994" s="231">
        <f t="shared" si="1326"/>
        <v>1.0504840950000001</v>
      </c>
      <c r="BW994" s="227">
        <f t="shared" si="1327"/>
        <v>3369.1474580099998</v>
      </c>
      <c r="BX994" s="227">
        <f t="shared" si="1328"/>
        <v>3756.2232346766664</v>
      </c>
      <c r="BY994" s="227">
        <f t="shared" si="1271"/>
        <v>3113.21</v>
      </c>
      <c r="BZ994" s="227">
        <f t="shared" si="1329"/>
        <v>62.264200000000002</v>
      </c>
      <c r="CA994" s="227">
        <f t="shared" si="1330"/>
        <v>294.71721333333335</v>
      </c>
      <c r="CB994" s="228">
        <f t="shared" si="1268"/>
        <v>1.0311283642144473</v>
      </c>
      <c r="CC994" s="230">
        <f t="shared" si="1269"/>
        <v>193</v>
      </c>
      <c r="CD994" s="231">
        <f t="shared" si="1331"/>
        <v>1.0456373299999999</v>
      </c>
      <c r="CE994" s="227">
        <f t="shared" si="1332"/>
        <v>3356.6204010400002</v>
      </c>
      <c r="CF994" s="227">
        <f t="shared" si="1333"/>
        <v>3713.6018143733336</v>
      </c>
      <c r="CG994" s="227">
        <f t="shared" si="1264"/>
        <v>3113.21</v>
      </c>
      <c r="CH994" s="227">
        <f t="shared" si="1334"/>
        <v>62.264200000000002</v>
      </c>
      <c r="CI994" s="227">
        <f t="shared" si="1335"/>
        <v>263.58511333333337</v>
      </c>
      <c r="CJ994" s="228">
        <f t="shared" si="1164"/>
        <v>1.0262029020556453</v>
      </c>
      <c r="CK994" s="230">
        <f t="shared" si="1165"/>
        <v>172</v>
      </c>
      <c r="CL994" s="231">
        <f t="shared" si="1336"/>
        <v>1.0405722909999999</v>
      </c>
      <c r="CM994" s="227">
        <f t="shared" si="1337"/>
        <v>3324.40488895</v>
      </c>
      <c r="CN994" s="227">
        <f t="shared" si="1338"/>
        <v>3650.2542022833331</v>
      </c>
      <c r="CO994" s="227">
        <f t="shared" si="1267"/>
        <v>3113.21</v>
      </c>
      <c r="CP994" s="227">
        <f t="shared" si="1339"/>
        <v>62.264200000000002</v>
      </c>
      <c r="CQ994" s="227">
        <f t="shared" si="1340"/>
        <v>230.37754000000004</v>
      </c>
      <c r="CR994" s="228">
        <f t="shared" si="1265"/>
        <v>1.0216064289511533</v>
      </c>
      <c r="CS994" s="230">
        <f t="shared" si="1266"/>
        <v>152</v>
      </c>
      <c r="CT994" s="231">
        <f t="shared" si="1341"/>
        <v>1.0357712569999999</v>
      </c>
      <c r="CU994" s="227">
        <f t="shared" si="1342"/>
        <v>3294.2449518200001</v>
      </c>
      <c r="CV994" s="227">
        <f t="shared" si="1343"/>
        <v>3586.8866918200001</v>
      </c>
      <c r="CW994" s="227">
        <f t="shared" si="1162"/>
        <v>3113.21</v>
      </c>
      <c r="CX994" s="227">
        <f t="shared" si="1344"/>
        <v>62.264200000000002</v>
      </c>
      <c r="CY994" s="227">
        <f t="shared" si="1345"/>
        <v>199.24544</v>
      </c>
      <c r="CZ994" s="228">
        <f t="shared" si="1160"/>
        <v>1.0237567789847366</v>
      </c>
      <c r="DA994" s="239">
        <f t="shared" si="1161"/>
        <v>131</v>
      </c>
      <c r="DB994" s="231">
        <f t="shared" si="1346"/>
        <v>1.0307540100000001</v>
      </c>
      <c r="DC994" s="227">
        <f t="shared" si="1347"/>
        <v>3285.1880950899999</v>
      </c>
      <c r="DD994" s="227">
        <f t="shared" si="1348"/>
        <v>3546.6977350899997</v>
      </c>
      <c r="DE994" s="227">
        <f t="shared" si="1263"/>
        <v>3113.21</v>
      </c>
      <c r="DF994" s="227">
        <f t="shared" si="1349"/>
        <v>62.264200000000002</v>
      </c>
      <c r="DG994" s="227">
        <f t="shared" si="1350"/>
        <v>168.11334000000002</v>
      </c>
      <c r="DH994" s="228">
        <f t="shared" si="1261"/>
        <v>1.0222233383339332</v>
      </c>
      <c r="DI994" s="239">
        <f t="shared" si="1262"/>
        <v>110</v>
      </c>
      <c r="DJ994" s="231">
        <f t="shared" si="1351"/>
        <v>1.0257610660000001</v>
      </c>
      <c r="DK994" s="227">
        <f t="shared" si="1352"/>
        <v>3264.3778304399998</v>
      </c>
      <c r="DL994" s="227">
        <f t="shared" si="1353"/>
        <v>3494.7553704399998</v>
      </c>
      <c r="DM994" s="227">
        <f t="shared" si="1388"/>
        <v>3113.21</v>
      </c>
      <c r="DN994" s="227">
        <f t="shared" si="1354"/>
        <v>62.264200000000002</v>
      </c>
      <c r="DO994" s="227">
        <f t="shared" si="1355"/>
        <v>135.94350333333333</v>
      </c>
      <c r="DP994" s="228">
        <f t="shared" si="1386"/>
        <v>1.0189630584206371</v>
      </c>
      <c r="DQ994" s="239">
        <f t="shared" si="1387"/>
        <v>89</v>
      </c>
      <c r="DR994" s="231">
        <f t="shared" si="1356"/>
        <v>1.0207923080000001</v>
      </c>
      <c r="DS994" s="227">
        <f t="shared" si="1357"/>
        <v>3238.2042986299998</v>
      </c>
      <c r="DT994" s="227">
        <f t="shared" si="1358"/>
        <v>3436.4120019633333</v>
      </c>
      <c r="DU994" s="227">
        <f t="shared" si="1260"/>
        <v>3113.21</v>
      </c>
      <c r="DV994" s="227">
        <f t="shared" si="1359"/>
        <v>62.264200000000002</v>
      </c>
      <c r="DW994" s="227">
        <f t="shared" si="1360"/>
        <v>106.88687666666667</v>
      </c>
      <c r="DX994" s="228">
        <f t="shared" si="1255"/>
        <v>1.0146008304408538</v>
      </c>
      <c r="DY994" s="239">
        <f t="shared" si="1256"/>
        <v>71</v>
      </c>
      <c r="DZ994" s="231">
        <f t="shared" si="1361"/>
        <v>1.0165525339999999</v>
      </c>
      <c r="EA994" s="227">
        <f t="shared" si="1362"/>
        <v>3210.94936861</v>
      </c>
      <c r="EB994" s="227">
        <f t="shared" si="1363"/>
        <v>3380.1004452766665</v>
      </c>
      <c r="EC994" s="227">
        <f t="shared" si="1382"/>
        <v>3113.21</v>
      </c>
      <c r="ED994" s="227">
        <f t="shared" si="1364"/>
        <v>62.264200000000002</v>
      </c>
      <c r="EE994" s="227">
        <f t="shared" si="1365"/>
        <v>74.717039999999997</v>
      </c>
      <c r="EF994" s="228">
        <f t="shared" si="1383"/>
        <v>1.0070483561744918</v>
      </c>
      <c r="EG994" s="239">
        <f t="shared" si="1384"/>
        <v>49</v>
      </c>
      <c r="EH994" s="231">
        <f t="shared" si="1366"/>
        <v>1.0113944939999999</v>
      </c>
      <c r="EI994" s="227">
        <f t="shared" si="1367"/>
        <v>3170.8764951200001</v>
      </c>
      <c r="EJ994" s="227">
        <f t="shared" si="1368"/>
        <v>3307.8577351200001</v>
      </c>
      <c r="EK994" s="227">
        <f t="shared" si="1257"/>
        <v>3113.21</v>
      </c>
      <c r="EL994" s="227">
        <f t="shared" si="1369"/>
        <v>62.264200000000002</v>
      </c>
      <c r="EM994" s="227">
        <f t="shared" si="1370"/>
        <v>41.509466666666661</v>
      </c>
      <c r="EN994" s="228">
        <f t="shared" si="1251"/>
        <v>1.0013410281901975</v>
      </c>
      <c r="EO994" s="239">
        <f t="shared" si="1252"/>
        <v>28</v>
      </c>
      <c r="EP994" s="231">
        <f t="shared" si="1371"/>
        <v>1.0064953270000001</v>
      </c>
      <c r="EQ994" s="227">
        <f t="shared" si="1372"/>
        <v>3137.6333366899999</v>
      </c>
      <c r="ER994" s="227">
        <f t="shared" si="1373"/>
        <v>3241.4070033566663</v>
      </c>
      <c r="ES994" s="227">
        <f t="shared" si="1379"/>
        <v>3113.21</v>
      </c>
      <c r="ET994" s="227">
        <f t="shared" si="1380"/>
        <v>62.264200000000002</v>
      </c>
      <c r="EU994" s="227">
        <f t="shared" si="1374"/>
        <v>11.415103333333333</v>
      </c>
      <c r="EV994" s="228">
        <f t="shared" si="1375"/>
        <v>1.0000408065253346</v>
      </c>
      <c r="EW994" s="239">
        <f t="shared" si="1376"/>
        <v>8</v>
      </c>
      <c r="EX994" s="231">
        <f t="shared" si="1377"/>
        <v>1.0018515189999999</v>
      </c>
      <c r="EY994" s="227">
        <f t="shared" si="1298"/>
        <v>3119.1014419600001</v>
      </c>
      <c r="EZ994" s="227">
        <f t="shared" si="1381"/>
        <v>3192.7807452933334</v>
      </c>
      <c r="FA994" s="227"/>
      <c r="FB994" s="227"/>
      <c r="FC994" s="227"/>
      <c r="FD994" s="227"/>
      <c r="FE994" s="227"/>
      <c r="FF994" s="227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5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5"/>
      <c r="HA994" s="5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3"/>
      <c r="JZ994" s="1"/>
      <c r="KA994" s="1"/>
      <c r="KB994" s="1"/>
      <c r="KC994" s="1"/>
      <c r="KD994" s="1"/>
      <c r="KE994" s="1"/>
    </row>
    <row r="995" spans="1:291" x14ac:dyDescent="0.2">
      <c r="A995" s="196">
        <f t="shared" si="1282"/>
        <v>43653</v>
      </c>
      <c r="B995" s="236">
        <f t="shared" si="1378"/>
        <v>117151.35665829336</v>
      </c>
      <c r="C995" s="66">
        <f t="shared" si="1169"/>
        <v>58889.256521210002</v>
      </c>
      <c r="D995" s="77">
        <f t="shared" si="1283"/>
        <v>5213.75</v>
      </c>
      <c r="E995" s="67">
        <f>VLOOKUP(A994,[1]Plan1!$DQ$117:$DS$314,3)</f>
        <v>5214.2700000000004</v>
      </c>
      <c r="F995" s="11">
        <f t="shared" si="1284"/>
        <v>43642</v>
      </c>
      <c r="G995" s="73">
        <f t="shared" si="1272"/>
        <v>9.9736274274730974E-5</v>
      </c>
      <c r="H995" s="11">
        <f t="shared" si="1285"/>
        <v>43671</v>
      </c>
      <c r="I995" s="11">
        <f t="shared" si="1273"/>
        <v>43671</v>
      </c>
      <c r="J995" s="1">
        <f t="shared" si="1286"/>
        <v>22</v>
      </c>
      <c r="K995" s="1">
        <f t="shared" si="1287"/>
        <v>9</v>
      </c>
      <c r="L995" s="66">
        <f t="shared" si="1274"/>
        <v>1.0000408000000001</v>
      </c>
      <c r="M995" s="70">
        <f t="shared" si="1170"/>
        <v>1.0013001699999999</v>
      </c>
      <c r="N995" s="70">
        <f t="shared" si="1385"/>
        <v>1.0998241080246327</v>
      </c>
      <c r="O995" s="66">
        <f t="shared" si="1166"/>
        <v>1.0998689800000001</v>
      </c>
      <c r="P995" s="66">
        <f t="shared" si="1275"/>
        <v>58891.659202870003</v>
      </c>
      <c r="Q995" s="74">
        <f t="shared" si="1276"/>
        <v>0</v>
      </c>
      <c r="R995" s="75">
        <f t="shared" si="1167"/>
        <v>0</v>
      </c>
      <c r="S995" s="66">
        <f t="shared" si="1168"/>
        <v>0</v>
      </c>
      <c r="T995" s="10">
        <f t="shared" si="1288"/>
        <v>0.06</v>
      </c>
      <c r="U995" s="74">
        <f t="shared" si="1163"/>
        <v>9</v>
      </c>
      <c r="V995" s="74">
        <v>252</v>
      </c>
      <c r="W995" s="70">
        <f t="shared" si="1277"/>
        <v>1.0020831990000001</v>
      </c>
      <c r="X995" s="66">
        <f t="shared" si="1278"/>
        <v>122.68304555</v>
      </c>
      <c r="Y995" s="66">
        <v>0</v>
      </c>
      <c r="Z995" s="67">
        <f t="shared" si="1279"/>
        <v>0</v>
      </c>
      <c r="AA995" s="68" t="str">
        <f t="shared" si="1289"/>
        <v>A+INCORP J=</v>
      </c>
      <c r="AB995" s="11">
        <f t="shared" si="1290"/>
        <v>43671</v>
      </c>
      <c r="AC995" s="227">
        <f t="shared" si="1295"/>
        <v>3113.21</v>
      </c>
      <c r="AD995" s="227">
        <f t="shared" si="1299"/>
        <v>62.264200000000002</v>
      </c>
      <c r="AE995" s="227">
        <f t="shared" si="1300"/>
        <v>485.66075999999998</v>
      </c>
      <c r="AF995" s="228">
        <f t="shared" si="1296"/>
        <v>1.054071027396231</v>
      </c>
      <c r="AG995" s="230">
        <f t="shared" si="1297"/>
        <v>320</v>
      </c>
      <c r="AH995" s="231">
        <f t="shared" si="1301"/>
        <v>1.076798476</v>
      </c>
      <c r="AI995" s="227">
        <f t="shared" si="1302"/>
        <v>3533.5620769000002</v>
      </c>
      <c r="AJ995" s="227">
        <f t="shared" si="1303"/>
        <v>4081.4870369</v>
      </c>
      <c r="AK995" s="227">
        <f t="shared" si="1176"/>
        <v>3113.21</v>
      </c>
      <c r="AL995" s="227">
        <f t="shared" si="1304"/>
        <v>62.264200000000002</v>
      </c>
      <c r="AM995" s="227">
        <f t="shared" si="1305"/>
        <v>454.52866</v>
      </c>
      <c r="AN995" s="228">
        <f t="shared" si="1177"/>
        <v>1.0531236135711526</v>
      </c>
      <c r="AO995" s="230">
        <f t="shared" si="1178"/>
        <v>299</v>
      </c>
      <c r="AP995" s="231">
        <f t="shared" si="1306"/>
        <v>1.0715824940000001</v>
      </c>
      <c r="AQ995" s="227">
        <f t="shared" si="1307"/>
        <v>3513.28496941</v>
      </c>
      <c r="AR995" s="227">
        <f t="shared" si="1308"/>
        <v>4030.07782941</v>
      </c>
      <c r="AS995" s="227">
        <f t="shared" si="1291"/>
        <v>3113.21</v>
      </c>
      <c r="AT995" s="227">
        <f t="shared" si="1309"/>
        <v>62.264200000000002</v>
      </c>
      <c r="AU995" s="227">
        <f t="shared" si="1310"/>
        <v>423.39656000000002</v>
      </c>
      <c r="AV995" s="228">
        <f t="shared" si="1292"/>
        <v>1.0508122815035343</v>
      </c>
      <c r="AW995" s="230">
        <f t="shared" si="1293"/>
        <v>278</v>
      </c>
      <c r="AX995" s="231">
        <f t="shared" si="1311"/>
        <v>1.0663917780000001</v>
      </c>
      <c r="AY995" s="227">
        <f t="shared" si="1312"/>
        <v>3488.5933191600002</v>
      </c>
      <c r="AZ995" s="227">
        <f t="shared" si="1313"/>
        <v>3974.2540791600004</v>
      </c>
      <c r="BA995" s="227">
        <f t="shared" si="1270"/>
        <v>3113.21</v>
      </c>
      <c r="BB995" s="227">
        <f t="shared" si="1314"/>
        <v>62.264200000000002</v>
      </c>
      <c r="BC995" s="227">
        <f t="shared" si="1315"/>
        <v>391.22672333333338</v>
      </c>
      <c r="BD995" s="228">
        <f t="shared" si="1174"/>
        <v>1.0466252188599401</v>
      </c>
      <c r="BE995" s="230">
        <f t="shared" si="1175"/>
        <v>258</v>
      </c>
      <c r="BF995" s="231">
        <f t="shared" si="1316"/>
        <v>1.061471617</v>
      </c>
      <c r="BG995" s="227">
        <f t="shared" si="1317"/>
        <v>3458.6610074599998</v>
      </c>
      <c r="BH995" s="227">
        <f t="shared" si="1318"/>
        <v>3912.1519307933331</v>
      </c>
      <c r="BI995" s="227">
        <f t="shared" si="1294"/>
        <v>3113.21</v>
      </c>
      <c r="BJ995" s="227">
        <f t="shared" si="1319"/>
        <v>62.264200000000002</v>
      </c>
      <c r="BK995" s="227">
        <f t="shared" si="1320"/>
        <v>360.09462333333335</v>
      </c>
      <c r="BL995" s="228">
        <f t="shared" si="1280"/>
        <v>1.0336016951884188</v>
      </c>
      <c r="BM995" s="230">
        <f t="shared" si="1281"/>
        <v>236</v>
      </c>
      <c r="BN995" s="231">
        <f t="shared" si="1321"/>
        <v>1.056085655</v>
      </c>
      <c r="BO995" s="227">
        <f t="shared" si="1322"/>
        <v>3398.2926272499999</v>
      </c>
      <c r="BP995" s="227">
        <f t="shared" si="1323"/>
        <v>3820.6514505833334</v>
      </c>
      <c r="BQ995" s="227">
        <f t="shared" si="1173"/>
        <v>3113.21</v>
      </c>
      <c r="BR995" s="227">
        <f t="shared" si="1324"/>
        <v>62.264200000000002</v>
      </c>
      <c r="BS995" s="227">
        <f t="shared" si="1325"/>
        <v>325.84931333333333</v>
      </c>
      <c r="BT995" s="228">
        <f t="shared" si="1171"/>
        <v>1.0302013654154525</v>
      </c>
      <c r="BU995" s="230">
        <f t="shared" si="1172"/>
        <v>213</v>
      </c>
      <c r="BV995" s="231">
        <f t="shared" si="1326"/>
        <v>1.0504840950000001</v>
      </c>
      <c r="BW995" s="227">
        <f t="shared" si="1327"/>
        <v>3369.1474580099998</v>
      </c>
      <c r="BX995" s="227">
        <f t="shared" si="1328"/>
        <v>3757.260971343333</v>
      </c>
      <c r="BY995" s="227">
        <f t="shared" si="1271"/>
        <v>3113.21</v>
      </c>
      <c r="BZ995" s="227">
        <f t="shared" si="1329"/>
        <v>62.264200000000002</v>
      </c>
      <c r="CA995" s="227">
        <f t="shared" si="1330"/>
        <v>295.75495000000001</v>
      </c>
      <c r="CB995" s="228">
        <f t="shared" si="1268"/>
        <v>1.0311283642144473</v>
      </c>
      <c r="CC995" s="230">
        <f t="shared" si="1269"/>
        <v>193</v>
      </c>
      <c r="CD995" s="231">
        <f t="shared" si="1331"/>
        <v>1.0456373299999999</v>
      </c>
      <c r="CE995" s="227">
        <f t="shared" si="1332"/>
        <v>3356.6204010400002</v>
      </c>
      <c r="CF995" s="227">
        <f t="shared" si="1333"/>
        <v>3714.6395510400002</v>
      </c>
      <c r="CG995" s="227">
        <f t="shared" si="1264"/>
        <v>3113.21</v>
      </c>
      <c r="CH995" s="227">
        <f t="shared" si="1334"/>
        <v>62.264200000000002</v>
      </c>
      <c r="CI995" s="227">
        <f t="shared" si="1335"/>
        <v>264.62285000000003</v>
      </c>
      <c r="CJ995" s="228">
        <f t="shared" si="1164"/>
        <v>1.0262029020556453</v>
      </c>
      <c r="CK995" s="230">
        <f t="shared" si="1165"/>
        <v>172</v>
      </c>
      <c r="CL995" s="231">
        <f t="shared" si="1336"/>
        <v>1.0405722909999999</v>
      </c>
      <c r="CM995" s="227">
        <f t="shared" si="1337"/>
        <v>3324.40488895</v>
      </c>
      <c r="CN995" s="227">
        <f t="shared" si="1338"/>
        <v>3651.2919389500003</v>
      </c>
      <c r="CO995" s="227">
        <f t="shared" si="1267"/>
        <v>3113.21</v>
      </c>
      <c r="CP995" s="227">
        <f t="shared" si="1339"/>
        <v>62.264200000000002</v>
      </c>
      <c r="CQ995" s="227">
        <f t="shared" si="1340"/>
        <v>231.41527666666667</v>
      </c>
      <c r="CR995" s="228">
        <f t="shared" si="1265"/>
        <v>1.0216064289511533</v>
      </c>
      <c r="CS995" s="230">
        <f t="shared" si="1266"/>
        <v>152</v>
      </c>
      <c r="CT995" s="231">
        <f t="shared" si="1341"/>
        <v>1.0357712569999999</v>
      </c>
      <c r="CU995" s="227">
        <f t="shared" si="1342"/>
        <v>3294.2449518200001</v>
      </c>
      <c r="CV995" s="227">
        <f t="shared" si="1343"/>
        <v>3587.9244284866668</v>
      </c>
      <c r="CW995" s="227">
        <f t="shared" si="1162"/>
        <v>3113.21</v>
      </c>
      <c r="CX995" s="227">
        <f t="shared" si="1344"/>
        <v>62.264200000000002</v>
      </c>
      <c r="CY995" s="227">
        <f t="shared" si="1345"/>
        <v>200.28317666666669</v>
      </c>
      <c r="CZ995" s="228">
        <f t="shared" ref="CZ995:CZ1058" si="1389">($O995/CZ$800)</f>
        <v>1.0237567789847366</v>
      </c>
      <c r="DA995" s="239">
        <f t="shared" ref="DA995:DA1058" si="1390">NETWORKDAYS(DA$800,$A995,$AE$118:$AE$502)-1</f>
        <v>131</v>
      </c>
      <c r="DB995" s="231">
        <f t="shared" si="1346"/>
        <v>1.0307540100000001</v>
      </c>
      <c r="DC995" s="227">
        <f t="shared" si="1347"/>
        <v>3285.1880950899999</v>
      </c>
      <c r="DD995" s="227">
        <f t="shared" si="1348"/>
        <v>3547.7354717566668</v>
      </c>
      <c r="DE995" s="227">
        <f t="shared" si="1263"/>
        <v>3113.21</v>
      </c>
      <c r="DF995" s="227">
        <f t="shared" si="1349"/>
        <v>62.264200000000002</v>
      </c>
      <c r="DG995" s="227">
        <f t="shared" si="1350"/>
        <v>169.15107666666668</v>
      </c>
      <c r="DH995" s="228">
        <f t="shared" si="1261"/>
        <v>1.0222233383339332</v>
      </c>
      <c r="DI995" s="239">
        <f t="shared" si="1262"/>
        <v>110</v>
      </c>
      <c r="DJ995" s="231">
        <f t="shared" si="1351"/>
        <v>1.0257610660000001</v>
      </c>
      <c r="DK995" s="227">
        <f t="shared" si="1352"/>
        <v>3264.3778304399998</v>
      </c>
      <c r="DL995" s="227">
        <f t="shared" si="1353"/>
        <v>3495.7931071066664</v>
      </c>
      <c r="DM995" s="227">
        <f t="shared" si="1388"/>
        <v>3113.21</v>
      </c>
      <c r="DN995" s="227">
        <f t="shared" si="1354"/>
        <v>62.264200000000002</v>
      </c>
      <c r="DO995" s="227">
        <f t="shared" si="1355"/>
        <v>136.98124000000001</v>
      </c>
      <c r="DP995" s="228">
        <f t="shared" si="1386"/>
        <v>1.0189630584206371</v>
      </c>
      <c r="DQ995" s="239">
        <f t="shared" si="1387"/>
        <v>89</v>
      </c>
      <c r="DR995" s="231">
        <f t="shared" si="1356"/>
        <v>1.0207923080000001</v>
      </c>
      <c r="DS995" s="227">
        <f t="shared" si="1357"/>
        <v>3238.2042986299998</v>
      </c>
      <c r="DT995" s="227">
        <f t="shared" si="1358"/>
        <v>3437.44973863</v>
      </c>
      <c r="DU995" s="227">
        <f t="shared" si="1260"/>
        <v>3113.21</v>
      </c>
      <c r="DV995" s="227">
        <f t="shared" si="1359"/>
        <v>62.264200000000002</v>
      </c>
      <c r="DW995" s="227">
        <f t="shared" si="1360"/>
        <v>107.92461333333335</v>
      </c>
      <c r="DX995" s="228">
        <f t="shared" si="1255"/>
        <v>1.0146008304408538</v>
      </c>
      <c r="DY995" s="239">
        <f t="shared" si="1256"/>
        <v>71</v>
      </c>
      <c r="DZ995" s="231">
        <f t="shared" si="1361"/>
        <v>1.0165525339999999</v>
      </c>
      <c r="EA995" s="227">
        <f t="shared" si="1362"/>
        <v>3210.94936861</v>
      </c>
      <c r="EB995" s="227">
        <f t="shared" si="1363"/>
        <v>3381.1381819433332</v>
      </c>
      <c r="EC995" s="227">
        <f t="shared" si="1382"/>
        <v>3113.21</v>
      </c>
      <c r="ED995" s="227">
        <f t="shared" si="1364"/>
        <v>62.264200000000002</v>
      </c>
      <c r="EE995" s="227">
        <f t="shared" si="1365"/>
        <v>75.754776666666658</v>
      </c>
      <c r="EF995" s="228">
        <f t="shared" si="1383"/>
        <v>1.0070483561744918</v>
      </c>
      <c r="EG995" s="239">
        <f t="shared" si="1384"/>
        <v>49</v>
      </c>
      <c r="EH995" s="231">
        <f t="shared" si="1366"/>
        <v>1.0113944939999999</v>
      </c>
      <c r="EI995" s="227">
        <f t="shared" si="1367"/>
        <v>3170.8764951200001</v>
      </c>
      <c r="EJ995" s="227">
        <f t="shared" si="1368"/>
        <v>3308.8954717866668</v>
      </c>
      <c r="EK995" s="227">
        <f t="shared" si="1257"/>
        <v>3113.21</v>
      </c>
      <c r="EL995" s="227">
        <f t="shared" si="1369"/>
        <v>62.264200000000002</v>
      </c>
      <c r="EM995" s="227">
        <f t="shared" si="1370"/>
        <v>42.547203333333336</v>
      </c>
      <c r="EN995" s="228">
        <f t="shared" si="1251"/>
        <v>1.0013410281901975</v>
      </c>
      <c r="EO995" s="239">
        <f t="shared" si="1252"/>
        <v>28</v>
      </c>
      <c r="EP995" s="231">
        <f t="shared" si="1371"/>
        <v>1.0064953270000001</v>
      </c>
      <c r="EQ995" s="227">
        <f t="shared" si="1372"/>
        <v>3137.6333366899999</v>
      </c>
      <c r="ER995" s="227">
        <f t="shared" si="1373"/>
        <v>3242.444740023333</v>
      </c>
      <c r="ES995" s="227">
        <f t="shared" si="1379"/>
        <v>3113.21</v>
      </c>
      <c r="ET995" s="227">
        <f t="shared" si="1380"/>
        <v>62.264200000000002</v>
      </c>
      <c r="EU995" s="227">
        <f t="shared" si="1374"/>
        <v>12.45284</v>
      </c>
      <c r="EV995" s="228">
        <f t="shared" si="1375"/>
        <v>1.0000408065253346</v>
      </c>
      <c r="EW995" s="239">
        <f t="shared" si="1376"/>
        <v>8</v>
      </c>
      <c r="EX995" s="231">
        <f t="shared" si="1377"/>
        <v>1.0018515189999999</v>
      </c>
      <c r="EY995" s="227">
        <f t="shared" si="1298"/>
        <v>3119.1014419600001</v>
      </c>
      <c r="EZ995" s="227">
        <f t="shared" si="1381"/>
        <v>3193.8184819600001</v>
      </c>
      <c r="FA995" s="227"/>
      <c r="FB995" s="227"/>
      <c r="FC995" s="227"/>
      <c r="FD995" s="227"/>
      <c r="FE995" s="227"/>
      <c r="FF995" s="227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5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5"/>
      <c r="HA995" s="5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3"/>
      <c r="JZ995" s="1"/>
      <c r="KA995" s="1"/>
      <c r="KB995" s="1"/>
      <c r="KC995" s="1"/>
      <c r="KD995" s="1"/>
      <c r="KE995" s="1"/>
    </row>
    <row r="996" spans="1:291" x14ac:dyDescent="0.2">
      <c r="A996" s="196">
        <f t="shared" si="1282"/>
        <v>43654</v>
      </c>
      <c r="B996" s="236">
        <f t="shared" si="1378"/>
        <v>117180.25455253001</v>
      </c>
      <c r="C996" s="66">
        <f t="shared" si="1169"/>
        <v>58889.256521210002</v>
      </c>
      <c r="D996" s="77">
        <f t="shared" si="1283"/>
        <v>5213.75</v>
      </c>
      <c r="E996" s="67">
        <f>VLOOKUP(A995,[1]Plan1!$DQ$117:$DS$314,3)</f>
        <v>5214.2700000000004</v>
      </c>
      <c r="F996" s="11">
        <f t="shared" si="1284"/>
        <v>43642</v>
      </c>
      <c r="G996" s="73">
        <f t="shared" si="1272"/>
        <v>9.9736274274730974E-5</v>
      </c>
      <c r="H996" s="11">
        <f t="shared" si="1285"/>
        <v>43671</v>
      </c>
      <c r="I996" s="11">
        <f t="shared" si="1273"/>
        <v>43671</v>
      </c>
      <c r="J996" s="1">
        <f t="shared" si="1286"/>
        <v>22</v>
      </c>
      <c r="K996" s="1">
        <f t="shared" si="1287"/>
        <v>9</v>
      </c>
      <c r="L996" s="66">
        <f t="shared" si="1274"/>
        <v>1.0000408000000001</v>
      </c>
      <c r="M996" s="70">
        <f t="shared" si="1170"/>
        <v>1.0013001699999999</v>
      </c>
      <c r="N996" s="70">
        <f t="shared" si="1385"/>
        <v>1.0998241080246327</v>
      </c>
      <c r="O996" s="66">
        <f t="shared" si="1166"/>
        <v>1.0998689800000001</v>
      </c>
      <c r="P996" s="66">
        <f t="shared" si="1275"/>
        <v>58891.659202870003</v>
      </c>
      <c r="Q996" s="74">
        <f t="shared" si="1276"/>
        <v>0</v>
      </c>
      <c r="R996" s="75">
        <f t="shared" si="1167"/>
        <v>0</v>
      </c>
      <c r="S996" s="66">
        <f t="shared" si="1168"/>
        <v>0</v>
      </c>
      <c r="T996" s="10">
        <f t="shared" si="1288"/>
        <v>0.06</v>
      </c>
      <c r="U996" s="74">
        <f t="shared" si="1163"/>
        <v>9</v>
      </c>
      <c r="V996" s="74">
        <v>252</v>
      </c>
      <c r="W996" s="70">
        <f t="shared" si="1277"/>
        <v>1.0020831990000001</v>
      </c>
      <c r="X996" s="66">
        <f t="shared" si="1278"/>
        <v>122.68304555</v>
      </c>
      <c r="Y996" s="66">
        <v>0</v>
      </c>
      <c r="Z996" s="67">
        <f t="shared" si="1279"/>
        <v>0</v>
      </c>
      <c r="AA996" s="68" t="str">
        <f t="shared" si="1289"/>
        <v>A+INCORP J=</v>
      </c>
      <c r="AB996" s="11">
        <f t="shared" si="1290"/>
        <v>43671</v>
      </c>
      <c r="AC996" s="227">
        <f t="shared" si="1295"/>
        <v>3113.21</v>
      </c>
      <c r="AD996" s="227">
        <f t="shared" si="1299"/>
        <v>62.264200000000002</v>
      </c>
      <c r="AE996" s="227">
        <f t="shared" si="1300"/>
        <v>486.69849666666664</v>
      </c>
      <c r="AF996" s="228">
        <f t="shared" si="1296"/>
        <v>1.054071027396231</v>
      </c>
      <c r="AG996" s="230">
        <f t="shared" si="1297"/>
        <v>321</v>
      </c>
      <c r="AH996" s="231">
        <f t="shared" si="1301"/>
        <v>1.0770474880000001</v>
      </c>
      <c r="AI996" s="227">
        <f t="shared" si="1302"/>
        <v>3534.3792208499999</v>
      </c>
      <c r="AJ996" s="227">
        <f t="shared" si="1303"/>
        <v>4083.3419175166664</v>
      </c>
      <c r="AK996" s="227">
        <f t="shared" si="1176"/>
        <v>3113.21</v>
      </c>
      <c r="AL996" s="227">
        <f t="shared" si="1304"/>
        <v>62.264200000000002</v>
      </c>
      <c r="AM996" s="227">
        <f t="shared" si="1305"/>
        <v>455.56639666666672</v>
      </c>
      <c r="AN996" s="228">
        <f t="shared" si="1177"/>
        <v>1.0531236135711526</v>
      </c>
      <c r="AO996" s="230">
        <f t="shared" si="1178"/>
        <v>300</v>
      </c>
      <c r="AP996" s="231">
        <f t="shared" si="1306"/>
        <v>1.0718303</v>
      </c>
      <c r="AQ996" s="227">
        <f t="shared" si="1307"/>
        <v>3514.0974249199999</v>
      </c>
      <c r="AR996" s="227">
        <f t="shared" si="1308"/>
        <v>4031.9280215866665</v>
      </c>
      <c r="AS996" s="227">
        <f t="shared" si="1291"/>
        <v>3113.21</v>
      </c>
      <c r="AT996" s="227">
        <f t="shared" si="1309"/>
        <v>62.264200000000002</v>
      </c>
      <c r="AU996" s="227">
        <f t="shared" si="1310"/>
        <v>424.43429666666668</v>
      </c>
      <c r="AV996" s="228">
        <f t="shared" si="1292"/>
        <v>1.0508122815035343</v>
      </c>
      <c r="AW996" s="230">
        <f t="shared" si="1293"/>
        <v>279</v>
      </c>
      <c r="AX996" s="231">
        <f t="shared" si="1311"/>
        <v>1.066638384</v>
      </c>
      <c r="AY996" s="227">
        <f t="shared" si="1312"/>
        <v>3489.4000658599998</v>
      </c>
      <c r="AZ996" s="227">
        <f t="shared" si="1313"/>
        <v>3976.0985625266667</v>
      </c>
      <c r="BA996" s="227">
        <f t="shared" si="1270"/>
        <v>3113.21</v>
      </c>
      <c r="BB996" s="227">
        <f t="shared" si="1314"/>
        <v>62.264200000000002</v>
      </c>
      <c r="BC996" s="227">
        <f t="shared" si="1315"/>
        <v>392.26445999999999</v>
      </c>
      <c r="BD996" s="228">
        <f t="shared" si="1174"/>
        <v>1.0466252188599401</v>
      </c>
      <c r="BE996" s="230">
        <f t="shared" si="1175"/>
        <v>259</v>
      </c>
      <c r="BF996" s="231">
        <f t="shared" si="1316"/>
        <v>1.0617170849999999</v>
      </c>
      <c r="BG996" s="227">
        <f t="shared" si="1317"/>
        <v>3459.4608315700002</v>
      </c>
      <c r="BH996" s="227">
        <f t="shared" si="1318"/>
        <v>3913.9894915700002</v>
      </c>
      <c r="BI996" s="227">
        <f t="shared" si="1294"/>
        <v>3113.21</v>
      </c>
      <c r="BJ996" s="227">
        <f t="shared" si="1319"/>
        <v>62.264200000000002</v>
      </c>
      <c r="BK996" s="227">
        <f t="shared" si="1320"/>
        <v>361.13236000000001</v>
      </c>
      <c r="BL996" s="228">
        <f t="shared" si="1280"/>
        <v>1.0336016951884188</v>
      </c>
      <c r="BM996" s="230">
        <f t="shared" si="1281"/>
        <v>237</v>
      </c>
      <c r="BN996" s="231">
        <f t="shared" si="1321"/>
        <v>1.0563298780000001</v>
      </c>
      <c r="BO996" s="227">
        <f t="shared" si="1322"/>
        <v>3399.0784926900001</v>
      </c>
      <c r="BP996" s="227">
        <f t="shared" si="1323"/>
        <v>3822.4750526900002</v>
      </c>
      <c r="BQ996" s="227">
        <f t="shared" si="1173"/>
        <v>3113.21</v>
      </c>
      <c r="BR996" s="227">
        <f t="shared" si="1324"/>
        <v>62.264200000000002</v>
      </c>
      <c r="BS996" s="227">
        <f t="shared" si="1325"/>
        <v>326.88704999999999</v>
      </c>
      <c r="BT996" s="228">
        <f t="shared" si="1171"/>
        <v>1.0302013654154525</v>
      </c>
      <c r="BU996" s="230">
        <f t="shared" si="1172"/>
        <v>214</v>
      </c>
      <c r="BV996" s="231">
        <f t="shared" si="1326"/>
        <v>1.050727022</v>
      </c>
      <c r="BW996" s="227">
        <f t="shared" si="1327"/>
        <v>3369.9265815499998</v>
      </c>
      <c r="BX996" s="227">
        <f t="shared" si="1328"/>
        <v>3759.0778315499997</v>
      </c>
      <c r="BY996" s="227">
        <f t="shared" si="1271"/>
        <v>3113.21</v>
      </c>
      <c r="BZ996" s="227">
        <f t="shared" si="1329"/>
        <v>62.264200000000002</v>
      </c>
      <c r="CA996" s="227">
        <f t="shared" si="1330"/>
        <v>296.79268666666667</v>
      </c>
      <c r="CB996" s="228">
        <f t="shared" si="1268"/>
        <v>1.0311283642144473</v>
      </c>
      <c r="CC996" s="230">
        <f t="shared" si="1269"/>
        <v>194</v>
      </c>
      <c r="CD996" s="231">
        <f t="shared" si="1331"/>
        <v>1.0458791359999999</v>
      </c>
      <c r="CE996" s="227">
        <f t="shared" si="1332"/>
        <v>3357.3966271099998</v>
      </c>
      <c r="CF996" s="227">
        <f t="shared" si="1333"/>
        <v>3716.4535137766666</v>
      </c>
      <c r="CG996" s="227">
        <f t="shared" si="1264"/>
        <v>3113.21</v>
      </c>
      <c r="CH996" s="227">
        <f t="shared" si="1334"/>
        <v>62.264200000000002</v>
      </c>
      <c r="CI996" s="227">
        <f t="shared" si="1335"/>
        <v>265.66058666666669</v>
      </c>
      <c r="CJ996" s="228">
        <f t="shared" si="1164"/>
        <v>1.0262029020556453</v>
      </c>
      <c r="CK996" s="230">
        <f t="shared" si="1165"/>
        <v>173</v>
      </c>
      <c r="CL996" s="231">
        <f t="shared" si="1336"/>
        <v>1.0408129260000001</v>
      </c>
      <c r="CM996" s="227">
        <f t="shared" si="1337"/>
        <v>3325.1736660699999</v>
      </c>
      <c r="CN996" s="227">
        <f t="shared" si="1338"/>
        <v>3653.0984527366663</v>
      </c>
      <c r="CO996" s="227">
        <f t="shared" si="1267"/>
        <v>3113.21</v>
      </c>
      <c r="CP996" s="227">
        <f t="shared" si="1339"/>
        <v>62.264200000000002</v>
      </c>
      <c r="CQ996" s="227">
        <f t="shared" si="1340"/>
        <v>232.45301333333336</v>
      </c>
      <c r="CR996" s="228">
        <f t="shared" si="1265"/>
        <v>1.0216064289511533</v>
      </c>
      <c r="CS996" s="230">
        <f t="shared" si="1266"/>
        <v>153</v>
      </c>
      <c r="CT996" s="231">
        <f t="shared" si="1341"/>
        <v>1.036010782</v>
      </c>
      <c r="CU996" s="227">
        <f t="shared" si="1342"/>
        <v>3295.0067551799998</v>
      </c>
      <c r="CV996" s="227">
        <f t="shared" si="1343"/>
        <v>3589.7239685133331</v>
      </c>
      <c r="CW996" s="227">
        <f t="shared" ref="CW996:CW1059" si="1391">CW995</f>
        <v>3113.21</v>
      </c>
      <c r="CX996" s="227">
        <f t="shared" si="1344"/>
        <v>62.264200000000002</v>
      </c>
      <c r="CY996" s="227">
        <f t="shared" si="1345"/>
        <v>201.32091333333332</v>
      </c>
      <c r="CZ996" s="228">
        <f t="shared" si="1389"/>
        <v>1.0237567789847366</v>
      </c>
      <c r="DA996" s="239">
        <f t="shared" si="1390"/>
        <v>132</v>
      </c>
      <c r="DB996" s="231">
        <f t="shared" si="1346"/>
        <v>1.0309923750000001</v>
      </c>
      <c r="DC996" s="227">
        <f t="shared" si="1347"/>
        <v>3285.9478048300002</v>
      </c>
      <c r="DD996" s="227">
        <f t="shared" si="1348"/>
        <v>3549.5329181633333</v>
      </c>
      <c r="DE996" s="227">
        <f t="shared" si="1263"/>
        <v>3113.21</v>
      </c>
      <c r="DF996" s="227">
        <f t="shared" si="1349"/>
        <v>62.264200000000002</v>
      </c>
      <c r="DG996" s="227">
        <f t="shared" si="1350"/>
        <v>170.18881333333334</v>
      </c>
      <c r="DH996" s="228">
        <f t="shared" si="1261"/>
        <v>1.0222233383339332</v>
      </c>
      <c r="DI996" s="239">
        <f t="shared" si="1262"/>
        <v>111</v>
      </c>
      <c r="DJ996" s="231">
        <f t="shared" si="1351"/>
        <v>1.0259982759999999</v>
      </c>
      <c r="DK996" s="227">
        <f t="shared" si="1352"/>
        <v>3265.1327265800001</v>
      </c>
      <c r="DL996" s="227">
        <f t="shared" si="1353"/>
        <v>3497.5857399133333</v>
      </c>
      <c r="DM996" s="227">
        <f t="shared" si="1388"/>
        <v>3113.21</v>
      </c>
      <c r="DN996" s="227">
        <f t="shared" si="1354"/>
        <v>62.264200000000002</v>
      </c>
      <c r="DO996" s="227">
        <f t="shared" si="1355"/>
        <v>138.01897666666667</v>
      </c>
      <c r="DP996" s="228">
        <f t="shared" si="1386"/>
        <v>1.0189630584206371</v>
      </c>
      <c r="DQ996" s="239">
        <f t="shared" si="1387"/>
        <v>90</v>
      </c>
      <c r="DR996" s="231">
        <f t="shared" si="1356"/>
        <v>1.0210283689999999</v>
      </c>
      <c r="DS996" s="227">
        <f t="shared" si="1357"/>
        <v>3238.9531421900001</v>
      </c>
      <c r="DT996" s="227">
        <f t="shared" si="1358"/>
        <v>3439.2363188566669</v>
      </c>
      <c r="DU996" s="227">
        <f t="shared" si="1260"/>
        <v>3113.21</v>
      </c>
      <c r="DV996" s="227">
        <f t="shared" si="1359"/>
        <v>62.264200000000002</v>
      </c>
      <c r="DW996" s="227">
        <f t="shared" si="1360"/>
        <v>108.96235000000001</v>
      </c>
      <c r="DX996" s="228">
        <f t="shared" si="1255"/>
        <v>1.0146008304408538</v>
      </c>
      <c r="DY996" s="239">
        <f t="shared" si="1256"/>
        <v>72</v>
      </c>
      <c r="DZ996" s="231">
        <f t="shared" si="1361"/>
        <v>1.0167876140000001</v>
      </c>
      <c r="EA996" s="227">
        <f t="shared" si="1362"/>
        <v>3211.69190768</v>
      </c>
      <c r="EB996" s="227">
        <f t="shared" si="1363"/>
        <v>3382.9184576799998</v>
      </c>
      <c r="EC996" s="227">
        <f t="shared" si="1382"/>
        <v>3113.21</v>
      </c>
      <c r="ED996" s="227">
        <f t="shared" si="1364"/>
        <v>62.264200000000002</v>
      </c>
      <c r="EE996" s="227">
        <f t="shared" si="1365"/>
        <v>76.792513333333346</v>
      </c>
      <c r="EF996" s="228">
        <f t="shared" si="1383"/>
        <v>1.0070483561744918</v>
      </c>
      <c r="EG996" s="239">
        <f t="shared" si="1384"/>
        <v>50</v>
      </c>
      <c r="EH996" s="231">
        <f t="shared" si="1366"/>
        <v>1.011628381</v>
      </c>
      <c r="EI996" s="227">
        <f t="shared" si="1367"/>
        <v>3171.60976665</v>
      </c>
      <c r="EJ996" s="227">
        <f t="shared" si="1368"/>
        <v>3310.6664799833334</v>
      </c>
      <c r="EK996" s="227">
        <f t="shared" si="1257"/>
        <v>3113.21</v>
      </c>
      <c r="EL996" s="227">
        <f t="shared" si="1369"/>
        <v>62.264200000000002</v>
      </c>
      <c r="EM996" s="227">
        <f t="shared" si="1370"/>
        <v>43.584939999999996</v>
      </c>
      <c r="EN996" s="228">
        <f t="shared" si="1251"/>
        <v>1.0013410281901975</v>
      </c>
      <c r="EO996" s="239">
        <f t="shared" si="1252"/>
        <v>29</v>
      </c>
      <c r="EP996" s="231">
        <f t="shared" si="1371"/>
        <v>1.0067280810000001</v>
      </c>
      <c r="EQ996" s="227">
        <f t="shared" si="1372"/>
        <v>3138.3589204999998</v>
      </c>
      <c r="ER996" s="227">
        <f t="shared" si="1373"/>
        <v>3244.2080604999996</v>
      </c>
      <c r="ES996" s="227">
        <f t="shared" si="1379"/>
        <v>3113.21</v>
      </c>
      <c r="ET996" s="227">
        <f t="shared" si="1380"/>
        <v>62.264200000000002</v>
      </c>
      <c r="EU996" s="227">
        <f t="shared" si="1374"/>
        <v>13.490576666666669</v>
      </c>
      <c r="EV996" s="228">
        <f t="shared" si="1375"/>
        <v>1.0000408065253346</v>
      </c>
      <c r="EW996" s="239">
        <f t="shared" si="1376"/>
        <v>9</v>
      </c>
      <c r="EX996" s="231">
        <f t="shared" si="1377"/>
        <v>1.0020831990000001</v>
      </c>
      <c r="EY996" s="227">
        <f t="shared" si="1298"/>
        <v>3119.82273988</v>
      </c>
      <c r="EZ996" s="227">
        <f t="shared" si="1381"/>
        <v>3195.5775165466666</v>
      </c>
      <c r="FA996" s="227"/>
      <c r="FB996" s="227"/>
      <c r="FC996" s="227"/>
      <c r="FD996" s="227"/>
      <c r="FE996" s="227"/>
      <c r="FF996" s="227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5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5"/>
      <c r="HA996" s="5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3"/>
      <c r="JZ996" s="1"/>
      <c r="KA996" s="1"/>
      <c r="KB996" s="1"/>
      <c r="KC996" s="1"/>
      <c r="KD996" s="1"/>
      <c r="KE996" s="1"/>
    </row>
    <row r="997" spans="1:291" x14ac:dyDescent="0.2">
      <c r="A997" s="196">
        <f t="shared" si="1282"/>
        <v>43655</v>
      </c>
      <c r="B997" s="236">
        <f t="shared" si="1378"/>
        <v>117223.31076538666</v>
      </c>
      <c r="C997" s="66">
        <f t="shared" si="1169"/>
        <v>58889.256521210002</v>
      </c>
      <c r="D997" s="77">
        <f t="shared" si="1283"/>
        <v>5213.75</v>
      </c>
      <c r="E997" s="67">
        <f>VLOOKUP(A996,[1]Plan1!$DQ$117:$DS$314,3)</f>
        <v>5214.2700000000004</v>
      </c>
      <c r="F997" s="11">
        <f t="shared" si="1284"/>
        <v>43642</v>
      </c>
      <c r="G997" s="73">
        <f t="shared" si="1272"/>
        <v>9.9736274274730974E-5</v>
      </c>
      <c r="H997" s="11">
        <f t="shared" si="1285"/>
        <v>43671</v>
      </c>
      <c r="I997" s="11">
        <f t="shared" si="1273"/>
        <v>43671</v>
      </c>
      <c r="J997" s="1">
        <f t="shared" si="1286"/>
        <v>22</v>
      </c>
      <c r="K997" s="1">
        <f t="shared" si="1287"/>
        <v>10</v>
      </c>
      <c r="L997" s="66">
        <f t="shared" si="1274"/>
        <v>1.0000453300000001</v>
      </c>
      <c r="M997" s="70">
        <f t="shared" si="1170"/>
        <v>1.0013001699999999</v>
      </c>
      <c r="N997" s="70">
        <f t="shared" si="1385"/>
        <v>1.0998241080246327</v>
      </c>
      <c r="O997" s="66">
        <f t="shared" si="1166"/>
        <v>1.09987396</v>
      </c>
      <c r="P997" s="66">
        <f t="shared" si="1275"/>
        <v>58891.925971199998</v>
      </c>
      <c r="Q997" s="74">
        <f t="shared" si="1276"/>
        <v>0</v>
      </c>
      <c r="R997" s="75">
        <f t="shared" si="1167"/>
        <v>0</v>
      </c>
      <c r="S997" s="66">
        <f t="shared" si="1168"/>
        <v>0</v>
      </c>
      <c r="T997" s="10">
        <f t="shared" si="1288"/>
        <v>0.06</v>
      </c>
      <c r="U997" s="74">
        <f t="shared" ref="U997:U1060" si="1392">IF(Q996&gt;0,1,IF(K997=K996,U996,U996+1))</f>
        <v>10</v>
      </c>
      <c r="V997" s="74">
        <v>252</v>
      </c>
      <c r="W997" s="70">
        <f t="shared" si="1277"/>
        <v>1.0023149339999999</v>
      </c>
      <c r="X997" s="66">
        <f t="shared" si="1278"/>
        <v>136.33092174999999</v>
      </c>
      <c r="Y997" s="66">
        <v>0</v>
      </c>
      <c r="Z997" s="67">
        <f t="shared" si="1279"/>
        <v>0</v>
      </c>
      <c r="AA997" s="68" t="str">
        <f t="shared" si="1289"/>
        <v>A+INCORP J=</v>
      </c>
      <c r="AB997" s="11">
        <f t="shared" si="1290"/>
        <v>43671</v>
      </c>
      <c r="AC997" s="227">
        <f t="shared" si="1295"/>
        <v>3113.21</v>
      </c>
      <c r="AD997" s="227">
        <f t="shared" si="1299"/>
        <v>62.264200000000002</v>
      </c>
      <c r="AE997" s="227">
        <f t="shared" si="1300"/>
        <v>487.73623333333336</v>
      </c>
      <c r="AF997" s="228">
        <f t="shared" si="1296"/>
        <v>1.0540758000317103</v>
      </c>
      <c r="AG997" s="230">
        <f t="shared" si="1297"/>
        <v>322</v>
      </c>
      <c r="AH997" s="231">
        <f t="shared" si="1301"/>
        <v>1.077296558</v>
      </c>
      <c r="AI997" s="227">
        <f t="shared" si="1302"/>
        <v>3535.2125618300001</v>
      </c>
      <c r="AJ997" s="227">
        <f t="shared" si="1303"/>
        <v>4085.2129951633333</v>
      </c>
      <c r="AK997" s="227">
        <f t="shared" si="1176"/>
        <v>3113.21</v>
      </c>
      <c r="AL997" s="227">
        <f t="shared" si="1304"/>
        <v>62.264200000000002</v>
      </c>
      <c r="AM997" s="227">
        <f t="shared" si="1305"/>
        <v>456.60413333333332</v>
      </c>
      <c r="AN997" s="228">
        <f t="shared" si="1177"/>
        <v>1.0531283819169199</v>
      </c>
      <c r="AO997" s="230">
        <f t="shared" si="1178"/>
        <v>301</v>
      </c>
      <c r="AP997" s="231">
        <f t="shared" si="1306"/>
        <v>1.072078163</v>
      </c>
      <c r="AQ997" s="227">
        <f t="shared" si="1307"/>
        <v>3514.92598215</v>
      </c>
      <c r="AR997" s="227">
        <f t="shared" si="1308"/>
        <v>4033.7943154833333</v>
      </c>
      <c r="AS997" s="227">
        <f t="shared" si="1291"/>
        <v>3113.21</v>
      </c>
      <c r="AT997" s="227">
        <f t="shared" si="1309"/>
        <v>62.264200000000002</v>
      </c>
      <c r="AU997" s="227">
        <f t="shared" si="1310"/>
        <v>425.47203333333329</v>
      </c>
      <c r="AV997" s="228">
        <f t="shared" si="1292"/>
        <v>1.0508170393840246</v>
      </c>
      <c r="AW997" s="230">
        <f t="shared" si="1293"/>
        <v>280</v>
      </c>
      <c r="AX997" s="231">
        <f t="shared" si="1311"/>
        <v>1.0668850459999999</v>
      </c>
      <c r="AY997" s="227">
        <f t="shared" si="1312"/>
        <v>3490.22279875</v>
      </c>
      <c r="AZ997" s="227">
        <f t="shared" si="1313"/>
        <v>3977.9590320833331</v>
      </c>
      <c r="BA997" s="227">
        <f t="shared" si="1270"/>
        <v>3113.21</v>
      </c>
      <c r="BB997" s="227">
        <f t="shared" si="1314"/>
        <v>62.264200000000002</v>
      </c>
      <c r="BC997" s="227">
        <f t="shared" si="1315"/>
        <v>393.30219666666665</v>
      </c>
      <c r="BD997" s="228">
        <f t="shared" si="1174"/>
        <v>1.0466299577821976</v>
      </c>
      <c r="BE997" s="230">
        <f t="shared" si="1175"/>
        <v>260</v>
      </c>
      <c r="BF997" s="231">
        <f t="shared" si="1316"/>
        <v>1.0619626099999999</v>
      </c>
      <c r="BG997" s="227">
        <f t="shared" si="1317"/>
        <v>3460.2765088299998</v>
      </c>
      <c r="BH997" s="227">
        <f t="shared" si="1318"/>
        <v>3915.8429054966664</v>
      </c>
      <c r="BI997" s="227">
        <f t="shared" si="1294"/>
        <v>3113.21</v>
      </c>
      <c r="BJ997" s="227">
        <f t="shared" si="1319"/>
        <v>62.264200000000002</v>
      </c>
      <c r="BK997" s="227">
        <f t="shared" si="1320"/>
        <v>362.17009666666667</v>
      </c>
      <c r="BL997" s="228">
        <f t="shared" si="1280"/>
        <v>1.0336063751426094</v>
      </c>
      <c r="BM997" s="230">
        <f t="shared" si="1281"/>
        <v>238</v>
      </c>
      <c r="BN997" s="231">
        <f t="shared" si="1321"/>
        <v>1.056574157</v>
      </c>
      <c r="BO997" s="227">
        <f t="shared" si="1322"/>
        <v>3399.87993228</v>
      </c>
      <c r="BP997" s="227">
        <f t="shared" si="1323"/>
        <v>3824.3142289466668</v>
      </c>
      <c r="BQ997" s="227">
        <f t="shared" si="1173"/>
        <v>3113.21</v>
      </c>
      <c r="BR997" s="227">
        <f t="shared" si="1324"/>
        <v>62.264200000000002</v>
      </c>
      <c r="BS997" s="227">
        <f t="shared" si="1325"/>
        <v>327.92478666666665</v>
      </c>
      <c r="BT997" s="228">
        <f t="shared" si="1171"/>
        <v>1.0302060299735889</v>
      </c>
      <c r="BU997" s="230">
        <f t="shared" si="1172"/>
        <v>215</v>
      </c>
      <c r="BV997" s="231">
        <f t="shared" si="1326"/>
        <v>1.050970006</v>
      </c>
      <c r="BW997" s="227">
        <f t="shared" si="1327"/>
        <v>3370.7211498199999</v>
      </c>
      <c r="BX997" s="227">
        <f t="shared" si="1328"/>
        <v>3760.9101364866665</v>
      </c>
      <c r="BY997" s="227">
        <f t="shared" si="1271"/>
        <v>3113.21</v>
      </c>
      <c r="BZ997" s="227">
        <f t="shared" si="1329"/>
        <v>62.264200000000002</v>
      </c>
      <c r="CA997" s="227">
        <f t="shared" si="1330"/>
        <v>297.83042333333333</v>
      </c>
      <c r="CB997" s="228">
        <f t="shared" si="1268"/>
        <v>1.03113303296986</v>
      </c>
      <c r="CC997" s="230">
        <f t="shared" si="1269"/>
        <v>195</v>
      </c>
      <c r="CD997" s="231">
        <f t="shared" si="1331"/>
        <v>1.0461209979999999</v>
      </c>
      <c r="CE997" s="227">
        <f t="shared" si="1332"/>
        <v>3358.1882381199998</v>
      </c>
      <c r="CF997" s="227">
        <f t="shared" si="1333"/>
        <v>3718.2828614533332</v>
      </c>
      <c r="CG997" s="227">
        <f t="shared" si="1264"/>
        <v>3113.21</v>
      </c>
      <c r="CH997" s="227">
        <f t="shared" si="1334"/>
        <v>62.264200000000002</v>
      </c>
      <c r="CI997" s="227">
        <f t="shared" si="1335"/>
        <v>266.69832333333335</v>
      </c>
      <c r="CJ997" s="228">
        <f t="shared" ref="CJ997:CJ1060" si="1393">($O997/CJ$738)</f>
        <v>1.0262075485094913</v>
      </c>
      <c r="CK997" s="230">
        <f t="shared" ref="CK997:CK1060" si="1394">NETWORKDAYS(CK$738,$A997,$AE$118:$AE$502)-1</f>
        <v>174</v>
      </c>
      <c r="CL997" s="231">
        <f t="shared" si="1336"/>
        <v>1.041053617</v>
      </c>
      <c r="CM997" s="227">
        <f t="shared" si="1337"/>
        <v>3325.9576813499998</v>
      </c>
      <c r="CN997" s="227">
        <f t="shared" si="1338"/>
        <v>3654.9202046833334</v>
      </c>
      <c r="CO997" s="227">
        <f t="shared" si="1267"/>
        <v>3113.21</v>
      </c>
      <c r="CP997" s="227">
        <f t="shared" si="1339"/>
        <v>62.264200000000002</v>
      </c>
      <c r="CQ997" s="227">
        <f t="shared" si="1340"/>
        <v>233.49074999999999</v>
      </c>
      <c r="CR997" s="228">
        <f t="shared" si="1265"/>
        <v>1.021611054593033</v>
      </c>
      <c r="CS997" s="230">
        <f t="shared" si="1266"/>
        <v>154</v>
      </c>
      <c r="CT997" s="231">
        <f t="shared" si="1341"/>
        <v>1.0362503620000001</v>
      </c>
      <c r="CU997" s="227">
        <f t="shared" si="1342"/>
        <v>3295.78365609</v>
      </c>
      <c r="CV997" s="227">
        <f t="shared" si="1343"/>
        <v>3591.53860609</v>
      </c>
      <c r="CW997" s="227">
        <f t="shared" si="1391"/>
        <v>3113.21</v>
      </c>
      <c r="CX997" s="227">
        <f t="shared" si="1344"/>
        <v>62.264200000000002</v>
      </c>
      <c r="CY997" s="227">
        <f t="shared" si="1345"/>
        <v>202.35865000000001</v>
      </c>
      <c r="CZ997" s="228">
        <f t="shared" si="1389"/>
        <v>1.0237614143629969</v>
      </c>
      <c r="DA997" s="239">
        <f t="shared" si="1390"/>
        <v>133</v>
      </c>
      <c r="DB997" s="231">
        <f t="shared" si="1346"/>
        <v>1.0312307940000001</v>
      </c>
      <c r="DC997" s="227">
        <f t="shared" si="1347"/>
        <v>3286.72256827</v>
      </c>
      <c r="DD997" s="227">
        <f t="shared" si="1348"/>
        <v>3551.3454182700002</v>
      </c>
      <c r="DE997" s="227">
        <f t="shared" si="1263"/>
        <v>3113.21</v>
      </c>
      <c r="DF997" s="227">
        <f t="shared" si="1349"/>
        <v>62.264200000000002</v>
      </c>
      <c r="DG997" s="227">
        <f t="shared" si="1350"/>
        <v>171.22655</v>
      </c>
      <c r="DH997" s="228">
        <f t="shared" si="1261"/>
        <v>1.0222279667690628</v>
      </c>
      <c r="DI997" s="239">
        <f t="shared" si="1262"/>
        <v>112</v>
      </c>
      <c r="DJ997" s="231">
        <f t="shared" si="1351"/>
        <v>1.0262355409999999</v>
      </c>
      <c r="DK997" s="227">
        <f t="shared" si="1352"/>
        <v>3265.90258507</v>
      </c>
      <c r="DL997" s="227">
        <f t="shared" si="1353"/>
        <v>3499.3933350699999</v>
      </c>
      <c r="DM997" s="227">
        <f t="shared" si="1388"/>
        <v>3113.21</v>
      </c>
      <c r="DN997" s="227">
        <f t="shared" si="1354"/>
        <v>62.264200000000002</v>
      </c>
      <c r="DO997" s="227">
        <f t="shared" si="1355"/>
        <v>139.05671333333333</v>
      </c>
      <c r="DP997" s="228">
        <f t="shared" si="1386"/>
        <v>1.0189676720938319</v>
      </c>
      <c r="DQ997" s="239">
        <f t="shared" si="1387"/>
        <v>91</v>
      </c>
      <c r="DR997" s="231">
        <f t="shared" si="1356"/>
        <v>1.021264484</v>
      </c>
      <c r="DS997" s="227">
        <f t="shared" si="1357"/>
        <v>3239.71682581</v>
      </c>
      <c r="DT997" s="227">
        <f t="shared" si="1358"/>
        <v>3441.0377391433335</v>
      </c>
      <c r="DU997" s="227">
        <f t="shared" si="1260"/>
        <v>3113.21</v>
      </c>
      <c r="DV997" s="227">
        <f t="shared" si="1359"/>
        <v>62.264200000000002</v>
      </c>
      <c r="DW997" s="227">
        <f t="shared" si="1360"/>
        <v>110.00008666666668</v>
      </c>
      <c r="DX997" s="228">
        <f t="shared" si="1255"/>
        <v>1.0146054243627003</v>
      </c>
      <c r="DY997" s="239">
        <f t="shared" si="1256"/>
        <v>73</v>
      </c>
      <c r="DZ997" s="231">
        <f t="shared" si="1361"/>
        <v>1.0170227489999999</v>
      </c>
      <c r="EA997" s="227">
        <f t="shared" si="1362"/>
        <v>3212.4491657799999</v>
      </c>
      <c r="EB997" s="227">
        <f t="shared" si="1363"/>
        <v>3384.7134524466665</v>
      </c>
      <c r="EC997" s="227">
        <f t="shared" si="1382"/>
        <v>3113.21</v>
      </c>
      <c r="ED997" s="227">
        <f t="shared" si="1364"/>
        <v>62.264200000000002</v>
      </c>
      <c r="EE997" s="227">
        <f t="shared" si="1365"/>
        <v>77.830250000000007</v>
      </c>
      <c r="EF997" s="228">
        <f t="shared" si="1383"/>
        <v>1.0070529159001544</v>
      </c>
      <c r="EG997" s="239">
        <f t="shared" si="1384"/>
        <v>51</v>
      </c>
      <c r="EH997" s="231">
        <f t="shared" si="1366"/>
        <v>1.0118623229999999</v>
      </c>
      <c r="EI997" s="227">
        <f t="shared" si="1367"/>
        <v>3172.3575743900001</v>
      </c>
      <c r="EJ997" s="227">
        <f t="shared" si="1368"/>
        <v>3312.4520243900001</v>
      </c>
      <c r="EK997" s="227">
        <f t="shared" si="1257"/>
        <v>3113.21</v>
      </c>
      <c r="EL997" s="227">
        <f t="shared" si="1369"/>
        <v>62.264200000000002</v>
      </c>
      <c r="EM997" s="227">
        <f t="shared" si="1370"/>
        <v>44.622676666666671</v>
      </c>
      <c r="EN997" s="228">
        <f t="shared" si="1251"/>
        <v>1.0013455620741518</v>
      </c>
      <c r="EO997" s="239">
        <f t="shared" si="1252"/>
        <v>30</v>
      </c>
      <c r="EP997" s="231">
        <f t="shared" si="1371"/>
        <v>1.00696089</v>
      </c>
      <c r="EQ997" s="227">
        <f t="shared" si="1372"/>
        <v>3139.0988889499999</v>
      </c>
      <c r="ER997" s="227">
        <f t="shared" si="1373"/>
        <v>3245.9857656166664</v>
      </c>
      <c r="ES997" s="227">
        <f t="shared" si="1379"/>
        <v>3113.21</v>
      </c>
      <c r="ET997" s="227">
        <f t="shared" si="1380"/>
        <v>62.264200000000002</v>
      </c>
      <c r="EU997" s="227">
        <f t="shared" si="1374"/>
        <v>14.528313333333335</v>
      </c>
      <c r="EV997" s="228">
        <f t="shared" si="1375"/>
        <v>1.0000453345221296</v>
      </c>
      <c r="EW997" s="239">
        <f t="shared" si="1376"/>
        <v>10</v>
      </c>
      <c r="EX997" s="231">
        <f t="shared" si="1377"/>
        <v>1.0023149339999999</v>
      </c>
      <c r="EY997" s="227">
        <f t="shared" si="1298"/>
        <v>3120.55833828</v>
      </c>
      <c r="EZ997" s="227">
        <f t="shared" si="1381"/>
        <v>3197.3508516133334</v>
      </c>
      <c r="FA997" s="227"/>
      <c r="FB997" s="227"/>
      <c r="FC997" s="227"/>
      <c r="FD997" s="227"/>
      <c r="FE997" s="227"/>
      <c r="FF997" s="227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5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5"/>
      <c r="HA997" s="5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3"/>
      <c r="JZ997" s="1"/>
      <c r="KA997" s="1"/>
      <c r="KB997" s="1"/>
      <c r="KC997" s="1"/>
      <c r="KD997" s="1"/>
      <c r="KE997" s="1"/>
    </row>
    <row r="998" spans="1:291" x14ac:dyDescent="0.2">
      <c r="A998" s="196">
        <f t="shared" si="1282"/>
        <v>43656</v>
      </c>
      <c r="B998" s="236">
        <f t="shared" si="1378"/>
        <v>117266.37311353332</v>
      </c>
      <c r="C998" s="66">
        <f t="shared" si="1169"/>
        <v>58889.256521210002</v>
      </c>
      <c r="D998" s="77">
        <f t="shared" si="1283"/>
        <v>5213.75</v>
      </c>
      <c r="E998" s="67">
        <f>VLOOKUP(A997,[1]Plan1!$DQ$117:$DS$314,3)</f>
        <v>5214.2700000000004</v>
      </c>
      <c r="F998" s="11">
        <f t="shared" si="1284"/>
        <v>43642</v>
      </c>
      <c r="G998" s="73">
        <f t="shared" si="1272"/>
        <v>9.9736274274730974E-5</v>
      </c>
      <c r="H998" s="11">
        <f t="shared" si="1285"/>
        <v>43671</v>
      </c>
      <c r="I998" s="11">
        <f t="shared" si="1273"/>
        <v>43671</v>
      </c>
      <c r="J998" s="1">
        <f t="shared" si="1286"/>
        <v>22</v>
      </c>
      <c r="K998" s="1">
        <f t="shared" si="1287"/>
        <v>11</v>
      </c>
      <c r="L998" s="66">
        <f t="shared" si="1274"/>
        <v>1.0000498600000001</v>
      </c>
      <c r="M998" s="70">
        <f t="shared" si="1170"/>
        <v>1.0013001699999999</v>
      </c>
      <c r="N998" s="70">
        <f t="shared" si="1385"/>
        <v>1.0998241080246327</v>
      </c>
      <c r="O998" s="66">
        <f t="shared" si="1166"/>
        <v>1.09987894</v>
      </c>
      <c r="P998" s="66">
        <f t="shared" si="1275"/>
        <v>58892.192739539998</v>
      </c>
      <c r="Q998" s="74">
        <f t="shared" si="1276"/>
        <v>0</v>
      </c>
      <c r="R998" s="75">
        <f t="shared" si="1167"/>
        <v>0</v>
      </c>
      <c r="S998" s="66">
        <f t="shared" si="1168"/>
        <v>0</v>
      </c>
      <c r="T998" s="10">
        <f t="shared" si="1288"/>
        <v>0.06</v>
      </c>
      <c r="U998" s="74">
        <f t="shared" si="1392"/>
        <v>11</v>
      </c>
      <c r="V998" s="74">
        <v>252</v>
      </c>
      <c r="W998" s="70">
        <f t="shared" si="1277"/>
        <v>1.0025467210000001</v>
      </c>
      <c r="X998" s="66">
        <f t="shared" si="1278"/>
        <v>149.98198398</v>
      </c>
      <c r="Y998" s="66">
        <v>0</v>
      </c>
      <c r="Z998" s="67">
        <f t="shared" si="1279"/>
        <v>0</v>
      </c>
      <c r="AA998" s="68" t="str">
        <f t="shared" si="1289"/>
        <v>A+INCORP J=</v>
      </c>
      <c r="AB998" s="11">
        <f t="shared" si="1290"/>
        <v>43671</v>
      </c>
      <c r="AC998" s="227">
        <f t="shared" si="1295"/>
        <v>3113.21</v>
      </c>
      <c r="AD998" s="227">
        <f t="shared" si="1299"/>
        <v>62.264200000000002</v>
      </c>
      <c r="AE998" s="227">
        <f t="shared" si="1300"/>
        <v>488.77397000000002</v>
      </c>
      <c r="AF998" s="228">
        <f t="shared" si="1296"/>
        <v>1.0540805726671894</v>
      </c>
      <c r="AG998" s="230">
        <f t="shared" si="1297"/>
        <v>323</v>
      </c>
      <c r="AH998" s="231">
        <f t="shared" si="1301"/>
        <v>1.0775456859999999</v>
      </c>
      <c r="AI998" s="227">
        <f t="shared" si="1302"/>
        <v>3536.0461005500001</v>
      </c>
      <c r="AJ998" s="227">
        <f t="shared" si="1303"/>
        <v>4087.0842705499999</v>
      </c>
      <c r="AK998" s="227">
        <f t="shared" si="1176"/>
        <v>3113.21</v>
      </c>
      <c r="AL998" s="227">
        <f t="shared" si="1304"/>
        <v>62.264200000000002</v>
      </c>
      <c r="AM998" s="227">
        <f t="shared" si="1305"/>
        <v>457.64186999999998</v>
      </c>
      <c r="AN998" s="228">
        <f t="shared" si="1177"/>
        <v>1.0531331502626875</v>
      </c>
      <c r="AO998" s="230">
        <f t="shared" si="1178"/>
        <v>302</v>
      </c>
      <c r="AP998" s="231">
        <f t="shared" si="1306"/>
        <v>1.072326084</v>
      </c>
      <c r="AQ998" s="227">
        <f t="shared" si="1307"/>
        <v>3515.7547369099998</v>
      </c>
      <c r="AR998" s="227">
        <f t="shared" si="1308"/>
        <v>4035.6608069099998</v>
      </c>
      <c r="AS998" s="227">
        <f t="shared" si="1291"/>
        <v>3113.21</v>
      </c>
      <c r="AT998" s="227">
        <f t="shared" si="1309"/>
        <v>62.264200000000002</v>
      </c>
      <c r="AU998" s="227">
        <f t="shared" si="1310"/>
        <v>426.50976999999995</v>
      </c>
      <c r="AV998" s="228">
        <f t="shared" si="1292"/>
        <v>1.0508217972645149</v>
      </c>
      <c r="AW998" s="230">
        <f t="shared" si="1293"/>
        <v>281</v>
      </c>
      <c r="AX998" s="231">
        <f t="shared" si="1311"/>
        <v>1.0671317659999999</v>
      </c>
      <c r="AY998" s="227">
        <f t="shared" si="1312"/>
        <v>3491.0457286999999</v>
      </c>
      <c r="AZ998" s="227">
        <f t="shared" si="1313"/>
        <v>3979.8196987000001</v>
      </c>
      <c r="BA998" s="227">
        <f t="shared" si="1270"/>
        <v>3113.21</v>
      </c>
      <c r="BB998" s="227">
        <f t="shared" si="1314"/>
        <v>62.264200000000002</v>
      </c>
      <c r="BC998" s="227">
        <f t="shared" si="1315"/>
        <v>394.33993333333331</v>
      </c>
      <c r="BD998" s="228">
        <f t="shared" si="1174"/>
        <v>1.0466346967044553</v>
      </c>
      <c r="BE998" s="230">
        <f t="shared" si="1175"/>
        <v>261</v>
      </c>
      <c r="BF998" s="231">
        <f t="shared" si="1316"/>
        <v>1.0622081910000001</v>
      </c>
      <c r="BG998" s="227">
        <f t="shared" si="1317"/>
        <v>3461.0923757999999</v>
      </c>
      <c r="BH998" s="227">
        <f t="shared" si="1318"/>
        <v>3917.6965091333332</v>
      </c>
      <c r="BI998" s="227">
        <f t="shared" si="1294"/>
        <v>3113.21</v>
      </c>
      <c r="BJ998" s="227">
        <f t="shared" si="1319"/>
        <v>62.264200000000002</v>
      </c>
      <c r="BK998" s="227">
        <f t="shared" si="1320"/>
        <v>363.20783333333333</v>
      </c>
      <c r="BL998" s="228">
        <f t="shared" si="1280"/>
        <v>1.0336110550967998</v>
      </c>
      <c r="BM998" s="230">
        <f t="shared" si="1281"/>
        <v>239</v>
      </c>
      <c r="BN998" s="231">
        <f t="shared" si="1321"/>
        <v>1.0568184920000001</v>
      </c>
      <c r="BO998" s="227">
        <f t="shared" si="1322"/>
        <v>3400.68155918</v>
      </c>
      <c r="BP998" s="227">
        <f t="shared" si="1323"/>
        <v>3826.1535925133335</v>
      </c>
      <c r="BQ998" s="227">
        <f t="shared" si="1173"/>
        <v>3113.21</v>
      </c>
      <c r="BR998" s="227">
        <f t="shared" si="1324"/>
        <v>62.264200000000002</v>
      </c>
      <c r="BS998" s="227">
        <f t="shared" si="1325"/>
        <v>328.96252333333337</v>
      </c>
      <c r="BT998" s="228">
        <f t="shared" si="1171"/>
        <v>1.0302106945317255</v>
      </c>
      <c r="BU998" s="230">
        <f t="shared" si="1172"/>
        <v>216</v>
      </c>
      <c r="BV998" s="231">
        <f t="shared" si="1326"/>
        <v>1.0512130449999999</v>
      </c>
      <c r="BW998" s="227">
        <f t="shared" si="1327"/>
        <v>3371.5159015499999</v>
      </c>
      <c r="BX998" s="227">
        <f t="shared" si="1328"/>
        <v>3762.7426248833331</v>
      </c>
      <c r="BY998" s="227">
        <f t="shared" si="1271"/>
        <v>3113.21</v>
      </c>
      <c r="BZ998" s="227">
        <f t="shared" si="1329"/>
        <v>62.264200000000002</v>
      </c>
      <c r="CA998" s="227">
        <f t="shared" si="1330"/>
        <v>298.86815999999999</v>
      </c>
      <c r="CB998" s="228">
        <f t="shared" si="1268"/>
        <v>1.031137701725273</v>
      </c>
      <c r="CC998" s="230">
        <f t="shared" si="1269"/>
        <v>196</v>
      </c>
      <c r="CD998" s="231">
        <f t="shared" si="1331"/>
        <v>1.0463629160000001</v>
      </c>
      <c r="CE998" s="227">
        <f t="shared" si="1332"/>
        <v>3358.9800359300002</v>
      </c>
      <c r="CF998" s="227">
        <f t="shared" si="1333"/>
        <v>3720.1123959300003</v>
      </c>
      <c r="CG998" s="227">
        <f t="shared" si="1264"/>
        <v>3113.21</v>
      </c>
      <c r="CH998" s="227">
        <f t="shared" si="1334"/>
        <v>62.264200000000002</v>
      </c>
      <c r="CI998" s="227">
        <f t="shared" si="1335"/>
        <v>267.73606000000001</v>
      </c>
      <c r="CJ998" s="228">
        <f t="shared" si="1393"/>
        <v>1.0262121949633372</v>
      </c>
      <c r="CK998" s="230">
        <f t="shared" si="1394"/>
        <v>175</v>
      </c>
      <c r="CL998" s="231">
        <f t="shared" si="1336"/>
        <v>1.041294363</v>
      </c>
      <c r="CM998" s="227">
        <f t="shared" si="1337"/>
        <v>3326.7418793000002</v>
      </c>
      <c r="CN998" s="227">
        <f t="shared" si="1338"/>
        <v>3656.7421393000004</v>
      </c>
      <c r="CO998" s="227">
        <f t="shared" si="1267"/>
        <v>3113.21</v>
      </c>
      <c r="CP998" s="227">
        <f t="shared" si="1339"/>
        <v>62.264200000000002</v>
      </c>
      <c r="CQ998" s="227">
        <f t="shared" si="1340"/>
        <v>234.52848666666668</v>
      </c>
      <c r="CR998" s="228">
        <f t="shared" si="1265"/>
        <v>1.0216156802349128</v>
      </c>
      <c r="CS998" s="230">
        <f t="shared" si="1266"/>
        <v>155</v>
      </c>
      <c r="CT998" s="231">
        <f t="shared" si="1341"/>
        <v>1.036489998</v>
      </c>
      <c r="CU998" s="227">
        <f t="shared" si="1342"/>
        <v>3296.5607420000001</v>
      </c>
      <c r="CV998" s="227">
        <f t="shared" si="1343"/>
        <v>3593.3534286666668</v>
      </c>
      <c r="CW998" s="227">
        <f t="shared" si="1391"/>
        <v>3113.21</v>
      </c>
      <c r="CX998" s="227">
        <f t="shared" si="1344"/>
        <v>62.264200000000002</v>
      </c>
      <c r="CY998" s="227">
        <f t="shared" si="1345"/>
        <v>203.39638666666664</v>
      </c>
      <c r="CZ998" s="228">
        <f t="shared" si="1389"/>
        <v>1.0237660497412575</v>
      </c>
      <c r="DA998" s="239">
        <f t="shared" si="1390"/>
        <v>134</v>
      </c>
      <c r="DB998" s="231">
        <f t="shared" si="1346"/>
        <v>1.031469269</v>
      </c>
      <c r="DC998" s="227">
        <f t="shared" si="1347"/>
        <v>3287.49751707</v>
      </c>
      <c r="DD998" s="227">
        <f t="shared" si="1348"/>
        <v>3553.1581037366668</v>
      </c>
      <c r="DE998" s="227">
        <f t="shared" si="1263"/>
        <v>3113.21</v>
      </c>
      <c r="DF998" s="227">
        <f t="shared" si="1349"/>
        <v>62.264200000000002</v>
      </c>
      <c r="DG998" s="227">
        <f t="shared" si="1350"/>
        <v>172.26428666666666</v>
      </c>
      <c r="DH998" s="228">
        <f t="shared" si="1261"/>
        <v>1.0222325952041922</v>
      </c>
      <c r="DI998" s="239">
        <f t="shared" si="1262"/>
        <v>113</v>
      </c>
      <c r="DJ998" s="231">
        <f t="shared" si="1351"/>
        <v>1.026472861</v>
      </c>
      <c r="DK998" s="227">
        <f t="shared" si="1352"/>
        <v>3266.67262544</v>
      </c>
      <c r="DL998" s="227">
        <f t="shared" si="1353"/>
        <v>3501.2011121066666</v>
      </c>
      <c r="DM998" s="227">
        <f t="shared" si="1388"/>
        <v>3113.21</v>
      </c>
      <c r="DN998" s="227">
        <f t="shared" si="1354"/>
        <v>62.264200000000002</v>
      </c>
      <c r="DO998" s="227">
        <f t="shared" si="1355"/>
        <v>140.09444999999999</v>
      </c>
      <c r="DP998" s="228">
        <f t="shared" si="1386"/>
        <v>1.0189722857670267</v>
      </c>
      <c r="DQ998" s="239">
        <f t="shared" si="1387"/>
        <v>92</v>
      </c>
      <c r="DR998" s="231">
        <f t="shared" si="1356"/>
        <v>1.021500654</v>
      </c>
      <c r="DS998" s="227">
        <f t="shared" si="1357"/>
        <v>3240.4806907000002</v>
      </c>
      <c r="DT998" s="227">
        <f t="shared" si="1358"/>
        <v>3442.8393407000003</v>
      </c>
      <c r="DU998" s="227">
        <f t="shared" si="1260"/>
        <v>3113.21</v>
      </c>
      <c r="DV998" s="227">
        <f t="shared" si="1359"/>
        <v>62.264200000000002</v>
      </c>
      <c r="DW998" s="227">
        <f t="shared" si="1360"/>
        <v>111.03782333333335</v>
      </c>
      <c r="DX998" s="228">
        <f t="shared" si="1255"/>
        <v>1.014610018284547</v>
      </c>
      <c r="DY998" s="239">
        <f t="shared" si="1256"/>
        <v>74</v>
      </c>
      <c r="DZ998" s="231">
        <f t="shared" si="1361"/>
        <v>1.017257938</v>
      </c>
      <c r="EA998" s="227">
        <f t="shared" si="1362"/>
        <v>3213.2066011799998</v>
      </c>
      <c r="EB998" s="227">
        <f t="shared" si="1363"/>
        <v>3386.508624513333</v>
      </c>
      <c r="EC998" s="227">
        <f t="shared" si="1382"/>
        <v>3113.21</v>
      </c>
      <c r="ED998" s="227">
        <f t="shared" si="1364"/>
        <v>62.264200000000002</v>
      </c>
      <c r="EE998" s="227">
        <f t="shared" si="1365"/>
        <v>78.867986666666667</v>
      </c>
      <c r="EF998" s="228">
        <f t="shared" si="1383"/>
        <v>1.007057475625817</v>
      </c>
      <c r="EG998" s="239">
        <f t="shared" si="1384"/>
        <v>52</v>
      </c>
      <c r="EH998" s="231">
        <f t="shared" si="1366"/>
        <v>1.0120963190000001</v>
      </c>
      <c r="EI998" s="227">
        <f t="shared" si="1367"/>
        <v>3173.1055580699999</v>
      </c>
      <c r="EJ998" s="227">
        <f t="shared" si="1368"/>
        <v>3314.2377447366666</v>
      </c>
      <c r="EK998" s="227">
        <f t="shared" si="1257"/>
        <v>3113.21</v>
      </c>
      <c r="EL998" s="227">
        <f t="shared" si="1369"/>
        <v>62.264200000000002</v>
      </c>
      <c r="EM998" s="227">
        <f t="shared" si="1370"/>
        <v>45.660413333333331</v>
      </c>
      <c r="EN998" s="228">
        <f t="shared" si="1251"/>
        <v>1.0013500959581063</v>
      </c>
      <c r="EO998" s="239">
        <f t="shared" si="1252"/>
        <v>31</v>
      </c>
      <c r="EP998" s="231">
        <f t="shared" si="1371"/>
        <v>1.0071937520000001</v>
      </c>
      <c r="EQ998" s="227">
        <f t="shared" si="1372"/>
        <v>3139.83902919</v>
      </c>
      <c r="ER998" s="227">
        <f t="shared" si="1373"/>
        <v>3247.7636425233331</v>
      </c>
      <c r="ES998" s="227">
        <f t="shared" si="1379"/>
        <v>3113.21</v>
      </c>
      <c r="ET998" s="227">
        <f t="shared" si="1380"/>
        <v>62.264200000000002</v>
      </c>
      <c r="EU998" s="227">
        <f t="shared" si="1374"/>
        <v>15.566050000000001</v>
      </c>
      <c r="EV998" s="228">
        <f t="shared" si="1375"/>
        <v>1.0000498625189247</v>
      </c>
      <c r="EW998" s="239">
        <f t="shared" si="1376"/>
        <v>11</v>
      </c>
      <c r="EX998" s="231">
        <f t="shared" si="1377"/>
        <v>1.0025467210000001</v>
      </c>
      <c r="EY998" s="227">
        <f t="shared" si="1298"/>
        <v>3121.2941051100001</v>
      </c>
      <c r="EZ998" s="227">
        <f t="shared" si="1381"/>
        <v>3199.1243551100001</v>
      </c>
      <c r="FA998" s="227"/>
      <c r="FB998" s="227"/>
      <c r="FC998" s="227"/>
      <c r="FD998" s="227"/>
      <c r="FE998" s="227"/>
      <c r="FF998" s="227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5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5"/>
      <c r="HA998" s="5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3"/>
      <c r="JZ998" s="1"/>
      <c r="KA998" s="1"/>
      <c r="KB998" s="1"/>
      <c r="KC998" s="1"/>
      <c r="KD998" s="1"/>
      <c r="KE998" s="1"/>
    </row>
    <row r="999" spans="1:291" x14ac:dyDescent="0.2">
      <c r="A999" s="196">
        <f t="shared" si="1282"/>
        <v>43657</v>
      </c>
      <c r="B999" s="236">
        <f t="shared" si="1378"/>
        <v>117309.44286044997</v>
      </c>
      <c r="C999" s="66">
        <f t="shared" si="1169"/>
        <v>58889.256521210002</v>
      </c>
      <c r="D999" s="77">
        <f t="shared" si="1283"/>
        <v>5213.75</v>
      </c>
      <c r="E999" s="67">
        <f>VLOOKUP(A998,[1]Plan1!$DQ$117:$DS$314,3)</f>
        <v>5214.2700000000004</v>
      </c>
      <c r="F999" s="11">
        <f t="shared" si="1284"/>
        <v>43642</v>
      </c>
      <c r="G999" s="73">
        <f t="shared" si="1272"/>
        <v>9.9736274274730974E-5</v>
      </c>
      <c r="H999" s="11">
        <f t="shared" si="1285"/>
        <v>43671</v>
      </c>
      <c r="I999" s="11">
        <f t="shared" si="1273"/>
        <v>43671</v>
      </c>
      <c r="J999" s="1">
        <f t="shared" si="1286"/>
        <v>22</v>
      </c>
      <c r="K999" s="1">
        <f t="shared" si="1287"/>
        <v>12</v>
      </c>
      <c r="L999" s="66">
        <f t="shared" si="1274"/>
        <v>1.0000544</v>
      </c>
      <c r="M999" s="70">
        <f t="shared" si="1170"/>
        <v>1.0013001699999999</v>
      </c>
      <c r="N999" s="70">
        <f t="shared" si="1385"/>
        <v>1.0998241080246327</v>
      </c>
      <c r="O999" s="66">
        <f t="shared" si="1166"/>
        <v>1.0998839300000001</v>
      </c>
      <c r="P999" s="66">
        <f t="shared" si="1275"/>
        <v>58892.460096759998</v>
      </c>
      <c r="Q999" s="74">
        <f t="shared" si="1276"/>
        <v>0</v>
      </c>
      <c r="R999" s="75">
        <f t="shared" si="1167"/>
        <v>0</v>
      </c>
      <c r="S999" s="66">
        <f t="shared" si="1168"/>
        <v>0</v>
      </c>
      <c r="T999" s="10">
        <f t="shared" si="1288"/>
        <v>0.06</v>
      </c>
      <c r="U999" s="74">
        <f t="shared" si="1392"/>
        <v>12</v>
      </c>
      <c r="V999" s="74">
        <v>252</v>
      </c>
      <c r="W999" s="70">
        <f t="shared" si="1277"/>
        <v>1.0027785629999999</v>
      </c>
      <c r="X999" s="66">
        <f t="shared" si="1278"/>
        <v>163.6364106</v>
      </c>
      <c r="Y999" s="66">
        <v>0</v>
      </c>
      <c r="Z999" s="67">
        <f t="shared" si="1279"/>
        <v>0</v>
      </c>
      <c r="AA999" s="68" t="str">
        <f t="shared" si="1289"/>
        <v>A+INCORP J=</v>
      </c>
      <c r="AB999" s="11">
        <f t="shared" si="1290"/>
        <v>43671</v>
      </c>
      <c r="AC999" s="227">
        <f t="shared" si="1295"/>
        <v>3113.21</v>
      </c>
      <c r="AD999" s="227">
        <f t="shared" si="1299"/>
        <v>62.264200000000002</v>
      </c>
      <c r="AE999" s="227">
        <f t="shared" si="1300"/>
        <v>489.81170666666662</v>
      </c>
      <c r="AF999" s="228">
        <f t="shared" si="1296"/>
        <v>1.0540853548862741</v>
      </c>
      <c r="AG999" s="230">
        <f t="shared" si="1297"/>
        <v>324</v>
      </c>
      <c r="AH999" s="231">
        <f t="shared" si="1301"/>
        <v>1.077794871</v>
      </c>
      <c r="AI999" s="227">
        <f t="shared" si="1302"/>
        <v>3536.8798658800001</v>
      </c>
      <c r="AJ999" s="227">
        <f t="shared" si="1303"/>
        <v>4088.9557725466666</v>
      </c>
      <c r="AK999" s="227">
        <f t="shared" si="1176"/>
        <v>3113.21</v>
      </c>
      <c r="AL999" s="227">
        <f t="shared" si="1304"/>
        <v>62.264200000000002</v>
      </c>
      <c r="AM999" s="227">
        <f t="shared" si="1305"/>
        <v>458.67960666666664</v>
      </c>
      <c r="AN999" s="228">
        <f t="shared" si="1177"/>
        <v>1.0531379281834465</v>
      </c>
      <c r="AO999" s="230">
        <f t="shared" si="1178"/>
        <v>303</v>
      </c>
      <c r="AP999" s="231">
        <f t="shared" si="1306"/>
        <v>1.0725740619999999</v>
      </c>
      <c r="AQ999" s="227">
        <f t="shared" si="1307"/>
        <v>3516.5837178800002</v>
      </c>
      <c r="AR999" s="227">
        <f t="shared" si="1308"/>
        <v>4037.5275245466669</v>
      </c>
      <c r="AS999" s="227">
        <f t="shared" si="1291"/>
        <v>3113.21</v>
      </c>
      <c r="AT999" s="227">
        <f t="shared" si="1309"/>
        <v>62.264200000000002</v>
      </c>
      <c r="AU999" s="227">
        <f t="shared" si="1310"/>
        <v>427.54750666666666</v>
      </c>
      <c r="AV999" s="228">
        <f t="shared" si="1292"/>
        <v>1.0508265646989823</v>
      </c>
      <c r="AW999" s="230">
        <f t="shared" si="1293"/>
        <v>282</v>
      </c>
      <c r="AX999" s="231">
        <f t="shared" si="1311"/>
        <v>1.067378543</v>
      </c>
      <c r="AY999" s="227">
        <f t="shared" si="1312"/>
        <v>3491.8688841799999</v>
      </c>
      <c r="AZ999" s="227">
        <f t="shared" si="1313"/>
        <v>3981.6805908466667</v>
      </c>
      <c r="BA999" s="227">
        <f t="shared" si="1270"/>
        <v>3113.21</v>
      </c>
      <c r="BB999" s="227">
        <f t="shared" si="1314"/>
        <v>62.264200000000002</v>
      </c>
      <c r="BC999" s="227">
        <f t="shared" si="1315"/>
        <v>395.37767000000002</v>
      </c>
      <c r="BD999" s="228">
        <f t="shared" si="1174"/>
        <v>1.0466394451426213</v>
      </c>
      <c r="BE999" s="230">
        <f t="shared" si="1175"/>
        <v>262</v>
      </c>
      <c r="BF999" s="231">
        <f t="shared" si="1316"/>
        <v>1.0624538299999999</v>
      </c>
      <c r="BG999" s="227">
        <f t="shared" si="1317"/>
        <v>3461.9084704799998</v>
      </c>
      <c r="BH999" s="227">
        <f t="shared" si="1318"/>
        <v>3919.5503404799997</v>
      </c>
      <c r="BI999" s="227">
        <f t="shared" si="1294"/>
        <v>3113.21</v>
      </c>
      <c r="BJ999" s="227">
        <f t="shared" si="1319"/>
        <v>62.264200000000002</v>
      </c>
      <c r="BK999" s="227">
        <f t="shared" si="1320"/>
        <v>364.24556999999999</v>
      </c>
      <c r="BL999" s="228">
        <f t="shared" si="1280"/>
        <v>1.033615744448489</v>
      </c>
      <c r="BM999" s="230">
        <f t="shared" si="1281"/>
        <v>240</v>
      </c>
      <c r="BN999" s="231">
        <f t="shared" si="1321"/>
        <v>1.057062884</v>
      </c>
      <c r="BO999" s="227">
        <f t="shared" si="1322"/>
        <v>3401.4834075499998</v>
      </c>
      <c r="BP999" s="227">
        <f t="shared" si="1323"/>
        <v>3827.9931775499999</v>
      </c>
      <c r="BQ999" s="227">
        <f t="shared" si="1173"/>
        <v>3113.21</v>
      </c>
      <c r="BR999" s="227">
        <f t="shared" si="1324"/>
        <v>62.264200000000002</v>
      </c>
      <c r="BS999" s="227">
        <f t="shared" si="1325"/>
        <v>330.00025999999997</v>
      </c>
      <c r="BT999" s="228">
        <f t="shared" si="1171"/>
        <v>1.0302153684564446</v>
      </c>
      <c r="BU999" s="230">
        <f t="shared" si="1172"/>
        <v>217</v>
      </c>
      <c r="BV999" s="231">
        <f t="shared" si="1326"/>
        <v>1.0514561410000001</v>
      </c>
      <c r="BW999" s="227">
        <f t="shared" si="1327"/>
        <v>3372.3108738199999</v>
      </c>
      <c r="BX999" s="227">
        <f t="shared" si="1328"/>
        <v>3764.5753338199997</v>
      </c>
      <c r="BY999" s="227">
        <f t="shared" si="1271"/>
        <v>3113.21</v>
      </c>
      <c r="BZ999" s="227">
        <f t="shared" si="1329"/>
        <v>62.264200000000002</v>
      </c>
      <c r="CA999" s="227">
        <f t="shared" si="1330"/>
        <v>299.90589666666665</v>
      </c>
      <c r="CB999" s="228">
        <f t="shared" si="1268"/>
        <v>1.0311423798556967</v>
      </c>
      <c r="CC999" s="230">
        <f t="shared" si="1269"/>
        <v>197</v>
      </c>
      <c r="CD999" s="231">
        <f t="shared" si="1331"/>
        <v>1.04660489</v>
      </c>
      <c r="CE999" s="227">
        <f t="shared" si="1332"/>
        <v>3359.7720510899999</v>
      </c>
      <c r="CF999" s="227">
        <f t="shared" si="1333"/>
        <v>3721.9421477566666</v>
      </c>
      <c r="CG999" s="227">
        <f t="shared" si="1264"/>
        <v>3113.21</v>
      </c>
      <c r="CH999" s="227">
        <f t="shared" si="1334"/>
        <v>62.264200000000002</v>
      </c>
      <c r="CI999" s="227">
        <f t="shared" si="1335"/>
        <v>268.77379666666667</v>
      </c>
      <c r="CJ999" s="228">
        <f t="shared" si="1393"/>
        <v>1.0262168507474119</v>
      </c>
      <c r="CK999" s="230">
        <f t="shared" si="1394"/>
        <v>176</v>
      </c>
      <c r="CL999" s="231">
        <f t="shared" si="1336"/>
        <v>1.041535165</v>
      </c>
      <c r="CM999" s="227">
        <f t="shared" si="1337"/>
        <v>3327.52629338</v>
      </c>
      <c r="CN999" s="227">
        <f t="shared" si="1338"/>
        <v>3658.5642900466664</v>
      </c>
      <c r="CO999" s="227">
        <f t="shared" si="1267"/>
        <v>3113.21</v>
      </c>
      <c r="CP999" s="227">
        <f t="shared" si="1339"/>
        <v>62.264200000000002</v>
      </c>
      <c r="CQ999" s="227">
        <f t="shared" si="1340"/>
        <v>235.56622333333331</v>
      </c>
      <c r="CR999" s="228">
        <f t="shared" si="1265"/>
        <v>1.0216203151652301</v>
      </c>
      <c r="CS999" s="230">
        <f t="shared" si="1266"/>
        <v>156</v>
      </c>
      <c r="CT999" s="231">
        <f t="shared" si="1341"/>
        <v>1.036729689</v>
      </c>
      <c r="CU999" s="227">
        <f t="shared" si="1342"/>
        <v>3297.3380397199999</v>
      </c>
      <c r="CV999" s="227">
        <f t="shared" si="1343"/>
        <v>3595.1684630533332</v>
      </c>
      <c r="CW999" s="227">
        <f t="shared" si="1391"/>
        <v>3113.21</v>
      </c>
      <c r="CX999" s="227">
        <f t="shared" si="1344"/>
        <v>62.264200000000002</v>
      </c>
      <c r="CY999" s="227">
        <f t="shared" si="1345"/>
        <v>204.43412333333333</v>
      </c>
      <c r="CZ999" s="228">
        <f t="shared" si="1389"/>
        <v>1.0237706944275067</v>
      </c>
      <c r="DA999" s="239">
        <f t="shared" si="1390"/>
        <v>135</v>
      </c>
      <c r="DB999" s="231">
        <f t="shared" si="1346"/>
        <v>1.0317077990000001</v>
      </c>
      <c r="DC999" s="227">
        <f t="shared" si="1347"/>
        <v>3288.2726779599998</v>
      </c>
      <c r="DD999" s="227">
        <f t="shared" si="1348"/>
        <v>3554.9710012933333</v>
      </c>
      <c r="DE999" s="227">
        <f t="shared" si="1263"/>
        <v>3113.21</v>
      </c>
      <c r="DF999" s="227">
        <f t="shared" si="1349"/>
        <v>62.264200000000002</v>
      </c>
      <c r="DG999" s="227">
        <f t="shared" si="1350"/>
        <v>173.30202333333332</v>
      </c>
      <c r="DH999" s="228">
        <f t="shared" si="1261"/>
        <v>1.0222372329333682</v>
      </c>
      <c r="DI999" s="239">
        <f t="shared" si="1262"/>
        <v>114</v>
      </c>
      <c r="DJ999" s="231">
        <f t="shared" si="1351"/>
        <v>1.0267102349999999</v>
      </c>
      <c r="DK999" s="227">
        <f t="shared" si="1352"/>
        <v>3267.4428742</v>
      </c>
      <c r="DL999" s="227">
        <f t="shared" si="1353"/>
        <v>3503.0090975333333</v>
      </c>
      <c r="DM999" s="227">
        <f t="shared" si="1388"/>
        <v>3113.21</v>
      </c>
      <c r="DN999" s="227">
        <f t="shared" si="1354"/>
        <v>62.264200000000002</v>
      </c>
      <c r="DO999" s="227">
        <f t="shared" si="1355"/>
        <v>141.13218666666666</v>
      </c>
      <c r="DP999" s="228">
        <f t="shared" si="1386"/>
        <v>1.0189769087046257</v>
      </c>
      <c r="DQ999" s="239">
        <f t="shared" si="1387"/>
        <v>93</v>
      </c>
      <c r="DR999" s="231">
        <f t="shared" si="1356"/>
        <v>1.0217368790000001</v>
      </c>
      <c r="DS999" s="227">
        <f t="shared" si="1357"/>
        <v>3241.2447663100002</v>
      </c>
      <c r="DT999" s="227">
        <f t="shared" si="1358"/>
        <v>3444.6411529766669</v>
      </c>
      <c r="DU999" s="227">
        <f t="shared" si="1260"/>
        <v>3113.21</v>
      </c>
      <c r="DV999" s="227">
        <f t="shared" si="1359"/>
        <v>62.264200000000002</v>
      </c>
      <c r="DW999" s="227">
        <f t="shared" si="1360"/>
        <v>112.07556000000001</v>
      </c>
      <c r="DX999" s="228">
        <f t="shared" si="1255"/>
        <v>1.0146146214311362</v>
      </c>
      <c r="DY999" s="239">
        <f t="shared" si="1256"/>
        <v>75</v>
      </c>
      <c r="DZ999" s="231">
        <f t="shared" si="1361"/>
        <v>1.0174931810000001</v>
      </c>
      <c r="EA999" s="227">
        <f t="shared" si="1362"/>
        <v>3213.9642431000002</v>
      </c>
      <c r="EB999" s="227">
        <f t="shared" si="1363"/>
        <v>3388.3040031</v>
      </c>
      <c r="EC999" s="227">
        <f t="shared" si="1382"/>
        <v>3113.21</v>
      </c>
      <c r="ED999" s="227">
        <f t="shared" si="1364"/>
        <v>62.264200000000002</v>
      </c>
      <c r="EE999" s="227">
        <f t="shared" si="1365"/>
        <v>79.905723333333341</v>
      </c>
      <c r="EF999" s="228">
        <f t="shared" si="1383"/>
        <v>1.0070620445075555</v>
      </c>
      <c r="EG999" s="239">
        <f t="shared" si="1384"/>
        <v>53</v>
      </c>
      <c r="EH999" s="231">
        <f t="shared" si="1366"/>
        <v>1.0123303690000001</v>
      </c>
      <c r="EI999" s="227">
        <f t="shared" si="1367"/>
        <v>3173.8537465499999</v>
      </c>
      <c r="EJ999" s="227">
        <f t="shared" si="1368"/>
        <v>3316.0236698833332</v>
      </c>
      <c r="EK999" s="227">
        <f t="shared" si="1257"/>
        <v>3113.21</v>
      </c>
      <c r="EL999" s="227">
        <f t="shared" si="1369"/>
        <v>62.264200000000002</v>
      </c>
      <c r="EM999" s="227">
        <f t="shared" si="1370"/>
        <v>46.698149999999998</v>
      </c>
      <c r="EN999" s="228">
        <f t="shared" si="1251"/>
        <v>1.0013546389462453</v>
      </c>
      <c r="EO999" s="239">
        <f t="shared" si="1252"/>
        <v>32</v>
      </c>
      <c r="EP999" s="231">
        <f t="shared" si="1371"/>
        <v>1.0074266679999999</v>
      </c>
      <c r="EQ999" s="227">
        <f t="shared" si="1372"/>
        <v>3140.5793729000002</v>
      </c>
      <c r="ER999" s="227">
        <f t="shared" si="1373"/>
        <v>3249.5417229</v>
      </c>
      <c r="ES999" s="227">
        <f t="shared" si="1379"/>
        <v>3113.21</v>
      </c>
      <c r="ET999" s="227">
        <f t="shared" si="1380"/>
        <v>62.264200000000002</v>
      </c>
      <c r="EU999" s="227">
        <f t="shared" si="1374"/>
        <v>16.603786666666668</v>
      </c>
      <c r="EV999" s="228">
        <f t="shared" si="1375"/>
        <v>1.0000543996080828</v>
      </c>
      <c r="EW999" s="239">
        <f t="shared" si="1376"/>
        <v>12</v>
      </c>
      <c r="EX999" s="231">
        <f t="shared" si="1377"/>
        <v>1.0027785629999999</v>
      </c>
      <c r="EY999" s="227">
        <f t="shared" si="1298"/>
        <v>3122.0300780900002</v>
      </c>
      <c r="EZ999" s="227">
        <f t="shared" si="1381"/>
        <v>3200.8980647566668</v>
      </c>
      <c r="FA999" s="227"/>
      <c r="FB999" s="227"/>
      <c r="FC999" s="227"/>
      <c r="FD999" s="227"/>
      <c r="FE999" s="227"/>
      <c r="FF999" s="227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5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5"/>
      <c r="HA999" s="5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3"/>
      <c r="JZ999" s="1"/>
      <c r="KA999" s="1"/>
      <c r="KB999" s="1"/>
      <c r="KC999" s="1"/>
      <c r="KD999" s="1"/>
      <c r="KE999" s="1"/>
    </row>
    <row r="1000" spans="1:291" x14ac:dyDescent="0.2">
      <c r="A1000" s="196">
        <f t="shared" si="1282"/>
        <v>43658</v>
      </c>
      <c r="B1000" s="236">
        <f t="shared" si="1378"/>
        <v>117352.51822085667</v>
      </c>
      <c r="C1000" s="66">
        <f t="shared" si="1169"/>
        <v>58889.256521210002</v>
      </c>
      <c r="D1000" s="77">
        <f t="shared" si="1283"/>
        <v>5213.75</v>
      </c>
      <c r="E1000" s="67">
        <f>VLOOKUP(A999,[1]Plan1!$DQ$117:$DS$314,3)</f>
        <v>5214.2700000000004</v>
      </c>
      <c r="F1000" s="11">
        <f t="shared" si="1284"/>
        <v>43642</v>
      </c>
      <c r="G1000" s="73">
        <f t="shared" si="1272"/>
        <v>9.9736274274730974E-5</v>
      </c>
      <c r="H1000" s="11">
        <f t="shared" si="1285"/>
        <v>43671</v>
      </c>
      <c r="I1000" s="11">
        <f t="shared" si="1273"/>
        <v>43671</v>
      </c>
      <c r="J1000" s="1">
        <f t="shared" si="1286"/>
        <v>22</v>
      </c>
      <c r="K1000" s="1">
        <f t="shared" si="1287"/>
        <v>13</v>
      </c>
      <c r="L1000" s="66">
        <f t="shared" si="1274"/>
        <v>1.00005893</v>
      </c>
      <c r="M1000" s="70">
        <f t="shared" si="1170"/>
        <v>1.0013001699999999</v>
      </c>
      <c r="N1000" s="70">
        <f t="shared" si="1385"/>
        <v>1.0998241080246327</v>
      </c>
      <c r="O1000" s="66">
        <f t="shared" si="1166"/>
        <v>1.0998889199999999</v>
      </c>
      <c r="P1000" s="66">
        <f t="shared" si="1275"/>
        <v>58892.726865090001</v>
      </c>
      <c r="Q1000" s="74">
        <f t="shared" si="1276"/>
        <v>0</v>
      </c>
      <c r="R1000" s="75">
        <f t="shared" si="1167"/>
        <v>0</v>
      </c>
      <c r="S1000" s="66">
        <f t="shared" si="1168"/>
        <v>0</v>
      </c>
      <c r="T1000" s="10">
        <f t="shared" si="1288"/>
        <v>0.06</v>
      </c>
      <c r="U1000" s="74">
        <f t="shared" si="1392"/>
        <v>13</v>
      </c>
      <c r="V1000" s="74">
        <v>252</v>
      </c>
      <c r="W1000" s="70">
        <f t="shared" si="1277"/>
        <v>1.0030104580000001</v>
      </c>
      <c r="X1000" s="66">
        <f t="shared" si="1278"/>
        <v>177.29408072999999</v>
      </c>
      <c r="Y1000" s="66">
        <v>0</v>
      </c>
      <c r="Z1000" s="67">
        <f t="shared" si="1279"/>
        <v>0</v>
      </c>
      <c r="AA1000" s="68" t="str">
        <f t="shared" si="1289"/>
        <v>A+INCORP J=</v>
      </c>
      <c r="AB1000" s="11">
        <f t="shared" si="1290"/>
        <v>43671</v>
      </c>
      <c r="AC1000" s="227">
        <f t="shared" si="1295"/>
        <v>3113.21</v>
      </c>
      <c r="AD1000" s="227">
        <f t="shared" si="1299"/>
        <v>62.264200000000002</v>
      </c>
      <c r="AE1000" s="227">
        <f t="shared" si="1300"/>
        <v>490.8494433333334</v>
      </c>
      <c r="AF1000" s="228">
        <f t="shared" si="1296"/>
        <v>1.0540901371053586</v>
      </c>
      <c r="AG1000" s="230">
        <f t="shared" si="1297"/>
        <v>325</v>
      </c>
      <c r="AH1000" s="231">
        <f t="shared" si="1301"/>
        <v>1.0780441140000001</v>
      </c>
      <c r="AI1000" s="227">
        <f t="shared" si="1302"/>
        <v>3537.7138289599998</v>
      </c>
      <c r="AJ1000" s="227">
        <f t="shared" si="1303"/>
        <v>4090.8274722933329</v>
      </c>
      <c r="AK1000" s="227">
        <f t="shared" si="1176"/>
        <v>3113.21</v>
      </c>
      <c r="AL1000" s="227">
        <f t="shared" si="1304"/>
        <v>62.264200000000002</v>
      </c>
      <c r="AM1000" s="227">
        <f t="shared" si="1305"/>
        <v>459.71734333333336</v>
      </c>
      <c r="AN1000" s="228">
        <f t="shared" si="1177"/>
        <v>1.0531427061042054</v>
      </c>
      <c r="AO1000" s="230">
        <f t="shared" si="1178"/>
        <v>304</v>
      </c>
      <c r="AP1000" s="231">
        <f t="shared" si="1306"/>
        <v>1.0728220980000001</v>
      </c>
      <c r="AQ1000" s="227">
        <f t="shared" si="1307"/>
        <v>3517.4128963899998</v>
      </c>
      <c r="AR1000" s="227">
        <f t="shared" si="1308"/>
        <v>4039.3944397233331</v>
      </c>
      <c r="AS1000" s="227">
        <f t="shared" si="1291"/>
        <v>3113.21</v>
      </c>
      <c r="AT1000" s="227">
        <f t="shared" si="1309"/>
        <v>62.264200000000002</v>
      </c>
      <c r="AU1000" s="227">
        <f t="shared" si="1310"/>
        <v>428.58524333333338</v>
      </c>
      <c r="AV1000" s="228">
        <f t="shared" si="1292"/>
        <v>1.0508313321334495</v>
      </c>
      <c r="AW1000" s="230">
        <f t="shared" si="1293"/>
        <v>283</v>
      </c>
      <c r="AX1000" s="231">
        <f t="shared" si="1311"/>
        <v>1.0676253769999999</v>
      </c>
      <c r="AY1000" s="227">
        <f t="shared" si="1312"/>
        <v>3492.69223345</v>
      </c>
      <c r="AZ1000" s="227">
        <f t="shared" si="1313"/>
        <v>3983.5416767833335</v>
      </c>
      <c r="BA1000" s="227">
        <f t="shared" si="1270"/>
        <v>3113.21</v>
      </c>
      <c r="BB1000" s="227">
        <f t="shared" si="1314"/>
        <v>62.264200000000002</v>
      </c>
      <c r="BC1000" s="227">
        <f t="shared" si="1315"/>
        <v>396.41540666666663</v>
      </c>
      <c r="BD1000" s="228">
        <f t="shared" si="1174"/>
        <v>1.0466441935807871</v>
      </c>
      <c r="BE1000" s="230">
        <f t="shared" si="1175"/>
        <v>263</v>
      </c>
      <c r="BF1000" s="231">
        <f t="shared" si="1316"/>
        <v>1.062699525</v>
      </c>
      <c r="BG1000" s="227">
        <f t="shared" si="1317"/>
        <v>3462.72475489</v>
      </c>
      <c r="BH1000" s="227">
        <f t="shared" si="1318"/>
        <v>3921.4043615566666</v>
      </c>
      <c r="BI1000" s="227">
        <f t="shared" si="1294"/>
        <v>3113.21</v>
      </c>
      <c r="BJ1000" s="227">
        <f t="shared" si="1319"/>
        <v>62.264200000000002</v>
      </c>
      <c r="BK1000" s="227">
        <f t="shared" si="1320"/>
        <v>365.28330666666665</v>
      </c>
      <c r="BL1000" s="228">
        <f t="shared" si="1280"/>
        <v>1.0336204338001778</v>
      </c>
      <c r="BM1000" s="230">
        <f t="shared" si="1281"/>
        <v>241</v>
      </c>
      <c r="BN1000" s="231">
        <f t="shared" si="1321"/>
        <v>1.057307333</v>
      </c>
      <c r="BO1000" s="227">
        <f t="shared" si="1322"/>
        <v>3402.2854464699999</v>
      </c>
      <c r="BP1000" s="227">
        <f t="shared" si="1323"/>
        <v>3829.8329531366667</v>
      </c>
      <c r="BQ1000" s="227">
        <f t="shared" si="1173"/>
        <v>3113.21</v>
      </c>
      <c r="BR1000" s="227">
        <f t="shared" si="1324"/>
        <v>62.264200000000002</v>
      </c>
      <c r="BS1000" s="227">
        <f t="shared" si="1325"/>
        <v>331.03799666666669</v>
      </c>
      <c r="BT1000" s="228">
        <f t="shared" si="1171"/>
        <v>1.0302200423811636</v>
      </c>
      <c r="BU1000" s="230">
        <f t="shared" si="1172"/>
        <v>218</v>
      </c>
      <c r="BV1000" s="231">
        <f t="shared" si="1326"/>
        <v>1.051699293</v>
      </c>
      <c r="BW1000" s="227">
        <f t="shared" si="1327"/>
        <v>3373.1060327599998</v>
      </c>
      <c r="BX1000" s="227">
        <f t="shared" si="1328"/>
        <v>3766.4082294266664</v>
      </c>
      <c r="BY1000" s="227">
        <f t="shared" si="1271"/>
        <v>3113.21</v>
      </c>
      <c r="BZ1000" s="227">
        <f t="shared" si="1329"/>
        <v>62.264200000000002</v>
      </c>
      <c r="CA1000" s="227">
        <f t="shared" si="1330"/>
        <v>300.94363333333331</v>
      </c>
      <c r="CB1000" s="228">
        <f t="shared" si="1268"/>
        <v>1.0311470579861202</v>
      </c>
      <c r="CC1000" s="230">
        <f t="shared" si="1269"/>
        <v>198</v>
      </c>
      <c r="CD1000" s="231">
        <f t="shared" si="1331"/>
        <v>1.046846921</v>
      </c>
      <c r="CE1000" s="227">
        <f t="shared" si="1332"/>
        <v>3360.56425627</v>
      </c>
      <c r="CF1000" s="227">
        <f t="shared" si="1333"/>
        <v>3723.7720896033334</v>
      </c>
      <c r="CG1000" s="227">
        <f t="shared" si="1264"/>
        <v>3113.21</v>
      </c>
      <c r="CH1000" s="227">
        <f t="shared" si="1334"/>
        <v>62.264200000000002</v>
      </c>
      <c r="CI1000" s="227">
        <f t="shared" si="1335"/>
        <v>269.81153333333333</v>
      </c>
      <c r="CJ1000" s="228">
        <f t="shared" si="1393"/>
        <v>1.0262215065314866</v>
      </c>
      <c r="CK1000" s="230">
        <f t="shared" si="1394"/>
        <v>177</v>
      </c>
      <c r="CL1000" s="231">
        <f t="shared" si="1336"/>
        <v>1.0417760229999999</v>
      </c>
      <c r="CM1000" s="227">
        <f t="shared" si="1337"/>
        <v>3328.3108933499998</v>
      </c>
      <c r="CN1000" s="227">
        <f t="shared" si="1338"/>
        <v>3660.3866266833329</v>
      </c>
      <c r="CO1000" s="227">
        <f t="shared" si="1267"/>
        <v>3113.21</v>
      </c>
      <c r="CP1000" s="227">
        <f t="shared" si="1339"/>
        <v>62.264200000000002</v>
      </c>
      <c r="CQ1000" s="227">
        <f t="shared" si="1340"/>
        <v>236.60396</v>
      </c>
      <c r="CR1000" s="228">
        <f t="shared" si="1265"/>
        <v>1.0216249500955472</v>
      </c>
      <c r="CS1000" s="230">
        <f t="shared" si="1266"/>
        <v>157</v>
      </c>
      <c r="CT1000" s="231">
        <f t="shared" si="1341"/>
        <v>1.0369694350000001</v>
      </c>
      <c r="CU1000" s="227">
        <f t="shared" si="1342"/>
        <v>3298.1155192900001</v>
      </c>
      <c r="CV1000" s="227">
        <f t="shared" si="1343"/>
        <v>3596.9836792900001</v>
      </c>
      <c r="CW1000" s="227">
        <f t="shared" si="1391"/>
        <v>3113.21</v>
      </c>
      <c r="CX1000" s="227">
        <f t="shared" si="1344"/>
        <v>62.264200000000002</v>
      </c>
      <c r="CY1000" s="227">
        <f t="shared" si="1345"/>
        <v>205.47186000000002</v>
      </c>
      <c r="CZ1000" s="228">
        <f t="shared" si="1389"/>
        <v>1.0237753391137556</v>
      </c>
      <c r="DA1000" s="239">
        <f t="shared" si="1390"/>
        <v>136</v>
      </c>
      <c r="DB1000" s="231">
        <f t="shared" si="1346"/>
        <v>1.031946384</v>
      </c>
      <c r="DC1000" s="227">
        <f t="shared" si="1347"/>
        <v>3289.0480210300002</v>
      </c>
      <c r="DD1000" s="227">
        <f t="shared" si="1348"/>
        <v>3556.7840810300004</v>
      </c>
      <c r="DE1000" s="227">
        <f t="shared" si="1263"/>
        <v>3113.21</v>
      </c>
      <c r="DF1000" s="227">
        <f t="shared" si="1349"/>
        <v>62.264200000000002</v>
      </c>
      <c r="DG1000" s="227">
        <f t="shared" si="1350"/>
        <v>174.33975999999998</v>
      </c>
      <c r="DH1000" s="228">
        <f t="shared" si="1261"/>
        <v>1.022241870662544</v>
      </c>
      <c r="DI1000" s="239">
        <f t="shared" si="1262"/>
        <v>115</v>
      </c>
      <c r="DJ1000" s="231">
        <f t="shared" si="1351"/>
        <v>1.0269476639999999</v>
      </c>
      <c r="DK1000" s="227">
        <f t="shared" si="1352"/>
        <v>3268.21330485</v>
      </c>
      <c r="DL1000" s="227">
        <f t="shared" si="1353"/>
        <v>3504.8172648499999</v>
      </c>
      <c r="DM1000" s="227">
        <f t="shared" si="1388"/>
        <v>3113.21</v>
      </c>
      <c r="DN1000" s="227">
        <f t="shared" si="1354"/>
        <v>62.264200000000002</v>
      </c>
      <c r="DO1000" s="227">
        <f t="shared" si="1355"/>
        <v>142.16992333333334</v>
      </c>
      <c r="DP1000" s="228">
        <f t="shared" si="1386"/>
        <v>1.0189815316422244</v>
      </c>
      <c r="DQ1000" s="239">
        <f t="shared" si="1387"/>
        <v>94</v>
      </c>
      <c r="DR1000" s="231">
        <f t="shared" si="1356"/>
        <v>1.021973158</v>
      </c>
      <c r="DS1000" s="227">
        <f t="shared" si="1357"/>
        <v>3242.0090200200002</v>
      </c>
      <c r="DT1000" s="227">
        <f t="shared" si="1358"/>
        <v>3446.4431433533337</v>
      </c>
      <c r="DU1000" s="227">
        <f t="shared" si="1260"/>
        <v>3113.21</v>
      </c>
      <c r="DV1000" s="227">
        <f t="shared" si="1359"/>
        <v>62.264200000000002</v>
      </c>
      <c r="DW1000" s="227">
        <f t="shared" si="1360"/>
        <v>113.11329666666667</v>
      </c>
      <c r="DX1000" s="228">
        <f t="shared" si="1255"/>
        <v>1.0146192245777255</v>
      </c>
      <c r="DY1000" s="239">
        <f t="shared" si="1256"/>
        <v>76</v>
      </c>
      <c r="DZ1000" s="231">
        <f t="shared" si="1361"/>
        <v>1.0177284790000001</v>
      </c>
      <c r="EA1000" s="227">
        <f t="shared" si="1362"/>
        <v>3214.7220654799999</v>
      </c>
      <c r="EB1000" s="227">
        <f t="shared" si="1363"/>
        <v>3390.0995621466664</v>
      </c>
      <c r="EC1000" s="227">
        <f t="shared" si="1382"/>
        <v>3113.21</v>
      </c>
      <c r="ED1000" s="227">
        <f t="shared" si="1364"/>
        <v>62.264200000000002</v>
      </c>
      <c r="EE1000" s="227">
        <f t="shared" si="1365"/>
        <v>80.943460000000002</v>
      </c>
      <c r="EF1000" s="228">
        <f t="shared" si="1383"/>
        <v>1.0070666133892938</v>
      </c>
      <c r="EG1000" s="239">
        <f t="shared" si="1384"/>
        <v>54</v>
      </c>
      <c r="EH1000" s="231">
        <f t="shared" si="1366"/>
        <v>1.0125644730000001</v>
      </c>
      <c r="EI1000" s="227">
        <f t="shared" si="1367"/>
        <v>3174.6021109899998</v>
      </c>
      <c r="EJ1000" s="227">
        <f t="shared" si="1368"/>
        <v>3317.8097709899998</v>
      </c>
      <c r="EK1000" s="227">
        <f t="shared" si="1257"/>
        <v>3113.21</v>
      </c>
      <c r="EL1000" s="227">
        <f t="shared" si="1369"/>
        <v>62.264200000000002</v>
      </c>
      <c r="EM1000" s="227">
        <f t="shared" si="1370"/>
        <v>47.735886666666673</v>
      </c>
      <c r="EN1000" s="228">
        <f t="shared" si="1251"/>
        <v>1.0013591819343843</v>
      </c>
      <c r="EO1000" s="239">
        <f t="shared" si="1252"/>
        <v>33</v>
      </c>
      <c r="EP1000" s="231">
        <f t="shared" si="1371"/>
        <v>1.007659638</v>
      </c>
      <c r="EQ1000" s="227">
        <f t="shared" si="1372"/>
        <v>3141.3198915399998</v>
      </c>
      <c r="ER1000" s="227">
        <f t="shared" si="1373"/>
        <v>3251.3199782066667</v>
      </c>
      <c r="ES1000" s="227">
        <f t="shared" si="1379"/>
        <v>3113.21</v>
      </c>
      <c r="ET1000" s="227">
        <f t="shared" si="1380"/>
        <v>62.264200000000002</v>
      </c>
      <c r="EU1000" s="227">
        <f t="shared" si="1374"/>
        <v>17.641523333333332</v>
      </c>
      <c r="EV1000" s="228">
        <f t="shared" si="1375"/>
        <v>1.000058936697241</v>
      </c>
      <c r="EW1000" s="239">
        <f t="shared" si="1376"/>
        <v>13</v>
      </c>
      <c r="EX1000" s="231">
        <f t="shared" si="1377"/>
        <v>1.0030104580000001</v>
      </c>
      <c r="EY1000" s="227">
        <f t="shared" si="1298"/>
        <v>3122.7662226299999</v>
      </c>
      <c r="EZ1000" s="227">
        <f t="shared" si="1381"/>
        <v>3202.6719459633332</v>
      </c>
      <c r="FA1000" s="227"/>
      <c r="FB1000" s="227"/>
      <c r="FC1000" s="227"/>
      <c r="FD1000" s="227"/>
      <c r="FE1000" s="227"/>
      <c r="FF1000" s="227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5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5"/>
      <c r="HA1000" s="5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3"/>
      <c r="JZ1000" s="1"/>
      <c r="KA1000" s="1"/>
      <c r="KB1000" s="1"/>
      <c r="KC1000" s="1"/>
      <c r="KD1000" s="1"/>
      <c r="KE1000" s="1"/>
    </row>
    <row r="1001" spans="1:291" x14ac:dyDescent="0.2">
      <c r="A1001" s="196">
        <f t="shared" si="1282"/>
        <v>43659</v>
      </c>
      <c r="B1001" s="236">
        <f t="shared" si="1378"/>
        <v>117383.29074111332</v>
      </c>
      <c r="C1001" s="66">
        <f t="shared" si="1169"/>
        <v>58889.256521210002</v>
      </c>
      <c r="D1001" s="77">
        <f t="shared" si="1283"/>
        <v>5213.75</v>
      </c>
      <c r="E1001" s="67">
        <f>VLOOKUP(A1000,[1]Plan1!$DQ$117:$DS$314,3)</f>
        <v>5214.2700000000004</v>
      </c>
      <c r="F1001" s="11">
        <f t="shared" si="1284"/>
        <v>43642</v>
      </c>
      <c r="G1001" s="73">
        <f t="shared" si="1272"/>
        <v>9.9736274274730974E-5</v>
      </c>
      <c r="H1001" s="11">
        <f t="shared" si="1285"/>
        <v>43671</v>
      </c>
      <c r="I1001" s="11">
        <f t="shared" si="1273"/>
        <v>43671</v>
      </c>
      <c r="J1001" s="1">
        <f t="shared" si="1286"/>
        <v>22</v>
      </c>
      <c r="K1001" s="1">
        <f t="shared" si="1287"/>
        <v>14</v>
      </c>
      <c r="L1001" s="66">
        <f t="shared" si="1274"/>
        <v>1.00006346</v>
      </c>
      <c r="M1001" s="70">
        <f t="shared" si="1170"/>
        <v>1.0013001699999999</v>
      </c>
      <c r="N1001" s="70">
        <f t="shared" si="1385"/>
        <v>1.0998241080246327</v>
      </c>
      <c r="O1001" s="66">
        <f t="shared" ref="O1001:O1064" si="1395">TRUNC(TRUNC((L1001*N1001),15),8)</f>
        <v>1.0998939000000001</v>
      </c>
      <c r="P1001" s="66">
        <f t="shared" si="1275"/>
        <v>58892.993633420003</v>
      </c>
      <c r="Q1001" s="74">
        <f t="shared" si="1276"/>
        <v>0</v>
      </c>
      <c r="R1001" s="75">
        <f t="shared" ref="R1001:R1064" si="1396">IF(Q1001&gt;0,(S1001/C1001),0)</f>
        <v>0</v>
      </c>
      <c r="S1001" s="66">
        <f t="shared" ref="S1001:S1064" si="1397">IF($Q1001&gt;0,VLOOKUP($A1001,$AE$10:$AK$114,6),0)</f>
        <v>0</v>
      </c>
      <c r="T1001" s="10">
        <f t="shared" si="1288"/>
        <v>0.06</v>
      </c>
      <c r="U1001" s="74">
        <f t="shared" si="1392"/>
        <v>14</v>
      </c>
      <c r="V1001" s="74">
        <v>252</v>
      </c>
      <c r="W1001" s="70">
        <f t="shared" si="1277"/>
        <v>1.0032424069999999</v>
      </c>
      <c r="X1001" s="66">
        <f t="shared" si="1278"/>
        <v>190.9550548</v>
      </c>
      <c r="Y1001" s="66">
        <v>0</v>
      </c>
      <c r="Z1001" s="67">
        <f t="shared" si="1279"/>
        <v>0</v>
      </c>
      <c r="AA1001" s="68" t="str">
        <f t="shared" si="1289"/>
        <v>A+INCORP J=</v>
      </c>
      <c r="AB1001" s="11">
        <f t="shared" si="1290"/>
        <v>43671</v>
      </c>
      <c r="AC1001" s="227">
        <f t="shared" si="1295"/>
        <v>3113.21</v>
      </c>
      <c r="AD1001" s="227">
        <f t="shared" si="1299"/>
        <v>62.264200000000002</v>
      </c>
      <c r="AE1001" s="227">
        <f t="shared" si="1300"/>
        <v>491.88718</v>
      </c>
      <c r="AF1001" s="228">
        <f t="shared" si="1296"/>
        <v>1.0540949097408379</v>
      </c>
      <c r="AG1001" s="230">
        <f t="shared" si="1297"/>
        <v>325</v>
      </c>
      <c r="AH1001" s="231">
        <f t="shared" si="1301"/>
        <v>1.0780441140000001</v>
      </c>
      <c r="AI1001" s="227">
        <f t="shared" si="1302"/>
        <v>3537.7298467700002</v>
      </c>
      <c r="AJ1001" s="227">
        <f t="shared" si="1303"/>
        <v>4091.8812267700005</v>
      </c>
      <c r="AK1001" s="227">
        <f t="shared" si="1176"/>
        <v>3113.21</v>
      </c>
      <c r="AL1001" s="227">
        <f t="shared" si="1304"/>
        <v>62.264200000000002</v>
      </c>
      <c r="AM1001" s="227">
        <f t="shared" si="1305"/>
        <v>460.75508000000008</v>
      </c>
      <c r="AN1001" s="228">
        <f t="shared" si="1177"/>
        <v>1.0531474744499729</v>
      </c>
      <c r="AO1001" s="230">
        <f t="shared" si="1178"/>
        <v>304</v>
      </c>
      <c r="AP1001" s="231">
        <f t="shared" si="1306"/>
        <v>1.0728220980000001</v>
      </c>
      <c r="AQ1001" s="227">
        <f t="shared" si="1307"/>
        <v>3517.4288222800001</v>
      </c>
      <c r="AR1001" s="227">
        <f t="shared" si="1308"/>
        <v>4040.4481022800001</v>
      </c>
      <c r="AS1001" s="227">
        <f t="shared" si="1291"/>
        <v>3113.21</v>
      </c>
      <c r="AT1001" s="227">
        <f t="shared" si="1309"/>
        <v>62.264200000000002</v>
      </c>
      <c r="AU1001" s="227">
        <f t="shared" si="1310"/>
        <v>429.62298000000004</v>
      </c>
      <c r="AV1001" s="228">
        <f t="shared" si="1292"/>
        <v>1.05083609001394</v>
      </c>
      <c r="AW1001" s="230">
        <f t="shared" si="1293"/>
        <v>283</v>
      </c>
      <c r="AX1001" s="231">
        <f t="shared" si="1311"/>
        <v>1.0676253769999999</v>
      </c>
      <c r="AY1001" s="227">
        <f t="shared" si="1312"/>
        <v>3492.7080474200002</v>
      </c>
      <c r="AZ1001" s="227">
        <f t="shared" si="1313"/>
        <v>3984.5952274200004</v>
      </c>
      <c r="BA1001" s="227">
        <f t="shared" si="1270"/>
        <v>3113.21</v>
      </c>
      <c r="BB1001" s="227">
        <f t="shared" si="1314"/>
        <v>62.264200000000002</v>
      </c>
      <c r="BC1001" s="227">
        <f t="shared" si="1315"/>
        <v>397.4531433333334</v>
      </c>
      <c r="BD1001" s="228">
        <f t="shared" si="1174"/>
        <v>1.046648932503045</v>
      </c>
      <c r="BE1001" s="230">
        <f t="shared" si="1175"/>
        <v>263</v>
      </c>
      <c r="BF1001" s="231">
        <f t="shared" si="1316"/>
        <v>1.062699525</v>
      </c>
      <c r="BG1001" s="227">
        <f t="shared" si="1317"/>
        <v>3462.7404331799999</v>
      </c>
      <c r="BH1001" s="227">
        <f t="shared" si="1318"/>
        <v>3922.4577765133331</v>
      </c>
      <c r="BI1001" s="227">
        <f t="shared" si="1294"/>
        <v>3113.21</v>
      </c>
      <c r="BJ1001" s="227">
        <f t="shared" si="1319"/>
        <v>62.264200000000002</v>
      </c>
      <c r="BK1001" s="227">
        <f t="shared" si="1320"/>
        <v>366.32104333333336</v>
      </c>
      <c r="BL1001" s="228">
        <f t="shared" si="1280"/>
        <v>1.0336251137543686</v>
      </c>
      <c r="BM1001" s="230">
        <f t="shared" si="1281"/>
        <v>241</v>
      </c>
      <c r="BN1001" s="231">
        <f t="shared" si="1321"/>
        <v>1.057307333</v>
      </c>
      <c r="BO1001" s="227">
        <f t="shared" si="1322"/>
        <v>3402.3008510999998</v>
      </c>
      <c r="BP1001" s="227">
        <f t="shared" si="1323"/>
        <v>3830.8860944333333</v>
      </c>
      <c r="BQ1001" s="227">
        <f t="shared" si="1173"/>
        <v>3113.21</v>
      </c>
      <c r="BR1001" s="227">
        <f t="shared" si="1324"/>
        <v>62.264200000000002</v>
      </c>
      <c r="BS1001" s="227">
        <f t="shared" si="1325"/>
        <v>332.07573333333329</v>
      </c>
      <c r="BT1001" s="228">
        <f t="shared" si="1171"/>
        <v>1.0302247069393002</v>
      </c>
      <c r="BU1001" s="230">
        <f t="shared" si="1172"/>
        <v>218</v>
      </c>
      <c r="BV1001" s="231">
        <f t="shared" si="1326"/>
        <v>1.051699293</v>
      </c>
      <c r="BW1001" s="227">
        <f t="shared" si="1327"/>
        <v>3373.1213052799999</v>
      </c>
      <c r="BX1001" s="227">
        <f t="shared" si="1328"/>
        <v>3767.4612386133331</v>
      </c>
      <c r="BY1001" s="227">
        <f t="shared" si="1271"/>
        <v>3113.21</v>
      </c>
      <c r="BZ1001" s="227">
        <f t="shared" si="1329"/>
        <v>62.264200000000002</v>
      </c>
      <c r="CA1001" s="227">
        <f t="shared" si="1330"/>
        <v>301.98136999999997</v>
      </c>
      <c r="CB1001" s="228">
        <f t="shared" si="1268"/>
        <v>1.0311517267415333</v>
      </c>
      <c r="CC1001" s="230">
        <f t="shared" si="1269"/>
        <v>198</v>
      </c>
      <c r="CD1001" s="231">
        <f t="shared" si="1331"/>
        <v>1.046846921</v>
      </c>
      <c r="CE1001" s="227">
        <f t="shared" si="1332"/>
        <v>3360.5794719999999</v>
      </c>
      <c r="CF1001" s="227">
        <f t="shared" si="1333"/>
        <v>3724.8250419999999</v>
      </c>
      <c r="CG1001" s="227">
        <f t="shared" si="1264"/>
        <v>3113.21</v>
      </c>
      <c r="CH1001" s="227">
        <f t="shared" si="1334"/>
        <v>62.264200000000002</v>
      </c>
      <c r="CI1001" s="227">
        <f t="shared" si="1335"/>
        <v>270.84926999999999</v>
      </c>
      <c r="CJ1001" s="228">
        <f t="shared" si="1393"/>
        <v>1.0262261529853327</v>
      </c>
      <c r="CK1001" s="230">
        <f t="shared" si="1394"/>
        <v>177</v>
      </c>
      <c r="CL1001" s="231">
        <f t="shared" si="1336"/>
        <v>1.0417760229999999</v>
      </c>
      <c r="CM1001" s="227">
        <f t="shared" si="1337"/>
        <v>3328.3259630399998</v>
      </c>
      <c r="CN1001" s="227">
        <f t="shared" si="1338"/>
        <v>3661.43943304</v>
      </c>
      <c r="CO1001" s="227">
        <f t="shared" si="1267"/>
        <v>3113.21</v>
      </c>
      <c r="CP1001" s="227">
        <f t="shared" si="1339"/>
        <v>62.264200000000002</v>
      </c>
      <c r="CQ1001" s="227">
        <f t="shared" si="1340"/>
        <v>237.64169666666669</v>
      </c>
      <c r="CR1001" s="228">
        <f t="shared" si="1265"/>
        <v>1.0216295757374272</v>
      </c>
      <c r="CS1001" s="230">
        <f t="shared" si="1266"/>
        <v>157</v>
      </c>
      <c r="CT1001" s="231">
        <f t="shared" si="1341"/>
        <v>1.0369694350000001</v>
      </c>
      <c r="CU1001" s="227">
        <f t="shared" si="1342"/>
        <v>3298.1304522700002</v>
      </c>
      <c r="CV1001" s="227">
        <f t="shared" si="1343"/>
        <v>3598.0363489366669</v>
      </c>
      <c r="CW1001" s="227">
        <f t="shared" si="1391"/>
        <v>3113.21</v>
      </c>
      <c r="CX1001" s="227">
        <f t="shared" si="1344"/>
        <v>62.264200000000002</v>
      </c>
      <c r="CY1001" s="227">
        <f t="shared" si="1345"/>
        <v>206.50959666666668</v>
      </c>
      <c r="CZ1001" s="228">
        <f t="shared" si="1389"/>
        <v>1.0237799744920162</v>
      </c>
      <c r="DA1001" s="239">
        <f t="shared" si="1390"/>
        <v>136</v>
      </c>
      <c r="DB1001" s="231">
        <f t="shared" si="1346"/>
        <v>1.031946384</v>
      </c>
      <c r="DC1001" s="227">
        <f t="shared" si="1347"/>
        <v>3289.0629129499998</v>
      </c>
      <c r="DD1001" s="227">
        <f t="shared" si="1348"/>
        <v>3557.8367096166667</v>
      </c>
      <c r="DE1001" s="227">
        <f t="shared" si="1263"/>
        <v>3113.21</v>
      </c>
      <c r="DF1001" s="227">
        <f t="shared" si="1349"/>
        <v>62.264200000000002</v>
      </c>
      <c r="DG1001" s="227">
        <f t="shared" si="1350"/>
        <v>175.3774966666667</v>
      </c>
      <c r="DH1001" s="228">
        <f t="shared" si="1261"/>
        <v>1.0222464990976738</v>
      </c>
      <c r="DI1001" s="239">
        <f t="shared" si="1262"/>
        <v>115</v>
      </c>
      <c r="DJ1001" s="231">
        <f t="shared" si="1351"/>
        <v>1.0269476639999999</v>
      </c>
      <c r="DK1001" s="227">
        <f t="shared" si="1352"/>
        <v>3268.2281024399999</v>
      </c>
      <c r="DL1001" s="227">
        <f t="shared" si="1353"/>
        <v>3505.8697991066665</v>
      </c>
      <c r="DM1001" s="227">
        <f t="shared" si="1388"/>
        <v>3113.21</v>
      </c>
      <c r="DN1001" s="227">
        <f t="shared" si="1354"/>
        <v>62.264200000000002</v>
      </c>
      <c r="DO1001" s="227">
        <f t="shared" si="1355"/>
        <v>143.20766</v>
      </c>
      <c r="DP1001" s="228">
        <f t="shared" si="1386"/>
        <v>1.0189861453154194</v>
      </c>
      <c r="DQ1001" s="239">
        <f t="shared" si="1387"/>
        <v>94</v>
      </c>
      <c r="DR1001" s="231">
        <f t="shared" si="1356"/>
        <v>1.021973158</v>
      </c>
      <c r="DS1001" s="227">
        <f t="shared" si="1357"/>
        <v>3242.0236989599998</v>
      </c>
      <c r="DT1001" s="227">
        <f t="shared" si="1358"/>
        <v>3447.4955589599999</v>
      </c>
      <c r="DU1001" s="227">
        <f t="shared" si="1260"/>
        <v>3113.21</v>
      </c>
      <c r="DV1001" s="227">
        <f t="shared" si="1359"/>
        <v>62.264200000000002</v>
      </c>
      <c r="DW1001" s="227">
        <f t="shared" si="1360"/>
        <v>114.15103333333333</v>
      </c>
      <c r="DX1001" s="228">
        <f t="shared" si="1255"/>
        <v>1.0146238184995722</v>
      </c>
      <c r="DY1001" s="239">
        <f t="shared" si="1256"/>
        <v>76</v>
      </c>
      <c r="DZ1001" s="231">
        <f t="shared" si="1361"/>
        <v>1.0177284790000001</v>
      </c>
      <c r="EA1001" s="227">
        <f t="shared" si="1362"/>
        <v>3214.7366208799999</v>
      </c>
      <c r="EB1001" s="227">
        <f t="shared" si="1363"/>
        <v>3391.1518542133331</v>
      </c>
      <c r="EC1001" s="227">
        <f t="shared" si="1382"/>
        <v>3113.21</v>
      </c>
      <c r="ED1001" s="227">
        <f t="shared" si="1364"/>
        <v>62.264200000000002</v>
      </c>
      <c r="EE1001" s="227">
        <f t="shared" si="1365"/>
        <v>81.981196666666662</v>
      </c>
      <c r="EF1001" s="228">
        <f t="shared" si="1383"/>
        <v>1.0070711731149566</v>
      </c>
      <c r="EG1001" s="239">
        <f t="shared" si="1384"/>
        <v>54</v>
      </c>
      <c r="EH1001" s="231">
        <f t="shared" si="1366"/>
        <v>1.0125644730000001</v>
      </c>
      <c r="EI1001" s="227">
        <f t="shared" si="1367"/>
        <v>3174.6164847300001</v>
      </c>
      <c r="EJ1001" s="227">
        <f t="shared" si="1368"/>
        <v>3318.8618813966668</v>
      </c>
      <c r="EK1001" s="227">
        <f t="shared" si="1257"/>
        <v>3113.21</v>
      </c>
      <c r="EL1001" s="227">
        <f t="shared" si="1369"/>
        <v>62.264200000000002</v>
      </c>
      <c r="EM1001" s="227">
        <f t="shared" si="1370"/>
        <v>48.773623333333333</v>
      </c>
      <c r="EN1001" s="228">
        <f t="shared" si="1251"/>
        <v>1.0013637158183388</v>
      </c>
      <c r="EO1001" s="239">
        <f t="shared" si="1252"/>
        <v>33</v>
      </c>
      <c r="EP1001" s="231">
        <f t="shared" si="1371"/>
        <v>1.007659638</v>
      </c>
      <c r="EQ1001" s="227">
        <f t="shared" si="1372"/>
        <v>3141.3341145899999</v>
      </c>
      <c r="ER1001" s="227">
        <f t="shared" si="1373"/>
        <v>3252.3719379233335</v>
      </c>
      <c r="ES1001" s="227">
        <f t="shared" si="1379"/>
        <v>3113.21</v>
      </c>
      <c r="ET1001" s="227">
        <f t="shared" si="1380"/>
        <v>62.264200000000002</v>
      </c>
      <c r="EU1001" s="227">
        <f t="shared" si="1374"/>
        <v>18.679259999999999</v>
      </c>
      <c r="EV1001" s="228">
        <f t="shared" si="1375"/>
        <v>1.0000634646940363</v>
      </c>
      <c r="EW1001" s="239">
        <f t="shared" si="1376"/>
        <v>13</v>
      </c>
      <c r="EX1001" s="231">
        <f t="shared" si="1377"/>
        <v>1.0030104580000001</v>
      </c>
      <c r="EY1001" s="227">
        <f t="shared" si="1298"/>
        <v>3122.7803616699998</v>
      </c>
      <c r="EZ1001" s="227">
        <f t="shared" si="1381"/>
        <v>3203.7238216699998</v>
      </c>
      <c r="FA1001" s="227"/>
      <c r="FB1001" s="227"/>
      <c r="FC1001" s="227"/>
      <c r="FD1001" s="227"/>
      <c r="FE1001" s="227"/>
      <c r="FF1001" s="227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5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5"/>
      <c r="HA1001" s="5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3"/>
      <c r="JZ1001" s="1"/>
      <c r="KA1001" s="1"/>
      <c r="KB1001" s="1"/>
      <c r="KC1001" s="1"/>
      <c r="KD1001" s="1"/>
      <c r="KE1001" s="1"/>
    </row>
    <row r="1002" spans="1:291" x14ac:dyDescent="0.2">
      <c r="A1002" s="196">
        <f t="shared" si="1282"/>
        <v>43660</v>
      </c>
      <c r="B1002" s="236">
        <f t="shared" si="1378"/>
        <v>117399.89452777998</v>
      </c>
      <c r="C1002" s="66">
        <f t="shared" ref="C1002:C1065" si="1398">TRUNC(IF(Q1001&gt;0,P1001-S1001+X1001,C1001),8)</f>
        <v>58889.256521210002</v>
      </c>
      <c r="D1002" s="77">
        <f t="shared" si="1283"/>
        <v>5213.75</v>
      </c>
      <c r="E1002" s="67">
        <f>VLOOKUP(A1001,[1]Plan1!$DQ$117:$DS$314,3)</f>
        <v>5214.2700000000004</v>
      </c>
      <c r="F1002" s="11">
        <f t="shared" si="1284"/>
        <v>43642</v>
      </c>
      <c r="G1002" s="73">
        <f t="shared" si="1272"/>
        <v>9.9736274274730974E-5</v>
      </c>
      <c r="H1002" s="11">
        <f t="shared" si="1285"/>
        <v>43671</v>
      </c>
      <c r="I1002" s="11">
        <f t="shared" si="1273"/>
        <v>43671</v>
      </c>
      <c r="J1002" s="1">
        <f t="shared" si="1286"/>
        <v>22</v>
      </c>
      <c r="K1002" s="1">
        <f t="shared" si="1287"/>
        <v>14</v>
      </c>
      <c r="L1002" s="66">
        <f t="shared" si="1274"/>
        <v>1.00006346</v>
      </c>
      <c r="M1002" s="70">
        <f t="shared" ref="M1002:M1065" si="1399">IF(I1002&gt;I1001,L1001,M1001)</f>
        <v>1.0013001699999999</v>
      </c>
      <c r="N1002" s="70">
        <f t="shared" si="1385"/>
        <v>1.0998241080246327</v>
      </c>
      <c r="O1002" s="66">
        <f t="shared" si="1395"/>
        <v>1.0998939000000001</v>
      </c>
      <c r="P1002" s="66">
        <f t="shared" si="1275"/>
        <v>58892.993633420003</v>
      </c>
      <c r="Q1002" s="74">
        <f t="shared" si="1276"/>
        <v>0</v>
      </c>
      <c r="R1002" s="75">
        <f t="shared" si="1396"/>
        <v>0</v>
      </c>
      <c r="S1002" s="66">
        <f t="shared" si="1397"/>
        <v>0</v>
      </c>
      <c r="T1002" s="10">
        <f t="shared" si="1288"/>
        <v>0.06</v>
      </c>
      <c r="U1002" s="74">
        <f t="shared" si="1392"/>
        <v>14</v>
      </c>
      <c r="V1002" s="74">
        <v>252</v>
      </c>
      <c r="W1002" s="70">
        <f t="shared" si="1277"/>
        <v>1.0032424069999999</v>
      </c>
      <c r="X1002" s="66">
        <f t="shared" si="1278"/>
        <v>190.9550548</v>
      </c>
      <c r="Y1002" s="66">
        <v>0</v>
      </c>
      <c r="Z1002" s="67">
        <f t="shared" si="1279"/>
        <v>0</v>
      </c>
      <c r="AA1002" s="68" t="str">
        <f t="shared" si="1289"/>
        <v>A+INCORP J=</v>
      </c>
      <c r="AB1002" s="11">
        <f t="shared" si="1290"/>
        <v>43671</v>
      </c>
      <c r="AC1002" s="227">
        <f t="shared" si="1295"/>
        <v>3113.21</v>
      </c>
      <c r="AD1002" s="227">
        <f t="shared" si="1299"/>
        <v>62.264200000000002</v>
      </c>
      <c r="AE1002" s="227">
        <f t="shared" si="1300"/>
        <v>492.92491666666672</v>
      </c>
      <c r="AF1002" s="228">
        <f t="shared" si="1296"/>
        <v>1.0540949097408379</v>
      </c>
      <c r="AG1002" s="230">
        <f t="shared" si="1297"/>
        <v>325</v>
      </c>
      <c r="AH1002" s="231">
        <f t="shared" si="1301"/>
        <v>1.0780441140000001</v>
      </c>
      <c r="AI1002" s="227">
        <f t="shared" si="1302"/>
        <v>3537.7298467700002</v>
      </c>
      <c r="AJ1002" s="227">
        <f t="shared" si="1303"/>
        <v>4092.9189634366667</v>
      </c>
      <c r="AK1002" s="227">
        <f t="shared" si="1176"/>
        <v>3113.21</v>
      </c>
      <c r="AL1002" s="227">
        <f t="shared" si="1304"/>
        <v>62.264200000000002</v>
      </c>
      <c r="AM1002" s="227">
        <f t="shared" si="1305"/>
        <v>461.79281666666668</v>
      </c>
      <c r="AN1002" s="228">
        <f t="shared" si="1177"/>
        <v>1.0531474744499729</v>
      </c>
      <c r="AO1002" s="230">
        <f t="shared" si="1178"/>
        <v>304</v>
      </c>
      <c r="AP1002" s="231">
        <f t="shared" si="1306"/>
        <v>1.0728220980000001</v>
      </c>
      <c r="AQ1002" s="227">
        <f t="shared" si="1307"/>
        <v>3517.4288222800001</v>
      </c>
      <c r="AR1002" s="227">
        <f t="shared" si="1308"/>
        <v>4041.4858389466667</v>
      </c>
      <c r="AS1002" s="227">
        <f t="shared" si="1291"/>
        <v>3113.21</v>
      </c>
      <c r="AT1002" s="227">
        <f t="shared" si="1309"/>
        <v>62.264200000000002</v>
      </c>
      <c r="AU1002" s="227">
        <f t="shared" si="1310"/>
        <v>430.6607166666667</v>
      </c>
      <c r="AV1002" s="228">
        <f t="shared" si="1292"/>
        <v>1.05083609001394</v>
      </c>
      <c r="AW1002" s="230">
        <f t="shared" si="1293"/>
        <v>283</v>
      </c>
      <c r="AX1002" s="231">
        <f t="shared" si="1311"/>
        <v>1.0676253769999999</v>
      </c>
      <c r="AY1002" s="227">
        <f t="shared" si="1312"/>
        <v>3492.7080474200002</v>
      </c>
      <c r="AZ1002" s="227">
        <f t="shared" si="1313"/>
        <v>3985.632964086667</v>
      </c>
      <c r="BA1002" s="227">
        <f t="shared" si="1270"/>
        <v>3113.21</v>
      </c>
      <c r="BB1002" s="227">
        <f t="shared" si="1314"/>
        <v>62.264200000000002</v>
      </c>
      <c r="BC1002" s="227">
        <f t="shared" si="1315"/>
        <v>398.49088</v>
      </c>
      <c r="BD1002" s="228">
        <f t="shared" si="1174"/>
        <v>1.046648932503045</v>
      </c>
      <c r="BE1002" s="230">
        <f t="shared" si="1175"/>
        <v>263</v>
      </c>
      <c r="BF1002" s="231">
        <f t="shared" si="1316"/>
        <v>1.062699525</v>
      </c>
      <c r="BG1002" s="227">
        <f t="shared" si="1317"/>
        <v>3462.7404331799999</v>
      </c>
      <c r="BH1002" s="227">
        <f t="shared" si="1318"/>
        <v>3923.4955131799998</v>
      </c>
      <c r="BI1002" s="227">
        <f t="shared" si="1294"/>
        <v>3113.21</v>
      </c>
      <c r="BJ1002" s="227">
        <f t="shared" si="1319"/>
        <v>62.264200000000002</v>
      </c>
      <c r="BK1002" s="227">
        <f t="shared" si="1320"/>
        <v>367.35878000000002</v>
      </c>
      <c r="BL1002" s="228">
        <f t="shared" si="1280"/>
        <v>1.0336251137543686</v>
      </c>
      <c r="BM1002" s="230">
        <f t="shared" si="1281"/>
        <v>241</v>
      </c>
      <c r="BN1002" s="231">
        <f t="shared" si="1321"/>
        <v>1.057307333</v>
      </c>
      <c r="BO1002" s="227">
        <f t="shared" si="1322"/>
        <v>3402.3008510999998</v>
      </c>
      <c r="BP1002" s="227">
        <f t="shared" si="1323"/>
        <v>3831.9238310999999</v>
      </c>
      <c r="BQ1002" s="227">
        <f t="shared" si="1173"/>
        <v>3113.21</v>
      </c>
      <c r="BR1002" s="227">
        <f t="shared" si="1324"/>
        <v>62.264200000000002</v>
      </c>
      <c r="BS1002" s="227">
        <f t="shared" si="1325"/>
        <v>333.11347000000001</v>
      </c>
      <c r="BT1002" s="228">
        <f t="shared" ref="BT1002:BT1065" si="1400">($O1002/BT$679)</f>
        <v>1.0302247069393002</v>
      </c>
      <c r="BU1002" s="230">
        <f t="shared" ref="BU1002:BU1065" si="1401">NETWORKDAYS(BU$679,$A1002,$AE$118:$AE$502)-1</f>
        <v>218</v>
      </c>
      <c r="BV1002" s="231">
        <f t="shared" si="1326"/>
        <v>1.051699293</v>
      </c>
      <c r="BW1002" s="227">
        <f t="shared" si="1327"/>
        <v>3373.1213052799999</v>
      </c>
      <c r="BX1002" s="227">
        <f t="shared" si="1328"/>
        <v>3768.4989752799997</v>
      </c>
      <c r="BY1002" s="227">
        <f t="shared" si="1271"/>
        <v>3113.21</v>
      </c>
      <c r="BZ1002" s="227">
        <f t="shared" si="1329"/>
        <v>62.264200000000002</v>
      </c>
      <c r="CA1002" s="227">
        <f t="shared" si="1330"/>
        <v>303.01910666666663</v>
      </c>
      <c r="CB1002" s="228">
        <f t="shared" si="1268"/>
        <v>1.0311517267415333</v>
      </c>
      <c r="CC1002" s="230">
        <f t="shared" si="1269"/>
        <v>198</v>
      </c>
      <c r="CD1002" s="231">
        <f t="shared" si="1331"/>
        <v>1.046846921</v>
      </c>
      <c r="CE1002" s="227">
        <f t="shared" si="1332"/>
        <v>3360.5794719999999</v>
      </c>
      <c r="CF1002" s="227">
        <f t="shared" si="1333"/>
        <v>3725.8627786666666</v>
      </c>
      <c r="CG1002" s="227">
        <f t="shared" si="1264"/>
        <v>3113.21</v>
      </c>
      <c r="CH1002" s="227">
        <f t="shared" si="1334"/>
        <v>62.264200000000002</v>
      </c>
      <c r="CI1002" s="227">
        <f t="shared" si="1335"/>
        <v>271.88700666666665</v>
      </c>
      <c r="CJ1002" s="228">
        <f t="shared" si="1393"/>
        <v>1.0262261529853327</v>
      </c>
      <c r="CK1002" s="230">
        <f t="shared" si="1394"/>
        <v>177</v>
      </c>
      <c r="CL1002" s="231">
        <f t="shared" si="1336"/>
        <v>1.0417760229999999</v>
      </c>
      <c r="CM1002" s="227">
        <f t="shared" si="1337"/>
        <v>3328.3259630399998</v>
      </c>
      <c r="CN1002" s="227">
        <f t="shared" si="1338"/>
        <v>3662.4771697066662</v>
      </c>
      <c r="CO1002" s="227">
        <f t="shared" si="1267"/>
        <v>3113.21</v>
      </c>
      <c r="CP1002" s="227">
        <f t="shared" si="1339"/>
        <v>62.264200000000002</v>
      </c>
      <c r="CQ1002" s="227">
        <f t="shared" si="1340"/>
        <v>238.67943333333335</v>
      </c>
      <c r="CR1002" s="228">
        <f t="shared" si="1265"/>
        <v>1.0216295757374272</v>
      </c>
      <c r="CS1002" s="230">
        <f t="shared" si="1266"/>
        <v>157</v>
      </c>
      <c r="CT1002" s="231">
        <f t="shared" si="1341"/>
        <v>1.0369694350000001</v>
      </c>
      <c r="CU1002" s="227">
        <f t="shared" si="1342"/>
        <v>3298.1304522700002</v>
      </c>
      <c r="CV1002" s="227">
        <f t="shared" si="1343"/>
        <v>3599.0740856033335</v>
      </c>
      <c r="CW1002" s="227">
        <f t="shared" si="1391"/>
        <v>3113.21</v>
      </c>
      <c r="CX1002" s="227">
        <f t="shared" si="1344"/>
        <v>62.264200000000002</v>
      </c>
      <c r="CY1002" s="227">
        <f t="shared" si="1345"/>
        <v>207.54733333333334</v>
      </c>
      <c r="CZ1002" s="228">
        <f t="shared" si="1389"/>
        <v>1.0237799744920162</v>
      </c>
      <c r="DA1002" s="239">
        <f t="shared" si="1390"/>
        <v>136</v>
      </c>
      <c r="DB1002" s="231">
        <f t="shared" si="1346"/>
        <v>1.031946384</v>
      </c>
      <c r="DC1002" s="227">
        <f t="shared" si="1347"/>
        <v>3289.0629129499998</v>
      </c>
      <c r="DD1002" s="227">
        <f t="shared" si="1348"/>
        <v>3558.8744462833333</v>
      </c>
      <c r="DE1002" s="227">
        <f t="shared" si="1263"/>
        <v>3113.21</v>
      </c>
      <c r="DF1002" s="227">
        <f t="shared" si="1349"/>
        <v>62.264200000000002</v>
      </c>
      <c r="DG1002" s="227">
        <f t="shared" si="1350"/>
        <v>176.41523333333336</v>
      </c>
      <c r="DH1002" s="228">
        <f t="shared" si="1261"/>
        <v>1.0222464990976738</v>
      </c>
      <c r="DI1002" s="239">
        <f t="shared" si="1262"/>
        <v>115</v>
      </c>
      <c r="DJ1002" s="231">
        <f t="shared" si="1351"/>
        <v>1.0269476639999999</v>
      </c>
      <c r="DK1002" s="227">
        <f t="shared" si="1352"/>
        <v>3268.2281024399999</v>
      </c>
      <c r="DL1002" s="227">
        <f t="shared" si="1353"/>
        <v>3506.9075357733332</v>
      </c>
      <c r="DM1002" s="227">
        <f t="shared" si="1388"/>
        <v>3113.21</v>
      </c>
      <c r="DN1002" s="227">
        <f t="shared" si="1354"/>
        <v>62.264200000000002</v>
      </c>
      <c r="DO1002" s="227">
        <f t="shared" si="1355"/>
        <v>144.24539666666669</v>
      </c>
      <c r="DP1002" s="228">
        <f t="shared" si="1386"/>
        <v>1.0189861453154194</v>
      </c>
      <c r="DQ1002" s="239">
        <f t="shared" si="1387"/>
        <v>94</v>
      </c>
      <c r="DR1002" s="231">
        <f t="shared" si="1356"/>
        <v>1.021973158</v>
      </c>
      <c r="DS1002" s="227">
        <f t="shared" si="1357"/>
        <v>3242.0236989599998</v>
      </c>
      <c r="DT1002" s="227">
        <f t="shared" si="1358"/>
        <v>3448.5332956266666</v>
      </c>
      <c r="DU1002" s="227">
        <f t="shared" si="1260"/>
        <v>3113.21</v>
      </c>
      <c r="DV1002" s="227">
        <f t="shared" si="1359"/>
        <v>62.264200000000002</v>
      </c>
      <c r="DW1002" s="227">
        <f t="shared" si="1360"/>
        <v>115.18877000000002</v>
      </c>
      <c r="DX1002" s="228">
        <f t="shared" si="1255"/>
        <v>1.0146238184995722</v>
      </c>
      <c r="DY1002" s="239">
        <f t="shared" si="1256"/>
        <v>76</v>
      </c>
      <c r="DZ1002" s="231">
        <f t="shared" si="1361"/>
        <v>1.0177284790000001</v>
      </c>
      <c r="EA1002" s="227">
        <f t="shared" si="1362"/>
        <v>3214.7366208799999</v>
      </c>
      <c r="EB1002" s="227">
        <f t="shared" si="1363"/>
        <v>3392.1895908799997</v>
      </c>
      <c r="EC1002" s="227">
        <f t="shared" si="1382"/>
        <v>3113.21</v>
      </c>
      <c r="ED1002" s="227">
        <f t="shared" si="1364"/>
        <v>62.264200000000002</v>
      </c>
      <c r="EE1002" s="227">
        <f t="shared" si="1365"/>
        <v>83.018933333333322</v>
      </c>
      <c r="EF1002" s="228">
        <f t="shared" si="1383"/>
        <v>1.0070711731149566</v>
      </c>
      <c r="EG1002" s="239">
        <f t="shared" si="1384"/>
        <v>54</v>
      </c>
      <c r="EH1002" s="231">
        <f t="shared" si="1366"/>
        <v>1.0125644730000001</v>
      </c>
      <c r="EI1002" s="227">
        <f t="shared" si="1367"/>
        <v>3174.6164847300001</v>
      </c>
      <c r="EJ1002" s="227">
        <f t="shared" si="1368"/>
        <v>3319.8996180633335</v>
      </c>
      <c r="EK1002" s="227">
        <f t="shared" si="1257"/>
        <v>3113.21</v>
      </c>
      <c r="EL1002" s="227">
        <f t="shared" si="1369"/>
        <v>62.264200000000002</v>
      </c>
      <c r="EM1002" s="227">
        <f t="shared" si="1370"/>
        <v>49.811360000000001</v>
      </c>
      <c r="EN1002" s="228">
        <f t="shared" si="1251"/>
        <v>1.0013637158183388</v>
      </c>
      <c r="EO1002" s="239">
        <f t="shared" si="1252"/>
        <v>33</v>
      </c>
      <c r="EP1002" s="231">
        <f t="shared" si="1371"/>
        <v>1.007659638</v>
      </c>
      <c r="EQ1002" s="227">
        <f t="shared" si="1372"/>
        <v>3141.3341145899999</v>
      </c>
      <c r="ER1002" s="227">
        <f t="shared" si="1373"/>
        <v>3253.4096745899997</v>
      </c>
      <c r="ES1002" s="227">
        <f t="shared" si="1379"/>
        <v>3113.21</v>
      </c>
      <c r="ET1002" s="227">
        <f t="shared" si="1380"/>
        <v>62.264200000000002</v>
      </c>
      <c r="EU1002" s="227">
        <f t="shared" si="1374"/>
        <v>19.716996666666667</v>
      </c>
      <c r="EV1002" s="228">
        <f t="shared" si="1375"/>
        <v>1.0000634646940363</v>
      </c>
      <c r="EW1002" s="239">
        <f t="shared" si="1376"/>
        <v>13</v>
      </c>
      <c r="EX1002" s="231">
        <f t="shared" si="1377"/>
        <v>1.0030104580000001</v>
      </c>
      <c r="EY1002" s="227">
        <f t="shared" si="1298"/>
        <v>3122.7803616699998</v>
      </c>
      <c r="EZ1002" s="227">
        <f t="shared" si="1381"/>
        <v>3204.7615583366664</v>
      </c>
      <c r="FA1002" s="227"/>
      <c r="FB1002" s="227"/>
      <c r="FC1002" s="227"/>
      <c r="FD1002" s="227"/>
      <c r="FE1002" s="227"/>
      <c r="FF1002" s="227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5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5"/>
      <c r="HA1002" s="5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3"/>
      <c r="JZ1002" s="1"/>
      <c r="KA1002" s="1"/>
      <c r="KB1002" s="1"/>
      <c r="KC1002" s="1"/>
      <c r="KD1002" s="1"/>
      <c r="KE1002" s="1"/>
    </row>
    <row r="1003" spans="1:291" x14ac:dyDescent="0.2">
      <c r="A1003" s="196">
        <f t="shared" si="1282"/>
        <v>43661</v>
      </c>
      <c r="B1003" s="236">
        <f t="shared" si="1378"/>
        <v>117428.80693006665</v>
      </c>
      <c r="C1003" s="66">
        <f t="shared" si="1398"/>
        <v>58889.256521210002</v>
      </c>
      <c r="D1003" s="77">
        <f t="shared" si="1283"/>
        <v>5213.75</v>
      </c>
      <c r="E1003" s="67">
        <f>VLOOKUP(A1002,[1]Plan1!$DQ$117:$DS$314,3)</f>
        <v>5214.2700000000004</v>
      </c>
      <c r="F1003" s="11">
        <f t="shared" si="1284"/>
        <v>43642</v>
      </c>
      <c r="G1003" s="73">
        <f t="shared" si="1272"/>
        <v>9.9736274274730974E-5</v>
      </c>
      <c r="H1003" s="11">
        <f t="shared" si="1285"/>
        <v>43671</v>
      </c>
      <c r="I1003" s="11">
        <f t="shared" si="1273"/>
        <v>43671</v>
      </c>
      <c r="J1003" s="1">
        <f t="shared" si="1286"/>
        <v>22</v>
      </c>
      <c r="K1003" s="1">
        <f t="shared" si="1287"/>
        <v>14</v>
      </c>
      <c r="L1003" s="66">
        <f t="shared" si="1274"/>
        <v>1.00006346</v>
      </c>
      <c r="M1003" s="70">
        <f t="shared" si="1399"/>
        <v>1.0013001699999999</v>
      </c>
      <c r="N1003" s="70">
        <f t="shared" si="1385"/>
        <v>1.0998241080246327</v>
      </c>
      <c r="O1003" s="66">
        <f t="shared" si="1395"/>
        <v>1.0998939000000001</v>
      </c>
      <c r="P1003" s="66">
        <f t="shared" si="1275"/>
        <v>58892.993633420003</v>
      </c>
      <c r="Q1003" s="74">
        <f t="shared" si="1276"/>
        <v>0</v>
      </c>
      <c r="R1003" s="75">
        <f t="shared" si="1396"/>
        <v>0</v>
      </c>
      <c r="S1003" s="66">
        <f t="shared" si="1397"/>
        <v>0</v>
      </c>
      <c r="T1003" s="10">
        <f t="shared" si="1288"/>
        <v>0.06</v>
      </c>
      <c r="U1003" s="74">
        <f t="shared" si="1392"/>
        <v>14</v>
      </c>
      <c r="V1003" s="74">
        <v>252</v>
      </c>
      <c r="W1003" s="70">
        <f t="shared" si="1277"/>
        <v>1.0032424069999999</v>
      </c>
      <c r="X1003" s="66">
        <f t="shared" si="1278"/>
        <v>190.9550548</v>
      </c>
      <c r="Y1003" s="66">
        <v>0</v>
      </c>
      <c r="Z1003" s="67">
        <f t="shared" si="1279"/>
        <v>0</v>
      </c>
      <c r="AA1003" s="68" t="str">
        <f t="shared" si="1289"/>
        <v>A+INCORP J=</v>
      </c>
      <c r="AB1003" s="11">
        <f t="shared" si="1290"/>
        <v>43671</v>
      </c>
      <c r="AC1003" s="227">
        <f t="shared" si="1295"/>
        <v>3113.21</v>
      </c>
      <c r="AD1003" s="227">
        <f t="shared" si="1299"/>
        <v>62.264200000000002</v>
      </c>
      <c r="AE1003" s="227">
        <f t="shared" si="1300"/>
        <v>493.96265333333338</v>
      </c>
      <c r="AF1003" s="228">
        <f t="shared" si="1296"/>
        <v>1.0540949097408379</v>
      </c>
      <c r="AG1003" s="230">
        <f t="shared" si="1297"/>
        <v>326</v>
      </c>
      <c r="AH1003" s="231">
        <f t="shared" si="1301"/>
        <v>1.078293414</v>
      </c>
      <c r="AI1003" s="227">
        <f t="shared" si="1302"/>
        <v>3538.5479543400002</v>
      </c>
      <c r="AJ1003" s="227">
        <f t="shared" si="1303"/>
        <v>4094.7748076733333</v>
      </c>
      <c r="AK1003" s="227">
        <f t="shared" si="1176"/>
        <v>3113.21</v>
      </c>
      <c r="AL1003" s="227">
        <f t="shared" si="1304"/>
        <v>62.264200000000002</v>
      </c>
      <c r="AM1003" s="227">
        <f t="shared" si="1305"/>
        <v>462.83055333333334</v>
      </c>
      <c r="AN1003" s="228">
        <f t="shared" si="1177"/>
        <v>1.0531474744499729</v>
      </c>
      <c r="AO1003" s="230">
        <f t="shared" si="1178"/>
        <v>305</v>
      </c>
      <c r="AP1003" s="231">
        <f t="shared" si="1306"/>
        <v>1.073070191</v>
      </c>
      <c r="AQ1003" s="227">
        <f t="shared" si="1307"/>
        <v>3518.24223717</v>
      </c>
      <c r="AR1003" s="227">
        <f t="shared" si="1308"/>
        <v>4043.3369905033333</v>
      </c>
      <c r="AS1003" s="227">
        <f t="shared" si="1291"/>
        <v>3113.21</v>
      </c>
      <c r="AT1003" s="227">
        <f t="shared" si="1309"/>
        <v>62.264200000000002</v>
      </c>
      <c r="AU1003" s="227">
        <f t="shared" si="1310"/>
        <v>431.69845333333342</v>
      </c>
      <c r="AV1003" s="228">
        <f t="shared" si="1292"/>
        <v>1.05083609001394</v>
      </c>
      <c r="AW1003" s="230">
        <f t="shared" si="1293"/>
        <v>284</v>
      </c>
      <c r="AX1003" s="231">
        <f t="shared" si="1311"/>
        <v>1.0678722679999999</v>
      </c>
      <c r="AY1003" s="227">
        <f t="shared" si="1312"/>
        <v>3493.51574476</v>
      </c>
      <c r="AZ1003" s="227">
        <f t="shared" si="1313"/>
        <v>3987.4783980933335</v>
      </c>
      <c r="BA1003" s="227">
        <f t="shared" si="1270"/>
        <v>3113.21</v>
      </c>
      <c r="BB1003" s="227">
        <f t="shared" si="1314"/>
        <v>62.264200000000002</v>
      </c>
      <c r="BC1003" s="227">
        <f t="shared" si="1315"/>
        <v>399.52861666666672</v>
      </c>
      <c r="BD1003" s="228">
        <f t="shared" si="1174"/>
        <v>1.046648932503045</v>
      </c>
      <c r="BE1003" s="230">
        <f t="shared" si="1175"/>
        <v>264</v>
      </c>
      <c r="BF1003" s="231">
        <f t="shared" si="1316"/>
        <v>1.0629452770000001</v>
      </c>
      <c r="BG1003" s="227">
        <f t="shared" si="1317"/>
        <v>3463.5412008100002</v>
      </c>
      <c r="BH1003" s="227">
        <f t="shared" si="1318"/>
        <v>3925.3340174766668</v>
      </c>
      <c r="BI1003" s="227">
        <f t="shared" si="1294"/>
        <v>3113.21</v>
      </c>
      <c r="BJ1003" s="227">
        <f t="shared" si="1319"/>
        <v>62.264200000000002</v>
      </c>
      <c r="BK1003" s="227">
        <f t="shared" si="1320"/>
        <v>368.39651666666668</v>
      </c>
      <c r="BL1003" s="228">
        <f t="shared" si="1280"/>
        <v>1.0336251137543686</v>
      </c>
      <c r="BM1003" s="230">
        <f t="shared" si="1281"/>
        <v>242</v>
      </c>
      <c r="BN1003" s="231">
        <f t="shared" si="1321"/>
        <v>1.057551838</v>
      </c>
      <c r="BO1003" s="227">
        <f t="shared" si="1322"/>
        <v>3403.0876417999998</v>
      </c>
      <c r="BP1003" s="227">
        <f t="shared" si="1323"/>
        <v>3833.7483584666666</v>
      </c>
      <c r="BQ1003" s="227">
        <f t="shared" ref="BQ1003:BQ1066" si="1402">BQ1002</f>
        <v>3113.21</v>
      </c>
      <c r="BR1003" s="227">
        <f t="shared" si="1324"/>
        <v>62.264200000000002</v>
      </c>
      <c r="BS1003" s="227">
        <f t="shared" si="1325"/>
        <v>334.15120666666661</v>
      </c>
      <c r="BT1003" s="228">
        <f t="shared" si="1400"/>
        <v>1.0302247069393002</v>
      </c>
      <c r="BU1003" s="230">
        <f t="shared" si="1401"/>
        <v>219</v>
      </c>
      <c r="BV1003" s="231">
        <f t="shared" si="1326"/>
        <v>1.0519425010000001</v>
      </c>
      <c r="BW1003" s="227">
        <f t="shared" si="1327"/>
        <v>3373.9013477200001</v>
      </c>
      <c r="BX1003" s="227">
        <f t="shared" si="1328"/>
        <v>3770.3167543866666</v>
      </c>
      <c r="BY1003" s="227">
        <f t="shared" si="1271"/>
        <v>3113.21</v>
      </c>
      <c r="BZ1003" s="227">
        <f t="shared" si="1329"/>
        <v>62.264200000000002</v>
      </c>
      <c r="CA1003" s="227">
        <f t="shared" si="1330"/>
        <v>304.0568433333334</v>
      </c>
      <c r="CB1003" s="228">
        <f t="shared" si="1268"/>
        <v>1.0311517267415333</v>
      </c>
      <c r="CC1003" s="230">
        <f t="shared" si="1269"/>
        <v>199</v>
      </c>
      <c r="CD1003" s="231">
        <f t="shared" si="1331"/>
        <v>1.0470890070000001</v>
      </c>
      <c r="CE1003" s="227">
        <f t="shared" si="1332"/>
        <v>3361.3566145099999</v>
      </c>
      <c r="CF1003" s="227">
        <f t="shared" si="1333"/>
        <v>3727.6776578433332</v>
      </c>
      <c r="CG1003" s="227">
        <f t="shared" si="1264"/>
        <v>3113.21</v>
      </c>
      <c r="CH1003" s="227">
        <f t="shared" si="1334"/>
        <v>62.264200000000002</v>
      </c>
      <c r="CI1003" s="227">
        <f t="shared" si="1335"/>
        <v>272.92474333333337</v>
      </c>
      <c r="CJ1003" s="228">
        <f t="shared" si="1393"/>
        <v>1.0262261529853327</v>
      </c>
      <c r="CK1003" s="230">
        <f t="shared" si="1394"/>
        <v>178</v>
      </c>
      <c r="CL1003" s="231">
        <f t="shared" si="1336"/>
        <v>1.042016936</v>
      </c>
      <c r="CM1003" s="227">
        <f t="shared" si="1337"/>
        <v>3329.0956457500001</v>
      </c>
      <c r="CN1003" s="227">
        <f t="shared" si="1338"/>
        <v>3664.2845890833337</v>
      </c>
      <c r="CO1003" s="227">
        <f t="shared" si="1267"/>
        <v>3113.21</v>
      </c>
      <c r="CP1003" s="227">
        <f t="shared" si="1339"/>
        <v>62.264200000000002</v>
      </c>
      <c r="CQ1003" s="227">
        <f t="shared" si="1340"/>
        <v>239.71717000000001</v>
      </c>
      <c r="CR1003" s="228">
        <f t="shared" si="1265"/>
        <v>1.0216295757374272</v>
      </c>
      <c r="CS1003" s="230">
        <f t="shared" si="1266"/>
        <v>158</v>
      </c>
      <c r="CT1003" s="231">
        <f t="shared" si="1341"/>
        <v>1.0372092369999999</v>
      </c>
      <c r="CU1003" s="227">
        <f t="shared" si="1342"/>
        <v>3298.8931539</v>
      </c>
      <c r="CV1003" s="227">
        <f t="shared" si="1343"/>
        <v>3600.8745239</v>
      </c>
      <c r="CW1003" s="227">
        <f t="shared" si="1391"/>
        <v>3113.21</v>
      </c>
      <c r="CX1003" s="227">
        <f t="shared" si="1344"/>
        <v>62.264200000000002</v>
      </c>
      <c r="CY1003" s="227">
        <f t="shared" si="1345"/>
        <v>208.58507</v>
      </c>
      <c r="CZ1003" s="228">
        <f t="shared" si="1389"/>
        <v>1.0237799744920162</v>
      </c>
      <c r="DA1003" s="239">
        <f t="shared" si="1390"/>
        <v>137</v>
      </c>
      <c r="DB1003" s="231">
        <f t="shared" si="1346"/>
        <v>1.0321850239999999</v>
      </c>
      <c r="DC1003" s="227">
        <f t="shared" si="1347"/>
        <v>3289.8235163999998</v>
      </c>
      <c r="DD1003" s="227">
        <f t="shared" si="1348"/>
        <v>3560.6727863999999</v>
      </c>
      <c r="DE1003" s="227">
        <f t="shared" si="1263"/>
        <v>3113.21</v>
      </c>
      <c r="DF1003" s="227">
        <f t="shared" si="1349"/>
        <v>62.264200000000002</v>
      </c>
      <c r="DG1003" s="227">
        <f t="shared" si="1350"/>
        <v>177.45297000000002</v>
      </c>
      <c r="DH1003" s="228">
        <f t="shared" si="1261"/>
        <v>1.0222464990976738</v>
      </c>
      <c r="DI1003" s="239">
        <f t="shared" si="1262"/>
        <v>116</v>
      </c>
      <c r="DJ1003" s="231">
        <f t="shared" si="1351"/>
        <v>1.0271851489999999</v>
      </c>
      <c r="DK1003" s="227">
        <f t="shared" si="1352"/>
        <v>3268.98389086</v>
      </c>
      <c r="DL1003" s="227">
        <f t="shared" si="1353"/>
        <v>3508.7010608599999</v>
      </c>
      <c r="DM1003" s="227">
        <f t="shared" si="1388"/>
        <v>3113.21</v>
      </c>
      <c r="DN1003" s="227">
        <f t="shared" si="1354"/>
        <v>62.264200000000002</v>
      </c>
      <c r="DO1003" s="227">
        <f t="shared" si="1355"/>
        <v>145.28313333333335</v>
      </c>
      <c r="DP1003" s="228">
        <f t="shared" si="1386"/>
        <v>1.0189861453154194</v>
      </c>
      <c r="DQ1003" s="239">
        <f t="shared" si="1387"/>
        <v>95</v>
      </c>
      <c r="DR1003" s="231">
        <f t="shared" si="1356"/>
        <v>1.022209492</v>
      </c>
      <c r="DS1003" s="227">
        <f t="shared" si="1357"/>
        <v>3242.7734255300002</v>
      </c>
      <c r="DT1003" s="227">
        <f t="shared" si="1358"/>
        <v>3450.3207588633336</v>
      </c>
      <c r="DU1003" s="227">
        <f t="shared" si="1260"/>
        <v>3113.21</v>
      </c>
      <c r="DV1003" s="227">
        <f t="shared" si="1359"/>
        <v>62.264200000000002</v>
      </c>
      <c r="DW1003" s="227">
        <f t="shared" si="1360"/>
        <v>116.22650666666668</v>
      </c>
      <c r="DX1003" s="228">
        <f t="shared" si="1255"/>
        <v>1.0146238184995722</v>
      </c>
      <c r="DY1003" s="239">
        <f t="shared" si="1256"/>
        <v>77</v>
      </c>
      <c r="DZ1003" s="231">
        <f t="shared" si="1361"/>
        <v>1.017963832</v>
      </c>
      <c r="EA1003" s="227">
        <f t="shared" si="1362"/>
        <v>3215.4800391099998</v>
      </c>
      <c r="EB1003" s="227">
        <f t="shared" si="1363"/>
        <v>3393.9707457766663</v>
      </c>
      <c r="EC1003" s="227">
        <f t="shared" si="1382"/>
        <v>3113.21</v>
      </c>
      <c r="ED1003" s="227">
        <f t="shared" si="1364"/>
        <v>62.264200000000002</v>
      </c>
      <c r="EE1003" s="227">
        <f t="shared" si="1365"/>
        <v>84.056670000000011</v>
      </c>
      <c r="EF1003" s="228">
        <f t="shared" si="1383"/>
        <v>1.0070711731149566</v>
      </c>
      <c r="EG1003" s="239">
        <f t="shared" si="1384"/>
        <v>55</v>
      </c>
      <c r="EH1003" s="231">
        <f t="shared" si="1366"/>
        <v>1.0127986309999999</v>
      </c>
      <c r="EI1003" s="227">
        <f t="shared" si="1367"/>
        <v>3175.3506225299998</v>
      </c>
      <c r="EJ1003" s="227">
        <f t="shared" si="1368"/>
        <v>3321.6714925299998</v>
      </c>
      <c r="EK1003" s="227">
        <f t="shared" si="1257"/>
        <v>3113.21</v>
      </c>
      <c r="EL1003" s="227">
        <f t="shared" si="1369"/>
        <v>62.264200000000002</v>
      </c>
      <c r="EM1003" s="227">
        <f t="shared" si="1370"/>
        <v>50.849096666666661</v>
      </c>
      <c r="EN1003" s="228">
        <f t="shared" si="1251"/>
        <v>1.0013637158183388</v>
      </c>
      <c r="EO1003" s="239">
        <f t="shared" si="1252"/>
        <v>34</v>
      </c>
      <c r="EP1003" s="231">
        <f t="shared" si="1371"/>
        <v>1.0078926619999999</v>
      </c>
      <c r="EQ1003" s="227">
        <f t="shared" si="1372"/>
        <v>3142.06055655</v>
      </c>
      <c r="ER1003" s="227">
        <f t="shared" si="1373"/>
        <v>3255.1738532166664</v>
      </c>
      <c r="ES1003" s="227">
        <f t="shared" si="1379"/>
        <v>3113.21</v>
      </c>
      <c r="ET1003" s="227">
        <f t="shared" si="1380"/>
        <v>62.264200000000002</v>
      </c>
      <c r="EU1003" s="227">
        <f t="shared" si="1374"/>
        <v>20.754733333333331</v>
      </c>
      <c r="EV1003" s="228">
        <f t="shared" si="1375"/>
        <v>1.0000634646940363</v>
      </c>
      <c r="EW1003" s="239">
        <f t="shared" si="1376"/>
        <v>14</v>
      </c>
      <c r="EX1003" s="231">
        <f t="shared" si="1377"/>
        <v>1.0032424069999999</v>
      </c>
      <c r="EY1003" s="227">
        <f t="shared" si="1298"/>
        <v>3123.5025134399998</v>
      </c>
      <c r="EZ1003" s="227">
        <f t="shared" si="1381"/>
        <v>3206.5214467733331</v>
      </c>
      <c r="FA1003" s="227"/>
      <c r="FB1003" s="227"/>
      <c r="FC1003" s="227"/>
      <c r="FD1003" s="227"/>
      <c r="FE1003" s="227"/>
      <c r="FF1003" s="227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5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5"/>
      <c r="HA1003" s="5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3"/>
      <c r="JZ1003" s="1"/>
      <c r="KA1003" s="1"/>
      <c r="KB1003" s="1"/>
      <c r="KC1003" s="1"/>
      <c r="KD1003" s="1"/>
      <c r="KE1003" s="1"/>
    </row>
    <row r="1004" spans="1:291" x14ac:dyDescent="0.2">
      <c r="A1004" s="196">
        <f t="shared" si="1282"/>
        <v>43662</v>
      </c>
      <c r="B1004" s="236">
        <f t="shared" si="1378"/>
        <v>117471.89534177333</v>
      </c>
      <c r="C1004" s="66">
        <f t="shared" si="1398"/>
        <v>58889.256521210002</v>
      </c>
      <c r="D1004" s="77">
        <f t="shared" si="1283"/>
        <v>5213.75</v>
      </c>
      <c r="E1004" s="67">
        <f>VLOOKUP(A1003,[1]Plan1!$DQ$117:$DS$314,3)</f>
        <v>5214.2700000000004</v>
      </c>
      <c r="F1004" s="11">
        <f t="shared" si="1284"/>
        <v>43642</v>
      </c>
      <c r="G1004" s="73">
        <f t="shared" si="1272"/>
        <v>9.9736274274730974E-5</v>
      </c>
      <c r="H1004" s="11">
        <f t="shared" si="1285"/>
        <v>43671</v>
      </c>
      <c r="I1004" s="11">
        <f t="shared" si="1273"/>
        <v>43671</v>
      </c>
      <c r="J1004" s="1">
        <f t="shared" si="1286"/>
        <v>22</v>
      </c>
      <c r="K1004" s="1">
        <f t="shared" si="1287"/>
        <v>15</v>
      </c>
      <c r="L1004" s="66">
        <f t="shared" si="1274"/>
        <v>1.000068</v>
      </c>
      <c r="M1004" s="70">
        <f t="shared" si="1399"/>
        <v>1.0013001699999999</v>
      </c>
      <c r="N1004" s="70">
        <f t="shared" si="1385"/>
        <v>1.0998241080246327</v>
      </c>
      <c r="O1004" s="66">
        <f t="shared" si="1395"/>
        <v>1.09989889</v>
      </c>
      <c r="P1004" s="66">
        <f t="shared" si="1275"/>
        <v>58893.26099065</v>
      </c>
      <c r="Q1004" s="74">
        <f t="shared" si="1276"/>
        <v>0</v>
      </c>
      <c r="R1004" s="75">
        <f t="shared" si="1396"/>
        <v>0</v>
      </c>
      <c r="S1004" s="66">
        <f t="shared" si="1397"/>
        <v>0</v>
      </c>
      <c r="T1004" s="10">
        <f t="shared" si="1288"/>
        <v>0.06</v>
      </c>
      <c r="U1004" s="74">
        <f t="shared" si="1392"/>
        <v>15</v>
      </c>
      <c r="V1004" s="74">
        <v>252</v>
      </c>
      <c r="W1004" s="70">
        <f t="shared" si="1277"/>
        <v>1.0034744090000001</v>
      </c>
      <c r="X1004" s="66">
        <f t="shared" si="1278"/>
        <v>204.61927602</v>
      </c>
      <c r="Y1004" s="66">
        <v>0</v>
      </c>
      <c r="Z1004" s="67">
        <f t="shared" si="1279"/>
        <v>0</v>
      </c>
      <c r="AA1004" s="68" t="str">
        <f t="shared" si="1289"/>
        <v>A+INCORP J=</v>
      </c>
      <c r="AB1004" s="11">
        <f t="shared" si="1290"/>
        <v>43671</v>
      </c>
      <c r="AC1004" s="227">
        <f t="shared" si="1295"/>
        <v>3113.21</v>
      </c>
      <c r="AD1004" s="227">
        <f t="shared" si="1299"/>
        <v>62.264200000000002</v>
      </c>
      <c r="AE1004" s="227">
        <f t="shared" si="1300"/>
        <v>495.00039000000004</v>
      </c>
      <c r="AF1004" s="228">
        <f t="shared" si="1296"/>
        <v>1.0540996919599224</v>
      </c>
      <c r="AG1004" s="230">
        <f t="shared" si="1297"/>
        <v>327</v>
      </c>
      <c r="AH1004" s="231">
        <f t="shared" si="1301"/>
        <v>1.078542772</v>
      </c>
      <c r="AI1004" s="227">
        <f t="shared" si="1302"/>
        <v>3539.38230965</v>
      </c>
      <c r="AJ1004" s="227">
        <f t="shared" si="1303"/>
        <v>4096.6468996499998</v>
      </c>
      <c r="AK1004" s="227">
        <f t="shared" si="1176"/>
        <v>3113.21</v>
      </c>
      <c r="AL1004" s="227">
        <f t="shared" si="1304"/>
        <v>62.264200000000002</v>
      </c>
      <c r="AM1004" s="227">
        <f t="shared" si="1305"/>
        <v>463.86829</v>
      </c>
      <c r="AN1004" s="228">
        <f t="shared" si="1177"/>
        <v>1.053152252370732</v>
      </c>
      <c r="AO1004" s="230">
        <f t="shared" si="1178"/>
        <v>306</v>
      </c>
      <c r="AP1004" s="231">
        <f t="shared" si="1306"/>
        <v>1.073318341</v>
      </c>
      <c r="AQ1004" s="227">
        <f t="shared" si="1307"/>
        <v>3519.0718041999999</v>
      </c>
      <c r="AR1004" s="227">
        <f t="shared" si="1308"/>
        <v>4045.2042941999998</v>
      </c>
      <c r="AS1004" s="227">
        <f t="shared" si="1291"/>
        <v>3113.21</v>
      </c>
      <c r="AT1004" s="227">
        <f t="shared" si="1309"/>
        <v>62.264200000000002</v>
      </c>
      <c r="AU1004" s="227">
        <f t="shared" si="1310"/>
        <v>432.73619000000002</v>
      </c>
      <c r="AV1004" s="228">
        <f t="shared" si="1292"/>
        <v>1.0508408574484069</v>
      </c>
      <c r="AW1004" s="230">
        <f t="shared" si="1293"/>
        <v>285</v>
      </c>
      <c r="AX1004" s="231">
        <f t="shared" si="1311"/>
        <v>1.068119217</v>
      </c>
      <c r="AY1004" s="227">
        <f t="shared" si="1312"/>
        <v>3494.3394849000001</v>
      </c>
      <c r="AZ1004" s="227">
        <f t="shared" si="1313"/>
        <v>3989.3398749000003</v>
      </c>
      <c r="BA1004" s="227">
        <f t="shared" si="1270"/>
        <v>3113.21</v>
      </c>
      <c r="BB1004" s="227">
        <f t="shared" si="1314"/>
        <v>62.264200000000002</v>
      </c>
      <c r="BC1004" s="227">
        <f t="shared" si="1315"/>
        <v>400.56635333333338</v>
      </c>
      <c r="BD1004" s="228">
        <f t="shared" ref="BD1004:BD1067" si="1403">($O1004/BD$616)</f>
        <v>1.0466536809412108</v>
      </c>
      <c r="BE1004" s="230">
        <f t="shared" ref="BE1004:BE1067" si="1404">NETWORKDAYS(BE$616,$A1004,$AE$118:$AE$502)-1</f>
        <v>265</v>
      </c>
      <c r="BF1004" s="231">
        <f t="shared" si="1316"/>
        <v>1.063191086</v>
      </c>
      <c r="BG1004" s="227">
        <f t="shared" si="1317"/>
        <v>3464.3578712100002</v>
      </c>
      <c r="BH1004" s="227">
        <f t="shared" si="1318"/>
        <v>3927.1884245433334</v>
      </c>
      <c r="BI1004" s="227">
        <f t="shared" si="1294"/>
        <v>3113.21</v>
      </c>
      <c r="BJ1004" s="227">
        <f t="shared" si="1319"/>
        <v>62.264200000000002</v>
      </c>
      <c r="BK1004" s="227">
        <f t="shared" si="1320"/>
        <v>369.43425333333334</v>
      </c>
      <c r="BL1004" s="228">
        <f t="shared" si="1280"/>
        <v>1.0336298031060573</v>
      </c>
      <c r="BM1004" s="230">
        <f t="shared" si="1281"/>
        <v>243</v>
      </c>
      <c r="BN1004" s="231">
        <f t="shared" si="1321"/>
        <v>1.0577963990000001</v>
      </c>
      <c r="BO1004" s="227">
        <f t="shared" si="1322"/>
        <v>3403.8900553899998</v>
      </c>
      <c r="BP1004" s="227">
        <f t="shared" si="1323"/>
        <v>3835.5885087233332</v>
      </c>
      <c r="BQ1004" s="227">
        <f t="shared" si="1402"/>
        <v>3113.21</v>
      </c>
      <c r="BR1004" s="227">
        <f t="shared" si="1324"/>
        <v>62.264200000000002</v>
      </c>
      <c r="BS1004" s="227">
        <f t="shared" si="1325"/>
        <v>335.18894333333338</v>
      </c>
      <c r="BT1004" s="228">
        <f t="shared" si="1400"/>
        <v>1.0302293808640193</v>
      </c>
      <c r="BU1004" s="230">
        <f t="shared" si="1401"/>
        <v>220</v>
      </c>
      <c r="BV1004" s="231">
        <f t="shared" si="1326"/>
        <v>1.0521857649999999</v>
      </c>
      <c r="BW1004" s="227">
        <f t="shared" si="1327"/>
        <v>3374.6968800300001</v>
      </c>
      <c r="BX1004" s="227">
        <f t="shared" si="1328"/>
        <v>3772.1500233633333</v>
      </c>
      <c r="BY1004" s="227">
        <f t="shared" si="1271"/>
        <v>3113.21</v>
      </c>
      <c r="BZ1004" s="227">
        <f t="shared" si="1329"/>
        <v>62.264200000000002</v>
      </c>
      <c r="CA1004" s="227">
        <f t="shared" si="1330"/>
        <v>305.09458000000001</v>
      </c>
      <c r="CB1004" s="228">
        <f t="shared" si="1268"/>
        <v>1.0311564048719568</v>
      </c>
      <c r="CC1004" s="230">
        <f t="shared" si="1269"/>
        <v>200</v>
      </c>
      <c r="CD1004" s="231">
        <f t="shared" si="1331"/>
        <v>1.0473311489999999</v>
      </c>
      <c r="CE1004" s="227">
        <f t="shared" si="1332"/>
        <v>3362.1491901200002</v>
      </c>
      <c r="CF1004" s="227">
        <f t="shared" si="1333"/>
        <v>3729.5079701200002</v>
      </c>
      <c r="CG1004" s="227">
        <f t="shared" si="1264"/>
        <v>3113.21</v>
      </c>
      <c r="CH1004" s="227">
        <f t="shared" si="1334"/>
        <v>62.264200000000002</v>
      </c>
      <c r="CI1004" s="227">
        <f t="shared" si="1335"/>
        <v>273.96248000000003</v>
      </c>
      <c r="CJ1004" s="228">
        <f t="shared" si="1393"/>
        <v>1.0262308087694072</v>
      </c>
      <c r="CK1004" s="230">
        <f t="shared" si="1394"/>
        <v>179</v>
      </c>
      <c r="CL1004" s="231">
        <f t="shared" si="1336"/>
        <v>1.0422579059999999</v>
      </c>
      <c r="CM1004" s="227">
        <f t="shared" si="1337"/>
        <v>3329.8806175099999</v>
      </c>
      <c r="CN1004" s="227">
        <f t="shared" si="1338"/>
        <v>3666.1072975100001</v>
      </c>
      <c r="CO1004" s="227">
        <f t="shared" si="1267"/>
        <v>3113.21</v>
      </c>
      <c r="CP1004" s="227">
        <f t="shared" si="1339"/>
        <v>62.264200000000002</v>
      </c>
      <c r="CQ1004" s="227">
        <f t="shared" si="1340"/>
        <v>240.75490666666667</v>
      </c>
      <c r="CR1004" s="228">
        <f t="shared" si="1265"/>
        <v>1.0216342106677445</v>
      </c>
      <c r="CS1004" s="230">
        <f t="shared" si="1266"/>
        <v>159</v>
      </c>
      <c r="CT1004" s="231">
        <f t="shared" si="1341"/>
        <v>1.0374490940000001</v>
      </c>
      <c r="CU1004" s="227">
        <f t="shared" si="1342"/>
        <v>3299.6710003399999</v>
      </c>
      <c r="CV1004" s="227">
        <f t="shared" si="1343"/>
        <v>3602.6901070066665</v>
      </c>
      <c r="CW1004" s="227">
        <f t="shared" si="1391"/>
        <v>3113.21</v>
      </c>
      <c r="CX1004" s="227">
        <f t="shared" si="1344"/>
        <v>62.264200000000002</v>
      </c>
      <c r="CY1004" s="227">
        <f t="shared" si="1345"/>
        <v>209.62280666666669</v>
      </c>
      <c r="CZ1004" s="228">
        <f t="shared" si="1389"/>
        <v>1.0237846191782651</v>
      </c>
      <c r="DA1004" s="239">
        <f t="shared" si="1390"/>
        <v>138</v>
      </c>
      <c r="DB1004" s="231">
        <f t="shared" si="1346"/>
        <v>1.0324237199999999</v>
      </c>
      <c r="DC1004" s="227">
        <f t="shared" si="1347"/>
        <v>3290.5992270500001</v>
      </c>
      <c r="DD1004" s="227">
        <f t="shared" si="1348"/>
        <v>3562.4862337166669</v>
      </c>
      <c r="DE1004" s="227">
        <f t="shared" si="1263"/>
        <v>3113.21</v>
      </c>
      <c r="DF1004" s="227">
        <f t="shared" si="1349"/>
        <v>62.264200000000002</v>
      </c>
      <c r="DG1004" s="227">
        <f t="shared" si="1350"/>
        <v>178.49070666666668</v>
      </c>
      <c r="DH1004" s="228">
        <f t="shared" si="1261"/>
        <v>1.0222511368268496</v>
      </c>
      <c r="DI1004" s="239">
        <f t="shared" si="1262"/>
        <v>117</v>
      </c>
      <c r="DJ1004" s="231">
        <f t="shared" si="1351"/>
        <v>1.0274226879999999</v>
      </c>
      <c r="DK1004" s="227">
        <f t="shared" si="1352"/>
        <v>3269.75468529</v>
      </c>
      <c r="DL1004" s="227">
        <f t="shared" si="1353"/>
        <v>3510.5095919566666</v>
      </c>
      <c r="DM1004" s="227">
        <f t="shared" si="1388"/>
        <v>3113.21</v>
      </c>
      <c r="DN1004" s="227">
        <f t="shared" si="1354"/>
        <v>62.264200000000002</v>
      </c>
      <c r="DO1004" s="227">
        <f t="shared" si="1355"/>
        <v>146.32087000000001</v>
      </c>
      <c r="DP1004" s="228">
        <f t="shared" si="1386"/>
        <v>1.0189907682530184</v>
      </c>
      <c r="DQ1004" s="239">
        <f t="shared" si="1387"/>
        <v>96</v>
      </c>
      <c r="DR1004" s="231">
        <f t="shared" si="1356"/>
        <v>1.0224458809999999</v>
      </c>
      <c r="DS1004" s="227">
        <f t="shared" si="1357"/>
        <v>3243.5380418</v>
      </c>
      <c r="DT1004" s="227">
        <f t="shared" si="1358"/>
        <v>3452.1231118000001</v>
      </c>
      <c r="DU1004" s="227">
        <f t="shared" si="1260"/>
        <v>3113.21</v>
      </c>
      <c r="DV1004" s="227">
        <f t="shared" si="1359"/>
        <v>62.264200000000002</v>
      </c>
      <c r="DW1004" s="227">
        <f t="shared" si="1360"/>
        <v>117.26424333333334</v>
      </c>
      <c r="DX1004" s="228">
        <f t="shared" si="1255"/>
        <v>1.0146284216461612</v>
      </c>
      <c r="DY1004" s="239">
        <f t="shared" si="1256"/>
        <v>78</v>
      </c>
      <c r="DZ1004" s="231">
        <f t="shared" si="1361"/>
        <v>1.018199238</v>
      </c>
      <c r="EA1004" s="227">
        <f t="shared" si="1362"/>
        <v>3216.2382161199998</v>
      </c>
      <c r="EB1004" s="227">
        <f t="shared" si="1363"/>
        <v>3395.766659453333</v>
      </c>
      <c r="EC1004" s="227">
        <f t="shared" si="1382"/>
        <v>3113.21</v>
      </c>
      <c r="ED1004" s="227">
        <f t="shared" si="1364"/>
        <v>62.264200000000002</v>
      </c>
      <c r="EE1004" s="227">
        <f t="shared" si="1365"/>
        <v>85.094406666666671</v>
      </c>
      <c r="EF1004" s="228">
        <f t="shared" si="1383"/>
        <v>1.0070757419966949</v>
      </c>
      <c r="EG1004" s="239">
        <f t="shared" si="1384"/>
        <v>56</v>
      </c>
      <c r="EH1004" s="231">
        <f t="shared" si="1366"/>
        <v>1.013032843</v>
      </c>
      <c r="EI1004" s="227">
        <f t="shared" si="1367"/>
        <v>3176.0993388900001</v>
      </c>
      <c r="EJ1004" s="227">
        <f t="shared" si="1368"/>
        <v>3323.4579455566668</v>
      </c>
      <c r="EK1004" s="227">
        <f t="shared" si="1257"/>
        <v>3113.21</v>
      </c>
      <c r="EL1004" s="227">
        <f t="shared" si="1369"/>
        <v>62.264200000000002</v>
      </c>
      <c r="EM1004" s="227">
        <f t="shared" si="1370"/>
        <v>51.886833333333335</v>
      </c>
      <c r="EN1004" s="228">
        <f t="shared" si="1251"/>
        <v>1.0013682588064778</v>
      </c>
      <c r="EO1004" s="239">
        <f t="shared" si="1252"/>
        <v>35</v>
      </c>
      <c r="EP1004" s="231">
        <f t="shared" si="1371"/>
        <v>1.0081257400000001</v>
      </c>
      <c r="EQ1004" s="227">
        <f t="shared" si="1372"/>
        <v>3142.80142505</v>
      </c>
      <c r="ER1004" s="227">
        <f t="shared" si="1373"/>
        <v>3256.9524583833336</v>
      </c>
      <c r="ES1004" s="227">
        <f t="shared" si="1379"/>
        <v>3113.21</v>
      </c>
      <c r="ET1004" s="227">
        <f t="shared" si="1380"/>
        <v>62.264200000000002</v>
      </c>
      <c r="EU1004" s="227">
        <f t="shared" si="1374"/>
        <v>21.792469999999998</v>
      </c>
      <c r="EV1004" s="228">
        <f t="shared" si="1375"/>
        <v>1.0000680017831942</v>
      </c>
      <c r="EW1004" s="239">
        <f t="shared" si="1376"/>
        <v>15</v>
      </c>
      <c r="EX1004" s="231">
        <f t="shared" si="1377"/>
        <v>1.0034744090000001</v>
      </c>
      <c r="EY1004" s="227">
        <f t="shared" si="1298"/>
        <v>3124.23900422</v>
      </c>
      <c r="EZ1004" s="227">
        <f t="shared" si="1381"/>
        <v>3208.2956742199999</v>
      </c>
      <c r="FA1004" s="227"/>
      <c r="FB1004" s="227"/>
      <c r="FC1004" s="227"/>
      <c r="FD1004" s="227"/>
      <c r="FE1004" s="227"/>
      <c r="FF1004" s="227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5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5"/>
      <c r="HA1004" s="5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3"/>
      <c r="JZ1004" s="1"/>
      <c r="KA1004" s="1"/>
      <c r="KB1004" s="1"/>
      <c r="KC1004" s="1"/>
      <c r="KD1004" s="1"/>
      <c r="KE1004" s="1"/>
    </row>
    <row r="1005" spans="1:291" x14ac:dyDescent="0.2">
      <c r="A1005" s="196">
        <f t="shared" si="1282"/>
        <v>43663</v>
      </c>
      <c r="B1005" s="236">
        <f t="shared" si="1378"/>
        <v>117514.98893497998</v>
      </c>
      <c r="C1005" s="66">
        <f t="shared" si="1398"/>
        <v>58889.256521210002</v>
      </c>
      <c r="D1005" s="77">
        <f t="shared" si="1283"/>
        <v>5213.75</v>
      </c>
      <c r="E1005" s="67">
        <f>VLOOKUP(A1004,[1]Plan1!$DQ$117:$DS$314,3)</f>
        <v>5214.2700000000004</v>
      </c>
      <c r="F1005" s="11">
        <f t="shared" si="1284"/>
        <v>43642</v>
      </c>
      <c r="G1005" s="73">
        <f t="shared" si="1272"/>
        <v>9.9736274274730974E-5</v>
      </c>
      <c r="H1005" s="11">
        <f t="shared" si="1285"/>
        <v>43671</v>
      </c>
      <c r="I1005" s="11">
        <f t="shared" si="1273"/>
        <v>43671</v>
      </c>
      <c r="J1005" s="1">
        <f t="shared" si="1286"/>
        <v>22</v>
      </c>
      <c r="K1005" s="1">
        <f t="shared" si="1287"/>
        <v>16</v>
      </c>
      <c r="L1005" s="66">
        <f t="shared" si="1274"/>
        <v>1.00007253</v>
      </c>
      <c r="M1005" s="70">
        <f t="shared" si="1399"/>
        <v>1.0013001699999999</v>
      </c>
      <c r="N1005" s="70">
        <f t="shared" si="1385"/>
        <v>1.0998241080246327</v>
      </c>
      <c r="O1005" s="66">
        <f t="shared" si="1395"/>
        <v>1.0999038699999999</v>
      </c>
      <c r="P1005" s="66">
        <f t="shared" si="1275"/>
        <v>58893.527758980003</v>
      </c>
      <c r="Q1005" s="74">
        <f t="shared" si="1276"/>
        <v>0</v>
      </c>
      <c r="R1005" s="75">
        <f t="shared" si="1396"/>
        <v>0</v>
      </c>
      <c r="S1005" s="66">
        <f t="shared" si="1397"/>
        <v>0</v>
      </c>
      <c r="T1005" s="10">
        <f t="shared" si="1288"/>
        <v>0.06</v>
      </c>
      <c r="U1005" s="74">
        <f t="shared" si="1392"/>
        <v>16</v>
      </c>
      <c r="V1005" s="74">
        <v>252</v>
      </c>
      <c r="W1005" s="70">
        <f t="shared" si="1277"/>
        <v>1.003706465</v>
      </c>
      <c r="X1005" s="66">
        <f t="shared" si="1278"/>
        <v>218.28679936</v>
      </c>
      <c r="Y1005" s="66">
        <v>0</v>
      </c>
      <c r="Z1005" s="67">
        <f t="shared" si="1279"/>
        <v>0</v>
      </c>
      <c r="AA1005" s="68" t="str">
        <f t="shared" si="1289"/>
        <v>A+INCORP J=</v>
      </c>
      <c r="AB1005" s="11">
        <f t="shared" si="1290"/>
        <v>43671</v>
      </c>
      <c r="AC1005" s="227">
        <f t="shared" si="1295"/>
        <v>3113.21</v>
      </c>
      <c r="AD1005" s="227">
        <f t="shared" si="1299"/>
        <v>62.264200000000002</v>
      </c>
      <c r="AE1005" s="227">
        <f t="shared" si="1300"/>
        <v>496.03812666666664</v>
      </c>
      <c r="AF1005" s="228">
        <f t="shared" si="1296"/>
        <v>1.0541044645954014</v>
      </c>
      <c r="AG1005" s="230">
        <f t="shared" si="1297"/>
        <v>328</v>
      </c>
      <c r="AH1005" s="231">
        <f t="shared" si="1301"/>
        <v>1.078792188</v>
      </c>
      <c r="AI1005" s="227">
        <f t="shared" si="1302"/>
        <v>3540.2168305300002</v>
      </c>
      <c r="AJ1005" s="227">
        <f t="shared" si="1303"/>
        <v>4098.519157196667</v>
      </c>
      <c r="AK1005" s="227">
        <f t="shared" si="1176"/>
        <v>3113.21</v>
      </c>
      <c r="AL1005" s="227">
        <f t="shared" si="1304"/>
        <v>62.264200000000002</v>
      </c>
      <c r="AM1005" s="227">
        <f t="shared" si="1305"/>
        <v>464.90602666666672</v>
      </c>
      <c r="AN1005" s="228">
        <f t="shared" si="1177"/>
        <v>1.0531570207164993</v>
      </c>
      <c r="AO1005" s="230">
        <f t="shared" si="1178"/>
        <v>307</v>
      </c>
      <c r="AP1005" s="231">
        <f t="shared" si="1306"/>
        <v>1.0735665489999999</v>
      </c>
      <c r="AQ1005" s="227">
        <f t="shared" si="1307"/>
        <v>3519.9015367799998</v>
      </c>
      <c r="AR1005" s="227">
        <f t="shared" si="1308"/>
        <v>4047.0717634466664</v>
      </c>
      <c r="AS1005" s="227">
        <f t="shared" si="1291"/>
        <v>3113.21</v>
      </c>
      <c r="AT1005" s="227">
        <f t="shared" si="1309"/>
        <v>62.264200000000002</v>
      </c>
      <c r="AU1005" s="227">
        <f t="shared" si="1310"/>
        <v>433.77392666666668</v>
      </c>
      <c r="AV1005" s="228">
        <f t="shared" si="1292"/>
        <v>1.0508456153288972</v>
      </c>
      <c r="AW1005" s="230">
        <f t="shared" si="1293"/>
        <v>286</v>
      </c>
      <c r="AX1005" s="231">
        <f t="shared" si="1311"/>
        <v>1.0683662220000001</v>
      </c>
      <c r="AY1005" s="227">
        <f t="shared" si="1312"/>
        <v>3495.1633837999998</v>
      </c>
      <c r="AZ1005" s="227">
        <f t="shared" si="1313"/>
        <v>3991.2015104666666</v>
      </c>
      <c r="BA1005" s="227">
        <f t="shared" si="1270"/>
        <v>3113.21</v>
      </c>
      <c r="BB1005" s="227">
        <f t="shared" si="1314"/>
        <v>62.264200000000002</v>
      </c>
      <c r="BC1005" s="227">
        <f t="shared" si="1315"/>
        <v>401.60409000000004</v>
      </c>
      <c r="BD1005" s="228">
        <f t="shared" si="1403"/>
        <v>1.0466584198634685</v>
      </c>
      <c r="BE1005" s="230">
        <f t="shared" si="1404"/>
        <v>266</v>
      </c>
      <c r="BF1005" s="231">
        <f t="shared" si="1316"/>
        <v>1.0634369509999999</v>
      </c>
      <c r="BG1005" s="227">
        <f t="shared" si="1317"/>
        <v>3465.1746998499998</v>
      </c>
      <c r="BH1005" s="227">
        <f t="shared" si="1318"/>
        <v>3929.0429898499997</v>
      </c>
      <c r="BI1005" s="227">
        <f t="shared" si="1294"/>
        <v>3113.21</v>
      </c>
      <c r="BJ1005" s="227">
        <f t="shared" si="1319"/>
        <v>62.264200000000002</v>
      </c>
      <c r="BK1005" s="227">
        <f t="shared" si="1320"/>
        <v>370.47199000000001</v>
      </c>
      <c r="BL1005" s="228">
        <f t="shared" si="1280"/>
        <v>1.033634483060248</v>
      </c>
      <c r="BM1005" s="230">
        <f t="shared" si="1281"/>
        <v>244</v>
      </c>
      <c r="BN1005" s="231">
        <f t="shared" si="1321"/>
        <v>1.0580410170000001</v>
      </c>
      <c r="BO1005" s="227">
        <f t="shared" si="1322"/>
        <v>3404.6926285999998</v>
      </c>
      <c r="BP1005" s="227">
        <f t="shared" si="1323"/>
        <v>3837.4288185999999</v>
      </c>
      <c r="BQ1005" s="227">
        <f t="shared" si="1402"/>
        <v>3113.21</v>
      </c>
      <c r="BR1005" s="227">
        <f t="shared" si="1324"/>
        <v>62.264200000000002</v>
      </c>
      <c r="BS1005" s="227">
        <f t="shared" si="1325"/>
        <v>336.22668000000004</v>
      </c>
      <c r="BT1005" s="228">
        <f t="shared" si="1400"/>
        <v>1.0302340454221557</v>
      </c>
      <c r="BU1005" s="230">
        <f t="shared" si="1401"/>
        <v>221</v>
      </c>
      <c r="BV1005" s="231">
        <f t="shared" si="1326"/>
        <v>1.0524290860000001</v>
      </c>
      <c r="BW1005" s="227">
        <f t="shared" si="1327"/>
        <v>3375.4925715499999</v>
      </c>
      <c r="BX1005" s="227">
        <f t="shared" si="1328"/>
        <v>3773.9834515499997</v>
      </c>
      <c r="BY1005" s="227">
        <f t="shared" si="1271"/>
        <v>3113.21</v>
      </c>
      <c r="BZ1005" s="227">
        <f t="shared" si="1329"/>
        <v>62.264200000000002</v>
      </c>
      <c r="CA1005" s="227">
        <f t="shared" si="1330"/>
        <v>306.13231666666672</v>
      </c>
      <c r="CB1005" s="228">
        <f t="shared" si="1268"/>
        <v>1.0311610736273695</v>
      </c>
      <c r="CC1005" s="230">
        <f t="shared" si="1269"/>
        <v>201</v>
      </c>
      <c r="CD1005" s="231">
        <f t="shared" si="1331"/>
        <v>1.0475733469999999</v>
      </c>
      <c r="CE1005" s="227">
        <f t="shared" si="1332"/>
        <v>3362.9419219900001</v>
      </c>
      <c r="CF1005" s="227">
        <f t="shared" si="1333"/>
        <v>3731.3384386566668</v>
      </c>
      <c r="CG1005" s="227">
        <f t="shared" si="1264"/>
        <v>3113.21</v>
      </c>
      <c r="CH1005" s="227">
        <f t="shared" si="1334"/>
        <v>62.264200000000002</v>
      </c>
      <c r="CI1005" s="227">
        <f t="shared" si="1335"/>
        <v>275.00021666666669</v>
      </c>
      <c r="CJ1005" s="228">
        <f t="shared" si="1393"/>
        <v>1.0262354552232531</v>
      </c>
      <c r="CK1005" s="230">
        <f t="shared" si="1394"/>
        <v>180</v>
      </c>
      <c r="CL1005" s="231">
        <f t="shared" si="1336"/>
        <v>1.04249893</v>
      </c>
      <c r="CM1005" s="227">
        <f t="shared" si="1337"/>
        <v>3330.66573849</v>
      </c>
      <c r="CN1005" s="227">
        <f t="shared" si="1338"/>
        <v>3667.9301551566668</v>
      </c>
      <c r="CO1005" s="227">
        <f t="shared" si="1267"/>
        <v>3113.21</v>
      </c>
      <c r="CP1005" s="227">
        <f t="shared" si="1339"/>
        <v>62.264200000000002</v>
      </c>
      <c r="CQ1005" s="227">
        <f t="shared" si="1340"/>
        <v>241.79264333333333</v>
      </c>
      <c r="CR1005" s="228">
        <f t="shared" si="1265"/>
        <v>1.021638836309624</v>
      </c>
      <c r="CS1005" s="230">
        <f t="shared" si="1266"/>
        <v>160</v>
      </c>
      <c r="CT1005" s="231">
        <f t="shared" si="1341"/>
        <v>1.037689007</v>
      </c>
      <c r="CU1005" s="227">
        <f t="shared" si="1342"/>
        <v>3300.4490018199999</v>
      </c>
      <c r="CV1005" s="227">
        <f t="shared" si="1343"/>
        <v>3604.5058451533332</v>
      </c>
      <c r="CW1005" s="227">
        <f t="shared" si="1391"/>
        <v>3113.21</v>
      </c>
      <c r="CX1005" s="227">
        <f t="shared" si="1344"/>
        <v>62.264200000000002</v>
      </c>
      <c r="CY1005" s="227">
        <f t="shared" si="1345"/>
        <v>210.66054333333332</v>
      </c>
      <c r="CZ1005" s="228">
        <f t="shared" si="1389"/>
        <v>1.0237892545565257</v>
      </c>
      <c r="DA1005" s="239">
        <f t="shared" si="1390"/>
        <v>139</v>
      </c>
      <c r="DB1005" s="231">
        <f t="shared" si="1346"/>
        <v>1.03266247</v>
      </c>
      <c r="DC1005" s="227">
        <f t="shared" si="1347"/>
        <v>3291.3750868000002</v>
      </c>
      <c r="DD1005" s="227">
        <f t="shared" si="1348"/>
        <v>3564.2998301333337</v>
      </c>
      <c r="DE1005" s="227">
        <f t="shared" si="1263"/>
        <v>3113.21</v>
      </c>
      <c r="DF1005" s="227">
        <f t="shared" si="1349"/>
        <v>62.264200000000002</v>
      </c>
      <c r="DG1005" s="227">
        <f t="shared" si="1350"/>
        <v>179.52844333333334</v>
      </c>
      <c r="DH1005" s="228">
        <f t="shared" si="1261"/>
        <v>1.022255765261979</v>
      </c>
      <c r="DI1005" s="239">
        <f t="shared" si="1262"/>
        <v>118</v>
      </c>
      <c r="DJ1005" s="231">
        <f t="shared" si="1351"/>
        <v>1.027660282</v>
      </c>
      <c r="DK1005" s="227">
        <f t="shared" si="1352"/>
        <v>3270.5256318800002</v>
      </c>
      <c r="DL1005" s="227">
        <f t="shared" si="1353"/>
        <v>3512.3182752133334</v>
      </c>
      <c r="DM1005" s="227">
        <f t="shared" si="1388"/>
        <v>3113.21</v>
      </c>
      <c r="DN1005" s="227">
        <f t="shared" si="1354"/>
        <v>62.264200000000002</v>
      </c>
      <c r="DO1005" s="227">
        <f t="shared" si="1355"/>
        <v>147.35860666666667</v>
      </c>
      <c r="DP1005" s="228">
        <f t="shared" si="1386"/>
        <v>1.0189953819262132</v>
      </c>
      <c r="DQ1005" s="239">
        <f t="shared" si="1387"/>
        <v>97</v>
      </c>
      <c r="DR1005" s="231">
        <f t="shared" si="1356"/>
        <v>1.022682324</v>
      </c>
      <c r="DS1005" s="227">
        <f t="shared" si="1357"/>
        <v>3244.3028066799998</v>
      </c>
      <c r="DT1005" s="227">
        <f t="shared" si="1358"/>
        <v>3453.9256133466665</v>
      </c>
      <c r="DU1005" s="227">
        <f t="shared" si="1260"/>
        <v>3113.21</v>
      </c>
      <c r="DV1005" s="227">
        <f t="shared" si="1359"/>
        <v>62.264200000000002</v>
      </c>
      <c r="DW1005" s="227">
        <f t="shared" si="1360"/>
        <v>118.30198</v>
      </c>
      <c r="DX1005" s="228">
        <f t="shared" si="1255"/>
        <v>1.0146330155680077</v>
      </c>
      <c r="DY1005" s="239">
        <f t="shared" si="1256"/>
        <v>79</v>
      </c>
      <c r="DZ1005" s="231">
        <f t="shared" si="1361"/>
        <v>1.0184346989999999</v>
      </c>
      <c r="EA1005" s="227">
        <f t="shared" si="1362"/>
        <v>3216.9965443699998</v>
      </c>
      <c r="EB1005" s="227">
        <f t="shared" si="1363"/>
        <v>3397.5627243699996</v>
      </c>
      <c r="EC1005" s="227">
        <f t="shared" si="1382"/>
        <v>3113.21</v>
      </c>
      <c r="ED1005" s="227">
        <f t="shared" si="1364"/>
        <v>62.264200000000002</v>
      </c>
      <c r="EE1005" s="227">
        <f t="shared" si="1365"/>
        <v>86.132143333333332</v>
      </c>
      <c r="EF1005" s="228">
        <f t="shared" si="1383"/>
        <v>1.0070803017223575</v>
      </c>
      <c r="EG1005" s="239">
        <f t="shared" si="1384"/>
        <v>57</v>
      </c>
      <c r="EH1005" s="231">
        <f t="shared" si="1366"/>
        <v>1.0132671090000001</v>
      </c>
      <c r="EI1005" s="227">
        <f t="shared" si="1367"/>
        <v>3176.8482023299998</v>
      </c>
      <c r="EJ1005" s="227">
        <f t="shared" si="1368"/>
        <v>3325.2445456633332</v>
      </c>
      <c r="EK1005" s="227">
        <f t="shared" si="1257"/>
        <v>3113.21</v>
      </c>
      <c r="EL1005" s="227">
        <f t="shared" si="1369"/>
        <v>62.264200000000002</v>
      </c>
      <c r="EM1005" s="227">
        <f t="shared" si="1370"/>
        <v>52.924570000000003</v>
      </c>
      <c r="EN1005" s="228">
        <f t="shared" si="1251"/>
        <v>1.0013727926904321</v>
      </c>
      <c r="EO1005" s="239">
        <f t="shared" si="1252"/>
        <v>36</v>
      </c>
      <c r="EP1005" s="231">
        <f t="shared" si="1371"/>
        <v>1.0083588720000001</v>
      </c>
      <c r="EQ1005" s="227">
        <f t="shared" si="1372"/>
        <v>3143.5424399100002</v>
      </c>
      <c r="ER1005" s="227">
        <f t="shared" si="1373"/>
        <v>3258.7312099100004</v>
      </c>
      <c r="ES1005" s="227">
        <f t="shared" si="1379"/>
        <v>3113.21</v>
      </c>
      <c r="ET1005" s="227">
        <f t="shared" si="1380"/>
        <v>62.264200000000002</v>
      </c>
      <c r="EU1005" s="227">
        <f t="shared" si="1374"/>
        <v>22.830206666666665</v>
      </c>
      <c r="EV1005" s="228">
        <f t="shared" si="1375"/>
        <v>1.0000725297799893</v>
      </c>
      <c r="EW1005" s="239">
        <f t="shared" si="1376"/>
        <v>16</v>
      </c>
      <c r="EX1005" s="231">
        <f t="shared" si="1377"/>
        <v>1.003706465</v>
      </c>
      <c r="EY1005" s="227">
        <f t="shared" si="1298"/>
        <v>3124.97564126</v>
      </c>
      <c r="EZ1005" s="227">
        <f t="shared" si="1381"/>
        <v>3210.0700479266666</v>
      </c>
      <c r="FA1005" s="227"/>
      <c r="FB1005" s="227"/>
      <c r="FC1005" s="227"/>
      <c r="FD1005" s="227"/>
      <c r="FE1005" s="227"/>
      <c r="FF1005" s="227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5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5"/>
      <c r="HA1005" s="5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3"/>
      <c r="JZ1005" s="1"/>
      <c r="KA1005" s="1"/>
      <c r="KB1005" s="1"/>
      <c r="KC1005" s="1"/>
      <c r="KD1005" s="1"/>
      <c r="KE1005" s="1"/>
    </row>
    <row r="1006" spans="1:291" x14ac:dyDescent="0.2">
      <c r="A1006" s="196">
        <f t="shared" si="1282"/>
        <v>43664</v>
      </c>
      <c r="B1006" s="236">
        <f t="shared" si="1378"/>
        <v>117558.08928487667</v>
      </c>
      <c r="C1006" s="66">
        <f t="shared" si="1398"/>
        <v>58889.256521210002</v>
      </c>
      <c r="D1006" s="77">
        <f t="shared" si="1283"/>
        <v>5213.75</v>
      </c>
      <c r="E1006" s="67">
        <f>VLOOKUP(A1005,[1]Plan1!$DQ$117:$DS$314,3)</f>
        <v>5214.2700000000004</v>
      </c>
      <c r="F1006" s="11">
        <f t="shared" si="1284"/>
        <v>43642</v>
      </c>
      <c r="G1006" s="73">
        <f t="shared" si="1272"/>
        <v>9.9736274274730974E-5</v>
      </c>
      <c r="H1006" s="11">
        <f t="shared" si="1285"/>
        <v>43671</v>
      </c>
      <c r="I1006" s="11">
        <f t="shared" si="1273"/>
        <v>43671</v>
      </c>
      <c r="J1006" s="1">
        <f t="shared" si="1286"/>
        <v>22</v>
      </c>
      <c r="K1006" s="1">
        <f t="shared" si="1287"/>
        <v>17</v>
      </c>
      <c r="L1006" s="66">
        <f t="shared" si="1274"/>
        <v>1.00007706</v>
      </c>
      <c r="M1006" s="70">
        <f t="shared" si="1399"/>
        <v>1.0013001699999999</v>
      </c>
      <c r="N1006" s="70">
        <f t="shared" si="1385"/>
        <v>1.0998241080246327</v>
      </c>
      <c r="O1006" s="66">
        <f t="shared" si="1395"/>
        <v>1.09990886</v>
      </c>
      <c r="P1006" s="66">
        <f t="shared" si="1275"/>
        <v>58893.794527309998</v>
      </c>
      <c r="Q1006" s="74">
        <f t="shared" si="1276"/>
        <v>0</v>
      </c>
      <c r="R1006" s="75">
        <f t="shared" si="1396"/>
        <v>0</v>
      </c>
      <c r="S1006" s="66">
        <f t="shared" si="1397"/>
        <v>0</v>
      </c>
      <c r="T1006" s="10">
        <f t="shared" si="1288"/>
        <v>0.06</v>
      </c>
      <c r="U1006" s="74">
        <f t="shared" si="1392"/>
        <v>17</v>
      </c>
      <c r="V1006" s="74">
        <v>252</v>
      </c>
      <c r="W1006" s="70">
        <f t="shared" si="1277"/>
        <v>1.0039385750000001</v>
      </c>
      <c r="X1006" s="66">
        <f t="shared" si="1278"/>
        <v>231.95762678</v>
      </c>
      <c r="Y1006" s="66">
        <v>0</v>
      </c>
      <c r="Z1006" s="67">
        <f t="shared" si="1279"/>
        <v>0</v>
      </c>
      <c r="AA1006" s="68" t="str">
        <f t="shared" si="1289"/>
        <v>A+INCORP J=</v>
      </c>
      <c r="AB1006" s="11">
        <f t="shared" si="1290"/>
        <v>43671</v>
      </c>
      <c r="AC1006" s="227">
        <f t="shared" si="1295"/>
        <v>3113.21</v>
      </c>
      <c r="AD1006" s="227">
        <f t="shared" si="1299"/>
        <v>62.264200000000002</v>
      </c>
      <c r="AE1006" s="227">
        <f t="shared" si="1300"/>
        <v>497.07586333333336</v>
      </c>
      <c r="AF1006" s="228">
        <f t="shared" si="1296"/>
        <v>1.0541092468144861</v>
      </c>
      <c r="AG1006" s="230">
        <f t="shared" si="1297"/>
        <v>329</v>
      </c>
      <c r="AH1006" s="231">
        <f t="shared" si="1301"/>
        <v>1.079041661</v>
      </c>
      <c r="AI1006" s="227">
        <f t="shared" si="1302"/>
        <v>3541.0515780699998</v>
      </c>
      <c r="AJ1006" s="227">
        <f t="shared" si="1303"/>
        <v>4100.3916414033329</v>
      </c>
      <c r="AK1006" s="227">
        <f t="shared" ref="AK1006:AK1069" si="1405">AK1005</f>
        <v>3113.21</v>
      </c>
      <c r="AL1006" s="227">
        <f t="shared" si="1304"/>
        <v>62.264200000000002</v>
      </c>
      <c r="AM1006" s="227">
        <f t="shared" si="1305"/>
        <v>465.94376333333332</v>
      </c>
      <c r="AN1006" s="228">
        <f t="shared" ref="AN1006:AN1069" si="1406">($O1006/AN$555)</f>
        <v>1.0531617986372583</v>
      </c>
      <c r="AO1006" s="230">
        <f t="shared" ref="AO1006:AO1069" si="1407">NETWORKDAYS(AO$555,$A1006,$AE$118:$AE$502)-1</f>
        <v>308</v>
      </c>
      <c r="AP1006" s="231">
        <f t="shared" si="1306"/>
        <v>1.0738148139999999</v>
      </c>
      <c r="AQ1006" s="227">
        <f t="shared" si="1307"/>
        <v>3520.7314956199998</v>
      </c>
      <c r="AR1006" s="227">
        <f t="shared" si="1308"/>
        <v>4048.9394589533331</v>
      </c>
      <c r="AS1006" s="227">
        <f t="shared" si="1291"/>
        <v>3113.21</v>
      </c>
      <c r="AT1006" s="227">
        <f t="shared" si="1309"/>
        <v>62.264200000000002</v>
      </c>
      <c r="AU1006" s="227">
        <f t="shared" si="1310"/>
        <v>434.81166333333334</v>
      </c>
      <c r="AV1006" s="228">
        <f t="shared" si="1292"/>
        <v>1.0508503827633646</v>
      </c>
      <c r="AW1006" s="230">
        <f t="shared" si="1293"/>
        <v>287</v>
      </c>
      <c r="AX1006" s="231">
        <f t="shared" si="1311"/>
        <v>1.068613284</v>
      </c>
      <c r="AY1006" s="227">
        <f t="shared" si="1312"/>
        <v>3495.9875082799999</v>
      </c>
      <c r="AZ1006" s="227">
        <f t="shared" si="1313"/>
        <v>3993.0633716133334</v>
      </c>
      <c r="BA1006" s="227">
        <f t="shared" si="1270"/>
        <v>3113.21</v>
      </c>
      <c r="BB1006" s="227">
        <f t="shared" si="1314"/>
        <v>62.264200000000002</v>
      </c>
      <c r="BC1006" s="227">
        <f t="shared" si="1315"/>
        <v>402.64182666666665</v>
      </c>
      <c r="BD1006" s="228">
        <f t="shared" si="1403"/>
        <v>1.0466631683016345</v>
      </c>
      <c r="BE1006" s="230">
        <f t="shared" si="1404"/>
        <v>267</v>
      </c>
      <c r="BF1006" s="231">
        <f t="shared" si="1316"/>
        <v>1.0636828739999999</v>
      </c>
      <c r="BG1006" s="227">
        <f t="shared" si="1317"/>
        <v>3465.9917562400001</v>
      </c>
      <c r="BH1006" s="227">
        <f t="shared" si="1318"/>
        <v>3930.8977829066666</v>
      </c>
      <c r="BI1006" s="227">
        <f t="shared" si="1294"/>
        <v>3113.21</v>
      </c>
      <c r="BJ1006" s="227">
        <f t="shared" si="1319"/>
        <v>62.264200000000002</v>
      </c>
      <c r="BK1006" s="227">
        <f t="shared" si="1320"/>
        <v>371.50972666666667</v>
      </c>
      <c r="BL1006" s="228">
        <f t="shared" si="1280"/>
        <v>1.0336391724119369</v>
      </c>
      <c r="BM1006" s="230">
        <f t="shared" si="1281"/>
        <v>245</v>
      </c>
      <c r="BN1006" s="231">
        <f t="shared" si="1321"/>
        <v>1.0582856919999999</v>
      </c>
      <c r="BO1006" s="227">
        <f t="shared" si="1322"/>
        <v>3405.4954233200001</v>
      </c>
      <c r="BP1006" s="227">
        <f t="shared" si="1323"/>
        <v>3839.2693499866668</v>
      </c>
      <c r="BQ1006" s="227">
        <f t="shared" si="1402"/>
        <v>3113.21</v>
      </c>
      <c r="BR1006" s="227">
        <f t="shared" si="1324"/>
        <v>62.264200000000002</v>
      </c>
      <c r="BS1006" s="227">
        <f t="shared" si="1325"/>
        <v>337.2644166666667</v>
      </c>
      <c r="BT1006" s="228">
        <f t="shared" si="1400"/>
        <v>1.0302387193468749</v>
      </c>
      <c r="BU1006" s="230">
        <f t="shared" si="1401"/>
        <v>222</v>
      </c>
      <c r="BV1006" s="231">
        <f t="shared" si="1326"/>
        <v>1.0526724629999999</v>
      </c>
      <c r="BW1006" s="227">
        <f t="shared" si="1327"/>
        <v>3376.28848045</v>
      </c>
      <c r="BX1006" s="227">
        <f t="shared" si="1328"/>
        <v>3775.8170971166664</v>
      </c>
      <c r="BY1006" s="227">
        <f t="shared" si="1271"/>
        <v>3113.21</v>
      </c>
      <c r="BZ1006" s="227">
        <f t="shared" si="1329"/>
        <v>62.264200000000002</v>
      </c>
      <c r="CA1006" s="227">
        <f t="shared" si="1330"/>
        <v>307.17005333333339</v>
      </c>
      <c r="CB1006" s="228">
        <f t="shared" si="1268"/>
        <v>1.0311657517577935</v>
      </c>
      <c r="CC1006" s="230">
        <f t="shared" si="1269"/>
        <v>202</v>
      </c>
      <c r="CD1006" s="231">
        <f t="shared" si="1331"/>
        <v>1.0478156009999999</v>
      </c>
      <c r="CE1006" s="227">
        <f t="shared" si="1332"/>
        <v>3363.7348712399998</v>
      </c>
      <c r="CF1006" s="227">
        <f t="shared" si="1333"/>
        <v>3733.1691245733332</v>
      </c>
      <c r="CG1006" s="227">
        <f t="shared" si="1264"/>
        <v>3113.21</v>
      </c>
      <c r="CH1006" s="227">
        <f t="shared" si="1334"/>
        <v>62.264200000000002</v>
      </c>
      <c r="CI1006" s="227">
        <f t="shared" si="1335"/>
        <v>276.03795333333335</v>
      </c>
      <c r="CJ1006" s="228">
        <f t="shared" si="1393"/>
        <v>1.0262401110073278</v>
      </c>
      <c r="CK1006" s="230">
        <f t="shared" si="1394"/>
        <v>181</v>
      </c>
      <c r="CL1006" s="231">
        <f t="shared" si="1336"/>
        <v>1.042740011</v>
      </c>
      <c r="CM1006" s="227">
        <f t="shared" si="1337"/>
        <v>3331.4510788399998</v>
      </c>
      <c r="CN1006" s="227">
        <f t="shared" si="1338"/>
        <v>3669.7532321733333</v>
      </c>
      <c r="CO1006" s="227">
        <f t="shared" si="1267"/>
        <v>3113.21</v>
      </c>
      <c r="CP1006" s="227">
        <f t="shared" si="1339"/>
        <v>62.264200000000002</v>
      </c>
      <c r="CQ1006" s="227">
        <f t="shared" si="1340"/>
        <v>242.83037999999999</v>
      </c>
      <c r="CR1006" s="228">
        <f t="shared" si="1265"/>
        <v>1.0216434712399416</v>
      </c>
      <c r="CS1006" s="230">
        <f t="shared" si="1266"/>
        <v>161</v>
      </c>
      <c r="CT1006" s="231">
        <f t="shared" si="1341"/>
        <v>1.037928975</v>
      </c>
      <c r="CU1006" s="227">
        <f t="shared" si="1342"/>
        <v>3301.2272151400002</v>
      </c>
      <c r="CV1006" s="227">
        <f t="shared" si="1343"/>
        <v>3606.3217951400002</v>
      </c>
      <c r="CW1006" s="227">
        <f t="shared" si="1391"/>
        <v>3113.21</v>
      </c>
      <c r="CX1006" s="227">
        <f t="shared" si="1344"/>
        <v>62.264200000000002</v>
      </c>
      <c r="CY1006" s="227">
        <f t="shared" si="1345"/>
        <v>211.69828000000001</v>
      </c>
      <c r="CZ1006" s="228">
        <f t="shared" si="1389"/>
        <v>1.0237938992427746</v>
      </c>
      <c r="DA1006" s="239">
        <f t="shared" si="1390"/>
        <v>140</v>
      </c>
      <c r="DB1006" s="231">
        <f t="shared" si="1346"/>
        <v>1.032901276</v>
      </c>
      <c r="DC1006" s="227">
        <f t="shared" si="1347"/>
        <v>3292.1511618599998</v>
      </c>
      <c r="DD1006" s="227">
        <f t="shared" si="1348"/>
        <v>3566.1136418599999</v>
      </c>
      <c r="DE1006" s="227">
        <f t="shared" si="1263"/>
        <v>3113.21</v>
      </c>
      <c r="DF1006" s="227">
        <f t="shared" si="1349"/>
        <v>62.264200000000002</v>
      </c>
      <c r="DG1006" s="227">
        <f t="shared" si="1350"/>
        <v>180.56618</v>
      </c>
      <c r="DH1006" s="228">
        <f t="shared" si="1261"/>
        <v>1.0222604029911551</v>
      </c>
      <c r="DI1006" s="239">
        <f t="shared" si="1262"/>
        <v>119</v>
      </c>
      <c r="DJ1006" s="231">
        <f t="shared" si="1351"/>
        <v>1.027897931</v>
      </c>
      <c r="DK1006" s="227">
        <f t="shared" si="1352"/>
        <v>3271.2967901000002</v>
      </c>
      <c r="DL1006" s="227">
        <f t="shared" si="1353"/>
        <v>3514.1271701000001</v>
      </c>
      <c r="DM1006" s="227">
        <f t="shared" si="1388"/>
        <v>3113.21</v>
      </c>
      <c r="DN1006" s="227">
        <f t="shared" si="1354"/>
        <v>62.264200000000002</v>
      </c>
      <c r="DO1006" s="227">
        <f t="shared" si="1355"/>
        <v>148.39634333333333</v>
      </c>
      <c r="DP1006" s="228">
        <f t="shared" si="1386"/>
        <v>1.0190000048638121</v>
      </c>
      <c r="DQ1006" s="239">
        <f t="shared" si="1387"/>
        <v>98</v>
      </c>
      <c r="DR1006" s="231">
        <f t="shared" si="1356"/>
        <v>1.0229188220000001</v>
      </c>
      <c r="DS1006" s="227">
        <f t="shared" si="1357"/>
        <v>3245.0677823300002</v>
      </c>
      <c r="DT1006" s="227">
        <f t="shared" si="1358"/>
        <v>3455.7283256633336</v>
      </c>
      <c r="DU1006" s="227">
        <f t="shared" si="1260"/>
        <v>3113.21</v>
      </c>
      <c r="DV1006" s="227">
        <f t="shared" si="1359"/>
        <v>62.264200000000002</v>
      </c>
      <c r="DW1006" s="227">
        <f t="shared" si="1360"/>
        <v>119.33971666666667</v>
      </c>
      <c r="DX1006" s="228">
        <f t="shared" si="1255"/>
        <v>1.0146376187145971</v>
      </c>
      <c r="DY1006" s="239">
        <f t="shared" si="1256"/>
        <v>80</v>
      </c>
      <c r="DZ1006" s="231">
        <f t="shared" si="1361"/>
        <v>1.018670215</v>
      </c>
      <c r="EA1006" s="227">
        <f t="shared" si="1362"/>
        <v>3217.7550823400002</v>
      </c>
      <c r="EB1006" s="227">
        <f t="shared" si="1363"/>
        <v>3399.3589990066666</v>
      </c>
      <c r="EC1006" s="227">
        <f t="shared" si="1382"/>
        <v>3113.21</v>
      </c>
      <c r="ED1006" s="227">
        <f t="shared" si="1364"/>
        <v>62.264200000000002</v>
      </c>
      <c r="EE1006" s="227">
        <f t="shared" si="1365"/>
        <v>87.169879999999992</v>
      </c>
      <c r="EF1006" s="228">
        <f t="shared" si="1383"/>
        <v>1.007084870604096</v>
      </c>
      <c r="EG1006" s="239">
        <f t="shared" si="1384"/>
        <v>58</v>
      </c>
      <c r="EH1006" s="231">
        <f t="shared" si="1366"/>
        <v>1.01350143</v>
      </c>
      <c r="EI1006" s="227">
        <f t="shared" si="1367"/>
        <v>3177.5972737500001</v>
      </c>
      <c r="EJ1006" s="227">
        <f t="shared" si="1368"/>
        <v>3327.0313537500001</v>
      </c>
      <c r="EK1006" s="227">
        <f t="shared" si="1257"/>
        <v>3113.21</v>
      </c>
      <c r="EL1006" s="227">
        <f t="shared" si="1369"/>
        <v>62.264200000000002</v>
      </c>
      <c r="EM1006" s="227">
        <f t="shared" si="1370"/>
        <v>53.962306666666677</v>
      </c>
      <c r="EN1006" s="228">
        <f t="shared" si="1251"/>
        <v>1.0013773356785713</v>
      </c>
      <c r="EO1006" s="239">
        <f t="shared" si="1252"/>
        <v>37</v>
      </c>
      <c r="EP1006" s="231">
        <f t="shared" si="1371"/>
        <v>1.008592057</v>
      </c>
      <c r="EQ1006" s="227">
        <f t="shared" si="1372"/>
        <v>3144.2836551599999</v>
      </c>
      <c r="ER1006" s="227">
        <f t="shared" si="1373"/>
        <v>3260.5101618266667</v>
      </c>
      <c r="ES1006" s="227">
        <f t="shared" si="1379"/>
        <v>3113.21</v>
      </c>
      <c r="ET1006" s="227">
        <f t="shared" si="1380"/>
        <v>62.264200000000002</v>
      </c>
      <c r="EU1006" s="227">
        <f t="shared" si="1374"/>
        <v>23.867943333333336</v>
      </c>
      <c r="EV1006" s="228">
        <f t="shared" si="1375"/>
        <v>1.0000770668691474</v>
      </c>
      <c r="EW1006" s="239">
        <f t="shared" si="1376"/>
        <v>17</v>
      </c>
      <c r="EX1006" s="231">
        <f t="shared" si="1377"/>
        <v>1.0039385750000001</v>
      </c>
      <c r="EY1006" s="227">
        <f t="shared" si="1298"/>
        <v>3125.7124813800001</v>
      </c>
      <c r="EZ1006" s="227">
        <f t="shared" si="1381"/>
        <v>3211.8446247133334</v>
      </c>
      <c r="FA1006" s="227"/>
      <c r="FB1006" s="227"/>
      <c r="FC1006" s="227"/>
      <c r="FD1006" s="227"/>
      <c r="FE1006" s="227"/>
      <c r="FF1006" s="227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5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5"/>
      <c r="HA1006" s="5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3"/>
      <c r="JZ1006" s="1"/>
      <c r="KA1006" s="1"/>
      <c r="KB1006" s="1"/>
      <c r="KC1006" s="1"/>
      <c r="KD1006" s="1"/>
      <c r="KE1006" s="1"/>
    </row>
    <row r="1007" spans="1:291" x14ac:dyDescent="0.2">
      <c r="A1007" s="196">
        <f t="shared" si="1282"/>
        <v>43665</v>
      </c>
      <c r="B1007" s="236">
        <f t="shared" si="1378"/>
        <v>117601.19643047334</v>
      </c>
      <c r="C1007" s="66">
        <f t="shared" si="1398"/>
        <v>58889.256521210002</v>
      </c>
      <c r="D1007" s="77">
        <f t="shared" si="1283"/>
        <v>5213.75</v>
      </c>
      <c r="E1007" s="67">
        <f>VLOOKUP(A1006,[1]Plan1!$DQ$117:$DS$314,3)</f>
        <v>5214.2700000000004</v>
      </c>
      <c r="F1007" s="11">
        <f t="shared" si="1284"/>
        <v>43642</v>
      </c>
      <c r="G1007" s="73">
        <f t="shared" si="1272"/>
        <v>9.9736274274730974E-5</v>
      </c>
      <c r="H1007" s="11">
        <f t="shared" si="1285"/>
        <v>43671</v>
      </c>
      <c r="I1007" s="11">
        <f t="shared" si="1273"/>
        <v>43671</v>
      </c>
      <c r="J1007" s="1">
        <f t="shared" si="1286"/>
        <v>22</v>
      </c>
      <c r="K1007" s="1">
        <f t="shared" si="1287"/>
        <v>18</v>
      </c>
      <c r="L1007" s="66">
        <f t="shared" si="1274"/>
        <v>1.0000815999999999</v>
      </c>
      <c r="M1007" s="70">
        <f t="shared" si="1399"/>
        <v>1.0013001699999999</v>
      </c>
      <c r="N1007" s="70">
        <f t="shared" si="1385"/>
        <v>1.0998241080246327</v>
      </c>
      <c r="O1007" s="66">
        <f t="shared" si="1395"/>
        <v>1.0999138500000001</v>
      </c>
      <c r="P1007" s="66">
        <f t="shared" si="1275"/>
        <v>58894.061884540002</v>
      </c>
      <c r="Q1007" s="74">
        <f t="shared" si="1276"/>
        <v>0</v>
      </c>
      <c r="R1007" s="75">
        <f t="shared" si="1396"/>
        <v>0</v>
      </c>
      <c r="S1007" s="66">
        <f t="shared" si="1397"/>
        <v>0</v>
      </c>
      <c r="T1007" s="10">
        <f t="shared" si="1288"/>
        <v>0.06</v>
      </c>
      <c r="U1007" s="74">
        <f t="shared" si="1392"/>
        <v>18</v>
      </c>
      <c r="V1007" s="74">
        <v>252</v>
      </c>
      <c r="W1007" s="70">
        <f t="shared" si="1277"/>
        <v>1.004170738</v>
      </c>
      <c r="X1007" s="66">
        <f t="shared" si="1278"/>
        <v>245.63170187</v>
      </c>
      <c r="Y1007" s="66">
        <v>0</v>
      </c>
      <c r="Z1007" s="67">
        <f t="shared" si="1279"/>
        <v>0</v>
      </c>
      <c r="AA1007" s="68" t="str">
        <f t="shared" si="1289"/>
        <v>A+INCORP J=</v>
      </c>
      <c r="AB1007" s="11">
        <f t="shared" si="1290"/>
        <v>43671</v>
      </c>
      <c r="AC1007" s="227">
        <f t="shared" si="1295"/>
        <v>3113.21</v>
      </c>
      <c r="AD1007" s="227">
        <f t="shared" si="1299"/>
        <v>62.264200000000002</v>
      </c>
      <c r="AE1007" s="227">
        <f t="shared" si="1300"/>
        <v>498.11360000000002</v>
      </c>
      <c r="AF1007" s="228">
        <f t="shared" si="1296"/>
        <v>1.0541140290335709</v>
      </c>
      <c r="AG1007" s="230">
        <f t="shared" si="1297"/>
        <v>330</v>
      </c>
      <c r="AH1007" s="231">
        <f t="shared" si="1301"/>
        <v>1.079291193</v>
      </c>
      <c r="AI1007" s="227">
        <f t="shared" si="1302"/>
        <v>3541.8865266500002</v>
      </c>
      <c r="AJ1007" s="227">
        <f t="shared" si="1303"/>
        <v>4102.2643266499999</v>
      </c>
      <c r="AK1007" s="227">
        <f t="shared" si="1405"/>
        <v>3113.21</v>
      </c>
      <c r="AL1007" s="227">
        <f t="shared" si="1304"/>
        <v>62.264200000000002</v>
      </c>
      <c r="AM1007" s="227">
        <f t="shared" si="1305"/>
        <v>466.98149999999998</v>
      </c>
      <c r="AN1007" s="228">
        <f t="shared" si="1406"/>
        <v>1.0531665765580176</v>
      </c>
      <c r="AO1007" s="230">
        <f t="shared" si="1407"/>
        <v>309</v>
      </c>
      <c r="AP1007" s="231">
        <f t="shared" si="1306"/>
        <v>1.0740631359999999</v>
      </c>
      <c r="AQ1007" s="227">
        <f t="shared" si="1307"/>
        <v>3521.5616487399998</v>
      </c>
      <c r="AR1007" s="227">
        <f t="shared" si="1308"/>
        <v>4050.8073487399997</v>
      </c>
      <c r="AS1007" s="227">
        <f t="shared" si="1291"/>
        <v>3113.21</v>
      </c>
      <c r="AT1007" s="227">
        <f t="shared" si="1309"/>
        <v>62.264200000000002</v>
      </c>
      <c r="AU1007" s="227">
        <f t="shared" si="1310"/>
        <v>435.84940000000006</v>
      </c>
      <c r="AV1007" s="228">
        <f t="shared" si="1292"/>
        <v>1.050855150197832</v>
      </c>
      <c r="AW1007" s="230">
        <f t="shared" si="1293"/>
        <v>288</v>
      </c>
      <c r="AX1007" s="231">
        <f t="shared" si="1311"/>
        <v>1.068860404</v>
      </c>
      <c r="AY1007" s="227">
        <f t="shared" si="1312"/>
        <v>3496.81182984</v>
      </c>
      <c r="AZ1007" s="227">
        <f t="shared" si="1313"/>
        <v>3994.9254298400001</v>
      </c>
      <c r="BA1007" s="227">
        <f t="shared" si="1270"/>
        <v>3113.21</v>
      </c>
      <c r="BB1007" s="227">
        <f t="shared" si="1314"/>
        <v>62.264200000000002</v>
      </c>
      <c r="BC1007" s="227">
        <f t="shared" si="1315"/>
        <v>403.67956333333336</v>
      </c>
      <c r="BD1007" s="228">
        <f t="shared" si="1403"/>
        <v>1.0466679167398003</v>
      </c>
      <c r="BE1007" s="230">
        <f t="shared" si="1404"/>
        <v>268</v>
      </c>
      <c r="BF1007" s="231">
        <f t="shared" si="1316"/>
        <v>1.063928853</v>
      </c>
      <c r="BG1007" s="227">
        <f t="shared" si="1317"/>
        <v>3466.8090023899999</v>
      </c>
      <c r="BH1007" s="227">
        <f t="shared" si="1318"/>
        <v>3932.7527657233331</v>
      </c>
      <c r="BI1007" s="227">
        <f t="shared" si="1294"/>
        <v>3113.21</v>
      </c>
      <c r="BJ1007" s="227">
        <f t="shared" si="1319"/>
        <v>62.264200000000002</v>
      </c>
      <c r="BK1007" s="227">
        <f t="shared" si="1320"/>
        <v>372.54746333333333</v>
      </c>
      <c r="BL1007" s="228">
        <f t="shared" si="1280"/>
        <v>1.0336438617636259</v>
      </c>
      <c r="BM1007" s="230">
        <f t="shared" si="1281"/>
        <v>246</v>
      </c>
      <c r="BN1007" s="231">
        <f t="shared" si="1321"/>
        <v>1.0585304230000001</v>
      </c>
      <c r="BO1007" s="227">
        <f t="shared" si="1322"/>
        <v>3406.2984053800001</v>
      </c>
      <c r="BP1007" s="227">
        <f t="shared" si="1323"/>
        <v>3841.1100687133335</v>
      </c>
      <c r="BQ1007" s="227">
        <f t="shared" si="1402"/>
        <v>3113.21</v>
      </c>
      <c r="BR1007" s="227">
        <f t="shared" si="1324"/>
        <v>62.264200000000002</v>
      </c>
      <c r="BS1007" s="227">
        <f t="shared" si="1325"/>
        <v>338.30215333333337</v>
      </c>
      <c r="BT1007" s="228">
        <f t="shared" si="1400"/>
        <v>1.0302433932715942</v>
      </c>
      <c r="BU1007" s="230">
        <f t="shared" si="1401"/>
        <v>223</v>
      </c>
      <c r="BV1007" s="231">
        <f t="shared" si="1326"/>
        <v>1.052915896</v>
      </c>
      <c r="BW1007" s="227">
        <f t="shared" si="1327"/>
        <v>3377.0845760399998</v>
      </c>
      <c r="BX1007" s="227">
        <f t="shared" si="1328"/>
        <v>3777.6509293733334</v>
      </c>
      <c r="BY1007" s="227">
        <f t="shared" si="1271"/>
        <v>3113.21</v>
      </c>
      <c r="BZ1007" s="227">
        <f t="shared" si="1329"/>
        <v>62.264200000000002</v>
      </c>
      <c r="CA1007" s="227">
        <f t="shared" si="1330"/>
        <v>308.20779000000005</v>
      </c>
      <c r="CB1007" s="228">
        <f t="shared" si="1268"/>
        <v>1.0311704298882172</v>
      </c>
      <c r="CC1007" s="230">
        <f t="shared" si="1269"/>
        <v>203</v>
      </c>
      <c r="CD1007" s="231">
        <f t="shared" si="1331"/>
        <v>1.0480579109999999</v>
      </c>
      <c r="CE1007" s="227">
        <f t="shared" si="1332"/>
        <v>3364.52800733</v>
      </c>
      <c r="CF1007" s="227">
        <f t="shared" si="1333"/>
        <v>3734.99999733</v>
      </c>
      <c r="CG1007" s="227">
        <f t="shared" si="1264"/>
        <v>3113.21</v>
      </c>
      <c r="CH1007" s="227">
        <f t="shared" si="1334"/>
        <v>62.264200000000002</v>
      </c>
      <c r="CI1007" s="227">
        <f t="shared" si="1335"/>
        <v>277.07569000000001</v>
      </c>
      <c r="CJ1007" s="228">
        <f t="shared" si="1393"/>
        <v>1.0262447667914025</v>
      </c>
      <c r="CK1007" s="230">
        <f t="shared" si="1394"/>
        <v>182</v>
      </c>
      <c r="CL1007" s="231">
        <f t="shared" si="1336"/>
        <v>1.0429811470000001</v>
      </c>
      <c r="CM1007" s="227">
        <f t="shared" si="1337"/>
        <v>3332.2366019000001</v>
      </c>
      <c r="CN1007" s="227">
        <f t="shared" si="1338"/>
        <v>3671.5764919000003</v>
      </c>
      <c r="CO1007" s="227">
        <f t="shared" si="1267"/>
        <v>3113.21</v>
      </c>
      <c r="CP1007" s="227">
        <f t="shared" si="1339"/>
        <v>62.264200000000002</v>
      </c>
      <c r="CQ1007" s="227">
        <f t="shared" si="1340"/>
        <v>243.86811666666668</v>
      </c>
      <c r="CR1007" s="228">
        <f t="shared" si="1265"/>
        <v>1.0216481061702589</v>
      </c>
      <c r="CS1007" s="230">
        <f t="shared" si="1266"/>
        <v>162</v>
      </c>
      <c r="CT1007" s="231">
        <f t="shared" si="1341"/>
        <v>1.038168999</v>
      </c>
      <c r="CU1007" s="227">
        <f t="shared" si="1342"/>
        <v>3302.0056135099999</v>
      </c>
      <c r="CV1007" s="227">
        <f t="shared" si="1343"/>
        <v>3608.1379301766665</v>
      </c>
      <c r="CW1007" s="227">
        <f t="shared" si="1391"/>
        <v>3113.21</v>
      </c>
      <c r="CX1007" s="227">
        <f t="shared" si="1344"/>
        <v>62.264200000000002</v>
      </c>
      <c r="CY1007" s="227">
        <f t="shared" si="1345"/>
        <v>212.73601666666664</v>
      </c>
      <c r="CZ1007" s="228">
        <f t="shared" si="1389"/>
        <v>1.0237985439290238</v>
      </c>
      <c r="DA1007" s="239">
        <f t="shared" si="1390"/>
        <v>141</v>
      </c>
      <c r="DB1007" s="231">
        <f t="shared" si="1346"/>
        <v>1.033140137</v>
      </c>
      <c r="DC1007" s="227">
        <f t="shared" si="1347"/>
        <v>3292.9274191200002</v>
      </c>
      <c r="DD1007" s="227">
        <f t="shared" si="1348"/>
        <v>3567.927635786667</v>
      </c>
      <c r="DE1007" s="227">
        <f t="shared" si="1263"/>
        <v>3113.21</v>
      </c>
      <c r="DF1007" s="227">
        <f t="shared" si="1349"/>
        <v>62.264200000000002</v>
      </c>
      <c r="DG1007" s="227">
        <f t="shared" si="1350"/>
        <v>181.60391666666666</v>
      </c>
      <c r="DH1007" s="228">
        <f t="shared" si="1261"/>
        <v>1.0222650407203311</v>
      </c>
      <c r="DI1007" s="239">
        <f t="shared" si="1262"/>
        <v>120</v>
      </c>
      <c r="DJ1007" s="231">
        <f t="shared" si="1351"/>
        <v>1.0281356349999999</v>
      </c>
      <c r="DK1007" s="227">
        <f t="shared" si="1352"/>
        <v>3272.0681302200001</v>
      </c>
      <c r="DL1007" s="227">
        <f t="shared" si="1353"/>
        <v>3515.9362468866666</v>
      </c>
      <c r="DM1007" s="227">
        <f t="shared" si="1388"/>
        <v>3113.21</v>
      </c>
      <c r="DN1007" s="227">
        <f t="shared" si="1354"/>
        <v>62.264200000000002</v>
      </c>
      <c r="DO1007" s="227">
        <f t="shared" si="1355"/>
        <v>149.43407999999999</v>
      </c>
      <c r="DP1007" s="228">
        <f t="shared" si="1386"/>
        <v>1.0190046278014111</v>
      </c>
      <c r="DQ1007" s="239">
        <f t="shared" si="1387"/>
        <v>99</v>
      </c>
      <c r="DR1007" s="231">
        <f t="shared" si="1356"/>
        <v>1.023155375</v>
      </c>
      <c r="DS1007" s="227">
        <f t="shared" si="1357"/>
        <v>3245.8329392800001</v>
      </c>
      <c r="DT1007" s="227">
        <f t="shared" si="1358"/>
        <v>3457.5312192800002</v>
      </c>
      <c r="DU1007" s="227">
        <f t="shared" si="1260"/>
        <v>3113.21</v>
      </c>
      <c r="DV1007" s="227">
        <f t="shared" si="1359"/>
        <v>62.264200000000002</v>
      </c>
      <c r="DW1007" s="227">
        <f t="shared" si="1360"/>
        <v>120.37745333333334</v>
      </c>
      <c r="DX1007" s="228">
        <f t="shared" si="1255"/>
        <v>1.0146422218611864</v>
      </c>
      <c r="DY1007" s="239">
        <f t="shared" si="1256"/>
        <v>81</v>
      </c>
      <c r="DZ1007" s="231">
        <f t="shared" si="1361"/>
        <v>1.0189057850000001</v>
      </c>
      <c r="EA1007" s="227">
        <f t="shared" si="1362"/>
        <v>3218.5137976300002</v>
      </c>
      <c r="EB1007" s="227">
        <f t="shared" si="1363"/>
        <v>3401.1554509633334</v>
      </c>
      <c r="EC1007" s="227">
        <f t="shared" si="1382"/>
        <v>3113.21</v>
      </c>
      <c r="ED1007" s="227">
        <f t="shared" si="1364"/>
        <v>62.264200000000002</v>
      </c>
      <c r="EE1007" s="227">
        <f t="shared" si="1365"/>
        <v>88.207616666666681</v>
      </c>
      <c r="EF1007" s="228">
        <f t="shared" si="1383"/>
        <v>1.0070894394858345</v>
      </c>
      <c r="EG1007" s="239">
        <f t="shared" si="1384"/>
        <v>59</v>
      </c>
      <c r="EH1007" s="231">
        <f t="shared" si="1366"/>
        <v>1.013735805</v>
      </c>
      <c r="EI1007" s="227">
        <f t="shared" si="1367"/>
        <v>3178.3465211500002</v>
      </c>
      <c r="EJ1007" s="227">
        <f t="shared" si="1368"/>
        <v>3328.8183378166668</v>
      </c>
      <c r="EK1007" s="227">
        <f t="shared" si="1257"/>
        <v>3113.21</v>
      </c>
      <c r="EL1007" s="227">
        <f t="shared" si="1369"/>
        <v>62.264200000000002</v>
      </c>
      <c r="EM1007" s="227">
        <f t="shared" si="1370"/>
        <v>55.000043333333338</v>
      </c>
      <c r="EN1007" s="228">
        <f t="shared" si="1251"/>
        <v>1.0013818786667106</v>
      </c>
      <c r="EO1007" s="239">
        <f t="shared" si="1252"/>
        <v>38</v>
      </c>
      <c r="EP1007" s="231">
        <f t="shared" si="1371"/>
        <v>1.008825297</v>
      </c>
      <c r="EQ1007" s="227">
        <f t="shared" si="1372"/>
        <v>3145.02504847</v>
      </c>
      <c r="ER1007" s="227">
        <f t="shared" si="1373"/>
        <v>3262.2892918033335</v>
      </c>
      <c r="ES1007" s="227">
        <f t="shared" si="1379"/>
        <v>3113.21</v>
      </c>
      <c r="ET1007" s="227">
        <f t="shared" si="1380"/>
        <v>62.264200000000002</v>
      </c>
      <c r="EU1007" s="227">
        <f t="shared" si="1374"/>
        <v>24.90568</v>
      </c>
      <c r="EV1007" s="228">
        <f t="shared" si="1375"/>
        <v>1.0000816039583058</v>
      </c>
      <c r="EW1007" s="239">
        <f t="shared" si="1376"/>
        <v>18</v>
      </c>
      <c r="EX1007" s="231">
        <f t="shared" si="1377"/>
        <v>1.004170738</v>
      </c>
      <c r="EY1007" s="227">
        <f t="shared" si="1298"/>
        <v>3126.4494930800001</v>
      </c>
      <c r="EZ1007" s="227">
        <f t="shared" si="1381"/>
        <v>3213.6193730800001</v>
      </c>
      <c r="FA1007" s="227"/>
      <c r="FB1007" s="227"/>
      <c r="FC1007" s="227"/>
      <c r="FD1007" s="227"/>
      <c r="FE1007" s="227"/>
      <c r="FF1007" s="227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5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5"/>
      <c r="HA1007" s="5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3"/>
      <c r="JZ1007" s="1"/>
      <c r="KA1007" s="1"/>
      <c r="KB1007" s="1"/>
      <c r="KC1007" s="1"/>
      <c r="KD1007" s="1"/>
      <c r="KE1007" s="1"/>
    </row>
    <row r="1008" spans="1:291" ht="13.5" thickBot="1" x14ac:dyDescent="0.25">
      <c r="A1008" s="196">
        <f t="shared" si="1282"/>
        <v>43666</v>
      </c>
      <c r="B1008" s="236">
        <f t="shared" si="1378"/>
        <v>117631.98563235</v>
      </c>
      <c r="C1008" s="66">
        <f t="shared" si="1398"/>
        <v>58889.256521210002</v>
      </c>
      <c r="D1008" s="77">
        <f t="shared" si="1283"/>
        <v>5213.75</v>
      </c>
      <c r="E1008" s="67">
        <f>VLOOKUP(A1007,[1]Plan1!$DQ$117:$DS$314,3)</f>
        <v>5214.2700000000004</v>
      </c>
      <c r="F1008" s="11">
        <f t="shared" si="1284"/>
        <v>43642</v>
      </c>
      <c r="G1008" s="73">
        <f t="shared" si="1272"/>
        <v>9.9736274274730974E-5</v>
      </c>
      <c r="H1008" s="11">
        <f t="shared" si="1285"/>
        <v>43671</v>
      </c>
      <c r="I1008" s="11">
        <f t="shared" si="1273"/>
        <v>43671</v>
      </c>
      <c r="J1008" s="1">
        <f t="shared" si="1286"/>
        <v>22</v>
      </c>
      <c r="K1008" s="1">
        <f t="shared" si="1287"/>
        <v>19</v>
      </c>
      <c r="L1008" s="66">
        <f t="shared" si="1274"/>
        <v>1.0000861299999999</v>
      </c>
      <c r="M1008" s="70">
        <f t="shared" si="1399"/>
        <v>1.0013001699999999</v>
      </c>
      <c r="N1008" s="70">
        <f t="shared" si="1385"/>
        <v>1.0998241080246327</v>
      </c>
      <c r="O1008" s="66">
        <f t="shared" si="1395"/>
        <v>1.09991883</v>
      </c>
      <c r="P1008" s="66">
        <f t="shared" si="1275"/>
        <v>58894.328652869997</v>
      </c>
      <c r="Q1008" s="74">
        <f t="shared" si="1276"/>
        <v>0</v>
      </c>
      <c r="R1008" s="75">
        <f t="shared" si="1396"/>
        <v>0</v>
      </c>
      <c r="S1008" s="66">
        <f t="shared" si="1397"/>
        <v>0</v>
      </c>
      <c r="T1008" s="10">
        <f t="shared" si="1288"/>
        <v>0.06</v>
      </c>
      <c r="U1008" s="74">
        <f t="shared" si="1392"/>
        <v>19</v>
      </c>
      <c r="V1008" s="74">
        <v>252</v>
      </c>
      <c r="W1008" s="70">
        <f t="shared" si="1277"/>
        <v>1.004402955</v>
      </c>
      <c r="X1008" s="66">
        <f t="shared" si="1278"/>
        <v>259.30907881000002</v>
      </c>
      <c r="Y1008" s="66">
        <v>0</v>
      </c>
      <c r="Z1008" s="67">
        <f t="shared" si="1279"/>
        <v>0</v>
      </c>
      <c r="AA1008" s="68" t="str">
        <f t="shared" si="1289"/>
        <v>A+INCORP J=</v>
      </c>
      <c r="AB1008" s="11">
        <f t="shared" si="1290"/>
        <v>43671</v>
      </c>
      <c r="AC1008" s="227">
        <f t="shared" si="1295"/>
        <v>3113.21</v>
      </c>
      <c r="AD1008" s="227">
        <f t="shared" si="1299"/>
        <v>62.264200000000002</v>
      </c>
      <c r="AE1008" s="227">
        <f t="shared" si="1300"/>
        <v>499.15133666666674</v>
      </c>
      <c r="AF1008" s="228">
        <f t="shared" si="1296"/>
        <v>1.0541188016690499</v>
      </c>
      <c r="AG1008" s="230">
        <f t="shared" si="1297"/>
        <v>330</v>
      </c>
      <c r="AH1008" s="231">
        <f t="shared" si="1301"/>
        <v>1.079291193</v>
      </c>
      <c r="AI1008" s="227">
        <f t="shared" si="1302"/>
        <v>3541.9025629900002</v>
      </c>
      <c r="AJ1008" s="227">
        <f t="shared" si="1303"/>
        <v>4103.3180996566671</v>
      </c>
      <c r="AK1008" s="227">
        <f t="shared" si="1405"/>
        <v>3113.21</v>
      </c>
      <c r="AL1008" s="227">
        <f t="shared" si="1304"/>
        <v>62.264200000000002</v>
      </c>
      <c r="AM1008" s="227">
        <f t="shared" si="1305"/>
        <v>468.0192366666667</v>
      </c>
      <c r="AN1008" s="228">
        <f t="shared" si="1406"/>
        <v>1.0531713449037849</v>
      </c>
      <c r="AO1008" s="230">
        <f t="shared" si="1407"/>
        <v>309</v>
      </c>
      <c r="AP1008" s="231">
        <f t="shared" si="1306"/>
        <v>1.0740631359999999</v>
      </c>
      <c r="AQ1008" s="227">
        <f t="shared" si="1307"/>
        <v>3521.5775930499999</v>
      </c>
      <c r="AR1008" s="227">
        <f t="shared" si="1308"/>
        <v>4051.8610297166665</v>
      </c>
      <c r="AS1008" s="227">
        <f t="shared" si="1291"/>
        <v>3113.21</v>
      </c>
      <c r="AT1008" s="227">
        <f t="shared" si="1309"/>
        <v>62.264200000000002</v>
      </c>
      <c r="AU1008" s="227">
        <f t="shared" si="1310"/>
        <v>436.88713666666666</v>
      </c>
      <c r="AV1008" s="228">
        <f t="shared" si="1292"/>
        <v>1.0508599080783223</v>
      </c>
      <c r="AW1008" s="230">
        <f t="shared" si="1293"/>
        <v>288</v>
      </c>
      <c r="AX1008" s="231">
        <f t="shared" si="1311"/>
        <v>1.068860404</v>
      </c>
      <c r="AY1008" s="227">
        <f t="shared" si="1312"/>
        <v>3496.8276621</v>
      </c>
      <c r="AZ1008" s="227">
        <f t="shared" si="1313"/>
        <v>3995.9789987666668</v>
      </c>
      <c r="BA1008" s="227">
        <f t="shared" si="1270"/>
        <v>3113.21</v>
      </c>
      <c r="BB1008" s="227">
        <f t="shared" si="1314"/>
        <v>62.264200000000002</v>
      </c>
      <c r="BC1008" s="227">
        <f t="shared" si="1315"/>
        <v>404.71730000000002</v>
      </c>
      <c r="BD1008" s="228">
        <f t="shared" si="1403"/>
        <v>1.046672655662058</v>
      </c>
      <c r="BE1008" s="230">
        <f t="shared" si="1404"/>
        <v>268</v>
      </c>
      <c r="BF1008" s="231">
        <f t="shared" si="1316"/>
        <v>1.063928853</v>
      </c>
      <c r="BG1008" s="227">
        <f t="shared" si="1317"/>
        <v>3466.8246988000001</v>
      </c>
      <c r="BH1008" s="227">
        <f t="shared" si="1318"/>
        <v>3933.8061987999999</v>
      </c>
      <c r="BI1008" s="227">
        <f t="shared" si="1294"/>
        <v>3113.21</v>
      </c>
      <c r="BJ1008" s="227">
        <f t="shared" si="1319"/>
        <v>62.264200000000002</v>
      </c>
      <c r="BK1008" s="227">
        <f t="shared" si="1320"/>
        <v>373.58519999999999</v>
      </c>
      <c r="BL1008" s="228">
        <f t="shared" si="1280"/>
        <v>1.0336485417178165</v>
      </c>
      <c r="BM1008" s="230">
        <f t="shared" si="1281"/>
        <v>246</v>
      </c>
      <c r="BN1008" s="231">
        <f t="shared" si="1321"/>
        <v>1.0585304230000001</v>
      </c>
      <c r="BO1008" s="227">
        <f t="shared" si="1322"/>
        <v>3406.3138278299998</v>
      </c>
      <c r="BP1008" s="227">
        <f t="shared" si="1323"/>
        <v>3842.1632278299999</v>
      </c>
      <c r="BQ1008" s="227">
        <f t="shared" si="1402"/>
        <v>3113.21</v>
      </c>
      <c r="BR1008" s="227">
        <f t="shared" si="1324"/>
        <v>62.264200000000002</v>
      </c>
      <c r="BS1008" s="227">
        <f t="shared" si="1325"/>
        <v>339.33989000000003</v>
      </c>
      <c r="BT1008" s="228">
        <f t="shared" si="1400"/>
        <v>1.0302480578297306</v>
      </c>
      <c r="BU1008" s="230">
        <f t="shared" si="1401"/>
        <v>223</v>
      </c>
      <c r="BV1008" s="231">
        <f t="shared" si="1326"/>
        <v>1.052915896</v>
      </c>
      <c r="BW1008" s="227">
        <f t="shared" si="1327"/>
        <v>3377.09986622</v>
      </c>
      <c r="BX1008" s="227">
        <f t="shared" si="1328"/>
        <v>3778.7039562199998</v>
      </c>
      <c r="BY1008" s="227">
        <f t="shared" si="1271"/>
        <v>3113.21</v>
      </c>
      <c r="BZ1008" s="227">
        <f t="shared" si="1329"/>
        <v>62.264200000000002</v>
      </c>
      <c r="CA1008" s="227">
        <f t="shared" si="1330"/>
        <v>309.24552666666671</v>
      </c>
      <c r="CB1008" s="228">
        <f t="shared" si="1268"/>
        <v>1.0311750986436299</v>
      </c>
      <c r="CC1008" s="230">
        <f t="shared" si="1269"/>
        <v>203</v>
      </c>
      <c r="CD1008" s="231">
        <f t="shared" si="1331"/>
        <v>1.0480579109999999</v>
      </c>
      <c r="CE1008" s="227">
        <f t="shared" si="1332"/>
        <v>3364.5432406599998</v>
      </c>
      <c r="CF1008" s="227">
        <f t="shared" si="1333"/>
        <v>3736.0529673266665</v>
      </c>
      <c r="CG1008" s="227">
        <f t="shared" si="1264"/>
        <v>3113.21</v>
      </c>
      <c r="CH1008" s="227">
        <f t="shared" si="1334"/>
        <v>62.264200000000002</v>
      </c>
      <c r="CI1008" s="227">
        <f t="shared" si="1335"/>
        <v>278.11342666666667</v>
      </c>
      <c r="CJ1008" s="228">
        <f t="shared" si="1393"/>
        <v>1.0262494132452484</v>
      </c>
      <c r="CK1008" s="230">
        <f t="shared" si="1394"/>
        <v>182</v>
      </c>
      <c r="CL1008" s="231">
        <f t="shared" si="1336"/>
        <v>1.0429811470000001</v>
      </c>
      <c r="CM1008" s="227">
        <f t="shared" si="1337"/>
        <v>3332.2516890299999</v>
      </c>
      <c r="CN1008" s="227">
        <f t="shared" si="1338"/>
        <v>3672.6293156966667</v>
      </c>
      <c r="CO1008" s="227">
        <f t="shared" si="1267"/>
        <v>3113.21</v>
      </c>
      <c r="CP1008" s="227">
        <f t="shared" si="1339"/>
        <v>62.264200000000002</v>
      </c>
      <c r="CQ1008" s="227">
        <f t="shared" si="1340"/>
        <v>244.90585333333331</v>
      </c>
      <c r="CR1008" s="228">
        <f t="shared" si="1265"/>
        <v>1.0216527318121387</v>
      </c>
      <c r="CS1008" s="230">
        <f t="shared" si="1266"/>
        <v>162</v>
      </c>
      <c r="CT1008" s="231">
        <f t="shared" si="1341"/>
        <v>1.038168999</v>
      </c>
      <c r="CU1008" s="227">
        <f t="shared" si="1342"/>
        <v>3302.0205637600002</v>
      </c>
      <c r="CV1008" s="227">
        <f t="shared" si="1343"/>
        <v>3609.1906170933335</v>
      </c>
      <c r="CW1008" s="227">
        <f t="shared" si="1391"/>
        <v>3113.21</v>
      </c>
      <c r="CX1008" s="227">
        <f t="shared" si="1344"/>
        <v>62.264200000000002</v>
      </c>
      <c r="CY1008" s="227">
        <f t="shared" si="1345"/>
        <v>213.77375333333333</v>
      </c>
      <c r="CZ1008" s="228">
        <f t="shared" si="1389"/>
        <v>1.0238031793072844</v>
      </c>
      <c r="DA1008" s="239">
        <f t="shared" si="1390"/>
        <v>141</v>
      </c>
      <c r="DB1008" s="231">
        <f t="shared" si="1346"/>
        <v>1.033140137</v>
      </c>
      <c r="DC1008" s="227">
        <f t="shared" si="1347"/>
        <v>3292.94232827</v>
      </c>
      <c r="DD1008" s="227">
        <f t="shared" si="1348"/>
        <v>3568.9802816033334</v>
      </c>
      <c r="DE1008" s="227">
        <f t="shared" si="1263"/>
        <v>3113.21</v>
      </c>
      <c r="DF1008" s="227">
        <f t="shared" si="1349"/>
        <v>62.264200000000002</v>
      </c>
      <c r="DG1008" s="227">
        <f t="shared" si="1350"/>
        <v>182.64165333333332</v>
      </c>
      <c r="DH1008" s="228">
        <f t="shared" si="1261"/>
        <v>1.0222696691554607</v>
      </c>
      <c r="DI1008" s="239">
        <f t="shared" si="1262"/>
        <v>120</v>
      </c>
      <c r="DJ1008" s="231">
        <f t="shared" si="1351"/>
        <v>1.0281356349999999</v>
      </c>
      <c r="DK1008" s="227">
        <f t="shared" si="1352"/>
        <v>3272.0829449299999</v>
      </c>
      <c r="DL1008" s="227">
        <f t="shared" si="1353"/>
        <v>3516.9887982633331</v>
      </c>
      <c r="DM1008" s="227">
        <f t="shared" si="1388"/>
        <v>3113.21</v>
      </c>
      <c r="DN1008" s="227">
        <f t="shared" si="1354"/>
        <v>62.264200000000002</v>
      </c>
      <c r="DO1008" s="227">
        <f t="shared" si="1355"/>
        <v>150.47181666666665</v>
      </c>
      <c r="DP1008" s="228">
        <f t="shared" si="1386"/>
        <v>1.0190092414746059</v>
      </c>
      <c r="DQ1008" s="239">
        <f t="shared" si="1387"/>
        <v>99</v>
      </c>
      <c r="DR1008" s="231">
        <f t="shared" si="1356"/>
        <v>1.023155375</v>
      </c>
      <c r="DS1008" s="227">
        <f t="shared" si="1357"/>
        <v>3245.8476351999998</v>
      </c>
      <c r="DT1008" s="227">
        <f t="shared" si="1358"/>
        <v>3458.5836518666665</v>
      </c>
      <c r="DU1008" s="227">
        <f t="shared" si="1260"/>
        <v>3113.21</v>
      </c>
      <c r="DV1008" s="227">
        <f t="shared" si="1359"/>
        <v>62.264200000000002</v>
      </c>
      <c r="DW1008" s="227">
        <f t="shared" si="1360"/>
        <v>121.41519</v>
      </c>
      <c r="DX1008" s="228">
        <f t="shared" si="1255"/>
        <v>1.0146468157830328</v>
      </c>
      <c r="DY1008" s="239">
        <f t="shared" si="1256"/>
        <v>81</v>
      </c>
      <c r="DZ1008" s="231">
        <f t="shared" si="1361"/>
        <v>1.0189057850000001</v>
      </c>
      <c r="EA1008" s="227">
        <f t="shared" si="1362"/>
        <v>3218.5283698600001</v>
      </c>
      <c r="EB1008" s="227">
        <f t="shared" si="1363"/>
        <v>3402.2077598599999</v>
      </c>
      <c r="EC1008" s="227">
        <f t="shared" si="1382"/>
        <v>3113.21</v>
      </c>
      <c r="ED1008" s="227">
        <f t="shared" si="1364"/>
        <v>62.264200000000002</v>
      </c>
      <c r="EE1008" s="227">
        <f t="shared" si="1365"/>
        <v>89.245353333333341</v>
      </c>
      <c r="EF1008" s="228">
        <f t="shared" si="1383"/>
        <v>1.0070939992114971</v>
      </c>
      <c r="EG1008" s="239">
        <f t="shared" si="1384"/>
        <v>59</v>
      </c>
      <c r="EH1008" s="231">
        <f t="shared" si="1366"/>
        <v>1.013735805</v>
      </c>
      <c r="EI1008" s="227">
        <f t="shared" si="1367"/>
        <v>3178.3609115200002</v>
      </c>
      <c r="EJ1008" s="227">
        <f t="shared" si="1368"/>
        <v>3329.8704648533335</v>
      </c>
      <c r="EK1008" s="227">
        <f t="shared" si="1257"/>
        <v>3113.21</v>
      </c>
      <c r="EL1008" s="227">
        <f t="shared" si="1369"/>
        <v>62.264200000000002</v>
      </c>
      <c r="EM1008" s="227">
        <f t="shared" si="1370"/>
        <v>56.037780000000005</v>
      </c>
      <c r="EN1008" s="228">
        <f t="shared" si="1251"/>
        <v>1.0013864125506649</v>
      </c>
      <c r="EO1008" s="239">
        <f t="shared" si="1252"/>
        <v>38</v>
      </c>
      <c r="EP1008" s="231">
        <f t="shared" si="1371"/>
        <v>1.008825297</v>
      </c>
      <c r="EQ1008" s="227">
        <f t="shared" si="1372"/>
        <v>3145.0392879699998</v>
      </c>
      <c r="ER1008" s="227">
        <f t="shared" si="1373"/>
        <v>3263.34126797</v>
      </c>
      <c r="ES1008" s="227">
        <f t="shared" si="1379"/>
        <v>3113.21</v>
      </c>
      <c r="ET1008" s="227">
        <f t="shared" si="1380"/>
        <v>62.264200000000002</v>
      </c>
      <c r="EU1008" s="227">
        <f t="shared" si="1374"/>
        <v>25.943416666666668</v>
      </c>
      <c r="EV1008" s="228">
        <f t="shared" si="1375"/>
        <v>1.0000861319551009</v>
      </c>
      <c r="EW1008" s="239">
        <f t="shared" si="1376"/>
        <v>18</v>
      </c>
      <c r="EX1008" s="231">
        <f t="shared" si="1377"/>
        <v>1.004170738</v>
      </c>
      <c r="EY1008" s="227">
        <f t="shared" si="1298"/>
        <v>3126.4636484799998</v>
      </c>
      <c r="EZ1008" s="227">
        <f t="shared" si="1381"/>
        <v>3214.6712651466664</v>
      </c>
      <c r="FA1008" s="227"/>
      <c r="FB1008" s="227"/>
      <c r="FC1008" s="227"/>
      <c r="FD1008" s="227"/>
      <c r="FE1008" s="227"/>
      <c r="FF1008" s="227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5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5"/>
      <c r="HA1008" s="5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3"/>
      <c r="JZ1008" s="1"/>
      <c r="KA1008" s="1"/>
      <c r="KB1008" s="1"/>
      <c r="KC1008" s="1"/>
      <c r="KD1008" s="1"/>
      <c r="KE1008" s="1"/>
    </row>
    <row r="1009" spans="1:291" x14ac:dyDescent="0.2">
      <c r="A1009" s="196">
        <f t="shared" si="1282"/>
        <v>43667</v>
      </c>
      <c r="B1009" s="236">
        <f t="shared" si="1378"/>
        <v>117648.58941901666</v>
      </c>
      <c r="C1009" s="66">
        <f t="shared" si="1398"/>
        <v>58889.256521210002</v>
      </c>
      <c r="D1009" s="77">
        <f t="shared" si="1283"/>
        <v>5213.75</v>
      </c>
      <c r="E1009" s="67">
        <f>VLOOKUP(A1008,[1]Plan1!$DQ$117:$DS$314,3)</f>
        <v>5214.2700000000004</v>
      </c>
      <c r="F1009" s="11">
        <f t="shared" si="1284"/>
        <v>43642</v>
      </c>
      <c r="G1009" s="73">
        <f t="shared" si="1272"/>
        <v>9.9736274274730974E-5</v>
      </c>
      <c r="H1009" s="11">
        <f t="shared" si="1285"/>
        <v>43671</v>
      </c>
      <c r="I1009" s="11">
        <f t="shared" si="1273"/>
        <v>43671</v>
      </c>
      <c r="J1009" s="1">
        <f t="shared" si="1286"/>
        <v>22</v>
      </c>
      <c r="K1009" s="1">
        <f t="shared" si="1287"/>
        <v>19</v>
      </c>
      <c r="L1009" s="66">
        <f t="shared" si="1274"/>
        <v>1.0000861299999999</v>
      </c>
      <c r="M1009" s="70">
        <f t="shared" si="1399"/>
        <v>1.0013001699999999</v>
      </c>
      <c r="N1009" s="70">
        <f t="shared" si="1385"/>
        <v>1.0998241080246327</v>
      </c>
      <c r="O1009" s="66">
        <f t="shared" si="1395"/>
        <v>1.09991883</v>
      </c>
      <c r="P1009" s="66">
        <f t="shared" si="1275"/>
        <v>58894.328652869997</v>
      </c>
      <c r="Q1009" s="74">
        <f t="shared" si="1276"/>
        <v>0</v>
      </c>
      <c r="R1009" s="75">
        <f t="shared" si="1396"/>
        <v>0</v>
      </c>
      <c r="S1009" s="66">
        <f t="shared" si="1397"/>
        <v>0</v>
      </c>
      <c r="T1009" s="10">
        <f t="shared" si="1288"/>
        <v>0.06</v>
      </c>
      <c r="U1009" s="74">
        <f t="shared" si="1392"/>
        <v>19</v>
      </c>
      <c r="V1009" s="74">
        <v>252</v>
      </c>
      <c r="W1009" s="70">
        <f t="shared" si="1277"/>
        <v>1.004402955</v>
      </c>
      <c r="X1009" s="66">
        <f t="shared" si="1278"/>
        <v>259.30907881000002</v>
      </c>
      <c r="Y1009" s="66">
        <v>0</v>
      </c>
      <c r="Z1009" s="67">
        <f t="shared" si="1279"/>
        <v>0</v>
      </c>
      <c r="AA1009" s="68" t="str">
        <f t="shared" si="1289"/>
        <v>A+INCORP J=</v>
      </c>
      <c r="AB1009" s="11">
        <f t="shared" si="1290"/>
        <v>43671</v>
      </c>
      <c r="AC1009" s="227">
        <f t="shared" si="1295"/>
        <v>3113.21</v>
      </c>
      <c r="AD1009" s="227">
        <f t="shared" si="1299"/>
        <v>62.264200000000002</v>
      </c>
      <c r="AE1009" s="227">
        <f t="shared" si="1300"/>
        <v>500.1890733333334</v>
      </c>
      <c r="AF1009" s="228">
        <f t="shared" si="1296"/>
        <v>1.0541188016690499</v>
      </c>
      <c r="AG1009" s="230">
        <f t="shared" si="1297"/>
        <v>330</v>
      </c>
      <c r="AH1009" s="231">
        <f t="shared" si="1301"/>
        <v>1.079291193</v>
      </c>
      <c r="AI1009" s="227">
        <f t="shared" si="1302"/>
        <v>3541.9025629900002</v>
      </c>
      <c r="AJ1009" s="227">
        <f t="shared" si="1303"/>
        <v>4104.3558363233333</v>
      </c>
      <c r="AK1009" s="227">
        <f t="shared" si="1405"/>
        <v>3113.21</v>
      </c>
      <c r="AL1009" s="227">
        <f t="shared" si="1304"/>
        <v>62.264200000000002</v>
      </c>
      <c r="AM1009" s="227">
        <f t="shared" si="1305"/>
        <v>469.05697333333336</v>
      </c>
      <c r="AN1009" s="228">
        <f t="shared" si="1406"/>
        <v>1.0531713449037849</v>
      </c>
      <c r="AO1009" s="230">
        <f t="shared" si="1407"/>
        <v>309</v>
      </c>
      <c r="AP1009" s="231">
        <f t="shared" si="1306"/>
        <v>1.0740631359999999</v>
      </c>
      <c r="AQ1009" s="227">
        <f t="shared" si="1307"/>
        <v>3521.5775930499999</v>
      </c>
      <c r="AR1009" s="227">
        <f t="shared" si="1308"/>
        <v>4052.8987663833332</v>
      </c>
      <c r="AS1009" s="227">
        <f t="shared" si="1291"/>
        <v>3113.21</v>
      </c>
      <c r="AT1009" s="227">
        <f t="shared" si="1309"/>
        <v>62.264200000000002</v>
      </c>
      <c r="AU1009" s="227">
        <f t="shared" si="1310"/>
        <v>437.92487333333332</v>
      </c>
      <c r="AV1009" s="228">
        <f t="shared" si="1292"/>
        <v>1.0508599080783223</v>
      </c>
      <c r="AW1009" s="230">
        <f t="shared" si="1293"/>
        <v>288</v>
      </c>
      <c r="AX1009" s="231">
        <f t="shared" si="1311"/>
        <v>1.068860404</v>
      </c>
      <c r="AY1009" s="227">
        <f t="shared" si="1312"/>
        <v>3496.8276621</v>
      </c>
      <c r="AZ1009" s="227">
        <f t="shared" si="1313"/>
        <v>3997.0167354333335</v>
      </c>
      <c r="BA1009" s="227">
        <f t="shared" si="1270"/>
        <v>3113.21</v>
      </c>
      <c r="BB1009" s="227">
        <f t="shared" si="1314"/>
        <v>62.264200000000002</v>
      </c>
      <c r="BC1009" s="227">
        <f t="shared" si="1315"/>
        <v>405.75503666666668</v>
      </c>
      <c r="BD1009" s="228">
        <f t="shared" si="1403"/>
        <v>1.046672655662058</v>
      </c>
      <c r="BE1009" s="230">
        <f t="shared" si="1404"/>
        <v>268</v>
      </c>
      <c r="BF1009" s="231">
        <f t="shared" si="1316"/>
        <v>1.063928853</v>
      </c>
      <c r="BG1009" s="227">
        <f t="shared" si="1317"/>
        <v>3466.8246988000001</v>
      </c>
      <c r="BH1009" s="227">
        <f t="shared" si="1318"/>
        <v>3934.8439354666666</v>
      </c>
      <c r="BI1009" s="227">
        <f t="shared" si="1294"/>
        <v>3113.21</v>
      </c>
      <c r="BJ1009" s="227">
        <f t="shared" si="1319"/>
        <v>62.264200000000002</v>
      </c>
      <c r="BK1009" s="227">
        <f t="shared" si="1320"/>
        <v>374.62293666666665</v>
      </c>
      <c r="BL1009" s="228">
        <f t="shared" si="1280"/>
        <v>1.0336485417178165</v>
      </c>
      <c r="BM1009" s="230">
        <f t="shared" si="1281"/>
        <v>246</v>
      </c>
      <c r="BN1009" s="231">
        <f t="shared" si="1321"/>
        <v>1.0585304230000001</v>
      </c>
      <c r="BO1009" s="227">
        <f t="shared" si="1322"/>
        <v>3406.3138278299998</v>
      </c>
      <c r="BP1009" s="227">
        <f t="shared" si="1323"/>
        <v>3843.2009644966665</v>
      </c>
      <c r="BQ1009" s="227">
        <f t="shared" si="1402"/>
        <v>3113.21</v>
      </c>
      <c r="BR1009" s="227">
        <f t="shared" si="1324"/>
        <v>62.264200000000002</v>
      </c>
      <c r="BS1009" s="227">
        <f t="shared" si="1325"/>
        <v>340.37762666666669</v>
      </c>
      <c r="BT1009" s="228">
        <f t="shared" si="1400"/>
        <v>1.0302480578297306</v>
      </c>
      <c r="BU1009" s="230">
        <f t="shared" si="1401"/>
        <v>223</v>
      </c>
      <c r="BV1009" s="231">
        <f t="shared" si="1326"/>
        <v>1.052915896</v>
      </c>
      <c r="BW1009" s="227">
        <f t="shared" si="1327"/>
        <v>3377.09986622</v>
      </c>
      <c r="BX1009" s="227">
        <f t="shared" si="1328"/>
        <v>3779.7416928866669</v>
      </c>
      <c r="BY1009" s="227">
        <f t="shared" si="1271"/>
        <v>3113.21</v>
      </c>
      <c r="BZ1009" s="227">
        <f t="shared" si="1329"/>
        <v>62.264200000000002</v>
      </c>
      <c r="CA1009" s="227">
        <f t="shared" si="1330"/>
        <v>310.28326333333337</v>
      </c>
      <c r="CB1009" s="228">
        <f t="shared" si="1268"/>
        <v>1.0311750986436299</v>
      </c>
      <c r="CC1009" s="230">
        <f t="shared" si="1269"/>
        <v>203</v>
      </c>
      <c r="CD1009" s="231">
        <f t="shared" si="1331"/>
        <v>1.0480579109999999</v>
      </c>
      <c r="CE1009" s="227">
        <f t="shared" si="1332"/>
        <v>3364.5432406599998</v>
      </c>
      <c r="CF1009" s="227">
        <f t="shared" si="1333"/>
        <v>3737.0907039933331</v>
      </c>
      <c r="CG1009" s="227">
        <f t="shared" si="1264"/>
        <v>3113.21</v>
      </c>
      <c r="CH1009" s="227">
        <f t="shared" si="1334"/>
        <v>62.264200000000002</v>
      </c>
      <c r="CI1009" s="227">
        <f t="shared" si="1335"/>
        <v>279.15116333333333</v>
      </c>
      <c r="CJ1009" s="228">
        <f t="shared" si="1393"/>
        <v>1.0262494132452484</v>
      </c>
      <c r="CK1009" s="230">
        <f t="shared" si="1394"/>
        <v>182</v>
      </c>
      <c r="CL1009" s="231">
        <f t="shared" si="1336"/>
        <v>1.0429811470000001</v>
      </c>
      <c r="CM1009" s="227">
        <f t="shared" si="1337"/>
        <v>3332.2516890299999</v>
      </c>
      <c r="CN1009" s="227">
        <f t="shared" si="1338"/>
        <v>3673.6670523633334</v>
      </c>
      <c r="CO1009" s="227">
        <f t="shared" si="1267"/>
        <v>3113.21</v>
      </c>
      <c r="CP1009" s="227">
        <f t="shared" si="1339"/>
        <v>62.264200000000002</v>
      </c>
      <c r="CQ1009" s="227">
        <f t="shared" si="1340"/>
        <v>245.94359</v>
      </c>
      <c r="CR1009" s="228">
        <f t="shared" si="1265"/>
        <v>1.0216527318121387</v>
      </c>
      <c r="CS1009" s="230">
        <f t="shared" si="1266"/>
        <v>162</v>
      </c>
      <c r="CT1009" s="231">
        <f t="shared" si="1341"/>
        <v>1.038168999</v>
      </c>
      <c r="CU1009" s="227">
        <f t="shared" si="1342"/>
        <v>3302.0205637600002</v>
      </c>
      <c r="CV1009" s="227">
        <f t="shared" si="1343"/>
        <v>3610.2283537600001</v>
      </c>
      <c r="CW1009" s="227">
        <f t="shared" si="1391"/>
        <v>3113.21</v>
      </c>
      <c r="CX1009" s="227">
        <f t="shared" si="1344"/>
        <v>62.264200000000002</v>
      </c>
      <c r="CY1009" s="227">
        <f t="shared" si="1345"/>
        <v>214.81149000000002</v>
      </c>
      <c r="CZ1009" s="228">
        <f t="shared" si="1389"/>
        <v>1.0238031793072844</v>
      </c>
      <c r="DA1009" s="239">
        <f t="shared" si="1390"/>
        <v>141</v>
      </c>
      <c r="DB1009" s="231">
        <f t="shared" si="1346"/>
        <v>1.033140137</v>
      </c>
      <c r="DC1009" s="227">
        <f t="shared" si="1347"/>
        <v>3292.94232827</v>
      </c>
      <c r="DD1009" s="227">
        <f t="shared" si="1348"/>
        <v>3570.0180182700001</v>
      </c>
      <c r="DE1009" s="227">
        <f t="shared" si="1263"/>
        <v>3113.21</v>
      </c>
      <c r="DF1009" s="227">
        <f t="shared" si="1349"/>
        <v>62.264200000000002</v>
      </c>
      <c r="DG1009" s="227">
        <f t="shared" si="1350"/>
        <v>183.67939000000001</v>
      </c>
      <c r="DH1009" s="228">
        <f t="shared" si="1261"/>
        <v>1.0222696691554607</v>
      </c>
      <c r="DI1009" s="239">
        <f t="shared" si="1262"/>
        <v>120</v>
      </c>
      <c r="DJ1009" s="231">
        <f t="shared" si="1351"/>
        <v>1.0281356349999999</v>
      </c>
      <c r="DK1009" s="227">
        <f t="shared" si="1352"/>
        <v>3272.0829449299999</v>
      </c>
      <c r="DL1009" s="227">
        <f t="shared" si="1353"/>
        <v>3518.0265349299998</v>
      </c>
      <c r="DM1009" s="227">
        <f t="shared" si="1388"/>
        <v>3113.21</v>
      </c>
      <c r="DN1009" s="227">
        <f t="shared" si="1354"/>
        <v>62.264200000000002</v>
      </c>
      <c r="DO1009" s="227">
        <f t="shared" si="1355"/>
        <v>151.50955333333332</v>
      </c>
      <c r="DP1009" s="228">
        <f t="shared" si="1386"/>
        <v>1.0190092414746059</v>
      </c>
      <c r="DQ1009" s="239">
        <f t="shared" si="1387"/>
        <v>99</v>
      </c>
      <c r="DR1009" s="231">
        <f t="shared" si="1356"/>
        <v>1.023155375</v>
      </c>
      <c r="DS1009" s="227">
        <f t="shared" si="1357"/>
        <v>3245.8476351999998</v>
      </c>
      <c r="DT1009" s="227">
        <f t="shared" si="1358"/>
        <v>3459.6213885333332</v>
      </c>
      <c r="DU1009" s="227">
        <f t="shared" si="1260"/>
        <v>3113.21</v>
      </c>
      <c r="DV1009" s="227">
        <f t="shared" si="1359"/>
        <v>62.264200000000002</v>
      </c>
      <c r="DW1009" s="227">
        <f t="shared" si="1360"/>
        <v>122.45292666666666</v>
      </c>
      <c r="DX1009" s="228">
        <f t="shared" si="1255"/>
        <v>1.0146468157830328</v>
      </c>
      <c r="DY1009" s="239">
        <f t="shared" si="1256"/>
        <v>81</v>
      </c>
      <c r="DZ1009" s="231">
        <f t="shared" si="1361"/>
        <v>1.0189057850000001</v>
      </c>
      <c r="EA1009" s="227">
        <f t="shared" si="1362"/>
        <v>3218.5283698600001</v>
      </c>
      <c r="EB1009" s="227">
        <f t="shared" si="1363"/>
        <v>3403.245496526667</v>
      </c>
      <c r="EC1009" s="227">
        <f t="shared" si="1382"/>
        <v>3113.21</v>
      </c>
      <c r="ED1009" s="227">
        <f t="shared" si="1364"/>
        <v>62.264200000000002</v>
      </c>
      <c r="EE1009" s="227">
        <f t="shared" si="1365"/>
        <v>90.283090000000001</v>
      </c>
      <c r="EF1009" s="228">
        <f t="shared" si="1383"/>
        <v>1.0070939992114971</v>
      </c>
      <c r="EG1009" s="239">
        <f t="shared" si="1384"/>
        <v>59</v>
      </c>
      <c r="EH1009" s="231">
        <f t="shared" si="1366"/>
        <v>1.013735805</v>
      </c>
      <c r="EI1009" s="227">
        <f t="shared" si="1367"/>
        <v>3178.3609115200002</v>
      </c>
      <c r="EJ1009" s="227">
        <f t="shared" si="1368"/>
        <v>3330.9082015200001</v>
      </c>
      <c r="EK1009" s="227">
        <f t="shared" si="1257"/>
        <v>3113.21</v>
      </c>
      <c r="EL1009" s="227">
        <f t="shared" si="1369"/>
        <v>62.264200000000002</v>
      </c>
      <c r="EM1009" s="227">
        <f t="shared" si="1370"/>
        <v>57.075516666666665</v>
      </c>
      <c r="EN1009" s="228">
        <f t="shared" si="1251"/>
        <v>1.0013864125506649</v>
      </c>
      <c r="EO1009" s="239">
        <f t="shared" si="1252"/>
        <v>38</v>
      </c>
      <c r="EP1009" s="231">
        <f t="shared" si="1371"/>
        <v>1.008825297</v>
      </c>
      <c r="EQ1009" s="227">
        <f t="shared" si="1372"/>
        <v>3145.0392879699998</v>
      </c>
      <c r="ER1009" s="227">
        <f t="shared" si="1373"/>
        <v>3264.3790046366667</v>
      </c>
      <c r="ES1009" s="227">
        <f t="shared" si="1379"/>
        <v>3113.21</v>
      </c>
      <c r="ET1009" s="227">
        <f t="shared" si="1380"/>
        <v>62.264200000000002</v>
      </c>
      <c r="EU1009" s="227">
        <f t="shared" si="1374"/>
        <v>26.981153333333339</v>
      </c>
      <c r="EV1009" s="228">
        <f t="shared" si="1375"/>
        <v>1.0000861319551009</v>
      </c>
      <c r="EW1009" s="239">
        <f t="shared" si="1376"/>
        <v>18</v>
      </c>
      <c r="EX1009" s="231">
        <f t="shared" si="1377"/>
        <v>1.004170738</v>
      </c>
      <c r="EY1009" s="227">
        <f t="shared" si="1298"/>
        <v>3126.4636484799998</v>
      </c>
      <c r="EZ1009" s="227">
        <f t="shared" si="1381"/>
        <v>3215.7090018133331</v>
      </c>
      <c r="FA1009" s="3"/>
      <c r="FB1009" s="232" t="s">
        <v>154</v>
      </c>
      <c r="FC1009" s="232" t="s">
        <v>154</v>
      </c>
      <c r="FF1009" s="233"/>
      <c r="FH1009" s="238" t="s">
        <v>155</v>
      </c>
      <c r="FI1009" s="240"/>
      <c r="FJ1009" s="240"/>
      <c r="FK1009" s="240"/>
      <c r="FL1009" s="240"/>
      <c r="FM1009" s="240"/>
      <c r="FN1009" s="240"/>
      <c r="FO1009" s="240"/>
      <c r="FP1009" s="240"/>
      <c r="FQ1009" s="240"/>
      <c r="FR1009" s="240"/>
      <c r="FS1009" s="240"/>
      <c r="FT1009" s="240"/>
      <c r="FU1009" s="240"/>
      <c r="FV1009" s="240"/>
      <c r="FW1009" s="240"/>
      <c r="FX1009" s="240"/>
      <c r="FY1009" s="240"/>
      <c r="FZ1009" s="240"/>
      <c r="GA1009" s="240"/>
      <c r="GB1009" s="240"/>
      <c r="GC1009" s="240"/>
      <c r="GD1009" s="240"/>
      <c r="GE1009" s="240"/>
      <c r="GF1009" s="1"/>
      <c r="GG1009" s="1"/>
      <c r="GH1009" s="5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5"/>
      <c r="HA1009" s="5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3"/>
      <c r="JZ1009" s="1"/>
      <c r="KA1009" s="1"/>
      <c r="KB1009" s="1"/>
      <c r="KC1009" s="1"/>
      <c r="KD1009" s="1"/>
      <c r="KE1009" s="1"/>
    </row>
    <row r="1010" spans="1:291" ht="13.5" thickBot="1" x14ac:dyDescent="0.25">
      <c r="A1010" s="196">
        <f t="shared" si="1282"/>
        <v>43668</v>
      </c>
      <c r="B1010" s="236">
        <f t="shared" si="1378"/>
        <v>117677.51633681335</v>
      </c>
      <c r="C1010" s="66">
        <f t="shared" si="1398"/>
        <v>58889.256521210002</v>
      </c>
      <c r="D1010" s="77">
        <f t="shared" si="1283"/>
        <v>5213.75</v>
      </c>
      <c r="E1010" s="67">
        <f>VLOOKUP(A1009,[1]Plan1!$DQ$117:$DS$314,3)</f>
        <v>5214.2700000000004</v>
      </c>
      <c r="F1010" s="11">
        <f t="shared" si="1284"/>
        <v>43642</v>
      </c>
      <c r="G1010" s="73">
        <f t="shared" si="1272"/>
        <v>9.9736274274730974E-5</v>
      </c>
      <c r="H1010" s="11">
        <f t="shared" si="1285"/>
        <v>43671</v>
      </c>
      <c r="I1010" s="11">
        <f t="shared" si="1273"/>
        <v>43671</v>
      </c>
      <c r="J1010" s="1">
        <f t="shared" si="1286"/>
        <v>22</v>
      </c>
      <c r="K1010" s="1">
        <f t="shared" si="1287"/>
        <v>19</v>
      </c>
      <c r="L1010" s="66">
        <f t="shared" si="1274"/>
        <v>1.0000861299999999</v>
      </c>
      <c r="M1010" s="70">
        <f t="shared" si="1399"/>
        <v>1.0013001699999999</v>
      </c>
      <c r="N1010" s="70">
        <f t="shared" si="1385"/>
        <v>1.0998241080246327</v>
      </c>
      <c r="O1010" s="66">
        <f t="shared" si="1395"/>
        <v>1.09991883</v>
      </c>
      <c r="P1010" s="66">
        <f t="shared" si="1275"/>
        <v>58894.328652869997</v>
      </c>
      <c r="Q1010" s="74">
        <f t="shared" si="1276"/>
        <v>0</v>
      </c>
      <c r="R1010" s="75">
        <f t="shared" si="1396"/>
        <v>0</v>
      </c>
      <c r="S1010" s="66">
        <f t="shared" si="1397"/>
        <v>0</v>
      </c>
      <c r="T1010" s="10">
        <f t="shared" si="1288"/>
        <v>0.06</v>
      </c>
      <c r="U1010" s="74">
        <f t="shared" si="1392"/>
        <v>19</v>
      </c>
      <c r="V1010" s="74">
        <v>252</v>
      </c>
      <c r="W1010" s="70">
        <f t="shared" si="1277"/>
        <v>1.004402955</v>
      </c>
      <c r="X1010" s="66">
        <f t="shared" si="1278"/>
        <v>259.30907881000002</v>
      </c>
      <c r="Y1010" s="66">
        <v>0</v>
      </c>
      <c r="Z1010" s="67">
        <f t="shared" si="1279"/>
        <v>0</v>
      </c>
      <c r="AA1010" s="68" t="str">
        <f t="shared" si="1289"/>
        <v>A+INCORP J=</v>
      </c>
      <c r="AB1010" s="11">
        <f t="shared" si="1290"/>
        <v>43671</v>
      </c>
      <c r="AC1010" s="227">
        <f t="shared" si="1295"/>
        <v>3113.21</v>
      </c>
      <c r="AD1010" s="227">
        <f t="shared" si="1299"/>
        <v>62.264200000000002</v>
      </c>
      <c r="AE1010" s="227">
        <f t="shared" si="1300"/>
        <v>501.22681</v>
      </c>
      <c r="AF1010" s="228">
        <f t="shared" si="1296"/>
        <v>1.0541188016690499</v>
      </c>
      <c r="AG1010" s="230">
        <f t="shared" si="1297"/>
        <v>331</v>
      </c>
      <c r="AH1010" s="231">
        <f t="shared" si="1301"/>
        <v>1.0795407809999999</v>
      </c>
      <c r="AI1010" s="227">
        <f t="shared" si="1302"/>
        <v>3542.7216342400002</v>
      </c>
      <c r="AJ1010" s="227">
        <f t="shared" si="1303"/>
        <v>4106.2126442400004</v>
      </c>
      <c r="AK1010" s="227">
        <f t="shared" si="1405"/>
        <v>3113.21</v>
      </c>
      <c r="AL1010" s="227">
        <f t="shared" si="1304"/>
        <v>62.264200000000002</v>
      </c>
      <c r="AM1010" s="227">
        <f t="shared" si="1305"/>
        <v>470.09470999999996</v>
      </c>
      <c r="AN1010" s="228">
        <f t="shared" si="1406"/>
        <v>1.0531713449037849</v>
      </c>
      <c r="AO1010" s="230">
        <f t="shared" si="1407"/>
        <v>310</v>
      </c>
      <c r="AP1010" s="231">
        <f t="shared" si="1306"/>
        <v>1.0743115160000001</v>
      </c>
      <c r="AQ1010" s="227">
        <f t="shared" si="1307"/>
        <v>3522.3919673800001</v>
      </c>
      <c r="AR1010" s="227">
        <f t="shared" si="1308"/>
        <v>4054.75087738</v>
      </c>
      <c r="AS1010" s="227">
        <f t="shared" si="1291"/>
        <v>3113.21</v>
      </c>
      <c r="AT1010" s="227">
        <f t="shared" si="1309"/>
        <v>62.264200000000002</v>
      </c>
      <c r="AU1010" s="227">
        <f t="shared" si="1310"/>
        <v>438.96260999999998</v>
      </c>
      <c r="AV1010" s="228">
        <f t="shared" si="1292"/>
        <v>1.0508599080783223</v>
      </c>
      <c r="AW1010" s="230">
        <f t="shared" si="1293"/>
        <v>289</v>
      </c>
      <c r="AX1010" s="231">
        <f t="shared" si="1311"/>
        <v>1.0691075809999999</v>
      </c>
      <c r="AY1010" s="227">
        <f t="shared" si="1312"/>
        <v>3497.6363134200001</v>
      </c>
      <c r="AZ1010" s="227">
        <f t="shared" si="1313"/>
        <v>3998.8631234200002</v>
      </c>
      <c r="BA1010" s="227">
        <f t="shared" si="1270"/>
        <v>3113.21</v>
      </c>
      <c r="BB1010" s="227">
        <f t="shared" si="1314"/>
        <v>62.264200000000002</v>
      </c>
      <c r="BC1010" s="227">
        <f t="shared" si="1315"/>
        <v>406.79277333333329</v>
      </c>
      <c r="BD1010" s="228">
        <f t="shared" si="1403"/>
        <v>1.046672655662058</v>
      </c>
      <c r="BE1010" s="230">
        <f t="shared" si="1404"/>
        <v>269</v>
      </c>
      <c r="BF1010" s="231">
        <f t="shared" si="1316"/>
        <v>1.064174889</v>
      </c>
      <c r="BG1010" s="227">
        <f t="shared" si="1317"/>
        <v>3467.6264100100002</v>
      </c>
      <c r="BH1010" s="227">
        <f t="shared" si="1318"/>
        <v>3936.6833833433334</v>
      </c>
      <c r="BI1010" s="227">
        <f t="shared" si="1294"/>
        <v>3113.21</v>
      </c>
      <c r="BJ1010" s="227">
        <f t="shared" si="1319"/>
        <v>62.264200000000002</v>
      </c>
      <c r="BK1010" s="227">
        <f t="shared" si="1320"/>
        <v>375.66067333333336</v>
      </c>
      <c r="BL1010" s="228">
        <f t="shared" si="1280"/>
        <v>1.0336485417178165</v>
      </c>
      <c r="BM1010" s="230">
        <f t="shared" si="1281"/>
        <v>247</v>
      </c>
      <c r="BN1010" s="231">
        <f t="shared" si="1321"/>
        <v>1.0587752109999999</v>
      </c>
      <c r="BO1010" s="227">
        <f t="shared" si="1322"/>
        <v>3407.1015470399998</v>
      </c>
      <c r="BP1010" s="227">
        <f t="shared" si="1323"/>
        <v>3845.0264203733332</v>
      </c>
      <c r="BQ1010" s="227">
        <f t="shared" si="1402"/>
        <v>3113.21</v>
      </c>
      <c r="BR1010" s="227">
        <f t="shared" si="1324"/>
        <v>62.264200000000002</v>
      </c>
      <c r="BS1010" s="227">
        <f t="shared" si="1325"/>
        <v>341.41536333333335</v>
      </c>
      <c r="BT1010" s="228">
        <f t="shared" si="1400"/>
        <v>1.0302480578297306</v>
      </c>
      <c r="BU1010" s="230">
        <f t="shared" si="1401"/>
        <v>224</v>
      </c>
      <c r="BV1010" s="231">
        <f t="shared" si="1326"/>
        <v>1.0531593859999999</v>
      </c>
      <c r="BW1010" s="227">
        <f t="shared" si="1327"/>
        <v>3377.88083082</v>
      </c>
      <c r="BX1010" s="227">
        <f t="shared" si="1328"/>
        <v>3781.5603941533336</v>
      </c>
      <c r="BY1010" s="227">
        <f t="shared" si="1271"/>
        <v>3113.21</v>
      </c>
      <c r="BZ1010" s="227">
        <f t="shared" si="1329"/>
        <v>62.264200000000002</v>
      </c>
      <c r="CA1010" s="227">
        <f t="shared" si="1330"/>
        <v>311.32100000000003</v>
      </c>
      <c r="CB1010" s="228">
        <f t="shared" si="1268"/>
        <v>1.0311750986436299</v>
      </c>
      <c r="CC1010" s="230">
        <f t="shared" si="1269"/>
        <v>204</v>
      </c>
      <c r="CD1010" s="231">
        <f t="shared" si="1331"/>
        <v>1.0483002770000001</v>
      </c>
      <c r="CE1010" s="227">
        <f t="shared" si="1332"/>
        <v>3365.32129966</v>
      </c>
      <c r="CF1010" s="227">
        <f t="shared" si="1333"/>
        <v>3738.90649966</v>
      </c>
      <c r="CG1010" s="227">
        <f t="shared" si="1264"/>
        <v>3113.21</v>
      </c>
      <c r="CH1010" s="227">
        <f t="shared" si="1334"/>
        <v>62.264200000000002</v>
      </c>
      <c r="CI1010" s="227">
        <f t="shared" si="1335"/>
        <v>280.18889999999999</v>
      </c>
      <c r="CJ1010" s="228">
        <f t="shared" si="1393"/>
        <v>1.0262494132452484</v>
      </c>
      <c r="CK1010" s="230">
        <f t="shared" si="1394"/>
        <v>183</v>
      </c>
      <c r="CL1010" s="231">
        <f t="shared" si="1336"/>
        <v>1.0432223389999999</v>
      </c>
      <c r="CM1010" s="227">
        <f t="shared" si="1337"/>
        <v>3333.02228057</v>
      </c>
      <c r="CN1010" s="227">
        <f t="shared" si="1338"/>
        <v>3675.4753805700002</v>
      </c>
      <c r="CO1010" s="227">
        <f t="shared" si="1267"/>
        <v>3113.21</v>
      </c>
      <c r="CP1010" s="227">
        <f t="shared" si="1339"/>
        <v>62.264200000000002</v>
      </c>
      <c r="CQ1010" s="227">
        <f t="shared" si="1340"/>
        <v>246.98132666666669</v>
      </c>
      <c r="CR1010" s="228">
        <f t="shared" si="1265"/>
        <v>1.0216527318121387</v>
      </c>
      <c r="CS1010" s="230">
        <f t="shared" si="1266"/>
        <v>163</v>
      </c>
      <c r="CT1010" s="231">
        <f t="shared" si="1341"/>
        <v>1.0384090779999999</v>
      </c>
      <c r="CU1010" s="227">
        <f t="shared" si="1342"/>
        <v>3302.78416371</v>
      </c>
      <c r="CV1010" s="227">
        <f t="shared" si="1343"/>
        <v>3612.0296903766666</v>
      </c>
      <c r="CW1010" s="227">
        <f t="shared" si="1391"/>
        <v>3113.21</v>
      </c>
      <c r="CX1010" s="227">
        <f t="shared" si="1344"/>
        <v>62.264200000000002</v>
      </c>
      <c r="CY1010" s="227">
        <f t="shared" si="1345"/>
        <v>215.84922666666671</v>
      </c>
      <c r="CZ1010" s="228">
        <f t="shared" si="1389"/>
        <v>1.0238031793072844</v>
      </c>
      <c r="DA1010" s="239">
        <f t="shared" si="1390"/>
        <v>142</v>
      </c>
      <c r="DB1010" s="231">
        <f t="shared" si="1346"/>
        <v>1.0333790540000001</v>
      </c>
      <c r="DC1010" s="227">
        <f t="shared" si="1347"/>
        <v>3293.70383184</v>
      </c>
      <c r="DD1010" s="227">
        <f t="shared" si="1348"/>
        <v>3571.8172585066668</v>
      </c>
      <c r="DE1010" s="227">
        <f t="shared" si="1263"/>
        <v>3113.21</v>
      </c>
      <c r="DF1010" s="227">
        <f t="shared" si="1349"/>
        <v>62.264200000000002</v>
      </c>
      <c r="DG1010" s="227">
        <f t="shared" si="1350"/>
        <v>184.71712666666667</v>
      </c>
      <c r="DH1010" s="228">
        <f t="shared" si="1261"/>
        <v>1.0222696691554607</v>
      </c>
      <c r="DI1010" s="239">
        <f t="shared" si="1262"/>
        <v>121</v>
      </c>
      <c r="DJ1010" s="231">
        <f t="shared" si="1351"/>
        <v>1.0283733939999999</v>
      </c>
      <c r="DK1010" s="227">
        <f t="shared" si="1352"/>
        <v>3272.8396224899998</v>
      </c>
      <c r="DL1010" s="227">
        <f t="shared" si="1353"/>
        <v>3519.8209491566663</v>
      </c>
      <c r="DM1010" s="227">
        <f t="shared" si="1388"/>
        <v>3113.21</v>
      </c>
      <c r="DN1010" s="227">
        <f t="shared" si="1354"/>
        <v>62.264200000000002</v>
      </c>
      <c r="DO1010" s="227">
        <f t="shared" si="1355"/>
        <v>152.54729</v>
      </c>
      <c r="DP1010" s="228">
        <f t="shared" si="1386"/>
        <v>1.0190092414746059</v>
      </c>
      <c r="DQ1010" s="239">
        <f t="shared" si="1387"/>
        <v>100</v>
      </c>
      <c r="DR1010" s="231">
        <f t="shared" si="1356"/>
        <v>1.0233919819999999</v>
      </c>
      <c r="DS1010" s="227">
        <f t="shared" si="1357"/>
        <v>3246.5982448200002</v>
      </c>
      <c r="DT1010" s="227">
        <f t="shared" si="1358"/>
        <v>3461.4097348200003</v>
      </c>
      <c r="DU1010" s="227">
        <f t="shared" si="1260"/>
        <v>3113.21</v>
      </c>
      <c r="DV1010" s="227">
        <f t="shared" si="1359"/>
        <v>62.264200000000002</v>
      </c>
      <c r="DW1010" s="227">
        <f t="shared" si="1360"/>
        <v>123.49066333333334</v>
      </c>
      <c r="DX1010" s="228">
        <f t="shared" si="1255"/>
        <v>1.0146468157830328</v>
      </c>
      <c r="DY1010" s="239">
        <f t="shared" si="1256"/>
        <v>82</v>
      </c>
      <c r="DZ1010" s="231">
        <f t="shared" si="1361"/>
        <v>1.01914141</v>
      </c>
      <c r="EA1010" s="227">
        <f t="shared" si="1362"/>
        <v>3219.27266414</v>
      </c>
      <c r="EB1010" s="227">
        <f t="shared" si="1363"/>
        <v>3405.0275274733331</v>
      </c>
      <c r="EC1010" s="227">
        <f t="shared" si="1382"/>
        <v>3113.21</v>
      </c>
      <c r="ED1010" s="227">
        <f t="shared" si="1364"/>
        <v>62.264200000000002</v>
      </c>
      <c r="EE1010" s="227">
        <f t="shared" si="1365"/>
        <v>91.320826666666662</v>
      </c>
      <c r="EF1010" s="228">
        <f t="shared" si="1383"/>
        <v>1.0070939992114971</v>
      </c>
      <c r="EG1010" s="239">
        <f t="shared" si="1384"/>
        <v>60</v>
      </c>
      <c r="EH1010" s="231">
        <f t="shared" si="1366"/>
        <v>1.0139702340000001</v>
      </c>
      <c r="EI1010" s="227">
        <f t="shared" si="1367"/>
        <v>3179.0959156200001</v>
      </c>
      <c r="EJ1010" s="227">
        <f t="shared" si="1368"/>
        <v>3332.6809422866668</v>
      </c>
      <c r="EK1010" s="227">
        <f t="shared" si="1257"/>
        <v>3113.21</v>
      </c>
      <c r="EL1010" s="227">
        <f t="shared" si="1369"/>
        <v>62.264200000000002</v>
      </c>
      <c r="EM1010" s="227">
        <f t="shared" si="1370"/>
        <v>58.11325333333334</v>
      </c>
      <c r="EN1010" s="228">
        <f t="shared" si="1251"/>
        <v>1.0013864125506649</v>
      </c>
      <c r="EO1010" s="239">
        <f t="shared" si="1252"/>
        <v>39</v>
      </c>
      <c r="EP1010" s="231">
        <f t="shared" si="1371"/>
        <v>1.00905859</v>
      </c>
      <c r="EQ1010" s="227">
        <f t="shared" si="1372"/>
        <v>3145.7665850100002</v>
      </c>
      <c r="ER1010" s="227">
        <f t="shared" si="1373"/>
        <v>3266.1440383433337</v>
      </c>
      <c r="ES1010" s="227">
        <f t="shared" si="1379"/>
        <v>3113.21</v>
      </c>
      <c r="ET1010" s="227">
        <f t="shared" si="1380"/>
        <v>62.264200000000002</v>
      </c>
      <c r="EU1010" s="227">
        <f t="shared" si="1374"/>
        <v>28.018890000000003</v>
      </c>
      <c r="EV1010" s="228">
        <f t="shared" si="1375"/>
        <v>1.0000861319551009</v>
      </c>
      <c r="EW1010" s="239">
        <f t="shared" si="1376"/>
        <v>19</v>
      </c>
      <c r="EX1010" s="231">
        <f t="shared" si="1377"/>
        <v>1.004402955</v>
      </c>
      <c r="EY1010" s="227">
        <f t="shared" si="1298"/>
        <v>3127.1866510300001</v>
      </c>
      <c r="EZ1010" s="227">
        <f t="shared" si="1381"/>
        <v>3217.46974103</v>
      </c>
      <c r="FA1010" s="3"/>
      <c r="FB1010" s="235">
        <v>0.02</v>
      </c>
      <c r="FC1010" s="235">
        <v>0.01</v>
      </c>
      <c r="FD1010" s="224">
        <f>FA1011</f>
        <v>43671</v>
      </c>
      <c r="FF1010" s="232" t="s">
        <v>153</v>
      </c>
      <c r="FH1010" s="237" t="s">
        <v>156</v>
      </c>
      <c r="FI1010" s="240"/>
      <c r="FJ1010" s="240"/>
      <c r="FK1010" s="240"/>
      <c r="FL1010" s="240"/>
      <c r="FM1010" s="240"/>
      <c r="FN1010" s="240"/>
      <c r="FO1010" s="240"/>
      <c r="FP1010" s="240"/>
      <c r="FQ1010" s="240"/>
      <c r="FR1010" s="240"/>
      <c r="FS1010" s="240"/>
      <c r="FT1010" s="240"/>
      <c r="FU1010" s="240"/>
      <c r="FV1010" s="240"/>
      <c r="FW1010" s="240"/>
      <c r="FX1010" s="240"/>
      <c r="FY1010" s="240"/>
      <c r="FZ1010" s="240"/>
      <c r="GA1010" s="240"/>
      <c r="GB1010" s="240"/>
      <c r="GC1010" s="240"/>
      <c r="GD1010" s="240"/>
      <c r="GE1010" s="240"/>
      <c r="GF1010" s="1"/>
      <c r="GG1010" s="1"/>
      <c r="GH1010" s="5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5"/>
      <c r="HA1010" s="5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3"/>
      <c r="JZ1010" s="1"/>
      <c r="KA1010" s="1"/>
      <c r="KB1010" s="1"/>
      <c r="KC1010" s="1"/>
      <c r="KD1010" s="1"/>
      <c r="KE1010" s="1"/>
    </row>
    <row r="1011" spans="1:291" x14ac:dyDescent="0.2">
      <c r="A1011" s="196">
        <f t="shared" si="1282"/>
        <v>43669</v>
      </c>
      <c r="B1011" s="236">
        <f t="shared" si="1378"/>
        <v>117720.63493297</v>
      </c>
      <c r="C1011" s="66">
        <f t="shared" si="1398"/>
        <v>58889.256521210002</v>
      </c>
      <c r="D1011" s="77">
        <f t="shared" si="1283"/>
        <v>5213.75</v>
      </c>
      <c r="E1011" s="67">
        <f>VLOOKUP(A1010,[1]Plan1!$DQ$117:$DS$314,3)</f>
        <v>5214.2700000000004</v>
      </c>
      <c r="F1011" s="11">
        <f t="shared" si="1284"/>
        <v>43642</v>
      </c>
      <c r="G1011" s="73">
        <f t="shared" si="1272"/>
        <v>9.9736274274730974E-5</v>
      </c>
      <c r="H1011" s="11">
        <f t="shared" si="1285"/>
        <v>43671</v>
      </c>
      <c r="I1011" s="11">
        <f t="shared" si="1273"/>
        <v>43671</v>
      </c>
      <c r="J1011" s="1">
        <f t="shared" si="1286"/>
        <v>22</v>
      </c>
      <c r="K1011" s="1">
        <f t="shared" si="1287"/>
        <v>20</v>
      </c>
      <c r="L1011" s="66">
        <f t="shared" si="1274"/>
        <v>1.0000906599999999</v>
      </c>
      <c r="M1011" s="70">
        <f t="shared" si="1399"/>
        <v>1.0013001699999999</v>
      </c>
      <c r="N1011" s="70">
        <f t="shared" si="1385"/>
        <v>1.0998241080246327</v>
      </c>
      <c r="O1011" s="66">
        <f t="shared" si="1395"/>
        <v>1.0999238099999999</v>
      </c>
      <c r="P1011" s="66">
        <f t="shared" si="1275"/>
        <v>58894.5954212</v>
      </c>
      <c r="Q1011" s="74">
        <f t="shared" si="1276"/>
        <v>0</v>
      </c>
      <c r="R1011" s="75">
        <f t="shared" si="1396"/>
        <v>0</v>
      </c>
      <c r="S1011" s="66">
        <f t="shared" si="1397"/>
        <v>0</v>
      </c>
      <c r="T1011" s="10">
        <f t="shared" si="1288"/>
        <v>0.06</v>
      </c>
      <c r="U1011" s="74">
        <f t="shared" si="1392"/>
        <v>20</v>
      </c>
      <c r="V1011" s="74">
        <v>252</v>
      </c>
      <c r="W1011" s="70">
        <f t="shared" si="1277"/>
        <v>1.004635226</v>
      </c>
      <c r="X1011" s="66">
        <f t="shared" si="1278"/>
        <v>272.98975995000001</v>
      </c>
      <c r="Y1011" s="66">
        <v>0</v>
      </c>
      <c r="Z1011" s="67">
        <f t="shared" si="1279"/>
        <v>0</v>
      </c>
      <c r="AA1011" s="68" t="str">
        <f t="shared" si="1289"/>
        <v>A+INCORP J=</v>
      </c>
      <c r="AB1011" s="11">
        <f t="shared" si="1290"/>
        <v>43671</v>
      </c>
      <c r="AC1011" s="227">
        <f t="shared" si="1295"/>
        <v>3113.21</v>
      </c>
      <c r="AD1011" s="227">
        <f t="shared" si="1299"/>
        <v>62.264200000000002</v>
      </c>
      <c r="AE1011" s="227">
        <f t="shared" si="1300"/>
        <v>502.26454666666666</v>
      </c>
      <c r="AF1011" s="228">
        <f t="shared" si="1296"/>
        <v>1.0541235743045292</v>
      </c>
      <c r="AG1011" s="230">
        <f t="shared" si="1297"/>
        <v>332</v>
      </c>
      <c r="AH1011" s="231">
        <f t="shared" si="1301"/>
        <v>1.0797904279999999</v>
      </c>
      <c r="AI1011" s="227">
        <f t="shared" si="1302"/>
        <v>3543.5569428600002</v>
      </c>
      <c r="AJ1011" s="227">
        <f t="shared" si="1303"/>
        <v>4108.085689526667</v>
      </c>
      <c r="AK1011" s="227">
        <f t="shared" si="1405"/>
        <v>3113.21</v>
      </c>
      <c r="AL1011" s="227">
        <f t="shared" si="1304"/>
        <v>62.264200000000002</v>
      </c>
      <c r="AM1011" s="227">
        <f t="shared" si="1305"/>
        <v>471.13244666666662</v>
      </c>
      <c r="AN1011" s="228">
        <f t="shared" si="1406"/>
        <v>1.0531761132495523</v>
      </c>
      <c r="AO1011" s="230">
        <f t="shared" si="1407"/>
        <v>311</v>
      </c>
      <c r="AP1011" s="231">
        <f t="shared" si="1306"/>
        <v>1.0745599530000001</v>
      </c>
      <c r="AQ1011" s="227">
        <f t="shared" si="1307"/>
        <v>3523.22248029</v>
      </c>
      <c r="AR1011" s="227">
        <f t="shared" si="1308"/>
        <v>4056.6191269566666</v>
      </c>
      <c r="AS1011" s="227">
        <f t="shared" si="1291"/>
        <v>3113.21</v>
      </c>
      <c r="AT1011" s="227">
        <f t="shared" si="1309"/>
        <v>62.264200000000002</v>
      </c>
      <c r="AU1011" s="227">
        <f t="shared" si="1310"/>
        <v>440.0003466666667</v>
      </c>
      <c r="AV1011" s="228">
        <f t="shared" si="1292"/>
        <v>1.0508646659588126</v>
      </c>
      <c r="AW1011" s="230">
        <f t="shared" si="1293"/>
        <v>290</v>
      </c>
      <c r="AX1011" s="231">
        <f t="shared" si="1311"/>
        <v>1.069354814</v>
      </c>
      <c r="AY1011" s="227">
        <f t="shared" si="1312"/>
        <v>3498.4609875199999</v>
      </c>
      <c r="AZ1011" s="227">
        <f t="shared" si="1313"/>
        <v>4000.7255341866667</v>
      </c>
      <c r="BA1011" s="227">
        <f t="shared" si="1270"/>
        <v>3113.21</v>
      </c>
      <c r="BB1011" s="227">
        <f t="shared" si="1314"/>
        <v>62.264200000000002</v>
      </c>
      <c r="BC1011" s="227">
        <f t="shared" si="1315"/>
        <v>407.83051</v>
      </c>
      <c r="BD1011" s="228">
        <f t="shared" si="1403"/>
        <v>1.0466773945843157</v>
      </c>
      <c r="BE1011" s="230">
        <f t="shared" si="1404"/>
        <v>270</v>
      </c>
      <c r="BF1011" s="231">
        <f t="shared" si="1316"/>
        <v>1.064420983</v>
      </c>
      <c r="BG1011" s="227">
        <f t="shared" si="1317"/>
        <v>3468.44401389</v>
      </c>
      <c r="BH1011" s="227">
        <f t="shared" si="1318"/>
        <v>3938.5387238899998</v>
      </c>
      <c r="BI1011" s="227">
        <f t="shared" si="1294"/>
        <v>3113.21</v>
      </c>
      <c r="BJ1011" s="227">
        <f t="shared" si="1319"/>
        <v>62.264200000000002</v>
      </c>
      <c r="BK1011" s="227">
        <f t="shared" si="1320"/>
        <v>376.69840999999997</v>
      </c>
      <c r="BL1011" s="228">
        <f t="shared" si="1280"/>
        <v>1.0336532216720069</v>
      </c>
      <c r="BM1011" s="230">
        <f t="shared" si="1281"/>
        <v>248</v>
      </c>
      <c r="BN1011" s="231">
        <f t="shared" si="1321"/>
        <v>1.059020056</v>
      </c>
      <c r="BO1011" s="227">
        <f t="shared" si="1322"/>
        <v>3407.9048792600001</v>
      </c>
      <c r="BP1011" s="227">
        <f t="shared" si="1323"/>
        <v>3846.8674892600002</v>
      </c>
      <c r="BQ1011" s="227">
        <f t="shared" si="1402"/>
        <v>3113.21</v>
      </c>
      <c r="BR1011" s="227">
        <f t="shared" si="1324"/>
        <v>62.264200000000002</v>
      </c>
      <c r="BS1011" s="227">
        <f t="shared" si="1325"/>
        <v>342.45310000000001</v>
      </c>
      <c r="BT1011" s="228">
        <f t="shared" si="1400"/>
        <v>1.0302527223878672</v>
      </c>
      <c r="BU1011" s="230">
        <f t="shared" si="1401"/>
        <v>225</v>
      </c>
      <c r="BV1011" s="231">
        <f t="shared" si="1326"/>
        <v>1.0534029309999999</v>
      </c>
      <c r="BW1011" s="227">
        <f t="shared" si="1327"/>
        <v>3378.6772690900002</v>
      </c>
      <c r="BX1011" s="227">
        <f t="shared" si="1328"/>
        <v>3783.39456909</v>
      </c>
      <c r="BY1011" s="227">
        <f t="shared" si="1271"/>
        <v>3113.21</v>
      </c>
      <c r="BZ1011" s="227">
        <f t="shared" si="1329"/>
        <v>62.264200000000002</v>
      </c>
      <c r="CA1011" s="227">
        <f t="shared" si="1330"/>
        <v>312.35873666666669</v>
      </c>
      <c r="CB1011" s="228">
        <f t="shared" si="1268"/>
        <v>1.0311797673990428</v>
      </c>
      <c r="CC1011" s="230">
        <f t="shared" si="1269"/>
        <v>205</v>
      </c>
      <c r="CD1011" s="231">
        <f t="shared" si="1331"/>
        <v>1.048542699</v>
      </c>
      <c r="CE1011" s="227">
        <f t="shared" si="1332"/>
        <v>3366.1147788100002</v>
      </c>
      <c r="CF1011" s="227">
        <f t="shared" si="1333"/>
        <v>3740.7377154766668</v>
      </c>
      <c r="CG1011" s="227">
        <f t="shared" si="1264"/>
        <v>3113.21</v>
      </c>
      <c r="CH1011" s="227">
        <f t="shared" si="1334"/>
        <v>62.264200000000002</v>
      </c>
      <c r="CI1011" s="227">
        <f t="shared" si="1335"/>
        <v>281.22663666666665</v>
      </c>
      <c r="CJ1011" s="228">
        <f t="shared" si="1393"/>
        <v>1.0262540596990943</v>
      </c>
      <c r="CK1011" s="230">
        <f t="shared" si="1394"/>
        <v>184</v>
      </c>
      <c r="CL1011" s="231">
        <f t="shared" si="1336"/>
        <v>1.043463587</v>
      </c>
      <c r="CM1011" s="227">
        <f t="shared" si="1337"/>
        <v>3333.80814513</v>
      </c>
      <c r="CN1011" s="227">
        <f t="shared" si="1338"/>
        <v>3677.2989817966668</v>
      </c>
      <c r="CO1011" s="227">
        <f t="shared" si="1267"/>
        <v>3113.21</v>
      </c>
      <c r="CP1011" s="227">
        <f t="shared" si="1339"/>
        <v>62.264200000000002</v>
      </c>
      <c r="CQ1011" s="227">
        <f t="shared" si="1340"/>
        <v>248.01906333333332</v>
      </c>
      <c r="CR1011" s="228">
        <f t="shared" si="1265"/>
        <v>1.0216573574540184</v>
      </c>
      <c r="CS1011" s="230">
        <f t="shared" si="1266"/>
        <v>164</v>
      </c>
      <c r="CT1011" s="231">
        <f t="shared" si="1341"/>
        <v>1.038649213</v>
      </c>
      <c r="CU1011" s="227">
        <f t="shared" si="1342"/>
        <v>3303.5628989400002</v>
      </c>
      <c r="CV1011" s="227">
        <f t="shared" si="1343"/>
        <v>3613.8461622733334</v>
      </c>
      <c r="CW1011" s="227">
        <f t="shared" si="1391"/>
        <v>3113.21</v>
      </c>
      <c r="CX1011" s="227">
        <f t="shared" si="1344"/>
        <v>62.264200000000002</v>
      </c>
      <c r="CY1011" s="227">
        <f t="shared" si="1345"/>
        <v>216.88696333333334</v>
      </c>
      <c r="CZ1011" s="228">
        <f t="shared" si="1389"/>
        <v>1.0238078146855447</v>
      </c>
      <c r="DA1011" s="239">
        <f t="shared" si="1390"/>
        <v>143</v>
      </c>
      <c r="DB1011" s="231">
        <f t="shared" si="1346"/>
        <v>1.033618025</v>
      </c>
      <c r="DC1011" s="227">
        <f t="shared" si="1347"/>
        <v>3294.4804235699999</v>
      </c>
      <c r="DD1011" s="227">
        <f t="shared" si="1348"/>
        <v>3573.6315869033333</v>
      </c>
      <c r="DE1011" s="227">
        <f t="shared" si="1263"/>
        <v>3113.21</v>
      </c>
      <c r="DF1011" s="227">
        <f t="shared" si="1349"/>
        <v>62.264200000000002</v>
      </c>
      <c r="DG1011" s="227">
        <f t="shared" si="1350"/>
        <v>185.75486333333333</v>
      </c>
      <c r="DH1011" s="228">
        <f t="shared" si="1261"/>
        <v>1.0222742975905901</v>
      </c>
      <c r="DI1011" s="239">
        <f t="shared" si="1262"/>
        <v>122</v>
      </c>
      <c r="DJ1011" s="231">
        <f t="shared" si="1351"/>
        <v>1.0286112080000001</v>
      </c>
      <c r="DK1011" s="227">
        <f t="shared" si="1352"/>
        <v>3273.6112966599999</v>
      </c>
      <c r="DL1011" s="227">
        <f t="shared" si="1353"/>
        <v>3521.6303599933331</v>
      </c>
      <c r="DM1011" s="227">
        <f t="shared" si="1388"/>
        <v>3113.21</v>
      </c>
      <c r="DN1011" s="227">
        <f t="shared" si="1354"/>
        <v>62.264200000000002</v>
      </c>
      <c r="DO1011" s="227">
        <f t="shared" si="1355"/>
        <v>153.58502666666669</v>
      </c>
      <c r="DP1011" s="228">
        <f t="shared" si="1386"/>
        <v>1.0190138551478007</v>
      </c>
      <c r="DQ1011" s="239">
        <f t="shared" si="1387"/>
        <v>101</v>
      </c>
      <c r="DR1011" s="231">
        <f t="shared" si="1356"/>
        <v>1.023628644</v>
      </c>
      <c r="DS1011" s="227">
        <f t="shared" si="1357"/>
        <v>3247.3637316499999</v>
      </c>
      <c r="DT1011" s="227">
        <f t="shared" si="1358"/>
        <v>3463.2129583166666</v>
      </c>
      <c r="DU1011" s="227">
        <f t="shared" si="1260"/>
        <v>3113.21</v>
      </c>
      <c r="DV1011" s="227">
        <f t="shared" si="1359"/>
        <v>62.264200000000002</v>
      </c>
      <c r="DW1011" s="227">
        <f t="shared" si="1360"/>
        <v>124.5284</v>
      </c>
      <c r="DX1011" s="228">
        <f t="shared" si="1255"/>
        <v>1.0146514097048793</v>
      </c>
      <c r="DY1011" s="239">
        <f t="shared" si="1256"/>
        <v>83</v>
      </c>
      <c r="DZ1011" s="231">
        <f t="shared" si="1361"/>
        <v>1.019377089</v>
      </c>
      <c r="EA1011" s="227">
        <f t="shared" si="1362"/>
        <v>3220.0317079699998</v>
      </c>
      <c r="EB1011" s="227">
        <f t="shared" si="1363"/>
        <v>3406.8243079699996</v>
      </c>
      <c r="EC1011" s="227">
        <f t="shared" si="1382"/>
        <v>3113.21</v>
      </c>
      <c r="ED1011" s="227">
        <f t="shared" si="1364"/>
        <v>62.264200000000002</v>
      </c>
      <c r="EE1011" s="227">
        <f t="shared" si="1365"/>
        <v>92.358563333333336</v>
      </c>
      <c r="EF1011" s="228">
        <f t="shared" si="1383"/>
        <v>1.0070985589371597</v>
      </c>
      <c r="EG1011" s="239">
        <f t="shared" si="1384"/>
        <v>61</v>
      </c>
      <c r="EH1011" s="231">
        <f t="shared" si="1366"/>
        <v>1.0142047169999999</v>
      </c>
      <c r="EI1011" s="227">
        <f t="shared" si="1367"/>
        <v>3179.8454860400002</v>
      </c>
      <c r="EJ1011" s="227">
        <f t="shared" si="1368"/>
        <v>3334.4682493733335</v>
      </c>
      <c r="EK1011" s="227">
        <f t="shared" si="1257"/>
        <v>3113.21</v>
      </c>
      <c r="EL1011" s="227">
        <f t="shared" si="1369"/>
        <v>62.264200000000002</v>
      </c>
      <c r="EM1011" s="227">
        <f t="shared" si="1370"/>
        <v>59.15099</v>
      </c>
      <c r="EN1011" s="228">
        <f t="shared" si="1251"/>
        <v>1.0013909464346191</v>
      </c>
      <c r="EO1011" s="239">
        <f t="shared" si="1252"/>
        <v>40</v>
      </c>
      <c r="EP1011" s="231">
        <f t="shared" si="1371"/>
        <v>1.009291937</v>
      </c>
      <c r="EQ1011" s="227">
        <f t="shared" si="1372"/>
        <v>3146.5082964799999</v>
      </c>
      <c r="ER1011" s="227">
        <f t="shared" si="1373"/>
        <v>3267.9234864800001</v>
      </c>
      <c r="ES1011" s="227">
        <f t="shared" si="1379"/>
        <v>3113.21</v>
      </c>
      <c r="ET1011" s="227">
        <f t="shared" si="1380"/>
        <v>62.264200000000002</v>
      </c>
      <c r="EU1011" s="227">
        <f t="shared" si="1374"/>
        <v>29.05662666666667</v>
      </c>
      <c r="EV1011" s="228">
        <f t="shared" si="1375"/>
        <v>1.0000906599518959</v>
      </c>
      <c r="EW1011" s="239">
        <f t="shared" si="1376"/>
        <v>20</v>
      </c>
      <c r="EX1011" s="231">
        <f t="shared" si="1377"/>
        <v>1.004635226</v>
      </c>
      <c r="EY1011" s="227">
        <f t="shared" si="1298"/>
        <v>3127.92398366</v>
      </c>
      <c r="EZ1011" s="227">
        <f t="shared" si="1381"/>
        <v>3219.2448103266665</v>
      </c>
      <c r="FA1011" s="224">
        <f>$A1013</f>
        <v>43671</v>
      </c>
      <c r="FB1011" s="224">
        <f>FA1011</f>
        <v>43671</v>
      </c>
      <c r="FC1011" s="224">
        <f>FA1011</f>
        <v>43671</v>
      </c>
      <c r="FD1011" s="234">
        <f>$O1013</f>
        <v>1.0999337899999999</v>
      </c>
      <c r="FE1011" s="224">
        <f>FA1011</f>
        <v>43671</v>
      </c>
      <c r="FF1011" s="224">
        <f>FA1011</f>
        <v>43671</v>
      </c>
      <c r="FG1011" s="224">
        <f>FA1011</f>
        <v>43671</v>
      </c>
      <c r="FH1011" s="224">
        <f>FA1011</f>
        <v>43671</v>
      </c>
      <c r="FI1011" s="224"/>
      <c r="FJ1011" s="224"/>
      <c r="FK1011" s="224"/>
      <c r="FL1011" s="224"/>
      <c r="FM1011" s="224"/>
      <c r="FN1011" s="224"/>
      <c r="FO1011" s="224"/>
      <c r="FP1011" s="224"/>
      <c r="FQ1011" s="224"/>
      <c r="FR1011" s="224"/>
      <c r="FS1011" s="224"/>
      <c r="FT1011" s="224"/>
      <c r="FU1011" s="224"/>
      <c r="FV1011" s="224"/>
      <c r="FW1011" s="224"/>
      <c r="FX1011" s="224"/>
      <c r="FY1011" s="224"/>
      <c r="FZ1011" s="224"/>
      <c r="GA1011" s="224"/>
      <c r="GB1011" s="224"/>
      <c r="GC1011" s="224"/>
      <c r="GD1011" s="224"/>
      <c r="GE1011" s="224"/>
      <c r="GF1011" s="1"/>
      <c r="GG1011" s="1"/>
      <c r="GH1011" s="5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5"/>
      <c r="HA1011" s="5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3"/>
      <c r="JZ1011" s="1"/>
      <c r="KA1011" s="1"/>
      <c r="KB1011" s="1"/>
      <c r="KC1011" s="1"/>
      <c r="KD1011" s="1"/>
      <c r="KE1011" s="1"/>
    </row>
    <row r="1012" spans="1:291" x14ac:dyDescent="0.2">
      <c r="A1012" s="196">
        <f t="shared" si="1282"/>
        <v>43670</v>
      </c>
      <c r="B1012" s="236">
        <f t="shared" si="1378"/>
        <v>117763.76135997666</v>
      </c>
      <c r="C1012" s="66">
        <f t="shared" si="1398"/>
        <v>58889.256521210002</v>
      </c>
      <c r="D1012" s="77">
        <f t="shared" si="1283"/>
        <v>5213.75</v>
      </c>
      <c r="E1012" s="67">
        <f>VLOOKUP(A1011,[1]Plan1!$DQ$117:$DS$314,3)</f>
        <v>5214.2700000000004</v>
      </c>
      <c r="F1012" s="11">
        <f t="shared" si="1284"/>
        <v>43642</v>
      </c>
      <c r="G1012" s="73">
        <f t="shared" si="1272"/>
        <v>9.9736274274730974E-5</v>
      </c>
      <c r="H1012" s="11">
        <f t="shared" si="1285"/>
        <v>43671</v>
      </c>
      <c r="I1012" s="11">
        <f t="shared" si="1273"/>
        <v>43671</v>
      </c>
      <c r="J1012" s="1">
        <f t="shared" si="1286"/>
        <v>22</v>
      </c>
      <c r="K1012" s="1">
        <f t="shared" si="1287"/>
        <v>21</v>
      </c>
      <c r="L1012" s="66">
        <f t="shared" si="1274"/>
        <v>1.0000952000000001</v>
      </c>
      <c r="M1012" s="70">
        <f t="shared" si="1399"/>
        <v>1.0013001699999999</v>
      </c>
      <c r="N1012" s="70">
        <f t="shared" si="1385"/>
        <v>1.0998241080246327</v>
      </c>
      <c r="O1012" s="66">
        <f t="shared" si="1395"/>
        <v>1.09992881</v>
      </c>
      <c r="P1012" s="66">
        <f t="shared" si="1275"/>
        <v>58894.862778429997</v>
      </c>
      <c r="Q1012" s="74">
        <f t="shared" si="1276"/>
        <v>0</v>
      </c>
      <c r="R1012" s="75">
        <f t="shared" si="1396"/>
        <v>0</v>
      </c>
      <c r="S1012" s="66">
        <f t="shared" si="1397"/>
        <v>0</v>
      </c>
      <c r="T1012" s="10">
        <f t="shared" si="1288"/>
        <v>0.06</v>
      </c>
      <c r="U1012" s="74">
        <f t="shared" si="1392"/>
        <v>21</v>
      </c>
      <c r="V1012" s="74">
        <v>252</v>
      </c>
      <c r="W1012" s="70">
        <f t="shared" si="1277"/>
        <v>1.004867551</v>
      </c>
      <c r="X1012" s="66">
        <f t="shared" si="1278"/>
        <v>286.67374820999999</v>
      </c>
      <c r="Y1012" s="66">
        <v>0</v>
      </c>
      <c r="Z1012" s="67">
        <f t="shared" si="1279"/>
        <v>0</v>
      </c>
      <c r="AA1012" s="68" t="str">
        <f t="shared" si="1289"/>
        <v>A+INCORP J=</v>
      </c>
      <c r="AB1012" s="11">
        <f t="shared" si="1290"/>
        <v>43671</v>
      </c>
      <c r="AC1012" s="227">
        <f t="shared" si="1295"/>
        <v>3113.21</v>
      </c>
      <c r="AD1012" s="227">
        <f t="shared" si="1299"/>
        <v>62.264200000000002</v>
      </c>
      <c r="AE1012" s="227">
        <f t="shared" si="1300"/>
        <v>503.30228333333338</v>
      </c>
      <c r="AF1012" s="228">
        <f t="shared" si="1296"/>
        <v>1.0541283661072192</v>
      </c>
      <c r="AG1012" s="230">
        <f t="shared" si="1297"/>
        <v>333</v>
      </c>
      <c r="AH1012" s="231">
        <f t="shared" si="1301"/>
        <v>1.0800401319999999</v>
      </c>
      <c r="AI1012" s="227">
        <f t="shared" si="1302"/>
        <v>3544.3925104</v>
      </c>
      <c r="AJ1012" s="227">
        <f t="shared" si="1303"/>
        <v>4109.958993733333</v>
      </c>
      <c r="AK1012" s="227">
        <f t="shared" si="1405"/>
        <v>3113.21</v>
      </c>
      <c r="AL1012" s="227">
        <f t="shared" si="1304"/>
        <v>62.264200000000002</v>
      </c>
      <c r="AM1012" s="227">
        <f t="shared" si="1305"/>
        <v>472.17018333333334</v>
      </c>
      <c r="AN1012" s="228">
        <f t="shared" si="1406"/>
        <v>1.053180900745303</v>
      </c>
      <c r="AO1012" s="230">
        <f t="shared" si="1407"/>
        <v>312</v>
      </c>
      <c r="AP1012" s="231">
        <f t="shared" si="1306"/>
        <v>1.074808448</v>
      </c>
      <c r="AQ1012" s="227">
        <f t="shared" si="1307"/>
        <v>3524.0532548199999</v>
      </c>
      <c r="AR1012" s="227">
        <f t="shared" si="1308"/>
        <v>4058.4876381533331</v>
      </c>
      <c r="AS1012" s="227">
        <f t="shared" si="1291"/>
        <v>3113.21</v>
      </c>
      <c r="AT1012" s="227">
        <f t="shared" si="1309"/>
        <v>62.264200000000002</v>
      </c>
      <c r="AU1012" s="227">
        <f t="shared" si="1310"/>
        <v>441.0380833333333</v>
      </c>
      <c r="AV1012" s="228">
        <f t="shared" si="1292"/>
        <v>1.0508694429472567</v>
      </c>
      <c r="AW1012" s="230">
        <f t="shared" si="1293"/>
        <v>291</v>
      </c>
      <c r="AX1012" s="231">
        <f t="shared" si="1311"/>
        <v>1.069602105</v>
      </c>
      <c r="AY1012" s="227">
        <f t="shared" si="1312"/>
        <v>3499.2859223300002</v>
      </c>
      <c r="AZ1012" s="227">
        <f t="shared" si="1313"/>
        <v>4002.5882056633336</v>
      </c>
      <c r="BA1012" s="227">
        <f t="shared" si="1270"/>
        <v>3113.21</v>
      </c>
      <c r="BB1012" s="227">
        <f t="shared" si="1314"/>
        <v>62.264200000000002</v>
      </c>
      <c r="BC1012" s="227">
        <f t="shared" si="1315"/>
        <v>408.86824666666666</v>
      </c>
      <c r="BD1012" s="228">
        <f t="shared" si="1403"/>
        <v>1.0466821525383898</v>
      </c>
      <c r="BE1012" s="230">
        <f t="shared" si="1404"/>
        <v>271</v>
      </c>
      <c r="BF1012" s="231">
        <f t="shared" si="1316"/>
        <v>1.0646671329999999</v>
      </c>
      <c r="BG1012" s="227">
        <f t="shared" si="1317"/>
        <v>3469.26187058</v>
      </c>
      <c r="BH1012" s="227">
        <f t="shared" si="1318"/>
        <v>3940.3943172466666</v>
      </c>
      <c r="BI1012" s="227">
        <f t="shared" si="1294"/>
        <v>3113.21</v>
      </c>
      <c r="BJ1012" s="227">
        <f t="shared" si="1319"/>
        <v>62.264200000000002</v>
      </c>
      <c r="BK1012" s="227">
        <f t="shared" si="1320"/>
        <v>377.73614666666668</v>
      </c>
      <c r="BL1012" s="228">
        <f t="shared" si="1280"/>
        <v>1.0336579204211944</v>
      </c>
      <c r="BM1012" s="230">
        <f t="shared" si="1281"/>
        <v>249</v>
      </c>
      <c r="BN1012" s="231">
        <f t="shared" si="1321"/>
        <v>1.0592649569999999</v>
      </c>
      <c r="BO1012" s="227">
        <f t="shared" si="1322"/>
        <v>3408.7084608</v>
      </c>
      <c r="BP1012" s="227">
        <f t="shared" si="1323"/>
        <v>3848.7088074666667</v>
      </c>
      <c r="BQ1012" s="227">
        <f t="shared" si="1402"/>
        <v>3113.21</v>
      </c>
      <c r="BR1012" s="227">
        <f t="shared" si="1324"/>
        <v>62.264200000000002</v>
      </c>
      <c r="BS1012" s="227">
        <f t="shared" si="1325"/>
        <v>343.49083666666667</v>
      </c>
      <c r="BT1012" s="228">
        <f t="shared" si="1400"/>
        <v>1.0302574056791689</v>
      </c>
      <c r="BU1012" s="230">
        <f t="shared" si="1401"/>
        <v>226</v>
      </c>
      <c r="BV1012" s="231">
        <f t="shared" si="1326"/>
        <v>1.053646533</v>
      </c>
      <c r="BW1012" s="227">
        <f t="shared" si="1327"/>
        <v>3379.4739586999999</v>
      </c>
      <c r="BX1012" s="227">
        <f t="shared" si="1328"/>
        <v>3785.2289953666668</v>
      </c>
      <c r="BY1012" s="227">
        <f t="shared" si="1271"/>
        <v>3113.21</v>
      </c>
      <c r="BZ1012" s="227">
        <f t="shared" si="1329"/>
        <v>62.264200000000002</v>
      </c>
      <c r="CA1012" s="227">
        <f t="shared" si="1330"/>
        <v>313.39647333333335</v>
      </c>
      <c r="CB1012" s="228">
        <f t="shared" si="1268"/>
        <v>1.0311844549044773</v>
      </c>
      <c r="CC1012" s="230">
        <f t="shared" si="1269"/>
        <v>206</v>
      </c>
      <c r="CD1012" s="231">
        <f t="shared" si="1331"/>
        <v>1.0487851770000001</v>
      </c>
      <c r="CE1012" s="227">
        <f t="shared" si="1332"/>
        <v>3366.9085060000002</v>
      </c>
      <c r="CF1012" s="227">
        <f t="shared" si="1333"/>
        <v>3742.5691793333335</v>
      </c>
      <c r="CG1012" s="227">
        <f t="shared" si="1264"/>
        <v>3113.21</v>
      </c>
      <c r="CH1012" s="227">
        <f t="shared" si="1334"/>
        <v>62.264200000000002</v>
      </c>
      <c r="CI1012" s="227">
        <f t="shared" si="1335"/>
        <v>282.26437333333331</v>
      </c>
      <c r="CJ1012" s="228">
        <f t="shared" si="1393"/>
        <v>1.0262587248133976</v>
      </c>
      <c r="CK1012" s="230">
        <f t="shared" si="1394"/>
        <v>185</v>
      </c>
      <c r="CL1012" s="231">
        <f t="shared" si="1336"/>
        <v>1.043704891</v>
      </c>
      <c r="CM1012" s="227">
        <f t="shared" si="1337"/>
        <v>3334.5942562199998</v>
      </c>
      <c r="CN1012" s="227">
        <f t="shared" si="1338"/>
        <v>3679.1228295533333</v>
      </c>
      <c r="CO1012" s="227">
        <f t="shared" si="1267"/>
        <v>3113.21</v>
      </c>
      <c r="CP1012" s="227">
        <f t="shared" si="1339"/>
        <v>62.264200000000002</v>
      </c>
      <c r="CQ1012" s="227">
        <f t="shared" si="1340"/>
        <v>249.05680000000001</v>
      </c>
      <c r="CR1012" s="228">
        <f t="shared" si="1265"/>
        <v>1.0216620016727733</v>
      </c>
      <c r="CS1012" s="230">
        <f t="shared" si="1266"/>
        <v>165</v>
      </c>
      <c r="CT1012" s="231">
        <f t="shared" si="1341"/>
        <v>1.038889403</v>
      </c>
      <c r="CU1012" s="227">
        <f t="shared" si="1342"/>
        <v>3304.3418760999998</v>
      </c>
      <c r="CV1012" s="227">
        <f t="shared" si="1343"/>
        <v>3615.6628760999997</v>
      </c>
      <c r="CW1012" s="227">
        <f t="shared" si="1391"/>
        <v>3113.21</v>
      </c>
      <c r="CX1012" s="227">
        <f t="shared" si="1344"/>
        <v>62.264200000000002</v>
      </c>
      <c r="CY1012" s="227">
        <f t="shared" si="1345"/>
        <v>217.92470000000003</v>
      </c>
      <c r="CZ1012" s="228">
        <f t="shared" si="1389"/>
        <v>1.0238124686797823</v>
      </c>
      <c r="DA1012" s="239">
        <f t="shared" si="1390"/>
        <v>144</v>
      </c>
      <c r="DB1012" s="231">
        <f t="shared" si="1346"/>
        <v>1.0338570520000001</v>
      </c>
      <c r="DC1012" s="227">
        <f t="shared" si="1347"/>
        <v>3295.2572606099998</v>
      </c>
      <c r="DD1012" s="227">
        <f t="shared" si="1348"/>
        <v>3575.4461606099999</v>
      </c>
      <c r="DE1012" s="227">
        <f t="shared" si="1263"/>
        <v>3113.21</v>
      </c>
      <c r="DF1012" s="227">
        <f t="shared" si="1349"/>
        <v>62.264200000000002</v>
      </c>
      <c r="DG1012" s="227">
        <f t="shared" si="1350"/>
        <v>186.79259999999999</v>
      </c>
      <c r="DH1012" s="228">
        <f t="shared" si="1261"/>
        <v>1.0222789446138125</v>
      </c>
      <c r="DI1012" s="239">
        <f t="shared" si="1262"/>
        <v>123</v>
      </c>
      <c r="DJ1012" s="231">
        <f t="shared" si="1351"/>
        <v>1.0288490770000001</v>
      </c>
      <c r="DK1012" s="227">
        <f t="shared" si="1352"/>
        <v>3274.3832122499998</v>
      </c>
      <c r="DL1012" s="227">
        <f t="shared" si="1353"/>
        <v>3523.4400122499997</v>
      </c>
      <c r="DM1012" s="227">
        <f t="shared" si="1388"/>
        <v>3113.21</v>
      </c>
      <c r="DN1012" s="227">
        <f t="shared" si="1354"/>
        <v>62.264200000000002</v>
      </c>
      <c r="DO1012" s="227">
        <f t="shared" si="1355"/>
        <v>154.62276333333335</v>
      </c>
      <c r="DP1012" s="228">
        <f t="shared" si="1386"/>
        <v>1.0190184873498038</v>
      </c>
      <c r="DQ1012" s="239">
        <f t="shared" si="1387"/>
        <v>102</v>
      </c>
      <c r="DR1012" s="231">
        <f t="shared" si="1356"/>
        <v>1.0238653609999999</v>
      </c>
      <c r="DS1012" s="227">
        <f t="shared" si="1357"/>
        <v>3248.1294588199999</v>
      </c>
      <c r="DT1012" s="227">
        <f t="shared" si="1358"/>
        <v>3465.0164221533332</v>
      </c>
      <c r="DU1012" s="227">
        <f t="shared" si="1260"/>
        <v>3113.21</v>
      </c>
      <c r="DV1012" s="227">
        <f t="shared" si="1359"/>
        <v>62.264200000000002</v>
      </c>
      <c r="DW1012" s="227">
        <f t="shared" si="1360"/>
        <v>125.56613666666667</v>
      </c>
      <c r="DX1012" s="228">
        <f t="shared" si="1255"/>
        <v>1.0146560220762113</v>
      </c>
      <c r="DY1012" s="239">
        <f t="shared" si="1256"/>
        <v>84</v>
      </c>
      <c r="DZ1012" s="231">
        <f t="shared" si="1361"/>
        <v>1.019612822</v>
      </c>
      <c r="EA1012" s="227">
        <f t="shared" si="1362"/>
        <v>3220.79098767</v>
      </c>
      <c r="EB1012" s="227">
        <f t="shared" si="1363"/>
        <v>3408.6213243366665</v>
      </c>
      <c r="EC1012" s="227">
        <f t="shared" si="1382"/>
        <v>3113.21</v>
      </c>
      <c r="ED1012" s="227">
        <f t="shared" si="1364"/>
        <v>62.264200000000002</v>
      </c>
      <c r="EE1012" s="227">
        <f t="shared" si="1365"/>
        <v>93.396299999999997</v>
      </c>
      <c r="EF1012" s="228">
        <f t="shared" si="1383"/>
        <v>1.0071031369749739</v>
      </c>
      <c r="EG1012" s="239">
        <f t="shared" si="1384"/>
        <v>62</v>
      </c>
      <c r="EH1012" s="231">
        <f t="shared" si="1366"/>
        <v>1.014439254</v>
      </c>
      <c r="EI1012" s="227">
        <f t="shared" si="1367"/>
        <v>3180.5952902700001</v>
      </c>
      <c r="EJ1012" s="227">
        <f t="shared" si="1368"/>
        <v>3336.25579027</v>
      </c>
      <c r="EK1012" s="227">
        <f t="shared" si="1257"/>
        <v>3113.21</v>
      </c>
      <c r="EL1012" s="227">
        <f t="shared" si="1369"/>
        <v>62.264200000000002</v>
      </c>
      <c r="EM1012" s="227">
        <f t="shared" si="1370"/>
        <v>60.188726666666668</v>
      </c>
      <c r="EN1012" s="228">
        <f t="shared" si="1251"/>
        <v>1.0013954985269429</v>
      </c>
      <c r="EO1012" s="239">
        <f t="shared" si="1252"/>
        <v>41</v>
      </c>
      <c r="EP1012" s="231">
        <f t="shared" si="1371"/>
        <v>1.0095253390000001</v>
      </c>
      <c r="EQ1012" s="227">
        <f t="shared" si="1372"/>
        <v>3147.2502432400001</v>
      </c>
      <c r="ER1012" s="227">
        <f t="shared" si="1373"/>
        <v>3269.703169906667</v>
      </c>
      <c r="ES1012" s="227">
        <f t="shared" si="1379"/>
        <v>3113.21</v>
      </c>
      <c r="ET1012" s="227">
        <f t="shared" si="1380"/>
        <v>62.264200000000002</v>
      </c>
      <c r="EU1012" s="227">
        <f t="shared" si="1374"/>
        <v>30.094363333333334</v>
      </c>
      <c r="EV1012" s="228">
        <f t="shared" si="1375"/>
        <v>1.0000952061334172</v>
      </c>
      <c r="EW1012" s="239">
        <f t="shared" si="1376"/>
        <v>21</v>
      </c>
      <c r="EX1012" s="231">
        <f t="shared" si="1377"/>
        <v>1.004867551</v>
      </c>
      <c r="EY1012" s="227">
        <f t="shared" si="1298"/>
        <v>3128.6615478600002</v>
      </c>
      <c r="EZ1012" s="227">
        <f t="shared" si="1381"/>
        <v>3221.0201111933334</v>
      </c>
      <c r="FA1012" s="225" t="s">
        <v>146</v>
      </c>
      <c r="FB1012" s="225" t="s">
        <v>147</v>
      </c>
      <c r="FC1012" s="226" t="s">
        <v>148</v>
      </c>
      <c r="FD1012" s="225" t="s">
        <v>149</v>
      </c>
      <c r="FE1012" s="225" t="s">
        <v>27</v>
      </c>
      <c r="FF1012" s="225" t="s">
        <v>150</v>
      </c>
      <c r="FG1012" s="225" t="s">
        <v>151</v>
      </c>
      <c r="FH1012" s="229" t="s">
        <v>152</v>
      </c>
      <c r="FI1012" s="229"/>
      <c r="FJ1012" s="229"/>
      <c r="FK1012" s="229"/>
      <c r="FL1012" s="229"/>
      <c r="FM1012" s="229"/>
      <c r="FN1012" s="229"/>
      <c r="FO1012" s="229"/>
      <c r="FP1012" s="229"/>
      <c r="FQ1012" s="229"/>
      <c r="FR1012" s="229"/>
      <c r="FS1012" s="229"/>
      <c r="FT1012" s="229"/>
      <c r="FU1012" s="229"/>
      <c r="FV1012" s="229"/>
      <c r="FW1012" s="229"/>
      <c r="FX1012" s="229"/>
      <c r="FY1012" s="229"/>
      <c r="FZ1012" s="229"/>
      <c r="GA1012" s="229"/>
      <c r="GB1012" s="229"/>
      <c r="GC1012" s="229"/>
      <c r="GD1012" s="229"/>
      <c r="GE1012" s="229"/>
      <c r="GF1012" s="1"/>
      <c r="GG1012" s="1"/>
      <c r="GH1012" s="5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5"/>
      <c r="HA1012" s="5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3"/>
      <c r="JZ1012" s="1"/>
      <c r="KA1012" s="1"/>
      <c r="KB1012" s="1"/>
      <c r="KC1012" s="1"/>
      <c r="KD1012" s="1"/>
      <c r="KE1012" s="1"/>
    </row>
    <row r="1013" spans="1:291" x14ac:dyDescent="0.2">
      <c r="A1013" s="196">
        <f t="shared" si="1282"/>
        <v>43671</v>
      </c>
      <c r="B1013" s="236">
        <f t="shared" si="1378"/>
        <v>117806.89243369333</v>
      </c>
      <c r="C1013" s="66">
        <f t="shared" si="1398"/>
        <v>58889.256521210002</v>
      </c>
      <c r="D1013" s="77">
        <f t="shared" si="1283"/>
        <v>5213.75</v>
      </c>
      <c r="E1013" s="67">
        <f>VLOOKUP(A1012,[1]Plan1!$DQ$117:$DS$314,3)</f>
        <v>5214.2700000000004</v>
      </c>
      <c r="F1013" s="11">
        <f t="shared" si="1284"/>
        <v>43642</v>
      </c>
      <c r="G1013" s="73">
        <f t="shared" si="1272"/>
        <v>9.9736274274730974E-5</v>
      </c>
      <c r="H1013" s="11">
        <f t="shared" si="1285"/>
        <v>43703</v>
      </c>
      <c r="I1013" s="11">
        <f t="shared" si="1273"/>
        <v>43671</v>
      </c>
      <c r="J1013" s="1">
        <f t="shared" si="1286"/>
        <v>22</v>
      </c>
      <c r="K1013" s="1">
        <f t="shared" si="1287"/>
        <v>22</v>
      </c>
      <c r="L1013" s="66">
        <f t="shared" si="1274"/>
        <v>1.0000997300000001</v>
      </c>
      <c r="M1013" s="70">
        <f t="shared" si="1399"/>
        <v>1.0013001699999999</v>
      </c>
      <c r="N1013" s="70">
        <f t="shared" si="1385"/>
        <v>1.0998241080246327</v>
      </c>
      <c r="O1013" s="66">
        <f t="shared" si="1395"/>
        <v>1.0999337899999999</v>
      </c>
      <c r="P1013" s="66">
        <f t="shared" si="1275"/>
        <v>58895.129546759999</v>
      </c>
      <c r="Q1013" s="74">
        <f t="shared" si="1276"/>
        <v>33</v>
      </c>
      <c r="R1013" s="75">
        <f t="shared" si="1396"/>
        <v>5.2865500159247597E-2</v>
      </c>
      <c r="S1013" s="66">
        <f t="shared" si="1397"/>
        <v>3113.21</v>
      </c>
      <c r="T1013" s="10">
        <f t="shared" si="1288"/>
        <v>0.06</v>
      </c>
      <c r="U1013" s="74">
        <f t="shared" si="1392"/>
        <v>22</v>
      </c>
      <c r="V1013" s="74">
        <v>252</v>
      </c>
      <c r="W1013" s="70">
        <f t="shared" si="1277"/>
        <v>1.005099929</v>
      </c>
      <c r="X1013" s="66">
        <f t="shared" si="1278"/>
        <v>300.36097912999998</v>
      </c>
      <c r="Y1013" s="66">
        <v>0</v>
      </c>
      <c r="Z1013" s="67">
        <f t="shared" si="1279"/>
        <v>3413.5709791300001</v>
      </c>
      <c r="AA1013" s="68" t="str">
        <f t="shared" si="1289"/>
        <v>A+INCORP J=</v>
      </c>
      <c r="AB1013" s="11">
        <f t="shared" si="1290"/>
        <v>43671</v>
      </c>
      <c r="AC1013" s="227">
        <f t="shared" si="1295"/>
        <v>3113.21</v>
      </c>
      <c r="AD1013" s="227">
        <f t="shared" si="1299"/>
        <v>62.264200000000002</v>
      </c>
      <c r="AE1013" s="227">
        <f t="shared" si="1300"/>
        <v>504.34002000000004</v>
      </c>
      <c r="AF1013" s="228">
        <f t="shared" si="1296"/>
        <v>1.0541331387426984</v>
      </c>
      <c r="AG1013" s="230">
        <f t="shared" si="1297"/>
        <v>334</v>
      </c>
      <c r="AH1013" s="231">
        <f t="shared" si="1301"/>
        <v>1.0802898940000001</v>
      </c>
      <c r="AI1013" s="227">
        <f t="shared" si="1302"/>
        <v>3545.2282112799999</v>
      </c>
      <c r="AJ1013" s="227">
        <f t="shared" si="1303"/>
        <v>4111.8324312799996</v>
      </c>
      <c r="AK1013" s="227">
        <f t="shared" si="1405"/>
        <v>3113.21</v>
      </c>
      <c r="AL1013" s="227">
        <f t="shared" si="1304"/>
        <v>62.264200000000002</v>
      </c>
      <c r="AM1013" s="227">
        <f t="shared" si="1305"/>
        <v>473.20792</v>
      </c>
      <c r="AN1013" s="228">
        <f t="shared" si="1406"/>
        <v>1.0531856690910704</v>
      </c>
      <c r="AO1013" s="230">
        <f t="shared" si="1407"/>
        <v>313</v>
      </c>
      <c r="AP1013" s="231">
        <f t="shared" si="1306"/>
        <v>1.0750569999999999</v>
      </c>
      <c r="AQ1013" s="227">
        <f t="shared" si="1307"/>
        <v>3524.8841595600002</v>
      </c>
      <c r="AR1013" s="227">
        <f t="shared" si="1308"/>
        <v>4060.3562795600001</v>
      </c>
      <c r="AS1013" s="227">
        <f t="shared" si="1291"/>
        <v>3113.21</v>
      </c>
      <c r="AT1013" s="227">
        <f t="shared" si="1309"/>
        <v>62.264200000000002</v>
      </c>
      <c r="AU1013" s="227">
        <f t="shared" si="1310"/>
        <v>442.07581999999996</v>
      </c>
      <c r="AV1013" s="228">
        <f t="shared" si="1292"/>
        <v>1.050874200827747</v>
      </c>
      <c r="AW1013" s="230">
        <f t="shared" si="1293"/>
        <v>292</v>
      </c>
      <c r="AX1013" s="231">
        <f t="shared" si="1311"/>
        <v>1.0698494540000001</v>
      </c>
      <c r="AY1013" s="227">
        <f t="shared" si="1312"/>
        <v>3500.11099061</v>
      </c>
      <c r="AZ1013" s="227">
        <f t="shared" si="1313"/>
        <v>4004.4510106100001</v>
      </c>
      <c r="BA1013" s="227">
        <f t="shared" si="1270"/>
        <v>3113.21</v>
      </c>
      <c r="BB1013" s="227">
        <f t="shared" si="1314"/>
        <v>62.264200000000002</v>
      </c>
      <c r="BC1013" s="227">
        <f t="shared" si="1315"/>
        <v>409.90598333333332</v>
      </c>
      <c r="BD1013" s="228">
        <f t="shared" si="1403"/>
        <v>1.0466868914606475</v>
      </c>
      <c r="BE1013" s="230">
        <f t="shared" si="1404"/>
        <v>272</v>
      </c>
      <c r="BF1013" s="231">
        <f t="shared" si="1316"/>
        <v>1.0649133399999999</v>
      </c>
      <c r="BG1013" s="227">
        <f t="shared" si="1317"/>
        <v>3470.0798572200001</v>
      </c>
      <c r="BH1013" s="227">
        <f t="shared" si="1318"/>
        <v>3942.2500405533333</v>
      </c>
      <c r="BI1013" s="227">
        <f t="shared" si="1294"/>
        <v>3113.21</v>
      </c>
      <c r="BJ1013" s="227">
        <f t="shared" si="1319"/>
        <v>62.264200000000002</v>
      </c>
      <c r="BK1013" s="227">
        <f t="shared" si="1320"/>
        <v>378.77388333333329</v>
      </c>
      <c r="BL1013" s="228">
        <f t="shared" si="1280"/>
        <v>1.0336626003753848</v>
      </c>
      <c r="BM1013" s="230">
        <f t="shared" si="1281"/>
        <v>250</v>
      </c>
      <c r="BN1013" s="231">
        <f t="shared" si="1321"/>
        <v>1.059509915</v>
      </c>
      <c r="BO1013" s="227">
        <f t="shared" si="1322"/>
        <v>3409.51217094</v>
      </c>
      <c r="BP1013" s="227">
        <f t="shared" si="1323"/>
        <v>3850.5502542733334</v>
      </c>
      <c r="BQ1013" s="227">
        <f t="shared" si="1402"/>
        <v>3113.21</v>
      </c>
      <c r="BR1013" s="227">
        <f t="shared" si="1324"/>
        <v>62.264200000000002</v>
      </c>
      <c r="BS1013" s="227">
        <f t="shared" si="1325"/>
        <v>344.52857333333333</v>
      </c>
      <c r="BT1013" s="228">
        <f t="shared" si="1400"/>
        <v>1.0302620702373053</v>
      </c>
      <c r="BU1013" s="230">
        <f t="shared" si="1401"/>
        <v>227</v>
      </c>
      <c r="BV1013" s="231">
        <f t="shared" si="1326"/>
        <v>1.0538901919999999</v>
      </c>
      <c r="BW1013" s="227">
        <f t="shared" si="1327"/>
        <v>3380.2707767699999</v>
      </c>
      <c r="BX1013" s="227">
        <f t="shared" si="1328"/>
        <v>3787.063550103333</v>
      </c>
      <c r="BY1013" s="227">
        <f t="shared" si="1271"/>
        <v>3113.21</v>
      </c>
      <c r="BZ1013" s="227">
        <f t="shared" si="1329"/>
        <v>62.264200000000002</v>
      </c>
      <c r="CA1013" s="227">
        <f t="shared" si="1330"/>
        <v>314.43421000000001</v>
      </c>
      <c r="CB1013" s="228">
        <f t="shared" si="1268"/>
        <v>1.0311891236598902</v>
      </c>
      <c r="CC1013" s="230">
        <f t="shared" si="1269"/>
        <v>207</v>
      </c>
      <c r="CD1013" s="231">
        <f t="shared" si="1331"/>
        <v>1.0490277109999999</v>
      </c>
      <c r="CE1013" s="227">
        <f t="shared" si="1332"/>
        <v>3367.7023588100001</v>
      </c>
      <c r="CF1013" s="227">
        <f t="shared" si="1333"/>
        <v>3744.40076881</v>
      </c>
      <c r="CG1013" s="227">
        <f t="shared" si="1264"/>
        <v>3113.21</v>
      </c>
      <c r="CH1013" s="227">
        <f t="shared" si="1334"/>
        <v>62.264200000000002</v>
      </c>
      <c r="CI1013" s="227">
        <f t="shared" si="1335"/>
        <v>283.30210999999997</v>
      </c>
      <c r="CJ1013" s="228">
        <f t="shared" si="1393"/>
        <v>1.0262633712672438</v>
      </c>
      <c r="CK1013" s="230">
        <f t="shared" si="1394"/>
        <v>186</v>
      </c>
      <c r="CL1013" s="231">
        <f t="shared" si="1336"/>
        <v>1.0439462500000001</v>
      </c>
      <c r="CM1013" s="227">
        <f t="shared" si="1337"/>
        <v>3335.3804894</v>
      </c>
      <c r="CN1013" s="227">
        <f t="shared" si="1338"/>
        <v>3680.9467994000001</v>
      </c>
      <c r="CO1013" s="227">
        <f t="shared" si="1267"/>
        <v>3113.21</v>
      </c>
      <c r="CP1013" s="227">
        <f t="shared" si="1339"/>
        <v>62.264200000000002</v>
      </c>
      <c r="CQ1013" s="227">
        <f t="shared" si="1340"/>
        <v>250.0945366666667</v>
      </c>
      <c r="CR1013" s="228">
        <f t="shared" si="1265"/>
        <v>1.0216666273146531</v>
      </c>
      <c r="CS1013" s="230">
        <f t="shared" si="1266"/>
        <v>166</v>
      </c>
      <c r="CT1013" s="231">
        <f t="shared" si="1341"/>
        <v>1.0391296489999999</v>
      </c>
      <c r="CU1013" s="227">
        <f t="shared" si="1342"/>
        <v>3305.1209782400001</v>
      </c>
      <c r="CV1013" s="227">
        <f t="shared" si="1343"/>
        <v>3617.4797149066667</v>
      </c>
      <c r="CW1013" s="227">
        <f t="shared" si="1391"/>
        <v>3113.21</v>
      </c>
      <c r="CX1013" s="227">
        <f t="shared" si="1344"/>
        <v>62.264200000000002</v>
      </c>
      <c r="CY1013" s="227">
        <f t="shared" si="1345"/>
        <v>218.96243666666666</v>
      </c>
      <c r="CZ1013" s="228">
        <f t="shared" si="1389"/>
        <v>1.0238171040580428</v>
      </c>
      <c r="DA1013" s="239">
        <f t="shared" si="1390"/>
        <v>145</v>
      </c>
      <c r="DB1013" s="231">
        <f t="shared" si="1346"/>
        <v>1.0340961339999999</v>
      </c>
      <c r="DC1013" s="227">
        <f t="shared" si="1347"/>
        <v>3296.0342199400002</v>
      </c>
      <c r="DD1013" s="227">
        <f t="shared" si="1348"/>
        <v>3577.2608566066669</v>
      </c>
      <c r="DE1013" s="227">
        <f t="shared" si="1263"/>
        <v>3113.21</v>
      </c>
      <c r="DF1013" s="227">
        <f t="shared" si="1349"/>
        <v>62.264200000000002</v>
      </c>
      <c r="DG1013" s="227">
        <f t="shared" si="1350"/>
        <v>187.83033666666668</v>
      </c>
      <c r="DH1013" s="228">
        <f t="shared" si="1261"/>
        <v>1.0222835730489419</v>
      </c>
      <c r="DI1013" s="239">
        <f t="shared" si="1262"/>
        <v>124</v>
      </c>
      <c r="DJ1013" s="231">
        <f t="shared" si="1351"/>
        <v>1.0290870009999999</v>
      </c>
      <c r="DK1013" s="227">
        <f t="shared" si="1352"/>
        <v>3275.1552502200002</v>
      </c>
      <c r="DL1013" s="227">
        <f t="shared" si="1353"/>
        <v>3525.2497868866667</v>
      </c>
      <c r="DM1013" s="227">
        <f t="shared" si="1388"/>
        <v>3113.21</v>
      </c>
      <c r="DN1013" s="227">
        <f t="shared" si="1354"/>
        <v>62.264200000000002</v>
      </c>
      <c r="DO1013" s="227">
        <f t="shared" si="1355"/>
        <v>155.66050000000001</v>
      </c>
      <c r="DP1013" s="228">
        <f t="shared" si="1386"/>
        <v>1.0190231010229986</v>
      </c>
      <c r="DQ1013" s="239">
        <f t="shared" si="1387"/>
        <v>103</v>
      </c>
      <c r="DR1013" s="231">
        <f t="shared" si="1356"/>
        <v>1.0241021320000001</v>
      </c>
      <c r="DS1013" s="227">
        <f t="shared" si="1357"/>
        <v>3248.8953050499999</v>
      </c>
      <c r="DT1013" s="227">
        <f t="shared" si="1358"/>
        <v>3466.82000505</v>
      </c>
      <c r="DU1013" s="227">
        <f t="shared" si="1260"/>
        <v>3113.21</v>
      </c>
      <c r="DV1013" s="227">
        <f t="shared" si="1359"/>
        <v>62.264200000000002</v>
      </c>
      <c r="DW1013" s="227">
        <f t="shared" si="1360"/>
        <v>126.60387333333333</v>
      </c>
      <c r="DX1013" s="228">
        <f t="shared" si="1255"/>
        <v>1.0146606159980578</v>
      </c>
      <c r="DY1013" s="239">
        <f t="shared" si="1256"/>
        <v>85</v>
      </c>
      <c r="DZ1013" s="231">
        <f t="shared" si="1361"/>
        <v>1.0198486099999999</v>
      </c>
      <c r="EA1013" s="227">
        <f t="shared" si="1362"/>
        <v>3221.5503893099999</v>
      </c>
      <c r="EB1013" s="227">
        <f t="shared" si="1363"/>
        <v>3410.4184626433334</v>
      </c>
      <c r="EC1013" s="227">
        <f t="shared" si="1382"/>
        <v>3113.21</v>
      </c>
      <c r="ED1013" s="227">
        <f t="shared" si="1364"/>
        <v>62.264200000000002</v>
      </c>
      <c r="EE1013" s="227">
        <f t="shared" si="1365"/>
        <v>94.434036666666671</v>
      </c>
      <c r="EF1013" s="228">
        <f t="shared" si="1383"/>
        <v>1.0071076967006365</v>
      </c>
      <c r="EG1013" s="239">
        <f t="shared" si="1384"/>
        <v>63</v>
      </c>
      <c r="EH1013" s="231">
        <f t="shared" si="1366"/>
        <v>1.014673846</v>
      </c>
      <c r="EI1013" s="227">
        <f t="shared" si="1367"/>
        <v>3181.3452157800002</v>
      </c>
      <c r="EJ1013" s="227">
        <f t="shared" si="1368"/>
        <v>3338.0434524466668</v>
      </c>
      <c r="EK1013" s="227">
        <f t="shared" si="1257"/>
        <v>3113.21</v>
      </c>
      <c r="EL1013" s="227">
        <f t="shared" si="1369"/>
        <v>62.264200000000002</v>
      </c>
      <c r="EM1013" s="227">
        <f t="shared" si="1370"/>
        <v>61.226463333333328</v>
      </c>
      <c r="EN1013" s="228">
        <f t="shared" si="1251"/>
        <v>1.0014000324108974</v>
      </c>
      <c r="EO1013" s="239">
        <f t="shared" si="1252"/>
        <v>42</v>
      </c>
      <c r="EP1013" s="231">
        <f t="shared" si="1371"/>
        <v>1.0097587939999999</v>
      </c>
      <c r="EQ1013" s="227">
        <f t="shared" si="1372"/>
        <v>3147.9923045999999</v>
      </c>
      <c r="ER1013" s="227">
        <f t="shared" si="1373"/>
        <v>3271.4829679333334</v>
      </c>
      <c r="ES1013" s="227">
        <f t="shared" si="1379"/>
        <v>3113.21</v>
      </c>
      <c r="ET1013" s="227">
        <f t="shared" ref="ET1013" si="1408">0.02*ES1013</f>
        <v>62.264200000000002</v>
      </c>
      <c r="EU1013" s="227">
        <f t="shared" si="1374"/>
        <v>31.132100000000001</v>
      </c>
      <c r="EV1013" s="228">
        <f t="shared" si="1375"/>
        <v>1.0000997341302122</v>
      </c>
      <c r="EW1013" s="239">
        <f t="shared" si="1376"/>
        <v>22</v>
      </c>
      <c r="EX1013" s="231">
        <f t="shared" ref="EX1013" si="1409">ROUND((1+0.06)^TRUNC((EW1013/252),9),9)</f>
        <v>1.005099929</v>
      </c>
      <c r="EY1013" s="227">
        <f t="shared" ref="EY1013" si="1410">TRUNC(ES1013*(EV1013*EX1013),8)</f>
        <v>3129.3992267399999</v>
      </c>
      <c r="EZ1013" s="227">
        <f t="shared" ref="EZ1013" si="1411">IF(EZ$919="SIM",0,ET1013+EU1013+EY1013)</f>
        <v>3222.7955267399998</v>
      </c>
      <c r="FA1013" s="227">
        <f>($S1013)</f>
        <v>3113.21</v>
      </c>
      <c r="FB1013" s="227">
        <v>0</v>
      </c>
      <c r="FC1013" s="227">
        <f>(($A1013-FC$1011)/30)*0.01*FA1013</f>
        <v>0</v>
      </c>
      <c r="FD1013" s="228">
        <f>($O1013/FD$1011)</f>
        <v>1</v>
      </c>
      <c r="FE1013" s="239">
        <f>NETWORKDAYS(FE$1011,$A1013,$AE$118:$AE$502)-1</f>
        <v>0</v>
      </c>
      <c r="FF1013" s="231">
        <f>ROUND((1+0.06)^TRUNC((FE1013/252),9),9)</f>
        <v>1</v>
      </c>
      <c r="FG1013" s="227">
        <f t="shared" ref="FG1013:FG1045" si="1412">TRUNC(FA1013*(FD1013*FF1013),8)</f>
        <v>3113.21</v>
      </c>
      <c r="FH1013" s="227">
        <f t="shared" ref="FH1013:FH1045" si="1413">IF(FH$1010="SIM",0,FB1013+FC1013+FG1013)</f>
        <v>3113.21</v>
      </c>
      <c r="FI1013" s="227"/>
      <c r="FJ1013" s="227"/>
      <c r="FK1013" s="227"/>
      <c r="FL1013" s="227"/>
      <c r="FM1013" s="227"/>
      <c r="FN1013" s="227"/>
      <c r="FO1013" s="227"/>
      <c r="FP1013" s="227"/>
      <c r="FQ1013" s="227"/>
      <c r="FR1013" s="227"/>
      <c r="FS1013" s="227"/>
      <c r="FT1013" s="227"/>
      <c r="FU1013" s="227"/>
      <c r="FV1013" s="227"/>
      <c r="FW1013" s="227"/>
      <c r="FX1013" s="227"/>
      <c r="FY1013" s="227"/>
      <c r="FZ1013" s="227"/>
      <c r="GA1013" s="227"/>
      <c r="GB1013" s="227"/>
      <c r="GC1013" s="227"/>
      <c r="GD1013" s="227"/>
      <c r="GE1013" s="227"/>
      <c r="GF1013" s="1"/>
      <c r="GG1013" s="1"/>
      <c r="GH1013" s="5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5"/>
      <c r="HA1013" s="5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3"/>
      <c r="JZ1013" s="1"/>
      <c r="KA1013" s="1"/>
      <c r="KB1013" s="1"/>
      <c r="KC1013" s="1"/>
      <c r="KD1013" s="1"/>
      <c r="KE1013" s="1"/>
    </row>
    <row r="1014" spans="1:291" x14ac:dyDescent="0.2">
      <c r="A1014" s="196">
        <f t="shared" si="1282"/>
        <v>43672</v>
      </c>
      <c r="B1014" s="236">
        <f t="shared" ref="B1014:B1045" si="1414">(P1014+X1014+AJ1014+AR1014+AZ1014+BH1014+BP1014+BX1014+CF1014+CN1014+CV1014+DD1014+DL1014+DT1014+EB1014+EJ1014+ER1014+EZ1014+FH1014)</f>
        <v>117922.53679330666</v>
      </c>
      <c r="C1014" s="66">
        <f t="shared" si="1398"/>
        <v>56082.280525889997</v>
      </c>
      <c r="D1014" s="77">
        <f t="shared" si="1283"/>
        <v>5214.2700000000004</v>
      </c>
      <c r="E1014" s="67">
        <f>VLOOKUP(A1013,[1]Plan1!$DQ$117:$DS$314,3)</f>
        <v>5224.18</v>
      </c>
      <c r="F1014" s="11">
        <f t="shared" si="1284"/>
        <v>43672</v>
      </c>
      <c r="G1014" s="73">
        <f t="shared" si="1272"/>
        <v>1.9005536729015393E-3</v>
      </c>
      <c r="H1014" s="11">
        <f t="shared" si="1285"/>
        <v>43703</v>
      </c>
      <c r="I1014" s="11">
        <f t="shared" si="1273"/>
        <v>43703</v>
      </c>
      <c r="J1014" s="1">
        <f t="shared" si="1286"/>
        <v>22</v>
      </c>
      <c r="K1014" s="1">
        <f t="shared" si="1287"/>
        <v>1</v>
      </c>
      <c r="L1014" s="66">
        <f t="shared" si="1274"/>
        <v>1.0000863099999999</v>
      </c>
      <c r="M1014" s="70">
        <f t="shared" si="1399"/>
        <v>1.0000997300000001</v>
      </c>
      <c r="N1014" s="70">
        <f t="shared" si="1385"/>
        <v>1.0999337934829261</v>
      </c>
      <c r="O1014" s="66">
        <f t="shared" si="1395"/>
        <v>1.1000287200000001</v>
      </c>
      <c r="P1014" s="66">
        <f t="shared" si="1275"/>
        <v>56087.12098752</v>
      </c>
      <c r="Q1014" s="74">
        <f t="shared" si="1276"/>
        <v>0</v>
      </c>
      <c r="R1014" s="75">
        <f t="shared" si="1396"/>
        <v>0</v>
      </c>
      <c r="S1014" s="66">
        <f t="shared" si="1397"/>
        <v>0</v>
      </c>
      <c r="T1014" s="10">
        <f t="shared" si="1288"/>
        <v>0.06</v>
      </c>
      <c r="U1014" s="74">
        <f t="shared" si="1392"/>
        <v>1</v>
      </c>
      <c r="V1014" s="74">
        <v>252</v>
      </c>
      <c r="W1014" s="70">
        <f t="shared" si="1277"/>
        <v>1.0002312529999999</v>
      </c>
      <c r="X1014" s="66">
        <f t="shared" si="1278"/>
        <v>12.970314979999999</v>
      </c>
      <c r="Y1014" s="66">
        <v>0</v>
      </c>
      <c r="Z1014" s="67">
        <f t="shared" si="1279"/>
        <v>0</v>
      </c>
      <c r="AA1014" s="68" t="str">
        <f t="shared" si="1289"/>
        <v>A+INCORP J=</v>
      </c>
      <c r="AB1014" s="11">
        <f t="shared" si="1290"/>
        <v>43703</v>
      </c>
      <c r="AC1014" s="227">
        <f t="shared" si="1295"/>
        <v>3113.21</v>
      </c>
      <c r="AD1014" s="227">
        <f t="shared" ref="AD1014:AD1045" si="1415">0.02*AC1014</f>
        <v>62.264200000000002</v>
      </c>
      <c r="AE1014" s="227">
        <f t="shared" ref="AE1014:AE1045" si="1416">((A1014-AE$525)/30)*0.01*AC1014</f>
        <v>505.37775666666676</v>
      </c>
      <c r="AF1014" s="228">
        <f t="shared" si="1296"/>
        <v>1.0542241159085703</v>
      </c>
      <c r="AG1014" s="230">
        <f t="shared" si="1297"/>
        <v>335</v>
      </c>
      <c r="AH1014" s="231">
        <f t="shared" ref="AH1014:AH1045" si="1417">ROUND((1+0.06)^TRUNC((AG1014/252),9),9)</f>
        <v>1.0805397139999999</v>
      </c>
      <c r="AI1014" s="227">
        <f t="shared" ref="AI1014:AI1045" si="1418">TRUNC(AC1014*(AF1014*AH1014),8)</f>
        <v>3546.3540973899999</v>
      </c>
      <c r="AJ1014" s="227">
        <f t="shared" ref="AJ1014:AJ1045" si="1419">IF($AJ$524="SIM",0,AD1014+AE1014+AI1014)</f>
        <v>4113.9960540566663</v>
      </c>
      <c r="AK1014" s="227">
        <f t="shared" si="1405"/>
        <v>3113.21</v>
      </c>
      <c r="AL1014" s="227">
        <f t="shared" ref="AL1014:AL1045" si="1420">0.02*AK1014</f>
        <v>62.264200000000002</v>
      </c>
      <c r="AM1014" s="227">
        <f t="shared" ref="AM1014:AM1045" si="1421">((A1014-AM$555)/30)*0.01*AK1014</f>
        <v>474.2456566666666</v>
      </c>
      <c r="AN1014" s="228">
        <f t="shared" si="1406"/>
        <v>1.0532765644853894</v>
      </c>
      <c r="AO1014" s="230">
        <f t="shared" si="1407"/>
        <v>314</v>
      </c>
      <c r="AP1014" s="231">
        <f t="shared" ref="AP1014:AP1045" si="1422">ROUND((1+0.06)^TRUNC((AO1014/252),9),9)</f>
        <v>1.07530561</v>
      </c>
      <c r="AQ1014" s="227">
        <f t="shared" ref="AQ1014:AQ1045" si="1423">TRUNC(AK1014*(AN1014*AP1014),8)</f>
        <v>3526.0035852400001</v>
      </c>
      <c r="AR1014" s="227">
        <f t="shared" ref="AR1014:AR1045" si="1424">IF($AR$554="SIM",0,AL1014+AM1014+AQ1014)</f>
        <v>4062.5134419066667</v>
      </c>
      <c r="AS1014" s="227">
        <f t="shared" si="1291"/>
        <v>3113.21</v>
      </c>
      <c r="AT1014" s="227">
        <f t="shared" ref="AT1014:AT1045" si="1425">0.02*AS1014</f>
        <v>62.264200000000002</v>
      </c>
      <c r="AU1014" s="227">
        <f t="shared" ref="AU1014:AU1045" si="1426">(($A1014-AU$585)/30)*0.01*AS1014</f>
        <v>443.11355666666668</v>
      </c>
      <c r="AV1014" s="228">
        <f t="shared" si="1292"/>
        <v>1.0509648967303473</v>
      </c>
      <c r="AW1014" s="230">
        <f t="shared" si="1293"/>
        <v>293</v>
      </c>
      <c r="AX1014" s="231">
        <f t="shared" ref="AX1014:AX1045" si="1427">ROUND((1+0.06)^TRUNC((AW1014/252),9),9)</f>
        <v>1.070096859</v>
      </c>
      <c r="AY1014" s="227">
        <f t="shared" ref="AY1014:AY1045" si="1428">TRUNC(AS1014*(AV1014*AX1014),8)</f>
        <v>3501.2225464600001</v>
      </c>
      <c r="AZ1014" s="227">
        <f t="shared" ref="AZ1014:AZ1045" si="1429">IF($AZ$584="SIM",0,AT1014+AU1014+AY1014)</f>
        <v>4006.6003031266669</v>
      </c>
      <c r="BA1014" s="227">
        <f t="shared" si="1270"/>
        <v>3113.21</v>
      </c>
      <c r="BB1014" s="227">
        <f t="shared" ref="BB1014:BB1045" si="1430">0.02*BA1014</f>
        <v>62.264200000000002</v>
      </c>
      <c r="BC1014" s="227">
        <f t="shared" ref="BC1014:BC1045" si="1431">(($A1014-BC$616)/30)*0.01*BA1014</f>
        <v>410.94372000000004</v>
      </c>
      <c r="BD1014" s="228">
        <f t="shared" si="1403"/>
        <v>1.0467772259766974</v>
      </c>
      <c r="BE1014" s="230">
        <f t="shared" si="1404"/>
        <v>273</v>
      </c>
      <c r="BF1014" s="231">
        <f t="shared" ref="BF1014:BF1045" si="1432">ROUND((1+0.06)^TRUNC((BE1014/252),9),9)</f>
        <v>1.065159604</v>
      </c>
      <c r="BG1014" s="227">
        <f t="shared" ref="BG1014:BG1045" si="1433">TRUNC(BA1014*(BD1014*BF1014),8)</f>
        <v>3471.1818774499998</v>
      </c>
      <c r="BH1014" s="227">
        <f t="shared" ref="BH1014:BH1045" si="1434">IF($AZ$584="SIM",0,BB1014+BC1014+BG1014)</f>
        <v>3944.3897974499996</v>
      </c>
      <c r="BI1014" s="227">
        <f t="shared" si="1294"/>
        <v>3113.21</v>
      </c>
      <c r="BJ1014" s="227">
        <f t="shared" ref="BJ1014:BJ1045" si="1435">0.02*BI1014</f>
        <v>62.264200000000002</v>
      </c>
      <c r="BK1014" s="227">
        <f t="shared" ref="BK1014:BK1045" si="1436">(($A1014-BK$646)/30)*0.01*BI1014</f>
        <v>379.81162</v>
      </c>
      <c r="BL1014" s="228">
        <f t="shared" si="1280"/>
        <v>1.0337518108274557</v>
      </c>
      <c r="BM1014" s="230">
        <f t="shared" si="1281"/>
        <v>251</v>
      </c>
      <c r="BN1014" s="231">
        <f t="shared" ref="BN1014:BN1045" si="1437">ROUND((1+0.06)^TRUNC((BM1014/252),9),9)</f>
        <v>1.0597549289999999</v>
      </c>
      <c r="BO1014" s="227">
        <f t="shared" ref="BO1014:BO1045" si="1438">TRUNC(BI1014*(BL1014*BN1014),8)</f>
        <v>3410.5949547999999</v>
      </c>
      <c r="BP1014" s="227">
        <f t="shared" ref="BP1014:BP1045" si="1439">IF($AZ$584="SIM",0,BJ1014+BK1014+BO1014)</f>
        <v>3852.6707747999999</v>
      </c>
      <c r="BQ1014" s="227">
        <f t="shared" si="1402"/>
        <v>3113.21</v>
      </c>
      <c r="BR1014" s="227">
        <f t="shared" ref="BR1014:BR1045" si="1440">0.02*BQ1014</f>
        <v>62.264200000000002</v>
      </c>
      <c r="BS1014" s="227">
        <f t="shared" ref="BS1014:BS1045" si="1441">(($A1014-BS$679)/30)*0.01*BQ1014</f>
        <v>345.56630999999999</v>
      </c>
      <c r="BT1014" s="228">
        <f t="shared" si="1400"/>
        <v>1.0303509872059602</v>
      </c>
      <c r="BU1014" s="230">
        <f t="shared" si="1401"/>
        <v>228</v>
      </c>
      <c r="BV1014" s="231">
        <f t="shared" ref="BV1014:BV1045" si="1442">ROUND((1+0.06)^TRUNC((BU1014/252),9),9)</f>
        <v>1.054133907</v>
      </c>
      <c r="BW1014" s="227">
        <f t="shared" ref="BW1014:BW1045" si="1443">TRUNC(BQ1014*(BT1014*BV1014),8)</f>
        <v>3381.3442760600001</v>
      </c>
      <c r="BX1014" s="227">
        <f t="shared" ref="BX1014:BX1045" si="1444">IF($AZ$584="SIM",0,BR1014+BS1014+BW1014)</f>
        <v>3789.1747860599999</v>
      </c>
      <c r="BY1014" s="227">
        <f t="shared" si="1271"/>
        <v>3113.21</v>
      </c>
      <c r="BZ1014" s="227">
        <f t="shared" ref="BZ1014:BZ1045" si="1445">0.02*BY1014</f>
        <v>62.264200000000002</v>
      </c>
      <c r="CA1014" s="227">
        <f t="shared" ref="CA1014:CA1045" si="1446">(($A1014-CA$708)/30)*0.01*BY1014</f>
        <v>315.47194666666667</v>
      </c>
      <c r="CB1014" s="228">
        <f t="shared" si="1268"/>
        <v>1.0312781206380712</v>
      </c>
      <c r="CC1014" s="230">
        <f t="shared" si="1269"/>
        <v>208</v>
      </c>
      <c r="CD1014" s="231">
        <f t="shared" ref="CD1014:CD1045" si="1447">ROUND((1+0.06)^TRUNC((CC1014/252),9),9)</f>
        <v>1.049270302</v>
      </c>
      <c r="CE1014" s="227">
        <f t="shared" ref="CE1014:CE1045" si="1448">TRUNC(BY1014*(CB1014*CD1014),8)</f>
        <v>3368.7718681299998</v>
      </c>
      <c r="CF1014" s="227">
        <f t="shared" ref="CF1014:CF1045" si="1449">IF($AZ$584="SIM",0,BZ1014+CA1014+CE1014)</f>
        <v>3746.5080147966664</v>
      </c>
      <c r="CG1014" s="227">
        <f t="shared" si="1264"/>
        <v>3113.21</v>
      </c>
      <c r="CH1014" s="227">
        <f t="shared" ref="CH1014:CH1045" si="1450">0.02*CG1014</f>
        <v>62.264200000000002</v>
      </c>
      <c r="CI1014" s="227">
        <f t="shared" ref="CI1014:CI1045" si="1451">(($A1014-CI$738)/30)*0.01*CG1014</f>
        <v>284.33984666666669</v>
      </c>
      <c r="CJ1014" s="228">
        <f t="shared" si="1393"/>
        <v>1.0263519431274049</v>
      </c>
      <c r="CK1014" s="230">
        <f t="shared" si="1394"/>
        <v>187</v>
      </c>
      <c r="CL1014" s="231">
        <f t="shared" ref="CL1014:CL1045" si="1452">ROUND((1+0.06)^TRUNC((CK1014/252),9),9)</f>
        <v>1.0441876649999999</v>
      </c>
      <c r="CM1014" s="227">
        <f t="shared" ref="CM1014:CM1045" si="1453">TRUNC(CG1014*(CJ1014*CL1014),8)</f>
        <v>3336.4397311299999</v>
      </c>
      <c r="CN1014" s="227">
        <f t="shared" ref="CN1014:CN1045" si="1454">IF($AZ$584="SIM",0,CH1014+CI1014+CM1014)</f>
        <v>3683.0437777966667</v>
      </c>
      <c r="CO1014" s="227">
        <f t="shared" si="1267"/>
        <v>3113.21</v>
      </c>
      <c r="CP1014" s="227">
        <f t="shared" ref="CP1014:CP1045" si="1455">0.02*CO1014</f>
        <v>62.264200000000002</v>
      </c>
      <c r="CQ1014" s="227">
        <f t="shared" ref="CQ1014:CQ1045" si="1456">(($A1014-CQ$770)/30)*0.01*CO1014</f>
        <v>251.13227333333333</v>
      </c>
      <c r="CR1014" s="228">
        <f t="shared" si="1265"/>
        <v>1.0217548024519321</v>
      </c>
      <c r="CS1014" s="230">
        <f t="shared" si="1266"/>
        <v>167</v>
      </c>
      <c r="CT1014" s="231">
        <f t="shared" ref="CT1014:CT1045" si="1457">ROUND((1+0.06)^TRUNC((CS1014/252),9),9)</f>
        <v>1.0393699510000001</v>
      </c>
      <c r="CU1014" s="227">
        <f t="shared" ref="CU1014:CU1045" si="1458">TRUNC(CO1014*(CR1014*CT1014),8)</f>
        <v>3306.1706129300001</v>
      </c>
      <c r="CV1014" s="227">
        <f t="shared" ref="CV1014:CV1045" si="1459">IF($AZ$769="SIM",0,CP1014+CQ1014+CU1014)</f>
        <v>3619.5670862633333</v>
      </c>
      <c r="CW1014" s="227">
        <f t="shared" si="1391"/>
        <v>3113.21</v>
      </c>
      <c r="CX1014" s="227">
        <f t="shared" ref="CX1014:CX1045" si="1460">0.02*CW1014</f>
        <v>62.264200000000002</v>
      </c>
      <c r="CY1014" s="227">
        <f t="shared" ref="CY1014:CY1045" si="1461">(($A1014-CY$800)/30)*0.01*CW1014</f>
        <v>220.00017333333335</v>
      </c>
      <c r="CZ1014" s="228">
        <f t="shared" si="1389"/>
        <v>1.0239054647926362</v>
      </c>
      <c r="DA1014" s="239">
        <f t="shared" si="1390"/>
        <v>146</v>
      </c>
      <c r="DB1014" s="231">
        <f t="shared" ref="DB1014:DB1045" si="1462">ROUND((1+0.06)^TRUNC((DA1014/252),9),9)</f>
        <v>1.034335271</v>
      </c>
      <c r="DC1014" s="227">
        <f t="shared" ref="DC1014:DC1045" si="1463">TRUNC(CW1014*(CZ1014*DB1014),8)</f>
        <v>3297.0809657499999</v>
      </c>
      <c r="DD1014" s="227">
        <f t="shared" ref="DD1014:DD1045" si="1464">IF($AZ$799="SIM",0,CX1014+CY1014+DC1014)</f>
        <v>3579.3453390833333</v>
      </c>
      <c r="DE1014" s="227">
        <f t="shared" si="1263"/>
        <v>3113.21</v>
      </c>
      <c r="DF1014" s="227">
        <f t="shared" ref="DF1014:DF1045" si="1465">0.02*DE1014</f>
        <v>62.264200000000002</v>
      </c>
      <c r="DG1014" s="227">
        <f t="shared" ref="DG1014:DG1045" si="1466">(($A1014-DG$830)/30)*0.01*DE1014</f>
        <v>188.86807333333334</v>
      </c>
      <c r="DH1014" s="228">
        <f t="shared" si="1261"/>
        <v>1.0223718014318428</v>
      </c>
      <c r="DI1014" s="239">
        <f t="shared" si="1262"/>
        <v>125</v>
      </c>
      <c r="DJ1014" s="231">
        <f t="shared" ref="DJ1014:DJ1045" si="1467">ROUND((1+0.06)^TRUNC((DI1014/252),9),9)</f>
        <v>1.0293249799999999</v>
      </c>
      <c r="DK1014" s="227">
        <f t="shared" ref="DK1014:DK1045" si="1468">TRUNC(DE1014*(DH1014*DJ1014),8)</f>
        <v>3276.1953665199999</v>
      </c>
      <c r="DL1014" s="227">
        <f t="shared" ref="DL1014:DL1045" si="1469">IF($AZ$799="SIM",0,DF1014+DG1014+DK1014)</f>
        <v>3527.327639853333</v>
      </c>
      <c r="DM1014" s="227">
        <f t="shared" si="1388"/>
        <v>3113.21</v>
      </c>
      <c r="DN1014" s="227">
        <f t="shared" ref="DN1014:DN1045" si="1470">0.02*DM1014</f>
        <v>62.264200000000002</v>
      </c>
      <c r="DO1014" s="227">
        <f t="shared" ref="DO1014:DO1045" si="1471">(($A1014-DO$861)/30)*0.01*DM1014</f>
        <v>156.69823666666667</v>
      </c>
      <c r="DP1014" s="228">
        <f t="shared" si="1386"/>
        <v>1.0191110480102261</v>
      </c>
      <c r="DQ1014" s="239">
        <f t="shared" si="1387"/>
        <v>104</v>
      </c>
      <c r="DR1014" s="231">
        <f t="shared" ref="DR1014:DR1045" si="1472">ROUND((1+0.06)^TRUNC((DQ1014/252),9),9)</f>
        <v>1.024338958</v>
      </c>
      <c r="DS1014" s="227">
        <f t="shared" ref="DS1014:DS1045" si="1473">TRUNC(DM1014*(DP1014*DR1014),8)</f>
        <v>3249.92708103</v>
      </c>
      <c r="DT1014" s="227">
        <f t="shared" ref="DT1014:DT1045" si="1474">IF(DT$860="SIM",0,DN1014+DO1014+DS1014)</f>
        <v>3468.8895176966666</v>
      </c>
      <c r="DU1014" s="227">
        <f t="shared" si="1260"/>
        <v>3113.21</v>
      </c>
      <c r="DV1014" s="227">
        <f t="shared" ref="DV1014:DV1045" si="1475">0.02*DU1014</f>
        <v>62.264200000000002</v>
      </c>
      <c r="DW1014" s="227">
        <f t="shared" ref="DW1014:DW1045" si="1476">(($A1014-DW$889)/30)*0.01*DU1014</f>
        <v>127.64160999999999</v>
      </c>
      <c r="DX1014" s="228">
        <f t="shared" si="1255"/>
        <v>1.0147481864801655</v>
      </c>
      <c r="DY1014" s="239">
        <f t="shared" si="1256"/>
        <v>86</v>
      </c>
      <c r="DZ1014" s="231">
        <f t="shared" ref="DZ1014:DZ1045" si="1477">ROUND((1+0.06)^TRUNC((DY1014/252),9),9)</f>
        <v>1.0200844529999999</v>
      </c>
      <c r="EA1014" s="227">
        <f t="shared" ref="EA1014:EA1045" si="1478">TRUNC(DU1014*(DX1014*DZ1014),8)</f>
        <v>3222.57348318</v>
      </c>
      <c r="EB1014" s="227">
        <f t="shared" ref="EB1014:EB1045" si="1479">IF(EB$888="SIM",0,DV1014+DW1014+EA1014)</f>
        <v>3412.4792931800002</v>
      </c>
      <c r="EC1014" s="227">
        <f t="shared" si="1382"/>
        <v>3113.21</v>
      </c>
      <c r="ED1014" s="227">
        <f t="shared" ref="ED1014:ED1045" si="1480">0.02*EC1014</f>
        <v>62.264200000000002</v>
      </c>
      <c r="EE1014" s="227">
        <f t="shared" ref="EE1014:EE1045" si="1481">(($A1014-EE$920)/30)*0.01*EC1014</f>
        <v>95.471773333333346</v>
      </c>
      <c r="EF1014" s="228">
        <f t="shared" si="1383"/>
        <v>1.007194615326573</v>
      </c>
      <c r="EG1014" s="239">
        <f t="shared" si="1384"/>
        <v>64</v>
      </c>
      <c r="EH1014" s="231">
        <f t="shared" ref="EH1014:EH1045" si="1482">ROUND((1+0.06)^TRUNC((EG1014/252),9),9)</f>
        <v>1.014908492</v>
      </c>
      <c r="EI1014" s="227">
        <f t="shared" ref="EI1014:EI1045" si="1483">TRUNC(EC1014*(EF1014*EH1014),8)</f>
        <v>3182.35554035</v>
      </c>
      <c r="EJ1014" s="227">
        <f t="shared" ref="EJ1014:EJ1045" si="1484">IF(EJ$919="SIM",0,ED1014+EE1014+EI1014)</f>
        <v>3340.0915136833332</v>
      </c>
      <c r="EK1014" s="227">
        <f t="shared" si="1257"/>
        <v>3113.21</v>
      </c>
      <c r="EL1014" s="227">
        <f t="shared" ref="EL1014:EL1045" si="1485">0.02*EK1014</f>
        <v>62.264200000000002</v>
      </c>
      <c r="EM1014" s="227">
        <f t="shared" ref="EM1014:EM1045" si="1486">(($A1014-EM$952)/30)*0.01*EK1014</f>
        <v>62.264200000000002</v>
      </c>
      <c r="EN1014" s="228">
        <f t="shared" si="1251"/>
        <v>1.0014864584357555</v>
      </c>
      <c r="EO1014" s="239">
        <f t="shared" si="1252"/>
        <v>43</v>
      </c>
      <c r="EP1014" s="231">
        <f t="shared" ref="EP1014:EP1045" si="1487">ROUND((1+0.06)^TRUNC((EO1014/252),9),9)</f>
        <v>1.009992303</v>
      </c>
      <c r="EQ1014" s="227">
        <f t="shared" ref="EQ1014:EQ1045" si="1488">TRUNC(EK1014*(EN1014*EP1014),8)</f>
        <v>3148.99203584</v>
      </c>
      <c r="ER1014" s="227">
        <f t="shared" ref="ER1014:ER1045" si="1489">IF(ER$919="SIM",0,EL1014+EM1014+EQ1014)</f>
        <v>3273.5204358400001</v>
      </c>
      <c r="ES1014" s="227">
        <f t="shared" si="1379"/>
        <v>3113.21</v>
      </c>
      <c r="ET1014" s="227">
        <f t="shared" ref="ET1014:ET1045" si="1490">0.02*ES1014</f>
        <v>62.264200000000002</v>
      </c>
      <c r="EU1014" s="227">
        <f t="shared" ref="EU1014:EU1045" si="1491">(($A1014-EU$981)/30)*0.01*ES1014</f>
        <v>32.169836666666676</v>
      </c>
      <c r="EV1014" s="228">
        <f t="shared" si="1375"/>
        <v>1.0001860479325739</v>
      </c>
      <c r="EW1014" s="239">
        <f t="shared" si="1376"/>
        <v>23</v>
      </c>
      <c r="EX1014" s="231">
        <f t="shared" ref="EX1014:EX1045" si="1492">ROUND((1+0.06)^TRUNC((EW1014/252),9),9)</f>
        <v>1.005332361</v>
      </c>
      <c r="EY1014" s="227">
        <f t="shared" ref="EY1014:EY1045" si="1493">TRUNC(ES1014*(EV1014*EX1014),8)</f>
        <v>3130.3930544</v>
      </c>
      <c r="EZ1014" s="227">
        <f t="shared" ref="EZ1014:EZ1045" si="1494">IF(EZ$919="SIM",0,ET1014+EU1014+EY1014)</f>
        <v>3224.8270910666665</v>
      </c>
      <c r="FA1014" s="227">
        <f>FA1013</f>
        <v>3113.21</v>
      </c>
      <c r="FB1014" s="227">
        <f>0.02*FA1014</f>
        <v>62.264200000000002</v>
      </c>
      <c r="FC1014" s="227">
        <f t="shared" ref="FC1014:FC1043" si="1495">(($A1014-FC$1011)/30)*0.01*FA1014</f>
        <v>1.0377366666666668</v>
      </c>
      <c r="FD1014" s="228">
        <f t="shared" ref="FD1014:FD1077" si="1496">($O1014/FD$1011)</f>
        <v>1.0000863051947884</v>
      </c>
      <c r="FE1014" s="239">
        <f t="shared" ref="FE1014:FE1077" si="1497">NETWORKDAYS(FE$1011,$A1014,$AE$118:$AE$502)-1</f>
        <v>1</v>
      </c>
      <c r="FF1014" s="231">
        <f t="shared" ref="FF1014:FF1043" si="1498">ROUND((1+0.06)^TRUNC((FE1014/252),9),9)</f>
        <v>1.0002312529999999</v>
      </c>
      <c r="FG1014" s="227">
        <f t="shared" si="1412"/>
        <v>3114.19868748</v>
      </c>
      <c r="FH1014" s="227">
        <f t="shared" si="1413"/>
        <v>3177.5006241466667</v>
      </c>
      <c r="FI1014" s="227"/>
      <c r="FJ1014" s="227"/>
      <c r="FK1014" s="227"/>
      <c r="FL1014" s="227"/>
      <c r="FM1014" s="227"/>
      <c r="FN1014" s="227"/>
      <c r="FO1014" s="227"/>
      <c r="FP1014" s="227"/>
      <c r="FQ1014" s="227"/>
      <c r="FR1014" s="227"/>
      <c r="FS1014" s="227"/>
      <c r="FT1014" s="227"/>
      <c r="FU1014" s="227"/>
      <c r="FV1014" s="227"/>
      <c r="FW1014" s="227"/>
      <c r="FX1014" s="227"/>
      <c r="FY1014" s="227"/>
      <c r="FZ1014" s="227"/>
      <c r="GA1014" s="227"/>
      <c r="GB1014" s="227"/>
      <c r="GC1014" s="227"/>
      <c r="GD1014" s="227"/>
      <c r="GE1014" s="227"/>
      <c r="GF1014" s="1"/>
      <c r="GG1014" s="1"/>
      <c r="GH1014" s="5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5"/>
      <c r="HA1014" s="5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3"/>
      <c r="JZ1014" s="1"/>
      <c r="KA1014" s="1"/>
      <c r="KB1014" s="1"/>
      <c r="KC1014" s="1"/>
      <c r="KD1014" s="1"/>
      <c r="KE1014" s="1"/>
    </row>
    <row r="1015" spans="1:291" x14ac:dyDescent="0.2">
      <c r="A1015" s="196">
        <f t="shared" si="1282"/>
        <v>43673</v>
      </c>
      <c r="B1015" s="236">
        <f t="shared" si="1414"/>
        <v>117962.86803471</v>
      </c>
      <c r="C1015" s="66">
        <f t="shared" si="1398"/>
        <v>56082.280525889997</v>
      </c>
      <c r="D1015" s="77">
        <f t="shared" si="1283"/>
        <v>5214.2700000000004</v>
      </c>
      <c r="E1015" s="67">
        <f>VLOOKUP(A1014,[1]Plan1!$DQ$117:$DS$314,3)</f>
        <v>5224.18</v>
      </c>
      <c r="F1015" s="11">
        <f t="shared" si="1284"/>
        <v>43672</v>
      </c>
      <c r="G1015" s="73">
        <f t="shared" si="1272"/>
        <v>1.9005536729015393E-3</v>
      </c>
      <c r="H1015" s="11">
        <f t="shared" si="1285"/>
        <v>43703</v>
      </c>
      <c r="I1015" s="11">
        <f t="shared" si="1273"/>
        <v>43703</v>
      </c>
      <c r="J1015" s="1">
        <f t="shared" si="1286"/>
        <v>22</v>
      </c>
      <c r="K1015" s="1">
        <f t="shared" si="1287"/>
        <v>2</v>
      </c>
      <c r="L1015" s="66">
        <f t="shared" si="1274"/>
        <v>1.0001726200000001</v>
      </c>
      <c r="M1015" s="70">
        <f t="shared" si="1399"/>
        <v>1.0000997300000001</v>
      </c>
      <c r="N1015" s="70">
        <f t="shared" si="1385"/>
        <v>1.0999337934829261</v>
      </c>
      <c r="O1015" s="66">
        <f t="shared" si="1395"/>
        <v>1.1001236599999999</v>
      </c>
      <c r="P1015" s="66">
        <f t="shared" si="1275"/>
        <v>56091.961449150003</v>
      </c>
      <c r="Q1015" s="74">
        <f t="shared" si="1276"/>
        <v>0</v>
      </c>
      <c r="R1015" s="75">
        <f t="shared" si="1396"/>
        <v>0</v>
      </c>
      <c r="S1015" s="66">
        <f t="shared" si="1397"/>
        <v>0</v>
      </c>
      <c r="T1015" s="10">
        <f t="shared" si="1288"/>
        <v>0.06</v>
      </c>
      <c r="U1015" s="74">
        <f t="shared" si="1392"/>
        <v>2</v>
      </c>
      <c r="V1015" s="74">
        <v>252</v>
      </c>
      <c r="W1015" s="70">
        <f t="shared" si="1277"/>
        <v>1.000462559</v>
      </c>
      <c r="X1015" s="66">
        <f t="shared" si="1278"/>
        <v>25.945841590000001</v>
      </c>
      <c r="Y1015" s="66">
        <v>0</v>
      </c>
      <c r="Z1015" s="67">
        <f t="shared" si="1279"/>
        <v>0</v>
      </c>
      <c r="AA1015" s="68" t="str">
        <f t="shared" si="1289"/>
        <v>A+INCORP J=</v>
      </c>
      <c r="AB1015" s="11">
        <f t="shared" si="1290"/>
        <v>43703</v>
      </c>
      <c r="AC1015" s="227">
        <f t="shared" si="1295"/>
        <v>3113.21</v>
      </c>
      <c r="AD1015" s="227">
        <f t="shared" si="1415"/>
        <v>62.264200000000002</v>
      </c>
      <c r="AE1015" s="227">
        <f t="shared" si="1416"/>
        <v>506.4154933333333</v>
      </c>
      <c r="AF1015" s="228">
        <f t="shared" si="1296"/>
        <v>1.0543151026580473</v>
      </c>
      <c r="AG1015" s="230">
        <f t="shared" si="1297"/>
        <v>335</v>
      </c>
      <c r="AH1015" s="231">
        <f t="shared" si="1417"/>
        <v>1.0805397139999999</v>
      </c>
      <c r="AI1015" s="227">
        <f t="shared" si="1418"/>
        <v>3546.66017199</v>
      </c>
      <c r="AJ1015" s="227">
        <f t="shared" si="1419"/>
        <v>4115.3398653233335</v>
      </c>
      <c r="AK1015" s="227">
        <f t="shared" si="1405"/>
        <v>3113.21</v>
      </c>
      <c r="AL1015" s="227">
        <f t="shared" si="1420"/>
        <v>62.264200000000002</v>
      </c>
      <c r="AM1015" s="227">
        <f t="shared" si="1421"/>
        <v>475.28339333333338</v>
      </c>
      <c r="AN1015" s="228">
        <f t="shared" si="1406"/>
        <v>1.0533674694546997</v>
      </c>
      <c r="AO1015" s="230">
        <f t="shared" si="1407"/>
        <v>314</v>
      </c>
      <c r="AP1015" s="231">
        <f t="shared" si="1422"/>
        <v>1.07530561</v>
      </c>
      <c r="AQ1015" s="227">
        <f t="shared" si="1423"/>
        <v>3526.30790346</v>
      </c>
      <c r="AR1015" s="227">
        <f t="shared" si="1424"/>
        <v>4063.8554967933333</v>
      </c>
      <c r="AS1015" s="227">
        <f t="shared" si="1291"/>
        <v>3113.21</v>
      </c>
      <c r="AT1015" s="227">
        <f t="shared" si="1425"/>
        <v>62.264200000000002</v>
      </c>
      <c r="AU1015" s="227">
        <f t="shared" si="1426"/>
        <v>444.1512933333334</v>
      </c>
      <c r="AV1015" s="228">
        <f t="shared" si="1292"/>
        <v>1.0510556021869244</v>
      </c>
      <c r="AW1015" s="230">
        <f t="shared" si="1293"/>
        <v>293</v>
      </c>
      <c r="AX1015" s="231">
        <f t="shared" si="1427"/>
        <v>1.070096859</v>
      </c>
      <c r="AY1015" s="227">
        <f t="shared" si="1428"/>
        <v>3501.5247259100001</v>
      </c>
      <c r="AZ1015" s="227">
        <f t="shared" si="1429"/>
        <v>4007.9402192433336</v>
      </c>
      <c r="BA1015" s="227">
        <f t="shared" si="1270"/>
        <v>3113.21</v>
      </c>
      <c r="BB1015" s="227">
        <f t="shared" si="1430"/>
        <v>62.264200000000002</v>
      </c>
      <c r="BC1015" s="227">
        <f t="shared" si="1431"/>
        <v>411.98145666666665</v>
      </c>
      <c r="BD1015" s="228">
        <f t="shared" si="1403"/>
        <v>1.0468675700086552</v>
      </c>
      <c r="BE1015" s="230">
        <f t="shared" si="1404"/>
        <v>273</v>
      </c>
      <c r="BF1015" s="231">
        <f t="shared" si="1432"/>
        <v>1.065159604</v>
      </c>
      <c r="BG1015" s="227">
        <f t="shared" si="1433"/>
        <v>3471.4814641799999</v>
      </c>
      <c r="BH1015" s="227">
        <f t="shared" si="1434"/>
        <v>3945.7271208466664</v>
      </c>
      <c r="BI1015" s="227">
        <f t="shared" si="1294"/>
        <v>3113.21</v>
      </c>
      <c r="BJ1015" s="227">
        <f t="shared" si="1435"/>
        <v>62.264200000000002</v>
      </c>
      <c r="BK1015" s="227">
        <f t="shared" si="1436"/>
        <v>380.84935666666661</v>
      </c>
      <c r="BL1015" s="228">
        <f t="shared" si="1280"/>
        <v>1.0338410306770245</v>
      </c>
      <c r="BM1015" s="230">
        <f t="shared" si="1281"/>
        <v>251</v>
      </c>
      <c r="BN1015" s="231">
        <f t="shared" si="1437"/>
        <v>1.0597549289999999</v>
      </c>
      <c r="BO1015" s="227">
        <f t="shared" si="1438"/>
        <v>3410.8893124599999</v>
      </c>
      <c r="BP1015" s="227">
        <f t="shared" si="1439"/>
        <v>3854.0028691266666</v>
      </c>
      <c r="BQ1015" s="227">
        <f t="shared" si="1402"/>
        <v>3113.21</v>
      </c>
      <c r="BR1015" s="227">
        <f t="shared" si="1440"/>
        <v>62.264200000000002</v>
      </c>
      <c r="BS1015" s="227">
        <f t="shared" si="1441"/>
        <v>346.60404666666665</v>
      </c>
      <c r="BT1015" s="228">
        <f t="shared" si="1400"/>
        <v>1.0304399135411972</v>
      </c>
      <c r="BU1015" s="230">
        <f t="shared" si="1401"/>
        <v>228</v>
      </c>
      <c r="BV1015" s="231">
        <f t="shared" si="1442"/>
        <v>1.054133907</v>
      </c>
      <c r="BW1015" s="227">
        <f t="shared" si="1443"/>
        <v>3381.6361091899998</v>
      </c>
      <c r="BX1015" s="227">
        <f t="shared" si="1444"/>
        <v>3790.5043558566667</v>
      </c>
      <c r="BY1015" s="227">
        <f t="shared" si="1271"/>
        <v>3113.21</v>
      </c>
      <c r="BZ1015" s="227">
        <f t="shared" si="1445"/>
        <v>62.264200000000002</v>
      </c>
      <c r="CA1015" s="227">
        <f t="shared" si="1446"/>
        <v>316.50968333333333</v>
      </c>
      <c r="CB1015" s="228">
        <f t="shared" si="1268"/>
        <v>1.0313671269912628</v>
      </c>
      <c r="CC1015" s="230">
        <f t="shared" si="1269"/>
        <v>208</v>
      </c>
      <c r="CD1015" s="231">
        <f t="shared" si="1447"/>
        <v>1.049270302</v>
      </c>
      <c r="CE1015" s="227">
        <f t="shared" si="1448"/>
        <v>3369.0626161800001</v>
      </c>
      <c r="CF1015" s="227">
        <f t="shared" si="1449"/>
        <v>3747.8364995133334</v>
      </c>
      <c r="CG1015" s="227">
        <f t="shared" si="1264"/>
        <v>3113.21</v>
      </c>
      <c r="CH1015" s="227">
        <f t="shared" si="1450"/>
        <v>62.264200000000002</v>
      </c>
      <c r="CI1015" s="227">
        <f t="shared" si="1451"/>
        <v>285.37758333333329</v>
      </c>
      <c r="CJ1015" s="228">
        <f t="shared" si="1393"/>
        <v>1.0264405243177945</v>
      </c>
      <c r="CK1015" s="230">
        <f t="shared" si="1394"/>
        <v>187</v>
      </c>
      <c r="CL1015" s="231">
        <f t="shared" si="1452"/>
        <v>1.0441876649999999</v>
      </c>
      <c r="CM1015" s="227">
        <f t="shared" si="1453"/>
        <v>3336.7276886899999</v>
      </c>
      <c r="CN1015" s="227">
        <f t="shared" si="1454"/>
        <v>3684.3694720233334</v>
      </c>
      <c r="CO1015" s="227">
        <f t="shared" si="1267"/>
        <v>3113.21</v>
      </c>
      <c r="CP1015" s="227">
        <f t="shared" si="1455"/>
        <v>62.264200000000002</v>
      </c>
      <c r="CQ1015" s="227">
        <f t="shared" si="1456"/>
        <v>252.17001000000002</v>
      </c>
      <c r="CR1015" s="228">
        <f t="shared" si="1265"/>
        <v>1.0218429868776484</v>
      </c>
      <c r="CS1015" s="230">
        <f t="shared" si="1266"/>
        <v>167</v>
      </c>
      <c r="CT1015" s="231">
        <f t="shared" si="1457"/>
        <v>1.0393699510000001</v>
      </c>
      <c r="CU1015" s="227">
        <f t="shared" si="1458"/>
        <v>3306.4559580599998</v>
      </c>
      <c r="CV1015" s="227">
        <f t="shared" si="1459"/>
        <v>3620.8901680599997</v>
      </c>
      <c r="CW1015" s="227">
        <f t="shared" si="1391"/>
        <v>3113.21</v>
      </c>
      <c r="CX1015" s="227">
        <f t="shared" si="1460"/>
        <v>62.264200000000002</v>
      </c>
      <c r="CY1015" s="227">
        <f t="shared" si="1461"/>
        <v>221.03790999999998</v>
      </c>
      <c r="CZ1015" s="228">
        <f t="shared" si="1389"/>
        <v>1.0239938348352176</v>
      </c>
      <c r="DA1015" s="239">
        <f t="shared" si="1390"/>
        <v>146</v>
      </c>
      <c r="DB1015" s="231">
        <f t="shared" si="1462"/>
        <v>1.034335271</v>
      </c>
      <c r="DC1015" s="227">
        <f t="shared" si="1463"/>
        <v>3297.3655263800001</v>
      </c>
      <c r="DD1015" s="227">
        <f t="shared" si="1464"/>
        <v>3580.6676363800002</v>
      </c>
      <c r="DE1015" s="227">
        <f t="shared" si="1263"/>
        <v>3113.21</v>
      </c>
      <c r="DF1015" s="227">
        <f t="shared" si="1465"/>
        <v>62.264200000000002</v>
      </c>
      <c r="DG1015" s="227">
        <f t="shared" si="1466"/>
        <v>189.90581</v>
      </c>
      <c r="DH1015" s="228">
        <f t="shared" si="1261"/>
        <v>1.0224600391087899</v>
      </c>
      <c r="DI1015" s="239">
        <f t="shared" si="1262"/>
        <v>125</v>
      </c>
      <c r="DJ1015" s="231">
        <f t="shared" si="1467"/>
        <v>1.0293249799999999</v>
      </c>
      <c r="DK1015" s="227">
        <f t="shared" si="1468"/>
        <v>3276.47812458</v>
      </c>
      <c r="DL1015" s="227">
        <f t="shared" si="1469"/>
        <v>3528.6481345799998</v>
      </c>
      <c r="DM1015" s="227">
        <f t="shared" si="1388"/>
        <v>3113.21</v>
      </c>
      <c r="DN1015" s="227">
        <f t="shared" si="1470"/>
        <v>62.264200000000002</v>
      </c>
      <c r="DO1015" s="227">
        <f t="shared" si="1471"/>
        <v>157.73597333333333</v>
      </c>
      <c r="DP1015" s="228">
        <f t="shared" si="1386"/>
        <v>1.0191990042618575</v>
      </c>
      <c r="DQ1015" s="239">
        <f t="shared" si="1387"/>
        <v>104</v>
      </c>
      <c r="DR1015" s="231">
        <f t="shared" si="1472"/>
        <v>1.024338958</v>
      </c>
      <c r="DS1015" s="227">
        <f t="shared" si="1473"/>
        <v>3250.2075719600002</v>
      </c>
      <c r="DT1015" s="227">
        <f t="shared" si="1474"/>
        <v>3470.2077452933336</v>
      </c>
      <c r="DU1015" s="227">
        <f t="shared" si="1260"/>
        <v>3113.21</v>
      </c>
      <c r="DV1015" s="227">
        <f t="shared" si="1475"/>
        <v>62.264200000000002</v>
      </c>
      <c r="DW1015" s="227">
        <f t="shared" si="1476"/>
        <v>128.6793466666667</v>
      </c>
      <c r="DX1015" s="228">
        <f t="shared" si="1255"/>
        <v>1.0148357661870158</v>
      </c>
      <c r="DY1015" s="239">
        <f t="shared" si="1256"/>
        <v>86</v>
      </c>
      <c r="DZ1015" s="231">
        <f t="shared" si="1477"/>
        <v>1.0200844529999999</v>
      </c>
      <c r="EA1015" s="227">
        <f t="shared" si="1478"/>
        <v>3222.8516132999998</v>
      </c>
      <c r="EB1015" s="227">
        <f t="shared" si="1479"/>
        <v>3413.7951599666667</v>
      </c>
      <c r="EC1015" s="227">
        <f t="shared" si="1382"/>
        <v>3113.21</v>
      </c>
      <c r="ED1015" s="227">
        <f t="shared" si="1480"/>
        <v>62.264200000000002</v>
      </c>
      <c r="EE1015" s="227">
        <f t="shared" si="1481"/>
        <v>96.509510000000006</v>
      </c>
      <c r="EF1015" s="228">
        <f t="shared" si="1383"/>
        <v>1.0072815431085849</v>
      </c>
      <c r="EG1015" s="239">
        <f t="shared" si="1384"/>
        <v>64</v>
      </c>
      <c r="EH1015" s="231">
        <f t="shared" si="1482"/>
        <v>1.014908492</v>
      </c>
      <c r="EI1015" s="227">
        <f t="shared" si="1483"/>
        <v>3182.6301994</v>
      </c>
      <c r="EJ1015" s="227">
        <f t="shared" si="1484"/>
        <v>3341.4039094</v>
      </c>
      <c r="EK1015" s="227">
        <f t="shared" si="1257"/>
        <v>3113.21</v>
      </c>
      <c r="EL1015" s="227">
        <f t="shared" si="1485"/>
        <v>62.264200000000002</v>
      </c>
      <c r="EM1015" s="227">
        <f t="shared" si="1486"/>
        <v>63.301936666666663</v>
      </c>
      <c r="EN1015" s="228">
        <f t="shared" si="1251"/>
        <v>1.0015728935647981</v>
      </c>
      <c r="EO1015" s="239">
        <f t="shared" si="1252"/>
        <v>43</v>
      </c>
      <c r="EP1015" s="231">
        <f t="shared" si="1487"/>
        <v>1.009992303</v>
      </c>
      <c r="EQ1015" s="227">
        <f t="shared" si="1488"/>
        <v>3149.2638153799999</v>
      </c>
      <c r="ER1015" s="227">
        <f t="shared" si="1489"/>
        <v>3274.8299520466667</v>
      </c>
      <c r="ES1015" s="227">
        <f t="shared" si="1379"/>
        <v>3113.21</v>
      </c>
      <c r="ET1015" s="227">
        <f t="shared" si="1490"/>
        <v>62.264200000000002</v>
      </c>
      <c r="EU1015" s="227">
        <f t="shared" si="1491"/>
        <v>33.207573333333336</v>
      </c>
      <c r="EV1015" s="228">
        <f t="shared" si="1375"/>
        <v>1.0002723708272987</v>
      </c>
      <c r="EW1015" s="239">
        <f t="shared" si="1376"/>
        <v>23</v>
      </c>
      <c r="EX1015" s="231">
        <f t="shared" si="1492"/>
        <v>1.005332361</v>
      </c>
      <c r="EY1015" s="227">
        <f t="shared" si="1493"/>
        <v>3130.6632287299999</v>
      </c>
      <c r="EZ1015" s="227">
        <f t="shared" si="1494"/>
        <v>3226.1350020633331</v>
      </c>
      <c r="FA1015" s="227">
        <f t="shared" ref="FA1015:FA1078" si="1499">FA1014</f>
        <v>3113.21</v>
      </c>
      <c r="FB1015" s="227">
        <f t="shared" ref="FB1015:FB1043" si="1500">0.02*FA1015</f>
        <v>62.264200000000002</v>
      </c>
      <c r="FC1015" s="227">
        <f t="shared" si="1495"/>
        <v>2.0754733333333335</v>
      </c>
      <c r="FD1015" s="228">
        <f t="shared" si="1496"/>
        <v>1.0001726194810325</v>
      </c>
      <c r="FE1015" s="239">
        <f t="shared" si="1497"/>
        <v>1</v>
      </c>
      <c r="FF1015" s="231">
        <f t="shared" si="1498"/>
        <v>1.0002312529999999</v>
      </c>
      <c r="FG1015" s="227">
        <f t="shared" si="1412"/>
        <v>3114.4674641199999</v>
      </c>
      <c r="FH1015" s="227">
        <f t="shared" si="1413"/>
        <v>3178.8071374533333</v>
      </c>
      <c r="FI1015" s="227"/>
      <c r="FJ1015" s="227"/>
      <c r="FK1015" s="227"/>
      <c r="FL1015" s="227"/>
      <c r="FM1015" s="227"/>
      <c r="FN1015" s="227"/>
      <c r="FO1015" s="227"/>
      <c r="FP1015" s="227"/>
      <c r="FQ1015" s="227"/>
      <c r="FR1015" s="227"/>
      <c r="FS1015" s="227"/>
      <c r="FT1015" s="227"/>
      <c r="FU1015" s="227"/>
      <c r="FV1015" s="227"/>
      <c r="FW1015" s="227"/>
      <c r="FX1015" s="227"/>
      <c r="FY1015" s="227"/>
      <c r="FZ1015" s="227"/>
      <c r="GA1015" s="227"/>
      <c r="GB1015" s="227"/>
      <c r="GC1015" s="227"/>
      <c r="GD1015" s="227"/>
      <c r="GE1015" s="227"/>
      <c r="GF1015" s="1"/>
      <c r="GG1015" s="1"/>
      <c r="GH1015" s="5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5"/>
      <c r="HA1015" s="5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3"/>
      <c r="JZ1015" s="1"/>
      <c r="KA1015" s="1"/>
      <c r="KB1015" s="1"/>
      <c r="KC1015" s="1"/>
      <c r="KD1015" s="1"/>
      <c r="KE1015" s="1"/>
    </row>
    <row r="1016" spans="1:291" x14ac:dyDescent="0.2">
      <c r="A1016" s="196">
        <f t="shared" si="1282"/>
        <v>43674</v>
      </c>
      <c r="B1016" s="236">
        <f t="shared" si="1414"/>
        <v>117980.50955804334</v>
      </c>
      <c r="C1016" s="66">
        <f t="shared" si="1398"/>
        <v>56082.280525889997</v>
      </c>
      <c r="D1016" s="77">
        <f t="shared" si="1283"/>
        <v>5214.2700000000004</v>
      </c>
      <c r="E1016" s="67">
        <f>VLOOKUP(A1015,[1]Plan1!$DQ$117:$DS$314,3)</f>
        <v>5224.18</v>
      </c>
      <c r="F1016" s="11">
        <f t="shared" si="1284"/>
        <v>43672</v>
      </c>
      <c r="G1016" s="73">
        <f t="shared" si="1272"/>
        <v>1.9005536729015393E-3</v>
      </c>
      <c r="H1016" s="11">
        <f t="shared" si="1285"/>
        <v>43703</v>
      </c>
      <c r="I1016" s="11">
        <f t="shared" si="1273"/>
        <v>43703</v>
      </c>
      <c r="J1016" s="1">
        <f t="shared" si="1286"/>
        <v>22</v>
      </c>
      <c r="K1016" s="1">
        <f t="shared" si="1287"/>
        <v>2</v>
      </c>
      <c r="L1016" s="66">
        <f t="shared" si="1274"/>
        <v>1.0001726200000001</v>
      </c>
      <c r="M1016" s="70">
        <f t="shared" si="1399"/>
        <v>1.0000997300000001</v>
      </c>
      <c r="N1016" s="70">
        <f t="shared" si="1385"/>
        <v>1.0999337934829261</v>
      </c>
      <c r="O1016" s="66">
        <f t="shared" si="1395"/>
        <v>1.1001236599999999</v>
      </c>
      <c r="P1016" s="66">
        <f t="shared" si="1275"/>
        <v>56091.961449150003</v>
      </c>
      <c r="Q1016" s="74">
        <f t="shared" si="1276"/>
        <v>0</v>
      </c>
      <c r="R1016" s="75">
        <f t="shared" si="1396"/>
        <v>0</v>
      </c>
      <c r="S1016" s="66">
        <f t="shared" si="1397"/>
        <v>0</v>
      </c>
      <c r="T1016" s="10">
        <f t="shared" si="1288"/>
        <v>0.06</v>
      </c>
      <c r="U1016" s="74">
        <f t="shared" si="1392"/>
        <v>2</v>
      </c>
      <c r="V1016" s="74">
        <v>252</v>
      </c>
      <c r="W1016" s="70">
        <f t="shared" si="1277"/>
        <v>1.000462559</v>
      </c>
      <c r="X1016" s="66">
        <f t="shared" si="1278"/>
        <v>25.945841590000001</v>
      </c>
      <c r="Y1016" s="66">
        <v>0</v>
      </c>
      <c r="Z1016" s="67">
        <f t="shared" si="1279"/>
        <v>0</v>
      </c>
      <c r="AA1016" s="68" t="str">
        <f t="shared" si="1289"/>
        <v>A+INCORP J=</v>
      </c>
      <c r="AB1016" s="11">
        <f t="shared" si="1290"/>
        <v>43703</v>
      </c>
      <c r="AC1016" s="227">
        <f t="shared" si="1295"/>
        <v>3113.21</v>
      </c>
      <c r="AD1016" s="227">
        <f t="shared" si="1415"/>
        <v>62.264200000000002</v>
      </c>
      <c r="AE1016" s="227">
        <f t="shared" si="1416"/>
        <v>507.45323000000002</v>
      </c>
      <c r="AF1016" s="228">
        <f t="shared" si="1296"/>
        <v>1.0543151026580473</v>
      </c>
      <c r="AG1016" s="230">
        <f t="shared" si="1297"/>
        <v>335</v>
      </c>
      <c r="AH1016" s="231">
        <f t="shared" si="1417"/>
        <v>1.0805397139999999</v>
      </c>
      <c r="AI1016" s="227">
        <f t="shared" si="1418"/>
        <v>3546.66017199</v>
      </c>
      <c r="AJ1016" s="227">
        <f t="shared" si="1419"/>
        <v>4116.3776019899997</v>
      </c>
      <c r="AK1016" s="227">
        <f t="shared" si="1405"/>
        <v>3113.21</v>
      </c>
      <c r="AL1016" s="227">
        <f t="shared" si="1420"/>
        <v>62.264200000000002</v>
      </c>
      <c r="AM1016" s="227">
        <f t="shared" si="1421"/>
        <v>476.32112999999998</v>
      </c>
      <c r="AN1016" s="228">
        <f t="shared" si="1406"/>
        <v>1.0533674694546997</v>
      </c>
      <c r="AO1016" s="230">
        <f t="shared" si="1407"/>
        <v>314</v>
      </c>
      <c r="AP1016" s="231">
        <f t="shared" si="1422"/>
        <v>1.07530561</v>
      </c>
      <c r="AQ1016" s="227">
        <f t="shared" si="1423"/>
        <v>3526.30790346</v>
      </c>
      <c r="AR1016" s="227">
        <f t="shared" si="1424"/>
        <v>4064.8932334599999</v>
      </c>
      <c r="AS1016" s="227">
        <f t="shared" si="1291"/>
        <v>3113.21</v>
      </c>
      <c r="AT1016" s="227">
        <f t="shared" si="1425"/>
        <v>62.264200000000002</v>
      </c>
      <c r="AU1016" s="227">
        <f t="shared" si="1426"/>
        <v>445.18903000000006</v>
      </c>
      <c r="AV1016" s="228">
        <f t="shared" si="1292"/>
        <v>1.0510556021869244</v>
      </c>
      <c r="AW1016" s="230">
        <f t="shared" si="1293"/>
        <v>293</v>
      </c>
      <c r="AX1016" s="231">
        <f t="shared" si="1427"/>
        <v>1.070096859</v>
      </c>
      <c r="AY1016" s="227">
        <f t="shared" si="1428"/>
        <v>3501.5247259100001</v>
      </c>
      <c r="AZ1016" s="227">
        <f t="shared" si="1429"/>
        <v>4008.9779559100002</v>
      </c>
      <c r="BA1016" s="227">
        <f t="shared" si="1270"/>
        <v>3113.21</v>
      </c>
      <c r="BB1016" s="227">
        <f t="shared" si="1430"/>
        <v>62.264200000000002</v>
      </c>
      <c r="BC1016" s="227">
        <f t="shared" si="1431"/>
        <v>413.01919333333336</v>
      </c>
      <c r="BD1016" s="228">
        <f t="shared" si="1403"/>
        <v>1.0468675700086552</v>
      </c>
      <c r="BE1016" s="230">
        <f t="shared" si="1404"/>
        <v>273</v>
      </c>
      <c r="BF1016" s="231">
        <f t="shared" si="1432"/>
        <v>1.065159604</v>
      </c>
      <c r="BG1016" s="227">
        <f t="shared" si="1433"/>
        <v>3471.4814641799999</v>
      </c>
      <c r="BH1016" s="227">
        <f t="shared" si="1434"/>
        <v>3946.7648575133335</v>
      </c>
      <c r="BI1016" s="227">
        <f t="shared" si="1294"/>
        <v>3113.21</v>
      </c>
      <c r="BJ1016" s="227">
        <f t="shared" si="1435"/>
        <v>62.264200000000002</v>
      </c>
      <c r="BK1016" s="227">
        <f t="shared" si="1436"/>
        <v>381.88709333333338</v>
      </c>
      <c r="BL1016" s="228">
        <f t="shared" si="1280"/>
        <v>1.0338410306770245</v>
      </c>
      <c r="BM1016" s="230">
        <f t="shared" si="1281"/>
        <v>251</v>
      </c>
      <c r="BN1016" s="231">
        <f t="shared" si="1437"/>
        <v>1.0597549289999999</v>
      </c>
      <c r="BO1016" s="227">
        <f t="shared" si="1438"/>
        <v>3410.8893124599999</v>
      </c>
      <c r="BP1016" s="227">
        <f t="shared" si="1439"/>
        <v>3855.0406057933333</v>
      </c>
      <c r="BQ1016" s="227">
        <f t="shared" si="1402"/>
        <v>3113.21</v>
      </c>
      <c r="BR1016" s="227">
        <f t="shared" si="1440"/>
        <v>62.264200000000002</v>
      </c>
      <c r="BS1016" s="227">
        <f t="shared" si="1441"/>
        <v>347.64178333333331</v>
      </c>
      <c r="BT1016" s="228">
        <f t="shared" si="1400"/>
        <v>1.0304399135411972</v>
      </c>
      <c r="BU1016" s="230">
        <f t="shared" si="1401"/>
        <v>228</v>
      </c>
      <c r="BV1016" s="231">
        <f t="shared" si="1442"/>
        <v>1.054133907</v>
      </c>
      <c r="BW1016" s="227">
        <f t="shared" si="1443"/>
        <v>3381.6361091899998</v>
      </c>
      <c r="BX1016" s="227">
        <f t="shared" si="1444"/>
        <v>3791.5420925233329</v>
      </c>
      <c r="BY1016" s="227">
        <f t="shared" si="1271"/>
        <v>3113.21</v>
      </c>
      <c r="BZ1016" s="227">
        <f t="shared" si="1445"/>
        <v>62.264200000000002</v>
      </c>
      <c r="CA1016" s="227">
        <f t="shared" si="1446"/>
        <v>317.54741999999999</v>
      </c>
      <c r="CB1016" s="228">
        <f t="shared" si="1268"/>
        <v>1.0313671269912628</v>
      </c>
      <c r="CC1016" s="230">
        <f t="shared" si="1269"/>
        <v>208</v>
      </c>
      <c r="CD1016" s="231">
        <f t="shared" si="1447"/>
        <v>1.049270302</v>
      </c>
      <c r="CE1016" s="227">
        <f t="shared" si="1448"/>
        <v>3369.0626161800001</v>
      </c>
      <c r="CF1016" s="227">
        <f t="shared" si="1449"/>
        <v>3748.87423618</v>
      </c>
      <c r="CG1016" s="227">
        <f t="shared" si="1264"/>
        <v>3113.21</v>
      </c>
      <c r="CH1016" s="227">
        <f t="shared" si="1450"/>
        <v>62.264200000000002</v>
      </c>
      <c r="CI1016" s="227">
        <f t="shared" si="1451"/>
        <v>286.41532000000001</v>
      </c>
      <c r="CJ1016" s="228">
        <f t="shared" si="1393"/>
        <v>1.0264405243177945</v>
      </c>
      <c r="CK1016" s="230">
        <f t="shared" si="1394"/>
        <v>187</v>
      </c>
      <c r="CL1016" s="231">
        <f t="shared" si="1452"/>
        <v>1.0441876649999999</v>
      </c>
      <c r="CM1016" s="227">
        <f t="shared" si="1453"/>
        <v>3336.7276886899999</v>
      </c>
      <c r="CN1016" s="227">
        <f t="shared" si="1454"/>
        <v>3685.4072086900001</v>
      </c>
      <c r="CO1016" s="227">
        <f t="shared" si="1267"/>
        <v>3113.21</v>
      </c>
      <c r="CP1016" s="227">
        <f t="shared" si="1455"/>
        <v>62.264200000000002</v>
      </c>
      <c r="CQ1016" s="227">
        <f t="shared" si="1456"/>
        <v>253.20774666666665</v>
      </c>
      <c r="CR1016" s="228">
        <f t="shared" si="1265"/>
        <v>1.0218429868776484</v>
      </c>
      <c r="CS1016" s="230">
        <f t="shared" si="1266"/>
        <v>167</v>
      </c>
      <c r="CT1016" s="231">
        <f t="shared" si="1457"/>
        <v>1.0393699510000001</v>
      </c>
      <c r="CU1016" s="227">
        <f t="shared" si="1458"/>
        <v>3306.4559580599998</v>
      </c>
      <c r="CV1016" s="227">
        <f t="shared" si="1459"/>
        <v>3621.9279047266664</v>
      </c>
      <c r="CW1016" s="227">
        <f t="shared" si="1391"/>
        <v>3113.21</v>
      </c>
      <c r="CX1016" s="227">
        <f t="shared" si="1460"/>
        <v>62.264200000000002</v>
      </c>
      <c r="CY1016" s="227">
        <f t="shared" si="1461"/>
        <v>222.0756466666667</v>
      </c>
      <c r="CZ1016" s="228">
        <f t="shared" si="1389"/>
        <v>1.0239938348352176</v>
      </c>
      <c r="DA1016" s="239">
        <f t="shared" si="1390"/>
        <v>146</v>
      </c>
      <c r="DB1016" s="231">
        <f t="shared" si="1462"/>
        <v>1.034335271</v>
      </c>
      <c r="DC1016" s="227">
        <f t="shared" si="1463"/>
        <v>3297.3655263800001</v>
      </c>
      <c r="DD1016" s="227">
        <f t="shared" si="1464"/>
        <v>3581.7053730466669</v>
      </c>
      <c r="DE1016" s="227">
        <f t="shared" si="1263"/>
        <v>3113.21</v>
      </c>
      <c r="DF1016" s="227">
        <f t="shared" si="1465"/>
        <v>62.264200000000002</v>
      </c>
      <c r="DG1016" s="227">
        <f t="shared" si="1466"/>
        <v>190.94354666666669</v>
      </c>
      <c r="DH1016" s="228">
        <f t="shared" si="1261"/>
        <v>1.0224600391087899</v>
      </c>
      <c r="DI1016" s="239">
        <f t="shared" si="1262"/>
        <v>125</v>
      </c>
      <c r="DJ1016" s="231">
        <f t="shared" si="1467"/>
        <v>1.0293249799999999</v>
      </c>
      <c r="DK1016" s="227">
        <f t="shared" si="1468"/>
        <v>3276.47812458</v>
      </c>
      <c r="DL1016" s="227">
        <f t="shared" si="1469"/>
        <v>3529.6858712466665</v>
      </c>
      <c r="DM1016" s="227">
        <f t="shared" si="1388"/>
        <v>3113.21</v>
      </c>
      <c r="DN1016" s="227">
        <f t="shared" si="1470"/>
        <v>62.264200000000002</v>
      </c>
      <c r="DO1016" s="227">
        <f t="shared" si="1471"/>
        <v>158.77370999999999</v>
      </c>
      <c r="DP1016" s="228">
        <f t="shared" si="1386"/>
        <v>1.0191990042618575</v>
      </c>
      <c r="DQ1016" s="239">
        <f t="shared" si="1387"/>
        <v>104</v>
      </c>
      <c r="DR1016" s="231">
        <f t="shared" si="1472"/>
        <v>1.024338958</v>
      </c>
      <c r="DS1016" s="227">
        <f t="shared" si="1473"/>
        <v>3250.2075719600002</v>
      </c>
      <c r="DT1016" s="227">
        <f t="shared" si="1474"/>
        <v>3471.2454819600002</v>
      </c>
      <c r="DU1016" s="227">
        <f t="shared" si="1260"/>
        <v>3113.21</v>
      </c>
      <c r="DV1016" s="227">
        <f t="shared" si="1475"/>
        <v>62.264200000000002</v>
      </c>
      <c r="DW1016" s="227">
        <f t="shared" si="1476"/>
        <v>129.71708333333336</v>
      </c>
      <c r="DX1016" s="228">
        <f t="shared" si="1255"/>
        <v>1.0148357661870158</v>
      </c>
      <c r="DY1016" s="239">
        <f t="shared" si="1256"/>
        <v>86</v>
      </c>
      <c r="DZ1016" s="231">
        <f t="shared" si="1477"/>
        <v>1.0200844529999999</v>
      </c>
      <c r="EA1016" s="227">
        <f t="shared" si="1478"/>
        <v>3222.8516132999998</v>
      </c>
      <c r="EB1016" s="227">
        <f t="shared" si="1479"/>
        <v>3414.8328966333333</v>
      </c>
      <c r="EC1016" s="227">
        <f t="shared" si="1382"/>
        <v>3113.21</v>
      </c>
      <c r="ED1016" s="227">
        <f t="shared" si="1480"/>
        <v>62.264200000000002</v>
      </c>
      <c r="EE1016" s="227">
        <f t="shared" si="1481"/>
        <v>97.547246666666666</v>
      </c>
      <c r="EF1016" s="228">
        <f t="shared" si="1383"/>
        <v>1.0072815431085849</v>
      </c>
      <c r="EG1016" s="239">
        <f t="shared" si="1384"/>
        <v>64</v>
      </c>
      <c r="EH1016" s="231">
        <f t="shared" si="1482"/>
        <v>1.014908492</v>
      </c>
      <c r="EI1016" s="227">
        <f t="shared" si="1483"/>
        <v>3182.6301994</v>
      </c>
      <c r="EJ1016" s="227">
        <f t="shared" si="1484"/>
        <v>3342.4416460666666</v>
      </c>
      <c r="EK1016" s="227">
        <f t="shared" si="1257"/>
        <v>3113.21</v>
      </c>
      <c r="EL1016" s="227">
        <f t="shared" si="1485"/>
        <v>62.264200000000002</v>
      </c>
      <c r="EM1016" s="227">
        <f t="shared" si="1486"/>
        <v>64.339673333333351</v>
      </c>
      <c r="EN1016" s="228">
        <f t="shared" si="1251"/>
        <v>1.0015728935647981</v>
      </c>
      <c r="EO1016" s="239">
        <f t="shared" si="1252"/>
        <v>43</v>
      </c>
      <c r="EP1016" s="231">
        <f t="shared" si="1487"/>
        <v>1.009992303</v>
      </c>
      <c r="EQ1016" s="227">
        <f t="shared" si="1488"/>
        <v>3149.2638153799999</v>
      </c>
      <c r="ER1016" s="227">
        <f t="shared" si="1489"/>
        <v>3275.8676887133333</v>
      </c>
      <c r="ES1016" s="227">
        <f t="shared" si="1379"/>
        <v>3113.21</v>
      </c>
      <c r="ET1016" s="227">
        <f t="shared" si="1490"/>
        <v>62.264200000000002</v>
      </c>
      <c r="EU1016" s="227">
        <f t="shared" si="1491"/>
        <v>34.245310000000003</v>
      </c>
      <c r="EV1016" s="228">
        <f t="shared" si="1375"/>
        <v>1.0002723708272987</v>
      </c>
      <c r="EW1016" s="239">
        <f t="shared" si="1376"/>
        <v>23</v>
      </c>
      <c r="EX1016" s="231">
        <f t="shared" si="1492"/>
        <v>1.005332361</v>
      </c>
      <c r="EY1016" s="227">
        <f t="shared" si="1493"/>
        <v>3130.6632287299999</v>
      </c>
      <c r="EZ1016" s="227">
        <f t="shared" si="1494"/>
        <v>3227.1727387299998</v>
      </c>
      <c r="FA1016" s="227">
        <f t="shared" si="1499"/>
        <v>3113.21</v>
      </c>
      <c r="FB1016" s="227">
        <f t="shared" si="1500"/>
        <v>62.264200000000002</v>
      </c>
      <c r="FC1016" s="227">
        <f t="shared" si="1495"/>
        <v>3.11321</v>
      </c>
      <c r="FD1016" s="228">
        <f t="shared" si="1496"/>
        <v>1.0001726194810325</v>
      </c>
      <c r="FE1016" s="239">
        <f t="shared" si="1497"/>
        <v>1</v>
      </c>
      <c r="FF1016" s="231">
        <f t="shared" si="1498"/>
        <v>1.0002312529999999</v>
      </c>
      <c r="FG1016" s="227">
        <f t="shared" si="1412"/>
        <v>3114.4674641199999</v>
      </c>
      <c r="FH1016" s="227">
        <f t="shared" si="1413"/>
        <v>3179.84487412</v>
      </c>
      <c r="FI1016" s="227"/>
      <c r="FJ1016" s="227"/>
      <c r="FK1016" s="227"/>
      <c r="FL1016" s="227"/>
      <c r="FM1016" s="227"/>
      <c r="FN1016" s="227"/>
      <c r="FO1016" s="227"/>
      <c r="FP1016" s="227"/>
      <c r="FQ1016" s="227"/>
      <c r="FR1016" s="227"/>
      <c r="FS1016" s="227"/>
      <c r="FT1016" s="227"/>
      <c r="FU1016" s="227"/>
      <c r="FV1016" s="227"/>
      <c r="FW1016" s="227"/>
      <c r="FX1016" s="227"/>
      <c r="FY1016" s="227"/>
      <c r="FZ1016" s="227"/>
      <c r="GA1016" s="227"/>
      <c r="GB1016" s="227"/>
      <c r="GC1016" s="227"/>
      <c r="GD1016" s="227"/>
      <c r="GE1016" s="227"/>
      <c r="GF1016" s="1"/>
      <c r="GG1016" s="1"/>
      <c r="GH1016" s="5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5"/>
      <c r="HA1016" s="5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3"/>
      <c r="JZ1016" s="1"/>
      <c r="KA1016" s="1"/>
      <c r="KB1016" s="1"/>
      <c r="KC1016" s="1"/>
      <c r="KD1016" s="1"/>
      <c r="KE1016" s="1"/>
    </row>
    <row r="1017" spans="1:291" x14ac:dyDescent="0.2">
      <c r="A1017" s="196">
        <f t="shared" si="1282"/>
        <v>43675</v>
      </c>
      <c r="B1017" s="236">
        <f t="shared" si="1414"/>
        <v>118011.21099091668</v>
      </c>
      <c r="C1017" s="66">
        <f t="shared" si="1398"/>
        <v>56082.280525889997</v>
      </c>
      <c r="D1017" s="77">
        <f t="shared" si="1283"/>
        <v>5214.2700000000004</v>
      </c>
      <c r="E1017" s="67">
        <f>VLOOKUP(A1016,[1]Plan1!$DQ$117:$DS$314,3)</f>
        <v>5224.18</v>
      </c>
      <c r="F1017" s="11">
        <f t="shared" si="1284"/>
        <v>43672</v>
      </c>
      <c r="G1017" s="73">
        <f t="shared" si="1272"/>
        <v>1.9005536729015393E-3</v>
      </c>
      <c r="H1017" s="11">
        <f t="shared" si="1285"/>
        <v>43703</v>
      </c>
      <c r="I1017" s="11">
        <f t="shared" si="1273"/>
        <v>43703</v>
      </c>
      <c r="J1017" s="1">
        <f t="shared" si="1286"/>
        <v>22</v>
      </c>
      <c r="K1017" s="1">
        <f t="shared" si="1287"/>
        <v>2</v>
      </c>
      <c r="L1017" s="66">
        <f t="shared" si="1274"/>
        <v>1.0001726200000001</v>
      </c>
      <c r="M1017" s="70">
        <f t="shared" si="1399"/>
        <v>1.0000997300000001</v>
      </c>
      <c r="N1017" s="70">
        <f t="shared" si="1385"/>
        <v>1.0999337934829261</v>
      </c>
      <c r="O1017" s="66">
        <f t="shared" si="1395"/>
        <v>1.1001236599999999</v>
      </c>
      <c r="P1017" s="66">
        <f t="shared" si="1275"/>
        <v>56091.961449150003</v>
      </c>
      <c r="Q1017" s="74">
        <f t="shared" si="1276"/>
        <v>0</v>
      </c>
      <c r="R1017" s="75">
        <f t="shared" si="1396"/>
        <v>0</v>
      </c>
      <c r="S1017" s="66">
        <f t="shared" si="1397"/>
        <v>0</v>
      </c>
      <c r="T1017" s="10">
        <f t="shared" si="1288"/>
        <v>0.06</v>
      </c>
      <c r="U1017" s="74">
        <f t="shared" si="1392"/>
        <v>2</v>
      </c>
      <c r="V1017" s="74">
        <v>252</v>
      </c>
      <c r="W1017" s="70">
        <f t="shared" si="1277"/>
        <v>1.000462559</v>
      </c>
      <c r="X1017" s="66">
        <f t="shared" si="1278"/>
        <v>25.945841590000001</v>
      </c>
      <c r="Y1017" s="66">
        <v>0</v>
      </c>
      <c r="Z1017" s="67">
        <f t="shared" si="1279"/>
        <v>0</v>
      </c>
      <c r="AA1017" s="68" t="str">
        <f t="shared" si="1289"/>
        <v>A+INCORP J=</v>
      </c>
      <c r="AB1017" s="11">
        <f t="shared" si="1290"/>
        <v>43703</v>
      </c>
      <c r="AC1017" s="227">
        <f t="shared" si="1295"/>
        <v>3113.21</v>
      </c>
      <c r="AD1017" s="227">
        <f t="shared" si="1415"/>
        <v>62.264200000000002</v>
      </c>
      <c r="AE1017" s="227">
        <f t="shared" si="1416"/>
        <v>508.49096666666668</v>
      </c>
      <c r="AF1017" s="228">
        <f t="shared" si="1296"/>
        <v>1.0543151026580473</v>
      </c>
      <c r="AG1017" s="230">
        <f t="shared" si="1297"/>
        <v>336</v>
      </c>
      <c r="AH1017" s="231">
        <f t="shared" si="1417"/>
        <v>1.0807895919999999</v>
      </c>
      <c r="AI1017" s="227">
        <f t="shared" si="1418"/>
        <v>3547.4803476299999</v>
      </c>
      <c r="AJ1017" s="227">
        <f t="shared" si="1419"/>
        <v>4118.2355142966662</v>
      </c>
      <c r="AK1017" s="227">
        <f t="shared" si="1405"/>
        <v>3113.21</v>
      </c>
      <c r="AL1017" s="227">
        <f t="shared" si="1420"/>
        <v>62.264200000000002</v>
      </c>
      <c r="AM1017" s="227">
        <f t="shared" si="1421"/>
        <v>477.3588666666667</v>
      </c>
      <c r="AN1017" s="228">
        <f t="shared" si="1406"/>
        <v>1.0533674694546997</v>
      </c>
      <c r="AO1017" s="230">
        <f t="shared" si="1407"/>
        <v>315</v>
      </c>
      <c r="AP1017" s="231">
        <f t="shared" si="1422"/>
        <v>1.0755542769999999</v>
      </c>
      <c r="AQ1017" s="227">
        <f t="shared" si="1423"/>
        <v>3527.1233706200001</v>
      </c>
      <c r="AR1017" s="227">
        <f t="shared" si="1424"/>
        <v>4066.7464372866666</v>
      </c>
      <c r="AS1017" s="227">
        <f t="shared" si="1291"/>
        <v>3113.21</v>
      </c>
      <c r="AT1017" s="227">
        <f t="shared" si="1425"/>
        <v>62.264200000000002</v>
      </c>
      <c r="AU1017" s="227">
        <f t="shared" si="1426"/>
        <v>446.22676666666672</v>
      </c>
      <c r="AV1017" s="228">
        <f t="shared" si="1292"/>
        <v>1.0510556021869244</v>
      </c>
      <c r="AW1017" s="230">
        <f t="shared" si="1293"/>
        <v>294</v>
      </c>
      <c r="AX1017" s="231">
        <f t="shared" si="1427"/>
        <v>1.070344322</v>
      </c>
      <c r="AY1017" s="227">
        <f t="shared" si="1428"/>
        <v>3502.3344636500001</v>
      </c>
      <c r="AZ1017" s="227">
        <f t="shared" si="1429"/>
        <v>4010.8254303166668</v>
      </c>
      <c r="BA1017" s="227">
        <f t="shared" si="1270"/>
        <v>3113.21</v>
      </c>
      <c r="BB1017" s="227">
        <f t="shared" si="1430"/>
        <v>62.264200000000002</v>
      </c>
      <c r="BC1017" s="227">
        <f t="shared" si="1431"/>
        <v>414.05693000000002</v>
      </c>
      <c r="BD1017" s="228">
        <f t="shared" si="1403"/>
        <v>1.0468675700086552</v>
      </c>
      <c r="BE1017" s="230">
        <f t="shared" si="1404"/>
        <v>274</v>
      </c>
      <c r="BF1017" s="231">
        <f t="shared" si="1432"/>
        <v>1.065405924</v>
      </c>
      <c r="BG1017" s="227">
        <f t="shared" si="1433"/>
        <v>3472.28425027</v>
      </c>
      <c r="BH1017" s="227">
        <f t="shared" si="1434"/>
        <v>3948.6053802699998</v>
      </c>
      <c r="BI1017" s="227">
        <f t="shared" si="1294"/>
        <v>3113.21</v>
      </c>
      <c r="BJ1017" s="227">
        <f t="shared" si="1435"/>
        <v>62.264200000000002</v>
      </c>
      <c r="BK1017" s="227">
        <f t="shared" si="1436"/>
        <v>382.92483000000004</v>
      </c>
      <c r="BL1017" s="228">
        <f t="shared" si="1280"/>
        <v>1.0338410306770245</v>
      </c>
      <c r="BM1017" s="230">
        <f t="shared" si="1281"/>
        <v>252</v>
      </c>
      <c r="BN1017" s="231">
        <f t="shared" si="1437"/>
        <v>1.06</v>
      </c>
      <c r="BO1017" s="227">
        <f t="shared" si="1438"/>
        <v>3411.6780892199999</v>
      </c>
      <c r="BP1017" s="227">
        <f t="shared" si="1439"/>
        <v>3856.8671192199999</v>
      </c>
      <c r="BQ1017" s="227">
        <f t="shared" si="1402"/>
        <v>3113.21</v>
      </c>
      <c r="BR1017" s="227">
        <f t="shared" si="1440"/>
        <v>62.264200000000002</v>
      </c>
      <c r="BS1017" s="227">
        <f t="shared" si="1441"/>
        <v>348.67951999999997</v>
      </c>
      <c r="BT1017" s="228">
        <f t="shared" si="1400"/>
        <v>1.0304399135411972</v>
      </c>
      <c r="BU1017" s="230">
        <f t="shared" si="1401"/>
        <v>229</v>
      </c>
      <c r="BV1017" s="231">
        <f t="shared" si="1442"/>
        <v>1.054377678</v>
      </c>
      <c r="BW1017" s="227">
        <f t="shared" si="1443"/>
        <v>3382.41812067</v>
      </c>
      <c r="BX1017" s="227">
        <f t="shared" si="1444"/>
        <v>3793.3618406699998</v>
      </c>
      <c r="BY1017" s="227">
        <f t="shared" si="1271"/>
        <v>3113.21</v>
      </c>
      <c r="BZ1017" s="227">
        <f t="shared" si="1445"/>
        <v>62.264200000000002</v>
      </c>
      <c r="CA1017" s="227">
        <f t="shared" si="1446"/>
        <v>318.58515666666665</v>
      </c>
      <c r="CB1017" s="228">
        <f t="shared" si="1268"/>
        <v>1.0313671269912628</v>
      </c>
      <c r="CC1017" s="230">
        <f t="shared" si="1269"/>
        <v>209</v>
      </c>
      <c r="CD1017" s="231">
        <f t="shared" si="1447"/>
        <v>1.0495129480000001</v>
      </c>
      <c r="CE1017" s="227">
        <f t="shared" si="1448"/>
        <v>3369.8417191100002</v>
      </c>
      <c r="CF1017" s="227">
        <f t="shared" si="1449"/>
        <v>3750.6910757766668</v>
      </c>
      <c r="CG1017" s="227">
        <f t="shared" si="1264"/>
        <v>3113.21</v>
      </c>
      <c r="CH1017" s="227">
        <f t="shared" si="1450"/>
        <v>62.264200000000002</v>
      </c>
      <c r="CI1017" s="227">
        <f t="shared" si="1451"/>
        <v>287.45305666666661</v>
      </c>
      <c r="CJ1017" s="228">
        <f t="shared" si="1393"/>
        <v>1.0264405243177945</v>
      </c>
      <c r="CK1017" s="230">
        <f t="shared" si="1394"/>
        <v>188</v>
      </c>
      <c r="CL1017" s="231">
        <f t="shared" si="1452"/>
        <v>1.044429136</v>
      </c>
      <c r="CM1017" s="227">
        <f t="shared" si="1453"/>
        <v>3337.4993152900001</v>
      </c>
      <c r="CN1017" s="227">
        <f t="shared" si="1454"/>
        <v>3687.2165719566669</v>
      </c>
      <c r="CO1017" s="227">
        <f t="shared" si="1267"/>
        <v>3113.21</v>
      </c>
      <c r="CP1017" s="227">
        <f t="shared" si="1455"/>
        <v>62.264200000000002</v>
      </c>
      <c r="CQ1017" s="227">
        <f t="shared" si="1456"/>
        <v>254.24548333333334</v>
      </c>
      <c r="CR1017" s="228">
        <f t="shared" si="1265"/>
        <v>1.0218429868776484</v>
      </c>
      <c r="CS1017" s="230">
        <f t="shared" si="1266"/>
        <v>168</v>
      </c>
      <c r="CT1017" s="231">
        <f t="shared" si="1457"/>
        <v>1.0396103080000001</v>
      </c>
      <c r="CU1017" s="227">
        <f t="shared" si="1458"/>
        <v>3307.2205845899998</v>
      </c>
      <c r="CV1017" s="227">
        <f t="shared" si="1459"/>
        <v>3623.730267923333</v>
      </c>
      <c r="CW1017" s="227">
        <f t="shared" si="1391"/>
        <v>3113.21</v>
      </c>
      <c r="CX1017" s="227">
        <f t="shared" si="1460"/>
        <v>62.264200000000002</v>
      </c>
      <c r="CY1017" s="227">
        <f t="shared" si="1461"/>
        <v>223.11338333333336</v>
      </c>
      <c r="CZ1017" s="228">
        <f t="shared" si="1389"/>
        <v>1.0239938348352176</v>
      </c>
      <c r="DA1017" s="239">
        <f t="shared" si="1390"/>
        <v>147</v>
      </c>
      <c r="DB1017" s="231">
        <f t="shared" si="1462"/>
        <v>1.0345744640000001</v>
      </c>
      <c r="DC1017" s="227">
        <f t="shared" si="1463"/>
        <v>3298.12805162</v>
      </c>
      <c r="DD1017" s="227">
        <f t="shared" si="1464"/>
        <v>3583.5056349533334</v>
      </c>
      <c r="DE1017" s="227">
        <f t="shared" si="1263"/>
        <v>3113.21</v>
      </c>
      <c r="DF1017" s="227">
        <f t="shared" si="1465"/>
        <v>62.264200000000002</v>
      </c>
      <c r="DG1017" s="227">
        <f t="shared" si="1466"/>
        <v>191.98128333333335</v>
      </c>
      <c r="DH1017" s="228">
        <f t="shared" si="1261"/>
        <v>1.0224600391087899</v>
      </c>
      <c r="DI1017" s="239">
        <f t="shared" si="1262"/>
        <v>126</v>
      </c>
      <c r="DJ1017" s="231">
        <f t="shared" si="1467"/>
        <v>1.0295630140000001</v>
      </c>
      <c r="DK1017" s="227">
        <f t="shared" si="1468"/>
        <v>3277.2358184200002</v>
      </c>
      <c r="DL1017" s="227">
        <f t="shared" si="1469"/>
        <v>3531.4813017533334</v>
      </c>
      <c r="DM1017" s="227">
        <f t="shared" si="1388"/>
        <v>3113.21</v>
      </c>
      <c r="DN1017" s="227">
        <f t="shared" si="1470"/>
        <v>62.264200000000002</v>
      </c>
      <c r="DO1017" s="227">
        <f t="shared" si="1471"/>
        <v>159.81144666666668</v>
      </c>
      <c r="DP1017" s="228">
        <f t="shared" si="1386"/>
        <v>1.0191990042618575</v>
      </c>
      <c r="DQ1017" s="239">
        <f t="shared" si="1387"/>
        <v>105</v>
      </c>
      <c r="DR1017" s="231">
        <f t="shared" si="1472"/>
        <v>1.0245758389999999</v>
      </c>
      <c r="DS1017" s="227">
        <f t="shared" si="1473"/>
        <v>3250.9591907600002</v>
      </c>
      <c r="DT1017" s="227">
        <f t="shared" si="1474"/>
        <v>3473.0348374266669</v>
      </c>
      <c r="DU1017" s="227">
        <f t="shared" si="1260"/>
        <v>3113.21</v>
      </c>
      <c r="DV1017" s="227">
        <f t="shared" si="1475"/>
        <v>62.264200000000002</v>
      </c>
      <c r="DW1017" s="227">
        <f t="shared" si="1476"/>
        <v>130.75482000000002</v>
      </c>
      <c r="DX1017" s="228">
        <f t="shared" si="1255"/>
        <v>1.0148357661870158</v>
      </c>
      <c r="DY1017" s="239">
        <f t="shared" si="1256"/>
        <v>87</v>
      </c>
      <c r="DZ1017" s="231">
        <f t="shared" si="1477"/>
        <v>1.02032035</v>
      </c>
      <c r="EA1017" s="227">
        <f t="shared" si="1478"/>
        <v>3223.5969055400001</v>
      </c>
      <c r="EB1017" s="227">
        <f t="shared" si="1479"/>
        <v>3416.6159255400003</v>
      </c>
      <c r="EC1017" s="227">
        <f t="shared" si="1382"/>
        <v>3113.21</v>
      </c>
      <c r="ED1017" s="227">
        <f t="shared" si="1480"/>
        <v>62.264200000000002</v>
      </c>
      <c r="EE1017" s="227">
        <f t="shared" si="1481"/>
        <v>98.584983333333327</v>
      </c>
      <c r="EF1017" s="228">
        <f t="shared" si="1383"/>
        <v>1.0072815431085849</v>
      </c>
      <c r="EG1017" s="239">
        <f t="shared" si="1384"/>
        <v>65</v>
      </c>
      <c r="EH1017" s="231">
        <f t="shared" si="1482"/>
        <v>1.015143192</v>
      </c>
      <c r="EI1017" s="227">
        <f t="shared" si="1483"/>
        <v>3183.36619019</v>
      </c>
      <c r="EJ1017" s="227">
        <f t="shared" si="1484"/>
        <v>3344.2153735233333</v>
      </c>
      <c r="EK1017" s="227">
        <f t="shared" si="1257"/>
        <v>3113.21</v>
      </c>
      <c r="EL1017" s="227">
        <f t="shared" si="1485"/>
        <v>62.264200000000002</v>
      </c>
      <c r="EM1017" s="227">
        <f t="shared" si="1486"/>
        <v>65.377410000000012</v>
      </c>
      <c r="EN1017" s="228">
        <f t="shared" si="1251"/>
        <v>1.0015728935647981</v>
      </c>
      <c r="EO1017" s="239">
        <f t="shared" si="1252"/>
        <v>44</v>
      </c>
      <c r="EP1017" s="231">
        <f t="shared" si="1487"/>
        <v>1.0102258669999999</v>
      </c>
      <c r="EQ1017" s="227">
        <f t="shared" si="1488"/>
        <v>3149.9920928699999</v>
      </c>
      <c r="ER1017" s="227">
        <f t="shared" si="1489"/>
        <v>3277.63370287</v>
      </c>
      <c r="ES1017" s="227">
        <f t="shared" si="1379"/>
        <v>3113.21</v>
      </c>
      <c r="ET1017" s="227">
        <f t="shared" si="1490"/>
        <v>62.264200000000002</v>
      </c>
      <c r="EU1017" s="227">
        <f t="shared" si="1491"/>
        <v>35.283046666666664</v>
      </c>
      <c r="EV1017" s="228">
        <f t="shared" si="1375"/>
        <v>1.0002723708272987</v>
      </c>
      <c r="EW1017" s="239">
        <f t="shared" si="1376"/>
        <v>24</v>
      </c>
      <c r="EX1017" s="231">
        <f t="shared" si="1492"/>
        <v>1.005564846</v>
      </c>
      <c r="EY1017" s="227">
        <f t="shared" si="1493"/>
        <v>3131.3872004899999</v>
      </c>
      <c r="EZ1017" s="227">
        <f t="shared" si="1494"/>
        <v>3228.9344471566665</v>
      </c>
      <c r="FA1017" s="227">
        <f t="shared" si="1499"/>
        <v>3113.21</v>
      </c>
      <c r="FB1017" s="227">
        <f t="shared" si="1500"/>
        <v>62.264200000000002</v>
      </c>
      <c r="FC1017" s="227">
        <f t="shared" si="1495"/>
        <v>4.150946666666667</v>
      </c>
      <c r="FD1017" s="228">
        <f t="shared" si="1496"/>
        <v>1.0001726194810325</v>
      </c>
      <c r="FE1017" s="239">
        <f t="shared" si="1497"/>
        <v>2</v>
      </c>
      <c r="FF1017" s="231">
        <f t="shared" si="1498"/>
        <v>1.000462559</v>
      </c>
      <c r="FG1017" s="227">
        <f t="shared" si="1412"/>
        <v>3115.1876925699999</v>
      </c>
      <c r="FH1017" s="227">
        <f t="shared" si="1413"/>
        <v>3181.6028392366666</v>
      </c>
      <c r="FI1017" s="227"/>
      <c r="FJ1017" s="227"/>
      <c r="FK1017" s="227"/>
      <c r="FL1017" s="227"/>
      <c r="FM1017" s="227"/>
      <c r="FN1017" s="227"/>
      <c r="FO1017" s="227"/>
      <c r="FP1017" s="227"/>
      <c r="FQ1017" s="227"/>
      <c r="FR1017" s="227"/>
      <c r="FS1017" s="227"/>
      <c r="FT1017" s="227"/>
      <c r="FU1017" s="227"/>
      <c r="FV1017" s="227"/>
      <c r="FW1017" s="227"/>
      <c r="FX1017" s="227"/>
      <c r="FY1017" s="227"/>
      <c r="FZ1017" s="227"/>
      <c r="GA1017" s="227"/>
      <c r="GB1017" s="227"/>
      <c r="GC1017" s="227"/>
      <c r="GD1017" s="227"/>
      <c r="GE1017" s="227"/>
      <c r="GF1017" s="1"/>
      <c r="GG1017" s="1"/>
      <c r="GH1017" s="5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5"/>
      <c r="HA1017" s="5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3"/>
      <c r="JZ1017" s="1"/>
      <c r="KA1017" s="1"/>
      <c r="KB1017" s="1"/>
      <c r="KC1017" s="1"/>
      <c r="KD1017" s="1"/>
      <c r="KE1017" s="1"/>
    </row>
    <row r="1018" spans="1:291" x14ac:dyDescent="0.2">
      <c r="A1018" s="196">
        <f t="shared" si="1282"/>
        <v>43676</v>
      </c>
      <c r="B1018" s="236">
        <f t="shared" si="1414"/>
        <v>118064.61478380996</v>
      </c>
      <c r="C1018" s="66">
        <f t="shared" si="1398"/>
        <v>56082.280525889997</v>
      </c>
      <c r="D1018" s="77">
        <f t="shared" si="1283"/>
        <v>5214.2700000000004</v>
      </c>
      <c r="E1018" s="67">
        <f>VLOOKUP(A1017,[1]Plan1!$DQ$117:$DS$314,3)</f>
        <v>5224.18</v>
      </c>
      <c r="F1018" s="11">
        <f t="shared" si="1284"/>
        <v>43672</v>
      </c>
      <c r="G1018" s="73">
        <f t="shared" si="1272"/>
        <v>1.9005536729015393E-3</v>
      </c>
      <c r="H1018" s="11">
        <f t="shared" si="1285"/>
        <v>43703</v>
      </c>
      <c r="I1018" s="11">
        <f t="shared" si="1273"/>
        <v>43703</v>
      </c>
      <c r="J1018" s="1">
        <f t="shared" si="1286"/>
        <v>22</v>
      </c>
      <c r="K1018" s="1">
        <f t="shared" si="1287"/>
        <v>3</v>
      </c>
      <c r="L1018" s="66">
        <f t="shared" si="1274"/>
        <v>1.0002589500000001</v>
      </c>
      <c r="M1018" s="70">
        <f t="shared" si="1399"/>
        <v>1.0000997300000001</v>
      </c>
      <c r="N1018" s="70">
        <f t="shared" si="1385"/>
        <v>1.0999337934829261</v>
      </c>
      <c r="O1018" s="66">
        <f t="shared" si="1395"/>
        <v>1.1002186199999999</v>
      </c>
      <c r="P1018" s="66">
        <f t="shared" si="1275"/>
        <v>56096.803032429998</v>
      </c>
      <c r="Q1018" s="74">
        <f t="shared" si="1276"/>
        <v>0</v>
      </c>
      <c r="R1018" s="75">
        <f t="shared" si="1396"/>
        <v>0</v>
      </c>
      <c r="S1018" s="66">
        <f t="shared" si="1397"/>
        <v>0</v>
      </c>
      <c r="T1018" s="10">
        <f t="shared" si="1288"/>
        <v>0.06</v>
      </c>
      <c r="U1018" s="74">
        <f t="shared" si="1392"/>
        <v>3</v>
      </c>
      <c r="V1018" s="74">
        <v>252</v>
      </c>
      <c r="W1018" s="70">
        <f t="shared" si="1277"/>
        <v>1.0006939180000001</v>
      </c>
      <c r="X1018" s="66">
        <f t="shared" si="1278"/>
        <v>38.92658136</v>
      </c>
      <c r="Y1018" s="66">
        <v>0</v>
      </c>
      <c r="Z1018" s="67">
        <f t="shared" si="1279"/>
        <v>0</v>
      </c>
      <c r="AA1018" s="68" t="str">
        <f t="shared" si="1289"/>
        <v>A+INCORP J=</v>
      </c>
      <c r="AB1018" s="11">
        <f t="shared" si="1290"/>
        <v>43703</v>
      </c>
      <c r="AC1018" s="227">
        <f t="shared" si="1295"/>
        <v>3113.21</v>
      </c>
      <c r="AD1018" s="227">
        <f t="shared" si="1415"/>
        <v>62.264200000000002</v>
      </c>
      <c r="AE1018" s="227">
        <f t="shared" si="1416"/>
        <v>509.5287033333334</v>
      </c>
      <c r="AF1018" s="228">
        <f t="shared" si="1296"/>
        <v>1.0544061085747354</v>
      </c>
      <c r="AG1018" s="230">
        <f t="shared" si="1297"/>
        <v>337</v>
      </c>
      <c r="AH1018" s="231">
        <f t="shared" si="1417"/>
        <v>1.0810395269999999</v>
      </c>
      <c r="AI1018" s="227">
        <f t="shared" si="1418"/>
        <v>3548.6069910599999</v>
      </c>
      <c r="AJ1018" s="227">
        <f t="shared" si="1419"/>
        <v>4120.3998943933329</v>
      </c>
      <c r="AK1018" s="227">
        <f t="shared" si="1405"/>
        <v>3113.21</v>
      </c>
      <c r="AL1018" s="227">
        <f t="shared" si="1420"/>
        <v>62.264200000000002</v>
      </c>
      <c r="AM1018" s="227">
        <f t="shared" si="1421"/>
        <v>478.39660333333336</v>
      </c>
      <c r="AN1018" s="228">
        <f t="shared" si="1406"/>
        <v>1.0534583935739932</v>
      </c>
      <c r="AO1018" s="230">
        <f t="shared" si="1407"/>
        <v>316</v>
      </c>
      <c r="AP1018" s="231">
        <f t="shared" si="1422"/>
        <v>1.075803002</v>
      </c>
      <c r="AQ1018" s="227">
        <f t="shared" si="1423"/>
        <v>3528.2435510999999</v>
      </c>
      <c r="AR1018" s="227">
        <f t="shared" si="1424"/>
        <v>4068.9043544333331</v>
      </c>
      <c r="AS1018" s="227">
        <f t="shared" si="1291"/>
        <v>3113.21</v>
      </c>
      <c r="AT1018" s="227">
        <f t="shared" si="1425"/>
        <v>62.264200000000002</v>
      </c>
      <c r="AU1018" s="227">
        <f t="shared" si="1426"/>
        <v>447.26450333333332</v>
      </c>
      <c r="AV1018" s="228">
        <f t="shared" si="1292"/>
        <v>1.0511463267514554</v>
      </c>
      <c r="AW1018" s="230">
        <f t="shared" si="1293"/>
        <v>295</v>
      </c>
      <c r="AX1018" s="231">
        <f t="shared" si="1427"/>
        <v>1.070591842</v>
      </c>
      <c r="AY1018" s="227">
        <f t="shared" si="1428"/>
        <v>3503.4467708100001</v>
      </c>
      <c r="AZ1018" s="227">
        <f t="shared" si="1429"/>
        <v>4012.9754741433335</v>
      </c>
      <c r="BA1018" s="227">
        <f t="shared" si="1270"/>
        <v>3113.21</v>
      </c>
      <c r="BB1018" s="227">
        <f t="shared" si="1430"/>
        <v>62.264200000000002</v>
      </c>
      <c r="BC1018" s="227">
        <f t="shared" si="1431"/>
        <v>415.09466666666668</v>
      </c>
      <c r="BD1018" s="228">
        <f t="shared" si="1403"/>
        <v>1.0469579330724292</v>
      </c>
      <c r="BE1018" s="230">
        <f t="shared" si="1404"/>
        <v>275</v>
      </c>
      <c r="BF1018" s="231">
        <f t="shared" si="1432"/>
        <v>1.0656523019999999</v>
      </c>
      <c r="BG1018" s="227">
        <f t="shared" si="1433"/>
        <v>3473.3870138399998</v>
      </c>
      <c r="BH1018" s="227">
        <f t="shared" si="1434"/>
        <v>3950.7458805066663</v>
      </c>
      <c r="BI1018" s="227">
        <f t="shared" si="1294"/>
        <v>3113.21</v>
      </c>
      <c r="BJ1018" s="227">
        <f t="shared" si="1435"/>
        <v>62.264200000000002</v>
      </c>
      <c r="BK1018" s="227">
        <f t="shared" si="1436"/>
        <v>383.9625666666667</v>
      </c>
      <c r="BL1018" s="228">
        <f t="shared" si="1280"/>
        <v>1.0339302693215902</v>
      </c>
      <c r="BM1018" s="230">
        <f t="shared" si="1281"/>
        <v>253</v>
      </c>
      <c r="BN1018" s="231">
        <f t="shared" si="1437"/>
        <v>1.060245128</v>
      </c>
      <c r="BO1018" s="227">
        <f t="shared" si="1438"/>
        <v>3412.7616052899998</v>
      </c>
      <c r="BP1018" s="227">
        <f t="shared" si="1439"/>
        <v>3858.9883719566665</v>
      </c>
      <c r="BQ1018" s="227">
        <f t="shared" si="1402"/>
        <v>3113.21</v>
      </c>
      <c r="BR1018" s="227">
        <f t="shared" si="1440"/>
        <v>62.264200000000002</v>
      </c>
      <c r="BS1018" s="227">
        <f t="shared" si="1441"/>
        <v>349.71725666666663</v>
      </c>
      <c r="BT1018" s="228">
        <f t="shared" si="1400"/>
        <v>1.0305288586095998</v>
      </c>
      <c r="BU1018" s="230">
        <f t="shared" si="1401"/>
        <v>230</v>
      </c>
      <c r="BV1018" s="231">
        <f t="shared" si="1442"/>
        <v>1.0546215050000001</v>
      </c>
      <c r="BW1018" s="227">
        <f t="shared" si="1443"/>
        <v>3383.4923414199998</v>
      </c>
      <c r="BX1018" s="227">
        <f t="shared" si="1444"/>
        <v>3795.4737980866666</v>
      </c>
      <c r="BY1018" s="227">
        <f t="shared" si="1271"/>
        <v>3113.21</v>
      </c>
      <c r="BZ1018" s="227">
        <f t="shared" si="1445"/>
        <v>62.264200000000002</v>
      </c>
      <c r="CA1018" s="227">
        <f t="shared" si="1446"/>
        <v>319.62289333333337</v>
      </c>
      <c r="CB1018" s="228">
        <f t="shared" si="1268"/>
        <v>1.0314561520944763</v>
      </c>
      <c r="CC1018" s="230">
        <f t="shared" si="1269"/>
        <v>210</v>
      </c>
      <c r="CD1018" s="231">
        <f t="shared" si="1447"/>
        <v>1.0497556509999999</v>
      </c>
      <c r="CE1018" s="227">
        <f t="shared" si="1448"/>
        <v>3370.9119488699998</v>
      </c>
      <c r="CF1018" s="227">
        <f t="shared" si="1449"/>
        <v>3752.7990422033331</v>
      </c>
      <c r="CG1018" s="227">
        <f t="shared" si="1264"/>
        <v>3113.21</v>
      </c>
      <c r="CH1018" s="227">
        <f t="shared" si="1450"/>
        <v>62.264200000000002</v>
      </c>
      <c r="CI1018" s="227">
        <f t="shared" si="1451"/>
        <v>288.49079333333339</v>
      </c>
      <c r="CJ1018" s="228">
        <f t="shared" si="1393"/>
        <v>1.0265291241686416</v>
      </c>
      <c r="CK1018" s="230">
        <f t="shared" si="1394"/>
        <v>189</v>
      </c>
      <c r="CL1018" s="231">
        <f t="shared" si="1452"/>
        <v>1.044670663</v>
      </c>
      <c r="CM1018" s="227">
        <f t="shared" si="1453"/>
        <v>3338.5592722800002</v>
      </c>
      <c r="CN1018" s="227">
        <f t="shared" si="1454"/>
        <v>3689.3142656133336</v>
      </c>
      <c r="CO1018" s="227">
        <f t="shared" si="1267"/>
        <v>3113.21</v>
      </c>
      <c r="CP1018" s="227">
        <f t="shared" si="1455"/>
        <v>62.264200000000002</v>
      </c>
      <c r="CQ1018" s="227">
        <f t="shared" si="1456"/>
        <v>255.28321999999997</v>
      </c>
      <c r="CR1018" s="228">
        <f t="shared" si="1265"/>
        <v>1.0219311898802399</v>
      </c>
      <c r="CS1018" s="230">
        <f t="shared" si="1266"/>
        <v>169</v>
      </c>
      <c r="CT1018" s="231">
        <f t="shared" si="1457"/>
        <v>1.03985072</v>
      </c>
      <c r="CU1018" s="227">
        <f t="shared" si="1458"/>
        <v>3308.2709233400001</v>
      </c>
      <c r="CV1018" s="227">
        <f t="shared" si="1459"/>
        <v>3625.81834334</v>
      </c>
      <c r="CW1018" s="227">
        <f t="shared" si="1391"/>
        <v>3113.21</v>
      </c>
      <c r="CX1018" s="227">
        <f t="shared" si="1460"/>
        <v>62.264200000000002</v>
      </c>
      <c r="CY1018" s="227">
        <f t="shared" si="1461"/>
        <v>224.15112000000002</v>
      </c>
      <c r="CZ1018" s="228">
        <f t="shared" si="1389"/>
        <v>1.0240822234937761</v>
      </c>
      <c r="DA1018" s="239">
        <f t="shared" si="1390"/>
        <v>148</v>
      </c>
      <c r="DB1018" s="231">
        <f t="shared" si="1462"/>
        <v>1.0348137120000001</v>
      </c>
      <c r="DC1018" s="227">
        <f t="shared" si="1463"/>
        <v>3299.1755044199999</v>
      </c>
      <c r="DD1018" s="227">
        <f t="shared" si="1464"/>
        <v>3585.59082442</v>
      </c>
      <c r="DE1018" s="227">
        <f t="shared" si="1263"/>
        <v>3113.21</v>
      </c>
      <c r="DF1018" s="227">
        <f t="shared" si="1465"/>
        <v>62.264200000000002</v>
      </c>
      <c r="DG1018" s="227">
        <f t="shared" si="1466"/>
        <v>193.01902000000001</v>
      </c>
      <c r="DH1018" s="228">
        <f t="shared" si="1261"/>
        <v>1.0225482953738299</v>
      </c>
      <c r="DI1018" s="239">
        <f t="shared" si="1262"/>
        <v>127</v>
      </c>
      <c r="DJ1018" s="231">
        <f t="shared" si="1467"/>
        <v>1.0298011030000001</v>
      </c>
      <c r="DK1018" s="227">
        <f t="shared" si="1468"/>
        <v>3278.2766357800001</v>
      </c>
      <c r="DL1018" s="227">
        <f t="shared" si="1469"/>
        <v>3533.5598557800004</v>
      </c>
      <c r="DM1018" s="227">
        <f t="shared" si="1388"/>
        <v>3113.21</v>
      </c>
      <c r="DN1018" s="227">
        <f t="shared" si="1470"/>
        <v>62.264200000000002</v>
      </c>
      <c r="DO1018" s="227">
        <f t="shared" si="1471"/>
        <v>160.84918333333334</v>
      </c>
      <c r="DP1018" s="228">
        <f t="shared" si="1386"/>
        <v>1.0192869790422969</v>
      </c>
      <c r="DQ1018" s="239">
        <f t="shared" si="1387"/>
        <v>106</v>
      </c>
      <c r="DR1018" s="231">
        <f t="shared" si="1472"/>
        <v>1.024812775</v>
      </c>
      <c r="DS1018" s="227">
        <f t="shared" si="1473"/>
        <v>3251.9916638599998</v>
      </c>
      <c r="DT1018" s="227">
        <f t="shared" si="1474"/>
        <v>3475.1050471933331</v>
      </c>
      <c r="DU1018" s="227">
        <f t="shared" si="1260"/>
        <v>3113.21</v>
      </c>
      <c r="DV1018" s="227">
        <f t="shared" si="1475"/>
        <v>62.264200000000002</v>
      </c>
      <c r="DW1018" s="227">
        <f t="shared" si="1476"/>
        <v>131.79255666666668</v>
      </c>
      <c r="DX1018" s="228">
        <f t="shared" si="1255"/>
        <v>1.0149233643433513</v>
      </c>
      <c r="DY1018" s="239">
        <f t="shared" si="1256"/>
        <v>88</v>
      </c>
      <c r="DZ1018" s="231">
        <f t="shared" si="1477"/>
        <v>1.0205563019999999</v>
      </c>
      <c r="EA1018" s="227">
        <f t="shared" si="1478"/>
        <v>3224.62068894</v>
      </c>
      <c r="EB1018" s="227">
        <f t="shared" si="1479"/>
        <v>3418.6774456066669</v>
      </c>
      <c r="EC1018" s="227">
        <f t="shared" si="1382"/>
        <v>3113.21</v>
      </c>
      <c r="ED1018" s="227">
        <f t="shared" si="1480"/>
        <v>62.264200000000002</v>
      </c>
      <c r="EE1018" s="227">
        <f t="shared" si="1481"/>
        <v>99.622720000000001</v>
      </c>
      <c r="EF1018" s="228">
        <f t="shared" si="1383"/>
        <v>1.0073684892027481</v>
      </c>
      <c r="EG1018" s="239">
        <f t="shared" si="1384"/>
        <v>66</v>
      </c>
      <c r="EH1018" s="231">
        <f t="shared" si="1482"/>
        <v>1.0153779469999999</v>
      </c>
      <c r="EI1018" s="227">
        <f t="shared" si="1483"/>
        <v>3184.3771974299998</v>
      </c>
      <c r="EJ1018" s="227">
        <f t="shared" si="1484"/>
        <v>3346.2641174299997</v>
      </c>
      <c r="EK1018" s="227">
        <f t="shared" si="1257"/>
        <v>3113.21</v>
      </c>
      <c r="EL1018" s="227">
        <f t="shared" si="1485"/>
        <v>62.264200000000002</v>
      </c>
      <c r="EM1018" s="227">
        <f t="shared" si="1486"/>
        <v>66.415146666666672</v>
      </c>
      <c r="EN1018" s="228">
        <f t="shared" si="1251"/>
        <v>1.0016593469022101</v>
      </c>
      <c r="EO1018" s="239">
        <f t="shared" si="1252"/>
        <v>45</v>
      </c>
      <c r="EP1018" s="231">
        <f t="shared" si="1487"/>
        <v>1.0104594840000001</v>
      </c>
      <c r="EQ1018" s="227">
        <f t="shared" si="1488"/>
        <v>3150.9924981499998</v>
      </c>
      <c r="ER1018" s="227">
        <f t="shared" si="1489"/>
        <v>3279.6718448166666</v>
      </c>
      <c r="ES1018" s="227">
        <f t="shared" si="1379"/>
        <v>3113.21</v>
      </c>
      <c r="ET1018" s="227">
        <f t="shared" si="1490"/>
        <v>62.264200000000002</v>
      </c>
      <c r="EU1018" s="227">
        <f t="shared" si="1491"/>
        <v>36.320783333333338</v>
      </c>
      <c r="EV1018" s="228">
        <f t="shared" si="1375"/>
        <v>1.0003587119067494</v>
      </c>
      <c r="EW1018" s="239">
        <f t="shared" si="1376"/>
        <v>25</v>
      </c>
      <c r="EX1018" s="231">
        <f t="shared" si="1492"/>
        <v>1.005797386</v>
      </c>
      <c r="EY1018" s="227">
        <f t="shared" si="1493"/>
        <v>3132.3816997600002</v>
      </c>
      <c r="EZ1018" s="227">
        <f t="shared" si="1494"/>
        <v>3230.9666830933334</v>
      </c>
      <c r="FA1018" s="227">
        <f t="shared" si="1499"/>
        <v>3113.21</v>
      </c>
      <c r="FB1018" s="227">
        <f t="shared" si="1500"/>
        <v>62.264200000000002</v>
      </c>
      <c r="FC1018" s="227">
        <f t="shared" si="1495"/>
        <v>5.1886833333333326</v>
      </c>
      <c r="FD1018" s="228">
        <f t="shared" si="1496"/>
        <v>1.0002589519501897</v>
      </c>
      <c r="FE1018" s="239">
        <f t="shared" si="1497"/>
        <v>3</v>
      </c>
      <c r="FF1018" s="231">
        <f t="shared" si="1498"/>
        <v>1.0006939180000001</v>
      </c>
      <c r="FG1018" s="227">
        <f t="shared" si="1412"/>
        <v>3116.1770436699999</v>
      </c>
      <c r="FH1018" s="227">
        <f t="shared" si="1413"/>
        <v>3183.6299270033333</v>
      </c>
      <c r="FI1018" s="227"/>
      <c r="FJ1018" s="227"/>
      <c r="FK1018" s="227"/>
      <c r="FL1018" s="227"/>
      <c r="FM1018" s="227"/>
      <c r="FN1018" s="227"/>
      <c r="FO1018" s="227"/>
      <c r="FP1018" s="227"/>
      <c r="FQ1018" s="227"/>
      <c r="FR1018" s="227"/>
      <c r="FS1018" s="227"/>
      <c r="FT1018" s="227"/>
      <c r="FU1018" s="227"/>
      <c r="FV1018" s="227"/>
      <c r="FW1018" s="227"/>
      <c r="FX1018" s="227"/>
      <c r="FY1018" s="227"/>
      <c r="FZ1018" s="227"/>
      <c r="GA1018" s="227"/>
      <c r="GB1018" s="227"/>
      <c r="GC1018" s="227"/>
      <c r="GD1018" s="227"/>
      <c r="GE1018" s="227"/>
      <c r="GF1018" s="1"/>
      <c r="GG1018" s="1"/>
      <c r="GH1018" s="5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5"/>
      <c r="HA1018" s="5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3"/>
      <c r="JZ1018" s="1"/>
      <c r="KA1018" s="1"/>
      <c r="KB1018" s="1"/>
      <c r="KC1018" s="1"/>
      <c r="KD1018" s="1"/>
      <c r="KE1018" s="1"/>
    </row>
    <row r="1019" spans="1:291" x14ac:dyDescent="0.2">
      <c r="A1019" s="196">
        <f t="shared" si="1282"/>
        <v>43677</v>
      </c>
      <c r="B1019" s="236">
        <f t="shared" si="1414"/>
        <v>118118.02859808331</v>
      </c>
      <c r="C1019" s="66">
        <f t="shared" si="1398"/>
        <v>56082.280525889997</v>
      </c>
      <c r="D1019" s="77">
        <f t="shared" si="1283"/>
        <v>5214.2700000000004</v>
      </c>
      <c r="E1019" s="67">
        <f>VLOOKUP(A1018,[1]Plan1!$DQ$117:$DS$314,3)</f>
        <v>5224.18</v>
      </c>
      <c r="F1019" s="11">
        <f t="shared" si="1284"/>
        <v>43672</v>
      </c>
      <c r="G1019" s="73">
        <f t="shared" si="1272"/>
        <v>1.9005536729015393E-3</v>
      </c>
      <c r="H1019" s="11">
        <f t="shared" si="1285"/>
        <v>43703</v>
      </c>
      <c r="I1019" s="11">
        <f t="shared" si="1273"/>
        <v>43703</v>
      </c>
      <c r="J1019" s="1">
        <f t="shared" si="1286"/>
        <v>22</v>
      </c>
      <c r="K1019" s="1">
        <f t="shared" si="1287"/>
        <v>4</v>
      </c>
      <c r="L1019" s="66">
        <f t="shared" si="1274"/>
        <v>1.0003452799999999</v>
      </c>
      <c r="M1019" s="70">
        <f t="shared" si="1399"/>
        <v>1.0000997300000001</v>
      </c>
      <c r="N1019" s="70">
        <f t="shared" si="1385"/>
        <v>1.0999337934829261</v>
      </c>
      <c r="O1019" s="66">
        <f t="shared" si="1395"/>
        <v>1.10031357</v>
      </c>
      <c r="P1019" s="66">
        <f t="shared" si="1275"/>
        <v>56101.64461571</v>
      </c>
      <c r="Q1019" s="74">
        <f t="shared" si="1276"/>
        <v>0</v>
      </c>
      <c r="R1019" s="75">
        <f t="shared" si="1396"/>
        <v>0</v>
      </c>
      <c r="S1019" s="66">
        <f t="shared" si="1397"/>
        <v>0</v>
      </c>
      <c r="T1019" s="10">
        <f t="shared" si="1288"/>
        <v>0.06</v>
      </c>
      <c r="U1019" s="74">
        <f t="shared" si="1392"/>
        <v>4</v>
      </c>
      <c r="V1019" s="74">
        <v>252</v>
      </c>
      <c r="W1019" s="70">
        <f t="shared" si="1277"/>
        <v>1.0009253309999999</v>
      </c>
      <c r="X1019" s="66">
        <f t="shared" si="1278"/>
        <v>51.912590909999999</v>
      </c>
      <c r="Y1019" s="66">
        <v>0</v>
      </c>
      <c r="Z1019" s="67">
        <f t="shared" si="1279"/>
        <v>0</v>
      </c>
      <c r="AA1019" s="68" t="str">
        <f t="shared" si="1289"/>
        <v>A+INCORP J=</v>
      </c>
      <c r="AB1019" s="11">
        <f t="shared" si="1290"/>
        <v>43703</v>
      </c>
      <c r="AC1019" s="227">
        <f t="shared" si="1295"/>
        <v>3113.21</v>
      </c>
      <c r="AD1019" s="227">
        <f t="shared" si="1415"/>
        <v>62.264200000000002</v>
      </c>
      <c r="AE1019" s="227">
        <f t="shared" si="1416"/>
        <v>510.56643999999994</v>
      </c>
      <c r="AF1019" s="228">
        <f t="shared" si="1296"/>
        <v>1.054497104907818</v>
      </c>
      <c r="AG1019" s="230">
        <f t="shared" si="1297"/>
        <v>338</v>
      </c>
      <c r="AH1019" s="231">
        <f t="shared" si="1417"/>
        <v>1.0812895199999999</v>
      </c>
      <c r="AI1019" s="227">
        <f t="shared" si="1418"/>
        <v>3549.7339342499999</v>
      </c>
      <c r="AJ1019" s="227">
        <f t="shared" si="1419"/>
        <v>4122.5645742500001</v>
      </c>
      <c r="AK1019" s="227">
        <f t="shared" si="1405"/>
        <v>3113.21</v>
      </c>
      <c r="AL1019" s="227">
        <f t="shared" si="1420"/>
        <v>62.264200000000002</v>
      </c>
      <c r="AM1019" s="227">
        <f t="shared" si="1421"/>
        <v>479.43434000000002</v>
      </c>
      <c r="AN1019" s="228">
        <f t="shared" si="1406"/>
        <v>1.0535493081182954</v>
      </c>
      <c r="AO1019" s="230">
        <f t="shared" si="1407"/>
        <v>317</v>
      </c>
      <c r="AP1019" s="231">
        <f t="shared" si="1422"/>
        <v>1.0760517839999999</v>
      </c>
      <c r="AQ1019" s="227">
        <f t="shared" si="1423"/>
        <v>3529.36402727</v>
      </c>
      <c r="AR1019" s="227">
        <f t="shared" si="1424"/>
        <v>4071.0625672699998</v>
      </c>
      <c r="AS1019" s="227">
        <f t="shared" si="1291"/>
        <v>3113.21</v>
      </c>
      <c r="AT1019" s="227">
        <f t="shared" si="1425"/>
        <v>62.264200000000002</v>
      </c>
      <c r="AU1019" s="227">
        <f t="shared" si="1426"/>
        <v>448.30224000000004</v>
      </c>
      <c r="AV1019" s="228">
        <f t="shared" si="1292"/>
        <v>1.0512370417620094</v>
      </c>
      <c r="AW1019" s="230">
        <f t="shared" si="1293"/>
        <v>296</v>
      </c>
      <c r="AX1019" s="231">
        <f t="shared" si="1427"/>
        <v>1.0708394189999999</v>
      </c>
      <c r="AY1019" s="227">
        <f t="shared" si="1428"/>
        <v>3504.55937249</v>
      </c>
      <c r="AZ1019" s="227">
        <f t="shared" si="1429"/>
        <v>4015.12581249</v>
      </c>
      <c r="BA1019" s="227">
        <f t="shared" si="1270"/>
        <v>3113.21</v>
      </c>
      <c r="BB1019" s="227">
        <f t="shared" si="1430"/>
        <v>62.264200000000002</v>
      </c>
      <c r="BC1019" s="227">
        <f t="shared" si="1431"/>
        <v>416.1324033333334</v>
      </c>
      <c r="BD1019" s="228">
        <f t="shared" si="1403"/>
        <v>1.0470482866202953</v>
      </c>
      <c r="BE1019" s="230">
        <f t="shared" si="1404"/>
        <v>276</v>
      </c>
      <c r="BF1019" s="231">
        <f t="shared" si="1432"/>
        <v>1.0658987369999999</v>
      </c>
      <c r="BG1019" s="227">
        <f t="shared" si="1433"/>
        <v>3474.4900702499999</v>
      </c>
      <c r="BH1019" s="227">
        <f t="shared" si="1434"/>
        <v>3952.8866735833335</v>
      </c>
      <c r="BI1019" s="227">
        <f t="shared" si="1294"/>
        <v>3113.21</v>
      </c>
      <c r="BJ1019" s="227">
        <f t="shared" si="1435"/>
        <v>62.264200000000002</v>
      </c>
      <c r="BK1019" s="227">
        <f t="shared" si="1436"/>
        <v>385.00030333333336</v>
      </c>
      <c r="BL1019" s="228">
        <f t="shared" si="1280"/>
        <v>1.0340194985686577</v>
      </c>
      <c r="BM1019" s="230">
        <f t="shared" si="1281"/>
        <v>254</v>
      </c>
      <c r="BN1019" s="231">
        <f t="shared" si="1437"/>
        <v>1.060490312</v>
      </c>
      <c r="BO1019" s="227">
        <f t="shared" si="1438"/>
        <v>3413.84540681</v>
      </c>
      <c r="BP1019" s="227">
        <f t="shared" si="1439"/>
        <v>3861.1099101433333</v>
      </c>
      <c r="BQ1019" s="227">
        <f t="shared" si="1402"/>
        <v>3113.21</v>
      </c>
      <c r="BR1019" s="227">
        <f t="shared" si="1440"/>
        <v>62.264200000000002</v>
      </c>
      <c r="BS1019" s="227">
        <f t="shared" si="1441"/>
        <v>350.7549933333334</v>
      </c>
      <c r="BT1019" s="228">
        <f t="shared" si="1400"/>
        <v>1.0306177943114196</v>
      </c>
      <c r="BU1019" s="230">
        <f t="shared" si="1401"/>
        <v>231</v>
      </c>
      <c r="BV1019" s="231">
        <f t="shared" si="1442"/>
        <v>1.0548653889999999</v>
      </c>
      <c r="BW1019" s="227">
        <f t="shared" si="1443"/>
        <v>3384.56684933</v>
      </c>
      <c r="BX1019" s="227">
        <f t="shared" si="1444"/>
        <v>3797.5860426633335</v>
      </c>
      <c r="BY1019" s="227">
        <f t="shared" si="1271"/>
        <v>3113.21</v>
      </c>
      <c r="BZ1019" s="227">
        <f t="shared" si="1445"/>
        <v>62.264200000000002</v>
      </c>
      <c r="CA1019" s="227">
        <f t="shared" si="1446"/>
        <v>320.66063000000003</v>
      </c>
      <c r="CB1019" s="228">
        <f t="shared" si="1268"/>
        <v>1.0315451678226788</v>
      </c>
      <c r="CC1019" s="230">
        <f t="shared" si="1269"/>
        <v>211</v>
      </c>
      <c r="CD1019" s="231">
        <f t="shared" si="1447"/>
        <v>1.0499984090000001</v>
      </c>
      <c r="CE1019" s="227">
        <f t="shared" si="1448"/>
        <v>3371.9824591400002</v>
      </c>
      <c r="CF1019" s="227">
        <f t="shared" si="1449"/>
        <v>3754.9072891400001</v>
      </c>
      <c r="CG1019" s="227">
        <f t="shared" si="1264"/>
        <v>3113.21</v>
      </c>
      <c r="CH1019" s="227">
        <f t="shared" si="1450"/>
        <v>62.264200000000002</v>
      </c>
      <c r="CI1019" s="227">
        <f t="shared" si="1451"/>
        <v>289.52853000000005</v>
      </c>
      <c r="CJ1019" s="228">
        <f t="shared" si="1393"/>
        <v>1.0266177146892599</v>
      </c>
      <c r="CK1019" s="230">
        <f t="shared" si="1394"/>
        <v>190</v>
      </c>
      <c r="CL1019" s="231">
        <f t="shared" si="1452"/>
        <v>1.044912246</v>
      </c>
      <c r="CM1019" s="227">
        <f t="shared" si="1453"/>
        <v>3339.6195111400002</v>
      </c>
      <c r="CN1019" s="227">
        <f t="shared" si="1454"/>
        <v>3691.4122411400003</v>
      </c>
      <c r="CO1019" s="227">
        <f t="shared" si="1267"/>
        <v>3113.21</v>
      </c>
      <c r="CP1019" s="227">
        <f t="shared" si="1455"/>
        <v>62.264200000000002</v>
      </c>
      <c r="CQ1019" s="227">
        <f t="shared" si="1456"/>
        <v>256.32095666666663</v>
      </c>
      <c r="CR1019" s="228">
        <f t="shared" si="1265"/>
        <v>1.0220193835943938</v>
      </c>
      <c r="CS1019" s="230">
        <f t="shared" si="1266"/>
        <v>170</v>
      </c>
      <c r="CT1019" s="231">
        <f t="shared" si="1457"/>
        <v>1.0400911880000001</v>
      </c>
      <c r="CU1019" s="227">
        <f t="shared" si="1458"/>
        <v>3309.3215422200001</v>
      </c>
      <c r="CV1019" s="227">
        <f t="shared" si="1459"/>
        <v>3627.9066988866666</v>
      </c>
      <c r="CW1019" s="227">
        <f t="shared" si="1391"/>
        <v>3113.21</v>
      </c>
      <c r="CX1019" s="227">
        <f t="shared" si="1460"/>
        <v>62.264200000000002</v>
      </c>
      <c r="CY1019" s="227">
        <f t="shared" si="1461"/>
        <v>225.18885666666668</v>
      </c>
      <c r="CZ1019" s="228">
        <f t="shared" si="1389"/>
        <v>1.0241706028443462</v>
      </c>
      <c r="DA1019" s="239">
        <f t="shared" si="1390"/>
        <v>149</v>
      </c>
      <c r="DB1019" s="231">
        <f t="shared" si="1462"/>
        <v>1.0350530149999999</v>
      </c>
      <c r="DC1019" s="227">
        <f t="shared" si="1463"/>
        <v>3300.2232342699999</v>
      </c>
      <c r="DD1019" s="227">
        <f t="shared" si="1464"/>
        <v>3587.6762909366666</v>
      </c>
      <c r="DE1019" s="227">
        <f t="shared" si="1263"/>
        <v>3113.21</v>
      </c>
      <c r="DF1019" s="227">
        <f t="shared" si="1465"/>
        <v>62.264200000000002</v>
      </c>
      <c r="DG1019" s="227">
        <f t="shared" si="1466"/>
        <v>194.05675666666667</v>
      </c>
      <c r="DH1019" s="228">
        <f t="shared" si="1261"/>
        <v>1.0226365423448234</v>
      </c>
      <c r="DI1019" s="239">
        <f t="shared" si="1262"/>
        <v>128</v>
      </c>
      <c r="DJ1019" s="231">
        <f t="shared" si="1467"/>
        <v>1.0300392469999999</v>
      </c>
      <c r="DK1019" s="227">
        <f t="shared" si="1468"/>
        <v>3279.3177292700002</v>
      </c>
      <c r="DL1019" s="227">
        <f t="shared" si="1469"/>
        <v>3535.6386859366667</v>
      </c>
      <c r="DM1019" s="227">
        <f t="shared" si="1388"/>
        <v>3113.21</v>
      </c>
      <c r="DN1019" s="227">
        <f t="shared" si="1470"/>
        <v>62.264200000000002</v>
      </c>
      <c r="DO1019" s="227">
        <f t="shared" si="1471"/>
        <v>161.88692</v>
      </c>
      <c r="DP1019" s="228">
        <f t="shared" si="1386"/>
        <v>1.0193749445583322</v>
      </c>
      <c r="DQ1019" s="239">
        <f t="shared" si="1387"/>
        <v>107</v>
      </c>
      <c r="DR1019" s="231">
        <f t="shared" si="1472"/>
        <v>1.025049766</v>
      </c>
      <c r="DS1019" s="227">
        <f t="shared" si="1473"/>
        <v>3253.0244117299999</v>
      </c>
      <c r="DT1019" s="227">
        <f t="shared" si="1474"/>
        <v>3477.1755317299999</v>
      </c>
      <c r="DU1019" s="227">
        <f t="shared" si="1260"/>
        <v>3113.21</v>
      </c>
      <c r="DV1019" s="227">
        <f t="shared" si="1475"/>
        <v>62.264200000000002</v>
      </c>
      <c r="DW1019" s="227">
        <f t="shared" si="1476"/>
        <v>132.83029333333334</v>
      </c>
      <c r="DX1019" s="228">
        <f t="shared" si="1255"/>
        <v>1.0150109532749441</v>
      </c>
      <c r="DY1019" s="239">
        <f t="shared" si="1256"/>
        <v>89</v>
      </c>
      <c r="DZ1019" s="231">
        <f t="shared" si="1477"/>
        <v>1.0207923080000001</v>
      </c>
      <c r="EA1019" s="227">
        <f t="shared" si="1478"/>
        <v>3225.6447423599998</v>
      </c>
      <c r="EB1019" s="227">
        <f t="shared" si="1479"/>
        <v>3420.7392356933333</v>
      </c>
      <c r="EC1019" s="227">
        <f t="shared" si="1382"/>
        <v>3113.21</v>
      </c>
      <c r="ED1019" s="227">
        <f t="shared" si="1480"/>
        <v>62.264200000000002</v>
      </c>
      <c r="EE1019" s="227">
        <f t="shared" si="1481"/>
        <v>100.66045666666666</v>
      </c>
      <c r="EF1019" s="228">
        <f t="shared" si="1383"/>
        <v>1.0074554261408357</v>
      </c>
      <c r="EG1019" s="239">
        <f t="shared" si="1384"/>
        <v>67</v>
      </c>
      <c r="EH1019" s="231">
        <f t="shared" si="1482"/>
        <v>1.015612755</v>
      </c>
      <c r="EI1019" s="227">
        <f t="shared" si="1483"/>
        <v>3185.38846904</v>
      </c>
      <c r="EJ1019" s="227">
        <f t="shared" si="1484"/>
        <v>3348.3131257066666</v>
      </c>
      <c r="EK1019" s="227">
        <f t="shared" si="1257"/>
        <v>3113.21</v>
      </c>
      <c r="EL1019" s="227">
        <f t="shared" si="1485"/>
        <v>62.264200000000002</v>
      </c>
      <c r="EM1019" s="227">
        <f t="shared" si="1486"/>
        <v>67.452883333333332</v>
      </c>
      <c r="EN1019" s="228">
        <f t="shared" ref="EN1019:EN1082" si="1501">($O1019/EN$952)</f>
        <v>1.0017457911354375</v>
      </c>
      <c r="EO1019" s="239">
        <f t="shared" ref="EO1019:EO1082" si="1502">NETWORKDAYS(EO$952,$A1019,$AE$118:$AE$502)-1</f>
        <v>46</v>
      </c>
      <c r="EP1019" s="231">
        <f t="shared" si="1487"/>
        <v>1.010693155</v>
      </c>
      <c r="EQ1019" s="227">
        <f t="shared" si="1488"/>
        <v>3151.99316894</v>
      </c>
      <c r="ER1019" s="227">
        <f t="shared" si="1489"/>
        <v>3281.7102522733335</v>
      </c>
      <c r="ES1019" s="227">
        <f t="shared" si="1379"/>
        <v>3113.21</v>
      </c>
      <c r="ET1019" s="227">
        <f t="shared" si="1490"/>
        <v>62.264200000000002</v>
      </c>
      <c r="EU1019" s="227">
        <f t="shared" si="1491"/>
        <v>37.358519999999999</v>
      </c>
      <c r="EV1019" s="228">
        <f t="shared" si="1375"/>
        <v>1.0004450438938373</v>
      </c>
      <c r="EW1019" s="239">
        <f t="shared" si="1376"/>
        <v>26</v>
      </c>
      <c r="EX1019" s="231">
        <f t="shared" si="1492"/>
        <v>1.006029979</v>
      </c>
      <c r="EY1019" s="227">
        <f t="shared" si="1493"/>
        <v>3133.3764606499999</v>
      </c>
      <c r="EZ1019" s="227">
        <f t="shared" si="1494"/>
        <v>3232.9991806499997</v>
      </c>
      <c r="FA1019" s="227">
        <f t="shared" si="1499"/>
        <v>3113.21</v>
      </c>
      <c r="FB1019" s="227">
        <f t="shared" si="1500"/>
        <v>62.264200000000002</v>
      </c>
      <c r="FC1019" s="227">
        <f t="shared" si="1495"/>
        <v>6.2264200000000001</v>
      </c>
      <c r="FD1019" s="228">
        <f t="shared" si="1496"/>
        <v>1.0003452753278905</v>
      </c>
      <c r="FE1019" s="239">
        <f t="shared" si="1497"/>
        <v>4</v>
      </c>
      <c r="FF1019" s="231">
        <f t="shared" si="1498"/>
        <v>1.0009253309999999</v>
      </c>
      <c r="FG1019" s="227">
        <f t="shared" si="1412"/>
        <v>3117.1666589699998</v>
      </c>
      <c r="FH1019" s="227">
        <f t="shared" si="1413"/>
        <v>3185.6572789699999</v>
      </c>
      <c r="FI1019" s="227"/>
      <c r="FJ1019" s="227"/>
      <c r="FK1019" s="227"/>
      <c r="FL1019" s="227"/>
      <c r="FM1019" s="227"/>
      <c r="FN1019" s="227"/>
      <c r="FO1019" s="227"/>
      <c r="FP1019" s="227"/>
      <c r="FQ1019" s="227"/>
      <c r="FR1019" s="227"/>
      <c r="FS1019" s="227"/>
      <c r="FT1019" s="227"/>
      <c r="FU1019" s="227"/>
      <c r="FV1019" s="227"/>
      <c r="FW1019" s="227"/>
      <c r="FX1019" s="227"/>
      <c r="FY1019" s="227"/>
      <c r="FZ1019" s="227"/>
      <c r="GA1019" s="227"/>
      <c r="GB1019" s="227"/>
      <c r="GC1019" s="227"/>
      <c r="GD1019" s="227"/>
      <c r="GE1019" s="227"/>
      <c r="GF1019" s="1"/>
      <c r="GG1019" s="1"/>
      <c r="GH1019" s="5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5"/>
      <c r="HA1019" s="5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3"/>
      <c r="JZ1019" s="1"/>
      <c r="KA1019" s="1"/>
      <c r="KB1019" s="1"/>
      <c r="KC1019" s="1"/>
      <c r="KD1019" s="1"/>
      <c r="KE1019" s="1"/>
    </row>
    <row r="1020" spans="1:291" x14ac:dyDescent="0.2">
      <c r="A1020" s="196">
        <f t="shared" si="1282"/>
        <v>43678</v>
      </c>
      <c r="B1020" s="236">
        <f t="shared" si="1414"/>
        <v>118171.45456321667</v>
      </c>
      <c r="C1020" s="66">
        <f t="shared" si="1398"/>
        <v>56082.280525889997</v>
      </c>
      <c r="D1020" s="77">
        <f t="shared" si="1283"/>
        <v>5214.2700000000004</v>
      </c>
      <c r="E1020" s="67">
        <f>VLOOKUP(A1019,[1]Plan1!$DQ$117:$DS$314,3)</f>
        <v>5224.18</v>
      </c>
      <c r="F1020" s="11">
        <f t="shared" si="1284"/>
        <v>43672</v>
      </c>
      <c r="G1020" s="73">
        <f t="shared" si="1272"/>
        <v>1.9005536729015393E-3</v>
      </c>
      <c r="H1020" s="11">
        <f t="shared" si="1285"/>
        <v>43703</v>
      </c>
      <c r="I1020" s="11">
        <f t="shared" si="1273"/>
        <v>43703</v>
      </c>
      <c r="J1020" s="1">
        <f t="shared" si="1286"/>
        <v>22</v>
      </c>
      <c r="K1020" s="1">
        <f t="shared" si="1287"/>
        <v>5</v>
      </c>
      <c r="L1020" s="66">
        <f t="shared" si="1274"/>
        <v>1.0004316200000001</v>
      </c>
      <c r="M1020" s="70">
        <f t="shared" si="1399"/>
        <v>1.0000997300000001</v>
      </c>
      <c r="N1020" s="70">
        <f t="shared" si="1385"/>
        <v>1.0999337934829261</v>
      </c>
      <c r="O1020" s="66">
        <f t="shared" si="1395"/>
        <v>1.1004085400000001</v>
      </c>
      <c r="P1020" s="66">
        <f t="shared" si="1275"/>
        <v>56106.486759810003</v>
      </c>
      <c r="Q1020" s="74">
        <f t="shared" si="1276"/>
        <v>0</v>
      </c>
      <c r="R1020" s="75">
        <f t="shared" si="1396"/>
        <v>0</v>
      </c>
      <c r="S1020" s="66">
        <f t="shared" si="1397"/>
        <v>0</v>
      </c>
      <c r="T1020" s="10">
        <f t="shared" si="1288"/>
        <v>0.06</v>
      </c>
      <c r="U1020" s="74">
        <f t="shared" si="1392"/>
        <v>5</v>
      </c>
      <c r="V1020" s="74">
        <v>252</v>
      </c>
      <c r="W1020" s="70">
        <f t="shared" si="1277"/>
        <v>1.001156798</v>
      </c>
      <c r="X1020" s="66">
        <f t="shared" si="1278"/>
        <v>64.903871670000001</v>
      </c>
      <c r="Y1020" s="66">
        <v>0</v>
      </c>
      <c r="Z1020" s="67">
        <f t="shared" si="1279"/>
        <v>0</v>
      </c>
      <c r="AA1020" s="68" t="str">
        <f t="shared" si="1289"/>
        <v>A+INCORP J=</v>
      </c>
      <c r="AB1020" s="11">
        <f t="shared" si="1290"/>
        <v>43703</v>
      </c>
      <c r="AC1020" s="227">
        <f t="shared" si="1295"/>
        <v>3113.21</v>
      </c>
      <c r="AD1020" s="227">
        <f t="shared" si="1415"/>
        <v>62.264200000000002</v>
      </c>
      <c r="AE1020" s="227">
        <f t="shared" si="1416"/>
        <v>511.60417666666666</v>
      </c>
      <c r="AF1020" s="228">
        <f t="shared" si="1296"/>
        <v>1.0545881204081113</v>
      </c>
      <c r="AG1020" s="230">
        <f t="shared" si="1297"/>
        <v>339</v>
      </c>
      <c r="AH1020" s="231">
        <f t="shared" si="1417"/>
        <v>1.081539571</v>
      </c>
      <c r="AI1020" s="227">
        <f t="shared" si="1418"/>
        <v>3550.8612740399999</v>
      </c>
      <c r="AJ1020" s="227">
        <f t="shared" si="1419"/>
        <v>4124.7296507066667</v>
      </c>
      <c r="AK1020" s="227">
        <f t="shared" si="1405"/>
        <v>3113.21</v>
      </c>
      <c r="AL1020" s="227">
        <f t="shared" si="1420"/>
        <v>62.264200000000002</v>
      </c>
      <c r="AM1020" s="227">
        <f t="shared" si="1421"/>
        <v>480.47207666666674</v>
      </c>
      <c r="AN1020" s="228">
        <f t="shared" si="1406"/>
        <v>1.0536402418125803</v>
      </c>
      <c r="AO1020" s="230">
        <f t="shared" si="1407"/>
        <v>318</v>
      </c>
      <c r="AP1020" s="231">
        <f t="shared" si="1422"/>
        <v>1.0763006230000001</v>
      </c>
      <c r="AQ1020" s="227">
        <f t="shared" si="1423"/>
        <v>3530.4848953999999</v>
      </c>
      <c r="AR1020" s="227">
        <f t="shared" si="1424"/>
        <v>4073.2211720666664</v>
      </c>
      <c r="AS1020" s="227">
        <f t="shared" si="1291"/>
        <v>3113.21</v>
      </c>
      <c r="AT1020" s="227">
        <f t="shared" si="1425"/>
        <v>62.264200000000002</v>
      </c>
      <c r="AU1020" s="227">
        <f t="shared" si="1426"/>
        <v>449.3399766666667</v>
      </c>
      <c r="AV1020" s="228">
        <f t="shared" si="1292"/>
        <v>1.0513277758805173</v>
      </c>
      <c r="AW1020" s="230">
        <f t="shared" si="1293"/>
        <v>297</v>
      </c>
      <c r="AX1020" s="231">
        <f t="shared" si="1427"/>
        <v>1.0710870530000001</v>
      </c>
      <c r="AY1020" s="227">
        <f t="shared" si="1428"/>
        <v>3505.6723642799998</v>
      </c>
      <c r="AZ1020" s="227">
        <f t="shared" si="1429"/>
        <v>4017.2765409466665</v>
      </c>
      <c r="BA1020" s="227">
        <f t="shared" si="1270"/>
        <v>3113.21</v>
      </c>
      <c r="BB1020" s="227">
        <f t="shared" si="1430"/>
        <v>62.264200000000002</v>
      </c>
      <c r="BC1020" s="227">
        <f t="shared" si="1431"/>
        <v>417.17014</v>
      </c>
      <c r="BD1020" s="228">
        <f t="shared" si="1403"/>
        <v>1.0471386591999776</v>
      </c>
      <c r="BE1020" s="230">
        <f t="shared" si="1404"/>
        <v>277</v>
      </c>
      <c r="BF1020" s="231">
        <f t="shared" si="1432"/>
        <v>1.066145229</v>
      </c>
      <c r="BG1020" s="227">
        <f t="shared" si="1433"/>
        <v>3475.5935142899998</v>
      </c>
      <c r="BH1020" s="227">
        <f t="shared" si="1434"/>
        <v>3955.0278542899996</v>
      </c>
      <c r="BI1020" s="227">
        <f t="shared" si="1294"/>
        <v>3113.21</v>
      </c>
      <c r="BJ1020" s="227">
        <f t="shared" si="1435"/>
        <v>62.264200000000002</v>
      </c>
      <c r="BK1020" s="227">
        <f t="shared" si="1436"/>
        <v>386.03804000000002</v>
      </c>
      <c r="BL1020" s="228">
        <f t="shared" si="1280"/>
        <v>1.0341087466107219</v>
      </c>
      <c r="BM1020" s="230">
        <f t="shared" si="1281"/>
        <v>255</v>
      </c>
      <c r="BN1020" s="231">
        <f t="shared" si="1437"/>
        <v>1.060735553</v>
      </c>
      <c r="BO1020" s="227">
        <f t="shared" si="1438"/>
        <v>3414.9295901199998</v>
      </c>
      <c r="BP1020" s="227">
        <f t="shared" si="1439"/>
        <v>3863.2318301199998</v>
      </c>
      <c r="BQ1020" s="227">
        <f t="shared" si="1402"/>
        <v>3113.21</v>
      </c>
      <c r="BR1020" s="227">
        <f t="shared" si="1440"/>
        <v>62.264200000000002</v>
      </c>
      <c r="BS1020" s="227">
        <f t="shared" si="1441"/>
        <v>351.79273000000001</v>
      </c>
      <c r="BT1020" s="228">
        <f t="shared" si="1400"/>
        <v>1.0307067487464048</v>
      </c>
      <c r="BU1020" s="230">
        <f t="shared" si="1401"/>
        <v>232</v>
      </c>
      <c r="BV1020" s="231">
        <f t="shared" si="1442"/>
        <v>1.0551093300000001</v>
      </c>
      <c r="BW1020" s="227">
        <f t="shared" si="1443"/>
        <v>3385.64173673</v>
      </c>
      <c r="BX1020" s="227">
        <f t="shared" si="1444"/>
        <v>3799.6986667300002</v>
      </c>
      <c r="BY1020" s="227">
        <f t="shared" si="1271"/>
        <v>3113.21</v>
      </c>
      <c r="BZ1020" s="227">
        <f t="shared" si="1445"/>
        <v>62.264200000000002</v>
      </c>
      <c r="CA1020" s="227">
        <f t="shared" si="1446"/>
        <v>321.69836666666669</v>
      </c>
      <c r="CB1020" s="228">
        <f t="shared" si="1268"/>
        <v>1.0316342023009033</v>
      </c>
      <c r="CC1020" s="230">
        <f t="shared" si="1269"/>
        <v>212</v>
      </c>
      <c r="CD1020" s="231">
        <f t="shared" si="1447"/>
        <v>1.0502412240000001</v>
      </c>
      <c r="CE1020" s="227">
        <f t="shared" si="1448"/>
        <v>3373.05334834</v>
      </c>
      <c r="CF1020" s="227">
        <f t="shared" si="1449"/>
        <v>3757.0159150066665</v>
      </c>
      <c r="CG1020" s="227">
        <f t="shared" si="1264"/>
        <v>3113.21</v>
      </c>
      <c r="CH1020" s="227">
        <f t="shared" si="1450"/>
        <v>62.264200000000002</v>
      </c>
      <c r="CI1020" s="227">
        <f t="shared" si="1451"/>
        <v>290.56626666666671</v>
      </c>
      <c r="CJ1020" s="228">
        <f t="shared" si="1393"/>
        <v>1.0267063238703356</v>
      </c>
      <c r="CK1020" s="230">
        <f t="shared" si="1394"/>
        <v>191</v>
      </c>
      <c r="CL1020" s="231">
        <f t="shared" si="1452"/>
        <v>1.0451538849999999</v>
      </c>
      <c r="CM1020" s="227">
        <f t="shared" si="1453"/>
        <v>3340.68012297</v>
      </c>
      <c r="CN1020" s="227">
        <f t="shared" si="1454"/>
        <v>3693.5105896366667</v>
      </c>
      <c r="CO1020" s="227">
        <f t="shared" si="1267"/>
        <v>3113.21</v>
      </c>
      <c r="CP1020" s="227">
        <f t="shared" si="1455"/>
        <v>62.264200000000002</v>
      </c>
      <c r="CQ1020" s="227">
        <f t="shared" si="1456"/>
        <v>257.35869333333341</v>
      </c>
      <c r="CR1020" s="228">
        <f t="shared" si="1265"/>
        <v>1.0221075958854229</v>
      </c>
      <c r="CS1020" s="230">
        <f t="shared" si="1266"/>
        <v>171</v>
      </c>
      <c r="CT1020" s="231">
        <f t="shared" si="1457"/>
        <v>1.040331712</v>
      </c>
      <c r="CU1020" s="227">
        <f t="shared" si="1458"/>
        <v>3310.37253151</v>
      </c>
      <c r="CV1020" s="227">
        <f t="shared" si="1459"/>
        <v>3629.9954248433332</v>
      </c>
      <c r="CW1020" s="227">
        <f t="shared" si="1391"/>
        <v>3113.21</v>
      </c>
      <c r="CX1020" s="227">
        <f t="shared" si="1460"/>
        <v>62.264200000000002</v>
      </c>
      <c r="CY1020" s="227">
        <f t="shared" si="1461"/>
        <v>226.22659333333334</v>
      </c>
      <c r="CZ1020" s="228">
        <f t="shared" si="1389"/>
        <v>1.0242590008108936</v>
      </c>
      <c r="DA1020" s="239">
        <f t="shared" si="1390"/>
        <v>150</v>
      </c>
      <c r="DB1020" s="231">
        <f t="shared" si="1462"/>
        <v>1.035292374</v>
      </c>
      <c r="DC1020" s="227">
        <f t="shared" si="1463"/>
        <v>3301.2713343800001</v>
      </c>
      <c r="DD1020" s="227">
        <f t="shared" si="1464"/>
        <v>3589.7621277133335</v>
      </c>
      <c r="DE1020" s="227">
        <f t="shared" si="1263"/>
        <v>3113.21</v>
      </c>
      <c r="DF1020" s="227">
        <f t="shared" si="1465"/>
        <v>62.264200000000002</v>
      </c>
      <c r="DG1020" s="227">
        <f t="shared" si="1466"/>
        <v>195.09449333333333</v>
      </c>
      <c r="DH1020" s="228">
        <f t="shared" si="1261"/>
        <v>1.0227248079039102</v>
      </c>
      <c r="DI1020" s="239">
        <f t="shared" si="1262"/>
        <v>129</v>
      </c>
      <c r="DJ1020" s="231">
        <f t="shared" si="1467"/>
        <v>1.0302774459999999</v>
      </c>
      <c r="DK1020" s="227">
        <f t="shared" si="1468"/>
        <v>3280.3591883499998</v>
      </c>
      <c r="DL1020" s="227">
        <f t="shared" si="1469"/>
        <v>3537.717881683333</v>
      </c>
      <c r="DM1020" s="227">
        <f t="shared" si="1388"/>
        <v>3113.21</v>
      </c>
      <c r="DN1020" s="227">
        <f t="shared" si="1470"/>
        <v>62.264200000000002</v>
      </c>
      <c r="DO1020" s="227">
        <f t="shared" si="1471"/>
        <v>162.92465666666666</v>
      </c>
      <c r="DP1020" s="228">
        <f t="shared" si="1386"/>
        <v>1.0194629286031758</v>
      </c>
      <c r="DQ1020" s="239">
        <f t="shared" si="1387"/>
        <v>108</v>
      </c>
      <c r="DR1020" s="231">
        <f t="shared" si="1472"/>
        <v>1.025286811</v>
      </c>
      <c r="DS1020" s="227">
        <f t="shared" si="1473"/>
        <v>3254.0575199300001</v>
      </c>
      <c r="DT1020" s="227">
        <f t="shared" si="1474"/>
        <v>3479.2463765966668</v>
      </c>
      <c r="DU1020" s="227">
        <f t="shared" si="1260"/>
        <v>3113.21</v>
      </c>
      <c r="DV1020" s="227">
        <f t="shared" si="1475"/>
        <v>62.264200000000002</v>
      </c>
      <c r="DW1020" s="227">
        <f t="shared" si="1476"/>
        <v>133.86803</v>
      </c>
      <c r="DX1020" s="228">
        <f t="shared" ref="DX1020:DX1083" si="1503">($O1020/DX$889)</f>
        <v>1.0150985606560226</v>
      </c>
      <c r="DY1020" s="239">
        <f t="shared" ref="DY1020:DY1083" si="1504">NETWORKDAYS(DY$889,$A1020,$AE$118:$AE$502)-1</f>
        <v>90</v>
      </c>
      <c r="DZ1020" s="231">
        <f t="shared" si="1477"/>
        <v>1.0210283689999999</v>
      </c>
      <c r="EA1020" s="227">
        <f t="shared" si="1478"/>
        <v>3226.66915694</v>
      </c>
      <c r="EB1020" s="227">
        <f t="shared" si="1479"/>
        <v>3422.8013869400002</v>
      </c>
      <c r="EC1020" s="227">
        <f t="shared" si="1382"/>
        <v>3113.21</v>
      </c>
      <c r="ED1020" s="227">
        <f t="shared" si="1480"/>
        <v>62.264200000000002</v>
      </c>
      <c r="EE1020" s="227">
        <f t="shared" si="1481"/>
        <v>101.69819333333332</v>
      </c>
      <c r="EF1020" s="228">
        <f t="shared" si="1383"/>
        <v>1.0075423813910749</v>
      </c>
      <c r="EG1020" s="239">
        <f t="shared" si="1384"/>
        <v>68</v>
      </c>
      <c r="EH1020" s="231">
        <f t="shared" si="1482"/>
        <v>1.015847618</v>
      </c>
      <c r="EI1020" s="227">
        <f t="shared" si="1483"/>
        <v>3186.4000981899999</v>
      </c>
      <c r="EJ1020" s="227">
        <f t="shared" si="1484"/>
        <v>3350.3624915233331</v>
      </c>
      <c r="EK1020" s="227">
        <f t="shared" ref="EK1020:EK1083" si="1505">EK1019</f>
        <v>3113.21</v>
      </c>
      <c r="EL1020" s="227">
        <f t="shared" si="1485"/>
        <v>62.264200000000002</v>
      </c>
      <c r="EM1020" s="227">
        <f t="shared" si="1486"/>
        <v>68.490620000000007</v>
      </c>
      <c r="EN1020" s="228">
        <f t="shared" si="1501"/>
        <v>1.0018322535770343</v>
      </c>
      <c r="EO1020" s="239">
        <f t="shared" si="1502"/>
        <v>47</v>
      </c>
      <c r="EP1020" s="231">
        <f t="shared" si="1487"/>
        <v>1.0109268810000001</v>
      </c>
      <c r="EQ1020" s="227">
        <f t="shared" si="1488"/>
        <v>3152.9941943600002</v>
      </c>
      <c r="ER1020" s="227">
        <f t="shared" si="1489"/>
        <v>3283.7490143600003</v>
      </c>
      <c r="ES1020" s="227">
        <f t="shared" si="1379"/>
        <v>3113.21</v>
      </c>
      <c r="ET1020" s="227">
        <f t="shared" si="1490"/>
        <v>62.264200000000002</v>
      </c>
      <c r="EU1020" s="227">
        <f t="shared" si="1491"/>
        <v>38.396256666666673</v>
      </c>
      <c r="EV1020" s="228">
        <f t="shared" si="1375"/>
        <v>1.0005313940656511</v>
      </c>
      <c r="EW1020" s="239">
        <f t="shared" si="1376"/>
        <v>27</v>
      </c>
      <c r="EX1020" s="231">
        <f t="shared" si="1492"/>
        <v>1.006262626</v>
      </c>
      <c r="EY1020" s="227">
        <f t="shared" si="1493"/>
        <v>3134.3715717199998</v>
      </c>
      <c r="EZ1020" s="227">
        <f t="shared" si="1494"/>
        <v>3235.0320283866663</v>
      </c>
      <c r="FA1020" s="227">
        <f t="shared" si="1499"/>
        <v>3113.21</v>
      </c>
      <c r="FB1020" s="227">
        <f t="shared" si="1500"/>
        <v>62.264200000000002</v>
      </c>
      <c r="FC1020" s="227">
        <f t="shared" si="1495"/>
        <v>7.2641566666666675</v>
      </c>
      <c r="FD1020" s="228">
        <f t="shared" si="1496"/>
        <v>1.0004316168885039</v>
      </c>
      <c r="FE1020" s="239">
        <f t="shared" si="1497"/>
        <v>5</v>
      </c>
      <c r="FF1020" s="231">
        <f t="shared" si="1498"/>
        <v>1.001156798</v>
      </c>
      <c r="FG1020" s="227">
        <f t="shared" si="1412"/>
        <v>3118.1566235199998</v>
      </c>
      <c r="FH1020" s="227">
        <f t="shared" si="1413"/>
        <v>3187.6849801866665</v>
      </c>
      <c r="FI1020" s="227"/>
      <c r="FJ1020" s="227"/>
      <c r="FK1020" s="227"/>
      <c r="FL1020" s="227"/>
      <c r="FM1020" s="227"/>
      <c r="FN1020" s="227"/>
      <c r="FO1020" s="227"/>
      <c r="FP1020" s="227"/>
      <c r="FQ1020" s="227"/>
      <c r="FR1020" s="227"/>
      <c r="FS1020" s="227"/>
      <c r="FT1020" s="227"/>
      <c r="FU1020" s="227"/>
      <c r="FV1020" s="227"/>
      <c r="FW1020" s="227"/>
      <c r="FX1020" s="227"/>
      <c r="FY1020" s="227"/>
      <c r="FZ1020" s="227"/>
      <c r="GA1020" s="227"/>
      <c r="GB1020" s="227"/>
      <c r="GC1020" s="227"/>
      <c r="GD1020" s="227"/>
      <c r="GE1020" s="227"/>
      <c r="GF1020" s="1"/>
      <c r="GG1020" s="1"/>
      <c r="GH1020" s="5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5"/>
      <c r="HA1020" s="5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3"/>
      <c r="JZ1020" s="1"/>
      <c r="KA1020" s="1"/>
      <c r="KB1020" s="1"/>
      <c r="KC1020" s="1"/>
      <c r="KD1020" s="1"/>
      <c r="KE1020" s="1"/>
    </row>
    <row r="1021" spans="1:291" x14ac:dyDescent="0.2">
      <c r="A1021" s="196">
        <f t="shared" si="1282"/>
        <v>43679</v>
      </c>
      <c r="B1021" s="236">
        <f t="shared" si="1414"/>
        <v>118224.89209628003</v>
      </c>
      <c r="C1021" s="66">
        <f t="shared" si="1398"/>
        <v>56082.280525889997</v>
      </c>
      <c r="D1021" s="77">
        <f t="shared" si="1283"/>
        <v>5214.2700000000004</v>
      </c>
      <c r="E1021" s="67">
        <f>VLOOKUP(A1020,[1]Plan1!$DQ$117:$DS$314,3)</f>
        <v>5224.18</v>
      </c>
      <c r="F1021" s="11">
        <f t="shared" si="1284"/>
        <v>43672</v>
      </c>
      <c r="G1021" s="73">
        <f t="shared" si="1272"/>
        <v>1.9005536729015393E-3</v>
      </c>
      <c r="H1021" s="11">
        <f t="shared" si="1285"/>
        <v>43703</v>
      </c>
      <c r="I1021" s="11">
        <f t="shared" si="1273"/>
        <v>43703</v>
      </c>
      <c r="J1021" s="1">
        <f t="shared" si="1286"/>
        <v>22</v>
      </c>
      <c r="K1021" s="1">
        <f t="shared" si="1287"/>
        <v>6</v>
      </c>
      <c r="L1021" s="66">
        <f t="shared" si="1274"/>
        <v>1.00051797</v>
      </c>
      <c r="M1021" s="70">
        <f t="shared" si="1399"/>
        <v>1.0000997300000001</v>
      </c>
      <c r="N1021" s="70">
        <f t="shared" si="1385"/>
        <v>1.0999337934829261</v>
      </c>
      <c r="O1021" s="66">
        <f t="shared" si="1395"/>
        <v>1.10050352</v>
      </c>
      <c r="P1021" s="66">
        <f t="shared" si="1275"/>
        <v>56111.329464729999</v>
      </c>
      <c r="Q1021" s="74">
        <f t="shared" si="1276"/>
        <v>0</v>
      </c>
      <c r="R1021" s="75">
        <f t="shared" si="1396"/>
        <v>0</v>
      </c>
      <c r="S1021" s="66">
        <f t="shared" si="1397"/>
        <v>0</v>
      </c>
      <c r="T1021" s="10">
        <f t="shared" si="1288"/>
        <v>0.06</v>
      </c>
      <c r="U1021" s="74">
        <f t="shared" si="1392"/>
        <v>6</v>
      </c>
      <c r="V1021" s="74">
        <v>252</v>
      </c>
      <c r="W1021" s="70">
        <f t="shared" si="1277"/>
        <v>1.0013883180000001</v>
      </c>
      <c r="X1021" s="66">
        <f t="shared" si="1278"/>
        <v>77.900368689999993</v>
      </c>
      <c r="Y1021" s="66">
        <v>0</v>
      </c>
      <c r="Z1021" s="67">
        <f t="shared" si="1279"/>
        <v>0</v>
      </c>
      <c r="AA1021" s="68" t="str">
        <f t="shared" si="1289"/>
        <v>A+INCORP J=</v>
      </c>
      <c r="AB1021" s="11">
        <f t="shared" si="1290"/>
        <v>43703</v>
      </c>
      <c r="AC1021" s="227">
        <f t="shared" si="1295"/>
        <v>3113.21</v>
      </c>
      <c r="AD1021" s="227">
        <f t="shared" si="1415"/>
        <v>62.264200000000002</v>
      </c>
      <c r="AE1021" s="227">
        <f t="shared" si="1416"/>
        <v>512.64191333333326</v>
      </c>
      <c r="AF1021" s="228">
        <f t="shared" si="1296"/>
        <v>1.0546791454920099</v>
      </c>
      <c r="AG1021" s="230">
        <f t="shared" si="1297"/>
        <v>340</v>
      </c>
      <c r="AH1021" s="231">
        <f t="shared" si="1417"/>
        <v>1.08178968</v>
      </c>
      <c r="AI1021" s="227">
        <f t="shared" si="1418"/>
        <v>3551.9889782499999</v>
      </c>
      <c r="AJ1021" s="227">
        <f t="shared" si="1419"/>
        <v>4126.8950915833329</v>
      </c>
      <c r="AK1021" s="227">
        <f t="shared" si="1405"/>
        <v>3113.21</v>
      </c>
      <c r="AL1021" s="227">
        <f t="shared" si="1420"/>
        <v>62.264200000000002</v>
      </c>
      <c r="AM1021" s="227">
        <f t="shared" si="1421"/>
        <v>481.50981333333334</v>
      </c>
      <c r="AN1021" s="228">
        <f t="shared" si="1406"/>
        <v>1.0537311850818567</v>
      </c>
      <c r="AO1021" s="230">
        <f t="shared" si="1407"/>
        <v>319</v>
      </c>
      <c r="AP1021" s="231">
        <f t="shared" si="1422"/>
        <v>1.076549521</v>
      </c>
      <c r="AQ1021" s="227">
        <f t="shared" si="1423"/>
        <v>3531.6061300699998</v>
      </c>
      <c r="AR1021" s="227">
        <f t="shared" si="1424"/>
        <v>4075.380143403333</v>
      </c>
      <c r="AS1021" s="227">
        <f t="shared" si="1291"/>
        <v>3113.21</v>
      </c>
      <c r="AT1021" s="227">
        <f t="shared" si="1425"/>
        <v>62.264200000000002</v>
      </c>
      <c r="AU1021" s="227">
        <f t="shared" si="1426"/>
        <v>450.37771333333336</v>
      </c>
      <c r="AV1021" s="228">
        <f t="shared" si="1292"/>
        <v>1.0514185195530019</v>
      </c>
      <c r="AW1021" s="230">
        <f t="shared" si="1293"/>
        <v>298</v>
      </c>
      <c r="AX1021" s="231">
        <f t="shared" si="1427"/>
        <v>1.0713347449999999</v>
      </c>
      <c r="AY1021" s="227">
        <f t="shared" si="1428"/>
        <v>3506.7857176900002</v>
      </c>
      <c r="AZ1021" s="227">
        <f t="shared" si="1429"/>
        <v>4019.4276310233336</v>
      </c>
      <c r="BA1021" s="227">
        <f t="shared" si="1270"/>
        <v>3113.21</v>
      </c>
      <c r="BB1021" s="227">
        <f t="shared" si="1430"/>
        <v>62.264200000000002</v>
      </c>
      <c r="BC1021" s="227">
        <f t="shared" si="1431"/>
        <v>418.20787666666666</v>
      </c>
      <c r="BD1021" s="228">
        <f t="shared" si="1403"/>
        <v>1.047229041295568</v>
      </c>
      <c r="BE1021" s="230">
        <f t="shared" si="1404"/>
        <v>278</v>
      </c>
      <c r="BF1021" s="231">
        <f t="shared" si="1432"/>
        <v>1.0663917780000001</v>
      </c>
      <c r="BG1021" s="227">
        <f t="shared" si="1433"/>
        <v>3476.6973144499998</v>
      </c>
      <c r="BH1021" s="227">
        <f t="shared" si="1434"/>
        <v>3957.1693911166667</v>
      </c>
      <c r="BI1021" s="227">
        <f t="shared" si="1294"/>
        <v>3113.21</v>
      </c>
      <c r="BJ1021" s="227">
        <f t="shared" si="1435"/>
        <v>62.264200000000002</v>
      </c>
      <c r="BK1021" s="227">
        <f t="shared" si="1436"/>
        <v>387.07577666666668</v>
      </c>
      <c r="BL1021" s="228">
        <f t="shared" si="1280"/>
        <v>1.0341980040502843</v>
      </c>
      <c r="BM1021" s="230">
        <f t="shared" si="1281"/>
        <v>256</v>
      </c>
      <c r="BN1021" s="231">
        <f t="shared" si="1437"/>
        <v>1.0609808510000001</v>
      </c>
      <c r="BO1021" s="227">
        <f t="shared" si="1438"/>
        <v>3416.01412428</v>
      </c>
      <c r="BP1021" s="227">
        <f t="shared" si="1439"/>
        <v>3865.3541009466667</v>
      </c>
      <c r="BQ1021" s="227">
        <f t="shared" si="1402"/>
        <v>3113.21</v>
      </c>
      <c r="BR1021" s="227">
        <f t="shared" si="1440"/>
        <v>62.264200000000002</v>
      </c>
      <c r="BS1021" s="227">
        <f t="shared" si="1441"/>
        <v>352.83046666666672</v>
      </c>
      <c r="BT1021" s="228">
        <f t="shared" si="1400"/>
        <v>1.0307957125479723</v>
      </c>
      <c r="BU1021" s="230">
        <f t="shared" si="1401"/>
        <v>233</v>
      </c>
      <c r="BV1021" s="231">
        <f t="shared" si="1442"/>
        <v>1.0553533260000001</v>
      </c>
      <c r="BW1021" s="227">
        <f t="shared" si="1443"/>
        <v>3386.71696651</v>
      </c>
      <c r="BX1021" s="227">
        <f t="shared" si="1444"/>
        <v>3801.8116331766669</v>
      </c>
      <c r="BY1021" s="227">
        <f t="shared" si="1271"/>
        <v>3113.21</v>
      </c>
      <c r="BZ1021" s="227">
        <f t="shared" si="1445"/>
        <v>62.264200000000002</v>
      </c>
      <c r="CA1021" s="227">
        <f t="shared" si="1446"/>
        <v>322.73610333333335</v>
      </c>
      <c r="CB1021" s="228">
        <f t="shared" si="1268"/>
        <v>1.0317232461541384</v>
      </c>
      <c r="CC1021" s="230">
        <f t="shared" si="1269"/>
        <v>213</v>
      </c>
      <c r="CD1021" s="231">
        <f t="shared" si="1447"/>
        <v>1.0504840950000001</v>
      </c>
      <c r="CE1021" s="227">
        <f t="shared" si="1448"/>
        <v>3374.12458268</v>
      </c>
      <c r="CF1021" s="227">
        <f t="shared" si="1449"/>
        <v>3759.1248860133333</v>
      </c>
      <c r="CG1021" s="227">
        <f t="shared" si="1264"/>
        <v>3113.21</v>
      </c>
      <c r="CH1021" s="227">
        <f t="shared" si="1450"/>
        <v>62.264200000000002</v>
      </c>
      <c r="CI1021" s="227">
        <f t="shared" si="1451"/>
        <v>291.60400333333337</v>
      </c>
      <c r="CJ1021" s="228">
        <f t="shared" si="1393"/>
        <v>1.0267949423816396</v>
      </c>
      <c r="CK1021" s="230">
        <f t="shared" si="1394"/>
        <v>192</v>
      </c>
      <c r="CL1021" s="231">
        <f t="shared" si="1452"/>
        <v>1.045395579</v>
      </c>
      <c r="CM1021" s="227">
        <f t="shared" si="1453"/>
        <v>3341.7410743</v>
      </c>
      <c r="CN1021" s="227">
        <f t="shared" si="1454"/>
        <v>3695.6092776333335</v>
      </c>
      <c r="CO1021" s="227">
        <f t="shared" si="1267"/>
        <v>3113.21</v>
      </c>
      <c r="CP1021" s="227">
        <f t="shared" si="1455"/>
        <v>62.264200000000002</v>
      </c>
      <c r="CQ1021" s="227">
        <f t="shared" si="1456"/>
        <v>258.39643000000001</v>
      </c>
      <c r="CR1021" s="228">
        <f t="shared" si="1265"/>
        <v>1.0221958174648893</v>
      </c>
      <c r="CS1021" s="230">
        <f t="shared" si="1266"/>
        <v>172</v>
      </c>
      <c r="CT1021" s="231">
        <f t="shared" si="1457"/>
        <v>1.0405722909999999</v>
      </c>
      <c r="CU1021" s="227">
        <f t="shared" si="1458"/>
        <v>3311.4238580299998</v>
      </c>
      <c r="CV1021" s="227">
        <f t="shared" si="1459"/>
        <v>3632.0844880299996</v>
      </c>
      <c r="CW1021" s="227">
        <f t="shared" si="1391"/>
        <v>3113.21</v>
      </c>
      <c r="CX1021" s="227">
        <f t="shared" si="1460"/>
        <v>62.264200000000002</v>
      </c>
      <c r="CY1021" s="227">
        <f t="shared" si="1461"/>
        <v>227.26433</v>
      </c>
      <c r="CZ1021" s="228">
        <f t="shared" si="1389"/>
        <v>1.0243474080854289</v>
      </c>
      <c r="DA1021" s="239">
        <f t="shared" si="1390"/>
        <v>151</v>
      </c>
      <c r="DB1021" s="231">
        <f t="shared" si="1462"/>
        <v>1.0355317879999999</v>
      </c>
      <c r="DC1021" s="227">
        <f t="shared" si="1463"/>
        <v>3302.3197716200002</v>
      </c>
      <c r="DD1021" s="227">
        <f t="shared" si="1464"/>
        <v>3591.8483016200003</v>
      </c>
      <c r="DE1021" s="227">
        <f t="shared" si="1263"/>
        <v>3113.21</v>
      </c>
      <c r="DF1021" s="227">
        <f t="shared" si="1465"/>
        <v>62.264200000000002</v>
      </c>
      <c r="DG1021" s="227">
        <f t="shared" si="1466"/>
        <v>196.13222999999999</v>
      </c>
      <c r="DH1021" s="228">
        <f t="shared" si="1261"/>
        <v>1.022813082757043</v>
      </c>
      <c r="DI1021" s="239">
        <f t="shared" si="1262"/>
        <v>130</v>
      </c>
      <c r="DJ1021" s="231">
        <f t="shared" si="1467"/>
        <v>1.0305157009999999</v>
      </c>
      <c r="DK1021" s="227">
        <f t="shared" si="1468"/>
        <v>3281.4009864700001</v>
      </c>
      <c r="DL1021" s="227">
        <f t="shared" si="1469"/>
        <v>3539.7974164699999</v>
      </c>
      <c r="DM1021" s="227">
        <f t="shared" si="1388"/>
        <v>3113.21</v>
      </c>
      <c r="DN1021" s="227">
        <f t="shared" si="1470"/>
        <v>62.264200000000002</v>
      </c>
      <c r="DO1021" s="227">
        <f t="shared" si="1471"/>
        <v>163.96239333333332</v>
      </c>
      <c r="DP1021" s="228">
        <f t="shared" si="1386"/>
        <v>1.019550921912423</v>
      </c>
      <c r="DQ1021" s="239">
        <f t="shared" si="1387"/>
        <v>109</v>
      </c>
      <c r="DR1021" s="231">
        <f t="shared" si="1472"/>
        <v>1.0255239110000001</v>
      </c>
      <c r="DS1021" s="227">
        <f t="shared" si="1473"/>
        <v>3255.0909621400001</v>
      </c>
      <c r="DT1021" s="227">
        <f t="shared" si="1474"/>
        <v>3481.3175554733334</v>
      </c>
      <c r="DU1021" s="227">
        <f t="shared" ref="DU1021:DU1084" si="1506">DU1020</f>
        <v>3113.21</v>
      </c>
      <c r="DV1021" s="227">
        <f t="shared" si="1475"/>
        <v>62.264200000000002</v>
      </c>
      <c r="DW1021" s="227">
        <f t="shared" si="1476"/>
        <v>134.90576666666666</v>
      </c>
      <c r="DX1021" s="228">
        <f t="shared" si="1503"/>
        <v>1.0151861772618431</v>
      </c>
      <c r="DY1021" s="239">
        <f t="shared" si="1504"/>
        <v>91</v>
      </c>
      <c r="DZ1021" s="231">
        <f t="shared" si="1477"/>
        <v>1.021264484</v>
      </c>
      <c r="EA1021" s="227">
        <f t="shared" si="1478"/>
        <v>3227.6939002899999</v>
      </c>
      <c r="EB1021" s="227">
        <f t="shared" si="1479"/>
        <v>3424.8638669566667</v>
      </c>
      <c r="EC1021" s="227">
        <f t="shared" si="1382"/>
        <v>3113.21</v>
      </c>
      <c r="ED1021" s="227">
        <f t="shared" si="1480"/>
        <v>62.264200000000002</v>
      </c>
      <c r="EE1021" s="227">
        <f t="shared" si="1481"/>
        <v>102.73593000000001</v>
      </c>
      <c r="EF1021" s="228">
        <f t="shared" si="1383"/>
        <v>1.0076293457973893</v>
      </c>
      <c r="EG1021" s="239">
        <f t="shared" si="1384"/>
        <v>69</v>
      </c>
      <c r="EH1021" s="231">
        <f t="shared" si="1482"/>
        <v>1.0160825360000001</v>
      </c>
      <c r="EI1021" s="227">
        <f t="shared" si="1483"/>
        <v>3187.4120559900002</v>
      </c>
      <c r="EJ1021" s="227">
        <f t="shared" si="1484"/>
        <v>3352.4121859900001</v>
      </c>
      <c r="EK1021" s="227">
        <f t="shared" si="1505"/>
        <v>3113.21</v>
      </c>
      <c r="EL1021" s="227">
        <f t="shared" si="1485"/>
        <v>62.264200000000002</v>
      </c>
      <c r="EM1021" s="227">
        <f t="shared" si="1486"/>
        <v>69.528356666666667</v>
      </c>
      <c r="EN1021" s="228">
        <f t="shared" si="1501"/>
        <v>1.0019187251228154</v>
      </c>
      <c r="EO1021" s="239">
        <f t="shared" si="1502"/>
        <v>48</v>
      </c>
      <c r="EP1021" s="231">
        <f t="shared" si="1487"/>
        <v>1.01116066</v>
      </c>
      <c r="EQ1021" s="227">
        <f t="shared" si="1488"/>
        <v>3153.9955395799998</v>
      </c>
      <c r="ER1021" s="227">
        <f t="shared" si="1489"/>
        <v>3285.7880962466666</v>
      </c>
      <c r="ES1021" s="227">
        <f t="shared" si="1379"/>
        <v>3113.21</v>
      </c>
      <c r="ET1021" s="227">
        <f t="shared" si="1490"/>
        <v>62.264200000000002</v>
      </c>
      <c r="EU1021" s="227">
        <f t="shared" si="1491"/>
        <v>39.433993333333333</v>
      </c>
      <c r="EV1021" s="228">
        <f t="shared" si="1375"/>
        <v>1.0006177533298279</v>
      </c>
      <c r="EW1021" s="239">
        <f t="shared" si="1376"/>
        <v>28</v>
      </c>
      <c r="EX1021" s="231">
        <f t="shared" si="1492"/>
        <v>1.0064953270000001</v>
      </c>
      <c r="EY1021" s="227">
        <f t="shared" si="1493"/>
        <v>3135.3670045899999</v>
      </c>
      <c r="EZ1021" s="227">
        <f t="shared" si="1494"/>
        <v>3237.065197923333</v>
      </c>
      <c r="FA1021" s="227">
        <f t="shared" si="1499"/>
        <v>3113.21</v>
      </c>
      <c r="FB1021" s="227">
        <f t="shared" si="1500"/>
        <v>62.264200000000002</v>
      </c>
      <c r="FC1021" s="227">
        <f t="shared" si="1495"/>
        <v>8.301893333333334</v>
      </c>
      <c r="FD1021" s="228">
        <f t="shared" si="1496"/>
        <v>1.0005179675405735</v>
      </c>
      <c r="FE1021" s="239">
        <f t="shared" si="1497"/>
        <v>6</v>
      </c>
      <c r="FF1021" s="231">
        <f t="shared" si="1498"/>
        <v>1.0013883180000001</v>
      </c>
      <c r="FG1021" s="227">
        <f t="shared" si="1412"/>
        <v>3119.1469059199999</v>
      </c>
      <c r="FH1021" s="227">
        <f t="shared" si="1413"/>
        <v>3189.7129992533332</v>
      </c>
      <c r="FI1021" s="227"/>
      <c r="FJ1021" s="227"/>
      <c r="FK1021" s="227"/>
      <c r="FL1021" s="227"/>
      <c r="FM1021" s="227"/>
      <c r="FN1021" s="227"/>
      <c r="FO1021" s="227"/>
      <c r="FP1021" s="227"/>
      <c r="FQ1021" s="227"/>
      <c r="FR1021" s="227"/>
      <c r="FS1021" s="227"/>
      <c r="FT1021" s="227"/>
      <c r="FU1021" s="227"/>
      <c r="FV1021" s="227"/>
      <c r="FW1021" s="227"/>
      <c r="FX1021" s="227"/>
      <c r="FY1021" s="227"/>
      <c r="FZ1021" s="227"/>
      <c r="GA1021" s="227"/>
      <c r="GB1021" s="227"/>
      <c r="GC1021" s="227"/>
      <c r="GD1021" s="227"/>
      <c r="GE1021" s="227"/>
      <c r="GF1021" s="1"/>
      <c r="GG1021" s="1"/>
      <c r="GH1021" s="5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5"/>
      <c r="HA1021" s="5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3"/>
      <c r="JZ1021" s="1"/>
      <c r="KA1021" s="1"/>
      <c r="KB1021" s="1"/>
      <c r="KC1021" s="1"/>
      <c r="KD1021" s="1"/>
      <c r="KE1021" s="1"/>
    </row>
    <row r="1022" spans="1:291" x14ac:dyDescent="0.2">
      <c r="A1022" s="196">
        <f t="shared" si="1282"/>
        <v>43680</v>
      </c>
      <c r="B1022" s="236">
        <f t="shared" si="1414"/>
        <v>118265.26053730331</v>
      </c>
      <c r="C1022" s="66">
        <f t="shared" si="1398"/>
        <v>56082.280525889997</v>
      </c>
      <c r="D1022" s="77">
        <f t="shared" si="1283"/>
        <v>5214.2700000000004</v>
      </c>
      <c r="E1022" s="67">
        <f>VLOOKUP(A1021,[1]Plan1!$DQ$117:$DS$314,3)</f>
        <v>5224.18</v>
      </c>
      <c r="F1022" s="11">
        <f t="shared" si="1284"/>
        <v>43672</v>
      </c>
      <c r="G1022" s="73">
        <f t="shared" si="1272"/>
        <v>1.9005536729015393E-3</v>
      </c>
      <c r="H1022" s="11">
        <f t="shared" si="1285"/>
        <v>43703</v>
      </c>
      <c r="I1022" s="11">
        <f t="shared" si="1273"/>
        <v>43703</v>
      </c>
      <c r="J1022" s="1">
        <f t="shared" si="1286"/>
        <v>22</v>
      </c>
      <c r="K1022" s="1">
        <f t="shared" si="1287"/>
        <v>7</v>
      </c>
      <c r="L1022" s="66">
        <f t="shared" si="1274"/>
        <v>1.00060433</v>
      </c>
      <c r="M1022" s="70">
        <f t="shared" si="1399"/>
        <v>1.0000997300000001</v>
      </c>
      <c r="N1022" s="70">
        <f t="shared" si="1385"/>
        <v>1.0999337934829261</v>
      </c>
      <c r="O1022" s="66">
        <f t="shared" si="1395"/>
        <v>1.10059851</v>
      </c>
      <c r="P1022" s="66">
        <f t="shared" si="1275"/>
        <v>56116.172730480001</v>
      </c>
      <c r="Q1022" s="74">
        <f t="shared" si="1276"/>
        <v>0</v>
      </c>
      <c r="R1022" s="75">
        <f t="shared" si="1396"/>
        <v>0</v>
      </c>
      <c r="S1022" s="66">
        <f t="shared" si="1397"/>
        <v>0</v>
      </c>
      <c r="T1022" s="10">
        <f t="shared" si="1288"/>
        <v>0.06</v>
      </c>
      <c r="U1022" s="74">
        <f t="shared" si="1392"/>
        <v>7</v>
      </c>
      <c r="V1022" s="74">
        <v>252</v>
      </c>
      <c r="W1022" s="70">
        <f t="shared" si="1277"/>
        <v>1.001619891</v>
      </c>
      <c r="X1022" s="66">
        <f t="shared" si="1278"/>
        <v>90.902083160000004</v>
      </c>
      <c r="Y1022" s="66">
        <v>0</v>
      </c>
      <c r="Z1022" s="67">
        <f t="shared" si="1279"/>
        <v>0</v>
      </c>
      <c r="AA1022" s="68" t="str">
        <f t="shared" si="1289"/>
        <v>A+INCORP J=</v>
      </c>
      <c r="AB1022" s="11">
        <f t="shared" si="1290"/>
        <v>43703</v>
      </c>
      <c r="AC1022" s="227">
        <f t="shared" si="1295"/>
        <v>3113.21</v>
      </c>
      <c r="AD1022" s="227">
        <f t="shared" si="1415"/>
        <v>62.264200000000002</v>
      </c>
      <c r="AE1022" s="227">
        <f t="shared" si="1416"/>
        <v>513.67965000000004</v>
      </c>
      <c r="AF1022" s="228">
        <f t="shared" si="1296"/>
        <v>1.054770180159514</v>
      </c>
      <c r="AG1022" s="230">
        <f t="shared" si="1297"/>
        <v>340</v>
      </c>
      <c r="AH1022" s="231">
        <f t="shared" si="1417"/>
        <v>1.08178968</v>
      </c>
      <c r="AI1022" s="227">
        <f t="shared" si="1418"/>
        <v>3552.2955683</v>
      </c>
      <c r="AJ1022" s="227">
        <f t="shared" si="1419"/>
        <v>4128.2394182999997</v>
      </c>
      <c r="AK1022" s="227">
        <f t="shared" si="1405"/>
        <v>3113.21</v>
      </c>
      <c r="AL1022" s="227">
        <f t="shared" si="1420"/>
        <v>62.264200000000002</v>
      </c>
      <c r="AM1022" s="227">
        <f t="shared" si="1421"/>
        <v>482.54755</v>
      </c>
      <c r="AN1022" s="228">
        <f t="shared" si="1406"/>
        <v>1.0538221379261248</v>
      </c>
      <c r="AO1022" s="230">
        <f t="shared" si="1407"/>
        <v>319</v>
      </c>
      <c r="AP1022" s="231">
        <f t="shared" si="1422"/>
        <v>1.076549521</v>
      </c>
      <c r="AQ1022" s="227">
        <f t="shared" si="1423"/>
        <v>3531.9109607800001</v>
      </c>
      <c r="AR1022" s="227">
        <f t="shared" si="1424"/>
        <v>4076.7227107799999</v>
      </c>
      <c r="AS1022" s="227">
        <f t="shared" si="1291"/>
        <v>3113.21</v>
      </c>
      <c r="AT1022" s="227">
        <f t="shared" si="1425"/>
        <v>62.264200000000002</v>
      </c>
      <c r="AU1022" s="227">
        <f t="shared" si="1426"/>
        <v>451.41544999999996</v>
      </c>
      <c r="AV1022" s="228">
        <f t="shared" si="1292"/>
        <v>1.0515092727794635</v>
      </c>
      <c r="AW1022" s="230">
        <f t="shared" si="1293"/>
        <v>298</v>
      </c>
      <c r="AX1022" s="231">
        <f t="shared" si="1427"/>
        <v>1.0713347449999999</v>
      </c>
      <c r="AY1022" s="227">
        <f t="shared" si="1428"/>
        <v>3507.0884060200001</v>
      </c>
      <c r="AZ1022" s="227">
        <f t="shared" si="1429"/>
        <v>4020.7680560200001</v>
      </c>
      <c r="BA1022" s="227">
        <f t="shared" si="1270"/>
        <v>3113.21</v>
      </c>
      <c r="BB1022" s="227">
        <f t="shared" si="1430"/>
        <v>62.264200000000002</v>
      </c>
      <c r="BC1022" s="227">
        <f t="shared" si="1431"/>
        <v>419.24561333333338</v>
      </c>
      <c r="BD1022" s="228">
        <f t="shared" si="1403"/>
        <v>1.0473194329070665</v>
      </c>
      <c r="BE1022" s="230">
        <f t="shared" si="1404"/>
        <v>278</v>
      </c>
      <c r="BF1022" s="231">
        <f t="shared" si="1432"/>
        <v>1.0663917780000001</v>
      </c>
      <c r="BG1022" s="227">
        <f t="shared" si="1433"/>
        <v>3476.9974056999999</v>
      </c>
      <c r="BH1022" s="227">
        <f t="shared" si="1434"/>
        <v>3958.5072190333335</v>
      </c>
      <c r="BI1022" s="227">
        <f t="shared" si="1294"/>
        <v>3113.21</v>
      </c>
      <c r="BJ1022" s="227">
        <f t="shared" si="1435"/>
        <v>62.264200000000002</v>
      </c>
      <c r="BK1022" s="227">
        <f t="shared" si="1436"/>
        <v>388.11351333333334</v>
      </c>
      <c r="BL1022" s="228">
        <f t="shared" si="1280"/>
        <v>1.034287270887345</v>
      </c>
      <c r="BM1022" s="230">
        <f t="shared" si="1281"/>
        <v>256</v>
      </c>
      <c r="BN1022" s="231">
        <f t="shared" si="1437"/>
        <v>1.0609808510000001</v>
      </c>
      <c r="BO1022" s="227">
        <f t="shared" si="1438"/>
        <v>3416.30897766</v>
      </c>
      <c r="BP1022" s="227">
        <f t="shared" si="1439"/>
        <v>3866.6866909933333</v>
      </c>
      <c r="BQ1022" s="227">
        <f t="shared" si="1402"/>
        <v>3113.21</v>
      </c>
      <c r="BR1022" s="227">
        <f t="shared" si="1440"/>
        <v>62.264200000000002</v>
      </c>
      <c r="BS1022" s="227">
        <f t="shared" si="1441"/>
        <v>353.86820333333338</v>
      </c>
      <c r="BT1022" s="228">
        <f t="shared" si="1400"/>
        <v>1.0308846857161227</v>
      </c>
      <c r="BU1022" s="230">
        <f t="shared" si="1401"/>
        <v>233</v>
      </c>
      <c r="BV1022" s="231">
        <f t="shared" si="1442"/>
        <v>1.0553533260000001</v>
      </c>
      <c r="BW1022" s="227">
        <f t="shared" si="1443"/>
        <v>3387.00929111</v>
      </c>
      <c r="BX1022" s="227">
        <f t="shared" si="1444"/>
        <v>3803.1416944433336</v>
      </c>
      <c r="BY1022" s="227">
        <f t="shared" si="1271"/>
        <v>3113.21</v>
      </c>
      <c r="BZ1022" s="227">
        <f t="shared" si="1445"/>
        <v>62.264200000000002</v>
      </c>
      <c r="CA1022" s="227">
        <f t="shared" si="1446"/>
        <v>323.77384000000001</v>
      </c>
      <c r="CB1022" s="228">
        <f t="shared" si="1268"/>
        <v>1.0318122993823846</v>
      </c>
      <c r="CC1022" s="230">
        <f t="shared" si="1269"/>
        <v>213</v>
      </c>
      <c r="CD1022" s="231">
        <f t="shared" si="1447"/>
        <v>1.0504840950000001</v>
      </c>
      <c r="CE1022" s="227">
        <f t="shared" si="1448"/>
        <v>3374.41582036</v>
      </c>
      <c r="CF1022" s="227">
        <f t="shared" si="1449"/>
        <v>3760.4538603599999</v>
      </c>
      <c r="CG1022" s="227">
        <f t="shared" si="1264"/>
        <v>3113.21</v>
      </c>
      <c r="CH1022" s="227">
        <f t="shared" si="1450"/>
        <v>62.264200000000002</v>
      </c>
      <c r="CI1022" s="227">
        <f t="shared" si="1451"/>
        <v>292.64174000000003</v>
      </c>
      <c r="CJ1022" s="228">
        <f t="shared" si="1393"/>
        <v>1.0268835702231724</v>
      </c>
      <c r="CK1022" s="230">
        <f t="shared" si="1394"/>
        <v>192</v>
      </c>
      <c r="CL1022" s="231">
        <f t="shared" si="1452"/>
        <v>1.045395579</v>
      </c>
      <c r="CM1022" s="227">
        <f t="shared" si="1453"/>
        <v>3342.0295167999998</v>
      </c>
      <c r="CN1022" s="227">
        <f t="shared" si="1454"/>
        <v>3696.9354567999999</v>
      </c>
      <c r="CO1022" s="227">
        <f t="shared" si="1267"/>
        <v>3113.21</v>
      </c>
      <c r="CP1022" s="227">
        <f t="shared" si="1455"/>
        <v>62.264200000000002</v>
      </c>
      <c r="CQ1022" s="227">
        <f t="shared" si="1456"/>
        <v>259.43416666666673</v>
      </c>
      <c r="CR1022" s="228">
        <f t="shared" si="1265"/>
        <v>1.0222840483327933</v>
      </c>
      <c r="CS1022" s="230">
        <f t="shared" si="1266"/>
        <v>172</v>
      </c>
      <c r="CT1022" s="231">
        <f t="shared" si="1457"/>
        <v>1.0405722909999999</v>
      </c>
      <c r="CU1022" s="227">
        <f t="shared" si="1458"/>
        <v>3311.7096836999999</v>
      </c>
      <c r="CV1022" s="227">
        <f t="shared" si="1459"/>
        <v>3633.4080503666664</v>
      </c>
      <c r="CW1022" s="227">
        <f t="shared" si="1391"/>
        <v>3113.21</v>
      </c>
      <c r="CX1022" s="227">
        <f t="shared" si="1460"/>
        <v>62.264200000000002</v>
      </c>
      <c r="CY1022" s="227">
        <f t="shared" si="1461"/>
        <v>228.30206666666666</v>
      </c>
      <c r="CZ1022" s="228">
        <f t="shared" si="1389"/>
        <v>1.024435824667953</v>
      </c>
      <c r="DA1022" s="239">
        <f t="shared" si="1390"/>
        <v>151</v>
      </c>
      <c r="DB1022" s="231">
        <f t="shared" si="1462"/>
        <v>1.0355317879999999</v>
      </c>
      <c r="DC1022" s="227">
        <f t="shared" si="1463"/>
        <v>3302.6048114700002</v>
      </c>
      <c r="DD1022" s="227">
        <f t="shared" si="1464"/>
        <v>3593.1710781366669</v>
      </c>
      <c r="DE1022" s="227">
        <f t="shared" si="1263"/>
        <v>3113.21</v>
      </c>
      <c r="DF1022" s="227">
        <f t="shared" si="1465"/>
        <v>62.264200000000002</v>
      </c>
      <c r="DG1022" s="227">
        <f t="shared" si="1466"/>
        <v>197.16996666666665</v>
      </c>
      <c r="DH1022" s="228">
        <f t="shared" si="1261"/>
        <v>1.0229013669042222</v>
      </c>
      <c r="DI1022" s="239">
        <f t="shared" si="1262"/>
        <v>130</v>
      </c>
      <c r="DJ1022" s="231">
        <f t="shared" si="1467"/>
        <v>1.0305157009999999</v>
      </c>
      <c r="DK1022" s="227">
        <f t="shared" si="1468"/>
        <v>3281.6842207099999</v>
      </c>
      <c r="DL1022" s="227">
        <f t="shared" si="1469"/>
        <v>3541.1183873766668</v>
      </c>
      <c r="DM1022" s="227">
        <f t="shared" si="1388"/>
        <v>3113.21</v>
      </c>
      <c r="DN1022" s="227">
        <f t="shared" si="1470"/>
        <v>62.264200000000002</v>
      </c>
      <c r="DO1022" s="227">
        <f t="shared" si="1471"/>
        <v>165.00012999999998</v>
      </c>
      <c r="DP1022" s="228">
        <f t="shared" si="1386"/>
        <v>1.0196389244860746</v>
      </c>
      <c r="DQ1022" s="239">
        <f t="shared" si="1387"/>
        <v>109</v>
      </c>
      <c r="DR1022" s="231">
        <f t="shared" si="1472"/>
        <v>1.0255239110000001</v>
      </c>
      <c r="DS1022" s="227">
        <f t="shared" si="1473"/>
        <v>3255.3719254299999</v>
      </c>
      <c r="DT1022" s="227">
        <f t="shared" si="1474"/>
        <v>3482.6362554299999</v>
      </c>
      <c r="DU1022" s="227">
        <f t="shared" si="1506"/>
        <v>3113.21</v>
      </c>
      <c r="DV1022" s="227">
        <f t="shared" si="1475"/>
        <v>62.264200000000002</v>
      </c>
      <c r="DW1022" s="227">
        <f t="shared" si="1476"/>
        <v>135.94350333333333</v>
      </c>
      <c r="DX1022" s="228">
        <f t="shared" si="1503"/>
        <v>1.0152738030924067</v>
      </c>
      <c r="DY1022" s="239">
        <f t="shared" si="1504"/>
        <v>91</v>
      </c>
      <c r="DZ1022" s="231">
        <f t="shared" si="1477"/>
        <v>1.021264484</v>
      </c>
      <c r="EA1022" s="227">
        <f t="shared" si="1478"/>
        <v>3227.9724987999998</v>
      </c>
      <c r="EB1022" s="227">
        <f t="shared" si="1479"/>
        <v>3426.1802021333333</v>
      </c>
      <c r="EC1022" s="227">
        <f t="shared" si="1382"/>
        <v>3113.21</v>
      </c>
      <c r="ED1022" s="227">
        <f t="shared" si="1480"/>
        <v>62.264200000000002</v>
      </c>
      <c r="EE1022" s="227">
        <f t="shared" si="1481"/>
        <v>103.77366666666667</v>
      </c>
      <c r="EF1022" s="228">
        <f t="shared" si="1383"/>
        <v>1.0077163193597793</v>
      </c>
      <c r="EG1022" s="239">
        <f t="shared" si="1384"/>
        <v>69</v>
      </c>
      <c r="EH1022" s="231">
        <f t="shared" si="1482"/>
        <v>1.0160825360000001</v>
      </c>
      <c r="EI1022" s="227">
        <f t="shared" si="1483"/>
        <v>3187.6871775700001</v>
      </c>
      <c r="EJ1022" s="227">
        <f t="shared" si="1484"/>
        <v>3353.7250442366667</v>
      </c>
      <c r="EK1022" s="227">
        <f t="shared" si="1505"/>
        <v>3113.21</v>
      </c>
      <c r="EL1022" s="227">
        <f t="shared" si="1485"/>
        <v>62.264200000000002</v>
      </c>
      <c r="EM1022" s="227">
        <f t="shared" si="1486"/>
        <v>70.566093333333328</v>
      </c>
      <c r="EN1022" s="228">
        <f t="shared" si="1501"/>
        <v>1.0020052057727815</v>
      </c>
      <c r="EO1022" s="239">
        <f t="shared" si="1502"/>
        <v>48</v>
      </c>
      <c r="EP1022" s="231">
        <f t="shared" si="1487"/>
        <v>1.01116066</v>
      </c>
      <c r="EQ1022" s="227">
        <f t="shared" si="1488"/>
        <v>3154.2677768100002</v>
      </c>
      <c r="ER1022" s="227">
        <f t="shared" si="1489"/>
        <v>3287.0980701433336</v>
      </c>
      <c r="ES1022" s="227">
        <f t="shared" si="1379"/>
        <v>3113.21</v>
      </c>
      <c r="ET1022" s="227">
        <f t="shared" si="1490"/>
        <v>62.264200000000002</v>
      </c>
      <c r="EU1022" s="227">
        <f t="shared" si="1491"/>
        <v>40.471730000000001</v>
      </c>
      <c r="EV1022" s="228">
        <f t="shared" si="1375"/>
        <v>1.0007041216863679</v>
      </c>
      <c r="EW1022" s="239">
        <f t="shared" si="1376"/>
        <v>28</v>
      </c>
      <c r="EX1022" s="231">
        <f t="shared" si="1492"/>
        <v>1.0064953270000001</v>
      </c>
      <c r="EY1022" s="227">
        <f t="shared" si="1493"/>
        <v>3135.6376339100002</v>
      </c>
      <c r="EZ1022" s="227">
        <f t="shared" si="1494"/>
        <v>3238.37356391</v>
      </c>
      <c r="FA1022" s="227">
        <f t="shared" si="1499"/>
        <v>3113.21</v>
      </c>
      <c r="FB1022" s="227">
        <f t="shared" si="1500"/>
        <v>62.264200000000002</v>
      </c>
      <c r="FC1022" s="227">
        <f t="shared" si="1495"/>
        <v>9.3396299999999997</v>
      </c>
      <c r="FD1022" s="228">
        <f t="shared" si="1496"/>
        <v>1.0006043272840996</v>
      </c>
      <c r="FE1022" s="239">
        <f t="shared" si="1497"/>
        <v>6</v>
      </c>
      <c r="FF1022" s="231">
        <f t="shared" si="1498"/>
        <v>1.0013883180000001</v>
      </c>
      <c r="FG1022" s="227">
        <f t="shared" si="1412"/>
        <v>3119.4161352000001</v>
      </c>
      <c r="FH1022" s="227">
        <f t="shared" si="1413"/>
        <v>3191.0199652000001</v>
      </c>
      <c r="FI1022" s="227"/>
      <c r="FJ1022" s="227"/>
      <c r="FK1022" s="227"/>
      <c r="FL1022" s="227"/>
      <c r="FM1022" s="227"/>
      <c r="FN1022" s="227"/>
      <c r="FO1022" s="227"/>
      <c r="FP1022" s="227"/>
      <c r="FQ1022" s="227"/>
      <c r="FR1022" s="227"/>
      <c r="FS1022" s="227"/>
      <c r="FT1022" s="227"/>
      <c r="FU1022" s="227"/>
      <c r="FV1022" s="227"/>
      <c r="FW1022" s="227"/>
      <c r="FX1022" s="227"/>
      <c r="FY1022" s="227"/>
      <c r="FZ1022" s="227"/>
      <c r="GA1022" s="227"/>
      <c r="GB1022" s="227"/>
      <c r="GC1022" s="227"/>
      <c r="GD1022" s="227"/>
      <c r="GE1022" s="227"/>
      <c r="GF1022" s="1"/>
      <c r="GG1022" s="1"/>
      <c r="GH1022" s="5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5"/>
      <c r="HA1022" s="5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3"/>
      <c r="JZ1022" s="1"/>
      <c r="KA1022" s="1"/>
      <c r="KB1022" s="1"/>
      <c r="KC1022" s="1"/>
      <c r="KD1022" s="1"/>
      <c r="KE1022" s="1"/>
    </row>
    <row r="1023" spans="1:291" x14ac:dyDescent="0.2">
      <c r="A1023" s="196">
        <f t="shared" si="1282"/>
        <v>43681</v>
      </c>
      <c r="B1023" s="236">
        <f t="shared" si="1414"/>
        <v>118282.90206063664</v>
      </c>
      <c r="C1023" s="66">
        <f t="shared" si="1398"/>
        <v>56082.280525889997</v>
      </c>
      <c r="D1023" s="77">
        <f t="shared" si="1283"/>
        <v>5214.2700000000004</v>
      </c>
      <c r="E1023" s="67">
        <f>VLOOKUP(A1022,[1]Plan1!$DQ$117:$DS$314,3)</f>
        <v>5224.18</v>
      </c>
      <c r="F1023" s="11">
        <f t="shared" si="1284"/>
        <v>43672</v>
      </c>
      <c r="G1023" s="73">
        <f t="shared" si="1272"/>
        <v>1.9005536729015393E-3</v>
      </c>
      <c r="H1023" s="11">
        <f t="shared" si="1285"/>
        <v>43703</v>
      </c>
      <c r="I1023" s="11">
        <f t="shared" si="1273"/>
        <v>43703</v>
      </c>
      <c r="J1023" s="1">
        <f t="shared" si="1286"/>
        <v>22</v>
      </c>
      <c r="K1023" s="1">
        <f t="shared" si="1287"/>
        <v>7</v>
      </c>
      <c r="L1023" s="66">
        <f t="shared" si="1274"/>
        <v>1.00060433</v>
      </c>
      <c r="M1023" s="70">
        <f t="shared" si="1399"/>
        <v>1.0000997300000001</v>
      </c>
      <c r="N1023" s="70">
        <f t="shared" si="1385"/>
        <v>1.0999337934829261</v>
      </c>
      <c r="O1023" s="66">
        <f t="shared" si="1395"/>
        <v>1.10059851</v>
      </c>
      <c r="P1023" s="66">
        <f t="shared" si="1275"/>
        <v>56116.172730480001</v>
      </c>
      <c r="Q1023" s="74">
        <f t="shared" si="1276"/>
        <v>0</v>
      </c>
      <c r="R1023" s="75">
        <f t="shared" si="1396"/>
        <v>0</v>
      </c>
      <c r="S1023" s="66">
        <f t="shared" si="1397"/>
        <v>0</v>
      </c>
      <c r="T1023" s="10">
        <f t="shared" si="1288"/>
        <v>0.06</v>
      </c>
      <c r="U1023" s="74">
        <f t="shared" si="1392"/>
        <v>7</v>
      </c>
      <c r="V1023" s="74">
        <v>252</v>
      </c>
      <c r="W1023" s="70">
        <f t="shared" si="1277"/>
        <v>1.001619891</v>
      </c>
      <c r="X1023" s="66">
        <f t="shared" si="1278"/>
        <v>90.902083160000004</v>
      </c>
      <c r="Y1023" s="66">
        <v>0</v>
      </c>
      <c r="Z1023" s="67">
        <f t="shared" si="1279"/>
        <v>0</v>
      </c>
      <c r="AA1023" s="68" t="str">
        <f t="shared" si="1289"/>
        <v>A+INCORP J=</v>
      </c>
      <c r="AB1023" s="11">
        <f t="shared" si="1290"/>
        <v>43703</v>
      </c>
      <c r="AC1023" s="227">
        <f t="shared" si="1295"/>
        <v>3113.21</v>
      </c>
      <c r="AD1023" s="227">
        <f t="shared" si="1415"/>
        <v>62.264200000000002</v>
      </c>
      <c r="AE1023" s="227">
        <f t="shared" si="1416"/>
        <v>514.71738666666681</v>
      </c>
      <c r="AF1023" s="228">
        <f t="shared" si="1296"/>
        <v>1.054770180159514</v>
      </c>
      <c r="AG1023" s="230">
        <f t="shared" si="1297"/>
        <v>340</v>
      </c>
      <c r="AH1023" s="231">
        <f t="shared" si="1417"/>
        <v>1.08178968</v>
      </c>
      <c r="AI1023" s="227">
        <f t="shared" si="1418"/>
        <v>3552.2955683</v>
      </c>
      <c r="AJ1023" s="227">
        <f t="shared" si="1419"/>
        <v>4129.2771549666668</v>
      </c>
      <c r="AK1023" s="227">
        <f t="shared" si="1405"/>
        <v>3113.21</v>
      </c>
      <c r="AL1023" s="227">
        <f t="shared" si="1420"/>
        <v>62.264200000000002</v>
      </c>
      <c r="AM1023" s="227">
        <f t="shared" si="1421"/>
        <v>483.58528666666666</v>
      </c>
      <c r="AN1023" s="228">
        <f t="shared" si="1406"/>
        <v>1.0538221379261248</v>
      </c>
      <c r="AO1023" s="230">
        <f t="shared" si="1407"/>
        <v>319</v>
      </c>
      <c r="AP1023" s="231">
        <f t="shared" si="1422"/>
        <v>1.076549521</v>
      </c>
      <c r="AQ1023" s="227">
        <f t="shared" si="1423"/>
        <v>3531.9109607800001</v>
      </c>
      <c r="AR1023" s="227">
        <f t="shared" si="1424"/>
        <v>4077.7604474466666</v>
      </c>
      <c r="AS1023" s="227">
        <f t="shared" si="1291"/>
        <v>3113.21</v>
      </c>
      <c r="AT1023" s="227">
        <f t="shared" si="1425"/>
        <v>62.264200000000002</v>
      </c>
      <c r="AU1023" s="227">
        <f t="shared" si="1426"/>
        <v>452.45318666666668</v>
      </c>
      <c r="AV1023" s="228">
        <f t="shared" si="1292"/>
        <v>1.0515092727794635</v>
      </c>
      <c r="AW1023" s="230">
        <f t="shared" si="1293"/>
        <v>298</v>
      </c>
      <c r="AX1023" s="231">
        <f t="shared" si="1427"/>
        <v>1.0713347449999999</v>
      </c>
      <c r="AY1023" s="227">
        <f t="shared" si="1428"/>
        <v>3507.0884060200001</v>
      </c>
      <c r="AZ1023" s="227">
        <f t="shared" si="1429"/>
        <v>4021.8057926866668</v>
      </c>
      <c r="BA1023" s="227">
        <f t="shared" si="1270"/>
        <v>3113.21</v>
      </c>
      <c r="BB1023" s="227">
        <f t="shared" si="1430"/>
        <v>62.264200000000002</v>
      </c>
      <c r="BC1023" s="227">
        <f t="shared" si="1431"/>
        <v>420.28335000000004</v>
      </c>
      <c r="BD1023" s="228">
        <f t="shared" si="1403"/>
        <v>1.0473194329070665</v>
      </c>
      <c r="BE1023" s="230">
        <f t="shared" si="1404"/>
        <v>278</v>
      </c>
      <c r="BF1023" s="231">
        <f t="shared" si="1432"/>
        <v>1.0663917780000001</v>
      </c>
      <c r="BG1023" s="227">
        <f t="shared" si="1433"/>
        <v>3476.9974056999999</v>
      </c>
      <c r="BH1023" s="227">
        <f t="shared" si="1434"/>
        <v>3959.5449557000002</v>
      </c>
      <c r="BI1023" s="227">
        <f t="shared" si="1294"/>
        <v>3113.21</v>
      </c>
      <c r="BJ1023" s="227">
        <f t="shared" si="1435"/>
        <v>62.264200000000002</v>
      </c>
      <c r="BK1023" s="227">
        <f t="shared" si="1436"/>
        <v>389.15125</v>
      </c>
      <c r="BL1023" s="228">
        <f t="shared" si="1280"/>
        <v>1.034287270887345</v>
      </c>
      <c r="BM1023" s="230">
        <f t="shared" si="1281"/>
        <v>256</v>
      </c>
      <c r="BN1023" s="231">
        <f t="shared" si="1437"/>
        <v>1.0609808510000001</v>
      </c>
      <c r="BO1023" s="227">
        <f t="shared" si="1438"/>
        <v>3416.30897766</v>
      </c>
      <c r="BP1023" s="227">
        <f t="shared" si="1439"/>
        <v>3867.7244276599999</v>
      </c>
      <c r="BQ1023" s="227">
        <f t="shared" si="1402"/>
        <v>3113.21</v>
      </c>
      <c r="BR1023" s="227">
        <f t="shared" si="1440"/>
        <v>62.264200000000002</v>
      </c>
      <c r="BS1023" s="227">
        <f t="shared" si="1441"/>
        <v>354.90594000000004</v>
      </c>
      <c r="BT1023" s="228">
        <f t="shared" si="1400"/>
        <v>1.0308846857161227</v>
      </c>
      <c r="BU1023" s="230">
        <f t="shared" si="1401"/>
        <v>233</v>
      </c>
      <c r="BV1023" s="231">
        <f t="shared" si="1442"/>
        <v>1.0553533260000001</v>
      </c>
      <c r="BW1023" s="227">
        <f t="shared" si="1443"/>
        <v>3387.00929111</v>
      </c>
      <c r="BX1023" s="227">
        <f t="shared" si="1444"/>
        <v>3804.1794311100002</v>
      </c>
      <c r="BY1023" s="227">
        <f t="shared" si="1271"/>
        <v>3113.21</v>
      </c>
      <c r="BZ1023" s="227">
        <f t="shared" si="1445"/>
        <v>62.264200000000002</v>
      </c>
      <c r="CA1023" s="227">
        <f t="shared" si="1446"/>
        <v>324.81157666666667</v>
      </c>
      <c r="CB1023" s="228">
        <f t="shared" si="1268"/>
        <v>1.0318122993823846</v>
      </c>
      <c r="CC1023" s="230">
        <f t="shared" si="1269"/>
        <v>213</v>
      </c>
      <c r="CD1023" s="231">
        <f t="shared" si="1447"/>
        <v>1.0504840950000001</v>
      </c>
      <c r="CE1023" s="227">
        <f t="shared" si="1448"/>
        <v>3374.41582036</v>
      </c>
      <c r="CF1023" s="227">
        <f t="shared" si="1449"/>
        <v>3761.4915970266666</v>
      </c>
      <c r="CG1023" s="227">
        <f t="shared" si="1264"/>
        <v>3113.21</v>
      </c>
      <c r="CH1023" s="227">
        <f t="shared" si="1450"/>
        <v>62.264200000000002</v>
      </c>
      <c r="CI1023" s="227">
        <f t="shared" si="1451"/>
        <v>293.67947666666669</v>
      </c>
      <c r="CJ1023" s="228">
        <f t="shared" si="1393"/>
        <v>1.0268835702231724</v>
      </c>
      <c r="CK1023" s="230">
        <f t="shared" si="1394"/>
        <v>192</v>
      </c>
      <c r="CL1023" s="231">
        <f t="shared" si="1452"/>
        <v>1.045395579</v>
      </c>
      <c r="CM1023" s="227">
        <f t="shared" si="1453"/>
        <v>3342.0295167999998</v>
      </c>
      <c r="CN1023" s="227">
        <f t="shared" si="1454"/>
        <v>3697.9731934666665</v>
      </c>
      <c r="CO1023" s="227">
        <f t="shared" si="1267"/>
        <v>3113.21</v>
      </c>
      <c r="CP1023" s="227">
        <f t="shared" si="1455"/>
        <v>62.264200000000002</v>
      </c>
      <c r="CQ1023" s="227">
        <f t="shared" si="1456"/>
        <v>260.47190333333333</v>
      </c>
      <c r="CR1023" s="228">
        <f t="shared" si="1265"/>
        <v>1.0222840483327933</v>
      </c>
      <c r="CS1023" s="230">
        <f t="shared" si="1266"/>
        <v>172</v>
      </c>
      <c r="CT1023" s="231">
        <f t="shared" si="1457"/>
        <v>1.0405722909999999</v>
      </c>
      <c r="CU1023" s="227">
        <f t="shared" si="1458"/>
        <v>3311.7096836999999</v>
      </c>
      <c r="CV1023" s="227">
        <f t="shared" si="1459"/>
        <v>3634.4457870333331</v>
      </c>
      <c r="CW1023" s="227">
        <f t="shared" si="1391"/>
        <v>3113.21</v>
      </c>
      <c r="CX1023" s="227">
        <f t="shared" si="1460"/>
        <v>62.264200000000002</v>
      </c>
      <c r="CY1023" s="227">
        <f t="shared" si="1461"/>
        <v>229.33980333333332</v>
      </c>
      <c r="CZ1023" s="228">
        <f t="shared" si="1389"/>
        <v>1.024435824667953</v>
      </c>
      <c r="DA1023" s="239">
        <f t="shared" si="1390"/>
        <v>151</v>
      </c>
      <c r="DB1023" s="231">
        <f t="shared" si="1462"/>
        <v>1.0355317879999999</v>
      </c>
      <c r="DC1023" s="227">
        <f t="shared" si="1463"/>
        <v>3302.6048114700002</v>
      </c>
      <c r="DD1023" s="227">
        <f t="shared" si="1464"/>
        <v>3594.2088148033336</v>
      </c>
      <c r="DE1023" s="227">
        <f t="shared" si="1263"/>
        <v>3113.21</v>
      </c>
      <c r="DF1023" s="227">
        <f t="shared" si="1465"/>
        <v>62.264200000000002</v>
      </c>
      <c r="DG1023" s="227">
        <f t="shared" si="1466"/>
        <v>198.20770333333331</v>
      </c>
      <c r="DH1023" s="228">
        <f t="shared" si="1261"/>
        <v>1.0229013669042222</v>
      </c>
      <c r="DI1023" s="239">
        <f t="shared" si="1262"/>
        <v>130</v>
      </c>
      <c r="DJ1023" s="231">
        <f t="shared" si="1467"/>
        <v>1.0305157009999999</v>
      </c>
      <c r="DK1023" s="227">
        <f t="shared" si="1468"/>
        <v>3281.6842207099999</v>
      </c>
      <c r="DL1023" s="227">
        <f t="shared" si="1469"/>
        <v>3542.156124043333</v>
      </c>
      <c r="DM1023" s="227">
        <f t="shared" si="1388"/>
        <v>3113.21</v>
      </c>
      <c r="DN1023" s="227">
        <f t="shared" si="1470"/>
        <v>62.264200000000002</v>
      </c>
      <c r="DO1023" s="227">
        <f t="shared" si="1471"/>
        <v>166.03786666666664</v>
      </c>
      <c r="DP1023" s="228">
        <f t="shared" si="1386"/>
        <v>1.0196389244860746</v>
      </c>
      <c r="DQ1023" s="239">
        <f t="shared" si="1387"/>
        <v>109</v>
      </c>
      <c r="DR1023" s="231">
        <f t="shared" si="1472"/>
        <v>1.0255239110000001</v>
      </c>
      <c r="DS1023" s="227">
        <f t="shared" si="1473"/>
        <v>3255.3719254299999</v>
      </c>
      <c r="DT1023" s="227">
        <f t="shared" si="1474"/>
        <v>3483.6739920966666</v>
      </c>
      <c r="DU1023" s="227">
        <f t="shared" si="1506"/>
        <v>3113.21</v>
      </c>
      <c r="DV1023" s="227">
        <f t="shared" si="1475"/>
        <v>62.264200000000002</v>
      </c>
      <c r="DW1023" s="227">
        <f t="shared" si="1476"/>
        <v>136.98124000000001</v>
      </c>
      <c r="DX1023" s="228">
        <f t="shared" si="1503"/>
        <v>1.0152738030924067</v>
      </c>
      <c r="DY1023" s="239">
        <f t="shared" si="1504"/>
        <v>91</v>
      </c>
      <c r="DZ1023" s="231">
        <f t="shared" si="1477"/>
        <v>1.021264484</v>
      </c>
      <c r="EA1023" s="227">
        <f t="shared" si="1478"/>
        <v>3227.9724987999998</v>
      </c>
      <c r="EB1023" s="227">
        <f t="shared" si="1479"/>
        <v>3427.2179388</v>
      </c>
      <c r="EC1023" s="227">
        <f t="shared" si="1382"/>
        <v>3113.21</v>
      </c>
      <c r="ED1023" s="227">
        <f t="shared" si="1480"/>
        <v>62.264200000000002</v>
      </c>
      <c r="EE1023" s="227">
        <f t="shared" si="1481"/>
        <v>104.81140333333335</v>
      </c>
      <c r="EF1023" s="228">
        <f t="shared" si="1383"/>
        <v>1.0077163193597793</v>
      </c>
      <c r="EG1023" s="239">
        <f t="shared" si="1384"/>
        <v>69</v>
      </c>
      <c r="EH1023" s="231">
        <f t="shared" si="1482"/>
        <v>1.0160825360000001</v>
      </c>
      <c r="EI1023" s="227">
        <f t="shared" si="1483"/>
        <v>3187.6871775700001</v>
      </c>
      <c r="EJ1023" s="227">
        <f t="shared" si="1484"/>
        <v>3354.7627809033334</v>
      </c>
      <c r="EK1023" s="227">
        <f t="shared" si="1505"/>
        <v>3113.21</v>
      </c>
      <c r="EL1023" s="227">
        <f t="shared" si="1485"/>
        <v>62.264200000000002</v>
      </c>
      <c r="EM1023" s="227">
        <f t="shared" si="1486"/>
        <v>71.603830000000002</v>
      </c>
      <c r="EN1023" s="228">
        <f t="shared" si="1501"/>
        <v>1.0020052057727815</v>
      </c>
      <c r="EO1023" s="239">
        <f t="shared" si="1502"/>
        <v>48</v>
      </c>
      <c r="EP1023" s="231">
        <f t="shared" si="1487"/>
        <v>1.01116066</v>
      </c>
      <c r="EQ1023" s="227">
        <f t="shared" si="1488"/>
        <v>3154.2677768100002</v>
      </c>
      <c r="ER1023" s="227">
        <f t="shared" si="1489"/>
        <v>3288.1358068100003</v>
      </c>
      <c r="ES1023" s="227">
        <f t="shared" si="1379"/>
        <v>3113.21</v>
      </c>
      <c r="ET1023" s="227">
        <f t="shared" si="1490"/>
        <v>62.264200000000002</v>
      </c>
      <c r="EU1023" s="227">
        <f t="shared" si="1491"/>
        <v>41.509466666666661</v>
      </c>
      <c r="EV1023" s="228">
        <f t="shared" si="1375"/>
        <v>1.0007041216863679</v>
      </c>
      <c r="EW1023" s="239">
        <f t="shared" si="1376"/>
        <v>28</v>
      </c>
      <c r="EX1023" s="231">
        <f t="shared" si="1492"/>
        <v>1.0064953270000001</v>
      </c>
      <c r="EY1023" s="227">
        <f t="shared" si="1493"/>
        <v>3135.6376339100002</v>
      </c>
      <c r="EZ1023" s="227">
        <f t="shared" si="1494"/>
        <v>3239.4113005766667</v>
      </c>
      <c r="FA1023" s="227">
        <f t="shared" si="1499"/>
        <v>3113.21</v>
      </c>
      <c r="FB1023" s="227">
        <f t="shared" si="1500"/>
        <v>62.264200000000002</v>
      </c>
      <c r="FC1023" s="227">
        <f t="shared" si="1495"/>
        <v>10.377366666666665</v>
      </c>
      <c r="FD1023" s="228">
        <f t="shared" si="1496"/>
        <v>1.0006043272840996</v>
      </c>
      <c r="FE1023" s="239">
        <f t="shared" si="1497"/>
        <v>6</v>
      </c>
      <c r="FF1023" s="231">
        <f t="shared" si="1498"/>
        <v>1.0013883180000001</v>
      </c>
      <c r="FG1023" s="227">
        <f t="shared" si="1412"/>
        <v>3119.4161352000001</v>
      </c>
      <c r="FH1023" s="227">
        <f t="shared" si="1413"/>
        <v>3192.0577018666668</v>
      </c>
      <c r="FI1023" s="227"/>
      <c r="FJ1023" s="227"/>
      <c r="FK1023" s="227"/>
      <c r="FL1023" s="227"/>
      <c r="FM1023" s="227"/>
      <c r="FN1023" s="227"/>
      <c r="FO1023" s="227"/>
      <c r="FP1023" s="227"/>
      <c r="FQ1023" s="227"/>
      <c r="FR1023" s="227"/>
      <c r="FS1023" s="227"/>
      <c r="FT1023" s="227"/>
      <c r="FU1023" s="227"/>
      <c r="FV1023" s="227"/>
      <c r="FW1023" s="227"/>
      <c r="FX1023" s="227"/>
      <c r="FY1023" s="227"/>
      <c r="FZ1023" s="227"/>
      <c r="GA1023" s="227"/>
      <c r="GB1023" s="227"/>
      <c r="GC1023" s="227"/>
      <c r="GD1023" s="227"/>
      <c r="GE1023" s="227"/>
      <c r="GF1023" s="1"/>
      <c r="GG1023" s="1"/>
      <c r="GH1023" s="5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5"/>
      <c r="HA1023" s="5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3"/>
      <c r="JZ1023" s="1"/>
      <c r="KA1023" s="1"/>
      <c r="KB1023" s="1"/>
      <c r="KC1023" s="1"/>
      <c r="KD1023" s="1"/>
      <c r="KE1023" s="1"/>
    </row>
    <row r="1024" spans="1:291" x14ac:dyDescent="0.2">
      <c r="A1024" s="196">
        <f t="shared" si="1282"/>
        <v>43682</v>
      </c>
      <c r="B1024" s="236">
        <f t="shared" si="1414"/>
        <v>118313.62425244</v>
      </c>
      <c r="C1024" s="66">
        <f t="shared" si="1398"/>
        <v>56082.280525889997</v>
      </c>
      <c r="D1024" s="77">
        <f t="shared" si="1283"/>
        <v>5214.2700000000004</v>
      </c>
      <c r="E1024" s="67">
        <f>VLOOKUP(A1023,[1]Plan1!$DQ$117:$DS$314,3)</f>
        <v>5224.18</v>
      </c>
      <c r="F1024" s="11">
        <f t="shared" si="1284"/>
        <v>43672</v>
      </c>
      <c r="G1024" s="73">
        <f t="shared" si="1272"/>
        <v>1.9005536729015393E-3</v>
      </c>
      <c r="H1024" s="11">
        <f t="shared" si="1285"/>
        <v>43703</v>
      </c>
      <c r="I1024" s="11">
        <f t="shared" si="1273"/>
        <v>43703</v>
      </c>
      <c r="J1024" s="1">
        <f t="shared" si="1286"/>
        <v>22</v>
      </c>
      <c r="K1024" s="1">
        <f t="shared" si="1287"/>
        <v>7</v>
      </c>
      <c r="L1024" s="66">
        <f t="shared" si="1274"/>
        <v>1.00060433</v>
      </c>
      <c r="M1024" s="70">
        <f t="shared" si="1399"/>
        <v>1.0000997300000001</v>
      </c>
      <c r="N1024" s="70">
        <f t="shared" si="1385"/>
        <v>1.0999337934829261</v>
      </c>
      <c r="O1024" s="66">
        <f t="shared" si="1395"/>
        <v>1.10059851</v>
      </c>
      <c r="P1024" s="66">
        <f t="shared" si="1275"/>
        <v>56116.172730480001</v>
      </c>
      <c r="Q1024" s="74">
        <f t="shared" si="1276"/>
        <v>0</v>
      </c>
      <c r="R1024" s="75">
        <f t="shared" si="1396"/>
        <v>0</v>
      </c>
      <c r="S1024" s="66">
        <f t="shared" si="1397"/>
        <v>0</v>
      </c>
      <c r="T1024" s="10">
        <f t="shared" si="1288"/>
        <v>0.06</v>
      </c>
      <c r="U1024" s="74">
        <f t="shared" si="1392"/>
        <v>7</v>
      </c>
      <c r="V1024" s="74">
        <v>252</v>
      </c>
      <c r="W1024" s="70">
        <f t="shared" si="1277"/>
        <v>1.001619891</v>
      </c>
      <c r="X1024" s="66">
        <f t="shared" si="1278"/>
        <v>90.902083160000004</v>
      </c>
      <c r="Y1024" s="66">
        <v>0</v>
      </c>
      <c r="Z1024" s="67">
        <f t="shared" si="1279"/>
        <v>0</v>
      </c>
      <c r="AA1024" s="68" t="str">
        <f t="shared" si="1289"/>
        <v>A+INCORP J=</v>
      </c>
      <c r="AB1024" s="11">
        <f t="shared" si="1290"/>
        <v>43703</v>
      </c>
      <c r="AC1024" s="227">
        <f t="shared" si="1295"/>
        <v>3113.21</v>
      </c>
      <c r="AD1024" s="227">
        <f t="shared" si="1415"/>
        <v>62.264200000000002</v>
      </c>
      <c r="AE1024" s="227">
        <f t="shared" si="1416"/>
        <v>515.75512333333336</v>
      </c>
      <c r="AF1024" s="228">
        <f t="shared" si="1296"/>
        <v>1.054770180159514</v>
      </c>
      <c r="AG1024" s="230">
        <f t="shared" si="1297"/>
        <v>341</v>
      </c>
      <c r="AH1024" s="231">
        <f t="shared" si="1417"/>
        <v>1.0820398470000001</v>
      </c>
      <c r="AI1024" s="227">
        <f t="shared" si="1418"/>
        <v>3553.1170469499998</v>
      </c>
      <c r="AJ1024" s="227">
        <f t="shared" si="1419"/>
        <v>4131.1363702833332</v>
      </c>
      <c r="AK1024" s="227">
        <f t="shared" si="1405"/>
        <v>3113.21</v>
      </c>
      <c r="AL1024" s="227">
        <f t="shared" si="1420"/>
        <v>62.264200000000002</v>
      </c>
      <c r="AM1024" s="227">
        <f t="shared" si="1421"/>
        <v>484.62302333333338</v>
      </c>
      <c r="AN1024" s="228">
        <f t="shared" si="1406"/>
        <v>1.0538221379261248</v>
      </c>
      <c r="AO1024" s="230">
        <f t="shared" si="1407"/>
        <v>320</v>
      </c>
      <c r="AP1024" s="231">
        <f t="shared" si="1422"/>
        <v>1.076798476</v>
      </c>
      <c r="AQ1024" s="227">
        <f t="shared" si="1423"/>
        <v>3532.7277247799998</v>
      </c>
      <c r="AR1024" s="227">
        <f t="shared" si="1424"/>
        <v>4079.6149481133334</v>
      </c>
      <c r="AS1024" s="227">
        <f t="shared" si="1291"/>
        <v>3113.21</v>
      </c>
      <c r="AT1024" s="227">
        <f t="shared" si="1425"/>
        <v>62.264200000000002</v>
      </c>
      <c r="AU1024" s="227">
        <f t="shared" si="1426"/>
        <v>453.49092333333334</v>
      </c>
      <c r="AV1024" s="228">
        <f t="shared" si="1292"/>
        <v>1.0515092727794635</v>
      </c>
      <c r="AW1024" s="230">
        <f t="shared" si="1293"/>
        <v>299</v>
      </c>
      <c r="AX1024" s="231">
        <f t="shared" si="1427"/>
        <v>1.0715824940000001</v>
      </c>
      <c r="AY1024" s="227">
        <f t="shared" si="1428"/>
        <v>3507.8994295100001</v>
      </c>
      <c r="AZ1024" s="227">
        <f t="shared" si="1429"/>
        <v>4023.6545528433335</v>
      </c>
      <c r="BA1024" s="227">
        <f t="shared" si="1270"/>
        <v>3113.21</v>
      </c>
      <c r="BB1024" s="227">
        <f t="shared" si="1430"/>
        <v>62.264200000000002</v>
      </c>
      <c r="BC1024" s="227">
        <f t="shared" si="1431"/>
        <v>421.32108666666664</v>
      </c>
      <c r="BD1024" s="228">
        <f t="shared" si="1403"/>
        <v>1.0473194329070665</v>
      </c>
      <c r="BE1024" s="230">
        <f t="shared" si="1404"/>
        <v>279</v>
      </c>
      <c r="BF1024" s="231">
        <f t="shared" si="1432"/>
        <v>1.066638384</v>
      </c>
      <c r="BG1024" s="227">
        <f t="shared" si="1433"/>
        <v>3477.80147081</v>
      </c>
      <c r="BH1024" s="227">
        <f t="shared" si="1434"/>
        <v>3961.3867574766664</v>
      </c>
      <c r="BI1024" s="227">
        <f t="shared" si="1294"/>
        <v>3113.21</v>
      </c>
      <c r="BJ1024" s="227">
        <f t="shared" si="1435"/>
        <v>62.264200000000002</v>
      </c>
      <c r="BK1024" s="227">
        <f t="shared" si="1436"/>
        <v>390.18898666666666</v>
      </c>
      <c r="BL1024" s="228">
        <f t="shared" si="1280"/>
        <v>1.034287270887345</v>
      </c>
      <c r="BM1024" s="230">
        <f t="shared" si="1281"/>
        <v>257</v>
      </c>
      <c r="BN1024" s="231">
        <f t="shared" si="1437"/>
        <v>1.0612262059999999</v>
      </c>
      <c r="BO1024" s="227">
        <f t="shared" si="1438"/>
        <v>3417.0990093400001</v>
      </c>
      <c r="BP1024" s="227">
        <f t="shared" si="1439"/>
        <v>3869.5521960066667</v>
      </c>
      <c r="BQ1024" s="227">
        <f t="shared" si="1402"/>
        <v>3113.21</v>
      </c>
      <c r="BR1024" s="227">
        <f t="shared" si="1440"/>
        <v>62.264200000000002</v>
      </c>
      <c r="BS1024" s="227">
        <f t="shared" si="1441"/>
        <v>355.9436766666667</v>
      </c>
      <c r="BT1024" s="228">
        <f t="shared" si="1400"/>
        <v>1.0308846857161227</v>
      </c>
      <c r="BU1024" s="230">
        <f t="shared" si="1401"/>
        <v>234</v>
      </c>
      <c r="BV1024" s="231">
        <f t="shared" si="1442"/>
        <v>1.05559738</v>
      </c>
      <c r="BW1024" s="227">
        <f t="shared" si="1443"/>
        <v>3387.79254838</v>
      </c>
      <c r="BX1024" s="227">
        <f t="shared" si="1444"/>
        <v>3806.0004250466668</v>
      </c>
      <c r="BY1024" s="227">
        <f t="shared" si="1271"/>
        <v>3113.21</v>
      </c>
      <c r="BZ1024" s="227">
        <f t="shared" si="1445"/>
        <v>62.264200000000002</v>
      </c>
      <c r="CA1024" s="227">
        <f t="shared" si="1446"/>
        <v>325.84931333333333</v>
      </c>
      <c r="CB1024" s="228">
        <f t="shared" si="1268"/>
        <v>1.0318122993823846</v>
      </c>
      <c r="CC1024" s="230">
        <f t="shared" si="1269"/>
        <v>214</v>
      </c>
      <c r="CD1024" s="231">
        <f t="shared" si="1447"/>
        <v>1.050727022</v>
      </c>
      <c r="CE1024" s="227">
        <f t="shared" si="1448"/>
        <v>3375.1961622200001</v>
      </c>
      <c r="CF1024" s="227">
        <f t="shared" si="1449"/>
        <v>3763.3096755533334</v>
      </c>
      <c r="CG1024" s="227">
        <f t="shared" si="1264"/>
        <v>3113.21</v>
      </c>
      <c r="CH1024" s="227">
        <f t="shared" si="1450"/>
        <v>62.264200000000002</v>
      </c>
      <c r="CI1024" s="227">
        <f t="shared" si="1451"/>
        <v>294.71721333333335</v>
      </c>
      <c r="CJ1024" s="228">
        <f t="shared" si="1393"/>
        <v>1.0268835702231724</v>
      </c>
      <c r="CK1024" s="230">
        <f t="shared" si="1394"/>
        <v>193</v>
      </c>
      <c r="CL1024" s="231">
        <f t="shared" si="1452"/>
        <v>1.0456373299999999</v>
      </c>
      <c r="CM1024" s="227">
        <f t="shared" si="1453"/>
        <v>3342.8023715899999</v>
      </c>
      <c r="CN1024" s="227">
        <f t="shared" si="1454"/>
        <v>3699.7837849233333</v>
      </c>
      <c r="CO1024" s="227">
        <f t="shared" si="1267"/>
        <v>3113.21</v>
      </c>
      <c r="CP1024" s="227">
        <f t="shared" si="1455"/>
        <v>62.264200000000002</v>
      </c>
      <c r="CQ1024" s="227">
        <f t="shared" si="1456"/>
        <v>261.50964000000005</v>
      </c>
      <c r="CR1024" s="228">
        <f t="shared" si="1265"/>
        <v>1.0222840483327933</v>
      </c>
      <c r="CS1024" s="230">
        <f t="shared" si="1266"/>
        <v>173</v>
      </c>
      <c r="CT1024" s="231">
        <f t="shared" si="1457"/>
        <v>1.0408129260000001</v>
      </c>
      <c r="CU1024" s="227">
        <f t="shared" si="1458"/>
        <v>3312.4755250200001</v>
      </c>
      <c r="CV1024" s="227">
        <f t="shared" si="1459"/>
        <v>3636.2493650200004</v>
      </c>
      <c r="CW1024" s="227">
        <f t="shared" si="1391"/>
        <v>3113.21</v>
      </c>
      <c r="CX1024" s="227">
        <f t="shared" si="1460"/>
        <v>62.264200000000002</v>
      </c>
      <c r="CY1024" s="227">
        <f t="shared" si="1461"/>
        <v>230.37754000000004</v>
      </c>
      <c r="CZ1024" s="228">
        <f t="shared" si="1389"/>
        <v>1.024435824667953</v>
      </c>
      <c r="DA1024" s="239">
        <f t="shared" si="1390"/>
        <v>152</v>
      </c>
      <c r="DB1024" s="231">
        <f t="shared" si="1462"/>
        <v>1.0357712569999999</v>
      </c>
      <c r="DC1024" s="227">
        <f t="shared" si="1463"/>
        <v>3303.3685460900001</v>
      </c>
      <c r="DD1024" s="227">
        <f t="shared" si="1464"/>
        <v>3596.0102860900001</v>
      </c>
      <c r="DE1024" s="227">
        <f t="shared" si="1263"/>
        <v>3113.21</v>
      </c>
      <c r="DF1024" s="227">
        <f t="shared" si="1465"/>
        <v>62.264200000000002</v>
      </c>
      <c r="DG1024" s="227">
        <f t="shared" si="1466"/>
        <v>199.24544</v>
      </c>
      <c r="DH1024" s="228">
        <f t="shared" si="1261"/>
        <v>1.0229013669042222</v>
      </c>
      <c r="DI1024" s="239">
        <f t="shared" si="1262"/>
        <v>131</v>
      </c>
      <c r="DJ1024" s="231">
        <f t="shared" si="1467"/>
        <v>1.0307540100000001</v>
      </c>
      <c r="DK1024" s="227">
        <f t="shared" si="1468"/>
        <v>3282.44311733</v>
      </c>
      <c r="DL1024" s="227">
        <f t="shared" si="1469"/>
        <v>3543.9527573300002</v>
      </c>
      <c r="DM1024" s="227">
        <f t="shared" si="1388"/>
        <v>3113.21</v>
      </c>
      <c r="DN1024" s="227">
        <f t="shared" si="1470"/>
        <v>62.264200000000002</v>
      </c>
      <c r="DO1024" s="227">
        <f t="shared" si="1471"/>
        <v>167.07560333333331</v>
      </c>
      <c r="DP1024" s="228">
        <f t="shared" si="1386"/>
        <v>1.0196389244860746</v>
      </c>
      <c r="DQ1024" s="239">
        <f t="shared" si="1387"/>
        <v>110</v>
      </c>
      <c r="DR1024" s="231">
        <f t="shared" si="1472"/>
        <v>1.0257610660000001</v>
      </c>
      <c r="DS1024" s="227">
        <f t="shared" si="1473"/>
        <v>3256.12473843</v>
      </c>
      <c r="DT1024" s="227">
        <f t="shared" si="1474"/>
        <v>3485.4645417633333</v>
      </c>
      <c r="DU1024" s="227">
        <f t="shared" si="1506"/>
        <v>3113.21</v>
      </c>
      <c r="DV1024" s="227">
        <f t="shared" si="1475"/>
        <v>62.264200000000002</v>
      </c>
      <c r="DW1024" s="227">
        <f t="shared" si="1476"/>
        <v>138.01897666666667</v>
      </c>
      <c r="DX1024" s="228">
        <f t="shared" si="1503"/>
        <v>1.0152738030924067</v>
      </c>
      <c r="DY1024" s="239">
        <f t="shared" si="1504"/>
        <v>92</v>
      </c>
      <c r="DZ1024" s="231">
        <f t="shared" si="1477"/>
        <v>1.021500654</v>
      </c>
      <c r="EA1024" s="227">
        <f t="shared" si="1478"/>
        <v>3228.71897562</v>
      </c>
      <c r="EB1024" s="227">
        <f t="shared" si="1479"/>
        <v>3429.0021522866668</v>
      </c>
      <c r="EC1024" s="227">
        <f t="shared" si="1382"/>
        <v>3113.21</v>
      </c>
      <c r="ED1024" s="227">
        <f t="shared" si="1480"/>
        <v>62.264200000000002</v>
      </c>
      <c r="EE1024" s="227">
        <f t="shared" si="1481"/>
        <v>105.84914000000001</v>
      </c>
      <c r="EF1024" s="228">
        <f t="shared" si="1383"/>
        <v>1.0077163193597793</v>
      </c>
      <c r="EG1024" s="239">
        <f t="shared" si="1384"/>
        <v>70</v>
      </c>
      <c r="EH1024" s="231">
        <f t="shared" si="1482"/>
        <v>1.016317508</v>
      </c>
      <c r="EI1024" s="227">
        <f t="shared" si="1483"/>
        <v>3188.4243393699999</v>
      </c>
      <c r="EJ1024" s="227">
        <f t="shared" si="1484"/>
        <v>3356.5376793699998</v>
      </c>
      <c r="EK1024" s="227">
        <f t="shared" si="1505"/>
        <v>3113.21</v>
      </c>
      <c r="EL1024" s="227">
        <f t="shared" si="1485"/>
        <v>62.264200000000002</v>
      </c>
      <c r="EM1024" s="227">
        <f t="shared" si="1486"/>
        <v>72.641566666666677</v>
      </c>
      <c r="EN1024" s="228">
        <f t="shared" si="1501"/>
        <v>1.0020052057727815</v>
      </c>
      <c r="EO1024" s="239">
        <f t="shared" si="1502"/>
        <v>49</v>
      </c>
      <c r="EP1024" s="231">
        <f t="shared" si="1487"/>
        <v>1.0113944939999999</v>
      </c>
      <c r="EQ1024" s="227">
        <f t="shared" si="1488"/>
        <v>3154.9972109</v>
      </c>
      <c r="ER1024" s="227">
        <f t="shared" si="1489"/>
        <v>3289.9029775666668</v>
      </c>
      <c r="ES1024" s="227">
        <f t="shared" si="1379"/>
        <v>3113.21</v>
      </c>
      <c r="ET1024" s="227">
        <f t="shared" si="1490"/>
        <v>62.264200000000002</v>
      </c>
      <c r="EU1024" s="227">
        <f t="shared" si="1491"/>
        <v>42.547203333333336</v>
      </c>
      <c r="EV1024" s="228">
        <f t="shared" si="1375"/>
        <v>1.0007041216863679</v>
      </c>
      <c r="EW1024" s="239">
        <f t="shared" si="1376"/>
        <v>29</v>
      </c>
      <c r="EX1024" s="231">
        <f t="shared" si="1492"/>
        <v>1.0067280810000001</v>
      </c>
      <c r="EY1024" s="227">
        <f t="shared" si="1493"/>
        <v>3136.3627562000001</v>
      </c>
      <c r="EZ1024" s="227">
        <f t="shared" si="1494"/>
        <v>3241.1741595333333</v>
      </c>
      <c r="FA1024" s="227">
        <f t="shared" si="1499"/>
        <v>3113.21</v>
      </c>
      <c r="FB1024" s="227">
        <f t="shared" si="1500"/>
        <v>62.264200000000002</v>
      </c>
      <c r="FC1024" s="227">
        <f t="shared" si="1495"/>
        <v>11.415103333333333</v>
      </c>
      <c r="FD1024" s="228">
        <f t="shared" si="1496"/>
        <v>1.0006043272840996</v>
      </c>
      <c r="FE1024" s="239">
        <f t="shared" si="1497"/>
        <v>7</v>
      </c>
      <c r="FF1024" s="231">
        <f t="shared" si="1498"/>
        <v>1.001619891</v>
      </c>
      <c r="FG1024" s="227">
        <f t="shared" si="1412"/>
        <v>3120.13750626</v>
      </c>
      <c r="FH1024" s="227">
        <f t="shared" si="1413"/>
        <v>3193.8168095933333</v>
      </c>
      <c r="FI1024" s="227"/>
      <c r="FJ1024" s="227"/>
      <c r="FK1024" s="227"/>
      <c r="FL1024" s="227"/>
      <c r="FM1024" s="227"/>
      <c r="FN1024" s="227"/>
      <c r="FO1024" s="227"/>
      <c r="FP1024" s="227"/>
      <c r="FQ1024" s="227"/>
      <c r="FR1024" s="227"/>
      <c r="FS1024" s="227"/>
      <c r="FT1024" s="227"/>
      <c r="FU1024" s="227"/>
      <c r="FV1024" s="227"/>
      <c r="FW1024" s="227"/>
      <c r="FX1024" s="227"/>
      <c r="FY1024" s="227"/>
      <c r="FZ1024" s="227"/>
      <c r="GA1024" s="227"/>
      <c r="GB1024" s="227"/>
      <c r="GC1024" s="227"/>
      <c r="GD1024" s="227"/>
      <c r="GE1024" s="227"/>
      <c r="GF1024" s="1"/>
      <c r="GG1024" s="1"/>
      <c r="GH1024" s="5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5"/>
      <c r="HA1024" s="5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3"/>
      <c r="JZ1024" s="1"/>
      <c r="KA1024" s="1"/>
      <c r="KB1024" s="1"/>
      <c r="KC1024" s="1"/>
      <c r="KD1024" s="1"/>
      <c r="KE1024" s="1"/>
    </row>
    <row r="1025" spans="1:291" x14ac:dyDescent="0.2">
      <c r="A1025" s="196">
        <f t="shared" si="1282"/>
        <v>43683</v>
      </c>
      <c r="B1025" s="236">
        <f t="shared" si="1414"/>
        <v>118367.0839700233</v>
      </c>
      <c r="C1025" s="66">
        <f t="shared" si="1398"/>
        <v>56082.280525889997</v>
      </c>
      <c r="D1025" s="77">
        <f t="shared" si="1283"/>
        <v>5214.2700000000004</v>
      </c>
      <c r="E1025" s="67">
        <f>VLOOKUP(A1024,[1]Plan1!$DQ$117:$DS$314,3)</f>
        <v>5224.18</v>
      </c>
      <c r="F1025" s="11">
        <f t="shared" si="1284"/>
        <v>43672</v>
      </c>
      <c r="G1025" s="73">
        <f t="shared" si="1272"/>
        <v>1.9005536729015393E-3</v>
      </c>
      <c r="H1025" s="11">
        <f t="shared" si="1285"/>
        <v>43703</v>
      </c>
      <c r="I1025" s="11">
        <f t="shared" si="1273"/>
        <v>43703</v>
      </c>
      <c r="J1025" s="1">
        <f t="shared" si="1286"/>
        <v>22</v>
      </c>
      <c r="K1025" s="1">
        <f t="shared" si="1287"/>
        <v>8</v>
      </c>
      <c r="L1025" s="66">
        <f t="shared" si="1274"/>
        <v>1.0006906900000001</v>
      </c>
      <c r="M1025" s="70">
        <f t="shared" si="1399"/>
        <v>1.0000997300000001</v>
      </c>
      <c r="N1025" s="70">
        <f t="shared" si="1385"/>
        <v>1.0999337934829261</v>
      </c>
      <c r="O1025" s="66">
        <f t="shared" si="1395"/>
        <v>1.1006935</v>
      </c>
      <c r="P1025" s="66">
        <f t="shared" si="1275"/>
        <v>56121.015996219998</v>
      </c>
      <c r="Q1025" s="74">
        <f t="shared" si="1276"/>
        <v>0</v>
      </c>
      <c r="R1025" s="75">
        <f t="shared" si="1396"/>
        <v>0</v>
      </c>
      <c r="S1025" s="66">
        <f t="shared" si="1397"/>
        <v>0</v>
      </c>
      <c r="T1025" s="10">
        <f t="shared" si="1288"/>
        <v>0.06</v>
      </c>
      <c r="U1025" s="74">
        <f t="shared" si="1392"/>
        <v>8</v>
      </c>
      <c r="V1025" s="74">
        <v>252</v>
      </c>
      <c r="W1025" s="70">
        <f t="shared" si="1277"/>
        <v>1.0018515189999999</v>
      </c>
      <c r="X1025" s="66">
        <f t="shared" si="1278"/>
        <v>103.90912741</v>
      </c>
      <c r="Y1025" s="66">
        <v>0</v>
      </c>
      <c r="Z1025" s="67">
        <f t="shared" si="1279"/>
        <v>0</v>
      </c>
      <c r="AA1025" s="68" t="str">
        <f t="shared" si="1289"/>
        <v>A+INCORP J=</v>
      </c>
      <c r="AB1025" s="11">
        <f t="shared" si="1290"/>
        <v>43703</v>
      </c>
      <c r="AC1025" s="227">
        <f t="shared" si="1295"/>
        <v>3113.21</v>
      </c>
      <c r="AD1025" s="227">
        <f t="shared" si="1415"/>
        <v>62.264200000000002</v>
      </c>
      <c r="AE1025" s="227">
        <f t="shared" si="1416"/>
        <v>516.79286000000002</v>
      </c>
      <c r="AF1025" s="228">
        <f t="shared" si="1296"/>
        <v>1.0548612148270182</v>
      </c>
      <c r="AG1025" s="230">
        <f t="shared" si="1297"/>
        <v>342</v>
      </c>
      <c r="AH1025" s="231">
        <f t="shared" si="1417"/>
        <v>1.0822900710000001</v>
      </c>
      <c r="AI1025" s="227">
        <f t="shared" si="1418"/>
        <v>3554.2454446500001</v>
      </c>
      <c r="AJ1025" s="227">
        <f t="shared" si="1419"/>
        <v>4133.3025046499997</v>
      </c>
      <c r="AK1025" s="227">
        <f t="shared" si="1405"/>
        <v>3113.21</v>
      </c>
      <c r="AL1025" s="227">
        <f t="shared" si="1420"/>
        <v>62.264200000000002</v>
      </c>
      <c r="AM1025" s="227">
        <f t="shared" si="1421"/>
        <v>485.66075999999998</v>
      </c>
      <c r="AN1025" s="228">
        <f t="shared" si="1406"/>
        <v>1.0539130907703929</v>
      </c>
      <c r="AO1025" s="230">
        <f t="shared" si="1407"/>
        <v>321</v>
      </c>
      <c r="AP1025" s="231">
        <f t="shared" si="1422"/>
        <v>1.0770474880000001</v>
      </c>
      <c r="AQ1025" s="227">
        <f t="shared" si="1423"/>
        <v>3533.8496474899998</v>
      </c>
      <c r="AR1025" s="227">
        <f t="shared" si="1424"/>
        <v>4081.7746074899997</v>
      </c>
      <c r="AS1025" s="227">
        <f t="shared" si="1291"/>
        <v>3113.21</v>
      </c>
      <c r="AT1025" s="227">
        <f t="shared" si="1425"/>
        <v>62.264200000000002</v>
      </c>
      <c r="AU1025" s="227">
        <f t="shared" si="1426"/>
        <v>454.52866</v>
      </c>
      <c r="AV1025" s="228">
        <f t="shared" si="1292"/>
        <v>1.0516000260059251</v>
      </c>
      <c r="AW1025" s="230">
        <f t="shared" si="1293"/>
        <v>300</v>
      </c>
      <c r="AX1025" s="231">
        <f t="shared" si="1427"/>
        <v>1.0718303</v>
      </c>
      <c r="AY1025" s="227">
        <f t="shared" si="1428"/>
        <v>3509.0134679399998</v>
      </c>
      <c r="AZ1025" s="227">
        <f t="shared" si="1429"/>
        <v>4025.8063279399998</v>
      </c>
      <c r="BA1025" s="227">
        <f t="shared" si="1270"/>
        <v>3113.21</v>
      </c>
      <c r="BB1025" s="227">
        <f t="shared" si="1430"/>
        <v>62.264200000000002</v>
      </c>
      <c r="BC1025" s="227">
        <f t="shared" si="1431"/>
        <v>422.35882333333331</v>
      </c>
      <c r="BD1025" s="228">
        <f t="shared" si="1403"/>
        <v>1.0474098245185652</v>
      </c>
      <c r="BE1025" s="230">
        <f t="shared" si="1404"/>
        <v>280</v>
      </c>
      <c r="BF1025" s="231">
        <f t="shared" si="1432"/>
        <v>1.0668850459999999</v>
      </c>
      <c r="BG1025" s="227">
        <f t="shared" si="1433"/>
        <v>3478.90594857</v>
      </c>
      <c r="BH1025" s="227">
        <f t="shared" si="1434"/>
        <v>3963.5289719033335</v>
      </c>
      <c r="BI1025" s="227">
        <f t="shared" si="1294"/>
        <v>3113.21</v>
      </c>
      <c r="BJ1025" s="227">
        <f t="shared" si="1435"/>
        <v>62.264200000000002</v>
      </c>
      <c r="BK1025" s="227">
        <f t="shared" si="1436"/>
        <v>391.22672333333338</v>
      </c>
      <c r="BL1025" s="228">
        <f t="shared" si="1280"/>
        <v>1.0343765377244059</v>
      </c>
      <c r="BM1025" s="230">
        <f t="shared" si="1281"/>
        <v>258</v>
      </c>
      <c r="BN1025" s="231">
        <f t="shared" si="1437"/>
        <v>1.061471617</v>
      </c>
      <c r="BO1025" s="227">
        <f t="shared" si="1438"/>
        <v>3418.18421111</v>
      </c>
      <c r="BP1025" s="227">
        <f t="shared" si="1439"/>
        <v>3871.6751344433333</v>
      </c>
      <c r="BQ1025" s="227">
        <f t="shared" si="1402"/>
        <v>3113.21</v>
      </c>
      <c r="BR1025" s="227">
        <f t="shared" si="1440"/>
        <v>62.264200000000002</v>
      </c>
      <c r="BS1025" s="227">
        <f t="shared" si="1441"/>
        <v>356.98141333333336</v>
      </c>
      <c r="BT1025" s="228">
        <f t="shared" si="1400"/>
        <v>1.0309736588842731</v>
      </c>
      <c r="BU1025" s="230">
        <f t="shared" si="1401"/>
        <v>235</v>
      </c>
      <c r="BV1025" s="231">
        <f t="shared" si="1442"/>
        <v>1.0558414890000001</v>
      </c>
      <c r="BW1025" s="227">
        <f t="shared" si="1443"/>
        <v>3388.8684419800002</v>
      </c>
      <c r="BX1025" s="227">
        <f t="shared" si="1444"/>
        <v>3808.1140553133337</v>
      </c>
      <c r="BY1025" s="227">
        <f t="shared" si="1271"/>
        <v>3113.21</v>
      </c>
      <c r="BZ1025" s="227">
        <f t="shared" si="1445"/>
        <v>62.264200000000002</v>
      </c>
      <c r="CA1025" s="227">
        <f t="shared" si="1446"/>
        <v>326.88704999999999</v>
      </c>
      <c r="CB1025" s="228">
        <f t="shared" si="1268"/>
        <v>1.0319013526106307</v>
      </c>
      <c r="CC1025" s="230">
        <f t="shared" si="1269"/>
        <v>215</v>
      </c>
      <c r="CD1025" s="231">
        <f t="shared" si="1447"/>
        <v>1.050970006</v>
      </c>
      <c r="CE1025" s="227">
        <f t="shared" si="1448"/>
        <v>3376.2680595699999</v>
      </c>
      <c r="CF1025" s="227">
        <f t="shared" si="1449"/>
        <v>3765.4193095699998</v>
      </c>
      <c r="CG1025" s="227">
        <f t="shared" si="1264"/>
        <v>3113.21</v>
      </c>
      <c r="CH1025" s="227">
        <f t="shared" si="1450"/>
        <v>62.264200000000002</v>
      </c>
      <c r="CI1025" s="227">
        <f t="shared" si="1451"/>
        <v>295.75495000000001</v>
      </c>
      <c r="CJ1025" s="228">
        <f t="shared" si="1393"/>
        <v>1.0269721980647053</v>
      </c>
      <c r="CK1025" s="230">
        <f t="shared" si="1394"/>
        <v>194</v>
      </c>
      <c r="CL1025" s="231">
        <f t="shared" si="1452"/>
        <v>1.0458791359999999</v>
      </c>
      <c r="CM1025" s="227">
        <f t="shared" si="1453"/>
        <v>3343.86397812</v>
      </c>
      <c r="CN1025" s="227">
        <f t="shared" si="1454"/>
        <v>3701.88312812</v>
      </c>
      <c r="CO1025" s="227">
        <f t="shared" si="1267"/>
        <v>3113.21</v>
      </c>
      <c r="CP1025" s="227">
        <f t="shared" si="1455"/>
        <v>62.264200000000002</v>
      </c>
      <c r="CQ1025" s="227">
        <f t="shared" si="1456"/>
        <v>262.54737666666671</v>
      </c>
      <c r="CR1025" s="228">
        <f t="shared" si="1265"/>
        <v>1.0223722792006973</v>
      </c>
      <c r="CS1025" s="230">
        <f t="shared" si="1266"/>
        <v>174</v>
      </c>
      <c r="CT1025" s="231">
        <f t="shared" si="1457"/>
        <v>1.041053617</v>
      </c>
      <c r="CU1025" s="227">
        <f t="shared" si="1458"/>
        <v>3313.5275024500002</v>
      </c>
      <c r="CV1025" s="227">
        <f t="shared" si="1459"/>
        <v>3638.3390791166667</v>
      </c>
      <c r="CW1025" s="227">
        <f t="shared" si="1391"/>
        <v>3113.21</v>
      </c>
      <c r="CX1025" s="227">
        <f t="shared" si="1460"/>
        <v>62.264200000000002</v>
      </c>
      <c r="CY1025" s="227">
        <f t="shared" si="1461"/>
        <v>231.41527666666667</v>
      </c>
      <c r="CZ1025" s="228">
        <f t="shared" si="1389"/>
        <v>1.0245242412504769</v>
      </c>
      <c r="DA1025" s="239">
        <f t="shared" si="1390"/>
        <v>153</v>
      </c>
      <c r="DB1025" s="231">
        <f t="shared" si="1462"/>
        <v>1.036010782</v>
      </c>
      <c r="DC1025" s="227">
        <f t="shared" si="1463"/>
        <v>3304.4176309999998</v>
      </c>
      <c r="DD1025" s="227">
        <f t="shared" si="1464"/>
        <v>3598.0971076666665</v>
      </c>
      <c r="DE1025" s="227">
        <f t="shared" si="1263"/>
        <v>3113.21</v>
      </c>
      <c r="DF1025" s="227">
        <f t="shared" si="1465"/>
        <v>62.264200000000002</v>
      </c>
      <c r="DG1025" s="227">
        <f t="shared" si="1466"/>
        <v>200.28317666666669</v>
      </c>
      <c r="DH1025" s="228">
        <f t="shared" ref="DH1025:DH1088" si="1507">($O1025/DH$830)</f>
        <v>1.0229896510514016</v>
      </c>
      <c r="DI1025" s="239">
        <f t="shared" ref="DI1025:DI1088" si="1508">NETWORKDAYS(DI$830,$A1025,$AE$118:$AE$502)-1</f>
        <v>132</v>
      </c>
      <c r="DJ1025" s="231">
        <f t="shared" si="1467"/>
        <v>1.0309923750000001</v>
      </c>
      <c r="DK1025" s="227">
        <f t="shared" si="1468"/>
        <v>3283.4855575400002</v>
      </c>
      <c r="DL1025" s="227">
        <f t="shared" si="1469"/>
        <v>3546.0329342066671</v>
      </c>
      <c r="DM1025" s="227">
        <f t="shared" si="1388"/>
        <v>3113.21</v>
      </c>
      <c r="DN1025" s="227">
        <f t="shared" si="1470"/>
        <v>62.264200000000002</v>
      </c>
      <c r="DO1025" s="227">
        <f t="shared" si="1471"/>
        <v>168.11334000000002</v>
      </c>
      <c r="DP1025" s="228">
        <f t="shared" si="1386"/>
        <v>1.019726927059726</v>
      </c>
      <c r="DQ1025" s="239">
        <f t="shared" si="1387"/>
        <v>111</v>
      </c>
      <c r="DR1025" s="231">
        <f t="shared" si="1472"/>
        <v>1.0259982759999999</v>
      </c>
      <c r="DS1025" s="227">
        <f t="shared" si="1473"/>
        <v>3257.1588192700001</v>
      </c>
      <c r="DT1025" s="227">
        <f t="shared" si="1474"/>
        <v>3487.53635927</v>
      </c>
      <c r="DU1025" s="227">
        <f t="shared" si="1506"/>
        <v>3113.21</v>
      </c>
      <c r="DV1025" s="227">
        <f t="shared" si="1475"/>
        <v>62.264200000000002</v>
      </c>
      <c r="DW1025" s="227">
        <f t="shared" si="1476"/>
        <v>139.05671333333333</v>
      </c>
      <c r="DX1025" s="228">
        <f t="shared" si="1503"/>
        <v>1.0153614289229704</v>
      </c>
      <c r="DY1025" s="239">
        <f t="shared" si="1504"/>
        <v>93</v>
      </c>
      <c r="DZ1025" s="231">
        <f t="shared" si="1477"/>
        <v>1.0217368790000001</v>
      </c>
      <c r="EA1025" s="227">
        <f t="shared" si="1478"/>
        <v>3229.7443536699998</v>
      </c>
      <c r="EB1025" s="227">
        <f t="shared" si="1479"/>
        <v>3431.0652670033332</v>
      </c>
      <c r="EC1025" s="227">
        <f t="shared" si="1382"/>
        <v>3113.21</v>
      </c>
      <c r="ED1025" s="227">
        <f t="shared" si="1480"/>
        <v>62.264200000000002</v>
      </c>
      <c r="EE1025" s="227">
        <f t="shared" si="1481"/>
        <v>106.88687666666667</v>
      </c>
      <c r="EF1025" s="228">
        <f t="shared" si="1383"/>
        <v>1.0078032929221696</v>
      </c>
      <c r="EG1025" s="239">
        <f t="shared" si="1384"/>
        <v>71</v>
      </c>
      <c r="EH1025" s="231">
        <f t="shared" si="1482"/>
        <v>1.0165525339999999</v>
      </c>
      <c r="EI1025" s="227">
        <f t="shared" si="1483"/>
        <v>3189.4369194300002</v>
      </c>
      <c r="EJ1025" s="227">
        <f t="shared" si="1484"/>
        <v>3358.5879960966668</v>
      </c>
      <c r="EK1025" s="227">
        <f t="shared" si="1505"/>
        <v>3113.21</v>
      </c>
      <c r="EL1025" s="227">
        <f t="shared" si="1485"/>
        <v>62.264200000000002</v>
      </c>
      <c r="EM1025" s="227">
        <f t="shared" si="1486"/>
        <v>73.679303333333337</v>
      </c>
      <c r="EN1025" s="228">
        <f t="shared" si="1501"/>
        <v>1.0020916864227474</v>
      </c>
      <c r="EO1025" s="239">
        <f t="shared" si="1502"/>
        <v>50</v>
      </c>
      <c r="EP1025" s="231">
        <f t="shared" si="1487"/>
        <v>1.011628381</v>
      </c>
      <c r="EQ1025" s="227">
        <f t="shared" si="1488"/>
        <v>3155.9991734700002</v>
      </c>
      <c r="ER1025" s="227">
        <f t="shared" si="1489"/>
        <v>3291.9426768033336</v>
      </c>
      <c r="ES1025" s="227">
        <f t="shared" si="1379"/>
        <v>3113.21</v>
      </c>
      <c r="ET1025" s="227">
        <f t="shared" si="1490"/>
        <v>62.264200000000002</v>
      </c>
      <c r="EU1025" s="227">
        <f t="shared" si="1491"/>
        <v>43.584939999999996</v>
      </c>
      <c r="EV1025" s="228">
        <f t="shared" si="1375"/>
        <v>1.0007904900429079</v>
      </c>
      <c r="EW1025" s="239">
        <f t="shared" si="1376"/>
        <v>30</v>
      </c>
      <c r="EX1025" s="231">
        <f t="shared" si="1492"/>
        <v>1.00696089</v>
      </c>
      <c r="EY1025" s="227">
        <f t="shared" si="1493"/>
        <v>3137.35880434</v>
      </c>
      <c r="EZ1025" s="227">
        <f t="shared" si="1494"/>
        <v>3243.2079443399998</v>
      </c>
      <c r="FA1025" s="227">
        <f t="shared" si="1499"/>
        <v>3113.21</v>
      </c>
      <c r="FB1025" s="227">
        <f t="shared" si="1500"/>
        <v>62.264200000000002</v>
      </c>
      <c r="FC1025" s="227">
        <f t="shared" si="1495"/>
        <v>12.45284</v>
      </c>
      <c r="FD1025" s="228">
        <f t="shared" si="1496"/>
        <v>1.0006906870276255</v>
      </c>
      <c r="FE1025" s="239">
        <f t="shared" si="1497"/>
        <v>8</v>
      </c>
      <c r="FF1025" s="231">
        <f t="shared" si="1498"/>
        <v>1.0018515189999999</v>
      </c>
      <c r="FG1025" s="227">
        <f t="shared" si="1412"/>
        <v>3121.12840246</v>
      </c>
      <c r="FH1025" s="227">
        <f t="shared" si="1413"/>
        <v>3195.84544246</v>
      </c>
      <c r="FI1025" s="227"/>
      <c r="FJ1025" s="227"/>
      <c r="FK1025" s="227"/>
      <c r="FL1025" s="227"/>
      <c r="FM1025" s="227"/>
      <c r="FN1025" s="227"/>
      <c r="FO1025" s="227"/>
      <c r="FP1025" s="227"/>
      <c r="FQ1025" s="227"/>
      <c r="FR1025" s="227"/>
      <c r="FS1025" s="227"/>
      <c r="FT1025" s="227"/>
      <c r="FU1025" s="227"/>
      <c r="FV1025" s="227"/>
      <c r="FW1025" s="227"/>
      <c r="FX1025" s="227"/>
      <c r="FY1025" s="227"/>
      <c r="FZ1025" s="227"/>
      <c r="GA1025" s="227"/>
      <c r="GB1025" s="227"/>
      <c r="GC1025" s="227"/>
      <c r="GD1025" s="227"/>
      <c r="GE1025" s="227"/>
      <c r="GF1025" s="1"/>
      <c r="GG1025" s="1"/>
      <c r="GH1025" s="5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5"/>
      <c r="HA1025" s="5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3"/>
      <c r="JZ1025" s="1"/>
      <c r="KA1025" s="1"/>
      <c r="KB1025" s="1"/>
      <c r="KC1025" s="1"/>
      <c r="KD1025" s="1"/>
      <c r="KE1025" s="1"/>
    </row>
    <row r="1026" spans="1:291" x14ac:dyDescent="0.2">
      <c r="A1026" s="196">
        <f t="shared" si="1282"/>
        <v>43684</v>
      </c>
      <c r="B1026" s="236">
        <f t="shared" si="1414"/>
        <v>118420.55520271667</v>
      </c>
      <c r="C1026" s="66">
        <f t="shared" si="1398"/>
        <v>56082.280525889997</v>
      </c>
      <c r="D1026" s="77">
        <f t="shared" si="1283"/>
        <v>5214.2700000000004</v>
      </c>
      <c r="E1026" s="67">
        <f>VLOOKUP(A1025,[1]Plan1!$DQ$117:$DS$314,3)</f>
        <v>5224.18</v>
      </c>
      <c r="F1026" s="11">
        <f t="shared" si="1284"/>
        <v>43672</v>
      </c>
      <c r="G1026" s="73">
        <f t="shared" si="1272"/>
        <v>1.9005536729015393E-3</v>
      </c>
      <c r="H1026" s="11">
        <f t="shared" si="1285"/>
        <v>43703</v>
      </c>
      <c r="I1026" s="11">
        <f t="shared" si="1273"/>
        <v>43703</v>
      </c>
      <c r="J1026" s="1">
        <f t="shared" si="1286"/>
        <v>22</v>
      </c>
      <c r="K1026" s="1">
        <f t="shared" si="1287"/>
        <v>9</v>
      </c>
      <c r="L1026" s="66">
        <f t="shared" si="1274"/>
        <v>1.0007770600000001</v>
      </c>
      <c r="M1026" s="70">
        <f t="shared" si="1399"/>
        <v>1.0000997300000001</v>
      </c>
      <c r="N1026" s="70">
        <f t="shared" si="1385"/>
        <v>1.0999337934829261</v>
      </c>
      <c r="O1026" s="66">
        <f t="shared" si="1395"/>
        <v>1.1007884999999999</v>
      </c>
      <c r="P1026" s="66">
        <f t="shared" si="1275"/>
        <v>56125.85982279</v>
      </c>
      <c r="Q1026" s="74">
        <f t="shared" si="1276"/>
        <v>0</v>
      </c>
      <c r="R1026" s="75">
        <f t="shared" si="1396"/>
        <v>0</v>
      </c>
      <c r="S1026" s="66">
        <f t="shared" si="1397"/>
        <v>0</v>
      </c>
      <c r="T1026" s="10">
        <f t="shared" si="1288"/>
        <v>0.06</v>
      </c>
      <c r="U1026" s="74">
        <f t="shared" si="1392"/>
        <v>9</v>
      </c>
      <c r="V1026" s="74">
        <v>252</v>
      </c>
      <c r="W1026" s="70">
        <f t="shared" si="1277"/>
        <v>1.0020831990000001</v>
      </c>
      <c r="X1026" s="66">
        <f t="shared" si="1278"/>
        <v>116.92133505</v>
      </c>
      <c r="Y1026" s="66">
        <v>0</v>
      </c>
      <c r="Z1026" s="67">
        <f t="shared" si="1279"/>
        <v>0</v>
      </c>
      <c r="AA1026" s="68" t="str">
        <f t="shared" si="1289"/>
        <v>A+INCORP J=</v>
      </c>
      <c r="AB1026" s="11">
        <f t="shared" si="1290"/>
        <v>43703</v>
      </c>
      <c r="AC1026" s="227">
        <f t="shared" si="1295"/>
        <v>3113.21</v>
      </c>
      <c r="AD1026" s="227">
        <f t="shared" si="1415"/>
        <v>62.264200000000002</v>
      </c>
      <c r="AE1026" s="227">
        <f t="shared" si="1416"/>
        <v>517.83059666666668</v>
      </c>
      <c r="AF1026" s="228">
        <f t="shared" si="1296"/>
        <v>1.0549522590781275</v>
      </c>
      <c r="AG1026" s="230">
        <f t="shared" si="1297"/>
        <v>343</v>
      </c>
      <c r="AH1026" s="231">
        <f t="shared" si="1417"/>
        <v>1.082540354</v>
      </c>
      <c r="AI1026" s="227">
        <f t="shared" si="1418"/>
        <v>3555.3742102400001</v>
      </c>
      <c r="AJ1026" s="227">
        <f t="shared" si="1419"/>
        <v>4135.4690069066664</v>
      </c>
      <c r="AK1026" s="227">
        <f t="shared" si="1405"/>
        <v>3113.21</v>
      </c>
      <c r="AL1026" s="227">
        <f t="shared" si="1420"/>
        <v>62.264200000000002</v>
      </c>
      <c r="AM1026" s="227">
        <f t="shared" si="1421"/>
        <v>486.69849666666664</v>
      </c>
      <c r="AN1026" s="228">
        <f t="shared" si="1406"/>
        <v>1.0540040531896522</v>
      </c>
      <c r="AO1026" s="230">
        <f t="shared" si="1407"/>
        <v>322</v>
      </c>
      <c r="AP1026" s="231">
        <f t="shared" si="1422"/>
        <v>1.077296558</v>
      </c>
      <c r="AQ1026" s="227">
        <f t="shared" si="1423"/>
        <v>3534.9719336500002</v>
      </c>
      <c r="AR1026" s="227">
        <f t="shared" si="1424"/>
        <v>4083.9346303166667</v>
      </c>
      <c r="AS1026" s="227">
        <f t="shared" si="1291"/>
        <v>3113.21</v>
      </c>
      <c r="AT1026" s="227">
        <f t="shared" si="1425"/>
        <v>62.264200000000002</v>
      </c>
      <c r="AU1026" s="227">
        <f t="shared" si="1426"/>
        <v>455.56639666666672</v>
      </c>
      <c r="AV1026" s="228">
        <f t="shared" si="1292"/>
        <v>1.0516907887863636</v>
      </c>
      <c r="AW1026" s="230">
        <f t="shared" si="1293"/>
        <v>301</v>
      </c>
      <c r="AX1026" s="231">
        <f t="shared" si="1427"/>
        <v>1.072078163</v>
      </c>
      <c r="AY1026" s="227">
        <f t="shared" si="1428"/>
        <v>3510.12786491</v>
      </c>
      <c r="AZ1026" s="227">
        <f t="shared" si="1429"/>
        <v>4027.9584615766667</v>
      </c>
      <c r="BA1026" s="227">
        <f t="shared" si="1270"/>
        <v>3113.21</v>
      </c>
      <c r="BB1026" s="227">
        <f t="shared" si="1430"/>
        <v>62.264200000000002</v>
      </c>
      <c r="BC1026" s="227">
        <f t="shared" si="1431"/>
        <v>423.39656000000002</v>
      </c>
      <c r="BD1026" s="228">
        <f t="shared" si="1403"/>
        <v>1.0475002256459718</v>
      </c>
      <c r="BE1026" s="230">
        <f t="shared" si="1404"/>
        <v>281</v>
      </c>
      <c r="BF1026" s="231">
        <f t="shared" si="1432"/>
        <v>1.0671317659999999</v>
      </c>
      <c r="BG1026" s="227">
        <f t="shared" si="1433"/>
        <v>3480.0107859099999</v>
      </c>
      <c r="BH1026" s="227">
        <f t="shared" si="1434"/>
        <v>3965.6715459100001</v>
      </c>
      <c r="BI1026" s="227">
        <f t="shared" si="1294"/>
        <v>3113.21</v>
      </c>
      <c r="BJ1026" s="227">
        <f t="shared" si="1435"/>
        <v>62.264200000000002</v>
      </c>
      <c r="BK1026" s="227">
        <f t="shared" si="1436"/>
        <v>392.26445999999999</v>
      </c>
      <c r="BL1026" s="228">
        <f t="shared" si="1280"/>
        <v>1.0344658139589651</v>
      </c>
      <c r="BM1026" s="230">
        <f t="shared" si="1281"/>
        <v>259</v>
      </c>
      <c r="BN1026" s="231">
        <f t="shared" si="1437"/>
        <v>1.0617170849999999</v>
      </c>
      <c r="BO1026" s="227">
        <f t="shared" si="1438"/>
        <v>3419.2697639100002</v>
      </c>
      <c r="BP1026" s="227">
        <f t="shared" si="1439"/>
        <v>3873.7984239100001</v>
      </c>
      <c r="BQ1026" s="227">
        <f t="shared" si="1402"/>
        <v>3113.21</v>
      </c>
      <c r="BR1026" s="227">
        <f t="shared" si="1440"/>
        <v>62.264200000000002</v>
      </c>
      <c r="BS1026" s="227">
        <f t="shared" si="1441"/>
        <v>358.01915000000002</v>
      </c>
      <c r="BT1026" s="228">
        <f t="shared" si="1400"/>
        <v>1.0310626414190058</v>
      </c>
      <c r="BU1026" s="230">
        <f t="shared" si="1401"/>
        <v>236</v>
      </c>
      <c r="BV1026" s="231">
        <f t="shared" si="1442"/>
        <v>1.056085655</v>
      </c>
      <c r="BW1026" s="227">
        <f t="shared" si="1443"/>
        <v>3389.9446845699999</v>
      </c>
      <c r="BX1026" s="227">
        <f t="shared" si="1444"/>
        <v>3810.2280345700001</v>
      </c>
      <c r="BY1026" s="227">
        <f t="shared" si="1271"/>
        <v>3113.21</v>
      </c>
      <c r="BZ1026" s="227">
        <f t="shared" si="1445"/>
        <v>62.264200000000002</v>
      </c>
      <c r="CA1026" s="227">
        <f t="shared" si="1446"/>
        <v>327.92478666666665</v>
      </c>
      <c r="CB1026" s="228">
        <f t="shared" si="1268"/>
        <v>1.0319904152138875</v>
      </c>
      <c r="CC1026" s="230">
        <f t="shared" si="1269"/>
        <v>216</v>
      </c>
      <c r="CD1026" s="231">
        <f t="shared" si="1447"/>
        <v>1.0512130449999999</v>
      </c>
      <c r="CE1026" s="227">
        <f t="shared" si="1448"/>
        <v>3377.34029904</v>
      </c>
      <c r="CF1026" s="227">
        <f t="shared" si="1449"/>
        <v>3767.5292857066665</v>
      </c>
      <c r="CG1026" s="227">
        <f t="shared" si="1264"/>
        <v>3113.21</v>
      </c>
      <c r="CH1026" s="227">
        <f t="shared" si="1450"/>
        <v>62.264200000000002</v>
      </c>
      <c r="CI1026" s="227">
        <f t="shared" si="1451"/>
        <v>296.79268666666667</v>
      </c>
      <c r="CJ1026" s="228">
        <f t="shared" si="1393"/>
        <v>1.0270608352364665</v>
      </c>
      <c r="CK1026" s="230">
        <f t="shared" si="1394"/>
        <v>195</v>
      </c>
      <c r="CL1026" s="231">
        <f t="shared" si="1452"/>
        <v>1.0461209979999999</v>
      </c>
      <c r="CM1026" s="227">
        <f t="shared" si="1453"/>
        <v>3344.92592754</v>
      </c>
      <c r="CN1026" s="227">
        <f t="shared" si="1454"/>
        <v>3703.9828142066667</v>
      </c>
      <c r="CO1026" s="227">
        <f t="shared" si="1267"/>
        <v>3113.21</v>
      </c>
      <c r="CP1026" s="227">
        <f t="shared" si="1455"/>
        <v>62.264200000000002</v>
      </c>
      <c r="CQ1026" s="227">
        <f t="shared" si="1456"/>
        <v>263.58511333333337</v>
      </c>
      <c r="CR1026" s="228">
        <f t="shared" si="1265"/>
        <v>1.0224605193570386</v>
      </c>
      <c r="CS1026" s="230">
        <f t="shared" si="1266"/>
        <v>175</v>
      </c>
      <c r="CT1026" s="231">
        <f t="shared" si="1457"/>
        <v>1.041294363</v>
      </c>
      <c r="CU1026" s="227">
        <f t="shared" si="1458"/>
        <v>3314.57981728</v>
      </c>
      <c r="CV1026" s="227">
        <f t="shared" si="1459"/>
        <v>3640.4291306133337</v>
      </c>
      <c r="CW1026" s="227">
        <f t="shared" si="1391"/>
        <v>3113.21</v>
      </c>
      <c r="CX1026" s="227">
        <f t="shared" si="1460"/>
        <v>62.264200000000002</v>
      </c>
      <c r="CY1026" s="227">
        <f t="shared" si="1461"/>
        <v>232.45301333333336</v>
      </c>
      <c r="CZ1026" s="228">
        <f t="shared" si="1389"/>
        <v>1.0246126671409894</v>
      </c>
      <c r="DA1026" s="239">
        <f t="shared" si="1390"/>
        <v>154</v>
      </c>
      <c r="DB1026" s="231">
        <f t="shared" si="1462"/>
        <v>1.0362503620000001</v>
      </c>
      <c r="DC1026" s="227">
        <f t="shared" si="1463"/>
        <v>3305.46705324</v>
      </c>
      <c r="DD1026" s="227">
        <f t="shared" si="1464"/>
        <v>3600.1842665733334</v>
      </c>
      <c r="DE1026" s="227">
        <f t="shared" ref="DE1026:DE1089" si="1509">DE1025</f>
        <v>3113.21</v>
      </c>
      <c r="DF1026" s="227">
        <f t="shared" si="1465"/>
        <v>62.264200000000002</v>
      </c>
      <c r="DG1026" s="227">
        <f t="shared" si="1466"/>
        <v>201.32091333333332</v>
      </c>
      <c r="DH1026" s="228">
        <f t="shared" si="1507"/>
        <v>1.0230779444926275</v>
      </c>
      <c r="DI1026" s="239">
        <f t="shared" si="1508"/>
        <v>133</v>
      </c>
      <c r="DJ1026" s="231">
        <f t="shared" si="1467"/>
        <v>1.0312307940000001</v>
      </c>
      <c r="DK1026" s="227">
        <f t="shared" si="1468"/>
        <v>3284.52833061</v>
      </c>
      <c r="DL1026" s="227">
        <f t="shared" si="1469"/>
        <v>3548.1134439433336</v>
      </c>
      <c r="DM1026" s="227">
        <f t="shared" si="1388"/>
        <v>3113.21</v>
      </c>
      <c r="DN1026" s="227">
        <f t="shared" si="1470"/>
        <v>62.264200000000002</v>
      </c>
      <c r="DO1026" s="227">
        <f t="shared" si="1471"/>
        <v>169.15107666666668</v>
      </c>
      <c r="DP1026" s="228">
        <f t="shared" si="1386"/>
        <v>1.0198149388977815</v>
      </c>
      <c r="DQ1026" s="239">
        <f t="shared" si="1387"/>
        <v>112</v>
      </c>
      <c r="DR1026" s="231">
        <f t="shared" si="1472"/>
        <v>1.0262355409999999</v>
      </c>
      <c r="DS1026" s="227">
        <f t="shared" si="1473"/>
        <v>3258.1932342999999</v>
      </c>
      <c r="DT1026" s="227">
        <f t="shared" si="1474"/>
        <v>3489.6085109666665</v>
      </c>
      <c r="DU1026" s="227">
        <f t="shared" si="1506"/>
        <v>3113.21</v>
      </c>
      <c r="DV1026" s="227">
        <f t="shared" si="1475"/>
        <v>62.264200000000002</v>
      </c>
      <c r="DW1026" s="227">
        <f t="shared" si="1476"/>
        <v>140.09444999999999</v>
      </c>
      <c r="DX1026" s="228">
        <f t="shared" si="1503"/>
        <v>1.0154490639782765</v>
      </c>
      <c r="DY1026" s="239">
        <f t="shared" si="1504"/>
        <v>94</v>
      </c>
      <c r="DZ1026" s="231">
        <f t="shared" si="1477"/>
        <v>1.021973158</v>
      </c>
      <c r="EA1026" s="227">
        <f t="shared" si="1478"/>
        <v>3230.7700606499998</v>
      </c>
      <c r="EB1026" s="227">
        <f t="shared" si="1479"/>
        <v>3433.1287106499999</v>
      </c>
      <c r="EC1026" s="227">
        <f t="shared" si="1382"/>
        <v>3113.21</v>
      </c>
      <c r="ED1026" s="227">
        <f t="shared" si="1480"/>
        <v>62.264200000000002</v>
      </c>
      <c r="EE1026" s="227">
        <f t="shared" si="1481"/>
        <v>107.92461333333335</v>
      </c>
      <c r="EF1026" s="228">
        <f t="shared" si="1383"/>
        <v>1.0078902756406352</v>
      </c>
      <c r="EG1026" s="239">
        <f t="shared" si="1384"/>
        <v>72</v>
      </c>
      <c r="EH1026" s="231">
        <f t="shared" si="1482"/>
        <v>1.0167876140000001</v>
      </c>
      <c r="EI1026" s="227">
        <f t="shared" si="1483"/>
        <v>3190.4498251800001</v>
      </c>
      <c r="EJ1026" s="227">
        <f t="shared" si="1484"/>
        <v>3360.6386385133333</v>
      </c>
      <c r="EK1026" s="227">
        <f t="shared" si="1505"/>
        <v>3113.21</v>
      </c>
      <c r="EL1026" s="227">
        <f t="shared" si="1485"/>
        <v>62.264200000000002</v>
      </c>
      <c r="EM1026" s="227">
        <f t="shared" si="1486"/>
        <v>74.717039999999997</v>
      </c>
      <c r="EN1026" s="228">
        <f t="shared" si="1501"/>
        <v>1.002178176176898</v>
      </c>
      <c r="EO1026" s="239">
        <f t="shared" si="1502"/>
        <v>51</v>
      </c>
      <c r="EP1026" s="231">
        <f t="shared" si="1487"/>
        <v>1.0118623229999999</v>
      </c>
      <c r="EQ1026" s="227">
        <f t="shared" si="1488"/>
        <v>3157.00146227</v>
      </c>
      <c r="ER1026" s="227">
        <f t="shared" si="1489"/>
        <v>3293.9827022700001</v>
      </c>
      <c r="ES1026" s="227">
        <f t="shared" si="1379"/>
        <v>3113.21</v>
      </c>
      <c r="ET1026" s="227">
        <f t="shared" si="1490"/>
        <v>62.264200000000002</v>
      </c>
      <c r="EU1026" s="227">
        <f t="shared" si="1491"/>
        <v>44.622676666666671</v>
      </c>
      <c r="EV1026" s="228">
        <f t="shared" si="1375"/>
        <v>1.0008768674918107</v>
      </c>
      <c r="EW1026" s="239">
        <f t="shared" si="1376"/>
        <v>31</v>
      </c>
      <c r="EX1026" s="231">
        <f t="shared" si="1492"/>
        <v>1.0071937520000001</v>
      </c>
      <c r="EY1026" s="227">
        <f t="shared" si="1493"/>
        <v>3138.3551713299998</v>
      </c>
      <c r="EZ1026" s="227">
        <f t="shared" si="1494"/>
        <v>3245.2420479966663</v>
      </c>
      <c r="FA1026" s="227">
        <f t="shared" si="1499"/>
        <v>3113.21</v>
      </c>
      <c r="FB1026" s="227">
        <f t="shared" si="1500"/>
        <v>62.264200000000002</v>
      </c>
      <c r="FC1026" s="227">
        <f t="shared" si="1495"/>
        <v>13.490576666666669</v>
      </c>
      <c r="FD1026" s="228">
        <f t="shared" si="1496"/>
        <v>1.0007770558626079</v>
      </c>
      <c r="FE1026" s="239">
        <f t="shared" si="1497"/>
        <v>9</v>
      </c>
      <c r="FF1026" s="231">
        <f t="shared" si="1498"/>
        <v>1.0020831990000001</v>
      </c>
      <c r="FG1026" s="227">
        <f t="shared" si="1412"/>
        <v>3122.1196135800001</v>
      </c>
      <c r="FH1026" s="227">
        <f t="shared" si="1413"/>
        <v>3197.8743902466667</v>
      </c>
      <c r="FI1026" s="227"/>
      <c r="FJ1026" s="227"/>
      <c r="FK1026" s="227"/>
      <c r="FL1026" s="227"/>
      <c r="FM1026" s="227"/>
      <c r="FN1026" s="227"/>
      <c r="FO1026" s="227"/>
      <c r="FP1026" s="227"/>
      <c r="FQ1026" s="227"/>
      <c r="FR1026" s="227"/>
      <c r="FS1026" s="227"/>
      <c r="FT1026" s="227"/>
      <c r="FU1026" s="227"/>
      <c r="FV1026" s="227"/>
      <c r="FW1026" s="227"/>
      <c r="FX1026" s="227"/>
      <c r="FY1026" s="227"/>
      <c r="FZ1026" s="227"/>
      <c r="GA1026" s="227"/>
      <c r="GB1026" s="227"/>
      <c r="GC1026" s="227"/>
      <c r="GD1026" s="227"/>
      <c r="GE1026" s="227"/>
      <c r="GF1026" s="1"/>
      <c r="GG1026" s="1"/>
      <c r="GH1026" s="5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5"/>
      <c r="HA1026" s="5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3"/>
      <c r="JZ1026" s="1"/>
      <c r="KA1026" s="1"/>
      <c r="KB1026" s="1"/>
      <c r="KC1026" s="1"/>
      <c r="KD1026" s="1"/>
      <c r="KE1026" s="1"/>
    </row>
    <row r="1027" spans="1:291" x14ac:dyDescent="0.2">
      <c r="A1027" s="196">
        <f t="shared" si="1282"/>
        <v>43685</v>
      </c>
      <c r="B1027" s="236">
        <f t="shared" si="1414"/>
        <v>118474.03866393999</v>
      </c>
      <c r="C1027" s="66">
        <f t="shared" si="1398"/>
        <v>56082.280525889997</v>
      </c>
      <c r="D1027" s="77">
        <f t="shared" si="1283"/>
        <v>5214.2700000000004</v>
      </c>
      <c r="E1027" s="67">
        <f>VLOOKUP(A1026,[1]Plan1!$DQ$117:$DS$314,3)</f>
        <v>5224.18</v>
      </c>
      <c r="F1027" s="11">
        <f t="shared" si="1284"/>
        <v>43672</v>
      </c>
      <c r="G1027" s="73">
        <f t="shared" si="1272"/>
        <v>1.9005536729015393E-3</v>
      </c>
      <c r="H1027" s="11">
        <f t="shared" si="1285"/>
        <v>43703</v>
      </c>
      <c r="I1027" s="11">
        <f t="shared" si="1273"/>
        <v>43703</v>
      </c>
      <c r="J1027" s="1">
        <f t="shared" si="1286"/>
        <v>22</v>
      </c>
      <c r="K1027" s="1">
        <f t="shared" si="1287"/>
        <v>10</v>
      </c>
      <c r="L1027" s="66">
        <f t="shared" si="1274"/>
        <v>1.00086344</v>
      </c>
      <c r="M1027" s="70">
        <f t="shared" si="1399"/>
        <v>1.0000997300000001</v>
      </c>
      <c r="N1027" s="70">
        <f t="shared" si="1385"/>
        <v>1.0999337934829261</v>
      </c>
      <c r="O1027" s="66">
        <f t="shared" si="1395"/>
        <v>1.10088352</v>
      </c>
      <c r="P1027" s="66">
        <f t="shared" si="1275"/>
        <v>56130.704210180003</v>
      </c>
      <c r="Q1027" s="74">
        <f t="shared" si="1276"/>
        <v>0</v>
      </c>
      <c r="R1027" s="75">
        <f t="shared" si="1396"/>
        <v>0</v>
      </c>
      <c r="S1027" s="66">
        <f t="shared" si="1397"/>
        <v>0</v>
      </c>
      <c r="T1027" s="10">
        <f t="shared" si="1288"/>
        <v>0.06</v>
      </c>
      <c r="U1027" s="74">
        <f t="shared" si="1392"/>
        <v>10</v>
      </c>
      <c r="V1027" s="74">
        <v>252</v>
      </c>
      <c r="W1027" s="70">
        <f t="shared" si="1277"/>
        <v>1.0023149339999999</v>
      </c>
      <c r="X1027" s="66">
        <f t="shared" si="1278"/>
        <v>129.93887562</v>
      </c>
      <c r="Y1027" s="66">
        <v>0</v>
      </c>
      <c r="Z1027" s="67">
        <f t="shared" si="1279"/>
        <v>0</v>
      </c>
      <c r="AA1027" s="68" t="str">
        <f t="shared" si="1289"/>
        <v>A+INCORP J=</v>
      </c>
      <c r="AB1027" s="11">
        <f t="shared" si="1290"/>
        <v>43703</v>
      </c>
      <c r="AC1027" s="227">
        <f t="shared" si="1295"/>
        <v>3113.21</v>
      </c>
      <c r="AD1027" s="227">
        <f t="shared" si="1415"/>
        <v>62.264200000000002</v>
      </c>
      <c r="AE1027" s="227">
        <f t="shared" si="1416"/>
        <v>518.86833333333345</v>
      </c>
      <c r="AF1027" s="228">
        <f t="shared" si="1296"/>
        <v>1.0550433224964479</v>
      </c>
      <c r="AG1027" s="230">
        <f t="shared" si="1297"/>
        <v>344</v>
      </c>
      <c r="AH1027" s="231">
        <f t="shared" si="1417"/>
        <v>1.0827906940000001</v>
      </c>
      <c r="AI1027" s="227">
        <f t="shared" si="1418"/>
        <v>3556.5033695500001</v>
      </c>
      <c r="AJ1027" s="227">
        <f t="shared" si="1419"/>
        <v>4137.635902883334</v>
      </c>
      <c r="AK1027" s="227">
        <f t="shared" si="1405"/>
        <v>3113.21</v>
      </c>
      <c r="AL1027" s="227">
        <f t="shared" si="1420"/>
        <v>62.264200000000002</v>
      </c>
      <c r="AM1027" s="227">
        <f t="shared" si="1421"/>
        <v>487.73623333333336</v>
      </c>
      <c r="AN1027" s="228">
        <f t="shared" si="1406"/>
        <v>1.0540950347588947</v>
      </c>
      <c r="AO1027" s="230">
        <f t="shared" si="1407"/>
        <v>323</v>
      </c>
      <c r="AP1027" s="231">
        <f t="shared" si="1422"/>
        <v>1.0775456859999999</v>
      </c>
      <c r="AQ1027" s="227">
        <f t="shared" si="1423"/>
        <v>3536.0946154600001</v>
      </c>
      <c r="AR1027" s="227">
        <f t="shared" si="1424"/>
        <v>4086.0950487933333</v>
      </c>
      <c r="AS1027" s="227">
        <f t="shared" si="1291"/>
        <v>3113.21</v>
      </c>
      <c r="AT1027" s="227">
        <f t="shared" si="1425"/>
        <v>62.264200000000002</v>
      </c>
      <c r="AU1027" s="227">
        <f t="shared" si="1426"/>
        <v>456.60413333333332</v>
      </c>
      <c r="AV1027" s="228">
        <f t="shared" si="1292"/>
        <v>1.051781570674756</v>
      </c>
      <c r="AW1027" s="230">
        <f t="shared" si="1293"/>
        <v>302</v>
      </c>
      <c r="AX1027" s="231">
        <f t="shared" si="1427"/>
        <v>1.072326084</v>
      </c>
      <c r="AY1027" s="227">
        <f t="shared" si="1428"/>
        <v>3511.2426556599999</v>
      </c>
      <c r="AZ1027" s="227">
        <f t="shared" si="1429"/>
        <v>4030.1109889933332</v>
      </c>
      <c r="BA1027" s="227">
        <f t="shared" si="1270"/>
        <v>3113.21</v>
      </c>
      <c r="BB1027" s="227">
        <f t="shared" si="1430"/>
        <v>62.264200000000002</v>
      </c>
      <c r="BC1027" s="227">
        <f t="shared" si="1431"/>
        <v>424.43429666666668</v>
      </c>
      <c r="BD1027" s="228">
        <f t="shared" si="1403"/>
        <v>1.0475906458051949</v>
      </c>
      <c r="BE1027" s="230">
        <f t="shared" si="1404"/>
        <v>282</v>
      </c>
      <c r="BF1027" s="231">
        <f t="shared" si="1432"/>
        <v>1.067378543</v>
      </c>
      <c r="BG1027" s="227">
        <f t="shared" si="1433"/>
        <v>3481.1160112699999</v>
      </c>
      <c r="BH1027" s="227">
        <f t="shared" si="1434"/>
        <v>3967.8145079366668</v>
      </c>
      <c r="BI1027" s="227">
        <f t="shared" si="1294"/>
        <v>3113.21</v>
      </c>
      <c r="BJ1027" s="227">
        <f t="shared" si="1435"/>
        <v>62.264200000000002</v>
      </c>
      <c r="BK1027" s="227">
        <f t="shared" si="1436"/>
        <v>393.30219666666665</v>
      </c>
      <c r="BL1027" s="228">
        <f t="shared" si="1280"/>
        <v>1.0345551089885212</v>
      </c>
      <c r="BM1027" s="230">
        <f t="shared" si="1281"/>
        <v>260</v>
      </c>
      <c r="BN1027" s="231">
        <f t="shared" si="1437"/>
        <v>1.0619626099999999</v>
      </c>
      <c r="BO1027" s="227">
        <f t="shared" si="1438"/>
        <v>3420.3556988800001</v>
      </c>
      <c r="BP1027" s="227">
        <f t="shared" si="1439"/>
        <v>3875.9220955466667</v>
      </c>
      <c r="BQ1027" s="227">
        <f t="shared" si="1402"/>
        <v>3113.21</v>
      </c>
      <c r="BR1027" s="227">
        <f t="shared" si="1440"/>
        <v>62.264200000000002</v>
      </c>
      <c r="BS1027" s="227">
        <f t="shared" si="1441"/>
        <v>359.05688666666668</v>
      </c>
      <c r="BT1027" s="228">
        <f t="shared" si="1400"/>
        <v>1.0311516426869041</v>
      </c>
      <c r="BU1027" s="230">
        <f t="shared" si="1401"/>
        <v>237</v>
      </c>
      <c r="BV1027" s="231">
        <f t="shared" si="1442"/>
        <v>1.0563298780000001</v>
      </c>
      <c r="BW1027" s="227">
        <f t="shared" si="1443"/>
        <v>3391.0213070200002</v>
      </c>
      <c r="BX1027" s="227">
        <f t="shared" si="1444"/>
        <v>3812.342393686667</v>
      </c>
      <c r="BY1027" s="227">
        <f t="shared" si="1271"/>
        <v>3113.21</v>
      </c>
      <c r="BZ1027" s="227">
        <f t="shared" si="1445"/>
        <v>62.264200000000002</v>
      </c>
      <c r="CA1027" s="227">
        <f t="shared" si="1446"/>
        <v>328.96252333333337</v>
      </c>
      <c r="CB1027" s="228">
        <f t="shared" si="1268"/>
        <v>1.0320794965671662</v>
      </c>
      <c r="CC1027" s="230">
        <f t="shared" si="1269"/>
        <v>217</v>
      </c>
      <c r="CD1027" s="231">
        <f t="shared" si="1447"/>
        <v>1.0514561410000001</v>
      </c>
      <c r="CE1027" s="227">
        <f t="shared" si="1448"/>
        <v>3378.4129178100002</v>
      </c>
      <c r="CF1027" s="227">
        <f t="shared" si="1449"/>
        <v>3769.6396411433334</v>
      </c>
      <c r="CG1027" s="227">
        <f t="shared" si="1264"/>
        <v>3113.21</v>
      </c>
      <c r="CH1027" s="227">
        <f t="shared" si="1450"/>
        <v>62.264200000000002</v>
      </c>
      <c r="CI1027" s="227">
        <f t="shared" si="1451"/>
        <v>297.83042333333333</v>
      </c>
      <c r="CJ1027" s="228">
        <f t="shared" si="1393"/>
        <v>1.0271494910686854</v>
      </c>
      <c r="CK1027" s="230">
        <f t="shared" si="1394"/>
        <v>196</v>
      </c>
      <c r="CL1027" s="231">
        <f t="shared" si="1452"/>
        <v>1.0463629160000001</v>
      </c>
      <c r="CM1027" s="227">
        <f t="shared" si="1453"/>
        <v>3345.9882502999999</v>
      </c>
      <c r="CN1027" s="227">
        <f t="shared" si="1454"/>
        <v>3706.0828736333333</v>
      </c>
      <c r="CO1027" s="227">
        <f t="shared" si="1267"/>
        <v>3113.21</v>
      </c>
      <c r="CP1027" s="227">
        <f t="shared" si="1455"/>
        <v>62.264200000000002</v>
      </c>
      <c r="CQ1027" s="227">
        <f t="shared" si="1456"/>
        <v>264.62285000000003</v>
      </c>
      <c r="CR1027" s="228">
        <f t="shared" si="1265"/>
        <v>1.0225487780902554</v>
      </c>
      <c r="CS1027" s="230">
        <f t="shared" si="1266"/>
        <v>176</v>
      </c>
      <c r="CT1027" s="231">
        <f t="shared" si="1457"/>
        <v>1.041535165</v>
      </c>
      <c r="CU1027" s="227">
        <f t="shared" si="1458"/>
        <v>3315.6325028900001</v>
      </c>
      <c r="CV1027" s="227">
        <f t="shared" si="1459"/>
        <v>3642.5195528900003</v>
      </c>
      <c r="CW1027" s="227">
        <f t="shared" si="1391"/>
        <v>3113.21</v>
      </c>
      <c r="CX1027" s="227">
        <f t="shared" si="1460"/>
        <v>62.264200000000002</v>
      </c>
      <c r="CY1027" s="227">
        <f t="shared" si="1461"/>
        <v>233.49074999999999</v>
      </c>
      <c r="CZ1027" s="228">
        <f t="shared" si="1389"/>
        <v>1.0247011116474789</v>
      </c>
      <c r="DA1027" s="239">
        <f t="shared" si="1390"/>
        <v>155</v>
      </c>
      <c r="DB1027" s="231">
        <f t="shared" si="1462"/>
        <v>1.036489998</v>
      </c>
      <c r="DC1027" s="227">
        <f t="shared" si="1463"/>
        <v>3306.5168460999998</v>
      </c>
      <c r="DD1027" s="227">
        <f t="shared" si="1464"/>
        <v>3602.2717960999998</v>
      </c>
      <c r="DE1027" s="227">
        <f t="shared" si="1509"/>
        <v>3113.21</v>
      </c>
      <c r="DF1027" s="227">
        <f t="shared" si="1465"/>
        <v>62.264200000000002</v>
      </c>
      <c r="DG1027" s="227">
        <f t="shared" si="1466"/>
        <v>202.35865000000001</v>
      </c>
      <c r="DH1027" s="228">
        <f t="shared" si="1507"/>
        <v>1.0231662565219461</v>
      </c>
      <c r="DI1027" s="239">
        <f t="shared" si="1508"/>
        <v>134</v>
      </c>
      <c r="DJ1027" s="231">
        <f t="shared" si="1467"/>
        <v>1.031469269</v>
      </c>
      <c r="DK1027" s="227">
        <f t="shared" si="1468"/>
        <v>3285.5714728200001</v>
      </c>
      <c r="DL1027" s="227">
        <f t="shared" si="1469"/>
        <v>3550.1943228200003</v>
      </c>
      <c r="DM1027" s="227">
        <f t="shared" si="1388"/>
        <v>3113.21</v>
      </c>
      <c r="DN1027" s="227">
        <f t="shared" si="1470"/>
        <v>62.264200000000002</v>
      </c>
      <c r="DO1027" s="227">
        <f t="shared" si="1471"/>
        <v>170.18881333333334</v>
      </c>
      <c r="DP1027" s="228">
        <f t="shared" si="1386"/>
        <v>1.0199029692646449</v>
      </c>
      <c r="DQ1027" s="239">
        <f t="shared" si="1387"/>
        <v>113</v>
      </c>
      <c r="DR1027" s="231">
        <f t="shared" si="1472"/>
        <v>1.026472861</v>
      </c>
      <c r="DS1027" s="227">
        <f t="shared" si="1473"/>
        <v>3259.2280132000001</v>
      </c>
      <c r="DT1027" s="227">
        <f t="shared" si="1474"/>
        <v>3491.6810265333334</v>
      </c>
      <c r="DU1027" s="227">
        <f t="shared" si="1506"/>
        <v>3113.21</v>
      </c>
      <c r="DV1027" s="227">
        <f t="shared" si="1475"/>
        <v>62.264200000000002</v>
      </c>
      <c r="DW1027" s="227">
        <f t="shared" si="1476"/>
        <v>141.13218666666666</v>
      </c>
      <c r="DX1027" s="228">
        <f t="shared" si="1503"/>
        <v>1.0155367174830681</v>
      </c>
      <c r="DY1027" s="239">
        <f t="shared" si="1504"/>
        <v>95</v>
      </c>
      <c r="DZ1027" s="231">
        <f t="shared" si="1477"/>
        <v>1.022209492</v>
      </c>
      <c r="EA1027" s="227">
        <f t="shared" si="1478"/>
        <v>3231.79612916</v>
      </c>
      <c r="EB1027" s="227">
        <f t="shared" si="1479"/>
        <v>3435.1925158266667</v>
      </c>
      <c r="EC1027" s="227">
        <f t="shared" si="1382"/>
        <v>3113.21</v>
      </c>
      <c r="ED1027" s="227">
        <f t="shared" si="1480"/>
        <v>62.264200000000002</v>
      </c>
      <c r="EE1027" s="227">
        <f t="shared" si="1481"/>
        <v>108.96235000000001</v>
      </c>
      <c r="EF1027" s="228">
        <f t="shared" si="1383"/>
        <v>1.0079772766712523</v>
      </c>
      <c r="EG1027" s="239">
        <f t="shared" si="1384"/>
        <v>73</v>
      </c>
      <c r="EH1027" s="231">
        <f t="shared" si="1482"/>
        <v>1.0170227489999999</v>
      </c>
      <c r="EI1027" s="227">
        <f t="shared" si="1483"/>
        <v>3191.4630888199999</v>
      </c>
      <c r="EJ1027" s="227">
        <f t="shared" si="1484"/>
        <v>3362.6896388199998</v>
      </c>
      <c r="EK1027" s="227">
        <f t="shared" si="1505"/>
        <v>3113.21</v>
      </c>
      <c r="EL1027" s="227">
        <f t="shared" si="1485"/>
        <v>62.264200000000002</v>
      </c>
      <c r="EM1027" s="227">
        <f t="shared" si="1486"/>
        <v>75.754776666666658</v>
      </c>
      <c r="EN1027" s="228">
        <f t="shared" si="1501"/>
        <v>1.0022646841394178</v>
      </c>
      <c r="EO1027" s="239">
        <f t="shared" si="1502"/>
        <v>52</v>
      </c>
      <c r="EP1027" s="231">
        <f t="shared" si="1487"/>
        <v>1.0120963190000001</v>
      </c>
      <c r="EQ1027" s="227">
        <f t="shared" si="1488"/>
        <v>3158.0041029200002</v>
      </c>
      <c r="ER1027" s="227">
        <f t="shared" si="1489"/>
        <v>3296.0230795866669</v>
      </c>
      <c r="ES1027" s="227">
        <f t="shared" si="1379"/>
        <v>3113.21</v>
      </c>
      <c r="ET1027" s="227">
        <f t="shared" si="1490"/>
        <v>62.264200000000002</v>
      </c>
      <c r="EU1027" s="227">
        <f t="shared" si="1491"/>
        <v>45.660413333333331</v>
      </c>
      <c r="EV1027" s="228">
        <f t="shared" si="1375"/>
        <v>1.0009632631254397</v>
      </c>
      <c r="EW1027" s="239">
        <f t="shared" si="1376"/>
        <v>32</v>
      </c>
      <c r="EX1027" s="231">
        <f t="shared" si="1492"/>
        <v>1.0074266679999999</v>
      </c>
      <c r="EY1027" s="227">
        <f t="shared" si="1493"/>
        <v>3139.35188887</v>
      </c>
      <c r="EZ1027" s="227">
        <f t="shared" si="1494"/>
        <v>3247.2765022033332</v>
      </c>
      <c r="FA1027" s="227">
        <f t="shared" si="1499"/>
        <v>3113.21</v>
      </c>
      <c r="FB1027" s="227">
        <f t="shared" si="1500"/>
        <v>62.264200000000002</v>
      </c>
      <c r="FC1027" s="227">
        <f t="shared" si="1495"/>
        <v>14.528313333333335</v>
      </c>
      <c r="FD1027" s="228">
        <f t="shared" si="1496"/>
        <v>1.000863442880503</v>
      </c>
      <c r="FE1027" s="239">
        <f t="shared" si="1497"/>
        <v>10</v>
      </c>
      <c r="FF1027" s="231">
        <f t="shared" si="1498"/>
        <v>1.0023149339999999</v>
      </c>
      <c r="FG1027" s="227">
        <f t="shared" si="1412"/>
        <v>3123.11117741</v>
      </c>
      <c r="FH1027" s="227">
        <f t="shared" si="1413"/>
        <v>3199.9036907433333</v>
      </c>
      <c r="FI1027" s="227"/>
      <c r="FJ1027" s="227"/>
      <c r="FK1027" s="227"/>
      <c r="FL1027" s="227"/>
      <c r="FM1027" s="227"/>
      <c r="FN1027" s="227"/>
      <c r="FO1027" s="227"/>
      <c r="FP1027" s="227"/>
      <c r="FQ1027" s="227"/>
      <c r="FR1027" s="227"/>
      <c r="FS1027" s="227"/>
      <c r="FT1027" s="227"/>
      <c r="FU1027" s="227"/>
      <c r="FV1027" s="227"/>
      <c r="FW1027" s="227"/>
      <c r="FX1027" s="227"/>
      <c r="FY1027" s="227"/>
      <c r="FZ1027" s="227"/>
      <c r="GA1027" s="227"/>
      <c r="GB1027" s="227"/>
      <c r="GC1027" s="227"/>
      <c r="GD1027" s="227"/>
      <c r="GE1027" s="227"/>
      <c r="GF1027" s="1"/>
      <c r="GG1027" s="1"/>
      <c r="GH1027" s="5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5"/>
      <c r="HA1027" s="5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3"/>
      <c r="JZ1027" s="1"/>
      <c r="KA1027" s="1"/>
      <c r="KB1027" s="1"/>
      <c r="KC1027" s="1"/>
      <c r="KD1027" s="1"/>
      <c r="KE1027" s="1"/>
    </row>
    <row r="1028" spans="1:291" x14ac:dyDescent="0.2">
      <c r="A1028" s="196">
        <f t="shared" si="1282"/>
        <v>43686</v>
      </c>
      <c r="B1028" s="236">
        <f t="shared" si="1414"/>
        <v>118527.53204708332</v>
      </c>
      <c r="C1028" s="66">
        <f t="shared" si="1398"/>
        <v>56082.280525889997</v>
      </c>
      <c r="D1028" s="77">
        <f t="shared" si="1283"/>
        <v>5214.2700000000004</v>
      </c>
      <c r="E1028" s="67">
        <f>VLOOKUP(A1027,[1]Plan1!$DQ$117:$DS$314,3)</f>
        <v>5224.18</v>
      </c>
      <c r="F1028" s="11">
        <f t="shared" si="1284"/>
        <v>43672</v>
      </c>
      <c r="G1028" s="73">
        <f t="shared" si="1272"/>
        <v>1.9005536729015393E-3</v>
      </c>
      <c r="H1028" s="11">
        <f t="shared" si="1285"/>
        <v>43703</v>
      </c>
      <c r="I1028" s="11">
        <f t="shared" si="1273"/>
        <v>43703</v>
      </c>
      <c r="J1028" s="1">
        <f t="shared" si="1286"/>
        <v>22</v>
      </c>
      <c r="K1028" s="1">
        <f t="shared" si="1287"/>
        <v>11</v>
      </c>
      <c r="L1028" s="66">
        <f t="shared" si="1274"/>
        <v>1.00094982</v>
      </c>
      <c r="M1028" s="70">
        <f t="shared" si="1399"/>
        <v>1.0000997300000001</v>
      </c>
      <c r="N1028" s="70">
        <f t="shared" si="1385"/>
        <v>1.0999337934829261</v>
      </c>
      <c r="O1028" s="66">
        <f t="shared" si="1395"/>
        <v>1.1009785299999999</v>
      </c>
      <c r="P1028" s="66">
        <f t="shared" si="1275"/>
        <v>56135.548597569999</v>
      </c>
      <c r="Q1028" s="74">
        <f t="shared" si="1276"/>
        <v>0</v>
      </c>
      <c r="R1028" s="75">
        <f t="shared" si="1396"/>
        <v>0</v>
      </c>
      <c r="S1028" s="66">
        <f t="shared" si="1397"/>
        <v>0</v>
      </c>
      <c r="T1028" s="10">
        <f t="shared" si="1288"/>
        <v>0.06</v>
      </c>
      <c r="U1028" s="74">
        <f t="shared" si="1392"/>
        <v>11</v>
      </c>
      <c r="V1028" s="74">
        <v>252</v>
      </c>
      <c r="W1028" s="70">
        <f t="shared" si="1277"/>
        <v>1.0025467210000001</v>
      </c>
      <c r="X1028" s="66">
        <f t="shared" si="1278"/>
        <v>142.96158045000001</v>
      </c>
      <c r="Y1028" s="66">
        <v>0</v>
      </c>
      <c r="Z1028" s="67">
        <f t="shared" si="1279"/>
        <v>0</v>
      </c>
      <c r="AA1028" s="68" t="str">
        <f t="shared" si="1289"/>
        <v>A+INCORP J=</v>
      </c>
      <c r="AB1028" s="11">
        <f t="shared" si="1290"/>
        <v>43703</v>
      </c>
      <c r="AC1028" s="227">
        <f t="shared" si="1295"/>
        <v>3113.21</v>
      </c>
      <c r="AD1028" s="227">
        <f t="shared" si="1415"/>
        <v>62.264200000000002</v>
      </c>
      <c r="AE1028" s="227">
        <f t="shared" si="1416"/>
        <v>519.90607</v>
      </c>
      <c r="AF1028" s="228">
        <f t="shared" si="1296"/>
        <v>1.0551343763311627</v>
      </c>
      <c r="AG1028" s="230">
        <f t="shared" si="1297"/>
        <v>345</v>
      </c>
      <c r="AH1028" s="231">
        <f t="shared" si="1417"/>
        <v>1.083041092</v>
      </c>
      <c r="AI1028" s="227">
        <f t="shared" si="1418"/>
        <v>3557.6328290000001</v>
      </c>
      <c r="AJ1028" s="227">
        <f t="shared" si="1419"/>
        <v>4139.8030989999997</v>
      </c>
      <c r="AK1028" s="227">
        <f t="shared" si="1405"/>
        <v>3113.21</v>
      </c>
      <c r="AL1028" s="227">
        <f t="shared" si="1420"/>
        <v>62.264200000000002</v>
      </c>
      <c r="AM1028" s="227">
        <f t="shared" si="1421"/>
        <v>488.77397000000002</v>
      </c>
      <c r="AN1028" s="228">
        <f t="shared" si="1406"/>
        <v>1.0541860067531457</v>
      </c>
      <c r="AO1028" s="230">
        <f t="shared" si="1407"/>
        <v>324</v>
      </c>
      <c r="AP1028" s="231">
        <f t="shared" si="1422"/>
        <v>1.077794871</v>
      </c>
      <c r="AQ1028" s="227">
        <f t="shared" si="1423"/>
        <v>3537.21759333</v>
      </c>
      <c r="AR1028" s="227">
        <f t="shared" si="1424"/>
        <v>4088.2557633300003</v>
      </c>
      <c r="AS1028" s="227">
        <f t="shared" si="1291"/>
        <v>3113.21</v>
      </c>
      <c r="AT1028" s="227">
        <f t="shared" si="1425"/>
        <v>62.264200000000002</v>
      </c>
      <c r="AU1028" s="227">
        <f t="shared" si="1426"/>
        <v>457.64186999999998</v>
      </c>
      <c r="AV1028" s="228">
        <f t="shared" si="1292"/>
        <v>1.0518723430091712</v>
      </c>
      <c r="AW1028" s="230">
        <f t="shared" si="1293"/>
        <v>303</v>
      </c>
      <c r="AX1028" s="231">
        <f t="shared" si="1427"/>
        <v>1.0725740619999999</v>
      </c>
      <c r="AY1028" s="227">
        <f t="shared" si="1428"/>
        <v>3512.3577412999998</v>
      </c>
      <c r="AZ1028" s="227">
        <f t="shared" si="1429"/>
        <v>4032.2638112999998</v>
      </c>
      <c r="BA1028" s="227">
        <f t="shared" si="1270"/>
        <v>3113.21</v>
      </c>
      <c r="BB1028" s="227">
        <f t="shared" si="1430"/>
        <v>62.264200000000002</v>
      </c>
      <c r="BC1028" s="227">
        <f t="shared" si="1431"/>
        <v>425.47203333333329</v>
      </c>
      <c r="BD1028" s="228">
        <f t="shared" si="1403"/>
        <v>1.0476810564485097</v>
      </c>
      <c r="BE1028" s="230">
        <f t="shared" si="1404"/>
        <v>283</v>
      </c>
      <c r="BF1028" s="231">
        <f t="shared" si="1432"/>
        <v>1.0676253769999999</v>
      </c>
      <c r="BG1028" s="227">
        <f t="shared" si="1433"/>
        <v>3482.2215298400001</v>
      </c>
      <c r="BH1028" s="227">
        <f t="shared" si="1434"/>
        <v>3969.9577631733337</v>
      </c>
      <c r="BI1028" s="227">
        <f t="shared" si="1294"/>
        <v>3113.21</v>
      </c>
      <c r="BJ1028" s="227">
        <f t="shared" si="1435"/>
        <v>62.264200000000002</v>
      </c>
      <c r="BK1028" s="227">
        <f t="shared" si="1436"/>
        <v>394.33993333333331</v>
      </c>
      <c r="BL1028" s="228">
        <f t="shared" si="1280"/>
        <v>1.0346443946205786</v>
      </c>
      <c r="BM1028" s="230">
        <f t="shared" si="1281"/>
        <v>261</v>
      </c>
      <c r="BN1028" s="231">
        <f t="shared" si="1437"/>
        <v>1.0622081910000001</v>
      </c>
      <c r="BO1028" s="227">
        <f t="shared" si="1438"/>
        <v>3421.4419196700001</v>
      </c>
      <c r="BP1028" s="227">
        <f t="shared" si="1439"/>
        <v>3878.0460530033333</v>
      </c>
      <c r="BQ1028" s="227">
        <f t="shared" si="1402"/>
        <v>3113.21</v>
      </c>
      <c r="BR1028" s="227">
        <f t="shared" si="1440"/>
        <v>62.264200000000002</v>
      </c>
      <c r="BS1028" s="227">
        <f t="shared" si="1441"/>
        <v>360.09462333333335</v>
      </c>
      <c r="BT1028" s="228">
        <f t="shared" si="1400"/>
        <v>1.0312406345882192</v>
      </c>
      <c r="BU1028" s="230">
        <f t="shared" si="1401"/>
        <v>238</v>
      </c>
      <c r="BV1028" s="231">
        <f t="shared" si="1442"/>
        <v>1.056574157</v>
      </c>
      <c r="BW1028" s="227">
        <f t="shared" si="1443"/>
        <v>3392.09821379</v>
      </c>
      <c r="BX1028" s="227">
        <f t="shared" si="1444"/>
        <v>3814.4570371233335</v>
      </c>
      <c r="BY1028" s="227">
        <f t="shared" si="1271"/>
        <v>3113.21</v>
      </c>
      <c r="BZ1028" s="227">
        <f t="shared" si="1445"/>
        <v>62.264200000000002</v>
      </c>
      <c r="CA1028" s="227">
        <f t="shared" si="1446"/>
        <v>330.00025999999997</v>
      </c>
      <c r="CB1028" s="228">
        <f t="shared" si="1268"/>
        <v>1.032168568545434</v>
      </c>
      <c r="CC1028" s="230">
        <f t="shared" si="1269"/>
        <v>218</v>
      </c>
      <c r="CD1028" s="231">
        <f t="shared" si="1447"/>
        <v>1.051699293</v>
      </c>
      <c r="CE1028" s="227">
        <f t="shared" si="1448"/>
        <v>3379.4858206600002</v>
      </c>
      <c r="CF1028" s="227">
        <f t="shared" si="1449"/>
        <v>3771.75028066</v>
      </c>
      <c r="CG1028" s="227">
        <f t="shared" ref="CG1028:CG1091" si="1510">CG1027</f>
        <v>3113.21</v>
      </c>
      <c r="CH1028" s="227">
        <f t="shared" si="1450"/>
        <v>62.264200000000002</v>
      </c>
      <c r="CI1028" s="227">
        <f t="shared" si="1451"/>
        <v>298.86815999999999</v>
      </c>
      <c r="CJ1028" s="228">
        <f t="shared" si="1393"/>
        <v>1.0272381375706752</v>
      </c>
      <c r="CK1028" s="230">
        <f t="shared" si="1394"/>
        <v>197</v>
      </c>
      <c r="CL1028" s="231">
        <f t="shared" si="1452"/>
        <v>1.04660489</v>
      </c>
      <c r="CM1028" s="227">
        <f t="shared" si="1453"/>
        <v>3347.0508552900001</v>
      </c>
      <c r="CN1028" s="227">
        <f t="shared" si="1454"/>
        <v>3708.1832152900001</v>
      </c>
      <c r="CO1028" s="227">
        <f t="shared" si="1267"/>
        <v>3113.21</v>
      </c>
      <c r="CP1028" s="227">
        <f t="shared" si="1455"/>
        <v>62.264200000000002</v>
      </c>
      <c r="CQ1028" s="227">
        <f t="shared" si="1456"/>
        <v>265.66058666666669</v>
      </c>
      <c r="CR1028" s="228">
        <f t="shared" si="1265"/>
        <v>1.022637027535034</v>
      </c>
      <c r="CS1028" s="230">
        <f t="shared" si="1266"/>
        <v>177</v>
      </c>
      <c r="CT1028" s="231">
        <f t="shared" si="1457"/>
        <v>1.0417760229999999</v>
      </c>
      <c r="CU1028" s="227">
        <f t="shared" si="1458"/>
        <v>3316.685469</v>
      </c>
      <c r="CV1028" s="227">
        <f t="shared" si="1459"/>
        <v>3644.6102556666665</v>
      </c>
      <c r="CW1028" s="227">
        <f t="shared" si="1391"/>
        <v>3113.21</v>
      </c>
      <c r="CX1028" s="227">
        <f t="shared" si="1460"/>
        <v>62.264200000000002</v>
      </c>
      <c r="CY1028" s="227">
        <f t="shared" si="1461"/>
        <v>234.52848666666668</v>
      </c>
      <c r="CZ1028" s="228">
        <f t="shared" si="1389"/>
        <v>1.0247895468459798</v>
      </c>
      <c r="DA1028" s="239">
        <f t="shared" si="1390"/>
        <v>156</v>
      </c>
      <c r="DB1028" s="231">
        <f t="shared" si="1462"/>
        <v>1.036729689</v>
      </c>
      <c r="DC1028" s="227">
        <f t="shared" si="1463"/>
        <v>3307.5669163600001</v>
      </c>
      <c r="DD1028" s="227">
        <f t="shared" si="1464"/>
        <v>3604.3596030266667</v>
      </c>
      <c r="DE1028" s="227">
        <f t="shared" si="1509"/>
        <v>3113.21</v>
      </c>
      <c r="DF1028" s="227">
        <f t="shared" si="1465"/>
        <v>62.264200000000002</v>
      </c>
      <c r="DG1028" s="227">
        <f t="shared" si="1466"/>
        <v>203.39638666666664</v>
      </c>
      <c r="DH1028" s="228">
        <f t="shared" si="1507"/>
        <v>1.0232545592572184</v>
      </c>
      <c r="DI1028" s="239">
        <f t="shared" si="1508"/>
        <v>135</v>
      </c>
      <c r="DJ1028" s="231">
        <f t="shared" si="1467"/>
        <v>1.0317077990000001</v>
      </c>
      <c r="DK1028" s="227">
        <f t="shared" si="1468"/>
        <v>3286.6148915099998</v>
      </c>
      <c r="DL1028" s="227">
        <f t="shared" si="1469"/>
        <v>3552.2754781766662</v>
      </c>
      <c r="DM1028" s="227">
        <f t="shared" si="1388"/>
        <v>3113.21</v>
      </c>
      <c r="DN1028" s="227">
        <f t="shared" si="1470"/>
        <v>62.264200000000002</v>
      </c>
      <c r="DO1028" s="227">
        <f t="shared" si="1471"/>
        <v>171.22655</v>
      </c>
      <c r="DP1028" s="228">
        <f t="shared" si="1386"/>
        <v>1.0199909903671043</v>
      </c>
      <c r="DQ1028" s="239">
        <f t="shared" si="1387"/>
        <v>114</v>
      </c>
      <c r="DR1028" s="231">
        <f t="shared" si="1472"/>
        <v>1.0267102349999999</v>
      </c>
      <c r="DS1028" s="227">
        <f t="shared" si="1473"/>
        <v>3260.2630640399998</v>
      </c>
      <c r="DT1028" s="227">
        <f t="shared" si="1474"/>
        <v>3493.7538140399997</v>
      </c>
      <c r="DU1028" s="227">
        <f t="shared" si="1506"/>
        <v>3113.21</v>
      </c>
      <c r="DV1028" s="227">
        <f t="shared" si="1475"/>
        <v>62.264200000000002</v>
      </c>
      <c r="DW1028" s="227">
        <f t="shared" si="1476"/>
        <v>142.16992333333334</v>
      </c>
      <c r="DX1028" s="228">
        <f t="shared" si="1503"/>
        <v>1.0156243617631169</v>
      </c>
      <c r="DY1028" s="239">
        <f t="shared" si="1504"/>
        <v>96</v>
      </c>
      <c r="DZ1028" s="231">
        <f t="shared" si="1477"/>
        <v>1.0224458809999999</v>
      </c>
      <c r="EA1028" s="227">
        <f t="shared" si="1478"/>
        <v>3232.8224712000001</v>
      </c>
      <c r="EB1028" s="227">
        <f t="shared" si="1479"/>
        <v>3437.2565945333336</v>
      </c>
      <c r="EC1028" s="227">
        <f t="shared" si="1382"/>
        <v>3113.21</v>
      </c>
      <c r="ED1028" s="227">
        <f t="shared" si="1480"/>
        <v>62.264200000000002</v>
      </c>
      <c r="EE1028" s="227">
        <f t="shared" si="1481"/>
        <v>110.00008666666668</v>
      </c>
      <c r="EF1028" s="228">
        <f t="shared" si="1383"/>
        <v>1.0080642685457937</v>
      </c>
      <c r="EG1028" s="239">
        <f t="shared" si="1384"/>
        <v>74</v>
      </c>
      <c r="EH1028" s="231">
        <f t="shared" si="1482"/>
        <v>1.017257938</v>
      </c>
      <c r="EI1028" s="227">
        <f t="shared" si="1483"/>
        <v>3192.4766203099998</v>
      </c>
      <c r="EJ1028" s="227">
        <f t="shared" si="1484"/>
        <v>3364.7409069766663</v>
      </c>
      <c r="EK1028" s="227">
        <f t="shared" si="1505"/>
        <v>3113.21</v>
      </c>
      <c r="EL1028" s="227">
        <f t="shared" si="1485"/>
        <v>62.264200000000002</v>
      </c>
      <c r="EM1028" s="227">
        <f t="shared" si="1486"/>
        <v>76.792513333333346</v>
      </c>
      <c r="EN1028" s="228">
        <f t="shared" si="1501"/>
        <v>1.0023511829977532</v>
      </c>
      <c r="EO1028" s="239">
        <f t="shared" si="1502"/>
        <v>53</v>
      </c>
      <c r="EP1028" s="231">
        <f t="shared" si="1487"/>
        <v>1.0123303690000001</v>
      </c>
      <c r="EQ1028" s="227">
        <f t="shared" si="1488"/>
        <v>3159.00700942</v>
      </c>
      <c r="ER1028" s="227">
        <f t="shared" si="1489"/>
        <v>3298.0637227533334</v>
      </c>
      <c r="ES1028" s="227">
        <f t="shared" si="1379"/>
        <v>3113.21</v>
      </c>
      <c r="ET1028" s="227">
        <f t="shared" si="1490"/>
        <v>62.264200000000002</v>
      </c>
      <c r="EU1028" s="227">
        <f t="shared" si="1491"/>
        <v>46.698149999999998</v>
      </c>
      <c r="EV1028" s="228">
        <f t="shared" si="1375"/>
        <v>1.0010496496667056</v>
      </c>
      <c r="EW1028" s="239">
        <f t="shared" si="1376"/>
        <v>33</v>
      </c>
      <c r="EX1028" s="231">
        <f t="shared" si="1492"/>
        <v>1.007659638</v>
      </c>
      <c r="EY1028" s="227">
        <f t="shared" si="1493"/>
        <v>3140.3488714599998</v>
      </c>
      <c r="EZ1028" s="227">
        <f t="shared" si="1494"/>
        <v>3249.3112214599996</v>
      </c>
      <c r="FA1028" s="227">
        <f t="shared" si="1499"/>
        <v>3113.21</v>
      </c>
      <c r="FB1028" s="227">
        <f t="shared" si="1500"/>
        <v>62.264200000000002</v>
      </c>
      <c r="FC1028" s="227">
        <f t="shared" si="1495"/>
        <v>15.566050000000001</v>
      </c>
      <c r="FD1028" s="228">
        <f t="shared" si="1496"/>
        <v>1.0009498208069414</v>
      </c>
      <c r="FE1028" s="239">
        <f t="shared" si="1497"/>
        <v>11</v>
      </c>
      <c r="FF1028" s="231">
        <f t="shared" si="1498"/>
        <v>1.0025467210000001</v>
      </c>
      <c r="FG1028" s="227">
        <f t="shared" si="1412"/>
        <v>3124.1029995499998</v>
      </c>
      <c r="FH1028" s="227">
        <f t="shared" si="1413"/>
        <v>3201.9332495499998</v>
      </c>
      <c r="FI1028" s="227"/>
      <c r="FJ1028" s="227"/>
      <c r="FK1028" s="227"/>
      <c r="FL1028" s="227"/>
      <c r="FM1028" s="227"/>
      <c r="FN1028" s="227"/>
      <c r="FO1028" s="227"/>
      <c r="FP1028" s="227"/>
      <c r="FQ1028" s="227"/>
      <c r="FR1028" s="227"/>
      <c r="FS1028" s="227"/>
      <c r="FT1028" s="227"/>
      <c r="FU1028" s="227"/>
      <c r="FV1028" s="227"/>
      <c r="FW1028" s="227"/>
      <c r="FX1028" s="227"/>
      <c r="FY1028" s="227"/>
      <c r="FZ1028" s="227"/>
      <c r="GA1028" s="227"/>
      <c r="GB1028" s="227"/>
      <c r="GC1028" s="227"/>
      <c r="GD1028" s="227"/>
      <c r="GE1028" s="227"/>
      <c r="GF1028" s="1"/>
      <c r="GG1028" s="1"/>
      <c r="GH1028" s="5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5"/>
      <c r="HA1028" s="5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3"/>
      <c r="JZ1028" s="1"/>
      <c r="KA1028" s="1"/>
      <c r="KB1028" s="1"/>
      <c r="KC1028" s="1"/>
      <c r="KD1028" s="1"/>
      <c r="KE1028" s="1"/>
    </row>
    <row r="1029" spans="1:291" x14ac:dyDescent="0.2">
      <c r="A1029" s="196">
        <f t="shared" si="1282"/>
        <v>43687</v>
      </c>
      <c r="B1029" s="236">
        <f t="shared" si="1414"/>
        <v>118567.93568697668</v>
      </c>
      <c r="C1029" s="66">
        <f t="shared" si="1398"/>
        <v>56082.280525889997</v>
      </c>
      <c r="D1029" s="77">
        <f t="shared" si="1283"/>
        <v>5214.2700000000004</v>
      </c>
      <c r="E1029" s="67">
        <f>VLOOKUP(A1028,[1]Plan1!$DQ$117:$DS$314,3)</f>
        <v>5224.18</v>
      </c>
      <c r="F1029" s="11">
        <f t="shared" si="1284"/>
        <v>43672</v>
      </c>
      <c r="G1029" s="73">
        <f t="shared" si="1272"/>
        <v>1.9005536729015393E-3</v>
      </c>
      <c r="H1029" s="11">
        <f t="shared" si="1285"/>
        <v>43703</v>
      </c>
      <c r="I1029" s="11">
        <f t="shared" si="1273"/>
        <v>43703</v>
      </c>
      <c r="J1029" s="1">
        <f t="shared" si="1286"/>
        <v>22</v>
      </c>
      <c r="K1029" s="1">
        <f t="shared" si="1287"/>
        <v>12</v>
      </c>
      <c r="L1029" s="66">
        <f t="shared" si="1274"/>
        <v>1.0010362100000001</v>
      </c>
      <c r="M1029" s="70">
        <f t="shared" si="1399"/>
        <v>1.0000997300000001</v>
      </c>
      <c r="N1029" s="70">
        <f t="shared" si="1385"/>
        <v>1.0999337934829261</v>
      </c>
      <c r="O1029" s="66">
        <f t="shared" si="1395"/>
        <v>1.10107355</v>
      </c>
      <c r="P1029" s="66">
        <f t="shared" si="1275"/>
        <v>56140.393545790001</v>
      </c>
      <c r="Q1029" s="74">
        <f t="shared" si="1276"/>
        <v>0</v>
      </c>
      <c r="R1029" s="75">
        <f t="shared" si="1396"/>
        <v>0</v>
      </c>
      <c r="S1029" s="66">
        <f t="shared" si="1397"/>
        <v>0</v>
      </c>
      <c r="T1029" s="10">
        <f t="shared" si="1288"/>
        <v>0.06</v>
      </c>
      <c r="U1029" s="74">
        <f t="shared" si="1392"/>
        <v>12</v>
      </c>
      <c r="V1029" s="74">
        <v>252</v>
      </c>
      <c r="W1029" s="70">
        <f t="shared" si="1277"/>
        <v>1.0027785629999999</v>
      </c>
      <c r="X1029" s="66">
        <f t="shared" si="1278"/>
        <v>155.98962030999999</v>
      </c>
      <c r="Y1029" s="66">
        <v>0</v>
      </c>
      <c r="Z1029" s="67">
        <f t="shared" si="1279"/>
        <v>0</v>
      </c>
      <c r="AA1029" s="68" t="str">
        <f t="shared" si="1289"/>
        <v>A+INCORP J=</v>
      </c>
      <c r="AB1029" s="11">
        <f t="shared" si="1290"/>
        <v>43703</v>
      </c>
      <c r="AC1029" s="227">
        <f t="shared" si="1295"/>
        <v>3113.21</v>
      </c>
      <c r="AD1029" s="227">
        <f t="shared" si="1415"/>
        <v>62.264200000000002</v>
      </c>
      <c r="AE1029" s="227">
        <f t="shared" si="1416"/>
        <v>520.94380666666666</v>
      </c>
      <c r="AF1029" s="228">
        <f t="shared" si="1296"/>
        <v>1.0552254397494829</v>
      </c>
      <c r="AG1029" s="230">
        <f t="shared" si="1297"/>
        <v>345</v>
      </c>
      <c r="AH1029" s="231">
        <f t="shared" si="1417"/>
        <v>1.083041092</v>
      </c>
      <c r="AI1029" s="227">
        <f t="shared" si="1418"/>
        <v>3557.93987066</v>
      </c>
      <c r="AJ1029" s="227">
        <f t="shared" si="1419"/>
        <v>4141.1478773266663</v>
      </c>
      <c r="AK1029" s="227">
        <f t="shared" si="1405"/>
        <v>3113.21</v>
      </c>
      <c r="AL1029" s="227">
        <f t="shared" si="1420"/>
        <v>62.264200000000002</v>
      </c>
      <c r="AM1029" s="227">
        <f t="shared" si="1421"/>
        <v>489.81170666666662</v>
      </c>
      <c r="AN1029" s="228">
        <f t="shared" si="1406"/>
        <v>1.0542769883223881</v>
      </c>
      <c r="AO1029" s="230">
        <f t="shared" si="1407"/>
        <v>324</v>
      </c>
      <c r="AP1029" s="231">
        <f t="shared" si="1422"/>
        <v>1.077794871</v>
      </c>
      <c r="AQ1029" s="227">
        <f t="shared" si="1423"/>
        <v>3537.5228730499998</v>
      </c>
      <c r="AR1029" s="227">
        <f t="shared" si="1424"/>
        <v>4089.5987797166663</v>
      </c>
      <c r="AS1029" s="227">
        <f t="shared" si="1291"/>
        <v>3113.21</v>
      </c>
      <c r="AT1029" s="227">
        <f t="shared" si="1425"/>
        <v>62.264200000000002</v>
      </c>
      <c r="AU1029" s="227">
        <f t="shared" si="1426"/>
        <v>458.67960666666664</v>
      </c>
      <c r="AV1029" s="228">
        <f t="shared" si="1292"/>
        <v>1.0519631248975634</v>
      </c>
      <c r="AW1029" s="230">
        <f t="shared" si="1293"/>
        <v>303</v>
      </c>
      <c r="AX1029" s="231">
        <f t="shared" si="1427"/>
        <v>1.0725740619999999</v>
      </c>
      <c r="AY1029" s="227">
        <f t="shared" si="1428"/>
        <v>3512.6608754899999</v>
      </c>
      <c r="AZ1029" s="227">
        <f t="shared" si="1429"/>
        <v>4033.6046821566665</v>
      </c>
      <c r="BA1029" s="227">
        <f t="shared" si="1270"/>
        <v>3113.21</v>
      </c>
      <c r="BB1029" s="227">
        <f t="shared" si="1430"/>
        <v>62.264200000000002</v>
      </c>
      <c r="BC1029" s="227">
        <f t="shared" si="1431"/>
        <v>426.50976999999995</v>
      </c>
      <c r="BD1029" s="228">
        <f t="shared" si="1403"/>
        <v>1.0477714766077328</v>
      </c>
      <c r="BE1029" s="230">
        <f t="shared" si="1404"/>
        <v>283</v>
      </c>
      <c r="BF1029" s="231">
        <f t="shared" si="1432"/>
        <v>1.0676253769999999</v>
      </c>
      <c r="BG1029" s="227">
        <f t="shared" si="1433"/>
        <v>3482.52206312</v>
      </c>
      <c r="BH1029" s="227">
        <f t="shared" si="1434"/>
        <v>3971.2960331200002</v>
      </c>
      <c r="BI1029" s="227">
        <f t="shared" si="1294"/>
        <v>3113.21</v>
      </c>
      <c r="BJ1029" s="227">
        <f t="shared" si="1435"/>
        <v>62.264200000000002</v>
      </c>
      <c r="BK1029" s="227">
        <f t="shared" si="1436"/>
        <v>395.37767000000002</v>
      </c>
      <c r="BL1029" s="228">
        <f t="shared" si="1280"/>
        <v>1.0347336896501347</v>
      </c>
      <c r="BM1029" s="230">
        <f t="shared" si="1281"/>
        <v>261</v>
      </c>
      <c r="BN1029" s="231">
        <f t="shared" si="1437"/>
        <v>1.0622081910000001</v>
      </c>
      <c r="BO1029" s="227">
        <f t="shared" si="1438"/>
        <v>3421.73720736</v>
      </c>
      <c r="BP1029" s="227">
        <f t="shared" si="1439"/>
        <v>3879.3790773599999</v>
      </c>
      <c r="BQ1029" s="227">
        <f t="shared" si="1402"/>
        <v>3113.21</v>
      </c>
      <c r="BR1029" s="227">
        <f t="shared" si="1440"/>
        <v>62.264200000000002</v>
      </c>
      <c r="BS1029" s="227">
        <f t="shared" si="1441"/>
        <v>361.13236000000001</v>
      </c>
      <c r="BT1029" s="228">
        <f t="shared" si="1400"/>
        <v>1.0313296358561175</v>
      </c>
      <c r="BU1029" s="230">
        <f t="shared" si="1401"/>
        <v>238</v>
      </c>
      <c r="BV1029" s="231">
        <f t="shared" si="1442"/>
        <v>1.056574157</v>
      </c>
      <c r="BW1029" s="227">
        <f t="shared" si="1443"/>
        <v>3392.3909689699999</v>
      </c>
      <c r="BX1029" s="227">
        <f t="shared" si="1444"/>
        <v>3815.78752897</v>
      </c>
      <c r="BY1029" s="227">
        <f t="shared" si="1271"/>
        <v>3113.21</v>
      </c>
      <c r="BZ1029" s="227">
        <f t="shared" si="1445"/>
        <v>62.264200000000002</v>
      </c>
      <c r="CA1029" s="227">
        <f t="shared" si="1446"/>
        <v>331.03799666666669</v>
      </c>
      <c r="CB1029" s="228">
        <f t="shared" si="1268"/>
        <v>1.0322576498987128</v>
      </c>
      <c r="CC1029" s="230">
        <f t="shared" si="1269"/>
        <v>218</v>
      </c>
      <c r="CD1029" s="231">
        <f t="shared" si="1447"/>
        <v>1.051699293</v>
      </c>
      <c r="CE1029" s="227">
        <f t="shared" si="1448"/>
        <v>3379.77748733</v>
      </c>
      <c r="CF1029" s="227">
        <f t="shared" si="1449"/>
        <v>3773.0796839966665</v>
      </c>
      <c r="CG1029" s="227">
        <f t="shared" si="1510"/>
        <v>3113.21</v>
      </c>
      <c r="CH1029" s="227">
        <f t="shared" si="1450"/>
        <v>62.264200000000002</v>
      </c>
      <c r="CI1029" s="227">
        <f t="shared" si="1451"/>
        <v>299.90589666666665</v>
      </c>
      <c r="CJ1029" s="228">
        <f t="shared" si="1393"/>
        <v>1.0273267934028938</v>
      </c>
      <c r="CK1029" s="230">
        <f t="shared" si="1394"/>
        <v>197</v>
      </c>
      <c r="CL1029" s="231">
        <f t="shared" si="1452"/>
        <v>1.04660489</v>
      </c>
      <c r="CM1029" s="227">
        <f t="shared" si="1453"/>
        <v>3347.33972266</v>
      </c>
      <c r="CN1029" s="227">
        <f t="shared" si="1454"/>
        <v>3709.5098193266667</v>
      </c>
      <c r="CO1029" s="227">
        <f t="shared" si="1267"/>
        <v>3113.21</v>
      </c>
      <c r="CP1029" s="227">
        <f t="shared" si="1455"/>
        <v>62.264200000000002</v>
      </c>
      <c r="CQ1029" s="227">
        <f t="shared" si="1456"/>
        <v>266.69832333333335</v>
      </c>
      <c r="CR1029" s="228">
        <f t="shared" ref="CR1029:CR1092" si="1511">($O1029/CR$770)</f>
        <v>1.0227252862682508</v>
      </c>
      <c r="CS1029" s="230">
        <f t="shared" ref="CS1029:CS1092" si="1512">NETWORKDAYS(CS$770,$A1029,$AE$118:$AE$502)-1</f>
        <v>177</v>
      </c>
      <c r="CT1029" s="231">
        <f t="shared" si="1457"/>
        <v>1.0417760229999999</v>
      </c>
      <c r="CU1029" s="227">
        <f t="shared" si="1458"/>
        <v>3316.9717156800002</v>
      </c>
      <c r="CV1029" s="227">
        <f t="shared" si="1459"/>
        <v>3645.9342390133334</v>
      </c>
      <c r="CW1029" s="227">
        <f t="shared" si="1391"/>
        <v>3113.21</v>
      </c>
      <c r="CX1029" s="227">
        <f t="shared" si="1460"/>
        <v>62.264200000000002</v>
      </c>
      <c r="CY1029" s="227">
        <f t="shared" si="1461"/>
        <v>235.56622333333331</v>
      </c>
      <c r="CZ1029" s="228">
        <f t="shared" si="1389"/>
        <v>1.0248779913524693</v>
      </c>
      <c r="DA1029" s="239">
        <f t="shared" si="1390"/>
        <v>156</v>
      </c>
      <c r="DB1029" s="231">
        <f t="shared" si="1462"/>
        <v>1.036729689</v>
      </c>
      <c r="DC1029" s="227">
        <f t="shared" si="1463"/>
        <v>3307.85237607</v>
      </c>
      <c r="DD1029" s="227">
        <f t="shared" si="1464"/>
        <v>3605.6827994033333</v>
      </c>
      <c r="DE1029" s="227">
        <f t="shared" si="1509"/>
        <v>3113.21</v>
      </c>
      <c r="DF1029" s="227">
        <f t="shared" si="1465"/>
        <v>62.264200000000002</v>
      </c>
      <c r="DG1029" s="227">
        <f t="shared" si="1466"/>
        <v>204.43412333333333</v>
      </c>
      <c r="DH1029" s="228">
        <f t="shared" si="1507"/>
        <v>1.0233428712865371</v>
      </c>
      <c r="DI1029" s="239">
        <f t="shared" si="1508"/>
        <v>135</v>
      </c>
      <c r="DJ1029" s="231">
        <f t="shared" si="1467"/>
        <v>1.0317077990000001</v>
      </c>
      <c r="DK1029" s="227">
        <f t="shared" si="1468"/>
        <v>3286.8985429499999</v>
      </c>
      <c r="DL1029" s="227">
        <f t="shared" si="1469"/>
        <v>3553.5968662833334</v>
      </c>
      <c r="DM1029" s="227">
        <f t="shared" si="1388"/>
        <v>3113.21</v>
      </c>
      <c r="DN1029" s="227">
        <f t="shared" si="1470"/>
        <v>62.264200000000002</v>
      </c>
      <c r="DO1029" s="227">
        <f t="shared" si="1471"/>
        <v>172.26428666666666</v>
      </c>
      <c r="DP1029" s="228">
        <f t="shared" si="1386"/>
        <v>1.0200790207339678</v>
      </c>
      <c r="DQ1029" s="239">
        <f t="shared" si="1387"/>
        <v>114</v>
      </c>
      <c r="DR1029" s="231">
        <f t="shared" si="1472"/>
        <v>1.0267102349999999</v>
      </c>
      <c r="DS1029" s="227">
        <f t="shared" si="1473"/>
        <v>3260.5444411899998</v>
      </c>
      <c r="DT1029" s="227">
        <f t="shared" si="1474"/>
        <v>3495.0729278566664</v>
      </c>
      <c r="DU1029" s="227">
        <f t="shared" si="1506"/>
        <v>3113.21</v>
      </c>
      <c r="DV1029" s="227">
        <f t="shared" si="1475"/>
        <v>62.264200000000002</v>
      </c>
      <c r="DW1029" s="227">
        <f t="shared" si="1476"/>
        <v>143.20766</v>
      </c>
      <c r="DX1029" s="228">
        <f t="shared" si="1503"/>
        <v>1.0157120152679084</v>
      </c>
      <c r="DY1029" s="239">
        <f t="shared" si="1504"/>
        <v>96</v>
      </c>
      <c r="DZ1029" s="231">
        <f t="shared" si="1477"/>
        <v>1.0224458809999999</v>
      </c>
      <c r="EA1029" s="227">
        <f t="shared" si="1478"/>
        <v>3233.1014800799999</v>
      </c>
      <c r="EB1029" s="227">
        <f t="shared" si="1479"/>
        <v>3438.57334008</v>
      </c>
      <c r="EC1029" s="227">
        <f t="shared" si="1382"/>
        <v>3113.21</v>
      </c>
      <c r="ED1029" s="227">
        <f t="shared" si="1480"/>
        <v>62.264200000000002</v>
      </c>
      <c r="EE1029" s="227">
        <f t="shared" si="1481"/>
        <v>111.03782333333335</v>
      </c>
      <c r="EF1029" s="228">
        <f t="shared" si="1383"/>
        <v>1.0081512695764108</v>
      </c>
      <c r="EG1029" s="239">
        <f t="shared" si="1384"/>
        <v>74</v>
      </c>
      <c r="EH1029" s="231">
        <f t="shared" si="1482"/>
        <v>1.017257938</v>
      </c>
      <c r="EI1029" s="227">
        <f t="shared" si="1483"/>
        <v>3192.75214714</v>
      </c>
      <c r="EJ1029" s="227">
        <f t="shared" si="1484"/>
        <v>3366.0541704733332</v>
      </c>
      <c r="EK1029" s="227">
        <f t="shared" si="1505"/>
        <v>3113.21</v>
      </c>
      <c r="EL1029" s="227">
        <f t="shared" si="1485"/>
        <v>62.264200000000002</v>
      </c>
      <c r="EM1029" s="227">
        <f t="shared" si="1486"/>
        <v>77.830250000000007</v>
      </c>
      <c r="EN1029" s="228">
        <f t="shared" si="1501"/>
        <v>1.002437690960273</v>
      </c>
      <c r="EO1029" s="239">
        <f t="shared" si="1502"/>
        <v>53</v>
      </c>
      <c r="EP1029" s="231">
        <f t="shared" si="1487"/>
        <v>1.0123303690000001</v>
      </c>
      <c r="EQ1029" s="227">
        <f t="shared" si="1488"/>
        <v>3159.2796476600001</v>
      </c>
      <c r="ER1029" s="227">
        <f t="shared" si="1489"/>
        <v>3299.3740976600002</v>
      </c>
      <c r="ES1029" s="227">
        <f t="shared" si="1379"/>
        <v>3113.21</v>
      </c>
      <c r="ET1029" s="227">
        <f t="shared" si="1490"/>
        <v>62.264200000000002</v>
      </c>
      <c r="EU1029" s="227">
        <f t="shared" si="1491"/>
        <v>47.735886666666673</v>
      </c>
      <c r="EV1029" s="228">
        <f t="shared" si="1375"/>
        <v>1.0011360453003348</v>
      </c>
      <c r="EW1029" s="239">
        <f t="shared" si="1376"/>
        <v>33</v>
      </c>
      <c r="EX1029" s="231">
        <f t="shared" si="1492"/>
        <v>1.007659638</v>
      </c>
      <c r="EY1029" s="227">
        <f t="shared" si="1493"/>
        <v>3140.61989941</v>
      </c>
      <c r="EZ1029" s="227">
        <f t="shared" si="1494"/>
        <v>3250.6199860766665</v>
      </c>
      <c r="FA1029" s="227">
        <f t="shared" si="1499"/>
        <v>3113.21</v>
      </c>
      <c r="FB1029" s="227">
        <f t="shared" si="1500"/>
        <v>62.264200000000002</v>
      </c>
      <c r="FC1029" s="227">
        <f t="shared" si="1495"/>
        <v>16.603786666666668</v>
      </c>
      <c r="FD1029" s="228">
        <f t="shared" si="1496"/>
        <v>1.0010362078248365</v>
      </c>
      <c r="FE1029" s="239">
        <f t="shared" si="1497"/>
        <v>11</v>
      </c>
      <c r="FF1029" s="231">
        <f t="shared" si="1498"/>
        <v>1.0025467210000001</v>
      </c>
      <c r="FG1029" s="227">
        <f t="shared" si="1412"/>
        <v>3124.3726253899999</v>
      </c>
      <c r="FH1029" s="227">
        <f t="shared" si="1413"/>
        <v>3203.2406120566666</v>
      </c>
      <c r="FI1029" s="227"/>
      <c r="FJ1029" s="227"/>
      <c r="FK1029" s="227"/>
      <c r="FL1029" s="227"/>
      <c r="FM1029" s="227"/>
      <c r="FN1029" s="227"/>
      <c r="FO1029" s="227"/>
      <c r="FP1029" s="227"/>
      <c r="FQ1029" s="227"/>
      <c r="FR1029" s="227"/>
      <c r="FS1029" s="227"/>
      <c r="FT1029" s="227"/>
      <c r="FU1029" s="227"/>
      <c r="FV1029" s="227"/>
      <c r="FW1029" s="227"/>
      <c r="FX1029" s="227"/>
      <c r="FY1029" s="227"/>
      <c r="FZ1029" s="227"/>
      <c r="GA1029" s="227"/>
      <c r="GB1029" s="227"/>
      <c r="GC1029" s="227"/>
      <c r="GD1029" s="227"/>
      <c r="GE1029" s="227"/>
      <c r="GF1029" s="1"/>
      <c r="GG1029" s="1"/>
      <c r="GH1029" s="5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5"/>
      <c r="HA1029" s="5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3"/>
      <c r="JZ1029" s="1"/>
      <c r="KA1029" s="1"/>
      <c r="KB1029" s="1"/>
      <c r="KC1029" s="1"/>
      <c r="KD1029" s="1"/>
      <c r="KE1029" s="1"/>
    </row>
    <row r="1030" spans="1:291" x14ac:dyDescent="0.2">
      <c r="A1030" s="196">
        <f t="shared" si="1282"/>
        <v>43688</v>
      </c>
      <c r="B1030" s="236">
        <f t="shared" si="1414"/>
        <v>118585.57721031</v>
      </c>
      <c r="C1030" s="66">
        <f t="shared" si="1398"/>
        <v>56082.280525889997</v>
      </c>
      <c r="D1030" s="77">
        <f t="shared" si="1283"/>
        <v>5214.2700000000004</v>
      </c>
      <c r="E1030" s="67">
        <f>VLOOKUP(A1029,[1]Plan1!$DQ$117:$DS$314,3)</f>
        <v>5224.18</v>
      </c>
      <c r="F1030" s="11">
        <f t="shared" si="1284"/>
        <v>43672</v>
      </c>
      <c r="G1030" s="73">
        <f t="shared" si="1272"/>
        <v>1.9005536729015393E-3</v>
      </c>
      <c r="H1030" s="11">
        <f t="shared" si="1285"/>
        <v>43703</v>
      </c>
      <c r="I1030" s="11">
        <f t="shared" si="1273"/>
        <v>43703</v>
      </c>
      <c r="J1030" s="1">
        <f t="shared" si="1286"/>
        <v>22</v>
      </c>
      <c r="K1030" s="1">
        <f t="shared" si="1287"/>
        <v>12</v>
      </c>
      <c r="L1030" s="66">
        <f t="shared" si="1274"/>
        <v>1.0010362100000001</v>
      </c>
      <c r="M1030" s="70">
        <f t="shared" si="1399"/>
        <v>1.0000997300000001</v>
      </c>
      <c r="N1030" s="70">
        <f t="shared" si="1385"/>
        <v>1.0999337934829261</v>
      </c>
      <c r="O1030" s="66">
        <f t="shared" si="1395"/>
        <v>1.10107355</v>
      </c>
      <c r="P1030" s="66">
        <f t="shared" si="1275"/>
        <v>56140.393545790001</v>
      </c>
      <c r="Q1030" s="74">
        <f t="shared" si="1276"/>
        <v>0</v>
      </c>
      <c r="R1030" s="75">
        <f t="shared" si="1396"/>
        <v>0</v>
      </c>
      <c r="S1030" s="66">
        <f t="shared" si="1397"/>
        <v>0</v>
      </c>
      <c r="T1030" s="10">
        <f t="shared" si="1288"/>
        <v>0.06</v>
      </c>
      <c r="U1030" s="74">
        <f t="shared" si="1392"/>
        <v>12</v>
      </c>
      <c r="V1030" s="74">
        <v>252</v>
      </c>
      <c r="W1030" s="70">
        <f t="shared" si="1277"/>
        <v>1.0027785629999999</v>
      </c>
      <c r="X1030" s="66">
        <f t="shared" si="1278"/>
        <v>155.98962030999999</v>
      </c>
      <c r="Y1030" s="66">
        <v>0</v>
      </c>
      <c r="Z1030" s="67">
        <f t="shared" si="1279"/>
        <v>0</v>
      </c>
      <c r="AA1030" s="68" t="str">
        <f t="shared" si="1289"/>
        <v>A+INCORP J=</v>
      </c>
      <c r="AB1030" s="11">
        <f t="shared" si="1290"/>
        <v>43703</v>
      </c>
      <c r="AC1030" s="227">
        <f t="shared" si="1295"/>
        <v>3113.21</v>
      </c>
      <c r="AD1030" s="227">
        <f t="shared" si="1415"/>
        <v>62.264200000000002</v>
      </c>
      <c r="AE1030" s="227">
        <f t="shared" si="1416"/>
        <v>521.98154333333332</v>
      </c>
      <c r="AF1030" s="228">
        <f t="shared" si="1296"/>
        <v>1.0552254397494829</v>
      </c>
      <c r="AG1030" s="230">
        <f t="shared" si="1297"/>
        <v>345</v>
      </c>
      <c r="AH1030" s="231">
        <f t="shared" si="1417"/>
        <v>1.083041092</v>
      </c>
      <c r="AI1030" s="227">
        <f t="shared" si="1418"/>
        <v>3557.93987066</v>
      </c>
      <c r="AJ1030" s="227">
        <f t="shared" si="1419"/>
        <v>4142.1856139933334</v>
      </c>
      <c r="AK1030" s="227">
        <f t="shared" si="1405"/>
        <v>3113.21</v>
      </c>
      <c r="AL1030" s="227">
        <f t="shared" si="1420"/>
        <v>62.264200000000002</v>
      </c>
      <c r="AM1030" s="227">
        <f t="shared" si="1421"/>
        <v>490.8494433333334</v>
      </c>
      <c r="AN1030" s="228">
        <f t="shared" si="1406"/>
        <v>1.0542769883223881</v>
      </c>
      <c r="AO1030" s="230">
        <f t="shared" si="1407"/>
        <v>324</v>
      </c>
      <c r="AP1030" s="231">
        <f t="shared" si="1422"/>
        <v>1.077794871</v>
      </c>
      <c r="AQ1030" s="227">
        <f t="shared" si="1423"/>
        <v>3537.5228730499998</v>
      </c>
      <c r="AR1030" s="227">
        <f t="shared" si="1424"/>
        <v>4090.6365163833334</v>
      </c>
      <c r="AS1030" s="227">
        <f t="shared" si="1291"/>
        <v>3113.21</v>
      </c>
      <c r="AT1030" s="227">
        <f t="shared" si="1425"/>
        <v>62.264200000000002</v>
      </c>
      <c r="AU1030" s="227">
        <f t="shared" si="1426"/>
        <v>459.71734333333336</v>
      </c>
      <c r="AV1030" s="228">
        <f t="shared" si="1292"/>
        <v>1.0519631248975634</v>
      </c>
      <c r="AW1030" s="230">
        <f t="shared" si="1293"/>
        <v>303</v>
      </c>
      <c r="AX1030" s="231">
        <f t="shared" si="1427"/>
        <v>1.0725740619999999</v>
      </c>
      <c r="AY1030" s="227">
        <f t="shared" si="1428"/>
        <v>3512.6608754899999</v>
      </c>
      <c r="AZ1030" s="227">
        <f t="shared" si="1429"/>
        <v>4034.6424188233332</v>
      </c>
      <c r="BA1030" s="227">
        <f t="shared" si="1270"/>
        <v>3113.21</v>
      </c>
      <c r="BB1030" s="227">
        <f t="shared" si="1430"/>
        <v>62.264200000000002</v>
      </c>
      <c r="BC1030" s="227">
        <f t="shared" si="1431"/>
        <v>427.54750666666666</v>
      </c>
      <c r="BD1030" s="228">
        <f t="shared" si="1403"/>
        <v>1.0477714766077328</v>
      </c>
      <c r="BE1030" s="230">
        <f t="shared" si="1404"/>
        <v>283</v>
      </c>
      <c r="BF1030" s="231">
        <f t="shared" si="1432"/>
        <v>1.0676253769999999</v>
      </c>
      <c r="BG1030" s="227">
        <f t="shared" si="1433"/>
        <v>3482.52206312</v>
      </c>
      <c r="BH1030" s="227">
        <f t="shared" si="1434"/>
        <v>3972.3337697866668</v>
      </c>
      <c r="BI1030" s="227">
        <f t="shared" si="1294"/>
        <v>3113.21</v>
      </c>
      <c r="BJ1030" s="227">
        <f t="shared" si="1435"/>
        <v>62.264200000000002</v>
      </c>
      <c r="BK1030" s="227">
        <f t="shared" si="1436"/>
        <v>396.41540666666663</v>
      </c>
      <c r="BL1030" s="228">
        <f t="shared" si="1280"/>
        <v>1.0347336896501347</v>
      </c>
      <c r="BM1030" s="230">
        <f t="shared" si="1281"/>
        <v>261</v>
      </c>
      <c r="BN1030" s="231">
        <f t="shared" si="1437"/>
        <v>1.0622081910000001</v>
      </c>
      <c r="BO1030" s="227">
        <f t="shared" si="1438"/>
        <v>3421.73720736</v>
      </c>
      <c r="BP1030" s="227">
        <f t="shared" si="1439"/>
        <v>3880.4168140266665</v>
      </c>
      <c r="BQ1030" s="227">
        <f t="shared" si="1402"/>
        <v>3113.21</v>
      </c>
      <c r="BR1030" s="227">
        <f t="shared" si="1440"/>
        <v>62.264200000000002</v>
      </c>
      <c r="BS1030" s="227">
        <f t="shared" si="1441"/>
        <v>362.17009666666667</v>
      </c>
      <c r="BT1030" s="228">
        <f t="shared" si="1400"/>
        <v>1.0313296358561175</v>
      </c>
      <c r="BU1030" s="230">
        <f t="shared" si="1401"/>
        <v>238</v>
      </c>
      <c r="BV1030" s="231">
        <f t="shared" si="1442"/>
        <v>1.056574157</v>
      </c>
      <c r="BW1030" s="227">
        <f t="shared" si="1443"/>
        <v>3392.3909689699999</v>
      </c>
      <c r="BX1030" s="227">
        <f t="shared" si="1444"/>
        <v>3816.8252656366667</v>
      </c>
      <c r="BY1030" s="227">
        <f t="shared" si="1271"/>
        <v>3113.21</v>
      </c>
      <c r="BZ1030" s="227">
        <f t="shared" si="1445"/>
        <v>62.264200000000002</v>
      </c>
      <c r="CA1030" s="227">
        <f t="shared" si="1446"/>
        <v>332.07573333333329</v>
      </c>
      <c r="CB1030" s="228">
        <f t="shared" si="1268"/>
        <v>1.0322576498987128</v>
      </c>
      <c r="CC1030" s="230">
        <f t="shared" si="1269"/>
        <v>218</v>
      </c>
      <c r="CD1030" s="231">
        <f t="shared" si="1447"/>
        <v>1.051699293</v>
      </c>
      <c r="CE1030" s="227">
        <f t="shared" si="1448"/>
        <v>3379.77748733</v>
      </c>
      <c r="CF1030" s="227">
        <f t="shared" si="1449"/>
        <v>3774.1174206633332</v>
      </c>
      <c r="CG1030" s="227">
        <f t="shared" si="1510"/>
        <v>3113.21</v>
      </c>
      <c r="CH1030" s="227">
        <f t="shared" si="1450"/>
        <v>62.264200000000002</v>
      </c>
      <c r="CI1030" s="227">
        <f t="shared" si="1451"/>
        <v>300.94363333333331</v>
      </c>
      <c r="CJ1030" s="228">
        <f t="shared" si="1393"/>
        <v>1.0273267934028938</v>
      </c>
      <c r="CK1030" s="230">
        <f t="shared" si="1394"/>
        <v>197</v>
      </c>
      <c r="CL1030" s="231">
        <f t="shared" si="1452"/>
        <v>1.04660489</v>
      </c>
      <c r="CM1030" s="227">
        <f t="shared" si="1453"/>
        <v>3347.33972266</v>
      </c>
      <c r="CN1030" s="227">
        <f t="shared" si="1454"/>
        <v>3710.5475559933334</v>
      </c>
      <c r="CO1030" s="227">
        <f t="shared" ref="CO1030:CO1093" si="1513">CO1029</f>
        <v>3113.21</v>
      </c>
      <c r="CP1030" s="227">
        <f t="shared" si="1455"/>
        <v>62.264200000000002</v>
      </c>
      <c r="CQ1030" s="227">
        <f t="shared" si="1456"/>
        <v>267.73606000000001</v>
      </c>
      <c r="CR1030" s="228">
        <f t="shared" si="1511"/>
        <v>1.0227252862682508</v>
      </c>
      <c r="CS1030" s="230">
        <f t="shared" si="1512"/>
        <v>177</v>
      </c>
      <c r="CT1030" s="231">
        <f t="shared" si="1457"/>
        <v>1.0417760229999999</v>
      </c>
      <c r="CU1030" s="227">
        <f t="shared" si="1458"/>
        <v>3316.9717156800002</v>
      </c>
      <c r="CV1030" s="227">
        <f t="shared" si="1459"/>
        <v>3646.9719756800005</v>
      </c>
      <c r="CW1030" s="227">
        <f t="shared" si="1391"/>
        <v>3113.21</v>
      </c>
      <c r="CX1030" s="227">
        <f t="shared" si="1460"/>
        <v>62.264200000000002</v>
      </c>
      <c r="CY1030" s="227">
        <f t="shared" si="1461"/>
        <v>236.60396</v>
      </c>
      <c r="CZ1030" s="228">
        <f t="shared" si="1389"/>
        <v>1.0248779913524693</v>
      </c>
      <c r="DA1030" s="239">
        <f t="shared" si="1390"/>
        <v>156</v>
      </c>
      <c r="DB1030" s="231">
        <f t="shared" si="1462"/>
        <v>1.036729689</v>
      </c>
      <c r="DC1030" s="227">
        <f t="shared" si="1463"/>
        <v>3307.85237607</v>
      </c>
      <c r="DD1030" s="227">
        <f t="shared" si="1464"/>
        <v>3606.72053607</v>
      </c>
      <c r="DE1030" s="227">
        <f t="shared" si="1509"/>
        <v>3113.21</v>
      </c>
      <c r="DF1030" s="227">
        <f t="shared" si="1465"/>
        <v>62.264200000000002</v>
      </c>
      <c r="DG1030" s="227">
        <f t="shared" si="1466"/>
        <v>205.47186000000002</v>
      </c>
      <c r="DH1030" s="228">
        <f t="shared" si="1507"/>
        <v>1.0233428712865371</v>
      </c>
      <c r="DI1030" s="239">
        <f t="shared" si="1508"/>
        <v>135</v>
      </c>
      <c r="DJ1030" s="231">
        <f t="shared" si="1467"/>
        <v>1.0317077990000001</v>
      </c>
      <c r="DK1030" s="227">
        <f t="shared" si="1468"/>
        <v>3286.8985429499999</v>
      </c>
      <c r="DL1030" s="227">
        <f t="shared" si="1469"/>
        <v>3554.63460295</v>
      </c>
      <c r="DM1030" s="227">
        <f t="shared" si="1388"/>
        <v>3113.21</v>
      </c>
      <c r="DN1030" s="227">
        <f t="shared" si="1470"/>
        <v>62.264200000000002</v>
      </c>
      <c r="DO1030" s="227">
        <f t="shared" si="1471"/>
        <v>173.30202333333332</v>
      </c>
      <c r="DP1030" s="228">
        <f t="shared" si="1386"/>
        <v>1.0200790207339678</v>
      </c>
      <c r="DQ1030" s="239">
        <f t="shared" si="1387"/>
        <v>114</v>
      </c>
      <c r="DR1030" s="231">
        <f t="shared" si="1472"/>
        <v>1.0267102349999999</v>
      </c>
      <c r="DS1030" s="227">
        <f t="shared" si="1473"/>
        <v>3260.5444411899998</v>
      </c>
      <c r="DT1030" s="227">
        <f t="shared" si="1474"/>
        <v>3496.1106645233331</v>
      </c>
      <c r="DU1030" s="227">
        <f t="shared" si="1506"/>
        <v>3113.21</v>
      </c>
      <c r="DV1030" s="227">
        <f t="shared" si="1475"/>
        <v>62.264200000000002</v>
      </c>
      <c r="DW1030" s="227">
        <f t="shared" si="1476"/>
        <v>144.24539666666669</v>
      </c>
      <c r="DX1030" s="228">
        <f t="shared" si="1503"/>
        <v>1.0157120152679084</v>
      </c>
      <c r="DY1030" s="239">
        <f t="shared" si="1504"/>
        <v>96</v>
      </c>
      <c r="DZ1030" s="231">
        <f t="shared" si="1477"/>
        <v>1.0224458809999999</v>
      </c>
      <c r="EA1030" s="227">
        <f t="shared" si="1478"/>
        <v>3233.1014800799999</v>
      </c>
      <c r="EB1030" s="227">
        <f t="shared" si="1479"/>
        <v>3439.6110767466666</v>
      </c>
      <c r="EC1030" s="227">
        <f t="shared" si="1382"/>
        <v>3113.21</v>
      </c>
      <c r="ED1030" s="227">
        <f t="shared" si="1480"/>
        <v>62.264200000000002</v>
      </c>
      <c r="EE1030" s="227">
        <f t="shared" si="1481"/>
        <v>112.07556000000001</v>
      </c>
      <c r="EF1030" s="228">
        <f t="shared" si="1383"/>
        <v>1.0081512695764108</v>
      </c>
      <c r="EG1030" s="239">
        <f t="shared" si="1384"/>
        <v>74</v>
      </c>
      <c r="EH1030" s="231">
        <f t="shared" si="1482"/>
        <v>1.017257938</v>
      </c>
      <c r="EI1030" s="227">
        <f t="shared" si="1483"/>
        <v>3192.75214714</v>
      </c>
      <c r="EJ1030" s="227">
        <f t="shared" si="1484"/>
        <v>3367.0919071399999</v>
      </c>
      <c r="EK1030" s="227">
        <f t="shared" si="1505"/>
        <v>3113.21</v>
      </c>
      <c r="EL1030" s="227">
        <f t="shared" si="1485"/>
        <v>62.264200000000002</v>
      </c>
      <c r="EM1030" s="227">
        <f t="shared" si="1486"/>
        <v>78.867986666666667</v>
      </c>
      <c r="EN1030" s="228">
        <f t="shared" si="1501"/>
        <v>1.002437690960273</v>
      </c>
      <c r="EO1030" s="239">
        <f t="shared" si="1502"/>
        <v>53</v>
      </c>
      <c r="EP1030" s="231">
        <f t="shared" si="1487"/>
        <v>1.0123303690000001</v>
      </c>
      <c r="EQ1030" s="227">
        <f t="shared" si="1488"/>
        <v>3159.2796476600001</v>
      </c>
      <c r="ER1030" s="227">
        <f t="shared" si="1489"/>
        <v>3300.4118343266668</v>
      </c>
      <c r="ES1030" s="227">
        <f t="shared" si="1379"/>
        <v>3113.21</v>
      </c>
      <c r="ET1030" s="227">
        <f t="shared" si="1490"/>
        <v>62.264200000000002</v>
      </c>
      <c r="EU1030" s="227">
        <f t="shared" si="1491"/>
        <v>48.773623333333333</v>
      </c>
      <c r="EV1030" s="228">
        <f t="shared" si="1375"/>
        <v>1.0011360453003348</v>
      </c>
      <c r="EW1030" s="239">
        <f t="shared" si="1376"/>
        <v>33</v>
      </c>
      <c r="EX1030" s="231">
        <f t="shared" si="1492"/>
        <v>1.007659638</v>
      </c>
      <c r="EY1030" s="227">
        <f t="shared" si="1493"/>
        <v>3140.61989941</v>
      </c>
      <c r="EZ1030" s="227">
        <f t="shared" si="1494"/>
        <v>3251.6577227433336</v>
      </c>
      <c r="FA1030" s="227">
        <f t="shared" si="1499"/>
        <v>3113.21</v>
      </c>
      <c r="FB1030" s="227">
        <f t="shared" si="1500"/>
        <v>62.264200000000002</v>
      </c>
      <c r="FC1030" s="227">
        <f t="shared" si="1495"/>
        <v>17.641523333333332</v>
      </c>
      <c r="FD1030" s="228">
        <f t="shared" si="1496"/>
        <v>1.0010362078248365</v>
      </c>
      <c r="FE1030" s="239">
        <f t="shared" si="1497"/>
        <v>11</v>
      </c>
      <c r="FF1030" s="231">
        <f t="shared" si="1498"/>
        <v>1.0025467210000001</v>
      </c>
      <c r="FG1030" s="227">
        <f t="shared" si="1412"/>
        <v>3124.3726253899999</v>
      </c>
      <c r="FH1030" s="227">
        <f t="shared" si="1413"/>
        <v>3204.2783487233332</v>
      </c>
      <c r="FI1030" s="227"/>
      <c r="FJ1030" s="227"/>
      <c r="FK1030" s="227"/>
      <c r="FL1030" s="227"/>
      <c r="FM1030" s="227"/>
      <c r="FN1030" s="227"/>
      <c r="FO1030" s="227"/>
      <c r="FP1030" s="227"/>
      <c r="FQ1030" s="227"/>
      <c r="FR1030" s="227"/>
      <c r="FS1030" s="227"/>
      <c r="FT1030" s="227"/>
      <c r="FU1030" s="227"/>
      <c r="FV1030" s="227"/>
      <c r="FW1030" s="227"/>
      <c r="FX1030" s="227"/>
      <c r="FY1030" s="227"/>
      <c r="FZ1030" s="227"/>
      <c r="GA1030" s="227"/>
      <c r="GB1030" s="227"/>
      <c r="GC1030" s="227"/>
      <c r="GD1030" s="227"/>
      <c r="GE1030" s="227"/>
      <c r="GF1030" s="1"/>
      <c r="GG1030" s="1"/>
      <c r="GH1030" s="5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5"/>
      <c r="HA1030" s="5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3"/>
      <c r="JZ1030" s="1"/>
      <c r="KA1030" s="1"/>
      <c r="KB1030" s="1"/>
      <c r="KC1030" s="1"/>
      <c r="KD1030" s="1"/>
      <c r="KE1030" s="1"/>
    </row>
    <row r="1031" spans="1:291" x14ac:dyDescent="0.2">
      <c r="A1031" s="196">
        <f t="shared" si="1282"/>
        <v>43689</v>
      </c>
      <c r="B1031" s="236">
        <f t="shared" si="1414"/>
        <v>118616.32018256333</v>
      </c>
      <c r="C1031" s="66">
        <f t="shared" si="1398"/>
        <v>56082.280525889997</v>
      </c>
      <c r="D1031" s="77">
        <f t="shared" si="1283"/>
        <v>5214.2700000000004</v>
      </c>
      <c r="E1031" s="67">
        <f>VLOOKUP(A1030,[1]Plan1!$DQ$117:$DS$314,3)</f>
        <v>5224.18</v>
      </c>
      <c r="F1031" s="11">
        <f t="shared" si="1284"/>
        <v>43672</v>
      </c>
      <c r="G1031" s="73">
        <f t="shared" si="1272"/>
        <v>1.9005536729015393E-3</v>
      </c>
      <c r="H1031" s="11">
        <f t="shared" si="1285"/>
        <v>43703</v>
      </c>
      <c r="I1031" s="11">
        <f t="shared" si="1273"/>
        <v>43703</v>
      </c>
      <c r="J1031" s="1">
        <f t="shared" si="1286"/>
        <v>22</v>
      </c>
      <c r="K1031" s="1">
        <f t="shared" si="1287"/>
        <v>12</v>
      </c>
      <c r="L1031" s="66">
        <f t="shared" si="1274"/>
        <v>1.0010362100000001</v>
      </c>
      <c r="M1031" s="70">
        <f t="shared" si="1399"/>
        <v>1.0000997300000001</v>
      </c>
      <c r="N1031" s="70">
        <f t="shared" si="1385"/>
        <v>1.0999337934829261</v>
      </c>
      <c r="O1031" s="66">
        <f t="shared" si="1395"/>
        <v>1.10107355</v>
      </c>
      <c r="P1031" s="66">
        <f t="shared" si="1275"/>
        <v>56140.393545790001</v>
      </c>
      <c r="Q1031" s="74">
        <f t="shared" si="1276"/>
        <v>0</v>
      </c>
      <c r="R1031" s="75">
        <f t="shared" si="1396"/>
        <v>0</v>
      </c>
      <c r="S1031" s="66">
        <f t="shared" si="1397"/>
        <v>0</v>
      </c>
      <c r="T1031" s="10">
        <f t="shared" si="1288"/>
        <v>0.06</v>
      </c>
      <c r="U1031" s="74">
        <f t="shared" si="1392"/>
        <v>12</v>
      </c>
      <c r="V1031" s="74">
        <v>252</v>
      </c>
      <c r="W1031" s="70">
        <f t="shared" si="1277"/>
        <v>1.0027785629999999</v>
      </c>
      <c r="X1031" s="66">
        <f t="shared" si="1278"/>
        <v>155.98962030999999</v>
      </c>
      <c r="Y1031" s="66">
        <v>0</v>
      </c>
      <c r="Z1031" s="67">
        <f t="shared" si="1279"/>
        <v>0</v>
      </c>
      <c r="AA1031" s="68" t="str">
        <f t="shared" si="1289"/>
        <v>A+INCORP J=</v>
      </c>
      <c r="AB1031" s="11">
        <f t="shared" si="1290"/>
        <v>43703</v>
      </c>
      <c r="AC1031" s="227">
        <f t="shared" si="1295"/>
        <v>3113.21</v>
      </c>
      <c r="AD1031" s="227">
        <f t="shared" si="1415"/>
        <v>62.264200000000002</v>
      </c>
      <c r="AE1031" s="227">
        <f t="shared" si="1416"/>
        <v>523.01928000000009</v>
      </c>
      <c r="AF1031" s="228">
        <f t="shared" si="1296"/>
        <v>1.0552254397494829</v>
      </c>
      <c r="AG1031" s="230">
        <f t="shared" si="1297"/>
        <v>346</v>
      </c>
      <c r="AH1031" s="231">
        <f t="shared" si="1417"/>
        <v>1.083291548</v>
      </c>
      <c r="AI1031" s="227">
        <f t="shared" si="1418"/>
        <v>3558.76265328</v>
      </c>
      <c r="AJ1031" s="227">
        <f t="shared" si="1419"/>
        <v>4144.0461332800005</v>
      </c>
      <c r="AK1031" s="227">
        <f t="shared" si="1405"/>
        <v>3113.21</v>
      </c>
      <c r="AL1031" s="227">
        <f t="shared" si="1420"/>
        <v>62.264200000000002</v>
      </c>
      <c r="AM1031" s="227">
        <f t="shared" si="1421"/>
        <v>491.88718</v>
      </c>
      <c r="AN1031" s="228">
        <f t="shared" si="1406"/>
        <v>1.0542769883223881</v>
      </c>
      <c r="AO1031" s="230">
        <f t="shared" si="1407"/>
        <v>325</v>
      </c>
      <c r="AP1031" s="231">
        <f t="shared" si="1422"/>
        <v>1.0780441140000001</v>
      </c>
      <c r="AQ1031" s="227">
        <f t="shared" si="1423"/>
        <v>3538.3409348499999</v>
      </c>
      <c r="AR1031" s="227">
        <f t="shared" si="1424"/>
        <v>4092.4923148500002</v>
      </c>
      <c r="AS1031" s="227">
        <f t="shared" si="1291"/>
        <v>3113.21</v>
      </c>
      <c r="AT1031" s="227">
        <f t="shared" si="1425"/>
        <v>62.264200000000002</v>
      </c>
      <c r="AU1031" s="227">
        <f t="shared" si="1426"/>
        <v>460.75508000000008</v>
      </c>
      <c r="AV1031" s="228">
        <f t="shared" si="1292"/>
        <v>1.0519631248975634</v>
      </c>
      <c r="AW1031" s="230">
        <f t="shared" si="1293"/>
        <v>304</v>
      </c>
      <c r="AX1031" s="231">
        <f t="shared" si="1427"/>
        <v>1.0728220980000001</v>
      </c>
      <c r="AY1031" s="227">
        <f t="shared" si="1428"/>
        <v>3513.4731889499999</v>
      </c>
      <c r="AZ1031" s="227">
        <f t="shared" si="1429"/>
        <v>4036.4924689499999</v>
      </c>
      <c r="BA1031" s="227">
        <f t="shared" si="1270"/>
        <v>3113.21</v>
      </c>
      <c r="BB1031" s="227">
        <f t="shared" si="1430"/>
        <v>62.264200000000002</v>
      </c>
      <c r="BC1031" s="227">
        <f t="shared" si="1431"/>
        <v>428.58524333333338</v>
      </c>
      <c r="BD1031" s="228">
        <f t="shared" si="1403"/>
        <v>1.0477714766077328</v>
      </c>
      <c r="BE1031" s="230">
        <f t="shared" si="1404"/>
        <v>284</v>
      </c>
      <c r="BF1031" s="231">
        <f t="shared" si="1432"/>
        <v>1.0678722679999999</v>
      </c>
      <c r="BG1031" s="227">
        <f t="shared" si="1433"/>
        <v>3483.3274049400002</v>
      </c>
      <c r="BH1031" s="227">
        <f t="shared" si="1434"/>
        <v>3974.1768482733337</v>
      </c>
      <c r="BI1031" s="227">
        <f t="shared" si="1294"/>
        <v>3113.21</v>
      </c>
      <c r="BJ1031" s="227">
        <f t="shared" si="1435"/>
        <v>62.264200000000002</v>
      </c>
      <c r="BK1031" s="227">
        <f t="shared" si="1436"/>
        <v>397.4531433333334</v>
      </c>
      <c r="BL1031" s="228">
        <f t="shared" si="1280"/>
        <v>1.0347336896501347</v>
      </c>
      <c r="BM1031" s="230">
        <f t="shared" si="1281"/>
        <v>262</v>
      </c>
      <c r="BN1031" s="231">
        <f t="shared" si="1437"/>
        <v>1.0624538299999999</v>
      </c>
      <c r="BO1031" s="227">
        <f t="shared" si="1438"/>
        <v>3422.5284949000002</v>
      </c>
      <c r="BP1031" s="227">
        <f t="shared" si="1439"/>
        <v>3882.2458382333334</v>
      </c>
      <c r="BQ1031" s="227">
        <f t="shared" si="1402"/>
        <v>3113.21</v>
      </c>
      <c r="BR1031" s="227">
        <f t="shared" si="1440"/>
        <v>62.264200000000002</v>
      </c>
      <c r="BS1031" s="227">
        <f t="shared" si="1441"/>
        <v>363.20783333333333</v>
      </c>
      <c r="BT1031" s="228">
        <f t="shared" si="1400"/>
        <v>1.0313296358561175</v>
      </c>
      <c r="BU1031" s="230">
        <f t="shared" si="1401"/>
        <v>239</v>
      </c>
      <c r="BV1031" s="231">
        <f t="shared" si="1442"/>
        <v>1.0568184920000001</v>
      </c>
      <c r="BW1031" s="227">
        <f t="shared" si="1443"/>
        <v>3393.17546653</v>
      </c>
      <c r="BX1031" s="227">
        <f t="shared" si="1444"/>
        <v>3818.6474998633335</v>
      </c>
      <c r="BY1031" s="227">
        <f t="shared" si="1271"/>
        <v>3113.21</v>
      </c>
      <c r="BZ1031" s="227">
        <f t="shared" si="1445"/>
        <v>62.264200000000002</v>
      </c>
      <c r="CA1031" s="227">
        <f t="shared" si="1446"/>
        <v>333.11347000000001</v>
      </c>
      <c r="CB1031" s="228">
        <f t="shared" ref="CB1031:CB1094" si="1514">($O1031/CB$708)</f>
        <v>1.0322576498987128</v>
      </c>
      <c r="CC1031" s="230">
        <f t="shared" ref="CC1031:CC1094" si="1515">NETWORKDAYS(CC$708,$A1031,$AE$118:$AE$502)-1</f>
        <v>219</v>
      </c>
      <c r="CD1031" s="231">
        <f t="shared" si="1447"/>
        <v>1.0519425010000001</v>
      </c>
      <c r="CE1031" s="227">
        <f t="shared" si="1448"/>
        <v>3380.5590690399999</v>
      </c>
      <c r="CF1031" s="227">
        <f t="shared" si="1449"/>
        <v>3775.9367390399998</v>
      </c>
      <c r="CG1031" s="227">
        <f t="shared" si="1510"/>
        <v>3113.21</v>
      </c>
      <c r="CH1031" s="227">
        <f t="shared" si="1450"/>
        <v>62.264200000000002</v>
      </c>
      <c r="CI1031" s="227">
        <f t="shared" si="1451"/>
        <v>301.98136999999997</v>
      </c>
      <c r="CJ1031" s="228">
        <f t="shared" si="1393"/>
        <v>1.0273267934028938</v>
      </c>
      <c r="CK1031" s="230">
        <f t="shared" si="1394"/>
        <v>198</v>
      </c>
      <c r="CL1031" s="231">
        <f t="shared" si="1452"/>
        <v>1.046846921</v>
      </c>
      <c r="CM1031" s="227">
        <f t="shared" si="1453"/>
        <v>3348.1138065499999</v>
      </c>
      <c r="CN1031" s="227">
        <f t="shared" si="1454"/>
        <v>3712.35937655</v>
      </c>
      <c r="CO1031" s="227">
        <f t="shared" si="1513"/>
        <v>3113.21</v>
      </c>
      <c r="CP1031" s="227">
        <f t="shared" si="1455"/>
        <v>62.264200000000002</v>
      </c>
      <c r="CQ1031" s="227">
        <f t="shared" si="1456"/>
        <v>268.77379666666667</v>
      </c>
      <c r="CR1031" s="228">
        <f t="shared" si="1511"/>
        <v>1.0227252862682508</v>
      </c>
      <c r="CS1031" s="230">
        <f t="shared" si="1512"/>
        <v>178</v>
      </c>
      <c r="CT1031" s="231">
        <f t="shared" si="1457"/>
        <v>1.042016936</v>
      </c>
      <c r="CU1031" s="227">
        <f t="shared" si="1458"/>
        <v>3317.7387727</v>
      </c>
      <c r="CV1031" s="227">
        <f t="shared" si="1459"/>
        <v>3648.7767693666665</v>
      </c>
      <c r="CW1031" s="227">
        <f t="shared" si="1391"/>
        <v>3113.21</v>
      </c>
      <c r="CX1031" s="227">
        <f t="shared" si="1460"/>
        <v>62.264200000000002</v>
      </c>
      <c r="CY1031" s="227">
        <f t="shared" si="1461"/>
        <v>237.64169666666669</v>
      </c>
      <c r="CZ1031" s="228">
        <f t="shared" si="1389"/>
        <v>1.0248779913524693</v>
      </c>
      <c r="DA1031" s="239">
        <f t="shared" si="1390"/>
        <v>157</v>
      </c>
      <c r="DB1031" s="231">
        <f t="shared" si="1462"/>
        <v>1.0369694350000001</v>
      </c>
      <c r="DC1031" s="227">
        <f t="shared" si="1463"/>
        <v>3308.6173241400002</v>
      </c>
      <c r="DD1031" s="227">
        <f t="shared" si="1464"/>
        <v>3608.5232208066668</v>
      </c>
      <c r="DE1031" s="227">
        <f t="shared" si="1509"/>
        <v>3113.21</v>
      </c>
      <c r="DF1031" s="227">
        <f t="shared" si="1465"/>
        <v>62.264200000000002</v>
      </c>
      <c r="DG1031" s="227">
        <f t="shared" si="1466"/>
        <v>206.50959666666668</v>
      </c>
      <c r="DH1031" s="228">
        <f t="shared" si="1507"/>
        <v>1.0233428712865371</v>
      </c>
      <c r="DI1031" s="239">
        <f t="shared" si="1508"/>
        <v>136</v>
      </c>
      <c r="DJ1031" s="231">
        <f t="shared" si="1467"/>
        <v>1.031946384</v>
      </c>
      <c r="DK1031" s="227">
        <f t="shared" si="1468"/>
        <v>3287.6586464299999</v>
      </c>
      <c r="DL1031" s="227">
        <f t="shared" si="1469"/>
        <v>3556.4324430966667</v>
      </c>
      <c r="DM1031" s="227">
        <f t="shared" si="1388"/>
        <v>3113.21</v>
      </c>
      <c r="DN1031" s="227">
        <f t="shared" si="1470"/>
        <v>62.264200000000002</v>
      </c>
      <c r="DO1031" s="227">
        <f t="shared" si="1471"/>
        <v>174.33975999999998</v>
      </c>
      <c r="DP1031" s="228">
        <f t="shared" si="1386"/>
        <v>1.0200790207339678</v>
      </c>
      <c r="DQ1031" s="239">
        <f t="shared" si="1387"/>
        <v>115</v>
      </c>
      <c r="DR1031" s="231">
        <f t="shared" si="1472"/>
        <v>1.0269476639999999</v>
      </c>
      <c r="DS1031" s="227">
        <f t="shared" si="1473"/>
        <v>3261.2984492599999</v>
      </c>
      <c r="DT1031" s="227">
        <f t="shared" si="1474"/>
        <v>3497.9024092599998</v>
      </c>
      <c r="DU1031" s="227">
        <f t="shared" si="1506"/>
        <v>3113.21</v>
      </c>
      <c r="DV1031" s="227">
        <f t="shared" si="1475"/>
        <v>62.264200000000002</v>
      </c>
      <c r="DW1031" s="227">
        <f t="shared" si="1476"/>
        <v>145.28313333333335</v>
      </c>
      <c r="DX1031" s="228">
        <f t="shared" si="1503"/>
        <v>1.0157120152679084</v>
      </c>
      <c r="DY1031" s="239">
        <f t="shared" si="1504"/>
        <v>97</v>
      </c>
      <c r="DZ1031" s="231">
        <f t="shared" si="1477"/>
        <v>1.022682324</v>
      </c>
      <c r="EA1031" s="227">
        <f t="shared" si="1478"/>
        <v>3233.8491423599999</v>
      </c>
      <c r="EB1031" s="227">
        <f t="shared" si="1479"/>
        <v>3441.3964756933333</v>
      </c>
      <c r="EC1031" s="227">
        <f t="shared" si="1382"/>
        <v>3113.21</v>
      </c>
      <c r="ED1031" s="227">
        <f t="shared" si="1480"/>
        <v>62.264200000000002</v>
      </c>
      <c r="EE1031" s="227">
        <f t="shared" si="1481"/>
        <v>113.11329666666667</v>
      </c>
      <c r="EF1031" s="228">
        <f t="shared" si="1383"/>
        <v>1.0081512695764108</v>
      </c>
      <c r="EG1031" s="239">
        <f t="shared" si="1384"/>
        <v>75</v>
      </c>
      <c r="EH1031" s="231">
        <f t="shared" si="1482"/>
        <v>1.0174931810000001</v>
      </c>
      <c r="EI1031" s="227">
        <f t="shared" si="1483"/>
        <v>3193.4904776799999</v>
      </c>
      <c r="EJ1031" s="227">
        <f t="shared" si="1484"/>
        <v>3368.8679743466664</v>
      </c>
      <c r="EK1031" s="227">
        <f t="shared" si="1505"/>
        <v>3113.21</v>
      </c>
      <c r="EL1031" s="227">
        <f t="shared" si="1485"/>
        <v>62.264200000000002</v>
      </c>
      <c r="EM1031" s="227">
        <f t="shared" si="1486"/>
        <v>79.905723333333341</v>
      </c>
      <c r="EN1031" s="228">
        <f t="shared" si="1501"/>
        <v>1.002437690960273</v>
      </c>
      <c r="EO1031" s="239">
        <f t="shared" si="1502"/>
        <v>54</v>
      </c>
      <c r="EP1031" s="231">
        <f t="shared" si="1487"/>
        <v>1.0125644730000001</v>
      </c>
      <c r="EQ1031" s="227">
        <f t="shared" si="1488"/>
        <v>3160.01023919</v>
      </c>
      <c r="ER1031" s="227">
        <f t="shared" si="1489"/>
        <v>3302.1801625233334</v>
      </c>
      <c r="ES1031" s="227">
        <f t="shared" si="1379"/>
        <v>3113.21</v>
      </c>
      <c r="ET1031" s="227">
        <f t="shared" si="1490"/>
        <v>62.264200000000002</v>
      </c>
      <c r="EU1031" s="227">
        <f t="shared" si="1491"/>
        <v>49.811360000000001</v>
      </c>
      <c r="EV1031" s="228">
        <f t="shared" si="1375"/>
        <v>1.0011360453003348</v>
      </c>
      <c r="EW1031" s="239">
        <f t="shared" si="1376"/>
        <v>34</v>
      </c>
      <c r="EX1031" s="231">
        <f t="shared" si="1492"/>
        <v>1.0078926619999999</v>
      </c>
      <c r="EY1031" s="227">
        <f t="shared" si="1493"/>
        <v>3141.3461762000002</v>
      </c>
      <c r="EZ1031" s="227">
        <f t="shared" si="1494"/>
        <v>3253.4217361999999</v>
      </c>
      <c r="FA1031" s="227">
        <f t="shared" si="1499"/>
        <v>3113.21</v>
      </c>
      <c r="FB1031" s="227">
        <f t="shared" si="1500"/>
        <v>62.264200000000002</v>
      </c>
      <c r="FC1031" s="227">
        <f t="shared" si="1495"/>
        <v>18.679259999999999</v>
      </c>
      <c r="FD1031" s="228">
        <f t="shared" si="1496"/>
        <v>1.0010362078248365</v>
      </c>
      <c r="FE1031" s="239">
        <f t="shared" si="1497"/>
        <v>12</v>
      </c>
      <c r="FF1031" s="231">
        <f t="shared" si="1498"/>
        <v>1.0027785629999999</v>
      </c>
      <c r="FG1031" s="227">
        <f t="shared" si="1412"/>
        <v>3125.0951461300001</v>
      </c>
      <c r="FH1031" s="227">
        <f t="shared" si="1413"/>
        <v>3206.0386061300001</v>
      </c>
      <c r="FI1031" s="227"/>
      <c r="FJ1031" s="227"/>
      <c r="FK1031" s="227"/>
      <c r="FL1031" s="227"/>
      <c r="FM1031" s="227"/>
      <c r="FN1031" s="227"/>
      <c r="FO1031" s="227"/>
      <c r="FP1031" s="227"/>
      <c r="FQ1031" s="227"/>
      <c r="FR1031" s="227"/>
      <c r="FS1031" s="227"/>
      <c r="FT1031" s="227"/>
      <c r="FU1031" s="227"/>
      <c r="FV1031" s="227"/>
      <c r="FW1031" s="227"/>
      <c r="FX1031" s="227"/>
      <c r="FY1031" s="227"/>
      <c r="FZ1031" s="227"/>
      <c r="GA1031" s="227"/>
      <c r="GB1031" s="227"/>
      <c r="GC1031" s="227"/>
      <c r="GD1031" s="227"/>
      <c r="GE1031" s="227"/>
      <c r="GF1031" s="1"/>
      <c r="GG1031" s="1"/>
      <c r="GH1031" s="5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5"/>
      <c r="HA1031" s="5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3"/>
      <c r="JZ1031" s="1"/>
      <c r="KA1031" s="1"/>
      <c r="KB1031" s="1"/>
      <c r="KC1031" s="1"/>
      <c r="KD1031" s="1"/>
      <c r="KE1031" s="1"/>
    </row>
    <row r="1032" spans="1:291" x14ac:dyDescent="0.2">
      <c r="A1032" s="196">
        <f t="shared" si="1282"/>
        <v>43690</v>
      </c>
      <c r="B1032" s="236">
        <f t="shared" si="1414"/>
        <v>118669.83738168667</v>
      </c>
      <c r="C1032" s="66">
        <f t="shared" si="1398"/>
        <v>56082.280525889997</v>
      </c>
      <c r="D1032" s="77">
        <f t="shared" si="1283"/>
        <v>5214.2700000000004</v>
      </c>
      <c r="E1032" s="67">
        <f>VLOOKUP(A1031,[1]Plan1!$DQ$117:$DS$314,3)</f>
        <v>5224.18</v>
      </c>
      <c r="F1032" s="11">
        <f t="shared" si="1284"/>
        <v>43672</v>
      </c>
      <c r="G1032" s="73">
        <f t="shared" si="1272"/>
        <v>1.9005536729015393E-3</v>
      </c>
      <c r="H1032" s="11">
        <f t="shared" si="1285"/>
        <v>43703</v>
      </c>
      <c r="I1032" s="11">
        <f t="shared" si="1273"/>
        <v>43703</v>
      </c>
      <c r="J1032" s="1">
        <f t="shared" si="1286"/>
        <v>22</v>
      </c>
      <c r="K1032" s="1">
        <f t="shared" si="1287"/>
        <v>13</v>
      </c>
      <c r="L1032" s="66">
        <f t="shared" si="1274"/>
        <v>1.0011226099999999</v>
      </c>
      <c r="M1032" s="70">
        <f t="shared" si="1399"/>
        <v>1.0000997300000001</v>
      </c>
      <c r="N1032" s="70">
        <f t="shared" si="1385"/>
        <v>1.0999337934829261</v>
      </c>
      <c r="O1032" s="66">
        <f t="shared" si="1395"/>
        <v>1.1011685899999999</v>
      </c>
      <c r="P1032" s="66">
        <f t="shared" si="1275"/>
        <v>56145.239054830003</v>
      </c>
      <c r="Q1032" s="74">
        <f t="shared" si="1276"/>
        <v>0</v>
      </c>
      <c r="R1032" s="75">
        <f t="shared" si="1396"/>
        <v>0</v>
      </c>
      <c r="S1032" s="66">
        <f t="shared" si="1397"/>
        <v>0</v>
      </c>
      <c r="T1032" s="10">
        <f t="shared" si="1288"/>
        <v>0.06</v>
      </c>
      <c r="U1032" s="74">
        <f t="shared" si="1392"/>
        <v>13</v>
      </c>
      <c r="V1032" s="74">
        <v>252</v>
      </c>
      <c r="W1032" s="70">
        <f t="shared" si="1277"/>
        <v>1.0030104580000001</v>
      </c>
      <c r="X1032" s="66">
        <f t="shared" si="1278"/>
        <v>169.02288407</v>
      </c>
      <c r="Y1032" s="66">
        <v>0</v>
      </c>
      <c r="Z1032" s="67">
        <f t="shared" si="1279"/>
        <v>0</v>
      </c>
      <c r="AA1032" s="68" t="str">
        <f t="shared" si="1289"/>
        <v>A+INCORP J=</v>
      </c>
      <c r="AB1032" s="11">
        <f t="shared" si="1290"/>
        <v>43703</v>
      </c>
      <c r="AC1032" s="227">
        <f t="shared" si="1295"/>
        <v>3113.21</v>
      </c>
      <c r="AD1032" s="227">
        <f t="shared" si="1415"/>
        <v>62.264200000000002</v>
      </c>
      <c r="AE1032" s="227">
        <f t="shared" si="1416"/>
        <v>524.05701666666664</v>
      </c>
      <c r="AF1032" s="228">
        <f t="shared" si="1296"/>
        <v>1.0553165223350138</v>
      </c>
      <c r="AG1032" s="230">
        <f t="shared" si="1297"/>
        <v>347</v>
      </c>
      <c r="AH1032" s="231">
        <f t="shared" si="1417"/>
        <v>1.083542062</v>
      </c>
      <c r="AI1032" s="227">
        <f t="shared" si="1418"/>
        <v>3559.8928747800001</v>
      </c>
      <c r="AJ1032" s="227">
        <f t="shared" si="1419"/>
        <v>4146.2140914466663</v>
      </c>
      <c r="AK1032" s="227">
        <f t="shared" si="1405"/>
        <v>3113.21</v>
      </c>
      <c r="AL1032" s="227">
        <f t="shared" si="1420"/>
        <v>62.264200000000002</v>
      </c>
      <c r="AM1032" s="227">
        <f t="shared" si="1421"/>
        <v>492.92491666666672</v>
      </c>
      <c r="AN1032" s="228">
        <f t="shared" si="1406"/>
        <v>1.0543679890416136</v>
      </c>
      <c r="AO1032" s="230">
        <f t="shared" si="1407"/>
        <v>326</v>
      </c>
      <c r="AP1032" s="231">
        <f t="shared" si="1422"/>
        <v>1.078293414</v>
      </c>
      <c r="AQ1032" s="227">
        <f t="shared" si="1423"/>
        <v>3539.46466895</v>
      </c>
      <c r="AR1032" s="227">
        <f t="shared" si="1424"/>
        <v>4094.6537856166669</v>
      </c>
      <c r="AS1032" s="227">
        <f t="shared" si="1291"/>
        <v>3113.21</v>
      </c>
      <c r="AT1032" s="227">
        <f t="shared" si="1425"/>
        <v>62.264200000000002</v>
      </c>
      <c r="AU1032" s="227">
        <f t="shared" si="1426"/>
        <v>461.79281666666668</v>
      </c>
      <c r="AV1032" s="228">
        <f t="shared" si="1292"/>
        <v>1.0520539258939094</v>
      </c>
      <c r="AW1032" s="230">
        <f t="shared" si="1293"/>
        <v>305</v>
      </c>
      <c r="AX1032" s="231">
        <f t="shared" si="1427"/>
        <v>1.073070191</v>
      </c>
      <c r="AY1032" s="227">
        <f t="shared" si="1428"/>
        <v>3514.5890273300001</v>
      </c>
      <c r="AZ1032" s="227">
        <f t="shared" si="1429"/>
        <v>4038.6460439966668</v>
      </c>
      <c r="BA1032" s="227">
        <f t="shared" ref="BA1032:BA1095" si="1516">BA1031</f>
        <v>3113.21</v>
      </c>
      <c r="BB1032" s="227">
        <f t="shared" si="1430"/>
        <v>62.264200000000002</v>
      </c>
      <c r="BC1032" s="227">
        <f t="shared" si="1431"/>
        <v>429.62298000000004</v>
      </c>
      <c r="BD1032" s="228">
        <f t="shared" si="1403"/>
        <v>1.0478619157987721</v>
      </c>
      <c r="BE1032" s="230">
        <f t="shared" si="1404"/>
        <v>285</v>
      </c>
      <c r="BF1032" s="231">
        <f t="shared" si="1432"/>
        <v>1.068119217</v>
      </c>
      <c r="BG1032" s="227">
        <f t="shared" si="1433"/>
        <v>3484.4336715200002</v>
      </c>
      <c r="BH1032" s="227">
        <f t="shared" si="1434"/>
        <v>3976.3208515200004</v>
      </c>
      <c r="BI1032" s="227">
        <f t="shared" si="1294"/>
        <v>3113.21</v>
      </c>
      <c r="BJ1032" s="227">
        <f t="shared" si="1435"/>
        <v>62.264200000000002</v>
      </c>
      <c r="BK1032" s="227">
        <f t="shared" si="1436"/>
        <v>398.49088</v>
      </c>
      <c r="BL1032" s="228">
        <f t="shared" si="1280"/>
        <v>1.0348230034746873</v>
      </c>
      <c r="BM1032" s="230">
        <f t="shared" si="1281"/>
        <v>263</v>
      </c>
      <c r="BN1032" s="231">
        <f t="shared" si="1437"/>
        <v>1.062699525</v>
      </c>
      <c r="BO1032" s="227">
        <f t="shared" si="1438"/>
        <v>3423.6154492999999</v>
      </c>
      <c r="BP1032" s="227">
        <f t="shared" si="1439"/>
        <v>3884.3705292999998</v>
      </c>
      <c r="BQ1032" s="227">
        <f t="shared" si="1402"/>
        <v>3113.21</v>
      </c>
      <c r="BR1032" s="227">
        <f t="shared" si="1440"/>
        <v>62.264200000000002</v>
      </c>
      <c r="BS1032" s="227">
        <f t="shared" si="1441"/>
        <v>364.24556999999999</v>
      </c>
      <c r="BT1032" s="228">
        <f t="shared" si="1400"/>
        <v>1.0314186558571807</v>
      </c>
      <c r="BU1032" s="230">
        <f t="shared" si="1401"/>
        <v>240</v>
      </c>
      <c r="BV1032" s="231">
        <f t="shared" si="1442"/>
        <v>1.057062884</v>
      </c>
      <c r="BW1032" s="227">
        <f t="shared" si="1443"/>
        <v>3394.25309935</v>
      </c>
      <c r="BX1032" s="227">
        <f t="shared" si="1444"/>
        <v>3820.7628693500001</v>
      </c>
      <c r="BY1032" s="227">
        <f t="shared" ref="BY1032:BY1095" si="1517">BY1031</f>
        <v>3113.21</v>
      </c>
      <c r="BZ1032" s="227">
        <f t="shared" si="1445"/>
        <v>62.264200000000002</v>
      </c>
      <c r="CA1032" s="227">
        <f t="shared" si="1446"/>
        <v>334.15120666666661</v>
      </c>
      <c r="CB1032" s="228">
        <f t="shared" si="1514"/>
        <v>1.0323467500020131</v>
      </c>
      <c r="CC1032" s="230">
        <f t="shared" si="1515"/>
        <v>220</v>
      </c>
      <c r="CD1032" s="231">
        <f t="shared" si="1447"/>
        <v>1.0521857649999999</v>
      </c>
      <c r="CE1032" s="227">
        <f t="shared" si="1448"/>
        <v>3381.6326936999999</v>
      </c>
      <c r="CF1032" s="227">
        <f t="shared" si="1449"/>
        <v>3778.0481003666664</v>
      </c>
      <c r="CG1032" s="227">
        <f t="shared" si="1510"/>
        <v>3113.21</v>
      </c>
      <c r="CH1032" s="227">
        <f t="shared" si="1450"/>
        <v>62.264200000000002</v>
      </c>
      <c r="CI1032" s="227">
        <f t="shared" si="1451"/>
        <v>303.01910666666663</v>
      </c>
      <c r="CJ1032" s="228">
        <f t="shared" si="1393"/>
        <v>1.0274154678955696</v>
      </c>
      <c r="CK1032" s="230">
        <f t="shared" si="1394"/>
        <v>199</v>
      </c>
      <c r="CL1032" s="231">
        <f t="shared" si="1452"/>
        <v>1.0470890070000001</v>
      </c>
      <c r="CM1032" s="227">
        <f t="shared" si="1453"/>
        <v>3349.1771281599999</v>
      </c>
      <c r="CN1032" s="227">
        <f t="shared" si="1454"/>
        <v>3714.4604348266666</v>
      </c>
      <c r="CO1032" s="227">
        <f t="shared" si="1513"/>
        <v>3113.21</v>
      </c>
      <c r="CP1032" s="227">
        <f t="shared" si="1455"/>
        <v>62.264200000000002</v>
      </c>
      <c r="CQ1032" s="227">
        <f t="shared" si="1456"/>
        <v>269.81153333333333</v>
      </c>
      <c r="CR1032" s="228">
        <f t="shared" si="1511"/>
        <v>1.0228135635783422</v>
      </c>
      <c r="CS1032" s="230">
        <f t="shared" si="1512"/>
        <v>179</v>
      </c>
      <c r="CT1032" s="231">
        <f t="shared" si="1457"/>
        <v>1.0422579059999999</v>
      </c>
      <c r="CU1032" s="227">
        <f t="shared" si="1458"/>
        <v>3318.7924505599999</v>
      </c>
      <c r="CV1032" s="227">
        <f t="shared" si="1459"/>
        <v>3650.8681838933335</v>
      </c>
      <c r="CW1032" s="227">
        <f t="shared" si="1391"/>
        <v>3113.21</v>
      </c>
      <c r="CX1032" s="227">
        <f t="shared" si="1460"/>
        <v>62.264200000000002</v>
      </c>
      <c r="CY1032" s="227">
        <f t="shared" si="1461"/>
        <v>238.67943333333335</v>
      </c>
      <c r="CZ1032" s="228">
        <f t="shared" si="1389"/>
        <v>1.0249664544749355</v>
      </c>
      <c r="DA1032" s="239">
        <f t="shared" si="1390"/>
        <v>158</v>
      </c>
      <c r="DB1032" s="231">
        <f t="shared" si="1462"/>
        <v>1.0372092369999999</v>
      </c>
      <c r="DC1032" s="227">
        <f t="shared" si="1463"/>
        <v>3309.6681027499999</v>
      </c>
      <c r="DD1032" s="227">
        <f t="shared" si="1464"/>
        <v>3610.6117360833332</v>
      </c>
      <c r="DE1032" s="227">
        <f t="shared" si="1509"/>
        <v>3113.21</v>
      </c>
      <c r="DF1032" s="227">
        <f t="shared" si="1465"/>
        <v>62.264200000000002</v>
      </c>
      <c r="DG1032" s="227">
        <f t="shared" si="1466"/>
        <v>207.54733333333334</v>
      </c>
      <c r="DH1032" s="228">
        <f t="shared" si="1507"/>
        <v>1.0234312019039487</v>
      </c>
      <c r="DI1032" s="239">
        <f t="shared" si="1508"/>
        <v>137</v>
      </c>
      <c r="DJ1032" s="231">
        <f t="shared" si="1467"/>
        <v>1.0321850239999999</v>
      </c>
      <c r="DK1032" s="227">
        <f t="shared" si="1468"/>
        <v>3288.7027675200002</v>
      </c>
      <c r="DL1032" s="227">
        <f t="shared" si="1469"/>
        <v>3558.5143008533337</v>
      </c>
      <c r="DM1032" s="227">
        <f t="shared" si="1388"/>
        <v>3113.21</v>
      </c>
      <c r="DN1032" s="227">
        <f t="shared" si="1470"/>
        <v>62.264200000000002</v>
      </c>
      <c r="DO1032" s="227">
        <f t="shared" si="1471"/>
        <v>175.3774966666667</v>
      </c>
      <c r="DP1032" s="228">
        <f t="shared" si="1386"/>
        <v>1.0201670696296392</v>
      </c>
      <c r="DQ1032" s="239">
        <f t="shared" si="1387"/>
        <v>116</v>
      </c>
      <c r="DR1032" s="231">
        <f t="shared" si="1472"/>
        <v>1.0271851489999999</v>
      </c>
      <c r="DS1032" s="227">
        <f t="shared" si="1473"/>
        <v>3262.3342017300001</v>
      </c>
      <c r="DT1032" s="227">
        <f t="shared" si="1474"/>
        <v>3499.9758983966667</v>
      </c>
      <c r="DU1032" s="227">
        <f t="shared" si="1506"/>
        <v>3113.21</v>
      </c>
      <c r="DV1032" s="227">
        <f t="shared" si="1475"/>
        <v>62.264200000000002</v>
      </c>
      <c r="DW1032" s="227">
        <f t="shared" si="1476"/>
        <v>146.32087000000001</v>
      </c>
      <c r="DX1032" s="228">
        <f t="shared" si="1503"/>
        <v>1.0157996872221853</v>
      </c>
      <c r="DY1032" s="239">
        <f t="shared" si="1504"/>
        <v>98</v>
      </c>
      <c r="DZ1032" s="231">
        <f t="shared" si="1477"/>
        <v>1.0229188220000001</v>
      </c>
      <c r="EA1032" s="227">
        <f t="shared" si="1478"/>
        <v>3234.87617525</v>
      </c>
      <c r="EB1032" s="227">
        <f t="shared" si="1479"/>
        <v>3443.46124525</v>
      </c>
      <c r="EC1032" s="227">
        <f t="shared" si="1382"/>
        <v>3113.21</v>
      </c>
      <c r="ED1032" s="227">
        <f t="shared" si="1480"/>
        <v>62.264200000000002</v>
      </c>
      <c r="EE1032" s="227">
        <f t="shared" si="1481"/>
        <v>114.15103333333333</v>
      </c>
      <c r="EF1032" s="228">
        <f t="shared" si="1383"/>
        <v>1.008238288919179</v>
      </c>
      <c r="EG1032" s="239">
        <f t="shared" si="1384"/>
        <v>76</v>
      </c>
      <c r="EH1032" s="231">
        <f t="shared" si="1482"/>
        <v>1.0177284790000001</v>
      </c>
      <c r="EI1032" s="227">
        <f t="shared" si="1483"/>
        <v>3194.5046931299999</v>
      </c>
      <c r="EJ1032" s="227">
        <f t="shared" si="1484"/>
        <v>3370.919926463333</v>
      </c>
      <c r="EK1032" s="227">
        <f t="shared" si="1505"/>
        <v>3113.21</v>
      </c>
      <c r="EL1032" s="227">
        <f t="shared" si="1485"/>
        <v>62.264200000000002</v>
      </c>
      <c r="EM1032" s="227">
        <f t="shared" si="1486"/>
        <v>80.943460000000002</v>
      </c>
      <c r="EN1032" s="228">
        <f t="shared" si="1501"/>
        <v>1.0025242171311621</v>
      </c>
      <c r="EO1032" s="239">
        <f t="shared" si="1502"/>
        <v>55</v>
      </c>
      <c r="EP1032" s="231">
        <f t="shared" si="1487"/>
        <v>1.0127986309999999</v>
      </c>
      <c r="EQ1032" s="227">
        <f t="shared" si="1488"/>
        <v>3161.0138210199998</v>
      </c>
      <c r="ER1032" s="227">
        <f t="shared" si="1489"/>
        <v>3304.2214810199998</v>
      </c>
      <c r="ES1032" s="227">
        <f t="shared" si="1379"/>
        <v>3113.21</v>
      </c>
      <c r="ET1032" s="227">
        <f t="shared" si="1490"/>
        <v>62.264200000000002</v>
      </c>
      <c r="EU1032" s="227">
        <f t="shared" si="1491"/>
        <v>50.849096666666661</v>
      </c>
      <c r="EV1032" s="228">
        <f t="shared" si="1375"/>
        <v>1.00122245911869</v>
      </c>
      <c r="EW1032" s="239">
        <f t="shared" si="1376"/>
        <v>35</v>
      </c>
      <c r="EX1032" s="231">
        <f t="shared" si="1492"/>
        <v>1.0081257400000001</v>
      </c>
      <c r="EY1032" s="227">
        <f t="shared" si="1493"/>
        <v>3142.3438316900001</v>
      </c>
      <c r="EZ1032" s="227">
        <f t="shared" si="1494"/>
        <v>3255.4571283566665</v>
      </c>
      <c r="FA1032" s="227">
        <f t="shared" si="1499"/>
        <v>3113.21</v>
      </c>
      <c r="FB1032" s="227">
        <f t="shared" si="1500"/>
        <v>62.264200000000002</v>
      </c>
      <c r="FC1032" s="227">
        <f t="shared" si="1495"/>
        <v>19.716996666666667</v>
      </c>
      <c r="FD1032" s="228">
        <f t="shared" si="1496"/>
        <v>1.0011226130256441</v>
      </c>
      <c r="FE1032" s="239">
        <f t="shared" si="1497"/>
        <v>13</v>
      </c>
      <c r="FF1032" s="231">
        <f t="shared" si="1498"/>
        <v>1.0030104580000001</v>
      </c>
      <c r="FG1032" s="227">
        <f t="shared" si="1412"/>
        <v>3126.0876393799999</v>
      </c>
      <c r="FH1032" s="227">
        <f t="shared" si="1413"/>
        <v>3208.0688360466665</v>
      </c>
      <c r="FI1032" s="227"/>
      <c r="FJ1032" s="227"/>
      <c r="FK1032" s="227"/>
      <c r="FL1032" s="227"/>
      <c r="FM1032" s="227"/>
      <c r="FN1032" s="227"/>
      <c r="FO1032" s="227"/>
      <c r="FP1032" s="227"/>
      <c r="FQ1032" s="227"/>
      <c r="FR1032" s="227"/>
      <c r="FS1032" s="227"/>
      <c r="FT1032" s="227"/>
      <c r="FU1032" s="227"/>
      <c r="FV1032" s="227"/>
      <c r="FW1032" s="227"/>
      <c r="FX1032" s="227"/>
      <c r="FY1032" s="227"/>
      <c r="FZ1032" s="227"/>
      <c r="GA1032" s="227"/>
      <c r="GB1032" s="227"/>
      <c r="GC1032" s="227"/>
      <c r="GD1032" s="227"/>
      <c r="GE1032" s="227"/>
      <c r="GF1032" s="1"/>
      <c r="GG1032" s="1"/>
      <c r="GH1032" s="5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5"/>
      <c r="HA1032" s="5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3"/>
      <c r="JZ1032" s="1"/>
      <c r="KA1032" s="1"/>
      <c r="KB1032" s="1"/>
      <c r="KC1032" s="1"/>
      <c r="KD1032" s="1"/>
      <c r="KE1032" s="1"/>
    </row>
    <row r="1033" spans="1:291" x14ac:dyDescent="0.2">
      <c r="A1033" s="196">
        <f t="shared" si="1282"/>
        <v>43691</v>
      </c>
      <c r="B1033" s="236">
        <f t="shared" si="1414"/>
        <v>118723.36571374998</v>
      </c>
      <c r="C1033" s="66">
        <f t="shared" si="1398"/>
        <v>56082.280525889997</v>
      </c>
      <c r="D1033" s="77">
        <f t="shared" si="1283"/>
        <v>5214.2700000000004</v>
      </c>
      <c r="E1033" s="67">
        <f>VLOOKUP(A1032,[1]Plan1!$DQ$117:$DS$314,3)</f>
        <v>5224.18</v>
      </c>
      <c r="F1033" s="11">
        <f t="shared" si="1284"/>
        <v>43672</v>
      </c>
      <c r="G1033" s="73">
        <f t="shared" si="1272"/>
        <v>1.9005536729015393E-3</v>
      </c>
      <c r="H1033" s="11">
        <f t="shared" si="1285"/>
        <v>43703</v>
      </c>
      <c r="I1033" s="11">
        <f t="shared" si="1273"/>
        <v>43703</v>
      </c>
      <c r="J1033" s="1">
        <f t="shared" si="1286"/>
        <v>22</v>
      </c>
      <c r="K1033" s="1">
        <f t="shared" si="1287"/>
        <v>14</v>
      </c>
      <c r="L1033" s="66">
        <f t="shared" si="1274"/>
        <v>1.0012090199999999</v>
      </c>
      <c r="M1033" s="70">
        <f t="shared" si="1399"/>
        <v>1.0000997300000001</v>
      </c>
      <c r="N1033" s="70">
        <f t="shared" si="1385"/>
        <v>1.0999337934829261</v>
      </c>
      <c r="O1033" s="66">
        <f t="shared" si="1395"/>
        <v>1.10126363</v>
      </c>
      <c r="P1033" s="66">
        <f t="shared" si="1275"/>
        <v>56150.085124689998</v>
      </c>
      <c r="Q1033" s="74">
        <f t="shared" si="1276"/>
        <v>0</v>
      </c>
      <c r="R1033" s="75">
        <f t="shared" si="1396"/>
        <v>0</v>
      </c>
      <c r="S1033" s="66">
        <f t="shared" si="1397"/>
        <v>0</v>
      </c>
      <c r="T1033" s="10">
        <f t="shared" si="1288"/>
        <v>0.06</v>
      </c>
      <c r="U1033" s="74">
        <f t="shared" si="1392"/>
        <v>14</v>
      </c>
      <c r="V1033" s="74">
        <v>252</v>
      </c>
      <c r="W1033" s="70">
        <f t="shared" si="1277"/>
        <v>1.0032424069999999</v>
      </c>
      <c r="X1033" s="66">
        <f t="shared" si="1278"/>
        <v>182.06142904999999</v>
      </c>
      <c r="Y1033" s="66">
        <v>0</v>
      </c>
      <c r="Z1033" s="67">
        <f t="shared" si="1279"/>
        <v>0</v>
      </c>
      <c r="AA1033" s="68" t="str">
        <f t="shared" si="1289"/>
        <v>A+INCORP J=</v>
      </c>
      <c r="AB1033" s="11">
        <f t="shared" si="1290"/>
        <v>43703</v>
      </c>
      <c r="AC1033" s="227">
        <f t="shared" si="1295"/>
        <v>3113.21</v>
      </c>
      <c r="AD1033" s="227">
        <f t="shared" si="1415"/>
        <v>62.264200000000002</v>
      </c>
      <c r="AE1033" s="227">
        <f t="shared" si="1416"/>
        <v>525.09475333333341</v>
      </c>
      <c r="AF1033" s="228">
        <f t="shared" si="1296"/>
        <v>1.055407604920545</v>
      </c>
      <c r="AG1033" s="230">
        <f t="shared" si="1297"/>
        <v>348</v>
      </c>
      <c r="AH1033" s="231">
        <f t="shared" si="1417"/>
        <v>1.0837926339999999</v>
      </c>
      <c r="AI1033" s="227">
        <f t="shared" si="1418"/>
        <v>3561.0234289199998</v>
      </c>
      <c r="AJ1033" s="227">
        <f t="shared" si="1419"/>
        <v>4148.3823822533332</v>
      </c>
      <c r="AK1033" s="227">
        <f t="shared" si="1405"/>
        <v>3113.21</v>
      </c>
      <c r="AL1033" s="227">
        <f t="shared" si="1420"/>
        <v>62.264200000000002</v>
      </c>
      <c r="AM1033" s="227">
        <f t="shared" si="1421"/>
        <v>493.96265333333338</v>
      </c>
      <c r="AN1033" s="228">
        <f t="shared" si="1406"/>
        <v>1.0544589897608392</v>
      </c>
      <c r="AO1033" s="230">
        <f t="shared" si="1407"/>
        <v>327</v>
      </c>
      <c r="AP1033" s="231">
        <f t="shared" si="1422"/>
        <v>1.078542772</v>
      </c>
      <c r="AQ1033" s="227">
        <f t="shared" si="1423"/>
        <v>3540.5887346999998</v>
      </c>
      <c r="AR1033" s="227">
        <f t="shared" si="1424"/>
        <v>4096.8155880333334</v>
      </c>
      <c r="AS1033" s="227">
        <f t="shared" si="1291"/>
        <v>3113.21</v>
      </c>
      <c r="AT1033" s="227">
        <f t="shared" si="1425"/>
        <v>62.264200000000002</v>
      </c>
      <c r="AU1033" s="227">
        <f t="shared" si="1426"/>
        <v>462.83055333333334</v>
      </c>
      <c r="AV1033" s="228">
        <f t="shared" si="1292"/>
        <v>1.0521447268902557</v>
      </c>
      <c r="AW1033" s="230">
        <f t="shared" si="1293"/>
        <v>306</v>
      </c>
      <c r="AX1033" s="231">
        <f t="shared" si="1427"/>
        <v>1.073318341</v>
      </c>
      <c r="AY1033" s="227">
        <f t="shared" si="1428"/>
        <v>3515.70519268</v>
      </c>
      <c r="AZ1033" s="227">
        <f t="shared" si="1429"/>
        <v>4040.7999460133333</v>
      </c>
      <c r="BA1033" s="227">
        <f t="shared" si="1516"/>
        <v>3113.21</v>
      </c>
      <c r="BB1033" s="227">
        <f t="shared" si="1430"/>
        <v>62.264200000000002</v>
      </c>
      <c r="BC1033" s="227">
        <f t="shared" si="1431"/>
        <v>430.6607166666667</v>
      </c>
      <c r="BD1033" s="228">
        <f t="shared" si="1403"/>
        <v>1.0479523549898115</v>
      </c>
      <c r="BE1033" s="230">
        <f t="shared" si="1404"/>
        <v>286</v>
      </c>
      <c r="BF1033" s="231">
        <f t="shared" si="1432"/>
        <v>1.0683662220000001</v>
      </c>
      <c r="BG1033" s="227">
        <f t="shared" si="1433"/>
        <v>3485.5402598700002</v>
      </c>
      <c r="BH1033" s="227">
        <f t="shared" si="1434"/>
        <v>3978.4651765366671</v>
      </c>
      <c r="BI1033" s="227">
        <f t="shared" si="1294"/>
        <v>3113.21</v>
      </c>
      <c r="BJ1033" s="227">
        <f t="shared" si="1435"/>
        <v>62.264200000000002</v>
      </c>
      <c r="BK1033" s="227">
        <f t="shared" si="1436"/>
        <v>399.52861666666672</v>
      </c>
      <c r="BL1033" s="228">
        <f t="shared" si="1280"/>
        <v>1.0349123172992403</v>
      </c>
      <c r="BM1033" s="230">
        <f t="shared" si="1281"/>
        <v>264</v>
      </c>
      <c r="BN1033" s="231">
        <f t="shared" si="1437"/>
        <v>1.0629452770000001</v>
      </c>
      <c r="BO1033" s="227">
        <f t="shared" si="1438"/>
        <v>3424.70272398</v>
      </c>
      <c r="BP1033" s="227">
        <f t="shared" si="1439"/>
        <v>3886.4955406466665</v>
      </c>
      <c r="BQ1033" s="227">
        <f t="shared" si="1402"/>
        <v>3113.21</v>
      </c>
      <c r="BR1033" s="227">
        <f t="shared" si="1440"/>
        <v>62.264200000000002</v>
      </c>
      <c r="BS1033" s="227">
        <f t="shared" si="1441"/>
        <v>365.28330666666665</v>
      </c>
      <c r="BT1033" s="228">
        <f t="shared" si="1400"/>
        <v>1.0315076758582442</v>
      </c>
      <c r="BU1033" s="230">
        <f t="shared" si="1401"/>
        <v>241</v>
      </c>
      <c r="BV1033" s="231">
        <f t="shared" si="1442"/>
        <v>1.057307333</v>
      </c>
      <c r="BW1033" s="227">
        <f t="shared" si="1443"/>
        <v>3395.3310506799999</v>
      </c>
      <c r="BX1033" s="227">
        <f t="shared" si="1444"/>
        <v>3822.8785573466666</v>
      </c>
      <c r="BY1033" s="227">
        <f t="shared" si="1517"/>
        <v>3113.21</v>
      </c>
      <c r="BZ1033" s="227">
        <f t="shared" si="1445"/>
        <v>62.264200000000002</v>
      </c>
      <c r="CA1033" s="227">
        <f t="shared" si="1446"/>
        <v>335.18894333333338</v>
      </c>
      <c r="CB1033" s="228">
        <f t="shared" si="1514"/>
        <v>1.0324358501053137</v>
      </c>
      <c r="CC1033" s="230">
        <f t="shared" si="1515"/>
        <v>221</v>
      </c>
      <c r="CD1033" s="231">
        <f t="shared" si="1447"/>
        <v>1.0524290860000001</v>
      </c>
      <c r="CE1033" s="227">
        <f t="shared" si="1448"/>
        <v>3382.7066365400001</v>
      </c>
      <c r="CF1033" s="227">
        <f t="shared" si="1449"/>
        <v>3780.1597798733337</v>
      </c>
      <c r="CG1033" s="227">
        <f t="shared" si="1510"/>
        <v>3113.21</v>
      </c>
      <c r="CH1033" s="227">
        <f t="shared" si="1450"/>
        <v>62.264200000000002</v>
      </c>
      <c r="CI1033" s="227">
        <f t="shared" si="1451"/>
        <v>304.0568433333334</v>
      </c>
      <c r="CJ1033" s="228">
        <f t="shared" si="1393"/>
        <v>1.0275041423882456</v>
      </c>
      <c r="CK1033" s="230">
        <f t="shared" si="1394"/>
        <v>200</v>
      </c>
      <c r="CL1033" s="231">
        <f t="shared" si="1452"/>
        <v>1.0473311489999999</v>
      </c>
      <c r="CM1033" s="227">
        <f t="shared" si="1453"/>
        <v>3350.2407625599999</v>
      </c>
      <c r="CN1033" s="227">
        <f t="shared" si="1454"/>
        <v>3716.5618058933333</v>
      </c>
      <c r="CO1033" s="227">
        <f t="shared" si="1513"/>
        <v>3113.21</v>
      </c>
      <c r="CP1033" s="227">
        <f t="shared" si="1455"/>
        <v>62.264200000000002</v>
      </c>
      <c r="CQ1033" s="227">
        <f t="shared" si="1456"/>
        <v>270.84926999999999</v>
      </c>
      <c r="CR1033" s="228">
        <f t="shared" si="1511"/>
        <v>1.0229018408884338</v>
      </c>
      <c r="CS1033" s="230">
        <f t="shared" si="1512"/>
        <v>180</v>
      </c>
      <c r="CT1033" s="231">
        <f t="shared" si="1457"/>
        <v>1.04249893</v>
      </c>
      <c r="CU1033" s="227">
        <f t="shared" si="1458"/>
        <v>3319.8464328499999</v>
      </c>
      <c r="CV1033" s="227">
        <f t="shared" si="1459"/>
        <v>3652.9599028499997</v>
      </c>
      <c r="CW1033" s="227">
        <f t="shared" si="1391"/>
        <v>3113.21</v>
      </c>
      <c r="CX1033" s="227">
        <f t="shared" si="1460"/>
        <v>62.264200000000002</v>
      </c>
      <c r="CY1033" s="227">
        <f t="shared" si="1461"/>
        <v>239.71717000000001</v>
      </c>
      <c r="CZ1033" s="228">
        <f t="shared" si="1389"/>
        <v>1.025054917597402</v>
      </c>
      <c r="DA1033" s="239">
        <f t="shared" si="1390"/>
        <v>159</v>
      </c>
      <c r="DB1033" s="231">
        <f t="shared" si="1462"/>
        <v>1.0374490940000001</v>
      </c>
      <c r="DC1033" s="227">
        <f t="shared" si="1463"/>
        <v>3310.7191889599999</v>
      </c>
      <c r="DD1033" s="227">
        <f t="shared" si="1464"/>
        <v>3612.7005589599999</v>
      </c>
      <c r="DE1033" s="227">
        <f t="shared" si="1509"/>
        <v>3113.21</v>
      </c>
      <c r="DF1033" s="227">
        <f t="shared" si="1465"/>
        <v>62.264200000000002</v>
      </c>
      <c r="DG1033" s="227">
        <f t="shared" si="1466"/>
        <v>208.58507</v>
      </c>
      <c r="DH1033" s="228">
        <f t="shared" si="1507"/>
        <v>1.0235195325213604</v>
      </c>
      <c r="DI1033" s="239">
        <f t="shared" si="1508"/>
        <v>138</v>
      </c>
      <c r="DJ1033" s="231">
        <f t="shared" si="1467"/>
        <v>1.0324237199999999</v>
      </c>
      <c r="DK1033" s="227">
        <f t="shared" si="1468"/>
        <v>3289.7471982900001</v>
      </c>
      <c r="DL1033" s="227">
        <f t="shared" si="1469"/>
        <v>3560.5964682900003</v>
      </c>
      <c r="DM1033" s="227">
        <f t="shared" si="1388"/>
        <v>3113.21</v>
      </c>
      <c r="DN1033" s="227">
        <f t="shared" si="1470"/>
        <v>62.264200000000002</v>
      </c>
      <c r="DO1033" s="227">
        <f t="shared" si="1471"/>
        <v>176.41523333333336</v>
      </c>
      <c r="DP1033" s="228">
        <f t="shared" si="1386"/>
        <v>1.0202551185253108</v>
      </c>
      <c r="DQ1033" s="239">
        <f t="shared" si="1387"/>
        <v>117</v>
      </c>
      <c r="DR1033" s="231">
        <f t="shared" si="1472"/>
        <v>1.0274226879999999</v>
      </c>
      <c r="DS1033" s="227">
        <f t="shared" si="1473"/>
        <v>3263.3702559100002</v>
      </c>
      <c r="DT1033" s="227">
        <f t="shared" si="1474"/>
        <v>3502.0496892433334</v>
      </c>
      <c r="DU1033" s="227">
        <f t="shared" si="1506"/>
        <v>3113.21</v>
      </c>
      <c r="DV1033" s="227">
        <f t="shared" si="1475"/>
        <v>62.264200000000002</v>
      </c>
      <c r="DW1033" s="227">
        <f t="shared" si="1476"/>
        <v>147.35860666666667</v>
      </c>
      <c r="DX1033" s="228">
        <f t="shared" si="1503"/>
        <v>1.0158873591764623</v>
      </c>
      <c r="DY1033" s="239">
        <f t="shared" si="1504"/>
        <v>99</v>
      </c>
      <c r="DZ1033" s="231">
        <f t="shared" si="1477"/>
        <v>1.023155375</v>
      </c>
      <c r="EA1033" s="227">
        <f t="shared" si="1478"/>
        <v>3235.9035111799999</v>
      </c>
      <c r="EB1033" s="227">
        <f t="shared" si="1479"/>
        <v>3445.5263178466666</v>
      </c>
      <c r="EC1033" s="227">
        <f t="shared" si="1382"/>
        <v>3113.21</v>
      </c>
      <c r="ED1033" s="227">
        <f t="shared" si="1480"/>
        <v>62.264200000000002</v>
      </c>
      <c r="EE1033" s="227">
        <f t="shared" si="1481"/>
        <v>115.18877000000002</v>
      </c>
      <c r="EF1033" s="228">
        <f t="shared" si="1383"/>
        <v>1.0083253082619474</v>
      </c>
      <c r="EG1033" s="239">
        <f t="shared" si="1384"/>
        <v>77</v>
      </c>
      <c r="EH1033" s="231">
        <f t="shared" si="1482"/>
        <v>1.017963832</v>
      </c>
      <c r="EI1033" s="227">
        <f t="shared" si="1483"/>
        <v>3195.5192087199998</v>
      </c>
      <c r="EJ1033" s="227">
        <f t="shared" si="1484"/>
        <v>3372.9721787199996</v>
      </c>
      <c r="EK1033" s="227">
        <f t="shared" si="1505"/>
        <v>3113.21</v>
      </c>
      <c r="EL1033" s="227">
        <f t="shared" si="1485"/>
        <v>62.264200000000002</v>
      </c>
      <c r="EM1033" s="227">
        <f t="shared" si="1486"/>
        <v>81.981196666666662</v>
      </c>
      <c r="EN1033" s="228">
        <f t="shared" si="1501"/>
        <v>1.0026107433020515</v>
      </c>
      <c r="EO1033" s="239">
        <f t="shared" si="1502"/>
        <v>56</v>
      </c>
      <c r="EP1033" s="231">
        <f t="shared" si="1487"/>
        <v>1.013032843</v>
      </c>
      <c r="EQ1033" s="227">
        <f t="shared" si="1488"/>
        <v>3162.0176975499999</v>
      </c>
      <c r="ER1033" s="227">
        <f t="shared" si="1489"/>
        <v>3306.2630942166666</v>
      </c>
      <c r="ES1033" s="227">
        <f t="shared" si="1379"/>
        <v>3113.21</v>
      </c>
      <c r="ET1033" s="227">
        <f t="shared" si="1490"/>
        <v>62.264200000000002</v>
      </c>
      <c r="EU1033" s="227">
        <f t="shared" si="1491"/>
        <v>51.886833333333335</v>
      </c>
      <c r="EV1033" s="228">
        <f t="shared" si="1375"/>
        <v>1.0013088729370452</v>
      </c>
      <c r="EW1033" s="239">
        <f t="shared" si="1376"/>
        <v>36</v>
      </c>
      <c r="EX1033" s="231">
        <f t="shared" si="1492"/>
        <v>1.0083588720000001</v>
      </c>
      <c r="EY1033" s="227">
        <f t="shared" si="1493"/>
        <v>3143.3417809100001</v>
      </c>
      <c r="EZ1033" s="227">
        <f t="shared" si="1494"/>
        <v>3257.4928142433337</v>
      </c>
      <c r="FA1033" s="227">
        <f t="shared" si="1499"/>
        <v>3113.21</v>
      </c>
      <c r="FB1033" s="227">
        <f t="shared" si="1500"/>
        <v>62.264200000000002</v>
      </c>
      <c r="FC1033" s="227">
        <f t="shared" si="1495"/>
        <v>20.754733333333331</v>
      </c>
      <c r="FD1033" s="228">
        <f t="shared" si="1496"/>
        <v>1.0012090182264517</v>
      </c>
      <c r="FE1033" s="239">
        <f t="shared" si="1497"/>
        <v>14</v>
      </c>
      <c r="FF1033" s="231">
        <f t="shared" si="1498"/>
        <v>1.0032424069999999</v>
      </c>
      <c r="FG1033" s="227">
        <f t="shared" si="1412"/>
        <v>3127.0804257099999</v>
      </c>
      <c r="FH1033" s="227">
        <f t="shared" si="1413"/>
        <v>3210.0993590433332</v>
      </c>
      <c r="FI1033" s="227"/>
      <c r="FJ1033" s="227"/>
      <c r="FK1033" s="227"/>
      <c r="FL1033" s="227"/>
      <c r="FM1033" s="227"/>
      <c r="FN1033" s="227"/>
      <c r="FO1033" s="227"/>
      <c r="FP1033" s="227"/>
      <c r="FQ1033" s="227"/>
      <c r="FR1033" s="227"/>
      <c r="FS1033" s="227"/>
      <c r="FT1033" s="227"/>
      <c r="FU1033" s="227"/>
      <c r="FV1033" s="227"/>
      <c r="FW1033" s="227"/>
      <c r="FX1033" s="227"/>
      <c r="FY1033" s="227"/>
      <c r="FZ1033" s="227"/>
      <c r="GA1033" s="227"/>
      <c r="GB1033" s="227"/>
      <c r="GC1033" s="227"/>
      <c r="GD1033" s="227"/>
      <c r="GE1033" s="227"/>
      <c r="GF1033" s="1"/>
      <c r="GG1033" s="1"/>
      <c r="GH1033" s="5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5"/>
      <c r="HA1033" s="5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3"/>
      <c r="JZ1033" s="1"/>
      <c r="KA1033" s="1"/>
      <c r="KB1033" s="1"/>
      <c r="KC1033" s="1"/>
      <c r="KD1033" s="1"/>
      <c r="KE1033" s="1"/>
    </row>
    <row r="1034" spans="1:291" x14ac:dyDescent="0.2">
      <c r="A1034" s="196">
        <f t="shared" si="1282"/>
        <v>43692</v>
      </c>
      <c r="B1034" s="236">
        <f t="shared" si="1414"/>
        <v>118776.90614526333</v>
      </c>
      <c r="C1034" s="66">
        <f t="shared" si="1398"/>
        <v>56082.280525889997</v>
      </c>
      <c r="D1034" s="77">
        <f t="shared" si="1283"/>
        <v>5214.2700000000004</v>
      </c>
      <c r="E1034" s="67">
        <f>VLOOKUP(A1033,[1]Plan1!$DQ$117:$DS$314,3)</f>
        <v>5224.18</v>
      </c>
      <c r="F1034" s="11">
        <f t="shared" si="1284"/>
        <v>43672</v>
      </c>
      <c r="G1034" s="73">
        <f t="shared" ref="G1034:G1097" si="1518">(E1034/D1034)-1</f>
        <v>1.9005536729015393E-3</v>
      </c>
      <c r="H1034" s="11">
        <f t="shared" si="1285"/>
        <v>43703</v>
      </c>
      <c r="I1034" s="11">
        <f t="shared" ref="I1034:I1097" si="1519">IF(A1034&gt;I1033,H1034,I1033)</f>
        <v>43703</v>
      </c>
      <c r="J1034" s="1">
        <f t="shared" si="1286"/>
        <v>22</v>
      </c>
      <c r="K1034" s="1">
        <f t="shared" si="1287"/>
        <v>15</v>
      </c>
      <c r="L1034" s="66">
        <f t="shared" ref="L1034:L1097" si="1520">TRUNC((E1034/D1034)^TRUNC((K1034/J1034),9),8)</f>
        <v>1.00129544</v>
      </c>
      <c r="M1034" s="70">
        <f t="shared" si="1399"/>
        <v>1.0000997300000001</v>
      </c>
      <c r="N1034" s="70">
        <f t="shared" si="1385"/>
        <v>1.0999337934829261</v>
      </c>
      <c r="O1034" s="66">
        <f t="shared" si="1395"/>
        <v>1.1013586900000001</v>
      </c>
      <c r="P1034" s="66">
        <f t="shared" ref="P1034:P1097" si="1521">TRUNC(C1034*L1034,8)</f>
        <v>56154.931755370002</v>
      </c>
      <c r="Q1034" s="74">
        <f t="shared" ref="Q1034:Q1097" si="1522">IF(VLOOKUP(A1034,AE$10:AM$114,9)=VLOOKUP(A1033,AE$10:AM$114,9),0,VLOOKUP(A1034,AE$10:AM$114,9))</f>
        <v>0</v>
      </c>
      <c r="R1034" s="75">
        <f t="shared" si="1396"/>
        <v>0</v>
      </c>
      <c r="S1034" s="66">
        <f t="shared" si="1397"/>
        <v>0</v>
      </c>
      <c r="T1034" s="10">
        <f t="shared" si="1288"/>
        <v>0.06</v>
      </c>
      <c r="U1034" s="74">
        <f t="shared" si="1392"/>
        <v>15</v>
      </c>
      <c r="V1034" s="74">
        <v>252</v>
      </c>
      <c r="W1034" s="70">
        <f t="shared" ref="W1034:W1097" si="1523">ROUND((1+T1034)^TRUNC((U1034/V1034),9),9)</f>
        <v>1.0034744090000001</v>
      </c>
      <c r="X1034" s="66">
        <f t="shared" ref="X1034:X1097" si="1524">TRUNC((P1034*(W1034-1)),8)</f>
        <v>195.10520027999999</v>
      </c>
      <c r="Y1034" s="66">
        <v>0</v>
      </c>
      <c r="Z1034" s="67">
        <f t="shared" ref="Z1034:Z1097" si="1525">IF(S1034&gt;0,S1034+X1034,0)</f>
        <v>0</v>
      </c>
      <c r="AA1034" s="68" t="str">
        <f t="shared" si="1289"/>
        <v>A+INCORP J=</v>
      </c>
      <c r="AB1034" s="11">
        <f t="shared" si="1290"/>
        <v>43703</v>
      </c>
      <c r="AC1034" s="227">
        <f t="shared" si="1295"/>
        <v>3113.21</v>
      </c>
      <c r="AD1034" s="227">
        <f t="shared" si="1415"/>
        <v>62.264200000000002</v>
      </c>
      <c r="AE1034" s="227">
        <f t="shared" si="1416"/>
        <v>526.13248999999996</v>
      </c>
      <c r="AF1034" s="228">
        <f t="shared" si="1296"/>
        <v>1.0554987066732868</v>
      </c>
      <c r="AG1034" s="230">
        <f t="shared" si="1297"/>
        <v>349</v>
      </c>
      <c r="AH1034" s="231">
        <f t="shared" si="1417"/>
        <v>1.0840432630000001</v>
      </c>
      <c r="AI1034" s="227">
        <f t="shared" si="1418"/>
        <v>3562.1543771500001</v>
      </c>
      <c r="AJ1034" s="227">
        <f t="shared" si="1419"/>
        <v>4150.5510671499997</v>
      </c>
      <c r="AK1034" s="227">
        <f t="shared" si="1405"/>
        <v>3113.21</v>
      </c>
      <c r="AL1034" s="227">
        <f t="shared" si="1420"/>
        <v>62.264200000000002</v>
      </c>
      <c r="AM1034" s="227">
        <f t="shared" si="1421"/>
        <v>495.00039000000004</v>
      </c>
      <c r="AN1034" s="228">
        <f t="shared" si="1406"/>
        <v>1.0545500096300477</v>
      </c>
      <c r="AO1034" s="230">
        <f t="shared" si="1407"/>
        <v>328</v>
      </c>
      <c r="AP1034" s="231">
        <f t="shared" si="1422"/>
        <v>1.078792188</v>
      </c>
      <c r="AQ1034" s="227">
        <f t="shared" si="1423"/>
        <v>3541.7131964800001</v>
      </c>
      <c r="AR1034" s="227">
        <f t="shared" si="1424"/>
        <v>4098.9777864799998</v>
      </c>
      <c r="AS1034" s="227">
        <f t="shared" si="1291"/>
        <v>3113.21</v>
      </c>
      <c r="AT1034" s="227">
        <f t="shared" si="1425"/>
        <v>62.264200000000002</v>
      </c>
      <c r="AU1034" s="227">
        <f t="shared" si="1426"/>
        <v>463.86829</v>
      </c>
      <c r="AV1034" s="228">
        <f t="shared" si="1292"/>
        <v>1.0522355469945555</v>
      </c>
      <c r="AW1034" s="230">
        <f t="shared" si="1293"/>
        <v>307</v>
      </c>
      <c r="AX1034" s="231">
        <f t="shared" si="1427"/>
        <v>1.0735665489999999</v>
      </c>
      <c r="AY1034" s="227">
        <f t="shared" si="1428"/>
        <v>3516.8217521800002</v>
      </c>
      <c r="AZ1034" s="227">
        <f t="shared" si="1429"/>
        <v>4042.9542421800002</v>
      </c>
      <c r="BA1034" s="227">
        <f t="shared" si="1516"/>
        <v>3113.21</v>
      </c>
      <c r="BB1034" s="227">
        <f t="shared" si="1430"/>
        <v>62.264200000000002</v>
      </c>
      <c r="BC1034" s="227">
        <f t="shared" si="1431"/>
        <v>431.69845333333342</v>
      </c>
      <c r="BD1034" s="228">
        <f t="shared" si="1403"/>
        <v>1.0480428132126671</v>
      </c>
      <c r="BE1034" s="230">
        <f t="shared" si="1404"/>
        <v>287</v>
      </c>
      <c r="BF1034" s="231">
        <f t="shared" si="1432"/>
        <v>1.068613284</v>
      </c>
      <c r="BG1034" s="227">
        <f t="shared" si="1433"/>
        <v>3486.6472365899999</v>
      </c>
      <c r="BH1034" s="227">
        <f t="shared" si="1434"/>
        <v>3980.6098899233334</v>
      </c>
      <c r="BI1034" s="227">
        <f t="shared" si="1294"/>
        <v>3113.21</v>
      </c>
      <c r="BJ1034" s="227">
        <f t="shared" si="1435"/>
        <v>62.264200000000002</v>
      </c>
      <c r="BK1034" s="227">
        <f t="shared" si="1436"/>
        <v>400.56635333333338</v>
      </c>
      <c r="BL1034" s="228">
        <f t="shared" ref="BL1034:BL1097" si="1526">($O1034/BL$646)</f>
        <v>1.0350016499187897</v>
      </c>
      <c r="BM1034" s="230">
        <f t="shared" ref="BM1034:BM1097" si="1527">NETWORKDAYS(BM$646,$A1034,$AE$118:$AE$502)-1</f>
        <v>265</v>
      </c>
      <c r="BN1034" s="231">
        <f t="shared" si="1437"/>
        <v>1.063191086</v>
      </c>
      <c r="BO1034" s="227">
        <f t="shared" si="1438"/>
        <v>3425.7903812</v>
      </c>
      <c r="BP1034" s="227">
        <f t="shared" si="1439"/>
        <v>3888.6209345333332</v>
      </c>
      <c r="BQ1034" s="227">
        <f t="shared" si="1402"/>
        <v>3113.21</v>
      </c>
      <c r="BR1034" s="227">
        <f t="shared" si="1440"/>
        <v>62.264200000000002</v>
      </c>
      <c r="BS1034" s="227">
        <f t="shared" si="1441"/>
        <v>366.32104333333336</v>
      </c>
      <c r="BT1034" s="228">
        <f t="shared" si="1400"/>
        <v>1.0315967145924727</v>
      </c>
      <c r="BU1034" s="230">
        <f t="shared" si="1401"/>
        <v>242</v>
      </c>
      <c r="BV1034" s="231">
        <f t="shared" si="1442"/>
        <v>1.057551838</v>
      </c>
      <c r="BW1034" s="227">
        <f t="shared" si="1443"/>
        <v>3396.40937902</v>
      </c>
      <c r="BX1034" s="227">
        <f t="shared" si="1444"/>
        <v>3824.9946223533334</v>
      </c>
      <c r="BY1034" s="227">
        <f t="shared" si="1517"/>
        <v>3113.21</v>
      </c>
      <c r="BZ1034" s="227">
        <f t="shared" si="1445"/>
        <v>62.264200000000002</v>
      </c>
      <c r="CA1034" s="227">
        <f t="shared" si="1446"/>
        <v>336.22668000000004</v>
      </c>
      <c r="CB1034" s="228">
        <f t="shared" si="1514"/>
        <v>1.032524968958636</v>
      </c>
      <c r="CC1034" s="230">
        <f t="shared" si="1515"/>
        <v>222</v>
      </c>
      <c r="CD1034" s="231">
        <f t="shared" si="1447"/>
        <v>1.0526724629999999</v>
      </c>
      <c r="CE1034" s="227">
        <f t="shared" si="1448"/>
        <v>3383.7809558200001</v>
      </c>
      <c r="CF1034" s="227">
        <f t="shared" si="1449"/>
        <v>3782.27183582</v>
      </c>
      <c r="CG1034" s="227">
        <f t="shared" si="1510"/>
        <v>3113.21</v>
      </c>
      <c r="CH1034" s="227">
        <f t="shared" si="1450"/>
        <v>62.264200000000002</v>
      </c>
      <c r="CI1034" s="227">
        <f t="shared" si="1451"/>
        <v>305.09458000000001</v>
      </c>
      <c r="CJ1034" s="228">
        <f t="shared" si="1393"/>
        <v>1.0275928355413786</v>
      </c>
      <c r="CK1034" s="230">
        <f t="shared" si="1394"/>
        <v>201</v>
      </c>
      <c r="CL1034" s="231">
        <f t="shared" si="1452"/>
        <v>1.0475733469999999</v>
      </c>
      <c r="CM1034" s="227">
        <f t="shared" si="1453"/>
        <v>3351.3047706699999</v>
      </c>
      <c r="CN1034" s="227">
        <f t="shared" si="1454"/>
        <v>3718.6635506699999</v>
      </c>
      <c r="CO1034" s="227">
        <f t="shared" si="1513"/>
        <v>3113.21</v>
      </c>
      <c r="CP1034" s="227">
        <f t="shared" si="1455"/>
        <v>62.264200000000002</v>
      </c>
      <c r="CQ1034" s="227">
        <f t="shared" si="1456"/>
        <v>271.88700666666665</v>
      </c>
      <c r="CR1034" s="228">
        <f t="shared" si="1511"/>
        <v>1.0229901367754004</v>
      </c>
      <c r="CS1034" s="230">
        <f t="shared" si="1512"/>
        <v>181</v>
      </c>
      <c r="CT1034" s="231">
        <f t="shared" si="1457"/>
        <v>1.042740011</v>
      </c>
      <c r="CU1034" s="227">
        <f t="shared" si="1458"/>
        <v>3320.90078945</v>
      </c>
      <c r="CV1034" s="227">
        <f t="shared" si="1459"/>
        <v>3655.0519961166665</v>
      </c>
      <c r="CW1034" s="227">
        <f t="shared" si="1391"/>
        <v>3113.21</v>
      </c>
      <c r="CX1034" s="227">
        <f t="shared" si="1460"/>
        <v>62.264200000000002</v>
      </c>
      <c r="CY1034" s="227">
        <f t="shared" si="1461"/>
        <v>240.75490666666667</v>
      </c>
      <c r="CZ1034" s="228">
        <f t="shared" si="1389"/>
        <v>1.0251433993358454</v>
      </c>
      <c r="DA1034" s="239">
        <f t="shared" si="1390"/>
        <v>160</v>
      </c>
      <c r="DB1034" s="231">
        <f t="shared" si="1462"/>
        <v>1.037689007</v>
      </c>
      <c r="DC1034" s="227">
        <f t="shared" si="1463"/>
        <v>3311.7706461500002</v>
      </c>
      <c r="DD1034" s="227">
        <f t="shared" si="1464"/>
        <v>3614.7897528166668</v>
      </c>
      <c r="DE1034" s="227">
        <f t="shared" si="1509"/>
        <v>3113.21</v>
      </c>
      <c r="DF1034" s="227">
        <f t="shared" si="1465"/>
        <v>62.264200000000002</v>
      </c>
      <c r="DG1034" s="227">
        <f t="shared" si="1466"/>
        <v>209.62280666666669</v>
      </c>
      <c r="DH1034" s="228">
        <f t="shared" si="1507"/>
        <v>1.0236078817268648</v>
      </c>
      <c r="DI1034" s="239">
        <f t="shared" si="1508"/>
        <v>139</v>
      </c>
      <c r="DJ1034" s="231">
        <f t="shared" si="1467"/>
        <v>1.03266247</v>
      </c>
      <c r="DK1034" s="227">
        <f t="shared" si="1468"/>
        <v>3290.7919921799999</v>
      </c>
      <c r="DL1034" s="227">
        <f t="shared" si="1469"/>
        <v>3562.6789988466667</v>
      </c>
      <c r="DM1034" s="227">
        <f t="shared" si="1388"/>
        <v>3113.21</v>
      </c>
      <c r="DN1034" s="227">
        <f t="shared" si="1470"/>
        <v>62.264200000000002</v>
      </c>
      <c r="DO1034" s="227">
        <f t="shared" si="1471"/>
        <v>177.45297000000002</v>
      </c>
      <c r="DP1034" s="228">
        <f t="shared" si="1386"/>
        <v>1.0203431859497902</v>
      </c>
      <c r="DQ1034" s="239">
        <f t="shared" si="1387"/>
        <v>118</v>
      </c>
      <c r="DR1034" s="231">
        <f t="shared" si="1472"/>
        <v>1.027660282</v>
      </c>
      <c r="DS1034" s="227">
        <f t="shared" si="1473"/>
        <v>3264.4066742999998</v>
      </c>
      <c r="DT1034" s="227">
        <f t="shared" si="1474"/>
        <v>3504.1238442999997</v>
      </c>
      <c r="DU1034" s="227">
        <f t="shared" si="1506"/>
        <v>3113.21</v>
      </c>
      <c r="DV1034" s="227">
        <f t="shared" si="1475"/>
        <v>62.264200000000002</v>
      </c>
      <c r="DW1034" s="227">
        <f t="shared" si="1476"/>
        <v>148.39634333333333</v>
      </c>
      <c r="DX1034" s="228">
        <f t="shared" si="1503"/>
        <v>1.0159750495802244</v>
      </c>
      <c r="DY1034" s="239">
        <f t="shared" si="1504"/>
        <v>100</v>
      </c>
      <c r="DZ1034" s="231">
        <f t="shared" si="1477"/>
        <v>1.0233919819999999</v>
      </c>
      <c r="EA1034" s="227">
        <f t="shared" si="1478"/>
        <v>3236.9312058199998</v>
      </c>
      <c r="EB1034" s="227">
        <f t="shared" si="1479"/>
        <v>3447.5917491533332</v>
      </c>
      <c r="EC1034" s="227">
        <f t="shared" si="1382"/>
        <v>3113.21</v>
      </c>
      <c r="ED1034" s="227">
        <f t="shared" si="1480"/>
        <v>62.264200000000002</v>
      </c>
      <c r="EE1034" s="227">
        <f t="shared" si="1481"/>
        <v>116.22650666666668</v>
      </c>
      <c r="EF1034" s="228">
        <f t="shared" si="1383"/>
        <v>1.008412345916867</v>
      </c>
      <c r="EG1034" s="239">
        <f t="shared" si="1384"/>
        <v>78</v>
      </c>
      <c r="EH1034" s="231">
        <f t="shared" si="1482"/>
        <v>1.018199238</v>
      </c>
      <c r="EI1034" s="227">
        <f t="shared" si="1483"/>
        <v>3196.5340762699998</v>
      </c>
      <c r="EJ1034" s="227">
        <f t="shared" si="1484"/>
        <v>3375.0247829366663</v>
      </c>
      <c r="EK1034" s="227">
        <f t="shared" si="1505"/>
        <v>3113.21</v>
      </c>
      <c r="EL1034" s="227">
        <f t="shared" si="1485"/>
        <v>62.264200000000002</v>
      </c>
      <c r="EM1034" s="227">
        <f t="shared" si="1486"/>
        <v>83.018933333333322</v>
      </c>
      <c r="EN1034" s="228">
        <f t="shared" si="1501"/>
        <v>1.0026972876813101</v>
      </c>
      <c r="EO1034" s="239">
        <f t="shared" si="1502"/>
        <v>57</v>
      </c>
      <c r="EP1034" s="231">
        <f t="shared" si="1487"/>
        <v>1.0132671090000001</v>
      </c>
      <c r="EQ1034" s="227">
        <f t="shared" si="1488"/>
        <v>3163.0219262599999</v>
      </c>
      <c r="ER1034" s="227">
        <f t="shared" si="1489"/>
        <v>3308.3050595933332</v>
      </c>
      <c r="ES1034" s="227">
        <f t="shared" si="1379"/>
        <v>3113.21</v>
      </c>
      <c r="ET1034" s="227">
        <f t="shared" si="1490"/>
        <v>62.264200000000002</v>
      </c>
      <c r="EU1034" s="227">
        <f t="shared" si="1491"/>
        <v>52.924570000000003</v>
      </c>
      <c r="EV1034" s="228">
        <f t="shared" si="1375"/>
        <v>1.0013953049401265</v>
      </c>
      <c r="EW1034" s="239">
        <f t="shared" si="1376"/>
        <v>37</v>
      </c>
      <c r="EX1034" s="231">
        <f t="shared" si="1492"/>
        <v>1.008592057</v>
      </c>
      <c r="EY1034" s="227">
        <f t="shared" si="1493"/>
        <v>3144.3400778999999</v>
      </c>
      <c r="EZ1034" s="227">
        <f t="shared" si="1494"/>
        <v>3259.5288479000001</v>
      </c>
      <c r="FA1034" s="227">
        <f t="shared" si="1499"/>
        <v>3113.21</v>
      </c>
      <c r="FB1034" s="227">
        <f t="shared" si="1500"/>
        <v>62.264200000000002</v>
      </c>
      <c r="FC1034" s="227">
        <f t="shared" si="1495"/>
        <v>21.792469999999998</v>
      </c>
      <c r="FD1034" s="228">
        <f t="shared" si="1496"/>
        <v>1.001295441610172</v>
      </c>
      <c r="FE1034" s="239">
        <f t="shared" si="1497"/>
        <v>15</v>
      </c>
      <c r="FF1034" s="231">
        <f t="shared" si="1498"/>
        <v>1.0034744090000001</v>
      </c>
      <c r="FG1034" s="227">
        <f t="shared" si="1412"/>
        <v>3128.0735588399998</v>
      </c>
      <c r="FH1034" s="227">
        <f t="shared" si="1413"/>
        <v>3212.1302288399997</v>
      </c>
      <c r="FI1034" s="227"/>
      <c r="FJ1034" s="227"/>
      <c r="FK1034" s="227"/>
      <c r="FL1034" s="227"/>
      <c r="FM1034" s="227"/>
      <c r="FN1034" s="227"/>
      <c r="FO1034" s="227"/>
      <c r="FP1034" s="227"/>
      <c r="FQ1034" s="227"/>
      <c r="FR1034" s="227"/>
      <c r="FS1034" s="227"/>
      <c r="FT1034" s="227"/>
      <c r="FU1034" s="227"/>
      <c r="FV1034" s="227"/>
      <c r="FW1034" s="227"/>
      <c r="FX1034" s="227"/>
      <c r="FY1034" s="227"/>
      <c r="FZ1034" s="227"/>
      <c r="GA1034" s="227"/>
      <c r="GB1034" s="227"/>
      <c r="GC1034" s="227"/>
      <c r="GD1034" s="227"/>
      <c r="GE1034" s="227"/>
      <c r="GF1034" s="1"/>
      <c r="GG1034" s="1"/>
      <c r="GH1034" s="5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5"/>
      <c r="HA1034" s="5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3"/>
      <c r="JZ1034" s="1"/>
      <c r="KA1034" s="1"/>
      <c r="KB1034" s="1"/>
      <c r="KC1034" s="1"/>
      <c r="KD1034" s="1"/>
      <c r="KE1034" s="1"/>
    </row>
    <row r="1035" spans="1:291" x14ac:dyDescent="0.2">
      <c r="A1035" s="196">
        <f t="shared" ref="A1035:A1098" si="1528">(A1034+1)</f>
        <v>43693</v>
      </c>
      <c r="B1035" s="236">
        <f t="shared" si="1414"/>
        <v>118830.45664555667</v>
      </c>
      <c r="C1035" s="66">
        <f t="shared" si="1398"/>
        <v>56082.280525889997</v>
      </c>
      <c r="D1035" s="77">
        <f t="shared" ref="D1035:D1098" si="1529">IF(E1035=E1034,D1034,E1034)</f>
        <v>5214.2700000000004</v>
      </c>
      <c r="E1035" s="67">
        <f>VLOOKUP(A1034,[1]Plan1!$DQ$117:$DS$314,3)</f>
        <v>5224.18</v>
      </c>
      <c r="F1035" s="11">
        <f t="shared" ref="F1035:F1098" si="1530">IF(D1035=D1034,F1034,A1035)</f>
        <v>43672</v>
      </c>
      <c r="G1035" s="73">
        <f t="shared" si="1518"/>
        <v>1.9005536729015393E-3</v>
      </c>
      <c r="H1035" s="11">
        <f t="shared" ref="H1035:H1098" si="1531">IF(DAY(A1035)=25,VLOOKUP(A1035,AJ$118:AP$450,4),H1034)</f>
        <v>43703</v>
      </c>
      <c r="I1035" s="11">
        <f t="shared" si="1519"/>
        <v>43703</v>
      </c>
      <c r="J1035" s="1">
        <f t="shared" ref="J1035:J1098" si="1532">IF(I1035=I1034,J1034,NETWORKDAYS(I1034,I1035,$AE$118:$AE$502)-1)</f>
        <v>22</v>
      </c>
      <c r="K1035" s="1">
        <f t="shared" ref="K1035:K1098" si="1533">(J1035-(NETWORKDAYS(A1035,I1035,AE$118:AE$502)-1))</f>
        <v>16</v>
      </c>
      <c r="L1035" s="66">
        <f t="shared" si="1520"/>
        <v>1.00138186</v>
      </c>
      <c r="M1035" s="70">
        <f t="shared" si="1399"/>
        <v>1.0000997300000001</v>
      </c>
      <c r="N1035" s="70">
        <f t="shared" si="1385"/>
        <v>1.0999337934829261</v>
      </c>
      <c r="O1035" s="66">
        <f t="shared" si="1395"/>
        <v>1.10145374</v>
      </c>
      <c r="P1035" s="66">
        <f t="shared" si="1521"/>
        <v>56159.778386049999</v>
      </c>
      <c r="Q1035" s="74">
        <f t="shared" si="1522"/>
        <v>0</v>
      </c>
      <c r="R1035" s="75">
        <f t="shared" si="1396"/>
        <v>0</v>
      </c>
      <c r="S1035" s="66">
        <f t="shared" si="1397"/>
        <v>0</v>
      </c>
      <c r="T1035" s="10">
        <f t="shared" ref="T1035:T1098" si="1534">IF(Q1034&gt;0,VLOOKUP(A1034,$AE$11:$AH$20,4),T1034)</f>
        <v>0.06</v>
      </c>
      <c r="U1035" s="74">
        <f t="shared" si="1392"/>
        <v>16</v>
      </c>
      <c r="V1035" s="74">
        <v>252</v>
      </c>
      <c r="W1035" s="70">
        <f t="shared" si="1523"/>
        <v>1.003706465</v>
      </c>
      <c r="X1035" s="66">
        <f t="shared" si="1524"/>
        <v>208.15425299</v>
      </c>
      <c r="Y1035" s="66">
        <v>0</v>
      </c>
      <c r="Z1035" s="67">
        <f t="shared" si="1525"/>
        <v>0</v>
      </c>
      <c r="AA1035" s="68" t="str">
        <f t="shared" ref="AA1035:AA1098" si="1535">IF($Q1034&gt;0,VLOOKUP($A1034,$AE$10:$AO$114,($AN$7)+1),AA1034)</f>
        <v>A+INCORP J=</v>
      </c>
      <c r="AB1035" s="11">
        <f t="shared" ref="AB1035:AB1098" si="1536">IF($Q1034&gt;0,VLOOKUP($A1034,$AE$10:$AO$114,($AO$7)+1),AB1034)</f>
        <v>43703</v>
      </c>
      <c r="AC1035" s="227">
        <f t="shared" si="1295"/>
        <v>3113.21</v>
      </c>
      <c r="AD1035" s="227">
        <f t="shared" si="1415"/>
        <v>62.264200000000002</v>
      </c>
      <c r="AE1035" s="227">
        <f t="shared" si="1416"/>
        <v>527.17022666666674</v>
      </c>
      <c r="AF1035" s="228">
        <f t="shared" si="1296"/>
        <v>1.055589798842423</v>
      </c>
      <c r="AG1035" s="230">
        <f t="shared" si="1297"/>
        <v>350</v>
      </c>
      <c r="AH1035" s="231">
        <f t="shared" si="1417"/>
        <v>1.084293951</v>
      </c>
      <c r="AI1035" s="227">
        <f t="shared" si="1418"/>
        <v>3563.28562908</v>
      </c>
      <c r="AJ1035" s="227">
        <f t="shared" si="1419"/>
        <v>4152.7200557466667</v>
      </c>
      <c r="AK1035" s="227">
        <f t="shared" si="1405"/>
        <v>3113.21</v>
      </c>
      <c r="AL1035" s="227">
        <f t="shared" si="1420"/>
        <v>62.264200000000002</v>
      </c>
      <c r="AM1035" s="227">
        <f t="shared" si="1421"/>
        <v>496.03812666666664</v>
      </c>
      <c r="AN1035" s="228">
        <f t="shared" si="1406"/>
        <v>1.0546410199242646</v>
      </c>
      <c r="AO1035" s="230">
        <f t="shared" si="1407"/>
        <v>329</v>
      </c>
      <c r="AP1035" s="231">
        <f t="shared" si="1422"/>
        <v>1.079041661</v>
      </c>
      <c r="AQ1035" s="227">
        <f t="shared" si="1423"/>
        <v>3542.8379545900002</v>
      </c>
      <c r="AR1035" s="227">
        <f t="shared" si="1424"/>
        <v>4101.1402812566666</v>
      </c>
      <c r="AS1035" s="227">
        <f t="shared" si="1291"/>
        <v>3113.21</v>
      </c>
      <c r="AT1035" s="227">
        <f t="shared" si="1425"/>
        <v>62.264200000000002</v>
      </c>
      <c r="AU1035" s="227">
        <f t="shared" si="1426"/>
        <v>464.90602666666672</v>
      </c>
      <c r="AV1035" s="228">
        <f t="shared" si="1292"/>
        <v>1.0523263575448782</v>
      </c>
      <c r="AW1035" s="230">
        <f t="shared" si="1293"/>
        <v>308</v>
      </c>
      <c r="AX1035" s="231">
        <f t="shared" si="1427"/>
        <v>1.0738148139999999</v>
      </c>
      <c r="AY1035" s="227">
        <f t="shared" si="1428"/>
        <v>3517.9386068399999</v>
      </c>
      <c r="AZ1035" s="227">
        <f t="shared" si="1429"/>
        <v>4045.1088335066665</v>
      </c>
      <c r="BA1035" s="227">
        <f t="shared" si="1516"/>
        <v>3113.21</v>
      </c>
      <c r="BB1035" s="227">
        <f t="shared" si="1430"/>
        <v>62.264200000000002</v>
      </c>
      <c r="BC1035" s="227">
        <f t="shared" si="1431"/>
        <v>432.73619000000002</v>
      </c>
      <c r="BD1035" s="228">
        <f t="shared" si="1403"/>
        <v>1.0481332619196146</v>
      </c>
      <c r="BE1035" s="230">
        <f t="shared" si="1404"/>
        <v>288</v>
      </c>
      <c r="BF1035" s="231">
        <f t="shared" si="1432"/>
        <v>1.068860404</v>
      </c>
      <c r="BG1035" s="227">
        <f t="shared" si="1433"/>
        <v>3487.7545100699999</v>
      </c>
      <c r="BH1035" s="227">
        <f t="shared" si="1434"/>
        <v>3982.7549000700001</v>
      </c>
      <c r="BI1035" s="227">
        <f t="shared" si="1294"/>
        <v>3113.21</v>
      </c>
      <c r="BJ1035" s="227">
        <f t="shared" si="1435"/>
        <v>62.264200000000002</v>
      </c>
      <c r="BK1035" s="227">
        <f t="shared" si="1436"/>
        <v>401.60409000000004</v>
      </c>
      <c r="BL1035" s="228">
        <f t="shared" si="1526"/>
        <v>1.0350909731408406</v>
      </c>
      <c r="BM1035" s="230">
        <f t="shared" si="1527"/>
        <v>266</v>
      </c>
      <c r="BN1035" s="231">
        <f t="shared" si="1437"/>
        <v>1.0634369509999999</v>
      </c>
      <c r="BO1035" s="227">
        <f t="shared" si="1438"/>
        <v>3426.8783244800002</v>
      </c>
      <c r="BP1035" s="227">
        <f t="shared" si="1439"/>
        <v>3890.7466144800001</v>
      </c>
      <c r="BQ1035" s="227">
        <f t="shared" si="1402"/>
        <v>3113.21</v>
      </c>
      <c r="BR1035" s="227">
        <f t="shared" si="1440"/>
        <v>62.264200000000002</v>
      </c>
      <c r="BS1035" s="227">
        <f t="shared" si="1441"/>
        <v>367.35878000000002</v>
      </c>
      <c r="BT1035" s="228">
        <f t="shared" si="1400"/>
        <v>1.0316857439601186</v>
      </c>
      <c r="BU1035" s="230">
        <f t="shared" si="1401"/>
        <v>243</v>
      </c>
      <c r="BV1035" s="231">
        <f t="shared" si="1442"/>
        <v>1.0577963990000001</v>
      </c>
      <c r="BW1035" s="227">
        <f t="shared" si="1443"/>
        <v>3397.4879919300001</v>
      </c>
      <c r="BX1035" s="227">
        <f t="shared" si="1444"/>
        <v>3827.1109719300002</v>
      </c>
      <c r="BY1035" s="227">
        <f t="shared" si="1517"/>
        <v>3113.21</v>
      </c>
      <c r="BZ1035" s="227">
        <f t="shared" si="1445"/>
        <v>62.264200000000002</v>
      </c>
      <c r="CA1035" s="227">
        <f t="shared" si="1446"/>
        <v>337.2644166666667</v>
      </c>
      <c r="CB1035" s="228">
        <f t="shared" si="1514"/>
        <v>1.0326140784369471</v>
      </c>
      <c r="CC1035" s="230">
        <f t="shared" si="1515"/>
        <v>223</v>
      </c>
      <c r="CD1035" s="231">
        <f t="shared" si="1447"/>
        <v>1.052915896</v>
      </c>
      <c r="CE1035" s="227">
        <f t="shared" si="1448"/>
        <v>3384.85555944</v>
      </c>
      <c r="CF1035" s="227">
        <f t="shared" si="1449"/>
        <v>3784.3841761066669</v>
      </c>
      <c r="CG1035" s="227">
        <f t="shared" si="1510"/>
        <v>3113.21</v>
      </c>
      <c r="CH1035" s="227">
        <f t="shared" si="1450"/>
        <v>62.264200000000002</v>
      </c>
      <c r="CI1035" s="227">
        <f t="shared" si="1451"/>
        <v>306.13231666666672</v>
      </c>
      <c r="CJ1035" s="228">
        <f t="shared" si="1393"/>
        <v>1.027681519364283</v>
      </c>
      <c r="CK1035" s="230">
        <f t="shared" si="1394"/>
        <v>202</v>
      </c>
      <c r="CL1035" s="231">
        <f t="shared" si="1452"/>
        <v>1.0478156009999999</v>
      </c>
      <c r="CM1035" s="227">
        <f t="shared" si="1453"/>
        <v>3352.3690612599999</v>
      </c>
      <c r="CN1035" s="227">
        <f t="shared" si="1454"/>
        <v>3720.7655779266665</v>
      </c>
      <c r="CO1035" s="227">
        <f t="shared" si="1513"/>
        <v>3113.21</v>
      </c>
      <c r="CP1035" s="227">
        <f t="shared" si="1455"/>
        <v>62.264200000000002</v>
      </c>
      <c r="CQ1035" s="227">
        <f t="shared" si="1456"/>
        <v>272.92474333333337</v>
      </c>
      <c r="CR1035" s="228">
        <f t="shared" si="1511"/>
        <v>1.0230784233739294</v>
      </c>
      <c r="CS1035" s="230">
        <f t="shared" si="1512"/>
        <v>182</v>
      </c>
      <c r="CT1035" s="231">
        <f t="shared" si="1457"/>
        <v>1.0429811470000001</v>
      </c>
      <c r="CU1035" s="227">
        <f t="shared" si="1458"/>
        <v>3321.9554235999999</v>
      </c>
      <c r="CV1035" s="227">
        <f t="shared" si="1459"/>
        <v>3657.1443669333335</v>
      </c>
      <c r="CW1035" s="227">
        <f t="shared" si="1391"/>
        <v>3113.21</v>
      </c>
      <c r="CX1035" s="227">
        <f t="shared" si="1460"/>
        <v>62.264200000000002</v>
      </c>
      <c r="CY1035" s="227">
        <f t="shared" si="1461"/>
        <v>241.79264333333333</v>
      </c>
      <c r="CZ1035" s="228">
        <f t="shared" si="1389"/>
        <v>1.0252318717663</v>
      </c>
      <c r="DA1035" s="239">
        <f t="shared" si="1390"/>
        <v>161</v>
      </c>
      <c r="DB1035" s="231">
        <f t="shared" si="1462"/>
        <v>1.037928975</v>
      </c>
      <c r="DC1035" s="227">
        <f t="shared" si="1463"/>
        <v>3312.8223809800002</v>
      </c>
      <c r="DD1035" s="227">
        <f t="shared" si="1464"/>
        <v>3616.8792243133335</v>
      </c>
      <c r="DE1035" s="227">
        <f t="shared" si="1509"/>
        <v>3113.21</v>
      </c>
      <c r="DF1035" s="227">
        <f t="shared" si="1465"/>
        <v>62.264200000000002</v>
      </c>
      <c r="DG1035" s="227">
        <f t="shared" si="1466"/>
        <v>210.66054333333332</v>
      </c>
      <c r="DH1035" s="228">
        <f t="shared" si="1507"/>
        <v>1.0236962216383227</v>
      </c>
      <c r="DI1035" s="239">
        <f t="shared" si="1508"/>
        <v>140</v>
      </c>
      <c r="DJ1035" s="231">
        <f t="shared" si="1467"/>
        <v>1.032901276</v>
      </c>
      <c r="DK1035" s="227">
        <f t="shared" si="1468"/>
        <v>3291.8370659900002</v>
      </c>
      <c r="DL1035" s="227">
        <f t="shared" si="1469"/>
        <v>3564.7618093233336</v>
      </c>
      <c r="DM1035" s="227">
        <f t="shared" si="1388"/>
        <v>3113.21</v>
      </c>
      <c r="DN1035" s="227">
        <f t="shared" si="1470"/>
        <v>62.264200000000002</v>
      </c>
      <c r="DO1035" s="227">
        <f t="shared" si="1471"/>
        <v>178.49070666666668</v>
      </c>
      <c r="DP1035" s="228">
        <f t="shared" si="1386"/>
        <v>1.0204312441098657</v>
      </c>
      <c r="DQ1035" s="239">
        <f t="shared" si="1387"/>
        <v>119</v>
      </c>
      <c r="DR1035" s="231">
        <f t="shared" si="1472"/>
        <v>1.027897931</v>
      </c>
      <c r="DS1035" s="227">
        <f t="shared" si="1473"/>
        <v>3265.44336806</v>
      </c>
      <c r="DT1035" s="227">
        <f t="shared" si="1474"/>
        <v>3506.1982747266666</v>
      </c>
      <c r="DU1035" s="227">
        <f t="shared" si="1506"/>
        <v>3113.21</v>
      </c>
      <c r="DV1035" s="227">
        <f t="shared" si="1475"/>
        <v>62.264200000000002</v>
      </c>
      <c r="DW1035" s="227">
        <f t="shared" si="1476"/>
        <v>149.43407999999999</v>
      </c>
      <c r="DX1035" s="228">
        <f t="shared" si="1503"/>
        <v>1.0160627307592438</v>
      </c>
      <c r="DY1035" s="239">
        <f t="shared" si="1504"/>
        <v>101</v>
      </c>
      <c r="DZ1035" s="231">
        <f t="shared" si="1477"/>
        <v>1.023628644</v>
      </c>
      <c r="EA1035" s="227">
        <f t="shared" si="1478"/>
        <v>3237.9591742299999</v>
      </c>
      <c r="EB1035" s="227">
        <f t="shared" si="1479"/>
        <v>3449.65745423</v>
      </c>
      <c r="EC1035" s="227">
        <f t="shared" si="1382"/>
        <v>3113.21</v>
      </c>
      <c r="ED1035" s="227">
        <f t="shared" si="1480"/>
        <v>62.264200000000002</v>
      </c>
      <c r="EE1035" s="227">
        <f t="shared" si="1481"/>
        <v>117.26424333333334</v>
      </c>
      <c r="EF1035" s="228">
        <f t="shared" si="1383"/>
        <v>1.0084993744157107</v>
      </c>
      <c r="EG1035" s="239">
        <f t="shared" si="1384"/>
        <v>79</v>
      </c>
      <c r="EH1035" s="231">
        <f t="shared" si="1482"/>
        <v>1.0184346989999999</v>
      </c>
      <c r="EI1035" s="227">
        <f t="shared" si="1483"/>
        <v>3197.5492150499999</v>
      </c>
      <c r="EJ1035" s="227">
        <f t="shared" si="1484"/>
        <v>3377.0776583833331</v>
      </c>
      <c r="EK1035" s="227">
        <f t="shared" si="1505"/>
        <v>3113.21</v>
      </c>
      <c r="EL1035" s="227">
        <f t="shared" si="1485"/>
        <v>62.264200000000002</v>
      </c>
      <c r="EM1035" s="227">
        <f t="shared" si="1486"/>
        <v>84.056670000000011</v>
      </c>
      <c r="EN1035" s="228">
        <f t="shared" si="1501"/>
        <v>1.0027838229563837</v>
      </c>
      <c r="EO1035" s="239">
        <f t="shared" si="1502"/>
        <v>58</v>
      </c>
      <c r="EP1035" s="231">
        <f t="shared" si="1487"/>
        <v>1.01350143</v>
      </c>
      <c r="EQ1035" s="227">
        <f t="shared" si="1488"/>
        <v>3164.0264241899999</v>
      </c>
      <c r="ER1035" s="227">
        <f t="shared" si="1489"/>
        <v>3310.34729419</v>
      </c>
      <c r="ES1035" s="227">
        <f t="shared" si="1379"/>
        <v>3113.21</v>
      </c>
      <c r="ET1035" s="227">
        <f t="shared" si="1490"/>
        <v>62.264200000000002</v>
      </c>
      <c r="EU1035" s="227">
        <f t="shared" si="1491"/>
        <v>53.962306666666677</v>
      </c>
      <c r="EV1035" s="228">
        <f t="shared" si="1375"/>
        <v>1.0014817278508445</v>
      </c>
      <c r="EW1035" s="239">
        <f t="shared" si="1376"/>
        <v>38</v>
      </c>
      <c r="EX1035" s="231">
        <f t="shared" si="1492"/>
        <v>1.008825297</v>
      </c>
      <c r="EY1035" s="227">
        <f t="shared" si="1493"/>
        <v>3145.33864331</v>
      </c>
      <c r="EZ1035" s="227">
        <f t="shared" si="1494"/>
        <v>3261.5651499766668</v>
      </c>
      <c r="FA1035" s="227">
        <f t="shared" si="1499"/>
        <v>3113.21</v>
      </c>
      <c r="FB1035" s="227">
        <f t="shared" si="1500"/>
        <v>62.264200000000002</v>
      </c>
      <c r="FC1035" s="227">
        <f t="shared" si="1495"/>
        <v>22.830206666666665</v>
      </c>
      <c r="FD1035" s="228">
        <f t="shared" si="1496"/>
        <v>1.0013818559024357</v>
      </c>
      <c r="FE1035" s="239">
        <f t="shared" si="1497"/>
        <v>16</v>
      </c>
      <c r="FF1035" s="231">
        <f t="shared" si="1498"/>
        <v>1.003706465</v>
      </c>
      <c r="FG1035" s="227">
        <f t="shared" si="1412"/>
        <v>3129.0669567499999</v>
      </c>
      <c r="FH1035" s="227">
        <f t="shared" si="1413"/>
        <v>3214.1613634166665</v>
      </c>
      <c r="FI1035" s="227"/>
      <c r="FJ1035" s="227"/>
      <c r="FK1035" s="227"/>
      <c r="FL1035" s="227"/>
      <c r="FM1035" s="227"/>
      <c r="FN1035" s="227"/>
      <c r="FO1035" s="227"/>
      <c r="FP1035" s="227"/>
      <c r="FQ1035" s="227"/>
      <c r="FR1035" s="227"/>
      <c r="FS1035" s="227"/>
      <c r="FT1035" s="227"/>
      <c r="FU1035" s="227"/>
      <c r="FV1035" s="227"/>
      <c r="FW1035" s="227"/>
      <c r="FX1035" s="227"/>
      <c r="FY1035" s="227"/>
      <c r="FZ1035" s="227"/>
      <c r="GA1035" s="227"/>
      <c r="GB1035" s="227"/>
      <c r="GC1035" s="227"/>
      <c r="GD1035" s="227"/>
      <c r="GE1035" s="227"/>
      <c r="GF1035" s="1"/>
      <c r="GG1035" s="1"/>
      <c r="GH1035" s="5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5"/>
      <c r="HA1035" s="5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3"/>
      <c r="JZ1035" s="1"/>
      <c r="KA1035" s="1"/>
      <c r="KB1035" s="1"/>
      <c r="KC1035" s="1"/>
      <c r="KD1035" s="1"/>
      <c r="KE1035" s="1"/>
    </row>
    <row r="1036" spans="1:291" x14ac:dyDescent="0.2">
      <c r="A1036" s="196">
        <f t="shared" si="1528"/>
        <v>43694</v>
      </c>
      <c r="B1036" s="236">
        <f t="shared" si="1414"/>
        <v>118870.89705746002</v>
      </c>
      <c r="C1036" s="66">
        <f t="shared" si="1398"/>
        <v>56082.280525889997</v>
      </c>
      <c r="D1036" s="77">
        <f t="shared" si="1529"/>
        <v>5214.2700000000004</v>
      </c>
      <c r="E1036" s="67">
        <f>VLOOKUP(A1035,[1]Plan1!$DQ$117:$DS$314,3)</f>
        <v>5224.18</v>
      </c>
      <c r="F1036" s="11">
        <f t="shared" si="1530"/>
        <v>43672</v>
      </c>
      <c r="G1036" s="73">
        <f t="shared" si="1518"/>
        <v>1.9005536729015393E-3</v>
      </c>
      <c r="H1036" s="11">
        <f t="shared" si="1531"/>
        <v>43703</v>
      </c>
      <c r="I1036" s="11">
        <f t="shared" si="1519"/>
        <v>43703</v>
      </c>
      <c r="J1036" s="1">
        <f t="shared" si="1532"/>
        <v>22</v>
      </c>
      <c r="K1036" s="1">
        <f t="shared" si="1533"/>
        <v>17</v>
      </c>
      <c r="L1036" s="66">
        <f t="shared" si="1520"/>
        <v>1.00146829</v>
      </c>
      <c r="M1036" s="70">
        <f t="shared" si="1399"/>
        <v>1.0000997300000001</v>
      </c>
      <c r="N1036" s="70">
        <f t="shared" si="1385"/>
        <v>1.0999337934829261</v>
      </c>
      <c r="O1036" s="66">
        <f t="shared" si="1395"/>
        <v>1.1015488099999999</v>
      </c>
      <c r="P1036" s="66">
        <f t="shared" si="1521"/>
        <v>56164.62557756</v>
      </c>
      <c r="Q1036" s="74">
        <f t="shared" si="1522"/>
        <v>0</v>
      </c>
      <c r="R1036" s="75">
        <f t="shared" si="1396"/>
        <v>0</v>
      </c>
      <c r="S1036" s="66">
        <f t="shared" si="1397"/>
        <v>0</v>
      </c>
      <c r="T1036" s="10">
        <f t="shared" si="1534"/>
        <v>0.06</v>
      </c>
      <c r="U1036" s="74">
        <f t="shared" si="1392"/>
        <v>17</v>
      </c>
      <c r="V1036" s="74">
        <v>252</v>
      </c>
      <c r="W1036" s="70">
        <f t="shared" si="1523"/>
        <v>1.0039385750000001</v>
      </c>
      <c r="X1036" s="66">
        <f t="shared" si="1524"/>
        <v>221.20859017999999</v>
      </c>
      <c r="Y1036" s="66">
        <v>0</v>
      </c>
      <c r="Z1036" s="67">
        <f t="shared" si="1525"/>
        <v>0</v>
      </c>
      <c r="AA1036" s="68" t="str">
        <f t="shared" si="1535"/>
        <v>A+INCORP J=</v>
      </c>
      <c r="AB1036" s="11">
        <f t="shared" si="1536"/>
        <v>43703</v>
      </c>
      <c r="AC1036" s="227">
        <f t="shared" si="1295"/>
        <v>3113.21</v>
      </c>
      <c r="AD1036" s="227">
        <f t="shared" si="1415"/>
        <v>62.264200000000002</v>
      </c>
      <c r="AE1036" s="227">
        <f t="shared" si="1416"/>
        <v>528.20796333333328</v>
      </c>
      <c r="AF1036" s="228">
        <f t="shared" si="1296"/>
        <v>1.0556809101787701</v>
      </c>
      <c r="AG1036" s="230">
        <f t="shared" si="1297"/>
        <v>350</v>
      </c>
      <c r="AH1036" s="231">
        <f t="shared" si="1417"/>
        <v>1.084293951</v>
      </c>
      <c r="AI1036" s="227">
        <f t="shared" si="1418"/>
        <v>3563.59318768</v>
      </c>
      <c r="AJ1036" s="227">
        <f t="shared" si="1419"/>
        <v>4154.0653510133334</v>
      </c>
      <c r="AK1036" s="227">
        <f t="shared" si="1405"/>
        <v>3113.21</v>
      </c>
      <c r="AL1036" s="227">
        <f t="shared" si="1420"/>
        <v>62.264200000000002</v>
      </c>
      <c r="AM1036" s="227">
        <f t="shared" si="1421"/>
        <v>497.07586333333336</v>
      </c>
      <c r="AN1036" s="228">
        <f t="shared" si="1406"/>
        <v>1.0547320493684647</v>
      </c>
      <c r="AO1036" s="230">
        <f t="shared" si="1407"/>
        <v>329</v>
      </c>
      <c r="AP1036" s="231">
        <f t="shared" si="1422"/>
        <v>1.079041661</v>
      </c>
      <c r="AQ1036" s="227">
        <f t="shared" si="1423"/>
        <v>3543.1437482800002</v>
      </c>
      <c r="AR1036" s="227">
        <f t="shared" si="1424"/>
        <v>4102.4838116133333</v>
      </c>
      <c r="AS1036" s="227">
        <f t="shared" ref="AS1036:AS1099" si="1537">AS1035</f>
        <v>3113.21</v>
      </c>
      <c r="AT1036" s="227">
        <f t="shared" si="1425"/>
        <v>62.264200000000002</v>
      </c>
      <c r="AU1036" s="227">
        <f t="shared" si="1426"/>
        <v>465.94376333333332</v>
      </c>
      <c r="AV1036" s="228">
        <f t="shared" ref="AV1036:AV1099" si="1538">($O1036/AV$585)</f>
        <v>1.0524171872031549</v>
      </c>
      <c r="AW1036" s="230">
        <f t="shared" ref="AW1036:AW1099" si="1539">NETWORKDAYS(AW$585,$A1036,$AE$118:$AE$502)-1</f>
        <v>308</v>
      </c>
      <c r="AX1036" s="231">
        <f t="shared" si="1427"/>
        <v>1.0738148139999999</v>
      </c>
      <c r="AY1036" s="227">
        <f t="shared" si="1428"/>
        <v>3518.2422513900001</v>
      </c>
      <c r="AZ1036" s="227">
        <f t="shared" si="1429"/>
        <v>4046.4502147233334</v>
      </c>
      <c r="BA1036" s="227">
        <f t="shared" si="1516"/>
        <v>3113.21</v>
      </c>
      <c r="BB1036" s="227">
        <f t="shared" si="1430"/>
        <v>62.264200000000002</v>
      </c>
      <c r="BC1036" s="227">
        <f t="shared" si="1431"/>
        <v>433.77392666666668</v>
      </c>
      <c r="BD1036" s="228">
        <f t="shared" si="1403"/>
        <v>1.0482237296583783</v>
      </c>
      <c r="BE1036" s="230">
        <f t="shared" si="1404"/>
        <v>288</v>
      </c>
      <c r="BF1036" s="231">
        <f t="shared" si="1432"/>
        <v>1.068860404</v>
      </c>
      <c r="BG1036" s="227">
        <f t="shared" si="1433"/>
        <v>3488.0555493299998</v>
      </c>
      <c r="BH1036" s="227">
        <f t="shared" si="1434"/>
        <v>3984.0936759966667</v>
      </c>
      <c r="BI1036" s="227">
        <f t="shared" si="1294"/>
        <v>3113.21</v>
      </c>
      <c r="BJ1036" s="227">
        <f t="shared" si="1435"/>
        <v>62.264200000000002</v>
      </c>
      <c r="BK1036" s="227">
        <f t="shared" si="1436"/>
        <v>402.64182666666665</v>
      </c>
      <c r="BL1036" s="228">
        <f t="shared" si="1526"/>
        <v>1.0351803151578884</v>
      </c>
      <c r="BM1036" s="230">
        <f t="shared" si="1527"/>
        <v>266</v>
      </c>
      <c r="BN1036" s="231">
        <f t="shared" si="1437"/>
        <v>1.0634369509999999</v>
      </c>
      <c r="BO1036" s="227">
        <f t="shared" si="1438"/>
        <v>3427.1741093300002</v>
      </c>
      <c r="BP1036" s="227">
        <f t="shared" si="1439"/>
        <v>3892.0801359966667</v>
      </c>
      <c r="BQ1036" s="227">
        <f t="shared" si="1402"/>
        <v>3113.21</v>
      </c>
      <c r="BR1036" s="227">
        <f t="shared" si="1440"/>
        <v>62.264200000000002</v>
      </c>
      <c r="BS1036" s="227">
        <f t="shared" si="1441"/>
        <v>368.39651666666668</v>
      </c>
      <c r="BT1036" s="228">
        <f t="shared" si="1400"/>
        <v>1.0317747920609295</v>
      </c>
      <c r="BU1036" s="230">
        <f t="shared" si="1401"/>
        <v>243</v>
      </c>
      <c r="BV1036" s="231">
        <f t="shared" si="1442"/>
        <v>1.0577963990000001</v>
      </c>
      <c r="BW1036" s="227">
        <f t="shared" si="1443"/>
        <v>3397.7812399999998</v>
      </c>
      <c r="BX1036" s="227">
        <f t="shared" si="1444"/>
        <v>3828.4419566666666</v>
      </c>
      <c r="BY1036" s="227">
        <f t="shared" si="1517"/>
        <v>3113.21</v>
      </c>
      <c r="BZ1036" s="227">
        <f t="shared" si="1445"/>
        <v>62.264200000000002</v>
      </c>
      <c r="CA1036" s="227">
        <f t="shared" si="1446"/>
        <v>338.30215333333337</v>
      </c>
      <c r="CB1036" s="228">
        <f t="shared" si="1514"/>
        <v>1.0327032066652801</v>
      </c>
      <c r="CC1036" s="230">
        <f t="shared" si="1515"/>
        <v>223</v>
      </c>
      <c r="CD1036" s="231">
        <f t="shared" si="1447"/>
        <v>1.052915896</v>
      </c>
      <c r="CE1036" s="227">
        <f t="shared" si="1448"/>
        <v>3385.14771716</v>
      </c>
      <c r="CF1036" s="227">
        <f t="shared" si="1449"/>
        <v>3785.7140704933336</v>
      </c>
      <c r="CG1036" s="227">
        <f t="shared" si="1510"/>
        <v>3113.21</v>
      </c>
      <c r="CH1036" s="227">
        <f t="shared" si="1450"/>
        <v>62.264200000000002</v>
      </c>
      <c r="CI1036" s="227">
        <f t="shared" si="1451"/>
        <v>307.17005333333339</v>
      </c>
      <c r="CJ1036" s="228">
        <f t="shared" si="1393"/>
        <v>1.0277702218476445</v>
      </c>
      <c r="CK1036" s="230">
        <f t="shared" si="1394"/>
        <v>202</v>
      </c>
      <c r="CL1036" s="231">
        <f t="shared" si="1452"/>
        <v>1.0478156009999999</v>
      </c>
      <c r="CM1036" s="227">
        <f t="shared" si="1453"/>
        <v>3352.6584149700002</v>
      </c>
      <c r="CN1036" s="227">
        <f t="shared" si="1454"/>
        <v>3722.0926683033335</v>
      </c>
      <c r="CO1036" s="227">
        <f t="shared" si="1513"/>
        <v>3113.21</v>
      </c>
      <c r="CP1036" s="227">
        <f t="shared" si="1455"/>
        <v>62.264200000000002</v>
      </c>
      <c r="CQ1036" s="227">
        <f t="shared" si="1456"/>
        <v>273.96248000000003</v>
      </c>
      <c r="CR1036" s="228">
        <f t="shared" si="1511"/>
        <v>1.0231667285493333</v>
      </c>
      <c r="CS1036" s="230">
        <f t="shared" si="1512"/>
        <v>182</v>
      </c>
      <c r="CT1036" s="231">
        <f t="shared" si="1457"/>
        <v>1.0429811470000001</v>
      </c>
      <c r="CU1036" s="227">
        <f t="shared" si="1458"/>
        <v>3322.2421522099999</v>
      </c>
      <c r="CV1036" s="227">
        <f t="shared" si="1459"/>
        <v>3658.4688322100001</v>
      </c>
      <c r="CW1036" s="227">
        <f t="shared" si="1391"/>
        <v>3113.21</v>
      </c>
      <c r="CX1036" s="227">
        <f t="shared" si="1460"/>
        <v>62.264200000000002</v>
      </c>
      <c r="CY1036" s="227">
        <f t="shared" si="1461"/>
        <v>242.83037999999999</v>
      </c>
      <c r="CZ1036" s="228">
        <f t="shared" si="1389"/>
        <v>1.0253203628127319</v>
      </c>
      <c r="DA1036" s="239">
        <f t="shared" si="1390"/>
        <v>161</v>
      </c>
      <c r="DB1036" s="231">
        <f t="shared" si="1462"/>
        <v>1.037928975</v>
      </c>
      <c r="DC1036" s="227">
        <f t="shared" si="1463"/>
        <v>3313.1083212899998</v>
      </c>
      <c r="DD1036" s="227">
        <f t="shared" si="1464"/>
        <v>3618.2029012899998</v>
      </c>
      <c r="DE1036" s="227">
        <f t="shared" si="1509"/>
        <v>3113.21</v>
      </c>
      <c r="DF1036" s="227">
        <f t="shared" si="1465"/>
        <v>62.264200000000002</v>
      </c>
      <c r="DG1036" s="227">
        <f t="shared" si="1466"/>
        <v>211.69828000000001</v>
      </c>
      <c r="DH1036" s="228">
        <f t="shared" si="1507"/>
        <v>1.0237845801378738</v>
      </c>
      <c r="DI1036" s="239">
        <f t="shared" si="1508"/>
        <v>140</v>
      </c>
      <c r="DJ1036" s="231">
        <f t="shared" si="1467"/>
        <v>1.032901276</v>
      </c>
      <c r="DK1036" s="227">
        <f t="shared" si="1468"/>
        <v>3292.1211949899998</v>
      </c>
      <c r="DL1036" s="227">
        <f t="shared" si="1469"/>
        <v>3566.08367499</v>
      </c>
      <c r="DM1036" s="227">
        <f t="shared" si="1388"/>
        <v>3113.21</v>
      </c>
      <c r="DN1036" s="227">
        <f t="shared" si="1470"/>
        <v>62.264200000000002</v>
      </c>
      <c r="DO1036" s="227">
        <f t="shared" si="1471"/>
        <v>179.52844333333334</v>
      </c>
      <c r="DP1036" s="228">
        <f t="shared" si="1386"/>
        <v>1.0205193207987491</v>
      </c>
      <c r="DQ1036" s="239">
        <f t="shared" si="1387"/>
        <v>119</v>
      </c>
      <c r="DR1036" s="231">
        <f t="shared" si="1472"/>
        <v>1.027897931</v>
      </c>
      <c r="DS1036" s="227">
        <f t="shared" si="1473"/>
        <v>3265.7252189300002</v>
      </c>
      <c r="DT1036" s="227">
        <f t="shared" si="1474"/>
        <v>3507.5178622633334</v>
      </c>
      <c r="DU1036" s="227">
        <f t="shared" si="1506"/>
        <v>3113.21</v>
      </c>
      <c r="DV1036" s="227">
        <f t="shared" si="1475"/>
        <v>62.264200000000002</v>
      </c>
      <c r="DW1036" s="227">
        <f t="shared" si="1476"/>
        <v>150.47181666666665</v>
      </c>
      <c r="DX1036" s="228">
        <f t="shared" si="1503"/>
        <v>1.0161504303877487</v>
      </c>
      <c r="DY1036" s="239">
        <f t="shared" si="1504"/>
        <v>101</v>
      </c>
      <c r="DZ1036" s="231">
        <f t="shared" si="1477"/>
        <v>1.023628644</v>
      </c>
      <c r="EA1036" s="227">
        <f t="shared" si="1478"/>
        <v>3238.23865286</v>
      </c>
      <c r="EB1036" s="227">
        <f t="shared" si="1479"/>
        <v>3450.9746695266667</v>
      </c>
      <c r="EC1036" s="227">
        <f t="shared" si="1382"/>
        <v>3113.21</v>
      </c>
      <c r="ED1036" s="227">
        <f t="shared" si="1480"/>
        <v>62.264200000000002</v>
      </c>
      <c r="EE1036" s="227">
        <f t="shared" si="1481"/>
        <v>118.30198</v>
      </c>
      <c r="EF1036" s="228">
        <f t="shared" si="1383"/>
        <v>1.0085864212267059</v>
      </c>
      <c r="EG1036" s="239">
        <f t="shared" si="1384"/>
        <v>79</v>
      </c>
      <c r="EH1036" s="231">
        <f t="shared" si="1482"/>
        <v>1.0184346989999999</v>
      </c>
      <c r="EI1036" s="227">
        <f t="shared" si="1483"/>
        <v>3197.8252057599998</v>
      </c>
      <c r="EJ1036" s="227">
        <f t="shared" si="1484"/>
        <v>3378.3913857599996</v>
      </c>
      <c r="EK1036" s="227">
        <f t="shared" si="1505"/>
        <v>3113.21</v>
      </c>
      <c r="EL1036" s="227">
        <f t="shared" si="1485"/>
        <v>62.264200000000002</v>
      </c>
      <c r="EM1036" s="227">
        <f t="shared" si="1486"/>
        <v>85.094406666666671</v>
      </c>
      <c r="EN1036" s="228">
        <f t="shared" si="1501"/>
        <v>1.0028703764398268</v>
      </c>
      <c r="EO1036" s="239">
        <f t="shared" si="1502"/>
        <v>58</v>
      </c>
      <c r="EP1036" s="231">
        <f t="shared" si="1487"/>
        <v>1.01350143</v>
      </c>
      <c r="EQ1036" s="227">
        <f t="shared" si="1488"/>
        <v>3164.2995214399998</v>
      </c>
      <c r="ER1036" s="227">
        <f t="shared" si="1489"/>
        <v>3311.6581281066665</v>
      </c>
      <c r="ES1036" s="227">
        <f t="shared" si="1379"/>
        <v>3113.21</v>
      </c>
      <c r="ET1036" s="227">
        <f t="shared" si="1490"/>
        <v>62.264200000000002</v>
      </c>
      <c r="EU1036" s="227">
        <f t="shared" si="1491"/>
        <v>55.000043333333338</v>
      </c>
      <c r="EV1036" s="228">
        <f t="shared" si="1375"/>
        <v>1.0015681689462888</v>
      </c>
      <c r="EW1036" s="239">
        <f t="shared" si="1376"/>
        <v>38</v>
      </c>
      <c r="EX1036" s="231">
        <f t="shared" si="1492"/>
        <v>1.008825297</v>
      </c>
      <c r="EY1036" s="227">
        <f t="shared" si="1493"/>
        <v>3145.6101275599999</v>
      </c>
      <c r="EZ1036" s="227">
        <f t="shared" si="1494"/>
        <v>3262.8743708933334</v>
      </c>
      <c r="FA1036" s="227">
        <f t="shared" si="1499"/>
        <v>3113.21</v>
      </c>
      <c r="FB1036" s="227">
        <f t="shared" si="1500"/>
        <v>62.264200000000002</v>
      </c>
      <c r="FC1036" s="227">
        <f t="shared" si="1495"/>
        <v>23.867943333333336</v>
      </c>
      <c r="FD1036" s="228">
        <f t="shared" si="1496"/>
        <v>1.0014682883776123</v>
      </c>
      <c r="FE1036" s="239">
        <f t="shared" si="1497"/>
        <v>16</v>
      </c>
      <c r="FF1036" s="231">
        <f t="shared" si="1498"/>
        <v>1.003706465</v>
      </c>
      <c r="FG1036" s="227">
        <f t="shared" si="1412"/>
        <v>3129.3370365400001</v>
      </c>
      <c r="FH1036" s="227">
        <f t="shared" si="1413"/>
        <v>3215.4691798733334</v>
      </c>
      <c r="FI1036" s="227"/>
      <c r="FJ1036" s="227"/>
      <c r="FK1036" s="227"/>
      <c r="FL1036" s="227"/>
      <c r="FM1036" s="227"/>
      <c r="FN1036" s="227"/>
      <c r="FO1036" s="227"/>
      <c r="FP1036" s="227"/>
      <c r="FQ1036" s="227"/>
      <c r="FR1036" s="227"/>
      <c r="FS1036" s="227"/>
      <c r="FT1036" s="227"/>
      <c r="FU1036" s="227"/>
      <c r="FV1036" s="227"/>
      <c r="FW1036" s="227"/>
      <c r="FX1036" s="227"/>
      <c r="FY1036" s="227"/>
      <c r="FZ1036" s="227"/>
      <c r="GA1036" s="227"/>
      <c r="GB1036" s="227"/>
      <c r="GC1036" s="227"/>
      <c r="GD1036" s="227"/>
      <c r="GE1036" s="227"/>
      <c r="GF1036" s="1"/>
      <c r="GG1036" s="1"/>
      <c r="GH1036" s="5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5"/>
      <c r="HA1036" s="5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3"/>
      <c r="JZ1036" s="1"/>
      <c r="KA1036" s="1"/>
      <c r="KB1036" s="1"/>
      <c r="KC1036" s="1"/>
      <c r="KD1036" s="1"/>
      <c r="KE1036" s="1"/>
    </row>
    <row r="1037" spans="1:291" x14ac:dyDescent="0.2">
      <c r="A1037" s="196">
        <f t="shared" si="1528"/>
        <v>43695</v>
      </c>
      <c r="B1037" s="236">
        <f t="shared" si="1414"/>
        <v>118888.53858079333</v>
      </c>
      <c r="C1037" s="66">
        <f t="shared" si="1398"/>
        <v>56082.280525889997</v>
      </c>
      <c r="D1037" s="77">
        <f t="shared" si="1529"/>
        <v>5214.2700000000004</v>
      </c>
      <c r="E1037" s="67">
        <f>VLOOKUP(A1036,[1]Plan1!$DQ$117:$DS$314,3)</f>
        <v>5224.18</v>
      </c>
      <c r="F1037" s="11">
        <f t="shared" si="1530"/>
        <v>43672</v>
      </c>
      <c r="G1037" s="73">
        <f t="shared" si="1518"/>
        <v>1.9005536729015393E-3</v>
      </c>
      <c r="H1037" s="11">
        <f t="shared" si="1531"/>
        <v>43703</v>
      </c>
      <c r="I1037" s="11">
        <f t="shared" si="1519"/>
        <v>43703</v>
      </c>
      <c r="J1037" s="1">
        <f t="shared" si="1532"/>
        <v>22</v>
      </c>
      <c r="K1037" s="1">
        <f t="shared" si="1533"/>
        <v>17</v>
      </c>
      <c r="L1037" s="66">
        <f t="shared" si="1520"/>
        <v>1.00146829</v>
      </c>
      <c r="M1037" s="70">
        <f t="shared" si="1399"/>
        <v>1.0000997300000001</v>
      </c>
      <c r="N1037" s="70">
        <f t="shared" si="1385"/>
        <v>1.0999337934829261</v>
      </c>
      <c r="O1037" s="66">
        <f t="shared" si="1395"/>
        <v>1.1015488099999999</v>
      </c>
      <c r="P1037" s="66">
        <f t="shared" si="1521"/>
        <v>56164.62557756</v>
      </c>
      <c r="Q1037" s="74">
        <f t="shared" si="1522"/>
        <v>0</v>
      </c>
      <c r="R1037" s="75">
        <f t="shared" si="1396"/>
        <v>0</v>
      </c>
      <c r="S1037" s="66">
        <f t="shared" si="1397"/>
        <v>0</v>
      </c>
      <c r="T1037" s="10">
        <f t="shared" si="1534"/>
        <v>0.06</v>
      </c>
      <c r="U1037" s="74">
        <f t="shared" si="1392"/>
        <v>17</v>
      </c>
      <c r="V1037" s="74">
        <v>252</v>
      </c>
      <c r="W1037" s="70">
        <f t="shared" si="1523"/>
        <v>1.0039385750000001</v>
      </c>
      <c r="X1037" s="66">
        <f t="shared" si="1524"/>
        <v>221.20859017999999</v>
      </c>
      <c r="Y1037" s="66">
        <v>0</v>
      </c>
      <c r="Z1037" s="67">
        <f t="shared" si="1525"/>
        <v>0</v>
      </c>
      <c r="AA1037" s="68" t="str">
        <f t="shared" si="1535"/>
        <v>A+INCORP J=</v>
      </c>
      <c r="AB1037" s="11">
        <f t="shared" si="1536"/>
        <v>43703</v>
      </c>
      <c r="AC1037" s="227">
        <f t="shared" si="1295"/>
        <v>3113.21</v>
      </c>
      <c r="AD1037" s="227">
        <f t="shared" si="1415"/>
        <v>62.264200000000002</v>
      </c>
      <c r="AE1037" s="227">
        <f t="shared" si="1416"/>
        <v>529.24570000000006</v>
      </c>
      <c r="AF1037" s="228">
        <f t="shared" si="1296"/>
        <v>1.0556809101787701</v>
      </c>
      <c r="AG1037" s="230">
        <f t="shared" si="1297"/>
        <v>350</v>
      </c>
      <c r="AH1037" s="231">
        <f t="shared" si="1417"/>
        <v>1.084293951</v>
      </c>
      <c r="AI1037" s="227">
        <f t="shared" si="1418"/>
        <v>3563.59318768</v>
      </c>
      <c r="AJ1037" s="227">
        <f t="shared" si="1419"/>
        <v>4155.1030876799996</v>
      </c>
      <c r="AK1037" s="227">
        <f t="shared" si="1405"/>
        <v>3113.21</v>
      </c>
      <c r="AL1037" s="227">
        <f t="shared" si="1420"/>
        <v>62.264200000000002</v>
      </c>
      <c r="AM1037" s="227">
        <f t="shared" si="1421"/>
        <v>498.11360000000002</v>
      </c>
      <c r="AN1037" s="228">
        <f t="shared" si="1406"/>
        <v>1.0547320493684647</v>
      </c>
      <c r="AO1037" s="230">
        <f t="shared" si="1407"/>
        <v>329</v>
      </c>
      <c r="AP1037" s="231">
        <f t="shared" si="1422"/>
        <v>1.079041661</v>
      </c>
      <c r="AQ1037" s="227">
        <f t="shared" si="1423"/>
        <v>3543.1437482800002</v>
      </c>
      <c r="AR1037" s="227">
        <f t="shared" si="1424"/>
        <v>4103.5215482800004</v>
      </c>
      <c r="AS1037" s="227">
        <f t="shared" si="1537"/>
        <v>3113.21</v>
      </c>
      <c r="AT1037" s="227">
        <f t="shared" si="1425"/>
        <v>62.264200000000002</v>
      </c>
      <c r="AU1037" s="227">
        <f t="shared" si="1426"/>
        <v>466.98149999999998</v>
      </c>
      <c r="AV1037" s="228">
        <f t="shared" si="1538"/>
        <v>1.0524171872031549</v>
      </c>
      <c r="AW1037" s="230">
        <f t="shared" si="1539"/>
        <v>308</v>
      </c>
      <c r="AX1037" s="231">
        <f t="shared" si="1427"/>
        <v>1.0738148139999999</v>
      </c>
      <c r="AY1037" s="227">
        <f t="shared" si="1428"/>
        <v>3518.2422513900001</v>
      </c>
      <c r="AZ1037" s="227">
        <f t="shared" si="1429"/>
        <v>4047.48795139</v>
      </c>
      <c r="BA1037" s="227">
        <f t="shared" si="1516"/>
        <v>3113.21</v>
      </c>
      <c r="BB1037" s="227">
        <f t="shared" si="1430"/>
        <v>62.264200000000002</v>
      </c>
      <c r="BC1037" s="227">
        <f t="shared" si="1431"/>
        <v>434.81166333333334</v>
      </c>
      <c r="BD1037" s="228">
        <f t="shared" si="1403"/>
        <v>1.0482237296583783</v>
      </c>
      <c r="BE1037" s="230">
        <f t="shared" si="1404"/>
        <v>288</v>
      </c>
      <c r="BF1037" s="231">
        <f t="shared" si="1432"/>
        <v>1.068860404</v>
      </c>
      <c r="BG1037" s="227">
        <f t="shared" si="1433"/>
        <v>3488.0555493299998</v>
      </c>
      <c r="BH1037" s="227">
        <f t="shared" si="1434"/>
        <v>3985.1314126633333</v>
      </c>
      <c r="BI1037" s="227">
        <f t="shared" si="1294"/>
        <v>3113.21</v>
      </c>
      <c r="BJ1037" s="227">
        <f t="shared" si="1435"/>
        <v>62.264200000000002</v>
      </c>
      <c r="BK1037" s="227">
        <f t="shared" si="1436"/>
        <v>403.67956333333336</v>
      </c>
      <c r="BL1037" s="228">
        <f t="shared" si="1526"/>
        <v>1.0351803151578884</v>
      </c>
      <c r="BM1037" s="230">
        <f t="shared" si="1527"/>
        <v>266</v>
      </c>
      <c r="BN1037" s="231">
        <f t="shared" si="1437"/>
        <v>1.0634369509999999</v>
      </c>
      <c r="BO1037" s="227">
        <f t="shared" si="1438"/>
        <v>3427.1741093300002</v>
      </c>
      <c r="BP1037" s="227">
        <f t="shared" si="1439"/>
        <v>3893.1178726633334</v>
      </c>
      <c r="BQ1037" s="227">
        <f t="shared" si="1402"/>
        <v>3113.21</v>
      </c>
      <c r="BR1037" s="227">
        <f t="shared" si="1440"/>
        <v>62.264200000000002</v>
      </c>
      <c r="BS1037" s="227">
        <f t="shared" si="1441"/>
        <v>369.43425333333334</v>
      </c>
      <c r="BT1037" s="228">
        <f t="shared" si="1400"/>
        <v>1.0317747920609295</v>
      </c>
      <c r="BU1037" s="230">
        <f t="shared" si="1401"/>
        <v>243</v>
      </c>
      <c r="BV1037" s="231">
        <f t="shared" si="1442"/>
        <v>1.0577963990000001</v>
      </c>
      <c r="BW1037" s="227">
        <f t="shared" si="1443"/>
        <v>3397.7812399999998</v>
      </c>
      <c r="BX1037" s="227">
        <f t="shared" si="1444"/>
        <v>3829.4796933333332</v>
      </c>
      <c r="BY1037" s="227">
        <f t="shared" si="1517"/>
        <v>3113.21</v>
      </c>
      <c r="BZ1037" s="227">
        <f t="shared" si="1445"/>
        <v>62.264200000000002</v>
      </c>
      <c r="CA1037" s="227">
        <f t="shared" si="1446"/>
        <v>339.33989000000003</v>
      </c>
      <c r="CB1037" s="228">
        <f t="shared" si="1514"/>
        <v>1.0327032066652801</v>
      </c>
      <c r="CC1037" s="230">
        <f t="shared" si="1515"/>
        <v>223</v>
      </c>
      <c r="CD1037" s="231">
        <f t="shared" si="1447"/>
        <v>1.052915896</v>
      </c>
      <c r="CE1037" s="227">
        <f t="shared" si="1448"/>
        <v>3385.14771716</v>
      </c>
      <c r="CF1037" s="227">
        <f t="shared" si="1449"/>
        <v>3786.7518071599998</v>
      </c>
      <c r="CG1037" s="227">
        <f t="shared" si="1510"/>
        <v>3113.21</v>
      </c>
      <c r="CH1037" s="227">
        <f t="shared" si="1450"/>
        <v>62.264200000000002</v>
      </c>
      <c r="CI1037" s="227">
        <f t="shared" si="1451"/>
        <v>308.20779000000005</v>
      </c>
      <c r="CJ1037" s="228">
        <f t="shared" si="1393"/>
        <v>1.0277702218476445</v>
      </c>
      <c r="CK1037" s="230">
        <f t="shared" si="1394"/>
        <v>202</v>
      </c>
      <c r="CL1037" s="231">
        <f t="shared" si="1452"/>
        <v>1.0478156009999999</v>
      </c>
      <c r="CM1037" s="227">
        <f t="shared" si="1453"/>
        <v>3352.6584149700002</v>
      </c>
      <c r="CN1037" s="227">
        <f t="shared" si="1454"/>
        <v>3723.1304049700002</v>
      </c>
      <c r="CO1037" s="227">
        <f t="shared" si="1513"/>
        <v>3113.21</v>
      </c>
      <c r="CP1037" s="227">
        <f t="shared" si="1455"/>
        <v>62.264200000000002</v>
      </c>
      <c r="CQ1037" s="227">
        <f t="shared" si="1456"/>
        <v>275.00021666666669</v>
      </c>
      <c r="CR1037" s="228">
        <f t="shared" si="1511"/>
        <v>1.0231667285493333</v>
      </c>
      <c r="CS1037" s="230">
        <f t="shared" si="1512"/>
        <v>182</v>
      </c>
      <c r="CT1037" s="231">
        <f t="shared" si="1457"/>
        <v>1.0429811470000001</v>
      </c>
      <c r="CU1037" s="227">
        <f t="shared" si="1458"/>
        <v>3322.2421522099999</v>
      </c>
      <c r="CV1037" s="227">
        <f t="shared" si="1459"/>
        <v>3659.5065688766667</v>
      </c>
      <c r="CW1037" s="227">
        <f t="shared" si="1391"/>
        <v>3113.21</v>
      </c>
      <c r="CX1037" s="227">
        <f t="shared" si="1460"/>
        <v>62.264200000000002</v>
      </c>
      <c r="CY1037" s="227">
        <f t="shared" si="1461"/>
        <v>243.86811666666668</v>
      </c>
      <c r="CZ1037" s="228">
        <f t="shared" si="1389"/>
        <v>1.0253203628127319</v>
      </c>
      <c r="DA1037" s="239">
        <f t="shared" si="1390"/>
        <v>161</v>
      </c>
      <c r="DB1037" s="231">
        <f t="shared" si="1462"/>
        <v>1.037928975</v>
      </c>
      <c r="DC1037" s="227">
        <f t="shared" si="1463"/>
        <v>3313.1083212899998</v>
      </c>
      <c r="DD1037" s="227">
        <f t="shared" si="1464"/>
        <v>3619.2406379566664</v>
      </c>
      <c r="DE1037" s="227">
        <f t="shared" si="1509"/>
        <v>3113.21</v>
      </c>
      <c r="DF1037" s="227">
        <f t="shared" si="1465"/>
        <v>62.264200000000002</v>
      </c>
      <c r="DG1037" s="227">
        <f t="shared" si="1466"/>
        <v>212.73601666666664</v>
      </c>
      <c r="DH1037" s="228">
        <f t="shared" si="1507"/>
        <v>1.0237845801378738</v>
      </c>
      <c r="DI1037" s="239">
        <f t="shared" si="1508"/>
        <v>140</v>
      </c>
      <c r="DJ1037" s="231">
        <f t="shared" si="1467"/>
        <v>1.032901276</v>
      </c>
      <c r="DK1037" s="227">
        <f t="shared" si="1468"/>
        <v>3292.1211949899998</v>
      </c>
      <c r="DL1037" s="227">
        <f t="shared" si="1469"/>
        <v>3567.1214116566666</v>
      </c>
      <c r="DM1037" s="227">
        <f t="shared" si="1388"/>
        <v>3113.21</v>
      </c>
      <c r="DN1037" s="227">
        <f t="shared" si="1470"/>
        <v>62.264200000000002</v>
      </c>
      <c r="DO1037" s="227">
        <f t="shared" si="1471"/>
        <v>180.56618</v>
      </c>
      <c r="DP1037" s="228">
        <f t="shared" si="1386"/>
        <v>1.0205193207987491</v>
      </c>
      <c r="DQ1037" s="239">
        <f t="shared" si="1387"/>
        <v>119</v>
      </c>
      <c r="DR1037" s="231">
        <f t="shared" si="1472"/>
        <v>1.027897931</v>
      </c>
      <c r="DS1037" s="227">
        <f t="shared" si="1473"/>
        <v>3265.7252189300002</v>
      </c>
      <c r="DT1037" s="227">
        <f t="shared" si="1474"/>
        <v>3508.5555989300001</v>
      </c>
      <c r="DU1037" s="227">
        <f t="shared" si="1506"/>
        <v>3113.21</v>
      </c>
      <c r="DV1037" s="227">
        <f t="shared" si="1475"/>
        <v>62.264200000000002</v>
      </c>
      <c r="DW1037" s="227">
        <f t="shared" si="1476"/>
        <v>151.50955333333332</v>
      </c>
      <c r="DX1037" s="228">
        <f t="shared" si="1503"/>
        <v>1.0161504303877487</v>
      </c>
      <c r="DY1037" s="239">
        <f t="shared" si="1504"/>
        <v>101</v>
      </c>
      <c r="DZ1037" s="231">
        <f t="shared" si="1477"/>
        <v>1.023628644</v>
      </c>
      <c r="EA1037" s="227">
        <f t="shared" si="1478"/>
        <v>3238.23865286</v>
      </c>
      <c r="EB1037" s="227">
        <f t="shared" si="1479"/>
        <v>3452.0124061933334</v>
      </c>
      <c r="EC1037" s="227">
        <f t="shared" si="1382"/>
        <v>3113.21</v>
      </c>
      <c r="ED1037" s="227">
        <f t="shared" si="1480"/>
        <v>62.264200000000002</v>
      </c>
      <c r="EE1037" s="227">
        <f t="shared" si="1481"/>
        <v>119.33971666666667</v>
      </c>
      <c r="EF1037" s="228">
        <f t="shared" si="1383"/>
        <v>1.0085864212267059</v>
      </c>
      <c r="EG1037" s="239">
        <f t="shared" si="1384"/>
        <v>79</v>
      </c>
      <c r="EH1037" s="231">
        <f t="shared" si="1482"/>
        <v>1.0184346989999999</v>
      </c>
      <c r="EI1037" s="227">
        <f t="shared" si="1483"/>
        <v>3197.8252057599998</v>
      </c>
      <c r="EJ1037" s="227">
        <f t="shared" si="1484"/>
        <v>3379.4291224266663</v>
      </c>
      <c r="EK1037" s="227">
        <f t="shared" si="1505"/>
        <v>3113.21</v>
      </c>
      <c r="EL1037" s="227">
        <f t="shared" si="1485"/>
        <v>62.264200000000002</v>
      </c>
      <c r="EM1037" s="227">
        <f t="shared" si="1486"/>
        <v>86.132143333333332</v>
      </c>
      <c r="EN1037" s="228">
        <f t="shared" si="1501"/>
        <v>1.0028703764398268</v>
      </c>
      <c r="EO1037" s="239">
        <f t="shared" si="1502"/>
        <v>58</v>
      </c>
      <c r="EP1037" s="231">
        <f t="shared" si="1487"/>
        <v>1.01350143</v>
      </c>
      <c r="EQ1037" s="227">
        <f t="shared" si="1488"/>
        <v>3164.2995214399998</v>
      </c>
      <c r="ER1037" s="227">
        <f t="shared" si="1489"/>
        <v>3312.6958647733331</v>
      </c>
      <c r="ES1037" s="227">
        <f t="shared" si="1379"/>
        <v>3113.21</v>
      </c>
      <c r="ET1037" s="227">
        <f t="shared" si="1490"/>
        <v>62.264200000000002</v>
      </c>
      <c r="EU1037" s="227">
        <f t="shared" si="1491"/>
        <v>56.037780000000005</v>
      </c>
      <c r="EV1037" s="228">
        <f t="shared" si="1375"/>
        <v>1.0015681689462888</v>
      </c>
      <c r="EW1037" s="239">
        <f t="shared" si="1376"/>
        <v>38</v>
      </c>
      <c r="EX1037" s="231">
        <f t="shared" si="1492"/>
        <v>1.008825297</v>
      </c>
      <c r="EY1037" s="227">
        <f t="shared" si="1493"/>
        <v>3145.6101275599999</v>
      </c>
      <c r="EZ1037" s="227">
        <f t="shared" si="1494"/>
        <v>3263.9121075600001</v>
      </c>
      <c r="FA1037" s="227">
        <f t="shared" si="1499"/>
        <v>3113.21</v>
      </c>
      <c r="FB1037" s="227">
        <f t="shared" si="1500"/>
        <v>62.264200000000002</v>
      </c>
      <c r="FC1037" s="227">
        <f t="shared" si="1495"/>
        <v>24.90568</v>
      </c>
      <c r="FD1037" s="228">
        <f t="shared" si="1496"/>
        <v>1.0014682883776123</v>
      </c>
      <c r="FE1037" s="239">
        <f t="shared" si="1497"/>
        <v>16</v>
      </c>
      <c r="FF1037" s="231">
        <f t="shared" si="1498"/>
        <v>1.003706465</v>
      </c>
      <c r="FG1037" s="227">
        <f t="shared" si="1412"/>
        <v>3129.3370365400001</v>
      </c>
      <c r="FH1037" s="227">
        <f t="shared" si="1413"/>
        <v>3216.50691654</v>
      </c>
      <c r="FI1037" s="227"/>
      <c r="FJ1037" s="227"/>
      <c r="FK1037" s="227"/>
      <c r="FL1037" s="227"/>
      <c r="FM1037" s="227"/>
      <c r="FN1037" s="227"/>
      <c r="FO1037" s="227"/>
      <c r="FP1037" s="227"/>
      <c r="FQ1037" s="227"/>
      <c r="FR1037" s="227"/>
      <c r="FS1037" s="227"/>
      <c r="FT1037" s="227"/>
      <c r="FU1037" s="227"/>
      <c r="FV1037" s="227"/>
      <c r="FW1037" s="227"/>
      <c r="FX1037" s="227"/>
      <c r="FY1037" s="227"/>
      <c r="FZ1037" s="227"/>
      <c r="GA1037" s="227"/>
      <c r="GB1037" s="227"/>
      <c r="GC1037" s="227"/>
      <c r="GD1037" s="227"/>
      <c r="GE1037" s="227"/>
      <c r="GF1037" s="1"/>
      <c r="GG1037" s="1"/>
      <c r="GH1037" s="5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5"/>
      <c r="HA1037" s="5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3"/>
      <c r="JZ1037" s="1"/>
      <c r="KA1037" s="1"/>
      <c r="KB1037" s="1"/>
      <c r="KC1037" s="1"/>
      <c r="KD1037" s="1"/>
      <c r="KE1037" s="1"/>
    </row>
    <row r="1038" spans="1:291" x14ac:dyDescent="0.2">
      <c r="A1038" s="196">
        <f t="shared" si="1528"/>
        <v>43696</v>
      </c>
      <c r="B1038" s="236">
        <f t="shared" si="1414"/>
        <v>118919.30237804669</v>
      </c>
      <c r="C1038" s="66">
        <f t="shared" si="1398"/>
        <v>56082.280525889997</v>
      </c>
      <c r="D1038" s="77">
        <f t="shared" si="1529"/>
        <v>5214.2700000000004</v>
      </c>
      <c r="E1038" s="67">
        <f>VLOOKUP(A1037,[1]Plan1!$DQ$117:$DS$314,3)</f>
        <v>5224.18</v>
      </c>
      <c r="F1038" s="11">
        <f t="shared" si="1530"/>
        <v>43672</v>
      </c>
      <c r="G1038" s="73">
        <f t="shared" si="1518"/>
        <v>1.9005536729015393E-3</v>
      </c>
      <c r="H1038" s="11">
        <f t="shared" si="1531"/>
        <v>43703</v>
      </c>
      <c r="I1038" s="11">
        <f t="shared" si="1519"/>
        <v>43703</v>
      </c>
      <c r="J1038" s="1">
        <f t="shared" si="1532"/>
        <v>22</v>
      </c>
      <c r="K1038" s="1">
        <f t="shared" si="1533"/>
        <v>17</v>
      </c>
      <c r="L1038" s="66">
        <f t="shared" si="1520"/>
        <v>1.00146829</v>
      </c>
      <c r="M1038" s="70">
        <f t="shared" si="1399"/>
        <v>1.0000997300000001</v>
      </c>
      <c r="N1038" s="70">
        <f t="shared" si="1385"/>
        <v>1.0999337934829261</v>
      </c>
      <c r="O1038" s="66">
        <f t="shared" si="1395"/>
        <v>1.1015488099999999</v>
      </c>
      <c r="P1038" s="66">
        <f t="shared" si="1521"/>
        <v>56164.62557756</v>
      </c>
      <c r="Q1038" s="74">
        <f t="shared" si="1522"/>
        <v>0</v>
      </c>
      <c r="R1038" s="75">
        <f t="shared" si="1396"/>
        <v>0</v>
      </c>
      <c r="S1038" s="66">
        <f t="shared" si="1397"/>
        <v>0</v>
      </c>
      <c r="T1038" s="10">
        <f t="shared" si="1534"/>
        <v>0.06</v>
      </c>
      <c r="U1038" s="74">
        <f t="shared" si="1392"/>
        <v>17</v>
      </c>
      <c r="V1038" s="74">
        <v>252</v>
      </c>
      <c r="W1038" s="70">
        <f t="shared" si="1523"/>
        <v>1.0039385750000001</v>
      </c>
      <c r="X1038" s="66">
        <f t="shared" si="1524"/>
        <v>221.20859017999999</v>
      </c>
      <c r="Y1038" s="66">
        <v>0</v>
      </c>
      <c r="Z1038" s="67">
        <f t="shared" si="1525"/>
        <v>0</v>
      </c>
      <c r="AA1038" s="68" t="str">
        <f t="shared" si="1535"/>
        <v>A+INCORP J=</v>
      </c>
      <c r="AB1038" s="11">
        <f t="shared" si="1536"/>
        <v>43703</v>
      </c>
      <c r="AC1038" s="227">
        <f t="shared" si="1295"/>
        <v>3113.21</v>
      </c>
      <c r="AD1038" s="227">
        <f t="shared" si="1415"/>
        <v>62.264200000000002</v>
      </c>
      <c r="AE1038" s="227">
        <f t="shared" si="1416"/>
        <v>530.28343666666672</v>
      </c>
      <c r="AF1038" s="228">
        <f t="shared" si="1296"/>
        <v>1.0556809101787701</v>
      </c>
      <c r="AG1038" s="230">
        <f t="shared" si="1297"/>
        <v>351</v>
      </c>
      <c r="AH1038" s="231">
        <f t="shared" si="1417"/>
        <v>1.0845446969999999</v>
      </c>
      <c r="AI1038" s="227">
        <f t="shared" si="1418"/>
        <v>3564.4172785400001</v>
      </c>
      <c r="AJ1038" s="227">
        <f t="shared" si="1419"/>
        <v>4156.9649152066668</v>
      </c>
      <c r="AK1038" s="227">
        <f t="shared" si="1405"/>
        <v>3113.21</v>
      </c>
      <c r="AL1038" s="227">
        <f t="shared" si="1420"/>
        <v>62.264200000000002</v>
      </c>
      <c r="AM1038" s="227">
        <f t="shared" si="1421"/>
        <v>499.15133666666674</v>
      </c>
      <c r="AN1038" s="228">
        <f t="shared" si="1406"/>
        <v>1.0547320493684647</v>
      </c>
      <c r="AO1038" s="230">
        <f t="shared" si="1407"/>
        <v>330</v>
      </c>
      <c r="AP1038" s="231">
        <f t="shared" si="1422"/>
        <v>1.079291193</v>
      </c>
      <c r="AQ1038" s="227">
        <f t="shared" si="1423"/>
        <v>3543.9631121399998</v>
      </c>
      <c r="AR1038" s="227">
        <f t="shared" si="1424"/>
        <v>4105.3786488066662</v>
      </c>
      <c r="AS1038" s="227">
        <f t="shared" si="1537"/>
        <v>3113.21</v>
      </c>
      <c r="AT1038" s="227">
        <f t="shared" si="1425"/>
        <v>62.264200000000002</v>
      </c>
      <c r="AU1038" s="227">
        <f t="shared" si="1426"/>
        <v>468.0192366666667</v>
      </c>
      <c r="AV1038" s="228">
        <f t="shared" si="1538"/>
        <v>1.0524171872031549</v>
      </c>
      <c r="AW1038" s="230">
        <f t="shared" si="1539"/>
        <v>309</v>
      </c>
      <c r="AX1038" s="231">
        <f t="shared" si="1427"/>
        <v>1.0740631359999999</v>
      </c>
      <c r="AY1038" s="227">
        <f t="shared" si="1428"/>
        <v>3519.0558525299998</v>
      </c>
      <c r="AZ1038" s="227">
        <f t="shared" si="1429"/>
        <v>4049.3392891966664</v>
      </c>
      <c r="BA1038" s="227">
        <f t="shared" si="1516"/>
        <v>3113.21</v>
      </c>
      <c r="BB1038" s="227">
        <f t="shared" si="1430"/>
        <v>62.264200000000002</v>
      </c>
      <c r="BC1038" s="227">
        <f t="shared" si="1431"/>
        <v>435.84940000000006</v>
      </c>
      <c r="BD1038" s="228">
        <f t="shared" si="1403"/>
        <v>1.0482237296583783</v>
      </c>
      <c r="BE1038" s="230">
        <f t="shared" si="1404"/>
        <v>289</v>
      </c>
      <c r="BF1038" s="231">
        <f t="shared" si="1432"/>
        <v>1.0691075809999999</v>
      </c>
      <c r="BG1038" s="227">
        <f t="shared" si="1433"/>
        <v>3488.8621720699998</v>
      </c>
      <c r="BH1038" s="227">
        <f t="shared" si="1434"/>
        <v>3986.9757720699999</v>
      </c>
      <c r="BI1038" s="227">
        <f t="shared" si="1294"/>
        <v>3113.21</v>
      </c>
      <c r="BJ1038" s="227">
        <f t="shared" si="1435"/>
        <v>62.264200000000002</v>
      </c>
      <c r="BK1038" s="227">
        <f t="shared" si="1436"/>
        <v>404.71730000000002</v>
      </c>
      <c r="BL1038" s="228">
        <f t="shared" si="1526"/>
        <v>1.0351803151578884</v>
      </c>
      <c r="BM1038" s="230">
        <f t="shared" si="1527"/>
        <v>267</v>
      </c>
      <c r="BN1038" s="231">
        <f t="shared" si="1437"/>
        <v>1.0636828739999999</v>
      </c>
      <c r="BO1038" s="227">
        <f t="shared" si="1438"/>
        <v>3427.9666536700001</v>
      </c>
      <c r="BP1038" s="227">
        <f t="shared" si="1439"/>
        <v>3894.94815367</v>
      </c>
      <c r="BQ1038" s="227">
        <f t="shared" si="1402"/>
        <v>3113.21</v>
      </c>
      <c r="BR1038" s="227">
        <f t="shared" si="1440"/>
        <v>62.264200000000002</v>
      </c>
      <c r="BS1038" s="227">
        <f t="shared" si="1441"/>
        <v>370.47199000000001</v>
      </c>
      <c r="BT1038" s="228">
        <f t="shared" si="1400"/>
        <v>1.0317747920609295</v>
      </c>
      <c r="BU1038" s="230">
        <f t="shared" si="1401"/>
        <v>244</v>
      </c>
      <c r="BV1038" s="231">
        <f t="shared" si="1442"/>
        <v>1.0580410170000001</v>
      </c>
      <c r="BW1038" s="227">
        <f t="shared" si="1443"/>
        <v>3398.56698521</v>
      </c>
      <c r="BX1038" s="227">
        <f t="shared" si="1444"/>
        <v>3831.3031752100001</v>
      </c>
      <c r="BY1038" s="227">
        <f t="shared" si="1517"/>
        <v>3113.21</v>
      </c>
      <c r="BZ1038" s="227">
        <f t="shared" si="1445"/>
        <v>62.264200000000002</v>
      </c>
      <c r="CA1038" s="227">
        <f t="shared" si="1446"/>
        <v>340.37762666666669</v>
      </c>
      <c r="CB1038" s="228">
        <f t="shared" si="1514"/>
        <v>1.0327032066652801</v>
      </c>
      <c r="CC1038" s="230">
        <f t="shared" si="1515"/>
        <v>224</v>
      </c>
      <c r="CD1038" s="231">
        <f t="shared" si="1447"/>
        <v>1.0531593859999999</v>
      </c>
      <c r="CE1038" s="227">
        <f t="shared" si="1448"/>
        <v>3385.9305428600001</v>
      </c>
      <c r="CF1038" s="227">
        <f t="shared" si="1449"/>
        <v>3788.572369526667</v>
      </c>
      <c r="CG1038" s="227">
        <f t="shared" si="1510"/>
        <v>3113.21</v>
      </c>
      <c r="CH1038" s="227">
        <f t="shared" si="1450"/>
        <v>62.264200000000002</v>
      </c>
      <c r="CI1038" s="227">
        <f t="shared" si="1451"/>
        <v>309.24552666666671</v>
      </c>
      <c r="CJ1038" s="228">
        <f t="shared" si="1393"/>
        <v>1.0277702218476445</v>
      </c>
      <c r="CK1038" s="230">
        <f t="shared" si="1394"/>
        <v>203</v>
      </c>
      <c r="CL1038" s="231">
        <f t="shared" si="1452"/>
        <v>1.0480579109999999</v>
      </c>
      <c r="CM1038" s="227">
        <f t="shared" si="1453"/>
        <v>3353.43372568</v>
      </c>
      <c r="CN1038" s="227">
        <f t="shared" si="1454"/>
        <v>3724.9434523466666</v>
      </c>
      <c r="CO1038" s="227">
        <f t="shared" si="1513"/>
        <v>3113.21</v>
      </c>
      <c r="CP1038" s="227">
        <f t="shared" si="1455"/>
        <v>62.264200000000002</v>
      </c>
      <c r="CQ1038" s="227">
        <f t="shared" si="1456"/>
        <v>276.03795333333335</v>
      </c>
      <c r="CR1038" s="228">
        <f t="shared" si="1511"/>
        <v>1.0231667285493333</v>
      </c>
      <c r="CS1038" s="230">
        <f t="shared" si="1512"/>
        <v>183</v>
      </c>
      <c r="CT1038" s="231">
        <f t="shared" si="1457"/>
        <v>1.0432223389999999</v>
      </c>
      <c r="CU1038" s="227">
        <f t="shared" si="1458"/>
        <v>3323.0104290200002</v>
      </c>
      <c r="CV1038" s="227">
        <f t="shared" si="1459"/>
        <v>3661.3125823533337</v>
      </c>
      <c r="CW1038" s="227">
        <f t="shared" si="1391"/>
        <v>3113.21</v>
      </c>
      <c r="CX1038" s="227">
        <f t="shared" si="1460"/>
        <v>62.264200000000002</v>
      </c>
      <c r="CY1038" s="227">
        <f t="shared" si="1461"/>
        <v>244.90585333333331</v>
      </c>
      <c r="CZ1038" s="228">
        <f t="shared" si="1389"/>
        <v>1.0253203628127319</v>
      </c>
      <c r="DA1038" s="239">
        <f t="shared" si="1390"/>
        <v>162</v>
      </c>
      <c r="DB1038" s="231">
        <f t="shared" si="1462"/>
        <v>1.038168999</v>
      </c>
      <c r="DC1038" s="227">
        <f t="shared" si="1463"/>
        <v>3313.8744869299999</v>
      </c>
      <c r="DD1038" s="227">
        <f t="shared" si="1464"/>
        <v>3621.0445402633331</v>
      </c>
      <c r="DE1038" s="227">
        <f t="shared" si="1509"/>
        <v>3113.21</v>
      </c>
      <c r="DF1038" s="227">
        <f t="shared" si="1465"/>
        <v>62.264200000000002</v>
      </c>
      <c r="DG1038" s="227">
        <f t="shared" si="1466"/>
        <v>213.77375333333333</v>
      </c>
      <c r="DH1038" s="228">
        <f t="shared" si="1507"/>
        <v>1.0237845801378738</v>
      </c>
      <c r="DI1038" s="239">
        <f t="shared" si="1508"/>
        <v>141</v>
      </c>
      <c r="DJ1038" s="231">
        <f t="shared" si="1467"/>
        <v>1.033140137</v>
      </c>
      <c r="DK1038" s="227">
        <f t="shared" si="1468"/>
        <v>3292.8825062400001</v>
      </c>
      <c r="DL1038" s="227">
        <f t="shared" si="1469"/>
        <v>3568.9204595733336</v>
      </c>
      <c r="DM1038" s="227">
        <f t="shared" si="1388"/>
        <v>3113.21</v>
      </c>
      <c r="DN1038" s="227">
        <f t="shared" si="1470"/>
        <v>62.264200000000002</v>
      </c>
      <c r="DO1038" s="227">
        <f t="shared" si="1471"/>
        <v>181.60391666666666</v>
      </c>
      <c r="DP1038" s="228">
        <f t="shared" si="1386"/>
        <v>1.0205193207987491</v>
      </c>
      <c r="DQ1038" s="239">
        <f t="shared" si="1387"/>
        <v>120</v>
      </c>
      <c r="DR1038" s="231">
        <f t="shared" si="1472"/>
        <v>1.0281356349999999</v>
      </c>
      <c r="DS1038" s="227">
        <f t="shared" si="1473"/>
        <v>3266.4804261600002</v>
      </c>
      <c r="DT1038" s="227">
        <f t="shared" si="1474"/>
        <v>3510.3485428266667</v>
      </c>
      <c r="DU1038" s="227">
        <f t="shared" si="1506"/>
        <v>3113.21</v>
      </c>
      <c r="DV1038" s="227">
        <f t="shared" si="1475"/>
        <v>62.264200000000002</v>
      </c>
      <c r="DW1038" s="227">
        <f t="shared" si="1476"/>
        <v>152.54729</v>
      </c>
      <c r="DX1038" s="228">
        <f t="shared" si="1503"/>
        <v>1.0161504303877487</v>
      </c>
      <c r="DY1038" s="239">
        <f t="shared" si="1504"/>
        <v>102</v>
      </c>
      <c r="DZ1038" s="231">
        <f t="shared" si="1477"/>
        <v>1.0238653609999999</v>
      </c>
      <c r="EA1038" s="227">
        <f t="shared" si="1478"/>
        <v>3238.9875046500001</v>
      </c>
      <c r="EB1038" s="227">
        <f t="shared" si="1479"/>
        <v>3453.7989946500002</v>
      </c>
      <c r="EC1038" s="227">
        <f t="shared" si="1382"/>
        <v>3113.21</v>
      </c>
      <c r="ED1038" s="227">
        <f t="shared" si="1480"/>
        <v>62.264200000000002</v>
      </c>
      <c r="EE1038" s="227">
        <f t="shared" si="1481"/>
        <v>120.37745333333334</v>
      </c>
      <c r="EF1038" s="228">
        <f t="shared" si="1383"/>
        <v>1.0085864212267059</v>
      </c>
      <c r="EG1038" s="239">
        <f t="shared" si="1384"/>
        <v>80</v>
      </c>
      <c r="EH1038" s="231">
        <f t="shared" si="1482"/>
        <v>1.018670215</v>
      </c>
      <c r="EI1038" s="227">
        <f t="shared" si="1483"/>
        <v>3198.5647121900001</v>
      </c>
      <c r="EJ1038" s="227">
        <f t="shared" si="1484"/>
        <v>3381.2063655233333</v>
      </c>
      <c r="EK1038" s="227">
        <f t="shared" si="1505"/>
        <v>3113.21</v>
      </c>
      <c r="EL1038" s="227">
        <f t="shared" si="1485"/>
        <v>62.264200000000002</v>
      </c>
      <c r="EM1038" s="227">
        <f t="shared" si="1486"/>
        <v>87.169879999999992</v>
      </c>
      <c r="EN1038" s="228">
        <f t="shared" si="1501"/>
        <v>1.0028703764398268</v>
      </c>
      <c r="EO1038" s="239">
        <f t="shared" si="1502"/>
        <v>59</v>
      </c>
      <c r="EP1038" s="231">
        <f t="shared" si="1487"/>
        <v>1.013735805</v>
      </c>
      <c r="EQ1038" s="227">
        <f t="shared" si="1488"/>
        <v>3165.0312744299999</v>
      </c>
      <c r="ER1038" s="227">
        <f t="shared" si="1489"/>
        <v>3314.4653544299999</v>
      </c>
      <c r="ES1038" s="227">
        <f t="shared" si="1379"/>
        <v>3113.21</v>
      </c>
      <c r="ET1038" s="227">
        <f t="shared" si="1490"/>
        <v>62.264200000000002</v>
      </c>
      <c r="EU1038" s="227">
        <f t="shared" si="1491"/>
        <v>57.075516666666665</v>
      </c>
      <c r="EV1038" s="228">
        <f t="shared" si="1375"/>
        <v>1.0015681689462888</v>
      </c>
      <c r="EW1038" s="239">
        <f t="shared" si="1376"/>
        <v>39</v>
      </c>
      <c r="EX1038" s="231">
        <f t="shared" si="1492"/>
        <v>1.00905859</v>
      </c>
      <c r="EY1038" s="227">
        <f t="shared" si="1493"/>
        <v>3146.3375566099999</v>
      </c>
      <c r="EZ1038" s="227">
        <f t="shared" si="1494"/>
        <v>3265.6772732766667</v>
      </c>
      <c r="FA1038" s="227">
        <f t="shared" si="1499"/>
        <v>3113.21</v>
      </c>
      <c r="FB1038" s="227">
        <f t="shared" si="1500"/>
        <v>62.264200000000002</v>
      </c>
      <c r="FC1038" s="227">
        <f t="shared" si="1495"/>
        <v>25.943416666666668</v>
      </c>
      <c r="FD1038" s="228">
        <f t="shared" si="1496"/>
        <v>1.0014682883776123</v>
      </c>
      <c r="FE1038" s="239">
        <f t="shared" si="1497"/>
        <v>17</v>
      </c>
      <c r="FF1038" s="231">
        <f t="shared" si="1498"/>
        <v>1.0039385750000001</v>
      </c>
      <c r="FG1038" s="227">
        <f t="shared" si="1412"/>
        <v>3130.0607047100002</v>
      </c>
      <c r="FH1038" s="227">
        <f t="shared" si="1413"/>
        <v>3218.2683213766668</v>
      </c>
      <c r="FI1038" s="227"/>
      <c r="FJ1038" s="227"/>
      <c r="FK1038" s="227"/>
      <c r="FL1038" s="227"/>
      <c r="FM1038" s="227"/>
      <c r="FN1038" s="227"/>
      <c r="FO1038" s="227"/>
      <c r="FP1038" s="227"/>
      <c r="FQ1038" s="227"/>
      <c r="FR1038" s="227"/>
      <c r="FS1038" s="227"/>
      <c r="FT1038" s="227"/>
      <c r="FU1038" s="227"/>
      <c r="FV1038" s="227"/>
      <c r="FW1038" s="227"/>
      <c r="FX1038" s="227"/>
      <c r="FY1038" s="227"/>
      <c r="FZ1038" s="227"/>
      <c r="GA1038" s="227"/>
      <c r="GB1038" s="227"/>
      <c r="GC1038" s="227"/>
      <c r="GD1038" s="227"/>
      <c r="GE1038" s="227"/>
      <c r="GF1038" s="1"/>
      <c r="GG1038" s="1"/>
      <c r="GH1038" s="5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5"/>
      <c r="HA1038" s="5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3"/>
      <c r="JZ1038" s="1"/>
      <c r="KA1038" s="1"/>
      <c r="KB1038" s="1"/>
      <c r="KC1038" s="1"/>
      <c r="KD1038" s="1"/>
      <c r="KE1038" s="1"/>
    </row>
    <row r="1039" spans="1:291" x14ac:dyDescent="0.2">
      <c r="A1039" s="196">
        <f t="shared" si="1528"/>
        <v>43697</v>
      </c>
      <c r="B1039" s="236">
        <f t="shared" si="1414"/>
        <v>118972.87557292999</v>
      </c>
      <c r="C1039" s="66">
        <f t="shared" si="1398"/>
        <v>56082.280525889997</v>
      </c>
      <c r="D1039" s="77">
        <f t="shared" si="1529"/>
        <v>5214.2700000000004</v>
      </c>
      <c r="E1039" s="67">
        <f>VLOOKUP(A1038,[1]Plan1!$DQ$117:$DS$314,3)</f>
        <v>5224.18</v>
      </c>
      <c r="F1039" s="11">
        <f t="shared" si="1530"/>
        <v>43672</v>
      </c>
      <c r="G1039" s="73">
        <f t="shared" si="1518"/>
        <v>1.9005536729015393E-3</v>
      </c>
      <c r="H1039" s="11">
        <f t="shared" si="1531"/>
        <v>43703</v>
      </c>
      <c r="I1039" s="11">
        <f t="shared" si="1519"/>
        <v>43703</v>
      </c>
      <c r="J1039" s="1">
        <f t="shared" si="1532"/>
        <v>22</v>
      </c>
      <c r="K1039" s="1">
        <f t="shared" si="1533"/>
        <v>18</v>
      </c>
      <c r="L1039" s="66">
        <f t="shared" si="1520"/>
        <v>1.0015547199999999</v>
      </c>
      <c r="M1039" s="70">
        <f t="shared" si="1399"/>
        <v>1.0000997300000001</v>
      </c>
      <c r="N1039" s="70">
        <f t="shared" si="1385"/>
        <v>1.0999337934829261</v>
      </c>
      <c r="O1039" s="66">
        <f t="shared" si="1395"/>
        <v>1.1016438799999999</v>
      </c>
      <c r="P1039" s="66">
        <f t="shared" si="1521"/>
        <v>56169.472769059998</v>
      </c>
      <c r="Q1039" s="74">
        <f t="shared" si="1522"/>
        <v>0</v>
      </c>
      <c r="R1039" s="75">
        <f t="shared" si="1396"/>
        <v>0</v>
      </c>
      <c r="S1039" s="66">
        <f t="shared" si="1397"/>
        <v>0</v>
      </c>
      <c r="T1039" s="10">
        <f t="shared" si="1534"/>
        <v>0.06</v>
      </c>
      <c r="U1039" s="74">
        <f t="shared" si="1392"/>
        <v>18</v>
      </c>
      <c r="V1039" s="74">
        <v>252</v>
      </c>
      <c r="W1039" s="70">
        <f t="shared" si="1523"/>
        <v>1.004170738</v>
      </c>
      <c r="X1039" s="66">
        <f t="shared" si="1524"/>
        <v>234.26815450999999</v>
      </c>
      <c r="Y1039" s="66">
        <v>0</v>
      </c>
      <c r="Z1039" s="67">
        <f t="shared" si="1525"/>
        <v>0</v>
      </c>
      <c r="AA1039" s="68" t="str">
        <f t="shared" si="1535"/>
        <v>A+INCORP J=</v>
      </c>
      <c r="AB1039" s="11">
        <f t="shared" si="1536"/>
        <v>43703</v>
      </c>
      <c r="AC1039" s="227">
        <f t="shared" si="1295"/>
        <v>3113.21</v>
      </c>
      <c r="AD1039" s="227">
        <f t="shared" si="1415"/>
        <v>62.264200000000002</v>
      </c>
      <c r="AE1039" s="227">
        <f t="shared" si="1416"/>
        <v>531.32117333333338</v>
      </c>
      <c r="AF1039" s="228">
        <f t="shared" si="1296"/>
        <v>1.0557720215151172</v>
      </c>
      <c r="AG1039" s="230">
        <f t="shared" si="1297"/>
        <v>352</v>
      </c>
      <c r="AH1039" s="231">
        <f t="shared" si="1417"/>
        <v>1.0847955010000001</v>
      </c>
      <c r="AI1039" s="227">
        <f t="shared" si="1418"/>
        <v>3565.54926088</v>
      </c>
      <c r="AJ1039" s="227">
        <f t="shared" si="1419"/>
        <v>4159.1346342133329</v>
      </c>
      <c r="AK1039" s="227">
        <f t="shared" si="1405"/>
        <v>3113.21</v>
      </c>
      <c r="AL1039" s="227">
        <f t="shared" si="1420"/>
        <v>62.264200000000002</v>
      </c>
      <c r="AM1039" s="227">
        <f t="shared" si="1421"/>
        <v>500.1890733333334</v>
      </c>
      <c r="AN1039" s="228">
        <f t="shared" si="1406"/>
        <v>1.0548230788126645</v>
      </c>
      <c r="AO1039" s="230">
        <f t="shared" si="1407"/>
        <v>331</v>
      </c>
      <c r="AP1039" s="231">
        <f t="shared" si="1422"/>
        <v>1.0795407809999999</v>
      </c>
      <c r="AQ1039" s="227">
        <f t="shared" si="1423"/>
        <v>3545.0885950299999</v>
      </c>
      <c r="AR1039" s="227">
        <f t="shared" si="1424"/>
        <v>4107.5418683633334</v>
      </c>
      <c r="AS1039" s="227">
        <f t="shared" si="1537"/>
        <v>3113.21</v>
      </c>
      <c r="AT1039" s="227">
        <f t="shared" si="1425"/>
        <v>62.264200000000002</v>
      </c>
      <c r="AU1039" s="227">
        <f t="shared" si="1426"/>
        <v>469.05697333333336</v>
      </c>
      <c r="AV1039" s="228">
        <f t="shared" si="1538"/>
        <v>1.0525080168614316</v>
      </c>
      <c r="AW1039" s="230">
        <f t="shared" si="1539"/>
        <v>310</v>
      </c>
      <c r="AX1039" s="231">
        <f t="shared" si="1427"/>
        <v>1.0743115160000001</v>
      </c>
      <c r="AY1039" s="227">
        <f t="shared" si="1428"/>
        <v>3520.1734286999999</v>
      </c>
      <c r="AZ1039" s="227">
        <f t="shared" si="1429"/>
        <v>4051.4946020333332</v>
      </c>
      <c r="BA1039" s="227">
        <f t="shared" si="1516"/>
        <v>3113.21</v>
      </c>
      <c r="BB1039" s="227">
        <f t="shared" si="1430"/>
        <v>62.264200000000002</v>
      </c>
      <c r="BC1039" s="227">
        <f t="shared" si="1431"/>
        <v>436.88713666666666</v>
      </c>
      <c r="BD1039" s="228">
        <f t="shared" si="1403"/>
        <v>1.0483141973971422</v>
      </c>
      <c r="BE1039" s="230">
        <f t="shared" si="1404"/>
        <v>290</v>
      </c>
      <c r="BF1039" s="231">
        <f t="shared" si="1432"/>
        <v>1.069354814</v>
      </c>
      <c r="BG1039" s="227">
        <f t="shared" si="1433"/>
        <v>3489.97015607</v>
      </c>
      <c r="BH1039" s="227">
        <f t="shared" si="1434"/>
        <v>3989.1214927366668</v>
      </c>
      <c r="BI1039" s="227">
        <f t="shared" ref="BI1039:BI1102" si="1540">BI1038</f>
        <v>3113.21</v>
      </c>
      <c r="BJ1039" s="227">
        <f t="shared" si="1435"/>
        <v>62.264200000000002</v>
      </c>
      <c r="BK1039" s="227">
        <f t="shared" si="1436"/>
        <v>405.75503666666668</v>
      </c>
      <c r="BL1039" s="228">
        <f t="shared" si="1526"/>
        <v>1.0352696571749365</v>
      </c>
      <c r="BM1039" s="230">
        <f t="shared" si="1527"/>
        <v>268</v>
      </c>
      <c r="BN1039" s="231">
        <f t="shared" si="1437"/>
        <v>1.063928853</v>
      </c>
      <c r="BO1039" s="227">
        <f t="shared" si="1438"/>
        <v>3429.0553001500002</v>
      </c>
      <c r="BP1039" s="227">
        <f t="shared" si="1439"/>
        <v>3897.0745368166668</v>
      </c>
      <c r="BQ1039" s="227">
        <f t="shared" si="1402"/>
        <v>3113.21</v>
      </c>
      <c r="BR1039" s="227">
        <f t="shared" si="1440"/>
        <v>62.264200000000002</v>
      </c>
      <c r="BS1039" s="227">
        <f t="shared" si="1441"/>
        <v>371.50972666666667</v>
      </c>
      <c r="BT1039" s="228">
        <f t="shared" si="1400"/>
        <v>1.0318638401617406</v>
      </c>
      <c r="BU1039" s="230">
        <f t="shared" si="1401"/>
        <v>245</v>
      </c>
      <c r="BV1039" s="231">
        <f t="shared" si="1442"/>
        <v>1.0582856919999999</v>
      </c>
      <c r="BW1039" s="227">
        <f t="shared" si="1443"/>
        <v>3399.6462972300001</v>
      </c>
      <c r="BX1039" s="227">
        <f t="shared" si="1444"/>
        <v>3833.4202238966668</v>
      </c>
      <c r="BY1039" s="227">
        <f t="shared" si="1517"/>
        <v>3113.21</v>
      </c>
      <c r="BZ1039" s="227">
        <f t="shared" si="1445"/>
        <v>62.264200000000002</v>
      </c>
      <c r="CA1039" s="227">
        <f t="shared" si="1446"/>
        <v>341.41536333333335</v>
      </c>
      <c r="CB1039" s="228">
        <f t="shared" si="1514"/>
        <v>1.0327923348936132</v>
      </c>
      <c r="CC1039" s="230">
        <f t="shared" si="1515"/>
        <v>225</v>
      </c>
      <c r="CD1039" s="231">
        <f t="shared" si="1447"/>
        <v>1.0534029309999999</v>
      </c>
      <c r="CE1039" s="227">
        <f t="shared" si="1448"/>
        <v>3387.0058382399998</v>
      </c>
      <c r="CF1039" s="227">
        <f t="shared" si="1449"/>
        <v>3790.6854015733334</v>
      </c>
      <c r="CG1039" s="227">
        <f t="shared" si="1510"/>
        <v>3113.21</v>
      </c>
      <c r="CH1039" s="227">
        <f t="shared" si="1450"/>
        <v>62.264200000000002</v>
      </c>
      <c r="CI1039" s="227">
        <f t="shared" si="1451"/>
        <v>310.28326333333337</v>
      </c>
      <c r="CJ1039" s="228">
        <f t="shared" si="1393"/>
        <v>1.0278589243310061</v>
      </c>
      <c r="CK1039" s="230">
        <f t="shared" si="1394"/>
        <v>204</v>
      </c>
      <c r="CL1039" s="231">
        <f t="shared" si="1452"/>
        <v>1.0483002770000001</v>
      </c>
      <c r="CM1039" s="227">
        <f t="shared" si="1453"/>
        <v>3354.4987031300002</v>
      </c>
      <c r="CN1039" s="227">
        <f t="shared" si="1454"/>
        <v>3727.0461664633335</v>
      </c>
      <c r="CO1039" s="227">
        <f t="shared" si="1513"/>
        <v>3113.21</v>
      </c>
      <c r="CP1039" s="227">
        <f t="shared" si="1455"/>
        <v>62.264200000000002</v>
      </c>
      <c r="CQ1039" s="227">
        <f t="shared" si="1456"/>
        <v>277.07569000000001</v>
      </c>
      <c r="CR1039" s="228">
        <f t="shared" si="1511"/>
        <v>1.0232550337247375</v>
      </c>
      <c r="CS1039" s="230">
        <f t="shared" si="1512"/>
        <v>184</v>
      </c>
      <c r="CT1039" s="231">
        <f t="shared" si="1457"/>
        <v>1.043463587</v>
      </c>
      <c r="CU1039" s="227">
        <f t="shared" si="1458"/>
        <v>3324.0657454500001</v>
      </c>
      <c r="CV1039" s="227">
        <f t="shared" si="1459"/>
        <v>3663.4056354500003</v>
      </c>
      <c r="CW1039" s="227">
        <f t="shared" si="1391"/>
        <v>3113.21</v>
      </c>
      <c r="CX1039" s="227">
        <f t="shared" si="1460"/>
        <v>62.264200000000002</v>
      </c>
      <c r="CY1039" s="227">
        <f t="shared" si="1461"/>
        <v>245.94359</v>
      </c>
      <c r="CZ1039" s="228">
        <f t="shared" si="1389"/>
        <v>1.0254088538591637</v>
      </c>
      <c r="DA1039" s="239">
        <f t="shared" si="1390"/>
        <v>163</v>
      </c>
      <c r="DB1039" s="231">
        <f t="shared" si="1462"/>
        <v>1.0384090779999999</v>
      </c>
      <c r="DC1039" s="227">
        <f t="shared" si="1463"/>
        <v>3314.9269006999998</v>
      </c>
      <c r="DD1039" s="227">
        <f t="shared" si="1464"/>
        <v>3623.1346906999997</v>
      </c>
      <c r="DE1039" s="227">
        <f t="shared" si="1509"/>
        <v>3113.21</v>
      </c>
      <c r="DF1039" s="227">
        <f t="shared" si="1465"/>
        <v>62.264200000000002</v>
      </c>
      <c r="DG1039" s="227">
        <f t="shared" si="1466"/>
        <v>214.81149000000002</v>
      </c>
      <c r="DH1039" s="228">
        <f t="shared" si="1507"/>
        <v>1.0238729386374246</v>
      </c>
      <c r="DI1039" s="239">
        <f t="shared" si="1508"/>
        <v>142</v>
      </c>
      <c r="DJ1039" s="231">
        <f t="shared" si="1467"/>
        <v>1.0333790540000001</v>
      </c>
      <c r="DK1039" s="227">
        <f t="shared" si="1468"/>
        <v>3293.9282564</v>
      </c>
      <c r="DL1039" s="227">
        <f t="shared" si="1469"/>
        <v>3571.0039464000001</v>
      </c>
      <c r="DM1039" s="227">
        <f t="shared" si="1388"/>
        <v>3113.21</v>
      </c>
      <c r="DN1039" s="227">
        <f t="shared" si="1470"/>
        <v>62.264200000000002</v>
      </c>
      <c r="DO1039" s="227">
        <f t="shared" si="1471"/>
        <v>182.64165333333332</v>
      </c>
      <c r="DP1039" s="228">
        <f t="shared" si="1386"/>
        <v>1.0206073974876326</v>
      </c>
      <c r="DQ1039" s="239">
        <f t="shared" si="1387"/>
        <v>121</v>
      </c>
      <c r="DR1039" s="231">
        <f t="shared" si="1472"/>
        <v>1.0283733939999999</v>
      </c>
      <c r="DS1039" s="227">
        <f t="shared" si="1473"/>
        <v>3267.5177893800001</v>
      </c>
      <c r="DT1039" s="227">
        <f t="shared" si="1474"/>
        <v>3512.4236427133333</v>
      </c>
      <c r="DU1039" s="227">
        <f t="shared" si="1506"/>
        <v>3113.21</v>
      </c>
      <c r="DV1039" s="227">
        <f t="shared" si="1475"/>
        <v>62.264200000000002</v>
      </c>
      <c r="DW1039" s="227">
        <f t="shared" si="1476"/>
        <v>153.58502666666669</v>
      </c>
      <c r="DX1039" s="228">
        <f t="shared" si="1503"/>
        <v>1.0162381300162535</v>
      </c>
      <c r="DY1039" s="239">
        <f t="shared" si="1504"/>
        <v>103</v>
      </c>
      <c r="DZ1039" s="231">
        <f t="shared" si="1477"/>
        <v>1.0241021320000001</v>
      </c>
      <c r="EA1039" s="227">
        <f t="shared" si="1478"/>
        <v>3240.0161351699999</v>
      </c>
      <c r="EB1039" s="227">
        <f t="shared" si="1479"/>
        <v>3455.8653618366666</v>
      </c>
      <c r="EC1039" s="227">
        <f t="shared" si="1382"/>
        <v>3113.21</v>
      </c>
      <c r="ED1039" s="227">
        <f t="shared" si="1480"/>
        <v>62.264200000000002</v>
      </c>
      <c r="EE1039" s="227">
        <f t="shared" si="1481"/>
        <v>121.41519</v>
      </c>
      <c r="EF1039" s="228">
        <f t="shared" si="1383"/>
        <v>1.008673468037701</v>
      </c>
      <c r="EG1039" s="239">
        <f t="shared" si="1384"/>
        <v>81</v>
      </c>
      <c r="EH1039" s="231">
        <f t="shared" si="1482"/>
        <v>1.0189057850000001</v>
      </c>
      <c r="EI1039" s="227">
        <f t="shared" si="1483"/>
        <v>3199.58050654</v>
      </c>
      <c r="EJ1039" s="227">
        <f t="shared" si="1484"/>
        <v>3383.2598965400002</v>
      </c>
      <c r="EK1039" s="227">
        <f t="shared" si="1505"/>
        <v>3113.21</v>
      </c>
      <c r="EL1039" s="227">
        <f t="shared" si="1485"/>
        <v>62.264200000000002</v>
      </c>
      <c r="EM1039" s="227">
        <f t="shared" si="1486"/>
        <v>88.207616666666681</v>
      </c>
      <c r="EN1039" s="228">
        <f t="shared" si="1501"/>
        <v>1.0029569299232699</v>
      </c>
      <c r="EO1039" s="239">
        <f t="shared" si="1502"/>
        <v>60</v>
      </c>
      <c r="EP1039" s="231">
        <f t="shared" si="1487"/>
        <v>1.0139702340000001</v>
      </c>
      <c r="EQ1039" s="227">
        <f t="shared" si="1488"/>
        <v>3166.0364195900002</v>
      </c>
      <c r="ER1039" s="227">
        <f t="shared" si="1489"/>
        <v>3316.5082362566668</v>
      </c>
      <c r="ES1039" s="227">
        <f t="shared" si="1379"/>
        <v>3113.21</v>
      </c>
      <c r="ET1039" s="227">
        <f t="shared" si="1490"/>
        <v>62.264200000000002</v>
      </c>
      <c r="EU1039" s="227">
        <f t="shared" si="1491"/>
        <v>58.11325333333334</v>
      </c>
      <c r="EV1039" s="228">
        <f t="shared" si="1375"/>
        <v>1.001654610041733</v>
      </c>
      <c r="EW1039" s="239">
        <f t="shared" si="1376"/>
        <v>40</v>
      </c>
      <c r="EX1039" s="231">
        <f t="shared" si="1492"/>
        <v>1.009291937</v>
      </c>
      <c r="EY1039" s="227">
        <f t="shared" si="1493"/>
        <v>3147.3367638599998</v>
      </c>
      <c r="EZ1039" s="227">
        <f t="shared" si="1494"/>
        <v>3267.7142171933333</v>
      </c>
      <c r="FA1039" s="227">
        <f t="shared" si="1499"/>
        <v>3113.21</v>
      </c>
      <c r="FB1039" s="227">
        <f t="shared" si="1500"/>
        <v>62.264200000000002</v>
      </c>
      <c r="FC1039" s="227">
        <f t="shared" si="1495"/>
        <v>26.981153333333339</v>
      </c>
      <c r="FD1039" s="228">
        <f t="shared" si="1496"/>
        <v>1.0015547208527888</v>
      </c>
      <c r="FE1039" s="239">
        <f t="shared" si="1497"/>
        <v>18</v>
      </c>
      <c r="FF1039" s="231">
        <f t="shared" si="1498"/>
        <v>1.004170738</v>
      </c>
      <c r="FG1039" s="227">
        <f t="shared" si="1412"/>
        <v>3131.05474284</v>
      </c>
      <c r="FH1039" s="227">
        <f t="shared" si="1413"/>
        <v>3220.3000961733333</v>
      </c>
      <c r="FI1039" s="227"/>
      <c r="FJ1039" s="227"/>
      <c r="FK1039" s="227"/>
      <c r="FL1039" s="227"/>
      <c r="FM1039" s="227"/>
      <c r="FN1039" s="227"/>
      <c r="FO1039" s="227"/>
      <c r="FP1039" s="227"/>
      <c r="FQ1039" s="227"/>
      <c r="FR1039" s="227"/>
      <c r="FS1039" s="227"/>
      <c r="FT1039" s="227"/>
      <c r="FU1039" s="227"/>
      <c r="FV1039" s="227"/>
      <c r="FW1039" s="227"/>
      <c r="FX1039" s="227"/>
      <c r="FY1039" s="227"/>
      <c r="FZ1039" s="227"/>
      <c r="GA1039" s="227"/>
      <c r="GB1039" s="227"/>
      <c r="GC1039" s="227"/>
      <c r="GD1039" s="227"/>
      <c r="GE1039" s="227"/>
      <c r="GF1039" s="1"/>
      <c r="GG1039" s="1"/>
      <c r="GH1039" s="5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5"/>
      <c r="HA1039" s="5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3"/>
      <c r="JZ1039" s="1"/>
      <c r="KA1039" s="1"/>
      <c r="KB1039" s="1"/>
      <c r="KC1039" s="1"/>
      <c r="KD1039" s="1"/>
      <c r="KE1039" s="1"/>
    </row>
    <row r="1040" spans="1:291" ht="13.5" thickBot="1" x14ac:dyDescent="0.25">
      <c r="A1040" s="196">
        <f t="shared" si="1528"/>
        <v>43698</v>
      </c>
      <c r="B1040" s="236">
        <f t="shared" si="1414"/>
        <v>119026.46151780334</v>
      </c>
      <c r="C1040" s="66">
        <f t="shared" si="1398"/>
        <v>56082.280525889997</v>
      </c>
      <c r="D1040" s="77">
        <f t="shared" si="1529"/>
        <v>5214.2700000000004</v>
      </c>
      <c r="E1040" s="67">
        <f>VLOOKUP(A1039,[1]Plan1!$DQ$117:$DS$314,3)</f>
        <v>5224.18</v>
      </c>
      <c r="F1040" s="11">
        <f t="shared" si="1530"/>
        <v>43672</v>
      </c>
      <c r="G1040" s="73">
        <f t="shared" si="1518"/>
        <v>1.9005536729015393E-3</v>
      </c>
      <c r="H1040" s="11">
        <f t="shared" si="1531"/>
        <v>43703</v>
      </c>
      <c r="I1040" s="11">
        <f t="shared" si="1519"/>
        <v>43703</v>
      </c>
      <c r="J1040" s="1">
        <f t="shared" si="1532"/>
        <v>22</v>
      </c>
      <c r="K1040" s="1">
        <f t="shared" si="1533"/>
        <v>19</v>
      </c>
      <c r="L1040" s="66">
        <f t="shared" si="1520"/>
        <v>1.0016411700000001</v>
      </c>
      <c r="M1040" s="70">
        <f t="shared" si="1399"/>
        <v>1.0000997300000001</v>
      </c>
      <c r="N1040" s="70">
        <f t="shared" si="1385"/>
        <v>1.0999337934829261</v>
      </c>
      <c r="O1040" s="66">
        <f t="shared" si="1395"/>
        <v>1.10173897</v>
      </c>
      <c r="P1040" s="66">
        <f t="shared" si="1521"/>
        <v>56174.321082219998</v>
      </c>
      <c r="Q1040" s="74">
        <f t="shared" si="1522"/>
        <v>0</v>
      </c>
      <c r="R1040" s="75">
        <f t="shared" si="1396"/>
        <v>0</v>
      </c>
      <c r="S1040" s="66">
        <f t="shared" si="1397"/>
        <v>0</v>
      </c>
      <c r="T1040" s="10">
        <f t="shared" si="1534"/>
        <v>0.06</v>
      </c>
      <c r="U1040" s="74">
        <f t="shared" si="1392"/>
        <v>19</v>
      </c>
      <c r="V1040" s="74">
        <v>252</v>
      </c>
      <c r="W1040" s="70">
        <f t="shared" si="1523"/>
        <v>1.004402955</v>
      </c>
      <c r="X1040" s="66">
        <f t="shared" si="1524"/>
        <v>247.33300788</v>
      </c>
      <c r="Y1040" s="66">
        <v>0</v>
      </c>
      <c r="Z1040" s="67">
        <f t="shared" si="1525"/>
        <v>0</v>
      </c>
      <c r="AA1040" s="68" t="str">
        <f t="shared" si="1535"/>
        <v>A+INCORP J=</v>
      </c>
      <c r="AB1040" s="11">
        <f t="shared" si="1536"/>
        <v>43703</v>
      </c>
      <c r="AC1040" s="227">
        <f t="shared" ref="AC1040:AC1103" si="1541">AC1039</f>
        <v>3113.21</v>
      </c>
      <c r="AD1040" s="227">
        <f t="shared" si="1415"/>
        <v>62.264200000000002</v>
      </c>
      <c r="AE1040" s="227">
        <f t="shared" si="1416"/>
        <v>532.35891000000004</v>
      </c>
      <c r="AF1040" s="228">
        <f t="shared" si="1296"/>
        <v>1.0558631520186752</v>
      </c>
      <c r="AG1040" s="230">
        <f t="shared" si="1297"/>
        <v>353</v>
      </c>
      <c r="AH1040" s="231">
        <f t="shared" si="1417"/>
        <v>1.0850463619999999</v>
      </c>
      <c r="AI1040" s="227">
        <f t="shared" si="1418"/>
        <v>3566.6816376199999</v>
      </c>
      <c r="AJ1040" s="227">
        <f t="shared" si="1419"/>
        <v>4161.3047476199999</v>
      </c>
      <c r="AK1040" s="227">
        <f t="shared" si="1405"/>
        <v>3113.21</v>
      </c>
      <c r="AL1040" s="227">
        <f t="shared" si="1420"/>
        <v>62.264200000000002</v>
      </c>
      <c r="AM1040" s="227">
        <f t="shared" si="1421"/>
        <v>501.22681</v>
      </c>
      <c r="AN1040" s="228">
        <f t="shared" si="1406"/>
        <v>1.0549141274068476</v>
      </c>
      <c r="AO1040" s="230">
        <f t="shared" si="1407"/>
        <v>332</v>
      </c>
      <c r="AP1040" s="231">
        <f t="shared" si="1422"/>
        <v>1.0797904279999999</v>
      </c>
      <c r="AQ1040" s="227">
        <f t="shared" si="1423"/>
        <v>3546.2144775199999</v>
      </c>
      <c r="AR1040" s="227">
        <f t="shared" si="1424"/>
        <v>4109.7054875200001</v>
      </c>
      <c r="AS1040" s="227">
        <f t="shared" si="1537"/>
        <v>3113.21</v>
      </c>
      <c r="AT1040" s="227">
        <f t="shared" si="1425"/>
        <v>62.264200000000002</v>
      </c>
      <c r="AU1040" s="227">
        <f t="shared" si="1426"/>
        <v>470.09470999999996</v>
      </c>
      <c r="AV1040" s="228">
        <f t="shared" si="1538"/>
        <v>1.0525988656276621</v>
      </c>
      <c r="AW1040" s="230">
        <f t="shared" si="1539"/>
        <v>311</v>
      </c>
      <c r="AX1040" s="231">
        <f t="shared" si="1427"/>
        <v>1.0745599530000001</v>
      </c>
      <c r="AY1040" s="227">
        <f t="shared" si="1428"/>
        <v>3521.2913960400001</v>
      </c>
      <c r="AZ1040" s="227">
        <f t="shared" si="1429"/>
        <v>4053.65030604</v>
      </c>
      <c r="BA1040" s="227">
        <f t="shared" si="1516"/>
        <v>3113.21</v>
      </c>
      <c r="BB1040" s="227">
        <f t="shared" si="1430"/>
        <v>62.264200000000002</v>
      </c>
      <c r="BC1040" s="227">
        <f t="shared" si="1431"/>
        <v>437.92487333333332</v>
      </c>
      <c r="BD1040" s="228">
        <f t="shared" si="1403"/>
        <v>1.0484046841677221</v>
      </c>
      <c r="BE1040" s="230">
        <f t="shared" si="1404"/>
        <v>291</v>
      </c>
      <c r="BF1040" s="231">
        <f t="shared" si="1432"/>
        <v>1.069602105</v>
      </c>
      <c r="BG1040" s="227">
        <f t="shared" si="1433"/>
        <v>3491.0785320099999</v>
      </c>
      <c r="BH1040" s="227">
        <f t="shared" si="1434"/>
        <v>3991.2676053433333</v>
      </c>
      <c r="BI1040" s="227">
        <f t="shared" si="1540"/>
        <v>3113.21</v>
      </c>
      <c r="BJ1040" s="227">
        <f t="shared" si="1435"/>
        <v>62.264200000000002</v>
      </c>
      <c r="BK1040" s="227">
        <f t="shared" si="1436"/>
        <v>406.79277333333329</v>
      </c>
      <c r="BL1040" s="228">
        <f t="shared" si="1526"/>
        <v>1.0353590179869809</v>
      </c>
      <c r="BM1040" s="230">
        <f t="shared" si="1527"/>
        <v>269</v>
      </c>
      <c r="BN1040" s="231">
        <f t="shared" si="1437"/>
        <v>1.064174889</v>
      </c>
      <c r="BO1040" s="227">
        <f t="shared" si="1438"/>
        <v>3430.14432945</v>
      </c>
      <c r="BP1040" s="227">
        <f t="shared" si="1439"/>
        <v>3899.2013027833332</v>
      </c>
      <c r="BQ1040" s="227">
        <f t="shared" si="1402"/>
        <v>3113.21</v>
      </c>
      <c r="BR1040" s="227">
        <f t="shared" si="1440"/>
        <v>62.264200000000002</v>
      </c>
      <c r="BS1040" s="227">
        <f t="shared" si="1441"/>
        <v>372.54746333333333</v>
      </c>
      <c r="BT1040" s="228">
        <f t="shared" si="1400"/>
        <v>1.031952906995717</v>
      </c>
      <c r="BU1040" s="230">
        <f t="shared" si="1401"/>
        <v>246</v>
      </c>
      <c r="BV1040" s="231">
        <f t="shared" si="1442"/>
        <v>1.0585304230000001</v>
      </c>
      <c r="BW1040" s="227">
        <f t="shared" si="1443"/>
        <v>3400.7259865400001</v>
      </c>
      <c r="BX1040" s="227">
        <f t="shared" si="1444"/>
        <v>3835.5376498733335</v>
      </c>
      <c r="BY1040" s="227">
        <f t="shared" si="1517"/>
        <v>3113.21</v>
      </c>
      <c r="BZ1040" s="227">
        <f t="shared" si="1445"/>
        <v>62.264200000000002</v>
      </c>
      <c r="CA1040" s="227">
        <f t="shared" si="1446"/>
        <v>342.45310000000001</v>
      </c>
      <c r="CB1040" s="228">
        <f t="shared" si="1514"/>
        <v>1.032881481871968</v>
      </c>
      <c r="CC1040" s="230">
        <f t="shared" si="1515"/>
        <v>226</v>
      </c>
      <c r="CD1040" s="231">
        <f t="shared" si="1447"/>
        <v>1.053646533</v>
      </c>
      <c r="CE1040" s="227">
        <f t="shared" si="1448"/>
        <v>3388.08151357</v>
      </c>
      <c r="CF1040" s="227">
        <f t="shared" si="1449"/>
        <v>3792.7988135699998</v>
      </c>
      <c r="CG1040" s="227">
        <f t="shared" si="1510"/>
        <v>3113.21</v>
      </c>
      <c r="CH1040" s="227">
        <f t="shared" si="1450"/>
        <v>62.264200000000002</v>
      </c>
      <c r="CI1040" s="227">
        <f t="shared" si="1451"/>
        <v>311.32100000000003</v>
      </c>
      <c r="CJ1040" s="228">
        <f t="shared" si="1393"/>
        <v>1.0279476454748251</v>
      </c>
      <c r="CK1040" s="230">
        <f t="shared" si="1394"/>
        <v>205</v>
      </c>
      <c r="CL1040" s="231">
        <f t="shared" si="1452"/>
        <v>1.048542699</v>
      </c>
      <c r="CM1040" s="227">
        <f t="shared" si="1453"/>
        <v>3355.5640545599999</v>
      </c>
      <c r="CN1040" s="227">
        <f t="shared" si="1454"/>
        <v>3729.1492545599999</v>
      </c>
      <c r="CO1040" s="227">
        <f t="shared" si="1513"/>
        <v>3113.21</v>
      </c>
      <c r="CP1040" s="227">
        <f t="shared" si="1455"/>
        <v>62.264200000000002</v>
      </c>
      <c r="CQ1040" s="227">
        <f t="shared" si="1456"/>
        <v>278.11342666666667</v>
      </c>
      <c r="CR1040" s="228">
        <f t="shared" si="1511"/>
        <v>1.0233433574770165</v>
      </c>
      <c r="CS1040" s="230">
        <f t="shared" si="1512"/>
        <v>185</v>
      </c>
      <c r="CT1040" s="231">
        <f t="shared" si="1457"/>
        <v>1.043704891</v>
      </c>
      <c r="CU1040" s="227">
        <f t="shared" si="1458"/>
        <v>3325.1214332999998</v>
      </c>
      <c r="CV1040" s="227">
        <f t="shared" si="1459"/>
        <v>3665.4990599666667</v>
      </c>
      <c r="CW1040" s="227">
        <f t="shared" si="1391"/>
        <v>3113.21</v>
      </c>
      <c r="CX1040" s="227">
        <f t="shared" si="1460"/>
        <v>62.264200000000002</v>
      </c>
      <c r="CY1040" s="227">
        <f t="shared" si="1461"/>
        <v>246.98132666666669</v>
      </c>
      <c r="CZ1040" s="228">
        <f t="shared" si="1389"/>
        <v>1.0254973635215725</v>
      </c>
      <c r="DA1040" s="239">
        <f t="shared" si="1390"/>
        <v>164</v>
      </c>
      <c r="DB1040" s="231">
        <f t="shared" si="1462"/>
        <v>1.038649213</v>
      </c>
      <c r="DC1040" s="227">
        <f t="shared" si="1463"/>
        <v>3315.9796857299998</v>
      </c>
      <c r="DD1040" s="227">
        <f t="shared" si="1464"/>
        <v>3625.2252123966664</v>
      </c>
      <c r="DE1040" s="227">
        <f t="shared" si="1509"/>
        <v>3113.21</v>
      </c>
      <c r="DF1040" s="227">
        <f t="shared" si="1465"/>
        <v>62.264200000000002</v>
      </c>
      <c r="DG1040" s="227">
        <f t="shared" si="1466"/>
        <v>215.84922666666671</v>
      </c>
      <c r="DH1040" s="228">
        <f t="shared" si="1507"/>
        <v>1.0239613157250684</v>
      </c>
      <c r="DI1040" s="239">
        <f t="shared" si="1508"/>
        <v>143</v>
      </c>
      <c r="DJ1040" s="231">
        <f t="shared" si="1467"/>
        <v>1.033618025</v>
      </c>
      <c r="DK1040" s="227">
        <f t="shared" si="1468"/>
        <v>3294.9743699599999</v>
      </c>
      <c r="DL1040" s="227">
        <f t="shared" si="1469"/>
        <v>3573.0877966266667</v>
      </c>
      <c r="DM1040" s="227">
        <f t="shared" si="1388"/>
        <v>3113.21</v>
      </c>
      <c r="DN1040" s="227">
        <f t="shared" si="1470"/>
        <v>62.264200000000002</v>
      </c>
      <c r="DO1040" s="227">
        <f t="shared" si="1471"/>
        <v>183.67939000000001</v>
      </c>
      <c r="DP1040" s="228">
        <f t="shared" si="1386"/>
        <v>1.0206954927053242</v>
      </c>
      <c r="DQ1040" s="239">
        <f t="shared" si="1387"/>
        <v>122</v>
      </c>
      <c r="DR1040" s="231">
        <f t="shared" si="1472"/>
        <v>1.0286112080000001</v>
      </c>
      <c r="DS1040" s="227">
        <f t="shared" si="1473"/>
        <v>3268.5555170900002</v>
      </c>
      <c r="DT1040" s="227">
        <f t="shared" si="1474"/>
        <v>3514.4991070900001</v>
      </c>
      <c r="DU1040" s="227">
        <f t="shared" si="1506"/>
        <v>3113.21</v>
      </c>
      <c r="DV1040" s="227">
        <f t="shared" si="1475"/>
        <v>62.264200000000002</v>
      </c>
      <c r="DW1040" s="227">
        <f t="shared" si="1476"/>
        <v>154.62276333333335</v>
      </c>
      <c r="DX1040" s="228">
        <f t="shared" si="1503"/>
        <v>1.0163258480942439</v>
      </c>
      <c r="DY1040" s="239">
        <f t="shared" si="1504"/>
        <v>104</v>
      </c>
      <c r="DZ1040" s="231">
        <f t="shared" si="1477"/>
        <v>1.024338958</v>
      </c>
      <c r="EA1040" s="227">
        <f t="shared" si="1478"/>
        <v>3241.0451278300002</v>
      </c>
      <c r="EB1040" s="227">
        <f t="shared" si="1479"/>
        <v>3457.9320911633336</v>
      </c>
      <c r="EC1040" s="227">
        <f t="shared" si="1382"/>
        <v>3113.21</v>
      </c>
      <c r="ED1040" s="227">
        <f t="shared" si="1480"/>
        <v>62.264200000000002</v>
      </c>
      <c r="EE1040" s="227">
        <f t="shared" si="1481"/>
        <v>122.45292666666666</v>
      </c>
      <c r="EF1040" s="228">
        <f t="shared" si="1383"/>
        <v>1.0087605331608476</v>
      </c>
      <c r="EG1040" s="239">
        <f t="shared" si="1384"/>
        <v>82</v>
      </c>
      <c r="EH1040" s="231">
        <f t="shared" si="1482"/>
        <v>1.01914141</v>
      </c>
      <c r="EI1040" s="227">
        <f t="shared" si="1483"/>
        <v>3200.5966594000001</v>
      </c>
      <c r="EJ1040" s="227">
        <f t="shared" si="1484"/>
        <v>3385.3137860666666</v>
      </c>
      <c r="EK1040" s="227">
        <f t="shared" si="1505"/>
        <v>3113.21</v>
      </c>
      <c r="EL1040" s="227">
        <f t="shared" si="1485"/>
        <v>62.264200000000002</v>
      </c>
      <c r="EM1040" s="227">
        <f t="shared" si="1486"/>
        <v>89.245353333333341</v>
      </c>
      <c r="EN1040" s="228">
        <f t="shared" si="1501"/>
        <v>1.0030435016150825</v>
      </c>
      <c r="EO1040" s="239">
        <f t="shared" si="1502"/>
        <v>61</v>
      </c>
      <c r="EP1040" s="231">
        <f t="shared" si="1487"/>
        <v>1.0142047169999999</v>
      </c>
      <c r="EQ1040" s="227">
        <f t="shared" si="1488"/>
        <v>3167.0419172100001</v>
      </c>
      <c r="ER1040" s="227">
        <f t="shared" si="1489"/>
        <v>3318.5514705433334</v>
      </c>
      <c r="ES1040" s="227">
        <f t="shared" si="1379"/>
        <v>3113.21</v>
      </c>
      <c r="ET1040" s="227">
        <f t="shared" si="1490"/>
        <v>62.264200000000002</v>
      </c>
      <c r="EU1040" s="227">
        <f t="shared" si="1491"/>
        <v>59.15099</v>
      </c>
      <c r="EV1040" s="228">
        <f t="shared" si="1375"/>
        <v>1.0017410693219033</v>
      </c>
      <c r="EW1040" s="239">
        <f t="shared" si="1376"/>
        <v>41</v>
      </c>
      <c r="EX1040" s="231">
        <f t="shared" si="1492"/>
        <v>1.0095253390000001</v>
      </c>
      <c r="EY1040" s="227">
        <f t="shared" si="1493"/>
        <v>3148.3363253799998</v>
      </c>
      <c r="EZ1040" s="227">
        <f t="shared" si="1494"/>
        <v>3269.75151538</v>
      </c>
      <c r="FA1040" s="227">
        <f t="shared" si="1499"/>
        <v>3113.21</v>
      </c>
      <c r="FB1040" s="227">
        <f t="shared" si="1500"/>
        <v>62.264200000000002</v>
      </c>
      <c r="FC1040" s="227">
        <f t="shared" si="1495"/>
        <v>28.018890000000003</v>
      </c>
      <c r="FD1040" s="228">
        <f t="shared" si="1496"/>
        <v>1.0016411715108779</v>
      </c>
      <c r="FE1040" s="239">
        <f t="shared" si="1497"/>
        <v>19</v>
      </c>
      <c r="FF1040" s="231">
        <f t="shared" si="1498"/>
        <v>1.004402955</v>
      </c>
      <c r="FG1040" s="227">
        <f t="shared" si="1412"/>
        <v>3132.0491311599999</v>
      </c>
      <c r="FH1040" s="227">
        <f t="shared" si="1413"/>
        <v>3222.3322211599998</v>
      </c>
      <c r="FI1040" s="227"/>
      <c r="FJ1040" s="227"/>
      <c r="FK1040" s="227"/>
      <c r="FL1040" s="227"/>
      <c r="FM1040" s="227"/>
      <c r="FN1040" s="227"/>
      <c r="FO1040" s="227"/>
      <c r="FP1040" s="227"/>
      <c r="FQ1040" s="227"/>
      <c r="FR1040" s="227"/>
      <c r="FS1040" s="227"/>
      <c r="FT1040" s="227"/>
      <c r="FU1040" s="227"/>
      <c r="FV1040" s="227"/>
      <c r="FW1040" s="227"/>
      <c r="FX1040" s="227"/>
      <c r="FY1040" s="227"/>
      <c r="FZ1040" s="227"/>
      <c r="GA1040" s="227"/>
      <c r="GB1040" s="227"/>
      <c r="GC1040" s="227"/>
      <c r="GD1040" s="227"/>
      <c r="GE1040" s="227"/>
      <c r="GF1040" s="1"/>
      <c r="GG1040" s="1"/>
      <c r="GH1040" s="5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5"/>
      <c r="HA1040" s="5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3"/>
      <c r="JZ1040" s="1"/>
      <c r="KA1040" s="1"/>
      <c r="KB1040" s="1"/>
      <c r="KC1040" s="1"/>
      <c r="KD1040" s="1"/>
      <c r="KE1040" s="1"/>
    </row>
    <row r="1041" spans="1:291" x14ac:dyDescent="0.2">
      <c r="A1041" s="196">
        <f t="shared" si="1528"/>
        <v>43699</v>
      </c>
      <c r="B1041" s="236">
        <f t="shared" si="1414"/>
        <v>119080.05805800663</v>
      </c>
      <c r="C1041" s="66">
        <f t="shared" si="1398"/>
        <v>56082.280525889997</v>
      </c>
      <c r="D1041" s="77">
        <f t="shared" si="1529"/>
        <v>5214.2700000000004</v>
      </c>
      <c r="E1041" s="67">
        <f>VLOOKUP(A1040,[1]Plan1!$DQ$117:$DS$314,3)</f>
        <v>5224.18</v>
      </c>
      <c r="F1041" s="11">
        <f t="shared" si="1530"/>
        <v>43672</v>
      </c>
      <c r="G1041" s="73">
        <f t="shared" si="1518"/>
        <v>1.9005536729015393E-3</v>
      </c>
      <c r="H1041" s="11">
        <f t="shared" si="1531"/>
        <v>43703</v>
      </c>
      <c r="I1041" s="11">
        <f t="shared" si="1519"/>
        <v>43703</v>
      </c>
      <c r="J1041" s="1">
        <f t="shared" si="1532"/>
        <v>22</v>
      </c>
      <c r="K1041" s="1">
        <f t="shared" si="1533"/>
        <v>20</v>
      </c>
      <c r="L1041" s="66">
        <f t="shared" si="1520"/>
        <v>1.00172762</v>
      </c>
      <c r="M1041" s="70">
        <f t="shared" si="1399"/>
        <v>1.0000997300000001</v>
      </c>
      <c r="N1041" s="70">
        <f t="shared" si="1385"/>
        <v>1.0999337934829261</v>
      </c>
      <c r="O1041" s="66">
        <f t="shared" si="1395"/>
        <v>1.1018340600000001</v>
      </c>
      <c r="P1041" s="66">
        <f t="shared" si="1521"/>
        <v>56179.169395370001</v>
      </c>
      <c r="Q1041" s="74">
        <f t="shared" si="1522"/>
        <v>0</v>
      </c>
      <c r="R1041" s="75">
        <f t="shared" si="1396"/>
        <v>0</v>
      </c>
      <c r="S1041" s="66">
        <f t="shared" si="1397"/>
        <v>0</v>
      </c>
      <c r="T1041" s="10">
        <f t="shared" si="1534"/>
        <v>0.06</v>
      </c>
      <c r="U1041" s="74">
        <f t="shared" si="1392"/>
        <v>20</v>
      </c>
      <c r="V1041" s="74">
        <v>252</v>
      </c>
      <c r="W1041" s="70">
        <f t="shared" si="1523"/>
        <v>1.004635226</v>
      </c>
      <c r="X1041" s="66">
        <f t="shared" si="1524"/>
        <v>260.40314662999998</v>
      </c>
      <c r="Y1041" s="66">
        <v>0</v>
      </c>
      <c r="Z1041" s="67">
        <f t="shared" si="1525"/>
        <v>0</v>
      </c>
      <c r="AA1041" s="68" t="str">
        <f t="shared" si="1535"/>
        <v>A+INCORP J=</v>
      </c>
      <c r="AB1041" s="11">
        <f t="shared" si="1536"/>
        <v>43703</v>
      </c>
      <c r="AC1041" s="227">
        <f t="shared" si="1541"/>
        <v>3113.21</v>
      </c>
      <c r="AD1041" s="227">
        <f t="shared" si="1415"/>
        <v>62.264200000000002</v>
      </c>
      <c r="AE1041" s="227">
        <f t="shared" si="1416"/>
        <v>533.3966466666667</v>
      </c>
      <c r="AF1041" s="228">
        <f t="shared" ref="AF1041:AF1104" si="1542">($O1041/AF$525)</f>
        <v>1.0559542825222332</v>
      </c>
      <c r="AG1041" s="230">
        <f t="shared" ref="AG1041:AG1104" si="1543">NETWORKDAYS(AG$525,$A1041,$AE$118:$AE$502)-1</f>
        <v>354</v>
      </c>
      <c r="AH1041" s="231">
        <f t="shared" si="1417"/>
        <v>1.085297282</v>
      </c>
      <c r="AI1041" s="227">
        <f t="shared" si="1418"/>
        <v>3567.8143506500001</v>
      </c>
      <c r="AJ1041" s="227">
        <f t="shared" si="1419"/>
        <v>4163.4751973166667</v>
      </c>
      <c r="AK1041" s="227">
        <f t="shared" si="1405"/>
        <v>3113.21</v>
      </c>
      <c r="AL1041" s="227">
        <f t="shared" si="1420"/>
        <v>62.264200000000002</v>
      </c>
      <c r="AM1041" s="227">
        <f t="shared" si="1421"/>
        <v>502.26454666666666</v>
      </c>
      <c r="AN1041" s="228">
        <f t="shared" si="1406"/>
        <v>1.0550051760010306</v>
      </c>
      <c r="AO1041" s="230">
        <f t="shared" si="1407"/>
        <v>333</v>
      </c>
      <c r="AP1041" s="231">
        <f t="shared" si="1422"/>
        <v>1.0800401319999999</v>
      </c>
      <c r="AQ1041" s="227">
        <f t="shared" si="1423"/>
        <v>3547.34068875</v>
      </c>
      <c r="AR1041" s="227">
        <f t="shared" si="1424"/>
        <v>4111.8694354166664</v>
      </c>
      <c r="AS1041" s="227">
        <f t="shared" si="1537"/>
        <v>3113.21</v>
      </c>
      <c r="AT1041" s="227">
        <f t="shared" si="1425"/>
        <v>62.264200000000002</v>
      </c>
      <c r="AU1041" s="227">
        <f t="shared" si="1426"/>
        <v>471.13244666666662</v>
      </c>
      <c r="AV1041" s="228">
        <f t="shared" si="1538"/>
        <v>1.0526897143938927</v>
      </c>
      <c r="AW1041" s="230">
        <f t="shared" si="1539"/>
        <v>312</v>
      </c>
      <c r="AX1041" s="231">
        <f t="shared" si="1427"/>
        <v>1.074808448</v>
      </c>
      <c r="AY1041" s="227">
        <f t="shared" si="1428"/>
        <v>3522.4096939999999</v>
      </c>
      <c r="AZ1041" s="227">
        <f t="shared" si="1429"/>
        <v>4055.8063406666665</v>
      </c>
      <c r="BA1041" s="227">
        <f t="shared" si="1516"/>
        <v>3113.21</v>
      </c>
      <c r="BB1041" s="227">
        <f t="shared" si="1430"/>
        <v>62.264200000000002</v>
      </c>
      <c r="BC1041" s="227">
        <f t="shared" si="1431"/>
        <v>438.96260999999998</v>
      </c>
      <c r="BD1041" s="228">
        <f t="shared" si="1403"/>
        <v>1.0484951709383024</v>
      </c>
      <c r="BE1041" s="230">
        <f t="shared" si="1404"/>
        <v>292</v>
      </c>
      <c r="BF1041" s="231">
        <f t="shared" si="1432"/>
        <v>1.0698494540000001</v>
      </c>
      <c r="BG1041" s="227">
        <f t="shared" si="1433"/>
        <v>3492.1872365999998</v>
      </c>
      <c r="BH1041" s="227">
        <f t="shared" si="1434"/>
        <v>3993.4140465999999</v>
      </c>
      <c r="BI1041" s="227">
        <f t="shared" si="1540"/>
        <v>3113.21</v>
      </c>
      <c r="BJ1041" s="227">
        <f t="shared" si="1435"/>
        <v>62.264200000000002</v>
      </c>
      <c r="BK1041" s="227">
        <f t="shared" si="1436"/>
        <v>407.83051</v>
      </c>
      <c r="BL1041" s="228">
        <f t="shared" si="1526"/>
        <v>1.0354483787990256</v>
      </c>
      <c r="BM1041" s="230">
        <f t="shared" si="1527"/>
        <v>270</v>
      </c>
      <c r="BN1041" s="231">
        <f t="shared" si="1437"/>
        <v>1.064420983</v>
      </c>
      <c r="BO1041" s="227">
        <f t="shared" si="1438"/>
        <v>3431.2336826199999</v>
      </c>
      <c r="BP1041" s="227">
        <f t="shared" si="1439"/>
        <v>3901.3283926199997</v>
      </c>
      <c r="BQ1041" s="227">
        <f t="shared" si="1402"/>
        <v>3113.21</v>
      </c>
      <c r="BR1041" s="227">
        <f t="shared" si="1440"/>
        <v>62.264200000000002</v>
      </c>
      <c r="BS1041" s="227">
        <f t="shared" si="1441"/>
        <v>373.58519999999999</v>
      </c>
      <c r="BT1041" s="228">
        <f t="shared" si="1400"/>
        <v>1.0320419738296933</v>
      </c>
      <c r="BU1041" s="230">
        <f t="shared" si="1401"/>
        <v>247</v>
      </c>
      <c r="BV1041" s="231">
        <f t="shared" si="1442"/>
        <v>1.0587752109999999</v>
      </c>
      <c r="BW1041" s="227">
        <f t="shared" si="1443"/>
        <v>3401.8059947199999</v>
      </c>
      <c r="BX1041" s="227">
        <f t="shared" si="1444"/>
        <v>3837.65539472</v>
      </c>
      <c r="BY1041" s="227">
        <f t="shared" si="1517"/>
        <v>3113.21</v>
      </c>
      <c r="BZ1041" s="227">
        <f t="shared" si="1445"/>
        <v>62.264200000000002</v>
      </c>
      <c r="CA1041" s="227">
        <f t="shared" si="1446"/>
        <v>343.49083666666667</v>
      </c>
      <c r="CB1041" s="228">
        <f t="shared" si="1514"/>
        <v>1.0329706288503229</v>
      </c>
      <c r="CC1041" s="230">
        <f t="shared" si="1515"/>
        <v>227</v>
      </c>
      <c r="CD1041" s="231">
        <f t="shared" si="1447"/>
        <v>1.0538901919999999</v>
      </c>
      <c r="CE1041" s="227">
        <f t="shared" si="1448"/>
        <v>3389.1575074299999</v>
      </c>
      <c r="CF1041" s="227">
        <f t="shared" si="1449"/>
        <v>3794.9125440966664</v>
      </c>
      <c r="CG1041" s="227">
        <f t="shared" si="1510"/>
        <v>3113.21</v>
      </c>
      <c r="CH1041" s="227">
        <f t="shared" si="1450"/>
        <v>62.264200000000002</v>
      </c>
      <c r="CI1041" s="227">
        <f t="shared" si="1451"/>
        <v>312.35873666666669</v>
      </c>
      <c r="CJ1041" s="228">
        <f t="shared" si="1393"/>
        <v>1.0280363666186441</v>
      </c>
      <c r="CK1041" s="230">
        <f t="shared" si="1394"/>
        <v>206</v>
      </c>
      <c r="CL1041" s="231">
        <f t="shared" si="1452"/>
        <v>1.0487851770000001</v>
      </c>
      <c r="CM1041" s="227">
        <f t="shared" si="1453"/>
        <v>3356.6297191399999</v>
      </c>
      <c r="CN1041" s="227">
        <f t="shared" si="1454"/>
        <v>3731.2526558066666</v>
      </c>
      <c r="CO1041" s="227">
        <f t="shared" si="1513"/>
        <v>3113.21</v>
      </c>
      <c r="CP1041" s="227">
        <f t="shared" si="1455"/>
        <v>62.264200000000002</v>
      </c>
      <c r="CQ1041" s="227">
        <f t="shared" si="1456"/>
        <v>279.15116333333333</v>
      </c>
      <c r="CR1041" s="228">
        <f t="shared" si="1511"/>
        <v>1.0234316812292958</v>
      </c>
      <c r="CS1041" s="230">
        <f t="shared" si="1512"/>
        <v>186</v>
      </c>
      <c r="CT1041" s="231">
        <f t="shared" si="1457"/>
        <v>1.0439462500000001</v>
      </c>
      <c r="CU1041" s="227">
        <f t="shared" si="1458"/>
        <v>3326.1774290899998</v>
      </c>
      <c r="CV1041" s="227">
        <f t="shared" si="1459"/>
        <v>3667.5927924233333</v>
      </c>
      <c r="CW1041" s="227">
        <f t="shared" si="1391"/>
        <v>3113.21</v>
      </c>
      <c r="CX1041" s="227">
        <f t="shared" si="1460"/>
        <v>62.264200000000002</v>
      </c>
      <c r="CY1041" s="227">
        <f t="shared" si="1461"/>
        <v>248.01906333333332</v>
      </c>
      <c r="CZ1041" s="228">
        <f t="shared" si="1389"/>
        <v>1.0255858731839813</v>
      </c>
      <c r="DA1041" s="239">
        <f t="shared" si="1390"/>
        <v>165</v>
      </c>
      <c r="DB1041" s="231">
        <f t="shared" si="1462"/>
        <v>1.038889403</v>
      </c>
      <c r="DC1041" s="227">
        <f t="shared" si="1463"/>
        <v>3317.0327787000001</v>
      </c>
      <c r="DD1041" s="227">
        <f t="shared" si="1464"/>
        <v>3627.3160420333334</v>
      </c>
      <c r="DE1041" s="227">
        <f t="shared" si="1509"/>
        <v>3113.21</v>
      </c>
      <c r="DF1041" s="227">
        <f t="shared" si="1465"/>
        <v>62.264200000000002</v>
      </c>
      <c r="DG1041" s="227">
        <f t="shared" si="1466"/>
        <v>216.88696333333334</v>
      </c>
      <c r="DH1041" s="228">
        <f t="shared" si="1507"/>
        <v>1.0240496928127123</v>
      </c>
      <c r="DI1041" s="239">
        <f t="shared" si="1508"/>
        <v>144</v>
      </c>
      <c r="DJ1041" s="231">
        <f t="shared" si="1467"/>
        <v>1.0338570520000001</v>
      </c>
      <c r="DK1041" s="227">
        <f t="shared" si="1468"/>
        <v>3296.0207935499998</v>
      </c>
      <c r="DL1041" s="227">
        <f t="shared" si="1469"/>
        <v>3575.1719568833332</v>
      </c>
      <c r="DM1041" s="227">
        <f t="shared" si="1388"/>
        <v>3113.21</v>
      </c>
      <c r="DN1041" s="227">
        <f t="shared" si="1470"/>
        <v>62.264200000000002</v>
      </c>
      <c r="DO1041" s="227">
        <f t="shared" si="1471"/>
        <v>184.71712666666667</v>
      </c>
      <c r="DP1041" s="228">
        <f t="shared" si="1386"/>
        <v>1.0207835879230156</v>
      </c>
      <c r="DQ1041" s="239">
        <f t="shared" si="1387"/>
        <v>123</v>
      </c>
      <c r="DR1041" s="231">
        <f t="shared" si="1472"/>
        <v>1.0288490770000001</v>
      </c>
      <c r="DS1041" s="227">
        <f t="shared" si="1473"/>
        <v>3269.5935500300002</v>
      </c>
      <c r="DT1041" s="227">
        <f t="shared" si="1474"/>
        <v>3516.5748766966667</v>
      </c>
      <c r="DU1041" s="227">
        <f t="shared" si="1506"/>
        <v>3113.21</v>
      </c>
      <c r="DV1041" s="227">
        <f t="shared" si="1475"/>
        <v>62.264200000000002</v>
      </c>
      <c r="DW1041" s="227">
        <f t="shared" si="1476"/>
        <v>155.66050000000001</v>
      </c>
      <c r="DX1041" s="228">
        <f t="shared" si="1503"/>
        <v>1.016413566172234</v>
      </c>
      <c r="DY1041" s="239">
        <f t="shared" si="1504"/>
        <v>105</v>
      </c>
      <c r="DZ1041" s="231">
        <f t="shared" si="1477"/>
        <v>1.0245758389999999</v>
      </c>
      <c r="EA1041" s="227">
        <f t="shared" si="1478"/>
        <v>3242.0744238799998</v>
      </c>
      <c r="EB1041" s="227">
        <f t="shared" si="1479"/>
        <v>3459.9991238799998</v>
      </c>
      <c r="EC1041" s="227">
        <f t="shared" si="1382"/>
        <v>3113.21</v>
      </c>
      <c r="ED1041" s="227">
        <f t="shared" si="1480"/>
        <v>62.264200000000002</v>
      </c>
      <c r="EE1041" s="227">
        <f t="shared" si="1481"/>
        <v>123.49066333333334</v>
      </c>
      <c r="EF1041" s="228">
        <f t="shared" si="1383"/>
        <v>1.008847598283994</v>
      </c>
      <c r="EG1041" s="239">
        <f t="shared" si="1384"/>
        <v>83</v>
      </c>
      <c r="EH1041" s="231">
        <f t="shared" si="1482"/>
        <v>1.019377089</v>
      </c>
      <c r="EI1041" s="227">
        <f t="shared" si="1483"/>
        <v>3201.61310959</v>
      </c>
      <c r="EJ1041" s="227">
        <f t="shared" si="1484"/>
        <v>3387.3679729233336</v>
      </c>
      <c r="EK1041" s="227">
        <f t="shared" si="1505"/>
        <v>3113.21</v>
      </c>
      <c r="EL1041" s="227">
        <f t="shared" si="1485"/>
        <v>62.264200000000002</v>
      </c>
      <c r="EM1041" s="227">
        <f t="shared" si="1486"/>
        <v>90.283090000000001</v>
      </c>
      <c r="EN1041" s="228">
        <f t="shared" si="1501"/>
        <v>1.0031300733068949</v>
      </c>
      <c r="EO1041" s="239">
        <f t="shared" si="1502"/>
        <v>62</v>
      </c>
      <c r="EP1041" s="231">
        <f t="shared" si="1487"/>
        <v>1.014439254</v>
      </c>
      <c r="EQ1041" s="227">
        <f t="shared" si="1488"/>
        <v>3168.0477098599999</v>
      </c>
      <c r="ER1041" s="227">
        <f t="shared" si="1489"/>
        <v>3320.5949998599999</v>
      </c>
      <c r="ES1041" s="227">
        <f t="shared" si="1379"/>
        <v>3113.21</v>
      </c>
      <c r="ET1041" s="227">
        <f t="shared" si="1490"/>
        <v>62.264200000000002</v>
      </c>
      <c r="EU1041" s="227">
        <f t="shared" si="1491"/>
        <v>60.188726666666668</v>
      </c>
      <c r="EV1041" s="228">
        <f t="shared" si="1375"/>
        <v>1.0018275286020739</v>
      </c>
      <c r="EW1041" s="239">
        <f t="shared" si="1376"/>
        <v>42</v>
      </c>
      <c r="EX1041" s="231">
        <f t="shared" si="1492"/>
        <v>1.0097587939999999</v>
      </c>
      <c r="EY1041" s="227">
        <f t="shared" si="1493"/>
        <v>3149.3361778499998</v>
      </c>
      <c r="EZ1041" s="227">
        <f t="shared" si="1494"/>
        <v>3271.7891045166666</v>
      </c>
      <c r="FA1041" s="227">
        <f t="shared" si="1499"/>
        <v>3113.21</v>
      </c>
      <c r="FB1041" s="227">
        <f t="shared" si="1500"/>
        <v>62.264200000000002</v>
      </c>
      <c r="FC1041" s="227">
        <f t="shared" si="1495"/>
        <v>29.05662666666667</v>
      </c>
      <c r="FD1041" s="228">
        <f t="shared" si="1496"/>
        <v>1.0017276221689673</v>
      </c>
      <c r="FE1041" s="239">
        <f t="shared" si="1497"/>
        <v>20</v>
      </c>
      <c r="FF1041" s="231">
        <f t="shared" si="1498"/>
        <v>1.004635226</v>
      </c>
      <c r="FG1041" s="227">
        <f t="shared" si="1412"/>
        <v>3133.0438128800001</v>
      </c>
      <c r="FH1041" s="227">
        <f t="shared" si="1413"/>
        <v>3224.3646395466667</v>
      </c>
      <c r="FI1041" s="3"/>
      <c r="FJ1041" s="232" t="s">
        <v>154</v>
      </c>
      <c r="FK1041" s="232" t="s">
        <v>154</v>
      </c>
      <c r="FN1041" s="233"/>
      <c r="FP1041" s="238" t="s">
        <v>155</v>
      </c>
      <c r="FQ1041" s="227"/>
      <c r="FR1041" s="227"/>
      <c r="FS1041" s="227"/>
      <c r="FT1041" s="227"/>
      <c r="FU1041" s="227"/>
      <c r="FV1041" s="227"/>
      <c r="FW1041" s="227"/>
      <c r="FX1041" s="227"/>
      <c r="FY1041" s="227"/>
      <c r="FZ1041" s="227"/>
      <c r="GA1041" s="227"/>
      <c r="GB1041" s="227"/>
      <c r="GC1041" s="227"/>
      <c r="GD1041" s="227"/>
      <c r="GE1041" s="227"/>
      <c r="GF1041" s="1"/>
      <c r="GG1041" s="1"/>
      <c r="GH1041" s="5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5"/>
      <c r="HA1041" s="5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3"/>
      <c r="JZ1041" s="1"/>
      <c r="KA1041" s="1"/>
      <c r="KB1041" s="1"/>
      <c r="KC1041" s="1"/>
      <c r="KD1041" s="1"/>
      <c r="KE1041" s="1"/>
    </row>
    <row r="1042" spans="1:291" ht="13.5" thickBot="1" x14ac:dyDescent="0.25">
      <c r="A1042" s="196">
        <f t="shared" si="1528"/>
        <v>43700</v>
      </c>
      <c r="B1042" s="236">
        <f t="shared" si="1414"/>
        <v>119133.66626433001</v>
      </c>
      <c r="C1042" s="66">
        <f t="shared" si="1398"/>
        <v>56082.280525889997</v>
      </c>
      <c r="D1042" s="77">
        <f t="shared" si="1529"/>
        <v>5214.2700000000004</v>
      </c>
      <c r="E1042" s="67">
        <f>VLOOKUP(A1041,[1]Plan1!$DQ$117:$DS$314,3)</f>
        <v>5224.18</v>
      </c>
      <c r="F1042" s="11">
        <f t="shared" si="1530"/>
        <v>43672</v>
      </c>
      <c r="G1042" s="73">
        <f t="shared" si="1518"/>
        <v>1.9005536729015393E-3</v>
      </c>
      <c r="H1042" s="11">
        <f t="shared" si="1531"/>
        <v>43703</v>
      </c>
      <c r="I1042" s="11">
        <f t="shared" si="1519"/>
        <v>43703</v>
      </c>
      <c r="J1042" s="1">
        <f t="shared" si="1532"/>
        <v>22</v>
      </c>
      <c r="K1042" s="1">
        <f t="shared" si="1533"/>
        <v>21</v>
      </c>
      <c r="L1042" s="66">
        <f t="shared" si="1520"/>
        <v>1.0018140799999999</v>
      </c>
      <c r="M1042" s="70">
        <f t="shared" si="1399"/>
        <v>1.0000997300000001</v>
      </c>
      <c r="N1042" s="70">
        <f t="shared" si="1385"/>
        <v>1.0999337934829261</v>
      </c>
      <c r="O1042" s="66">
        <f t="shared" si="1395"/>
        <v>1.1019291600000001</v>
      </c>
      <c r="P1042" s="66">
        <f t="shared" si="1521"/>
        <v>56184.018269339998</v>
      </c>
      <c r="Q1042" s="74">
        <f t="shared" si="1522"/>
        <v>0</v>
      </c>
      <c r="R1042" s="75">
        <f t="shared" si="1396"/>
        <v>0</v>
      </c>
      <c r="S1042" s="66">
        <f t="shared" si="1397"/>
        <v>0</v>
      </c>
      <c r="T1042" s="10">
        <f t="shared" si="1534"/>
        <v>0.06</v>
      </c>
      <c r="U1042" s="74">
        <f t="shared" si="1392"/>
        <v>21</v>
      </c>
      <c r="V1042" s="74">
        <v>252</v>
      </c>
      <c r="W1042" s="70">
        <f t="shared" si="1523"/>
        <v>1.004867551</v>
      </c>
      <c r="X1042" s="66">
        <f t="shared" si="1524"/>
        <v>273.47857431</v>
      </c>
      <c r="Y1042" s="66">
        <v>0</v>
      </c>
      <c r="Z1042" s="67">
        <f t="shared" si="1525"/>
        <v>0</v>
      </c>
      <c r="AA1042" s="68" t="str">
        <f t="shared" si="1535"/>
        <v>A+INCORP J=</v>
      </c>
      <c r="AB1042" s="11">
        <f t="shared" si="1536"/>
        <v>43703</v>
      </c>
      <c r="AC1042" s="227">
        <f t="shared" si="1541"/>
        <v>3113.21</v>
      </c>
      <c r="AD1042" s="227">
        <f t="shared" si="1415"/>
        <v>62.264200000000002</v>
      </c>
      <c r="AE1042" s="227">
        <f t="shared" si="1416"/>
        <v>534.43438333333336</v>
      </c>
      <c r="AF1042" s="228">
        <f t="shared" si="1542"/>
        <v>1.0560454226093965</v>
      </c>
      <c r="AG1042" s="230">
        <f t="shared" si="1543"/>
        <v>355</v>
      </c>
      <c r="AH1042" s="231">
        <f t="shared" si="1417"/>
        <v>1.0855482599999999</v>
      </c>
      <c r="AI1042" s="227">
        <f t="shared" si="1418"/>
        <v>3568.9474291400002</v>
      </c>
      <c r="AJ1042" s="227">
        <f t="shared" si="1419"/>
        <v>4165.646012473333</v>
      </c>
      <c r="AK1042" s="227">
        <f t="shared" si="1405"/>
        <v>3113.21</v>
      </c>
      <c r="AL1042" s="227">
        <f t="shared" si="1420"/>
        <v>62.264200000000002</v>
      </c>
      <c r="AM1042" s="227">
        <f t="shared" si="1421"/>
        <v>503.30228333333338</v>
      </c>
      <c r="AN1042" s="228">
        <f t="shared" si="1406"/>
        <v>1.0550962341702053</v>
      </c>
      <c r="AO1042" s="230">
        <f t="shared" si="1407"/>
        <v>334</v>
      </c>
      <c r="AP1042" s="231">
        <f t="shared" si="1422"/>
        <v>1.0802898940000001</v>
      </c>
      <c r="AQ1042" s="227">
        <f t="shared" si="1423"/>
        <v>3548.46726425</v>
      </c>
      <c r="AR1042" s="227">
        <f t="shared" si="1424"/>
        <v>4114.033747583333</v>
      </c>
      <c r="AS1042" s="227">
        <f t="shared" si="1537"/>
        <v>3113.21</v>
      </c>
      <c r="AT1042" s="227">
        <f t="shared" si="1425"/>
        <v>62.264200000000002</v>
      </c>
      <c r="AU1042" s="227">
        <f t="shared" si="1426"/>
        <v>472.17018333333334</v>
      </c>
      <c r="AV1042" s="228">
        <f t="shared" si="1538"/>
        <v>1.0527805727141002</v>
      </c>
      <c r="AW1042" s="230">
        <f t="shared" si="1539"/>
        <v>313</v>
      </c>
      <c r="AX1042" s="231">
        <f t="shared" si="1427"/>
        <v>1.0750569999999999</v>
      </c>
      <c r="AY1042" s="227">
        <f t="shared" si="1428"/>
        <v>3523.5283513200002</v>
      </c>
      <c r="AZ1042" s="227">
        <f t="shared" si="1429"/>
        <v>4057.9627346533334</v>
      </c>
      <c r="BA1042" s="227">
        <f t="shared" si="1516"/>
        <v>3113.21</v>
      </c>
      <c r="BB1042" s="227">
        <f t="shared" si="1430"/>
        <v>62.264200000000002</v>
      </c>
      <c r="BC1042" s="227">
        <f t="shared" si="1431"/>
        <v>440.0003466666667</v>
      </c>
      <c r="BD1042" s="228">
        <f t="shared" si="1403"/>
        <v>1.0485856672247906</v>
      </c>
      <c r="BE1042" s="230">
        <f t="shared" si="1404"/>
        <v>293</v>
      </c>
      <c r="BF1042" s="231">
        <f t="shared" si="1432"/>
        <v>1.070096859</v>
      </c>
      <c r="BG1042" s="227">
        <f t="shared" si="1433"/>
        <v>3493.2962950599999</v>
      </c>
      <c r="BH1042" s="227">
        <f t="shared" si="1434"/>
        <v>3995.5608417266667</v>
      </c>
      <c r="BI1042" s="227">
        <f t="shared" si="1540"/>
        <v>3113.21</v>
      </c>
      <c r="BJ1042" s="227">
        <f t="shared" si="1435"/>
        <v>62.264200000000002</v>
      </c>
      <c r="BK1042" s="227">
        <f t="shared" si="1436"/>
        <v>408.86824666666666</v>
      </c>
      <c r="BL1042" s="228">
        <f t="shared" si="1526"/>
        <v>1.0355377490085687</v>
      </c>
      <c r="BM1042" s="230">
        <f t="shared" si="1527"/>
        <v>271</v>
      </c>
      <c r="BN1042" s="231">
        <f t="shared" si="1437"/>
        <v>1.0646671329999999</v>
      </c>
      <c r="BO1042" s="227">
        <f t="shared" si="1438"/>
        <v>3432.3233843899998</v>
      </c>
      <c r="BP1042" s="227">
        <f t="shared" si="1439"/>
        <v>3903.4558310566663</v>
      </c>
      <c r="BQ1042" s="227">
        <f t="shared" si="1402"/>
        <v>3113.21</v>
      </c>
      <c r="BR1042" s="227">
        <f t="shared" si="1440"/>
        <v>62.264200000000002</v>
      </c>
      <c r="BS1042" s="227">
        <f t="shared" si="1441"/>
        <v>374.62293666666665</v>
      </c>
      <c r="BT1042" s="228">
        <f t="shared" si="1400"/>
        <v>1.0321310500302523</v>
      </c>
      <c r="BU1042" s="230">
        <f t="shared" si="1401"/>
        <v>248</v>
      </c>
      <c r="BV1042" s="231">
        <f t="shared" si="1442"/>
        <v>1.059020056</v>
      </c>
      <c r="BW1042" s="227">
        <f t="shared" si="1443"/>
        <v>3402.8863526800001</v>
      </c>
      <c r="BX1042" s="227">
        <f t="shared" si="1444"/>
        <v>3839.7734893466668</v>
      </c>
      <c r="BY1042" s="227">
        <f t="shared" si="1517"/>
        <v>3113.21</v>
      </c>
      <c r="BZ1042" s="227">
        <f t="shared" si="1445"/>
        <v>62.264200000000002</v>
      </c>
      <c r="CA1042" s="227">
        <f t="shared" si="1446"/>
        <v>344.52857333333333</v>
      </c>
      <c r="CB1042" s="228">
        <f t="shared" si="1514"/>
        <v>1.0330597852036885</v>
      </c>
      <c r="CC1042" s="230">
        <f t="shared" si="1515"/>
        <v>228</v>
      </c>
      <c r="CD1042" s="231">
        <f t="shared" si="1447"/>
        <v>1.054133907</v>
      </c>
      <c r="CE1042" s="227">
        <f t="shared" si="1448"/>
        <v>3390.2338473899999</v>
      </c>
      <c r="CF1042" s="227">
        <f t="shared" si="1449"/>
        <v>3797.0266207233335</v>
      </c>
      <c r="CG1042" s="227">
        <f t="shared" si="1510"/>
        <v>3113.21</v>
      </c>
      <c r="CH1042" s="227">
        <f t="shared" si="1450"/>
        <v>62.264200000000002</v>
      </c>
      <c r="CI1042" s="227">
        <f t="shared" si="1451"/>
        <v>313.39647333333335</v>
      </c>
      <c r="CJ1042" s="228">
        <f t="shared" si="1393"/>
        <v>1.0281250970926914</v>
      </c>
      <c r="CK1042" s="230">
        <f t="shared" si="1394"/>
        <v>207</v>
      </c>
      <c r="CL1042" s="231">
        <f t="shared" si="1452"/>
        <v>1.0490277109999999</v>
      </c>
      <c r="CM1042" s="227">
        <f t="shared" si="1453"/>
        <v>3357.6957273799999</v>
      </c>
      <c r="CN1042" s="227">
        <f t="shared" si="1454"/>
        <v>3733.3564007133332</v>
      </c>
      <c r="CO1042" s="227">
        <f t="shared" si="1513"/>
        <v>3113.21</v>
      </c>
      <c r="CP1042" s="227">
        <f t="shared" si="1455"/>
        <v>62.264200000000002</v>
      </c>
      <c r="CQ1042" s="227">
        <f t="shared" si="1456"/>
        <v>280.18889999999999</v>
      </c>
      <c r="CR1042" s="228">
        <f t="shared" si="1511"/>
        <v>1.0235200142700123</v>
      </c>
      <c r="CS1042" s="230">
        <f t="shared" si="1512"/>
        <v>187</v>
      </c>
      <c r="CT1042" s="231">
        <f t="shared" si="1457"/>
        <v>1.0441876649999999</v>
      </c>
      <c r="CU1042" s="227">
        <f t="shared" si="1458"/>
        <v>3327.23376624</v>
      </c>
      <c r="CV1042" s="227">
        <f t="shared" si="1459"/>
        <v>3669.6868662400002</v>
      </c>
      <c r="CW1042" s="227">
        <f t="shared" si="1391"/>
        <v>3113.21</v>
      </c>
      <c r="CX1042" s="227">
        <f t="shared" si="1460"/>
        <v>62.264200000000002</v>
      </c>
      <c r="CY1042" s="227">
        <f t="shared" si="1461"/>
        <v>249.05680000000001</v>
      </c>
      <c r="CZ1042" s="228">
        <f t="shared" si="1389"/>
        <v>1.0256743921543785</v>
      </c>
      <c r="DA1042" s="239">
        <f t="shared" si="1390"/>
        <v>166</v>
      </c>
      <c r="DB1042" s="231">
        <f t="shared" si="1462"/>
        <v>1.0391296489999999</v>
      </c>
      <c r="DC1042" s="227">
        <f t="shared" si="1463"/>
        <v>3318.0862129699999</v>
      </c>
      <c r="DD1042" s="227">
        <f t="shared" si="1464"/>
        <v>3629.4072129699998</v>
      </c>
      <c r="DE1042" s="227">
        <f t="shared" si="1509"/>
        <v>3113.21</v>
      </c>
      <c r="DF1042" s="227">
        <f t="shared" si="1465"/>
        <v>62.264200000000002</v>
      </c>
      <c r="DG1042" s="227">
        <f t="shared" si="1466"/>
        <v>217.92470000000003</v>
      </c>
      <c r="DH1042" s="228">
        <f t="shared" si="1507"/>
        <v>1.0241380791944026</v>
      </c>
      <c r="DI1042" s="239">
        <f t="shared" si="1508"/>
        <v>145</v>
      </c>
      <c r="DJ1042" s="231">
        <f t="shared" si="1467"/>
        <v>1.0340961339999999</v>
      </c>
      <c r="DK1042" s="227">
        <f t="shared" si="1468"/>
        <v>3297.0675539499998</v>
      </c>
      <c r="DL1042" s="227">
        <f t="shared" si="1469"/>
        <v>3577.2564539499999</v>
      </c>
      <c r="DM1042" s="227">
        <f t="shared" si="1388"/>
        <v>3113.21</v>
      </c>
      <c r="DN1042" s="227">
        <f t="shared" si="1470"/>
        <v>62.264200000000002</v>
      </c>
      <c r="DO1042" s="227">
        <f t="shared" si="1471"/>
        <v>185.75486333333333</v>
      </c>
      <c r="DP1042" s="228">
        <f t="shared" si="1386"/>
        <v>1.0208716924051111</v>
      </c>
      <c r="DQ1042" s="239">
        <f t="shared" si="1387"/>
        <v>124</v>
      </c>
      <c r="DR1042" s="231">
        <f t="shared" si="1472"/>
        <v>1.0290870009999999</v>
      </c>
      <c r="DS1042" s="227">
        <f t="shared" si="1473"/>
        <v>3270.63191792</v>
      </c>
      <c r="DT1042" s="227">
        <f t="shared" si="1474"/>
        <v>3518.6509812533332</v>
      </c>
      <c r="DU1042" s="227">
        <f t="shared" si="1506"/>
        <v>3113.21</v>
      </c>
      <c r="DV1042" s="227">
        <f t="shared" si="1475"/>
        <v>62.264200000000002</v>
      </c>
      <c r="DW1042" s="227">
        <f t="shared" si="1476"/>
        <v>156.69823666666667</v>
      </c>
      <c r="DX1042" s="228">
        <f t="shared" si="1503"/>
        <v>1.0165012934749669</v>
      </c>
      <c r="DY1042" s="239">
        <f t="shared" si="1504"/>
        <v>106</v>
      </c>
      <c r="DZ1042" s="231">
        <f t="shared" si="1477"/>
        <v>1.024812775</v>
      </c>
      <c r="EA1042" s="227">
        <f t="shared" si="1478"/>
        <v>3243.10405279</v>
      </c>
      <c r="EB1042" s="227">
        <f t="shared" si="1479"/>
        <v>3462.0664894566667</v>
      </c>
      <c r="EC1042" s="227">
        <f t="shared" si="1382"/>
        <v>3113.21</v>
      </c>
      <c r="ED1042" s="227">
        <f t="shared" si="1480"/>
        <v>62.264200000000002</v>
      </c>
      <c r="EE1042" s="227">
        <f t="shared" si="1481"/>
        <v>124.5284</v>
      </c>
      <c r="EF1042" s="228">
        <f t="shared" si="1383"/>
        <v>1.008934672563216</v>
      </c>
      <c r="EG1042" s="239">
        <f t="shared" si="1384"/>
        <v>84</v>
      </c>
      <c r="EH1042" s="231">
        <f t="shared" si="1482"/>
        <v>1.019612822</v>
      </c>
      <c r="EI1042" s="227">
        <f t="shared" si="1483"/>
        <v>3202.62988623</v>
      </c>
      <c r="EJ1042" s="227">
        <f t="shared" si="1484"/>
        <v>3389.4224862299998</v>
      </c>
      <c r="EK1042" s="227">
        <f t="shared" si="1505"/>
        <v>3113.21</v>
      </c>
      <c r="EL1042" s="227">
        <f t="shared" si="1485"/>
        <v>62.264200000000002</v>
      </c>
      <c r="EM1042" s="227">
        <f t="shared" si="1486"/>
        <v>91.320826666666662</v>
      </c>
      <c r="EN1042" s="228">
        <f t="shared" si="1501"/>
        <v>1.003216654102892</v>
      </c>
      <c r="EO1042" s="239">
        <f t="shared" si="1502"/>
        <v>63</v>
      </c>
      <c r="EP1042" s="231">
        <f t="shared" si="1487"/>
        <v>1.014673846</v>
      </c>
      <c r="EQ1042" s="227">
        <f t="shared" si="1488"/>
        <v>3169.05382947</v>
      </c>
      <c r="ER1042" s="227">
        <f t="shared" si="1489"/>
        <v>3322.6388561366666</v>
      </c>
      <c r="ES1042" s="227">
        <f t="shared" si="1379"/>
        <v>3113.21</v>
      </c>
      <c r="ET1042" s="227">
        <f t="shared" si="1490"/>
        <v>62.264200000000002</v>
      </c>
      <c r="EU1042" s="227">
        <f t="shared" si="1491"/>
        <v>61.226463333333328</v>
      </c>
      <c r="EV1042" s="228">
        <f t="shared" si="1375"/>
        <v>1.0019139969746071</v>
      </c>
      <c r="EW1042" s="239">
        <f t="shared" si="1376"/>
        <v>43</v>
      </c>
      <c r="EX1042" s="231">
        <f t="shared" si="1492"/>
        <v>1.009992303</v>
      </c>
      <c r="EY1042" s="227">
        <f t="shared" si="1493"/>
        <v>3150.3363530199999</v>
      </c>
      <c r="EZ1042" s="227">
        <f t="shared" si="1494"/>
        <v>3273.8270163533334</v>
      </c>
      <c r="FA1042" s="227">
        <f t="shared" si="1499"/>
        <v>3113.21</v>
      </c>
      <c r="FB1042" s="227">
        <f t="shared" si="1500"/>
        <v>62.264200000000002</v>
      </c>
      <c r="FC1042" s="227">
        <f t="shared" si="1495"/>
        <v>30.094363333333334</v>
      </c>
      <c r="FD1042" s="228">
        <f t="shared" si="1496"/>
        <v>1.0018140819185126</v>
      </c>
      <c r="FE1042" s="239">
        <f t="shared" si="1497"/>
        <v>21</v>
      </c>
      <c r="FF1042" s="231">
        <f t="shared" si="1498"/>
        <v>1.004867551</v>
      </c>
      <c r="FG1042" s="227">
        <f t="shared" si="1412"/>
        <v>3134.0388164800002</v>
      </c>
      <c r="FH1042" s="227">
        <f t="shared" si="1413"/>
        <v>3226.3973798133334</v>
      </c>
      <c r="FI1042" s="3"/>
      <c r="FJ1042" s="235">
        <v>0.02</v>
      </c>
      <c r="FK1042" s="235">
        <v>0.01</v>
      </c>
      <c r="FL1042" s="224">
        <f>FI1043</f>
        <v>43703</v>
      </c>
      <c r="FN1042" s="232" t="s">
        <v>153</v>
      </c>
      <c r="FP1042" s="237" t="s">
        <v>156</v>
      </c>
      <c r="FQ1042" s="227"/>
      <c r="FR1042" s="227"/>
      <c r="FS1042" s="227"/>
      <c r="FT1042" s="227"/>
      <c r="FU1042" s="227"/>
      <c r="FV1042" s="227"/>
      <c r="FW1042" s="227"/>
      <c r="FX1042" s="227"/>
      <c r="FY1042" s="227"/>
      <c r="FZ1042" s="227"/>
      <c r="GA1042" s="227"/>
      <c r="GB1042" s="227"/>
      <c r="GC1042" s="227"/>
      <c r="GD1042" s="227"/>
      <c r="GE1042" s="227"/>
      <c r="GF1042" s="1"/>
      <c r="GG1042" s="1"/>
      <c r="GH1042" s="5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5"/>
      <c r="HA1042" s="5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3"/>
      <c r="JZ1042" s="1"/>
      <c r="KA1042" s="1"/>
      <c r="KB1042" s="1"/>
      <c r="KC1042" s="1"/>
      <c r="KD1042" s="1"/>
      <c r="KE1042" s="1"/>
    </row>
    <row r="1043" spans="1:291" x14ac:dyDescent="0.2">
      <c r="A1043" s="196">
        <f t="shared" si="1528"/>
        <v>43701</v>
      </c>
      <c r="B1043" s="236">
        <f t="shared" si="1414"/>
        <v>119174.14297209334</v>
      </c>
      <c r="C1043" s="66">
        <f t="shared" si="1398"/>
        <v>56082.280525889997</v>
      </c>
      <c r="D1043" s="77">
        <f t="shared" si="1529"/>
        <v>5214.2700000000004</v>
      </c>
      <c r="E1043" s="67">
        <f>VLOOKUP(A1042,[1]Plan1!$DQ$117:$DS$314,3)</f>
        <v>5224.18</v>
      </c>
      <c r="F1043" s="11">
        <f t="shared" si="1530"/>
        <v>43672</v>
      </c>
      <c r="G1043" s="73">
        <f t="shared" si="1518"/>
        <v>1.9005536729015393E-3</v>
      </c>
      <c r="H1043" s="11">
        <f t="shared" si="1531"/>
        <v>43703</v>
      </c>
      <c r="I1043" s="11">
        <f t="shared" si="1519"/>
        <v>43703</v>
      </c>
      <c r="J1043" s="1">
        <f t="shared" si="1532"/>
        <v>22</v>
      </c>
      <c r="K1043" s="1">
        <f t="shared" si="1533"/>
        <v>22</v>
      </c>
      <c r="L1043" s="66">
        <f t="shared" si="1520"/>
        <v>1.00190055</v>
      </c>
      <c r="M1043" s="70">
        <f t="shared" si="1399"/>
        <v>1.0000997300000001</v>
      </c>
      <c r="N1043" s="70">
        <f t="shared" si="1385"/>
        <v>1.0999337934829261</v>
      </c>
      <c r="O1043" s="66">
        <f t="shared" si="1395"/>
        <v>1.10202427</v>
      </c>
      <c r="P1043" s="66">
        <f t="shared" si="1521"/>
        <v>56188.867704140001</v>
      </c>
      <c r="Q1043" s="74">
        <f t="shared" si="1522"/>
        <v>0</v>
      </c>
      <c r="R1043" s="75">
        <f t="shared" si="1396"/>
        <v>0</v>
      </c>
      <c r="S1043" s="66">
        <f t="shared" si="1397"/>
        <v>0</v>
      </c>
      <c r="T1043" s="10">
        <f t="shared" si="1534"/>
        <v>0.06</v>
      </c>
      <c r="U1043" s="74">
        <f t="shared" si="1392"/>
        <v>22</v>
      </c>
      <c r="V1043" s="74">
        <v>252</v>
      </c>
      <c r="W1043" s="70">
        <f t="shared" si="1523"/>
        <v>1.005099929</v>
      </c>
      <c r="X1043" s="66">
        <f t="shared" si="1524"/>
        <v>286.55923588000002</v>
      </c>
      <c r="Y1043" s="66">
        <v>0</v>
      </c>
      <c r="Z1043" s="67">
        <f t="shared" si="1525"/>
        <v>0</v>
      </c>
      <c r="AA1043" s="68" t="str">
        <f t="shared" si="1535"/>
        <v>A+INCORP J=</v>
      </c>
      <c r="AB1043" s="11">
        <f t="shared" si="1536"/>
        <v>43703</v>
      </c>
      <c r="AC1043" s="227">
        <f t="shared" si="1541"/>
        <v>3113.21</v>
      </c>
      <c r="AD1043" s="227">
        <f t="shared" si="1415"/>
        <v>62.264200000000002</v>
      </c>
      <c r="AE1043" s="227">
        <f t="shared" si="1416"/>
        <v>535.47212000000002</v>
      </c>
      <c r="AF1043" s="228">
        <f t="shared" si="1542"/>
        <v>1.0561365722801652</v>
      </c>
      <c r="AG1043" s="230">
        <f t="shared" si="1543"/>
        <v>355</v>
      </c>
      <c r="AH1043" s="231">
        <f t="shared" si="1417"/>
        <v>1.0855482599999999</v>
      </c>
      <c r="AI1043" s="227">
        <f t="shared" si="1418"/>
        <v>3569.2554730699999</v>
      </c>
      <c r="AJ1043" s="227">
        <f t="shared" si="1419"/>
        <v>4166.9917930699994</v>
      </c>
      <c r="AK1043" s="227">
        <f t="shared" si="1405"/>
        <v>3113.21</v>
      </c>
      <c r="AL1043" s="227">
        <f t="shared" si="1420"/>
        <v>62.264200000000002</v>
      </c>
      <c r="AM1043" s="227">
        <f t="shared" si="1421"/>
        <v>504.34002000000004</v>
      </c>
      <c r="AN1043" s="228">
        <f t="shared" si="1406"/>
        <v>1.0551873019143712</v>
      </c>
      <c r="AO1043" s="230">
        <f t="shared" si="1407"/>
        <v>334</v>
      </c>
      <c r="AP1043" s="231">
        <f t="shared" si="1422"/>
        <v>1.0802898940000001</v>
      </c>
      <c r="AQ1043" s="227">
        <f t="shared" si="1423"/>
        <v>3548.77354049</v>
      </c>
      <c r="AR1043" s="227">
        <f t="shared" si="1424"/>
        <v>4115.3777604899997</v>
      </c>
      <c r="AS1043" s="227">
        <f t="shared" si="1537"/>
        <v>3113.21</v>
      </c>
      <c r="AT1043" s="227">
        <f t="shared" si="1425"/>
        <v>62.264200000000002</v>
      </c>
      <c r="AU1043" s="227">
        <f t="shared" si="1426"/>
        <v>473.20792</v>
      </c>
      <c r="AV1043" s="228">
        <f t="shared" si="1538"/>
        <v>1.0528714405882844</v>
      </c>
      <c r="AW1043" s="230">
        <f t="shared" si="1539"/>
        <v>313</v>
      </c>
      <c r="AX1043" s="231">
        <f t="shared" si="1427"/>
        <v>1.0750569999999999</v>
      </c>
      <c r="AY1043" s="227">
        <f t="shared" si="1428"/>
        <v>3523.8324750299998</v>
      </c>
      <c r="AZ1043" s="227">
        <f t="shared" si="1429"/>
        <v>4059.3045950299997</v>
      </c>
      <c r="BA1043" s="227">
        <f t="shared" si="1516"/>
        <v>3113.21</v>
      </c>
      <c r="BB1043" s="227">
        <f t="shared" si="1430"/>
        <v>62.264200000000002</v>
      </c>
      <c r="BC1043" s="227">
        <f t="shared" si="1431"/>
        <v>441.0380833333333</v>
      </c>
      <c r="BD1043" s="228">
        <f t="shared" si="1403"/>
        <v>1.048676173027187</v>
      </c>
      <c r="BE1043" s="230">
        <f t="shared" si="1404"/>
        <v>293</v>
      </c>
      <c r="BF1043" s="231">
        <f t="shared" si="1432"/>
        <v>1.070096859</v>
      </c>
      <c r="BG1043" s="227">
        <f t="shared" si="1433"/>
        <v>3493.59780937</v>
      </c>
      <c r="BH1043" s="227">
        <f t="shared" si="1434"/>
        <v>3996.9000927033335</v>
      </c>
      <c r="BI1043" s="227">
        <f t="shared" si="1540"/>
        <v>3113.21</v>
      </c>
      <c r="BJ1043" s="227">
        <f t="shared" si="1435"/>
        <v>62.264200000000002</v>
      </c>
      <c r="BK1043" s="227">
        <f t="shared" si="1436"/>
        <v>409.90598333333332</v>
      </c>
      <c r="BL1043" s="228">
        <f t="shared" si="1526"/>
        <v>1.03562712861561</v>
      </c>
      <c r="BM1043" s="230">
        <f t="shared" si="1527"/>
        <v>271</v>
      </c>
      <c r="BN1043" s="231">
        <f t="shared" si="1437"/>
        <v>1.0646671329999999</v>
      </c>
      <c r="BO1043" s="227">
        <f t="shared" si="1438"/>
        <v>3432.61963599</v>
      </c>
      <c r="BP1043" s="227">
        <f t="shared" si="1439"/>
        <v>3904.7898193233332</v>
      </c>
      <c r="BQ1043" s="227">
        <f t="shared" si="1402"/>
        <v>3113.21</v>
      </c>
      <c r="BR1043" s="227">
        <f t="shared" si="1440"/>
        <v>62.264200000000002</v>
      </c>
      <c r="BS1043" s="227">
        <f t="shared" si="1441"/>
        <v>375.66067333333336</v>
      </c>
      <c r="BT1043" s="228">
        <f t="shared" si="1400"/>
        <v>1.0322201355973939</v>
      </c>
      <c r="BU1043" s="230">
        <f t="shared" si="1401"/>
        <v>248</v>
      </c>
      <c r="BV1043" s="231">
        <f t="shared" si="1442"/>
        <v>1.059020056</v>
      </c>
      <c r="BW1043" s="227">
        <f t="shared" si="1443"/>
        <v>3403.1800635099999</v>
      </c>
      <c r="BX1043" s="227">
        <f t="shared" si="1444"/>
        <v>3841.1049368433332</v>
      </c>
      <c r="BY1043" s="227">
        <f t="shared" si="1517"/>
        <v>3113.21</v>
      </c>
      <c r="BZ1043" s="227">
        <f t="shared" si="1445"/>
        <v>62.264200000000002</v>
      </c>
      <c r="CA1043" s="227">
        <f t="shared" si="1446"/>
        <v>345.56630999999999</v>
      </c>
      <c r="CB1043" s="228">
        <f t="shared" si="1514"/>
        <v>1.033148950932065</v>
      </c>
      <c r="CC1043" s="230">
        <f t="shared" si="1515"/>
        <v>228</v>
      </c>
      <c r="CD1043" s="231">
        <f t="shared" si="1447"/>
        <v>1.054133907</v>
      </c>
      <c r="CE1043" s="227">
        <f t="shared" si="1448"/>
        <v>3390.52646615</v>
      </c>
      <c r="CF1043" s="227">
        <f t="shared" si="1449"/>
        <v>3798.3569761500003</v>
      </c>
      <c r="CG1043" s="227">
        <f t="shared" si="1510"/>
        <v>3113.21</v>
      </c>
      <c r="CH1043" s="227">
        <f t="shared" si="1450"/>
        <v>62.264200000000002</v>
      </c>
      <c r="CI1043" s="227">
        <f t="shared" si="1451"/>
        <v>314.43421000000001</v>
      </c>
      <c r="CJ1043" s="228">
        <f t="shared" si="1393"/>
        <v>1.0282138368969675</v>
      </c>
      <c r="CK1043" s="230">
        <f t="shared" si="1394"/>
        <v>207</v>
      </c>
      <c r="CL1043" s="231">
        <f t="shared" si="1452"/>
        <v>1.0490277109999999</v>
      </c>
      <c r="CM1043" s="227">
        <f t="shared" si="1453"/>
        <v>3357.98553769</v>
      </c>
      <c r="CN1043" s="227">
        <f t="shared" si="1454"/>
        <v>3734.68394769</v>
      </c>
      <c r="CO1043" s="227">
        <f t="shared" si="1513"/>
        <v>3113.21</v>
      </c>
      <c r="CP1043" s="227">
        <f t="shared" si="1455"/>
        <v>62.264200000000002</v>
      </c>
      <c r="CQ1043" s="227">
        <f t="shared" si="1456"/>
        <v>281.22663666666665</v>
      </c>
      <c r="CR1043" s="228">
        <f t="shared" si="1511"/>
        <v>1.0236083565991665</v>
      </c>
      <c r="CS1043" s="230">
        <f t="shared" si="1512"/>
        <v>187</v>
      </c>
      <c r="CT1043" s="231">
        <f t="shared" si="1457"/>
        <v>1.0441876649999999</v>
      </c>
      <c r="CU1043" s="227">
        <f t="shared" si="1458"/>
        <v>3327.5209473199998</v>
      </c>
      <c r="CV1043" s="227">
        <f t="shared" si="1459"/>
        <v>3671.0117839866666</v>
      </c>
      <c r="CW1043" s="227">
        <f t="shared" si="1391"/>
        <v>3113.21</v>
      </c>
      <c r="CX1043" s="227">
        <f t="shared" si="1460"/>
        <v>62.264200000000002</v>
      </c>
      <c r="CY1043" s="227">
        <f t="shared" si="1461"/>
        <v>250.0945366666667</v>
      </c>
      <c r="CZ1043" s="228">
        <f t="shared" si="1389"/>
        <v>1.0257629204327643</v>
      </c>
      <c r="DA1043" s="239">
        <f t="shared" si="1390"/>
        <v>166</v>
      </c>
      <c r="DB1043" s="231">
        <f t="shared" si="1462"/>
        <v>1.0391296489999999</v>
      </c>
      <c r="DC1043" s="227">
        <f t="shared" si="1463"/>
        <v>3318.3726045100002</v>
      </c>
      <c r="DD1043" s="227">
        <f t="shared" si="1464"/>
        <v>3630.7313411766668</v>
      </c>
      <c r="DE1043" s="227">
        <f t="shared" si="1509"/>
        <v>3113.21</v>
      </c>
      <c r="DF1043" s="227">
        <f t="shared" si="1465"/>
        <v>62.264200000000002</v>
      </c>
      <c r="DG1043" s="227">
        <f t="shared" si="1466"/>
        <v>218.96243666666666</v>
      </c>
      <c r="DH1043" s="228">
        <f t="shared" si="1507"/>
        <v>1.0242264748701393</v>
      </c>
      <c r="DI1043" s="239">
        <f t="shared" si="1508"/>
        <v>145</v>
      </c>
      <c r="DJ1043" s="231">
        <f t="shared" si="1467"/>
        <v>1.0340961339999999</v>
      </c>
      <c r="DK1043" s="227">
        <f t="shared" si="1468"/>
        <v>3297.35213131</v>
      </c>
      <c r="DL1043" s="227">
        <f t="shared" si="1469"/>
        <v>3578.5787679766668</v>
      </c>
      <c r="DM1043" s="227">
        <f t="shared" si="1388"/>
        <v>3113.21</v>
      </c>
      <c r="DN1043" s="227">
        <f t="shared" si="1470"/>
        <v>62.264200000000002</v>
      </c>
      <c r="DO1043" s="227">
        <f t="shared" si="1471"/>
        <v>186.79259999999999</v>
      </c>
      <c r="DP1043" s="228">
        <f t="shared" si="1386"/>
        <v>1.0209598061516107</v>
      </c>
      <c r="DQ1043" s="239">
        <f t="shared" si="1387"/>
        <v>124</v>
      </c>
      <c r="DR1043" s="231">
        <f t="shared" si="1472"/>
        <v>1.0290870009999999</v>
      </c>
      <c r="DS1043" s="227">
        <f t="shared" si="1473"/>
        <v>3270.9142135699999</v>
      </c>
      <c r="DT1043" s="227">
        <f t="shared" si="1474"/>
        <v>3519.9710135699997</v>
      </c>
      <c r="DU1043" s="227">
        <f t="shared" si="1506"/>
        <v>3113.21</v>
      </c>
      <c r="DV1043" s="227">
        <f t="shared" si="1475"/>
        <v>62.264200000000002</v>
      </c>
      <c r="DW1043" s="227">
        <f t="shared" si="1476"/>
        <v>157.73597333333333</v>
      </c>
      <c r="DX1043" s="228">
        <f t="shared" si="1503"/>
        <v>1.0165890300024423</v>
      </c>
      <c r="DY1043" s="239">
        <f t="shared" si="1504"/>
        <v>106</v>
      </c>
      <c r="DZ1043" s="231">
        <f t="shared" si="1477"/>
        <v>1.024812775</v>
      </c>
      <c r="EA1043" s="227">
        <f t="shared" si="1478"/>
        <v>3243.38397244</v>
      </c>
      <c r="EB1043" s="227">
        <f t="shared" si="1479"/>
        <v>3463.3841457733333</v>
      </c>
      <c r="EC1043" s="227">
        <f t="shared" si="1382"/>
        <v>3113.21</v>
      </c>
      <c r="ED1043" s="227">
        <f t="shared" si="1480"/>
        <v>62.264200000000002</v>
      </c>
      <c r="EE1043" s="227">
        <f t="shared" si="1481"/>
        <v>125.56613666666667</v>
      </c>
      <c r="EF1043" s="228">
        <f t="shared" si="1383"/>
        <v>1.0090217559985137</v>
      </c>
      <c r="EG1043" s="239">
        <f t="shared" si="1384"/>
        <v>84</v>
      </c>
      <c r="EH1043" s="231">
        <f t="shared" si="1482"/>
        <v>1.019612822</v>
      </c>
      <c r="EI1043" s="227">
        <f t="shared" si="1483"/>
        <v>3202.9063124600002</v>
      </c>
      <c r="EJ1043" s="227">
        <f t="shared" si="1484"/>
        <v>3390.7366491266666</v>
      </c>
      <c r="EK1043" s="227">
        <f t="shared" si="1505"/>
        <v>3113.21</v>
      </c>
      <c r="EL1043" s="227">
        <f t="shared" si="1485"/>
        <v>62.264200000000002</v>
      </c>
      <c r="EM1043" s="227">
        <f t="shared" si="1486"/>
        <v>92.358563333333336</v>
      </c>
      <c r="EN1043" s="228">
        <f t="shared" si="1501"/>
        <v>1.0033032440030736</v>
      </c>
      <c r="EO1043" s="239">
        <f t="shared" si="1502"/>
        <v>63</v>
      </c>
      <c r="EP1043" s="231">
        <f t="shared" si="1487"/>
        <v>1.014673846</v>
      </c>
      <c r="EQ1043" s="227">
        <f t="shared" si="1488"/>
        <v>3169.3273576800002</v>
      </c>
      <c r="ER1043" s="227">
        <f t="shared" si="1489"/>
        <v>3323.9501210133335</v>
      </c>
      <c r="ES1043" s="227">
        <f t="shared" si="1379"/>
        <v>3113.21</v>
      </c>
      <c r="ET1043" s="227">
        <f t="shared" si="1490"/>
        <v>62.264200000000002</v>
      </c>
      <c r="EU1043" s="227">
        <f t="shared" si="1491"/>
        <v>62.264200000000002</v>
      </c>
      <c r="EV1043" s="228">
        <f t="shared" si="1375"/>
        <v>1.0020004744395037</v>
      </c>
      <c r="EW1043" s="239">
        <f t="shared" si="1376"/>
        <v>43</v>
      </c>
      <c r="EX1043" s="231">
        <f t="shared" si="1492"/>
        <v>1.009992303</v>
      </c>
      <c r="EY1043" s="227">
        <f t="shared" si="1493"/>
        <v>3150.6082656799999</v>
      </c>
      <c r="EZ1043" s="227">
        <f t="shared" si="1494"/>
        <v>3275.1366656800001</v>
      </c>
      <c r="FA1043" s="227">
        <f t="shared" si="1499"/>
        <v>3113.21</v>
      </c>
      <c r="FB1043" s="227">
        <f t="shared" si="1500"/>
        <v>62.264200000000002</v>
      </c>
      <c r="FC1043" s="227">
        <f t="shared" si="1495"/>
        <v>31.132100000000001</v>
      </c>
      <c r="FD1043" s="228">
        <f t="shared" si="1496"/>
        <v>1.0019005507595145</v>
      </c>
      <c r="FE1043" s="239">
        <f t="shared" si="1497"/>
        <v>21</v>
      </c>
      <c r="FF1043" s="231">
        <f t="shared" si="1498"/>
        <v>1.004867551</v>
      </c>
      <c r="FG1043" s="227">
        <f t="shared" si="1412"/>
        <v>3134.3093224700001</v>
      </c>
      <c r="FH1043" s="227">
        <f t="shared" si="1413"/>
        <v>3227.70562247</v>
      </c>
      <c r="FI1043" s="224">
        <f>$A1045</f>
        <v>43703</v>
      </c>
      <c r="FJ1043" s="224">
        <f>FI1043</f>
        <v>43703</v>
      </c>
      <c r="FK1043" s="224">
        <f>FI1043</f>
        <v>43703</v>
      </c>
      <c r="FL1043" s="234">
        <f>$O1045</f>
        <v>1.10202427</v>
      </c>
      <c r="FM1043" s="224">
        <f>FI1043</f>
        <v>43703</v>
      </c>
      <c r="FN1043" s="224">
        <f>FI1043</f>
        <v>43703</v>
      </c>
      <c r="FO1043" s="224">
        <f>FI1043</f>
        <v>43703</v>
      </c>
      <c r="FP1043" s="224">
        <f>FI1043</f>
        <v>43703</v>
      </c>
      <c r="FQ1043" s="227"/>
      <c r="FR1043" s="227"/>
      <c r="FS1043" s="227"/>
      <c r="FT1043" s="227"/>
      <c r="FU1043" s="227"/>
      <c r="FV1043" s="227"/>
      <c r="FW1043" s="227"/>
      <c r="FX1043" s="227"/>
      <c r="FY1043" s="227"/>
      <c r="FZ1043" s="227"/>
      <c r="GA1043" s="227"/>
      <c r="GB1043" s="227"/>
      <c r="GC1043" s="227"/>
      <c r="GD1043" s="227"/>
      <c r="GE1043" s="227"/>
      <c r="GF1043" s="1"/>
      <c r="GG1043" s="1"/>
      <c r="GH1043" s="5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5"/>
      <c r="HA1043" s="5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3"/>
      <c r="JZ1043" s="1"/>
      <c r="KA1043" s="1"/>
      <c r="KB1043" s="1"/>
      <c r="KC1043" s="1"/>
      <c r="KD1043" s="1"/>
      <c r="KE1043" s="1"/>
    </row>
    <row r="1044" spans="1:291" x14ac:dyDescent="0.2">
      <c r="A1044" s="196">
        <f t="shared" si="1528"/>
        <v>43702</v>
      </c>
      <c r="B1044" s="236">
        <f t="shared" si="1414"/>
        <v>119191.78449542668</v>
      </c>
      <c r="C1044" s="66">
        <f t="shared" si="1398"/>
        <v>56082.280525889997</v>
      </c>
      <c r="D1044" s="77">
        <f t="shared" si="1529"/>
        <v>5214.2700000000004</v>
      </c>
      <c r="E1044" s="67">
        <f>VLOOKUP(A1043,[1]Plan1!$DQ$117:$DS$314,3)</f>
        <v>5224.18</v>
      </c>
      <c r="F1044" s="11">
        <f t="shared" si="1530"/>
        <v>43672</v>
      </c>
      <c r="G1044" s="73">
        <f t="shared" si="1518"/>
        <v>1.9005536729015393E-3</v>
      </c>
      <c r="H1044" s="11">
        <f t="shared" si="1531"/>
        <v>43733</v>
      </c>
      <c r="I1044" s="11">
        <f t="shared" si="1519"/>
        <v>43703</v>
      </c>
      <c r="J1044" s="1">
        <f t="shared" si="1532"/>
        <v>22</v>
      </c>
      <c r="K1044" s="1">
        <f t="shared" si="1533"/>
        <v>22</v>
      </c>
      <c r="L1044" s="66">
        <f t="shared" si="1520"/>
        <v>1.00190055</v>
      </c>
      <c r="M1044" s="70">
        <f t="shared" si="1399"/>
        <v>1.0000997300000001</v>
      </c>
      <c r="N1044" s="70">
        <f t="shared" si="1385"/>
        <v>1.0999337934829261</v>
      </c>
      <c r="O1044" s="66">
        <f t="shared" si="1395"/>
        <v>1.10202427</v>
      </c>
      <c r="P1044" s="66">
        <f t="shared" si="1521"/>
        <v>56188.867704140001</v>
      </c>
      <c r="Q1044" s="74">
        <f t="shared" si="1522"/>
        <v>0</v>
      </c>
      <c r="R1044" s="75">
        <f t="shared" si="1396"/>
        <v>0</v>
      </c>
      <c r="S1044" s="66">
        <f t="shared" si="1397"/>
        <v>0</v>
      </c>
      <c r="T1044" s="10">
        <f t="shared" si="1534"/>
        <v>0.06</v>
      </c>
      <c r="U1044" s="74">
        <f t="shared" si="1392"/>
        <v>22</v>
      </c>
      <c r="V1044" s="74">
        <v>252</v>
      </c>
      <c r="W1044" s="70">
        <f t="shared" si="1523"/>
        <v>1.005099929</v>
      </c>
      <c r="X1044" s="66">
        <f t="shared" si="1524"/>
        <v>286.55923588000002</v>
      </c>
      <c r="Y1044" s="66">
        <v>0</v>
      </c>
      <c r="Z1044" s="67">
        <f t="shared" si="1525"/>
        <v>0</v>
      </c>
      <c r="AA1044" s="68" t="str">
        <f t="shared" si="1535"/>
        <v>A+INCORP J=</v>
      </c>
      <c r="AB1044" s="11">
        <f t="shared" si="1536"/>
        <v>43703</v>
      </c>
      <c r="AC1044" s="227">
        <f t="shared" si="1541"/>
        <v>3113.21</v>
      </c>
      <c r="AD1044" s="227">
        <f t="shared" si="1415"/>
        <v>62.264200000000002</v>
      </c>
      <c r="AE1044" s="227">
        <f t="shared" si="1416"/>
        <v>536.50985666666668</v>
      </c>
      <c r="AF1044" s="228">
        <f t="shared" si="1542"/>
        <v>1.0561365722801652</v>
      </c>
      <c r="AG1044" s="230">
        <f t="shared" si="1543"/>
        <v>355</v>
      </c>
      <c r="AH1044" s="231">
        <f t="shared" si="1417"/>
        <v>1.0855482599999999</v>
      </c>
      <c r="AI1044" s="227">
        <f t="shared" si="1418"/>
        <v>3569.2554730699999</v>
      </c>
      <c r="AJ1044" s="227">
        <f t="shared" si="1419"/>
        <v>4168.0295297366665</v>
      </c>
      <c r="AK1044" s="227">
        <f t="shared" si="1405"/>
        <v>3113.21</v>
      </c>
      <c r="AL1044" s="227">
        <f t="shared" si="1420"/>
        <v>62.264200000000002</v>
      </c>
      <c r="AM1044" s="227">
        <f t="shared" si="1421"/>
        <v>505.37775666666676</v>
      </c>
      <c r="AN1044" s="228">
        <f t="shared" si="1406"/>
        <v>1.0551873019143712</v>
      </c>
      <c r="AO1044" s="230">
        <f t="shared" si="1407"/>
        <v>334</v>
      </c>
      <c r="AP1044" s="231">
        <f t="shared" si="1422"/>
        <v>1.0802898940000001</v>
      </c>
      <c r="AQ1044" s="227">
        <f t="shared" si="1423"/>
        <v>3548.77354049</v>
      </c>
      <c r="AR1044" s="227">
        <f t="shared" si="1424"/>
        <v>4116.4154971566668</v>
      </c>
      <c r="AS1044" s="227">
        <f t="shared" si="1537"/>
        <v>3113.21</v>
      </c>
      <c r="AT1044" s="227">
        <f t="shared" si="1425"/>
        <v>62.264200000000002</v>
      </c>
      <c r="AU1044" s="227">
        <f t="shared" si="1426"/>
        <v>474.2456566666666</v>
      </c>
      <c r="AV1044" s="228">
        <f t="shared" si="1538"/>
        <v>1.0528714405882844</v>
      </c>
      <c r="AW1044" s="230">
        <f t="shared" si="1539"/>
        <v>313</v>
      </c>
      <c r="AX1044" s="231">
        <f t="shared" si="1427"/>
        <v>1.0750569999999999</v>
      </c>
      <c r="AY1044" s="227">
        <f t="shared" si="1428"/>
        <v>3523.8324750299998</v>
      </c>
      <c r="AZ1044" s="227">
        <f t="shared" si="1429"/>
        <v>4060.3423316966664</v>
      </c>
      <c r="BA1044" s="227">
        <f t="shared" si="1516"/>
        <v>3113.21</v>
      </c>
      <c r="BB1044" s="227">
        <f t="shared" si="1430"/>
        <v>62.264200000000002</v>
      </c>
      <c r="BC1044" s="227">
        <f t="shared" si="1431"/>
        <v>442.07581999999996</v>
      </c>
      <c r="BD1044" s="228">
        <f t="shared" si="1403"/>
        <v>1.048676173027187</v>
      </c>
      <c r="BE1044" s="230">
        <f t="shared" si="1404"/>
        <v>293</v>
      </c>
      <c r="BF1044" s="231">
        <f t="shared" si="1432"/>
        <v>1.070096859</v>
      </c>
      <c r="BG1044" s="227">
        <f t="shared" si="1433"/>
        <v>3493.59780937</v>
      </c>
      <c r="BH1044" s="227">
        <f t="shared" si="1434"/>
        <v>3997.9378293700001</v>
      </c>
      <c r="BI1044" s="227">
        <f t="shared" si="1540"/>
        <v>3113.21</v>
      </c>
      <c r="BJ1044" s="227">
        <f t="shared" si="1435"/>
        <v>62.264200000000002</v>
      </c>
      <c r="BK1044" s="227">
        <f t="shared" si="1436"/>
        <v>410.94372000000004</v>
      </c>
      <c r="BL1044" s="228">
        <f t="shared" si="1526"/>
        <v>1.03562712861561</v>
      </c>
      <c r="BM1044" s="230">
        <f t="shared" si="1527"/>
        <v>271</v>
      </c>
      <c r="BN1044" s="231">
        <f t="shared" si="1437"/>
        <v>1.0646671329999999</v>
      </c>
      <c r="BO1044" s="227">
        <f t="shared" si="1438"/>
        <v>3432.61963599</v>
      </c>
      <c r="BP1044" s="227">
        <f t="shared" si="1439"/>
        <v>3905.8275559900003</v>
      </c>
      <c r="BQ1044" s="227">
        <f t="shared" si="1402"/>
        <v>3113.21</v>
      </c>
      <c r="BR1044" s="227">
        <f t="shared" si="1440"/>
        <v>62.264200000000002</v>
      </c>
      <c r="BS1044" s="227">
        <f t="shared" si="1441"/>
        <v>376.69840999999997</v>
      </c>
      <c r="BT1044" s="228">
        <f t="shared" si="1400"/>
        <v>1.0322201355973939</v>
      </c>
      <c r="BU1044" s="230">
        <f t="shared" si="1401"/>
        <v>248</v>
      </c>
      <c r="BV1044" s="231">
        <f t="shared" si="1442"/>
        <v>1.059020056</v>
      </c>
      <c r="BW1044" s="227">
        <f t="shared" si="1443"/>
        <v>3403.1800635099999</v>
      </c>
      <c r="BX1044" s="227">
        <f t="shared" si="1444"/>
        <v>3842.1426735099999</v>
      </c>
      <c r="BY1044" s="227">
        <f t="shared" si="1517"/>
        <v>3113.21</v>
      </c>
      <c r="BZ1044" s="227">
        <f t="shared" si="1445"/>
        <v>62.264200000000002</v>
      </c>
      <c r="CA1044" s="227">
        <f t="shared" si="1446"/>
        <v>346.60404666666665</v>
      </c>
      <c r="CB1044" s="228">
        <f t="shared" si="1514"/>
        <v>1.033148950932065</v>
      </c>
      <c r="CC1044" s="230">
        <f t="shared" si="1515"/>
        <v>228</v>
      </c>
      <c r="CD1044" s="231">
        <f t="shared" si="1447"/>
        <v>1.054133907</v>
      </c>
      <c r="CE1044" s="227">
        <f t="shared" si="1448"/>
        <v>3390.52646615</v>
      </c>
      <c r="CF1044" s="227">
        <f t="shared" si="1449"/>
        <v>3799.3947128166665</v>
      </c>
      <c r="CG1044" s="227">
        <f t="shared" si="1510"/>
        <v>3113.21</v>
      </c>
      <c r="CH1044" s="227">
        <f t="shared" si="1450"/>
        <v>62.264200000000002</v>
      </c>
      <c r="CI1044" s="227">
        <f t="shared" si="1451"/>
        <v>315.47194666666667</v>
      </c>
      <c r="CJ1044" s="228">
        <f t="shared" si="1393"/>
        <v>1.0282138368969675</v>
      </c>
      <c r="CK1044" s="230">
        <f t="shared" si="1394"/>
        <v>207</v>
      </c>
      <c r="CL1044" s="231">
        <f t="shared" si="1452"/>
        <v>1.0490277109999999</v>
      </c>
      <c r="CM1044" s="227">
        <f t="shared" si="1453"/>
        <v>3357.98553769</v>
      </c>
      <c r="CN1044" s="227">
        <f t="shared" si="1454"/>
        <v>3735.7216843566666</v>
      </c>
      <c r="CO1044" s="227">
        <f t="shared" si="1513"/>
        <v>3113.21</v>
      </c>
      <c r="CP1044" s="227">
        <f t="shared" si="1455"/>
        <v>62.264200000000002</v>
      </c>
      <c r="CQ1044" s="227">
        <f t="shared" si="1456"/>
        <v>282.26437333333331</v>
      </c>
      <c r="CR1044" s="228">
        <f t="shared" si="1511"/>
        <v>1.0236083565991665</v>
      </c>
      <c r="CS1044" s="230">
        <f t="shared" si="1512"/>
        <v>187</v>
      </c>
      <c r="CT1044" s="231">
        <f t="shared" si="1457"/>
        <v>1.0441876649999999</v>
      </c>
      <c r="CU1044" s="227">
        <f t="shared" si="1458"/>
        <v>3327.5209473199998</v>
      </c>
      <c r="CV1044" s="227">
        <f t="shared" si="1459"/>
        <v>3672.0495206533333</v>
      </c>
      <c r="CW1044" s="227">
        <f t="shared" si="1391"/>
        <v>3113.21</v>
      </c>
      <c r="CX1044" s="227">
        <f t="shared" si="1460"/>
        <v>62.264200000000002</v>
      </c>
      <c r="CY1044" s="227">
        <f t="shared" si="1461"/>
        <v>251.13227333333333</v>
      </c>
      <c r="CZ1044" s="228">
        <f t="shared" si="1389"/>
        <v>1.0257629204327643</v>
      </c>
      <c r="DA1044" s="239">
        <f t="shared" si="1390"/>
        <v>166</v>
      </c>
      <c r="DB1044" s="231">
        <f t="shared" si="1462"/>
        <v>1.0391296489999999</v>
      </c>
      <c r="DC1044" s="227">
        <f t="shared" si="1463"/>
        <v>3318.3726045100002</v>
      </c>
      <c r="DD1044" s="227">
        <f t="shared" si="1464"/>
        <v>3631.7690778433334</v>
      </c>
      <c r="DE1044" s="227">
        <f t="shared" si="1509"/>
        <v>3113.21</v>
      </c>
      <c r="DF1044" s="227">
        <f t="shared" si="1465"/>
        <v>62.264200000000002</v>
      </c>
      <c r="DG1044" s="227">
        <f t="shared" si="1466"/>
        <v>220.00017333333335</v>
      </c>
      <c r="DH1044" s="228">
        <f t="shared" si="1507"/>
        <v>1.0242264748701393</v>
      </c>
      <c r="DI1044" s="239">
        <f t="shared" si="1508"/>
        <v>145</v>
      </c>
      <c r="DJ1044" s="231">
        <f t="shared" si="1467"/>
        <v>1.0340961339999999</v>
      </c>
      <c r="DK1044" s="227">
        <f t="shared" si="1468"/>
        <v>3297.35213131</v>
      </c>
      <c r="DL1044" s="227">
        <f t="shared" si="1469"/>
        <v>3579.6165046433334</v>
      </c>
      <c r="DM1044" s="227">
        <f t="shared" si="1388"/>
        <v>3113.21</v>
      </c>
      <c r="DN1044" s="227">
        <f t="shared" si="1470"/>
        <v>62.264200000000002</v>
      </c>
      <c r="DO1044" s="227">
        <f t="shared" si="1471"/>
        <v>187.83033666666668</v>
      </c>
      <c r="DP1044" s="228">
        <f t="shared" si="1386"/>
        <v>1.0209598061516107</v>
      </c>
      <c r="DQ1044" s="239">
        <f t="shared" si="1387"/>
        <v>124</v>
      </c>
      <c r="DR1044" s="231">
        <f t="shared" si="1472"/>
        <v>1.0290870009999999</v>
      </c>
      <c r="DS1044" s="227">
        <f t="shared" si="1473"/>
        <v>3270.9142135699999</v>
      </c>
      <c r="DT1044" s="227">
        <f t="shared" si="1474"/>
        <v>3521.0087502366664</v>
      </c>
      <c r="DU1044" s="227">
        <f t="shared" si="1506"/>
        <v>3113.21</v>
      </c>
      <c r="DV1044" s="227">
        <f t="shared" si="1475"/>
        <v>62.264200000000002</v>
      </c>
      <c r="DW1044" s="227">
        <f t="shared" si="1476"/>
        <v>158.77370999999999</v>
      </c>
      <c r="DX1044" s="228">
        <f t="shared" si="1503"/>
        <v>1.0165890300024423</v>
      </c>
      <c r="DY1044" s="239">
        <f t="shared" si="1504"/>
        <v>106</v>
      </c>
      <c r="DZ1044" s="231">
        <f t="shared" si="1477"/>
        <v>1.024812775</v>
      </c>
      <c r="EA1044" s="227">
        <f t="shared" si="1478"/>
        <v>3243.38397244</v>
      </c>
      <c r="EB1044" s="227">
        <f t="shared" si="1479"/>
        <v>3464.42188244</v>
      </c>
      <c r="EC1044" s="227">
        <f t="shared" si="1382"/>
        <v>3113.21</v>
      </c>
      <c r="ED1044" s="227">
        <f t="shared" si="1480"/>
        <v>62.264200000000002</v>
      </c>
      <c r="EE1044" s="227">
        <f t="shared" si="1481"/>
        <v>126.60387333333333</v>
      </c>
      <c r="EF1044" s="228">
        <f t="shared" si="1383"/>
        <v>1.0090217559985137</v>
      </c>
      <c r="EG1044" s="239">
        <f t="shared" si="1384"/>
        <v>84</v>
      </c>
      <c r="EH1044" s="231">
        <f t="shared" si="1482"/>
        <v>1.019612822</v>
      </c>
      <c r="EI1044" s="227">
        <f t="shared" si="1483"/>
        <v>3202.9063124600002</v>
      </c>
      <c r="EJ1044" s="227">
        <f t="shared" si="1484"/>
        <v>3391.7743857933337</v>
      </c>
      <c r="EK1044" s="227">
        <f t="shared" si="1505"/>
        <v>3113.21</v>
      </c>
      <c r="EL1044" s="227">
        <f t="shared" si="1485"/>
        <v>62.264200000000002</v>
      </c>
      <c r="EM1044" s="227">
        <f t="shared" si="1486"/>
        <v>93.396299999999997</v>
      </c>
      <c r="EN1044" s="228">
        <f t="shared" si="1501"/>
        <v>1.0033032440030736</v>
      </c>
      <c r="EO1044" s="239">
        <f t="shared" si="1502"/>
        <v>63</v>
      </c>
      <c r="EP1044" s="231">
        <f t="shared" si="1487"/>
        <v>1.014673846</v>
      </c>
      <c r="EQ1044" s="227">
        <f t="shared" si="1488"/>
        <v>3169.3273576800002</v>
      </c>
      <c r="ER1044" s="227">
        <f t="shared" si="1489"/>
        <v>3324.9878576800002</v>
      </c>
      <c r="ES1044" s="227">
        <f t="shared" si="1379"/>
        <v>3113.21</v>
      </c>
      <c r="ET1044" s="227">
        <f t="shared" si="1490"/>
        <v>62.264200000000002</v>
      </c>
      <c r="EU1044" s="227">
        <f t="shared" si="1491"/>
        <v>63.301936666666663</v>
      </c>
      <c r="EV1044" s="228">
        <f t="shared" si="1375"/>
        <v>1.0020004744395037</v>
      </c>
      <c r="EW1044" s="239">
        <f t="shared" si="1376"/>
        <v>43</v>
      </c>
      <c r="EX1044" s="231">
        <f t="shared" si="1492"/>
        <v>1.009992303</v>
      </c>
      <c r="EY1044" s="227">
        <f t="shared" si="1493"/>
        <v>3150.6082656799999</v>
      </c>
      <c r="EZ1044" s="227">
        <f t="shared" si="1494"/>
        <v>3276.1744023466667</v>
      </c>
      <c r="FA1044" s="227">
        <f t="shared" si="1499"/>
        <v>3113.21</v>
      </c>
      <c r="FB1044" s="227">
        <f t="shared" ref="FB1044:FB1045" si="1544">0.02*FA1044</f>
        <v>62.264200000000002</v>
      </c>
      <c r="FC1044" s="227">
        <f t="shared" ref="FC1044:FC1045" si="1545">(($A1044-FC$1011)/30)*0.01*FA1044</f>
        <v>32.169836666666676</v>
      </c>
      <c r="FD1044" s="228">
        <f t="shared" si="1496"/>
        <v>1.0019005507595145</v>
      </c>
      <c r="FE1044" s="239">
        <f t="shared" si="1497"/>
        <v>21</v>
      </c>
      <c r="FF1044" s="231">
        <f t="shared" ref="FF1044:FF1045" si="1546">ROUND((1+0.06)^TRUNC((FE1044/252),9),9)</f>
        <v>1.004867551</v>
      </c>
      <c r="FG1044" s="227">
        <f t="shared" si="1412"/>
        <v>3134.3093224700001</v>
      </c>
      <c r="FH1044" s="227">
        <f t="shared" si="1413"/>
        <v>3228.7433591366666</v>
      </c>
      <c r="FI1044" s="225" t="s">
        <v>146</v>
      </c>
      <c r="FJ1044" s="225" t="s">
        <v>147</v>
      </c>
      <c r="FK1044" s="226" t="s">
        <v>148</v>
      </c>
      <c r="FL1044" s="225" t="s">
        <v>149</v>
      </c>
      <c r="FM1044" s="225" t="s">
        <v>27</v>
      </c>
      <c r="FN1044" s="225" t="s">
        <v>150</v>
      </c>
      <c r="FO1044" s="225" t="s">
        <v>151</v>
      </c>
      <c r="FP1044" s="229" t="s">
        <v>152</v>
      </c>
      <c r="FQ1044" s="227"/>
      <c r="FR1044" s="227"/>
      <c r="FS1044" s="227"/>
      <c r="FT1044" s="227"/>
      <c r="FU1044" s="227"/>
      <c r="FV1044" s="227"/>
      <c r="FW1044" s="227"/>
      <c r="FX1044" s="227"/>
      <c r="FY1044" s="227"/>
      <c r="FZ1044" s="227"/>
      <c r="GA1044" s="227"/>
      <c r="GB1044" s="227"/>
      <c r="GC1044" s="227"/>
      <c r="GD1044" s="227"/>
      <c r="GE1044" s="227"/>
      <c r="GF1044" s="1"/>
      <c r="GG1044" s="1"/>
      <c r="GH1044" s="5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5"/>
      <c r="HA1044" s="5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3"/>
      <c r="JZ1044" s="1"/>
      <c r="KA1044" s="1"/>
      <c r="KB1044" s="1"/>
      <c r="KC1044" s="1"/>
      <c r="KD1044" s="1"/>
      <c r="KE1044" s="1"/>
    </row>
    <row r="1045" spans="1:291" x14ac:dyDescent="0.2">
      <c r="A1045" s="196">
        <f t="shared" si="1528"/>
        <v>43703</v>
      </c>
      <c r="B1045" s="236">
        <f t="shared" si="1414"/>
        <v>119222.56914267999</v>
      </c>
      <c r="C1045" s="66">
        <f t="shared" si="1398"/>
        <v>56082.280525889997</v>
      </c>
      <c r="D1045" s="77">
        <f t="shared" si="1529"/>
        <v>5214.2700000000004</v>
      </c>
      <c r="E1045" s="67">
        <f>VLOOKUP(A1044,[1]Plan1!$DQ$117:$DS$314,3)</f>
        <v>5224.18</v>
      </c>
      <c r="F1045" s="11">
        <f t="shared" si="1530"/>
        <v>43672</v>
      </c>
      <c r="G1045" s="73">
        <f t="shared" si="1518"/>
        <v>1.9005536729015393E-3</v>
      </c>
      <c r="H1045" s="11">
        <f t="shared" si="1531"/>
        <v>43733</v>
      </c>
      <c r="I1045" s="11">
        <f t="shared" si="1519"/>
        <v>43703</v>
      </c>
      <c r="J1045" s="1">
        <f t="shared" si="1532"/>
        <v>22</v>
      </c>
      <c r="K1045" s="1">
        <f t="shared" si="1533"/>
        <v>22</v>
      </c>
      <c r="L1045" s="66">
        <f t="shared" si="1520"/>
        <v>1.00190055</v>
      </c>
      <c r="M1045" s="70">
        <f t="shared" si="1399"/>
        <v>1.0000997300000001</v>
      </c>
      <c r="N1045" s="70">
        <f t="shared" si="1385"/>
        <v>1.0999337934829261</v>
      </c>
      <c r="O1045" s="66">
        <f t="shared" si="1395"/>
        <v>1.10202427</v>
      </c>
      <c r="P1045" s="66">
        <f t="shared" si="1521"/>
        <v>56188.867704140001</v>
      </c>
      <c r="Q1045" s="74">
        <f t="shared" si="1522"/>
        <v>34</v>
      </c>
      <c r="R1045" s="75">
        <f t="shared" si="1396"/>
        <v>5.5511472978756776E-2</v>
      </c>
      <c r="S1045" s="66">
        <f t="shared" si="1397"/>
        <v>3113.21</v>
      </c>
      <c r="T1045" s="10">
        <f t="shared" si="1534"/>
        <v>0.06</v>
      </c>
      <c r="U1045" s="74">
        <f t="shared" si="1392"/>
        <v>22</v>
      </c>
      <c r="V1045" s="74">
        <v>252</v>
      </c>
      <c r="W1045" s="70">
        <f t="shared" si="1523"/>
        <v>1.005099929</v>
      </c>
      <c r="X1045" s="66">
        <f t="shared" si="1524"/>
        <v>286.55923588000002</v>
      </c>
      <c r="Y1045" s="66">
        <v>0</v>
      </c>
      <c r="Z1045" s="67">
        <f t="shared" si="1525"/>
        <v>3399.76923588</v>
      </c>
      <c r="AA1045" s="68" t="str">
        <f t="shared" si="1535"/>
        <v>A+INCORP J=</v>
      </c>
      <c r="AB1045" s="11">
        <f t="shared" si="1536"/>
        <v>43703</v>
      </c>
      <c r="AC1045" s="227">
        <f t="shared" si="1541"/>
        <v>3113.21</v>
      </c>
      <c r="AD1045" s="227">
        <f t="shared" si="1415"/>
        <v>62.264200000000002</v>
      </c>
      <c r="AE1045" s="227">
        <f t="shared" si="1416"/>
        <v>537.54759333333334</v>
      </c>
      <c r="AF1045" s="228">
        <f t="shared" si="1542"/>
        <v>1.0561365722801652</v>
      </c>
      <c r="AG1045" s="230">
        <f t="shared" si="1543"/>
        <v>356</v>
      </c>
      <c r="AH1045" s="231">
        <f t="shared" si="1417"/>
        <v>1.085799296</v>
      </c>
      <c r="AI1045" s="227">
        <f t="shared" si="1418"/>
        <v>3570.0808731500001</v>
      </c>
      <c r="AJ1045" s="227">
        <f t="shared" si="1419"/>
        <v>4169.8926664833334</v>
      </c>
      <c r="AK1045" s="227">
        <f t="shared" si="1405"/>
        <v>3113.21</v>
      </c>
      <c r="AL1045" s="227">
        <f t="shared" si="1420"/>
        <v>62.264200000000002</v>
      </c>
      <c r="AM1045" s="227">
        <f t="shared" si="1421"/>
        <v>506.4154933333333</v>
      </c>
      <c r="AN1045" s="228">
        <f t="shared" si="1406"/>
        <v>1.0551873019143712</v>
      </c>
      <c r="AO1045" s="230">
        <f t="shared" si="1407"/>
        <v>335</v>
      </c>
      <c r="AP1045" s="231">
        <f t="shared" si="1422"/>
        <v>1.0805397139999999</v>
      </c>
      <c r="AQ1045" s="227">
        <f t="shared" si="1423"/>
        <v>3549.5942040999998</v>
      </c>
      <c r="AR1045" s="227">
        <f t="shared" si="1424"/>
        <v>4118.2738974333333</v>
      </c>
      <c r="AS1045" s="227">
        <f t="shared" si="1537"/>
        <v>3113.21</v>
      </c>
      <c r="AT1045" s="227">
        <f t="shared" si="1425"/>
        <v>62.264200000000002</v>
      </c>
      <c r="AU1045" s="227">
        <f t="shared" si="1426"/>
        <v>475.28339333333338</v>
      </c>
      <c r="AV1045" s="228">
        <f t="shared" si="1538"/>
        <v>1.0528714405882844</v>
      </c>
      <c r="AW1045" s="230">
        <f t="shared" si="1539"/>
        <v>314</v>
      </c>
      <c r="AX1045" s="231">
        <f t="shared" si="1427"/>
        <v>1.07530561</v>
      </c>
      <c r="AY1045" s="227">
        <f t="shared" si="1428"/>
        <v>3524.64737135</v>
      </c>
      <c r="AZ1045" s="227">
        <f t="shared" si="1429"/>
        <v>4062.1949646833332</v>
      </c>
      <c r="BA1045" s="227">
        <f t="shared" si="1516"/>
        <v>3113.21</v>
      </c>
      <c r="BB1045" s="227">
        <f t="shared" si="1430"/>
        <v>62.264200000000002</v>
      </c>
      <c r="BC1045" s="227">
        <f t="shared" si="1431"/>
        <v>443.11355666666668</v>
      </c>
      <c r="BD1045" s="228">
        <f t="shared" si="1403"/>
        <v>1.048676173027187</v>
      </c>
      <c r="BE1045" s="230">
        <f t="shared" si="1404"/>
        <v>294</v>
      </c>
      <c r="BF1045" s="231">
        <f t="shared" si="1432"/>
        <v>1.070344322</v>
      </c>
      <c r="BG1045" s="227">
        <f t="shared" si="1433"/>
        <v>3494.4057139900001</v>
      </c>
      <c r="BH1045" s="227">
        <f t="shared" si="1434"/>
        <v>3999.7834706566669</v>
      </c>
      <c r="BI1045" s="227">
        <f t="shared" si="1540"/>
        <v>3113.21</v>
      </c>
      <c r="BJ1045" s="227">
        <f t="shared" si="1435"/>
        <v>62.264200000000002</v>
      </c>
      <c r="BK1045" s="227">
        <f t="shared" si="1436"/>
        <v>411.98145666666665</v>
      </c>
      <c r="BL1045" s="228">
        <f t="shared" si="1526"/>
        <v>1.03562712861561</v>
      </c>
      <c r="BM1045" s="230">
        <f t="shared" si="1527"/>
        <v>272</v>
      </c>
      <c r="BN1045" s="231">
        <f t="shared" si="1437"/>
        <v>1.0649133399999999</v>
      </c>
      <c r="BO1045" s="227">
        <f t="shared" si="1438"/>
        <v>3433.4134380700002</v>
      </c>
      <c r="BP1045" s="227">
        <f t="shared" si="1439"/>
        <v>3907.6590947366667</v>
      </c>
      <c r="BQ1045" s="227">
        <f t="shared" si="1402"/>
        <v>3113.21</v>
      </c>
      <c r="BR1045" s="227">
        <f t="shared" si="1440"/>
        <v>62.264200000000002</v>
      </c>
      <c r="BS1045" s="227">
        <f t="shared" si="1441"/>
        <v>377.73614666666668</v>
      </c>
      <c r="BT1045" s="228">
        <f t="shared" si="1400"/>
        <v>1.0322201355973939</v>
      </c>
      <c r="BU1045" s="230">
        <f t="shared" si="1401"/>
        <v>249</v>
      </c>
      <c r="BV1045" s="231">
        <f t="shared" si="1442"/>
        <v>1.0592649569999999</v>
      </c>
      <c r="BW1045" s="227">
        <f t="shared" si="1443"/>
        <v>3403.96705729</v>
      </c>
      <c r="BX1045" s="227">
        <f t="shared" si="1444"/>
        <v>3843.9674039566667</v>
      </c>
      <c r="BY1045" s="227">
        <f t="shared" si="1517"/>
        <v>3113.21</v>
      </c>
      <c r="BZ1045" s="227">
        <f t="shared" si="1445"/>
        <v>62.264200000000002</v>
      </c>
      <c r="CA1045" s="227">
        <f t="shared" si="1446"/>
        <v>347.64178333333331</v>
      </c>
      <c r="CB1045" s="228">
        <f t="shared" si="1514"/>
        <v>1.033148950932065</v>
      </c>
      <c r="CC1045" s="230">
        <f t="shared" si="1515"/>
        <v>229</v>
      </c>
      <c r="CD1045" s="231">
        <f t="shared" si="1447"/>
        <v>1.054377678</v>
      </c>
      <c r="CE1045" s="227">
        <f t="shared" si="1448"/>
        <v>3391.3105335499999</v>
      </c>
      <c r="CF1045" s="227">
        <f t="shared" si="1449"/>
        <v>3801.2165168833335</v>
      </c>
      <c r="CG1045" s="227">
        <f t="shared" si="1510"/>
        <v>3113.21</v>
      </c>
      <c r="CH1045" s="227">
        <f t="shared" si="1450"/>
        <v>62.264200000000002</v>
      </c>
      <c r="CI1045" s="227">
        <f t="shared" si="1451"/>
        <v>316.50968333333333</v>
      </c>
      <c r="CJ1045" s="228">
        <f t="shared" si="1393"/>
        <v>1.0282138368969675</v>
      </c>
      <c r="CK1045" s="230">
        <f t="shared" si="1394"/>
        <v>208</v>
      </c>
      <c r="CL1045" s="231">
        <f t="shared" si="1452"/>
        <v>1.049270302</v>
      </c>
      <c r="CM1045" s="227">
        <f t="shared" si="1453"/>
        <v>3358.7620825499998</v>
      </c>
      <c r="CN1045" s="227">
        <f t="shared" si="1454"/>
        <v>3737.5359658833331</v>
      </c>
      <c r="CO1045" s="227">
        <f t="shared" si="1513"/>
        <v>3113.21</v>
      </c>
      <c r="CP1045" s="227">
        <f t="shared" si="1455"/>
        <v>62.264200000000002</v>
      </c>
      <c r="CQ1045" s="227">
        <f t="shared" si="1456"/>
        <v>283.30210999999997</v>
      </c>
      <c r="CR1045" s="228">
        <f t="shared" si="1511"/>
        <v>1.0236083565991665</v>
      </c>
      <c r="CS1045" s="230">
        <f t="shared" si="1512"/>
        <v>188</v>
      </c>
      <c r="CT1045" s="231">
        <f t="shared" si="1457"/>
        <v>1.044429136</v>
      </c>
      <c r="CU1045" s="227">
        <f t="shared" si="1458"/>
        <v>3328.2904448300001</v>
      </c>
      <c r="CV1045" s="227">
        <f t="shared" si="1459"/>
        <v>3673.8567548300002</v>
      </c>
      <c r="CW1045" s="227">
        <f t="shared" si="1391"/>
        <v>3113.21</v>
      </c>
      <c r="CX1045" s="227">
        <f t="shared" si="1460"/>
        <v>62.264200000000002</v>
      </c>
      <c r="CY1045" s="227">
        <f t="shared" si="1461"/>
        <v>252.17001000000002</v>
      </c>
      <c r="CZ1045" s="228">
        <f t="shared" si="1389"/>
        <v>1.0257629204327643</v>
      </c>
      <c r="DA1045" s="239">
        <f t="shared" si="1390"/>
        <v>167</v>
      </c>
      <c r="DB1045" s="231">
        <f t="shared" si="1462"/>
        <v>1.0393699510000001</v>
      </c>
      <c r="DC1045" s="227">
        <f t="shared" si="1463"/>
        <v>3319.1399886099998</v>
      </c>
      <c r="DD1045" s="227">
        <f t="shared" si="1464"/>
        <v>3633.5741986099997</v>
      </c>
      <c r="DE1045" s="227">
        <f t="shared" si="1509"/>
        <v>3113.21</v>
      </c>
      <c r="DF1045" s="227">
        <f t="shared" si="1465"/>
        <v>62.264200000000002</v>
      </c>
      <c r="DG1045" s="227">
        <f t="shared" si="1466"/>
        <v>221.03790999999998</v>
      </c>
      <c r="DH1045" s="228">
        <f t="shared" si="1507"/>
        <v>1.0242264748701393</v>
      </c>
      <c r="DI1045" s="239">
        <f t="shared" si="1508"/>
        <v>146</v>
      </c>
      <c r="DJ1045" s="231">
        <f t="shared" si="1467"/>
        <v>1.034335271</v>
      </c>
      <c r="DK1045" s="227">
        <f t="shared" si="1468"/>
        <v>3298.1146512300002</v>
      </c>
      <c r="DL1045" s="227">
        <f t="shared" si="1469"/>
        <v>3581.4167612300002</v>
      </c>
      <c r="DM1045" s="227">
        <f t="shared" si="1388"/>
        <v>3113.21</v>
      </c>
      <c r="DN1045" s="227">
        <f t="shared" si="1470"/>
        <v>62.264200000000002</v>
      </c>
      <c r="DO1045" s="227">
        <f t="shared" si="1471"/>
        <v>188.86807333333334</v>
      </c>
      <c r="DP1045" s="228">
        <f t="shared" si="1386"/>
        <v>1.0209598061516107</v>
      </c>
      <c r="DQ1045" s="239">
        <f t="shared" si="1387"/>
        <v>125</v>
      </c>
      <c r="DR1045" s="231">
        <f t="shared" si="1472"/>
        <v>1.0293249799999999</v>
      </c>
      <c r="DS1045" s="227">
        <f t="shared" si="1473"/>
        <v>3271.6706208400001</v>
      </c>
      <c r="DT1045" s="227">
        <f t="shared" si="1474"/>
        <v>3522.8028941733332</v>
      </c>
      <c r="DU1045" s="227">
        <f t="shared" si="1506"/>
        <v>3113.21</v>
      </c>
      <c r="DV1045" s="227">
        <f t="shared" si="1475"/>
        <v>62.264200000000002</v>
      </c>
      <c r="DW1045" s="227">
        <f t="shared" si="1476"/>
        <v>159.81144666666668</v>
      </c>
      <c r="DX1045" s="228">
        <f t="shared" si="1503"/>
        <v>1.0165890300024423</v>
      </c>
      <c r="DY1045" s="239">
        <f t="shared" si="1504"/>
        <v>107</v>
      </c>
      <c r="DZ1045" s="231">
        <f t="shared" si="1477"/>
        <v>1.025049766</v>
      </c>
      <c r="EA1045" s="227">
        <f t="shared" si="1478"/>
        <v>3244.13401462</v>
      </c>
      <c r="EB1045" s="227">
        <f t="shared" si="1479"/>
        <v>3466.2096612866667</v>
      </c>
      <c r="EC1045" s="227">
        <f t="shared" si="1382"/>
        <v>3113.21</v>
      </c>
      <c r="ED1045" s="227">
        <f t="shared" si="1480"/>
        <v>62.264200000000002</v>
      </c>
      <c r="EE1045" s="227">
        <f t="shared" si="1481"/>
        <v>127.64160999999999</v>
      </c>
      <c r="EF1045" s="228">
        <f t="shared" si="1383"/>
        <v>1.0090217559985137</v>
      </c>
      <c r="EG1045" s="239">
        <f t="shared" si="1384"/>
        <v>85</v>
      </c>
      <c r="EH1045" s="231">
        <f t="shared" si="1482"/>
        <v>1.0198486099999999</v>
      </c>
      <c r="EI1045" s="227">
        <f t="shared" si="1483"/>
        <v>3203.64699251</v>
      </c>
      <c r="EJ1045" s="227">
        <f t="shared" si="1484"/>
        <v>3393.5528025100002</v>
      </c>
      <c r="EK1045" s="227">
        <f t="shared" si="1505"/>
        <v>3113.21</v>
      </c>
      <c r="EL1045" s="227">
        <f t="shared" si="1485"/>
        <v>62.264200000000002</v>
      </c>
      <c r="EM1045" s="227">
        <f t="shared" si="1486"/>
        <v>94.434036666666671</v>
      </c>
      <c r="EN1045" s="228">
        <f t="shared" si="1501"/>
        <v>1.0033032440030736</v>
      </c>
      <c r="EO1045" s="239">
        <f t="shared" si="1502"/>
        <v>64</v>
      </c>
      <c r="EP1045" s="231">
        <f t="shared" si="1487"/>
        <v>1.014908492</v>
      </c>
      <c r="EQ1045" s="227">
        <f t="shared" si="1488"/>
        <v>3170.0602729799998</v>
      </c>
      <c r="ER1045" s="227">
        <f t="shared" si="1489"/>
        <v>3326.7585096466664</v>
      </c>
      <c r="ES1045" s="227">
        <f t="shared" si="1379"/>
        <v>3113.21</v>
      </c>
      <c r="ET1045" s="227">
        <f t="shared" si="1490"/>
        <v>62.264200000000002</v>
      </c>
      <c r="EU1045" s="227">
        <f t="shared" si="1491"/>
        <v>64.339673333333351</v>
      </c>
      <c r="EV1045" s="228">
        <f t="shared" si="1375"/>
        <v>1.0020004744395037</v>
      </c>
      <c r="EW1045" s="239">
        <f t="shared" si="1376"/>
        <v>44</v>
      </c>
      <c r="EX1045" s="231">
        <f t="shared" si="1492"/>
        <v>1.0102258669999999</v>
      </c>
      <c r="EY1045" s="227">
        <f t="shared" si="1493"/>
        <v>3151.3368540699998</v>
      </c>
      <c r="EZ1045" s="227">
        <f t="shared" si="1494"/>
        <v>3277.9407274033333</v>
      </c>
      <c r="FA1045" s="227">
        <f t="shared" si="1499"/>
        <v>3113.21</v>
      </c>
      <c r="FB1045" s="227">
        <f t="shared" si="1544"/>
        <v>62.264200000000002</v>
      </c>
      <c r="FC1045" s="227">
        <f t="shared" si="1545"/>
        <v>33.207573333333336</v>
      </c>
      <c r="FD1045" s="228">
        <f t="shared" si="1496"/>
        <v>1.0019005507595145</v>
      </c>
      <c r="FE1045" s="239">
        <f t="shared" si="1497"/>
        <v>22</v>
      </c>
      <c r="FF1045" s="231">
        <f t="shared" si="1546"/>
        <v>1.005099929</v>
      </c>
      <c r="FG1045" s="227">
        <f t="shared" si="1412"/>
        <v>3135.0341389199998</v>
      </c>
      <c r="FH1045" s="227">
        <f t="shared" si="1413"/>
        <v>3230.505912253333</v>
      </c>
      <c r="FI1045" s="227">
        <f>($S1045)</f>
        <v>3113.21</v>
      </c>
      <c r="FJ1045" s="227">
        <v>0</v>
      </c>
      <c r="FK1045" s="227">
        <f>(($A1045-FK$1043)/30)*0.01*FI1045</f>
        <v>0</v>
      </c>
      <c r="FL1045" s="228">
        <f>($O1045/FL$1043)</f>
        <v>1</v>
      </c>
      <c r="FM1045" s="239">
        <f>NETWORKDAYS(FM$1043,$A1045,$AE$118:$AE$502)-1</f>
        <v>0</v>
      </c>
      <c r="FN1045" s="231">
        <f>ROUND((1+0.06)^TRUNC((FM1045/252),9),9)</f>
        <v>1</v>
      </c>
      <c r="FO1045" s="227">
        <f t="shared" ref="FO1045:FO1075" si="1547">TRUNC(FI1045*(FL1045*FN1045),8)</f>
        <v>3113.21</v>
      </c>
      <c r="FP1045" s="227">
        <f t="shared" ref="FP1045:FP1075" si="1548">IF(FP$1010="SIM",0,FJ1045+FK1045+FO1045)</f>
        <v>3113.21</v>
      </c>
      <c r="FQ1045" s="227"/>
      <c r="FR1045" s="227"/>
      <c r="FS1045" s="227"/>
      <c r="FT1045" s="227"/>
      <c r="FU1045" s="227"/>
      <c r="FV1045" s="227"/>
      <c r="FW1045" s="227"/>
      <c r="FX1045" s="227"/>
      <c r="FY1045" s="227"/>
      <c r="FZ1045" s="227"/>
      <c r="GA1045" s="227"/>
      <c r="GB1045" s="227"/>
      <c r="GC1045" s="227"/>
      <c r="GD1045" s="227"/>
      <c r="GE1045" s="227"/>
      <c r="GF1045" s="1"/>
      <c r="GG1045" s="1"/>
      <c r="GH1045" s="5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5"/>
      <c r="HA1045" s="5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3"/>
      <c r="JZ1045" s="1"/>
      <c r="KA1045" s="1"/>
      <c r="KB1045" s="1"/>
      <c r="KC1045" s="1"/>
      <c r="KD1045" s="1"/>
      <c r="KE1045" s="1"/>
    </row>
    <row r="1046" spans="1:291" x14ac:dyDescent="0.2">
      <c r="A1046" s="196">
        <f t="shared" si="1528"/>
        <v>43704</v>
      </c>
      <c r="B1046" s="236">
        <f>(P1046+X1046+AJ1046+AR1046+AZ1046+BH1046+BP1046+BX1046+CF1046+CN1046+CV1046+DD1046+DL1046+DT1046+EB1046+EJ1046+ER1046+EZ1046+FH1046+FP1046)</f>
        <v>119335.38626544998</v>
      </c>
      <c r="C1046" s="66">
        <f t="shared" si="1398"/>
        <v>53362.21694002</v>
      </c>
      <c r="D1046" s="77">
        <f t="shared" si="1529"/>
        <v>5224.18</v>
      </c>
      <c r="E1046" s="67">
        <f>VLOOKUP(A1045,[1]Plan1!$DQ$117:$DS$314,3)</f>
        <v>5229.93</v>
      </c>
      <c r="F1046" s="11">
        <f t="shared" si="1530"/>
        <v>43704</v>
      </c>
      <c r="G1046" s="73">
        <f t="shared" si="1518"/>
        <v>1.1006512026767723E-3</v>
      </c>
      <c r="H1046" s="11">
        <f t="shared" si="1531"/>
        <v>43733</v>
      </c>
      <c r="I1046" s="11">
        <f t="shared" si="1519"/>
        <v>43733</v>
      </c>
      <c r="J1046" s="1">
        <f t="shared" si="1532"/>
        <v>22</v>
      </c>
      <c r="K1046" s="1">
        <f t="shared" si="1533"/>
        <v>1</v>
      </c>
      <c r="L1046" s="66">
        <f t="shared" si="1520"/>
        <v>1.0000500000000001</v>
      </c>
      <c r="M1046" s="70">
        <f t="shared" si="1399"/>
        <v>1.00190055</v>
      </c>
      <c r="N1046" s="70">
        <f t="shared" si="1385"/>
        <v>1.1020242726541301</v>
      </c>
      <c r="O1046" s="66">
        <f t="shared" si="1395"/>
        <v>1.10207937</v>
      </c>
      <c r="P1046" s="66">
        <f t="shared" si="1521"/>
        <v>53364.885050860001</v>
      </c>
      <c r="Q1046" s="74">
        <f t="shared" si="1522"/>
        <v>0</v>
      </c>
      <c r="R1046" s="75">
        <f t="shared" si="1396"/>
        <v>0</v>
      </c>
      <c r="S1046" s="66">
        <f t="shared" si="1397"/>
        <v>0</v>
      </c>
      <c r="T1046" s="10">
        <f t="shared" si="1534"/>
        <v>0.06</v>
      </c>
      <c r="U1046" s="74">
        <f t="shared" si="1392"/>
        <v>1</v>
      </c>
      <c r="V1046" s="74">
        <v>252</v>
      </c>
      <c r="W1046" s="70">
        <f t="shared" si="1523"/>
        <v>1.0002312529999999</v>
      </c>
      <c r="X1046" s="66">
        <f t="shared" si="1524"/>
        <v>12.34078976</v>
      </c>
      <c r="Y1046" s="66">
        <v>0</v>
      </c>
      <c r="Z1046" s="67">
        <f t="shared" si="1525"/>
        <v>0</v>
      </c>
      <c r="AA1046" s="68" t="str">
        <f t="shared" si="1535"/>
        <v>A+INCORP J=</v>
      </c>
      <c r="AB1046" s="11">
        <f t="shared" si="1536"/>
        <v>43733</v>
      </c>
      <c r="AC1046" s="227">
        <f t="shared" si="1541"/>
        <v>3113.21</v>
      </c>
      <c r="AD1046" s="227">
        <f t="shared" ref="AD1046:AD1075" si="1549">0.02*AC1046</f>
        <v>62.264200000000002</v>
      </c>
      <c r="AE1046" s="227">
        <f t="shared" ref="AE1046:AE1075" si="1550">((A1046-AE$525)/30)*0.01*AC1046</f>
        <v>538.58533</v>
      </c>
      <c r="AF1046" s="228">
        <f t="shared" si="1542"/>
        <v>1.0561893779458087</v>
      </c>
      <c r="AG1046" s="230">
        <f t="shared" si="1543"/>
        <v>357</v>
      </c>
      <c r="AH1046" s="231">
        <f t="shared" ref="AH1046:AH1075" si="1551">ROUND((1+0.06)^TRUNC((AG1046/252),9),9)</f>
        <v>1.08605039</v>
      </c>
      <c r="AI1046" s="227">
        <f t="shared" ref="AI1046:AI1075" si="1552">TRUNC(AC1046*(AF1046*AH1046),8)</f>
        <v>3571.0850053200002</v>
      </c>
      <c r="AJ1046" s="227">
        <f t="shared" ref="AJ1046:AJ1075" si="1553">IF($AJ$524="SIM",0,AD1046+AE1046+AI1046)</f>
        <v>4171.9345353200006</v>
      </c>
      <c r="AK1046" s="227">
        <f t="shared" si="1405"/>
        <v>3113.21</v>
      </c>
      <c r="AL1046" s="227">
        <f t="shared" ref="AL1046:AL1075" si="1554">0.02*AK1046</f>
        <v>62.264200000000002</v>
      </c>
      <c r="AM1046" s="227">
        <f t="shared" ref="AM1046:AM1075" si="1555">((A1046-AM$555)/30)*0.01*AK1046</f>
        <v>507.45323000000002</v>
      </c>
      <c r="AN1046" s="228">
        <f t="shared" si="1406"/>
        <v>1.0552400601175416</v>
      </c>
      <c r="AO1046" s="230">
        <f t="shared" si="1407"/>
        <v>336</v>
      </c>
      <c r="AP1046" s="231">
        <f t="shared" ref="AP1046:AP1075" si="1556">ROUND((1+0.06)^TRUNC((AO1046/252),9),9)</f>
        <v>1.0807895919999999</v>
      </c>
      <c r="AQ1046" s="227">
        <f t="shared" ref="AQ1046:AQ1075" si="1557">TRUNC(AK1046*(AN1046*AP1046),8)</f>
        <v>3550.5925750900001</v>
      </c>
      <c r="AR1046" s="227">
        <f t="shared" ref="AR1046:AR1075" si="1558">IF($AR$554="SIM",0,AL1046+AM1046+AQ1046)</f>
        <v>4120.3100050900002</v>
      </c>
      <c r="AS1046" s="227">
        <f t="shared" si="1537"/>
        <v>3113.21</v>
      </c>
      <c r="AT1046" s="227">
        <f t="shared" ref="AT1046:AT1075" si="1559">0.02*AS1046</f>
        <v>62.264200000000002</v>
      </c>
      <c r="AU1046" s="227">
        <f t="shared" ref="AU1046:AU1075" si="1560">(($A1046-AU$585)/30)*0.01*AS1046</f>
        <v>476.32112999999998</v>
      </c>
      <c r="AV1046" s="228">
        <f t="shared" si="1538"/>
        <v>1.0529240830009385</v>
      </c>
      <c r="AW1046" s="230">
        <f t="shared" si="1539"/>
        <v>315</v>
      </c>
      <c r="AX1046" s="231">
        <f t="shared" ref="AX1046:AX1075" si="1561">ROUND((1+0.06)^TRUNC((AW1046/252),9),9)</f>
        <v>1.0755542769999999</v>
      </c>
      <c r="AY1046" s="227">
        <f t="shared" ref="AY1046:AY1075" si="1562">TRUNC(AS1046*(AV1046*AX1046),8)</f>
        <v>3525.6387237399999</v>
      </c>
      <c r="AZ1046" s="227">
        <f t="shared" ref="AZ1046:AZ1075" si="1563">IF($AZ$584="SIM",0,AT1046+AU1046+AY1046)</f>
        <v>4064.2240537399998</v>
      </c>
      <c r="BA1046" s="227">
        <f t="shared" si="1516"/>
        <v>3113.21</v>
      </c>
      <c r="BB1046" s="227">
        <f t="shared" ref="BB1046:BB1075" si="1564">0.02*BA1046</f>
        <v>62.264200000000002</v>
      </c>
      <c r="BC1046" s="227">
        <f t="shared" ref="BC1046:BC1075" si="1565">(($A1046-BC$616)/30)*0.01*BA1046</f>
        <v>444.1512933333334</v>
      </c>
      <c r="BD1046" s="228">
        <f t="shared" si="1403"/>
        <v>1.0487286056810827</v>
      </c>
      <c r="BE1046" s="230">
        <f t="shared" si="1404"/>
        <v>295</v>
      </c>
      <c r="BF1046" s="231">
        <f t="shared" ref="BF1046:BF1075" si="1566">ROUND((1+0.06)^TRUNC((BE1046/252),9),9)</f>
        <v>1.070591842</v>
      </c>
      <c r="BG1046" s="227">
        <f t="shared" ref="BG1046:BG1075" si="1567">TRUNC(BA1046*(BD1046*BF1046),8)</f>
        <v>3495.38856154</v>
      </c>
      <c r="BH1046" s="227">
        <f t="shared" ref="BH1046:BH1075" si="1568">IF($AZ$584="SIM",0,BB1046+BC1046+BG1046)</f>
        <v>4001.8040548733334</v>
      </c>
      <c r="BI1046" s="227">
        <f t="shared" si="1540"/>
        <v>3113.21</v>
      </c>
      <c r="BJ1046" s="227">
        <f t="shared" ref="BJ1046:BJ1075" si="1569">0.02*BI1046</f>
        <v>62.264200000000002</v>
      </c>
      <c r="BK1046" s="227">
        <f t="shared" ref="BK1046:BK1075" si="1570">(($A1046-BK$646)/30)*0.01*BI1046</f>
        <v>413.01919333333336</v>
      </c>
      <c r="BL1046" s="228">
        <f t="shared" si="1526"/>
        <v>1.0356789088316543</v>
      </c>
      <c r="BM1046" s="230">
        <f t="shared" si="1527"/>
        <v>273</v>
      </c>
      <c r="BN1046" s="231">
        <f t="shared" ref="BN1046:BN1075" si="1571">ROUND((1+0.06)^TRUNC((BM1046/252),9),9)</f>
        <v>1.065159604</v>
      </c>
      <c r="BO1046" s="227">
        <f t="shared" ref="BO1046:BO1075" si="1572">TRUNC(BI1046*(BL1046*BN1046),8)</f>
        <v>3434.3791305200002</v>
      </c>
      <c r="BP1046" s="227">
        <f t="shared" ref="BP1046:BP1075" si="1573">IF($AZ$584="SIM",0,BJ1046+BK1046+BO1046)</f>
        <v>3909.6625238533334</v>
      </c>
      <c r="BQ1046" s="227">
        <f t="shared" si="1402"/>
        <v>3113.21</v>
      </c>
      <c r="BR1046" s="227">
        <f t="shared" ref="BR1046:BR1075" si="1574">0.02*BQ1046</f>
        <v>62.264200000000002</v>
      </c>
      <c r="BS1046" s="227">
        <f t="shared" ref="BS1046:BS1075" si="1575">(($A1046-BS$679)/30)*0.01*BQ1046</f>
        <v>378.77388333333329</v>
      </c>
      <c r="BT1046" s="228">
        <f t="shared" si="1400"/>
        <v>1.0322717454675387</v>
      </c>
      <c r="BU1046" s="230">
        <f t="shared" si="1401"/>
        <v>250</v>
      </c>
      <c r="BV1046" s="231">
        <f t="shared" ref="BV1046:BV1075" si="1576">ROUND((1+0.06)^TRUNC((BU1046/252),9),9)</f>
        <v>1.059509915</v>
      </c>
      <c r="BW1046" s="227">
        <f t="shared" ref="BW1046:BW1075" si="1577">TRUNC(BQ1046*(BT1046*BV1046),8)</f>
        <v>3404.9244682100002</v>
      </c>
      <c r="BX1046" s="227">
        <f t="shared" ref="BX1046:BX1075" si="1578">IF($AZ$584="SIM",0,BR1046+BS1046+BW1046)</f>
        <v>3845.9625515433336</v>
      </c>
      <c r="BY1046" s="227">
        <f t="shared" si="1517"/>
        <v>3113.21</v>
      </c>
      <c r="BZ1046" s="227">
        <f t="shared" ref="BZ1046:BZ1075" si="1579">0.02*BY1046</f>
        <v>62.264200000000002</v>
      </c>
      <c r="CA1046" s="227">
        <f t="shared" ref="CA1046:CA1075" si="1580">(($A1046-CA$708)/30)*0.01*BY1046</f>
        <v>348.67951999999997</v>
      </c>
      <c r="CB1046" s="228">
        <f t="shared" si="1514"/>
        <v>1.0332006072419539</v>
      </c>
      <c r="CC1046" s="230">
        <f t="shared" si="1515"/>
        <v>230</v>
      </c>
      <c r="CD1046" s="231">
        <f t="shared" ref="CD1046:CD1075" si="1581">ROUND((1+0.06)^TRUNC((CC1046/252),9),9)</f>
        <v>1.0546215050000001</v>
      </c>
      <c r="CE1046" s="227">
        <f t="shared" ref="CE1046:CE1075" si="1582">TRUNC(BY1046*(CB1046*CD1046),8)</f>
        <v>3392.26438207</v>
      </c>
      <c r="CF1046" s="227">
        <f t="shared" ref="CF1046:CF1075" si="1583">IF($AZ$584="SIM",0,BZ1046+CA1046+CE1046)</f>
        <v>3803.2081020699998</v>
      </c>
      <c r="CG1046" s="227">
        <f t="shared" si="1510"/>
        <v>3113.21</v>
      </c>
      <c r="CH1046" s="227">
        <f t="shared" ref="CH1046:CH1075" si="1584">0.02*CG1046</f>
        <v>62.264200000000002</v>
      </c>
      <c r="CI1046" s="227">
        <f t="shared" ref="CI1046:CI1075" si="1585">(($A1046-CI$738)/30)*0.01*CG1046</f>
        <v>317.54741999999999</v>
      </c>
      <c r="CJ1046" s="228">
        <f t="shared" si="1393"/>
        <v>1.0282652464565891</v>
      </c>
      <c r="CK1046" s="230">
        <f t="shared" si="1394"/>
        <v>209</v>
      </c>
      <c r="CL1046" s="231">
        <f t="shared" ref="CL1046:CL1075" si="1586">ROUND((1+0.06)^TRUNC((CK1046/252),9),9)</f>
        <v>1.0495129480000001</v>
      </c>
      <c r="CM1046" s="227">
        <f t="shared" ref="CM1046:CM1075" si="1587">TRUNC(CG1046*(CJ1046*CL1046),8)</f>
        <v>3359.7067766999999</v>
      </c>
      <c r="CN1046" s="227">
        <f t="shared" ref="CN1046:CN1075" si="1588">IF($AZ$584="SIM",0,CH1046+CI1046+CM1046)</f>
        <v>3739.5183966999998</v>
      </c>
      <c r="CO1046" s="227">
        <f t="shared" si="1513"/>
        <v>3113.21</v>
      </c>
      <c r="CP1046" s="227">
        <f t="shared" ref="CP1046:CP1075" si="1589">0.02*CO1046</f>
        <v>62.264200000000002</v>
      </c>
      <c r="CQ1046" s="227">
        <f t="shared" ref="CQ1046:CQ1075" si="1590">(($A1046-CQ$770)/30)*0.01*CO1046</f>
        <v>284.33984666666669</v>
      </c>
      <c r="CR1046" s="228">
        <f t="shared" si="1511"/>
        <v>1.0236595358898444</v>
      </c>
      <c r="CS1046" s="230">
        <f t="shared" si="1512"/>
        <v>189</v>
      </c>
      <c r="CT1046" s="231">
        <f t="shared" ref="CT1046:CT1075" si="1591">ROUND((1+0.06)^TRUNC((CS1046/252),9),9)</f>
        <v>1.044670663</v>
      </c>
      <c r="CU1046" s="227">
        <f t="shared" ref="CU1046:CU1075" si="1592">TRUNC(CO1046*(CR1046*CT1046),8)</f>
        <v>3329.2265701400001</v>
      </c>
      <c r="CV1046" s="227">
        <f t="shared" ref="CV1046:CV1075" si="1593">IF($AZ$769="SIM",0,CP1046+CQ1046+CU1046)</f>
        <v>3675.830616806667</v>
      </c>
      <c r="CW1046" s="227">
        <f t="shared" si="1391"/>
        <v>3113.21</v>
      </c>
      <c r="CX1046" s="227">
        <f t="shared" ref="CX1046:CX1075" si="1594">0.02*CW1046</f>
        <v>62.264200000000002</v>
      </c>
      <c r="CY1046" s="227">
        <f t="shared" ref="CY1046:CY1075" si="1595">(($A1046-CY$800)/30)*0.01*CW1046</f>
        <v>253.20774666666665</v>
      </c>
      <c r="CZ1046" s="228">
        <f t="shared" si="1389"/>
        <v>1.0258142074492616</v>
      </c>
      <c r="DA1046" s="239">
        <f t="shared" si="1390"/>
        <v>168</v>
      </c>
      <c r="DB1046" s="231">
        <f t="shared" ref="DB1046:DB1075" si="1596">ROUND((1+0.06)^TRUNC((DA1046/252),9),9)</f>
        <v>1.0396103080000001</v>
      </c>
      <c r="DC1046" s="227">
        <f t="shared" ref="DC1046:DC1075" si="1597">TRUNC(CW1046*(CZ1046*DB1046),8)</f>
        <v>3320.07354007</v>
      </c>
      <c r="DD1046" s="227">
        <f t="shared" ref="DD1046:DD1075" si="1598">IF($AZ$799="SIM",0,CX1046+CY1046+DC1046)</f>
        <v>3635.5454867366666</v>
      </c>
      <c r="DE1046" s="227">
        <f t="shared" si="1509"/>
        <v>3113.21</v>
      </c>
      <c r="DF1046" s="227">
        <f t="shared" ref="DF1046:DF1075" si="1599">0.02*DE1046</f>
        <v>62.264200000000002</v>
      </c>
      <c r="DG1046" s="227">
        <f t="shared" ref="DG1046:DG1075" si="1600">(($A1046-DG$830)/30)*0.01*DE1046</f>
        <v>222.0756466666667</v>
      </c>
      <c r="DH1046" s="228">
        <f t="shared" si="1507"/>
        <v>1.0242776850660502</v>
      </c>
      <c r="DI1046" s="239">
        <f t="shared" si="1508"/>
        <v>147</v>
      </c>
      <c r="DJ1046" s="231">
        <f t="shared" ref="DJ1046:DJ1075" si="1601">ROUND((1+0.06)^TRUNC((DI1046/252),9),9)</f>
        <v>1.0345744640000001</v>
      </c>
      <c r="DK1046" s="227">
        <f t="shared" ref="DK1046:DK1075" si="1602">TRUNC(DE1046*(DH1046*DJ1046),8)</f>
        <v>3299.04228994</v>
      </c>
      <c r="DL1046" s="227">
        <f t="shared" ref="DL1046:DL1075" si="1603">IF($AZ$799="SIM",0,DF1046+DG1046+DK1046)</f>
        <v>3583.3821366066668</v>
      </c>
      <c r="DM1046" s="227">
        <f t="shared" si="1388"/>
        <v>3113.21</v>
      </c>
      <c r="DN1046" s="227">
        <f t="shared" ref="DN1046:DN1075" si="1604">0.02*DM1046</f>
        <v>62.264200000000002</v>
      </c>
      <c r="DO1046" s="227">
        <f t="shared" ref="DO1046:DO1075" si="1605">(($A1046-DO$861)/30)*0.01*DM1046</f>
        <v>189.90581</v>
      </c>
      <c r="DP1046" s="228">
        <f t="shared" si="1386"/>
        <v>1.0210108530176827</v>
      </c>
      <c r="DQ1046" s="239">
        <f t="shared" si="1387"/>
        <v>126</v>
      </c>
      <c r="DR1046" s="231">
        <f t="shared" ref="DR1046:DR1075" si="1606">ROUND((1+0.06)^TRUNC((DQ1046/252),9),9)</f>
        <v>1.0295630140000001</v>
      </c>
      <c r="DS1046" s="227">
        <f t="shared" ref="DS1046:DS1075" si="1607">TRUNC(DM1046*(DP1046*DR1046),8)</f>
        <v>3272.5908206899999</v>
      </c>
      <c r="DT1046" s="227">
        <f t="shared" ref="DT1046:DT1075" si="1608">IF(DT$860="SIM",0,DN1046+DO1046+DS1046)</f>
        <v>3524.7608306899997</v>
      </c>
      <c r="DU1046" s="227">
        <f t="shared" si="1506"/>
        <v>3113.21</v>
      </c>
      <c r="DV1046" s="227">
        <f t="shared" ref="DV1046:DV1075" si="1609">0.02*DU1046</f>
        <v>62.264200000000002</v>
      </c>
      <c r="DW1046" s="227">
        <f t="shared" ref="DW1046:DW1075" si="1610">(($A1046-DW$889)/30)*0.01*DU1046</f>
        <v>160.84918333333334</v>
      </c>
      <c r="DX1046" s="228">
        <f t="shared" si="1503"/>
        <v>1.01663985833452</v>
      </c>
      <c r="DY1046" s="239">
        <f t="shared" si="1504"/>
        <v>108</v>
      </c>
      <c r="DZ1046" s="231">
        <f t="shared" ref="DZ1046:DZ1075" si="1611">ROUND((1+0.06)^TRUNC((DY1046/252),9),9)</f>
        <v>1.025286811</v>
      </c>
      <c r="EA1046" s="227">
        <f t="shared" ref="EA1046:EA1075" si="1612">TRUNC(DU1046*(DX1046*DZ1046),8)</f>
        <v>3245.0464683499999</v>
      </c>
      <c r="EB1046" s="227">
        <f t="shared" ref="EB1046:EB1075" si="1613">IF(EB$888="SIM",0,DV1046+DW1046+EA1046)</f>
        <v>3468.1598516833333</v>
      </c>
      <c r="EC1046" s="227">
        <f t="shared" si="1382"/>
        <v>3113.21</v>
      </c>
      <c r="ED1046" s="227">
        <f t="shared" ref="ED1046:ED1075" si="1614">0.02*EC1046</f>
        <v>62.264200000000002</v>
      </c>
      <c r="EE1046" s="227">
        <f t="shared" ref="EE1046:EE1075" si="1615">(($A1046-EE$920)/30)*0.01*EC1046</f>
        <v>128.6793466666667</v>
      </c>
      <c r="EF1046" s="228">
        <f t="shared" si="1383"/>
        <v>1.009072205975224</v>
      </c>
      <c r="EG1046" s="239">
        <f t="shared" si="1384"/>
        <v>86</v>
      </c>
      <c r="EH1046" s="231">
        <f t="shared" ref="EH1046:EH1075" si="1616">ROUND((1+0.06)^TRUNC((EG1046/252),9),9)</f>
        <v>1.0200844529999999</v>
      </c>
      <c r="EI1046" s="227">
        <f t="shared" ref="EI1046:EI1075" si="1617">TRUNC(EC1046*(EF1046*EH1046),8)</f>
        <v>3204.5480611900002</v>
      </c>
      <c r="EJ1046" s="227">
        <f t="shared" ref="EJ1046:EJ1075" si="1618">IF(EJ$919="SIM",0,ED1046+EE1046+EI1046)</f>
        <v>3395.4916078566671</v>
      </c>
      <c r="EK1046" s="227">
        <f t="shared" si="1505"/>
        <v>3113.21</v>
      </c>
      <c r="EL1046" s="227">
        <f t="shared" ref="EL1046:EL1075" si="1619">0.02*EK1046</f>
        <v>62.264200000000002</v>
      </c>
      <c r="EM1046" s="227">
        <f t="shared" ref="EM1046:EM1075" si="1620">(($A1046-EM$952)/30)*0.01*EK1046</f>
        <v>95.471773333333346</v>
      </c>
      <c r="EN1046" s="228">
        <f t="shared" si="1501"/>
        <v>1.0033534080604809</v>
      </c>
      <c r="EO1046" s="239">
        <f t="shared" si="1502"/>
        <v>65</v>
      </c>
      <c r="EP1046" s="231">
        <f t="shared" ref="EP1046:EP1075" si="1621">ROUND((1+0.06)^TRUNC((EO1046/252),9),9)</f>
        <v>1.015143192</v>
      </c>
      <c r="EQ1046" s="227">
        <f t="shared" ref="EQ1046:EQ1075" si="1622">TRUNC(EK1046*(EN1046*EP1046),8)</f>
        <v>3170.9518931299999</v>
      </c>
      <c r="ER1046" s="227">
        <f t="shared" ref="ER1046:ER1075" si="1623">IF(ER$919="SIM",0,EL1046+EM1046+EQ1046)</f>
        <v>3328.6878664633332</v>
      </c>
      <c r="ES1046" s="227">
        <f t="shared" si="1379"/>
        <v>3113.21</v>
      </c>
      <c r="ET1046" s="227">
        <f t="shared" ref="ET1046:ET1075" si="1624">0.02*ES1046</f>
        <v>62.264200000000002</v>
      </c>
      <c r="EU1046" s="227">
        <f t="shared" ref="EU1046:EU1075" si="1625">(($A1046-EU$981)/30)*0.01*ES1046</f>
        <v>65.377410000000012</v>
      </c>
      <c r="EV1046" s="228">
        <f t="shared" si="1375"/>
        <v>1.0020505733598672</v>
      </c>
      <c r="EW1046" s="239">
        <f t="shared" si="1376"/>
        <v>45</v>
      </c>
      <c r="EX1046" s="231">
        <f t="shared" ref="EX1046:EX1075" si="1626">ROUND((1+0.06)^TRUNC((EW1046/252),9),9)</f>
        <v>1.0104594840000001</v>
      </c>
      <c r="EY1046" s="227">
        <f t="shared" ref="EY1046:EY1075" si="1627">TRUNC(ES1046*(EV1046*EX1046),8)</f>
        <v>3152.2232076099999</v>
      </c>
      <c r="EZ1046" s="227">
        <f t="shared" ref="EZ1046:EZ1075" si="1628">IF(EZ$919="SIM",0,ET1046+EU1046+EY1046)</f>
        <v>3279.86481761</v>
      </c>
      <c r="FA1046" s="227">
        <f t="shared" si="1499"/>
        <v>3113.21</v>
      </c>
      <c r="FB1046" s="227">
        <f t="shared" ref="FB1046:FB1075" si="1629">0.02*FA1046</f>
        <v>62.264200000000002</v>
      </c>
      <c r="FC1046" s="227">
        <f t="shared" ref="FC1046:FC1075" si="1630">(($A1046-FC$1011)/30)*0.01*FA1046</f>
        <v>34.245310000000003</v>
      </c>
      <c r="FD1046" s="228">
        <f t="shared" si="1496"/>
        <v>1.0019506446838042</v>
      </c>
      <c r="FE1046" s="239">
        <f t="shared" si="1497"/>
        <v>23</v>
      </c>
      <c r="FF1046" s="231">
        <f t="shared" ref="FF1046:FF1075" si="1631">ROUND((1+0.06)^TRUNC((FE1046/252),9),9)</f>
        <v>1.005332361</v>
      </c>
      <c r="FG1046" s="227">
        <f t="shared" ref="FG1046:FG1075" si="1632">TRUNC(FA1046*(FD1046*FF1046),8)</f>
        <v>3135.9159083</v>
      </c>
      <c r="FH1046" s="227">
        <f t="shared" ref="FH1046:FH1075" si="1633">IF(FH$1010="SIM",0,FB1046+FC1046+FG1046)</f>
        <v>3232.4254182999998</v>
      </c>
      <c r="FI1046" s="227">
        <f>FI1045</f>
        <v>3113.21</v>
      </c>
      <c r="FJ1046" s="227">
        <f>0.02*FI1046</f>
        <v>62.264200000000002</v>
      </c>
      <c r="FK1046" s="227">
        <f t="shared" ref="FK1046:FK1075" si="1634">(($A1046-FK$1043)/30)*0.01*FI1046</f>
        <v>1.0377366666666668</v>
      </c>
      <c r="FL1046" s="228">
        <f t="shared" ref="FL1046:FL1109" si="1635">($O1046/FL$1043)</f>
        <v>1.0000499988988445</v>
      </c>
      <c r="FM1046" s="239">
        <f t="shared" ref="FM1046:FM1109" si="1636">NETWORKDAYS(FM$1043,$A1046,$AE$118:$AE$502)-1</f>
        <v>1</v>
      </c>
      <c r="FN1046" s="231">
        <f t="shared" ref="FN1046:FN1075" si="1637">ROUND((1+0.06)^TRUNC((FM1046/252),9),9)</f>
        <v>1.0002312529999999</v>
      </c>
      <c r="FO1046" s="227">
        <f t="shared" si="1547"/>
        <v>3114.0856322200002</v>
      </c>
      <c r="FP1046" s="227">
        <f t="shared" si="1548"/>
        <v>3177.3875688866669</v>
      </c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5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5"/>
      <c r="HA1046" s="5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3"/>
      <c r="JZ1046" s="1"/>
      <c r="KA1046" s="1"/>
      <c r="KB1046" s="1"/>
      <c r="KC1046" s="1"/>
      <c r="KD1046" s="1"/>
      <c r="KE1046" s="1"/>
    </row>
    <row r="1047" spans="1:291" x14ac:dyDescent="0.2">
      <c r="A1047" s="196">
        <f t="shared" si="1528"/>
        <v>43705</v>
      </c>
      <c r="B1047" s="236">
        <f t="shared" ref="B1047:B1075" si="1638">(P1047+X1047+AJ1047+AR1047+AZ1047+BH1047+BP1047+BX1047+CF1047+CN1047+CV1047+DD1047+DL1047+DT1047+EB1047+EJ1047+ER1047+EZ1047+FH1047+FP1047)</f>
        <v>119385.94783657002</v>
      </c>
      <c r="C1047" s="66">
        <f t="shared" si="1398"/>
        <v>53362.21694002</v>
      </c>
      <c r="D1047" s="77">
        <f t="shared" si="1529"/>
        <v>5224.18</v>
      </c>
      <c r="E1047" s="67">
        <f>VLOOKUP(A1046,[1]Plan1!$DQ$117:$DS$314,3)</f>
        <v>5229.93</v>
      </c>
      <c r="F1047" s="11">
        <f t="shared" si="1530"/>
        <v>43704</v>
      </c>
      <c r="G1047" s="73">
        <f t="shared" si="1518"/>
        <v>1.1006512026767723E-3</v>
      </c>
      <c r="H1047" s="11">
        <f t="shared" si="1531"/>
        <v>43733</v>
      </c>
      <c r="I1047" s="11">
        <f t="shared" si="1519"/>
        <v>43733</v>
      </c>
      <c r="J1047" s="1">
        <f t="shared" si="1532"/>
        <v>22</v>
      </c>
      <c r="K1047" s="1">
        <f t="shared" si="1533"/>
        <v>2</v>
      </c>
      <c r="L1047" s="66">
        <f t="shared" si="1520"/>
        <v>1.0001</v>
      </c>
      <c r="M1047" s="70">
        <f t="shared" si="1399"/>
        <v>1.00190055</v>
      </c>
      <c r="N1047" s="70">
        <f t="shared" si="1385"/>
        <v>1.1020242726541301</v>
      </c>
      <c r="O1047" s="66">
        <f t="shared" si="1395"/>
        <v>1.10213447</v>
      </c>
      <c r="P1047" s="66">
        <f t="shared" si="1521"/>
        <v>53367.553161709999</v>
      </c>
      <c r="Q1047" s="74">
        <f t="shared" si="1522"/>
        <v>0</v>
      </c>
      <c r="R1047" s="75">
        <f t="shared" si="1396"/>
        <v>0</v>
      </c>
      <c r="S1047" s="66">
        <f t="shared" si="1397"/>
        <v>0</v>
      </c>
      <c r="T1047" s="10">
        <f t="shared" si="1534"/>
        <v>0.06</v>
      </c>
      <c r="U1047" s="74">
        <f t="shared" si="1392"/>
        <v>2</v>
      </c>
      <c r="V1047" s="74">
        <v>252</v>
      </c>
      <c r="W1047" s="70">
        <f t="shared" si="1523"/>
        <v>1.000462559</v>
      </c>
      <c r="X1047" s="66">
        <f t="shared" si="1524"/>
        <v>24.68564202</v>
      </c>
      <c r="Y1047" s="66">
        <v>0</v>
      </c>
      <c r="Z1047" s="67">
        <f t="shared" si="1525"/>
        <v>0</v>
      </c>
      <c r="AA1047" s="68" t="str">
        <f t="shared" si="1535"/>
        <v>A+INCORP J=</v>
      </c>
      <c r="AB1047" s="11">
        <f t="shared" si="1536"/>
        <v>43733</v>
      </c>
      <c r="AC1047" s="227">
        <f t="shared" si="1541"/>
        <v>3113.21</v>
      </c>
      <c r="AD1047" s="227">
        <f t="shared" si="1549"/>
        <v>62.264200000000002</v>
      </c>
      <c r="AE1047" s="227">
        <f t="shared" si="1550"/>
        <v>539.62306666666666</v>
      </c>
      <c r="AF1047" s="228">
        <f t="shared" si="1542"/>
        <v>1.0562421836114519</v>
      </c>
      <c r="AG1047" s="230">
        <f t="shared" si="1543"/>
        <v>358</v>
      </c>
      <c r="AH1047" s="231">
        <f t="shared" si="1551"/>
        <v>1.086301542</v>
      </c>
      <c r="AI1047" s="227">
        <f t="shared" si="1552"/>
        <v>3572.0894107600002</v>
      </c>
      <c r="AJ1047" s="227">
        <f t="shared" si="1553"/>
        <v>4173.9766774266664</v>
      </c>
      <c r="AK1047" s="227">
        <f t="shared" si="1405"/>
        <v>3113.21</v>
      </c>
      <c r="AL1047" s="227">
        <f t="shared" si="1554"/>
        <v>62.264200000000002</v>
      </c>
      <c r="AM1047" s="227">
        <f t="shared" si="1555"/>
        <v>508.49096666666668</v>
      </c>
      <c r="AN1047" s="228">
        <f t="shared" si="1406"/>
        <v>1.055292818320712</v>
      </c>
      <c r="AO1047" s="230">
        <f t="shared" si="1407"/>
        <v>337</v>
      </c>
      <c r="AP1047" s="231">
        <f t="shared" si="1556"/>
        <v>1.0810395269999999</v>
      </c>
      <c r="AQ1047" s="227">
        <f t="shared" si="1557"/>
        <v>3551.59121542</v>
      </c>
      <c r="AR1047" s="227">
        <f t="shared" si="1558"/>
        <v>4122.3463820866664</v>
      </c>
      <c r="AS1047" s="227">
        <f t="shared" si="1537"/>
        <v>3113.21</v>
      </c>
      <c r="AT1047" s="227">
        <f t="shared" si="1559"/>
        <v>62.264200000000002</v>
      </c>
      <c r="AU1047" s="227">
        <f t="shared" si="1560"/>
        <v>477.3588666666667</v>
      </c>
      <c r="AV1047" s="228">
        <f t="shared" si="1538"/>
        <v>1.0529767254135929</v>
      </c>
      <c r="AW1047" s="230">
        <f t="shared" si="1539"/>
        <v>316</v>
      </c>
      <c r="AX1047" s="231">
        <f t="shared" si="1561"/>
        <v>1.075803002</v>
      </c>
      <c r="AY1047" s="227">
        <f t="shared" si="1562"/>
        <v>3526.6303477800002</v>
      </c>
      <c r="AZ1047" s="227">
        <f t="shared" si="1563"/>
        <v>4066.2534144466667</v>
      </c>
      <c r="BA1047" s="227">
        <f t="shared" si="1516"/>
        <v>3113.21</v>
      </c>
      <c r="BB1047" s="227">
        <f t="shared" si="1564"/>
        <v>62.264200000000002</v>
      </c>
      <c r="BC1047" s="227">
        <f t="shared" si="1565"/>
        <v>445.18903000000006</v>
      </c>
      <c r="BD1047" s="228">
        <f t="shared" si="1403"/>
        <v>1.0487810383349787</v>
      </c>
      <c r="BE1047" s="230">
        <f t="shared" si="1404"/>
        <v>296</v>
      </c>
      <c r="BF1047" s="231">
        <f t="shared" si="1566"/>
        <v>1.0708394189999999</v>
      </c>
      <c r="BG1047" s="227">
        <f t="shared" si="1567"/>
        <v>3496.3716760000002</v>
      </c>
      <c r="BH1047" s="227">
        <f t="shared" si="1568"/>
        <v>4003.8249060000003</v>
      </c>
      <c r="BI1047" s="227">
        <f t="shared" si="1540"/>
        <v>3113.21</v>
      </c>
      <c r="BJ1047" s="227">
        <f t="shared" si="1569"/>
        <v>62.264200000000002</v>
      </c>
      <c r="BK1047" s="227">
        <f t="shared" si="1570"/>
        <v>414.05693000000002</v>
      </c>
      <c r="BL1047" s="228">
        <f t="shared" si="1526"/>
        <v>1.0357306890476987</v>
      </c>
      <c r="BM1047" s="230">
        <f t="shared" si="1527"/>
        <v>274</v>
      </c>
      <c r="BN1047" s="231">
        <f t="shared" si="1571"/>
        <v>1.065405924</v>
      </c>
      <c r="BO1047" s="227">
        <f t="shared" si="1572"/>
        <v>3435.3450829200001</v>
      </c>
      <c r="BP1047" s="227">
        <f t="shared" si="1573"/>
        <v>3911.6662129200004</v>
      </c>
      <c r="BQ1047" s="227">
        <f t="shared" si="1402"/>
        <v>3113.21</v>
      </c>
      <c r="BR1047" s="227">
        <f t="shared" si="1574"/>
        <v>62.264200000000002</v>
      </c>
      <c r="BS1047" s="227">
        <f t="shared" si="1575"/>
        <v>379.81162</v>
      </c>
      <c r="BT1047" s="228">
        <f t="shared" si="1400"/>
        <v>1.0323233553376838</v>
      </c>
      <c r="BU1047" s="230">
        <f t="shared" si="1401"/>
        <v>251</v>
      </c>
      <c r="BV1047" s="231">
        <f t="shared" si="1576"/>
        <v>1.0597549289999999</v>
      </c>
      <c r="BW1047" s="227">
        <f t="shared" si="1577"/>
        <v>3405.88213782</v>
      </c>
      <c r="BX1047" s="227">
        <f t="shared" si="1578"/>
        <v>3847.95795782</v>
      </c>
      <c r="BY1047" s="227">
        <f t="shared" si="1517"/>
        <v>3113.21</v>
      </c>
      <c r="BZ1047" s="227">
        <f t="shared" si="1579"/>
        <v>62.264200000000002</v>
      </c>
      <c r="CA1047" s="227">
        <f t="shared" si="1580"/>
        <v>349.71725666666663</v>
      </c>
      <c r="CB1047" s="228">
        <f t="shared" si="1514"/>
        <v>1.0332522635518431</v>
      </c>
      <c r="CC1047" s="230">
        <f t="shared" si="1515"/>
        <v>231</v>
      </c>
      <c r="CD1047" s="231">
        <f t="shared" si="1581"/>
        <v>1.0548653889999999</v>
      </c>
      <c r="CE1047" s="227">
        <f t="shared" si="1582"/>
        <v>3393.2184923599998</v>
      </c>
      <c r="CF1047" s="227">
        <f t="shared" si="1583"/>
        <v>3805.1999490266662</v>
      </c>
      <c r="CG1047" s="227">
        <f t="shared" si="1510"/>
        <v>3113.21</v>
      </c>
      <c r="CH1047" s="227">
        <f t="shared" si="1584"/>
        <v>62.264200000000002</v>
      </c>
      <c r="CI1047" s="227">
        <f t="shared" si="1585"/>
        <v>318.58515666666665</v>
      </c>
      <c r="CJ1047" s="228">
        <f t="shared" si="1393"/>
        <v>1.0283166560162107</v>
      </c>
      <c r="CK1047" s="230">
        <f t="shared" si="1394"/>
        <v>210</v>
      </c>
      <c r="CL1047" s="231">
        <f t="shared" si="1586"/>
        <v>1.0497556509999999</v>
      </c>
      <c r="CM1047" s="227">
        <f t="shared" si="1587"/>
        <v>3360.6517309999999</v>
      </c>
      <c r="CN1047" s="227">
        <f t="shared" si="1588"/>
        <v>3741.5010876666665</v>
      </c>
      <c r="CO1047" s="227">
        <f t="shared" si="1513"/>
        <v>3113.21</v>
      </c>
      <c r="CP1047" s="227">
        <f t="shared" si="1589"/>
        <v>62.264200000000002</v>
      </c>
      <c r="CQ1047" s="227">
        <f t="shared" si="1590"/>
        <v>285.37758333333329</v>
      </c>
      <c r="CR1047" s="228">
        <f t="shared" si="1511"/>
        <v>1.0237107151805225</v>
      </c>
      <c r="CS1047" s="230">
        <f t="shared" si="1512"/>
        <v>190</v>
      </c>
      <c r="CT1047" s="231">
        <f t="shared" si="1591"/>
        <v>1.044912246</v>
      </c>
      <c r="CU1047" s="227">
        <f t="shared" si="1592"/>
        <v>3330.16295089</v>
      </c>
      <c r="CV1047" s="227">
        <f t="shared" si="1593"/>
        <v>3677.8047342233335</v>
      </c>
      <c r="CW1047" s="227">
        <f t="shared" si="1391"/>
        <v>3113.21</v>
      </c>
      <c r="CX1047" s="227">
        <f t="shared" si="1594"/>
        <v>62.264200000000002</v>
      </c>
      <c r="CY1047" s="227">
        <f t="shared" si="1595"/>
        <v>254.24548333333334</v>
      </c>
      <c r="CZ1047" s="228">
        <f t="shared" si="1389"/>
        <v>1.0258654944657586</v>
      </c>
      <c r="DA1047" s="239">
        <f t="shared" si="1390"/>
        <v>169</v>
      </c>
      <c r="DB1047" s="231">
        <f t="shared" si="1596"/>
        <v>1.03985072</v>
      </c>
      <c r="DC1047" s="227">
        <f t="shared" si="1597"/>
        <v>3321.0073439399998</v>
      </c>
      <c r="DD1047" s="227">
        <f t="shared" si="1598"/>
        <v>3637.517027273333</v>
      </c>
      <c r="DE1047" s="227">
        <f t="shared" si="1509"/>
        <v>3113.21</v>
      </c>
      <c r="DF1047" s="227">
        <f t="shared" si="1599"/>
        <v>62.264200000000002</v>
      </c>
      <c r="DG1047" s="227">
        <f t="shared" si="1600"/>
        <v>223.11338333333336</v>
      </c>
      <c r="DH1047" s="228">
        <f t="shared" si="1507"/>
        <v>1.0243288952619611</v>
      </c>
      <c r="DI1047" s="239">
        <f t="shared" si="1508"/>
        <v>148</v>
      </c>
      <c r="DJ1047" s="231">
        <f t="shared" si="1601"/>
        <v>1.0348137120000001</v>
      </c>
      <c r="DK1047" s="227">
        <f t="shared" si="1602"/>
        <v>3299.9701803200001</v>
      </c>
      <c r="DL1047" s="227">
        <f t="shared" si="1603"/>
        <v>3585.3477636533335</v>
      </c>
      <c r="DM1047" s="227">
        <f t="shared" si="1388"/>
        <v>3113.21</v>
      </c>
      <c r="DN1047" s="227">
        <f t="shared" si="1604"/>
        <v>62.264200000000002</v>
      </c>
      <c r="DO1047" s="227">
        <f t="shared" si="1605"/>
        <v>190.94354666666669</v>
      </c>
      <c r="DP1047" s="228">
        <f t="shared" si="1386"/>
        <v>1.0210618998837548</v>
      </c>
      <c r="DQ1047" s="239">
        <f t="shared" si="1387"/>
        <v>127</v>
      </c>
      <c r="DR1047" s="231">
        <f t="shared" si="1606"/>
        <v>1.0298011030000001</v>
      </c>
      <c r="DS1047" s="227">
        <f t="shared" si="1607"/>
        <v>3273.5112710200001</v>
      </c>
      <c r="DT1047" s="227">
        <f t="shared" si="1608"/>
        <v>3526.719017686667</v>
      </c>
      <c r="DU1047" s="227">
        <f t="shared" si="1506"/>
        <v>3113.21</v>
      </c>
      <c r="DV1047" s="227">
        <f t="shared" si="1609"/>
        <v>62.264200000000002</v>
      </c>
      <c r="DW1047" s="227">
        <f t="shared" si="1610"/>
        <v>161.88692</v>
      </c>
      <c r="DX1047" s="228">
        <f t="shared" si="1503"/>
        <v>1.0166906866665975</v>
      </c>
      <c r="DY1047" s="239">
        <f t="shared" si="1504"/>
        <v>109</v>
      </c>
      <c r="DZ1047" s="231">
        <f t="shared" si="1611"/>
        <v>1.0255239110000001</v>
      </c>
      <c r="EA1047" s="227">
        <f t="shared" si="1612"/>
        <v>3245.95917117</v>
      </c>
      <c r="EB1047" s="227">
        <f t="shared" si="1613"/>
        <v>3470.11029117</v>
      </c>
      <c r="EC1047" s="227">
        <f t="shared" si="1382"/>
        <v>3113.21</v>
      </c>
      <c r="ED1047" s="227">
        <f t="shared" si="1614"/>
        <v>62.264200000000002</v>
      </c>
      <c r="EE1047" s="227">
        <f t="shared" si="1615"/>
        <v>129.71708333333336</v>
      </c>
      <c r="EF1047" s="228">
        <f t="shared" si="1383"/>
        <v>1.009122655951934</v>
      </c>
      <c r="EG1047" s="239">
        <f t="shared" si="1384"/>
        <v>87</v>
      </c>
      <c r="EH1047" s="231">
        <f t="shared" si="1616"/>
        <v>1.02032035</v>
      </c>
      <c r="EI1047" s="227">
        <f t="shared" si="1617"/>
        <v>3205.4493736099998</v>
      </c>
      <c r="EJ1047" s="227">
        <f t="shared" si="1618"/>
        <v>3397.4306569433334</v>
      </c>
      <c r="EK1047" s="227">
        <f t="shared" si="1505"/>
        <v>3113.21</v>
      </c>
      <c r="EL1047" s="227">
        <f t="shared" si="1619"/>
        <v>62.264200000000002</v>
      </c>
      <c r="EM1047" s="227">
        <f t="shared" si="1620"/>
        <v>96.509510000000006</v>
      </c>
      <c r="EN1047" s="228">
        <f t="shared" si="1501"/>
        <v>1.0034035721178882</v>
      </c>
      <c r="EO1047" s="239">
        <f t="shared" si="1502"/>
        <v>66</v>
      </c>
      <c r="EP1047" s="231">
        <f t="shared" si="1621"/>
        <v>1.0153779469999999</v>
      </c>
      <c r="EQ1047" s="227">
        <f t="shared" si="1622"/>
        <v>3171.8437583899999</v>
      </c>
      <c r="ER1047" s="227">
        <f t="shared" si="1623"/>
        <v>3330.6174683899999</v>
      </c>
      <c r="ES1047" s="227">
        <f t="shared" si="1379"/>
        <v>3113.21</v>
      </c>
      <c r="ET1047" s="227">
        <f t="shared" si="1624"/>
        <v>62.264200000000002</v>
      </c>
      <c r="EU1047" s="227">
        <f t="shared" si="1625"/>
        <v>66.415146666666672</v>
      </c>
      <c r="EV1047" s="228">
        <f t="shared" si="1375"/>
        <v>1.002100672280231</v>
      </c>
      <c r="EW1047" s="239">
        <f t="shared" si="1376"/>
        <v>46</v>
      </c>
      <c r="EX1047" s="231">
        <f t="shared" si="1626"/>
        <v>1.010693155</v>
      </c>
      <c r="EY1047" s="227">
        <f t="shared" si="1627"/>
        <v>3153.1098024799999</v>
      </c>
      <c r="EZ1047" s="227">
        <f t="shared" si="1628"/>
        <v>3281.7891491466667</v>
      </c>
      <c r="FA1047" s="227">
        <f t="shared" si="1499"/>
        <v>3113.21</v>
      </c>
      <c r="FB1047" s="227">
        <f t="shared" si="1629"/>
        <v>62.264200000000002</v>
      </c>
      <c r="FC1047" s="227">
        <f t="shared" si="1630"/>
        <v>35.283046666666664</v>
      </c>
      <c r="FD1047" s="228">
        <f t="shared" si="1496"/>
        <v>1.002000738608094</v>
      </c>
      <c r="FE1047" s="239">
        <f t="shared" si="1497"/>
        <v>24</v>
      </c>
      <c r="FF1047" s="231">
        <f t="shared" si="1631"/>
        <v>1.005564846</v>
      </c>
      <c r="FG1047" s="227">
        <f t="shared" si="1632"/>
        <v>3136.7979155200001</v>
      </c>
      <c r="FH1047" s="227">
        <f t="shared" si="1633"/>
        <v>3234.3451621866666</v>
      </c>
      <c r="FI1047" s="227">
        <f t="shared" ref="FI1047:FI1110" si="1639">FI1046</f>
        <v>3113.21</v>
      </c>
      <c r="FJ1047" s="227">
        <f t="shared" ref="FJ1047:FJ1075" si="1640">0.02*FI1047</f>
        <v>62.264200000000002</v>
      </c>
      <c r="FK1047" s="227">
        <f t="shared" si="1634"/>
        <v>2.0754733333333335</v>
      </c>
      <c r="FL1047" s="228">
        <f t="shared" si="1635"/>
        <v>1.0000999977976892</v>
      </c>
      <c r="FM1047" s="239">
        <f t="shared" si="1636"/>
        <v>2</v>
      </c>
      <c r="FN1047" s="231">
        <f t="shared" si="1637"/>
        <v>1.000462559</v>
      </c>
      <c r="FO1047" s="227">
        <f t="shared" si="1547"/>
        <v>3114.9615014400001</v>
      </c>
      <c r="FP1047" s="227">
        <f t="shared" si="1548"/>
        <v>3179.3011747733335</v>
      </c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5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5"/>
      <c r="HA1047" s="5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3"/>
      <c r="JZ1047" s="1"/>
      <c r="KA1047" s="1"/>
      <c r="KB1047" s="1"/>
      <c r="KC1047" s="1"/>
      <c r="KD1047" s="1"/>
      <c r="KE1047" s="1"/>
    </row>
    <row r="1048" spans="1:291" x14ac:dyDescent="0.2">
      <c r="A1048" s="196">
        <f t="shared" si="1528"/>
        <v>43706</v>
      </c>
      <c r="B1048" s="236">
        <f t="shared" si="1638"/>
        <v>119436.51914819999</v>
      </c>
      <c r="C1048" s="66">
        <f t="shared" si="1398"/>
        <v>53362.21694002</v>
      </c>
      <c r="D1048" s="77">
        <f t="shared" si="1529"/>
        <v>5224.18</v>
      </c>
      <c r="E1048" s="67">
        <f>VLOOKUP(A1047,[1]Plan1!$DQ$117:$DS$314,3)</f>
        <v>5229.93</v>
      </c>
      <c r="F1048" s="11">
        <f t="shared" si="1530"/>
        <v>43704</v>
      </c>
      <c r="G1048" s="73">
        <f t="shared" si="1518"/>
        <v>1.1006512026767723E-3</v>
      </c>
      <c r="H1048" s="11">
        <f t="shared" si="1531"/>
        <v>43733</v>
      </c>
      <c r="I1048" s="11">
        <f t="shared" si="1519"/>
        <v>43733</v>
      </c>
      <c r="J1048" s="1">
        <f t="shared" si="1532"/>
        <v>22</v>
      </c>
      <c r="K1048" s="1">
        <f t="shared" si="1533"/>
        <v>3</v>
      </c>
      <c r="L1048" s="66">
        <f t="shared" si="1520"/>
        <v>1.00015001</v>
      </c>
      <c r="M1048" s="70">
        <f t="shared" si="1399"/>
        <v>1.00190055</v>
      </c>
      <c r="N1048" s="70">
        <f t="shared" si="1385"/>
        <v>1.1020242726541301</v>
      </c>
      <c r="O1048" s="66">
        <f t="shared" si="1395"/>
        <v>1.1021895799999999</v>
      </c>
      <c r="P1048" s="66">
        <f t="shared" si="1521"/>
        <v>53370.221806180001</v>
      </c>
      <c r="Q1048" s="74">
        <f t="shared" si="1522"/>
        <v>0</v>
      </c>
      <c r="R1048" s="75">
        <f t="shared" si="1396"/>
        <v>0</v>
      </c>
      <c r="S1048" s="66">
        <f t="shared" si="1397"/>
        <v>0</v>
      </c>
      <c r="T1048" s="10">
        <f t="shared" si="1534"/>
        <v>0.06</v>
      </c>
      <c r="U1048" s="74">
        <f t="shared" si="1392"/>
        <v>3</v>
      </c>
      <c r="V1048" s="74">
        <v>252</v>
      </c>
      <c r="W1048" s="70">
        <f t="shared" si="1523"/>
        <v>1.0006939180000001</v>
      </c>
      <c r="X1048" s="66">
        <f t="shared" si="1524"/>
        <v>37.034557569999997</v>
      </c>
      <c r="Y1048" s="66">
        <v>0</v>
      </c>
      <c r="Z1048" s="67">
        <f t="shared" si="1525"/>
        <v>0</v>
      </c>
      <c r="AA1048" s="68" t="str">
        <f t="shared" si="1535"/>
        <v>A+INCORP J=</v>
      </c>
      <c r="AB1048" s="11">
        <f t="shared" si="1536"/>
        <v>43733</v>
      </c>
      <c r="AC1048" s="227">
        <f t="shared" si="1541"/>
        <v>3113.21</v>
      </c>
      <c r="AD1048" s="227">
        <f t="shared" si="1549"/>
        <v>62.264200000000002</v>
      </c>
      <c r="AE1048" s="227">
        <f t="shared" si="1550"/>
        <v>540.66080333333332</v>
      </c>
      <c r="AF1048" s="228">
        <f t="shared" si="1542"/>
        <v>1.0562949988607009</v>
      </c>
      <c r="AG1048" s="230">
        <f t="shared" si="1543"/>
        <v>359</v>
      </c>
      <c r="AH1048" s="231">
        <f t="shared" si="1551"/>
        <v>1.086552752</v>
      </c>
      <c r="AI1048" s="227">
        <f t="shared" si="1552"/>
        <v>3573.0941219400002</v>
      </c>
      <c r="AJ1048" s="227">
        <f t="shared" si="1553"/>
        <v>4176.019125273333</v>
      </c>
      <c r="AK1048" s="227">
        <f t="shared" si="1405"/>
        <v>3113.21</v>
      </c>
      <c r="AL1048" s="227">
        <f t="shared" si="1554"/>
        <v>62.264200000000002</v>
      </c>
      <c r="AM1048" s="227">
        <f t="shared" si="1555"/>
        <v>509.5287033333334</v>
      </c>
      <c r="AN1048" s="228">
        <f t="shared" si="1406"/>
        <v>1.0553455860988741</v>
      </c>
      <c r="AO1048" s="230">
        <f t="shared" si="1407"/>
        <v>338</v>
      </c>
      <c r="AP1048" s="231">
        <f t="shared" si="1556"/>
        <v>1.0812895199999999</v>
      </c>
      <c r="AQ1048" s="227">
        <f t="shared" si="1557"/>
        <v>3552.5901606500001</v>
      </c>
      <c r="AR1048" s="227">
        <f t="shared" si="1558"/>
        <v>4124.3830639833332</v>
      </c>
      <c r="AS1048" s="227">
        <f t="shared" si="1537"/>
        <v>3113.21</v>
      </c>
      <c r="AT1048" s="227">
        <f t="shared" si="1559"/>
        <v>62.264200000000002</v>
      </c>
      <c r="AU1048" s="227">
        <f t="shared" si="1560"/>
        <v>478.39660333333336</v>
      </c>
      <c r="AV1048" s="228">
        <f t="shared" si="1538"/>
        <v>1.053029377380224</v>
      </c>
      <c r="AW1048" s="230">
        <f t="shared" si="1539"/>
        <v>317</v>
      </c>
      <c r="AX1048" s="231">
        <f t="shared" si="1561"/>
        <v>1.0760517839999999</v>
      </c>
      <c r="AY1048" s="227">
        <f t="shared" si="1562"/>
        <v>3527.6222722000002</v>
      </c>
      <c r="AZ1048" s="227">
        <f t="shared" si="1563"/>
        <v>4068.2830755333334</v>
      </c>
      <c r="BA1048" s="227">
        <f t="shared" si="1516"/>
        <v>3113.21</v>
      </c>
      <c r="BB1048" s="227">
        <f t="shared" si="1564"/>
        <v>62.264200000000002</v>
      </c>
      <c r="BC1048" s="227">
        <f t="shared" si="1565"/>
        <v>446.22676666666672</v>
      </c>
      <c r="BD1048" s="228">
        <f t="shared" si="1403"/>
        <v>1.0488334805047825</v>
      </c>
      <c r="BE1048" s="230">
        <f t="shared" si="1404"/>
        <v>297</v>
      </c>
      <c r="BF1048" s="231">
        <f t="shared" si="1566"/>
        <v>1.0710870530000001</v>
      </c>
      <c r="BG1048" s="227">
        <f t="shared" si="1567"/>
        <v>3497.3550891499999</v>
      </c>
      <c r="BH1048" s="227">
        <f t="shared" si="1568"/>
        <v>4005.8460558166666</v>
      </c>
      <c r="BI1048" s="227">
        <f t="shared" si="1540"/>
        <v>3113.21</v>
      </c>
      <c r="BJ1048" s="227">
        <f t="shared" si="1569"/>
        <v>62.264200000000002</v>
      </c>
      <c r="BK1048" s="227">
        <f t="shared" si="1570"/>
        <v>415.09466666666668</v>
      </c>
      <c r="BL1048" s="228">
        <f t="shared" si="1526"/>
        <v>1.0357824786612413</v>
      </c>
      <c r="BM1048" s="230">
        <f t="shared" si="1527"/>
        <v>275</v>
      </c>
      <c r="BN1048" s="231">
        <f t="shared" si="1571"/>
        <v>1.0656523019999999</v>
      </c>
      <c r="BO1048" s="227">
        <f t="shared" si="1572"/>
        <v>3436.3113329500002</v>
      </c>
      <c r="BP1048" s="227">
        <f t="shared" si="1573"/>
        <v>3913.6701996166667</v>
      </c>
      <c r="BQ1048" s="227">
        <f t="shared" si="1402"/>
        <v>3113.21</v>
      </c>
      <c r="BR1048" s="227">
        <f t="shared" si="1574"/>
        <v>62.264200000000002</v>
      </c>
      <c r="BS1048" s="227">
        <f t="shared" si="1575"/>
        <v>380.84935666666661</v>
      </c>
      <c r="BT1048" s="228">
        <f t="shared" si="1400"/>
        <v>1.0323749745744115</v>
      </c>
      <c r="BU1048" s="230">
        <f t="shared" si="1401"/>
        <v>252</v>
      </c>
      <c r="BV1048" s="231">
        <f t="shared" si="1576"/>
        <v>1.06</v>
      </c>
      <c r="BW1048" s="227">
        <f t="shared" si="1577"/>
        <v>3406.8401002700002</v>
      </c>
      <c r="BX1048" s="227">
        <f t="shared" si="1578"/>
        <v>3849.9536569366669</v>
      </c>
      <c r="BY1048" s="227">
        <f t="shared" si="1517"/>
        <v>3113.21</v>
      </c>
      <c r="BZ1048" s="227">
        <f t="shared" si="1579"/>
        <v>62.264200000000002</v>
      </c>
      <c r="CA1048" s="227">
        <f t="shared" si="1580"/>
        <v>350.7549933333334</v>
      </c>
      <c r="CB1048" s="228">
        <f t="shared" si="1514"/>
        <v>1.0333039292367427</v>
      </c>
      <c r="CC1048" s="230">
        <f t="shared" si="1515"/>
        <v>232</v>
      </c>
      <c r="CD1048" s="231">
        <f t="shared" si="1581"/>
        <v>1.0551093300000001</v>
      </c>
      <c r="CE1048" s="227">
        <f t="shared" si="1582"/>
        <v>3394.1728952499998</v>
      </c>
      <c r="CF1048" s="227">
        <f t="shared" si="1583"/>
        <v>3807.1920885833333</v>
      </c>
      <c r="CG1048" s="227">
        <f t="shared" si="1510"/>
        <v>3113.21</v>
      </c>
      <c r="CH1048" s="227">
        <f t="shared" si="1584"/>
        <v>62.264200000000002</v>
      </c>
      <c r="CI1048" s="227">
        <f t="shared" si="1585"/>
        <v>319.62289333333337</v>
      </c>
      <c r="CJ1048" s="228">
        <f t="shared" si="1393"/>
        <v>1.0283680749060609</v>
      </c>
      <c r="CK1048" s="230">
        <f t="shared" si="1394"/>
        <v>211</v>
      </c>
      <c r="CL1048" s="231">
        <f t="shared" si="1586"/>
        <v>1.0499984090000001</v>
      </c>
      <c r="CM1048" s="227">
        <f t="shared" si="1587"/>
        <v>3361.5969695700001</v>
      </c>
      <c r="CN1048" s="227">
        <f t="shared" si="1588"/>
        <v>3743.4840629033333</v>
      </c>
      <c r="CO1048" s="227">
        <f t="shared" si="1513"/>
        <v>3113.21</v>
      </c>
      <c r="CP1048" s="227">
        <f t="shared" si="1589"/>
        <v>62.264200000000002</v>
      </c>
      <c r="CQ1048" s="227">
        <f t="shared" si="1590"/>
        <v>286.41532000000001</v>
      </c>
      <c r="CR1048" s="228">
        <f t="shared" si="1511"/>
        <v>1.0237619037596379</v>
      </c>
      <c r="CS1048" s="230">
        <f t="shared" si="1512"/>
        <v>191</v>
      </c>
      <c r="CT1048" s="231">
        <f t="shared" si="1591"/>
        <v>1.0451538849999999</v>
      </c>
      <c r="CU1048" s="227">
        <f t="shared" si="1592"/>
        <v>3331.0996173200001</v>
      </c>
      <c r="CV1048" s="227">
        <f t="shared" si="1593"/>
        <v>3679.7791373200002</v>
      </c>
      <c r="CW1048" s="227">
        <f t="shared" si="1391"/>
        <v>3113.21</v>
      </c>
      <c r="CX1048" s="227">
        <f t="shared" si="1594"/>
        <v>62.264200000000002</v>
      </c>
      <c r="CY1048" s="227">
        <f t="shared" si="1595"/>
        <v>255.28321999999997</v>
      </c>
      <c r="CZ1048" s="228">
        <f t="shared" si="1389"/>
        <v>1.0259167907902442</v>
      </c>
      <c r="DA1048" s="239">
        <f t="shared" si="1390"/>
        <v>170</v>
      </c>
      <c r="DB1048" s="231">
        <f t="shared" si="1596"/>
        <v>1.0400911880000001</v>
      </c>
      <c r="DC1048" s="227">
        <f t="shared" si="1597"/>
        <v>3321.9414335900001</v>
      </c>
      <c r="DD1048" s="227">
        <f t="shared" si="1598"/>
        <v>3639.48885359</v>
      </c>
      <c r="DE1048" s="227">
        <f t="shared" si="1509"/>
        <v>3113.21</v>
      </c>
      <c r="DF1048" s="227">
        <f t="shared" si="1599"/>
        <v>62.264200000000002</v>
      </c>
      <c r="DG1048" s="227">
        <f t="shared" si="1600"/>
        <v>224.15112000000002</v>
      </c>
      <c r="DH1048" s="228">
        <f t="shared" si="1507"/>
        <v>1.0243801147519185</v>
      </c>
      <c r="DI1048" s="239">
        <f t="shared" si="1508"/>
        <v>149</v>
      </c>
      <c r="DJ1048" s="231">
        <f t="shared" si="1601"/>
        <v>1.0350530149999999</v>
      </c>
      <c r="DK1048" s="227">
        <f t="shared" si="1602"/>
        <v>3300.8983523299999</v>
      </c>
      <c r="DL1048" s="227">
        <f t="shared" si="1603"/>
        <v>3587.3136723299999</v>
      </c>
      <c r="DM1048" s="227">
        <f t="shared" si="1388"/>
        <v>3113.21</v>
      </c>
      <c r="DN1048" s="227">
        <f t="shared" si="1604"/>
        <v>62.264200000000002</v>
      </c>
      <c r="DO1048" s="227">
        <f t="shared" si="1605"/>
        <v>191.98128333333335</v>
      </c>
      <c r="DP1048" s="228">
        <f t="shared" si="1386"/>
        <v>1.0211129560142309</v>
      </c>
      <c r="DQ1048" s="239">
        <f t="shared" si="1387"/>
        <v>128</v>
      </c>
      <c r="DR1048" s="231">
        <f t="shared" si="1606"/>
        <v>1.0300392469999999</v>
      </c>
      <c r="DS1048" s="227">
        <f t="shared" si="1607"/>
        <v>3274.4320015799999</v>
      </c>
      <c r="DT1048" s="227">
        <f t="shared" si="1608"/>
        <v>3528.6774849133335</v>
      </c>
      <c r="DU1048" s="227">
        <f t="shared" si="1506"/>
        <v>3113.21</v>
      </c>
      <c r="DV1048" s="227">
        <f t="shared" si="1609"/>
        <v>62.264200000000002</v>
      </c>
      <c r="DW1048" s="227">
        <f t="shared" si="1610"/>
        <v>162.92465666666666</v>
      </c>
      <c r="DX1048" s="228">
        <f t="shared" si="1503"/>
        <v>1.0167415242234177</v>
      </c>
      <c r="DY1048" s="239">
        <f t="shared" si="1504"/>
        <v>110</v>
      </c>
      <c r="DZ1048" s="231">
        <f t="shared" si="1611"/>
        <v>1.0257610660000001</v>
      </c>
      <c r="EA1048" s="227">
        <f t="shared" si="1612"/>
        <v>3246.87215259</v>
      </c>
      <c r="EB1048" s="227">
        <f t="shared" si="1613"/>
        <v>3472.0610092566667</v>
      </c>
      <c r="EC1048" s="227">
        <f t="shared" si="1382"/>
        <v>3113.21</v>
      </c>
      <c r="ED1048" s="227">
        <f t="shared" si="1614"/>
        <v>62.264200000000002</v>
      </c>
      <c r="EE1048" s="227">
        <f t="shared" si="1615"/>
        <v>130.75482000000002</v>
      </c>
      <c r="EF1048" s="228">
        <f t="shared" si="1383"/>
        <v>1.0091731150847196</v>
      </c>
      <c r="EG1048" s="239">
        <f t="shared" si="1384"/>
        <v>88</v>
      </c>
      <c r="EH1048" s="231">
        <f t="shared" si="1616"/>
        <v>1.0205563019999999</v>
      </c>
      <c r="EI1048" s="227">
        <f t="shared" si="1617"/>
        <v>3206.3509620099999</v>
      </c>
      <c r="EJ1048" s="227">
        <f t="shared" si="1618"/>
        <v>3399.3699820100001</v>
      </c>
      <c r="EK1048" s="227">
        <f t="shared" si="1505"/>
        <v>3113.21</v>
      </c>
      <c r="EL1048" s="227">
        <f t="shared" si="1619"/>
        <v>62.264200000000002</v>
      </c>
      <c r="EM1048" s="227">
        <f t="shared" si="1620"/>
        <v>97.547246666666666</v>
      </c>
      <c r="EN1048" s="228">
        <f t="shared" si="1501"/>
        <v>1.0034537452794803</v>
      </c>
      <c r="EO1048" s="239">
        <f t="shared" si="1502"/>
        <v>67</v>
      </c>
      <c r="EP1048" s="231">
        <f t="shared" si="1621"/>
        <v>1.015612755</v>
      </c>
      <c r="EQ1048" s="227">
        <f t="shared" si="1622"/>
        <v>3172.73589133</v>
      </c>
      <c r="ER1048" s="227">
        <f t="shared" si="1623"/>
        <v>3332.5473379966666</v>
      </c>
      <c r="ES1048" s="227">
        <f t="shared" si="1379"/>
        <v>3113.21</v>
      </c>
      <c r="ET1048" s="227">
        <f t="shared" si="1624"/>
        <v>62.264200000000002</v>
      </c>
      <c r="EU1048" s="227">
        <f t="shared" si="1625"/>
        <v>67.452883333333332</v>
      </c>
      <c r="EV1048" s="228">
        <f t="shared" ref="EV1048:EV1111" si="1641">($O1048/EV$981)</f>
        <v>1.0021507802929577</v>
      </c>
      <c r="EW1048" s="239">
        <f t="shared" ref="EW1048:EW1111" si="1642">NETWORKDAYS(EW$981,$A1048,$AE$118:$AE$502)-1</f>
        <v>47</v>
      </c>
      <c r="EX1048" s="231">
        <f t="shared" si="1626"/>
        <v>1.0109268810000001</v>
      </c>
      <c r="EY1048" s="227">
        <f t="shared" si="1627"/>
        <v>3153.9966704499998</v>
      </c>
      <c r="EZ1048" s="227">
        <f t="shared" si="1628"/>
        <v>3283.7137537833332</v>
      </c>
      <c r="FA1048" s="227">
        <f t="shared" si="1499"/>
        <v>3113.21</v>
      </c>
      <c r="FB1048" s="227">
        <f t="shared" si="1629"/>
        <v>62.264200000000002</v>
      </c>
      <c r="FC1048" s="227">
        <f t="shared" si="1630"/>
        <v>36.320783333333338</v>
      </c>
      <c r="FD1048" s="228">
        <f t="shared" si="1496"/>
        <v>1.0020508416238398</v>
      </c>
      <c r="FE1048" s="239">
        <f t="shared" si="1497"/>
        <v>25</v>
      </c>
      <c r="FF1048" s="231">
        <f t="shared" si="1631"/>
        <v>1.005797386</v>
      </c>
      <c r="FG1048" s="227">
        <f t="shared" si="1632"/>
        <v>3137.68019529</v>
      </c>
      <c r="FH1048" s="227">
        <f t="shared" si="1633"/>
        <v>3236.2651786233332</v>
      </c>
      <c r="FI1048" s="227">
        <f t="shared" si="1639"/>
        <v>3113.21</v>
      </c>
      <c r="FJ1048" s="227">
        <f t="shared" si="1640"/>
        <v>62.264200000000002</v>
      </c>
      <c r="FK1048" s="227">
        <f t="shared" si="1634"/>
        <v>3.11321</v>
      </c>
      <c r="FL1048" s="228">
        <f t="shared" si="1635"/>
        <v>1.000150005770744</v>
      </c>
      <c r="FM1048" s="239">
        <f t="shared" si="1636"/>
        <v>3</v>
      </c>
      <c r="FN1048" s="231">
        <f t="shared" si="1637"/>
        <v>1.0006939180000001</v>
      </c>
      <c r="FO1048" s="227">
        <f t="shared" si="1547"/>
        <v>3115.83763598</v>
      </c>
      <c r="FP1048" s="227">
        <f t="shared" si="1548"/>
        <v>3181.21504598</v>
      </c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5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5"/>
      <c r="HA1048" s="5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3"/>
      <c r="JZ1048" s="1"/>
      <c r="KA1048" s="1"/>
      <c r="KB1048" s="1"/>
      <c r="KC1048" s="1"/>
      <c r="KD1048" s="1"/>
      <c r="KE1048" s="1"/>
    </row>
    <row r="1049" spans="1:291" x14ac:dyDescent="0.2">
      <c r="A1049" s="196">
        <f t="shared" si="1528"/>
        <v>43707</v>
      </c>
      <c r="B1049" s="236">
        <f t="shared" si="1638"/>
        <v>119487.09917037001</v>
      </c>
      <c r="C1049" s="66">
        <f t="shared" si="1398"/>
        <v>53362.21694002</v>
      </c>
      <c r="D1049" s="77">
        <f t="shared" si="1529"/>
        <v>5224.18</v>
      </c>
      <c r="E1049" s="67">
        <f>VLOOKUP(A1048,[1]Plan1!$DQ$117:$DS$314,3)</f>
        <v>5229.93</v>
      </c>
      <c r="F1049" s="11">
        <f t="shared" si="1530"/>
        <v>43704</v>
      </c>
      <c r="G1049" s="73">
        <f t="shared" si="1518"/>
        <v>1.1006512026767723E-3</v>
      </c>
      <c r="H1049" s="11">
        <f t="shared" si="1531"/>
        <v>43733</v>
      </c>
      <c r="I1049" s="11">
        <f t="shared" si="1519"/>
        <v>43733</v>
      </c>
      <c r="J1049" s="1">
        <f t="shared" si="1532"/>
        <v>22</v>
      </c>
      <c r="K1049" s="1">
        <f t="shared" si="1533"/>
        <v>4</v>
      </c>
      <c r="L1049" s="66">
        <f t="shared" si="1520"/>
        <v>1.0002000200000001</v>
      </c>
      <c r="M1049" s="70">
        <f t="shared" si="1399"/>
        <v>1.00190055</v>
      </c>
      <c r="N1049" s="70">
        <f t="shared" si="1385"/>
        <v>1.1020242726541301</v>
      </c>
      <c r="O1049" s="66">
        <f t="shared" si="1395"/>
        <v>1.10224469</v>
      </c>
      <c r="P1049" s="66">
        <f t="shared" si="1521"/>
        <v>53372.890450649997</v>
      </c>
      <c r="Q1049" s="74">
        <f t="shared" si="1522"/>
        <v>0</v>
      </c>
      <c r="R1049" s="75">
        <f t="shared" si="1396"/>
        <v>0</v>
      </c>
      <c r="S1049" s="66">
        <f t="shared" si="1397"/>
        <v>0</v>
      </c>
      <c r="T1049" s="10">
        <f t="shared" si="1534"/>
        <v>0.06</v>
      </c>
      <c r="U1049" s="74">
        <f t="shared" si="1392"/>
        <v>4</v>
      </c>
      <c r="V1049" s="74">
        <v>252</v>
      </c>
      <c r="W1049" s="70">
        <f t="shared" si="1523"/>
        <v>1.0009253309999999</v>
      </c>
      <c r="X1049" s="66">
        <f t="shared" si="1524"/>
        <v>49.387590090000003</v>
      </c>
      <c r="Y1049" s="66">
        <v>0</v>
      </c>
      <c r="Z1049" s="67">
        <f t="shared" si="1525"/>
        <v>0</v>
      </c>
      <c r="AA1049" s="68" t="str">
        <f t="shared" si="1535"/>
        <v>A+INCORP J=</v>
      </c>
      <c r="AB1049" s="11">
        <f t="shared" si="1536"/>
        <v>43733</v>
      </c>
      <c r="AC1049" s="227">
        <f t="shared" si="1541"/>
        <v>3113.21</v>
      </c>
      <c r="AD1049" s="227">
        <f t="shared" si="1549"/>
        <v>62.264200000000002</v>
      </c>
      <c r="AE1049" s="227">
        <f t="shared" si="1550"/>
        <v>541.69853999999998</v>
      </c>
      <c r="AF1049" s="228">
        <f t="shared" si="1542"/>
        <v>1.0563478141099498</v>
      </c>
      <c r="AG1049" s="230">
        <f t="shared" si="1543"/>
        <v>360</v>
      </c>
      <c r="AH1049" s="231">
        <f t="shared" si="1551"/>
        <v>1.08680402</v>
      </c>
      <c r="AI1049" s="227">
        <f t="shared" si="1552"/>
        <v>3574.0991064700002</v>
      </c>
      <c r="AJ1049" s="227">
        <f t="shared" si="1553"/>
        <v>4178.0618464700001</v>
      </c>
      <c r="AK1049" s="227">
        <f t="shared" si="1405"/>
        <v>3113.21</v>
      </c>
      <c r="AL1049" s="227">
        <f t="shared" si="1554"/>
        <v>62.264200000000002</v>
      </c>
      <c r="AM1049" s="227">
        <f t="shared" si="1555"/>
        <v>510.56643999999994</v>
      </c>
      <c r="AN1049" s="228">
        <f t="shared" si="1406"/>
        <v>1.0553983538770362</v>
      </c>
      <c r="AO1049" s="230">
        <f t="shared" si="1407"/>
        <v>339</v>
      </c>
      <c r="AP1049" s="231">
        <f t="shared" si="1556"/>
        <v>1.081539571</v>
      </c>
      <c r="AQ1049" s="227">
        <f t="shared" si="1557"/>
        <v>3553.5893785899998</v>
      </c>
      <c r="AR1049" s="227">
        <f t="shared" si="1558"/>
        <v>4126.4200185899999</v>
      </c>
      <c r="AS1049" s="227">
        <f t="shared" si="1537"/>
        <v>3113.21</v>
      </c>
      <c r="AT1049" s="227">
        <f t="shared" si="1559"/>
        <v>62.264200000000002</v>
      </c>
      <c r="AU1049" s="227">
        <f t="shared" si="1560"/>
        <v>479.43434000000002</v>
      </c>
      <c r="AV1049" s="228">
        <f t="shared" si="1538"/>
        <v>1.0530820293468555</v>
      </c>
      <c r="AW1049" s="230">
        <f t="shared" si="1539"/>
        <v>318</v>
      </c>
      <c r="AX1049" s="231">
        <f t="shared" si="1561"/>
        <v>1.0763006230000001</v>
      </c>
      <c r="AY1049" s="227">
        <f t="shared" si="1562"/>
        <v>3528.6144650599999</v>
      </c>
      <c r="AZ1049" s="227">
        <f t="shared" si="1563"/>
        <v>4070.3130050599998</v>
      </c>
      <c r="BA1049" s="227">
        <f t="shared" si="1516"/>
        <v>3113.21</v>
      </c>
      <c r="BB1049" s="227">
        <f t="shared" si="1564"/>
        <v>62.264200000000002</v>
      </c>
      <c r="BC1049" s="227">
        <f t="shared" si="1565"/>
        <v>447.26450333333332</v>
      </c>
      <c r="BD1049" s="228">
        <f t="shared" si="1403"/>
        <v>1.0488859226745868</v>
      </c>
      <c r="BE1049" s="230">
        <f t="shared" si="1404"/>
        <v>298</v>
      </c>
      <c r="BF1049" s="231">
        <f t="shared" si="1566"/>
        <v>1.0713347449999999</v>
      </c>
      <c r="BG1049" s="227">
        <f t="shared" si="1567"/>
        <v>3498.3387725399998</v>
      </c>
      <c r="BH1049" s="227">
        <f t="shared" si="1568"/>
        <v>4007.8674758733332</v>
      </c>
      <c r="BI1049" s="227">
        <f t="shared" si="1540"/>
        <v>3113.21</v>
      </c>
      <c r="BJ1049" s="227">
        <f t="shared" si="1569"/>
        <v>62.264200000000002</v>
      </c>
      <c r="BK1049" s="227">
        <f t="shared" si="1570"/>
        <v>416.1324033333334</v>
      </c>
      <c r="BL1049" s="228">
        <f t="shared" si="1526"/>
        <v>1.0358342682747841</v>
      </c>
      <c r="BM1049" s="230">
        <f t="shared" si="1527"/>
        <v>276</v>
      </c>
      <c r="BN1049" s="231">
        <f t="shared" si="1571"/>
        <v>1.0658987369999999</v>
      </c>
      <c r="BO1049" s="227">
        <f t="shared" si="1572"/>
        <v>3437.2778462400001</v>
      </c>
      <c r="BP1049" s="227">
        <f t="shared" si="1573"/>
        <v>3915.6744495733337</v>
      </c>
      <c r="BQ1049" s="227">
        <f t="shared" si="1402"/>
        <v>3113.21</v>
      </c>
      <c r="BR1049" s="227">
        <f t="shared" si="1574"/>
        <v>62.264200000000002</v>
      </c>
      <c r="BS1049" s="227">
        <f t="shared" si="1575"/>
        <v>381.88709333333338</v>
      </c>
      <c r="BT1049" s="228">
        <f t="shared" si="1400"/>
        <v>1.0324265938111392</v>
      </c>
      <c r="BU1049" s="230">
        <f t="shared" si="1401"/>
        <v>253</v>
      </c>
      <c r="BV1049" s="231">
        <f t="shared" si="1576"/>
        <v>1.060245128</v>
      </c>
      <c r="BW1049" s="227">
        <f t="shared" si="1577"/>
        <v>3407.7983246899998</v>
      </c>
      <c r="BX1049" s="227">
        <f t="shared" si="1578"/>
        <v>3851.9496180233332</v>
      </c>
      <c r="BY1049" s="227">
        <f t="shared" si="1517"/>
        <v>3113.21</v>
      </c>
      <c r="BZ1049" s="227">
        <f t="shared" si="1579"/>
        <v>62.264200000000002</v>
      </c>
      <c r="CA1049" s="227">
        <f t="shared" si="1580"/>
        <v>351.79273000000001</v>
      </c>
      <c r="CB1049" s="228">
        <f t="shared" si="1514"/>
        <v>1.0333555949216429</v>
      </c>
      <c r="CC1049" s="230">
        <f t="shared" si="1515"/>
        <v>233</v>
      </c>
      <c r="CD1049" s="231">
        <f t="shared" si="1581"/>
        <v>1.0553533260000001</v>
      </c>
      <c r="CE1049" s="227">
        <f t="shared" si="1582"/>
        <v>3395.1275535599998</v>
      </c>
      <c r="CF1049" s="227">
        <f t="shared" si="1583"/>
        <v>3809.18448356</v>
      </c>
      <c r="CG1049" s="227">
        <f t="shared" si="1510"/>
        <v>3113.21</v>
      </c>
      <c r="CH1049" s="227">
        <f t="shared" si="1584"/>
        <v>62.264200000000002</v>
      </c>
      <c r="CI1049" s="227">
        <f t="shared" si="1585"/>
        <v>320.66063000000003</v>
      </c>
      <c r="CJ1049" s="228">
        <f t="shared" si="1393"/>
        <v>1.028419493795911</v>
      </c>
      <c r="CK1049" s="230">
        <f t="shared" si="1394"/>
        <v>212</v>
      </c>
      <c r="CL1049" s="231">
        <f t="shared" si="1586"/>
        <v>1.0502412240000001</v>
      </c>
      <c r="CM1049" s="227">
        <f t="shared" si="1587"/>
        <v>3362.5424683599999</v>
      </c>
      <c r="CN1049" s="227">
        <f t="shared" si="1588"/>
        <v>3745.4672983599999</v>
      </c>
      <c r="CO1049" s="227">
        <f t="shared" si="1513"/>
        <v>3113.21</v>
      </c>
      <c r="CP1049" s="227">
        <f t="shared" si="1589"/>
        <v>62.264200000000002</v>
      </c>
      <c r="CQ1049" s="227">
        <f t="shared" si="1590"/>
        <v>287.45305666666661</v>
      </c>
      <c r="CR1049" s="228">
        <f t="shared" si="1511"/>
        <v>1.0238130923387536</v>
      </c>
      <c r="CS1049" s="230">
        <f t="shared" si="1512"/>
        <v>192</v>
      </c>
      <c r="CT1049" s="231">
        <f t="shared" si="1591"/>
        <v>1.045395579</v>
      </c>
      <c r="CU1049" s="227">
        <f t="shared" si="1592"/>
        <v>3332.0365360800001</v>
      </c>
      <c r="CV1049" s="227">
        <f t="shared" si="1593"/>
        <v>3681.7537927466669</v>
      </c>
      <c r="CW1049" s="227">
        <f t="shared" si="1391"/>
        <v>3113.21</v>
      </c>
      <c r="CX1049" s="227">
        <f t="shared" si="1594"/>
        <v>62.264200000000002</v>
      </c>
      <c r="CY1049" s="227">
        <f t="shared" si="1595"/>
        <v>256.32095666666663</v>
      </c>
      <c r="CZ1049" s="228">
        <f t="shared" si="1389"/>
        <v>1.0259680871147301</v>
      </c>
      <c r="DA1049" s="239">
        <f t="shared" si="1390"/>
        <v>171</v>
      </c>
      <c r="DB1049" s="231">
        <f t="shared" si="1596"/>
        <v>1.040331712</v>
      </c>
      <c r="DC1049" s="227">
        <f t="shared" si="1597"/>
        <v>3322.8757789000001</v>
      </c>
      <c r="DD1049" s="227">
        <f t="shared" si="1598"/>
        <v>3641.4609355666666</v>
      </c>
      <c r="DE1049" s="227">
        <f t="shared" si="1509"/>
        <v>3113.21</v>
      </c>
      <c r="DF1049" s="227">
        <f t="shared" si="1599"/>
        <v>62.264200000000002</v>
      </c>
      <c r="DG1049" s="227">
        <f t="shared" si="1600"/>
        <v>225.18885666666668</v>
      </c>
      <c r="DH1049" s="228">
        <f t="shared" si="1507"/>
        <v>1.024431334241876</v>
      </c>
      <c r="DI1049" s="239">
        <f t="shared" si="1508"/>
        <v>150</v>
      </c>
      <c r="DJ1049" s="231">
        <f t="shared" si="1601"/>
        <v>1.035292374</v>
      </c>
      <c r="DK1049" s="227">
        <f t="shared" si="1602"/>
        <v>3301.8267792500001</v>
      </c>
      <c r="DL1049" s="227">
        <f t="shared" si="1603"/>
        <v>3589.2798359166668</v>
      </c>
      <c r="DM1049" s="227">
        <f t="shared" si="1388"/>
        <v>3113.21</v>
      </c>
      <c r="DN1049" s="227">
        <f t="shared" si="1604"/>
        <v>62.264200000000002</v>
      </c>
      <c r="DO1049" s="227">
        <f t="shared" si="1605"/>
        <v>193.01902000000001</v>
      </c>
      <c r="DP1049" s="228">
        <f t="shared" si="1386"/>
        <v>1.0211640121447072</v>
      </c>
      <c r="DQ1049" s="239">
        <f t="shared" si="1387"/>
        <v>129</v>
      </c>
      <c r="DR1049" s="231">
        <f t="shared" si="1606"/>
        <v>1.0302774459999999</v>
      </c>
      <c r="DS1049" s="227">
        <f t="shared" si="1607"/>
        <v>3275.3529827000002</v>
      </c>
      <c r="DT1049" s="227">
        <f t="shared" si="1608"/>
        <v>3530.6362027000005</v>
      </c>
      <c r="DU1049" s="227">
        <f t="shared" si="1506"/>
        <v>3113.21</v>
      </c>
      <c r="DV1049" s="227">
        <f t="shared" si="1609"/>
        <v>62.264200000000002</v>
      </c>
      <c r="DW1049" s="227">
        <f t="shared" si="1610"/>
        <v>163.96239333333332</v>
      </c>
      <c r="DX1049" s="228">
        <f t="shared" si="1503"/>
        <v>1.0167923617802381</v>
      </c>
      <c r="DY1049" s="239">
        <f t="shared" si="1504"/>
        <v>111</v>
      </c>
      <c r="DZ1049" s="231">
        <f t="shared" si="1611"/>
        <v>1.0259982759999999</v>
      </c>
      <c r="EA1049" s="227">
        <f t="shared" si="1612"/>
        <v>3247.7853831799998</v>
      </c>
      <c r="EB1049" s="227">
        <f t="shared" si="1613"/>
        <v>3474.0119765133331</v>
      </c>
      <c r="EC1049" s="227">
        <f t="shared" si="1382"/>
        <v>3113.21</v>
      </c>
      <c r="ED1049" s="227">
        <f t="shared" si="1614"/>
        <v>62.264200000000002</v>
      </c>
      <c r="EE1049" s="227">
        <f t="shared" si="1615"/>
        <v>131.79255666666668</v>
      </c>
      <c r="EF1049" s="228">
        <f t="shared" si="1383"/>
        <v>1.0092235742175055</v>
      </c>
      <c r="EG1049" s="239">
        <f t="shared" si="1384"/>
        <v>89</v>
      </c>
      <c r="EH1049" s="231">
        <f t="shared" si="1616"/>
        <v>1.0207923080000001</v>
      </c>
      <c r="EI1049" s="227">
        <f t="shared" si="1617"/>
        <v>3207.25279421</v>
      </c>
      <c r="EJ1049" s="227">
        <f t="shared" si="1618"/>
        <v>3401.3095508766669</v>
      </c>
      <c r="EK1049" s="227">
        <f t="shared" si="1505"/>
        <v>3113.21</v>
      </c>
      <c r="EL1049" s="227">
        <f t="shared" si="1619"/>
        <v>62.264200000000002</v>
      </c>
      <c r="EM1049" s="227">
        <f t="shared" si="1620"/>
        <v>98.584983333333327</v>
      </c>
      <c r="EN1049" s="228">
        <f t="shared" si="1501"/>
        <v>1.0035039184410723</v>
      </c>
      <c r="EO1049" s="239">
        <f t="shared" si="1502"/>
        <v>68</v>
      </c>
      <c r="EP1049" s="231">
        <f t="shared" si="1621"/>
        <v>1.015847618</v>
      </c>
      <c r="EQ1049" s="227">
        <f t="shared" si="1622"/>
        <v>3173.6282694500001</v>
      </c>
      <c r="ER1049" s="227">
        <f t="shared" si="1623"/>
        <v>3334.4774527833333</v>
      </c>
      <c r="ES1049" s="227">
        <f t="shared" ref="ES1049:ES1112" si="1643">ES1048</f>
        <v>3113.21</v>
      </c>
      <c r="ET1049" s="227">
        <f t="shared" si="1624"/>
        <v>62.264200000000002</v>
      </c>
      <c r="EU1049" s="227">
        <f t="shared" si="1625"/>
        <v>68.490620000000007</v>
      </c>
      <c r="EV1049" s="228">
        <f t="shared" si="1641"/>
        <v>1.0022008883056845</v>
      </c>
      <c r="EW1049" s="239">
        <f t="shared" si="1642"/>
        <v>48</v>
      </c>
      <c r="EX1049" s="231">
        <f t="shared" si="1626"/>
        <v>1.01116066</v>
      </c>
      <c r="EY1049" s="227">
        <f t="shared" si="1627"/>
        <v>3154.8837767099999</v>
      </c>
      <c r="EZ1049" s="227">
        <f t="shared" si="1628"/>
        <v>3285.63859671</v>
      </c>
      <c r="FA1049" s="227">
        <f t="shared" si="1499"/>
        <v>3113.21</v>
      </c>
      <c r="FB1049" s="227">
        <f t="shared" si="1629"/>
        <v>62.264200000000002</v>
      </c>
      <c r="FC1049" s="227">
        <f t="shared" si="1630"/>
        <v>37.358519999999999</v>
      </c>
      <c r="FD1049" s="228">
        <f t="shared" si="1496"/>
        <v>1.0021009446395861</v>
      </c>
      <c r="FE1049" s="239">
        <f t="shared" si="1497"/>
        <v>26</v>
      </c>
      <c r="FF1049" s="231">
        <f t="shared" si="1631"/>
        <v>1.006029979</v>
      </c>
      <c r="FG1049" s="227">
        <f t="shared" si="1632"/>
        <v>3138.5627129499999</v>
      </c>
      <c r="FH1049" s="227">
        <f t="shared" si="1633"/>
        <v>3238.1854329499997</v>
      </c>
      <c r="FI1049" s="227">
        <f t="shared" si="1639"/>
        <v>3113.21</v>
      </c>
      <c r="FJ1049" s="227">
        <f t="shared" si="1640"/>
        <v>62.264200000000002</v>
      </c>
      <c r="FK1049" s="227">
        <f t="shared" si="1634"/>
        <v>4.150946666666667</v>
      </c>
      <c r="FL1049" s="228">
        <f t="shared" si="1635"/>
        <v>1.000200013743799</v>
      </c>
      <c r="FM1049" s="239">
        <f t="shared" si="1636"/>
        <v>4</v>
      </c>
      <c r="FN1049" s="231">
        <f t="shared" si="1637"/>
        <v>1.0009253309999999</v>
      </c>
      <c r="FO1049" s="227">
        <f t="shared" si="1547"/>
        <v>3116.7140106900001</v>
      </c>
      <c r="FP1049" s="227">
        <f t="shared" si="1548"/>
        <v>3183.1291573566668</v>
      </c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5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5"/>
      <c r="HA1049" s="5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3"/>
      <c r="JZ1049" s="1"/>
      <c r="KA1049" s="1"/>
      <c r="KB1049" s="1"/>
      <c r="KC1049" s="1"/>
      <c r="KD1049" s="1"/>
      <c r="KE1049" s="1"/>
    </row>
    <row r="1050" spans="1:291" x14ac:dyDescent="0.2">
      <c r="A1050" s="196">
        <f t="shared" si="1528"/>
        <v>43708</v>
      </c>
      <c r="B1050" s="236">
        <f t="shared" si="1638"/>
        <v>119523.80714183999</v>
      </c>
      <c r="C1050" s="66">
        <f t="shared" si="1398"/>
        <v>53362.21694002</v>
      </c>
      <c r="D1050" s="77">
        <f t="shared" si="1529"/>
        <v>5224.18</v>
      </c>
      <c r="E1050" s="67">
        <f>VLOOKUP(A1049,[1]Plan1!$DQ$117:$DS$314,3)</f>
        <v>5229.93</v>
      </c>
      <c r="F1050" s="11">
        <f t="shared" si="1530"/>
        <v>43704</v>
      </c>
      <c r="G1050" s="73">
        <f t="shared" si="1518"/>
        <v>1.1006512026767723E-3</v>
      </c>
      <c r="H1050" s="11">
        <f t="shared" si="1531"/>
        <v>43733</v>
      </c>
      <c r="I1050" s="11">
        <f t="shared" si="1519"/>
        <v>43733</v>
      </c>
      <c r="J1050" s="1">
        <f t="shared" si="1532"/>
        <v>22</v>
      </c>
      <c r="K1050" s="1">
        <f t="shared" si="1533"/>
        <v>5</v>
      </c>
      <c r="L1050" s="66">
        <f t="shared" si="1520"/>
        <v>1.0002500400000001</v>
      </c>
      <c r="M1050" s="70">
        <f t="shared" si="1399"/>
        <v>1.00190055</v>
      </c>
      <c r="N1050" s="70">
        <f t="shared" si="1385"/>
        <v>1.1020242726541301</v>
      </c>
      <c r="O1050" s="66">
        <f t="shared" si="1395"/>
        <v>1.10229982</v>
      </c>
      <c r="P1050" s="66">
        <f t="shared" si="1521"/>
        <v>53375.559628739997</v>
      </c>
      <c r="Q1050" s="74">
        <f t="shared" si="1522"/>
        <v>0</v>
      </c>
      <c r="R1050" s="75">
        <f t="shared" si="1396"/>
        <v>0</v>
      </c>
      <c r="S1050" s="66">
        <f t="shared" si="1397"/>
        <v>0</v>
      </c>
      <c r="T1050" s="10">
        <f t="shared" si="1534"/>
        <v>0.06</v>
      </c>
      <c r="U1050" s="74">
        <f t="shared" si="1392"/>
        <v>5</v>
      </c>
      <c r="V1050" s="74">
        <v>252</v>
      </c>
      <c r="W1050" s="70">
        <f t="shared" si="1523"/>
        <v>1.001156798</v>
      </c>
      <c r="X1050" s="66">
        <f t="shared" si="1524"/>
        <v>61.744740620000002</v>
      </c>
      <c r="Y1050" s="66">
        <v>0</v>
      </c>
      <c r="Z1050" s="67">
        <f t="shared" si="1525"/>
        <v>0</v>
      </c>
      <c r="AA1050" s="68" t="str">
        <f t="shared" si="1535"/>
        <v>A+INCORP J=</v>
      </c>
      <c r="AB1050" s="11">
        <f t="shared" si="1536"/>
        <v>43733</v>
      </c>
      <c r="AC1050" s="227">
        <f t="shared" si="1541"/>
        <v>3113.21</v>
      </c>
      <c r="AD1050" s="227">
        <f t="shared" si="1549"/>
        <v>62.264200000000002</v>
      </c>
      <c r="AE1050" s="227">
        <f t="shared" si="1550"/>
        <v>542.73627666666664</v>
      </c>
      <c r="AF1050" s="228">
        <f t="shared" si="1542"/>
        <v>1.0564006485264095</v>
      </c>
      <c r="AG1050" s="230">
        <f t="shared" si="1543"/>
        <v>360</v>
      </c>
      <c r="AH1050" s="231">
        <f t="shared" si="1551"/>
        <v>1.08680402</v>
      </c>
      <c r="AI1050" s="227">
        <f t="shared" si="1552"/>
        <v>3574.2778690300001</v>
      </c>
      <c r="AJ1050" s="227">
        <f t="shared" si="1553"/>
        <v>4179.2783456966663</v>
      </c>
      <c r="AK1050" s="227">
        <f t="shared" si="1405"/>
        <v>3113.21</v>
      </c>
      <c r="AL1050" s="227">
        <f t="shared" si="1554"/>
        <v>62.264200000000002</v>
      </c>
      <c r="AM1050" s="227">
        <f t="shared" si="1555"/>
        <v>511.60417666666666</v>
      </c>
      <c r="AN1050" s="228">
        <f t="shared" si="1406"/>
        <v>1.0554511408051812</v>
      </c>
      <c r="AO1050" s="230">
        <f t="shared" si="1407"/>
        <v>339</v>
      </c>
      <c r="AP1050" s="231">
        <f t="shared" si="1556"/>
        <v>1.081539571</v>
      </c>
      <c r="AQ1050" s="227">
        <f t="shared" si="1557"/>
        <v>3553.7671153299998</v>
      </c>
      <c r="AR1050" s="227">
        <f t="shared" si="1558"/>
        <v>4127.6354919966661</v>
      </c>
      <c r="AS1050" s="227">
        <f t="shared" si="1537"/>
        <v>3113.21</v>
      </c>
      <c r="AT1050" s="227">
        <f t="shared" si="1559"/>
        <v>62.264200000000002</v>
      </c>
      <c r="AU1050" s="227">
        <f t="shared" si="1560"/>
        <v>480.47207666666674</v>
      </c>
      <c r="AV1050" s="228">
        <f t="shared" si="1538"/>
        <v>1.0531347004214404</v>
      </c>
      <c r="AW1050" s="230">
        <f t="shared" si="1539"/>
        <v>318</v>
      </c>
      <c r="AX1050" s="231">
        <f t="shared" si="1561"/>
        <v>1.0763006230000001</v>
      </c>
      <c r="AY1050" s="227">
        <f t="shared" si="1562"/>
        <v>3528.7909526600001</v>
      </c>
      <c r="AZ1050" s="227">
        <f t="shared" si="1563"/>
        <v>4071.5272293266671</v>
      </c>
      <c r="BA1050" s="227">
        <f t="shared" si="1516"/>
        <v>3113.21</v>
      </c>
      <c r="BB1050" s="227">
        <f t="shared" si="1564"/>
        <v>62.264200000000002</v>
      </c>
      <c r="BC1050" s="227">
        <f t="shared" si="1565"/>
        <v>448.30224000000004</v>
      </c>
      <c r="BD1050" s="228">
        <f t="shared" si="1403"/>
        <v>1.0489383838762072</v>
      </c>
      <c r="BE1050" s="230">
        <f t="shared" si="1404"/>
        <v>298</v>
      </c>
      <c r="BF1050" s="231">
        <f t="shared" si="1566"/>
        <v>1.0713347449999999</v>
      </c>
      <c r="BG1050" s="227">
        <f t="shared" si="1567"/>
        <v>3498.5137458600002</v>
      </c>
      <c r="BH1050" s="227">
        <f t="shared" si="1568"/>
        <v>4009.0801858600003</v>
      </c>
      <c r="BI1050" s="227">
        <f t="shared" si="1540"/>
        <v>3113.21</v>
      </c>
      <c r="BJ1050" s="227">
        <f t="shared" si="1569"/>
        <v>62.264200000000002</v>
      </c>
      <c r="BK1050" s="227">
        <f t="shared" si="1570"/>
        <v>417.17014</v>
      </c>
      <c r="BL1050" s="228">
        <f t="shared" si="1526"/>
        <v>1.0358860766833236</v>
      </c>
      <c r="BM1050" s="230">
        <f t="shared" si="1527"/>
        <v>276</v>
      </c>
      <c r="BN1050" s="231">
        <f t="shared" si="1571"/>
        <v>1.0658987369999999</v>
      </c>
      <c r="BO1050" s="227">
        <f t="shared" si="1572"/>
        <v>3437.4497655300001</v>
      </c>
      <c r="BP1050" s="227">
        <f t="shared" si="1573"/>
        <v>3916.8841055299999</v>
      </c>
      <c r="BQ1050" s="227">
        <f t="shared" si="1402"/>
        <v>3113.21</v>
      </c>
      <c r="BR1050" s="227">
        <f t="shared" si="1574"/>
        <v>62.264200000000002</v>
      </c>
      <c r="BS1050" s="227">
        <f t="shared" si="1575"/>
        <v>382.92483000000004</v>
      </c>
      <c r="BT1050" s="228">
        <f t="shared" si="1400"/>
        <v>1.0324782317810322</v>
      </c>
      <c r="BU1050" s="230">
        <f t="shared" si="1401"/>
        <v>253</v>
      </c>
      <c r="BV1050" s="231">
        <f t="shared" si="1576"/>
        <v>1.060245128</v>
      </c>
      <c r="BW1050" s="227">
        <f t="shared" si="1577"/>
        <v>3407.9687695299999</v>
      </c>
      <c r="BX1050" s="227">
        <f t="shared" si="1578"/>
        <v>3853.1577995299999</v>
      </c>
      <c r="BY1050" s="227">
        <f t="shared" si="1517"/>
        <v>3113.21</v>
      </c>
      <c r="BZ1050" s="227">
        <f t="shared" si="1579"/>
        <v>62.264200000000002</v>
      </c>
      <c r="CA1050" s="227">
        <f t="shared" si="1580"/>
        <v>352.83046666666672</v>
      </c>
      <c r="CB1050" s="228">
        <f t="shared" si="1514"/>
        <v>1.0334072793565645</v>
      </c>
      <c r="CC1050" s="230">
        <f t="shared" si="1515"/>
        <v>233</v>
      </c>
      <c r="CD1050" s="231">
        <f t="shared" si="1581"/>
        <v>1.0553533260000001</v>
      </c>
      <c r="CE1050" s="227">
        <f t="shared" si="1582"/>
        <v>3395.2973646599999</v>
      </c>
      <c r="CF1050" s="227">
        <f t="shared" si="1583"/>
        <v>3810.3920313266667</v>
      </c>
      <c r="CG1050" s="227">
        <f t="shared" si="1510"/>
        <v>3113.21</v>
      </c>
      <c r="CH1050" s="227">
        <f t="shared" si="1584"/>
        <v>62.264200000000002</v>
      </c>
      <c r="CI1050" s="227">
        <f t="shared" si="1585"/>
        <v>321.69836666666669</v>
      </c>
      <c r="CJ1050" s="228">
        <f t="shared" si="1393"/>
        <v>1.0284709313462186</v>
      </c>
      <c r="CK1050" s="230">
        <f t="shared" si="1394"/>
        <v>212</v>
      </c>
      <c r="CL1050" s="231">
        <f t="shared" si="1586"/>
        <v>1.0502412240000001</v>
      </c>
      <c r="CM1050" s="227">
        <f t="shared" si="1587"/>
        <v>3362.7106496800002</v>
      </c>
      <c r="CN1050" s="227">
        <f t="shared" si="1588"/>
        <v>3746.6732163466668</v>
      </c>
      <c r="CO1050" s="227">
        <f t="shared" si="1513"/>
        <v>3113.21</v>
      </c>
      <c r="CP1050" s="227">
        <f t="shared" si="1589"/>
        <v>62.264200000000002</v>
      </c>
      <c r="CQ1050" s="227">
        <f t="shared" si="1590"/>
        <v>288.49079333333339</v>
      </c>
      <c r="CR1050" s="228">
        <f t="shared" si="1511"/>
        <v>1.0238642994947442</v>
      </c>
      <c r="CS1050" s="230">
        <f t="shared" si="1512"/>
        <v>192</v>
      </c>
      <c r="CT1050" s="231">
        <f t="shared" si="1591"/>
        <v>1.045395579</v>
      </c>
      <c r="CU1050" s="227">
        <f t="shared" si="1592"/>
        <v>3332.20319161</v>
      </c>
      <c r="CV1050" s="227">
        <f t="shared" si="1593"/>
        <v>3682.9581849433334</v>
      </c>
      <c r="CW1050" s="227">
        <f t="shared" si="1391"/>
        <v>3113.21</v>
      </c>
      <c r="CX1050" s="227">
        <f t="shared" si="1594"/>
        <v>62.264200000000002</v>
      </c>
      <c r="CY1050" s="227">
        <f t="shared" si="1595"/>
        <v>257.35869333333341</v>
      </c>
      <c r="CZ1050" s="228">
        <f t="shared" si="1389"/>
        <v>1.0260194020551927</v>
      </c>
      <c r="DA1050" s="239">
        <f t="shared" si="1390"/>
        <v>171</v>
      </c>
      <c r="DB1050" s="231">
        <f t="shared" si="1596"/>
        <v>1.040331712</v>
      </c>
      <c r="DC1050" s="227">
        <f t="shared" si="1597"/>
        <v>3323.0419762400002</v>
      </c>
      <c r="DD1050" s="227">
        <f t="shared" si="1598"/>
        <v>3642.6648695733338</v>
      </c>
      <c r="DE1050" s="227">
        <f t="shared" si="1509"/>
        <v>3113.21</v>
      </c>
      <c r="DF1050" s="227">
        <f t="shared" si="1599"/>
        <v>62.264200000000002</v>
      </c>
      <c r="DG1050" s="227">
        <f t="shared" si="1600"/>
        <v>226.22659333333334</v>
      </c>
      <c r="DH1050" s="228">
        <f t="shared" si="1507"/>
        <v>1.0244825723199265</v>
      </c>
      <c r="DI1050" s="239">
        <f t="shared" si="1508"/>
        <v>150</v>
      </c>
      <c r="DJ1050" s="231">
        <f t="shared" si="1601"/>
        <v>1.035292374</v>
      </c>
      <c r="DK1050" s="227">
        <f t="shared" si="1602"/>
        <v>3301.9919238100001</v>
      </c>
      <c r="DL1050" s="227">
        <f t="shared" si="1603"/>
        <v>3590.4827171433335</v>
      </c>
      <c r="DM1050" s="227">
        <f t="shared" si="1388"/>
        <v>3113.21</v>
      </c>
      <c r="DN1050" s="227">
        <f t="shared" si="1604"/>
        <v>62.264200000000002</v>
      </c>
      <c r="DO1050" s="227">
        <f t="shared" si="1605"/>
        <v>194.05675666666667</v>
      </c>
      <c r="DP1050" s="228">
        <f t="shared" si="1386"/>
        <v>1.0212150868039915</v>
      </c>
      <c r="DQ1050" s="239">
        <f t="shared" si="1387"/>
        <v>129</v>
      </c>
      <c r="DR1050" s="231">
        <f t="shared" si="1606"/>
        <v>1.0302774459999999</v>
      </c>
      <c r="DS1050" s="227">
        <f t="shared" si="1607"/>
        <v>3275.5168031399999</v>
      </c>
      <c r="DT1050" s="227">
        <f t="shared" si="1608"/>
        <v>3531.8377598066663</v>
      </c>
      <c r="DU1050" s="227">
        <f t="shared" si="1506"/>
        <v>3113.21</v>
      </c>
      <c r="DV1050" s="227">
        <f t="shared" si="1609"/>
        <v>62.264200000000002</v>
      </c>
      <c r="DW1050" s="227">
        <f t="shared" si="1610"/>
        <v>165.00012999999998</v>
      </c>
      <c r="DX1050" s="228">
        <f t="shared" si="1503"/>
        <v>1.0168432177865436</v>
      </c>
      <c r="DY1050" s="239">
        <f t="shared" si="1504"/>
        <v>111</v>
      </c>
      <c r="DZ1050" s="231">
        <f t="shared" si="1611"/>
        <v>1.0259982759999999</v>
      </c>
      <c r="EA1050" s="227">
        <f t="shared" si="1612"/>
        <v>3247.9478247900001</v>
      </c>
      <c r="EB1050" s="227">
        <f t="shared" si="1613"/>
        <v>3475.2121547900001</v>
      </c>
      <c r="EC1050" s="227">
        <f t="shared" si="1382"/>
        <v>3113.21</v>
      </c>
      <c r="ED1050" s="227">
        <f t="shared" si="1614"/>
        <v>62.264200000000002</v>
      </c>
      <c r="EE1050" s="227">
        <f t="shared" si="1615"/>
        <v>132.83029333333334</v>
      </c>
      <c r="EF1050" s="228">
        <f t="shared" si="1383"/>
        <v>1.0092740516624426</v>
      </c>
      <c r="EG1050" s="239">
        <f t="shared" si="1384"/>
        <v>89</v>
      </c>
      <c r="EH1050" s="231">
        <f t="shared" si="1616"/>
        <v>1.0207923080000001</v>
      </c>
      <c r="EI1050" s="227">
        <f t="shared" si="1617"/>
        <v>3207.4132085400001</v>
      </c>
      <c r="EJ1050" s="227">
        <f t="shared" si="1618"/>
        <v>3402.5077018733336</v>
      </c>
      <c r="EK1050" s="227">
        <f t="shared" si="1505"/>
        <v>3113.21</v>
      </c>
      <c r="EL1050" s="227">
        <f t="shared" si="1619"/>
        <v>62.264200000000002</v>
      </c>
      <c r="EM1050" s="227">
        <f t="shared" si="1620"/>
        <v>99.622720000000001</v>
      </c>
      <c r="EN1050" s="228">
        <f t="shared" si="1501"/>
        <v>1.0035541098110337</v>
      </c>
      <c r="EO1050" s="239">
        <f t="shared" si="1502"/>
        <v>68</v>
      </c>
      <c r="EP1050" s="231">
        <f t="shared" si="1621"/>
        <v>1.015847618</v>
      </c>
      <c r="EQ1050" s="227">
        <f t="shared" si="1622"/>
        <v>3173.7870020199998</v>
      </c>
      <c r="ER1050" s="227">
        <f t="shared" si="1623"/>
        <v>3335.6739220199997</v>
      </c>
      <c r="ES1050" s="227">
        <f t="shared" si="1643"/>
        <v>3113.21</v>
      </c>
      <c r="ET1050" s="227">
        <f t="shared" si="1624"/>
        <v>62.264200000000002</v>
      </c>
      <c r="EU1050" s="227">
        <f t="shared" si="1625"/>
        <v>69.528356666666667</v>
      </c>
      <c r="EV1050" s="228">
        <f t="shared" si="1641"/>
        <v>1.0022510145031374</v>
      </c>
      <c r="EW1050" s="239">
        <f t="shared" si="1642"/>
        <v>48</v>
      </c>
      <c r="EX1050" s="231">
        <f t="shared" si="1626"/>
        <v>1.01116066</v>
      </c>
      <c r="EY1050" s="227">
        <f t="shared" si="1627"/>
        <v>3155.04157175</v>
      </c>
      <c r="EZ1050" s="227">
        <f t="shared" si="1628"/>
        <v>3286.8341284166668</v>
      </c>
      <c r="FA1050" s="227">
        <f t="shared" si="1499"/>
        <v>3113.21</v>
      </c>
      <c r="FB1050" s="227">
        <f t="shared" si="1629"/>
        <v>62.264200000000002</v>
      </c>
      <c r="FC1050" s="227">
        <f t="shared" si="1630"/>
        <v>38.396256666666673</v>
      </c>
      <c r="FD1050" s="228">
        <f t="shared" si="1496"/>
        <v>1.0021510658382449</v>
      </c>
      <c r="FE1050" s="239">
        <f t="shared" si="1497"/>
        <v>26</v>
      </c>
      <c r="FF1050" s="231">
        <f t="shared" si="1631"/>
        <v>1.006029979</v>
      </c>
      <c r="FG1050" s="227">
        <f t="shared" si="1632"/>
        <v>3138.71969167</v>
      </c>
      <c r="FH1050" s="227">
        <f t="shared" si="1633"/>
        <v>3239.3801483366665</v>
      </c>
      <c r="FI1050" s="227">
        <f t="shared" si="1639"/>
        <v>3113.21</v>
      </c>
      <c r="FJ1050" s="227">
        <f t="shared" si="1640"/>
        <v>62.264200000000002</v>
      </c>
      <c r="FK1050" s="227">
        <f t="shared" si="1634"/>
        <v>5.1886833333333326</v>
      </c>
      <c r="FL1050" s="228">
        <f t="shared" si="1635"/>
        <v>1.0002500398652745</v>
      </c>
      <c r="FM1050" s="239">
        <f t="shared" si="1636"/>
        <v>4</v>
      </c>
      <c r="FN1050" s="231">
        <f t="shared" si="1637"/>
        <v>1.0009253309999999</v>
      </c>
      <c r="FO1050" s="227">
        <f t="shared" si="1547"/>
        <v>3116.8698966299999</v>
      </c>
      <c r="FP1050" s="227">
        <f t="shared" si="1548"/>
        <v>3184.3227799633332</v>
      </c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5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5"/>
      <c r="HA1050" s="5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3"/>
      <c r="JZ1050" s="1"/>
      <c r="KA1050" s="1"/>
      <c r="KB1050" s="1"/>
      <c r="KC1050" s="1"/>
      <c r="KD1050" s="1"/>
      <c r="KE1050" s="1"/>
    </row>
    <row r="1051" spans="1:291" x14ac:dyDescent="0.2">
      <c r="A1051" s="196">
        <f t="shared" si="1528"/>
        <v>43709</v>
      </c>
      <c r="B1051" s="236">
        <f t="shared" si="1638"/>
        <v>119542.48640183997</v>
      </c>
      <c r="C1051" s="66">
        <f t="shared" si="1398"/>
        <v>53362.21694002</v>
      </c>
      <c r="D1051" s="77">
        <f t="shared" si="1529"/>
        <v>5224.18</v>
      </c>
      <c r="E1051" s="67">
        <f>VLOOKUP(A1050,[1]Plan1!$DQ$117:$DS$314,3)</f>
        <v>5229.93</v>
      </c>
      <c r="F1051" s="11">
        <f t="shared" si="1530"/>
        <v>43704</v>
      </c>
      <c r="G1051" s="73">
        <f t="shared" si="1518"/>
        <v>1.1006512026767723E-3</v>
      </c>
      <c r="H1051" s="11">
        <f t="shared" si="1531"/>
        <v>43733</v>
      </c>
      <c r="I1051" s="11">
        <f t="shared" si="1519"/>
        <v>43733</v>
      </c>
      <c r="J1051" s="1">
        <f t="shared" si="1532"/>
        <v>22</v>
      </c>
      <c r="K1051" s="1">
        <f t="shared" si="1533"/>
        <v>5</v>
      </c>
      <c r="L1051" s="66">
        <f t="shared" si="1520"/>
        <v>1.0002500400000001</v>
      </c>
      <c r="M1051" s="70">
        <f t="shared" si="1399"/>
        <v>1.00190055</v>
      </c>
      <c r="N1051" s="70">
        <f t="shared" si="1385"/>
        <v>1.1020242726541301</v>
      </c>
      <c r="O1051" s="66">
        <f t="shared" si="1395"/>
        <v>1.10229982</v>
      </c>
      <c r="P1051" s="66">
        <f t="shared" si="1521"/>
        <v>53375.559628739997</v>
      </c>
      <c r="Q1051" s="74">
        <f t="shared" si="1522"/>
        <v>0</v>
      </c>
      <c r="R1051" s="75">
        <f t="shared" si="1396"/>
        <v>0</v>
      </c>
      <c r="S1051" s="66">
        <f t="shared" si="1397"/>
        <v>0</v>
      </c>
      <c r="T1051" s="10">
        <f t="shared" si="1534"/>
        <v>0.06</v>
      </c>
      <c r="U1051" s="74">
        <f t="shared" si="1392"/>
        <v>5</v>
      </c>
      <c r="V1051" s="74">
        <v>252</v>
      </c>
      <c r="W1051" s="70">
        <f t="shared" si="1523"/>
        <v>1.001156798</v>
      </c>
      <c r="X1051" s="66">
        <f t="shared" si="1524"/>
        <v>61.744740620000002</v>
      </c>
      <c r="Y1051" s="66">
        <v>0</v>
      </c>
      <c r="Z1051" s="67">
        <f t="shared" si="1525"/>
        <v>0</v>
      </c>
      <c r="AA1051" s="68" t="str">
        <f t="shared" si="1535"/>
        <v>A+INCORP J=</v>
      </c>
      <c r="AB1051" s="11">
        <f t="shared" si="1536"/>
        <v>43733</v>
      </c>
      <c r="AC1051" s="227">
        <f t="shared" si="1541"/>
        <v>3113.21</v>
      </c>
      <c r="AD1051" s="227">
        <f t="shared" si="1549"/>
        <v>62.264200000000002</v>
      </c>
      <c r="AE1051" s="227">
        <f t="shared" si="1550"/>
        <v>543.7740133333333</v>
      </c>
      <c r="AF1051" s="228">
        <f t="shared" si="1542"/>
        <v>1.0564006485264095</v>
      </c>
      <c r="AG1051" s="230">
        <f t="shared" si="1543"/>
        <v>360</v>
      </c>
      <c r="AH1051" s="231">
        <f t="shared" si="1551"/>
        <v>1.08680402</v>
      </c>
      <c r="AI1051" s="227">
        <f t="shared" si="1552"/>
        <v>3574.2778690300001</v>
      </c>
      <c r="AJ1051" s="227">
        <f t="shared" si="1553"/>
        <v>4180.3160823633334</v>
      </c>
      <c r="AK1051" s="227">
        <f t="shared" si="1405"/>
        <v>3113.21</v>
      </c>
      <c r="AL1051" s="227">
        <f t="shared" si="1554"/>
        <v>62.264200000000002</v>
      </c>
      <c r="AM1051" s="227">
        <f t="shared" si="1555"/>
        <v>512.64191333333326</v>
      </c>
      <c r="AN1051" s="228">
        <f t="shared" si="1406"/>
        <v>1.0554511408051812</v>
      </c>
      <c r="AO1051" s="230">
        <f t="shared" si="1407"/>
        <v>339</v>
      </c>
      <c r="AP1051" s="231">
        <f t="shared" si="1556"/>
        <v>1.081539571</v>
      </c>
      <c r="AQ1051" s="227">
        <f t="shared" si="1557"/>
        <v>3553.7671153299998</v>
      </c>
      <c r="AR1051" s="227">
        <f t="shared" si="1558"/>
        <v>4128.6732286633332</v>
      </c>
      <c r="AS1051" s="227">
        <f t="shared" si="1537"/>
        <v>3113.21</v>
      </c>
      <c r="AT1051" s="227">
        <f t="shared" si="1559"/>
        <v>62.264200000000002</v>
      </c>
      <c r="AU1051" s="227">
        <f t="shared" si="1560"/>
        <v>481.50981333333334</v>
      </c>
      <c r="AV1051" s="228">
        <f t="shared" si="1538"/>
        <v>1.0531347004214404</v>
      </c>
      <c r="AW1051" s="230">
        <f t="shared" si="1539"/>
        <v>318</v>
      </c>
      <c r="AX1051" s="231">
        <f t="shared" si="1561"/>
        <v>1.0763006230000001</v>
      </c>
      <c r="AY1051" s="227">
        <f t="shared" si="1562"/>
        <v>3528.7909526600001</v>
      </c>
      <c r="AZ1051" s="227">
        <f t="shared" si="1563"/>
        <v>4072.5649659933333</v>
      </c>
      <c r="BA1051" s="227">
        <f t="shared" si="1516"/>
        <v>3113.21</v>
      </c>
      <c r="BB1051" s="227">
        <f t="shared" si="1564"/>
        <v>62.264200000000002</v>
      </c>
      <c r="BC1051" s="227">
        <f t="shared" si="1565"/>
        <v>449.3399766666667</v>
      </c>
      <c r="BD1051" s="228">
        <f t="shared" si="1403"/>
        <v>1.0489383838762072</v>
      </c>
      <c r="BE1051" s="230">
        <f t="shared" si="1404"/>
        <v>298</v>
      </c>
      <c r="BF1051" s="231">
        <f t="shared" si="1566"/>
        <v>1.0713347449999999</v>
      </c>
      <c r="BG1051" s="227">
        <f t="shared" si="1567"/>
        <v>3498.5137458600002</v>
      </c>
      <c r="BH1051" s="227">
        <f t="shared" si="1568"/>
        <v>4010.1179225266669</v>
      </c>
      <c r="BI1051" s="227">
        <f t="shared" si="1540"/>
        <v>3113.21</v>
      </c>
      <c r="BJ1051" s="227">
        <f t="shared" si="1569"/>
        <v>62.264200000000002</v>
      </c>
      <c r="BK1051" s="227">
        <f t="shared" si="1570"/>
        <v>418.20787666666666</v>
      </c>
      <c r="BL1051" s="228">
        <f t="shared" si="1526"/>
        <v>1.0358860766833236</v>
      </c>
      <c r="BM1051" s="230">
        <f t="shared" si="1527"/>
        <v>276</v>
      </c>
      <c r="BN1051" s="231">
        <f t="shared" si="1571"/>
        <v>1.0658987369999999</v>
      </c>
      <c r="BO1051" s="227">
        <f t="shared" si="1572"/>
        <v>3437.4497655300001</v>
      </c>
      <c r="BP1051" s="227">
        <f t="shared" si="1573"/>
        <v>3917.9218421966671</v>
      </c>
      <c r="BQ1051" s="227">
        <f t="shared" si="1402"/>
        <v>3113.21</v>
      </c>
      <c r="BR1051" s="227">
        <f t="shared" si="1574"/>
        <v>62.264200000000002</v>
      </c>
      <c r="BS1051" s="227">
        <f t="shared" si="1575"/>
        <v>383.9625666666667</v>
      </c>
      <c r="BT1051" s="228">
        <f t="shared" si="1400"/>
        <v>1.0324782317810322</v>
      </c>
      <c r="BU1051" s="230">
        <f t="shared" si="1401"/>
        <v>253</v>
      </c>
      <c r="BV1051" s="231">
        <f t="shared" si="1576"/>
        <v>1.060245128</v>
      </c>
      <c r="BW1051" s="227">
        <f t="shared" si="1577"/>
        <v>3407.9687695299999</v>
      </c>
      <c r="BX1051" s="227">
        <f t="shared" si="1578"/>
        <v>3854.1955361966666</v>
      </c>
      <c r="BY1051" s="227">
        <f t="shared" si="1517"/>
        <v>3113.21</v>
      </c>
      <c r="BZ1051" s="227">
        <f t="shared" si="1579"/>
        <v>62.264200000000002</v>
      </c>
      <c r="CA1051" s="227">
        <f t="shared" si="1580"/>
        <v>353.86820333333338</v>
      </c>
      <c r="CB1051" s="228">
        <f t="shared" si="1514"/>
        <v>1.0334072793565645</v>
      </c>
      <c r="CC1051" s="230">
        <f t="shared" si="1515"/>
        <v>233</v>
      </c>
      <c r="CD1051" s="231">
        <f t="shared" si="1581"/>
        <v>1.0553533260000001</v>
      </c>
      <c r="CE1051" s="227">
        <f t="shared" si="1582"/>
        <v>3395.2973646599999</v>
      </c>
      <c r="CF1051" s="227">
        <f t="shared" si="1583"/>
        <v>3811.4297679933334</v>
      </c>
      <c r="CG1051" s="227">
        <f t="shared" si="1510"/>
        <v>3113.21</v>
      </c>
      <c r="CH1051" s="227">
        <f t="shared" si="1584"/>
        <v>62.264200000000002</v>
      </c>
      <c r="CI1051" s="227">
        <f t="shared" si="1585"/>
        <v>322.73610333333335</v>
      </c>
      <c r="CJ1051" s="228">
        <f t="shared" si="1393"/>
        <v>1.0284709313462186</v>
      </c>
      <c r="CK1051" s="230">
        <f t="shared" si="1394"/>
        <v>212</v>
      </c>
      <c r="CL1051" s="231">
        <f t="shared" si="1586"/>
        <v>1.0502412240000001</v>
      </c>
      <c r="CM1051" s="227">
        <f t="shared" si="1587"/>
        <v>3362.7106496800002</v>
      </c>
      <c r="CN1051" s="227">
        <f t="shared" si="1588"/>
        <v>3747.7109530133334</v>
      </c>
      <c r="CO1051" s="227">
        <f t="shared" si="1513"/>
        <v>3113.21</v>
      </c>
      <c r="CP1051" s="227">
        <f t="shared" si="1589"/>
        <v>62.264200000000002</v>
      </c>
      <c r="CQ1051" s="227">
        <f t="shared" si="1590"/>
        <v>289.52853000000005</v>
      </c>
      <c r="CR1051" s="228">
        <f t="shared" si="1511"/>
        <v>1.0238642994947442</v>
      </c>
      <c r="CS1051" s="230">
        <f t="shared" si="1512"/>
        <v>192</v>
      </c>
      <c r="CT1051" s="231">
        <f t="shared" si="1591"/>
        <v>1.045395579</v>
      </c>
      <c r="CU1051" s="227">
        <f t="shared" si="1592"/>
        <v>3332.20319161</v>
      </c>
      <c r="CV1051" s="227">
        <f t="shared" si="1593"/>
        <v>3683.9959216100001</v>
      </c>
      <c r="CW1051" s="227">
        <f t="shared" si="1391"/>
        <v>3113.21</v>
      </c>
      <c r="CX1051" s="227">
        <f t="shared" si="1594"/>
        <v>62.264200000000002</v>
      </c>
      <c r="CY1051" s="227">
        <f t="shared" si="1595"/>
        <v>258.39643000000001</v>
      </c>
      <c r="CZ1051" s="228">
        <f t="shared" si="1389"/>
        <v>1.0260194020551927</v>
      </c>
      <c r="DA1051" s="239">
        <f t="shared" si="1390"/>
        <v>171</v>
      </c>
      <c r="DB1051" s="231">
        <f t="shared" si="1596"/>
        <v>1.040331712</v>
      </c>
      <c r="DC1051" s="227">
        <f t="shared" si="1597"/>
        <v>3323.0419762400002</v>
      </c>
      <c r="DD1051" s="227">
        <f t="shared" si="1598"/>
        <v>3643.70260624</v>
      </c>
      <c r="DE1051" s="227">
        <f t="shared" si="1509"/>
        <v>3113.21</v>
      </c>
      <c r="DF1051" s="227">
        <f t="shared" si="1599"/>
        <v>62.264200000000002</v>
      </c>
      <c r="DG1051" s="227">
        <f t="shared" si="1600"/>
        <v>227.26433</v>
      </c>
      <c r="DH1051" s="228">
        <f t="shared" si="1507"/>
        <v>1.0244825723199265</v>
      </c>
      <c r="DI1051" s="239">
        <f t="shared" si="1508"/>
        <v>150</v>
      </c>
      <c r="DJ1051" s="231">
        <f t="shared" si="1601"/>
        <v>1.035292374</v>
      </c>
      <c r="DK1051" s="227">
        <f t="shared" si="1602"/>
        <v>3301.9919238100001</v>
      </c>
      <c r="DL1051" s="227">
        <f t="shared" si="1603"/>
        <v>3591.5204538100002</v>
      </c>
      <c r="DM1051" s="227">
        <f t="shared" si="1388"/>
        <v>3113.21</v>
      </c>
      <c r="DN1051" s="227">
        <f t="shared" si="1604"/>
        <v>62.264200000000002</v>
      </c>
      <c r="DO1051" s="227">
        <f t="shared" si="1605"/>
        <v>195.09449333333333</v>
      </c>
      <c r="DP1051" s="228">
        <f t="shared" si="1386"/>
        <v>1.0212150868039915</v>
      </c>
      <c r="DQ1051" s="239">
        <f t="shared" si="1387"/>
        <v>129</v>
      </c>
      <c r="DR1051" s="231">
        <f t="shared" si="1606"/>
        <v>1.0302774459999999</v>
      </c>
      <c r="DS1051" s="227">
        <f t="shared" si="1607"/>
        <v>3275.5168031399999</v>
      </c>
      <c r="DT1051" s="227">
        <f t="shared" si="1608"/>
        <v>3532.8754964733334</v>
      </c>
      <c r="DU1051" s="227">
        <f t="shared" si="1506"/>
        <v>3113.21</v>
      </c>
      <c r="DV1051" s="227">
        <f t="shared" si="1609"/>
        <v>62.264200000000002</v>
      </c>
      <c r="DW1051" s="227">
        <f t="shared" si="1610"/>
        <v>166.03786666666664</v>
      </c>
      <c r="DX1051" s="228">
        <f t="shared" si="1503"/>
        <v>1.0168432177865436</v>
      </c>
      <c r="DY1051" s="239">
        <f t="shared" si="1504"/>
        <v>111</v>
      </c>
      <c r="DZ1051" s="231">
        <f t="shared" si="1611"/>
        <v>1.0259982759999999</v>
      </c>
      <c r="EA1051" s="227">
        <f t="shared" si="1612"/>
        <v>3247.9478247900001</v>
      </c>
      <c r="EB1051" s="227">
        <f t="shared" si="1613"/>
        <v>3476.2498914566668</v>
      </c>
      <c r="EC1051" s="227">
        <f t="shared" si="1382"/>
        <v>3113.21</v>
      </c>
      <c r="ED1051" s="227">
        <f t="shared" si="1614"/>
        <v>62.264200000000002</v>
      </c>
      <c r="EE1051" s="227">
        <f t="shared" si="1615"/>
        <v>133.86803</v>
      </c>
      <c r="EF1051" s="228">
        <f t="shared" si="1383"/>
        <v>1.0092740516624426</v>
      </c>
      <c r="EG1051" s="239">
        <f t="shared" si="1384"/>
        <v>89</v>
      </c>
      <c r="EH1051" s="231">
        <f t="shared" si="1616"/>
        <v>1.0207923080000001</v>
      </c>
      <c r="EI1051" s="227">
        <f t="shared" si="1617"/>
        <v>3207.4132085400001</v>
      </c>
      <c r="EJ1051" s="227">
        <f t="shared" si="1618"/>
        <v>3403.5454385400003</v>
      </c>
      <c r="EK1051" s="227">
        <f t="shared" si="1505"/>
        <v>3113.21</v>
      </c>
      <c r="EL1051" s="227">
        <f t="shared" si="1619"/>
        <v>62.264200000000002</v>
      </c>
      <c r="EM1051" s="227">
        <f t="shared" si="1620"/>
        <v>100.66045666666666</v>
      </c>
      <c r="EN1051" s="228">
        <f t="shared" si="1501"/>
        <v>1.0035541098110337</v>
      </c>
      <c r="EO1051" s="239">
        <f t="shared" si="1502"/>
        <v>68</v>
      </c>
      <c r="EP1051" s="231">
        <f t="shared" si="1621"/>
        <v>1.015847618</v>
      </c>
      <c r="EQ1051" s="227">
        <f t="shared" si="1622"/>
        <v>3173.7870020199998</v>
      </c>
      <c r="ER1051" s="227">
        <f t="shared" si="1623"/>
        <v>3336.7116586866664</v>
      </c>
      <c r="ES1051" s="227">
        <f t="shared" si="1643"/>
        <v>3113.21</v>
      </c>
      <c r="ET1051" s="227">
        <f t="shared" si="1624"/>
        <v>62.264200000000002</v>
      </c>
      <c r="EU1051" s="227">
        <f t="shared" si="1625"/>
        <v>70.566093333333328</v>
      </c>
      <c r="EV1051" s="228">
        <f t="shared" si="1641"/>
        <v>1.0022510145031374</v>
      </c>
      <c r="EW1051" s="239">
        <f t="shared" si="1642"/>
        <v>48</v>
      </c>
      <c r="EX1051" s="231">
        <f t="shared" si="1626"/>
        <v>1.01116066</v>
      </c>
      <c r="EY1051" s="227">
        <f t="shared" si="1627"/>
        <v>3155.04157175</v>
      </c>
      <c r="EZ1051" s="227">
        <f t="shared" si="1628"/>
        <v>3287.8718650833334</v>
      </c>
      <c r="FA1051" s="227">
        <f t="shared" si="1499"/>
        <v>3113.21</v>
      </c>
      <c r="FB1051" s="227">
        <f t="shared" si="1629"/>
        <v>62.264200000000002</v>
      </c>
      <c r="FC1051" s="227">
        <f t="shared" si="1630"/>
        <v>39.433993333333333</v>
      </c>
      <c r="FD1051" s="228">
        <f t="shared" si="1496"/>
        <v>1.0021510658382449</v>
      </c>
      <c r="FE1051" s="239">
        <f t="shared" si="1497"/>
        <v>26</v>
      </c>
      <c r="FF1051" s="231">
        <f t="shared" si="1631"/>
        <v>1.006029979</v>
      </c>
      <c r="FG1051" s="227">
        <f t="shared" si="1632"/>
        <v>3138.71969167</v>
      </c>
      <c r="FH1051" s="227">
        <f t="shared" si="1633"/>
        <v>3240.4178850033331</v>
      </c>
      <c r="FI1051" s="227">
        <f t="shared" si="1639"/>
        <v>3113.21</v>
      </c>
      <c r="FJ1051" s="227">
        <f t="shared" si="1640"/>
        <v>62.264200000000002</v>
      </c>
      <c r="FK1051" s="227">
        <f t="shared" si="1634"/>
        <v>6.2264200000000001</v>
      </c>
      <c r="FL1051" s="228">
        <f t="shared" si="1635"/>
        <v>1.0002500398652745</v>
      </c>
      <c r="FM1051" s="239">
        <f t="shared" si="1636"/>
        <v>4</v>
      </c>
      <c r="FN1051" s="231">
        <f t="shared" si="1637"/>
        <v>1.0009253309999999</v>
      </c>
      <c r="FO1051" s="227">
        <f t="shared" si="1547"/>
        <v>3116.8698966299999</v>
      </c>
      <c r="FP1051" s="227">
        <f t="shared" si="1548"/>
        <v>3185.3605166299999</v>
      </c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5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5"/>
      <c r="HA1051" s="5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3"/>
      <c r="JZ1051" s="1"/>
      <c r="KA1051" s="1"/>
      <c r="KB1051" s="1"/>
      <c r="KC1051" s="1"/>
      <c r="KD1051" s="1"/>
      <c r="KE1051" s="1"/>
    </row>
    <row r="1052" spans="1:291" x14ac:dyDescent="0.2">
      <c r="A1052" s="196">
        <f t="shared" si="1528"/>
        <v>43710</v>
      </c>
      <c r="B1052" s="236">
        <f t="shared" si="1638"/>
        <v>119575.04806987999</v>
      </c>
      <c r="C1052" s="66">
        <f t="shared" si="1398"/>
        <v>53362.21694002</v>
      </c>
      <c r="D1052" s="77">
        <f t="shared" si="1529"/>
        <v>5224.18</v>
      </c>
      <c r="E1052" s="67">
        <f>VLOOKUP(A1051,[1]Plan1!$DQ$117:$DS$314,3)</f>
        <v>5229.93</v>
      </c>
      <c r="F1052" s="11">
        <f t="shared" si="1530"/>
        <v>43704</v>
      </c>
      <c r="G1052" s="73">
        <f t="shared" si="1518"/>
        <v>1.1006512026767723E-3</v>
      </c>
      <c r="H1052" s="11">
        <f t="shared" si="1531"/>
        <v>43733</v>
      </c>
      <c r="I1052" s="11">
        <f t="shared" si="1519"/>
        <v>43733</v>
      </c>
      <c r="J1052" s="1">
        <f t="shared" si="1532"/>
        <v>22</v>
      </c>
      <c r="K1052" s="1">
        <f t="shared" si="1533"/>
        <v>5</v>
      </c>
      <c r="L1052" s="66">
        <f t="shared" si="1520"/>
        <v>1.0002500400000001</v>
      </c>
      <c r="M1052" s="70">
        <f t="shared" si="1399"/>
        <v>1.00190055</v>
      </c>
      <c r="N1052" s="70">
        <f t="shared" si="1385"/>
        <v>1.1020242726541301</v>
      </c>
      <c r="O1052" s="66">
        <f t="shared" si="1395"/>
        <v>1.10229982</v>
      </c>
      <c r="P1052" s="66">
        <f t="shared" si="1521"/>
        <v>53375.559628739997</v>
      </c>
      <c r="Q1052" s="74">
        <f t="shared" si="1522"/>
        <v>0</v>
      </c>
      <c r="R1052" s="75">
        <f t="shared" si="1396"/>
        <v>0</v>
      </c>
      <c r="S1052" s="66">
        <f t="shared" si="1397"/>
        <v>0</v>
      </c>
      <c r="T1052" s="10">
        <f t="shared" si="1534"/>
        <v>0.06</v>
      </c>
      <c r="U1052" s="74">
        <f t="shared" si="1392"/>
        <v>5</v>
      </c>
      <c r="V1052" s="74">
        <v>252</v>
      </c>
      <c r="W1052" s="70">
        <f t="shared" si="1523"/>
        <v>1.001156798</v>
      </c>
      <c r="X1052" s="66">
        <f t="shared" si="1524"/>
        <v>61.744740620000002</v>
      </c>
      <c r="Y1052" s="66">
        <v>0</v>
      </c>
      <c r="Z1052" s="67">
        <f t="shared" si="1525"/>
        <v>0</v>
      </c>
      <c r="AA1052" s="68" t="str">
        <f t="shared" si="1535"/>
        <v>A+INCORP J=</v>
      </c>
      <c r="AB1052" s="11">
        <f t="shared" si="1536"/>
        <v>43733</v>
      </c>
      <c r="AC1052" s="227">
        <f t="shared" si="1541"/>
        <v>3113.21</v>
      </c>
      <c r="AD1052" s="227">
        <f t="shared" si="1549"/>
        <v>62.264200000000002</v>
      </c>
      <c r="AE1052" s="227">
        <f t="shared" si="1550"/>
        <v>544.81175000000007</v>
      </c>
      <c r="AF1052" s="228">
        <f t="shared" si="1542"/>
        <v>1.0564006485264095</v>
      </c>
      <c r="AG1052" s="230">
        <f t="shared" si="1543"/>
        <v>361</v>
      </c>
      <c r="AH1052" s="231">
        <f t="shared" si="1551"/>
        <v>1.0870553460000001</v>
      </c>
      <c r="AI1052" s="227">
        <f t="shared" si="1552"/>
        <v>3575.1044292400002</v>
      </c>
      <c r="AJ1052" s="227">
        <f t="shared" si="1553"/>
        <v>4182.1803792400005</v>
      </c>
      <c r="AK1052" s="227">
        <f t="shared" si="1405"/>
        <v>3113.21</v>
      </c>
      <c r="AL1052" s="227">
        <f t="shared" si="1554"/>
        <v>62.264200000000002</v>
      </c>
      <c r="AM1052" s="227">
        <f t="shared" si="1555"/>
        <v>513.67965000000004</v>
      </c>
      <c r="AN1052" s="228">
        <f t="shared" si="1406"/>
        <v>1.0554511408051812</v>
      </c>
      <c r="AO1052" s="230">
        <f t="shared" si="1407"/>
        <v>340</v>
      </c>
      <c r="AP1052" s="231">
        <f t="shared" si="1556"/>
        <v>1.08178968</v>
      </c>
      <c r="AQ1052" s="227">
        <f t="shared" si="1557"/>
        <v>3554.5889337499998</v>
      </c>
      <c r="AR1052" s="227">
        <f t="shared" si="1558"/>
        <v>4130.5327837499999</v>
      </c>
      <c r="AS1052" s="227">
        <f t="shared" si="1537"/>
        <v>3113.21</v>
      </c>
      <c r="AT1052" s="227">
        <f t="shared" si="1559"/>
        <v>62.264200000000002</v>
      </c>
      <c r="AU1052" s="227">
        <f t="shared" si="1560"/>
        <v>482.54755</v>
      </c>
      <c r="AV1052" s="228">
        <f t="shared" si="1538"/>
        <v>1.0531347004214404</v>
      </c>
      <c r="AW1052" s="230">
        <f t="shared" si="1539"/>
        <v>319</v>
      </c>
      <c r="AX1052" s="231">
        <f t="shared" si="1561"/>
        <v>1.076549521</v>
      </c>
      <c r="AY1052" s="227">
        <f t="shared" si="1562"/>
        <v>3529.6069969800001</v>
      </c>
      <c r="AZ1052" s="227">
        <f t="shared" si="1563"/>
        <v>4074.4187469799999</v>
      </c>
      <c r="BA1052" s="227">
        <f t="shared" si="1516"/>
        <v>3113.21</v>
      </c>
      <c r="BB1052" s="227">
        <f t="shared" si="1564"/>
        <v>62.264200000000002</v>
      </c>
      <c r="BC1052" s="227">
        <f t="shared" si="1565"/>
        <v>450.37771333333336</v>
      </c>
      <c r="BD1052" s="228">
        <f t="shared" si="1403"/>
        <v>1.0489383838762072</v>
      </c>
      <c r="BE1052" s="230">
        <f t="shared" si="1404"/>
        <v>299</v>
      </c>
      <c r="BF1052" s="231">
        <f t="shared" si="1566"/>
        <v>1.0715824940000001</v>
      </c>
      <c r="BG1052" s="227">
        <f t="shared" si="1567"/>
        <v>3499.3227864400001</v>
      </c>
      <c r="BH1052" s="227">
        <f t="shared" si="1568"/>
        <v>4011.9646997733335</v>
      </c>
      <c r="BI1052" s="227">
        <f t="shared" si="1540"/>
        <v>3113.21</v>
      </c>
      <c r="BJ1052" s="227">
        <f t="shared" si="1569"/>
        <v>62.264200000000002</v>
      </c>
      <c r="BK1052" s="227">
        <f t="shared" si="1570"/>
        <v>419.24561333333338</v>
      </c>
      <c r="BL1052" s="228">
        <f t="shared" si="1526"/>
        <v>1.0358860766833236</v>
      </c>
      <c r="BM1052" s="230">
        <f t="shared" si="1527"/>
        <v>277</v>
      </c>
      <c r="BN1052" s="231">
        <f t="shared" si="1571"/>
        <v>1.066145229</v>
      </c>
      <c r="BO1052" s="227">
        <f t="shared" si="1572"/>
        <v>3438.2446851999998</v>
      </c>
      <c r="BP1052" s="227">
        <f t="shared" si="1573"/>
        <v>3919.7544985333334</v>
      </c>
      <c r="BQ1052" s="227">
        <f t="shared" si="1402"/>
        <v>3113.21</v>
      </c>
      <c r="BR1052" s="227">
        <f t="shared" si="1574"/>
        <v>62.264200000000002</v>
      </c>
      <c r="BS1052" s="227">
        <f t="shared" si="1575"/>
        <v>385.00030333333336</v>
      </c>
      <c r="BT1052" s="228">
        <f t="shared" si="1400"/>
        <v>1.0324782317810322</v>
      </c>
      <c r="BU1052" s="230">
        <f t="shared" si="1401"/>
        <v>254</v>
      </c>
      <c r="BV1052" s="231">
        <f t="shared" si="1576"/>
        <v>1.060490312</v>
      </c>
      <c r="BW1052" s="227">
        <f t="shared" si="1577"/>
        <v>3408.7568697500001</v>
      </c>
      <c r="BX1052" s="227">
        <f t="shared" si="1578"/>
        <v>3856.0213730833334</v>
      </c>
      <c r="BY1052" s="227">
        <f t="shared" si="1517"/>
        <v>3113.21</v>
      </c>
      <c r="BZ1052" s="227">
        <f t="shared" si="1579"/>
        <v>62.264200000000002</v>
      </c>
      <c r="CA1052" s="227">
        <f t="shared" si="1580"/>
        <v>354.90594000000004</v>
      </c>
      <c r="CB1052" s="228">
        <f t="shared" si="1514"/>
        <v>1.0334072793565645</v>
      </c>
      <c r="CC1052" s="230">
        <f t="shared" si="1515"/>
        <v>234</v>
      </c>
      <c r="CD1052" s="231">
        <f t="shared" si="1581"/>
        <v>1.05559738</v>
      </c>
      <c r="CE1052" s="227">
        <f t="shared" si="1582"/>
        <v>3396.0825385799999</v>
      </c>
      <c r="CF1052" s="227">
        <f t="shared" si="1583"/>
        <v>3813.2526785800001</v>
      </c>
      <c r="CG1052" s="227">
        <f t="shared" si="1510"/>
        <v>3113.21</v>
      </c>
      <c r="CH1052" s="227">
        <f t="shared" si="1584"/>
        <v>62.264200000000002</v>
      </c>
      <c r="CI1052" s="227">
        <f t="shared" si="1585"/>
        <v>323.77384000000001</v>
      </c>
      <c r="CJ1052" s="228">
        <f t="shared" si="1393"/>
        <v>1.0284709313462186</v>
      </c>
      <c r="CK1052" s="230">
        <f t="shared" si="1394"/>
        <v>213</v>
      </c>
      <c r="CL1052" s="231">
        <f t="shared" si="1586"/>
        <v>1.0504840950000001</v>
      </c>
      <c r="CM1052" s="227">
        <f t="shared" si="1587"/>
        <v>3363.48828521</v>
      </c>
      <c r="CN1052" s="227">
        <f t="shared" si="1588"/>
        <v>3749.5263252099999</v>
      </c>
      <c r="CO1052" s="227">
        <f t="shared" si="1513"/>
        <v>3113.21</v>
      </c>
      <c r="CP1052" s="227">
        <f t="shared" si="1589"/>
        <v>62.264200000000002</v>
      </c>
      <c r="CQ1052" s="227">
        <f t="shared" si="1590"/>
        <v>290.56626666666671</v>
      </c>
      <c r="CR1052" s="228">
        <f t="shared" si="1511"/>
        <v>1.0238642994947442</v>
      </c>
      <c r="CS1052" s="230">
        <f t="shared" si="1512"/>
        <v>193</v>
      </c>
      <c r="CT1052" s="231">
        <f t="shared" si="1591"/>
        <v>1.0456373299999999</v>
      </c>
      <c r="CU1052" s="227">
        <f t="shared" si="1592"/>
        <v>3332.9737740300002</v>
      </c>
      <c r="CV1052" s="227">
        <f t="shared" si="1593"/>
        <v>3685.804240696667</v>
      </c>
      <c r="CW1052" s="227">
        <f t="shared" si="1391"/>
        <v>3113.21</v>
      </c>
      <c r="CX1052" s="227">
        <f t="shared" si="1594"/>
        <v>62.264200000000002</v>
      </c>
      <c r="CY1052" s="227">
        <f t="shared" si="1595"/>
        <v>259.43416666666673</v>
      </c>
      <c r="CZ1052" s="228">
        <f t="shared" si="1389"/>
        <v>1.0260194020551927</v>
      </c>
      <c r="DA1052" s="239">
        <f t="shared" si="1390"/>
        <v>172</v>
      </c>
      <c r="DB1052" s="231">
        <f t="shared" si="1596"/>
        <v>1.0405722909999999</v>
      </c>
      <c r="DC1052" s="227">
        <f t="shared" si="1597"/>
        <v>3323.8104370199999</v>
      </c>
      <c r="DD1052" s="227">
        <f t="shared" si="1598"/>
        <v>3645.5088036866664</v>
      </c>
      <c r="DE1052" s="227">
        <f t="shared" si="1509"/>
        <v>3113.21</v>
      </c>
      <c r="DF1052" s="227">
        <f t="shared" si="1599"/>
        <v>62.264200000000002</v>
      </c>
      <c r="DG1052" s="227">
        <f t="shared" si="1600"/>
        <v>228.30206666666666</v>
      </c>
      <c r="DH1052" s="228">
        <f t="shared" si="1507"/>
        <v>1.0244825723199265</v>
      </c>
      <c r="DI1052" s="239">
        <f t="shared" si="1508"/>
        <v>151</v>
      </c>
      <c r="DJ1052" s="231">
        <f t="shared" si="1601"/>
        <v>1.0355317879999999</v>
      </c>
      <c r="DK1052" s="227">
        <f t="shared" si="1602"/>
        <v>3302.7555178600001</v>
      </c>
      <c r="DL1052" s="227">
        <f t="shared" si="1603"/>
        <v>3593.3217845266668</v>
      </c>
      <c r="DM1052" s="227">
        <f t="shared" si="1388"/>
        <v>3113.21</v>
      </c>
      <c r="DN1052" s="227">
        <f t="shared" si="1604"/>
        <v>62.264200000000002</v>
      </c>
      <c r="DO1052" s="227">
        <f t="shared" si="1605"/>
        <v>196.13222999999999</v>
      </c>
      <c r="DP1052" s="228">
        <f t="shared" si="1386"/>
        <v>1.0212150868039915</v>
      </c>
      <c r="DQ1052" s="239">
        <f t="shared" si="1387"/>
        <v>130</v>
      </c>
      <c r="DR1052" s="231">
        <f t="shared" si="1606"/>
        <v>1.0305157009999999</v>
      </c>
      <c r="DS1052" s="227">
        <f t="shared" si="1607"/>
        <v>3276.2742770200002</v>
      </c>
      <c r="DT1052" s="227">
        <f t="shared" si="1608"/>
        <v>3534.67070702</v>
      </c>
      <c r="DU1052" s="227">
        <f t="shared" si="1506"/>
        <v>3113.21</v>
      </c>
      <c r="DV1052" s="227">
        <f t="shared" si="1609"/>
        <v>62.264200000000002</v>
      </c>
      <c r="DW1052" s="227">
        <f t="shared" si="1610"/>
        <v>167.07560333333331</v>
      </c>
      <c r="DX1052" s="228">
        <f t="shared" si="1503"/>
        <v>1.0168432177865436</v>
      </c>
      <c r="DY1052" s="239">
        <f t="shared" si="1504"/>
        <v>112</v>
      </c>
      <c r="DZ1052" s="231">
        <f t="shared" si="1611"/>
        <v>1.0262355409999999</v>
      </c>
      <c r="EA1052" s="227">
        <f t="shared" si="1612"/>
        <v>3248.6989219000002</v>
      </c>
      <c r="EB1052" s="227">
        <f t="shared" si="1613"/>
        <v>3478.0387252333335</v>
      </c>
      <c r="EC1052" s="227">
        <f t="shared" ref="EC1052:EC1115" si="1644">EC1051</f>
        <v>3113.21</v>
      </c>
      <c r="ED1052" s="227">
        <f t="shared" si="1614"/>
        <v>62.264200000000002</v>
      </c>
      <c r="EE1052" s="227">
        <f t="shared" si="1615"/>
        <v>134.90576666666666</v>
      </c>
      <c r="EF1052" s="228">
        <f t="shared" ref="EF1052:EF1115" si="1645">($O1052/EF$920)</f>
        <v>1.0092740516624426</v>
      </c>
      <c r="EG1052" s="239">
        <f t="shared" ref="EG1052:EG1115" si="1646">NETWORKDAYS(EG$920,$A1052,$AE$118:$AE$502)-1</f>
        <v>90</v>
      </c>
      <c r="EH1052" s="231">
        <f t="shared" si="1616"/>
        <v>1.0210283689999999</v>
      </c>
      <c r="EI1052" s="227">
        <f t="shared" si="1617"/>
        <v>3208.1549315799998</v>
      </c>
      <c r="EJ1052" s="227">
        <f t="shared" si="1618"/>
        <v>3405.3248982466666</v>
      </c>
      <c r="EK1052" s="227">
        <f t="shared" si="1505"/>
        <v>3113.21</v>
      </c>
      <c r="EL1052" s="227">
        <f t="shared" si="1619"/>
        <v>62.264200000000002</v>
      </c>
      <c r="EM1052" s="227">
        <f t="shared" si="1620"/>
        <v>101.69819333333332</v>
      </c>
      <c r="EN1052" s="228">
        <f t="shared" si="1501"/>
        <v>1.0035541098110337</v>
      </c>
      <c r="EO1052" s="239">
        <f t="shared" si="1502"/>
        <v>69</v>
      </c>
      <c r="EP1052" s="231">
        <f t="shared" si="1621"/>
        <v>1.0160825360000001</v>
      </c>
      <c r="EQ1052" s="227">
        <f t="shared" si="1622"/>
        <v>3174.5209503800002</v>
      </c>
      <c r="ER1052" s="227">
        <f t="shared" si="1623"/>
        <v>3338.4833437133334</v>
      </c>
      <c r="ES1052" s="227">
        <f t="shared" si="1643"/>
        <v>3113.21</v>
      </c>
      <c r="ET1052" s="227">
        <f t="shared" si="1624"/>
        <v>62.264200000000002</v>
      </c>
      <c r="EU1052" s="227">
        <f t="shared" si="1625"/>
        <v>71.603830000000002</v>
      </c>
      <c r="EV1052" s="228">
        <f t="shared" si="1641"/>
        <v>1.0022510145031374</v>
      </c>
      <c r="EW1052" s="239">
        <f t="shared" si="1642"/>
        <v>49</v>
      </c>
      <c r="EX1052" s="231">
        <f t="shared" si="1626"/>
        <v>1.0113944939999999</v>
      </c>
      <c r="EY1052" s="227">
        <f t="shared" si="1627"/>
        <v>3155.7711847800001</v>
      </c>
      <c r="EZ1052" s="227">
        <f t="shared" si="1628"/>
        <v>3289.6392147800002</v>
      </c>
      <c r="FA1052" s="227">
        <f t="shared" si="1499"/>
        <v>3113.21</v>
      </c>
      <c r="FB1052" s="227">
        <f t="shared" si="1629"/>
        <v>62.264200000000002</v>
      </c>
      <c r="FC1052" s="227">
        <f t="shared" si="1630"/>
        <v>40.471730000000001</v>
      </c>
      <c r="FD1052" s="228">
        <f t="shared" si="1496"/>
        <v>1.0021510658382449</v>
      </c>
      <c r="FE1052" s="239">
        <f t="shared" si="1497"/>
        <v>27</v>
      </c>
      <c r="FF1052" s="231">
        <f t="shared" si="1631"/>
        <v>1.006262626</v>
      </c>
      <c r="FG1052" s="227">
        <f t="shared" si="1632"/>
        <v>3139.4455286100001</v>
      </c>
      <c r="FH1052" s="227">
        <f t="shared" si="1633"/>
        <v>3242.1814586099999</v>
      </c>
      <c r="FI1052" s="227">
        <f t="shared" si="1639"/>
        <v>3113.21</v>
      </c>
      <c r="FJ1052" s="227">
        <f t="shared" si="1640"/>
        <v>62.264200000000002</v>
      </c>
      <c r="FK1052" s="227">
        <f t="shared" si="1634"/>
        <v>7.2641566666666675</v>
      </c>
      <c r="FL1052" s="228">
        <f t="shared" si="1635"/>
        <v>1.0002500398652745</v>
      </c>
      <c r="FM1052" s="239">
        <f t="shared" si="1636"/>
        <v>5</v>
      </c>
      <c r="FN1052" s="231">
        <f t="shared" si="1637"/>
        <v>1.001156798</v>
      </c>
      <c r="FO1052" s="227">
        <f t="shared" si="1547"/>
        <v>3117.5906821899998</v>
      </c>
      <c r="FP1052" s="227">
        <f t="shared" si="1548"/>
        <v>3187.1190388566665</v>
      </c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5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5"/>
      <c r="HA1052" s="5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3"/>
      <c r="JZ1052" s="1"/>
      <c r="KA1052" s="1"/>
      <c r="KB1052" s="1"/>
      <c r="KC1052" s="1"/>
      <c r="KD1052" s="1"/>
      <c r="KE1052" s="1"/>
    </row>
    <row r="1053" spans="1:291" x14ac:dyDescent="0.2">
      <c r="A1053" s="196">
        <f t="shared" si="1528"/>
        <v>43711</v>
      </c>
      <c r="B1053" s="236">
        <f t="shared" si="1638"/>
        <v>119625.64546909003</v>
      </c>
      <c r="C1053" s="66">
        <f t="shared" si="1398"/>
        <v>53362.21694002</v>
      </c>
      <c r="D1053" s="77">
        <f t="shared" si="1529"/>
        <v>5224.18</v>
      </c>
      <c r="E1053" s="67">
        <f>VLOOKUP(A1052,[1]Plan1!$DQ$117:$DS$314,3)</f>
        <v>5229.93</v>
      </c>
      <c r="F1053" s="11">
        <f t="shared" si="1530"/>
        <v>43704</v>
      </c>
      <c r="G1053" s="73">
        <f t="shared" si="1518"/>
        <v>1.1006512026767723E-3</v>
      </c>
      <c r="H1053" s="11">
        <f t="shared" si="1531"/>
        <v>43733</v>
      </c>
      <c r="I1053" s="11">
        <f t="shared" si="1519"/>
        <v>43733</v>
      </c>
      <c r="J1053" s="1">
        <f t="shared" si="1532"/>
        <v>22</v>
      </c>
      <c r="K1053" s="1">
        <f t="shared" si="1533"/>
        <v>6</v>
      </c>
      <c r="L1053" s="66">
        <f t="shared" si="1520"/>
        <v>1.0003000500000001</v>
      </c>
      <c r="M1053" s="70">
        <f t="shared" si="1399"/>
        <v>1.00190055</v>
      </c>
      <c r="N1053" s="70">
        <f t="shared" si="1385"/>
        <v>1.1020242726541301</v>
      </c>
      <c r="O1053" s="66">
        <f t="shared" si="1395"/>
        <v>1.10235493</v>
      </c>
      <c r="P1053" s="66">
        <f t="shared" si="1521"/>
        <v>53378.228273209999</v>
      </c>
      <c r="Q1053" s="74">
        <f t="shared" si="1522"/>
        <v>0</v>
      </c>
      <c r="R1053" s="75">
        <f t="shared" si="1396"/>
        <v>0</v>
      </c>
      <c r="S1053" s="66">
        <f t="shared" si="1397"/>
        <v>0</v>
      </c>
      <c r="T1053" s="10">
        <f t="shared" si="1534"/>
        <v>0.06</v>
      </c>
      <c r="U1053" s="74">
        <f t="shared" si="1392"/>
        <v>6</v>
      </c>
      <c r="V1053" s="74">
        <v>252</v>
      </c>
      <c r="W1053" s="70">
        <f t="shared" si="1523"/>
        <v>1.0013883180000001</v>
      </c>
      <c r="X1053" s="66">
        <f t="shared" si="1524"/>
        <v>74.105955109999996</v>
      </c>
      <c r="Y1053" s="66">
        <v>0</v>
      </c>
      <c r="Z1053" s="67">
        <f t="shared" si="1525"/>
        <v>0</v>
      </c>
      <c r="AA1053" s="68" t="str">
        <f t="shared" si="1535"/>
        <v>A+INCORP J=</v>
      </c>
      <c r="AB1053" s="11">
        <f t="shared" si="1536"/>
        <v>43733</v>
      </c>
      <c r="AC1053" s="227">
        <f t="shared" si="1541"/>
        <v>3113.21</v>
      </c>
      <c r="AD1053" s="227">
        <f t="shared" si="1549"/>
        <v>62.264200000000002</v>
      </c>
      <c r="AE1053" s="227">
        <f t="shared" si="1550"/>
        <v>545.84948666666673</v>
      </c>
      <c r="AF1053" s="228">
        <f t="shared" si="1542"/>
        <v>1.0564534637756582</v>
      </c>
      <c r="AG1053" s="230">
        <f t="shared" si="1543"/>
        <v>362</v>
      </c>
      <c r="AH1053" s="231">
        <f t="shared" si="1551"/>
        <v>1.0873067300000001</v>
      </c>
      <c r="AI1053" s="227">
        <f t="shared" si="1552"/>
        <v>3576.1099605700001</v>
      </c>
      <c r="AJ1053" s="227">
        <f t="shared" si="1553"/>
        <v>4184.2236472366667</v>
      </c>
      <c r="AK1053" s="227">
        <f t="shared" si="1405"/>
        <v>3113.21</v>
      </c>
      <c r="AL1053" s="227">
        <f t="shared" si="1554"/>
        <v>62.264200000000002</v>
      </c>
      <c r="AM1053" s="227">
        <f t="shared" si="1555"/>
        <v>514.71738666666681</v>
      </c>
      <c r="AN1053" s="228">
        <f t="shared" si="1406"/>
        <v>1.0555039085833431</v>
      </c>
      <c r="AO1053" s="230">
        <f t="shared" si="1407"/>
        <v>341</v>
      </c>
      <c r="AP1053" s="231">
        <f t="shared" si="1556"/>
        <v>1.0820398470000001</v>
      </c>
      <c r="AQ1053" s="227">
        <f t="shared" si="1557"/>
        <v>3555.5886971999998</v>
      </c>
      <c r="AR1053" s="227">
        <f t="shared" si="1558"/>
        <v>4132.5702838666666</v>
      </c>
      <c r="AS1053" s="227">
        <f t="shared" si="1537"/>
        <v>3113.21</v>
      </c>
      <c r="AT1053" s="227">
        <f t="shared" si="1559"/>
        <v>62.264200000000002</v>
      </c>
      <c r="AU1053" s="227">
        <f t="shared" si="1560"/>
        <v>483.58528666666666</v>
      </c>
      <c r="AV1053" s="228">
        <f t="shared" si="1538"/>
        <v>1.0531873523880715</v>
      </c>
      <c r="AW1053" s="230">
        <f t="shared" si="1539"/>
        <v>320</v>
      </c>
      <c r="AX1053" s="231">
        <f t="shared" si="1561"/>
        <v>1.076798476</v>
      </c>
      <c r="AY1053" s="227">
        <f t="shared" si="1562"/>
        <v>3530.5997333599998</v>
      </c>
      <c r="AZ1053" s="227">
        <f t="shared" si="1563"/>
        <v>4076.4492200266664</v>
      </c>
      <c r="BA1053" s="227">
        <f t="shared" si="1516"/>
        <v>3113.21</v>
      </c>
      <c r="BB1053" s="227">
        <f t="shared" si="1564"/>
        <v>62.264200000000002</v>
      </c>
      <c r="BC1053" s="227">
        <f t="shared" si="1565"/>
        <v>451.41544999999996</v>
      </c>
      <c r="BD1053" s="228">
        <f t="shared" si="1403"/>
        <v>1.0489908260460112</v>
      </c>
      <c r="BE1053" s="230">
        <f t="shared" si="1404"/>
        <v>300</v>
      </c>
      <c r="BF1053" s="231">
        <f t="shared" si="1566"/>
        <v>1.0718303</v>
      </c>
      <c r="BG1053" s="227">
        <f t="shared" si="1567"/>
        <v>3500.3070039099998</v>
      </c>
      <c r="BH1053" s="227">
        <f t="shared" si="1568"/>
        <v>4013.9866539099999</v>
      </c>
      <c r="BI1053" s="227">
        <f t="shared" si="1540"/>
        <v>3113.21</v>
      </c>
      <c r="BJ1053" s="227">
        <f t="shared" si="1569"/>
        <v>62.264200000000002</v>
      </c>
      <c r="BK1053" s="227">
        <f t="shared" si="1570"/>
        <v>420.28335000000004</v>
      </c>
      <c r="BL1053" s="228">
        <f t="shared" si="1526"/>
        <v>1.0359378662968663</v>
      </c>
      <c r="BM1053" s="230">
        <f t="shared" si="1527"/>
        <v>278</v>
      </c>
      <c r="BN1053" s="231">
        <f t="shared" si="1571"/>
        <v>1.0663917780000001</v>
      </c>
      <c r="BO1053" s="227">
        <f t="shared" si="1572"/>
        <v>3439.2117251</v>
      </c>
      <c r="BP1053" s="227">
        <f t="shared" si="1573"/>
        <v>3921.7592751000002</v>
      </c>
      <c r="BQ1053" s="227">
        <f t="shared" si="1402"/>
        <v>3113.21</v>
      </c>
      <c r="BR1053" s="227">
        <f t="shared" si="1574"/>
        <v>62.264200000000002</v>
      </c>
      <c r="BS1053" s="227">
        <f t="shared" si="1575"/>
        <v>386.03804000000002</v>
      </c>
      <c r="BT1053" s="228">
        <f t="shared" si="1400"/>
        <v>1.0325298510177598</v>
      </c>
      <c r="BU1053" s="230">
        <f t="shared" si="1401"/>
        <v>255</v>
      </c>
      <c r="BV1053" s="231">
        <f t="shared" si="1576"/>
        <v>1.060735553</v>
      </c>
      <c r="BW1053" s="227">
        <f t="shared" si="1577"/>
        <v>3409.7156150000001</v>
      </c>
      <c r="BX1053" s="227">
        <f t="shared" si="1578"/>
        <v>3858.0178550000001</v>
      </c>
      <c r="BY1053" s="227">
        <f t="shared" si="1517"/>
        <v>3113.21</v>
      </c>
      <c r="BZ1053" s="227">
        <f t="shared" si="1579"/>
        <v>62.264200000000002</v>
      </c>
      <c r="CA1053" s="227">
        <f t="shared" si="1580"/>
        <v>355.9436766666667</v>
      </c>
      <c r="CB1053" s="228">
        <f t="shared" si="1514"/>
        <v>1.0334589450414644</v>
      </c>
      <c r="CC1053" s="230">
        <f t="shared" si="1515"/>
        <v>235</v>
      </c>
      <c r="CD1053" s="231">
        <f t="shared" si="1581"/>
        <v>1.0558414890000001</v>
      </c>
      <c r="CE1053" s="227">
        <f t="shared" si="1582"/>
        <v>3397.0377174499999</v>
      </c>
      <c r="CF1053" s="227">
        <f t="shared" si="1583"/>
        <v>3815.2455941166668</v>
      </c>
      <c r="CG1053" s="227">
        <f t="shared" si="1510"/>
        <v>3113.21</v>
      </c>
      <c r="CH1053" s="227">
        <f t="shared" si="1584"/>
        <v>62.264200000000002</v>
      </c>
      <c r="CI1053" s="227">
        <f t="shared" si="1585"/>
        <v>324.81157666666667</v>
      </c>
      <c r="CJ1053" s="228">
        <f t="shared" si="1393"/>
        <v>1.0285223502360687</v>
      </c>
      <c r="CK1053" s="230">
        <f t="shared" si="1394"/>
        <v>214</v>
      </c>
      <c r="CL1053" s="231">
        <f t="shared" si="1586"/>
        <v>1.050727022</v>
      </c>
      <c r="CM1053" s="227">
        <f t="shared" si="1587"/>
        <v>3364.4342981300001</v>
      </c>
      <c r="CN1053" s="227">
        <f t="shared" si="1588"/>
        <v>3751.5100747966667</v>
      </c>
      <c r="CO1053" s="227">
        <f t="shared" si="1513"/>
        <v>3113.21</v>
      </c>
      <c r="CP1053" s="227">
        <f t="shared" si="1589"/>
        <v>62.264200000000002</v>
      </c>
      <c r="CQ1053" s="227">
        <f t="shared" si="1590"/>
        <v>291.60400333333337</v>
      </c>
      <c r="CR1053" s="228">
        <f t="shared" si="1511"/>
        <v>1.0239154880738599</v>
      </c>
      <c r="CS1053" s="230">
        <f t="shared" si="1512"/>
        <v>194</v>
      </c>
      <c r="CT1053" s="231">
        <f t="shared" si="1591"/>
        <v>1.0458791359999999</v>
      </c>
      <c r="CU1053" s="227">
        <f t="shared" si="1592"/>
        <v>3333.9112038899998</v>
      </c>
      <c r="CV1053" s="227">
        <f t="shared" si="1593"/>
        <v>3687.7794072233332</v>
      </c>
      <c r="CW1053" s="227">
        <f t="shared" si="1391"/>
        <v>3113.21</v>
      </c>
      <c r="CX1053" s="227">
        <f t="shared" si="1594"/>
        <v>62.264200000000002</v>
      </c>
      <c r="CY1053" s="227">
        <f t="shared" si="1595"/>
        <v>260.47190333333333</v>
      </c>
      <c r="CZ1053" s="228">
        <f t="shared" si="1389"/>
        <v>1.0260706983796783</v>
      </c>
      <c r="DA1053" s="239">
        <f t="shared" si="1390"/>
        <v>173</v>
      </c>
      <c r="DB1053" s="231">
        <f t="shared" si="1596"/>
        <v>1.0408129260000001</v>
      </c>
      <c r="DC1053" s="227">
        <f t="shared" si="1597"/>
        <v>3324.7452905700002</v>
      </c>
      <c r="DD1053" s="227">
        <f t="shared" si="1598"/>
        <v>3647.4813939033334</v>
      </c>
      <c r="DE1053" s="227">
        <f t="shared" si="1509"/>
        <v>3113.21</v>
      </c>
      <c r="DF1053" s="227">
        <f t="shared" si="1599"/>
        <v>62.264200000000002</v>
      </c>
      <c r="DG1053" s="227">
        <f t="shared" si="1600"/>
        <v>229.33980333333332</v>
      </c>
      <c r="DH1053" s="228">
        <f t="shared" si="1507"/>
        <v>1.0245337918098838</v>
      </c>
      <c r="DI1053" s="239">
        <f t="shared" si="1508"/>
        <v>152</v>
      </c>
      <c r="DJ1053" s="231">
        <f t="shared" si="1601"/>
        <v>1.0357712569999999</v>
      </c>
      <c r="DK1053" s="227">
        <f t="shared" si="1602"/>
        <v>3303.6844483300001</v>
      </c>
      <c r="DL1053" s="227">
        <f t="shared" si="1603"/>
        <v>3595.2884516633335</v>
      </c>
      <c r="DM1053" s="227">
        <f t="shared" si="1388"/>
        <v>3113.21</v>
      </c>
      <c r="DN1053" s="227">
        <f t="shared" si="1604"/>
        <v>62.264200000000002</v>
      </c>
      <c r="DO1053" s="227">
        <f t="shared" si="1605"/>
        <v>197.16996666666665</v>
      </c>
      <c r="DP1053" s="228">
        <f t="shared" si="1386"/>
        <v>1.0212661429344676</v>
      </c>
      <c r="DQ1053" s="239">
        <f t="shared" si="1387"/>
        <v>131</v>
      </c>
      <c r="DR1053" s="231">
        <f t="shared" si="1606"/>
        <v>1.0307540100000001</v>
      </c>
      <c r="DS1053" s="227">
        <f t="shared" si="1607"/>
        <v>3277.1957593400002</v>
      </c>
      <c r="DT1053" s="227">
        <f t="shared" si="1608"/>
        <v>3536.6299260066671</v>
      </c>
      <c r="DU1053" s="227">
        <f t="shared" si="1506"/>
        <v>3113.21</v>
      </c>
      <c r="DV1053" s="227">
        <f t="shared" si="1609"/>
        <v>62.264200000000002</v>
      </c>
      <c r="DW1053" s="227">
        <f t="shared" si="1610"/>
        <v>168.11334000000002</v>
      </c>
      <c r="DX1053" s="228">
        <f t="shared" si="1503"/>
        <v>1.0168940553433639</v>
      </c>
      <c r="DY1053" s="239">
        <f t="shared" si="1504"/>
        <v>113</v>
      </c>
      <c r="DZ1053" s="231">
        <f t="shared" si="1611"/>
        <v>1.026472861</v>
      </c>
      <c r="EA1053" s="227">
        <f t="shared" si="1612"/>
        <v>3249.6126509199999</v>
      </c>
      <c r="EB1053" s="227">
        <f t="shared" si="1613"/>
        <v>3479.9901909199998</v>
      </c>
      <c r="EC1053" s="227">
        <f t="shared" si="1644"/>
        <v>3113.21</v>
      </c>
      <c r="ED1053" s="227">
        <f t="shared" si="1614"/>
        <v>62.264200000000002</v>
      </c>
      <c r="EE1053" s="227">
        <f t="shared" si="1615"/>
        <v>135.94350333333333</v>
      </c>
      <c r="EF1053" s="228">
        <f t="shared" si="1645"/>
        <v>1.0093245107952282</v>
      </c>
      <c r="EG1053" s="239">
        <f t="shared" si="1646"/>
        <v>91</v>
      </c>
      <c r="EH1053" s="231">
        <f t="shared" si="1616"/>
        <v>1.021264484</v>
      </c>
      <c r="EI1053" s="227">
        <f t="shared" si="1617"/>
        <v>3209.0572545999999</v>
      </c>
      <c r="EJ1053" s="227">
        <f t="shared" si="1618"/>
        <v>3407.2649579333333</v>
      </c>
      <c r="EK1053" s="227">
        <f t="shared" si="1505"/>
        <v>3113.21</v>
      </c>
      <c r="EL1053" s="227">
        <f t="shared" si="1619"/>
        <v>62.264200000000002</v>
      </c>
      <c r="EM1053" s="227">
        <f t="shared" si="1620"/>
        <v>102.73593000000001</v>
      </c>
      <c r="EN1053" s="228">
        <f t="shared" si="1501"/>
        <v>1.0036042829726255</v>
      </c>
      <c r="EO1053" s="239">
        <f t="shared" si="1502"/>
        <v>70</v>
      </c>
      <c r="EP1053" s="231">
        <f t="shared" si="1621"/>
        <v>1.016317508</v>
      </c>
      <c r="EQ1053" s="227">
        <f t="shared" si="1622"/>
        <v>3175.4138158300002</v>
      </c>
      <c r="ER1053" s="227">
        <f t="shared" si="1623"/>
        <v>3340.4139458300001</v>
      </c>
      <c r="ES1053" s="227">
        <f t="shared" si="1643"/>
        <v>3113.21</v>
      </c>
      <c r="ET1053" s="227">
        <f t="shared" si="1624"/>
        <v>62.264200000000002</v>
      </c>
      <c r="EU1053" s="227">
        <f t="shared" si="1625"/>
        <v>72.641566666666677</v>
      </c>
      <c r="EV1053" s="228">
        <f t="shared" si="1641"/>
        <v>1.002301122515864</v>
      </c>
      <c r="EW1053" s="239">
        <f t="shared" si="1642"/>
        <v>50</v>
      </c>
      <c r="EX1053" s="231">
        <f t="shared" si="1626"/>
        <v>1.011628381</v>
      </c>
      <c r="EY1053" s="227">
        <f t="shared" si="1627"/>
        <v>3156.6587739299998</v>
      </c>
      <c r="EZ1053" s="227">
        <f t="shared" si="1628"/>
        <v>3291.5645405966666</v>
      </c>
      <c r="FA1053" s="227">
        <f t="shared" si="1499"/>
        <v>3113.21</v>
      </c>
      <c r="FB1053" s="227">
        <f t="shared" si="1629"/>
        <v>62.264200000000002</v>
      </c>
      <c r="FC1053" s="227">
        <f t="shared" si="1630"/>
        <v>41.509466666666661</v>
      </c>
      <c r="FD1053" s="228">
        <f t="shared" si="1496"/>
        <v>1.0022011688539907</v>
      </c>
      <c r="FE1053" s="239">
        <f t="shared" si="1497"/>
        <v>28</v>
      </c>
      <c r="FF1053" s="231">
        <f t="shared" si="1631"/>
        <v>1.0064953270000001</v>
      </c>
      <c r="FG1053" s="227">
        <f t="shared" si="1632"/>
        <v>3140.32852839</v>
      </c>
      <c r="FH1053" s="227">
        <f t="shared" si="1633"/>
        <v>3244.1021950566665</v>
      </c>
      <c r="FI1053" s="227">
        <f t="shared" si="1639"/>
        <v>3113.21</v>
      </c>
      <c r="FJ1053" s="227">
        <f t="shared" si="1640"/>
        <v>62.264200000000002</v>
      </c>
      <c r="FK1053" s="227">
        <f t="shared" si="1634"/>
        <v>8.301893333333334</v>
      </c>
      <c r="FL1053" s="228">
        <f t="shared" si="1635"/>
        <v>1.0003000478383293</v>
      </c>
      <c r="FM1053" s="239">
        <f t="shared" si="1636"/>
        <v>6</v>
      </c>
      <c r="FN1053" s="231">
        <f t="shared" si="1637"/>
        <v>1.0013883180000001</v>
      </c>
      <c r="FO1053" s="227">
        <f t="shared" si="1547"/>
        <v>3118.46753425</v>
      </c>
      <c r="FP1053" s="227">
        <f t="shared" si="1548"/>
        <v>3189.0336275833333</v>
      </c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5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5"/>
      <c r="HA1053" s="5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3"/>
      <c r="JZ1053" s="1"/>
      <c r="KA1053" s="1"/>
      <c r="KB1053" s="1"/>
      <c r="KC1053" s="1"/>
      <c r="KD1053" s="1"/>
      <c r="KE1053" s="1"/>
    </row>
    <row r="1054" spans="1:291" x14ac:dyDescent="0.2">
      <c r="A1054" s="196">
        <f t="shared" si="1528"/>
        <v>43712</v>
      </c>
      <c r="B1054" s="236">
        <f t="shared" si="1638"/>
        <v>119676.25261719999</v>
      </c>
      <c r="C1054" s="66">
        <f t="shared" si="1398"/>
        <v>53362.21694002</v>
      </c>
      <c r="D1054" s="77">
        <f t="shared" si="1529"/>
        <v>5224.18</v>
      </c>
      <c r="E1054" s="67">
        <f>VLOOKUP(A1053,[1]Plan1!$DQ$117:$DS$314,3)</f>
        <v>5229.93</v>
      </c>
      <c r="F1054" s="11">
        <f t="shared" si="1530"/>
        <v>43704</v>
      </c>
      <c r="G1054" s="73">
        <f t="shared" si="1518"/>
        <v>1.1006512026767723E-3</v>
      </c>
      <c r="H1054" s="11">
        <f t="shared" si="1531"/>
        <v>43733</v>
      </c>
      <c r="I1054" s="11">
        <f t="shared" si="1519"/>
        <v>43733</v>
      </c>
      <c r="J1054" s="1">
        <f t="shared" si="1532"/>
        <v>22</v>
      </c>
      <c r="K1054" s="1">
        <f t="shared" si="1533"/>
        <v>7</v>
      </c>
      <c r="L1054" s="66">
        <f t="shared" si="1520"/>
        <v>1.0003500700000001</v>
      </c>
      <c r="M1054" s="70">
        <f t="shared" si="1399"/>
        <v>1.00190055</v>
      </c>
      <c r="N1054" s="70">
        <f t="shared" si="1385"/>
        <v>1.1020242726541301</v>
      </c>
      <c r="O1054" s="66">
        <f t="shared" si="1395"/>
        <v>1.10241005</v>
      </c>
      <c r="P1054" s="66">
        <f t="shared" si="1521"/>
        <v>53380.897451299999</v>
      </c>
      <c r="Q1054" s="74">
        <f t="shared" si="1522"/>
        <v>0</v>
      </c>
      <c r="R1054" s="75">
        <f t="shared" si="1396"/>
        <v>0</v>
      </c>
      <c r="S1054" s="66">
        <f t="shared" si="1397"/>
        <v>0</v>
      </c>
      <c r="T1054" s="10">
        <f t="shared" si="1534"/>
        <v>0.06</v>
      </c>
      <c r="U1054" s="74">
        <f t="shared" si="1392"/>
        <v>7</v>
      </c>
      <c r="V1054" s="74">
        <v>252</v>
      </c>
      <c r="W1054" s="70">
        <f t="shared" si="1523"/>
        <v>1.001619891</v>
      </c>
      <c r="X1054" s="66">
        <f t="shared" si="1524"/>
        <v>86.471235350000001</v>
      </c>
      <c r="Y1054" s="66">
        <v>0</v>
      </c>
      <c r="Z1054" s="67">
        <f t="shared" si="1525"/>
        <v>0</v>
      </c>
      <c r="AA1054" s="68" t="str">
        <f t="shared" si="1535"/>
        <v>A+INCORP J=</v>
      </c>
      <c r="AB1054" s="11">
        <f t="shared" si="1536"/>
        <v>43733</v>
      </c>
      <c r="AC1054" s="227">
        <f t="shared" si="1541"/>
        <v>3113.21</v>
      </c>
      <c r="AD1054" s="227">
        <f t="shared" si="1549"/>
        <v>62.264200000000002</v>
      </c>
      <c r="AE1054" s="227">
        <f t="shared" si="1550"/>
        <v>546.88722333333328</v>
      </c>
      <c r="AF1054" s="228">
        <f t="shared" si="1542"/>
        <v>1.0565062886085126</v>
      </c>
      <c r="AG1054" s="230">
        <f t="shared" si="1543"/>
        <v>363</v>
      </c>
      <c r="AH1054" s="231">
        <f t="shared" si="1551"/>
        <v>1.0875581729999999</v>
      </c>
      <c r="AI1054" s="227">
        <f t="shared" si="1552"/>
        <v>3577.1158010700001</v>
      </c>
      <c r="AJ1054" s="227">
        <f t="shared" si="1553"/>
        <v>4186.2672244033329</v>
      </c>
      <c r="AK1054" s="227">
        <f t="shared" si="1405"/>
        <v>3113.21</v>
      </c>
      <c r="AL1054" s="227">
        <f t="shared" si="1554"/>
        <v>62.264200000000002</v>
      </c>
      <c r="AM1054" s="227">
        <f t="shared" si="1555"/>
        <v>515.75512333333336</v>
      </c>
      <c r="AN1054" s="228">
        <f t="shared" si="1406"/>
        <v>1.0555566859364967</v>
      </c>
      <c r="AO1054" s="230">
        <f t="shared" si="1407"/>
        <v>342</v>
      </c>
      <c r="AP1054" s="231">
        <f t="shared" si="1556"/>
        <v>1.0822900710000001</v>
      </c>
      <c r="AQ1054" s="227">
        <f t="shared" si="1557"/>
        <v>3556.5887624100001</v>
      </c>
      <c r="AR1054" s="227">
        <f t="shared" si="1558"/>
        <v>4134.6080857433335</v>
      </c>
      <c r="AS1054" s="227">
        <f t="shared" si="1537"/>
        <v>3113.21</v>
      </c>
      <c r="AT1054" s="227">
        <f t="shared" si="1559"/>
        <v>62.264200000000002</v>
      </c>
      <c r="AU1054" s="227">
        <f t="shared" si="1560"/>
        <v>484.62302333333338</v>
      </c>
      <c r="AV1054" s="228">
        <f t="shared" si="1538"/>
        <v>1.0532400139086797</v>
      </c>
      <c r="AW1054" s="230">
        <f t="shared" si="1539"/>
        <v>321</v>
      </c>
      <c r="AX1054" s="231">
        <f t="shared" si="1561"/>
        <v>1.0770474880000001</v>
      </c>
      <c r="AY1054" s="227">
        <f t="shared" si="1562"/>
        <v>3531.5927702899999</v>
      </c>
      <c r="AZ1054" s="227">
        <f t="shared" si="1563"/>
        <v>4078.479993623333</v>
      </c>
      <c r="BA1054" s="227">
        <f t="shared" si="1516"/>
        <v>3113.21</v>
      </c>
      <c r="BB1054" s="227">
        <f t="shared" si="1564"/>
        <v>62.264200000000002</v>
      </c>
      <c r="BC1054" s="227">
        <f t="shared" si="1565"/>
        <v>452.45318666666668</v>
      </c>
      <c r="BD1054" s="228">
        <f t="shared" si="1403"/>
        <v>1.0490432777317233</v>
      </c>
      <c r="BE1054" s="230">
        <f t="shared" si="1404"/>
        <v>301</v>
      </c>
      <c r="BF1054" s="231">
        <f t="shared" si="1566"/>
        <v>1.072078163</v>
      </c>
      <c r="BG1054" s="227">
        <f t="shared" si="1567"/>
        <v>3501.2915202099998</v>
      </c>
      <c r="BH1054" s="227">
        <f t="shared" si="1568"/>
        <v>4016.0089068766665</v>
      </c>
      <c r="BI1054" s="227">
        <f t="shared" si="1540"/>
        <v>3113.21</v>
      </c>
      <c r="BJ1054" s="227">
        <f t="shared" si="1569"/>
        <v>62.264200000000002</v>
      </c>
      <c r="BK1054" s="227">
        <f t="shared" si="1570"/>
        <v>421.32108666666664</v>
      </c>
      <c r="BL1054" s="228">
        <f t="shared" si="1526"/>
        <v>1.0359896653079075</v>
      </c>
      <c r="BM1054" s="230">
        <f t="shared" si="1527"/>
        <v>279</v>
      </c>
      <c r="BN1054" s="231">
        <f t="shared" si="1571"/>
        <v>1.066638384</v>
      </c>
      <c r="BO1054" s="227">
        <f t="shared" si="1572"/>
        <v>3440.17905956</v>
      </c>
      <c r="BP1054" s="227">
        <f t="shared" si="1573"/>
        <v>3923.7643462266669</v>
      </c>
      <c r="BQ1054" s="227">
        <f t="shared" si="1402"/>
        <v>3113.21</v>
      </c>
      <c r="BR1054" s="227">
        <f t="shared" si="1574"/>
        <v>62.264200000000002</v>
      </c>
      <c r="BS1054" s="227">
        <f t="shared" si="1575"/>
        <v>387.07577666666668</v>
      </c>
      <c r="BT1054" s="228">
        <f t="shared" si="1400"/>
        <v>1.0325814796210702</v>
      </c>
      <c r="BU1054" s="230">
        <f t="shared" si="1401"/>
        <v>256</v>
      </c>
      <c r="BV1054" s="231">
        <f t="shared" si="1576"/>
        <v>1.0609808510000001</v>
      </c>
      <c r="BW1054" s="227">
        <f t="shared" si="1577"/>
        <v>3410.6746532500001</v>
      </c>
      <c r="BX1054" s="227">
        <f t="shared" si="1578"/>
        <v>3860.0146299166668</v>
      </c>
      <c r="BY1054" s="227">
        <f t="shared" si="1517"/>
        <v>3113.21</v>
      </c>
      <c r="BZ1054" s="227">
        <f t="shared" si="1579"/>
        <v>62.264200000000002</v>
      </c>
      <c r="CA1054" s="227">
        <f t="shared" si="1580"/>
        <v>356.98141333333336</v>
      </c>
      <c r="CB1054" s="228">
        <f t="shared" si="1514"/>
        <v>1.0335106201013753</v>
      </c>
      <c r="CC1054" s="230">
        <f t="shared" si="1515"/>
        <v>236</v>
      </c>
      <c r="CD1054" s="231">
        <f t="shared" si="1581"/>
        <v>1.056085655</v>
      </c>
      <c r="CE1054" s="227">
        <f t="shared" si="1582"/>
        <v>3397.9931890799999</v>
      </c>
      <c r="CF1054" s="227">
        <f t="shared" si="1583"/>
        <v>3817.2388024133334</v>
      </c>
      <c r="CG1054" s="227">
        <f t="shared" si="1510"/>
        <v>3113.21</v>
      </c>
      <c r="CH1054" s="227">
        <f t="shared" si="1584"/>
        <v>62.264200000000002</v>
      </c>
      <c r="CI1054" s="227">
        <f t="shared" si="1585"/>
        <v>325.84931333333333</v>
      </c>
      <c r="CJ1054" s="228">
        <f t="shared" si="1393"/>
        <v>1.0285737784561475</v>
      </c>
      <c r="CK1054" s="230">
        <f t="shared" si="1394"/>
        <v>215</v>
      </c>
      <c r="CL1054" s="231">
        <f t="shared" si="1586"/>
        <v>1.050970006</v>
      </c>
      <c r="CM1054" s="227">
        <f t="shared" si="1587"/>
        <v>3365.3806018599998</v>
      </c>
      <c r="CN1054" s="227">
        <f t="shared" si="1588"/>
        <v>3753.4941151933331</v>
      </c>
      <c r="CO1054" s="227">
        <f t="shared" si="1513"/>
        <v>3113.21</v>
      </c>
      <c r="CP1054" s="227">
        <f t="shared" si="1589"/>
        <v>62.264200000000002</v>
      </c>
      <c r="CQ1054" s="227">
        <f t="shared" si="1590"/>
        <v>292.64174000000003</v>
      </c>
      <c r="CR1054" s="228">
        <f t="shared" si="1511"/>
        <v>1.0239666859414129</v>
      </c>
      <c r="CS1054" s="230">
        <f t="shared" si="1512"/>
        <v>195</v>
      </c>
      <c r="CT1054" s="231">
        <f t="shared" si="1591"/>
        <v>1.0461209979999999</v>
      </c>
      <c r="CU1054" s="227">
        <f t="shared" si="1592"/>
        <v>3334.8489195900002</v>
      </c>
      <c r="CV1054" s="227">
        <f t="shared" si="1593"/>
        <v>3689.7548595900003</v>
      </c>
      <c r="CW1054" s="227">
        <f t="shared" si="1391"/>
        <v>3113.21</v>
      </c>
      <c r="CX1054" s="227">
        <f t="shared" si="1594"/>
        <v>62.264200000000002</v>
      </c>
      <c r="CY1054" s="227">
        <f t="shared" si="1595"/>
        <v>261.50964000000005</v>
      </c>
      <c r="CZ1054" s="228">
        <f t="shared" si="1389"/>
        <v>1.0261220040121526</v>
      </c>
      <c r="DA1054" s="239">
        <f t="shared" si="1390"/>
        <v>174</v>
      </c>
      <c r="DB1054" s="231">
        <f t="shared" si="1596"/>
        <v>1.041053617</v>
      </c>
      <c r="DC1054" s="227">
        <f t="shared" si="1597"/>
        <v>3325.6804300499998</v>
      </c>
      <c r="DD1054" s="227">
        <f t="shared" si="1598"/>
        <v>3649.4542700499996</v>
      </c>
      <c r="DE1054" s="227">
        <f t="shared" si="1509"/>
        <v>3113.21</v>
      </c>
      <c r="DF1054" s="227">
        <f t="shared" si="1599"/>
        <v>62.264200000000002</v>
      </c>
      <c r="DG1054" s="227">
        <f t="shared" si="1600"/>
        <v>230.37754000000004</v>
      </c>
      <c r="DH1054" s="228">
        <f t="shared" si="1507"/>
        <v>1.0245850205938876</v>
      </c>
      <c r="DI1054" s="239">
        <f t="shared" si="1508"/>
        <v>153</v>
      </c>
      <c r="DJ1054" s="231">
        <f t="shared" si="1601"/>
        <v>1.036010782</v>
      </c>
      <c r="DK1054" s="227">
        <f t="shared" si="1602"/>
        <v>3304.61366378</v>
      </c>
      <c r="DL1054" s="227">
        <f t="shared" si="1603"/>
        <v>3597.2554037800001</v>
      </c>
      <c r="DM1054" s="227">
        <f t="shared" si="1388"/>
        <v>3113.21</v>
      </c>
      <c r="DN1054" s="227">
        <f t="shared" si="1604"/>
        <v>62.264200000000002</v>
      </c>
      <c r="DO1054" s="227">
        <f t="shared" si="1605"/>
        <v>198.20770333333331</v>
      </c>
      <c r="DP1054" s="228">
        <f t="shared" si="1386"/>
        <v>1.0213172083293478</v>
      </c>
      <c r="DQ1054" s="239">
        <f t="shared" si="1387"/>
        <v>132</v>
      </c>
      <c r="DR1054" s="231">
        <f t="shared" si="1606"/>
        <v>1.0309923750000001</v>
      </c>
      <c r="DS1054" s="227">
        <f t="shared" si="1607"/>
        <v>3278.1175252100002</v>
      </c>
      <c r="DT1054" s="227">
        <f t="shared" si="1608"/>
        <v>3538.5894285433333</v>
      </c>
      <c r="DU1054" s="227">
        <f t="shared" si="1506"/>
        <v>3113.21</v>
      </c>
      <c r="DV1054" s="227">
        <f t="shared" si="1609"/>
        <v>62.264200000000002</v>
      </c>
      <c r="DW1054" s="227">
        <f t="shared" si="1610"/>
        <v>169.15107666666668</v>
      </c>
      <c r="DX1054" s="228">
        <f t="shared" si="1503"/>
        <v>1.0169449021249268</v>
      </c>
      <c r="DY1054" s="239">
        <f t="shared" si="1504"/>
        <v>114</v>
      </c>
      <c r="DZ1054" s="231">
        <f t="shared" si="1611"/>
        <v>1.0267102349999999</v>
      </c>
      <c r="EA1054" s="227">
        <f t="shared" si="1612"/>
        <v>3250.5266555100002</v>
      </c>
      <c r="EB1054" s="227">
        <f t="shared" si="1613"/>
        <v>3481.9419321766668</v>
      </c>
      <c r="EC1054" s="227">
        <f t="shared" si="1644"/>
        <v>3113.21</v>
      </c>
      <c r="ED1054" s="227">
        <f t="shared" si="1614"/>
        <v>62.264200000000002</v>
      </c>
      <c r="EE1054" s="227">
        <f t="shared" si="1615"/>
        <v>136.98124000000001</v>
      </c>
      <c r="EF1054" s="228">
        <f t="shared" si="1645"/>
        <v>1.0093749790840898</v>
      </c>
      <c r="EG1054" s="239">
        <f t="shared" si="1646"/>
        <v>92</v>
      </c>
      <c r="EH1054" s="231">
        <f t="shared" si="1616"/>
        <v>1.021500654</v>
      </c>
      <c r="EI1054" s="227">
        <f t="shared" si="1617"/>
        <v>3209.9598537500001</v>
      </c>
      <c r="EJ1054" s="227">
        <f t="shared" si="1618"/>
        <v>3409.2052937500002</v>
      </c>
      <c r="EK1054" s="227">
        <f t="shared" si="1505"/>
        <v>3113.21</v>
      </c>
      <c r="EL1054" s="227">
        <f t="shared" si="1619"/>
        <v>62.264200000000002</v>
      </c>
      <c r="EM1054" s="227">
        <f t="shared" si="1620"/>
        <v>103.77366666666667</v>
      </c>
      <c r="EN1054" s="228">
        <f t="shared" si="1501"/>
        <v>1.0036544652384023</v>
      </c>
      <c r="EO1054" s="239">
        <f t="shared" si="1502"/>
        <v>71</v>
      </c>
      <c r="EP1054" s="231">
        <f t="shared" si="1621"/>
        <v>1.0165525339999999</v>
      </c>
      <c r="EQ1054" s="227">
        <f t="shared" si="1622"/>
        <v>3176.3069522199999</v>
      </c>
      <c r="ER1054" s="227">
        <f t="shared" si="1623"/>
        <v>3342.3448188866664</v>
      </c>
      <c r="ES1054" s="227">
        <f t="shared" si="1643"/>
        <v>3113.21</v>
      </c>
      <c r="ET1054" s="227">
        <f t="shared" si="1624"/>
        <v>62.264200000000002</v>
      </c>
      <c r="EU1054" s="227">
        <f t="shared" si="1625"/>
        <v>73.679303333333337</v>
      </c>
      <c r="EV1054" s="228">
        <f t="shared" si="1641"/>
        <v>1.002351239620954</v>
      </c>
      <c r="EW1054" s="239">
        <f t="shared" si="1642"/>
        <v>51</v>
      </c>
      <c r="EX1054" s="231">
        <f t="shared" si="1626"/>
        <v>1.0118623229999999</v>
      </c>
      <c r="EY1054" s="227">
        <f t="shared" si="1627"/>
        <v>3157.5466363300002</v>
      </c>
      <c r="EZ1054" s="227">
        <f t="shared" si="1628"/>
        <v>3293.4901396633336</v>
      </c>
      <c r="FA1054" s="227">
        <f t="shared" si="1499"/>
        <v>3113.21</v>
      </c>
      <c r="FB1054" s="227">
        <f t="shared" si="1629"/>
        <v>62.264200000000002</v>
      </c>
      <c r="FC1054" s="227">
        <f t="shared" si="1630"/>
        <v>42.547203333333336</v>
      </c>
      <c r="FD1054" s="228">
        <f t="shared" si="1496"/>
        <v>1.0022512809611932</v>
      </c>
      <c r="FE1054" s="239">
        <f t="shared" si="1497"/>
        <v>29</v>
      </c>
      <c r="FF1054" s="231">
        <f t="shared" si="1631"/>
        <v>1.0067280810000001</v>
      </c>
      <c r="FG1054" s="227">
        <f t="shared" si="1632"/>
        <v>3141.2117946200001</v>
      </c>
      <c r="FH1054" s="227">
        <f t="shared" si="1633"/>
        <v>3246.0231979533332</v>
      </c>
      <c r="FI1054" s="227">
        <f t="shared" si="1639"/>
        <v>3113.21</v>
      </c>
      <c r="FJ1054" s="227">
        <f t="shared" si="1640"/>
        <v>62.264200000000002</v>
      </c>
      <c r="FK1054" s="227">
        <f t="shared" si="1634"/>
        <v>9.3396299999999997</v>
      </c>
      <c r="FL1054" s="228">
        <f t="shared" si="1635"/>
        <v>1.0003500648855945</v>
      </c>
      <c r="FM1054" s="239">
        <f t="shared" si="1636"/>
        <v>7</v>
      </c>
      <c r="FN1054" s="231">
        <f t="shared" si="1637"/>
        <v>1.001619891</v>
      </c>
      <c r="FO1054" s="227">
        <f t="shared" si="1547"/>
        <v>3119.34465176</v>
      </c>
      <c r="FP1054" s="227">
        <f t="shared" si="1548"/>
        <v>3190.94848176</v>
      </c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5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5"/>
      <c r="HA1054" s="5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3"/>
      <c r="JZ1054" s="1"/>
      <c r="KA1054" s="1"/>
      <c r="KB1054" s="1"/>
      <c r="KC1054" s="1"/>
      <c r="KD1054" s="1"/>
      <c r="KE1054" s="1"/>
    </row>
    <row r="1055" spans="1:291" x14ac:dyDescent="0.2">
      <c r="A1055" s="196">
        <f t="shared" si="1528"/>
        <v>43713</v>
      </c>
      <c r="B1055" s="236">
        <f t="shared" si="1638"/>
        <v>119726.86908464998</v>
      </c>
      <c r="C1055" s="66">
        <f t="shared" si="1398"/>
        <v>53362.21694002</v>
      </c>
      <c r="D1055" s="77">
        <f t="shared" si="1529"/>
        <v>5224.18</v>
      </c>
      <c r="E1055" s="67">
        <f>VLOOKUP(A1054,[1]Plan1!$DQ$117:$DS$314,3)</f>
        <v>5229.93</v>
      </c>
      <c r="F1055" s="11">
        <f t="shared" si="1530"/>
        <v>43704</v>
      </c>
      <c r="G1055" s="73">
        <f t="shared" si="1518"/>
        <v>1.1006512026767723E-3</v>
      </c>
      <c r="H1055" s="11">
        <f t="shared" si="1531"/>
        <v>43733</v>
      </c>
      <c r="I1055" s="11">
        <f t="shared" si="1519"/>
        <v>43733</v>
      </c>
      <c r="J1055" s="1">
        <f t="shared" si="1532"/>
        <v>22</v>
      </c>
      <c r="K1055" s="1">
        <f t="shared" si="1533"/>
        <v>8</v>
      </c>
      <c r="L1055" s="66">
        <f t="shared" si="1520"/>
        <v>1.0004000900000001</v>
      </c>
      <c r="M1055" s="70">
        <f t="shared" si="1399"/>
        <v>1.00190055</v>
      </c>
      <c r="N1055" s="70">
        <f t="shared" ref="N1055:N1118" si="1647">IF(I1055&gt;I1054,N1054*M1055,N1054)</f>
        <v>1.1020242726541301</v>
      </c>
      <c r="O1055" s="66">
        <f t="shared" si="1395"/>
        <v>1.10246518</v>
      </c>
      <c r="P1055" s="66">
        <f t="shared" si="1521"/>
        <v>53383.566629389999</v>
      </c>
      <c r="Q1055" s="74">
        <f t="shared" si="1522"/>
        <v>0</v>
      </c>
      <c r="R1055" s="75">
        <f t="shared" si="1396"/>
        <v>0</v>
      </c>
      <c r="S1055" s="66">
        <f t="shared" si="1397"/>
        <v>0</v>
      </c>
      <c r="T1055" s="10">
        <f t="shared" si="1534"/>
        <v>0.06</v>
      </c>
      <c r="U1055" s="74">
        <f t="shared" si="1392"/>
        <v>8</v>
      </c>
      <c r="V1055" s="74">
        <v>252</v>
      </c>
      <c r="W1055" s="70">
        <f t="shared" si="1523"/>
        <v>1.0018515189999999</v>
      </c>
      <c r="X1055" s="66">
        <f t="shared" si="1524"/>
        <v>98.840687900000006</v>
      </c>
      <c r="Y1055" s="66">
        <v>0</v>
      </c>
      <c r="Z1055" s="67">
        <f t="shared" si="1525"/>
        <v>0</v>
      </c>
      <c r="AA1055" s="68" t="str">
        <f t="shared" si="1535"/>
        <v>A+INCORP J=</v>
      </c>
      <c r="AB1055" s="11">
        <f t="shared" si="1536"/>
        <v>43733</v>
      </c>
      <c r="AC1055" s="227">
        <f t="shared" si="1541"/>
        <v>3113.21</v>
      </c>
      <c r="AD1055" s="227">
        <f t="shared" si="1549"/>
        <v>62.264200000000002</v>
      </c>
      <c r="AE1055" s="227">
        <f t="shared" si="1550"/>
        <v>547.92496000000006</v>
      </c>
      <c r="AF1055" s="228">
        <f t="shared" si="1542"/>
        <v>1.0565591230249722</v>
      </c>
      <c r="AG1055" s="230">
        <f t="shared" si="1543"/>
        <v>364</v>
      </c>
      <c r="AH1055" s="231">
        <f t="shared" si="1551"/>
        <v>1.087809673</v>
      </c>
      <c r="AI1055" s="227">
        <f t="shared" si="1552"/>
        <v>3578.1219442199999</v>
      </c>
      <c r="AJ1055" s="227">
        <f t="shared" si="1553"/>
        <v>4188.3111042199998</v>
      </c>
      <c r="AK1055" s="227">
        <f t="shared" si="1405"/>
        <v>3113.21</v>
      </c>
      <c r="AL1055" s="227">
        <f t="shared" si="1554"/>
        <v>62.264200000000002</v>
      </c>
      <c r="AM1055" s="227">
        <f t="shared" si="1555"/>
        <v>516.79286000000002</v>
      </c>
      <c r="AN1055" s="228">
        <f t="shared" si="1406"/>
        <v>1.0556094728646417</v>
      </c>
      <c r="AO1055" s="230">
        <f t="shared" si="1407"/>
        <v>343</v>
      </c>
      <c r="AP1055" s="231">
        <f t="shared" si="1556"/>
        <v>1.082540354</v>
      </c>
      <c r="AQ1055" s="227">
        <f t="shared" si="1557"/>
        <v>3557.5891360099999</v>
      </c>
      <c r="AR1055" s="227">
        <f t="shared" si="1558"/>
        <v>4136.6461960099996</v>
      </c>
      <c r="AS1055" s="227">
        <f t="shared" si="1537"/>
        <v>3113.21</v>
      </c>
      <c r="AT1055" s="227">
        <f t="shared" si="1559"/>
        <v>62.264200000000002</v>
      </c>
      <c r="AU1055" s="227">
        <f t="shared" si="1560"/>
        <v>485.66075999999998</v>
      </c>
      <c r="AV1055" s="228">
        <f t="shared" si="1538"/>
        <v>1.0532926849832647</v>
      </c>
      <c r="AW1055" s="230">
        <f t="shared" si="1539"/>
        <v>322</v>
      </c>
      <c r="AX1055" s="231">
        <f t="shared" si="1561"/>
        <v>1.077296558</v>
      </c>
      <c r="AY1055" s="227">
        <f t="shared" si="1562"/>
        <v>3532.5861110999999</v>
      </c>
      <c r="AZ1055" s="227">
        <f t="shared" si="1563"/>
        <v>4080.5110710999998</v>
      </c>
      <c r="BA1055" s="227">
        <f t="shared" si="1516"/>
        <v>3113.21</v>
      </c>
      <c r="BB1055" s="227">
        <f t="shared" si="1564"/>
        <v>62.264200000000002</v>
      </c>
      <c r="BC1055" s="227">
        <f t="shared" si="1565"/>
        <v>453.49092333333334</v>
      </c>
      <c r="BD1055" s="228">
        <f t="shared" si="1403"/>
        <v>1.0490957389333437</v>
      </c>
      <c r="BE1055" s="230">
        <f t="shared" si="1404"/>
        <v>302</v>
      </c>
      <c r="BF1055" s="231">
        <f t="shared" si="1566"/>
        <v>1.072326084</v>
      </c>
      <c r="BG1055" s="227">
        <f t="shared" si="1567"/>
        <v>3502.27633866</v>
      </c>
      <c r="BH1055" s="227">
        <f t="shared" si="1568"/>
        <v>4018.0314619933333</v>
      </c>
      <c r="BI1055" s="227">
        <f t="shared" si="1540"/>
        <v>3113.21</v>
      </c>
      <c r="BJ1055" s="227">
        <f t="shared" si="1569"/>
        <v>62.264200000000002</v>
      </c>
      <c r="BK1055" s="227">
        <f t="shared" si="1570"/>
        <v>422.35882333333331</v>
      </c>
      <c r="BL1055" s="228">
        <f t="shared" si="1526"/>
        <v>1.0360414737164469</v>
      </c>
      <c r="BM1055" s="230">
        <f t="shared" si="1527"/>
        <v>280</v>
      </c>
      <c r="BN1055" s="231">
        <f t="shared" si="1571"/>
        <v>1.0668850459999999</v>
      </c>
      <c r="BO1055" s="227">
        <f t="shared" si="1572"/>
        <v>3441.1466853799998</v>
      </c>
      <c r="BP1055" s="227">
        <f t="shared" si="1573"/>
        <v>3925.7697087133329</v>
      </c>
      <c r="BQ1055" s="227">
        <f t="shared" si="1402"/>
        <v>3113.21</v>
      </c>
      <c r="BR1055" s="227">
        <f t="shared" si="1574"/>
        <v>62.264200000000002</v>
      </c>
      <c r="BS1055" s="227">
        <f t="shared" si="1575"/>
        <v>388.11351333333334</v>
      </c>
      <c r="BT1055" s="228">
        <f t="shared" si="1400"/>
        <v>1.0326331175909631</v>
      </c>
      <c r="BU1055" s="230">
        <f t="shared" si="1401"/>
        <v>257</v>
      </c>
      <c r="BV1055" s="231">
        <f t="shared" si="1576"/>
        <v>1.0612262059999999</v>
      </c>
      <c r="BW1055" s="227">
        <f t="shared" si="1577"/>
        <v>3411.6339845399998</v>
      </c>
      <c r="BX1055" s="227">
        <f t="shared" si="1578"/>
        <v>3862.0116978733331</v>
      </c>
      <c r="BY1055" s="227">
        <f t="shared" si="1517"/>
        <v>3113.21</v>
      </c>
      <c r="BZ1055" s="227">
        <f t="shared" si="1579"/>
        <v>62.264200000000002</v>
      </c>
      <c r="CA1055" s="227">
        <f t="shared" si="1580"/>
        <v>358.01915000000002</v>
      </c>
      <c r="CB1055" s="228">
        <f t="shared" si="1514"/>
        <v>1.0335623045362969</v>
      </c>
      <c r="CC1055" s="230">
        <f t="shared" si="1515"/>
        <v>237</v>
      </c>
      <c r="CD1055" s="231">
        <f t="shared" si="1581"/>
        <v>1.0563298780000001</v>
      </c>
      <c r="CE1055" s="227">
        <f t="shared" si="1582"/>
        <v>3398.9489535100001</v>
      </c>
      <c r="CF1055" s="227">
        <f t="shared" si="1583"/>
        <v>3819.2323035100003</v>
      </c>
      <c r="CG1055" s="227">
        <f t="shared" si="1510"/>
        <v>3113.21</v>
      </c>
      <c r="CH1055" s="227">
        <f t="shared" si="1584"/>
        <v>62.264200000000002</v>
      </c>
      <c r="CI1055" s="227">
        <f t="shared" si="1585"/>
        <v>326.88704999999999</v>
      </c>
      <c r="CJ1055" s="228">
        <f t="shared" si="1393"/>
        <v>1.0286252160064551</v>
      </c>
      <c r="CK1055" s="230">
        <f t="shared" si="1394"/>
        <v>216</v>
      </c>
      <c r="CL1055" s="231">
        <f t="shared" si="1586"/>
        <v>1.0512130449999999</v>
      </c>
      <c r="CM1055" s="227">
        <f t="shared" si="1587"/>
        <v>3366.3271900700001</v>
      </c>
      <c r="CN1055" s="227">
        <f t="shared" si="1588"/>
        <v>3755.47844007</v>
      </c>
      <c r="CO1055" s="227">
        <f t="shared" si="1513"/>
        <v>3113.21</v>
      </c>
      <c r="CP1055" s="227">
        <f t="shared" si="1589"/>
        <v>62.264200000000002</v>
      </c>
      <c r="CQ1055" s="227">
        <f t="shared" si="1590"/>
        <v>293.67947666666669</v>
      </c>
      <c r="CR1055" s="228">
        <f t="shared" si="1511"/>
        <v>1.0240178930974035</v>
      </c>
      <c r="CS1055" s="230">
        <f t="shared" si="1512"/>
        <v>196</v>
      </c>
      <c r="CT1055" s="231">
        <f t="shared" si="1591"/>
        <v>1.0463629160000001</v>
      </c>
      <c r="CU1055" s="227">
        <f t="shared" si="1592"/>
        <v>3335.7869211799998</v>
      </c>
      <c r="CV1055" s="227">
        <f t="shared" si="1593"/>
        <v>3691.7305978466666</v>
      </c>
      <c r="CW1055" s="227">
        <f t="shared" si="1391"/>
        <v>3113.21</v>
      </c>
      <c r="CX1055" s="227">
        <f t="shared" si="1594"/>
        <v>62.264200000000002</v>
      </c>
      <c r="CY1055" s="227">
        <f t="shared" si="1595"/>
        <v>262.54737666666671</v>
      </c>
      <c r="CZ1055" s="228">
        <f t="shared" si="1389"/>
        <v>1.0261733189526154</v>
      </c>
      <c r="DA1055" s="239">
        <f t="shared" si="1390"/>
        <v>175</v>
      </c>
      <c r="DB1055" s="231">
        <f t="shared" si="1596"/>
        <v>1.041294363</v>
      </c>
      <c r="DC1055" s="227">
        <f t="shared" si="1597"/>
        <v>3326.61585229</v>
      </c>
      <c r="DD1055" s="227">
        <f t="shared" si="1598"/>
        <v>3651.4274289566665</v>
      </c>
      <c r="DE1055" s="227">
        <f t="shared" si="1509"/>
        <v>3113.21</v>
      </c>
      <c r="DF1055" s="227">
        <f t="shared" si="1599"/>
        <v>62.264200000000002</v>
      </c>
      <c r="DG1055" s="227">
        <f t="shared" si="1600"/>
        <v>231.41527666666667</v>
      </c>
      <c r="DH1055" s="228">
        <f t="shared" si="1507"/>
        <v>1.024636258671938</v>
      </c>
      <c r="DI1055" s="239">
        <f t="shared" si="1508"/>
        <v>154</v>
      </c>
      <c r="DJ1055" s="231">
        <f t="shared" si="1601"/>
        <v>1.0362503620000001</v>
      </c>
      <c r="DK1055" s="227">
        <f t="shared" si="1602"/>
        <v>3305.54316105</v>
      </c>
      <c r="DL1055" s="227">
        <f t="shared" si="1603"/>
        <v>3599.2226377166667</v>
      </c>
      <c r="DM1055" s="227">
        <f t="shared" si="1388"/>
        <v>3113.21</v>
      </c>
      <c r="DN1055" s="227">
        <f t="shared" si="1604"/>
        <v>62.264200000000002</v>
      </c>
      <c r="DO1055" s="227">
        <f t="shared" si="1605"/>
        <v>199.24544</v>
      </c>
      <c r="DP1055" s="228">
        <f t="shared" si="1386"/>
        <v>1.0213682829886319</v>
      </c>
      <c r="DQ1055" s="239">
        <f t="shared" si="1387"/>
        <v>133</v>
      </c>
      <c r="DR1055" s="231">
        <f t="shared" si="1606"/>
        <v>1.0312307940000001</v>
      </c>
      <c r="DS1055" s="227">
        <f t="shared" si="1607"/>
        <v>3279.0395683199999</v>
      </c>
      <c r="DT1055" s="227">
        <f t="shared" si="1608"/>
        <v>3540.5492083199997</v>
      </c>
      <c r="DU1055" s="227">
        <f t="shared" si="1506"/>
        <v>3113.21</v>
      </c>
      <c r="DV1055" s="227">
        <f t="shared" si="1609"/>
        <v>62.264200000000002</v>
      </c>
      <c r="DW1055" s="227">
        <f t="shared" si="1610"/>
        <v>170.18881333333334</v>
      </c>
      <c r="DX1055" s="228">
        <f t="shared" si="1503"/>
        <v>1.0169957581312326</v>
      </c>
      <c r="DY1055" s="239">
        <f t="shared" si="1504"/>
        <v>115</v>
      </c>
      <c r="DZ1055" s="231">
        <f t="shared" si="1611"/>
        <v>1.0269476639999999</v>
      </c>
      <c r="EA1055" s="227">
        <f t="shared" si="1612"/>
        <v>3251.4409388700001</v>
      </c>
      <c r="EB1055" s="227">
        <f t="shared" si="1613"/>
        <v>3483.8939522033334</v>
      </c>
      <c r="EC1055" s="227">
        <f t="shared" si="1644"/>
        <v>3113.21</v>
      </c>
      <c r="ED1055" s="227">
        <f t="shared" si="1614"/>
        <v>62.264200000000002</v>
      </c>
      <c r="EE1055" s="227">
        <f t="shared" si="1615"/>
        <v>138.01897666666667</v>
      </c>
      <c r="EF1055" s="228">
        <f t="shared" si="1645"/>
        <v>1.0094254565290268</v>
      </c>
      <c r="EG1055" s="239">
        <f t="shared" si="1646"/>
        <v>93</v>
      </c>
      <c r="EH1055" s="231">
        <f t="shared" si="1616"/>
        <v>1.0217368790000001</v>
      </c>
      <c r="EI1055" s="227">
        <f t="shared" si="1617"/>
        <v>3210.86272908</v>
      </c>
      <c r="EJ1055" s="227">
        <f t="shared" si="1618"/>
        <v>3411.1459057466668</v>
      </c>
      <c r="EK1055" s="227">
        <f t="shared" si="1505"/>
        <v>3113.21</v>
      </c>
      <c r="EL1055" s="227">
        <f t="shared" si="1619"/>
        <v>62.264200000000002</v>
      </c>
      <c r="EM1055" s="227">
        <f t="shared" si="1620"/>
        <v>104.81140333333335</v>
      </c>
      <c r="EN1055" s="228">
        <f t="shared" si="1501"/>
        <v>1.0037046566083636</v>
      </c>
      <c r="EO1055" s="239">
        <f t="shared" si="1502"/>
        <v>72</v>
      </c>
      <c r="EP1055" s="231">
        <f t="shared" si="1621"/>
        <v>1.0167876140000001</v>
      </c>
      <c r="EQ1055" s="227">
        <f t="shared" si="1622"/>
        <v>3177.2003596099999</v>
      </c>
      <c r="ER1055" s="227">
        <f t="shared" si="1623"/>
        <v>3344.2759629433331</v>
      </c>
      <c r="ES1055" s="227">
        <f t="shared" si="1643"/>
        <v>3113.21</v>
      </c>
      <c r="ET1055" s="227">
        <f t="shared" si="1624"/>
        <v>62.264200000000002</v>
      </c>
      <c r="EU1055" s="227">
        <f t="shared" si="1625"/>
        <v>74.717039999999997</v>
      </c>
      <c r="EV1055" s="228">
        <f t="shared" si="1641"/>
        <v>1.0024013658184068</v>
      </c>
      <c r="EW1055" s="239">
        <f t="shared" si="1642"/>
        <v>52</v>
      </c>
      <c r="EX1055" s="231">
        <f t="shared" si="1626"/>
        <v>1.0120963190000001</v>
      </c>
      <c r="EY1055" s="227">
        <f t="shared" si="1627"/>
        <v>3158.4347689000001</v>
      </c>
      <c r="EZ1055" s="227">
        <f t="shared" si="1628"/>
        <v>3295.4160089000002</v>
      </c>
      <c r="FA1055" s="227">
        <f t="shared" si="1499"/>
        <v>3113.21</v>
      </c>
      <c r="FB1055" s="227">
        <f t="shared" si="1629"/>
        <v>62.264200000000002</v>
      </c>
      <c r="FC1055" s="227">
        <f t="shared" si="1630"/>
        <v>43.584939999999996</v>
      </c>
      <c r="FD1055" s="228">
        <f t="shared" si="1496"/>
        <v>1.002301402159852</v>
      </c>
      <c r="FE1055" s="239">
        <f t="shared" si="1497"/>
        <v>30</v>
      </c>
      <c r="FF1055" s="231">
        <f t="shared" si="1631"/>
        <v>1.00696089</v>
      </c>
      <c r="FG1055" s="227">
        <f t="shared" si="1632"/>
        <v>3142.0953335899999</v>
      </c>
      <c r="FH1055" s="227">
        <f t="shared" si="1633"/>
        <v>3247.9444735899997</v>
      </c>
      <c r="FI1055" s="227">
        <f t="shared" si="1639"/>
        <v>3113.21</v>
      </c>
      <c r="FJ1055" s="227">
        <f t="shared" si="1640"/>
        <v>62.264200000000002</v>
      </c>
      <c r="FK1055" s="227">
        <f t="shared" si="1634"/>
        <v>10.377366666666665</v>
      </c>
      <c r="FL1055" s="228">
        <f t="shared" si="1635"/>
        <v>1.0004000910070701</v>
      </c>
      <c r="FM1055" s="239">
        <f t="shared" si="1636"/>
        <v>8</v>
      </c>
      <c r="FN1055" s="231">
        <f t="shared" si="1637"/>
        <v>1.0018515189999999</v>
      </c>
      <c r="FO1055" s="227">
        <f t="shared" si="1547"/>
        <v>3120.2220409800002</v>
      </c>
      <c r="FP1055" s="227">
        <f t="shared" si="1548"/>
        <v>3192.8636076466669</v>
      </c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5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5"/>
      <c r="HA1055" s="5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3"/>
      <c r="JZ1055" s="1"/>
      <c r="KA1055" s="1"/>
      <c r="KB1055" s="1"/>
      <c r="KC1055" s="1"/>
      <c r="KD1055" s="1"/>
      <c r="KE1055" s="1"/>
    </row>
    <row r="1056" spans="1:291" x14ac:dyDescent="0.2">
      <c r="A1056" s="196">
        <f t="shared" si="1528"/>
        <v>43714</v>
      </c>
      <c r="B1056" s="236">
        <f t="shared" si="1638"/>
        <v>119777.49470555004</v>
      </c>
      <c r="C1056" s="66">
        <f t="shared" si="1398"/>
        <v>53362.21694002</v>
      </c>
      <c r="D1056" s="77">
        <f t="shared" si="1529"/>
        <v>5224.18</v>
      </c>
      <c r="E1056" s="67">
        <f>VLOOKUP(A1055,[1]Plan1!$DQ$117:$DS$314,3)</f>
        <v>5229.93</v>
      </c>
      <c r="F1056" s="11">
        <f t="shared" si="1530"/>
        <v>43704</v>
      </c>
      <c r="G1056" s="73">
        <f t="shared" si="1518"/>
        <v>1.1006512026767723E-3</v>
      </c>
      <c r="H1056" s="11">
        <f t="shared" si="1531"/>
        <v>43733</v>
      </c>
      <c r="I1056" s="11">
        <f t="shared" si="1519"/>
        <v>43733</v>
      </c>
      <c r="J1056" s="1">
        <f t="shared" si="1532"/>
        <v>22</v>
      </c>
      <c r="K1056" s="1">
        <f t="shared" si="1533"/>
        <v>9</v>
      </c>
      <c r="L1056" s="66">
        <f t="shared" si="1520"/>
        <v>1.00045012</v>
      </c>
      <c r="M1056" s="70">
        <f t="shared" si="1399"/>
        <v>1.00190055</v>
      </c>
      <c r="N1056" s="70">
        <f t="shared" si="1647"/>
        <v>1.1020242726541301</v>
      </c>
      <c r="O1056" s="66">
        <f t="shared" si="1395"/>
        <v>1.1025203100000001</v>
      </c>
      <c r="P1056" s="66">
        <f t="shared" si="1521"/>
        <v>53386.236341099997</v>
      </c>
      <c r="Q1056" s="74">
        <f t="shared" si="1522"/>
        <v>0</v>
      </c>
      <c r="R1056" s="75">
        <f t="shared" si="1396"/>
        <v>0</v>
      </c>
      <c r="S1056" s="66">
        <f t="shared" si="1397"/>
        <v>0</v>
      </c>
      <c r="T1056" s="10">
        <f t="shared" si="1534"/>
        <v>0.06</v>
      </c>
      <c r="U1056" s="74">
        <f t="shared" si="1392"/>
        <v>9</v>
      </c>
      <c r="V1056" s="74">
        <v>252</v>
      </c>
      <c r="W1056" s="70">
        <f t="shared" si="1523"/>
        <v>1.0020831990000001</v>
      </c>
      <c r="X1056" s="66">
        <f t="shared" si="1524"/>
        <v>111.21415415</v>
      </c>
      <c r="Y1056" s="66">
        <v>0</v>
      </c>
      <c r="Z1056" s="67">
        <f t="shared" si="1525"/>
        <v>0</v>
      </c>
      <c r="AA1056" s="68" t="str">
        <f t="shared" si="1535"/>
        <v>A+INCORP J=</v>
      </c>
      <c r="AB1056" s="11">
        <f t="shared" si="1536"/>
        <v>43733</v>
      </c>
      <c r="AC1056" s="227">
        <f t="shared" si="1541"/>
        <v>3113.21</v>
      </c>
      <c r="AD1056" s="227">
        <f t="shared" si="1549"/>
        <v>62.264200000000002</v>
      </c>
      <c r="AE1056" s="227">
        <f t="shared" si="1550"/>
        <v>548.96269666666672</v>
      </c>
      <c r="AF1056" s="228">
        <f t="shared" si="1542"/>
        <v>1.0566119574414319</v>
      </c>
      <c r="AG1056" s="230">
        <f t="shared" si="1543"/>
        <v>365</v>
      </c>
      <c r="AH1056" s="231">
        <f t="shared" si="1551"/>
        <v>1.088061232</v>
      </c>
      <c r="AI1056" s="227">
        <f t="shared" si="1552"/>
        <v>3579.1283641800001</v>
      </c>
      <c r="AJ1056" s="227">
        <f t="shared" si="1553"/>
        <v>4190.3552608466671</v>
      </c>
      <c r="AK1056" s="227">
        <f t="shared" si="1405"/>
        <v>3113.21</v>
      </c>
      <c r="AL1056" s="227">
        <f t="shared" si="1554"/>
        <v>62.264200000000002</v>
      </c>
      <c r="AM1056" s="227">
        <f t="shared" si="1555"/>
        <v>517.83059666666668</v>
      </c>
      <c r="AN1056" s="228">
        <f t="shared" si="1406"/>
        <v>1.0556622597927867</v>
      </c>
      <c r="AO1056" s="230">
        <f t="shared" si="1407"/>
        <v>344</v>
      </c>
      <c r="AP1056" s="231">
        <f t="shared" si="1556"/>
        <v>1.0827906940000001</v>
      </c>
      <c r="AQ1056" s="227">
        <f t="shared" si="1557"/>
        <v>3558.58977921</v>
      </c>
      <c r="AR1056" s="227">
        <f t="shared" si="1558"/>
        <v>4138.6845758766667</v>
      </c>
      <c r="AS1056" s="227">
        <f t="shared" si="1537"/>
        <v>3113.21</v>
      </c>
      <c r="AT1056" s="227">
        <f t="shared" si="1559"/>
        <v>62.264200000000002</v>
      </c>
      <c r="AU1056" s="227">
        <f t="shared" si="1560"/>
        <v>486.69849666666664</v>
      </c>
      <c r="AV1056" s="228">
        <f t="shared" si="1538"/>
        <v>1.0533453560578496</v>
      </c>
      <c r="AW1056" s="230">
        <f t="shared" si="1539"/>
        <v>323</v>
      </c>
      <c r="AX1056" s="231">
        <f t="shared" si="1561"/>
        <v>1.0775456859999999</v>
      </c>
      <c r="AY1056" s="227">
        <f t="shared" si="1562"/>
        <v>3533.5797237900001</v>
      </c>
      <c r="AZ1056" s="227">
        <f t="shared" si="1563"/>
        <v>4082.5424204566666</v>
      </c>
      <c r="BA1056" s="227">
        <f t="shared" si="1516"/>
        <v>3113.21</v>
      </c>
      <c r="BB1056" s="227">
        <f t="shared" si="1564"/>
        <v>62.264200000000002</v>
      </c>
      <c r="BC1056" s="227">
        <f t="shared" si="1565"/>
        <v>454.52866</v>
      </c>
      <c r="BD1056" s="228">
        <f t="shared" si="1403"/>
        <v>1.0491482001349641</v>
      </c>
      <c r="BE1056" s="230">
        <f t="shared" si="1404"/>
        <v>303</v>
      </c>
      <c r="BF1056" s="231">
        <f t="shared" si="1566"/>
        <v>1.0725740619999999</v>
      </c>
      <c r="BG1056" s="227">
        <f t="shared" si="1567"/>
        <v>3503.2614242599998</v>
      </c>
      <c r="BH1056" s="227">
        <f t="shared" si="1568"/>
        <v>4020.0542842599998</v>
      </c>
      <c r="BI1056" s="227">
        <f t="shared" si="1540"/>
        <v>3113.21</v>
      </c>
      <c r="BJ1056" s="227">
        <f t="shared" si="1569"/>
        <v>62.264200000000002</v>
      </c>
      <c r="BK1056" s="227">
        <f t="shared" si="1570"/>
        <v>423.39656000000002</v>
      </c>
      <c r="BL1056" s="228">
        <f t="shared" si="1526"/>
        <v>1.0360932821249864</v>
      </c>
      <c r="BM1056" s="230">
        <f t="shared" si="1527"/>
        <v>281</v>
      </c>
      <c r="BN1056" s="231">
        <f t="shared" si="1571"/>
        <v>1.0671317659999999</v>
      </c>
      <c r="BO1056" s="227">
        <f t="shared" si="1572"/>
        <v>3442.1145778599998</v>
      </c>
      <c r="BP1056" s="227">
        <f t="shared" si="1573"/>
        <v>3927.77533786</v>
      </c>
      <c r="BQ1056" s="227">
        <f t="shared" si="1402"/>
        <v>3113.21</v>
      </c>
      <c r="BR1056" s="227">
        <f t="shared" si="1574"/>
        <v>62.264200000000002</v>
      </c>
      <c r="BS1056" s="227">
        <f t="shared" si="1575"/>
        <v>389.15125</v>
      </c>
      <c r="BT1056" s="228">
        <f t="shared" si="1400"/>
        <v>1.0326847555608558</v>
      </c>
      <c r="BU1056" s="230">
        <f t="shared" si="1401"/>
        <v>258</v>
      </c>
      <c r="BV1056" s="231">
        <f t="shared" si="1576"/>
        <v>1.061471617</v>
      </c>
      <c r="BW1056" s="227">
        <f t="shared" si="1577"/>
        <v>3412.5935747499998</v>
      </c>
      <c r="BX1056" s="227">
        <f t="shared" si="1578"/>
        <v>3864.0090247499998</v>
      </c>
      <c r="BY1056" s="227">
        <f t="shared" si="1517"/>
        <v>3113.21</v>
      </c>
      <c r="BZ1056" s="227">
        <f t="shared" si="1579"/>
        <v>62.264200000000002</v>
      </c>
      <c r="CA1056" s="227">
        <f t="shared" si="1580"/>
        <v>359.05688666666668</v>
      </c>
      <c r="CB1056" s="228">
        <f t="shared" si="1514"/>
        <v>1.0336139889712186</v>
      </c>
      <c r="CC1056" s="230">
        <f t="shared" si="1515"/>
        <v>238</v>
      </c>
      <c r="CD1056" s="231">
        <f t="shared" si="1581"/>
        <v>1.056574157</v>
      </c>
      <c r="CE1056" s="227">
        <f t="shared" si="1582"/>
        <v>3399.9049767199999</v>
      </c>
      <c r="CF1056" s="227">
        <f t="shared" si="1583"/>
        <v>3821.2260633866667</v>
      </c>
      <c r="CG1056" s="227">
        <f t="shared" si="1510"/>
        <v>3113.21</v>
      </c>
      <c r="CH1056" s="227">
        <f t="shared" si="1584"/>
        <v>62.264200000000002</v>
      </c>
      <c r="CI1056" s="227">
        <f t="shared" si="1585"/>
        <v>327.92478666666665</v>
      </c>
      <c r="CJ1056" s="228">
        <f t="shared" si="1393"/>
        <v>1.0286766535567624</v>
      </c>
      <c r="CK1056" s="230">
        <f t="shared" si="1394"/>
        <v>217</v>
      </c>
      <c r="CL1056" s="231">
        <f t="shared" si="1586"/>
        <v>1.0514561410000001</v>
      </c>
      <c r="CM1056" s="227">
        <f t="shared" si="1587"/>
        <v>3367.2740386599999</v>
      </c>
      <c r="CN1056" s="227">
        <f t="shared" si="1588"/>
        <v>3757.4630253266664</v>
      </c>
      <c r="CO1056" s="227">
        <f t="shared" si="1513"/>
        <v>3113.21</v>
      </c>
      <c r="CP1056" s="227">
        <f t="shared" si="1589"/>
        <v>62.264200000000002</v>
      </c>
      <c r="CQ1056" s="227">
        <f t="shared" si="1590"/>
        <v>294.71721333333335</v>
      </c>
      <c r="CR1056" s="228">
        <f t="shared" si="1511"/>
        <v>1.0240691002533941</v>
      </c>
      <c r="CS1056" s="230">
        <f t="shared" si="1512"/>
        <v>197</v>
      </c>
      <c r="CT1056" s="231">
        <f t="shared" si="1591"/>
        <v>1.04660489</v>
      </c>
      <c r="CU1056" s="227">
        <f t="shared" si="1592"/>
        <v>3336.7251784300001</v>
      </c>
      <c r="CV1056" s="227">
        <f t="shared" si="1593"/>
        <v>3693.7065917633336</v>
      </c>
      <c r="CW1056" s="227">
        <f t="shared" si="1391"/>
        <v>3113.21</v>
      </c>
      <c r="CX1056" s="227">
        <f t="shared" si="1594"/>
        <v>62.264200000000002</v>
      </c>
      <c r="CY1056" s="227">
        <f t="shared" si="1595"/>
        <v>263.58511333333337</v>
      </c>
      <c r="CZ1056" s="228">
        <f t="shared" si="1389"/>
        <v>1.0262246338930781</v>
      </c>
      <c r="DA1056" s="239">
        <f t="shared" si="1390"/>
        <v>176</v>
      </c>
      <c r="DB1056" s="231">
        <f t="shared" si="1596"/>
        <v>1.041535165</v>
      </c>
      <c r="DC1056" s="227">
        <f t="shared" si="1597"/>
        <v>3327.55153036</v>
      </c>
      <c r="DD1056" s="227">
        <f t="shared" si="1598"/>
        <v>3653.4008436933336</v>
      </c>
      <c r="DE1056" s="227">
        <f t="shared" si="1509"/>
        <v>3113.21</v>
      </c>
      <c r="DF1056" s="227">
        <f t="shared" si="1599"/>
        <v>62.264200000000002</v>
      </c>
      <c r="DG1056" s="227">
        <f t="shared" si="1600"/>
        <v>232.45301333333336</v>
      </c>
      <c r="DH1056" s="228">
        <f t="shared" si="1507"/>
        <v>1.0246874967499884</v>
      </c>
      <c r="DI1056" s="239">
        <f t="shared" si="1508"/>
        <v>155</v>
      </c>
      <c r="DJ1056" s="231">
        <f t="shared" si="1601"/>
        <v>1.036489998</v>
      </c>
      <c r="DK1056" s="227">
        <f t="shared" si="1602"/>
        <v>3306.4729133999999</v>
      </c>
      <c r="DL1056" s="227">
        <f t="shared" si="1603"/>
        <v>3601.1901267333333</v>
      </c>
      <c r="DM1056" s="227">
        <f t="shared" si="1388"/>
        <v>3113.21</v>
      </c>
      <c r="DN1056" s="227">
        <f t="shared" si="1604"/>
        <v>62.264200000000002</v>
      </c>
      <c r="DO1056" s="227">
        <f t="shared" si="1605"/>
        <v>200.28317666666669</v>
      </c>
      <c r="DP1056" s="228">
        <f t="shared" ref="DP1056:DP1119" si="1648">($O1056/DP$861)</f>
        <v>1.0214193576479162</v>
      </c>
      <c r="DQ1056" s="239">
        <f t="shared" ref="DQ1056:DQ1119" si="1649">NETWORKDAYS(DQ$861,$A1056,$AE$118:$AE$502)-1</f>
        <v>134</v>
      </c>
      <c r="DR1056" s="231">
        <f t="shared" si="1606"/>
        <v>1.031469269</v>
      </c>
      <c r="DS1056" s="227">
        <f t="shared" si="1607"/>
        <v>3279.96186532</v>
      </c>
      <c r="DT1056" s="227">
        <f t="shared" si="1608"/>
        <v>3542.5092419866669</v>
      </c>
      <c r="DU1056" s="227">
        <f t="shared" si="1506"/>
        <v>3113.21</v>
      </c>
      <c r="DV1056" s="227">
        <f t="shared" si="1609"/>
        <v>62.264200000000002</v>
      </c>
      <c r="DW1056" s="227">
        <f t="shared" si="1610"/>
        <v>171.22655</v>
      </c>
      <c r="DX1056" s="228">
        <f t="shared" si="1503"/>
        <v>1.0170466141375381</v>
      </c>
      <c r="DY1056" s="239">
        <f t="shared" si="1504"/>
        <v>116</v>
      </c>
      <c r="DZ1056" s="231">
        <f t="shared" si="1611"/>
        <v>1.0271851489999999</v>
      </c>
      <c r="EA1056" s="227">
        <f t="shared" si="1612"/>
        <v>3252.35547473</v>
      </c>
      <c r="EB1056" s="227">
        <f t="shared" si="1613"/>
        <v>3485.8462247299999</v>
      </c>
      <c r="EC1056" s="227">
        <f t="shared" si="1644"/>
        <v>3113.21</v>
      </c>
      <c r="ED1056" s="227">
        <f t="shared" si="1614"/>
        <v>62.264200000000002</v>
      </c>
      <c r="EE1056" s="227">
        <f t="shared" si="1615"/>
        <v>139.05671333333333</v>
      </c>
      <c r="EF1056" s="228">
        <f t="shared" si="1645"/>
        <v>1.0094759339739638</v>
      </c>
      <c r="EG1056" s="239">
        <f t="shared" si="1646"/>
        <v>94</v>
      </c>
      <c r="EH1056" s="231">
        <f t="shared" si="1616"/>
        <v>1.021973158</v>
      </c>
      <c r="EI1056" s="227">
        <f t="shared" si="1617"/>
        <v>3211.7658483599998</v>
      </c>
      <c r="EJ1056" s="227">
        <f t="shared" si="1618"/>
        <v>3413.0867616933333</v>
      </c>
      <c r="EK1056" s="227">
        <f t="shared" si="1505"/>
        <v>3113.21</v>
      </c>
      <c r="EL1056" s="227">
        <f t="shared" si="1619"/>
        <v>62.264200000000002</v>
      </c>
      <c r="EM1056" s="227">
        <f t="shared" si="1620"/>
        <v>105.84914000000001</v>
      </c>
      <c r="EN1056" s="228">
        <f t="shared" si="1501"/>
        <v>1.0037548479783249</v>
      </c>
      <c r="EO1056" s="239">
        <f t="shared" si="1502"/>
        <v>73</v>
      </c>
      <c r="EP1056" s="231">
        <f t="shared" si="1621"/>
        <v>1.0170227489999999</v>
      </c>
      <c r="EQ1056" s="227">
        <f t="shared" si="1622"/>
        <v>3178.0940123300002</v>
      </c>
      <c r="ER1056" s="227">
        <f t="shared" si="1623"/>
        <v>3346.20735233</v>
      </c>
      <c r="ES1056" s="227">
        <f t="shared" si="1643"/>
        <v>3113.21</v>
      </c>
      <c r="ET1056" s="227">
        <f t="shared" si="1624"/>
        <v>62.264200000000002</v>
      </c>
      <c r="EU1056" s="227">
        <f t="shared" si="1625"/>
        <v>75.754776666666658</v>
      </c>
      <c r="EV1056" s="228">
        <f t="shared" si="1641"/>
        <v>1.0024514920158598</v>
      </c>
      <c r="EW1056" s="239">
        <f t="shared" si="1642"/>
        <v>53</v>
      </c>
      <c r="EX1056" s="231">
        <f t="shared" si="1626"/>
        <v>1.0123303690000001</v>
      </c>
      <c r="EY1056" s="227">
        <f t="shared" si="1627"/>
        <v>3159.3231430199999</v>
      </c>
      <c r="EZ1056" s="227">
        <f t="shared" si="1628"/>
        <v>3297.3421196866666</v>
      </c>
      <c r="FA1056" s="227">
        <f t="shared" si="1499"/>
        <v>3113.21</v>
      </c>
      <c r="FB1056" s="227">
        <f t="shared" si="1629"/>
        <v>62.264200000000002</v>
      </c>
      <c r="FC1056" s="227">
        <f t="shared" si="1630"/>
        <v>44.622676666666671</v>
      </c>
      <c r="FD1056" s="228">
        <f t="shared" si="1496"/>
        <v>1.0023515233585107</v>
      </c>
      <c r="FE1056" s="239">
        <f t="shared" si="1497"/>
        <v>31</v>
      </c>
      <c r="FF1056" s="231">
        <f t="shared" si="1631"/>
        <v>1.0071937520000001</v>
      </c>
      <c r="FG1056" s="227">
        <f t="shared" si="1632"/>
        <v>3142.9791106100001</v>
      </c>
      <c r="FH1056" s="227">
        <f t="shared" si="1633"/>
        <v>3249.8659872766666</v>
      </c>
      <c r="FI1056" s="227">
        <f t="shared" si="1639"/>
        <v>3113.21</v>
      </c>
      <c r="FJ1056" s="227">
        <f t="shared" si="1640"/>
        <v>62.264200000000002</v>
      </c>
      <c r="FK1056" s="227">
        <f t="shared" si="1634"/>
        <v>11.415103333333333</v>
      </c>
      <c r="FL1056" s="228">
        <f t="shared" si="1635"/>
        <v>1.0004501171285456</v>
      </c>
      <c r="FM1056" s="239">
        <f t="shared" si="1636"/>
        <v>9</v>
      </c>
      <c r="FN1056" s="231">
        <f t="shared" si="1637"/>
        <v>1.0020831990000001</v>
      </c>
      <c r="FO1056" s="227">
        <f t="shared" si="1547"/>
        <v>3121.0996643100002</v>
      </c>
      <c r="FP1056" s="227">
        <f t="shared" si="1548"/>
        <v>3194.7789676433335</v>
      </c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5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5"/>
      <c r="HA1056" s="5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3"/>
      <c r="JZ1056" s="1"/>
      <c r="KA1056" s="1"/>
      <c r="KB1056" s="1"/>
      <c r="KC1056" s="1"/>
      <c r="KD1056" s="1"/>
      <c r="KE1056" s="1"/>
    </row>
    <row r="1057" spans="1:291" x14ac:dyDescent="0.2">
      <c r="A1057" s="196">
        <f t="shared" si="1528"/>
        <v>43715</v>
      </c>
      <c r="B1057" s="236">
        <f t="shared" si="1638"/>
        <v>119814.22609289999</v>
      </c>
      <c r="C1057" s="66">
        <f t="shared" si="1398"/>
        <v>53362.21694002</v>
      </c>
      <c r="D1057" s="77">
        <f t="shared" si="1529"/>
        <v>5224.18</v>
      </c>
      <c r="E1057" s="67">
        <f>VLOOKUP(A1056,[1]Plan1!$DQ$117:$DS$314,3)</f>
        <v>5229.93</v>
      </c>
      <c r="F1057" s="11">
        <f t="shared" si="1530"/>
        <v>43704</v>
      </c>
      <c r="G1057" s="73">
        <f t="shared" si="1518"/>
        <v>1.1006512026767723E-3</v>
      </c>
      <c r="H1057" s="11">
        <f t="shared" si="1531"/>
        <v>43733</v>
      </c>
      <c r="I1057" s="11">
        <f t="shared" si="1519"/>
        <v>43733</v>
      </c>
      <c r="J1057" s="1">
        <f t="shared" si="1532"/>
        <v>22</v>
      </c>
      <c r="K1057" s="1">
        <f t="shared" si="1533"/>
        <v>10</v>
      </c>
      <c r="L1057" s="66">
        <f t="shared" si="1520"/>
        <v>1.00050014</v>
      </c>
      <c r="M1057" s="70">
        <f t="shared" si="1399"/>
        <v>1.00190055</v>
      </c>
      <c r="N1057" s="70">
        <f t="shared" si="1647"/>
        <v>1.1020242726541301</v>
      </c>
      <c r="O1057" s="66">
        <f t="shared" si="1395"/>
        <v>1.1025754299999999</v>
      </c>
      <c r="P1057" s="66">
        <f t="shared" si="1521"/>
        <v>53388.905519200001</v>
      </c>
      <c r="Q1057" s="74">
        <f t="shared" si="1522"/>
        <v>0</v>
      </c>
      <c r="R1057" s="75">
        <f t="shared" si="1396"/>
        <v>0</v>
      </c>
      <c r="S1057" s="66">
        <f t="shared" si="1397"/>
        <v>0</v>
      </c>
      <c r="T1057" s="10">
        <f t="shared" si="1534"/>
        <v>0.06</v>
      </c>
      <c r="U1057" s="74">
        <f t="shared" si="1392"/>
        <v>10</v>
      </c>
      <c r="V1057" s="74">
        <v>252</v>
      </c>
      <c r="W1057" s="70">
        <f t="shared" si="1523"/>
        <v>1.0023149339999999</v>
      </c>
      <c r="X1057" s="66">
        <f t="shared" si="1524"/>
        <v>123.59179260000001</v>
      </c>
      <c r="Y1057" s="66">
        <v>0</v>
      </c>
      <c r="Z1057" s="67">
        <f t="shared" si="1525"/>
        <v>0</v>
      </c>
      <c r="AA1057" s="68" t="str">
        <f t="shared" si="1535"/>
        <v>A+INCORP J=</v>
      </c>
      <c r="AB1057" s="11">
        <f t="shared" si="1536"/>
        <v>43733</v>
      </c>
      <c r="AC1057" s="227">
        <f t="shared" si="1541"/>
        <v>3113.21</v>
      </c>
      <c r="AD1057" s="227">
        <f t="shared" si="1549"/>
        <v>62.264200000000002</v>
      </c>
      <c r="AE1057" s="227">
        <f t="shared" si="1550"/>
        <v>550.00043333333338</v>
      </c>
      <c r="AF1057" s="228">
        <f t="shared" si="1542"/>
        <v>1.0566647822742861</v>
      </c>
      <c r="AG1057" s="230">
        <f t="shared" si="1543"/>
        <v>365</v>
      </c>
      <c r="AH1057" s="231">
        <f t="shared" si="1551"/>
        <v>1.088061232</v>
      </c>
      <c r="AI1057" s="227">
        <f t="shared" si="1552"/>
        <v>3579.30730107</v>
      </c>
      <c r="AJ1057" s="227">
        <f t="shared" si="1553"/>
        <v>4191.5719344033332</v>
      </c>
      <c r="AK1057" s="227">
        <f t="shared" si="1405"/>
        <v>3113.21</v>
      </c>
      <c r="AL1057" s="227">
        <f t="shared" si="1554"/>
        <v>62.264200000000002</v>
      </c>
      <c r="AM1057" s="227">
        <f t="shared" si="1555"/>
        <v>518.86833333333345</v>
      </c>
      <c r="AN1057" s="228">
        <f t="shared" si="1406"/>
        <v>1.0557150371459401</v>
      </c>
      <c r="AO1057" s="230">
        <f t="shared" si="1407"/>
        <v>344</v>
      </c>
      <c r="AP1057" s="231">
        <f t="shared" si="1556"/>
        <v>1.0827906940000001</v>
      </c>
      <c r="AQ1057" s="227">
        <f t="shared" si="1557"/>
        <v>3558.76768928</v>
      </c>
      <c r="AR1057" s="227">
        <f t="shared" si="1558"/>
        <v>4139.9002226133334</v>
      </c>
      <c r="AS1057" s="227">
        <f t="shared" si="1537"/>
        <v>3113.21</v>
      </c>
      <c r="AT1057" s="227">
        <f t="shared" si="1559"/>
        <v>62.264200000000002</v>
      </c>
      <c r="AU1057" s="227">
        <f t="shared" si="1560"/>
        <v>487.73623333333336</v>
      </c>
      <c r="AV1057" s="228">
        <f t="shared" si="1538"/>
        <v>1.0533980175784576</v>
      </c>
      <c r="AW1057" s="230">
        <f t="shared" si="1539"/>
        <v>323</v>
      </c>
      <c r="AX1057" s="231">
        <f t="shared" si="1561"/>
        <v>1.0775456859999999</v>
      </c>
      <c r="AY1057" s="227">
        <f t="shared" si="1562"/>
        <v>3533.7563835000001</v>
      </c>
      <c r="AZ1057" s="227">
        <f t="shared" si="1563"/>
        <v>4083.7568168333337</v>
      </c>
      <c r="BA1057" s="227">
        <f t="shared" si="1516"/>
        <v>3113.21</v>
      </c>
      <c r="BB1057" s="227">
        <f t="shared" si="1564"/>
        <v>62.264200000000002</v>
      </c>
      <c r="BC1057" s="227">
        <f t="shared" si="1565"/>
        <v>455.56639666666672</v>
      </c>
      <c r="BD1057" s="228">
        <f t="shared" si="1403"/>
        <v>1.0492006518206762</v>
      </c>
      <c r="BE1057" s="230">
        <f t="shared" si="1404"/>
        <v>303</v>
      </c>
      <c r="BF1057" s="231">
        <f t="shared" si="1566"/>
        <v>1.0725740619999999</v>
      </c>
      <c r="BG1057" s="227">
        <f t="shared" si="1567"/>
        <v>3503.43656822</v>
      </c>
      <c r="BH1057" s="227">
        <f t="shared" si="1568"/>
        <v>4021.2671648866667</v>
      </c>
      <c r="BI1057" s="227">
        <f t="shared" si="1540"/>
        <v>3113.21</v>
      </c>
      <c r="BJ1057" s="227">
        <f t="shared" si="1569"/>
        <v>62.264200000000002</v>
      </c>
      <c r="BK1057" s="227">
        <f t="shared" si="1570"/>
        <v>424.43429666666668</v>
      </c>
      <c r="BL1057" s="228">
        <f t="shared" si="1526"/>
        <v>1.0361450811360273</v>
      </c>
      <c r="BM1057" s="230">
        <f t="shared" si="1527"/>
        <v>281</v>
      </c>
      <c r="BN1057" s="231">
        <f t="shared" si="1571"/>
        <v>1.0671317659999999</v>
      </c>
      <c r="BO1057" s="227">
        <f t="shared" si="1572"/>
        <v>3442.2866648099998</v>
      </c>
      <c r="BP1057" s="227">
        <f t="shared" si="1573"/>
        <v>3928.9851614766667</v>
      </c>
      <c r="BQ1057" s="227">
        <f t="shared" si="1402"/>
        <v>3113.21</v>
      </c>
      <c r="BR1057" s="227">
        <f t="shared" si="1574"/>
        <v>62.264200000000002</v>
      </c>
      <c r="BS1057" s="227">
        <f t="shared" si="1575"/>
        <v>390.18898666666666</v>
      </c>
      <c r="BT1057" s="228">
        <f t="shared" si="1400"/>
        <v>1.0327363841641661</v>
      </c>
      <c r="BU1057" s="230">
        <f t="shared" si="1401"/>
        <v>258</v>
      </c>
      <c r="BV1057" s="231">
        <f t="shared" si="1576"/>
        <v>1.061471617</v>
      </c>
      <c r="BW1057" s="227">
        <f t="shared" si="1577"/>
        <v>3412.7641858100001</v>
      </c>
      <c r="BX1057" s="227">
        <f t="shared" si="1578"/>
        <v>3865.2173724766667</v>
      </c>
      <c r="BY1057" s="227">
        <f t="shared" si="1517"/>
        <v>3113.21</v>
      </c>
      <c r="BZ1057" s="227">
        <f t="shared" si="1579"/>
        <v>62.264200000000002</v>
      </c>
      <c r="CA1057" s="227">
        <f t="shared" si="1580"/>
        <v>360.09462333333335</v>
      </c>
      <c r="CB1057" s="228">
        <f t="shared" si="1514"/>
        <v>1.033665664031129</v>
      </c>
      <c r="CC1057" s="230">
        <f t="shared" si="1515"/>
        <v>238</v>
      </c>
      <c r="CD1057" s="231">
        <f t="shared" si="1581"/>
        <v>1.056574157</v>
      </c>
      <c r="CE1057" s="227">
        <f t="shared" si="1582"/>
        <v>3400.0749534199999</v>
      </c>
      <c r="CF1057" s="227">
        <f t="shared" si="1583"/>
        <v>3822.4337767533334</v>
      </c>
      <c r="CG1057" s="227">
        <f t="shared" si="1510"/>
        <v>3113.21</v>
      </c>
      <c r="CH1057" s="227">
        <f t="shared" si="1584"/>
        <v>62.264200000000002</v>
      </c>
      <c r="CI1057" s="227">
        <f t="shared" si="1585"/>
        <v>328.96252333333337</v>
      </c>
      <c r="CJ1057" s="228">
        <f t="shared" si="1393"/>
        <v>1.0287280817768412</v>
      </c>
      <c r="CK1057" s="230">
        <f t="shared" si="1394"/>
        <v>217</v>
      </c>
      <c r="CL1057" s="231">
        <f t="shared" si="1586"/>
        <v>1.0514561410000001</v>
      </c>
      <c r="CM1057" s="227">
        <f t="shared" si="1587"/>
        <v>3367.4423839900001</v>
      </c>
      <c r="CN1057" s="227">
        <f t="shared" si="1588"/>
        <v>3758.6691073233333</v>
      </c>
      <c r="CO1057" s="227">
        <f t="shared" si="1513"/>
        <v>3113.21</v>
      </c>
      <c r="CP1057" s="227">
        <f t="shared" si="1589"/>
        <v>62.264200000000002</v>
      </c>
      <c r="CQ1057" s="227">
        <f t="shared" si="1590"/>
        <v>295.75495000000001</v>
      </c>
      <c r="CR1057" s="228">
        <f t="shared" si="1511"/>
        <v>1.0241202981209472</v>
      </c>
      <c r="CS1057" s="230">
        <f t="shared" si="1512"/>
        <v>197</v>
      </c>
      <c r="CT1057" s="231">
        <f t="shared" si="1591"/>
        <v>1.04660489</v>
      </c>
      <c r="CU1057" s="227">
        <f t="shared" si="1592"/>
        <v>3336.8919964900001</v>
      </c>
      <c r="CV1057" s="227">
        <f t="shared" si="1593"/>
        <v>3694.9111464900002</v>
      </c>
      <c r="CW1057" s="227">
        <f t="shared" si="1391"/>
        <v>3113.21</v>
      </c>
      <c r="CX1057" s="227">
        <f t="shared" si="1594"/>
        <v>62.264200000000002</v>
      </c>
      <c r="CY1057" s="227">
        <f t="shared" si="1595"/>
        <v>264.62285000000003</v>
      </c>
      <c r="CZ1057" s="228">
        <f t="shared" si="1389"/>
        <v>1.0262759395255521</v>
      </c>
      <c r="DA1057" s="239">
        <f t="shared" si="1390"/>
        <v>176</v>
      </c>
      <c r="DB1057" s="231">
        <f t="shared" si="1596"/>
        <v>1.041535165</v>
      </c>
      <c r="DC1057" s="227">
        <f t="shared" si="1597"/>
        <v>3327.71788978</v>
      </c>
      <c r="DD1057" s="227">
        <f t="shared" si="1598"/>
        <v>3654.6049397799998</v>
      </c>
      <c r="DE1057" s="227">
        <f t="shared" si="1509"/>
        <v>3113.21</v>
      </c>
      <c r="DF1057" s="227">
        <f t="shared" si="1599"/>
        <v>62.264200000000002</v>
      </c>
      <c r="DG1057" s="227">
        <f t="shared" si="1600"/>
        <v>233.49074999999999</v>
      </c>
      <c r="DH1057" s="228">
        <f t="shared" si="1507"/>
        <v>1.0247387255339919</v>
      </c>
      <c r="DI1057" s="239">
        <f t="shared" si="1508"/>
        <v>155</v>
      </c>
      <c r="DJ1057" s="231">
        <f t="shared" si="1601"/>
        <v>1.036489998</v>
      </c>
      <c r="DK1057" s="227">
        <f t="shared" si="1602"/>
        <v>3306.6382190099998</v>
      </c>
      <c r="DL1057" s="227">
        <f t="shared" si="1603"/>
        <v>3602.3931690099998</v>
      </c>
      <c r="DM1057" s="227">
        <f t="shared" ref="DM1057:DM1120" si="1650">DM1056</f>
        <v>3113.21</v>
      </c>
      <c r="DN1057" s="227">
        <f t="shared" si="1604"/>
        <v>62.264200000000002</v>
      </c>
      <c r="DO1057" s="227">
        <f t="shared" si="1605"/>
        <v>201.32091333333332</v>
      </c>
      <c r="DP1057" s="228">
        <f t="shared" si="1648"/>
        <v>1.0214704230427962</v>
      </c>
      <c r="DQ1057" s="239">
        <f t="shared" si="1649"/>
        <v>134</v>
      </c>
      <c r="DR1057" s="231">
        <f t="shared" si="1606"/>
        <v>1.031469269</v>
      </c>
      <c r="DS1057" s="227">
        <f t="shared" si="1607"/>
        <v>3280.12584552</v>
      </c>
      <c r="DT1057" s="227">
        <f t="shared" si="1608"/>
        <v>3543.7109588533331</v>
      </c>
      <c r="DU1057" s="227">
        <f t="shared" si="1506"/>
        <v>3113.21</v>
      </c>
      <c r="DV1057" s="227">
        <f t="shared" si="1609"/>
        <v>62.264200000000002</v>
      </c>
      <c r="DW1057" s="227">
        <f t="shared" si="1610"/>
        <v>172.26428666666666</v>
      </c>
      <c r="DX1057" s="228">
        <f t="shared" si="1503"/>
        <v>1.0170974609191008</v>
      </c>
      <c r="DY1057" s="239">
        <f t="shared" si="1504"/>
        <v>116</v>
      </c>
      <c r="DZ1057" s="231">
        <f t="shared" si="1611"/>
        <v>1.0271851489999999</v>
      </c>
      <c r="EA1057" s="227">
        <f t="shared" si="1612"/>
        <v>3252.5180747600002</v>
      </c>
      <c r="EB1057" s="227">
        <f t="shared" si="1613"/>
        <v>3487.0465614266668</v>
      </c>
      <c r="EC1057" s="227">
        <f t="shared" si="1644"/>
        <v>3113.21</v>
      </c>
      <c r="ED1057" s="227">
        <f t="shared" si="1614"/>
        <v>62.264200000000002</v>
      </c>
      <c r="EE1057" s="227">
        <f t="shared" si="1615"/>
        <v>140.09444999999999</v>
      </c>
      <c r="EF1057" s="228">
        <f t="shared" si="1645"/>
        <v>1.0095264022628252</v>
      </c>
      <c r="EG1057" s="239">
        <f t="shared" si="1646"/>
        <v>94</v>
      </c>
      <c r="EH1057" s="231">
        <f t="shared" si="1616"/>
        <v>1.021973158</v>
      </c>
      <c r="EI1057" s="227">
        <f t="shared" si="1617"/>
        <v>3211.9264191299999</v>
      </c>
      <c r="EJ1057" s="227">
        <f t="shared" si="1618"/>
        <v>3414.28506913</v>
      </c>
      <c r="EK1057" s="227">
        <f t="shared" si="1505"/>
        <v>3113.21</v>
      </c>
      <c r="EL1057" s="227">
        <f t="shared" si="1619"/>
        <v>62.264200000000002</v>
      </c>
      <c r="EM1057" s="227">
        <f t="shared" si="1620"/>
        <v>106.88687666666667</v>
      </c>
      <c r="EN1057" s="228">
        <f t="shared" si="1501"/>
        <v>1.0038050302441013</v>
      </c>
      <c r="EO1057" s="239">
        <f t="shared" si="1502"/>
        <v>73</v>
      </c>
      <c r="EP1057" s="231">
        <f t="shared" si="1621"/>
        <v>1.0170227489999999</v>
      </c>
      <c r="EQ1057" s="227">
        <f t="shared" si="1622"/>
        <v>3178.25289969</v>
      </c>
      <c r="ER1057" s="227">
        <f t="shared" si="1623"/>
        <v>3347.4039763566666</v>
      </c>
      <c r="ES1057" s="227">
        <f t="shared" si="1643"/>
        <v>3113.21</v>
      </c>
      <c r="ET1057" s="227">
        <f t="shared" si="1624"/>
        <v>62.264200000000002</v>
      </c>
      <c r="EU1057" s="227">
        <f t="shared" si="1625"/>
        <v>76.792513333333346</v>
      </c>
      <c r="EV1057" s="228">
        <f t="shared" si="1641"/>
        <v>1.0025016091209493</v>
      </c>
      <c r="EW1057" s="239">
        <f t="shared" si="1642"/>
        <v>53</v>
      </c>
      <c r="EX1057" s="231">
        <f t="shared" si="1626"/>
        <v>1.0123303690000001</v>
      </c>
      <c r="EY1057" s="227">
        <f t="shared" si="1627"/>
        <v>3159.4810919400002</v>
      </c>
      <c r="EZ1057" s="227">
        <f t="shared" si="1628"/>
        <v>3298.5378052733336</v>
      </c>
      <c r="FA1057" s="227">
        <f t="shared" si="1499"/>
        <v>3113.21</v>
      </c>
      <c r="FB1057" s="227">
        <f t="shared" si="1629"/>
        <v>62.264200000000002</v>
      </c>
      <c r="FC1057" s="227">
        <f t="shared" si="1630"/>
        <v>45.660413333333331</v>
      </c>
      <c r="FD1057" s="228">
        <f t="shared" si="1496"/>
        <v>1.0024016354657128</v>
      </c>
      <c r="FE1057" s="239">
        <f t="shared" si="1497"/>
        <v>31</v>
      </c>
      <c r="FF1057" s="231">
        <f t="shared" si="1631"/>
        <v>1.0071937520000001</v>
      </c>
      <c r="FG1057" s="227">
        <f t="shared" si="1632"/>
        <v>3143.1362424200001</v>
      </c>
      <c r="FH1057" s="227">
        <f t="shared" si="1633"/>
        <v>3251.0608557533333</v>
      </c>
      <c r="FI1057" s="227">
        <f t="shared" si="1639"/>
        <v>3113.21</v>
      </c>
      <c r="FJ1057" s="227">
        <f t="shared" si="1640"/>
        <v>62.264200000000002</v>
      </c>
      <c r="FK1057" s="227">
        <f t="shared" si="1634"/>
        <v>12.45284</v>
      </c>
      <c r="FL1057" s="228">
        <f t="shared" si="1635"/>
        <v>1.0005001341758109</v>
      </c>
      <c r="FM1057" s="239">
        <f t="shared" si="1636"/>
        <v>9</v>
      </c>
      <c r="FN1057" s="231">
        <f t="shared" si="1637"/>
        <v>1.0020831990000001</v>
      </c>
      <c r="FO1057" s="227">
        <f t="shared" si="1547"/>
        <v>3121.2557022599999</v>
      </c>
      <c r="FP1057" s="227">
        <f t="shared" si="1548"/>
        <v>3195.9727422599999</v>
      </c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5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5"/>
      <c r="HA1057" s="5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3"/>
      <c r="JZ1057" s="1"/>
      <c r="KA1057" s="1"/>
      <c r="KB1057" s="1"/>
      <c r="KC1057" s="1"/>
      <c r="KD1057" s="1"/>
      <c r="KE1057" s="1"/>
    </row>
    <row r="1058" spans="1:291" x14ac:dyDescent="0.2">
      <c r="A1058" s="196">
        <f t="shared" si="1528"/>
        <v>43716</v>
      </c>
      <c r="B1058" s="236">
        <f t="shared" si="1638"/>
        <v>119832.90535289999</v>
      </c>
      <c r="C1058" s="66">
        <f t="shared" si="1398"/>
        <v>53362.21694002</v>
      </c>
      <c r="D1058" s="77">
        <f t="shared" si="1529"/>
        <v>5224.18</v>
      </c>
      <c r="E1058" s="67">
        <f>VLOOKUP(A1057,[1]Plan1!$DQ$117:$DS$314,3)</f>
        <v>5229.93</v>
      </c>
      <c r="F1058" s="11">
        <f t="shared" si="1530"/>
        <v>43704</v>
      </c>
      <c r="G1058" s="73">
        <f t="shared" si="1518"/>
        <v>1.1006512026767723E-3</v>
      </c>
      <c r="H1058" s="11">
        <f t="shared" si="1531"/>
        <v>43733</v>
      </c>
      <c r="I1058" s="11">
        <f t="shared" si="1519"/>
        <v>43733</v>
      </c>
      <c r="J1058" s="1">
        <f t="shared" si="1532"/>
        <v>22</v>
      </c>
      <c r="K1058" s="1">
        <f t="shared" si="1533"/>
        <v>10</v>
      </c>
      <c r="L1058" s="66">
        <f t="shared" si="1520"/>
        <v>1.00050014</v>
      </c>
      <c r="M1058" s="70">
        <f t="shared" si="1399"/>
        <v>1.00190055</v>
      </c>
      <c r="N1058" s="70">
        <f t="shared" si="1647"/>
        <v>1.1020242726541301</v>
      </c>
      <c r="O1058" s="66">
        <f t="shared" si="1395"/>
        <v>1.1025754299999999</v>
      </c>
      <c r="P1058" s="66">
        <f t="shared" si="1521"/>
        <v>53388.905519200001</v>
      </c>
      <c r="Q1058" s="74">
        <f t="shared" si="1522"/>
        <v>0</v>
      </c>
      <c r="R1058" s="75">
        <f t="shared" si="1396"/>
        <v>0</v>
      </c>
      <c r="S1058" s="66">
        <f t="shared" si="1397"/>
        <v>0</v>
      </c>
      <c r="T1058" s="10">
        <f t="shared" si="1534"/>
        <v>0.06</v>
      </c>
      <c r="U1058" s="74">
        <f t="shared" si="1392"/>
        <v>10</v>
      </c>
      <c r="V1058" s="74">
        <v>252</v>
      </c>
      <c r="W1058" s="70">
        <f t="shared" si="1523"/>
        <v>1.0023149339999999</v>
      </c>
      <c r="X1058" s="66">
        <f t="shared" si="1524"/>
        <v>123.59179260000001</v>
      </c>
      <c r="Y1058" s="66">
        <v>0</v>
      </c>
      <c r="Z1058" s="67">
        <f t="shared" si="1525"/>
        <v>0</v>
      </c>
      <c r="AA1058" s="68" t="str">
        <f t="shared" si="1535"/>
        <v>A+INCORP J=</v>
      </c>
      <c r="AB1058" s="11">
        <f t="shared" si="1536"/>
        <v>43733</v>
      </c>
      <c r="AC1058" s="227">
        <f t="shared" si="1541"/>
        <v>3113.21</v>
      </c>
      <c r="AD1058" s="227">
        <f t="shared" si="1549"/>
        <v>62.264200000000002</v>
      </c>
      <c r="AE1058" s="227">
        <f t="shared" si="1550"/>
        <v>551.03816999999992</v>
      </c>
      <c r="AF1058" s="228">
        <f t="shared" si="1542"/>
        <v>1.0566647822742861</v>
      </c>
      <c r="AG1058" s="230">
        <f t="shared" si="1543"/>
        <v>365</v>
      </c>
      <c r="AH1058" s="231">
        <f t="shared" si="1551"/>
        <v>1.088061232</v>
      </c>
      <c r="AI1058" s="227">
        <f t="shared" si="1552"/>
        <v>3579.30730107</v>
      </c>
      <c r="AJ1058" s="227">
        <f t="shared" si="1553"/>
        <v>4192.6096710700003</v>
      </c>
      <c r="AK1058" s="227">
        <f t="shared" si="1405"/>
        <v>3113.21</v>
      </c>
      <c r="AL1058" s="227">
        <f t="shared" si="1554"/>
        <v>62.264200000000002</v>
      </c>
      <c r="AM1058" s="227">
        <f t="shared" si="1555"/>
        <v>519.90607</v>
      </c>
      <c r="AN1058" s="228">
        <f t="shared" si="1406"/>
        <v>1.0557150371459401</v>
      </c>
      <c r="AO1058" s="230">
        <f t="shared" si="1407"/>
        <v>344</v>
      </c>
      <c r="AP1058" s="231">
        <f t="shared" si="1556"/>
        <v>1.0827906940000001</v>
      </c>
      <c r="AQ1058" s="227">
        <f t="shared" si="1557"/>
        <v>3558.76768928</v>
      </c>
      <c r="AR1058" s="227">
        <f t="shared" si="1558"/>
        <v>4140.9379592799996</v>
      </c>
      <c r="AS1058" s="227">
        <f t="shared" si="1537"/>
        <v>3113.21</v>
      </c>
      <c r="AT1058" s="227">
        <f t="shared" si="1559"/>
        <v>62.264200000000002</v>
      </c>
      <c r="AU1058" s="227">
        <f t="shared" si="1560"/>
        <v>488.77397000000002</v>
      </c>
      <c r="AV1058" s="228">
        <f t="shared" si="1538"/>
        <v>1.0533980175784576</v>
      </c>
      <c r="AW1058" s="230">
        <f t="shared" si="1539"/>
        <v>323</v>
      </c>
      <c r="AX1058" s="231">
        <f t="shared" si="1561"/>
        <v>1.0775456859999999</v>
      </c>
      <c r="AY1058" s="227">
        <f t="shared" si="1562"/>
        <v>3533.7563835000001</v>
      </c>
      <c r="AZ1058" s="227">
        <f t="shared" si="1563"/>
        <v>4084.7945534999999</v>
      </c>
      <c r="BA1058" s="227">
        <f t="shared" si="1516"/>
        <v>3113.21</v>
      </c>
      <c r="BB1058" s="227">
        <f t="shared" si="1564"/>
        <v>62.264200000000002</v>
      </c>
      <c r="BC1058" s="227">
        <f t="shared" si="1565"/>
        <v>456.60413333333332</v>
      </c>
      <c r="BD1058" s="228">
        <f t="shared" si="1403"/>
        <v>1.0492006518206762</v>
      </c>
      <c r="BE1058" s="230">
        <f t="shared" si="1404"/>
        <v>303</v>
      </c>
      <c r="BF1058" s="231">
        <f t="shared" si="1566"/>
        <v>1.0725740619999999</v>
      </c>
      <c r="BG1058" s="227">
        <f t="shared" si="1567"/>
        <v>3503.43656822</v>
      </c>
      <c r="BH1058" s="227">
        <f t="shared" si="1568"/>
        <v>4022.3049015533334</v>
      </c>
      <c r="BI1058" s="227">
        <f t="shared" si="1540"/>
        <v>3113.21</v>
      </c>
      <c r="BJ1058" s="227">
        <f t="shared" si="1569"/>
        <v>62.264200000000002</v>
      </c>
      <c r="BK1058" s="227">
        <f t="shared" si="1570"/>
        <v>425.47203333333329</v>
      </c>
      <c r="BL1058" s="228">
        <f t="shared" si="1526"/>
        <v>1.0361450811360273</v>
      </c>
      <c r="BM1058" s="230">
        <f t="shared" si="1527"/>
        <v>281</v>
      </c>
      <c r="BN1058" s="231">
        <f t="shared" si="1571"/>
        <v>1.0671317659999999</v>
      </c>
      <c r="BO1058" s="227">
        <f t="shared" si="1572"/>
        <v>3442.2866648099998</v>
      </c>
      <c r="BP1058" s="227">
        <f t="shared" si="1573"/>
        <v>3930.0228981433329</v>
      </c>
      <c r="BQ1058" s="227">
        <f t="shared" si="1402"/>
        <v>3113.21</v>
      </c>
      <c r="BR1058" s="227">
        <f t="shared" si="1574"/>
        <v>62.264200000000002</v>
      </c>
      <c r="BS1058" s="227">
        <f t="shared" si="1575"/>
        <v>391.22672333333338</v>
      </c>
      <c r="BT1058" s="228">
        <f t="shared" si="1400"/>
        <v>1.0327363841641661</v>
      </c>
      <c r="BU1058" s="230">
        <f t="shared" si="1401"/>
        <v>258</v>
      </c>
      <c r="BV1058" s="231">
        <f t="shared" si="1576"/>
        <v>1.061471617</v>
      </c>
      <c r="BW1058" s="227">
        <f t="shared" si="1577"/>
        <v>3412.7641858100001</v>
      </c>
      <c r="BX1058" s="227">
        <f t="shared" si="1578"/>
        <v>3866.2551091433334</v>
      </c>
      <c r="BY1058" s="227">
        <f t="shared" si="1517"/>
        <v>3113.21</v>
      </c>
      <c r="BZ1058" s="227">
        <f t="shared" si="1579"/>
        <v>62.264200000000002</v>
      </c>
      <c r="CA1058" s="227">
        <f t="shared" si="1580"/>
        <v>361.13236000000001</v>
      </c>
      <c r="CB1058" s="228">
        <f t="shared" si="1514"/>
        <v>1.033665664031129</v>
      </c>
      <c r="CC1058" s="230">
        <f t="shared" si="1515"/>
        <v>238</v>
      </c>
      <c r="CD1058" s="231">
        <f t="shared" si="1581"/>
        <v>1.056574157</v>
      </c>
      <c r="CE1058" s="227">
        <f t="shared" si="1582"/>
        <v>3400.0749534199999</v>
      </c>
      <c r="CF1058" s="227">
        <f t="shared" si="1583"/>
        <v>3823.4715134200001</v>
      </c>
      <c r="CG1058" s="227">
        <f t="shared" si="1510"/>
        <v>3113.21</v>
      </c>
      <c r="CH1058" s="227">
        <f t="shared" si="1584"/>
        <v>62.264200000000002</v>
      </c>
      <c r="CI1058" s="227">
        <f t="shared" si="1585"/>
        <v>330.00025999999997</v>
      </c>
      <c r="CJ1058" s="228">
        <f t="shared" si="1393"/>
        <v>1.0287280817768412</v>
      </c>
      <c r="CK1058" s="230">
        <f t="shared" si="1394"/>
        <v>217</v>
      </c>
      <c r="CL1058" s="231">
        <f t="shared" si="1586"/>
        <v>1.0514561410000001</v>
      </c>
      <c r="CM1058" s="227">
        <f t="shared" si="1587"/>
        <v>3367.4423839900001</v>
      </c>
      <c r="CN1058" s="227">
        <f t="shared" si="1588"/>
        <v>3759.7068439899999</v>
      </c>
      <c r="CO1058" s="227">
        <f t="shared" si="1513"/>
        <v>3113.21</v>
      </c>
      <c r="CP1058" s="227">
        <f t="shared" si="1589"/>
        <v>62.264200000000002</v>
      </c>
      <c r="CQ1058" s="227">
        <f t="shared" si="1590"/>
        <v>296.79268666666667</v>
      </c>
      <c r="CR1058" s="228">
        <f t="shared" si="1511"/>
        <v>1.0241202981209472</v>
      </c>
      <c r="CS1058" s="230">
        <f t="shared" si="1512"/>
        <v>197</v>
      </c>
      <c r="CT1058" s="231">
        <f t="shared" si="1591"/>
        <v>1.04660489</v>
      </c>
      <c r="CU1058" s="227">
        <f t="shared" si="1592"/>
        <v>3336.8919964900001</v>
      </c>
      <c r="CV1058" s="227">
        <f t="shared" si="1593"/>
        <v>3695.9488831566669</v>
      </c>
      <c r="CW1058" s="227">
        <f t="shared" si="1391"/>
        <v>3113.21</v>
      </c>
      <c r="CX1058" s="227">
        <f t="shared" si="1594"/>
        <v>62.264200000000002</v>
      </c>
      <c r="CY1058" s="227">
        <f t="shared" si="1595"/>
        <v>265.66058666666669</v>
      </c>
      <c r="CZ1058" s="228">
        <f t="shared" si="1389"/>
        <v>1.0262759395255521</v>
      </c>
      <c r="DA1058" s="239">
        <f t="shared" si="1390"/>
        <v>176</v>
      </c>
      <c r="DB1058" s="231">
        <f t="shared" si="1596"/>
        <v>1.041535165</v>
      </c>
      <c r="DC1058" s="227">
        <f t="shared" si="1597"/>
        <v>3327.71788978</v>
      </c>
      <c r="DD1058" s="227">
        <f t="shared" si="1598"/>
        <v>3655.6426764466669</v>
      </c>
      <c r="DE1058" s="227">
        <f t="shared" si="1509"/>
        <v>3113.21</v>
      </c>
      <c r="DF1058" s="227">
        <f t="shared" si="1599"/>
        <v>62.264200000000002</v>
      </c>
      <c r="DG1058" s="227">
        <f t="shared" si="1600"/>
        <v>234.52848666666668</v>
      </c>
      <c r="DH1058" s="228">
        <f t="shared" si="1507"/>
        <v>1.0247387255339919</v>
      </c>
      <c r="DI1058" s="239">
        <f t="shared" si="1508"/>
        <v>155</v>
      </c>
      <c r="DJ1058" s="231">
        <f t="shared" si="1601"/>
        <v>1.036489998</v>
      </c>
      <c r="DK1058" s="227">
        <f t="shared" si="1602"/>
        <v>3306.6382190099998</v>
      </c>
      <c r="DL1058" s="227">
        <f t="shared" si="1603"/>
        <v>3603.4309056766665</v>
      </c>
      <c r="DM1058" s="227">
        <f t="shared" si="1650"/>
        <v>3113.21</v>
      </c>
      <c r="DN1058" s="227">
        <f t="shared" si="1604"/>
        <v>62.264200000000002</v>
      </c>
      <c r="DO1058" s="227">
        <f t="shared" si="1605"/>
        <v>202.35865000000001</v>
      </c>
      <c r="DP1058" s="228">
        <f t="shared" si="1648"/>
        <v>1.0214704230427962</v>
      </c>
      <c r="DQ1058" s="239">
        <f t="shared" si="1649"/>
        <v>134</v>
      </c>
      <c r="DR1058" s="231">
        <f t="shared" si="1606"/>
        <v>1.031469269</v>
      </c>
      <c r="DS1058" s="227">
        <f t="shared" si="1607"/>
        <v>3280.12584552</v>
      </c>
      <c r="DT1058" s="227">
        <f t="shared" si="1608"/>
        <v>3544.7486955200002</v>
      </c>
      <c r="DU1058" s="227">
        <f t="shared" si="1506"/>
        <v>3113.21</v>
      </c>
      <c r="DV1058" s="227">
        <f t="shared" si="1609"/>
        <v>62.264200000000002</v>
      </c>
      <c r="DW1058" s="227">
        <f t="shared" si="1610"/>
        <v>173.30202333333332</v>
      </c>
      <c r="DX1058" s="228">
        <f t="shared" si="1503"/>
        <v>1.0170974609191008</v>
      </c>
      <c r="DY1058" s="239">
        <f t="shared" si="1504"/>
        <v>116</v>
      </c>
      <c r="DZ1058" s="231">
        <f t="shared" si="1611"/>
        <v>1.0271851489999999</v>
      </c>
      <c r="EA1058" s="227">
        <f t="shared" si="1612"/>
        <v>3252.5180747600002</v>
      </c>
      <c r="EB1058" s="227">
        <f t="shared" si="1613"/>
        <v>3488.0842980933335</v>
      </c>
      <c r="EC1058" s="227">
        <f t="shared" si="1644"/>
        <v>3113.21</v>
      </c>
      <c r="ED1058" s="227">
        <f t="shared" si="1614"/>
        <v>62.264200000000002</v>
      </c>
      <c r="EE1058" s="227">
        <f t="shared" si="1615"/>
        <v>141.13218666666666</v>
      </c>
      <c r="EF1058" s="228">
        <f t="shared" si="1645"/>
        <v>1.0095264022628252</v>
      </c>
      <c r="EG1058" s="239">
        <f t="shared" si="1646"/>
        <v>94</v>
      </c>
      <c r="EH1058" s="231">
        <f t="shared" si="1616"/>
        <v>1.021973158</v>
      </c>
      <c r="EI1058" s="227">
        <f t="shared" si="1617"/>
        <v>3211.9264191299999</v>
      </c>
      <c r="EJ1058" s="227">
        <f t="shared" si="1618"/>
        <v>3415.3228057966667</v>
      </c>
      <c r="EK1058" s="227">
        <f t="shared" si="1505"/>
        <v>3113.21</v>
      </c>
      <c r="EL1058" s="227">
        <f t="shared" si="1619"/>
        <v>62.264200000000002</v>
      </c>
      <c r="EM1058" s="227">
        <f t="shared" si="1620"/>
        <v>107.92461333333335</v>
      </c>
      <c r="EN1058" s="228">
        <f t="shared" si="1501"/>
        <v>1.0038050302441013</v>
      </c>
      <c r="EO1058" s="239">
        <f t="shared" si="1502"/>
        <v>73</v>
      </c>
      <c r="EP1058" s="231">
        <f t="shared" si="1621"/>
        <v>1.0170227489999999</v>
      </c>
      <c r="EQ1058" s="227">
        <f t="shared" si="1622"/>
        <v>3178.25289969</v>
      </c>
      <c r="ER1058" s="227">
        <f t="shared" si="1623"/>
        <v>3348.4417130233333</v>
      </c>
      <c r="ES1058" s="227">
        <f t="shared" si="1643"/>
        <v>3113.21</v>
      </c>
      <c r="ET1058" s="227">
        <f t="shared" si="1624"/>
        <v>62.264200000000002</v>
      </c>
      <c r="EU1058" s="227">
        <f t="shared" si="1625"/>
        <v>77.830250000000007</v>
      </c>
      <c r="EV1058" s="228">
        <f t="shared" si="1641"/>
        <v>1.0025016091209493</v>
      </c>
      <c r="EW1058" s="239">
        <f t="shared" si="1642"/>
        <v>53</v>
      </c>
      <c r="EX1058" s="231">
        <f t="shared" si="1626"/>
        <v>1.0123303690000001</v>
      </c>
      <c r="EY1058" s="227">
        <f t="shared" si="1627"/>
        <v>3159.4810919400002</v>
      </c>
      <c r="EZ1058" s="227">
        <f t="shared" si="1628"/>
        <v>3299.5755419400002</v>
      </c>
      <c r="FA1058" s="227">
        <f t="shared" si="1499"/>
        <v>3113.21</v>
      </c>
      <c r="FB1058" s="227">
        <f t="shared" si="1629"/>
        <v>62.264200000000002</v>
      </c>
      <c r="FC1058" s="227">
        <f t="shared" si="1630"/>
        <v>46.698149999999998</v>
      </c>
      <c r="FD1058" s="228">
        <f t="shared" si="1496"/>
        <v>1.0024016354657128</v>
      </c>
      <c r="FE1058" s="239">
        <f t="shared" si="1497"/>
        <v>31</v>
      </c>
      <c r="FF1058" s="231">
        <f t="shared" si="1631"/>
        <v>1.0071937520000001</v>
      </c>
      <c r="FG1058" s="227">
        <f t="shared" si="1632"/>
        <v>3143.1362424200001</v>
      </c>
      <c r="FH1058" s="227">
        <f t="shared" si="1633"/>
        <v>3252.0985924199999</v>
      </c>
      <c r="FI1058" s="227">
        <f t="shared" si="1639"/>
        <v>3113.21</v>
      </c>
      <c r="FJ1058" s="227">
        <f t="shared" si="1640"/>
        <v>62.264200000000002</v>
      </c>
      <c r="FK1058" s="227">
        <f t="shared" si="1634"/>
        <v>13.490576666666669</v>
      </c>
      <c r="FL1058" s="228">
        <f t="shared" si="1635"/>
        <v>1.0005001341758109</v>
      </c>
      <c r="FM1058" s="239">
        <f t="shared" si="1636"/>
        <v>9</v>
      </c>
      <c r="FN1058" s="231">
        <f t="shared" si="1637"/>
        <v>1.0020831990000001</v>
      </c>
      <c r="FO1058" s="227">
        <f t="shared" si="1547"/>
        <v>3121.2557022599999</v>
      </c>
      <c r="FP1058" s="227">
        <f t="shared" si="1548"/>
        <v>3197.0104789266666</v>
      </c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5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5"/>
      <c r="HA1058" s="5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3"/>
      <c r="JZ1058" s="1"/>
      <c r="KA1058" s="1"/>
      <c r="KB1058" s="1"/>
      <c r="KC1058" s="1"/>
      <c r="KD1058" s="1"/>
      <c r="KE1058" s="1"/>
    </row>
    <row r="1059" spans="1:291" x14ac:dyDescent="0.2">
      <c r="A1059" s="196">
        <f t="shared" si="1528"/>
        <v>43717</v>
      </c>
      <c r="B1059" s="236">
        <f t="shared" si="1638"/>
        <v>119865.48654608997</v>
      </c>
      <c r="C1059" s="66">
        <f t="shared" si="1398"/>
        <v>53362.21694002</v>
      </c>
      <c r="D1059" s="77">
        <f t="shared" si="1529"/>
        <v>5224.18</v>
      </c>
      <c r="E1059" s="67">
        <f>VLOOKUP(A1058,[1]Plan1!$DQ$117:$DS$314,3)</f>
        <v>5229.93</v>
      </c>
      <c r="F1059" s="11">
        <f t="shared" si="1530"/>
        <v>43704</v>
      </c>
      <c r="G1059" s="73">
        <f t="shared" si="1518"/>
        <v>1.1006512026767723E-3</v>
      </c>
      <c r="H1059" s="11">
        <f t="shared" si="1531"/>
        <v>43733</v>
      </c>
      <c r="I1059" s="11">
        <f t="shared" si="1519"/>
        <v>43733</v>
      </c>
      <c r="J1059" s="1">
        <f t="shared" si="1532"/>
        <v>22</v>
      </c>
      <c r="K1059" s="1">
        <f t="shared" si="1533"/>
        <v>10</v>
      </c>
      <c r="L1059" s="66">
        <f t="shared" si="1520"/>
        <v>1.00050014</v>
      </c>
      <c r="M1059" s="70">
        <f t="shared" si="1399"/>
        <v>1.00190055</v>
      </c>
      <c r="N1059" s="70">
        <f t="shared" si="1647"/>
        <v>1.1020242726541301</v>
      </c>
      <c r="O1059" s="66">
        <f t="shared" si="1395"/>
        <v>1.1025754299999999</v>
      </c>
      <c r="P1059" s="66">
        <f t="shared" si="1521"/>
        <v>53388.905519200001</v>
      </c>
      <c r="Q1059" s="74">
        <f t="shared" si="1522"/>
        <v>0</v>
      </c>
      <c r="R1059" s="75">
        <f t="shared" si="1396"/>
        <v>0</v>
      </c>
      <c r="S1059" s="66">
        <f t="shared" si="1397"/>
        <v>0</v>
      </c>
      <c r="T1059" s="10">
        <f t="shared" si="1534"/>
        <v>0.06</v>
      </c>
      <c r="U1059" s="74">
        <f t="shared" si="1392"/>
        <v>10</v>
      </c>
      <c r="V1059" s="74">
        <v>252</v>
      </c>
      <c r="W1059" s="70">
        <f t="shared" si="1523"/>
        <v>1.0023149339999999</v>
      </c>
      <c r="X1059" s="66">
        <f t="shared" si="1524"/>
        <v>123.59179260000001</v>
      </c>
      <c r="Y1059" s="66">
        <v>0</v>
      </c>
      <c r="Z1059" s="67">
        <f t="shared" si="1525"/>
        <v>0</v>
      </c>
      <c r="AA1059" s="68" t="str">
        <f t="shared" si="1535"/>
        <v>A+INCORP J=</v>
      </c>
      <c r="AB1059" s="11">
        <f t="shared" si="1536"/>
        <v>43733</v>
      </c>
      <c r="AC1059" s="227">
        <f t="shared" si="1541"/>
        <v>3113.21</v>
      </c>
      <c r="AD1059" s="227">
        <f t="shared" si="1549"/>
        <v>62.264200000000002</v>
      </c>
      <c r="AE1059" s="227">
        <f t="shared" si="1550"/>
        <v>552.0759066666667</v>
      </c>
      <c r="AF1059" s="228">
        <f t="shared" si="1542"/>
        <v>1.0566647822742861</v>
      </c>
      <c r="AG1059" s="230">
        <f t="shared" si="1543"/>
        <v>366</v>
      </c>
      <c r="AH1059" s="231">
        <f t="shared" si="1551"/>
        <v>1.088312849</v>
      </c>
      <c r="AI1059" s="227">
        <f t="shared" si="1552"/>
        <v>3580.1350252299999</v>
      </c>
      <c r="AJ1059" s="227">
        <f t="shared" si="1553"/>
        <v>4194.4751318966664</v>
      </c>
      <c r="AK1059" s="227">
        <f t="shared" si="1405"/>
        <v>3113.21</v>
      </c>
      <c r="AL1059" s="227">
        <f t="shared" si="1554"/>
        <v>62.264200000000002</v>
      </c>
      <c r="AM1059" s="227">
        <f t="shared" si="1555"/>
        <v>520.94380666666666</v>
      </c>
      <c r="AN1059" s="228">
        <f t="shared" si="1406"/>
        <v>1.0557150371459401</v>
      </c>
      <c r="AO1059" s="230">
        <f t="shared" si="1407"/>
        <v>345</v>
      </c>
      <c r="AP1059" s="231">
        <f t="shared" si="1556"/>
        <v>1.083041092</v>
      </c>
      <c r="AQ1059" s="227">
        <f t="shared" si="1557"/>
        <v>3559.5906630200002</v>
      </c>
      <c r="AR1059" s="227">
        <f t="shared" si="1558"/>
        <v>4142.7986696866665</v>
      </c>
      <c r="AS1059" s="227">
        <f t="shared" si="1537"/>
        <v>3113.21</v>
      </c>
      <c r="AT1059" s="227">
        <f t="shared" si="1559"/>
        <v>62.264200000000002</v>
      </c>
      <c r="AU1059" s="227">
        <f t="shared" si="1560"/>
        <v>489.81170666666662</v>
      </c>
      <c r="AV1059" s="228">
        <f t="shared" si="1538"/>
        <v>1.0533980175784576</v>
      </c>
      <c r="AW1059" s="230">
        <f t="shared" si="1539"/>
        <v>324</v>
      </c>
      <c r="AX1059" s="231">
        <f t="shared" si="1561"/>
        <v>1.077794871</v>
      </c>
      <c r="AY1059" s="227">
        <f t="shared" si="1562"/>
        <v>3534.5735730599999</v>
      </c>
      <c r="AZ1059" s="227">
        <f t="shared" si="1563"/>
        <v>4086.6494797266664</v>
      </c>
      <c r="BA1059" s="227">
        <f t="shared" si="1516"/>
        <v>3113.21</v>
      </c>
      <c r="BB1059" s="227">
        <f t="shared" si="1564"/>
        <v>62.264200000000002</v>
      </c>
      <c r="BC1059" s="227">
        <f t="shared" si="1565"/>
        <v>457.64186999999998</v>
      </c>
      <c r="BD1059" s="228">
        <f t="shared" si="1403"/>
        <v>1.0492006518206762</v>
      </c>
      <c r="BE1059" s="230">
        <f t="shared" si="1404"/>
        <v>304</v>
      </c>
      <c r="BF1059" s="231">
        <f t="shared" si="1566"/>
        <v>1.0728220980000001</v>
      </c>
      <c r="BG1059" s="227">
        <f t="shared" si="1567"/>
        <v>3504.2467485400002</v>
      </c>
      <c r="BH1059" s="227">
        <f t="shared" si="1568"/>
        <v>4024.1528185400002</v>
      </c>
      <c r="BI1059" s="227">
        <f t="shared" si="1540"/>
        <v>3113.21</v>
      </c>
      <c r="BJ1059" s="227">
        <f t="shared" si="1569"/>
        <v>62.264200000000002</v>
      </c>
      <c r="BK1059" s="227">
        <f t="shared" si="1570"/>
        <v>426.50976999999995</v>
      </c>
      <c r="BL1059" s="228">
        <f t="shared" si="1526"/>
        <v>1.0361450811360273</v>
      </c>
      <c r="BM1059" s="230">
        <f t="shared" si="1527"/>
        <v>282</v>
      </c>
      <c r="BN1059" s="231">
        <f t="shared" si="1571"/>
        <v>1.067378543</v>
      </c>
      <c r="BO1059" s="227">
        <f t="shared" si="1572"/>
        <v>3443.0827025600001</v>
      </c>
      <c r="BP1059" s="227">
        <f t="shared" si="1573"/>
        <v>3931.8566725600003</v>
      </c>
      <c r="BQ1059" s="227">
        <f t="shared" si="1402"/>
        <v>3113.21</v>
      </c>
      <c r="BR1059" s="227">
        <f t="shared" si="1574"/>
        <v>62.264200000000002</v>
      </c>
      <c r="BS1059" s="227">
        <f t="shared" si="1575"/>
        <v>392.26445999999999</v>
      </c>
      <c r="BT1059" s="228">
        <f t="shared" si="1400"/>
        <v>1.0327363841641661</v>
      </c>
      <c r="BU1059" s="230">
        <f t="shared" si="1401"/>
        <v>259</v>
      </c>
      <c r="BV1059" s="231">
        <f t="shared" si="1576"/>
        <v>1.0617170849999999</v>
      </c>
      <c r="BW1059" s="227">
        <f t="shared" si="1577"/>
        <v>3413.5533961699998</v>
      </c>
      <c r="BX1059" s="227">
        <f t="shared" si="1578"/>
        <v>3868.0820561699998</v>
      </c>
      <c r="BY1059" s="227">
        <f t="shared" si="1517"/>
        <v>3113.21</v>
      </c>
      <c r="BZ1059" s="227">
        <f t="shared" si="1579"/>
        <v>62.264200000000002</v>
      </c>
      <c r="CA1059" s="227">
        <f t="shared" si="1580"/>
        <v>362.17009666666667</v>
      </c>
      <c r="CB1059" s="228">
        <f t="shared" si="1514"/>
        <v>1.033665664031129</v>
      </c>
      <c r="CC1059" s="230">
        <f t="shared" si="1515"/>
        <v>239</v>
      </c>
      <c r="CD1059" s="231">
        <f t="shared" si="1581"/>
        <v>1.0568184920000001</v>
      </c>
      <c r="CE1059" s="227">
        <f t="shared" si="1582"/>
        <v>3400.8612279200001</v>
      </c>
      <c r="CF1059" s="227">
        <f t="shared" si="1583"/>
        <v>3825.2955245866669</v>
      </c>
      <c r="CG1059" s="227">
        <f t="shared" si="1510"/>
        <v>3113.21</v>
      </c>
      <c r="CH1059" s="227">
        <f t="shared" si="1584"/>
        <v>62.264200000000002</v>
      </c>
      <c r="CI1059" s="227">
        <f t="shared" si="1585"/>
        <v>331.03799666666669</v>
      </c>
      <c r="CJ1059" s="228">
        <f t="shared" si="1393"/>
        <v>1.0287280817768412</v>
      </c>
      <c r="CK1059" s="230">
        <f t="shared" si="1394"/>
        <v>218</v>
      </c>
      <c r="CL1059" s="231">
        <f t="shared" si="1586"/>
        <v>1.051699293</v>
      </c>
      <c r="CM1059" s="227">
        <f t="shared" si="1587"/>
        <v>3368.2211139000001</v>
      </c>
      <c r="CN1059" s="227">
        <f t="shared" si="1588"/>
        <v>3761.5233105666666</v>
      </c>
      <c r="CO1059" s="227">
        <f t="shared" si="1513"/>
        <v>3113.21</v>
      </c>
      <c r="CP1059" s="227">
        <f t="shared" si="1589"/>
        <v>62.264200000000002</v>
      </c>
      <c r="CQ1059" s="227">
        <f t="shared" si="1590"/>
        <v>297.83042333333333</v>
      </c>
      <c r="CR1059" s="228">
        <f t="shared" si="1511"/>
        <v>1.0241202981209472</v>
      </c>
      <c r="CS1059" s="230">
        <f t="shared" si="1512"/>
        <v>198</v>
      </c>
      <c r="CT1059" s="231">
        <f t="shared" si="1591"/>
        <v>1.046846921</v>
      </c>
      <c r="CU1059" s="227">
        <f t="shared" si="1592"/>
        <v>3337.6636643000002</v>
      </c>
      <c r="CV1059" s="227">
        <f t="shared" si="1593"/>
        <v>3697.7582876333336</v>
      </c>
      <c r="CW1059" s="227">
        <f t="shared" si="1391"/>
        <v>3113.21</v>
      </c>
      <c r="CX1059" s="227">
        <f t="shared" si="1594"/>
        <v>62.264200000000002</v>
      </c>
      <c r="CY1059" s="227">
        <f t="shared" si="1595"/>
        <v>266.69832333333335</v>
      </c>
      <c r="CZ1059" s="228">
        <f t="shared" ref="CZ1059:CZ1122" si="1651">($O1059/CZ$800)</f>
        <v>1.0262759395255521</v>
      </c>
      <c r="DA1059" s="239">
        <f t="shared" ref="DA1059:DA1122" si="1652">NETWORKDAYS(DA$800,$A1059,$AE$118:$AE$502)-1</f>
        <v>177</v>
      </c>
      <c r="DB1059" s="231">
        <f t="shared" si="1596"/>
        <v>1.0417760229999999</v>
      </c>
      <c r="DC1059" s="227">
        <f t="shared" si="1597"/>
        <v>3328.4874341099999</v>
      </c>
      <c r="DD1059" s="227">
        <f t="shared" si="1598"/>
        <v>3657.449957443333</v>
      </c>
      <c r="DE1059" s="227">
        <f t="shared" si="1509"/>
        <v>3113.21</v>
      </c>
      <c r="DF1059" s="227">
        <f t="shared" si="1599"/>
        <v>62.264200000000002</v>
      </c>
      <c r="DG1059" s="227">
        <f t="shared" si="1600"/>
        <v>235.56622333333331</v>
      </c>
      <c r="DH1059" s="228">
        <f t="shared" si="1507"/>
        <v>1.0247387255339919</v>
      </c>
      <c r="DI1059" s="239">
        <f t="shared" si="1508"/>
        <v>156</v>
      </c>
      <c r="DJ1059" s="231">
        <f t="shared" si="1601"/>
        <v>1.036729689</v>
      </c>
      <c r="DK1059" s="227">
        <f t="shared" si="1602"/>
        <v>3307.4028876699999</v>
      </c>
      <c r="DL1059" s="227">
        <f t="shared" si="1603"/>
        <v>3605.2333110033333</v>
      </c>
      <c r="DM1059" s="227">
        <f t="shared" si="1650"/>
        <v>3113.21</v>
      </c>
      <c r="DN1059" s="227">
        <f t="shared" si="1604"/>
        <v>62.264200000000002</v>
      </c>
      <c r="DO1059" s="227">
        <f t="shared" si="1605"/>
        <v>203.39638666666664</v>
      </c>
      <c r="DP1059" s="228">
        <f t="shared" si="1648"/>
        <v>1.0214704230427962</v>
      </c>
      <c r="DQ1059" s="239">
        <f t="shared" si="1649"/>
        <v>135</v>
      </c>
      <c r="DR1059" s="231">
        <f t="shared" si="1606"/>
        <v>1.0317077990000001</v>
      </c>
      <c r="DS1059" s="227">
        <f t="shared" si="1607"/>
        <v>3280.8843833000001</v>
      </c>
      <c r="DT1059" s="227">
        <f t="shared" si="1608"/>
        <v>3546.5449699666669</v>
      </c>
      <c r="DU1059" s="227">
        <f t="shared" si="1506"/>
        <v>3113.21</v>
      </c>
      <c r="DV1059" s="227">
        <f t="shared" si="1609"/>
        <v>62.264200000000002</v>
      </c>
      <c r="DW1059" s="227">
        <f t="shared" si="1610"/>
        <v>174.33975999999998</v>
      </c>
      <c r="DX1059" s="228">
        <f t="shared" si="1503"/>
        <v>1.0170974609191008</v>
      </c>
      <c r="DY1059" s="239">
        <f t="shared" si="1504"/>
        <v>117</v>
      </c>
      <c r="DZ1059" s="231">
        <f t="shared" si="1611"/>
        <v>1.0274226879999999</v>
      </c>
      <c r="EA1059" s="227">
        <f t="shared" si="1612"/>
        <v>3253.2702272699999</v>
      </c>
      <c r="EB1059" s="227">
        <f t="shared" si="1613"/>
        <v>3489.8741872699998</v>
      </c>
      <c r="EC1059" s="227">
        <f t="shared" si="1644"/>
        <v>3113.21</v>
      </c>
      <c r="ED1059" s="227">
        <f t="shared" si="1614"/>
        <v>62.264200000000002</v>
      </c>
      <c r="EE1059" s="227">
        <f t="shared" si="1615"/>
        <v>142.16992333333334</v>
      </c>
      <c r="EF1059" s="228">
        <f t="shared" si="1645"/>
        <v>1.0095264022628252</v>
      </c>
      <c r="EG1059" s="239">
        <f t="shared" si="1646"/>
        <v>95</v>
      </c>
      <c r="EH1059" s="231">
        <f t="shared" si="1616"/>
        <v>1.022209492</v>
      </c>
      <c r="EI1059" s="227">
        <f t="shared" si="1617"/>
        <v>3212.66918562</v>
      </c>
      <c r="EJ1059" s="227">
        <f t="shared" si="1618"/>
        <v>3417.1033089533335</v>
      </c>
      <c r="EK1059" s="227">
        <f t="shared" si="1505"/>
        <v>3113.21</v>
      </c>
      <c r="EL1059" s="227">
        <f t="shared" si="1619"/>
        <v>62.264200000000002</v>
      </c>
      <c r="EM1059" s="227">
        <f t="shared" si="1620"/>
        <v>108.96235000000001</v>
      </c>
      <c r="EN1059" s="228">
        <f t="shared" si="1501"/>
        <v>1.0038050302441013</v>
      </c>
      <c r="EO1059" s="239">
        <f t="shared" si="1502"/>
        <v>74</v>
      </c>
      <c r="EP1059" s="231">
        <f t="shared" si="1621"/>
        <v>1.017257938</v>
      </c>
      <c r="EQ1059" s="227">
        <f t="shared" si="1622"/>
        <v>3178.9878784500002</v>
      </c>
      <c r="ER1059" s="227">
        <f t="shared" si="1623"/>
        <v>3350.21442845</v>
      </c>
      <c r="ES1059" s="227">
        <f t="shared" si="1643"/>
        <v>3113.21</v>
      </c>
      <c r="ET1059" s="227">
        <f t="shared" si="1624"/>
        <v>62.264200000000002</v>
      </c>
      <c r="EU1059" s="227">
        <f t="shared" si="1625"/>
        <v>78.867986666666667</v>
      </c>
      <c r="EV1059" s="228">
        <f t="shared" si="1641"/>
        <v>1.0025016091209493</v>
      </c>
      <c r="EW1059" s="239">
        <f t="shared" si="1642"/>
        <v>54</v>
      </c>
      <c r="EX1059" s="231">
        <f t="shared" si="1626"/>
        <v>1.0125644730000001</v>
      </c>
      <c r="EY1059" s="227">
        <f t="shared" si="1627"/>
        <v>3160.2117300599998</v>
      </c>
      <c r="EZ1059" s="227">
        <f t="shared" si="1628"/>
        <v>3301.3439167266665</v>
      </c>
      <c r="FA1059" s="227">
        <f t="shared" si="1499"/>
        <v>3113.21</v>
      </c>
      <c r="FB1059" s="227">
        <f t="shared" si="1629"/>
        <v>62.264200000000002</v>
      </c>
      <c r="FC1059" s="227">
        <f t="shared" si="1630"/>
        <v>47.735886666666673</v>
      </c>
      <c r="FD1059" s="228">
        <f t="shared" si="1496"/>
        <v>1.0024016354657128</v>
      </c>
      <c r="FE1059" s="239">
        <f t="shared" si="1497"/>
        <v>32</v>
      </c>
      <c r="FF1059" s="231">
        <f t="shared" si="1631"/>
        <v>1.0074266679999999</v>
      </c>
      <c r="FG1059" s="227">
        <f t="shared" si="1632"/>
        <v>3143.8631003099999</v>
      </c>
      <c r="FH1059" s="227">
        <f t="shared" si="1633"/>
        <v>3253.8631869766668</v>
      </c>
      <c r="FI1059" s="227">
        <f t="shared" si="1639"/>
        <v>3113.21</v>
      </c>
      <c r="FJ1059" s="227">
        <f t="shared" si="1640"/>
        <v>62.264200000000002</v>
      </c>
      <c r="FK1059" s="227">
        <f t="shared" si="1634"/>
        <v>14.528313333333335</v>
      </c>
      <c r="FL1059" s="228">
        <f t="shared" si="1635"/>
        <v>1.0005001341758109</v>
      </c>
      <c r="FM1059" s="239">
        <f t="shared" si="1636"/>
        <v>10</v>
      </c>
      <c r="FN1059" s="231">
        <f t="shared" si="1637"/>
        <v>1.0023149339999999</v>
      </c>
      <c r="FO1059" s="227">
        <f t="shared" si="1547"/>
        <v>3121.9775027999999</v>
      </c>
      <c r="FP1059" s="227">
        <f t="shared" si="1548"/>
        <v>3198.7700161333332</v>
      </c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5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5"/>
      <c r="HA1059" s="5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3"/>
      <c r="JZ1059" s="1"/>
      <c r="KA1059" s="1"/>
      <c r="KB1059" s="1"/>
      <c r="KC1059" s="1"/>
      <c r="KD1059" s="1"/>
      <c r="KE1059" s="1"/>
    </row>
    <row r="1060" spans="1:291" x14ac:dyDescent="0.2">
      <c r="A1060" s="196">
        <f t="shared" si="1528"/>
        <v>43718</v>
      </c>
      <c r="B1060" s="236">
        <f t="shared" si="1638"/>
        <v>119916.13010011999</v>
      </c>
      <c r="C1060" s="66">
        <f t="shared" si="1398"/>
        <v>53362.21694002</v>
      </c>
      <c r="D1060" s="77">
        <f t="shared" si="1529"/>
        <v>5224.18</v>
      </c>
      <c r="E1060" s="67">
        <f>VLOOKUP(A1059,[1]Plan1!$DQ$117:$DS$314,3)</f>
        <v>5229.93</v>
      </c>
      <c r="F1060" s="11">
        <f t="shared" si="1530"/>
        <v>43704</v>
      </c>
      <c r="G1060" s="73">
        <f t="shared" si="1518"/>
        <v>1.1006512026767723E-3</v>
      </c>
      <c r="H1060" s="11">
        <f t="shared" si="1531"/>
        <v>43733</v>
      </c>
      <c r="I1060" s="11">
        <f t="shared" si="1519"/>
        <v>43733</v>
      </c>
      <c r="J1060" s="1">
        <f t="shared" si="1532"/>
        <v>22</v>
      </c>
      <c r="K1060" s="1">
        <f t="shared" si="1533"/>
        <v>11</v>
      </c>
      <c r="L1060" s="66">
        <f t="shared" si="1520"/>
        <v>1.0005501699999999</v>
      </c>
      <c r="M1060" s="70">
        <f t="shared" si="1399"/>
        <v>1.00190055</v>
      </c>
      <c r="N1060" s="70">
        <f t="shared" si="1647"/>
        <v>1.1020242726541301</v>
      </c>
      <c r="O1060" s="66">
        <f t="shared" si="1395"/>
        <v>1.1026305700000001</v>
      </c>
      <c r="P1060" s="66">
        <f t="shared" si="1521"/>
        <v>53391.575230909999</v>
      </c>
      <c r="Q1060" s="74">
        <f t="shared" si="1522"/>
        <v>0</v>
      </c>
      <c r="R1060" s="75">
        <f t="shared" si="1396"/>
        <v>0</v>
      </c>
      <c r="S1060" s="66">
        <f t="shared" si="1397"/>
        <v>0</v>
      </c>
      <c r="T1060" s="10">
        <f t="shared" si="1534"/>
        <v>0.06</v>
      </c>
      <c r="U1060" s="74">
        <f t="shared" si="1392"/>
        <v>11</v>
      </c>
      <c r="V1060" s="74">
        <v>252</v>
      </c>
      <c r="W1060" s="70">
        <f t="shared" si="1523"/>
        <v>1.0025467210000001</v>
      </c>
      <c r="X1060" s="66">
        <f t="shared" si="1524"/>
        <v>135.97344586</v>
      </c>
      <c r="Y1060" s="66">
        <v>0</v>
      </c>
      <c r="Z1060" s="67">
        <f t="shared" si="1525"/>
        <v>0</v>
      </c>
      <c r="AA1060" s="68" t="str">
        <f t="shared" si="1535"/>
        <v>A+INCORP J=</v>
      </c>
      <c r="AB1060" s="11">
        <f t="shared" si="1536"/>
        <v>43733</v>
      </c>
      <c r="AC1060" s="227">
        <f t="shared" si="1541"/>
        <v>3113.21</v>
      </c>
      <c r="AD1060" s="227">
        <f t="shared" si="1549"/>
        <v>62.264200000000002</v>
      </c>
      <c r="AE1060" s="227">
        <f t="shared" si="1550"/>
        <v>553.11364333333336</v>
      </c>
      <c r="AF1060" s="228">
        <f t="shared" si="1542"/>
        <v>1.0567176262743512</v>
      </c>
      <c r="AG1060" s="230">
        <f t="shared" si="1543"/>
        <v>367</v>
      </c>
      <c r="AH1060" s="231">
        <f t="shared" si="1551"/>
        <v>1.0885645239999999</v>
      </c>
      <c r="AI1060" s="227">
        <f t="shared" si="1552"/>
        <v>3581.1420247999999</v>
      </c>
      <c r="AJ1060" s="227">
        <f t="shared" si="1553"/>
        <v>4196.5198681333331</v>
      </c>
      <c r="AK1060" s="227">
        <f t="shared" si="1405"/>
        <v>3113.21</v>
      </c>
      <c r="AL1060" s="227">
        <f t="shared" si="1554"/>
        <v>62.264200000000002</v>
      </c>
      <c r="AM1060" s="227">
        <f t="shared" si="1555"/>
        <v>521.98154333333332</v>
      </c>
      <c r="AN1060" s="228">
        <f t="shared" si="1406"/>
        <v>1.0557678336490768</v>
      </c>
      <c r="AO1060" s="230">
        <f t="shared" si="1407"/>
        <v>346</v>
      </c>
      <c r="AP1060" s="231">
        <f t="shared" si="1556"/>
        <v>1.083291548</v>
      </c>
      <c r="AQ1060" s="227">
        <f t="shared" si="1557"/>
        <v>3560.5918843499999</v>
      </c>
      <c r="AR1060" s="227">
        <f t="shared" si="1558"/>
        <v>4144.8376276833333</v>
      </c>
      <c r="AS1060" s="227">
        <f t="shared" si="1537"/>
        <v>3113.21</v>
      </c>
      <c r="AT1060" s="227">
        <f t="shared" si="1559"/>
        <v>62.264200000000002</v>
      </c>
      <c r="AU1060" s="227">
        <f t="shared" si="1560"/>
        <v>490.8494433333334</v>
      </c>
      <c r="AV1060" s="228">
        <f t="shared" si="1538"/>
        <v>1.0534506982070195</v>
      </c>
      <c r="AW1060" s="230">
        <f t="shared" si="1539"/>
        <v>325</v>
      </c>
      <c r="AX1060" s="231">
        <f t="shared" si="1561"/>
        <v>1.0780441140000001</v>
      </c>
      <c r="AY1060" s="227">
        <f t="shared" si="1562"/>
        <v>3535.5677583800002</v>
      </c>
      <c r="AZ1060" s="227">
        <f t="shared" si="1563"/>
        <v>4088.6814017133338</v>
      </c>
      <c r="BA1060" s="227">
        <f t="shared" si="1516"/>
        <v>3113.21</v>
      </c>
      <c r="BB1060" s="227">
        <f t="shared" si="1564"/>
        <v>62.264200000000002</v>
      </c>
      <c r="BC1060" s="227">
        <f t="shared" si="1565"/>
        <v>458.67960666666664</v>
      </c>
      <c r="BD1060" s="228">
        <f t="shared" si="1403"/>
        <v>1.0492531225382049</v>
      </c>
      <c r="BE1060" s="230">
        <f t="shared" si="1404"/>
        <v>305</v>
      </c>
      <c r="BF1060" s="231">
        <f t="shared" si="1566"/>
        <v>1.073070191</v>
      </c>
      <c r="BG1060" s="227">
        <f t="shared" si="1567"/>
        <v>3505.2324035900001</v>
      </c>
      <c r="BH1060" s="227">
        <f t="shared" si="1568"/>
        <v>4026.1762102566668</v>
      </c>
      <c r="BI1060" s="227">
        <f t="shared" si="1540"/>
        <v>3113.21</v>
      </c>
      <c r="BJ1060" s="227">
        <f t="shared" si="1569"/>
        <v>62.264200000000002</v>
      </c>
      <c r="BK1060" s="227">
        <f t="shared" si="1570"/>
        <v>427.54750666666666</v>
      </c>
      <c r="BL1060" s="228">
        <f t="shared" si="1526"/>
        <v>1.0361968989420653</v>
      </c>
      <c r="BM1060" s="230">
        <f t="shared" si="1527"/>
        <v>283</v>
      </c>
      <c r="BN1060" s="231">
        <f t="shared" si="1571"/>
        <v>1.0676253769999999</v>
      </c>
      <c r="BO1060" s="227">
        <f t="shared" si="1572"/>
        <v>3444.0511532099999</v>
      </c>
      <c r="BP1060" s="227">
        <f t="shared" si="1573"/>
        <v>3933.8628598766668</v>
      </c>
      <c r="BQ1060" s="227">
        <f t="shared" si="1402"/>
        <v>3113.21</v>
      </c>
      <c r="BR1060" s="227">
        <f t="shared" si="1574"/>
        <v>62.264200000000002</v>
      </c>
      <c r="BS1060" s="227">
        <f t="shared" si="1575"/>
        <v>393.30219666666665</v>
      </c>
      <c r="BT1060" s="228">
        <f t="shared" si="1400"/>
        <v>1.0327880315006417</v>
      </c>
      <c r="BU1060" s="230">
        <f t="shared" si="1401"/>
        <v>260</v>
      </c>
      <c r="BV1060" s="231">
        <f t="shared" si="1576"/>
        <v>1.0619626099999999</v>
      </c>
      <c r="BW1060" s="227">
        <f t="shared" si="1577"/>
        <v>3414.51354171</v>
      </c>
      <c r="BX1060" s="227">
        <f t="shared" si="1578"/>
        <v>3870.0799383766666</v>
      </c>
      <c r="BY1060" s="227">
        <f t="shared" si="1517"/>
        <v>3113.21</v>
      </c>
      <c r="BZ1060" s="227">
        <f t="shared" si="1579"/>
        <v>62.264200000000002</v>
      </c>
      <c r="CA1060" s="227">
        <f t="shared" si="1580"/>
        <v>363.20783333333333</v>
      </c>
      <c r="CB1060" s="228">
        <f t="shared" si="1514"/>
        <v>1.0337173578410619</v>
      </c>
      <c r="CC1060" s="230">
        <f t="shared" si="1515"/>
        <v>240</v>
      </c>
      <c r="CD1060" s="231">
        <f t="shared" si="1581"/>
        <v>1.057062884</v>
      </c>
      <c r="CE1060" s="227">
        <f t="shared" si="1582"/>
        <v>3401.8178028699999</v>
      </c>
      <c r="CF1060" s="227">
        <f t="shared" si="1583"/>
        <v>3827.2898362033334</v>
      </c>
      <c r="CG1060" s="227">
        <f t="shared" si="1510"/>
        <v>3113.21</v>
      </c>
      <c r="CH1060" s="227">
        <f t="shared" si="1584"/>
        <v>62.264200000000002</v>
      </c>
      <c r="CI1060" s="227">
        <f t="shared" si="1585"/>
        <v>332.07573333333329</v>
      </c>
      <c r="CJ1060" s="228">
        <f t="shared" si="1393"/>
        <v>1.0287795286573773</v>
      </c>
      <c r="CK1060" s="230">
        <f t="shared" si="1394"/>
        <v>219</v>
      </c>
      <c r="CL1060" s="231">
        <f t="shared" si="1586"/>
        <v>1.0519425010000001</v>
      </c>
      <c r="CM1060" s="227">
        <f t="shared" si="1587"/>
        <v>3369.1685074799998</v>
      </c>
      <c r="CN1060" s="227">
        <f t="shared" si="1588"/>
        <v>3763.508440813333</v>
      </c>
      <c r="CO1060" s="227">
        <f t="shared" si="1513"/>
        <v>3113.21</v>
      </c>
      <c r="CP1060" s="227">
        <f t="shared" si="1589"/>
        <v>62.264200000000002</v>
      </c>
      <c r="CQ1060" s="227">
        <f t="shared" si="1590"/>
        <v>298.86815999999999</v>
      </c>
      <c r="CR1060" s="228">
        <f t="shared" si="1511"/>
        <v>1.0241715145653754</v>
      </c>
      <c r="CS1060" s="230">
        <f t="shared" si="1512"/>
        <v>199</v>
      </c>
      <c r="CT1060" s="231">
        <f t="shared" si="1591"/>
        <v>1.0470890070000001</v>
      </c>
      <c r="CU1060" s="227">
        <f t="shared" si="1592"/>
        <v>3338.6024632399999</v>
      </c>
      <c r="CV1060" s="227">
        <f t="shared" si="1593"/>
        <v>3699.73482324</v>
      </c>
      <c r="CW1060" s="227">
        <f t="shared" ref="CW1060:CW1123" si="1653">CW1059</f>
        <v>3113.21</v>
      </c>
      <c r="CX1060" s="227">
        <f t="shared" si="1594"/>
        <v>62.264200000000002</v>
      </c>
      <c r="CY1060" s="227">
        <f t="shared" si="1595"/>
        <v>267.73606000000001</v>
      </c>
      <c r="CZ1060" s="228">
        <f t="shared" si="1651"/>
        <v>1.0263272637740033</v>
      </c>
      <c r="DA1060" s="239">
        <f t="shared" si="1652"/>
        <v>178</v>
      </c>
      <c r="DB1060" s="231">
        <f t="shared" si="1596"/>
        <v>1.042016936</v>
      </c>
      <c r="DC1060" s="227">
        <f t="shared" si="1597"/>
        <v>3329.42365092</v>
      </c>
      <c r="DD1060" s="227">
        <f t="shared" si="1598"/>
        <v>3659.4239109199998</v>
      </c>
      <c r="DE1060" s="227">
        <f t="shared" si="1509"/>
        <v>3113.21</v>
      </c>
      <c r="DF1060" s="227">
        <f t="shared" si="1599"/>
        <v>62.264200000000002</v>
      </c>
      <c r="DG1060" s="227">
        <f t="shared" si="1600"/>
        <v>236.60396</v>
      </c>
      <c r="DH1060" s="228">
        <f t="shared" si="1507"/>
        <v>1.024789972906089</v>
      </c>
      <c r="DI1060" s="239">
        <f t="shared" si="1508"/>
        <v>157</v>
      </c>
      <c r="DJ1060" s="231">
        <f t="shared" si="1601"/>
        <v>1.0369694350000001</v>
      </c>
      <c r="DK1060" s="227">
        <f t="shared" si="1602"/>
        <v>3308.3331738699999</v>
      </c>
      <c r="DL1060" s="227">
        <f t="shared" si="1603"/>
        <v>3607.2013338699999</v>
      </c>
      <c r="DM1060" s="227">
        <f t="shared" si="1650"/>
        <v>3113.21</v>
      </c>
      <c r="DN1060" s="227">
        <f t="shared" si="1604"/>
        <v>62.264200000000002</v>
      </c>
      <c r="DO1060" s="227">
        <f t="shared" si="1605"/>
        <v>204.43412333333333</v>
      </c>
      <c r="DP1060" s="228">
        <f t="shared" si="1648"/>
        <v>1.0215215069664845</v>
      </c>
      <c r="DQ1060" s="239">
        <f t="shared" si="1649"/>
        <v>136</v>
      </c>
      <c r="DR1060" s="231">
        <f t="shared" si="1606"/>
        <v>1.031946384</v>
      </c>
      <c r="DS1060" s="227">
        <f t="shared" si="1607"/>
        <v>3281.8072115700002</v>
      </c>
      <c r="DT1060" s="227">
        <f t="shared" si="1608"/>
        <v>3548.5055349033337</v>
      </c>
      <c r="DU1060" s="227">
        <f t="shared" si="1506"/>
        <v>3113.21</v>
      </c>
      <c r="DV1060" s="227">
        <f t="shared" si="1609"/>
        <v>62.264200000000002</v>
      </c>
      <c r="DW1060" s="227">
        <f t="shared" si="1610"/>
        <v>175.3774966666667</v>
      </c>
      <c r="DX1060" s="228">
        <f t="shared" si="1503"/>
        <v>1.0171483261501493</v>
      </c>
      <c r="DY1060" s="239">
        <f t="shared" si="1504"/>
        <v>118</v>
      </c>
      <c r="DZ1060" s="231">
        <f t="shared" si="1611"/>
        <v>1.027660282</v>
      </c>
      <c r="EA1060" s="227">
        <f t="shared" si="1612"/>
        <v>3254.1852882100002</v>
      </c>
      <c r="EB1060" s="227">
        <f t="shared" si="1613"/>
        <v>3491.8269848766668</v>
      </c>
      <c r="EC1060" s="227">
        <f t="shared" si="1644"/>
        <v>3113.21</v>
      </c>
      <c r="ED1060" s="227">
        <f t="shared" si="1614"/>
        <v>62.264200000000002</v>
      </c>
      <c r="EE1060" s="227">
        <f t="shared" si="1615"/>
        <v>143.20766</v>
      </c>
      <c r="EF1060" s="228">
        <f t="shared" si="1645"/>
        <v>1.0095768888638379</v>
      </c>
      <c r="EG1060" s="239">
        <f t="shared" si="1646"/>
        <v>96</v>
      </c>
      <c r="EH1060" s="231">
        <f t="shared" si="1616"/>
        <v>1.0224458809999999</v>
      </c>
      <c r="EI1060" s="227">
        <f t="shared" si="1617"/>
        <v>3213.5728282999999</v>
      </c>
      <c r="EJ1060" s="227">
        <f t="shared" si="1618"/>
        <v>3419.0446883</v>
      </c>
      <c r="EK1060" s="227">
        <f t="shared" si="1505"/>
        <v>3113.21</v>
      </c>
      <c r="EL1060" s="227">
        <f t="shared" si="1619"/>
        <v>62.264200000000002</v>
      </c>
      <c r="EM1060" s="227">
        <f t="shared" si="1620"/>
        <v>110.00008666666668</v>
      </c>
      <c r="EN1060" s="228">
        <f t="shared" si="1501"/>
        <v>1.0038552307182476</v>
      </c>
      <c r="EO1060" s="239">
        <f t="shared" si="1502"/>
        <v>75</v>
      </c>
      <c r="EP1060" s="231">
        <f t="shared" si="1621"/>
        <v>1.0174931810000001</v>
      </c>
      <c r="EQ1060" s="227">
        <f t="shared" si="1622"/>
        <v>3179.8820445000001</v>
      </c>
      <c r="ER1060" s="227">
        <f t="shared" si="1623"/>
        <v>3352.1463311666666</v>
      </c>
      <c r="ES1060" s="227">
        <f t="shared" si="1643"/>
        <v>3113.21</v>
      </c>
      <c r="ET1060" s="227">
        <f t="shared" si="1624"/>
        <v>62.264200000000002</v>
      </c>
      <c r="EU1060" s="227">
        <f t="shared" si="1625"/>
        <v>79.905723333333341</v>
      </c>
      <c r="EV1060" s="228">
        <f t="shared" si="1641"/>
        <v>1.0025517444107654</v>
      </c>
      <c r="EW1060" s="239">
        <f t="shared" si="1642"/>
        <v>55</v>
      </c>
      <c r="EX1060" s="231">
        <f t="shared" si="1626"/>
        <v>1.0127986309999999</v>
      </c>
      <c r="EY1060" s="227">
        <f t="shared" si="1627"/>
        <v>3161.1006160400002</v>
      </c>
      <c r="EZ1060" s="227">
        <f t="shared" si="1628"/>
        <v>3303.2705393733336</v>
      </c>
      <c r="FA1060" s="227">
        <f t="shared" si="1499"/>
        <v>3113.21</v>
      </c>
      <c r="FB1060" s="227">
        <f t="shared" si="1629"/>
        <v>62.264200000000002</v>
      </c>
      <c r="FC1060" s="227">
        <f t="shared" si="1630"/>
        <v>48.773623333333333</v>
      </c>
      <c r="FD1060" s="228">
        <f t="shared" si="1496"/>
        <v>1.0024517657558281</v>
      </c>
      <c r="FE1060" s="239">
        <f t="shared" si="1497"/>
        <v>33</v>
      </c>
      <c r="FF1060" s="231">
        <f t="shared" si="1631"/>
        <v>1.007659638</v>
      </c>
      <c r="FG1060" s="227">
        <f t="shared" si="1632"/>
        <v>3144.74738824</v>
      </c>
      <c r="FH1060" s="227">
        <f t="shared" si="1633"/>
        <v>3255.7852115733331</v>
      </c>
      <c r="FI1060" s="227">
        <f t="shared" si="1639"/>
        <v>3113.21</v>
      </c>
      <c r="FJ1060" s="227">
        <f t="shared" si="1640"/>
        <v>62.264200000000002</v>
      </c>
      <c r="FK1060" s="227">
        <f t="shared" si="1634"/>
        <v>15.566050000000001</v>
      </c>
      <c r="FL1060" s="228">
        <f t="shared" si="1635"/>
        <v>1.0005501693714967</v>
      </c>
      <c r="FM1060" s="239">
        <f t="shared" si="1636"/>
        <v>11</v>
      </c>
      <c r="FN1060" s="231">
        <f t="shared" si="1637"/>
        <v>1.0025467210000001</v>
      </c>
      <c r="FO1060" s="227">
        <f t="shared" si="1547"/>
        <v>3122.85563207</v>
      </c>
      <c r="FP1060" s="227">
        <f t="shared" si="1548"/>
        <v>3200.6858820699999</v>
      </c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5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5"/>
      <c r="HA1060" s="5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3"/>
      <c r="JZ1060" s="1"/>
      <c r="KA1060" s="1"/>
      <c r="KB1060" s="1"/>
      <c r="KC1060" s="1"/>
      <c r="KD1060" s="1"/>
      <c r="KE1060" s="1"/>
    </row>
    <row r="1061" spans="1:291" x14ac:dyDescent="0.2">
      <c r="A1061" s="196">
        <f t="shared" si="1528"/>
        <v>43719</v>
      </c>
      <c r="B1061" s="236">
        <f t="shared" si="1638"/>
        <v>119966.78189676</v>
      </c>
      <c r="C1061" s="66">
        <f t="shared" si="1398"/>
        <v>53362.21694002</v>
      </c>
      <c r="D1061" s="77">
        <f t="shared" si="1529"/>
        <v>5224.18</v>
      </c>
      <c r="E1061" s="67">
        <f>VLOOKUP(A1060,[1]Plan1!$DQ$117:$DS$314,3)</f>
        <v>5229.93</v>
      </c>
      <c r="F1061" s="11">
        <f t="shared" si="1530"/>
        <v>43704</v>
      </c>
      <c r="G1061" s="73">
        <f t="shared" si="1518"/>
        <v>1.1006512026767723E-3</v>
      </c>
      <c r="H1061" s="11">
        <f t="shared" si="1531"/>
        <v>43733</v>
      </c>
      <c r="I1061" s="11">
        <f t="shared" si="1519"/>
        <v>43733</v>
      </c>
      <c r="J1061" s="1">
        <f t="shared" si="1532"/>
        <v>22</v>
      </c>
      <c r="K1061" s="1">
        <f t="shared" si="1533"/>
        <v>12</v>
      </c>
      <c r="L1061" s="66">
        <f t="shared" si="1520"/>
        <v>1.0006002000000001</v>
      </c>
      <c r="M1061" s="70">
        <f t="shared" si="1399"/>
        <v>1.00190055</v>
      </c>
      <c r="N1061" s="70">
        <f t="shared" si="1647"/>
        <v>1.1020242726541301</v>
      </c>
      <c r="O1061" s="66">
        <f t="shared" si="1395"/>
        <v>1.1026857000000001</v>
      </c>
      <c r="P1061" s="66">
        <f t="shared" si="1521"/>
        <v>53394.244942619996</v>
      </c>
      <c r="Q1061" s="74">
        <f t="shared" si="1522"/>
        <v>0</v>
      </c>
      <c r="R1061" s="75">
        <f t="shared" si="1396"/>
        <v>0</v>
      </c>
      <c r="S1061" s="66">
        <f t="shared" si="1397"/>
        <v>0</v>
      </c>
      <c r="T1061" s="10">
        <f t="shared" si="1534"/>
        <v>0.06</v>
      </c>
      <c r="U1061" s="74">
        <f t="shared" ref="U1061:U1124" si="1654">IF(Q1060&gt;0,1,IF(K1061=K1060,U1060,U1060+1))</f>
        <v>12</v>
      </c>
      <c r="V1061" s="74">
        <v>252</v>
      </c>
      <c r="W1061" s="70">
        <f t="shared" si="1523"/>
        <v>1.0027785629999999</v>
      </c>
      <c r="X1061" s="66">
        <f t="shared" si="1524"/>
        <v>148.35927340999999</v>
      </c>
      <c r="Y1061" s="66">
        <v>0</v>
      </c>
      <c r="Z1061" s="67">
        <f t="shared" si="1525"/>
        <v>0</v>
      </c>
      <c r="AA1061" s="68" t="str">
        <f t="shared" si="1535"/>
        <v>A+INCORP J=</v>
      </c>
      <c r="AB1061" s="11">
        <f t="shared" si="1536"/>
        <v>43733</v>
      </c>
      <c r="AC1061" s="227">
        <f t="shared" si="1541"/>
        <v>3113.21</v>
      </c>
      <c r="AD1061" s="227">
        <f t="shared" si="1549"/>
        <v>62.264200000000002</v>
      </c>
      <c r="AE1061" s="227">
        <f t="shared" si="1550"/>
        <v>554.15138000000002</v>
      </c>
      <c r="AF1061" s="228">
        <f t="shared" si="1542"/>
        <v>1.0567704606908108</v>
      </c>
      <c r="AG1061" s="230">
        <f t="shared" si="1543"/>
        <v>368</v>
      </c>
      <c r="AH1061" s="231">
        <f t="shared" si="1551"/>
        <v>1.088816258</v>
      </c>
      <c r="AI1061" s="227">
        <f t="shared" si="1552"/>
        <v>3582.1492687999998</v>
      </c>
      <c r="AJ1061" s="227">
        <f t="shared" si="1553"/>
        <v>4198.5648487999997</v>
      </c>
      <c r="AK1061" s="227">
        <f t="shared" si="1405"/>
        <v>3113.21</v>
      </c>
      <c r="AL1061" s="227">
        <f t="shared" si="1554"/>
        <v>62.264200000000002</v>
      </c>
      <c r="AM1061" s="227">
        <f t="shared" si="1555"/>
        <v>523.01928000000009</v>
      </c>
      <c r="AN1061" s="228">
        <f t="shared" si="1406"/>
        <v>1.0558206205772218</v>
      </c>
      <c r="AO1061" s="230">
        <f t="shared" si="1407"/>
        <v>347</v>
      </c>
      <c r="AP1061" s="231">
        <f t="shared" si="1556"/>
        <v>1.083542062</v>
      </c>
      <c r="AQ1061" s="227">
        <f t="shared" si="1557"/>
        <v>3561.59334635</v>
      </c>
      <c r="AR1061" s="227">
        <f t="shared" si="1558"/>
        <v>4146.8768263500006</v>
      </c>
      <c r="AS1061" s="227">
        <f t="shared" si="1537"/>
        <v>3113.21</v>
      </c>
      <c r="AT1061" s="227">
        <f t="shared" si="1559"/>
        <v>62.264200000000002</v>
      </c>
      <c r="AU1061" s="227">
        <f t="shared" si="1560"/>
        <v>491.88718</v>
      </c>
      <c r="AV1061" s="228">
        <f t="shared" si="1538"/>
        <v>1.0535033692816047</v>
      </c>
      <c r="AW1061" s="230">
        <f t="shared" si="1539"/>
        <v>326</v>
      </c>
      <c r="AX1061" s="231">
        <f t="shared" si="1561"/>
        <v>1.078293414</v>
      </c>
      <c r="AY1061" s="227">
        <f t="shared" si="1562"/>
        <v>3536.5621803200002</v>
      </c>
      <c r="AZ1061" s="227">
        <f t="shared" si="1563"/>
        <v>4090.7135603200004</v>
      </c>
      <c r="BA1061" s="227">
        <f t="shared" si="1516"/>
        <v>3113.21</v>
      </c>
      <c r="BB1061" s="227">
        <f t="shared" si="1564"/>
        <v>62.264200000000002</v>
      </c>
      <c r="BC1061" s="227">
        <f t="shared" si="1565"/>
        <v>459.71734333333336</v>
      </c>
      <c r="BD1061" s="228">
        <f t="shared" si="1403"/>
        <v>1.0493055837398253</v>
      </c>
      <c r="BE1061" s="230">
        <f t="shared" si="1404"/>
        <v>306</v>
      </c>
      <c r="BF1061" s="231">
        <f t="shared" si="1566"/>
        <v>1.073318341</v>
      </c>
      <c r="BG1061" s="227">
        <f t="shared" si="1567"/>
        <v>3506.2182941000001</v>
      </c>
      <c r="BH1061" s="227">
        <f t="shared" si="1568"/>
        <v>4028.1998374333334</v>
      </c>
      <c r="BI1061" s="227">
        <f t="shared" si="1540"/>
        <v>3113.21</v>
      </c>
      <c r="BJ1061" s="227">
        <f t="shared" si="1569"/>
        <v>62.264200000000002</v>
      </c>
      <c r="BK1061" s="227">
        <f t="shared" si="1570"/>
        <v>428.58524333333338</v>
      </c>
      <c r="BL1061" s="228">
        <f t="shared" si="1526"/>
        <v>1.036248707350605</v>
      </c>
      <c r="BM1061" s="230">
        <f t="shared" si="1527"/>
        <v>284</v>
      </c>
      <c r="BN1061" s="231">
        <f t="shared" si="1571"/>
        <v>1.0678722679999999</v>
      </c>
      <c r="BO1061" s="227">
        <f t="shared" si="1572"/>
        <v>3445.0198361299999</v>
      </c>
      <c r="BP1061" s="227">
        <f t="shared" si="1573"/>
        <v>3935.8692794633334</v>
      </c>
      <c r="BQ1061" s="227">
        <f t="shared" si="1402"/>
        <v>3113.21</v>
      </c>
      <c r="BR1061" s="227">
        <f t="shared" si="1574"/>
        <v>62.264200000000002</v>
      </c>
      <c r="BS1061" s="227">
        <f t="shared" si="1575"/>
        <v>394.33993333333331</v>
      </c>
      <c r="BT1061" s="228">
        <f t="shared" si="1400"/>
        <v>1.0328396694705346</v>
      </c>
      <c r="BU1061" s="230">
        <f t="shared" si="1401"/>
        <v>261</v>
      </c>
      <c r="BV1061" s="231">
        <f t="shared" si="1576"/>
        <v>1.0622081910000001</v>
      </c>
      <c r="BW1061" s="227">
        <f t="shared" si="1577"/>
        <v>3415.4739152900001</v>
      </c>
      <c r="BX1061" s="227">
        <f t="shared" si="1578"/>
        <v>3872.0780486233334</v>
      </c>
      <c r="BY1061" s="227">
        <f t="shared" si="1517"/>
        <v>3113.21</v>
      </c>
      <c r="BZ1061" s="227">
        <f t="shared" si="1579"/>
        <v>62.264200000000002</v>
      </c>
      <c r="CA1061" s="227">
        <f t="shared" si="1580"/>
        <v>364.24556999999999</v>
      </c>
      <c r="CB1061" s="228">
        <f t="shared" si="1514"/>
        <v>1.0337690422759835</v>
      </c>
      <c r="CC1061" s="230">
        <f t="shared" si="1515"/>
        <v>241</v>
      </c>
      <c r="CD1061" s="231">
        <f t="shared" si="1581"/>
        <v>1.057307333</v>
      </c>
      <c r="CE1061" s="227">
        <f t="shared" si="1582"/>
        <v>3402.7746090700002</v>
      </c>
      <c r="CF1061" s="227">
        <f t="shared" si="1583"/>
        <v>3829.2843790700003</v>
      </c>
      <c r="CG1061" s="227">
        <f t="shared" si="1510"/>
        <v>3113.21</v>
      </c>
      <c r="CH1061" s="227">
        <f t="shared" si="1584"/>
        <v>62.264200000000002</v>
      </c>
      <c r="CI1061" s="227">
        <f t="shared" si="1585"/>
        <v>333.11347000000001</v>
      </c>
      <c r="CJ1061" s="228">
        <f t="shared" ref="CJ1061:CJ1124" si="1655">($O1061/CJ$738)</f>
        <v>1.0288309662076849</v>
      </c>
      <c r="CK1061" s="230">
        <f t="shared" ref="CK1061:CK1124" si="1656">NETWORKDAYS(CK$738,$A1061,$AE$118:$AE$502)-1</f>
        <v>220</v>
      </c>
      <c r="CL1061" s="231">
        <f t="shared" si="1586"/>
        <v>1.0521857649999999</v>
      </c>
      <c r="CM1061" s="227">
        <f t="shared" si="1587"/>
        <v>3370.1161277599999</v>
      </c>
      <c r="CN1061" s="227">
        <f t="shared" si="1588"/>
        <v>3765.4937977599998</v>
      </c>
      <c r="CO1061" s="227">
        <f t="shared" si="1513"/>
        <v>3113.21</v>
      </c>
      <c r="CP1061" s="227">
        <f t="shared" si="1589"/>
        <v>62.264200000000002</v>
      </c>
      <c r="CQ1061" s="227">
        <f t="shared" si="1590"/>
        <v>299.90589666666665</v>
      </c>
      <c r="CR1061" s="228">
        <f t="shared" si="1511"/>
        <v>1.024222721721366</v>
      </c>
      <c r="CS1061" s="230">
        <f t="shared" si="1512"/>
        <v>200</v>
      </c>
      <c r="CT1061" s="231">
        <f t="shared" si="1591"/>
        <v>1.0473311489999999</v>
      </c>
      <c r="CU1061" s="227">
        <f t="shared" si="1592"/>
        <v>3339.5414876599998</v>
      </c>
      <c r="CV1061" s="227">
        <f t="shared" si="1593"/>
        <v>3701.7115843266665</v>
      </c>
      <c r="CW1061" s="227">
        <f t="shared" si="1653"/>
        <v>3113.21</v>
      </c>
      <c r="CX1061" s="227">
        <f t="shared" si="1594"/>
        <v>62.264200000000002</v>
      </c>
      <c r="CY1061" s="227">
        <f t="shared" si="1595"/>
        <v>268.77379666666667</v>
      </c>
      <c r="CZ1061" s="228">
        <f t="shared" si="1651"/>
        <v>1.0263785787144661</v>
      </c>
      <c r="DA1061" s="239">
        <f t="shared" si="1652"/>
        <v>179</v>
      </c>
      <c r="DB1061" s="231">
        <f t="shared" si="1596"/>
        <v>1.0422579059999999</v>
      </c>
      <c r="DC1061" s="227">
        <f t="shared" si="1597"/>
        <v>3330.3600966600002</v>
      </c>
      <c r="DD1061" s="227">
        <f t="shared" si="1598"/>
        <v>3661.3980933266666</v>
      </c>
      <c r="DE1061" s="227">
        <f t="shared" si="1509"/>
        <v>3113.21</v>
      </c>
      <c r="DF1061" s="227">
        <f t="shared" si="1599"/>
        <v>62.264200000000002</v>
      </c>
      <c r="DG1061" s="227">
        <f t="shared" si="1600"/>
        <v>237.64169666666669</v>
      </c>
      <c r="DH1061" s="228">
        <f t="shared" si="1507"/>
        <v>1.0248412109841392</v>
      </c>
      <c r="DI1061" s="239">
        <f t="shared" si="1508"/>
        <v>158</v>
      </c>
      <c r="DJ1061" s="231">
        <f t="shared" si="1601"/>
        <v>1.0372092369999999</v>
      </c>
      <c r="DK1061" s="227">
        <f t="shared" si="1602"/>
        <v>3309.2636852400001</v>
      </c>
      <c r="DL1061" s="227">
        <f t="shared" si="1603"/>
        <v>3609.1695819066667</v>
      </c>
      <c r="DM1061" s="227">
        <f t="shared" si="1650"/>
        <v>3113.21</v>
      </c>
      <c r="DN1061" s="227">
        <f t="shared" si="1604"/>
        <v>62.264200000000002</v>
      </c>
      <c r="DO1061" s="227">
        <f t="shared" si="1605"/>
        <v>205.47186000000002</v>
      </c>
      <c r="DP1061" s="228">
        <f t="shared" si="1648"/>
        <v>1.0215725816257688</v>
      </c>
      <c r="DQ1061" s="239">
        <f t="shared" si="1649"/>
        <v>137</v>
      </c>
      <c r="DR1061" s="231">
        <f t="shared" si="1606"/>
        <v>1.0321850239999999</v>
      </c>
      <c r="DS1061" s="227">
        <f t="shared" si="1607"/>
        <v>3282.7302608700002</v>
      </c>
      <c r="DT1061" s="227">
        <f t="shared" si="1608"/>
        <v>3550.4663208700003</v>
      </c>
      <c r="DU1061" s="227">
        <f t="shared" si="1506"/>
        <v>3113.21</v>
      </c>
      <c r="DV1061" s="227">
        <f t="shared" si="1609"/>
        <v>62.264200000000002</v>
      </c>
      <c r="DW1061" s="227">
        <f t="shared" si="1610"/>
        <v>176.41523333333336</v>
      </c>
      <c r="DX1061" s="228">
        <f t="shared" si="1503"/>
        <v>1.017199182156455</v>
      </c>
      <c r="DY1061" s="239">
        <f t="shared" si="1504"/>
        <v>119</v>
      </c>
      <c r="DZ1061" s="231">
        <f t="shared" si="1611"/>
        <v>1.027897931</v>
      </c>
      <c r="EA1061" s="227">
        <f t="shared" si="1612"/>
        <v>3255.1005690400002</v>
      </c>
      <c r="EB1061" s="227">
        <f t="shared" si="1613"/>
        <v>3493.7800023733334</v>
      </c>
      <c r="EC1061" s="227">
        <f t="shared" si="1644"/>
        <v>3113.21</v>
      </c>
      <c r="ED1061" s="227">
        <f t="shared" si="1614"/>
        <v>62.264200000000002</v>
      </c>
      <c r="EE1061" s="227">
        <f t="shared" si="1615"/>
        <v>144.24539666666669</v>
      </c>
      <c r="EF1061" s="228">
        <f t="shared" si="1645"/>
        <v>1.0096273663087749</v>
      </c>
      <c r="EG1061" s="239">
        <f t="shared" si="1646"/>
        <v>97</v>
      </c>
      <c r="EH1061" s="231">
        <f t="shared" si="1616"/>
        <v>1.022682324</v>
      </c>
      <c r="EI1061" s="227">
        <f t="shared" si="1617"/>
        <v>3214.47668587</v>
      </c>
      <c r="EJ1061" s="227">
        <f t="shared" si="1618"/>
        <v>3420.9862825366667</v>
      </c>
      <c r="EK1061" s="227">
        <f t="shared" si="1505"/>
        <v>3113.21</v>
      </c>
      <c r="EL1061" s="227">
        <f t="shared" si="1619"/>
        <v>62.264200000000002</v>
      </c>
      <c r="EM1061" s="227">
        <f t="shared" si="1620"/>
        <v>111.03782333333335</v>
      </c>
      <c r="EN1061" s="228">
        <f t="shared" si="1501"/>
        <v>1.0039054220882089</v>
      </c>
      <c r="EO1061" s="239">
        <f t="shared" si="1502"/>
        <v>76</v>
      </c>
      <c r="EP1061" s="231">
        <f t="shared" si="1621"/>
        <v>1.0177284790000001</v>
      </c>
      <c r="EQ1061" s="227">
        <f t="shared" si="1622"/>
        <v>3180.7764271199999</v>
      </c>
      <c r="ER1061" s="227">
        <f t="shared" si="1623"/>
        <v>3354.0784504533331</v>
      </c>
      <c r="ES1061" s="227">
        <f t="shared" si="1643"/>
        <v>3113.21</v>
      </c>
      <c r="ET1061" s="227">
        <f t="shared" si="1624"/>
        <v>62.264200000000002</v>
      </c>
      <c r="EU1061" s="227">
        <f t="shared" si="1625"/>
        <v>80.943460000000002</v>
      </c>
      <c r="EV1061" s="228">
        <f t="shared" si="1641"/>
        <v>1.0026018706082183</v>
      </c>
      <c r="EW1061" s="239">
        <f t="shared" si="1642"/>
        <v>56</v>
      </c>
      <c r="EX1061" s="231">
        <f t="shared" si="1626"/>
        <v>1.013032843</v>
      </c>
      <c r="EY1061" s="227">
        <f t="shared" si="1627"/>
        <v>3161.9897149899998</v>
      </c>
      <c r="EZ1061" s="227">
        <f t="shared" si="1628"/>
        <v>3305.1973749899998</v>
      </c>
      <c r="FA1061" s="227">
        <f t="shared" si="1499"/>
        <v>3113.21</v>
      </c>
      <c r="FB1061" s="227">
        <f t="shared" si="1629"/>
        <v>62.264200000000002</v>
      </c>
      <c r="FC1061" s="227">
        <f t="shared" si="1630"/>
        <v>49.811360000000001</v>
      </c>
      <c r="FD1061" s="228">
        <f t="shared" si="1496"/>
        <v>1.0025018869544868</v>
      </c>
      <c r="FE1061" s="239">
        <f t="shared" si="1497"/>
        <v>34</v>
      </c>
      <c r="FF1061" s="231">
        <f t="shared" si="1631"/>
        <v>1.0078926619999999</v>
      </c>
      <c r="FG1061" s="227">
        <f t="shared" si="1632"/>
        <v>3145.6318888999999</v>
      </c>
      <c r="FH1061" s="227">
        <f t="shared" si="1633"/>
        <v>3257.7074488999997</v>
      </c>
      <c r="FI1061" s="227">
        <f t="shared" si="1639"/>
        <v>3113.21</v>
      </c>
      <c r="FJ1061" s="227">
        <f t="shared" si="1640"/>
        <v>62.264200000000002</v>
      </c>
      <c r="FK1061" s="227">
        <f t="shared" si="1634"/>
        <v>16.603786666666668</v>
      </c>
      <c r="FL1061" s="228">
        <f t="shared" si="1635"/>
        <v>1.0006001954929722</v>
      </c>
      <c r="FM1061" s="239">
        <f t="shared" si="1636"/>
        <v>12</v>
      </c>
      <c r="FN1061" s="231">
        <f t="shared" si="1637"/>
        <v>1.0027785629999999</v>
      </c>
      <c r="FO1061" s="227">
        <f t="shared" si="1547"/>
        <v>3123.73397656</v>
      </c>
      <c r="FP1061" s="227">
        <f t="shared" si="1548"/>
        <v>3202.6019632266666</v>
      </c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5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5"/>
      <c r="HA1061" s="5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3"/>
      <c r="JZ1061" s="1"/>
      <c r="KA1061" s="1"/>
      <c r="KB1061" s="1"/>
      <c r="KC1061" s="1"/>
      <c r="KD1061" s="1"/>
      <c r="KE1061" s="1"/>
    </row>
    <row r="1062" spans="1:291" x14ac:dyDescent="0.2">
      <c r="A1062" s="196">
        <f t="shared" si="1528"/>
        <v>43720</v>
      </c>
      <c r="B1062" s="236">
        <f t="shared" si="1638"/>
        <v>120017.44291819003</v>
      </c>
      <c r="C1062" s="66">
        <f t="shared" si="1398"/>
        <v>53362.21694002</v>
      </c>
      <c r="D1062" s="77">
        <f t="shared" si="1529"/>
        <v>5224.18</v>
      </c>
      <c r="E1062" s="67">
        <f>VLOOKUP(A1061,[1]Plan1!$DQ$117:$DS$314,3)</f>
        <v>5229.93</v>
      </c>
      <c r="F1062" s="11">
        <f t="shared" si="1530"/>
        <v>43704</v>
      </c>
      <c r="G1062" s="73">
        <f t="shared" si="1518"/>
        <v>1.1006512026767723E-3</v>
      </c>
      <c r="H1062" s="11">
        <f t="shared" si="1531"/>
        <v>43733</v>
      </c>
      <c r="I1062" s="11">
        <f t="shared" si="1519"/>
        <v>43733</v>
      </c>
      <c r="J1062" s="1">
        <f t="shared" si="1532"/>
        <v>22</v>
      </c>
      <c r="K1062" s="1">
        <f t="shared" si="1533"/>
        <v>13</v>
      </c>
      <c r="L1062" s="66">
        <f t="shared" si="1520"/>
        <v>1.00065023</v>
      </c>
      <c r="M1062" s="70">
        <f t="shared" si="1399"/>
        <v>1.00190055</v>
      </c>
      <c r="N1062" s="70">
        <f t="shared" si="1647"/>
        <v>1.1020242726541301</v>
      </c>
      <c r="O1062" s="66">
        <f t="shared" si="1395"/>
        <v>1.1027408400000001</v>
      </c>
      <c r="P1062" s="66">
        <f t="shared" si="1521"/>
        <v>53396.914654339998</v>
      </c>
      <c r="Q1062" s="74">
        <f t="shared" si="1522"/>
        <v>0</v>
      </c>
      <c r="R1062" s="75">
        <f t="shared" si="1396"/>
        <v>0</v>
      </c>
      <c r="S1062" s="66">
        <f t="shared" si="1397"/>
        <v>0</v>
      </c>
      <c r="T1062" s="10">
        <f t="shared" si="1534"/>
        <v>0.06</v>
      </c>
      <c r="U1062" s="74">
        <f t="shared" si="1654"/>
        <v>13</v>
      </c>
      <c r="V1062" s="74">
        <v>252</v>
      </c>
      <c r="W1062" s="70">
        <f t="shared" si="1523"/>
        <v>1.0030104580000001</v>
      </c>
      <c r="X1062" s="66">
        <f t="shared" si="1524"/>
        <v>160.74916888999999</v>
      </c>
      <c r="Y1062" s="66">
        <v>0</v>
      </c>
      <c r="Z1062" s="67">
        <f t="shared" si="1525"/>
        <v>0</v>
      </c>
      <c r="AA1062" s="68" t="str">
        <f t="shared" si="1535"/>
        <v>A+INCORP J=</v>
      </c>
      <c r="AB1062" s="11">
        <f t="shared" si="1536"/>
        <v>43733</v>
      </c>
      <c r="AC1062" s="227">
        <f t="shared" si="1541"/>
        <v>3113.21</v>
      </c>
      <c r="AD1062" s="227">
        <f t="shared" si="1549"/>
        <v>62.264200000000002</v>
      </c>
      <c r="AE1062" s="227">
        <f t="shared" si="1550"/>
        <v>555.18911666666656</v>
      </c>
      <c r="AF1062" s="228">
        <f t="shared" si="1542"/>
        <v>1.0568233046908759</v>
      </c>
      <c r="AG1062" s="230">
        <f t="shared" si="1543"/>
        <v>369</v>
      </c>
      <c r="AH1062" s="231">
        <f t="shared" si="1551"/>
        <v>1.089068049</v>
      </c>
      <c r="AI1062" s="227">
        <f t="shared" si="1552"/>
        <v>3583.1568156399999</v>
      </c>
      <c r="AJ1062" s="227">
        <f t="shared" si="1553"/>
        <v>4200.6101323066669</v>
      </c>
      <c r="AK1062" s="227">
        <f t="shared" si="1405"/>
        <v>3113.21</v>
      </c>
      <c r="AL1062" s="227">
        <f t="shared" si="1554"/>
        <v>62.264200000000002</v>
      </c>
      <c r="AM1062" s="227">
        <f t="shared" si="1555"/>
        <v>524.05701666666664</v>
      </c>
      <c r="AN1062" s="228">
        <f t="shared" si="1406"/>
        <v>1.0558734170803581</v>
      </c>
      <c r="AO1062" s="230">
        <f t="shared" si="1407"/>
        <v>348</v>
      </c>
      <c r="AP1062" s="231">
        <f t="shared" si="1556"/>
        <v>1.0837926339999999</v>
      </c>
      <c r="AQ1062" s="227">
        <f t="shared" si="1557"/>
        <v>3562.5951136499998</v>
      </c>
      <c r="AR1062" s="227">
        <f t="shared" si="1558"/>
        <v>4148.9163303166661</v>
      </c>
      <c r="AS1062" s="227">
        <f t="shared" si="1537"/>
        <v>3113.21</v>
      </c>
      <c r="AT1062" s="227">
        <f t="shared" si="1559"/>
        <v>62.264200000000002</v>
      </c>
      <c r="AU1062" s="227">
        <f t="shared" si="1560"/>
        <v>492.92491666666672</v>
      </c>
      <c r="AV1062" s="228">
        <f t="shared" si="1538"/>
        <v>1.0535560499101664</v>
      </c>
      <c r="AW1062" s="230">
        <f t="shared" si="1539"/>
        <v>327</v>
      </c>
      <c r="AX1062" s="231">
        <f t="shared" si="1561"/>
        <v>1.078542772</v>
      </c>
      <c r="AY1062" s="227">
        <f t="shared" si="1562"/>
        <v>3537.5569063500002</v>
      </c>
      <c r="AZ1062" s="227">
        <f t="shared" si="1563"/>
        <v>4092.7460230166671</v>
      </c>
      <c r="BA1062" s="227">
        <f t="shared" si="1516"/>
        <v>3113.21</v>
      </c>
      <c r="BB1062" s="227">
        <f t="shared" si="1564"/>
        <v>62.264200000000002</v>
      </c>
      <c r="BC1062" s="227">
        <f t="shared" si="1565"/>
        <v>460.75508000000008</v>
      </c>
      <c r="BD1062" s="228">
        <f t="shared" si="1403"/>
        <v>1.0493580544573538</v>
      </c>
      <c r="BE1062" s="230">
        <f t="shared" si="1404"/>
        <v>307</v>
      </c>
      <c r="BF1062" s="231">
        <f t="shared" si="1566"/>
        <v>1.0735665489999999</v>
      </c>
      <c r="BG1062" s="227">
        <f t="shared" si="1567"/>
        <v>3507.20448695</v>
      </c>
      <c r="BH1062" s="227">
        <f t="shared" si="1568"/>
        <v>4030.22376695</v>
      </c>
      <c r="BI1062" s="227">
        <f t="shared" si="1540"/>
        <v>3113.21</v>
      </c>
      <c r="BJ1062" s="227">
        <f t="shared" si="1569"/>
        <v>62.264200000000002</v>
      </c>
      <c r="BK1062" s="227">
        <f t="shared" si="1570"/>
        <v>429.62298000000004</v>
      </c>
      <c r="BL1062" s="228">
        <f t="shared" si="1526"/>
        <v>1.0363005251566428</v>
      </c>
      <c r="BM1062" s="230">
        <f t="shared" si="1527"/>
        <v>285</v>
      </c>
      <c r="BN1062" s="231">
        <f t="shared" si="1571"/>
        <v>1.068119217</v>
      </c>
      <c r="BO1062" s="227">
        <f t="shared" si="1572"/>
        <v>3445.9888170600002</v>
      </c>
      <c r="BP1062" s="227">
        <f t="shared" si="1573"/>
        <v>3937.8759970600004</v>
      </c>
      <c r="BQ1062" s="227">
        <f t="shared" si="1402"/>
        <v>3113.21</v>
      </c>
      <c r="BR1062" s="227">
        <f t="shared" si="1574"/>
        <v>62.264200000000002</v>
      </c>
      <c r="BS1062" s="227">
        <f t="shared" si="1575"/>
        <v>395.37767000000002</v>
      </c>
      <c r="BT1062" s="228">
        <f t="shared" si="1400"/>
        <v>1.03289131680701</v>
      </c>
      <c r="BU1062" s="230">
        <f t="shared" si="1401"/>
        <v>262</v>
      </c>
      <c r="BV1062" s="231">
        <f t="shared" si="1576"/>
        <v>1.0624538299999999</v>
      </c>
      <c r="BW1062" s="227">
        <f t="shared" si="1577"/>
        <v>3416.4345853099999</v>
      </c>
      <c r="BX1062" s="227">
        <f t="shared" si="1578"/>
        <v>3874.0764553099998</v>
      </c>
      <c r="BY1062" s="227">
        <f t="shared" si="1517"/>
        <v>3113.21</v>
      </c>
      <c r="BZ1062" s="227">
        <f t="shared" si="1579"/>
        <v>62.264200000000002</v>
      </c>
      <c r="CA1062" s="227">
        <f t="shared" si="1580"/>
        <v>365.28330666666665</v>
      </c>
      <c r="CB1062" s="228">
        <f t="shared" si="1514"/>
        <v>1.033820736085916</v>
      </c>
      <c r="CC1062" s="230">
        <f t="shared" si="1515"/>
        <v>242</v>
      </c>
      <c r="CD1062" s="231">
        <f t="shared" si="1581"/>
        <v>1.057551838</v>
      </c>
      <c r="CE1062" s="227">
        <f t="shared" si="1582"/>
        <v>3403.7317050400002</v>
      </c>
      <c r="CF1062" s="227">
        <f t="shared" si="1583"/>
        <v>3831.279211706667</v>
      </c>
      <c r="CG1062" s="227">
        <f t="shared" si="1510"/>
        <v>3113.21</v>
      </c>
      <c r="CH1062" s="227">
        <f t="shared" si="1584"/>
        <v>62.264200000000002</v>
      </c>
      <c r="CI1062" s="227">
        <f t="shared" si="1585"/>
        <v>334.15120666666661</v>
      </c>
      <c r="CJ1062" s="228">
        <f t="shared" si="1655"/>
        <v>1.0288824130882208</v>
      </c>
      <c r="CK1062" s="230">
        <f t="shared" si="1656"/>
        <v>221</v>
      </c>
      <c r="CL1062" s="231">
        <f t="shared" si="1586"/>
        <v>1.0524290860000001</v>
      </c>
      <c r="CM1062" s="227">
        <f t="shared" si="1587"/>
        <v>3371.0640391000002</v>
      </c>
      <c r="CN1062" s="227">
        <f t="shared" si="1588"/>
        <v>3767.4794457666667</v>
      </c>
      <c r="CO1062" s="227">
        <f t="shared" si="1513"/>
        <v>3113.21</v>
      </c>
      <c r="CP1062" s="227">
        <f t="shared" si="1589"/>
        <v>62.264200000000002</v>
      </c>
      <c r="CQ1062" s="227">
        <f t="shared" si="1590"/>
        <v>300.94363333333331</v>
      </c>
      <c r="CR1062" s="228">
        <f t="shared" si="1511"/>
        <v>1.0242739381657942</v>
      </c>
      <c r="CS1062" s="230">
        <f t="shared" si="1512"/>
        <v>201</v>
      </c>
      <c r="CT1062" s="231">
        <f t="shared" si="1591"/>
        <v>1.0475733469999999</v>
      </c>
      <c r="CU1062" s="227">
        <f t="shared" si="1592"/>
        <v>3340.4807981499998</v>
      </c>
      <c r="CV1062" s="227">
        <f t="shared" si="1593"/>
        <v>3703.6886314833332</v>
      </c>
      <c r="CW1062" s="227">
        <f t="shared" si="1653"/>
        <v>3113.21</v>
      </c>
      <c r="CX1062" s="227">
        <f t="shared" si="1594"/>
        <v>62.264200000000002</v>
      </c>
      <c r="CY1062" s="227">
        <f t="shared" si="1595"/>
        <v>269.81153333333333</v>
      </c>
      <c r="CZ1062" s="228">
        <f t="shared" si="1651"/>
        <v>1.0264299029629171</v>
      </c>
      <c r="DA1062" s="239">
        <f t="shared" si="1652"/>
        <v>180</v>
      </c>
      <c r="DB1062" s="231">
        <f t="shared" si="1596"/>
        <v>1.04249893</v>
      </c>
      <c r="DC1062" s="227">
        <f t="shared" si="1597"/>
        <v>3331.29682215</v>
      </c>
      <c r="DD1062" s="227">
        <f t="shared" si="1598"/>
        <v>3663.3725554833336</v>
      </c>
      <c r="DE1062" s="227">
        <f t="shared" si="1509"/>
        <v>3113.21</v>
      </c>
      <c r="DF1062" s="227">
        <f t="shared" si="1599"/>
        <v>62.264200000000002</v>
      </c>
      <c r="DG1062" s="227">
        <f t="shared" si="1600"/>
        <v>238.67943333333335</v>
      </c>
      <c r="DH1062" s="228">
        <f t="shared" si="1507"/>
        <v>1.024892458356236</v>
      </c>
      <c r="DI1062" s="239">
        <f t="shared" si="1508"/>
        <v>159</v>
      </c>
      <c r="DJ1062" s="231">
        <f t="shared" si="1601"/>
        <v>1.0374490940000001</v>
      </c>
      <c r="DK1062" s="227">
        <f t="shared" si="1602"/>
        <v>3310.1944786099998</v>
      </c>
      <c r="DL1062" s="227">
        <f t="shared" si="1603"/>
        <v>3611.1381119433331</v>
      </c>
      <c r="DM1062" s="227">
        <f t="shared" si="1650"/>
        <v>3113.21</v>
      </c>
      <c r="DN1062" s="227">
        <f t="shared" si="1604"/>
        <v>62.264200000000002</v>
      </c>
      <c r="DO1062" s="227">
        <f t="shared" si="1605"/>
        <v>206.50959666666668</v>
      </c>
      <c r="DP1062" s="228">
        <f t="shared" si="1648"/>
        <v>1.0216236655494568</v>
      </c>
      <c r="DQ1062" s="239">
        <f t="shared" si="1649"/>
        <v>138</v>
      </c>
      <c r="DR1062" s="231">
        <f t="shared" si="1606"/>
        <v>1.0324237199999999</v>
      </c>
      <c r="DS1062" s="227">
        <f t="shared" si="1607"/>
        <v>3283.65359395</v>
      </c>
      <c r="DT1062" s="227">
        <f t="shared" si="1608"/>
        <v>3552.4273906166668</v>
      </c>
      <c r="DU1062" s="227">
        <f t="shared" si="1506"/>
        <v>3113.21</v>
      </c>
      <c r="DV1062" s="227">
        <f t="shared" si="1609"/>
        <v>62.264200000000002</v>
      </c>
      <c r="DW1062" s="227">
        <f t="shared" si="1610"/>
        <v>177.45297000000002</v>
      </c>
      <c r="DX1062" s="228">
        <f t="shared" si="1503"/>
        <v>1.017250047387503</v>
      </c>
      <c r="DY1062" s="239">
        <f t="shared" si="1504"/>
        <v>120</v>
      </c>
      <c r="DZ1062" s="231">
        <f t="shared" si="1611"/>
        <v>1.0281356349999999</v>
      </c>
      <c r="EA1062" s="227">
        <f t="shared" si="1612"/>
        <v>3256.0161288300001</v>
      </c>
      <c r="EB1062" s="227">
        <f t="shared" si="1613"/>
        <v>3495.73329883</v>
      </c>
      <c r="EC1062" s="227">
        <f t="shared" si="1644"/>
        <v>3113.21</v>
      </c>
      <c r="ED1062" s="227">
        <f t="shared" si="1614"/>
        <v>62.264200000000002</v>
      </c>
      <c r="EE1062" s="227">
        <f t="shared" si="1615"/>
        <v>145.28313333333335</v>
      </c>
      <c r="EF1062" s="228">
        <f t="shared" si="1645"/>
        <v>1.0096778529097876</v>
      </c>
      <c r="EG1062" s="239">
        <f t="shared" si="1646"/>
        <v>98</v>
      </c>
      <c r="EH1062" s="231">
        <f t="shared" si="1616"/>
        <v>1.0229188220000001</v>
      </c>
      <c r="EI1062" s="227">
        <f t="shared" si="1617"/>
        <v>3215.3808198000002</v>
      </c>
      <c r="EJ1062" s="227">
        <f t="shared" si="1618"/>
        <v>3422.9281531333336</v>
      </c>
      <c r="EK1062" s="227">
        <f t="shared" si="1505"/>
        <v>3113.21</v>
      </c>
      <c r="EL1062" s="227">
        <f t="shared" si="1619"/>
        <v>62.264200000000002</v>
      </c>
      <c r="EM1062" s="227">
        <f t="shared" si="1620"/>
        <v>112.07556000000001</v>
      </c>
      <c r="EN1062" s="228">
        <f t="shared" si="1501"/>
        <v>1.0039556225623547</v>
      </c>
      <c r="EO1062" s="239">
        <f t="shared" si="1502"/>
        <v>77</v>
      </c>
      <c r="EP1062" s="231">
        <f t="shared" si="1621"/>
        <v>1.017963832</v>
      </c>
      <c r="EQ1062" s="227">
        <f t="shared" si="1622"/>
        <v>3181.6710840400001</v>
      </c>
      <c r="ER1062" s="227">
        <f t="shared" si="1623"/>
        <v>3356.0108440399999</v>
      </c>
      <c r="ES1062" s="227">
        <f t="shared" si="1643"/>
        <v>3113.21</v>
      </c>
      <c r="ET1062" s="227">
        <f t="shared" si="1624"/>
        <v>62.264200000000002</v>
      </c>
      <c r="EU1062" s="227">
        <f t="shared" si="1625"/>
        <v>81.981196666666662</v>
      </c>
      <c r="EV1062" s="228">
        <f t="shared" si="1641"/>
        <v>1.0026520058980342</v>
      </c>
      <c r="EW1062" s="239">
        <f t="shared" si="1642"/>
        <v>57</v>
      </c>
      <c r="EX1062" s="231">
        <f t="shared" si="1626"/>
        <v>1.0132671090000001</v>
      </c>
      <c r="EY1062" s="227">
        <f t="shared" si="1627"/>
        <v>3162.87908427</v>
      </c>
      <c r="EZ1062" s="227">
        <f t="shared" si="1628"/>
        <v>3307.1244809366667</v>
      </c>
      <c r="FA1062" s="227">
        <f t="shared" si="1499"/>
        <v>3113.21</v>
      </c>
      <c r="FB1062" s="227">
        <f t="shared" si="1629"/>
        <v>62.264200000000002</v>
      </c>
      <c r="FC1062" s="227">
        <f t="shared" si="1630"/>
        <v>50.849096666666661</v>
      </c>
      <c r="FD1062" s="228">
        <f t="shared" si="1496"/>
        <v>1.0025520172446016</v>
      </c>
      <c r="FE1062" s="239">
        <f t="shared" si="1497"/>
        <v>35</v>
      </c>
      <c r="FF1062" s="231">
        <f t="shared" si="1631"/>
        <v>1.0081257400000001</v>
      </c>
      <c r="FG1062" s="227">
        <f t="shared" si="1632"/>
        <v>3146.5166593499998</v>
      </c>
      <c r="FH1062" s="227">
        <f t="shared" si="1633"/>
        <v>3259.6299560166663</v>
      </c>
      <c r="FI1062" s="227">
        <f t="shared" si="1639"/>
        <v>3113.21</v>
      </c>
      <c r="FJ1062" s="227">
        <f t="shared" si="1640"/>
        <v>62.264200000000002</v>
      </c>
      <c r="FK1062" s="227">
        <f t="shared" si="1634"/>
        <v>17.641523333333332</v>
      </c>
      <c r="FL1062" s="228">
        <f t="shared" si="1635"/>
        <v>1.000650230688658</v>
      </c>
      <c r="FM1062" s="239">
        <f t="shared" si="1636"/>
        <v>13</v>
      </c>
      <c r="FN1062" s="231">
        <f t="shared" si="1637"/>
        <v>1.0030104580000001</v>
      </c>
      <c r="FO1062" s="227">
        <f t="shared" si="1547"/>
        <v>3124.61258671</v>
      </c>
      <c r="FP1062" s="227">
        <f t="shared" si="1548"/>
        <v>3204.5183100433333</v>
      </c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5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5"/>
      <c r="HA1062" s="5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3"/>
      <c r="JZ1062" s="1"/>
      <c r="KA1062" s="1"/>
      <c r="KB1062" s="1"/>
      <c r="KC1062" s="1"/>
      <c r="KD1062" s="1"/>
      <c r="KE1062" s="1"/>
    </row>
    <row r="1063" spans="1:291" x14ac:dyDescent="0.2">
      <c r="A1063" s="196">
        <f t="shared" si="1528"/>
        <v>43721</v>
      </c>
      <c r="B1063" s="236">
        <f t="shared" si="1638"/>
        <v>120068.11319893005</v>
      </c>
      <c r="C1063" s="66">
        <f t="shared" si="1398"/>
        <v>53362.21694002</v>
      </c>
      <c r="D1063" s="77">
        <f t="shared" si="1529"/>
        <v>5224.18</v>
      </c>
      <c r="E1063" s="67">
        <f>VLOOKUP(A1062,[1]Plan1!$DQ$117:$DS$314,3)</f>
        <v>5229.93</v>
      </c>
      <c r="F1063" s="11">
        <f t="shared" si="1530"/>
        <v>43704</v>
      </c>
      <c r="G1063" s="73">
        <f t="shared" si="1518"/>
        <v>1.1006512026767723E-3</v>
      </c>
      <c r="H1063" s="11">
        <f t="shared" si="1531"/>
        <v>43733</v>
      </c>
      <c r="I1063" s="11">
        <f t="shared" si="1519"/>
        <v>43733</v>
      </c>
      <c r="J1063" s="1">
        <f t="shared" si="1532"/>
        <v>22</v>
      </c>
      <c r="K1063" s="1">
        <f t="shared" si="1533"/>
        <v>14</v>
      </c>
      <c r="L1063" s="66">
        <f t="shared" si="1520"/>
        <v>1.0007002700000001</v>
      </c>
      <c r="M1063" s="70">
        <f t="shared" si="1399"/>
        <v>1.00190055</v>
      </c>
      <c r="N1063" s="70">
        <f t="shared" si="1647"/>
        <v>1.1020242726541301</v>
      </c>
      <c r="O1063" s="66">
        <f t="shared" si="1395"/>
        <v>1.10279598</v>
      </c>
      <c r="P1063" s="66">
        <f t="shared" si="1521"/>
        <v>53399.584899670001</v>
      </c>
      <c r="Q1063" s="74">
        <f t="shared" si="1522"/>
        <v>0</v>
      </c>
      <c r="R1063" s="75">
        <f t="shared" si="1396"/>
        <v>0</v>
      </c>
      <c r="S1063" s="66">
        <f t="shared" si="1397"/>
        <v>0</v>
      </c>
      <c r="T1063" s="10">
        <f t="shared" si="1534"/>
        <v>0.06</v>
      </c>
      <c r="U1063" s="74">
        <f t="shared" si="1654"/>
        <v>14</v>
      </c>
      <c r="V1063" s="74">
        <v>252</v>
      </c>
      <c r="W1063" s="70">
        <f t="shared" si="1523"/>
        <v>1.0032424069999999</v>
      </c>
      <c r="X1063" s="66">
        <f t="shared" si="1524"/>
        <v>173.14318786999999</v>
      </c>
      <c r="Y1063" s="66">
        <v>0</v>
      </c>
      <c r="Z1063" s="67">
        <f t="shared" si="1525"/>
        <v>0</v>
      </c>
      <c r="AA1063" s="68" t="str">
        <f t="shared" si="1535"/>
        <v>A+INCORP J=</v>
      </c>
      <c r="AB1063" s="11">
        <f t="shared" si="1536"/>
        <v>43733</v>
      </c>
      <c r="AC1063" s="227">
        <f t="shared" si="1541"/>
        <v>3113.21</v>
      </c>
      <c r="AD1063" s="227">
        <f t="shared" si="1549"/>
        <v>62.264200000000002</v>
      </c>
      <c r="AE1063" s="227">
        <f t="shared" si="1550"/>
        <v>556.22685333333334</v>
      </c>
      <c r="AF1063" s="228">
        <f t="shared" si="1542"/>
        <v>1.0568761486909408</v>
      </c>
      <c r="AG1063" s="230">
        <f t="shared" si="1543"/>
        <v>370</v>
      </c>
      <c r="AH1063" s="231">
        <f t="shared" si="1551"/>
        <v>1.0893198989999999</v>
      </c>
      <c r="AI1063" s="227">
        <f t="shared" si="1552"/>
        <v>3584.1646394499999</v>
      </c>
      <c r="AJ1063" s="227">
        <f t="shared" si="1553"/>
        <v>4202.6556927833335</v>
      </c>
      <c r="AK1063" s="227">
        <f t="shared" si="1405"/>
        <v>3113.21</v>
      </c>
      <c r="AL1063" s="227">
        <f t="shared" si="1554"/>
        <v>62.264200000000002</v>
      </c>
      <c r="AM1063" s="227">
        <f t="shared" si="1555"/>
        <v>525.09475333333341</v>
      </c>
      <c r="AN1063" s="228">
        <f t="shared" si="1406"/>
        <v>1.0559262135834946</v>
      </c>
      <c r="AO1063" s="230">
        <f t="shared" si="1407"/>
        <v>349</v>
      </c>
      <c r="AP1063" s="231">
        <f t="shared" si="1556"/>
        <v>1.0840432630000001</v>
      </c>
      <c r="AQ1063" s="227">
        <f t="shared" si="1557"/>
        <v>3563.59715069</v>
      </c>
      <c r="AR1063" s="227">
        <f t="shared" si="1558"/>
        <v>4150.956104023333</v>
      </c>
      <c r="AS1063" s="227">
        <f t="shared" si="1537"/>
        <v>3113.21</v>
      </c>
      <c r="AT1063" s="227">
        <f t="shared" si="1559"/>
        <v>62.264200000000002</v>
      </c>
      <c r="AU1063" s="227">
        <f t="shared" si="1560"/>
        <v>493.96265333333338</v>
      </c>
      <c r="AV1063" s="228">
        <f t="shared" si="1538"/>
        <v>1.0536087305387283</v>
      </c>
      <c r="AW1063" s="230">
        <f t="shared" si="1539"/>
        <v>328</v>
      </c>
      <c r="AX1063" s="231">
        <f t="shared" si="1561"/>
        <v>1.078792188</v>
      </c>
      <c r="AY1063" s="227">
        <f t="shared" si="1562"/>
        <v>3538.5519044100001</v>
      </c>
      <c r="AZ1063" s="227">
        <f t="shared" si="1563"/>
        <v>4094.7787577433337</v>
      </c>
      <c r="BA1063" s="227">
        <f t="shared" si="1516"/>
        <v>3113.21</v>
      </c>
      <c r="BB1063" s="227">
        <f t="shared" si="1564"/>
        <v>62.264200000000002</v>
      </c>
      <c r="BC1063" s="227">
        <f t="shared" si="1565"/>
        <v>461.79281666666668</v>
      </c>
      <c r="BD1063" s="228">
        <f t="shared" si="1403"/>
        <v>1.0494105251748822</v>
      </c>
      <c r="BE1063" s="230">
        <f t="shared" si="1404"/>
        <v>308</v>
      </c>
      <c r="BF1063" s="231">
        <f t="shared" si="1566"/>
        <v>1.0738148139999999</v>
      </c>
      <c r="BG1063" s="227">
        <f t="shared" si="1567"/>
        <v>3508.1909471099998</v>
      </c>
      <c r="BH1063" s="227">
        <f t="shared" si="1568"/>
        <v>4032.2479637766664</v>
      </c>
      <c r="BI1063" s="227">
        <f t="shared" si="1540"/>
        <v>3113.21</v>
      </c>
      <c r="BJ1063" s="227">
        <f t="shared" si="1569"/>
        <v>62.264200000000002</v>
      </c>
      <c r="BK1063" s="227">
        <f t="shared" si="1570"/>
        <v>430.6607166666667</v>
      </c>
      <c r="BL1063" s="228">
        <f t="shared" si="1526"/>
        <v>1.0363523429626806</v>
      </c>
      <c r="BM1063" s="230">
        <f t="shared" si="1527"/>
        <v>286</v>
      </c>
      <c r="BN1063" s="231">
        <f t="shared" si="1571"/>
        <v>1.0683662220000001</v>
      </c>
      <c r="BO1063" s="227">
        <f t="shared" si="1572"/>
        <v>3446.9580583500001</v>
      </c>
      <c r="BP1063" s="227">
        <f t="shared" si="1573"/>
        <v>3939.8829750166669</v>
      </c>
      <c r="BQ1063" s="227">
        <f t="shared" si="1402"/>
        <v>3113.21</v>
      </c>
      <c r="BR1063" s="227">
        <f t="shared" si="1574"/>
        <v>62.264200000000002</v>
      </c>
      <c r="BS1063" s="227">
        <f t="shared" si="1575"/>
        <v>396.41540666666663</v>
      </c>
      <c r="BT1063" s="228">
        <f t="shared" si="1400"/>
        <v>1.0329429641434855</v>
      </c>
      <c r="BU1063" s="230">
        <f t="shared" si="1401"/>
        <v>263</v>
      </c>
      <c r="BV1063" s="231">
        <f t="shared" si="1576"/>
        <v>1.062699525</v>
      </c>
      <c r="BW1063" s="227">
        <f t="shared" si="1577"/>
        <v>3417.3955144199999</v>
      </c>
      <c r="BX1063" s="227">
        <f t="shared" si="1578"/>
        <v>3876.0751210866665</v>
      </c>
      <c r="BY1063" s="227">
        <f t="shared" si="1517"/>
        <v>3113.21</v>
      </c>
      <c r="BZ1063" s="227">
        <f t="shared" si="1579"/>
        <v>62.264200000000002</v>
      </c>
      <c r="CA1063" s="227">
        <f t="shared" si="1580"/>
        <v>366.32104333333336</v>
      </c>
      <c r="CB1063" s="228">
        <f t="shared" si="1514"/>
        <v>1.0338724298958484</v>
      </c>
      <c r="CC1063" s="230">
        <f t="shared" si="1515"/>
        <v>243</v>
      </c>
      <c r="CD1063" s="231">
        <f t="shared" si="1581"/>
        <v>1.0577963990000001</v>
      </c>
      <c r="CE1063" s="227">
        <f t="shared" si="1582"/>
        <v>3404.6890599499998</v>
      </c>
      <c r="CF1063" s="227">
        <f t="shared" si="1583"/>
        <v>3833.2743032833332</v>
      </c>
      <c r="CG1063" s="227">
        <f t="shared" si="1510"/>
        <v>3113.21</v>
      </c>
      <c r="CH1063" s="227">
        <f t="shared" si="1584"/>
        <v>62.264200000000002</v>
      </c>
      <c r="CI1063" s="227">
        <f t="shared" si="1585"/>
        <v>335.18894333333338</v>
      </c>
      <c r="CJ1063" s="228">
        <f t="shared" si="1655"/>
        <v>1.0289338599687567</v>
      </c>
      <c r="CK1063" s="230">
        <f t="shared" si="1656"/>
        <v>222</v>
      </c>
      <c r="CL1063" s="231">
        <f t="shared" si="1586"/>
        <v>1.0526724629999999</v>
      </c>
      <c r="CM1063" s="227">
        <f t="shared" si="1587"/>
        <v>3372.0122077699998</v>
      </c>
      <c r="CN1063" s="227">
        <f t="shared" si="1588"/>
        <v>3769.465351103333</v>
      </c>
      <c r="CO1063" s="227">
        <f t="shared" si="1513"/>
        <v>3113.21</v>
      </c>
      <c r="CP1063" s="227">
        <f t="shared" si="1589"/>
        <v>62.264200000000002</v>
      </c>
      <c r="CQ1063" s="227">
        <f t="shared" si="1590"/>
        <v>301.98136999999997</v>
      </c>
      <c r="CR1063" s="228">
        <f t="shared" si="1511"/>
        <v>1.0243251546102221</v>
      </c>
      <c r="CS1063" s="230">
        <f t="shared" si="1512"/>
        <v>202</v>
      </c>
      <c r="CT1063" s="231">
        <f t="shared" si="1591"/>
        <v>1.0478156009999999</v>
      </c>
      <c r="CU1063" s="227">
        <f t="shared" si="1592"/>
        <v>3341.4203644600002</v>
      </c>
      <c r="CV1063" s="227">
        <f t="shared" si="1593"/>
        <v>3705.6659344600002</v>
      </c>
      <c r="CW1063" s="227">
        <f t="shared" si="1653"/>
        <v>3113.21</v>
      </c>
      <c r="CX1063" s="227">
        <f t="shared" si="1594"/>
        <v>62.264200000000002</v>
      </c>
      <c r="CY1063" s="227">
        <f t="shared" si="1595"/>
        <v>270.84926999999999</v>
      </c>
      <c r="CZ1063" s="228">
        <f t="shared" si="1651"/>
        <v>1.0264812272113681</v>
      </c>
      <c r="DA1063" s="239">
        <f t="shared" si="1652"/>
        <v>181</v>
      </c>
      <c r="DB1063" s="231">
        <f t="shared" si="1596"/>
        <v>1.042740011</v>
      </c>
      <c r="DC1063" s="227">
        <f t="shared" si="1597"/>
        <v>3332.2338068099998</v>
      </c>
      <c r="DD1063" s="227">
        <f t="shared" si="1598"/>
        <v>3665.34727681</v>
      </c>
      <c r="DE1063" s="227">
        <f t="shared" si="1509"/>
        <v>3113.21</v>
      </c>
      <c r="DF1063" s="227">
        <f t="shared" si="1599"/>
        <v>62.264200000000002</v>
      </c>
      <c r="DG1063" s="227">
        <f t="shared" si="1600"/>
        <v>239.71717000000001</v>
      </c>
      <c r="DH1063" s="228">
        <f t="shared" si="1507"/>
        <v>1.0249437057283326</v>
      </c>
      <c r="DI1063" s="239">
        <f t="shared" si="1508"/>
        <v>160</v>
      </c>
      <c r="DJ1063" s="231">
        <f t="shared" si="1601"/>
        <v>1.037689007</v>
      </c>
      <c r="DK1063" s="227">
        <f t="shared" si="1602"/>
        <v>3311.1255271999999</v>
      </c>
      <c r="DL1063" s="227">
        <f t="shared" si="1603"/>
        <v>3613.1068971999998</v>
      </c>
      <c r="DM1063" s="227">
        <f t="shared" si="1650"/>
        <v>3113.21</v>
      </c>
      <c r="DN1063" s="227">
        <f t="shared" si="1604"/>
        <v>62.264200000000002</v>
      </c>
      <c r="DO1063" s="227">
        <f t="shared" si="1605"/>
        <v>207.54733333333334</v>
      </c>
      <c r="DP1063" s="228">
        <f t="shared" si="1648"/>
        <v>1.0216747494731451</v>
      </c>
      <c r="DQ1063" s="239">
        <f t="shared" si="1649"/>
        <v>139</v>
      </c>
      <c r="DR1063" s="231">
        <f t="shared" si="1606"/>
        <v>1.03266247</v>
      </c>
      <c r="DS1063" s="227">
        <f t="shared" si="1607"/>
        <v>3284.5771747099998</v>
      </c>
      <c r="DT1063" s="227">
        <f t="shared" si="1608"/>
        <v>3554.3887080433333</v>
      </c>
      <c r="DU1063" s="227">
        <f t="shared" si="1506"/>
        <v>3113.21</v>
      </c>
      <c r="DV1063" s="227">
        <f t="shared" si="1609"/>
        <v>62.264200000000002</v>
      </c>
      <c r="DW1063" s="227">
        <f t="shared" si="1610"/>
        <v>178.49070666666668</v>
      </c>
      <c r="DX1063" s="228">
        <f t="shared" si="1503"/>
        <v>1.0173009126185513</v>
      </c>
      <c r="DY1063" s="239">
        <f t="shared" si="1504"/>
        <v>121</v>
      </c>
      <c r="DZ1063" s="231">
        <f t="shared" si="1611"/>
        <v>1.0283733939999999</v>
      </c>
      <c r="EA1063" s="227">
        <f t="shared" si="1612"/>
        <v>3256.9319380900001</v>
      </c>
      <c r="EB1063" s="227">
        <f t="shared" si="1613"/>
        <v>3497.6868447566667</v>
      </c>
      <c r="EC1063" s="227">
        <f t="shared" si="1644"/>
        <v>3113.21</v>
      </c>
      <c r="ED1063" s="227">
        <f t="shared" si="1614"/>
        <v>62.264200000000002</v>
      </c>
      <c r="EE1063" s="227">
        <f t="shared" si="1615"/>
        <v>146.32087000000001</v>
      </c>
      <c r="EF1063" s="228">
        <f t="shared" si="1645"/>
        <v>1.0097283395108003</v>
      </c>
      <c r="EG1063" s="239">
        <f t="shared" si="1646"/>
        <v>99</v>
      </c>
      <c r="EH1063" s="231">
        <f t="shared" si="1616"/>
        <v>1.023155375</v>
      </c>
      <c r="EI1063" s="227">
        <f t="shared" si="1617"/>
        <v>3216.2852009600001</v>
      </c>
      <c r="EJ1063" s="227">
        <f t="shared" si="1618"/>
        <v>3424.8702709600002</v>
      </c>
      <c r="EK1063" s="227">
        <f t="shared" si="1505"/>
        <v>3113.21</v>
      </c>
      <c r="EL1063" s="227">
        <f t="shared" si="1619"/>
        <v>62.264200000000002</v>
      </c>
      <c r="EM1063" s="227">
        <f t="shared" si="1620"/>
        <v>113.11329666666667</v>
      </c>
      <c r="EN1063" s="228">
        <f t="shared" si="1501"/>
        <v>1.0040058230365005</v>
      </c>
      <c r="EO1063" s="239">
        <f t="shared" si="1502"/>
        <v>78</v>
      </c>
      <c r="EP1063" s="231">
        <f t="shared" si="1621"/>
        <v>1.018199238</v>
      </c>
      <c r="EQ1063" s="227">
        <f t="shared" si="1622"/>
        <v>3182.5659801900001</v>
      </c>
      <c r="ER1063" s="227">
        <f t="shared" si="1623"/>
        <v>3357.9434768566666</v>
      </c>
      <c r="ES1063" s="227">
        <f t="shared" si="1643"/>
        <v>3113.21</v>
      </c>
      <c r="ET1063" s="227">
        <f t="shared" si="1624"/>
        <v>62.264200000000002</v>
      </c>
      <c r="EU1063" s="227">
        <f t="shared" si="1625"/>
        <v>83.018933333333322</v>
      </c>
      <c r="EV1063" s="228">
        <f t="shared" si="1641"/>
        <v>1.0027021411878501</v>
      </c>
      <c r="EW1063" s="239">
        <f t="shared" si="1642"/>
        <v>58</v>
      </c>
      <c r="EX1063" s="231">
        <f t="shared" si="1626"/>
        <v>1.01350143</v>
      </c>
      <c r="EY1063" s="227">
        <f t="shared" si="1627"/>
        <v>3163.7686983799999</v>
      </c>
      <c r="EZ1063" s="227">
        <f t="shared" si="1628"/>
        <v>3309.0518317133333</v>
      </c>
      <c r="FA1063" s="227">
        <f t="shared" si="1499"/>
        <v>3113.21</v>
      </c>
      <c r="FB1063" s="227">
        <f t="shared" si="1629"/>
        <v>62.264200000000002</v>
      </c>
      <c r="FC1063" s="227">
        <f t="shared" si="1630"/>
        <v>51.886833333333335</v>
      </c>
      <c r="FD1063" s="228">
        <f t="shared" si="1496"/>
        <v>1.0026021475347167</v>
      </c>
      <c r="FE1063" s="239">
        <f t="shared" si="1497"/>
        <v>36</v>
      </c>
      <c r="FF1063" s="231">
        <f t="shared" si="1631"/>
        <v>1.0083588720000001</v>
      </c>
      <c r="FG1063" s="227">
        <f t="shared" si="1632"/>
        <v>3147.4016711099998</v>
      </c>
      <c r="FH1063" s="227">
        <f t="shared" si="1633"/>
        <v>3261.5527044433334</v>
      </c>
      <c r="FI1063" s="227">
        <f t="shared" si="1639"/>
        <v>3113.21</v>
      </c>
      <c r="FJ1063" s="227">
        <f t="shared" si="1640"/>
        <v>62.264200000000002</v>
      </c>
      <c r="FK1063" s="227">
        <f t="shared" si="1634"/>
        <v>18.679259999999999</v>
      </c>
      <c r="FL1063" s="228">
        <f t="shared" si="1635"/>
        <v>1.0007002658843438</v>
      </c>
      <c r="FM1063" s="239">
        <f t="shared" si="1636"/>
        <v>14</v>
      </c>
      <c r="FN1063" s="231">
        <f t="shared" si="1637"/>
        <v>1.0032424069999999</v>
      </c>
      <c r="FO1063" s="227">
        <f t="shared" si="1547"/>
        <v>3125.4914373299998</v>
      </c>
      <c r="FP1063" s="227">
        <f t="shared" si="1548"/>
        <v>3206.4348973299998</v>
      </c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5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5"/>
      <c r="HA1063" s="5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3"/>
      <c r="JZ1063" s="1"/>
      <c r="KA1063" s="1"/>
      <c r="KB1063" s="1"/>
      <c r="KC1063" s="1"/>
      <c r="KD1063" s="1"/>
      <c r="KE1063" s="1"/>
    </row>
    <row r="1064" spans="1:291" x14ac:dyDescent="0.2">
      <c r="A1064" s="196">
        <f t="shared" si="1528"/>
        <v>43722</v>
      </c>
      <c r="B1064" s="236">
        <f t="shared" si="1638"/>
        <v>120104.87121720001</v>
      </c>
      <c r="C1064" s="66">
        <f t="shared" si="1398"/>
        <v>53362.21694002</v>
      </c>
      <c r="D1064" s="77">
        <f t="shared" si="1529"/>
        <v>5224.18</v>
      </c>
      <c r="E1064" s="67">
        <f>VLOOKUP(A1063,[1]Plan1!$DQ$117:$DS$314,3)</f>
        <v>5229.93</v>
      </c>
      <c r="F1064" s="11">
        <f t="shared" si="1530"/>
        <v>43704</v>
      </c>
      <c r="G1064" s="73">
        <f t="shared" si="1518"/>
        <v>1.1006512026767723E-3</v>
      </c>
      <c r="H1064" s="11">
        <f t="shared" si="1531"/>
        <v>43733</v>
      </c>
      <c r="I1064" s="11">
        <f t="shared" si="1519"/>
        <v>43733</v>
      </c>
      <c r="J1064" s="1">
        <f t="shared" si="1532"/>
        <v>22</v>
      </c>
      <c r="K1064" s="1">
        <f t="shared" si="1533"/>
        <v>15</v>
      </c>
      <c r="L1064" s="66">
        <f t="shared" si="1520"/>
        <v>1.0007503099999999</v>
      </c>
      <c r="M1064" s="70">
        <f t="shared" si="1399"/>
        <v>1.00190055</v>
      </c>
      <c r="N1064" s="70">
        <f t="shared" si="1647"/>
        <v>1.1020242726541301</v>
      </c>
      <c r="O1064" s="66">
        <f t="shared" si="1395"/>
        <v>1.1028511299999999</v>
      </c>
      <c r="P1064" s="66">
        <f t="shared" si="1521"/>
        <v>53402.25514501</v>
      </c>
      <c r="Q1064" s="74">
        <f t="shared" si="1522"/>
        <v>0</v>
      </c>
      <c r="R1064" s="75">
        <f t="shared" si="1396"/>
        <v>0</v>
      </c>
      <c r="S1064" s="66">
        <f t="shared" si="1397"/>
        <v>0</v>
      </c>
      <c r="T1064" s="10">
        <f t="shared" si="1534"/>
        <v>0.06</v>
      </c>
      <c r="U1064" s="74">
        <f t="shared" si="1654"/>
        <v>15</v>
      </c>
      <c r="V1064" s="74">
        <v>252</v>
      </c>
      <c r="W1064" s="70">
        <f t="shared" si="1523"/>
        <v>1.0034744090000001</v>
      </c>
      <c r="X1064" s="66">
        <f t="shared" si="1524"/>
        <v>185.54127589000001</v>
      </c>
      <c r="Y1064" s="66">
        <v>0</v>
      </c>
      <c r="Z1064" s="67">
        <f t="shared" si="1525"/>
        <v>0</v>
      </c>
      <c r="AA1064" s="68" t="str">
        <f t="shared" si="1535"/>
        <v>A+INCORP J=</v>
      </c>
      <c r="AB1064" s="11">
        <f t="shared" si="1536"/>
        <v>43733</v>
      </c>
      <c r="AC1064" s="227">
        <f t="shared" si="1541"/>
        <v>3113.21</v>
      </c>
      <c r="AD1064" s="227">
        <f t="shared" si="1549"/>
        <v>62.264200000000002</v>
      </c>
      <c r="AE1064" s="227">
        <f t="shared" si="1550"/>
        <v>557.26459</v>
      </c>
      <c r="AF1064" s="228">
        <f t="shared" si="1542"/>
        <v>1.0569290022746112</v>
      </c>
      <c r="AG1064" s="230">
        <f t="shared" si="1543"/>
        <v>370</v>
      </c>
      <c r="AH1064" s="231">
        <f t="shared" si="1551"/>
        <v>1.0893198989999999</v>
      </c>
      <c r="AI1064" s="227">
        <f t="shared" si="1552"/>
        <v>3584.3438808400001</v>
      </c>
      <c r="AJ1064" s="227">
        <f t="shared" si="1553"/>
        <v>4203.87267084</v>
      </c>
      <c r="AK1064" s="227">
        <f t="shared" si="1405"/>
        <v>3113.21</v>
      </c>
      <c r="AL1064" s="227">
        <f t="shared" si="1554"/>
        <v>62.264200000000002</v>
      </c>
      <c r="AM1064" s="227">
        <f t="shared" si="1555"/>
        <v>526.13248999999996</v>
      </c>
      <c r="AN1064" s="228">
        <f t="shared" si="1406"/>
        <v>1.0559790196616226</v>
      </c>
      <c r="AO1064" s="230">
        <f t="shared" si="1407"/>
        <v>349</v>
      </c>
      <c r="AP1064" s="231">
        <f t="shared" si="1556"/>
        <v>1.0840432630000001</v>
      </c>
      <c r="AQ1064" s="227">
        <f t="shared" si="1557"/>
        <v>3563.7753635099998</v>
      </c>
      <c r="AR1064" s="227">
        <f t="shared" si="1558"/>
        <v>4152.1720535099994</v>
      </c>
      <c r="AS1064" s="227">
        <f t="shared" si="1537"/>
        <v>3113.21</v>
      </c>
      <c r="AT1064" s="227">
        <f t="shared" si="1559"/>
        <v>62.264200000000002</v>
      </c>
      <c r="AU1064" s="227">
        <f t="shared" si="1560"/>
        <v>495.00039000000004</v>
      </c>
      <c r="AV1064" s="228">
        <f t="shared" si="1538"/>
        <v>1.0536614207212669</v>
      </c>
      <c r="AW1064" s="230">
        <f t="shared" si="1539"/>
        <v>328</v>
      </c>
      <c r="AX1064" s="231">
        <f t="shared" si="1561"/>
        <v>1.078792188</v>
      </c>
      <c r="AY1064" s="227">
        <f t="shared" si="1562"/>
        <v>3538.7288647400001</v>
      </c>
      <c r="AZ1064" s="227">
        <f t="shared" si="1563"/>
        <v>4095.9934547399998</v>
      </c>
      <c r="BA1064" s="227">
        <f t="shared" si="1516"/>
        <v>3113.21</v>
      </c>
      <c r="BB1064" s="227">
        <f t="shared" si="1564"/>
        <v>62.264200000000002</v>
      </c>
      <c r="BC1064" s="227">
        <f t="shared" si="1565"/>
        <v>462.83055333333334</v>
      </c>
      <c r="BD1064" s="228">
        <f t="shared" si="1403"/>
        <v>1.0494630054083187</v>
      </c>
      <c r="BE1064" s="230">
        <f t="shared" si="1404"/>
        <v>308</v>
      </c>
      <c r="BF1064" s="231">
        <f t="shared" si="1566"/>
        <v>1.0738148139999999</v>
      </c>
      <c r="BG1064" s="227">
        <f t="shared" si="1567"/>
        <v>3508.36638911</v>
      </c>
      <c r="BH1064" s="227">
        <f t="shared" si="1568"/>
        <v>4033.4611424433333</v>
      </c>
      <c r="BI1064" s="227">
        <f t="shared" si="1540"/>
        <v>3113.21</v>
      </c>
      <c r="BJ1064" s="227">
        <f t="shared" si="1569"/>
        <v>62.264200000000002</v>
      </c>
      <c r="BK1064" s="227">
        <f t="shared" si="1570"/>
        <v>431.69845333333342</v>
      </c>
      <c r="BL1064" s="228">
        <f t="shared" si="1526"/>
        <v>1.0364041701662168</v>
      </c>
      <c r="BM1064" s="230">
        <f t="shared" si="1527"/>
        <v>286</v>
      </c>
      <c r="BN1064" s="231">
        <f t="shared" si="1571"/>
        <v>1.0683662220000001</v>
      </c>
      <c r="BO1064" s="227">
        <f t="shared" si="1572"/>
        <v>3447.13043814</v>
      </c>
      <c r="BP1064" s="227">
        <f t="shared" si="1573"/>
        <v>3941.0930914733335</v>
      </c>
      <c r="BQ1064" s="227">
        <f t="shared" si="1402"/>
        <v>3113.21</v>
      </c>
      <c r="BR1064" s="227">
        <f t="shared" si="1574"/>
        <v>62.264200000000002</v>
      </c>
      <c r="BS1064" s="227">
        <f t="shared" si="1575"/>
        <v>397.4531433333334</v>
      </c>
      <c r="BT1064" s="228">
        <f t="shared" si="1400"/>
        <v>1.0329946208465435</v>
      </c>
      <c r="BU1064" s="230">
        <f t="shared" si="1401"/>
        <v>263</v>
      </c>
      <c r="BV1064" s="231">
        <f t="shared" si="1576"/>
        <v>1.062699525</v>
      </c>
      <c r="BW1064" s="227">
        <f t="shared" si="1577"/>
        <v>3417.5664158</v>
      </c>
      <c r="BX1064" s="227">
        <f t="shared" si="1578"/>
        <v>3877.2837591333332</v>
      </c>
      <c r="BY1064" s="227">
        <f t="shared" si="1517"/>
        <v>3113.21</v>
      </c>
      <c r="BZ1064" s="227">
        <f t="shared" si="1579"/>
        <v>62.264200000000002</v>
      </c>
      <c r="CA1064" s="227">
        <f t="shared" si="1580"/>
        <v>367.35878000000002</v>
      </c>
      <c r="CB1064" s="228">
        <f t="shared" si="1514"/>
        <v>1.0339241330807916</v>
      </c>
      <c r="CC1064" s="230">
        <f t="shared" si="1515"/>
        <v>243</v>
      </c>
      <c r="CD1064" s="231">
        <f t="shared" si="1581"/>
        <v>1.0577963990000001</v>
      </c>
      <c r="CE1064" s="227">
        <f t="shared" si="1582"/>
        <v>3404.85932589</v>
      </c>
      <c r="CF1064" s="227">
        <f t="shared" si="1583"/>
        <v>3834.4823058900001</v>
      </c>
      <c r="CG1064" s="227">
        <f t="shared" si="1510"/>
        <v>3113.21</v>
      </c>
      <c r="CH1064" s="227">
        <f t="shared" si="1584"/>
        <v>62.264200000000002</v>
      </c>
      <c r="CI1064" s="227">
        <f t="shared" si="1585"/>
        <v>336.22668000000004</v>
      </c>
      <c r="CJ1064" s="228">
        <f t="shared" si="1655"/>
        <v>1.0289853161795213</v>
      </c>
      <c r="CK1064" s="230">
        <f t="shared" si="1656"/>
        <v>222</v>
      </c>
      <c r="CL1064" s="231">
        <f t="shared" si="1586"/>
        <v>1.0526724629999999</v>
      </c>
      <c r="CM1064" s="227">
        <f t="shared" si="1587"/>
        <v>3372.18083957</v>
      </c>
      <c r="CN1064" s="227">
        <f t="shared" si="1588"/>
        <v>3770.6717195700003</v>
      </c>
      <c r="CO1064" s="227">
        <f t="shared" si="1513"/>
        <v>3113.21</v>
      </c>
      <c r="CP1064" s="227">
        <f t="shared" si="1589"/>
        <v>62.264200000000002</v>
      </c>
      <c r="CQ1064" s="227">
        <f t="shared" si="1590"/>
        <v>303.01910666666663</v>
      </c>
      <c r="CR1064" s="228">
        <f t="shared" si="1511"/>
        <v>1.0243763803430876</v>
      </c>
      <c r="CS1064" s="230">
        <f t="shared" si="1512"/>
        <v>202</v>
      </c>
      <c r="CT1064" s="231">
        <f t="shared" si="1591"/>
        <v>1.0478156009999999</v>
      </c>
      <c r="CU1064" s="227">
        <f t="shared" si="1592"/>
        <v>3341.5874663899999</v>
      </c>
      <c r="CV1064" s="227">
        <f t="shared" si="1593"/>
        <v>3706.8707730566666</v>
      </c>
      <c r="CW1064" s="227">
        <f t="shared" si="1653"/>
        <v>3113.21</v>
      </c>
      <c r="CX1064" s="227">
        <f t="shared" si="1594"/>
        <v>62.264200000000002</v>
      </c>
      <c r="CY1064" s="227">
        <f t="shared" si="1595"/>
        <v>271.88700666666665</v>
      </c>
      <c r="CZ1064" s="228">
        <f t="shared" si="1651"/>
        <v>1.0265325607678077</v>
      </c>
      <c r="DA1064" s="239">
        <f t="shared" si="1652"/>
        <v>181</v>
      </c>
      <c r="DB1064" s="231">
        <f t="shared" si="1596"/>
        <v>1.042740011</v>
      </c>
      <c r="DC1064" s="227">
        <f t="shared" si="1597"/>
        <v>3332.4004493299999</v>
      </c>
      <c r="DD1064" s="227">
        <f t="shared" si="1598"/>
        <v>3666.5516559966663</v>
      </c>
      <c r="DE1064" s="227">
        <f t="shared" si="1509"/>
        <v>3113.21</v>
      </c>
      <c r="DF1064" s="227">
        <f t="shared" si="1599"/>
        <v>62.264200000000002</v>
      </c>
      <c r="DG1064" s="227">
        <f t="shared" si="1600"/>
        <v>240.75490666666667</v>
      </c>
      <c r="DH1064" s="228">
        <f t="shared" si="1507"/>
        <v>1.0249949623944759</v>
      </c>
      <c r="DI1064" s="239">
        <f t="shared" si="1508"/>
        <v>160</v>
      </c>
      <c r="DJ1064" s="231">
        <f t="shared" si="1601"/>
        <v>1.037689007</v>
      </c>
      <c r="DK1064" s="227">
        <f t="shared" si="1602"/>
        <v>3311.2911141099999</v>
      </c>
      <c r="DL1064" s="227">
        <f t="shared" si="1603"/>
        <v>3614.3102207766665</v>
      </c>
      <c r="DM1064" s="227">
        <f t="shared" si="1650"/>
        <v>3113.21</v>
      </c>
      <c r="DN1064" s="227">
        <f t="shared" si="1604"/>
        <v>62.264200000000002</v>
      </c>
      <c r="DO1064" s="227">
        <f t="shared" si="1605"/>
        <v>208.58507</v>
      </c>
      <c r="DP1064" s="228">
        <f t="shared" si="1648"/>
        <v>1.021725842661237</v>
      </c>
      <c r="DQ1064" s="239">
        <f t="shared" si="1649"/>
        <v>139</v>
      </c>
      <c r="DR1064" s="231">
        <f t="shared" si="1606"/>
        <v>1.03266247</v>
      </c>
      <c r="DS1064" s="227">
        <f t="shared" si="1607"/>
        <v>3284.7414339500001</v>
      </c>
      <c r="DT1064" s="227">
        <f t="shared" si="1608"/>
        <v>3555.5907039500003</v>
      </c>
      <c r="DU1064" s="227">
        <f t="shared" si="1506"/>
        <v>3113.21</v>
      </c>
      <c r="DV1064" s="227">
        <f t="shared" si="1609"/>
        <v>62.264200000000002</v>
      </c>
      <c r="DW1064" s="227">
        <f t="shared" si="1610"/>
        <v>179.52844333333334</v>
      </c>
      <c r="DX1064" s="228">
        <f t="shared" si="1503"/>
        <v>1.0173517870743423</v>
      </c>
      <c r="DY1064" s="239">
        <f t="shared" si="1504"/>
        <v>121</v>
      </c>
      <c r="DZ1064" s="231">
        <f t="shared" si="1611"/>
        <v>1.0283733939999999</v>
      </c>
      <c r="EA1064" s="227">
        <f t="shared" si="1612"/>
        <v>3257.09481482</v>
      </c>
      <c r="EB1064" s="227">
        <f t="shared" si="1613"/>
        <v>3498.8874581533332</v>
      </c>
      <c r="EC1064" s="227">
        <f t="shared" si="1644"/>
        <v>3113.21</v>
      </c>
      <c r="ED1064" s="227">
        <f t="shared" si="1614"/>
        <v>62.264200000000002</v>
      </c>
      <c r="EE1064" s="227">
        <f t="shared" si="1615"/>
        <v>147.35860666666667</v>
      </c>
      <c r="EF1064" s="228">
        <f t="shared" si="1645"/>
        <v>1.0097788352678885</v>
      </c>
      <c r="EG1064" s="239">
        <f t="shared" si="1646"/>
        <v>99</v>
      </c>
      <c r="EH1064" s="231">
        <f t="shared" si="1616"/>
        <v>1.023155375</v>
      </c>
      <c r="EI1064" s="227">
        <f t="shared" si="1617"/>
        <v>3216.44604497</v>
      </c>
      <c r="EJ1064" s="227">
        <f t="shared" si="1618"/>
        <v>3426.0688516366667</v>
      </c>
      <c r="EK1064" s="227">
        <f t="shared" si="1505"/>
        <v>3113.21</v>
      </c>
      <c r="EL1064" s="227">
        <f t="shared" si="1619"/>
        <v>62.264200000000002</v>
      </c>
      <c r="EM1064" s="227">
        <f t="shared" si="1620"/>
        <v>114.15103333333333</v>
      </c>
      <c r="EN1064" s="228">
        <f t="shared" si="1501"/>
        <v>1.0040560326148311</v>
      </c>
      <c r="EO1064" s="239">
        <f t="shared" si="1502"/>
        <v>78</v>
      </c>
      <c r="EP1064" s="231">
        <f t="shared" si="1621"/>
        <v>1.018199238</v>
      </c>
      <c r="EQ1064" s="227">
        <f t="shared" si="1622"/>
        <v>3182.7251379200002</v>
      </c>
      <c r="ER1064" s="227">
        <f t="shared" si="1623"/>
        <v>3359.1403712533333</v>
      </c>
      <c r="ES1064" s="227">
        <f t="shared" si="1643"/>
        <v>3113.21</v>
      </c>
      <c r="ET1064" s="227">
        <f t="shared" si="1624"/>
        <v>62.264200000000002</v>
      </c>
      <c r="EU1064" s="227">
        <f t="shared" si="1625"/>
        <v>84.056670000000011</v>
      </c>
      <c r="EV1064" s="228">
        <f t="shared" si="1641"/>
        <v>1.0027522855700288</v>
      </c>
      <c r="EW1064" s="239">
        <f t="shared" si="1642"/>
        <v>58</v>
      </c>
      <c r="EX1064" s="231">
        <f t="shared" si="1626"/>
        <v>1.01350143</v>
      </c>
      <c r="EY1064" s="227">
        <f t="shared" si="1627"/>
        <v>3163.92691608</v>
      </c>
      <c r="EZ1064" s="227">
        <f t="shared" si="1628"/>
        <v>3310.24778608</v>
      </c>
      <c r="FA1064" s="227">
        <f t="shared" si="1499"/>
        <v>3113.21</v>
      </c>
      <c r="FB1064" s="227">
        <f t="shared" si="1629"/>
        <v>62.264200000000002</v>
      </c>
      <c r="FC1064" s="227">
        <f t="shared" si="1630"/>
        <v>52.924570000000003</v>
      </c>
      <c r="FD1064" s="228">
        <f t="shared" si="1496"/>
        <v>1.0026522869162879</v>
      </c>
      <c r="FE1064" s="239">
        <f t="shared" si="1497"/>
        <v>36</v>
      </c>
      <c r="FF1064" s="231">
        <f t="shared" si="1631"/>
        <v>1.0083588720000001</v>
      </c>
      <c r="FG1064" s="227">
        <f t="shared" si="1632"/>
        <v>3147.5590703100002</v>
      </c>
      <c r="FH1064" s="227">
        <f t="shared" si="1633"/>
        <v>3262.7478403100004</v>
      </c>
      <c r="FI1064" s="227">
        <f t="shared" si="1639"/>
        <v>3113.21</v>
      </c>
      <c r="FJ1064" s="227">
        <f t="shared" si="1640"/>
        <v>62.264200000000002</v>
      </c>
      <c r="FK1064" s="227">
        <f t="shared" si="1634"/>
        <v>19.716996666666667</v>
      </c>
      <c r="FL1064" s="228">
        <f t="shared" si="1635"/>
        <v>1.0007503101542399</v>
      </c>
      <c r="FM1064" s="239">
        <f t="shared" si="1636"/>
        <v>14</v>
      </c>
      <c r="FN1064" s="231">
        <f t="shared" si="1637"/>
        <v>1.0032424069999999</v>
      </c>
      <c r="FO1064" s="227">
        <f t="shared" si="1547"/>
        <v>3125.6477408199999</v>
      </c>
      <c r="FP1064" s="227">
        <f t="shared" si="1548"/>
        <v>3207.6289374866665</v>
      </c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5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5"/>
      <c r="HA1064" s="5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3"/>
      <c r="JZ1064" s="1"/>
      <c r="KA1064" s="1"/>
      <c r="KB1064" s="1"/>
      <c r="KC1064" s="1"/>
      <c r="KD1064" s="1"/>
      <c r="KE1064" s="1"/>
    </row>
    <row r="1065" spans="1:291" x14ac:dyDescent="0.2">
      <c r="A1065" s="196">
        <f t="shared" si="1528"/>
        <v>43723</v>
      </c>
      <c r="B1065" s="236">
        <f t="shared" si="1638"/>
        <v>120123.55047719998</v>
      </c>
      <c r="C1065" s="66">
        <f t="shared" si="1398"/>
        <v>53362.21694002</v>
      </c>
      <c r="D1065" s="77">
        <f t="shared" si="1529"/>
        <v>5224.18</v>
      </c>
      <c r="E1065" s="67">
        <f>VLOOKUP(A1064,[1]Plan1!$DQ$117:$DS$314,3)</f>
        <v>5229.93</v>
      </c>
      <c r="F1065" s="11">
        <f t="shared" si="1530"/>
        <v>43704</v>
      </c>
      <c r="G1065" s="73">
        <f t="shared" si="1518"/>
        <v>1.1006512026767723E-3</v>
      </c>
      <c r="H1065" s="11">
        <f t="shared" si="1531"/>
        <v>43733</v>
      </c>
      <c r="I1065" s="11">
        <f t="shared" si="1519"/>
        <v>43733</v>
      </c>
      <c r="J1065" s="1">
        <f t="shared" si="1532"/>
        <v>22</v>
      </c>
      <c r="K1065" s="1">
        <f t="shared" si="1533"/>
        <v>15</v>
      </c>
      <c r="L1065" s="66">
        <f t="shared" si="1520"/>
        <v>1.0007503099999999</v>
      </c>
      <c r="M1065" s="70">
        <f t="shared" si="1399"/>
        <v>1.00190055</v>
      </c>
      <c r="N1065" s="70">
        <f t="shared" si="1647"/>
        <v>1.1020242726541301</v>
      </c>
      <c r="O1065" s="66">
        <f t="shared" ref="O1065:O1128" si="1657">TRUNC(TRUNC((L1065*N1065),15),8)</f>
        <v>1.1028511299999999</v>
      </c>
      <c r="P1065" s="66">
        <f t="shared" si="1521"/>
        <v>53402.25514501</v>
      </c>
      <c r="Q1065" s="74">
        <f t="shared" si="1522"/>
        <v>0</v>
      </c>
      <c r="R1065" s="75">
        <f t="shared" ref="R1065:R1128" si="1658">IF(Q1065&gt;0,(S1065/C1065),0)</f>
        <v>0</v>
      </c>
      <c r="S1065" s="66">
        <f t="shared" ref="S1065:S1128" si="1659">IF($Q1065&gt;0,VLOOKUP($A1065,$AE$10:$AK$114,6),0)</f>
        <v>0</v>
      </c>
      <c r="T1065" s="10">
        <f t="shared" si="1534"/>
        <v>0.06</v>
      </c>
      <c r="U1065" s="74">
        <f t="shared" si="1654"/>
        <v>15</v>
      </c>
      <c r="V1065" s="74">
        <v>252</v>
      </c>
      <c r="W1065" s="70">
        <f t="shared" si="1523"/>
        <v>1.0034744090000001</v>
      </c>
      <c r="X1065" s="66">
        <f t="shared" si="1524"/>
        <v>185.54127589000001</v>
      </c>
      <c r="Y1065" s="66">
        <v>0</v>
      </c>
      <c r="Z1065" s="67">
        <f t="shared" si="1525"/>
        <v>0</v>
      </c>
      <c r="AA1065" s="68" t="str">
        <f t="shared" si="1535"/>
        <v>A+INCORP J=</v>
      </c>
      <c r="AB1065" s="11">
        <f t="shared" si="1536"/>
        <v>43733</v>
      </c>
      <c r="AC1065" s="227">
        <f t="shared" si="1541"/>
        <v>3113.21</v>
      </c>
      <c r="AD1065" s="227">
        <f t="shared" si="1549"/>
        <v>62.264200000000002</v>
      </c>
      <c r="AE1065" s="227">
        <f t="shared" si="1550"/>
        <v>558.30232666666666</v>
      </c>
      <c r="AF1065" s="228">
        <f t="shared" si="1542"/>
        <v>1.0569290022746112</v>
      </c>
      <c r="AG1065" s="230">
        <f t="shared" si="1543"/>
        <v>370</v>
      </c>
      <c r="AH1065" s="231">
        <f t="shared" si="1551"/>
        <v>1.0893198989999999</v>
      </c>
      <c r="AI1065" s="227">
        <f t="shared" si="1552"/>
        <v>3584.3438808400001</v>
      </c>
      <c r="AJ1065" s="227">
        <f t="shared" si="1553"/>
        <v>4204.9104075066671</v>
      </c>
      <c r="AK1065" s="227">
        <f t="shared" si="1405"/>
        <v>3113.21</v>
      </c>
      <c r="AL1065" s="227">
        <f t="shared" si="1554"/>
        <v>62.264200000000002</v>
      </c>
      <c r="AM1065" s="227">
        <f t="shared" si="1555"/>
        <v>527.17022666666674</v>
      </c>
      <c r="AN1065" s="228">
        <f t="shared" si="1406"/>
        <v>1.0559790196616226</v>
      </c>
      <c r="AO1065" s="230">
        <f t="shared" si="1407"/>
        <v>349</v>
      </c>
      <c r="AP1065" s="231">
        <f t="shared" si="1556"/>
        <v>1.0840432630000001</v>
      </c>
      <c r="AQ1065" s="227">
        <f t="shared" si="1557"/>
        <v>3563.7753635099998</v>
      </c>
      <c r="AR1065" s="227">
        <f t="shared" si="1558"/>
        <v>4153.2097901766665</v>
      </c>
      <c r="AS1065" s="227">
        <f t="shared" si="1537"/>
        <v>3113.21</v>
      </c>
      <c r="AT1065" s="227">
        <f t="shared" si="1559"/>
        <v>62.264200000000002</v>
      </c>
      <c r="AU1065" s="227">
        <f t="shared" si="1560"/>
        <v>496.03812666666664</v>
      </c>
      <c r="AV1065" s="228">
        <f t="shared" si="1538"/>
        <v>1.0536614207212669</v>
      </c>
      <c r="AW1065" s="230">
        <f t="shared" si="1539"/>
        <v>328</v>
      </c>
      <c r="AX1065" s="231">
        <f t="shared" si="1561"/>
        <v>1.078792188</v>
      </c>
      <c r="AY1065" s="227">
        <f t="shared" si="1562"/>
        <v>3538.7288647400001</v>
      </c>
      <c r="AZ1065" s="227">
        <f t="shared" si="1563"/>
        <v>4097.0311914066669</v>
      </c>
      <c r="BA1065" s="227">
        <f t="shared" si="1516"/>
        <v>3113.21</v>
      </c>
      <c r="BB1065" s="227">
        <f t="shared" si="1564"/>
        <v>62.264200000000002</v>
      </c>
      <c r="BC1065" s="227">
        <f t="shared" si="1565"/>
        <v>463.86829</v>
      </c>
      <c r="BD1065" s="228">
        <f t="shared" si="1403"/>
        <v>1.0494630054083187</v>
      </c>
      <c r="BE1065" s="230">
        <f t="shared" si="1404"/>
        <v>308</v>
      </c>
      <c r="BF1065" s="231">
        <f t="shared" si="1566"/>
        <v>1.0738148139999999</v>
      </c>
      <c r="BG1065" s="227">
        <f t="shared" si="1567"/>
        <v>3508.36638911</v>
      </c>
      <c r="BH1065" s="227">
        <f t="shared" si="1568"/>
        <v>4034.49887911</v>
      </c>
      <c r="BI1065" s="227">
        <f t="shared" si="1540"/>
        <v>3113.21</v>
      </c>
      <c r="BJ1065" s="227">
        <f t="shared" si="1569"/>
        <v>62.264200000000002</v>
      </c>
      <c r="BK1065" s="227">
        <f t="shared" si="1570"/>
        <v>432.73619000000002</v>
      </c>
      <c r="BL1065" s="228">
        <f t="shared" si="1526"/>
        <v>1.0364041701662168</v>
      </c>
      <c r="BM1065" s="230">
        <f t="shared" si="1527"/>
        <v>286</v>
      </c>
      <c r="BN1065" s="231">
        <f t="shared" si="1571"/>
        <v>1.0683662220000001</v>
      </c>
      <c r="BO1065" s="227">
        <f t="shared" si="1572"/>
        <v>3447.13043814</v>
      </c>
      <c r="BP1065" s="227">
        <f t="shared" si="1573"/>
        <v>3942.1308281400002</v>
      </c>
      <c r="BQ1065" s="227">
        <f t="shared" si="1402"/>
        <v>3113.21</v>
      </c>
      <c r="BR1065" s="227">
        <f t="shared" si="1574"/>
        <v>62.264200000000002</v>
      </c>
      <c r="BS1065" s="227">
        <f t="shared" si="1575"/>
        <v>398.49088</v>
      </c>
      <c r="BT1065" s="228">
        <f t="shared" si="1400"/>
        <v>1.0329946208465435</v>
      </c>
      <c r="BU1065" s="230">
        <f t="shared" si="1401"/>
        <v>263</v>
      </c>
      <c r="BV1065" s="231">
        <f t="shared" si="1576"/>
        <v>1.062699525</v>
      </c>
      <c r="BW1065" s="227">
        <f t="shared" si="1577"/>
        <v>3417.5664158</v>
      </c>
      <c r="BX1065" s="227">
        <f t="shared" si="1578"/>
        <v>3878.3214957999999</v>
      </c>
      <c r="BY1065" s="227">
        <f t="shared" si="1517"/>
        <v>3113.21</v>
      </c>
      <c r="BZ1065" s="227">
        <f t="shared" si="1579"/>
        <v>62.264200000000002</v>
      </c>
      <c r="CA1065" s="227">
        <f t="shared" si="1580"/>
        <v>368.39651666666668</v>
      </c>
      <c r="CB1065" s="228">
        <f t="shared" si="1514"/>
        <v>1.0339241330807916</v>
      </c>
      <c r="CC1065" s="230">
        <f t="shared" si="1515"/>
        <v>243</v>
      </c>
      <c r="CD1065" s="231">
        <f t="shared" si="1581"/>
        <v>1.0577963990000001</v>
      </c>
      <c r="CE1065" s="227">
        <f t="shared" si="1582"/>
        <v>3404.85932589</v>
      </c>
      <c r="CF1065" s="227">
        <f t="shared" si="1583"/>
        <v>3835.5200425566668</v>
      </c>
      <c r="CG1065" s="227">
        <f t="shared" si="1510"/>
        <v>3113.21</v>
      </c>
      <c r="CH1065" s="227">
        <f t="shared" si="1584"/>
        <v>62.264200000000002</v>
      </c>
      <c r="CI1065" s="227">
        <f t="shared" si="1585"/>
        <v>337.2644166666667</v>
      </c>
      <c r="CJ1065" s="228">
        <f t="shared" si="1655"/>
        <v>1.0289853161795213</v>
      </c>
      <c r="CK1065" s="230">
        <f t="shared" si="1656"/>
        <v>222</v>
      </c>
      <c r="CL1065" s="231">
        <f t="shared" si="1586"/>
        <v>1.0526724629999999</v>
      </c>
      <c r="CM1065" s="227">
        <f t="shared" si="1587"/>
        <v>3372.18083957</v>
      </c>
      <c r="CN1065" s="227">
        <f t="shared" si="1588"/>
        <v>3771.7094562366665</v>
      </c>
      <c r="CO1065" s="227">
        <f t="shared" si="1513"/>
        <v>3113.21</v>
      </c>
      <c r="CP1065" s="227">
        <f t="shared" si="1589"/>
        <v>62.264200000000002</v>
      </c>
      <c r="CQ1065" s="227">
        <f t="shared" si="1590"/>
        <v>304.0568433333334</v>
      </c>
      <c r="CR1065" s="228">
        <f t="shared" si="1511"/>
        <v>1.0243763803430876</v>
      </c>
      <c r="CS1065" s="230">
        <f t="shared" si="1512"/>
        <v>202</v>
      </c>
      <c r="CT1065" s="231">
        <f t="shared" si="1591"/>
        <v>1.0478156009999999</v>
      </c>
      <c r="CU1065" s="227">
        <f t="shared" si="1592"/>
        <v>3341.5874663899999</v>
      </c>
      <c r="CV1065" s="227">
        <f t="shared" si="1593"/>
        <v>3707.9085097233333</v>
      </c>
      <c r="CW1065" s="227">
        <f t="shared" si="1653"/>
        <v>3113.21</v>
      </c>
      <c r="CX1065" s="227">
        <f t="shared" si="1594"/>
        <v>62.264200000000002</v>
      </c>
      <c r="CY1065" s="227">
        <f t="shared" si="1595"/>
        <v>272.92474333333337</v>
      </c>
      <c r="CZ1065" s="228">
        <f t="shared" si="1651"/>
        <v>1.0265325607678077</v>
      </c>
      <c r="DA1065" s="239">
        <f t="shared" si="1652"/>
        <v>181</v>
      </c>
      <c r="DB1065" s="231">
        <f t="shared" si="1596"/>
        <v>1.042740011</v>
      </c>
      <c r="DC1065" s="227">
        <f t="shared" si="1597"/>
        <v>3332.4004493299999</v>
      </c>
      <c r="DD1065" s="227">
        <f t="shared" si="1598"/>
        <v>3667.5893926633335</v>
      </c>
      <c r="DE1065" s="227">
        <f t="shared" si="1509"/>
        <v>3113.21</v>
      </c>
      <c r="DF1065" s="227">
        <f t="shared" si="1599"/>
        <v>62.264200000000002</v>
      </c>
      <c r="DG1065" s="227">
        <f t="shared" si="1600"/>
        <v>241.79264333333333</v>
      </c>
      <c r="DH1065" s="228">
        <f t="shared" si="1507"/>
        <v>1.0249949623944759</v>
      </c>
      <c r="DI1065" s="239">
        <f t="shared" si="1508"/>
        <v>160</v>
      </c>
      <c r="DJ1065" s="231">
        <f t="shared" si="1601"/>
        <v>1.037689007</v>
      </c>
      <c r="DK1065" s="227">
        <f t="shared" si="1602"/>
        <v>3311.2911141099999</v>
      </c>
      <c r="DL1065" s="227">
        <f t="shared" si="1603"/>
        <v>3615.3479574433331</v>
      </c>
      <c r="DM1065" s="227">
        <f t="shared" si="1650"/>
        <v>3113.21</v>
      </c>
      <c r="DN1065" s="227">
        <f t="shared" si="1604"/>
        <v>62.264200000000002</v>
      </c>
      <c r="DO1065" s="227">
        <f t="shared" si="1605"/>
        <v>209.62280666666669</v>
      </c>
      <c r="DP1065" s="228">
        <f t="shared" si="1648"/>
        <v>1.021725842661237</v>
      </c>
      <c r="DQ1065" s="239">
        <f t="shared" si="1649"/>
        <v>139</v>
      </c>
      <c r="DR1065" s="231">
        <f t="shared" si="1606"/>
        <v>1.03266247</v>
      </c>
      <c r="DS1065" s="227">
        <f t="shared" si="1607"/>
        <v>3284.7414339500001</v>
      </c>
      <c r="DT1065" s="227">
        <f t="shared" si="1608"/>
        <v>3556.6284406166669</v>
      </c>
      <c r="DU1065" s="227">
        <f t="shared" si="1506"/>
        <v>3113.21</v>
      </c>
      <c r="DV1065" s="227">
        <f t="shared" si="1609"/>
        <v>62.264200000000002</v>
      </c>
      <c r="DW1065" s="227">
        <f t="shared" si="1610"/>
        <v>180.56618</v>
      </c>
      <c r="DX1065" s="228">
        <f t="shared" si="1503"/>
        <v>1.0173517870743423</v>
      </c>
      <c r="DY1065" s="239">
        <f t="shared" si="1504"/>
        <v>121</v>
      </c>
      <c r="DZ1065" s="231">
        <f t="shared" si="1611"/>
        <v>1.0283733939999999</v>
      </c>
      <c r="EA1065" s="227">
        <f t="shared" si="1612"/>
        <v>3257.09481482</v>
      </c>
      <c r="EB1065" s="227">
        <f t="shared" si="1613"/>
        <v>3499.9251948199999</v>
      </c>
      <c r="EC1065" s="227">
        <f t="shared" si="1644"/>
        <v>3113.21</v>
      </c>
      <c r="ED1065" s="227">
        <f t="shared" si="1614"/>
        <v>62.264200000000002</v>
      </c>
      <c r="EE1065" s="227">
        <f t="shared" si="1615"/>
        <v>148.39634333333333</v>
      </c>
      <c r="EF1065" s="228">
        <f t="shared" si="1645"/>
        <v>1.0097788352678885</v>
      </c>
      <c r="EG1065" s="239">
        <f t="shared" si="1646"/>
        <v>99</v>
      </c>
      <c r="EH1065" s="231">
        <f t="shared" si="1616"/>
        <v>1.023155375</v>
      </c>
      <c r="EI1065" s="227">
        <f t="shared" si="1617"/>
        <v>3216.44604497</v>
      </c>
      <c r="EJ1065" s="227">
        <f t="shared" si="1618"/>
        <v>3427.1065883033334</v>
      </c>
      <c r="EK1065" s="227">
        <f t="shared" si="1505"/>
        <v>3113.21</v>
      </c>
      <c r="EL1065" s="227">
        <f t="shared" si="1619"/>
        <v>62.264200000000002</v>
      </c>
      <c r="EM1065" s="227">
        <f t="shared" si="1620"/>
        <v>115.18877000000002</v>
      </c>
      <c r="EN1065" s="228">
        <f t="shared" si="1501"/>
        <v>1.0040560326148311</v>
      </c>
      <c r="EO1065" s="239">
        <f t="shared" si="1502"/>
        <v>78</v>
      </c>
      <c r="EP1065" s="231">
        <f t="shared" si="1621"/>
        <v>1.018199238</v>
      </c>
      <c r="EQ1065" s="227">
        <f t="shared" si="1622"/>
        <v>3182.7251379200002</v>
      </c>
      <c r="ER1065" s="227">
        <f t="shared" si="1623"/>
        <v>3360.17810792</v>
      </c>
      <c r="ES1065" s="227">
        <f t="shared" si="1643"/>
        <v>3113.21</v>
      </c>
      <c r="ET1065" s="227">
        <f t="shared" si="1624"/>
        <v>62.264200000000002</v>
      </c>
      <c r="EU1065" s="227">
        <f t="shared" si="1625"/>
        <v>85.094406666666671</v>
      </c>
      <c r="EV1065" s="228">
        <f t="shared" si="1641"/>
        <v>1.0027522855700288</v>
      </c>
      <c r="EW1065" s="239">
        <f t="shared" si="1642"/>
        <v>58</v>
      </c>
      <c r="EX1065" s="231">
        <f t="shared" si="1626"/>
        <v>1.01350143</v>
      </c>
      <c r="EY1065" s="227">
        <f t="shared" si="1627"/>
        <v>3163.92691608</v>
      </c>
      <c r="EZ1065" s="227">
        <f t="shared" si="1628"/>
        <v>3311.2855227466666</v>
      </c>
      <c r="FA1065" s="227">
        <f t="shared" si="1499"/>
        <v>3113.21</v>
      </c>
      <c r="FB1065" s="227">
        <f t="shared" si="1629"/>
        <v>62.264200000000002</v>
      </c>
      <c r="FC1065" s="227">
        <f t="shared" si="1630"/>
        <v>53.962306666666677</v>
      </c>
      <c r="FD1065" s="228">
        <f t="shared" si="1496"/>
        <v>1.0026522869162879</v>
      </c>
      <c r="FE1065" s="239">
        <f t="shared" si="1497"/>
        <v>36</v>
      </c>
      <c r="FF1065" s="231">
        <f t="shared" si="1631"/>
        <v>1.0083588720000001</v>
      </c>
      <c r="FG1065" s="227">
        <f t="shared" si="1632"/>
        <v>3147.5590703100002</v>
      </c>
      <c r="FH1065" s="227">
        <f t="shared" si="1633"/>
        <v>3263.785576976667</v>
      </c>
      <c r="FI1065" s="227">
        <f t="shared" si="1639"/>
        <v>3113.21</v>
      </c>
      <c r="FJ1065" s="227">
        <f t="shared" si="1640"/>
        <v>62.264200000000002</v>
      </c>
      <c r="FK1065" s="227">
        <f t="shared" si="1634"/>
        <v>20.754733333333331</v>
      </c>
      <c r="FL1065" s="228">
        <f t="shared" si="1635"/>
        <v>1.0007503101542399</v>
      </c>
      <c r="FM1065" s="239">
        <f t="shared" si="1636"/>
        <v>14</v>
      </c>
      <c r="FN1065" s="231">
        <f t="shared" si="1637"/>
        <v>1.0032424069999999</v>
      </c>
      <c r="FO1065" s="227">
        <f t="shared" si="1547"/>
        <v>3125.6477408199999</v>
      </c>
      <c r="FP1065" s="227">
        <f t="shared" si="1548"/>
        <v>3208.6666741533331</v>
      </c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5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5"/>
      <c r="HA1065" s="5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3"/>
      <c r="JZ1065" s="1"/>
      <c r="KA1065" s="1"/>
      <c r="KB1065" s="1"/>
      <c r="KC1065" s="1"/>
      <c r="KD1065" s="1"/>
      <c r="KE1065" s="1"/>
    </row>
    <row r="1066" spans="1:291" x14ac:dyDescent="0.2">
      <c r="A1066" s="196">
        <f t="shared" si="1528"/>
        <v>43724</v>
      </c>
      <c r="B1066" s="236">
        <f t="shared" si="1638"/>
        <v>120156.15121758002</v>
      </c>
      <c r="C1066" s="66">
        <f t="shared" ref="C1066:C1129" si="1660">TRUNC(IF(Q1065&gt;0,P1065-S1065+X1065,C1065),8)</f>
        <v>53362.21694002</v>
      </c>
      <c r="D1066" s="77">
        <f t="shared" si="1529"/>
        <v>5224.18</v>
      </c>
      <c r="E1066" s="67">
        <f>VLOOKUP(A1065,[1]Plan1!$DQ$117:$DS$314,3)</f>
        <v>5229.93</v>
      </c>
      <c r="F1066" s="11">
        <f t="shared" si="1530"/>
        <v>43704</v>
      </c>
      <c r="G1066" s="73">
        <f t="shared" si="1518"/>
        <v>1.1006512026767723E-3</v>
      </c>
      <c r="H1066" s="11">
        <f t="shared" si="1531"/>
        <v>43733</v>
      </c>
      <c r="I1066" s="11">
        <f t="shared" si="1519"/>
        <v>43733</v>
      </c>
      <c r="J1066" s="1">
        <f t="shared" si="1532"/>
        <v>22</v>
      </c>
      <c r="K1066" s="1">
        <f t="shared" si="1533"/>
        <v>15</v>
      </c>
      <c r="L1066" s="66">
        <f t="shared" si="1520"/>
        <v>1.0007503099999999</v>
      </c>
      <c r="M1066" s="70">
        <f t="shared" ref="M1066:M1129" si="1661">IF(I1066&gt;I1065,L1065,M1065)</f>
        <v>1.00190055</v>
      </c>
      <c r="N1066" s="70">
        <f t="shared" si="1647"/>
        <v>1.1020242726541301</v>
      </c>
      <c r="O1066" s="66">
        <f t="shared" si="1657"/>
        <v>1.1028511299999999</v>
      </c>
      <c r="P1066" s="66">
        <f t="shared" si="1521"/>
        <v>53402.25514501</v>
      </c>
      <c r="Q1066" s="74">
        <f t="shared" si="1522"/>
        <v>0</v>
      </c>
      <c r="R1066" s="75">
        <f t="shared" si="1658"/>
        <v>0</v>
      </c>
      <c r="S1066" s="66">
        <f t="shared" si="1659"/>
        <v>0</v>
      </c>
      <c r="T1066" s="10">
        <f t="shared" si="1534"/>
        <v>0.06</v>
      </c>
      <c r="U1066" s="74">
        <f t="shared" si="1654"/>
        <v>15</v>
      </c>
      <c r="V1066" s="74">
        <v>252</v>
      </c>
      <c r="W1066" s="70">
        <f t="shared" si="1523"/>
        <v>1.0034744090000001</v>
      </c>
      <c r="X1066" s="66">
        <f t="shared" si="1524"/>
        <v>185.54127589000001</v>
      </c>
      <c r="Y1066" s="66">
        <v>0</v>
      </c>
      <c r="Z1066" s="67">
        <f t="shared" si="1525"/>
        <v>0</v>
      </c>
      <c r="AA1066" s="68" t="str">
        <f t="shared" si="1535"/>
        <v>A+INCORP J=</v>
      </c>
      <c r="AB1066" s="11">
        <f t="shared" si="1536"/>
        <v>43733</v>
      </c>
      <c r="AC1066" s="227">
        <f t="shared" si="1541"/>
        <v>3113.21</v>
      </c>
      <c r="AD1066" s="227">
        <f t="shared" si="1549"/>
        <v>62.264200000000002</v>
      </c>
      <c r="AE1066" s="227">
        <f t="shared" si="1550"/>
        <v>559.34006333333321</v>
      </c>
      <c r="AF1066" s="228">
        <f t="shared" si="1542"/>
        <v>1.0569290022746112</v>
      </c>
      <c r="AG1066" s="230">
        <f t="shared" si="1543"/>
        <v>371</v>
      </c>
      <c r="AH1066" s="231">
        <f t="shared" si="1551"/>
        <v>1.089571807</v>
      </c>
      <c r="AI1066" s="227">
        <f t="shared" si="1552"/>
        <v>3585.1727694900001</v>
      </c>
      <c r="AJ1066" s="227">
        <f t="shared" si="1553"/>
        <v>4206.7770328233328</v>
      </c>
      <c r="AK1066" s="227">
        <f t="shared" si="1405"/>
        <v>3113.21</v>
      </c>
      <c r="AL1066" s="227">
        <f t="shared" si="1554"/>
        <v>62.264200000000002</v>
      </c>
      <c r="AM1066" s="227">
        <f t="shared" si="1555"/>
        <v>528.20796333333328</v>
      </c>
      <c r="AN1066" s="228">
        <f t="shared" si="1406"/>
        <v>1.0559790196616226</v>
      </c>
      <c r="AO1066" s="230">
        <f t="shared" si="1407"/>
        <v>350</v>
      </c>
      <c r="AP1066" s="231">
        <f t="shared" si="1556"/>
        <v>1.084293951</v>
      </c>
      <c r="AQ1066" s="227">
        <f t="shared" si="1557"/>
        <v>3564.59949641</v>
      </c>
      <c r="AR1066" s="227">
        <f t="shared" si="1558"/>
        <v>4155.0716597433329</v>
      </c>
      <c r="AS1066" s="227">
        <f t="shared" si="1537"/>
        <v>3113.21</v>
      </c>
      <c r="AT1066" s="227">
        <f t="shared" si="1559"/>
        <v>62.264200000000002</v>
      </c>
      <c r="AU1066" s="227">
        <f t="shared" si="1560"/>
        <v>497.07586333333336</v>
      </c>
      <c r="AV1066" s="228">
        <f t="shared" si="1538"/>
        <v>1.0536614207212669</v>
      </c>
      <c r="AW1066" s="230">
        <f t="shared" si="1539"/>
        <v>329</v>
      </c>
      <c r="AX1066" s="231">
        <f t="shared" si="1561"/>
        <v>1.079041661</v>
      </c>
      <c r="AY1066" s="227">
        <f t="shared" si="1562"/>
        <v>3539.54720335</v>
      </c>
      <c r="AZ1066" s="227">
        <f t="shared" si="1563"/>
        <v>4098.8872666833331</v>
      </c>
      <c r="BA1066" s="227">
        <f t="shared" si="1516"/>
        <v>3113.21</v>
      </c>
      <c r="BB1066" s="227">
        <f t="shared" si="1564"/>
        <v>62.264200000000002</v>
      </c>
      <c r="BC1066" s="227">
        <f t="shared" si="1565"/>
        <v>464.90602666666672</v>
      </c>
      <c r="BD1066" s="228">
        <f t="shared" si="1403"/>
        <v>1.0494630054083187</v>
      </c>
      <c r="BE1066" s="230">
        <f t="shared" si="1404"/>
        <v>309</v>
      </c>
      <c r="BF1066" s="231">
        <f t="shared" si="1566"/>
        <v>1.0740631359999999</v>
      </c>
      <c r="BG1066" s="227">
        <f t="shared" si="1567"/>
        <v>3509.1777064299999</v>
      </c>
      <c r="BH1066" s="227">
        <f t="shared" si="1568"/>
        <v>4036.3479330966666</v>
      </c>
      <c r="BI1066" s="227">
        <f t="shared" si="1540"/>
        <v>3113.21</v>
      </c>
      <c r="BJ1066" s="227">
        <f t="shared" si="1569"/>
        <v>62.264200000000002</v>
      </c>
      <c r="BK1066" s="227">
        <f t="shared" si="1570"/>
        <v>433.77392666666668</v>
      </c>
      <c r="BL1066" s="228">
        <f t="shared" si="1526"/>
        <v>1.0364041701662168</v>
      </c>
      <c r="BM1066" s="230">
        <f t="shared" si="1527"/>
        <v>287</v>
      </c>
      <c r="BN1066" s="231">
        <f t="shared" si="1571"/>
        <v>1.068613284</v>
      </c>
      <c r="BO1066" s="227">
        <f t="shared" si="1572"/>
        <v>3447.9275945099998</v>
      </c>
      <c r="BP1066" s="227">
        <f t="shared" si="1573"/>
        <v>3943.9657211766666</v>
      </c>
      <c r="BQ1066" s="227">
        <f t="shared" si="1402"/>
        <v>3113.21</v>
      </c>
      <c r="BR1066" s="227">
        <f t="shared" si="1574"/>
        <v>62.264200000000002</v>
      </c>
      <c r="BS1066" s="227">
        <f t="shared" si="1575"/>
        <v>399.52861666666672</v>
      </c>
      <c r="BT1066" s="228">
        <f t="shared" ref="BT1066:BT1129" si="1662">($O1066/BT$679)</f>
        <v>1.0329946208465435</v>
      </c>
      <c r="BU1066" s="230">
        <f t="shared" ref="BU1066:BU1129" si="1663">NETWORKDAYS(BU$679,$A1066,$AE$118:$AE$502)-1</f>
        <v>264</v>
      </c>
      <c r="BV1066" s="231">
        <f t="shared" si="1576"/>
        <v>1.0629452770000001</v>
      </c>
      <c r="BW1066" s="227">
        <f t="shared" si="1577"/>
        <v>3418.35673683</v>
      </c>
      <c r="BX1066" s="227">
        <f t="shared" si="1578"/>
        <v>3880.1495534966666</v>
      </c>
      <c r="BY1066" s="227">
        <f t="shared" si="1517"/>
        <v>3113.21</v>
      </c>
      <c r="BZ1066" s="227">
        <f t="shared" si="1579"/>
        <v>62.264200000000002</v>
      </c>
      <c r="CA1066" s="227">
        <f t="shared" si="1580"/>
        <v>369.43425333333334</v>
      </c>
      <c r="CB1066" s="228">
        <f t="shared" si="1514"/>
        <v>1.0339241330807916</v>
      </c>
      <c r="CC1066" s="230">
        <f t="shared" si="1515"/>
        <v>244</v>
      </c>
      <c r="CD1066" s="231">
        <f t="shared" si="1581"/>
        <v>1.0580410170000001</v>
      </c>
      <c r="CE1066" s="227">
        <f t="shared" si="1582"/>
        <v>3405.6467079200002</v>
      </c>
      <c r="CF1066" s="227">
        <f t="shared" si="1583"/>
        <v>3837.3451612533336</v>
      </c>
      <c r="CG1066" s="227">
        <f t="shared" si="1510"/>
        <v>3113.21</v>
      </c>
      <c r="CH1066" s="227">
        <f t="shared" si="1584"/>
        <v>62.264200000000002</v>
      </c>
      <c r="CI1066" s="227">
        <f t="shared" si="1585"/>
        <v>338.30215333333337</v>
      </c>
      <c r="CJ1066" s="228">
        <f t="shared" si="1655"/>
        <v>1.0289853161795213</v>
      </c>
      <c r="CK1066" s="230">
        <f t="shared" si="1656"/>
        <v>223</v>
      </c>
      <c r="CL1066" s="231">
        <f t="shared" si="1586"/>
        <v>1.052915896</v>
      </c>
      <c r="CM1066" s="227">
        <f t="shared" si="1587"/>
        <v>3372.9606643799998</v>
      </c>
      <c r="CN1066" s="227">
        <f t="shared" si="1588"/>
        <v>3773.5270177133334</v>
      </c>
      <c r="CO1066" s="227">
        <f t="shared" si="1513"/>
        <v>3113.21</v>
      </c>
      <c r="CP1066" s="227">
        <f t="shared" si="1589"/>
        <v>62.264200000000002</v>
      </c>
      <c r="CQ1066" s="227">
        <f t="shared" si="1590"/>
        <v>305.09458000000001</v>
      </c>
      <c r="CR1066" s="228">
        <f t="shared" si="1511"/>
        <v>1.0243763803430876</v>
      </c>
      <c r="CS1066" s="230">
        <f t="shared" si="1512"/>
        <v>203</v>
      </c>
      <c r="CT1066" s="231">
        <f t="shared" si="1591"/>
        <v>1.0480579109999999</v>
      </c>
      <c r="CU1066" s="227">
        <f t="shared" si="1592"/>
        <v>3342.36021691</v>
      </c>
      <c r="CV1066" s="227">
        <f t="shared" si="1593"/>
        <v>3709.71899691</v>
      </c>
      <c r="CW1066" s="227">
        <f t="shared" si="1653"/>
        <v>3113.21</v>
      </c>
      <c r="CX1066" s="227">
        <f t="shared" si="1594"/>
        <v>62.264200000000002</v>
      </c>
      <c r="CY1066" s="227">
        <f t="shared" si="1595"/>
        <v>273.96248000000003</v>
      </c>
      <c r="CZ1066" s="228">
        <f t="shared" si="1651"/>
        <v>1.0265325607678077</v>
      </c>
      <c r="DA1066" s="239">
        <f t="shared" si="1652"/>
        <v>182</v>
      </c>
      <c r="DB1066" s="231">
        <f t="shared" si="1596"/>
        <v>1.0429811470000001</v>
      </c>
      <c r="DC1066" s="227">
        <f t="shared" si="1597"/>
        <v>3333.1710745099999</v>
      </c>
      <c r="DD1066" s="227">
        <f t="shared" si="1598"/>
        <v>3669.3977545100001</v>
      </c>
      <c r="DE1066" s="227">
        <f t="shared" si="1509"/>
        <v>3113.21</v>
      </c>
      <c r="DF1066" s="227">
        <f t="shared" si="1599"/>
        <v>62.264200000000002</v>
      </c>
      <c r="DG1066" s="227">
        <f t="shared" si="1600"/>
        <v>242.83037999999999</v>
      </c>
      <c r="DH1066" s="228">
        <f t="shared" si="1507"/>
        <v>1.0249949623944759</v>
      </c>
      <c r="DI1066" s="239">
        <f t="shared" si="1508"/>
        <v>161</v>
      </c>
      <c r="DJ1066" s="231">
        <f t="shared" si="1601"/>
        <v>1.037928975</v>
      </c>
      <c r="DK1066" s="227">
        <f t="shared" si="1602"/>
        <v>3312.0568578900002</v>
      </c>
      <c r="DL1066" s="227">
        <f t="shared" si="1603"/>
        <v>3617.1514378900001</v>
      </c>
      <c r="DM1066" s="227">
        <f t="shared" si="1650"/>
        <v>3113.21</v>
      </c>
      <c r="DN1066" s="227">
        <f t="shared" si="1604"/>
        <v>62.264200000000002</v>
      </c>
      <c r="DO1066" s="227">
        <f t="shared" si="1605"/>
        <v>210.66054333333332</v>
      </c>
      <c r="DP1066" s="228">
        <f t="shared" si="1648"/>
        <v>1.021725842661237</v>
      </c>
      <c r="DQ1066" s="239">
        <f t="shared" si="1649"/>
        <v>140</v>
      </c>
      <c r="DR1066" s="231">
        <f t="shared" si="1606"/>
        <v>1.032901276</v>
      </c>
      <c r="DS1066" s="227">
        <f t="shared" si="1607"/>
        <v>3285.5010393299999</v>
      </c>
      <c r="DT1066" s="227">
        <f t="shared" si="1608"/>
        <v>3558.4257826633334</v>
      </c>
      <c r="DU1066" s="227">
        <f t="shared" si="1506"/>
        <v>3113.21</v>
      </c>
      <c r="DV1066" s="227">
        <f t="shared" si="1609"/>
        <v>62.264200000000002</v>
      </c>
      <c r="DW1066" s="227">
        <f t="shared" si="1610"/>
        <v>181.60391666666666</v>
      </c>
      <c r="DX1066" s="228">
        <f t="shared" si="1503"/>
        <v>1.0173517870743423</v>
      </c>
      <c r="DY1066" s="239">
        <f t="shared" si="1504"/>
        <v>122</v>
      </c>
      <c r="DZ1066" s="231">
        <f t="shared" si="1611"/>
        <v>1.0286112080000001</v>
      </c>
      <c r="EA1066" s="227">
        <f t="shared" si="1612"/>
        <v>3257.8480264</v>
      </c>
      <c r="EB1066" s="227">
        <f t="shared" si="1613"/>
        <v>3501.7161430666665</v>
      </c>
      <c r="EC1066" s="227">
        <f t="shared" si="1644"/>
        <v>3113.21</v>
      </c>
      <c r="ED1066" s="227">
        <f t="shared" si="1614"/>
        <v>62.264200000000002</v>
      </c>
      <c r="EE1066" s="227">
        <f t="shared" si="1615"/>
        <v>149.43407999999999</v>
      </c>
      <c r="EF1066" s="228">
        <f t="shared" si="1645"/>
        <v>1.0097788352678885</v>
      </c>
      <c r="EG1066" s="239">
        <f t="shared" si="1646"/>
        <v>100</v>
      </c>
      <c r="EH1066" s="231">
        <f t="shared" si="1616"/>
        <v>1.0233919819999999</v>
      </c>
      <c r="EI1066" s="227">
        <f t="shared" si="1617"/>
        <v>3217.1898554099998</v>
      </c>
      <c r="EJ1066" s="227">
        <f t="shared" si="1618"/>
        <v>3428.8881354099999</v>
      </c>
      <c r="EK1066" s="227">
        <f t="shared" si="1505"/>
        <v>3113.21</v>
      </c>
      <c r="EL1066" s="227">
        <f t="shared" si="1619"/>
        <v>62.264200000000002</v>
      </c>
      <c r="EM1066" s="227">
        <f t="shared" si="1620"/>
        <v>116.22650666666668</v>
      </c>
      <c r="EN1066" s="228">
        <f t="shared" si="1501"/>
        <v>1.0040560326148311</v>
      </c>
      <c r="EO1066" s="239">
        <f t="shared" si="1502"/>
        <v>79</v>
      </c>
      <c r="EP1066" s="231">
        <f t="shared" si="1621"/>
        <v>1.0184346989999999</v>
      </c>
      <c r="EQ1066" s="227">
        <f t="shared" si="1622"/>
        <v>3183.4611507</v>
      </c>
      <c r="ER1066" s="227">
        <f t="shared" si="1623"/>
        <v>3361.9518573666664</v>
      </c>
      <c r="ES1066" s="227">
        <f t="shared" si="1643"/>
        <v>3113.21</v>
      </c>
      <c r="ET1066" s="227">
        <f t="shared" si="1624"/>
        <v>62.264200000000002</v>
      </c>
      <c r="EU1066" s="227">
        <f t="shared" si="1625"/>
        <v>86.132143333333332</v>
      </c>
      <c r="EV1066" s="228">
        <f t="shared" si="1641"/>
        <v>1.0027522855700288</v>
      </c>
      <c r="EW1066" s="239">
        <f t="shared" si="1642"/>
        <v>59</v>
      </c>
      <c r="EX1066" s="231">
        <f t="shared" si="1626"/>
        <v>1.013735805</v>
      </c>
      <c r="EY1066" s="227">
        <f t="shared" si="1627"/>
        <v>3164.6585829000001</v>
      </c>
      <c r="EZ1066" s="227">
        <f t="shared" si="1628"/>
        <v>3313.0549262333334</v>
      </c>
      <c r="FA1066" s="227">
        <f t="shared" si="1499"/>
        <v>3113.21</v>
      </c>
      <c r="FB1066" s="227">
        <f t="shared" si="1629"/>
        <v>62.264200000000002</v>
      </c>
      <c r="FC1066" s="227">
        <f t="shared" si="1630"/>
        <v>55.000043333333338</v>
      </c>
      <c r="FD1066" s="228">
        <f t="shared" si="1496"/>
        <v>1.0026522869162879</v>
      </c>
      <c r="FE1066" s="239">
        <f t="shared" si="1497"/>
        <v>37</v>
      </c>
      <c r="FF1066" s="231">
        <f t="shared" si="1631"/>
        <v>1.008592057</v>
      </c>
      <c r="FG1066" s="227">
        <f t="shared" si="1632"/>
        <v>3148.2869496200001</v>
      </c>
      <c r="FH1066" s="227">
        <f t="shared" si="1633"/>
        <v>3265.5511929533336</v>
      </c>
      <c r="FI1066" s="227">
        <f t="shared" si="1639"/>
        <v>3113.21</v>
      </c>
      <c r="FJ1066" s="227">
        <f t="shared" si="1640"/>
        <v>62.264200000000002</v>
      </c>
      <c r="FK1066" s="227">
        <f t="shared" si="1634"/>
        <v>21.792469999999998</v>
      </c>
      <c r="FL1066" s="228">
        <f t="shared" si="1635"/>
        <v>1.0007503101542399</v>
      </c>
      <c r="FM1066" s="239">
        <f t="shared" si="1636"/>
        <v>15</v>
      </c>
      <c r="FN1066" s="231">
        <f t="shared" si="1637"/>
        <v>1.0034744090000001</v>
      </c>
      <c r="FO1066" s="227">
        <f t="shared" si="1547"/>
        <v>3126.3705536900002</v>
      </c>
      <c r="FP1066" s="227">
        <f t="shared" si="1548"/>
        <v>3210.4272236900001</v>
      </c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5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5"/>
      <c r="HA1066" s="5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3"/>
      <c r="JZ1066" s="1"/>
      <c r="KA1066" s="1"/>
      <c r="KB1066" s="1"/>
      <c r="KC1066" s="1"/>
      <c r="KD1066" s="1"/>
      <c r="KE1066" s="1"/>
    </row>
    <row r="1067" spans="1:291" x14ac:dyDescent="0.2">
      <c r="A1067" s="196">
        <f t="shared" si="1528"/>
        <v>43725</v>
      </c>
      <c r="B1067" s="236">
        <f t="shared" si="1638"/>
        <v>120206.83892526</v>
      </c>
      <c r="C1067" s="66">
        <f t="shared" si="1660"/>
        <v>53362.21694002</v>
      </c>
      <c r="D1067" s="77">
        <f t="shared" si="1529"/>
        <v>5224.18</v>
      </c>
      <c r="E1067" s="67">
        <f>VLOOKUP(A1066,[1]Plan1!$DQ$117:$DS$314,3)</f>
        <v>5229.93</v>
      </c>
      <c r="F1067" s="11">
        <f t="shared" si="1530"/>
        <v>43704</v>
      </c>
      <c r="G1067" s="73">
        <f t="shared" si="1518"/>
        <v>1.1006512026767723E-3</v>
      </c>
      <c r="H1067" s="11">
        <f t="shared" si="1531"/>
        <v>43733</v>
      </c>
      <c r="I1067" s="11">
        <f t="shared" si="1519"/>
        <v>43733</v>
      </c>
      <c r="J1067" s="1">
        <f t="shared" si="1532"/>
        <v>22</v>
      </c>
      <c r="K1067" s="1">
        <f t="shared" si="1533"/>
        <v>16</v>
      </c>
      <c r="L1067" s="66">
        <f t="shared" si="1520"/>
        <v>1.00080035</v>
      </c>
      <c r="M1067" s="70">
        <f t="shared" si="1661"/>
        <v>1.00190055</v>
      </c>
      <c r="N1067" s="70">
        <f t="shared" si="1647"/>
        <v>1.1020242726541301</v>
      </c>
      <c r="O1067" s="66">
        <f t="shared" si="1657"/>
        <v>1.1029062700000001</v>
      </c>
      <c r="P1067" s="66">
        <f t="shared" si="1521"/>
        <v>53404.925390340002</v>
      </c>
      <c r="Q1067" s="74">
        <f t="shared" si="1522"/>
        <v>0</v>
      </c>
      <c r="R1067" s="75">
        <f t="shared" si="1658"/>
        <v>0</v>
      </c>
      <c r="S1067" s="66">
        <f t="shared" si="1659"/>
        <v>0</v>
      </c>
      <c r="T1067" s="10">
        <f t="shared" si="1534"/>
        <v>0.06</v>
      </c>
      <c r="U1067" s="74">
        <f t="shared" si="1654"/>
        <v>16</v>
      </c>
      <c r="V1067" s="74">
        <v>252</v>
      </c>
      <c r="W1067" s="70">
        <f t="shared" si="1523"/>
        <v>1.003706465</v>
      </c>
      <c r="X1067" s="66">
        <f t="shared" si="1524"/>
        <v>197.94348678</v>
      </c>
      <c r="Y1067" s="66">
        <v>0</v>
      </c>
      <c r="Z1067" s="67">
        <f t="shared" si="1525"/>
        <v>0</v>
      </c>
      <c r="AA1067" s="68" t="str">
        <f t="shared" si="1535"/>
        <v>A+INCORP J=</v>
      </c>
      <c r="AB1067" s="11">
        <f t="shared" si="1536"/>
        <v>43733</v>
      </c>
      <c r="AC1067" s="227">
        <f t="shared" si="1541"/>
        <v>3113.21</v>
      </c>
      <c r="AD1067" s="227">
        <f t="shared" si="1549"/>
        <v>62.264200000000002</v>
      </c>
      <c r="AE1067" s="227">
        <f t="shared" si="1550"/>
        <v>560.37779999999998</v>
      </c>
      <c r="AF1067" s="228">
        <f t="shared" si="1542"/>
        <v>1.0569818462746763</v>
      </c>
      <c r="AG1067" s="230">
        <f t="shared" si="1543"/>
        <v>372</v>
      </c>
      <c r="AH1067" s="231">
        <f t="shared" si="1551"/>
        <v>1.089823773</v>
      </c>
      <c r="AI1067" s="227">
        <f t="shared" si="1552"/>
        <v>3586.1811407599998</v>
      </c>
      <c r="AJ1067" s="227">
        <f t="shared" si="1553"/>
        <v>4208.8231407599997</v>
      </c>
      <c r="AK1067" s="227">
        <f t="shared" si="1405"/>
        <v>3113.21</v>
      </c>
      <c r="AL1067" s="227">
        <f t="shared" si="1554"/>
        <v>62.264200000000002</v>
      </c>
      <c r="AM1067" s="227">
        <f t="shared" si="1555"/>
        <v>529.24570000000006</v>
      </c>
      <c r="AN1067" s="228">
        <f t="shared" si="1406"/>
        <v>1.0560318161647593</v>
      </c>
      <c r="AO1067" s="230">
        <f t="shared" si="1407"/>
        <v>351</v>
      </c>
      <c r="AP1067" s="231">
        <f t="shared" si="1556"/>
        <v>1.0845446969999999</v>
      </c>
      <c r="AQ1067" s="227">
        <f t="shared" si="1557"/>
        <v>3565.6020829200002</v>
      </c>
      <c r="AR1067" s="227">
        <f t="shared" si="1558"/>
        <v>4157.1119829199997</v>
      </c>
      <c r="AS1067" s="227">
        <f t="shared" si="1537"/>
        <v>3113.21</v>
      </c>
      <c r="AT1067" s="227">
        <f t="shared" si="1559"/>
        <v>62.264200000000002</v>
      </c>
      <c r="AU1067" s="227">
        <f t="shared" si="1560"/>
        <v>498.11360000000002</v>
      </c>
      <c r="AV1067" s="228">
        <f t="shared" si="1538"/>
        <v>1.053714101349829</v>
      </c>
      <c r="AW1067" s="230">
        <f t="shared" si="1539"/>
        <v>330</v>
      </c>
      <c r="AX1067" s="231">
        <f t="shared" si="1561"/>
        <v>1.079291193</v>
      </c>
      <c r="AY1067" s="227">
        <f t="shared" si="1562"/>
        <v>3540.5427455899999</v>
      </c>
      <c r="AZ1067" s="227">
        <f t="shared" si="1563"/>
        <v>4100.9205455900001</v>
      </c>
      <c r="BA1067" s="227">
        <f t="shared" si="1516"/>
        <v>3113.21</v>
      </c>
      <c r="BB1067" s="227">
        <f t="shared" si="1564"/>
        <v>62.264200000000002</v>
      </c>
      <c r="BC1067" s="227">
        <f t="shared" si="1565"/>
        <v>465.94376333333332</v>
      </c>
      <c r="BD1067" s="228">
        <f t="shared" si="1403"/>
        <v>1.0495154761258474</v>
      </c>
      <c r="BE1067" s="230">
        <f t="shared" si="1404"/>
        <v>310</v>
      </c>
      <c r="BF1067" s="231">
        <f t="shared" si="1566"/>
        <v>1.0743115160000001</v>
      </c>
      <c r="BG1067" s="227">
        <f t="shared" si="1567"/>
        <v>3510.1647045700001</v>
      </c>
      <c r="BH1067" s="227">
        <f t="shared" si="1568"/>
        <v>4038.3726679033334</v>
      </c>
      <c r="BI1067" s="227">
        <f t="shared" si="1540"/>
        <v>3113.21</v>
      </c>
      <c r="BJ1067" s="227">
        <f t="shared" si="1569"/>
        <v>62.264200000000002</v>
      </c>
      <c r="BK1067" s="227">
        <f t="shared" si="1570"/>
        <v>434.81166333333334</v>
      </c>
      <c r="BL1067" s="228">
        <f t="shared" si="1526"/>
        <v>1.0364559879722546</v>
      </c>
      <c r="BM1067" s="230">
        <f t="shared" si="1527"/>
        <v>288</v>
      </c>
      <c r="BN1067" s="231">
        <f t="shared" si="1571"/>
        <v>1.068860404</v>
      </c>
      <c r="BO1067" s="227">
        <f t="shared" si="1572"/>
        <v>3448.89736627</v>
      </c>
      <c r="BP1067" s="227">
        <f t="shared" si="1573"/>
        <v>3945.9732296033335</v>
      </c>
      <c r="BQ1067" s="227">
        <f t="shared" ref="BQ1067:BQ1130" si="1664">BQ1066</f>
        <v>3113.21</v>
      </c>
      <c r="BR1067" s="227">
        <f t="shared" si="1574"/>
        <v>62.264200000000002</v>
      </c>
      <c r="BS1067" s="227">
        <f t="shared" si="1575"/>
        <v>400.56635333333338</v>
      </c>
      <c r="BT1067" s="228">
        <f t="shared" si="1662"/>
        <v>1.033046268183019</v>
      </c>
      <c r="BU1067" s="230">
        <f t="shared" si="1663"/>
        <v>265</v>
      </c>
      <c r="BV1067" s="231">
        <f t="shared" si="1576"/>
        <v>1.063191086</v>
      </c>
      <c r="BW1067" s="227">
        <f t="shared" si="1577"/>
        <v>3419.3181906099999</v>
      </c>
      <c r="BX1067" s="227">
        <f t="shared" si="1578"/>
        <v>3882.1487439433331</v>
      </c>
      <c r="BY1067" s="227">
        <f t="shared" si="1517"/>
        <v>3113.21</v>
      </c>
      <c r="BZ1067" s="227">
        <f t="shared" si="1579"/>
        <v>62.264200000000002</v>
      </c>
      <c r="CA1067" s="227">
        <f t="shared" si="1580"/>
        <v>370.47199000000001</v>
      </c>
      <c r="CB1067" s="228">
        <f t="shared" si="1514"/>
        <v>1.0339758268907244</v>
      </c>
      <c r="CC1067" s="230">
        <f t="shared" si="1515"/>
        <v>245</v>
      </c>
      <c r="CD1067" s="231">
        <f t="shared" si="1581"/>
        <v>1.0582856919999999</v>
      </c>
      <c r="CE1067" s="227">
        <f t="shared" si="1582"/>
        <v>3406.6045872499999</v>
      </c>
      <c r="CF1067" s="227">
        <f t="shared" si="1583"/>
        <v>3839.34077725</v>
      </c>
      <c r="CG1067" s="227">
        <f t="shared" si="1510"/>
        <v>3113.21</v>
      </c>
      <c r="CH1067" s="227">
        <f t="shared" si="1584"/>
        <v>62.264200000000002</v>
      </c>
      <c r="CI1067" s="227">
        <f t="shared" si="1585"/>
        <v>339.33989000000003</v>
      </c>
      <c r="CJ1067" s="228">
        <f t="shared" si="1655"/>
        <v>1.0290367630600574</v>
      </c>
      <c r="CK1067" s="230">
        <f t="shared" si="1656"/>
        <v>224</v>
      </c>
      <c r="CL1067" s="231">
        <f t="shared" si="1586"/>
        <v>1.0531593859999999</v>
      </c>
      <c r="CM1067" s="227">
        <f t="shared" si="1587"/>
        <v>3373.9093509899999</v>
      </c>
      <c r="CN1067" s="227">
        <f t="shared" si="1588"/>
        <v>3775.5134409900002</v>
      </c>
      <c r="CO1067" s="227">
        <f t="shared" si="1513"/>
        <v>3113.21</v>
      </c>
      <c r="CP1067" s="227">
        <f t="shared" si="1589"/>
        <v>62.264200000000002</v>
      </c>
      <c r="CQ1067" s="227">
        <f t="shared" si="1590"/>
        <v>306.13231666666672</v>
      </c>
      <c r="CR1067" s="228">
        <f t="shared" si="1511"/>
        <v>1.0244275967875158</v>
      </c>
      <c r="CS1067" s="230">
        <f t="shared" si="1512"/>
        <v>204</v>
      </c>
      <c r="CT1067" s="231">
        <f t="shared" si="1591"/>
        <v>1.0483002770000001</v>
      </c>
      <c r="CU1067" s="227">
        <f t="shared" si="1592"/>
        <v>3343.3002949400002</v>
      </c>
      <c r="CV1067" s="227">
        <f t="shared" si="1593"/>
        <v>3711.6968116066669</v>
      </c>
      <c r="CW1067" s="227">
        <f t="shared" si="1653"/>
        <v>3113.21</v>
      </c>
      <c r="CX1067" s="227">
        <f t="shared" si="1594"/>
        <v>62.264200000000002</v>
      </c>
      <c r="CY1067" s="227">
        <f t="shared" si="1595"/>
        <v>275.00021666666669</v>
      </c>
      <c r="CZ1067" s="228">
        <f t="shared" si="1651"/>
        <v>1.026583885016259</v>
      </c>
      <c r="DA1067" s="239">
        <f t="shared" si="1652"/>
        <v>183</v>
      </c>
      <c r="DB1067" s="231">
        <f t="shared" si="1596"/>
        <v>1.0432223389999999</v>
      </c>
      <c r="DC1067" s="227">
        <f t="shared" si="1597"/>
        <v>3334.1085680299998</v>
      </c>
      <c r="DD1067" s="227">
        <f t="shared" si="1598"/>
        <v>3671.3729846966667</v>
      </c>
      <c r="DE1067" s="227">
        <f t="shared" si="1509"/>
        <v>3113.21</v>
      </c>
      <c r="DF1067" s="227">
        <f t="shared" si="1599"/>
        <v>62.264200000000002</v>
      </c>
      <c r="DG1067" s="227">
        <f t="shared" si="1600"/>
        <v>243.86811666666668</v>
      </c>
      <c r="DH1067" s="228">
        <f t="shared" si="1507"/>
        <v>1.0250462097665727</v>
      </c>
      <c r="DI1067" s="239">
        <f t="shared" si="1508"/>
        <v>162</v>
      </c>
      <c r="DJ1067" s="231">
        <f t="shared" si="1601"/>
        <v>1.038168999</v>
      </c>
      <c r="DK1067" s="227">
        <f t="shared" si="1602"/>
        <v>3312.9884138299999</v>
      </c>
      <c r="DL1067" s="227">
        <f t="shared" si="1603"/>
        <v>3619.1207304966665</v>
      </c>
      <c r="DM1067" s="227">
        <f t="shared" si="1650"/>
        <v>3113.21</v>
      </c>
      <c r="DN1067" s="227">
        <f t="shared" si="1604"/>
        <v>62.264200000000002</v>
      </c>
      <c r="DO1067" s="227">
        <f t="shared" si="1605"/>
        <v>211.69828000000001</v>
      </c>
      <c r="DP1067" s="228">
        <f t="shared" si="1648"/>
        <v>1.0217769265849255</v>
      </c>
      <c r="DQ1067" s="239">
        <f t="shared" si="1649"/>
        <v>141</v>
      </c>
      <c r="DR1067" s="231">
        <f t="shared" si="1606"/>
        <v>1.033140137</v>
      </c>
      <c r="DS1067" s="227">
        <f t="shared" si="1607"/>
        <v>3286.4251250699999</v>
      </c>
      <c r="DT1067" s="227">
        <f t="shared" si="1608"/>
        <v>3560.3876050700001</v>
      </c>
      <c r="DU1067" s="227">
        <f t="shared" si="1506"/>
        <v>3113.21</v>
      </c>
      <c r="DV1067" s="227">
        <f t="shared" si="1609"/>
        <v>62.264200000000002</v>
      </c>
      <c r="DW1067" s="227">
        <f t="shared" si="1610"/>
        <v>182.64165333333332</v>
      </c>
      <c r="DX1067" s="228">
        <f t="shared" si="1503"/>
        <v>1.0174026523053905</v>
      </c>
      <c r="DY1067" s="239">
        <f t="shared" si="1504"/>
        <v>123</v>
      </c>
      <c r="DZ1067" s="231">
        <f t="shared" si="1611"/>
        <v>1.0288490770000001</v>
      </c>
      <c r="EA1067" s="227">
        <f t="shared" si="1612"/>
        <v>3258.7643346899999</v>
      </c>
      <c r="EB1067" s="227">
        <f t="shared" si="1613"/>
        <v>3503.6701880233331</v>
      </c>
      <c r="EC1067" s="227">
        <f t="shared" si="1644"/>
        <v>3113.21</v>
      </c>
      <c r="ED1067" s="227">
        <f t="shared" si="1614"/>
        <v>62.264200000000002</v>
      </c>
      <c r="EE1067" s="227">
        <f t="shared" si="1615"/>
        <v>150.47181666666665</v>
      </c>
      <c r="EF1067" s="228">
        <f t="shared" si="1645"/>
        <v>1.0098293218689012</v>
      </c>
      <c r="EG1067" s="239">
        <f t="shared" si="1646"/>
        <v>101</v>
      </c>
      <c r="EH1067" s="231">
        <f t="shared" si="1616"/>
        <v>1.023628644</v>
      </c>
      <c r="EI1067" s="227">
        <f t="shared" si="1617"/>
        <v>3218.0947279799998</v>
      </c>
      <c r="EJ1067" s="227">
        <f t="shared" si="1618"/>
        <v>3430.8307446466665</v>
      </c>
      <c r="EK1067" s="227">
        <f t="shared" si="1505"/>
        <v>3113.21</v>
      </c>
      <c r="EL1067" s="227">
        <f t="shared" si="1619"/>
        <v>62.264200000000002</v>
      </c>
      <c r="EM1067" s="227">
        <f t="shared" si="1620"/>
        <v>117.26424333333334</v>
      </c>
      <c r="EN1067" s="228">
        <f t="shared" si="1501"/>
        <v>1.0041062330889772</v>
      </c>
      <c r="EO1067" s="239">
        <f t="shared" si="1502"/>
        <v>80</v>
      </c>
      <c r="EP1067" s="231">
        <f t="shared" si="1621"/>
        <v>1.018670215</v>
      </c>
      <c r="EQ1067" s="227">
        <f t="shared" si="1622"/>
        <v>3184.35653787</v>
      </c>
      <c r="ER1067" s="227">
        <f t="shared" si="1623"/>
        <v>3363.8849812033332</v>
      </c>
      <c r="ES1067" s="227">
        <f t="shared" si="1643"/>
        <v>3113.21</v>
      </c>
      <c r="ET1067" s="227">
        <f t="shared" si="1624"/>
        <v>62.264200000000002</v>
      </c>
      <c r="EU1067" s="227">
        <f t="shared" si="1625"/>
        <v>87.169879999999992</v>
      </c>
      <c r="EV1067" s="228">
        <f t="shared" si="1641"/>
        <v>1.0028024208598449</v>
      </c>
      <c r="EW1067" s="239">
        <f t="shared" si="1642"/>
        <v>60</v>
      </c>
      <c r="EX1067" s="231">
        <f t="shared" si="1626"/>
        <v>1.0139702340000001</v>
      </c>
      <c r="EY1067" s="227">
        <f t="shared" si="1627"/>
        <v>3165.5486804799998</v>
      </c>
      <c r="EZ1067" s="227">
        <f t="shared" si="1628"/>
        <v>3314.9827604799998</v>
      </c>
      <c r="FA1067" s="227">
        <f t="shared" si="1499"/>
        <v>3113.21</v>
      </c>
      <c r="FB1067" s="227">
        <f t="shared" si="1629"/>
        <v>62.264200000000002</v>
      </c>
      <c r="FC1067" s="227">
        <f t="shared" si="1630"/>
        <v>56.037780000000005</v>
      </c>
      <c r="FD1067" s="228">
        <f t="shared" si="1496"/>
        <v>1.0027024172064032</v>
      </c>
      <c r="FE1067" s="239">
        <f t="shared" si="1497"/>
        <v>38</v>
      </c>
      <c r="FF1067" s="231">
        <f t="shared" si="1631"/>
        <v>1.008825297</v>
      </c>
      <c r="FG1067" s="227">
        <f t="shared" si="1632"/>
        <v>3149.1724440600001</v>
      </c>
      <c r="FH1067" s="227">
        <f t="shared" si="1633"/>
        <v>3267.4744240600003</v>
      </c>
      <c r="FI1067" s="227">
        <f t="shared" si="1639"/>
        <v>3113.21</v>
      </c>
      <c r="FJ1067" s="227">
        <f t="shared" si="1640"/>
        <v>62.264200000000002</v>
      </c>
      <c r="FK1067" s="227">
        <f t="shared" si="1634"/>
        <v>22.830206666666665</v>
      </c>
      <c r="FL1067" s="228">
        <f t="shared" si="1635"/>
        <v>1.0008003453499259</v>
      </c>
      <c r="FM1067" s="239">
        <f t="shared" si="1636"/>
        <v>16</v>
      </c>
      <c r="FN1067" s="231">
        <f t="shared" si="1637"/>
        <v>1.003706465</v>
      </c>
      <c r="FO1067" s="227">
        <f t="shared" si="1547"/>
        <v>3127.2498822299999</v>
      </c>
      <c r="FP1067" s="227">
        <f t="shared" si="1548"/>
        <v>3212.3442888966665</v>
      </c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5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5"/>
      <c r="HA1067" s="5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3"/>
      <c r="JZ1067" s="1"/>
      <c r="KA1067" s="1"/>
      <c r="KB1067" s="1"/>
      <c r="KC1067" s="1"/>
      <c r="KD1067" s="1"/>
      <c r="KE1067" s="1"/>
    </row>
    <row r="1068" spans="1:291" x14ac:dyDescent="0.2">
      <c r="A1068" s="196">
        <f t="shared" si="1528"/>
        <v>43726</v>
      </c>
      <c r="B1068" s="236">
        <f t="shared" si="1638"/>
        <v>120257.53589974999</v>
      </c>
      <c r="C1068" s="66">
        <f t="shared" si="1660"/>
        <v>53362.21694002</v>
      </c>
      <c r="D1068" s="77">
        <f t="shared" si="1529"/>
        <v>5224.18</v>
      </c>
      <c r="E1068" s="67">
        <f>VLOOKUP(A1067,[1]Plan1!$DQ$117:$DS$314,3)</f>
        <v>5229.93</v>
      </c>
      <c r="F1068" s="11">
        <f t="shared" si="1530"/>
        <v>43704</v>
      </c>
      <c r="G1068" s="73">
        <f t="shared" si="1518"/>
        <v>1.1006512026767723E-3</v>
      </c>
      <c r="H1068" s="11">
        <f t="shared" si="1531"/>
        <v>43733</v>
      </c>
      <c r="I1068" s="11">
        <f t="shared" si="1519"/>
        <v>43733</v>
      </c>
      <c r="J1068" s="1">
        <f t="shared" si="1532"/>
        <v>22</v>
      </c>
      <c r="K1068" s="1">
        <f t="shared" si="1533"/>
        <v>17</v>
      </c>
      <c r="L1068" s="66">
        <f t="shared" si="1520"/>
        <v>1.0008503900000001</v>
      </c>
      <c r="M1068" s="70">
        <f t="shared" si="1661"/>
        <v>1.00190055</v>
      </c>
      <c r="N1068" s="70">
        <f t="shared" si="1647"/>
        <v>1.1020242726541301</v>
      </c>
      <c r="O1068" s="66">
        <f t="shared" si="1657"/>
        <v>1.10296142</v>
      </c>
      <c r="P1068" s="66">
        <f t="shared" si="1521"/>
        <v>53407.595635680002</v>
      </c>
      <c r="Q1068" s="74">
        <f t="shared" si="1522"/>
        <v>0</v>
      </c>
      <c r="R1068" s="75">
        <f t="shared" si="1658"/>
        <v>0</v>
      </c>
      <c r="S1068" s="66">
        <f t="shared" si="1659"/>
        <v>0</v>
      </c>
      <c r="T1068" s="10">
        <f t="shared" si="1534"/>
        <v>0.06</v>
      </c>
      <c r="U1068" s="74">
        <f t="shared" si="1654"/>
        <v>17</v>
      </c>
      <c r="V1068" s="74">
        <v>252</v>
      </c>
      <c r="W1068" s="70">
        <f t="shared" si="1523"/>
        <v>1.0039385750000001</v>
      </c>
      <c r="X1068" s="66">
        <f t="shared" si="1524"/>
        <v>210.34982098</v>
      </c>
      <c r="Y1068" s="66">
        <v>0</v>
      </c>
      <c r="Z1068" s="67">
        <f t="shared" si="1525"/>
        <v>0</v>
      </c>
      <c r="AA1068" s="68" t="str">
        <f t="shared" si="1535"/>
        <v>A+INCORP J=</v>
      </c>
      <c r="AB1068" s="11">
        <f t="shared" si="1536"/>
        <v>43733</v>
      </c>
      <c r="AC1068" s="227">
        <f t="shared" si="1541"/>
        <v>3113.21</v>
      </c>
      <c r="AD1068" s="227">
        <f t="shared" si="1549"/>
        <v>62.264200000000002</v>
      </c>
      <c r="AE1068" s="227">
        <f t="shared" si="1550"/>
        <v>561.41553666666675</v>
      </c>
      <c r="AF1068" s="228">
        <f t="shared" si="1542"/>
        <v>1.0570346998583466</v>
      </c>
      <c r="AG1068" s="230">
        <f t="shared" si="1543"/>
        <v>373</v>
      </c>
      <c r="AH1068" s="231">
        <f t="shared" si="1551"/>
        <v>1.090075798</v>
      </c>
      <c r="AI1068" s="227">
        <f t="shared" si="1552"/>
        <v>3587.1898216200002</v>
      </c>
      <c r="AJ1068" s="227">
        <f t="shared" si="1553"/>
        <v>4210.8695582866667</v>
      </c>
      <c r="AK1068" s="227">
        <f t="shared" si="1405"/>
        <v>3113.21</v>
      </c>
      <c r="AL1068" s="227">
        <f t="shared" si="1554"/>
        <v>62.264200000000002</v>
      </c>
      <c r="AM1068" s="227">
        <f t="shared" si="1555"/>
        <v>530.28343666666672</v>
      </c>
      <c r="AN1068" s="228">
        <f t="shared" si="1406"/>
        <v>1.056084622242887</v>
      </c>
      <c r="AO1068" s="230">
        <f t="shared" si="1407"/>
        <v>352</v>
      </c>
      <c r="AP1068" s="231">
        <f t="shared" si="1556"/>
        <v>1.0847955010000001</v>
      </c>
      <c r="AQ1068" s="227">
        <f t="shared" si="1557"/>
        <v>3566.6049748700002</v>
      </c>
      <c r="AR1068" s="227">
        <f t="shared" si="1558"/>
        <v>4159.1526115366669</v>
      </c>
      <c r="AS1068" s="227">
        <f t="shared" si="1537"/>
        <v>3113.21</v>
      </c>
      <c r="AT1068" s="227">
        <f t="shared" si="1559"/>
        <v>62.264200000000002</v>
      </c>
      <c r="AU1068" s="227">
        <f t="shared" si="1560"/>
        <v>499.15133666666674</v>
      </c>
      <c r="AV1068" s="228">
        <f t="shared" si="1538"/>
        <v>1.0537667915323676</v>
      </c>
      <c r="AW1068" s="230">
        <f t="shared" si="1539"/>
        <v>331</v>
      </c>
      <c r="AX1068" s="231">
        <f t="shared" si="1561"/>
        <v>1.0795407809999999</v>
      </c>
      <c r="AY1068" s="227">
        <f t="shared" si="1562"/>
        <v>3541.5385854900001</v>
      </c>
      <c r="AZ1068" s="227">
        <f t="shared" si="1563"/>
        <v>4102.9541221566669</v>
      </c>
      <c r="BA1068" s="227">
        <f t="shared" si="1516"/>
        <v>3113.21</v>
      </c>
      <c r="BB1068" s="227">
        <f t="shared" si="1564"/>
        <v>62.264200000000002</v>
      </c>
      <c r="BC1068" s="227">
        <f t="shared" si="1565"/>
        <v>466.98149999999998</v>
      </c>
      <c r="BD1068" s="228">
        <f t="shared" ref="BD1068:BD1131" si="1665">($O1068/BD$616)</f>
        <v>1.0495679563592839</v>
      </c>
      <c r="BE1068" s="230">
        <f t="shared" ref="BE1068:BE1131" si="1666">NETWORKDAYS(BE$616,$A1068,$AE$118:$AE$502)-1</f>
        <v>311</v>
      </c>
      <c r="BF1068" s="231">
        <f t="shared" si="1566"/>
        <v>1.0745599530000001</v>
      </c>
      <c r="BG1068" s="227">
        <f t="shared" si="1567"/>
        <v>3511.15200194</v>
      </c>
      <c r="BH1068" s="227">
        <f t="shared" si="1568"/>
        <v>4040.3977019399999</v>
      </c>
      <c r="BI1068" s="227">
        <f t="shared" si="1540"/>
        <v>3113.21</v>
      </c>
      <c r="BJ1068" s="227">
        <f t="shared" si="1569"/>
        <v>62.264200000000002</v>
      </c>
      <c r="BK1068" s="227">
        <f t="shared" si="1570"/>
        <v>435.84940000000006</v>
      </c>
      <c r="BL1068" s="228">
        <f t="shared" si="1526"/>
        <v>1.0365078151757907</v>
      </c>
      <c r="BM1068" s="230">
        <f t="shared" si="1527"/>
        <v>289</v>
      </c>
      <c r="BN1068" s="231">
        <f t="shared" si="1571"/>
        <v>1.0691075809999999</v>
      </c>
      <c r="BO1068" s="227">
        <f t="shared" si="1572"/>
        <v>3449.8674329800001</v>
      </c>
      <c r="BP1068" s="227">
        <f t="shared" si="1573"/>
        <v>3947.9810329800002</v>
      </c>
      <c r="BQ1068" s="227">
        <f t="shared" si="1664"/>
        <v>3113.21</v>
      </c>
      <c r="BR1068" s="227">
        <f t="shared" si="1574"/>
        <v>62.264200000000002</v>
      </c>
      <c r="BS1068" s="227">
        <f t="shared" si="1575"/>
        <v>401.60409000000004</v>
      </c>
      <c r="BT1068" s="228">
        <f t="shared" si="1662"/>
        <v>1.0330979248860772</v>
      </c>
      <c r="BU1068" s="230">
        <f t="shared" si="1663"/>
        <v>266</v>
      </c>
      <c r="BV1068" s="231">
        <f t="shared" si="1576"/>
        <v>1.0634369509999999</v>
      </c>
      <c r="BW1068" s="227">
        <f t="shared" si="1577"/>
        <v>3420.2799345499998</v>
      </c>
      <c r="BX1068" s="227">
        <f t="shared" si="1578"/>
        <v>3884.1482245499997</v>
      </c>
      <c r="BY1068" s="227">
        <f t="shared" si="1517"/>
        <v>3113.21</v>
      </c>
      <c r="BZ1068" s="227">
        <f t="shared" si="1579"/>
        <v>62.264200000000002</v>
      </c>
      <c r="CA1068" s="227">
        <f t="shared" si="1580"/>
        <v>371.50972666666667</v>
      </c>
      <c r="CB1068" s="228">
        <f t="shared" si="1514"/>
        <v>1.0340275300756676</v>
      </c>
      <c r="CC1068" s="230">
        <f t="shared" si="1515"/>
        <v>246</v>
      </c>
      <c r="CD1068" s="231">
        <f t="shared" si="1581"/>
        <v>1.0585304230000001</v>
      </c>
      <c r="CE1068" s="227">
        <f t="shared" si="1582"/>
        <v>3407.5627564900001</v>
      </c>
      <c r="CF1068" s="227">
        <f t="shared" si="1583"/>
        <v>3841.3366831566668</v>
      </c>
      <c r="CG1068" s="227">
        <f t="shared" si="1510"/>
        <v>3113.21</v>
      </c>
      <c r="CH1068" s="227">
        <f t="shared" si="1584"/>
        <v>62.264200000000002</v>
      </c>
      <c r="CI1068" s="227">
        <f t="shared" si="1585"/>
        <v>340.37762666666669</v>
      </c>
      <c r="CJ1068" s="228">
        <f t="shared" si="1655"/>
        <v>1.0290882192708219</v>
      </c>
      <c r="CK1068" s="230">
        <f t="shared" si="1656"/>
        <v>225</v>
      </c>
      <c r="CL1068" s="231">
        <f t="shared" si="1586"/>
        <v>1.0534029309999999</v>
      </c>
      <c r="CM1068" s="227">
        <f t="shared" si="1587"/>
        <v>3374.8583224099998</v>
      </c>
      <c r="CN1068" s="227">
        <f t="shared" si="1588"/>
        <v>3777.5001490766663</v>
      </c>
      <c r="CO1068" s="227">
        <f t="shared" si="1513"/>
        <v>3113.21</v>
      </c>
      <c r="CP1068" s="227">
        <f t="shared" si="1589"/>
        <v>62.264200000000002</v>
      </c>
      <c r="CQ1068" s="227">
        <f t="shared" si="1590"/>
        <v>307.17005333333339</v>
      </c>
      <c r="CR1068" s="228">
        <f t="shared" si="1511"/>
        <v>1.0244788225203814</v>
      </c>
      <c r="CS1068" s="230">
        <f t="shared" si="1512"/>
        <v>205</v>
      </c>
      <c r="CT1068" s="231">
        <f t="shared" si="1591"/>
        <v>1.048542699</v>
      </c>
      <c r="CU1068" s="227">
        <f t="shared" si="1592"/>
        <v>3344.24065918</v>
      </c>
      <c r="CV1068" s="227">
        <f t="shared" si="1593"/>
        <v>3713.6749125133333</v>
      </c>
      <c r="CW1068" s="227">
        <f t="shared" si="1653"/>
        <v>3113.21</v>
      </c>
      <c r="CX1068" s="227">
        <f t="shared" si="1594"/>
        <v>62.264200000000002</v>
      </c>
      <c r="CY1068" s="227">
        <f t="shared" si="1595"/>
        <v>276.03795333333335</v>
      </c>
      <c r="CZ1068" s="228">
        <f t="shared" si="1651"/>
        <v>1.0266352185726986</v>
      </c>
      <c r="DA1068" s="239">
        <f t="shared" si="1652"/>
        <v>184</v>
      </c>
      <c r="DB1068" s="231">
        <f t="shared" si="1596"/>
        <v>1.043463587</v>
      </c>
      <c r="DC1068" s="227">
        <f t="shared" si="1597"/>
        <v>3335.0463478400002</v>
      </c>
      <c r="DD1068" s="227">
        <f t="shared" si="1598"/>
        <v>3673.3485011733337</v>
      </c>
      <c r="DE1068" s="227">
        <f t="shared" si="1509"/>
        <v>3113.21</v>
      </c>
      <c r="DF1068" s="227">
        <f t="shared" si="1599"/>
        <v>62.264200000000002</v>
      </c>
      <c r="DG1068" s="227">
        <f t="shared" si="1600"/>
        <v>244.90585333333331</v>
      </c>
      <c r="DH1068" s="228">
        <f t="shared" si="1507"/>
        <v>1.0250974664327157</v>
      </c>
      <c r="DI1068" s="239">
        <f t="shared" si="1508"/>
        <v>163</v>
      </c>
      <c r="DJ1068" s="231">
        <f t="shared" si="1601"/>
        <v>1.0384090779999999</v>
      </c>
      <c r="DK1068" s="227">
        <f t="shared" si="1602"/>
        <v>3313.9202519300002</v>
      </c>
      <c r="DL1068" s="227">
        <f t="shared" si="1603"/>
        <v>3621.0903052633334</v>
      </c>
      <c r="DM1068" s="227">
        <f t="shared" si="1650"/>
        <v>3113.21</v>
      </c>
      <c r="DN1068" s="227">
        <f t="shared" si="1604"/>
        <v>62.264200000000002</v>
      </c>
      <c r="DO1068" s="227">
        <f t="shared" si="1605"/>
        <v>212.73601666666664</v>
      </c>
      <c r="DP1068" s="228">
        <f t="shared" si="1648"/>
        <v>1.0218280197730174</v>
      </c>
      <c r="DQ1068" s="239">
        <f t="shared" si="1649"/>
        <v>142</v>
      </c>
      <c r="DR1068" s="231">
        <f t="shared" si="1606"/>
        <v>1.0333790540000001</v>
      </c>
      <c r="DS1068" s="227">
        <f t="shared" si="1607"/>
        <v>3287.34949474</v>
      </c>
      <c r="DT1068" s="227">
        <f t="shared" si="1608"/>
        <v>3562.3497114066668</v>
      </c>
      <c r="DU1068" s="227">
        <f t="shared" si="1506"/>
        <v>3113.21</v>
      </c>
      <c r="DV1068" s="227">
        <f t="shared" si="1609"/>
        <v>62.264200000000002</v>
      </c>
      <c r="DW1068" s="227">
        <f t="shared" si="1610"/>
        <v>183.67939000000001</v>
      </c>
      <c r="DX1068" s="228">
        <f t="shared" si="1503"/>
        <v>1.0174535267611815</v>
      </c>
      <c r="DY1068" s="239">
        <f t="shared" si="1504"/>
        <v>124</v>
      </c>
      <c r="DZ1068" s="231">
        <f t="shared" si="1611"/>
        <v>1.0290870009999999</v>
      </c>
      <c r="EA1068" s="227">
        <f t="shared" si="1612"/>
        <v>3259.6809220800001</v>
      </c>
      <c r="EB1068" s="227">
        <f t="shared" si="1613"/>
        <v>3505.6245120799999</v>
      </c>
      <c r="EC1068" s="227">
        <f t="shared" si="1644"/>
        <v>3113.21</v>
      </c>
      <c r="ED1068" s="227">
        <f t="shared" si="1614"/>
        <v>62.264200000000002</v>
      </c>
      <c r="EE1068" s="227">
        <f t="shared" si="1615"/>
        <v>151.50955333333332</v>
      </c>
      <c r="EF1068" s="228">
        <f t="shared" si="1645"/>
        <v>1.0098798176259896</v>
      </c>
      <c r="EG1068" s="239">
        <f t="shared" si="1646"/>
        <v>102</v>
      </c>
      <c r="EH1068" s="231">
        <f t="shared" si="1616"/>
        <v>1.0238653609999999</v>
      </c>
      <c r="EI1068" s="227">
        <f t="shared" si="1617"/>
        <v>3218.9998770500001</v>
      </c>
      <c r="EJ1068" s="227">
        <f t="shared" si="1618"/>
        <v>3432.7736303833335</v>
      </c>
      <c r="EK1068" s="227">
        <f t="shared" si="1505"/>
        <v>3113.21</v>
      </c>
      <c r="EL1068" s="227">
        <f t="shared" si="1619"/>
        <v>62.264200000000002</v>
      </c>
      <c r="EM1068" s="227">
        <f t="shared" si="1620"/>
        <v>118.30198</v>
      </c>
      <c r="EN1068" s="228">
        <f t="shared" si="1501"/>
        <v>1.0041564426673077</v>
      </c>
      <c r="EO1068" s="239">
        <f t="shared" si="1502"/>
        <v>81</v>
      </c>
      <c r="EP1068" s="231">
        <f t="shared" si="1621"/>
        <v>1.0189057850000001</v>
      </c>
      <c r="EQ1068" s="227">
        <f t="shared" si="1622"/>
        <v>3185.2521963600002</v>
      </c>
      <c r="ER1068" s="227">
        <f t="shared" si="1623"/>
        <v>3365.81837636</v>
      </c>
      <c r="ES1068" s="227">
        <f t="shared" si="1643"/>
        <v>3113.21</v>
      </c>
      <c r="ET1068" s="227">
        <f t="shared" si="1624"/>
        <v>62.264200000000002</v>
      </c>
      <c r="EU1068" s="227">
        <f t="shared" si="1625"/>
        <v>88.207616666666681</v>
      </c>
      <c r="EV1068" s="228">
        <f t="shared" si="1641"/>
        <v>1.0028525652420237</v>
      </c>
      <c r="EW1068" s="239">
        <f t="shared" si="1642"/>
        <v>61</v>
      </c>
      <c r="EX1068" s="231">
        <f t="shared" si="1626"/>
        <v>1.0142047169999999</v>
      </c>
      <c r="EY1068" s="227">
        <f t="shared" si="1627"/>
        <v>3166.4390485499998</v>
      </c>
      <c r="EZ1068" s="227">
        <f t="shared" si="1628"/>
        <v>3316.9108652166665</v>
      </c>
      <c r="FA1068" s="227">
        <f t="shared" si="1499"/>
        <v>3113.21</v>
      </c>
      <c r="FB1068" s="227">
        <f t="shared" si="1629"/>
        <v>62.264200000000002</v>
      </c>
      <c r="FC1068" s="227">
        <f t="shared" si="1630"/>
        <v>57.075516666666665</v>
      </c>
      <c r="FD1068" s="228">
        <f t="shared" si="1496"/>
        <v>1.0027525565879742</v>
      </c>
      <c r="FE1068" s="239">
        <f t="shared" si="1497"/>
        <v>39</v>
      </c>
      <c r="FF1068" s="231">
        <f t="shared" si="1631"/>
        <v>1.00905859</v>
      </c>
      <c r="FG1068" s="227">
        <f t="shared" si="1632"/>
        <v>3150.0582053200001</v>
      </c>
      <c r="FH1068" s="227">
        <f t="shared" si="1633"/>
        <v>3269.3979219866669</v>
      </c>
      <c r="FI1068" s="227">
        <f t="shared" si="1639"/>
        <v>3113.21</v>
      </c>
      <c r="FJ1068" s="227">
        <f t="shared" si="1640"/>
        <v>62.264200000000002</v>
      </c>
      <c r="FK1068" s="227">
        <f t="shared" si="1634"/>
        <v>23.867943333333336</v>
      </c>
      <c r="FL1068" s="228">
        <f t="shared" si="1635"/>
        <v>1.000850389619822</v>
      </c>
      <c r="FM1068" s="239">
        <f t="shared" si="1636"/>
        <v>17</v>
      </c>
      <c r="FN1068" s="231">
        <f t="shared" si="1637"/>
        <v>1.0039385750000001</v>
      </c>
      <c r="FO1068" s="227">
        <f t="shared" si="1547"/>
        <v>3128.1294796900002</v>
      </c>
      <c r="FP1068" s="227">
        <f t="shared" si="1548"/>
        <v>3214.2616230233334</v>
      </c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5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5"/>
      <c r="HA1068" s="5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3"/>
      <c r="JZ1068" s="1"/>
      <c r="KA1068" s="1"/>
      <c r="KB1068" s="1"/>
      <c r="KC1068" s="1"/>
      <c r="KD1068" s="1"/>
      <c r="KE1068" s="1"/>
    </row>
    <row r="1069" spans="1:291" x14ac:dyDescent="0.2">
      <c r="A1069" s="196">
        <f t="shared" si="1528"/>
        <v>43727</v>
      </c>
      <c r="B1069" s="236">
        <f t="shared" si="1638"/>
        <v>120308.24209456002</v>
      </c>
      <c r="C1069" s="66">
        <f t="shared" si="1660"/>
        <v>53362.21694002</v>
      </c>
      <c r="D1069" s="77">
        <f t="shared" si="1529"/>
        <v>5224.18</v>
      </c>
      <c r="E1069" s="67">
        <f>VLOOKUP(A1068,[1]Plan1!$DQ$117:$DS$314,3)</f>
        <v>5229.93</v>
      </c>
      <c r="F1069" s="11">
        <f t="shared" si="1530"/>
        <v>43704</v>
      </c>
      <c r="G1069" s="73">
        <f t="shared" si="1518"/>
        <v>1.1006512026767723E-3</v>
      </c>
      <c r="H1069" s="11">
        <f t="shared" si="1531"/>
        <v>43733</v>
      </c>
      <c r="I1069" s="11">
        <f t="shared" si="1519"/>
        <v>43733</v>
      </c>
      <c r="J1069" s="1">
        <f t="shared" si="1532"/>
        <v>22</v>
      </c>
      <c r="K1069" s="1">
        <f t="shared" si="1533"/>
        <v>18</v>
      </c>
      <c r="L1069" s="66">
        <f t="shared" si="1520"/>
        <v>1.0009004399999999</v>
      </c>
      <c r="M1069" s="70">
        <f t="shared" si="1661"/>
        <v>1.00190055</v>
      </c>
      <c r="N1069" s="70">
        <f t="shared" si="1647"/>
        <v>1.1020242726541301</v>
      </c>
      <c r="O1069" s="66">
        <f t="shared" si="1657"/>
        <v>1.1030165700000001</v>
      </c>
      <c r="P1069" s="66">
        <f t="shared" si="1521"/>
        <v>53410.266414639998</v>
      </c>
      <c r="Q1069" s="74">
        <f t="shared" si="1522"/>
        <v>0</v>
      </c>
      <c r="R1069" s="75">
        <f t="shared" si="1658"/>
        <v>0</v>
      </c>
      <c r="S1069" s="66">
        <f t="shared" si="1659"/>
        <v>0</v>
      </c>
      <c r="T1069" s="10">
        <f t="shared" si="1534"/>
        <v>0.06</v>
      </c>
      <c r="U1069" s="74">
        <f t="shared" si="1654"/>
        <v>18</v>
      </c>
      <c r="V1069" s="74">
        <v>252</v>
      </c>
      <c r="W1069" s="70">
        <f t="shared" si="1523"/>
        <v>1.004170738</v>
      </c>
      <c r="X1069" s="66">
        <f t="shared" si="1524"/>
        <v>222.76022771999999</v>
      </c>
      <c r="Y1069" s="66">
        <v>0</v>
      </c>
      <c r="Z1069" s="67">
        <f t="shared" si="1525"/>
        <v>0</v>
      </c>
      <c r="AA1069" s="68" t="str">
        <f t="shared" si="1535"/>
        <v>A+INCORP J=</v>
      </c>
      <c r="AB1069" s="11">
        <f t="shared" si="1536"/>
        <v>43733</v>
      </c>
      <c r="AC1069" s="227">
        <f t="shared" si="1541"/>
        <v>3113.21</v>
      </c>
      <c r="AD1069" s="227">
        <f t="shared" si="1549"/>
        <v>62.264200000000002</v>
      </c>
      <c r="AE1069" s="227">
        <f t="shared" si="1550"/>
        <v>562.4532733333333</v>
      </c>
      <c r="AF1069" s="228">
        <f t="shared" si="1542"/>
        <v>1.057087553442017</v>
      </c>
      <c r="AG1069" s="230">
        <f t="shared" si="1543"/>
        <v>374</v>
      </c>
      <c r="AH1069" s="231">
        <f t="shared" si="1551"/>
        <v>1.0903278810000001</v>
      </c>
      <c r="AI1069" s="227">
        <f t="shared" si="1552"/>
        <v>3588.1987762899998</v>
      </c>
      <c r="AJ1069" s="227">
        <f t="shared" si="1553"/>
        <v>4212.916249623333</v>
      </c>
      <c r="AK1069" s="227">
        <f t="shared" si="1405"/>
        <v>3113.21</v>
      </c>
      <c r="AL1069" s="227">
        <f t="shared" si="1554"/>
        <v>62.264200000000002</v>
      </c>
      <c r="AM1069" s="227">
        <f t="shared" si="1555"/>
        <v>531.32117333333338</v>
      </c>
      <c r="AN1069" s="228">
        <f t="shared" si="1406"/>
        <v>1.0561374283210152</v>
      </c>
      <c r="AO1069" s="230">
        <f t="shared" si="1407"/>
        <v>353</v>
      </c>
      <c r="AP1069" s="231">
        <f t="shared" si="1556"/>
        <v>1.0850463619999999</v>
      </c>
      <c r="AQ1069" s="227">
        <f t="shared" si="1557"/>
        <v>3567.6081367100001</v>
      </c>
      <c r="AR1069" s="227">
        <f t="shared" si="1558"/>
        <v>4161.1935100433329</v>
      </c>
      <c r="AS1069" s="227">
        <f t="shared" si="1537"/>
        <v>3113.21</v>
      </c>
      <c r="AT1069" s="227">
        <f t="shared" si="1559"/>
        <v>62.264200000000002</v>
      </c>
      <c r="AU1069" s="227">
        <f t="shared" si="1560"/>
        <v>500.1890733333334</v>
      </c>
      <c r="AV1069" s="228">
        <f t="shared" si="1538"/>
        <v>1.0538194817149065</v>
      </c>
      <c r="AW1069" s="230">
        <f t="shared" si="1539"/>
        <v>332</v>
      </c>
      <c r="AX1069" s="231">
        <f t="shared" si="1561"/>
        <v>1.0797904279999999</v>
      </c>
      <c r="AY1069" s="227">
        <f t="shared" si="1562"/>
        <v>3542.5347008399999</v>
      </c>
      <c r="AZ1069" s="227">
        <f t="shared" si="1563"/>
        <v>4104.987974173333</v>
      </c>
      <c r="BA1069" s="227">
        <f t="shared" si="1516"/>
        <v>3113.21</v>
      </c>
      <c r="BB1069" s="227">
        <f t="shared" si="1564"/>
        <v>62.264200000000002</v>
      </c>
      <c r="BC1069" s="227">
        <f t="shared" si="1565"/>
        <v>468.0192366666667</v>
      </c>
      <c r="BD1069" s="228">
        <f t="shared" si="1665"/>
        <v>1.0496204365927206</v>
      </c>
      <c r="BE1069" s="230">
        <f t="shared" si="1666"/>
        <v>312</v>
      </c>
      <c r="BF1069" s="231">
        <f t="shared" si="1566"/>
        <v>1.074808448</v>
      </c>
      <c r="BG1069" s="227">
        <f t="shared" si="1567"/>
        <v>3512.1395700200001</v>
      </c>
      <c r="BH1069" s="227">
        <f t="shared" si="1568"/>
        <v>4042.4230066866667</v>
      </c>
      <c r="BI1069" s="227">
        <f t="shared" si="1540"/>
        <v>3113.21</v>
      </c>
      <c r="BJ1069" s="227">
        <f t="shared" si="1569"/>
        <v>62.264200000000002</v>
      </c>
      <c r="BK1069" s="227">
        <f t="shared" si="1570"/>
        <v>436.88713666666666</v>
      </c>
      <c r="BL1069" s="228">
        <f t="shared" si="1526"/>
        <v>1.0365596423793271</v>
      </c>
      <c r="BM1069" s="230">
        <f t="shared" si="1527"/>
        <v>290</v>
      </c>
      <c r="BN1069" s="231">
        <f t="shared" si="1571"/>
        <v>1.069354814</v>
      </c>
      <c r="BO1069" s="227">
        <f t="shared" si="1572"/>
        <v>3450.83776016</v>
      </c>
      <c r="BP1069" s="227">
        <f t="shared" si="1573"/>
        <v>3949.9890968266668</v>
      </c>
      <c r="BQ1069" s="227">
        <f t="shared" si="1664"/>
        <v>3113.21</v>
      </c>
      <c r="BR1069" s="227">
        <f t="shared" si="1574"/>
        <v>62.264200000000002</v>
      </c>
      <c r="BS1069" s="227">
        <f t="shared" si="1575"/>
        <v>402.64182666666665</v>
      </c>
      <c r="BT1069" s="228">
        <f t="shared" si="1662"/>
        <v>1.0331495815891354</v>
      </c>
      <c r="BU1069" s="230">
        <f t="shared" si="1663"/>
        <v>267</v>
      </c>
      <c r="BV1069" s="231">
        <f t="shared" si="1576"/>
        <v>1.0636828739999999</v>
      </c>
      <c r="BW1069" s="227">
        <f t="shared" si="1577"/>
        <v>3421.24194412</v>
      </c>
      <c r="BX1069" s="227">
        <f t="shared" si="1578"/>
        <v>3886.1479707866665</v>
      </c>
      <c r="BY1069" s="227">
        <f t="shared" si="1517"/>
        <v>3113.21</v>
      </c>
      <c r="BZ1069" s="227">
        <f t="shared" si="1579"/>
        <v>62.264200000000002</v>
      </c>
      <c r="CA1069" s="227">
        <f t="shared" si="1580"/>
        <v>372.54746333333333</v>
      </c>
      <c r="CB1069" s="228">
        <f t="shared" si="1514"/>
        <v>1.034079233260611</v>
      </c>
      <c r="CC1069" s="230">
        <f t="shared" si="1515"/>
        <v>247</v>
      </c>
      <c r="CD1069" s="231">
        <f t="shared" si="1581"/>
        <v>1.0587752109999999</v>
      </c>
      <c r="CE1069" s="227">
        <f t="shared" si="1582"/>
        <v>3408.52118802</v>
      </c>
      <c r="CF1069" s="227">
        <f t="shared" si="1583"/>
        <v>3843.3328513533334</v>
      </c>
      <c r="CG1069" s="227">
        <f t="shared" si="1510"/>
        <v>3113.21</v>
      </c>
      <c r="CH1069" s="227">
        <f t="shared" si="1584"/>
        <v>62.264200000000002</v>
      </c>
      <c r="CI1069" s="227">
        <f t="shared" si="1585"/>
        <v>341.41536333333335</v>
      </c>
      <c r="CJ1069" s="228">
        <f t="shared" si="1655"/>
        <v>1.0291396754815867</v>
      </c>
      <c r="CK1069" s="230">
        <f t="shared" si="1656"/>
        <v>226</v>
      </c>
      <c r="CL1069" s="231">
        <f t="shared" si="1586"/>
        <v>1.053646533</v>
      </c>
      <c r="CM1069" s="227">
        <f t="shared" si="1587"/>
        <v>3375.8075544799999</v>
      </c>
      <c r="CN1069" s="227">
        <f t="shared" si="1588"/>
        <v>3779.4871178133335</v>
      </c>
      <c r="CO1069" s="227">
        <f t="shared" si="1513"/>
        <v>3113.21</v>
      </c>
      <c r="CP1069" s="227">
        <f t="shared" si="1589"/>
        <v>62.264200000000002</v>
      </c>
      <c r="CQ1069" s="227">
        <f t="shared" si="1590"/>
        <v>308.20779000000005</v>
      </c>
      <c r="CR1069" s="228">
        <f t="shared" si="1511"/>
        <v>1.0245300482532471</v>
      </c>
      <c r="CS1069" s="230">
        <f t="shared" si="1512"/>
        <v>206</v>
      </c>
      <c r="CT1069" s="231">
        <f t="shared" si="1591"/>
        <v>1.0487851770000001</v>
      </c>
      <c r="CU1069" s="227">
        <f t="shared" si="1592"/>
        <v>3345.1812793600002</v>
      </c>
      <c r="CV1069" s="227">
        <f t="shared" si="1593"/>
        <v>3715.6532693600002</v>
      </c>
      <c r="CW1069" s="227">
        <f t="shared" si="1653"/>
        <v>3113.21</v>
      </c>
      <c r="CX1069" s="227">
        <f t="shared" si="1594"/>
        <v>62.264200000000002</v>
      </c>
      <c r="CY1069" s="227">
        <f t="shared" si="1595"/>
        <v>277.07569000000001</v>
      </c>
      <c r="CZ1069" s="228">
        <f t="shared" si="1651"/>
        <v>1.0266865521291384</v>
      </c>
      <c r="DA1069" s="239">
        <f t="shared" si="1652"/>
        <v>185</v>
      </c>
      <c r="DB1069" s="231">
        <f t="shared" si="1596"/>
        <v>1.043704891</v>
      </c>
      <c r="DC1069" s="227">
        <f t="shared" si="1597"/>
        <v>3335.9843837600001</v>
      </c>
      <c r="DD1069" s="227">
        <f t="shared" si="1598"/>
        <v>3675.3242737600003</v>
      </c>
      <c r="DE1069" s="227">
        <f t="shared" si="1509"/>
        <v>3113.21</v>
      </c>
      <c r="DF1069" s="227">
        <f t="shared" si="1599"/>
        <v>62.264200000000002</v>
      </c>
      <c r="DG1069" s="227">
        <f t="shared" si="1600"/>
        <v>245.94359</v>
      </c>
      <c r="DH1069" s="228">
        <f t="shared" si="1507"/>
        <v>1.025148723098859</v>
      </c>
      <c r="DI1069" s="239">
        <f t="shared" si="1508"/>
        <v>164</v>
      </c>
      <c r="DJ1069" s="231">
        <f t="shared" si="1601"/>
        <v>1.038649213</v>
      </c>
      <c r="DK1069" s="227">
        <f t="shared" si="1602"/>
        <v>3314.85234537</v>
      </c>
      <c r="DL1069" s="227">
        <f t="shared" si="1603"/>
        <v>3623.0601353699999</v>
      </c>
      <c r="DM1069" s="227">
        <f t="shared" si="1650"/>
        <v>3113.21</v>
      </c>
      <c r="DN1069" s="227">
        <f t="shared" si="1604"/>
        <v>62.264200000000002</v>
      </c>
      <c r="DO1069" s="227">
        <f t="shared" si="1605"/>
        <v>213.77375333333333</v>
      </c>
      <c r="DP1069" s="228">
        <f t="shared" si="1648"/>
        <v>1.0218791129611098</v>
      </c>
      <c r="DQ1069" s="239">
        <f t="shared" si="1649"/>
        <v>143</v>
      </c>
      <c r="DR1069" s="231">
        <f t="shared" si="1606"/>
        <v>1.033618025</v>
      </c>
      <c r="DS1069" s="227">
        <f t="shared" si="1607"/>
        <v>3288.2741122100001</v>
      </c>
      <c r="DT1069" s="227">
        <f t="shared" si="1608"/>
        <v>3564.3120655433336</v>
      </c>
      <c r="DU1069" s="227">
        <f t="shared" si="1506"/>
        <v>3113.21</v>
      </c>
      <c r="DV1069" s="227">
        <f t="shared" si="1609"/>
        <v>62.264200000000002</v>
      </c>
      <c r="DW1069" s="227">
        <f t="shared" si="1610"/>
        <v>184.71712666666667</v>
      </c>
      <c r="DX1069" s="228">
        <f t="shared" si="1503"/>
        <v>1.0175044012169725</v>
      </c>
      <c r="DY1069" s="239">
        <f t="shared" si="1504"/>
        <v>125</v>
      </c>
      <c r="DZ1069" s="231">
        <f t="shared" si="1611"/>
        <v>1.0293249799999999</v>
      </c>
      <c r="EA1069" s="227">
        <f t="shared" si="1612"/>
        <v>3260.5977590699999</v>
      </c>
      <c r="EB1069" s="227">
        <f t="shared" si="1613"/>
        <v>3507.5790857366665</v>
      </c>
      <c r="EC1069" s="227">
        <f t="shared" si="1644"/>
        <v>3113.21</v>
      </c>
      <c r="ED1069" s="227">
        <f t="shared" si="1614"/>
        <v>62.264200000000002</v>
      </c>
      <c r="EE1069" s="227">
        <f t="shared" si="1615"/>
        <v>152.54729</v>
      </c>
      <c r="EF1069" s="228">
        <f t="shared" si="1645"/>
        <v>1.0099303133830779</v>
      </c>
      <c r="EG1069" s="239">
        <f t="shared" si="1646"/>
        <v>103</v>
      </c>
      <c r="EH1069" s="231">
        <f t="shared" si="1616"/>
        <v>1.0241021320000001</v>
      </c>
      <c r="EI1069" s="227">
        <f t="shared" si="1617"/>
        <v>3219.9052703299999</v>
      </c>
      <c r="EJ1069" s="227">
        <f t="shared" si="1618"/>
        <v>3434.7167603299999</v>
      </c>
      <c r="EK1069" s="227">
        <f t="shared" si="1505"/>
        <v>3113.21</v>
      </c>
      <c r="EL1069" s="227">
        <f t="shared" si="1619"/>
        <v>62.264200000000002</v>
      </c>
      <c r="EM1069" s="227">
        <f t="shared" si="1620"/>
        <v>119.33971666666667</v>
      </c>
      <c r="EN1069" s="228">
        <f t="shared" si="1501"/>
        <v>1.0042066522456383</v>
      </c>
      <c r="EO1069" s="239">
        <f t="shared" si="1502"/>
        <v>82</v>
      </c>
      <c r="EP1069" s="231">
        <f t="shared" si="1621"/>
        <v>1.01914141</v>
      </c>
      <c r="EQ1069" s="227">
        <f t="shared" si="1622"/>
        <v>3186.1481004399998</v>
      </c>
      <c r="ER1069" s="227">
        <f t="shared" si="1623"/>
        <v>3367.7520171066662</v>
      </c>
      <c r="ES1069" s="227">
        <f t="shared" si="1643"/>
        <v>3113.21</v>
      </c>
      <c r="ET1069" s="227">
        <f t="shared" si="1624"/>
        <v>62.264200000000002</v>
      </c>
      <c r="EU1069" s="227">
        <f t="shared" si="1625"/>
        <v>89.245353333333341</v>
      </c>
      <c r="EV1069" s="228">
        <f t="shared" si="1641"/>
        <v>1.0029027096242027</v>
      </c>
      <c r="EW1069" s="239">
        <f t="shared" si="1642"/>
        <v>62</v>
      </c>
      <c r="EX1069" s="231">
        <f t="shared" si="1626"/>
        <v>1.014439254</v>
      </c>
      <c r="EY1069" s="227">
        <f t="shared" si="1627"/>
        <v>3167.3296584200002</v>
      </c>
      <c r="EZ1069" s="227">
        <f t="shared" si="1628"/>
        <v>3318.8392117533335</v>
      </c>
      <c r="FA1069" s="227">
        <f t="shared" si="1499"/>
        <v>3113.21</v>
      </c>
      <c r="FB1069" s="227">
        <f t="shared" si="1629"/>
        <v>62.264200000000002</v>
      </c>
      <c r="FC1069" s="227">
        <f t="shared" si="1630"/>
        <v>58.11325333333334</v>
      </c>
      <c r="FD1069" s="228">
        <f t="shared" si="1496"/>
        <v>1.0028026959695457</v>
      </c>
      <c r="FE1069" s="239">
        <f t="shared" si="1497"/>
        <v>40</v>
      </c>
      <c r="FF1069" s="231">
        <f t="shared" si="1631"/>
        <v>1.009291937</v>
      </c>
      <c r="FG1069" s="227">
        <f t="shared" si="1632"/>
        <v>3150.94420799</v>
      </c>
      <c r="FH1069" s="227">
        <f t="shared" si="1633"/>
        <v>3271.3216613233335</v>
      </c>
      <c r="FI1069" s="227">
        <f t="shared" si="1639"/>
        <v>3113.21</v>
      </c>
      <c r="FJ1069" s="227">
        <f t="shared" si="1640"/>
        <v>62.264200000000002</v>
      </c>
      <c r="FK1069" s="227">
        <f t="shared" si="1634"/>
        <v>24.90568</v>
      </c>
      <c r="FL1069" s="228">
        <f t="shared" si="1635"/>
        <v>1.0009004338897183</v>
      </c>
      <c r="FM1069" s="239">
        <f t="shared" si="1636"/>
        <v>18</v>
      </c>
      <c r="FN1069" s="231">
        <f t="shared" si="1637"/>
        <v>1.004170738</v>
      </c>
      <c r="FO1069" s="227">
        <f t="shared" si="1547"/>
        <v>3129.0093146099998</v>
      </c>
      <c r="FP1069" s="227">
        <f t="shared" si="1548"/>
        <v>3216.1791946099997</v>
      </c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5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5"/>
      <c r="HA1069" s="5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3"/>
      <c r="JZ1069" s="1"/>
      <c r="KA1069" s="1"/>
      <c r="KB1069" s="1"/>
      <c r="KC1069" s="1"/>
      <c r="KD1069" s="1"/>
      <c r="KE1069" s="1"/>
    </row>
    <row r="1070" spans="1:291" ht="13.5" thickBot="1" x14ac:dyDescent="0.25">
      <c r="A1070" s="196">
        <f t="shared" si="1528"/>
        <v>43728</v>
      </c>
      <c r="B1070" s="236">
        <f t="shared" si="1638"/>
        <v>120358.95758105002</v>
      </c>
      <c r="C1070" s="66">
        <f t="shared" si="1660"/>
        <v>53362.21694002</v>
      </c>
      <c r="D1070" s="77">
        <f t="shared" si="1529"/>
        <v>5224.18</v>
      </c>
      <c r="E1070" s="67">
        <f>VLOOKUP(A1069,[1]Plan1!$DQ$117:$DS$314,3)</f>
        <v>5229.93</v>
      </c>
      <c r="F1070" s="11">
        <f t="shared" si="1530"/>
        <v>43704</v>
      </c>
      <c r="G1070" s="73">
        <f t="shared" si="1518"/>
        <v>1.1006512026767723E-3</v>
      </c>
      <c r="H1070" s="11">
        <f t="shared" si="1531"/>
        <v>43733</v>
      </c>
      <c r="I1070" s="11">
        <f t="shared" si="1519"/>
        <v>43733</v>
      </c>
      <c r="J1070" s="1">
        <f t="shared" si="1532"/>
        <v>22</v>
      </c>
      <c r="K1070" s="1">
        <f t="shared" si="1533"/>
        <v>19</v>
      </c>
      <c r="L1070" s="66">
        <f t="shared" si="1520"/>
        <v>1.0009504899999999</v>
      </c>
      <c r="M1070" s="70">
        <f t="shared" si="1661"/>
        <v>1.00190055</v>
      </c>
      <c r="N1070" s="70">
        <f t="shared" si="1647"/>
        <v>1.1020242726541301</v>
      </c>
      <c r="O1070" s="66">
        <f t="shared" si="1657"/>
        <v>1.1030717299999999</v>
      </c>
      <c r="P1070" s="66">
        <f t="shared" si="1521"/>
        <v>53412.937193589998</v>
      </c>
      <c r="Q1070" s="74">
        <f t="shared" si="1522"/>
        <v>0</v>
      </c>
      <c r="R1070" s="75">
        <f t="shared" si="1658"/>
        <v>0</v>
      </c>
      <c r="S1070" s="66">
        <f t="shared" si="1659"/>
        <v>0</v>
      </c>
      <c r="T1070" s="10">
        <f t="shared" si="1534"/>
        <v>0.06</v>
      </c>
      <c r="U1070" s="74">
        <f t="shared" si="1654"/>
        <v>19</v>
      </c>
      <c r="V1070" s="74">
        <v>252</v>
      </c>
      <c r="W1070" s="70">
        <f t="shared" si="1523"/>
        <v>1.004402955</v>
      </c>
      <c r="X1070" s="66">
        <f t="shared" si="1524"/>
        <v>235.17475888000001</v>
      </c>
      <c r="Y1070" s="66">
        <v>0</v>
      </c>
      <c r="Z1070" s="67">
        <f t="shared" si="1525"/>
        <v>0</v>
      </c>
      <c r="AA1070" s="68" t="str">
        <f t="shared" si="1535"/>
        <v>A+INCORP J=</v>
      </c>
      <c r="AB1070" s="11">
        <f t="shared" si="1536"/>
        <v>43733</v>
      </c>
      <c r="AC1070" s="227">
        <f t="shared" si="1541"/>
        <v>3113.21</v>
      </c>
      <c r="AD1070" s="227">
        <f t="shared" si="1549"/>
        <v>62.264200000000002</v>
      </c>
      <c r="AE1070" s="227">
        <f t="shared" si="1550"/>
        <v>563.49101000000007</v>
      </c>
      <c r="AF1070" s="228">
        <f t="shared" si="1542"/>
        <v>1.0571404166092926</v>
      </c>
      <c r="AG1070" s="230">
        <f t="shared" si="1543"/>
        <v>375</v>
      </c>
      <c r="AH1070" s="231">
        <f t="shared" si="1551"/>
        <v>1.0905800219999999</v>
      </c>
      <c r="AI1070" s="227">
        <f t="shared" si="1552"/>
        <v>3589.20803733</v>
      </c>
      <c r="AJ1070" s="227">
        <f t="shared" si="1553"/>
        <v>4214.9632473299998</v>
      </c>
      <c r="AK1070" s="227">
        <f t="shared" ref="AK1070:AK1133" si="1667">AK1069</f>
        <v>3113.21</v>
      </c>
      <c r="AL1070" s="227">
        <f t="shared" si="1554"/>
        <v>62.264200000000002</v>
      </c>
      <c r="AM1070" s="227">
        <f t="shared" si="1555"/>
        <v>532.35891000000004</v>
      </c>
      <c r="AN1070" s="228">
        <f t="shared" ref="AN1070:AN1133" si="1668">($O1070/AN$555)</f>
        <v>1.0561902439741346</v>
      </c>
      <c r="AO1070" s="230">
        <f t="shared" ref="AO1070:AO1133" si="1669">NETWORKDAYS(AO$555,$A1070,$AE$118:$AE$502)-1</f>
        <v>354</v>
      </c>
      <c r="AP1070" s="231">
        <f t="shared" si="1556"/>
        <v>1.085297282</v>
      </c>
      <c r="AQ1070" s="227">
        <f t="shared" si="1557"/>
        <v>3568.6116073799999</v>
      </c>
      <c r="AR1070" s="227">
        <f t="shared" si="1558"/>
        <v>4163.2347173799999</v>
      </c>
      <c r="AS1070" s="227">
        <f t="shared" si="1537"/>
        <v>3113.21</v>
      </c>
      <c r="AT1070" s="227">
        <f t="shared" si="1559"/>
        <v>62.264200000000002</v>
      </c>
      <c r="AU1070" s="227">
        <f t="shared" si="1560"/>
        <v>501.22681</v>
      </c>
      <c r="AV1070" s="228">
        <f t="shared" si="1538"/>
        <v>1.053872181451422</v>
      </c>
      <c r="AW1070" s="230">
        <f t="shared" si="1539"/>
        <v>333</v>
      </c>
      <c r="AX1070" s="231">
        <f t="shared" si="1561"/>
        <v>1.0800401319999999</v>
      </c>
      <c r="AY1070" s="227">
        <f t="shared" si="1562"/>
        <v>3543.5311172299998</v>
      </c>
      <c r="AZ1070" s="227">
        <f t="shared" si="1563"/>
        <v>4107.0221272299996</v>
      </c>
      <c r="BA1070" s="227">
        <f t="shared" si="1516"/>
        <v>3113.21</v>
      </c>
      <c r="BB1070" s="227">
        <f t="shared" si="1564"/>
        <v>62.264200000000002</v>
      </c>
      <c r="BC1070" s="227">
        <f t="shared" si="1565"/>
        <v>469.05697333333336</v>
      </c>
      <c r="BD1070" s="228">
        <f t="shared" si="1665"/>
        <v>1.0496729263420652</v>
      </c>
      <c r="BE1070" s="230">
        <f t="shared" si="1666"/>
        <v>313</v>
      </c>
      <c r="BF1070" s="231">
        <f t="shared" si="1566"/>
        <v>1.0750569999999999</v>
      </c>
      <c r="BG1070" s="227">
        <f t="shared" si="1567"/>
        <v>3513.1274374200002</v>
      </c>
      <c r="BH1070" s="227">
        <f t="shared" si="1568"/>
        <v>4044.4486107533335</v>
      </c>
      <c r="BI1070" s="227">
        <f t="shared" si="1540"/>
        <v>3113.21</v>
      </c>
      <c r="BJ1070" s="227">
        <f t="shared" si="1569"/>
        <v>62.264200000000002</v>
      </c>
      <c r="BK1070" s="227">
        <f t="shared" si="1570"/>
        <v>437.92487333333332</v>
      </c>
      <c r="BL1070" s="228">
        <f t="shared" si="1526"/>
        <v>1.0366114789803615</v>
      </c>
      <c r="BM1070" s="230">
        <f t="shared" si="1527"/>
        <v>291</v>
      </c>
      <c r="BN1070" s="231">
        <f t="shared" si="1571"/>
        <v>1.069602105</v>
      </c>
      <c r="BO1070" s="227">
        <f t="shared" si="1572"/>
        <v>3451.8083855899999</v>
      </c>
      <c r="BP1070" s="227">
        <f t="shared" si="1573"/>
        <v>3951.9974589233334</v>
      </c>
      <c r="BQ1070" s="227">
        <f t="shared" si="1664"/>
        <v>3113.21</v>
      </c>
      <c r="BR1070" s="227">
        <f t="shared" si="1574"/>
        <v>62.264200000000002</v>
      </c>
      <c r="BS1070" s="227">
        <f t="shared" si="1575"/>
        <v>403.67956333333336</v>
      </c>
      <c r="BT1070" s="228">
        <f t="shared" si="1662"/>
        <v>1.0332012476587757</v>
      </c>
      <c r="BU1070" s="230">
        <f t="shared" si="1663"/>
        <v>268</v>
      </c>
      <c r="BV1070" s="231">
        <f t="shared" si="1576"/>
        <v>1.063928853</v>
      </c>
      <c r="BW1070" s="227">
        <f t="shared" si="1577"/>
        <v>3422.2042439400002</v>
      </c>
      <c r="BX1070" s="227">
        <f t="shared" si="1578"/>
        <v>3888.1480072733334</v>
      </c>
      <c r="BY1070" s="227">
        <f t="shared" si="1517"/>
        <v>3113.21</v>
      </c>
      <c r="BZ1070" s="227">
        <f t="shared" si="1579"/>
        <v>62.264200000000002</v>
      </c>
      <c r="CA1070" s="227">
        <f t="shared" si="1580"/>
        <v>373.58519999999999</v>
      </c>
      <c r="CB1070" s="228">
        <f t="shared" si="1514"/>
        <v>1.0341309458205652</v>
      </c>
      <c r="CC1070" s="230">
        <f t="shared" si="1515"/>
        <v>248</v>
      </c>
      <c r="CD1070" s="231">
        <f t="shared" si="1581"/>
        <v>1.059020056</v>
      </c>
      <c r="CE1070" s="227">
        <f t="shared" si="1582"/>
        <v>3409.4799127699998</v>
      </c>
      <c r="CF1070" s="227">
        <f t="shared" si="1583"/>
        <v>3845.3293127699999</v>
      </c>
      <c r="CG1070" s="227">
        <f t="shared" si="1510"/>
        <v>3113.21</v>
      </c>
      <c r="CH1070" s="227">
        <f t="shared" si="1584"/>
        <v>62.264200000000002</v>
      </c>
      <c r="CI1070" s="227">
        <f t="shared" si="1585"/>
        <v>342.45310000000001</v>
      </c>
      <c r="CJ1070" s="228">
        <f t="shared" si="1655"/>
        <v>1.0291911410225798</v>
      </c>
      <c r="CK1070" s="230">
        <f t="shared" si="1656"/>
        <v>227</v>
      </c>
      <c r="CL1070" s="231">
        <f t="shared" si="1586"/>
        <v>1.0538901919999999</v>
      </c>
      <c r="CM1070" s="227">
        <f t="shared" si="1587"/>
        <v>3376.75707784</v>
      </c>
      <c r="CN1070" s="227">
        <f t="shared" si="1588"/>
        <v>3781.4743778399998</v>
      </c>
      <c r="CO1070" s="227">
        <f t="shared" si="1513"/>
        <v>3113.21</v>
      </c>
      <c r="CP1070" s="227">
        <f t="shared" si="1589"/>
        <v>62.264200000000002</v>
      </c>
      <c r="CQ1070" s="227">
        <f t="shared" si="1590"/>
        <v>309.24552666666671</v>
      </c>
      <c r="CR1070" s="228">
        <f t="shared" si="1511"/>
        <v>1.0245812832745502</v>
      </c>
      <c r="CS1070" s="230">
        <f t="shared" si="1512"/>
        <v>207</v>
      </c>
      <c r="CT1070" s="231">
        <f t="shared" si="1591"/>
        <v>1.0490277109999999</v>
      </c>
      <c r="CU1070" s="227">
        <f t="shared" si="1592"/>
        <v>3346.1221858399999</v>
      </c>
      <c r="CV1070" s="227">
        <f t="shared" si="1593"/>
        <v>3717.6319125066666</v>
      </c>
      <c r="CW1070" s="227">
        <f t="shared" si="1653"/>
        <v>3113.21</v>
      </c>
      <c r="CX1070" s="227">
        <f t="shared" si="1594"/>
        <v>62.264200000000002</v>
      </c>
      <c r="CY1070" s="227">
        <f t="shared" si="1595"/>
        <v>278.11342666666667</v>
      </c>
      <c r="CZ1070" s="228">
        <f t="shared" si="1651"/>
        <v>1.0267378949935662</v>
      </c>
      <c r="DA1070" s="239">
        <f t="shared" si="1652"/>
        <v>186</v>
      </c>
      <c r="DB1070" s="231">
        <f t="shared" si="1596"/>
        <v>1.0439462500000001</v>
      </c>
      <c r="DC1070" s="227">
        <f t="shared" si="1597"/>
        <v>3336.92270285</v>
      </c>
      <c r="DD1070" s="227">
        <f t="shared" si="1598"/>
        <v>3677.3003295166668</v>
      </c>
      <c r="DE1070" s="227">
        <f t="shared" si="1509"/>
        <v>3113.21</v>
      </c>
      <c r="DF1070" s="227">
        <f t="shared" si="1599"/>
        <v>62.264200000000002</v>
      </c>
      <c r="DG1070" s="227">
        <f t="shared" si="1600"/>
        <v>246.98132666666669</v>
      </c>
      <c r="DH1070" s="228">
        <f t="shared" si="1507"/>
        <v>1.0251999890590486</v>
      </c>
      <c r="DI1070" s="239">
        <f t="shared" si="1508"/>
        <v>165</v>
      </c>
      <c r="DJ1070" s="231">
        <f t="shared" si="1601"/>
        <v>1.038889403</v>
      </c>
      <c r="DK1070" s="227">
        <f t="shared" si="1602"/>
        <v>3315.7847210599998</v>
      </c>
      <c r="DL1070" s="227">
        <f t="shared" si="1603"/>
        <v>3625.0302477266664</v>
      </c>
      <c r="DM1070" s="227">
        <f t="shared" si="1650"/>
        <v>3113.21</v>
      </c>
      <c r="DN1070" s="227">
        <f t="shared" si="1604"/>
        <v>62.264200000000002</v>
      </c>
      <c r="DO1070" s="227">
        <f t="shared" si="1605"/>
        <v>214.81149000000002</v>
      </c>
      <c r="DP1070" s="228">
        <f t="shared" si="1648"/>
        <v>1.0219302154136058</v>
      </c>
      <c r="DQ1070" s="239">
        <f t="shared" si="1649"/>
        <v>144</v>
      </c>
      <c r="DR1070" s="231">
        <f t="shared" si="1606"/>
        <v>1.0338570520000001</v>
      </c>
      <c r="DS1070" s="227">
        <f t="shared" si="1607"/>
        <v>3289.19901368</v>
      </c>
      <c r="DT1070" s="227">
        <f t="shared" si="1608"/>
        <v>3566.2747036800001</v>
      </c>
      <c r="DU1070" s="227">
        <f t="shared" si="1506"/>
        <v>3113.21</v>
      </c>
      <c r="DV1070" s="227">
        <f t="shared" si="1609"/>
        <v>62.264200000000002</v>
      </c>
      <c r="DW1070" s="227">
        <f t="shared" si="1610"/>
        <v>185.75486333333333</v>
      </c>
      <c r="DX1070" s="228">
        <f t="shared" si="1503"/>
        <v>1.0175552848975058</v>
      </c>
      <c r="DY1070" s="239">
        <f t="shared" si="1504"/>
        <v>126</v>
      </c>
      <c r="DZ1070" s="231">
        <f t="shared" si="1611"/>
        <v>1.0295630140000001</v>
      </c>
      <c r="EA1070" s="227">
        <f t="shared" si="1612"/>
        <v>3261.51487524</v>
      </c>
      <c r="EB1070" s="227">
        <f t="shared" si="1613"/>
        <v>3509.5339385733332</v>
      </c>
      <c r="EC1070" s="227">
        <f t="shared" si="1644"/>
        <v>3113.21</v>
      </c>
      <c r="ED1070" s="227">
        <f t="shared" si="1614"/>
        <v>62.264200000000002</v>
      </c>
      <c r="EE1070" s="227">
        <f t="shared" si="1615"/>
        <v>153.58502666666669</v>
      </c>
      <c r="EF1070" s="228">
        <f t="shared" si="1645"/>
        <v>1.0099808182962415</v>
      </c>
      <c r="EG1070" s="239">
        <f t="shared" si="1646"/>
        <v>104</v>
      </c>
      <c r="EH1070" s="231">
        <f t="shared" si="1616"/>
        <v>1.024338958</v>
      </c>
      <c r="EI1070" s="227">
        <f t="shared" si="1617"/>
        <v>3220.8109401900001</v>
      </c>
      <c r="EJ1070" s="227">
        <f t="shared" si="1618"/>
        <v>3436.6601668566668</v>
      </c>
      <c r="EK1070" s="227">
        <f t="shared" si="1505"/>
        <v>3113.21</v>
      </c>
      <c r="EL1070" s="227">
        <f t="shared" si="1619"/>
        <v>62.264200000000002</v>
      </c>
      <c r="EM1070" s="227">
        <f t="shared" si="1620"/>
        <v>120.37745333333334</v>
      </c>
      <c r="EN1070" s="228">
        <f t="shared" si="1501"/>
        <v>1.0042568709281534</v>
      </c>
      <c r="EO1070" s="239">
        <f t="shared" si="1502"/>
        <v>83</v>
      </c>
      <c r="EP1070" s="231">
        <f t="shared" si="1621"/>
        <v>1.019377089</v>
      </c>
      <c r="EQ1070" s="227">
        <f t="shared" si="1622"/>
        <v>3187.0442758999998</v>
      </c>
      <c r="ER1070" s="227">
        <f t="shared" si="1623"/>
        <v>3369.6859292333329</v>
      </c>
      <c r="ES1070" s="227">
        <f t="shared" si="1643"/>
        <v>3113.21</v>
      </c>
      <c r="ET1070" s="227">
        <f t="shared" si="1624"/>
        <v>62.264200000000002</v>
      </c>
      <c r="EU1070" s="227">
        <f t="shared" si="1625"/>
        <v>90.283090000000001</v>
      </c>
      <c r="EV1070" s="228">
        <f t="shared" si="1641"/>
        <v>1.0029528630987445</v>
      </c>
      <c r="EW1070" s="239">
        <f t="shared" si="1642"/>
        <v>63</v>
      </c>
      <c r="EX1070" s="231">
        <f t="shared" si="1626"/>
        <v>1.014673846</v>
      </c>
      <c r="EY1070" s="227">
        <f t="shared" si="1627"/>
        <v>3168.2205419799998</v>
      </c>
      <c r="EZ1070" s="227">
        <f t="shared" si="1628"/>
        <v>3320.7678319799998</v>
      </c>
      <c r="FA1070" s="227">
        <f t="shared" si="1499"/>
        <v>3113.21</v>
      </c>
      <c r="FB1070" s="227">
        <f t="shared" si="1629"/>
        <v>62.264200000000002</v>
      </c>
      <c r="FC1070" s="227">
        <f t="shared" si="1630"/>
        <v>59.15099</v>
      </c>
      <c r="FD1070" s="228">
        <f t="shared" si="1496"/>
        <v>1.0028528444425733</v>
      </c>
      <c r="FE1070" s="239">
        <f t="shared" si="1497"/>
        <v>41</v>
      </c>
      <c r="FF1070" s="231">
        <f t="shared" si="1631"/>
        <v>1.0095253390000001</v>
      </c>
      <c r="FG1070" s="227">
        <f t="shared" si="1632"/>
        <v>3151.8304838099998</v>
      </c>
      <c r="FH1070" s="227">
        <f t="shared" si="1633"/>
        <v>3273.24567381</v>
      </c>
      <c r="FI1070" s="227">
        <f t="shared" si="1639"/>
        <v>3113.21</v>
      </c>
      <c r="FJ1070" s="227">
        <f t="shared" si="1640"/>
        <v>62.264200000000002</v>
      </c>
      <c r="FK1070" s="227">
        <f t="shared" si="1634"/>
        <v>25.943416666666668</v>
      </c>
      <c r="FL1070" s="228">
        <f t="shared" si="1635"/>
        <v>1.0009504872338246</v>
      </c>
      <c r="FM1070" s="239">
        <f t="shared" si="1636"/>
        <v>19</v>
      </c>
      <c r="FN1070" s="231">
        <f t="shared" si="1637"/>
        <v>1.004402955</v>
      </c>
      <c r="FO1070" s="227">
        <f t="shared" si="1547"/>
        <v>3129.8894185300001</v>
      </c>
      <c r="FP1070" s="227">
        <f t="shared" si="1548"/>
        <v>3218.0970351966666</v>
      </c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5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5"/>
      <c r="HA1070" s="5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3"/>
      <c r="JZ1070" s="1"/>
      <c r="KA1070" s="1"/>
      <c r="KB1070" s="1"/>
      <c r="KC1070" s="1"/>
      <c r="KD1070" s="1"/>
      <c r="KE1070" s="1"/>
    </row>
    <row r="1071" spans="1:291" x14ac:dyDescent="0.2">
      <c r="A1071" s="196">
        <f t="shared" si="1528"/>
        <v>43729</v>
      </c>
      <c r="B1071" s="236">
        <f t="shared" si="1638"/>
        <v>120395.74072982003</v>
      </c>
      <c r="C1071" s="66">
        <f t="shared" si="1660"/>
        <v>53362.21694002</v>
      </c>
      <c r="D1071" s="77">
        <f t="shared" si="1529"/>
        <v>5224.18</v>
      </c>
      <c r="E1071" s="67">
        <f>VLOOKUP(A1070,[1]Plan1!$DQ$117:$DS$314,3)</f>
        <v>5229.93</v>
      </c>
      <c r="F1071" s="11">
        <f t="shared" si="1530"/>
        <v>43704</v>
      </c>
      <c r="G1071" s="73">
        <f t="shared" si="1518"/>
        <v>1.1006512026767723E-3</v>
      </c>
      <c r="H1071" s="11">
        <f t="shared" si="1531"/>
        <v>43733</v>
      </c>
      <c r="I1071" s="11">
        <f t="shared" si="1519"/>
        <v>43733</v>
      </c>
      <c r="J1071" s="1">
        <f t="shared" si="1532"/>
        <v>22</v>
      </c>
      <c r="K1071" s="1">
        <f t="shared" si="1533"/>
        <v>20</v>
      </c>
      <c r="L1071" s="66">
        <f t="shared" si="1520"/>
        <v>1.0010005399999999</v>
      </c>
      <c r="M1071" s="70">
        <f t="shared" si="1661"/>
        <v>1.00190055</v>
      </c>
      <c r="N1071" s="70">
        <f t="shared" si="1647"/>
        <v>1.1020242726541301</v>
      </c>
      <c r="O1071" s="66">
        <f t="shared" si="1657"/>
        <v>1.10312689</v>
      </c>
      <c r="P1071" s="66">
        <f t="shared" si="1521"/>
        <v>53415.607972550002</v>
      </c>
      <c r="Q1071" s="74">
        <f t="shared" si="1522"/>
        <v>0</v>
      </c>
      <c r="R1071" s="75">
        <f t="shared" si="1658"/>
        <v>0</v>
      </c>
      <c r="S1071" s="66">
        <f t="shared" si="1659"/>
        <v>0</v>
      </c>
      <c r="T1071" s="10">
        <f t="shared" si="1534"/>
        <v>0.06</v>
      </c>
      <c r="U1071" s="74">
        <f t="shared" si="1654"/>
        <v>20</v>
      </c>
      <c r="V1071" s="74">
        <v>252</v>
      </c>
      <c r="W1071" s="70">
        <f t="shared" si="1523"/>
        <v>1.004635226</v>
      </c>
      <c r="X1071" s="66">
        <f t="shared" si="1524"/>
        <v>247.59341488000001</v>
      </c>
      <c r="Y1071" s="66">
        <v>0</v>
      </c>
      <c r="Z1071" s="67">
        <f t="shared" si="1525"/>
        <v>0</v>
      </c>
      <c r="AA1071" s="68" t="str">
        <f t="shared" si="1535"/>
        <v>A+INCORP J=</v>
      </c>
      <c r="AB1071" s="11">
        <f t="shared" si="1536"/>
        <v>43733</v>
      </c>
      <c r="AC1071" s="227">
        <f t="shared" si="1541"/>
        <v>3113.21</v>
      </c>
      <c r="AD1071" s="227">
        <f t="shared" si="1549"/>
        <v>62.264200000000002</v>
      </c>
      <c r="AE1071" s="227">
        <f t="shared" si="1550"/>
        <v>564.52874666666662</v>
      </c>
      <c r="AF1071" s="228">
        <f t="shared" si="1542"/>
        <v>1.0571932797765686</v>
      </c>
      <c r="AG1071" s="230">
        <f t="shared" si="1543"/>
        <v>375</v>
      </c>
      <c r="AH1071" s="231">
        <f t="shared" si="1551"/>
        <v>1.0905800219999999</v>
      </c>
      <c r="AI1071" s="227">
        <f t="shared" si="1552"/>
        <v>3589.3875186</v>
      </c>
      <c r="AJ1071" s="227">
        <f t="shared" si="1553"/>
        <v>4216.1804652666669</v>
      </c>
      <c r="AK1071" s="227">
        <f t="shared" si="1667"/>
        <v>3113.21</v>
      </c>
      <c r="AL1071" s="227">
        <f t="shared" si="1554"/>
        <v>62.264200000000002</v>
      </c>
      <c r="AM1071" s="227">
        <f t="shared" si="1555"/>
        <v>533.3966466666667</v>
      </c>
      <c r="AN1071" s="228">
        <f t="shared" si="1668"/>
        <v>1.0562430596272541</v>
      </c>
      <c r="AO1071" s="230">
        <f t="shared" si="1669"/>
        <v>354</v>
      </c>
      <c r="AP1071" s="231">
        <f t="shared" si="1556"/>
        <v>1.085297282</v>
      </c>
      <c r="AQ1071" s="227">
        <f t="shared" si="1557"/>
        <v>3568.7900587099998</v>
      </c>
      <c r="AR1071" s="227">
        <f t="shared" si="1558"/>
        <v>4164.4509053766669</v>
      </c>
      <c r="AS1071" s="227">
        <f t="shared" si="1537"/>
        <v>3113.21</v>
      </c>
      <c r="AT1071" s="227">
        <f t="shared" si="1559"/>
        <v>62.264200000000002</v>
      </c>
      <c r="AU1071" s="227">
        <f t="shared" si="1560"/>
        <v>502.26454666666666</v>
      </c>
      <c r="AV1071" s="228">
        <f t="shared" si="1538"/>
        <v>1.0539248811879378</v>
      </c>
      <c r="AW1071" s="230">
        <f t="shared" si="1539"/>
        <v>333</v>
      </c>
      <c r="AX1071" s="231">
        <f t="shared" si="1561"/>
        <v>1.0800401319999999</v>
      </c>
      <c r="AY1071" s="227">
        <f t="shared" si="1562"/>
        <v>3543.7083143899999</v>
      </c>
      <c r="AZ1071" s="227">
        <f t="shared" si="1563"/>
        <v>4108.2370610566668</v>
      </c>
      <c r="BA1071" s="227">
        <f t="shared" si="1516"/>
        <v>3113.21</v>
      </c>
      <c r="BB1071" s="227">
        <f t="shared" si="1564"/>
        <v>62.264200000000002</v>
      </c>
      <c r="BC1071" s="227">
        <f t="shared" si="1565"/>
        <v>470.09470999999996</v>
      </c>
      <c r="BD1071" s="228">
        <f t="shared" si="1665"/>
        <v>1.04972541609141</v>
      </c>
      <c r="BE1071" s="230">
        <f t="shared" si="1666"/>
        <v>313</v>
      </c>
      <c r="BF1071" s="231">
        <f t="shared" si="1566"/>
        <v>1.0750569999999999</v>
      </c>
      <c r="BG1071" s="227">
        <f t="shared" si="1567"/>
        <v>3513.3031142099999</v>
      </c>
      <c r="BH1071" s="227">
        <f t="shared" si="1568"/>
        <v>4045.6620242099998</v>
      </c>
      <c r="BI1071" s="227">
        <f t="shared" si="1540"/>
        <v>3113.21</v>
      </c>
      <c r="BJ1071" s="227">
        <f t="shared" si="1569"/>
        <v>62.264200000000002</v>
      </c>
      <c r="BK1071" s="227">
        <f t="shared" si="1570"/>
        <v>438.96260999999998</v>
      </c>
      <c r="BL1071" s="228">
        <f t="shared" si="1526"/>
        <v>1.0366633155813962</v>
      </c>
      <c r="BM1071" s="230">
        <f t="shared" si="1527"/>
        <v>291</v>
      </c>
      <c r="BN1071" s="231">
        <f t="shared" si="1571"/>
        <v>1.069602105</v>
      </c>
      <c r="BO1071" s="227">
        <f t="shared" si="1572"/>
        <v>3451.9809960799998</v>
      </c>
      <c r="BP1071" s="227">
        <f t="shared" si="1573"/>
        <v>3953.20780608</v>
      </c>
      <c r="BQ1071" s="227">
        <f t="shared" si="1664"/>
        <v>3113.21</v>
      </c>
      <c r="BR1071" s="227">
        <f t="shared" si="1574"/>
        <v>62.264200000000002</v>
      </c>
      <c r="BS1071" s="227">
        <f t="shared" si="1575"/>
        <v>404.71730000000002</v>
      </c>
      <c r="BT1071" s="228">
        <f t="shared" si="1662"/>
        <v>1.0332529137284165</v>
      </c>
      <c r="BU1071" s="230">
        <f t="shared" si="1663"/>
        <v>268</v>
      </c>
      <c r="BV1071" s="231">
        <f t="shared" si="1576"/>
        <v>1.063928853</v>
      </c>
      <c r="BW1071" s="227">
        <f t="shared" si="1577"/>
        <v>3422.3753740500001</v>
      </c>
      <c r="BX1071" s="227">
        <f t="shared" si="1578"/>
        <v>3889.35687405</v>
      </c>
      <c r="BY1071" s="227">
        <f t="shared" si="1517"/>
        <v>3113.21</v>
      </c>
      <c r="BZ1071" s="227">
        <f t="shared" si="1579"/>
        <v>62.264200000000002</v>
      </c>
      <c r="CA1071" s="227">
        <f t="shared" si="1580"/>
        <v>374.62293666666665</v>
      </c>
      <c r="CB1071" s="228">
        <f t="shared" si="1514"/>
        <v>1.0341826583805196</v>
      </c>
      <c r="CC1071" s="230">
        <f t="shared" si="1515"/>
        <v>248</v>
      </c>
      <c r="CD1071" s="231">
        <f t="shared" si="1581"/>
        <v>1.059020056</v>
      </c>
      <c r="CE1071" s="227">
        <f t="shared" si="1582"/>
        <v>3409.6504065899999</v>
      </c>
      <c r="CF1071" s="227">
        <f t="shared" si="1583"/>
        <v>3846.5375432566666</v>
      </c>
      <c r="CG1071" s="227">
        <f t="shared" si="1510"/>
        <v>3113.21</v>
      </c>
      <c r="CH1071" s="227">
        <f t="shared" si="1584"/>
        <v>62.264200000000002</v>
      </c>
      <c r="CI1071" s="227">
        <f t="shared" si="1585"/>
        <v>343.49083666666667</v>
      </c>
      <c r="CJ1071" s="228">
        <f t="shared" si="1655"/>
        <v>1.0292426065635731</v>
      </c>
      <c r="CK1071" s="230">
        <f t="shared" si="1656"/>
        <v>227</v>
      </c>
      <c r="CL1071" s="231">
        <f t="shared" si="1586"/>
        <v>1.0538901919999999</v>
      </c>
      <c r="CM1071" s="227">
        <f t="shared" si="1587"/>
        <v>3376.9259353299999</v>
      </c>
      <c r="CN1071" s="227">
        <f t="shared" si="1588"/>
        <v>3782.6809719966668</v>
      </c>
      <c r="CO1071" s="227">
        <f t="shared" si="1513"/>
        <v>3113.21</v>
      </c>
      <c r="CP1071" s="227">
        <f t="shared" si="1589"/>
        <v>62.264200000000002</v>
      </c>
      <c r="CQ1071" s="227">
        <f t="shared" si="1590"/>
        <v>310.28326333333337</v>
      </c>
      <c r="CR1071" s="228">
        <f t="shared" si="1511"/>
        <v>1.0246325182958533</v>
      </c>
      <c r="CS1071" s="230">
        <f t="shared" si="1512"/>
        <v>207</v>
      </c>
      <c r="CT1071" s="231">
        <f t="shared" si="1591"/>
        <v>1.0490277109999999</v>
      </c>
      <c r="CU1071" s="227">
        <f t="shared" si="1592"/>
        <v>3346.2895113999998</v>
      </c>
      <c r="CV1071" s="227">
        <f t="shared" si="1593"/>
        <v>3718.8369747333331</v>
      </c>
      <c r="CW1071" s="227">
        <f t="shared" si="1653"/>
        <v>3113.21</v>
      </c>
      <c r="CX1071" s="227">
        <f t="shared" si="1594"/>
        <v>62.264200000000002</v>
      </c>
      <c r="CY1071" s="227">
        <f t="shared" si="1595"/>
        <v>279.15116333333333</v>
      </c>
      <c r="CZ1071" s="228">
        <f t="shared" si="1651"/>
        <v>1.0267892378579944</v>
      </c>
      <c r="DA1071" s="239">
        <f t="shared" si="1652"/>
        <v>186</v>
      </c>
      <c r="DB1071" s="231">
        <f t="shared" si="1596"/>
        <v>1.0439462500000001</v>
      </c>
      <c r="DC1071" s="227">
        <f t="shared" si="1597"/>
        <v>3337.0895683899998</v>
      </c>
      <c r="DD1071" s="227">
        <f t="shared" si="1598"/>
        <v>3678.5049317233334</v>
      </c>
      <c r="DE1071" s="227">
        <f t="shared" si="1509"/>
        <v>3113.21</v>
      </c>
      <c r="DF1071" s="227">
        <f t="shared" si="1599"/>
        <v>62.264200000000002</v>
      </c>
      <c r="DG1071" s="227">
        <f t="shared" si="1600"/>
        <v>248.01906333333332</v>
      </c>
      <c r="DH1071" s="228">
        <f t="shared" si="1507"/>
        <v>1.0252512550192383</v>
      </c>
      <c r="DI1071" s="239">
        <f t="shared" si="1508"/>
        <v>165</v>
      </c>
      <c r="DJ1071" s="231">
        <f t="shared" si="1601"/>
        <v>1.038889403</v>
      </c>
      <c r="DK1071" s="227">
        <f t="shared" si="1602"/>
        <v>3315.9505295700001</v>
      </c>
      <c r="DL1071" s="227">
        <f t="shared" si="1603"/>
        <v>3626.2337929033333</v>
      </c>
      <c r="DM1071" s="227">
        <f t="shared" si="1650"/>
        <v>3113.21</v>
      </c>
      <c r="DN1071" s="227">
        <f t="shared" si="1604"/>
        <v>62.264200000000002</v>
      </c>
      <c r="DO1071" s="227">
        <f t="shared" si="1605"/>
        <v>215.84922666666671</v>
      </c>
      <c r="DP1071" s="228">
        <f t="shared" si="1648"/>
        <v>1.0219813178661021</v>
      </c>
      <c r="DQ1071" s="239">
        <f t="shared" si="1649"/>
        <v>144</v>
      </c>
      <c r="DR1071" s="231">
        <f t="shared" si="1606"/>
        <v>1.0338570520000001</v>
      </c>
      <c r="DS1071" s="227">
        <f t="shared" si="1607"/>
        <v>3289.3634927500002</v>
      </c>
      <c r="DT1071" s="227">
        <f t="shared" si="1608"/>
        <v>3567.476919416667</v>
      </c>
      <c r="DU1071" s="227">
        <f t="shared" si="1506"/>
        <v>3113.21</v>
      </c>
      <c r="DV1071" s="227">
        <f t="shared" si="1609"/>
        <v>62.264200000000002</v>
      </c>
      <c r="DW1071" s="227">
        <f t="shared" si="1610"/>
        <v>186.79259999999999</v>
      </c>
      <c r="DX1071" s="228">
        <f t="shared" si="1503"/>
        <v>1.0176061685780395</v>
      </c>
      <c r="DY1071" s="239">
        <f t="shared" si="1504"/>
        <v>126</v>
      </c>
      <c r="DZ1071" s="231">
        <f t="shared" si="1611"/>
        <v>1.0295630140000001</v>
      </c>
      <c r="EA1071" s="227">
        <f t="shared" si="1612"/>
        <v>3261.6779699499998</v>
      </c>
      <c r="EB1071" s="227">
        <f t="shared" si="1613"/>
        <v>3510.7347699499996</v>
      </c>
      <c r="EC1071" s="227">
        <f t="shared" si="1644"/>
        <v>3113.21</v>
      </c>
      <c r="ED1071" s="227">
        <f t="shared" si="1614"/>
        <v>62.264200000000002</v>
      </c>
      <c r="EE1071" s="227">
        <f t="shared" si="1615"/>
        <v>154.62276333333335</v>
      </c>
      <c r="EF1071" s="228">
        <f t="shared" si="1645"/>
        <v>1.0100313232094056</v>
      </c>
      <c r="EG1071" s="239">
        <f t="shared" si="1646"/>
        <v>104</v>
      </c>
      <c r="EH1071" s="231">
        <f t="shared" si="1616"/>
        <v>1.024338958</v>
      </c>
      <c r="EI1071" s="227">
        <f t="shared" si="1617"/>
        <v>3220.97199946</v>
      </c>
      <c r="EJ1071" s="227">
        <f t="shared" si="1618"/>
        <v>3437.8589627933334</v>
      </c>
      <c r="EK1071" s="227">
        <f t="shared" si="1505"/>
        <v>3113.21</v>
      </c>
      <c r="EL1071" s="227">
        <f t="shared" si="1619"/>
        <v>62.264200000000002</v>
      </c>
      <c r="EM1071" s="227">
        <f t="shared" si="1620"/>
        <v>121.41519</v>
      </c>
      <c r="EN1071" s="228">
        <f t="shared" si="1501"/>
        <v>1.0043070896106687</v>
      </c>
      <c r="EO1071" s="239">
        <f t="shared" si="1502"/>
        <v>83</v>
      </c>
      <c r="EP1071" s="231">
        <f t="shared" si="1621"/>
        <v>1.019377089</v>
      </c>
      <c r="EQ1071" s="227">
        <f t="shared" si="1622"/>
        <v>3187.20364664</v>
      </c>
      <c r="ER1071" s="227">
        <f t="shared" si="1623"/>
        <v>3370.8830366399998</v>
      </c>
      <c r="ES1071" s="227">
        <f t="shared" si="1643"/>
        <v>3113.21</v>
      </c>
      <c r="ET1071" s="227">
        <f t="shared" si="1624"/>
        <v>62.264200000000002</v>
      </c>
      <c r="EU1071" s="227">
        <f t="shared" si="1625"/>
        <v>91.320826666666662</v>
      </c>
      <c r="EV1071" s="228">
        <f t="shared" si="1641"/>
        <v>1.0030030165732866</v>
      </c>
      <c r="EW1071" s="239">
        <f t="shared" si="1642"/>
        <v>63</v>
      </c>
      <c r="EX1071" s="231">
        <f t="shared" si="1626"/>
        <v>1.014673846</v>
      </c>
      <c r="EY1071" s="227">
        <f t="shared" si="1627"/>
        <v>3168.3789714200002</v>
      </c>
      <c r="EZ1071" s="227">
        <f t="shared" si="1628"/>
        <v>3321.9639980866668</v>
      </c>
      <c r="FA1071" s="227">
        <f t="shared" si="1499"/>
        <v>3113.21</v>
      </c>
      <c r="FB1071" s="227">
        <f t="shared" si="1629"/>
        <v>62.264200000000002</v>
      </c>
      <c r="FC1071" s="227">
        <f t="shared" si="1630"/>
        <v>60.188726666666668</v>
      </c>
      <c r="FD1071" s="228">
        <f t="shared" si="1496"/>
        <v>1.0029029929156008</v>
      </c>
      <c r="FE1071" s="239">
        <f t="shared" si="1497"/>
        <v>41</v>
      </c>
      <c r="FF1071" s="231">
        <f t="shared" si="1631"/>
        <v>1.0095253390000001</v>
      </c>
      <c r="FG1071" s="227">
        <f t="shared" si="1632"/>
        <v>3151.9880936499999</v>
      </c>
      <c r="FH1071" s="227">
        <f t="shared" si="1633"/>
        <v>3274.4410203166667</v>
      </c>
      <c r="FI1071" s="227">
        <f t="shared" si="1639"/>
        <v>3113.21</v>
      </c>
      <c r="FJ1071" s="227">
        <f t="shared" si="1640"/>
        <v>62.264200000000002</v>
      </c>
      <c r="FK1071" s="227">
        <f t="shared" si="1634"/>
        <v>26.981153333333339</v>
      </c>
      <c r="FL1071" s="228">
        <f t="shared" si="1635"/>
        <v>1.0010005405779312</v>
      </c>
      <c r="FM1071" s="239">
        <f t="shared" si="1636"/>
        <v>19</v>
      </c>
      <c r="FN1071" s="231">
        <f t="shared" si="1637"/>
        <v>1.004402955</v>
      </c>
      <c r="FO1071" s="227">
        <f t="shared" si="1547"/>
        <v>3130.0459311999998</v>
      </c>
      <c r="FP1071" s="227">
        <f t="shared" si="1548"/>
        <v>3219.2912845333331</v>
      </c>
      <c r="FQ1071" s="3"/>
      <c r="FR1071" s="232" t="s">
        <v>154</v>
      </c>
      <c r="FS1071" s="232" t="s">
        <v>154</v>
      </c>
      <c r="FV1071" s="233"/>
      <c r="FX1071" s="238" t="s">
        <v>155</v>
      </c>
      <c r="FY1071" s="240"/>
      <c r="FZ1071" s="240"/>
      <c r="GA1071" s="240"/>
      <c r="GB1071" s="240"/>
      <c r="GC1071" s="1"/>
      <c r="GD1071" s="1"/>
      <c r="GE1071" s="1"/>
      <c r="GF1071" s="1"/>
      <c r="GG1071" s="1"/>
      <c r="GH1071" s="5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5"/>
      <c r="HA1071" s="5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3"/>
      <c r="JZ1071" s="1"/>
      <c r="KA1071" s="1"/>
      <c r="KB1071" s="1"/>
      <c r="KC1071" s="1"/>
      <c r="KD1071" s="1"/>
      <c r="KE1071" s="1"/>
    </row>
    <row r="1072" spans="1:291" ht="13.5" thickBot="1" x14ac:dyDescent="0.25">
      <c r="A1072" s="196">
        <f t="shared" si="1528"/>
        <v>43730</v>
      </c>
      <c r="B1072" s="236">
        <f t="shared" si="1638"/>
        <v>120414.41998982</v>
      </c>
      <c r="C1072" s="66">
        <f t="shared" si="1660"/>
        <v>53362.21694002</v>
      </c>
      <c r="D1072" s="77">
        <f t="shared" si="1529"/>
        <v>5224.18</v>
      </c>
      <c r="E1072" s="67">
        <f>VLOOKUP(A1071,[1]Plan1!$DQ$117:$DS$314,3)</f>
        <v>5229.93</v>
      </c>
      <c r="F1072" s="11">
        <f t="shared" si="1530"/>
        <v>43704</v>
      </c>
      <c r="G1072" s="73">
        <f t="shared" si="1518"/>
        <v>1.1006512026767723E-3</v>
      </c>
      <c r="H1072" s="11">
        <f t="shared" si="1531"/>
        <v>43733</v>
      </c>
      <c r="I1072" s="11">
        <f t="shared" si="1519"/>
        <v>43733</v>
      </c>
      <c r="J1072" s="1">
        <f t="shared" si="1532"/>
        <v>22</v>
      </c>
      <c r="K1072" s="1">
        <f t="shared" si="1533"/>
        <v>20</v>
      </c>
      <c r="L1072" s="66">
        <f t="shared" si="1520"/>
        <v>1.0010005399999999</v>
      </c>
      <c r="M1072" s="70">
        <f t="shared" si="1661"/>
        <v>1.00190055</v>
      </c>
      <c r="N1072" s="70">
        <f t="shared" si="1647"/>
        <v>1.1020242726541301</v>
      </c>
      <c r="O1072" s="66">
        <f t="shared" si="1657"/>
        <v>1.10312689</v>
      </c>
      <c r="P1072" s="66">
        <f t="shared" si="1521"/>
        <v>53415.607972550002</v>
      </c>
      <c r="Q1072" s="74">
        <f t="shared" si="1522"/>
        <v>0</v>
      </c>
      <c r="R1072" s="75">
        <f t="shared" si="1658"/>
        <v>0</v>
      </c>
      <c r="S1072" s="66">
        <f t="shared" si="1659"/>
        <v>0</v>
      </c>
      <c r="T1072" s="10">
        <f t="shared" si="1534"/>
        <v>0.06</v>
      </c>
      <c r="U1072" s="74">
        <f t="shared" si="1654"/>
        <v>20</v>
      </c>
      <c r="V1072" s="74">
        <v>252</v>
      </c>
      <c r="W1072" s="70">
        <f t="shared" si="1523"/>
        <v>1.004635226</v>
      </c>
      <c r="X1072" s="66">
        <f t="shared" si="1524"/>
        <v>247.59341488000001</v>
      </c>
      <c r="Y1072" s="66">
        <v>0</v>
      </c>
      <c r="Z1072" s="67">
        <f t="shared" si="1525"/>
        <v>0</v>
      </c>
      <c r="AA1072" s="68" t="str">
        <f t="shared" si="1535"/>
        <v>A+INCORP J=</v>
      </c>
      <c r="AB1072" s="11">
        <f t="shared" si="1536"/>
        <v>43733</v>
      </c>
      <c r="AC1072" s="227">
        <f t="shared" si="1541"/>
        <v>3113.21</v>
      </c>
      <c r="AD1072" s="227">
        <f t="shared" si="1549"/>
        <v>62.264200000000002</v>
      </c>
      <c r="AE1072" s="227">
        <f t="shared" si="1550"/>
        <v>565.56648333333339</v>
      </c>
      <c r="AF1072" s="228">
        <f t="shared" si="1542"/>
        <v>1.0571932797765686</v>
      </c>
      <c r="AG1072" s="230">
        <f t="shared" si="1543"/>
        <v>375</v>
      </c>
      <c r="AH1072" s="231">
        <f t="shared" si="1551"/>
        <v>1.0905800219999999</v>
      </c>
      <c r="AI1072" s="227">
        <f t="shared" si="1552"/>
        <v>3589.3875186</v>
      </c>
      <c r="AJ1072" s="227">
        <f t="shared" si="1553"/>
        <v>4217.2182019333331</v>
      </c>
      <c r="AK1072" s="227">
        <f t="shared" si="1667"/>
        <v>3113.21</v>
      </c>
      <c r="AL1072" s="227">
        <f t="shared" si="1554"/>
        <v>62.264200000000002</v>
      </c>
      <c r="AM1072" s="227">
        <f t="shared" si="1555"/>
        <v>534.43438333333336</v>
      </c>
      <c r="AN1072" s="228">
        <f t="shared" si="1668"/>
        <v>1.0562430596272541</v>
      </c>
      <c r="AO1072" s="230">
        <f t="shared" si="1669"/>
        <v>354</v>
      </c>
      <c r="AP1072" s="231">
        <f t="shared" si="1556"/>
        <v>1.085297282</v>
      </c>
      <c r="AQ1072" s="227">
        <f t="shared" si="1557"/>
        <v>3568.7900587099998</v>
      </c>
      <c r="AR1072" s="227">
        <f t="shared" si="1558"/>
        <v>4165.4886420433331</v>
      </c>
      <c r="AS1072" s="227">
        <f t="shared" si="1537"/>
        <v>3113.21</v>
      </c>
      <c r="AT1072" s="227">
        <f t="shared" si="1559"/>
        <v>62.264200000000002</v>
      </c>
      <c r="AU1072" s="227">
        <f t="shared" si="1560"/>
        <v>503.30228333333338</v>
      </c>
      <c r="AV1072" s="228">
        <f t="shared" si="1538"/>
        <v>1.0539248811879378</v>
      </c>
      <c r="AW1072" s="230">
        <f t="shared" si="1539"/>
        <v>333</v>
      </c>
      <c r="AX1072" s="231">
        <f t="shared" si="1561"/>
        <v>1.0800401319999999</v>
      </c>
      <c r="AY1072" s="227">
        <f t="shared" si="1562"/>
        <v>3543.7083143899999</v>
      </c>
      <c r="AZ1072" s="227">
        <f t="shared" si="1563"/>
        <v>4109.274797723333</v>
      </c>
      <c r="BA1072" s="227">
        <f t="shared" si="1516"/>
        <v>3113.21</v>
      </c>
      <c r="BB1072" s="227">
        <f t="shared" si="1564"/>
        <v>62.264200000000002</v>
      </c>
      <c r="BC1072" s="227">
        <f t="shared" si="1565"/>
        <v>471.13244666666662</v>
      </c>
      <c r="BD1072" s="228">
        <f t="shared" si="1665"/>
        <v>1.04972541609141</v>
      </c>
      <c r="BE1072" s="230">
        <f t="shared" si="1666"/>
        <v>313</v>
      </c>
      <c r="BF1072" s="231">
        <f t="shared" si="1566"/>
        <v>1.0750569999999999</v>
      </c>
      <c r="BG1072" s="227">
        <f t="shared" si="1567"/>
        <v>3513.3031142099999</v>
      </c>
      <c r="BH1072" s="227">
        <f t="shared" si="1568"/>
        <v>4046.6997608766665</v>
      </c>
      <c r="BI1072" s="227">
        <f t="shared" si="1540"/>
        <v>3113.21</v>
      </c>
      <c r="BJ1072" s="227">
        <f t="shared" si="1569"/>
        <v>62.264200000000002</v>
      </c>
      <c r="BK1072" s="227">
        <f t="shared" si="1570"/>
        <v>440.0003466666667</v>
      </c>
      <c r="BL1072" s="228">
        <f t="shared" si="1526"/>
        <v>1.0366633155813962</v>
      </c>
      <c r="BM1072" s="230">
        <f t="shared" si="1527"/>
        <v>291</v>
      </c>
      <c r="BN1072" s="231">
        <f t="shared" si="1571"/>
        <v>1.069602105</v>
      </c>
      <c r="BO1072" s="227">
        <f t="shared" si="1572"/>
        <v>3451.9809960799998</v>
      </c>
      <c r="BP1072" s="227">
        <f t="shared" si="1573"/>
        <v>3954.2455427466666</v>
      </c>
      <c r="BQ1072" s="227">
        <f t="shared" si="1664"/>
        <v>3113.21</v>
      </c>
      <c r="BR1072" s="227">
        <f t="shared" si="1574"/>
        <v>62.264200000000002</v>
      </c>
      <c r="BS1072" s="227">
        <f t="shared" si="1575"/>
        <v>405.75503666666668</v>
      </c>
      <c r="BT1072" s="228">
        <f t="shared" si="1662"/>
        <v>1.0332529137284165</v>
      </c>
      <c r="BU1072" s="230">
        <f t="shared" si="1663"/>
        <v>268</v>
      </c>
      <c r="BV1072" s="231">
        <f t="shared" si="1576"/>
        <v>1.063928853</v>
      </c>
      <c r="BW1072" s="227">
        <f t="shared" si="1577"/>
        <v>3422.3753740500001</v>
      </c>
      <c r="BX1072" s="227">
        <f t="shared" si="1578"/>
        <v>3890.3946107166666</v>
      </c>
      <c r="BY1072" s="227">
        <f t="shared" si="1517"/>
        <v>3113.21</v>
      </c>
      <c r="BZ1072" s="227">
        <f t="shared" si="1579"/>
        <v>62.264200000000002</v>
      </c>
      <c r="CA1072" s="227">
        <f t="shared" si="1580"/>
        <v>375.66067333333336</v>
      </c>
      <c r="CB1072" s="228">
        <f t="shared" si="1514"/>
        <v>1.0341826583805196</v>
      </c>
      <c r="CC1072" s="230">
        <f t="shared" si="1515"/>
        <v>248</v>
      </c>
      <c r="CD1072" s="231">
        <f t="shared" si="1581"/>
        <v>1.059020056</v>
      </c>
      <c r="CE1072" s="227">
        <f t="shared" si="1582"/>
        <v>3409.6504065899999</v>
      </c>
      <c r="CF1072" s="227">
        <f t="shared" si="1583"/>
        <v>3847.5752799233333</v>
      </c>
      <c r="CG1072" s="227">
        <f t="shared" si="1510"/>
        <v>3113.21</v>
      </c>
      <c r="CH1072" s="227">
        <f t="shared" si="1584"/>
        <v>62.264200000000002</v>
      </c>
      <c r="CI1072" s="227">
        <f t="shared" si="1585"/>
        <v>344.52857333333333</v>
      </c>
      <c r="CJ1072" s="228">
        <f t="shared" si="1655"/>
        <v>1.0292426065635731</v>
      </c>
      <c r="CK1072" s="230">
        <f t="shared" si="1656"/>
        <v>227</v>
      </c>
      <c r="CL1072" s="231">
        <f t="shared" si="1586"/>
        <v>1.0538901919999999</v>
      </c>
      <c r="CM1072" s="227">
        <f t="shared" si="1587"/>
        <v>3376.9259353299999</v>
      </c>
      <c r="CN1072" s="227">
        <f t="shared" si="1588"/>
        <v>3783.718708663333</v>
      </c>
      <c r="CO1072" s="227">
        <f t="shared" si="1513"/>
        <v>3113.21</v>
      </c>
      <c r="CP1072" s="227">
        <f t="shared" si="1589"/>
        <v>62.264200000000002</v>
      </c>
      <c r="CQ1072" s="227">
        <f t="shared" si="1590"/>
        <v>311.32100000000003</v>
      </c>
      <c r="CR1072" s="228">
        <f t="shared" si="1511"/>
        <v>1.0246325182958533</v>
      </c>
      <c r="CS1072" s="230">
        <f t="shared" si="1512"/>
        <v>207</v>
      </c>
      <c r="CT1072" s="231">
        <f t="shared" si="1591"/>
        <v>1.0490277109999999</v>
      </c>
      <c r="CU1072" s="227">
        <f t="shared" si="1592"/>
        <v>3346.2895113999998</v>
      </c>
      <c r="CV1072" s="227">
        <f t="shared" si="1593"/>
        <v>3719.8747113999998</v>
      </c>
      <c r="CW1072" s="227">
        <f t="shared" si="1653"/>
        <v>3113.21</v>
      </c>
      <c r="CX1072" s="227">
        <f t="shared" si="1594"/>
        <v>62.264200000000002</v>
      </c>
      <c r="CY1072" s="227">
        <f t="shared" si="1595"/>
        <v>280.18889999999999</v>
      </c>
      <c r="CZ1072" s="228">
        <f t="shared" si="1651"/>
        <v>1.0267892378579944</v>
      </c>
      <c r="DA1072" s="239">
        <f t="shared" si="1652"/>
        <v>186</v>
      </c>
      <c r="DB1072" s="231">
        <f t="shared" si="1596"/>
        <v>1.0439462500000001</v>
      </c>
      <c r="DC1072" s="227">
        <f t="shared" si="1597"/>
        <v>3337.0895683899998</v>
      </c>
      <c r="DD1072" s="227">
        <f t="shared" si="1598"/>
        <v>3679.54266839</v>
      </c>
      <c r="DE1072" s="227">
        <f t="shared" si="1509"/>
        <v>3113.21</v>
      </c>
      <c r="DF1072" s="227">
        <f t="shared" si="1599"/>
        <v>62.264200000000002</v>
      </c>
      <c r="DG1072" s="227">
        <f t="shared" si="1600"/>
        <v>249.05680000000001</v>
      </c>
      <c r="DH1072" s="228">
        <f t="shared" si="1507"/>
        <v>1.0252512550192383</v>
      </c>
      <c r="DI1072" s="239">
        <f t="shared" si="1508"/>
        <v>165</v>
      </c>
      <c r="DJ1072" s="231">
        <f t="shared" si="1601"/>
        <v>1.038889403</v>
      </c>
      <c r="DK1072" s="227">
        <f t="shared" si="1602"/>
        <v>3315.9505295700001</v>
      </c>
      <c r="DL1072" s="227">
        <f t="shared" si="1603"/>
        <v>3627.27152957</v>
      </c>
      <c r="DM1072" s="227">
        <f t="shared" si="1650"/>
        <v>3113.21</v>
      </c>
      <c r="DN1072" s="227">
        <f t="shared" si="1604"/>
        <v>62.264200000000002</v>
      </c>
      <c r="DO1072" s="227">
        <f t="shared" si="1605"/>
        <v>216.88696333333334</v>
      </c>
      <c r="DP1072" s="228">
        <f t="shared" si="1648"/>
        <v>1.0219813178661021</v>
      </c>
      <c r="DQ1072" s="239">
        <f t="shared" si="1649"/>
        <v>144</v>
      </c>
      <c r="DR1072" s="231">
        <f t="shared" si="1606"/>
        <v>1.0338570520000001</v>
      </c>
      <c r="DS1072" s="227">
        <f t="shared" si="1607"/>
        <v>3289.3634927500002</v>
      </c>
      <c r="DT1072" s="227">
        <f t="shared" si="1608"/>
        <v>3568.5146560833336</v>
      </c>
      <c r="DU1072" s="227">
        <f t="shared" si="1506"/>
        <v>3113.21</v>
      </c>
      <c r="DV1072" s="227">
        <f t="shared" si="1609"/>
        <v>62.264200000000002</v>
      </c>
      <c r="DW1072" s="227">
        <f t="shared" si="1610"/>
        <v>187.83033666666668</v>
      </c>
      <c r="DX1072" s="228">
        <f t="shared" si="1503"/>
        <v>1.0176061685780395</v>
      </c>
      <c r="DY1072" s="239">
        <f t="shared" si="1504"/>
        <v>126</v>
      </c>
      <c r="DZ1072" s="231">
        <f t="shared" si="1611"/>
        <v>1.0295630140000001</v>
      </c>
      <c r="EA1072" s="227">
        <f t="shared" si="1612"/>
        <v>3261.6779699499998</v>
      </c>
      <c r="EB1072" s="227">
        <f t="shared" si="1613"/>
        <v>3511.7725066166663</v>
      </c>
      <c r="EC1072" s="227">
        <f t="shared" si="1644"/>
        <v>3113.21</v>
      </c>
      <c r="ED1072" s="227">
        <f t="shared" si="1614"/>
        <v>62.264200000000002</v>
      </c>
      <c r="EE1072" s="227">
        <f t="shared" si="1615"/>
        <v>155.66050000000001</v>
      </c>
      <c r="EF1072" s="228">
        <f t="shared" si="1645"/>
        <v>1.0100313232094056</v>
      </c>
      <c r="EG1072" s="239">
        <f t="shared" si="1646"/>
        <v>104</v>
      </c>
      <c r="EH1072" s="231">
        <f t="shared" si="1616"/>
        <v>1.024338958</v>
      </c>
      <c r="EI1072" s="227">
        <f t="shared" si="1617"/>
        <v>3220.97199946</v>
      </c>
      <c r="EJ1072" s="227">
        <f t="shared" si="1618"/>
        <v>3438.89669946</v>
      </c>
      <c r="EK1072" s="227">
        <f t="shared" si="1505"/>
        <v>3113.21</v>
      </c>
      <c r="EL1072" s="227">
        <f t="shared" si="1619"/>
        <v>62.264200000000002</v>
      </c>
      <c r="EM1072" s="227">
        <f t="shared" si="1620"/>
        <v>122.45292666666666</v>
      </c>
      <c r="EN1072" s="228">
        <f t="shared" si="1501"/>
        <v>1.0043070896106687</v>
      </c>
      <c r="EO1072" s="239">
        <f t="shared" si="1502"/>
        <v>83</v>
      </c>
      <c r="EP1072" s="231">
        <f t="shared" si="1621"/>
        <v>1.019377089</v>
      </c>
      <c r="EQ1072" s="227">
        <f t="shared" si="1622"/>
        <v>3187.20364664</v>
      </c>
      <c r="ER1072" s="227">
        <f t="shared" si="1623"/>
        <v>3371.9207733066669</v>
      </c>
      <c r="ES1072" s="227">
        <f t="shared" si="1643"/>
        <v>3113.21</v>
      </c>
      <c r="ET1072" s="227">
        <f t="shared" si="1624"/>
        <v>62.264200000000002</v>
      </c>
      <c r="EU1072" s="227">
        <f t="shared" si="1625"/>
        <v>92.358563333333336</v>
      </c>
      <c r="EV1072" s="228">
        <f t="shared" si="1641"/>
        <v>1.0030030165732866</v>
      </c>
      <c r="EW1072" s="239">
        <f t="shared" si="1642"/>
        <v>63</v>
      </c>
      <c r="EX1072" s="231">
        <f t="shared" si="1626"/>
        <v>1.014673846</v>
      </c>
      <c r="EY1072" s="227">
        <f t="shared" si="1627"/>
        <v>3168.3789714200002</v>
      </c>
      <c r="EZ1072" s="227">
        <f t="shared" si="1628"/>
        <v>3323.0017347533335</v>
      </c>
      <c r="FA1072" s="227">
        <f t="shared" si="1499"/>
        <v>3113.21</v>
      </c>
      <c r="FB1072" s="227">
        <f t="shared" si="1629"/>
        <v>62.264200000000002</v>
      </c>
      <c r="FC1072" s="227">
        <f t="shared" si="1630"/>
        <v>61.226463333333328</v>
      </c>
      <c r="FD1072" s="228">
        <f t="shared" si="1496"/>
        <v>1.0029029929156008</v>
      </c>
      <c r="FE1072" s="239">
        <f t="shared" si="1497"/>
        <v>41</v>
      </c>
      <c r="FF1072" s="231">
        <f t="shared" si="1631"/>
        <v>1.0095253390000001</v>
      </c>
      <c r="FG1072" s="227">
        <f t="shared" si="1632"/>
        <v>3151.9880936499999</v>
      </c>
      <c r="FH1072" s="227">
        <f t="shared" si="1633"/>
        <v>3275.4787569833334</v>
      </c>
      <c r="FI1072" s="227">
        <f t="shared" si="1639"/>
        <v>3113.21</v>
      </c>
      <c r="FJ1072" s="227">
        <f t="shared" si="1640"/>
        <v>62.264200000000002</v>
      </c>
      <c r="FK1072" s="227">
        <f t="shared" si="1634"/>
        <v>28.018890000000003</v>
      </c>
      <c r="FL1072" s="228">
        <f t="shared" si="1635"/>
        <v>1.0010005405779312</v>
      </c>
      <c r="FM1072" s="239">
        <f t="shared" si="1636"/>
        <v>19</v>
      </c>
      <c r="FN1072" s="231">
        <f t="shared" si="1637"/>
        <v>1.004402955</v>
      </c>
      <c r="FO1072" s="227">
        <f t="shared" si="1547"/>
        <v>3130.0459311999998</v>
      </c>
      <c r="FP1072" s="227">
        <f t="shared" si="1548"/>
        <v>3220.3290211999997</v>
      </c>
      <c r="FQ1072" s="3"/>
      <c r="FR1072" s="235">
        <v>0.02</v>
      </c>
      <c r="FS1072" s="235">
        <v>0.01</v>
      </c>
      <c r="FT1072" s="224">
        <f>FQ1073</f>
        <v>43733</v>
      </c>
      <c r="FV1072" s="232" t="s">
        <v>153</v>
      </c>
      <c r="FX1072" s="237" t="s">
        <v>156</v>
      </c>
      <c r="FY1072" s="240"/>
      <c r="FZ1072" s="240"/>
      <c r="GA1072" s="240"/>
      <c r="GB1072" s="240"/>
      <c r="GC1072" s="1"/>
      <c r="GD1072" s="1"/>
      <c r="GE1072" s="1"/>
      <c r="GF1072" s="1"/>
      <c r="GG1072" s="1"/>
      <c r="GH1072" s="5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5"/>
      <c r="HA1072" s="5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3"/>
      <c r="JZ1072" s="1"/>
      <c r="KA1072" s="1"/>
      <c r="KB1072" s="1"/>
      <c r="KC1072" s="1"/>
      <c r="KD1072" s="1"/>
      <c r="KE1072" s="1"/>
    </row>
    <row r="1073" spans="1:291" x14ac:dyDescent="0.2">
      <c r="A1073" s="196">
        <f t="shared" si="1528"/>
        <v>43731</v>
      </c>
      <c r="B1073" s="236">
        <f t="shared" si="1638"/>
        <v>120447.04033095004</v>
      </c>
      <c r="C1073" s="66">
        <f t="shared" si="1660"/>
        <v>53362.21694002</v>
      </c>
      <c r="D1073" s="77">
        <f t="shared" si="1529"/>
        <v>5224.18</v>
      </c>
      <c r="E1073" s="67">
        <f>VLOOKUP(A1072,[1]Plan1!$DQ$117:$DS$314,3)</f>
        <v>5229.93</v>
      </c>
      <c r="F1073" s="11">
        <f t="shared" si="1530"/>
        <v>43704</v>
      </c>
      <c r="G1073" s="73">
        <f t="shared" si="1518"/>
        <v>1.1006512026767723E-3</v>
      </c>
      <c r="H1073" s="11">
        <f t="shared" si="1531"/>
        <v>43733</v>
      </c>
      <c r="I1073" s="11">
        <f t="shared" si="1519"/>
        <v>43733</v>
      </c>
      <c r="J1073" s="1">
        <f t="shared" si="1532"/>
        <v>22</v>
      </c>
      <c r="K1073" s="1">
        <f t="shared" si="1533"/>
        <v>20</v>
      </c>
      <c r="L1073" s="66">
        <f t="shared" si="1520"/>
        <v>1.0010005399999999</v>
      </c>
      <c r="M1073" s="70">
        <f t="shared" si="1661"/>
        <v>1.00190055</v>
      </c>
      <c r="N1073" s="70">
        <f t="shared" si="1647"/>
        <v>1.1020242726541301</v>
      </c>
      <c r="O1073" s="66">
        <f t="shared" si="1657"/>
        <v>1.10312689</v>
      </c>
      <c r="P1073" s="66">
        <f t="shared" si="1521"/>
        <v>53415.607972550002</v>
      </c>
      <c r="Q1073" s="74">
        <f t="shared" si="1522"/>
        <v>0</v>
      </c>
      <c r="R1073" s="75">
        <f t="shared" si="1658"/>
        <v>0</v>
      </c>
      <c r="S1073" s="66">
        <f t="shared" si="1659"/>
        <v>0</v>
      </c>
      <c r="T1073" s="10">
        <f t="shared" si="1534"/>
        <v>0.06</v>
      </c>
      <c r="U1073" s="74">
        <f t="shared" si="1654"/>
        <v>20</v>
      </c>
      <c r="V1073" s="74">
        <v>252</v>
      </c>
      <c r="W1073" s="70">
        <f t="shared" si="1523"/>
        <v>1.004635226</v>
      </c>
      <c r="X1073" s="66">
        <f t="shared" si="1524"/>
        <v>247.59341488000001</v>
      </c>
      <c r="Y1073" s="66">
        <v>0</v>
      </c>
      <c r="Z1073" s="67">
        <f t="shared" si="1525"/>
        <v>0</v>
      </c>
      <c r="AA1073" s="68" t="str">
        <f t="shared" si="1535"/>
        <v>A+INCORP J=</v>
      </c>
      <c r="AB1073" s="11">
        <f t="shared" si="1536"/>
        <v>43733</v>
      </c>
      <c r="AC1073" s="227">
        <f t="shared" si="1541"/>
        <v>3113.21</v>
      </c>
      <c r="AD1073" s="227">
        <f t="shared" si="1549"/>
        <v>62.264200000000002</v>
      </c>
      <c r="AE1073" s="227">
        <f t="shared" si="1550"/>
        <v>566.60421999999994</v>
      </c>
      <c r="AF1073" s="228">
        <f t="shared" si="1542"/>
        <v>1.0571932797765686</v>
      </c>
      <c r="AG1073" s="230">
        <f t="shared" si="1543"/>
        <v>376</v>
      </c>
      <c r="AH1073" s="231">
        <f t="shared" si="1551"/>
        <v>1.0908322210000001</v>
      </c>
      <c r="AI1073" s="227">
        <f t="shared" si="1552"/>
        <v>3590.2175722699999</v>
      </c>
      <c r="AJ1073" s="227">
        <f t="shared" si="1553"/>
        <v>4219.0859922700001</v>
      </c>
      <c r="AK1073" s="227">
        <f t="shared" si="1667"/>
        <v>3113.21</v>
      </c>
      <c r="AL1073" s="227">
        <f t="shared" si="1554"/>
        <v>62.264200000000002</v>
      </c>
      <c r="AM1073" s="227">
        <f t="shared" si="1555"/>
        <v>535.47212000000002</v>
      </c>
      <c r="AN1073" s="228">
        <f t="shared" si="1668"/>
        <v>1.0562430596272541</v>
      </c>
      <c r="AO1073" s="230">
        <f t="shared" si="1669"/>
        <v>355</v>
      </c>
      <c r="AP1073" s="231">
        <f t="shared" si="1556"/>
        <v>1.0855482599999999</v>
      </c>
      <c r="AQ1073" s="227">
        <f t="shared" si="1557"/>
        <v>3569.61535129</v>
      </c>
      <c r="AR1073" s="227">
        <f t="shared" si="1558"/>
        <v>4167.35167129</v>
      </c>
      <c r="AS1073" s="227">
        <f t="shared" si="1537"/>
        <v>3113.21</v>
      </c>
      <c r="AT1073" s="227">
        <f t="shared" si="1559"/>
        <v>62.264200000000002</v>
      </c>
      <c r="AU1073" s="227">
        <f t="shared" si="1560"/>
        <v>504.34002000000004</v>
      </c>
      <c r="AV1073" s="228">
        <f t="shared" si="1538"/>
        <v>1.0539248811879378</v>
      </c>
      <c r="AW1073" s="230">
        <f t="shared" si="1539"/>
        <v>334</v>
      </c>
      <c r="AX1073" s="231">
        <f t="shared" si="1561"/>
        <v>1.0802898940000001</v>
      </c>
      <c r="AY1073" s="227">
        <f t="shared" si="1562"/>
        <v>3544.5278058600002</v>
      </c>
      <c r="AZ1073" s="227">
        <f t="shared" si="1563"/>
        <v>4111.1320258599999</v>
      </c>
      <c r="BA1073" s="227">
        <f t="shared" si="1516"/>
        <v>3113.21</v>
      </c>
      <c r="BB1073" s="227">
        <f t="shared" si="1564"/>
        <v>62.264200000000002</v>
      </c>
      <c r="BC1073" s="227">
        <f t="shared" si="1565"/>
        <v>472.17018333333334</v>
      </c>
      <c r="BD1073" s="228">
        <f t="shared" si="1665"/>
        <v>1.04972541609141</v>
      </c>
      <c r="BE1073" s="230">
        <f t="shared" si="1666"/>
        <v>314</v>
      </c>
      <c r="BF1073" s="231">
        <f t="shared" si="1566"/>
        <v>1.07530561</v>
      </c>
      <c r="BG1073" s="227">
        <f t="shared" si="1567"/>
        <v>3514.1155755899999</v>
      </c>
      <c r="BH1073" s="227">
        <f t="shared" si="1568"/>
        <v>4048.5499589233332</v>
      </c>
      <c r="BI1073" s="227">
        <f t="shared" si="1540"/>
        <v>3113.21</v>
      </c>
      <c r="BJ1073" s="227">
        <f t="shared" si="1569"/>
        <v>62.264200000000002</v>
      </c>
      <c r="BK1073" s="227">
        <f t="shared" si="1570"/>
        <v>441.0380833333333</v>
      </c>
      <c r="BL1073" s="228">
        <f t="shared" si="1526"/>
        <v>1.0366633155813962</v>
      </c>
      <c r="BM1073" s="230">
        <f t="shared" si="1527"/>
        <v>292</v>
      </c>
      <c r="BN1073" s="231">
        <f t="shared" si="1571"/>
        <v>1.0698494540000001</v>
      </c>
      <c r="BO1073" s="227">
        <f t="shared" si="1572"/>
        <v>3452.7792780200002</v>
      </c>
      <c r="BP1073" s="227">
        <f t="shared" si="1573"/>
        <v>3956.0815613533337</v>
      </c>
      <c r="BQ1073" s="227">
        <f t="shared" si="1664"/>
        <v>3113.21</v>
      </c>
      <c r="BR1073" s="227">
        <f t="shared" si="1574"/>
        <v>62.264200000000002</v>
      </c>
      <c r="BS1073" s="227">
        <f t="shared" si="1575"/>
        <v>406.79277333333329</v>
      </c>
      <c r="BT1073" s="228">
        <f t="shared" si="1662"/>
        <v>1.0332529137284165</v>
      </c>
      <c r="BU1073" s="230">
        <f t="shared" si="1663"/>
        <v>269</v>
      </c>
      <c r="BV1073" s="231">
        <f t="shared" si="1576"/>
        <v>1.064174889</v>
      </c>
      <c r="BW1073" s="227">
        <f t="shared" si="1577"/>
        <v>3423.1668062399999</v>
      </c>
      <c r="BX1073" s="227">
        <f t="shared" si="1578"/>
        <v>3892.2237795733331</v>
      </c>
      <c r="BY1073" s="227">
        <f t="shared" si="1517"/>
        <v>3113.21</v>
      </c>
      <c r="BZ1073" s="227">
        <f t="shared" si="1579"/>
        <v>62.264200000000002</v>
      </c>
      <c r="CA1073" s="227">
        <f t="shared" si="1580"/>
        <v>376.69840999999997</v>
      </c>
      <c r="CB1073" s="228">
        <f t="shared" si="1514"/>
        <v>1.0341826583805196</v>
      </c>
      <c r="CC1073" s="230">
        <f t="shared" si="1515"/>
        <v>249</v>
      </c>
      <c r="CD1073" s="231">
        <f t="shared" si="1581"/>
        <v>1.0592649569999999</v>
      </c>
      <c r="CE1073" s="227">
        <f t="shared" si="1582"/>
        <v>3410.4388966500001</v>
      </c>
      <c r="CF1073" s="227">
        <f t="shared" si="1583"/>
        <v>3849.4015066500001</v>
      </c>
      <c r="CG1073" s="227">
        <f t="shared" si="1510"/>
        <v>3113.21</v>
      </c>
      <c r="CH1073" s="227">
        <f t="shared" si="1584"/>
        <v>62.264200000000002</v>
      </c>
      <c r="CI1073" s="227">
        <f t="shared" si="1585"/>
        <v>345.56630999999999</v>
      </c>
      <c r="CJ1073" s="228">
        <f t="shared" si="1655"/>
        <v>1.0292426065635731</v>
      </c>
      <c r="CK1073" s="230">
        <f t="shared" si="1656"/>
        <v>228</v>
      </c>
      <c r="CL1073" s="231">
        <f t="shared" si="1586"/>
        <v>1.054133907</v>
      </c>
      <c r="CM1073" s="227">
        <f t="shared" si="1587"/>
        <v>3377.7068587200001</v>
      </c>
      <c r="CN1073" s="227">
        <f t="shared" si="1588"/>
        <v>3785.5373687199999</v>
      </c>
      <c r="CO1073" s="227">
        <f t="shared" si="1513"/>
        <v>3113.21</v>
      </c>
      <c r="CP1073" s="227">
        <f t="shared" si="1589"/>
        <v>62.264200000000002</v>
      </c>
      <c r="CQ1073" s="227">
        <f t="shared" si="1590"/>
        <v>312.35873666666669</v>
      </c>
      <c r="CR1073" s="228">
        <f t="shared" si="1511"/>
        <v>1.0246325182958533</v>
      </c>
      <c r="CS1073" s="230">
        <f t="shared" si="1512"/>
        <v>208</v>
      </c>
      <c r="CT1073" s="231">
        <f t="shared" si="1591"/>
        <v>1.049270302</v>
      </c>
      <c r="CU1073" s="227">
        <f t="shared" si="1592"/>
        <v>3347.0633515099998</v>
      </c>
      <c r="CV1073" s="227">
        <f t="shared" si="1593"/>
        <v>3721.6862881766665</v>
      </c>
      <c r="CW1073" s="227">
        <f t="shared" si="1653"/>
        <v>3113.21</v>
      </c>
      <c r="CX1073" s="227">
        <f t="shared" si="1594"/>
        <v>62.264200000000002</v>
      </c>
      <c r="CY1073" s="227">
        <f t="shared" si="1595"/>
        <v>281.22663666666665</v>
      </c>
      <c r="CZ1073" s="228">
        <f t="shared" si="1651"/>
        <v>1.0267892378579944</v>
      </c>
      <c r="DA1073" s="239">
        <f t="shared" si="1652"/>
        <v>187</v>
      </c>
      <c r="DB1073" s="231">
        <f t="shared" si="1596"/>
        <v>1.0441876649999999</v>
      </c>
      <c r="DC1073" s="227">
        <f t="shared" si="1597"/>
        <v>3337.86127812</v>
      </c>
      <c r="DD1073" s="227">
        <f t="shared" si="1598"/>
        <v>3681.3521147866668</v>
      </c>
      <c r="DE1073" s="227">
        <f t="shared" si="1509"/>
        <v>3113.21</v>
      </c>
      <c r="DF1073" s="227">
        <f t="shared" si="1599"/>
        <v>62.264200000000002</v>
      </c>
      <c r="DG1073" s="227">
        <f t="shared" si="1600"/>
        <v>250.0945366666667</v>
      </c>
      <c r="DH1073" s="228">
        <f t="shared" si="1507"/>
        <v>1.0252512550192383</v>
      </c>
      <c r="DI1073" s="239">
        <f t="shared" si="1508"/>
        <v>166</v>
      </c>
      <c r="DJ1073" s="231">
        <f t="shared" si="1601"/>
        <v>1.0391296489999999</v>
      </c>
      <c r="DK1073" s="227">
        <f t="shared" si="1602"/>
        <v>3316.7173521499999</v>
      </c>
      <c r="DL1073" s="227">
        <f t="shared" si="1603"/>
        <v>3629.0760888166665</v>
      </c>
      <c r="DM1073" s="227">
        <f t="shared" si="1650"/>
        <v>3113.21</v>
      </c>
      <c r="DN1073" s="227">
        <f t="shared" si="1604"/>
        <v>62.264200000000002</v>
      </c>
      <c r="DO1073" s="227">
        <f t="shared" si="1605"/>
        <v>217.92470000000003</v>
      </c>
      <c r="DP1073" s="228">
        <f t="shared" si="1648"/>
        <v>1.0219813178661021</v>
      </c>
      <c r="DQ1073" s="239">
        <f t="shared" si="1649"/>
        <v>145</v>
      </c>
      <c r="DR1073" s="231">
        <f t="shared" si="1606"/>
        <v>1.0340961339999999</v>
      </c>
      <c r="DS1073" s="227">
        <f t="shared" si="1607"/>
        <v>3290.1241662000002</v>
      </c>
      <c r="DT1073" s="227">
        <f t="shared" si="1608"/>
        <v>3570.3130662000003</v>
      </c>
      <c r="DU1073" s="227">
        <f t="shared" si="1506"/>
        <v>3113.21</v>
      </c>
      <c r="DV1073" s="227">
        <f t="shared" si="1609"/>
        <v>62.264200000000002</v>
      </c>
      <c r="DW1073" s="227">
        <f t="shared" si="1610"/>
        <v>188.86807333333334</v>
      </c>
      <c r="DX1073" s="228">
        <f t="shared" si="1503"/>
        <v>1.0176061685780395</v>
      </c>
      <c r="DY1073" s="239">
        <f t="shared" si="1504"/>
        <v>127</v>
      </c>
      <c r="DZ1073" s="231">
        <f t="shared" si="1611"/>
        <v>1.0298011030000001</v>
      </c>
      <c r="EA1073" s="227">
        <f t="shared" si="1612"/>
        <v>3262.4322410599998</v>
      </c>
      <c r="EB1073" s="227">
        <f t="shared" si="1613"/>
        <v>3513.564514393333</v>
      </c>
      <c r="EC1073" s="227">
        <f t="shared" si="1644"/>
        <v>3113.21</v>
      </c>
      <c r="ED1073" s="227">
        <f t="shared" si="1614"/>
        <v>62.264200000000002</v>
      </c>
      <c r="EE1073" s="227">
        <f t="shared" si="1615"/>
        <v>156.69823666666667</v>
      </c>
      <c r="EF1073" s="228">
        <f t="shared" si="1645"/>
        <v>1.0100313232094056</v>
      </c>
      <c r="EG1073" s="239">
        <f t="shared" si="1646"/>
        <v>105</v>
      </c>
      <c r="EH1073" s="231">
        <f t="shared" si="1616"/>
        <v>1.0245758389999999</v>
      </c>
      <c r="EI1073" s="227">
        <f t="shared" si="1617"/>
        <v>3221.7168574699999</v>
      </c>
      <c r="EJ1073" s="227">
        <f t="shared" si="1618"/>
        <v>3440.6792941366666</v>
      </c>
      <c r="EK1073" s="227">
        <f t="shared" si="1505"/>
        <v>3113.21</v>
      </c>
      <c r="EL1073" s="227">
        <f t="shared" si="1619"/>
        <v>62.264200000000002</v>
      </c>
      <c r="EM1073" s="227">
        <f t="shared" si="1620"/>
        <v>123.49066333333334</v>
      </c>
      <c r="EN1073" s="228">
        <f t="shared" si="1501"/>
        <v>1.0043070896106687</v>
      </c>
      <c r="EO1073" s="239">
        <f t="shared" si="1502"/>
        <v>84</v>
      </c>
      <c r="EP1073" s="231">
        <f t="shared" si="1621"/>
        <v>1.019612822</v>
      </c>
      <c r="EQ1073" s="227">
        <f t="shared" si="1622"/>
        <v>3187.9406938900001</v>
      </c>
      <c r="ER1073" s="227">
        <f t="shared" si="1623"/>
        <v>3373.6955572233337</v>
      </c>
      <c r="ES1073" s="227">
        <f t="shared" si="1643"/>
        <v>3113.21</v>
      </c>
      <c r="ET1073" s="227">
        <f t="shared" si="1624"/>
        <v>62.264200000000002</v>
      </c>
      <c r="EU1073" s="227">
        <f t="shared" si="1625"/>
        <v>93.396299999999997</v>
      </c>
      <c r="EV1073" s="228">
        <f t="shared" si="1641"/>
        <v>1.0030030165732866</v>
      </c>
      <c r="EW1073" s="239">
        <f t="shared" si="1642"/>
        <v>64</v>
      </c>
      <c r="EX1073" s="231">
        <f t="shared" si="1626"/>
        <v>1.014908492</v>
      </c>
      <c r="EY1073" s="227">
        <f t="shared" si="1627"/>
        <v>3169.1116674099999</v>
      </c>
      <c r="EZ1073" s="227">
        <f t="shared" si="1628"/>
        <v>3324.7721674099998</v>
      </c>
      <c r="FA1073" s="227">
        <f t="shared" si="1499"/>
        <v>3113.21</v>
      </c>
      <c r="FB1073" s="227">
        <f t="shared" si="1629"/>
        <v>62.264200000000002</v>
      </c>
      <c r="FC1073" s="227">
        <f t="shared" si="1630"/>
        <v>62.264200000000002</v>
      </c>
      <c r="FD1073" s="228">
        <f t="shared" si="1496"/>
        <v>1.0029029929156008</v>
      </c>
      <c r="FE1073" s="239">
        <f t="shared" si="1497"/>
        <v>42</v>
      </c>
      <c r="FF1073" s="231">
        <f t="shared" si="1631"/>
        <v>1.0097587939999999</v>
      </c>
      <c r="FG1073" s="227">
        <f t="shared" si="1632"/>
        <v>3152.7169979700002</v>
      </c>
      <c r="FH1073" s="227">
        <f t="shared" si="1633"/>
        <v>3277.2453979700003</v>
      </c>
      <c r="FI1073" s="227">
        <f t="shared" si="1639"/>
        <v>3113.21</v>
      </c>
      <c r="FJ1073" s="227">
        <f t="shared" si="1640"/>
        <v>62.264200000000002</v>
      </c>
      <c r="FK1073" s="227">
        <f t="shared" si="1634"/>
        <v>29.05662666666667</v>
      </c>
      <c r="FL1073" s="228">
        <f t="shared" si="1635"/>
        <v>1.0010005405779312</v>
      </c>
      <c r="FM1073" s="239">
        <f t="shared" si="1636"/>
        <v>20</v>
      </c>
      <c r="FN1073" s="231">
        <f t="shared" si="1637"/>
        <v>1.004635226</v>
      </c>
      <c r="FO1073" s="227">
        <f t="shared" si="1547"/>
        <v>3130.7697631000001</v>
      </c>
      <c r="FP1073" s="227">
        <f t="shared" si="1548"/>
        <v>3222.0905897666667</v>
      </c>
      <c r="FQ1073" s="224">
        <f>$A1075</f>
        <v>43733</v>
      </c>
      <c r="FR1073" s="224">
        <f>FQ1073</f>
        <v>43733</v>
      </c>
      <c r="FS1073" s="224">
        <f>FQ1073</f>
        <v>43733</v>
      </c>
      <c r="FT1073" s="234">
        <f>$O1075</f>
        <v>1.1032372100000001</v>
      </c>
      <c r="FU1073" s="224">
        <f>FQ1073</f>
        <v>43733</v>
      </c>
      <c r="FV1073" s="224">
        <f>FQ1073</f>
        <v>43733</v>
      </c>
      <c r="FW1073" s="224">
        <f>FQ1073</f>
        <v>43733</v>
      </c>
      <c r="FX1073" s="224">
        <f>FQ1073</f>
        <v>43733</v>
      </c>
      <c r="FY1073" s="224"/>
      <c r="FZ1073" s="224"/>
      <c r="GA1073" s="224"/>
      <c r="GB1073" s="224"/>
      <c r="GC1073" s="1"/>
      <c r="GD1073" s="1"/>
      <c r="GE1073" s="1"/>
      <c r="GF1073" s="1"/>
      <c r="GG1073" s="1"/>
      <c r="GH1073" s="5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5"/>
      <c r="HA1073" s="5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3"/>
      <c r="JZ1073" s="1"/>
      <c r="KA1073" s="1"/>
      <c r="KB1073" s="1"/>
      <c r="KC1073" s="1"/>
      <c r="KD1073" s="1"/>
      <c r="KE1073" s="1"/>
    </row>
    <row r="1074" spans="1:291" x14ac:dyDescent="0.2">
      <c r="A1074" s="196">
        <f t="shared" si="1528"/>
        <v>43732</v>
      </c>
      <c r="B1074" s="236">
        <f t="shared" si="1638"/>
        <v>120497.77275834</v>
      </c>
      <c r="C1074" s="66">
        <f t="shared" si="1660"/>
        <v>53362.21694002</v>
      </c>
      <c r="D1074" s="77">
        <f t="shared" si="1529"/>
        <v>5224.18</v>
      </c>
      <c r="E1074" s="67">
        <f>VLOOKUP(A1073,[1]Plan1!$DQ$117:$DS$314,3)</f>
        <v>5229.93</v>
      </c>
      <c r="F1074" s="11">
        <f t="shared" si="1530"/>
        <v>43704</v>
      </c>
      <c r="G1074" s="73">
        <f t="shared" si="1518"/>
        <v>1.1006512026767723E-3</v>
      </c>
      <c r="H1074" s="11">
        <f t="shared" si="1531"/>
        <v>43733</v>
      </c>
      <c r="I1074" s="11">
        <f t="shared" si="1519"/>
        <v>43733</v>
      </c>
      <c r="J1074" s="1">
        <f t="shared" si="1532"/>
        <v>22</v>
      </c>
      <c r="K1074" s="1">
        <f t="shared" si="1533"/>
        <v>21</v>
      </c>
      <c r="L1074" s="66">
        <f t="shared" si="1520"/>
        <v>1.00105059</v>
      </c>
      <c r="M1074" s="70">
        <f t="shared" si="1661"/>
        <v>1.00190055</v>
      </c>
      <c r="N1074" s="70">
        <f t="shared" si="1647"/>
        <v>1.1020242726541301</v>
      </c>
      <c r="O1074" s="66">
        <f t="shared" si="1657"/>
        <v>1.1031820400000001</v>
      </c>
      <c r="P1074" s="66">
        <f t="shared" si="1521"/>
        <v>53418.278751509999</v>
      </c>
      <c r="Q1074" s="74">
        <f t="shared" si="1522"/>
        <v>0</v>
      </c>
      <c r="R1074" s="75">
        <f t="shared" si="1658"/>
        <v>0</v>
      </c>
      <c r="S1074" s="66">
        <f t="shared" si="1659"/>
        <v>0</v>
      </c>
      <c r="T1074" s="10">
        <f t="shared" si="1534"/>
        <v>0.06</v>
      </c>
      <c r="U1074" s="74">
        <f t="shared" si="1654"/>
        <v>21</v>
      </c>
      <c r="V1074" s="74">
        <v>252</v>
      </c>
      <c r="W1074" s="70">
        <f t="shared" si="1523"/>
        <v>1.004867551</v>
      </c>
      <c r="X1074" s="66">
        <f t="shared" si="1524"/>
        <v>260.01619614999998</v>
      </c>
      <c r="Y1074" s="66">
        <v>0</v>
      </c>
      <c r="Z1074" s="67">
        <f t="shared" si="1525"/>
        <v>0</v>
      </c>
      <c r="AA1074" s="68" t="str">
        <f t="shared" si="1535"/>
        <v>A+INCORP J=</v>
      </c>
      <c r="AB1074" s="11">
        <f t="shared" si="1536"/>
        <v>43733</v>
      </c>
      <c r="AC1074" s="227">
        <f t="shared" si="1541"/>
        <v>3113.21</v>
      </c>
      <c r="AD1074" s="227">
        <f t="shared" si="1549"/>
        <v>62.264200000000002</v>
      </c>
      <c r="AE1074" s="227">
        <f t="shared" si="1550"/>
        <v>567.64195666666672</v>
      </c>
      <c r="AF1074" s="228">
        <f t="shared" si="1542"/>
        <v>1.057246133360239</v>
      </c>
      <c r="AG1074" s="230">
        <f t="shared" si="1543"/>
        <v>377</v>
      </c>
      <c r="AH1074" s="231">
        <f t="shared" si="1551"/>
        <v>1.0910844790000001</v>
      </c>
      <c r="AI1074" s="227">
        <f t="shared" si="1552"/>
        <v>3591.2273518500001</v>
      </c>
      <c r="AJ1074" s="227">
        <f t="shared" si="1553"/>
        <v>4221.1335085166666</v>
      </c>
      <c r="AK1074" s="227">
        <f t="shared" si="1667"/>
        <v>3113.21</v>
      </c>
      <c r="AL1074" s="227">
        <f t="shared" si="1554"/>
        <v>62.264200000000002</v>
      </c>
      <c r="AM1074" s="227">
        <f t="shared" si="1555"/>
        <v>536.50985666666668</v>
      </c>
      <c r="AN1074" s="228">
        <f t="shared" si="1668"/>
        <v>1.0562958657053823</v>
      </c>
      <c r="AO1074" s="230">
        <f t="shared" si="1669"/>
        <v>356</v>
      </c>
      <c r="AP1074" s="231">
        <f t="shared" si="1556"/>
        <v>1.085799296</v>
      </c>
      <c r="AQ1074" s="227">
        <f t="shared" si="1557"/>
        <v>3570.6193360900002</v>
      </c>
      <c r="AR1074" s="227">
        <f t="shared" si="1558"/>
        <v>4169.3933927566668</v>
      </c>
      <c r="AS1074" s="227">
        <f t="shared" si="1537"/>
        <v>3113.21</v>
      </c>
      <c r="AT1074" s="227">
        <f t="shared" si="1559"/>
        <v>62.264200000000002</v>
      </c>
      <c r="AU1074" s="227">
        <f t="shared" si="1560"/>
        <v>505.37775666666676</v>
      </c>
      <c r="AV1074" s="228">
        <f t="shared" si="1538"/>
        <v>1.0539775713704767</v>
      </c>
      <c r="AW1074" s="230">
        <f t="shared" si="1539"/>
        <v>335</v>
      </c>
      <c r="AX1074" s="231">
        <f t="shared" si="1561"/>
        <v>1.0805397139999999</v>
      </c>
      <c r="AY1074" s="227">
        <f t="shared" si="1562"/>
        <v>3545.5247346199999</v>
      </c>
      <c r="AZ1074" s="227">
        <f t="shared" si="1563"/>
        <v>4113.1666912866667</v>
      </c>
      <c r="BA1074" s="227">
        <f t="shared" si="1516"/>
        <v>3113.21</v>
      </c>
      <c r="BB1074" s="227">
        <f t="shared" si="1564"/>
        <v>62.264200000000002</v>
      </c>
      <c r="BC1074" s="227">
        <f t="shared" si="1565"/>
        <v>473.20792</v>
      </c>
      <c r="BD1074" s="228">
        <f t="shared" si="1665"/>
        <v>1.049777896324847</v>
      </c>
      <c r="BE1074" s="230">
        <f t="shared" si="1666"/>
        <v>315</v>
      </c>
      <c r="BF1074" s="231">
        <f t="shared" si="1566"/>
        <v>1.0755542769999999</v>
      </c>
      <c r="BG1074" s="227">
        <f t="shared" si="1567"/>
        <v>3515.1039494400002</v>
      </c>
      <c r="BH1074" s="227">
        <f t="shared" si="1568"/>
        <v>4050.5760694400001</v>
      </c>
      <c r="BI1074" s="227">
        <f t="shared" si="1540"/>
        <v>3113.21</v>
      </c>
      <c r="BJ1074" s="227">
        <f t="shared" si="1569"/>
        <v>62.264200000000002</v>
      </c>
      <c r="BK1074" s="227">
        <f t="shared" si="1570"/>
        <v>442.07581999999996</v>
      </c>
      <c r="BL1074" s="228">
        <f t="shared" si="1526"/>
        <v>1.0367151427849326</v>
      </c>
      <c r="BM1074" s="230">
        <f t="shared" si="1527"/>
        <v>293</v>
      </c>
      <c r="BN1074" s="231">
        <f t="shared" si="1571"/>
        <v>1.070096859</v>
      </c>
      <c r="BO1074" s="227">
        <f t="shared" si="1572"/>
        <v>3453.7503997200001</v>
      </c>
      <c r="BP1074" s="227">
        <f t="shared" si="1573"/>
        <v>3958.0904197200002</v>
      </c>
      <c r="BQ1074" s="227">
        <f t="shared" si="1664"/>
        <v>3113.21</v>
      </c>
      <c r="BR1074" s="227">
        <f t="shared" si="1574"/>
        <v>62.264200000000002</v>
      </c>
      <c r="BS1074" s="227">
        <f t="shared" si="1575"/>
        <v>407.83051</v>
      </c>
      <c r="BT1074" s="228">
        <f t="shared" si="1662"/>
        <v>1.0333045704314747</v>
      </c>
      <c r="BU1074" s="230">
        <f t="shared" si="1663"/>
        <v>270</v>
      </c>
      <c r="BV1074" s="231">
        <f t="shared" si="1576"/>
        <v>1.064420983</v>
      </c>
      <c r="BW1074" s="227">
        <f t="shared" si="1577"/>
        <v>3424.1296032400001</v>
      </c>
      <c r="BX1074" s="227">
        <f t="shared" si="1578"/>
        <v>3894.2243132399999</v>
      </c>
      <c r="BY1074" s="227">
        <f t="shared" si="1517"/>
        <v>3113.21</v>
      </c>
      <c r="BZ1074" s="227">
        <f t="shared" si="1579"/>
        <v>62.264200000000002</v>
      </c>
      <c r="CA1074" s="227">
        <f t="shared" si="1580"/>
        <v>377.73614666666668</v>
      </c>
      <c r="CB1074" s="228">
        <f t="shared" si="1514"/>
        <v>1.034234361565463</v>
      </c>
      <c r="CC1074" s="230">
        <f t="shared" si="1515"/>
        <v>250</v>
      </c>
      <c r="CD1074" s="231">
        <f t="shared" si="1581"/>
        <v>1.059509915</v>
      </c>
      <c r="CE1074" s="227">
        <f t="shared" si="1582"/>
        <v>3411.3981119999999</v>
      </c>
      <c r="CF1074" s="227">
        <f t="shared" si="1583"/>
        <v>3851.3984586666666</v>
      </c>
      <c r="CG1074" s="227">
        <f t="shared" si="1510"/>
        <v>3113.21</v>
      </c>
      <c r="CH1074" s="227">
        <f t="shared" si="1584"/>
        <v>62.264200000000002</v>
      </c>
      <c r="CI1074" s="227">
        <f t="shared" si="1585"/>
        <v>346.60404666666665</v>
      </c>
      <c r="CJ1074" s="228">
        <f t="shared" si="1655"/>
        <v>1.0292940627743379</v>
      </c>
      <c r="CK1074" s="230">
        <f t="shared" si="1656"/>
        <v>229</v>
      </c>
      <c r="CL1074" s="231">
        <f t="shared" si="1586"/>
        <v>1.054377678</v>
      </c>
      <c r="CM1074" s="227">
        <f t="shared" si="1587"/>
        <v>3378.6568665200002</v>
      </c>
      <c r="CN1074" s="227">
        <f t="shared" si="1588"/>
        <v>3787.5251131866671</v>
      </c>
      <c r="CO1074" s="227">
        <f t="shared" si="1513"/>
        <v>3113.21</v>
      </c>
      <c r="CP1074" s="227">
        <f t="shared" si="1589"/>
        <v>62.264200000000002</v>
      </c>
      <c r="CQ1074" s="227">
        <f t="shared" si="1590"/>
        <v>313.39647333333335</v>
      </c>
      <c r="CR1074" s="228">
        <f t="shared" si="1511"/>
        <v>1.0246837440287191</v>
      </c>
      <c r="CS1074" s="230">
        <f t="shared" si="1512"/>
        <v>209</v>
      </c>
      <c r="CT1074" s="231">
        <f t="shared" si="1591"/>
        <v>1.0495129480000001</v>
      </c>
      <c r="CU1074" s="227">
        <f t="shared" si="1592"/>
        <v>3348.0047396800001</v>
      </c>
      <c r="CV1074" s="227">
        <f t="shared" si="1593"/>
        <v>3723.6654130133334</v>
      </c>
      <c r="CW1074" s="227">
        <f t="shared" si="1653"/>
        <v>3113.21</v>
      </c>
      <c r="CX1074" s="227">
        <f t="shared" si="1594"/>
        <v>62.264200000000002</v>
      </c>
      <c r="CY1074" s="227">
        <f t="shared" si="1595"/>
        <v>282.26437333333331</v>
      </c>
      <c r="CZ1074" s="228">
        <f t="shared" si="1651"/>
        <v>1.026840571414434</v>
      </c>
      <c r="DA1074" s="239">
        <f t="shared" si="1652"/>
        <v>188</v>
      </c>
      <c r="DB1074" s="231">
        <f t="shared" si="1596"/>
        <v>1.044429136</v>
      </c>
      <c r="DC1074" s="227">
        <f t="shared" si="1597"/>
        <v>3338.8000793199999</v>
      </c>
      <c r="DD1074" s="227">
        <f t="shared" si="1598"/>
        <v>3683.3286526533334</v>
      </c>
      <c r="DE1074" s="227">
        <f t="shared" si="1509"/>
        <v>3113.21</v>
      </c>
      <c r="DF1074" s="227">
        <f t="shared" si="1599"/>
        <v>62.264200000000002</v>
      </c>
      <c r="DG1074" s="227">
        <f t="shared" si="1600"/>
        <v>251.13227333333333</v>
      </c>
      <c r="DH1074" s="228">
        <f t="shared" si="1507"/>
        <v>1.0253025116853816</v>
      </c>
      <c r="DI1074" s="239">
        <f t="shared" si="1508"/>
        <v>167</v>
      </c>
      <c r="DJ1074" s="231">
        <f t="shared" si="1601"/>
        <v>1.0393699510000001</v>
      </c>
      <c r="DK1074" s="227">
        <f t="shared" si="1602"/>
        <v>3317.6502086099999</v>
      </c>
      <c r="DL1074" s="227">
        <f t="shared" si="1603"/>
        <v>3631.0466819433332</v>
      </c>
      <c r="DM1074" s="227">
        <f t="shared" si="1650"/>
        <v>3113.21</v>
      </c>
      <c r="DN1074" s="227">
        <f t="shared" si="1604"/>
        <v>62.264200000000002</v>
      </c>
      <c r="DO1074" s="227">
        <f t="shared" si="1605"/>
        <v>218.96243666666666</v>
      </c>
      <c r="DP1074" s="228">
        <f t="shared" si="1648"/>
        <v>1.0220324110541943</v>
      </c>
      <c r="DQ1074" s="239">
        <f t="shared" si="1649"/>
        <v>146</v>
      </c>
      <c r="DR1074" s="231">
        <f t="shared" si="1606"/>
        <v>1.034335271</v>
      </c>
      <c r="DS1074" s="227">
        <f t="shared" si="1607"/>
        <v>3291.0495399500001</v>
      </c>
      <c r="DT1074" s="227">
        <f t="shared" si="1608"/>
        <v>3572.2761766166668</v>
      </c>
      <c r="DU1074" s="227">
        <f t="shared" si="1506"/>
        <v>3113.21</v>
      </c>
      <c r="DV1074" s="227">
        <f t="shared" si="1609"/>
        <v>62.264200000000002</v>
      </c>
      <c r="DW1074" s="227">
        <f t="shared" si="1610"/>
        <v>189.90581</v>
      </c>
      <c r="DX1074" s="228">
        <f t="shared" si="1503"/>
        <v>1.0176570430338305</v>
      </c>
      <c r="DY1074" s="239">
        <f t="shared" si="1504"/>
        <v>128</v>
      </c>
      <c r="DZ1074" s="231">
        <f t="shared" si="1611"/>
        <v>1.0300392469999999</v>
      </c>
      <c r="EA1074" s="227">
        <f t="shared" si="1612"/>
        <v>3263.3498269900001</v>
      </c>
      <c r="EB1074" s="227">
        <f t="shared" si="1613"/>
        <v>3515.5198369899999</v>
      </c>
      <c r="EC1074" s="227">
        <f t="shared" si="1644"/>
        <v>3113.21</v>
      </c>
      <c r="ED1074" s="227">
        <f t="shared" si="1614"/>
        <v>62.264200000000002</v>
      </c>
      <c r="EE1074" s="227">
        <f t="shared" si="1615"/>
        <v>157.73597333333333</v>
      </c>
      <c r="EF1074" s="228">
        <f t="shared" si="1645"/>
        <v>1.010081818966494</v>
      </c>
      <c r="EG1074" s="239">
        <f t="shared" si="1646"/>
        <v>106</v>
      </c>
      <c r="EH1074" s="231">
        <f t="shared" si="1616"/>
        <v>1.024812775</v>
      </c>
      <c r="EI1074" s="227">
        <f t="shared" si="1617"/>
        <v>3222.6229929699998</v>
      </c>
      <c r="EJ1074" s="227">
        <f t="shared" si="1618"/>
        <v>3442.6231663033332</v>
      </c>
      <c r="EK1074" s="227">
        <f t="shared" si="1505"/>
        <v>3113.21</v>
      </c>
      <c r="EL1074" s="227">
        <f t="shared" si="1619"/>
        <v>62.264200000000002</v>
      </c>
      <c r="EM1074" s="227">
        <f t="shared" si="1620"/>
        <v>124.5284</v>
      </c>
      <c r="EN1074" s="228">
        <f t="shared" si="1501"/>
        <v>1.0043572991889993</v>
      </c>
      <c r="EO1074" s="239">
        <f t="shared" si="1502"/>
        <v>85</v>
      </c>
      <c r="EP1074" s="231">
        <f t="shared" si="1621"/>
        <v>1.0198486099999999</v>
      </c>
      <c r="EQ1074" s="227">
        <f t="shared" si="1622"/>
        <v>3188.8373286599999</v>
      </c>
      <c r="ER1074" s="227">
        <f t="shared" si="1623"/>
        <v>3375.6299286599997</v>
      </c>
      <c r="ES1074" s="227">
        <f t="shared" si="1643"/>
        <v>3113.21</v>
      </c>
      <c r="ET1074" s="227">
        <f t="shared" si="1624"/>
        <v>62.264200000000002</v>
      </c>
      <c r="EU1074" s="227">
        <f t="shared" si="1625"/>
        <v>94.434036666666671</v>
      </c>
      <c r="EV1074" s="228">
        <f t="shared" si="1641"/>
        <v>1.0030531609554656</v>
      </c>
      <c r="EW1074" s="239">
        <f t="shared" si="1642"/>
        <v>65</v>
      </c>
      <c r="EX1074" s="231">
        <f t="shared" si="1626"/>
        <v>1.015143192</v>
      </c>
      <c r="EY1074" s="227">
        <f t="shared" si="1627"/>
        <v>3170.0030060099998</v>
      </c>
      <c r="EZ1074" s="227">
        <f t="shared" si="1628"/>
        <v>3326.7012426766664</v>
      </c>
      <c r="FA1074" s="227">
        <f t="shared" si="1499"/>
        <v>3113.21</v>
      </c>
      <c r="FB1074" s="227">
        <f t="shared" si="1629"/>
        <v>62.264200000000002</v>
      </c>
      <c r="FC1074" s="227">
        <f t="shared" si="1630"/>
        <v>63.301936666666663</v>
      </c>
      <c r="FD1074" s="228">
        <f t="shared" si="1496"/>
        <v>1.0029531322971723</v>
      </c>
      <c r="FE1074" s="239">
        <f t="shared" si="1497"/>
        <v>43</v>
      </c>
      <c r="FF1074" s="231">
        <f t="shared" si="1631"/>
        <v>1.009992303</v>
      </c>
      <c r="FG1074" s="227">
        <f t="shared" si="1632"/>
        <v>3153.6037250600002</v>
      </c>
      <c r="FH1074" s="227">
        <f t="shared" si="1633"/>
        <v>3279.169861726667</v>
      </c>
      <c r="FI1074" s="227">
        <f t="shared" si="1639"/>
        <v>3113.21</v>
      </c>
      <c r="FJ1074" s="227">
        <f t="shared" si="1640"/>
        <v>62.264200000000002</v>
      </c>
      <c r="FK1074" s="227">
        <f t="shared" si="1634"/>
        <v>30.094363333333334</v>
      </c>
      <c r="FL1074" s="228">
        <f t="shared" si="1635"/>
        <v>1.0010505848478275</v>
      </c>
      <c r="FM1074" s="239">
        <f t="shared" si="1636"/>
        <v>21</v>
      </c>
      <c r="FN1074" s="231">
        <f t="shared" si="1637"/>
        <v>1.004867551</v>
      </c>
      <c r="FO1074" s="227">
        <f t="shared" si="1547"/>
        <v>3131.6503199499998</v>
      </c>
      <c r="FP1074" s="227">
        <f t="shared" si="1548"/>
        <v>3224.008883283333</v>
      </c>
      <c r="FQ1074" s="225" t="s">
        <v>146</v>
      </c>
      <c r="FR1074" s="225" t="s">
        <v>147</v>
      </c>
      <c r="FS1074" s="226" t="s">
        <v>148</v>
      </c>
      <c r="FT1074" s="225" t="s">
        <v>149</v>
      </c>
      <c r="FU1074" s="225" t="s">
        <v>27</v>
      </c>
      <c r="FV1074" s="225" t="s">
        <v>150</v>
      </c>
      <c r="FW1074" s="225" t="s">
        <v>151</v>
      </c>
      <c r="FX1074" s="229" t="s">
        <v>152</v>
      </c>
      <c r="FY1074" s="229"/>
      <c r="FZ1074" s="229"/>
      <c r="GA1074" s="229"/>
      <c r="GB1074" s="229"/>
      <c r="GC1074" s="1"/>
      <c r="GD1074" s="1"/>
      <c r="GE1074" s="1"/>
      <c r="GF1074" s="1"/>
      <c r="GG1074" s="1"/>
      <c r="GH1074" s="5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5"/>
      <c r="HA1074" s="5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3"/>
      <c r="JZ1074" s="1"/>
      <c r="KA1074" s="1"/>
      <c r="KB1074" s="1"/>
      <c r="KC1074" s="1"/>
      <c r="KD1074" s="1"/>
      <c r="KE1074" s="1"/>
    </row>
    <row r="1075" spans="1:291" x14ac:dyDescent="0.2">
      <c r="A1075" s="196">
        <f t="shared" si="1528"/>
        <v>43733</v>
      </c>
      <c r="B1075" s="236">
        <f t="shared" si="1638"/>
        <v>120548.51551355</v>
      </c>
      <c r="C1075" s="66">
        <f t="shared" si="1660"/>
        <v>53362.21694002</v>
      </c>
      <c r="D1075" s="77">
        <f t="shared" si="1529"/>
        <v>5224.18</v>
      </c>
      <c r="E1075" s="67">
        <f>VLOOKUP(A1074,[1]Plan1!$DQ$117:$DS$314,3)</f>
        <v>5229.93</v>
      </c>
      <c r="F1075" s="11">
        <f t="shared" si="1530"/>
        <v>43704</v>
      </c>
      <c r="G1075" s="73">
        <f t="shared" si="1518"/>
        <v>1.1006512026767723E-3</v>
      </c>
      <c r="H1075" s="11">
        <f t="shared" si="1531"/>
        <v>43763</v>
      </c>
      <c r="I1075" s="11">
        <f t="shared" si="1519"/>
        <v>43733</v>
      </c>
      <c r="J1075" s="1">
        <f t="shared" si="1532"/>
        <v>22</v>
      </c>
      <c r="K1075" s="1">
        <f t="shared" si="1533"/>
        <v>22</v>
      </c>
      <c r="L1075" s="66">
        <f t="shared" si="1520"/>
        <v>1.0011006499999999</v>
      </c>
      <c r="M1075" s="70">
        <f t="shared" si="1661"/>
        <v>1.00190055</v>
      </c>
      <c r="N1075" s="70">
        <f t="shared" si="1647"/>
        <v>1.1020242726541301</v>
      </c>
      <c r="O1075" s="66">
        <f t="shared" si="1657"/>
        <v>1.1032372100000001</v>
      </c>
      <c r="P1075" s="66">
        <f t="shared" si="1521"/>
        <v>53420.950064090001</v>
      </c>
      <c r="Q1075" s="74">
        <f t="shared" si="1522"/>
        <v>35</v>
      </c>
      <c r="R1075" s="75">
        <f t="shared" si="1658"/>
        <v>5.8341091853423156E-2</v>
      </c>
      <c r="S1075" s="66">
        <f t="shared" si="1659"/>
        <v>3113.21</v>
      </c>
      <c r="T1075" s="10">
        <f t="shared" si="1534"/>
        <v>0.06</v>
      </c>
      <c r="U1075" s="74">
        <f t="shared" si="1654"/>
        <v>22</v>
      </c>
      <c r="V1075" s="74">
        <v>252</v>
      </c>
      <c r="W1075" s="70">
        <f t="shared" si="1523"/>
        <v>1.005099929</v>
      </c>
      <c r="X1075" s="66">
        <f t="shared" si="1524"/>
        <v>272.44305243000002</v>
      </c>
      <c r="Y1075" s="66">
        <v>0</v>
      </c>
      <c r="Z1075" s="67">
        <f t="shared" si="1525"/>
        <v>3385.6530524300001</v>
      </c>
      <c r="AA1075" s="68" t="str">
        <f t="shared" si="1535"/>
        <v>A+INCORP J=</v>
      </c>
      <c r="AB1075" s="11">
        <f t="shared" si="1536"/>
        <v>43733</v>
      </c>
      <c r="AC1075" s="227">
        <f t="shared" si="1541"/>
        <v>3113.21</v>
      </c>
      <c r="AD1075" s="227">
        <f t="shared" si="1549"/>
        <v>62.264200000000002</v>
      </c>
      <c r="AE1075" s="227">
        <f t="shared" si="1550"/>
        <v>568.67969333333338</v>
      </c>
      <c r="AF1075" s="228">
        <f t="shared" si="1542"/>
        <v>1.0572990061111203</v>
      </c>
      <c r="AG1075" s="230">
        <f t="shared" si="1543"/>
        <v>378</v>
      </c>
      <c r="AH1075" s="231">
        <f t="shared" si="1551"/>
        <v>1.0913367949999999</v>
      </c>
      <c r="AI1075" s="227">
        <f t="shared" si="1552"/>
        <v>3592.2374704899999</v>
      </c>
      <c r="AJ1075" s="227">
        <f t="shared" si="1553"/>
        <v>4223.1813638233334</v>
      </c>
      <c r="AK1075" s="227">
        <f t="shared" si="1667"/>
        <v>3113.21</v>
      </c>
      <c r="AL1075" s="227">
        <f t="shared" si="1554"/>
        <v>62.264200000000002</v>
      </c>
      <c r="AM1075" s="227">
        <f t="shared" si="1555"/>
        <v>537.54759333333334</v>
      </c>
      <c r="AN1075" s="228">
        <f t="shared" si="1668"/>
        <v>1.0563486909334932</v>
      </c>
      <c r="AO1075" s="230">
        <f t="shared" si="1669"/>
        <v>357</v>
      </c>
      <c r="AP1075" s="231">
        <f t="shared" si="1556"/>
        <v>1.08605039</v>
      </c>
      <c r="AQ1075" s="227">
        <f t="shared" si="1557"/>
        <v>3571.6236589300001</v>
      </c>
      <c r="AR1075" s="227">
        <f t="shared" si="1558"/>
        <v>4171.435452263333</v>
      </c>
      <c r="AS1075" s="227">
        <f t="shared" si="1537"/>
        <v>3113.21</v>
      </c>
      <c r="AT1075" s="227">
        <f t="shared" si="1559"/>
        <v>62.264200000000002</v>
      </c>
      <c r="AU1075" s="227">
        <f t="shared" si="1560"/>
        <v>506.4154933333333</v>
      </c>
      <c r="AV1075" s="228">
        <f t="shared" si="1538"/>
        <v>1.0540302806609692</v>
      </c>
      <c r="AW1075" s="230">
        <f t="shared" si="1539"/>
        <v>336</v>
      </c>
      <c r="AX1075" s="231">
        <f t="shared" si="1561"/>
        <v>1.0807895919999999</v>
      </c>
      <c r="AY1075" s="227">
        <f t="shared" si="1562"/>
        <v>3546.52199995</v>
      </c>
      <c r="AZ1075" s="227">
        <f t="shared" si="1563"/>
        <v>4115.201693283333</v>
      </c>
      <c r="BA1075" s="227">
        <f t="shared" si="1516"/>
        <v>3113.21</v>
      </c>
      <c r="BB1075" s="227">
        <f t="shared" si="1564"/>
        <v>62.264200000000002</v>
      </c>
      <c r="BC1075" s="227">
        <f t="shared" si="1565"/>
        <v>474.2456566666666</v>
      </c>
      <c r="BD1075" s="228">
        <f t="shared" si="1665"/>
        <v>1.0498303955900998</v>
      </c>
      <c r="BE1075" s="230">
        <f t="shared" si="1666"/>
        <v>316</v>
      </c>
      <c r="BF1075" s="231">
        <f t="shared" si="1566"/>
        <v>1.075803002</v>
      </c>
      <c r="BG1075" s="227">
        <f t="shared" si="1567"/>
        <v>3516.0926578399999</v>
      </c>
      <c r="BH1075" s="227">
        <f t="shared" si="1568"/>
        <v>4052.6025145066665</v>
      </c>
      <c r="BI1075" s="227">
        <f t="shared" si="1540"/>
        <v>3113.21</v>
      </c>
      <c r="BJ1075" s="227">
        <f t="shared" si="1569"/>
        <v>62.264200000000002</v>
      </c>
      <c r="BK1075" s="227">
        <f t="shared" si="1570"/>
        <v>443.11355666666668</v>
      </c>
      <c r="BL1075" s="228">
        <f t="shared" si="1526"/>
        <v>1.0367669887834656</v>
      </c>
      <c r="BM1075" s="230">
        <f t="shared" si="1527"/>
        <v>294</v>
      </c>
      <c r="BN1075" s="231">
        <f t="shared" si="1571"/>
        <v>1.070344322</v>
      </c>
      <c r="BO1075" s="227">
        <f t="shared" si="1572"/>
        <v>3454.7218510900002</v>
      </c>
      <c r="BP1075" s="227">
        <f t="shared" si="1573"/>
        <v>3960.099607756667</v>
      </c>
      <c r="BQ1075" s="227">
        <f t="shared" si="1664"/>
        <v>3113.21</v>
      </c>
      <c r="BR1075" s="227">
        <f t="shared" si="1574"/>
        <v>62.264200000000002</v>
      </c>
      <c r="BS1075" s="227">
        <f t="shared" si="1575"/>
        <v>408.86824666666666</v>
      </c>
      <c r="BT1075" s="228">
        <f t="shared" si="1662"/>
        <v>1.0333562458676981</v>
      </c>
      <c r="BU1075" s="230">
        <f t="shared" si="1663"/>
        <v>271</v>
      </c>
      <c r="BV1075" s="231">
        <f t="shared" si="1576"/>
        <v>1.0646671329999999</v>
      </c>
      <c r="BW1075" s="227">
        <f t="shared" si="1577"/>
        <v>3425.0927216300001</v>
      </c>
      <c r="BX1075" s="227">
        <f t="shared" si="1578"/>
        <v>3896.2251682966667</v>
      </c>
      <c r="BY1075" s="227">
        <f t="shared" si="1517"/>
        <v>3113.21</v>
      </c>
      <c r="BZ1075" s="227">
        <f t="shared" si="1579"/>
        <v>62.264200000000002</v>
      </c>
      <c r="CA1075" s="227">
        <f t="shared" si="1580"/>
        <v>378.77388333333329</v>
      </c>
      <c r="CB1075" s="228">
        <f t="shared" si="1514"/>
        <v>1.0342860835004282</v>
      </c>
      <c r="CC1075" s="230">
        <f t="shared" si="1515"/>
        <v>251</v>
      </c>
      <c r="CD1075" s="231">
        <f t="shared" si="1581"/>
        <v>1.0597549289999999</v>
      </c>
      <c r="CE1075" s="227">
        <f t="shared" si="1582"/>
        <v>3412.3576483799998</v>
      </c>
      <c r="CF1075" s="227">
        <f t="shared" si="1583"/>
        <v>3853.3957317133331</v>
      </c>
      <c r="CG1075" s="227">
        <f t="shared" si="1510"/>
        <v>3113.21</v>
      </c>
      <c r="CH1075" s="227">
        <f t="shared" si="1584"/>
        <v>62.264200000000002</v>
      </c>
      <c r="CI1075" s="227">
        <f t="shared" si="1585"/>
        <v>347.64178333333331</v>
      </c>
      <c r="CJ1075" s="228">
        <f t="shared" si="1655"/>
        <v>1.0293455376455598</v>
      </c>
      <c r="CK1075" s="230">
        <f t="shared" si="1656"/>
        <v>230</v>
      </c>
      <c r="CL1075" s="231">
        <f t="shared" si="1586"/>
        <v>1.0546215050000001</v>
      </c>
      <c r="CM1075" s="227">
        <f t="shared" si="1587"/>
        <v>3379.6071931400002</v>
      </c>
      <c r="CN1075" s="227">
        <f t="shared" si="1588"/>
        <v>3789.5131764733333</v>
      </c>
      <c r="CO1075" s="227">
        <f t="shared" si="1513"/>
        <v>3113.21</v>
      </c>
      <c r="CP1075" s="227">
        <f t="shared" si="1589"/>
        <v>62.264200000000002</v>
      </c>
      <c r="CQ1075" s="227">
        <f t="shared" si="1590"/>
        <v>314.43421000000001</v>
      </c>
      <c r="CR1075" s="228">
        <f t="shared" si="1511"/>
        <v>1.0247349883384596</v>
      </c>
      <c r="CS1075" s="230">
        <f t="shared" si="1512"/>
        <v>210</v>
      </c>
      <c r="CT1075" s="231">
        <f t="shared" si="1591"/>
        <v>1.0497556509999999</v>
      </c>
      <c r="CU1075" s="227">
        <f t="shared" si="1592"/>
        <v>3348.9464478</v>
      </c>
      <c r="CV1075" s="227">
        <f t="shared" si="1593"/>
        <v>3725.6448578</v>
      </c>
      <c r="CW1075" s="227">
        <f t="shared" si="1653"/>
        <v>3113.21</v>
      </c>
      <c r="CX1075" s="227">
        <f t="shared" si="1594"/>
        <v>62.264200000000002</v>
      </c>
      <c r="CY1075" s="227">
        <f t="shared" si="1595"/>
        <v>283.30210999999997</v>
      </c>
      <c r="CZ1075" s="228">
        <f t="shared" si="1651"/>
        <v>1.0268919235868506</v>
      </c>
      <c r="DA1075" s="239">
        <f t="shared" si="1652"/>
        <v>189</v>
      </c>
      <c r="DB1075" s="231">
        <f t="shared" si="1596"/>
        <v>1.044670663</v>
      </c>
      <c r="DC1075" s="227">
        <f t="shared" si="1597"/>
        <v>3339.7391972700002</v>
      </c>
      <c r="DD1075" s="227">
        <f t="shared" si="1598"/>
        <v>3685.3055072700004</v>
      </c>
      <c r="DE1075" s="227">
        <f t="shared" si="1509"/>
        <v>3113.21</v>
      </c>
      <c r="DF1075" s="227">
        <f t="shared" si="1599"/>
        <v>62.264200000000002</v>
      </c>
      <c r="DG1075" s="227">
        <f t="shared" si="1600"/>
        <v>252.17001000000002</v>
      </c>
      <c r="DH1075" s="228">
        <f t="shared" si="1507"/>
        <v>1.0253537869396177</v>
      </c>
      <c r="DI1075" s="239">
        <f t="shared" si="1508"/>
        <v>168</v>
      </c>
      <c r="DJ1075" s="231">
        <f t="shared" si="1601"/>
        <v>1.0396103080000001</v>
      </c>
      <c r="DK1075" s="227">
        <f t="shared" si="1602"/>
        <v>3318.5833774900002</v>
      </c>
      <c r="DL1075" s="227">
        <f t="shared" si="1603"/>
        <v>3633.0175874900001</v>
      </c>
      <c r="DM1075" s="227">
        <f t="shared" si="1650"/>
        <v>3113.21</v>
      </c>
      <c r="DN1075" s="227">
        <f t="shared" si="1604"/>
        <v>62.264200000000002</v>
      </c>
      <c r="DO1075" s="227">
        <f t="shared" si="1605"/>
        <v>220.00017333333335</v>
      </c>
      <c r="DP1075" s="228">
        <f t="shared" si="1648"/>
        <v>1.0220835227710945</v>
      </c>
      <c r="DQ1075" s="239">
        <f t="shared" si="1649"/>
        <v>147</v>
      </c>
      <c r="DR1075" s="231">
        <f t="shared" si="1606"/>
        <v>1.0345744640000001</v>
      </c>
      <c r="DS1075" s="227">
        <f t="shared" si="1607"/>
        <v>3291.9752276499999</v>
      </c>
      <c r="DT1075" s="227">
        <f t="shared" si="1608"/>
        <v>3574.2396009833333</v>
      </c>
      <c r="DU1075" s="227">
        <f t="shared" si="1506"/>
        <v>3113.21</v>
      </c>
      <c r="DV1075" s="227">
        <f t="shared" si="1609"/>
        <v>62.264200000000002</v>
      </c>
      <c r="DW1075" s="227">
        <f t="shared" si="1610"/>
        <v>190.94354666666669</v>
      </c>
      <c r="DX1075" s="228">
        <f t="shared" si="1503"/>
        <v>1.0177079359391068</v>
      </c>
      <c r="DY1075" s="239">
        <f t="shared" si="1504"/>
        <v>129</v>
      </c>
      <c r="DZ1075" s="231">
        <f t="shared" si="1611"/>
        <v>1.0302774459999999</v>
      </c>
      <c r="EA1075" s="227">
        <f t="shared" si="1612"/>
        <v>3264.26772179</v>
      </c>
      <c r="EB1075" s="227">
        <f t="shared" si="1613"/>
        <v>3517.4754684566669</v>
      </c>
      <c r="EC1075" s="227">
        <f t="shared" si="1644"/>
        <v>3113.21</v>
      </c>
      <c r="ED1075" s="227">
        <f t="shared" si="1614"/>
        <v>62.264200000000002</v>
      </c>
      <c r="EE1075" s="227">
        <f t="shared" si="1615"/>
        <v>158.77370999999999</v>
      </c>
      <c r="EF1075" s="228">
        <f t="shared" si="1645"/>
        <v>1.0101323330357335</v>
      </c>
      <c r="EG1075" s="239">
        <f t="shared" si="1646"/>
        <v>107</v>
      </c>
      <c r="EH1075" s="231">
        <f t="shared" si="1616"/>
        <v>1.025049766</v>
      </c>
      <c r="EI1075" s="227">
        <f t="shared" si="1617"/>
        <v>3223.5294343700002</v>
      </c>
      <c r="EJ1075" s="227">
        <f t="shared" si="1618"/>
        <v>3444.5673443700002</v>
      </c>
      <c r="EK1075" s="227">
        <f t="shared" si="1505"/>
        <v>3113.21</v>
      </c>
      <c r="EL1075" s="227">
        <f t="shared" si="1619"/>
        <v>62.264200000000002</v>
      </c>
      <c r="EM1075" s="227">
        <f t="shared" si="1620"/>
        <v>125.56613666666667</v>
      </c>
      <c r="EN1075" s="228">
        <f t="shared" si="1501"/>
        <v>1.0044075269756993</v>
      </c>
      <c r="EO1075" s="239">
        <f t="shared" si="1502"/>
        <v>86</v>
      </c>
      <c r="EP1075" s="231">
        <f t="shared" si="1621"/>
        <v>1.0200844529999999</v>
      </c>
      <c r="EQ1075" s="227">
        <f t="shared" si="1622"/>
        <v>3189.73426694</v>
      </c>
      <c r="ER1075" s="227">
        <f t="shared" si="1623"/>
        <v>3377.5646036066664</v>
      </c>
      <c r="ES1075" s="227">
        <f t="shared" si="1643"/>
        <v>3113.21</v>
      </c>
      <c r="ET1075" s="227">
        <f t="shared" si="1624"/>
        <v>62.264200000000002</v>
      </c>
      <c r="EU1075" s="227">
        <f t="shared" si="1625"/>
        <v>95.471773333333346</v>
      </c>
      <c r="EV1075" s="228">
        <f t="shared" si="1641"/>
        <v>1.0031033235223705</v>
      </c>
      <c r="EW1075" s="239">
        <f t="shared" si="1642"/>
        <v>66</v>
      </c>
      <c r="EX1075" s="231">
        <f t="shared" si="1626"/>
        <v>1.0153779469999999</v>
      </c>
      <c r="EY1075" s="227">
        <f t="shared" si="1627"/>
        <v>3170.8946471200002</v>
      </c>
      <c r="EZ1075" s="227">
        <f t="shared" si="1628"/>
        <v>3328.6306204533334</v>
      </c>
      <c r="FA1075" s="227">
        <f t="shared" si="1499"/>
        <v>3113.21</v>
      </c>
      <c r="FB1075" s="227">
        <f t="shared" si="1629"/>
        <v>62.264200000000002</v>
      </c>
      <c r="FC1075" s="227">
        <f t="shared" si="1630"/>
        <v>64.339673333333351</v>
      </c>
      <c r="FD1075" s="228">
        <f t="shared" si="1496"/>
        <v>1.0030032898616563</v>
      </c>
      <c r="FE1075" s="239">
        <f t="shared" si="1497"/>
        <v>44</v>
      </c>
      <c r="FF1075" s="231">
        <f t="shared" si="1631"/>
        <v>1.0102258669999999</v>
      </c>
      <c r="FG1075" s="227">
        <f t="shared" si="1632"/>
        <v>3154.4907539800001</v>
      </c>
      <c r="FH1075" s="227">
        <f t="shared" si="1633"/>
        <v>3281.0946273133336</v>
      </c>
      <c r="FI1075" s="227">
        <f t="shared" si="1639"/>
        <v>3113.21</v>
      </c>
      <c r="FJ1075" s="227">
        <f t="shared" si="1640"/>
        <v>62.264200000000002</v>
      </c>
      <c r="FK1075" s="227">
        <f t="shared" si="1634"/>
        <v>31.132100000000001</v>
      </c>
      <c r="FL1075" s="228">
        <f t="shared" si="1635"/>
        <v>1.0011006472661441</v>
      </c>
      <c r="FM1075" s="239">
        <f t="shared" si="1636"/>
        <v>22</v>
      </c>
      <c r="FN1075" s="231">
        <f t="shared" si="1637"/>
        <v>1.005099929</v>
      </c>
      <c r="FO1075" s="227">
        <f t="shared" si="1547"/>
        <v>3132.5311711700001</v>
      </c>
      <c r="FP1075" s="227">
        <f t="shared" si="1548"/>
        <v>3225.92747117</v>
      </c>
      <c r="FQ1075" s="227">
        <f>($S1075)</f>
        <v>3113.21</v>
      </c>
      <c r="FR1075" s="227">
        <v>0</v>
      </c>
      <c r="FS1075" s="227">
        <f>(($A1075-FS$1073)/30)*0.01*FQ1075</f>
        <v>0</v>
      </c>
      <c r="FT1075" s="228">
        <f>($O1075/FT$1073)</f>
        <v>1</v>
      </c>
      <c r="FU1075" s="239">
        <f>NETWORKDAYS(FU$1073,$A1075,$AE$118:$AE$502)-1</f>
        <v>0</v>
      </c>
      <c r="FV1075" s="231">
        <f>ROUND((1+0.06)^TRUNC((FU1075/252),9),9)</f>
        <v>1</v>
      </c>
      <c r="FW1075" s="227">
        <f t="shared" ref="FW1075:FW1105" si="1670">TRUNC(FQ1075*(FT1075*FV1075),8)</f>
        <v>3113.21</v>
      </c>
      <c r="FX1075" s="227">
        <f>IF(FX$1072="SIM",0,FR1075+FS1075+FW1075)</f>
        <v>3113.21</v>
      </c>
      <c r="FY1075" s="227"/>
      <c r="FZ1075" s="227"/>
      <c r="GA1075" s="227"/>
      <c r="GB1075" s="227"/>
      <c r="GC1075" s="1"/>
      <c r="GD1075" s="1"/>
      <c r="GE1075" s="1"/>
      <c r="GF1075" s="1"/>
      <c r="GG1075" s="1"/>
      <c r="GH1075" s="5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5"/>
      <c r="HA1075" s="5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3"/>
      <c r="JZ1075" s="1"/>
      <c r="KA1075" s="1"/>
      <c r="KB1075" s="1"/>
      <c r="KC1075" s="1"/>
      <c r="KD1075" s="1"/>
      <c r="KE1075" s="1"/>
    </row>
    <row r="1076" spans="1:291" x14ac:dyDescent="0.2">
      <c r="A1076" s="196">
        <f t="shared" si="1528"/>
        <v>43734</v>
      </c>
      <c r="B1076" s="236">
        <f>(P1076+X1076+AJ1076+AR1076+AZ1076+BH1076+BP1076+BX1076+CF1076+CN1076+CV1076+DD1076+DL1076+DT1076+EB1076+EJ1076+ER1076+EZ1076+FH1076+FP1076+FX1076)</f>
        <v>120654.79303066665</v>
      </c>
      <c r="C1076" s="66">
        <f t="shared" si="1660"/>
        <v>50580.183116519998</v>
      </c>
      <c r="D1076" s="77">
        <f t="shared" si="1529"/>
        <v>5229.93</v>
      </c>
      <c r="E1076" s="67">
        <f>VLOOKUP(A1075,[1]Plan1!$DQ$117:$DS$314,3)</f>
        <v>5227.84</v>
      </c>
      <c r="F1076" s="11">
        <f t="shared" si="1530"/>
        <v>43734</v>
      </c>
      <c r="G1076" s="73">
        <f t="shared" si="1518"/>
        <v>-3.996229395040185E-4</v>
      </c>
      <c r="H1076" s="11">
        <f t="shared" si="1531"/>
        <v>43763</v>
      </c>
      <c r="I1076" s="11">
        <f t="shared" si="1519"/>
        <v>43763</v>
      </c>
      <c r="J1076" s="1">
        <f t="shared" si="1532"/>
        <v>22</v>
      </c>
      <c r="K1076" s="1">
        <f t="shared" si="1533"/>
        <v>1</v>
      </c>
      <c r="L1076" s="66">
        <f t="shared" si="1520"/>
        <v>0.99998182999999996</v>
      </c>
      <c r="M1076" s="70">
        <f t="shared" si="1661"/>
        <v>1.0011006499999999</v>
      </c>
      <c r="N1076" s="70">
        <f t="shared" si="1647"/>
        <v>1.1032372156698267</v>
      </c>
      <c r="O1076" s="66">
        <f t="shared" si="1657"/>
        <v>1.10321716</v>
      </c>
      <c r="P1076" s="66">
        <f t="shared" si="1521"/>
        <v>50579.264074589999</v>
      </c>
      <c r="Q1076" s="74">
        <f t="shared" si="1522"/>
        <v>0</v>
      </c>
      <c r="R1076" s="75">
        <f t="shared" si="1658"/>
        <v>0</v>
      </c>
      <c r="S1076" s="66">
        <f t="shared" si="1659"/>
        <v>0</v>
      </c>
      <c r="T1076" s="10">
        <f t="shared" si="1534"/>
        <v>0.06</v>
      </c>
      <c r="U1076" s="74">
        <f t="shared" si="1654"/>
        <v>1</v>
      </c>
      <c r="V1076" s="74">
        <v>252</v>
      </c>
      <c r="W1076" s="70">
        <f t="shared" si="1523"/>
        <v>1.0002312529999999</v>
      </c>
      <c r="X1076" s="66">
        <f t="shared" si="1524"/>
        <v>11.69660655</v>
      </c>
      <c r="Y1076" s="66">
        <v>0</v>
      </c>
      <c r="Z1076" s="67">
        <f t="shared" si="1525"/>
        <v>0</v>
      </c>
      <c r="AA1076" s="68" t="str">
        <f t="shared" si="1535"/>
        <v>A+INCORP J=</v>
      </c>
      <c r="AB1076" s="11">
        <f t="shared" si="1536"/>
        <v>43763</v>
      </c>
      <c r="AC1076" s="227">
        <f t="shared" si="1541"/>
        <v>3113.21</v>
      </c>
      <c r="AD1076" s="227">
        <f t="shared" ref="AD1076:AD1105" si="1671">0.02*AC1076</f>
        <v>62.264200000000002</v>
      </c>
      <c r="AE1076" s="227">
        <f t="shared" ref="AE1076:AE1105" si="1672">((A1076-AE$525)/30)*0.01*AC1076</f>
        <v>569.71743000000004</v>
      </c>
      <c r="AF1076" s="228">
        <f t="shared" si="1542"/>
        <v>1.0572797909823333</v>
      </c>
      <c r="AG1076" s="230">
        <f t="shared" si="1543"/>
        <v>379</v>
      </c>
      <c r="AH1076" s="231">
        <f t="shared" ref="AH1076:AH1105" si="1673">ROUND((1+0.06)^TRUNC((AG1076/252),9),9)</f>
        <v>1.0915891689999999</v>
      </c>
      <c r="AI1076" s="227">
        <f t="shared" ref="AI1076:AI1105" si="1674">TRUNC(AC1076*(AF1076*AH1076),8)</f>
        <v>3593.00288353</v>
      </c>
      <c r="AJ1076" s="227">
        <f t="shared" ref="AJ1076:AJ1105" si="1675">IF($AJ$524="SIM",0,AD1076+AE1076+AI1076)</f>
        <v>4224.9845135300002</v>
      </c>
      <c r="AK1076" s="227">
        <f t="shared" si="1667"/>
        <v>3113.21</v>
      </c>
      <c r="AL1076" s="227">
        <f t="shared" ref="AL1076:AL1105" si="1676">0.02*AK1076</f>
        <v>62.264200000000002</v>
      </c>
      <c r="AM1076" s="227">
        <f t="shared" ref="AM1076:AM1105" si="1677">((A1076-AM$555)/30)*0.01*AK1076</f>
        <v>538.58533</v>
      </c>
      <c r="AN1076" s="228">
        <f t="shared" si="1668"/>
        <v>1.0563294930755336</v>
      </c>
      <c r="AO1076" s="230">
        <f t="shared" si="1669"/>
        <v>358</v>
      </c>
      <c r="AP1076" s="231">
        <f t="shared" ref="AP1076:AP1105" si="1678">ROUND((1+0.06)^TRUNC((AO1076/252),9),9)</f>
        <v>1.086301542</v>
      </c>
      <c r="AQ1076" s="227">
        <f t="shared" ref="AQ1076:AQ1105" si="1679">TRUNC(AK1076*(AN1076*AP1076),8)</f>
        <v>3572.3846813199998</v>
      </c>
      <c r="AR1076" s="227">
        <f t="shared" ref="AR1076:AR1105" si="1680">IF($AR$554="SIM",0,AL1076+AM1076+AQ1076)</f>
        <v>4173.2342113199993</v>
      </c>
      <c r="AS1076" s="227">
        <f t="shared" si="1537"/>
        <v>3113.21</v>
      </c>
      <c r="AT1076" s="227">
        <f t="shared" ref="AT1076:AT1105" si="1681">0.02*AS1076</f>
        <v>62.264200000000002</v>
      </c>
      <c r="AU1076" s="227">
        <f t="shared" ref="AU1076:AU1105" si="1682">(($A1076-AU$585)/30)*0.01*AS1076</f>
        <v>507.45323000000002</v>
      </c>
      <c r="AV1076" s="228">
        <f t="shared" si="1538"/>
        <v>1.0540111249373081</v>
      </c>
      <c r="AW1076" s="230">
        <f t="shared" si="1539"/>
        <v>337</v>
      </c>
      <c r="AX1076" s="231">
        <f t="shared" ref="AX1076:AX1105" si="1683">ROUND((1+0.06)^TRUNC((AW1076/252),9),9)</f>
        <v>1.0810395269999999</v>
      </c>
      <c r="AY1076" s="227">
        <f t="shared" ref="AY1076:AY1105" si="1684">TRUNC(AS1076*(AV1076*AX1076),8)</f>
        <v>3547.2776724099999</v>
      </c>
      <c r="AZ1076" s="227">
        <f t="shared" ref="AZ1076:AZ1105" si="1685">IF($AZ$584="SIM",0,AT1076+AU1076+AY1076)</f>
        <v>4116.9951024100001</v>
      </c>
      <c r="BA1076" s="227">
        <f t="shared" si="1516"/>
        <v>3113.21</v>
      </c>
      <c r="BB1076" s="227">
        <f t="shared" ref="BB1076:BB1105" si="1686">0.02*BA1076</f>
        <v>62.264200000000002</v>
      </c>
      <c r="BC1076" s="227">
        <f t="shared" ref="BC1076:BC1105" si="1687">(($A1076-BC$616)/30)*0.01*BA1076</f>
        <v>475.28339333333338</v>
      </c>
      <c r="BD1076" s="228">
        <f t="shared" si="1665"/>
        <v>1.0498113161942628</v>
      </c>
      <c r="BE1076" s="230">
        <f t="shared" si="1666"/>
        <v>317</v>
      </c>
      <c r="BF1076" s="231">
        <f t="shared" ref="BF1076:BF1105" si="1688">ROUND((1+0.06)^TRUNC((BE1076/252),9),9)</f>
        <v>1.0760517839999999</v>
      </c>
      <c r="BG1076" s="227">
        <f t="shared" ref="BG1076:BG1105" si="1689">TRUNC(BA1076*(BD1076*BF1076),8)</f>
        <v>3516.8418471199998</v>
      </c>
      <c r="BH1076" s="227">
        <f t="shared" ref="BH1076:BH1105" si="1690">IF($AZ$584="SIM",0,BB1076+BC1076+BG1076)</f>
        <v>4054.389440453333</v>
      </c>
      <c r="BI1076" s="227">
        <f t="shared" si="1540"/>
        <v>3113.21</v>
      </c>
      <c r="BJ1076" s="227">
        <f t="shared" ref="BJ1076:BJ1105" si="1691">0.02*BI1076</f>
        <v>62.264200000000002</v>
      </c>
      <c r="BK1076" s="227">
        <f t="shared" ref="BK1076:BK1105" si="1692">(($A1076-BK$646)/30)*0.01*BI1076</f>
        <v>444.1512933333334</v>
      </c>
      <c r="BL1076" s="228">
        <f t="shared" si="1526"/>
        <v>1.0367481467992243</v>
      </c>
      <c r="BM1076" s="230">
        <f t="shared" si="1527"/>
        <v>295</v>
      </c>
      <c r="BN1076" s="231">
        <f t="shared" ref="BN1076:BN1105" si="1693">ROUND((1+0.06)^TRUNC((BM1076/252),9),9)</f>
        <v>1.070591842</v>
      </c>
      <c r="BO1076" s="227">
        <f t="shared" ref="BO1076:BO1105" si="1694">TRUNC(BI1076*(BL1076*BN1076),8)</f>
        <v>3455.4579649000002</v>
      </c>
      <c r="BP1076" s="227">
        <f t="shared" ref="BP1076:BP1105" si="1695">IF($AZ$584="SIM",0,BJ1076+BK1076+BO1076)</f>
        <v>3961.8734582333336</v>
      </c>
      <c r="BQ1076" s="227">
        <f t="shared" si="1664"/>
        <v>3113.21</v>
      </c>
      <c r="BR1076" s="227">
        <f t="shared" ref="BR1076:BR1105" si="1696">0.02*BQ1076</f>
        <v>62.264200000000002</v>
      </c>
      <c r="BS1076" s="227">
        <f t="shared" ref="BS1076:BS1105" si="1697">(($A1076-BS$679)/30)*0.01*BQ1076</f>
        <v>409.90598333333332</v>
      </c>
      <c r="BT1076" s="228">
        <f t="shared" si="1662"/>
        <v>1.033337465869578</v>
      </c>
      <c r="BU1076" s="230">
        <f t="shared" si="1663"/>
        <v>272</v>
      </c>
      <c r="BV1076" s="231">
        <f t="shared" ref="BV1076:BV1105" si="1698">ROUND((1+0.06)^TRUNC((BU1076/252),9),9)</f>
        <v>1.0649133399999999</v>
      </c>
      <c r="BW1076" s="227">
        <f t="shared" ref="BW1076:BW1105" si="1699">TRUNC(BQ1076*(BT1076*BV1076),8)</f>
        <v>3425.82252178</v>
      </c>
      <c r="BX1076" s="227">
        <f t="shared" ref="BX1076:BX1105" si="1700">IF($AZ$584="SIM",0,BR1076+BS1076+BW1076)</f>
        <v>3897.9927051133332</v>
      </c>
      <c r="BY1076" s="227">
        <f t="shared" si="1517"/>
        <v>3113.21</v>
      </c>
      <c r="BZ1076" s="227">
        <f t="shared" ref="BZ1076:BZ1105" si="1701">0.02*BY1076</f>
        <v>62.264200000000002</v>
      </c>
      <c r="CA1076" s="227">
        <f t="shared" ref="CA1076:CA1105" si="1702">(($A1076-CA$708)/30)*0.01*BY1076</f>
        <v>379.81162</v>
      </c>
      <c r="CB1076" s="228">
        <f t="shared" si="1514"/>
        <v>1.0342672866036353</v>
      </c>
      <c r="CC1076" s="230">
        <f t="shared" si="1515"/>
        <v>252</v>
      </c>
      <c r="CD1076" s="231">
        <f t="shared" ref="CD1076:CD1105" si="1703">ROUND((1+0.06)^TRUNC((CC1076/252),9),9)</f>
        <v>1.06</v>
      </c>
      <c r="CE1076" s="227">
        <f t="shared" ref="CE1076:CE1105" si="1704">TRUNC(BY1076*(CB1076*CD1076),8)</f>
        <v>3413.0847348799998</v>
      </c>
      <c r="CF1076" s="227">
        <f t="shared" ref="CF1076:CF1105" si="1705">IF($AZ$584="SIM",0,BZ1076+CA1076+CE1076)</f>
        <v>3855.1605548799998</v>
      </c>
      <c r="CG1076" s="227">
        <f t="shared" si="1510"/>
        <v>3113.21</v>
      </c>
      <c r="CH1076" s="227">
        <f t="shared" ref="CH1076:CH1105" si="1706">0.02*CG1076</f>
        <v>62.264200000000002</v>
      </c>
      <c r="CI1076" s="227">
        <f t="shared" ref="CI1076:CI1105" si="1707">(($A1076-CI$738)/30)*0.01*CG1076</f>
        <v>348.67951999999997</v>
      </c>
      <c r="CJ1076" s="228">
        <f t="shared" si="1655"/>
        <v>1.0293268305372039</v>
      </c>
      <c r="CK1076" s="230">
        <f t="shared" si="1656"/>
        <v>231</v>
      </c>
      <c r="CL1076" s="231">
        <f t="shared" ref="CL1076:CL1105" si="1708">ROUND((1+0.06)^TRUNC((CK1076/252),9),9)</f>
        <v>1.0548653889999999</v>
      </c>
      <c r="CM1076" s="227">
        <f t="shared" ref="CM1076:CM1105" si="1709">TRUNC(CG1076*(CJ1076*CL1076),8)</f>
        <v>3380.3273017299998</v>
      </c>
      <c r="CN1076" s="227">
        <f t="shared" ref="CN1076:CN1105" si="1710">IF($AZ$584="SIM",0,CH1076+CI1076+CM1076)</f>
        <v>3791.27102173</v>
      </c>
      <c r="CO1076" s="227">
        <f t="shared" si="1513"/>
        <v>3113.21</v>
      </c>
      <c r="CP1076" s="227">
        <f t="shared" ref="CP1076:CP1105" si="1711">0.02*CO1076</f>
        <v>62.264200000000002</v>
      </c>
      <c r="CQ1076" s="227">
        <f t="shared" ref="CQ1076:CQ1105" si="1712">(($A1076-CQ$770)/30)*0.01*CO1076</f>
        <v>315.47194666666667</v>
      </c>
      <c r="CR1076" s="228">
        <f t="shared" si="1511"/>
        <v>1.0247163650212527</v>
      </c>
      <c r="CS1076" s="230">
        <f t="shared" si="1512"/>
        <v>211</v>
      </c>
      <c r="CT1076" s="231">
        <f t="shared" ref="CT1076:CT1105" si="1713">ROUND((1+0.06)^TRUNC((CS1076/252),9),9)</f>
        <v>1.0499984090000001</v>
      </c>
      <c r="CU1076" s="227">
        <f t="shared" ref="CU1076:CU1105" si="1714">TRUNC(CO1076*(CR1076*CT1076),8)</f>
        <v>3349.6600209399999</v>
      </c>
      <c r="CV1076" s="227">
        <f t="shared" ref="CV1076:CV1105" si="1715">IF($AZ$769="SIM",0,CP1076+CQ1076+CU1076)</f>
        <v>3727.3961676066665</v>
      </c>
      <c r="CW1076" s="227">
        <f t="shared" si="1653"/>
        <v>3113.21</v>
      </c>
      <c r="CX1076" s="227">
        <f t="shared" ref="CX1076:CX1105" si="1716">0.02*CW1076</f>
        <v>62.264200000000002</v>
      </c>
      <c r="CY1076" s="227">
        <f t="shared" ref="CY1076:CY1105" si="1717">(($A1076-CY$800)/30)*0.01*CW1076</f>
        <v>284.33984666666669</v>
      </c>
      <c r="CZ1076" s="228">
        <f t="shared" si="1651"/>
        <v>1.0268732610699582</v>
      </c>
      <c r="DA1076" s="239">
        <f t="shared" si="1652"/>
        <v>190</v>
      </c>
      <c r="DB1076" s="231">
        <f t="shared" ref="DB1076:DB1105" si="1718">ROUND((1+0.06)^TRUNC((DA1076/252),9),9)</f>
        <v>1.044912246</v>
      </c>
      <c r="DC1076" s="227">
        <f t="shared" ref="DC1076:DC1105" si="1719">TRUNC(CW1076*(CZ1076*DB1076),8)</f>
        <v>3340.4508115100002</v>
      </c>
      <c r="DD1076" s="227">
        <f t="shared" ref="DD1076:DD1105" si="1720">IF($AZ$799="SIM",0,CX1076+CY1076+DC1076)</f>
        <v>3687.054858176667</v>
      </c>
      <c r="DE1076" s="227">
        <f t="shared" si="1509"/>
        <v>3113.21</v>
      </c>
      <c r="DF1076" s="227">
        <f t="shared" ref="DF1076:DF1105" si="1721">0.02*DE1076</f>
        <v>62.264200000000002</v>
      </c>
      <c r="DG1076" s="227">
        <f t="shared" ref="DG1076:DG1105" si="1722">(($A1076-DG$830)/30)*0.01*DE1076</f>
        <v>253.20774666666665</v>
      </c>
      <c r="DH1076" s="228">
        <f t="shared" si="1507"/>
        <v>1.0253351523764958</v>
      </c>
      <c r="DI1076" s="239">
        <f t="shared" si="1508"/>
        <v>169</v>
      </c>
      <c r="DJ1076" s="231">
        <f t="shared" ref="DJ1076:DJ1105" si="1723">ROUND((1+0.06)^TRUNC((DI1076/252),9),9)</f>
        <v>1.03985072</v>
      </c>
      <c r="DK1076" s="227">
        <f t="shared" ref="DK1076:DK1105" si="1724">TRUNC(DE1076*(DH1076*DJ1076),8)</f>
        <v>3319.29048147</v>
      </c>
      <c r="DL1076" s="227">
        <f t="shared" ref="DL1076:DL1105" si="1725">IF($AZ$799="SIM",0,DF1076+DG1076+DK1076)</f>
        <v>3634.7624281366666</v>
      </c>
      <c r="DM1076" s="227">
        <f t="shared" si="1650"/>
        <v>3113.21</v>
      </c>
      <c r="DN1076" s="227">
        <f t="shared" ref="DN1076:DN1105" si="1726">0.02*DM1076</f>
        <v>62.264200000000002</v>
      </c>
      <c r="DO1076" s="227">
        <f t="shared" ref="DO1076:DO1105" si="1727">(($A1076-DO$861)/30)*0.01*DM1076</f>
        <v>221.03790999999998</v>
      </c>
      <c r="DP1076" s="228">
        <f t="shared" si="1648"/>
        <v>1.0220649476410628</v>
      </c>
      <c r="DQ1076" s="239">
        <f t="shared" si="1649"/>
        <v>148</v>
      </c>
      <c r="DR1076" s="231">
        <f t="shared" ref="DR1076:DR1105" si="1728">ROUND((1+0.06)^TRUNC((DQ1076/252),9),9)</f>
        <v>1.0348137120000001</v>
      </c>
      <c r="DS1076" s="227">
        <f t="shared" ref="DS1076:DS1105" si="1729">TRUNC(DM1076*(DP1076*DR1076),8)</f>
        <v>3292.67666388</v>
      </c>
      <c r="DT1076" s="227">
        <f t="shared" ref="DT1076:DT1105" si="1730">IF(DT$860="SIM",0,DN1076+DO1076+DS1076)</f>
        <v>3575.9787738800001</v>
      </c>
      <c r="DU1076" s="227">
        <f t="shared" si="1506"/>
        <v>3113.21</v>
      </c>
      <c r="DV1076" s="227">
        <f t="shared" ref="DV1076:DV1105" si="1731">0.02*DU1076</f>
        <v>62.264200000000002</v>
      </c>
      <c r="DW1076" s="227">
        <f t="shared" ref="DW1076:DW1105" si="1732">(($A1076-DW$889)/30)*0.01*DU1076</f>
        <v>191.98128333333335</v>
      </c>
      <c r="DX1076" s="228">
        <f t="shared" si="1503"/>
        <v>1.0176894403300658</v>
      </c>
      <c r="DY1076" s="239">
        <f t="shared" si="1504"/>
        <v>130</v>
      </c>
      <c r="DZ1076" s="231">
        <f t="shared" ref="DZ1076:DZ1105" si="1733">ROUND((1+0.06)^TRUNC((DY1076/252),9),9)</f>
        <v>1.0305157009999999</v>
      </c>
      <c r="EA1076" s="227">
        <f t="shared" ref="EA1076:EA1105" si="1734">TRUNC(DU1076*(DX1076*DZ1076),8)</f>
        <v>3264.9632564499998</v>
      </c>
      <c r="EB1076" s="227">
        <f t="shared" ref="EB1076:EB1105" si="1735">IF(EB$888="SIM",0,DV1076+DW1076+EA1076)</f>
        <v>3519.2087397833329</v>
      </c>
      <c r="EC1076" s="227">
        <f t="shared" si="1644"/>
        <v>3113.21</v>
      </c>
      <c r="ED1076" s="227">
        <f t="shared" ref="ED1076:ED1105" si="1736">0.02*EC1076</f>
        <v>62.264200000000002</v>
      </c>
      <c r="EE1076" s="227">
        <f t="shared" ref="EE1076:EE1105" si="1737">(($A1076-EE$920)/30)*0.01*EC1076</f>
        <v>159.81144666666668</v>
      </c>
      <c r="EF1076" s="228">
        <f t="shared" si="1645"/>
        <v>1.0101139751040993</v>
      </c>
      <c r="EG1076" s="239">
        <f t="shared" si="1646"/>
        <v>108</v>
      </c>
      <c r="EH1076" s="231">
        <f t="shared" ref="EH1076:EH1105" si="1738">ROUND((1+0.06)^TRUNC((EG1076/252),9),9)</f>
        <v>1.025286811</v>
      </c>
      <c r="EI1076" s="227">
        <f t="shared" ref="EI1076:EI1105" si="1739">TRUNC(EC1076*(EF1076*EH1076),8)</f>
        <v>3224.2162853099999</v>
      </c>
      <c r="EJ1076" s="227">
        <f t="shared" ref="EJ1076:EJ1105" si="1740">IF(EJ$919="SIM",0,ED1076+EE1076+EI1076)</f>
        <v>3446.2919319766665</v>
      </c>
      <c r="EK1076" s="227">
        <f t="shared" si="1505"/>
        <v>3113.21</v>
      </c>
      <c r="EL1076" s="227">
        <f t="shared" ref="EL1076:EL1105" si="1741">0.02*EK1076</f>
        <v>62.264200000000002</v>
      </c>
      <c r="EM1076" s="227">
        <f t="shared" ref="EM1076:EM1105" si="1742">(($A1076-EM$952)/30)*0.01*EK1076</f>
        <v>126.60387333333333</v>
      </c>
      <c r="EN1076" s="228">
        <f t="shared" si="1501"/>
        <v>1.0043892730854811</v>
      </c>
      <c r="EO1076" s="239">
        <f t="shared" si="1502"/>
        <v>87</v>
      </c>
      <c r="EP1076" s="231">
        <f t="shared" ref="EP1076:EP1105" si="1743">ROUND((1+0.06)^TRUNC((EO1076/252),9),9)</f>
        <v>1.02032035</v>
      </c>
      <c r="EQ1076" s="227">
        <f t="shared" ref="EQ1076:EQ1105" si="1744">TRUNC(EK1076*(EN1076*EP1076),8)</f>
        <v>3190.4139177500001</v>
      </c>
      <c r="ER1076" s="227">
        <f t="shared" ref="ER1076:ER1105" si="1745">IF(ER$919="SIM",0,EL1076+EM1076+EQ1076)</f>
        <v>3379.2819910833332</v>
      </c>
      <c r="ES1076" s="227">
        <f t="shared" si="1643"/>
        <v>3113.21</v>
      </c>
      <c r="ET1076" s="227">
        <f t="shared" ref="ET1076:ET1105" si="1746">0.02*ES1076</f>
        <v>62.264200000000002</v>
      </c>
      <c r="EU1076" s="227">
        <f t="shared" ref="EU1076:EU1105" si="1747">(($A1076-EU$981)/30)*0.01*ES1076</f>
        <v>96.509510000000006</v>
      </c>
      <c r="EV1076" s="228">
        <f t="shared" si="1641"/>
        <v>1.0030850933344706</v>
      </c>
      <c r="EW1076" s="239">
        <f t="shared" si="1642"/>
        <v>67</v>
      </c>
      <c r="EX1076" s="231">
        <f t="shared" ref="EX1076:EX1105" si="1748">ROUND((1+0.06)^TRUNC((EW1076/252),9),9)</f>
        <v>1.015612755</v>
      </c>
      <c r="EY1076" s="227">
        <f t="shared" ref="EY1076:EY1105" si="1749">TRUNC(ES1076*(EV1076*EX1076),8)</f>
        <v>3171.5702817900001</v>
      </c>
      <c r="EZ1076" s="227">
        <f t="shared" ref="EZ1076:EZ1105" si="1750">IF(EZ$919="SIM",0,ET1076+EU1076+EY1076)</f>
        <v>3330.34399179</v>
      </c>
      <c r="FA1076" s="227">
        <f t="shared" si="1499"/>
        <v>3113.21</v>
      </c>
      <c r="FB1076" s="227">
        <f t="shared" ref="FB1076:FB1105" si="1751">0.02*FA1076</f>
        <v>62.264200000000002</v>
      </c>
      <c r="FC1076" s="227">
        <f t="shared" ref="FC1076:FC1105" si="1752">(($A1076-FC$1011)/30)*0.01*FA1076</f>
        <v>65.377410000000012</v>
      </c>
      <c r="FD1076" s="228">
        <f t="shared" si="1496"/>
        <v>1.0029850614917468</v>
      </c>
      <c r="FE1076" s="239">
        <f t="shared" si="1497"/>
        <v>45</v>
      </c>
      <c r="FF1076" s="231">
        <f t="shared" ref="FF1076:FF1105" si="1753">ROUND((1+0.06)^TRUNC((FE1076/252),9),9)</f>
        <v>1.0104594840000001</v>
      </c>
      <c r="FG1076" s="227">
        <f t="shared" ref="FG1076:FG1105" si="1754">TRUNC(FA1076*(FD1076*FF1076),8)</f>
        <v>3155.16289474</v>
      </c>
      <c r="FH1076" s="227">
        <f t="shared" ref="FH1076:FH1105" si="1755">IF(FH$1010="SIM",0,FB1076+FC1076+FG1076)</f>
        <v>3282.8045047400001</v>
      </c>
      <c r="FI1076" s="227">
        <f t="shared" si="1639"/>
        <v>3113.21</v>
      </c>
      <c r="FJ1076" s="227">
        <f t="shared" ref="FJ1076:FJ1105" si="1756">0.02*FI1076</f>
        <v>62.264200000000002</v>
      </c>
      <c r="FK1076" s="227">
        <f t="shared" ref="FK1076:FK1105" si="1757">(($A1076-FK$1043)/30)*0.01*FI1076</f>
        <v>32.169836666666676</v>
      </c>
      <c r="FL1076" s="228">
        <f t="shared" si="1635"/>
        <v>1.0010824534744593</v>
      </c>
      <c r="FM1076" s="239">
        <f t="shared" si="1636"/>
        <v>23</v>
      </c>
      <c r="FN1076" s="231">
        <f t="shared" ref="FN1076:FN1105" si="1758">ROUND((1+0.06)^TRUNC((FM1076/252),9),9)</f>
        <v>1.005332361</v>
      </c>
      <c r="FO1076" s="227">
        <f t="shared" ref="FO1076:FO1105" si="1759">TRUNC(FI1076*(FL1076*FN1076),8)</f>
        <v>3133.1986341100001</v>
      </c>
      <c r="FP1076" s="227">
        <f t="shared" ref="FP1076:FP1105" si="1760">IF(FP$1010="SIM",0,FJ1076+FK1076+FO1076)</f>
        <v>3227.6326707766666</v>
      </c>
      <c r="FQ1076" s="227">
        <f>FQ1075</f>
        <v>3113.21</v>
      </c>
      <c r="FR1076" s="227">
        <f>0.02*FQ1076</f>
        <v>62.264200000000002</v>
      </c>
      <c r="FS1076" s="227">
        <f t="shared" ref="FS1076:FS1105" si="1761">(($A1076-FS$1073)/30)*0.01*FQ1076</f>
        <v>1.0377366666666668</v>
      </c>
      <c r="FT1076" s="228">
        <f t="shared" ref="FT1076:FT1139" si="1762">($O1076/FT$1073)</f>
        <v>0.99998182621124609</v>
      </c>
      <c r="FU1076" s="239">
        <f t="shared" ref="FU1076:FU1139" si="1763">NETWORKDAYS(FU$1073,$A1076,$AE$118:$AE$502)-1</f>
        <v>1</v>
      </c>
      <c r="FV1076" s="231">
        <f t="shared" ref="FV1076:FV1105" si="1764">ROUND((1+0.06)^TRUNC((FU1076/252),9),9)</f>
        <v>1.0002312529999999</v>
      </c>
      <c r="FW1076" s="227">
        <f t="shared" si="1670"/>
        <v>3113.8733472399999</v>
      </c>
      <c r="FX1076" s="227">
        <f t="shared" ref="FX1076:FX1105" si="1765">IF(FX$1072="SIM",0,FR1076+FS1076+FW1076)</f>
        <v>3177.1752839066667</v>
      </c>
      <c r="FY1076" s="227"/>
      <c r="FZ1076" s="227"/>
      <c r="GA1076" s="227"/>
      <c r="GB1076" s="227"/>
      <c r="GC1076" s="1"/>
      <c r="GD1076" s="1"/>
      <c r="GE1076" s="1"/>
      <c r="GF1076" s="1"/>
      <c r="GG1076" s="1"/>
      <c r="GH1076" s="5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5"/>
      <c r="HA1076" s="5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3"/>
      <c r="JZ1076" s="1"/>
      <c r="KA1076" s="1"/>
      <c r="KB1076" s="1"/>
      <c r="KC1076" s="1"/>
      <c r="KD1076" s="1"/>
      <c r="KE1076" s="1"/>
    </row>
    <row r="1077" spans="1:291" x14ac:dyDescent="0.2">
      <c r="A1077" s="196">
        <f t="shared" si="1528"/>
        <v>43735</v>
      </c>
      <c r="B1077" s="236">
        <f t="shared" ref="B1077:B1105" si="1766">(P1077+X1077+AJ1077+AR1077+AZ1077+BH1077+BP1077+BX1077+CF1077+CN1077+CV1077+DD1077+DL1077+DT1077+EB1077+EJ1077+ER1077+EZ1077+FH1077+FP1077+FX1077)</f>
        <v>120698.81204166335</v>
      </c>
      <c r="C1077" s="66">
        <f t="shared" si="1660"/>
        <v>50580.183116519998</v>
      </c>
      <c r="D1077" s="77">
        <f t="shared" si="1529"/>
        <v>5229.93</v>
      </c>
      <c r="E1077" s="67">
        <f>VLOOKUP(A1076,[1]Plan1!$DQ$117:$DS$314,3)</f>
        <v>5227.84</v>
      </c>
      <c r="F1077" s="11">
        <f t="shared" si="1530"/>
        <v>43734</v>
      </c>
      <c r="G1077" s="73">
        <f t="shared" si="1518"/>
        <v>-3.996229395040185E-4</v>
      </c>
      <c r="H1077" s="11">
        <f t="shared" si="1531"/>
        <v>43763</v>
      </c>
      <c r="I1077" s="11">
        <f t="shared" si="1519"/>
        <v>43763</v>
      </c>
      <c r="J1077" s="1">
        <f t="shared" si="1532"/>
        <v>22</v>
      </c>
      <c r="K1077" s="1">
        <f t="shared" si="1533"/>
        <v>2</v>
      </c>
      <c r="L1077" s="66">
        <f t="shared" si="1520"/>
        <v>0.99996366000000003</v>
      </c>
      <c r="M1077" s="70">
        <f t="shared" si="1661"/>
        <v>1.0011006499999999</v>
      </c>
      <c r="N1077" s="70">
        <f t="shared" si="1647"/>
        <v>1.1032372156698267</v>
      </c>
      <c r="O1077" s="66">
        <f t="shared" si="1657"/>
        <v>1.1031971199999999</v>
      </c>
      <c r="P1077" s="66">
        <f t="shared" si="1521"/>
        <v>50578.34503266</v>
      </c>
      <c r="Q1077" s="74">
        <f t="shared" si="1522"/>
        <v>0</v>
      </c>
      <c r="R1077" s="75">
        <f t="shared" si="1658"/>
        <v>0</v>
      </c>
      <c r="S1077" s="66">
        <f t="shared" si="1659"/>
        <v>0</v>
      </c>
      <c r="T1077" s="10">
        <f t="shared" si="1534"/>
        <v>0.06</v>
      </c>
      <c r="U1077" s="74">
        <f t="shared" si="1654"/>
        <v>2</v>
      </c>
      <c r="V1077" s="74">
        <v>252</v>
      </c>
      <c r="W1077" s="70">
        <f t="shared" si="1523"/>
        <v>1.000462559</v>
      </c>
      <c r="X1077" s="66">
        <f t="shared" si="1524"/>
        <v>23.395468690000001</v>
      </c>
      <c r="Y1077" s="66">
        <v>0</v>
      </c>
      <c r="Z1077" s="67">
        <f t="shared" si="1525"/>
        <v>0</v>
      </c>
      <c r="AA1077" s="68" t="str">
        <f t="shared" si="1535"/>
        <v>A+INCORP J=</v>
      </c>
      <c r="AB1077" s="11">
        <f t="shared" si="1536"/>
        <v>43763</v>
      </c>
      <c r="AC1077" s="227">
        <f t="shared" si="1541"/>
        <v>3113.21</v>
      </c>
      <c r="AD1077" s="227">
        <f t="shared" si="1671"/>
        <v>62.264200000000002</v>
      </c>
      <c r="AE1077" s="227">
        <f t="shared" si="1672"/>
        <v>570.75516666666658</v>
      </c>
      <c r="AF1077" s="228">
        <f t="shared" si="1542"/>
        <v>1.0572605854371517</v>
      </c>
      <c r="AG1077" s="230">
        <f t="shared" si="1543"/>
        <v>380</v>
      </c>
      <c r="AH1077" s="231">
        <f t="shared" si="1673"/>
        <v>1.0918416019999999</v>
      </c>
      <c r="AI1077" s="227">
        <f t="shared" si="1674"/>
        <v>3593.7684931499998</v>
      </c>
      <c r="AJ1077" s="227">
        <f t="shared" si="1675"/>
        <v>4226.7878598166662</v>
      </c>
      <c r="AK1077" s="227">
        <f t="shared" si="1667"/>
        <v>3113.21</v>
      </c>
      <c r="AL1077" s="227">
        <f t="shared" si="1676"/>
        <v>62.264200000000002</v>
      </c>
      <c r="AM1077" s="227">
        <f t="shared" si="1677"/>
        <v>539.62306666666666</v>
      </c>
      <c r="AN1077" s="228">
        <f t="shared" si="1668"/>
        <v>1.0563103047925655</v>
      </c>
      <c r="AO1077" s="230">
        <f t="shared" si="1669"/>
        <v>359</v>
      </c>
      <c r="AP1077" s="231">
        <f t="shared" si="1678"/>
        <v>1.086552752</v>
      </c>
      <c r="AQ1077" s="227">
        <f t="shared" si="1679"/>
        <v>3573.1458968100001</v>
      </c>
      <c r="AR1077" s="227">
        <f t="shared" si="1680"/>
        <v>4175.0331634766662</v>
      </c>
      <c r="AS1077" s="227">
        <f t="shared" si="1537"/>
        <v>3113.21</v>
      </c>
      <c r="AT1077" s="227">
        <f t="shared" si="1681"/>
        <v>62.264200000000002</v>
      </c>
      <c r="AU1077" s="227">
        <f t="shared" si="1682"/>
        <v>508.49096666666668</v>
      </c>
      <c r="AV1077" s="228">
        <f t="shared" si="1538"/>
        <v>1.053991978767624</v>
      </c>
      <c r="AW1077" s="230">
        <f t="shared" si="1539"/>
        <v>338</v>
      </c>
      <c r="AX1077" s="231">
        <f t="shared" si="1683"/>
        <v>1.0812895199999999</v>
      </c>
      <c r="AY1077" s="227">
        <f t="shared" si="1684"/>
        <v>3548.03353754</v>
      </c>
      <c r="AZ1077" s="227">
        <f t="shared" si="1685"/>
        <v>4118.7887042066668</v>
      </c>
      <c r="BA1077" s="227">
        <f t="shared" si="1516"/>
        <v>3113.21</v>
      </c>
      <c r="BB1077" s="227">
        <f t="shared" si="1686"/>
        <v>62.264200000000002</v>
      </c>
      <c r="BC1077" s="227">
        <f t="shared" si="1687"/>
        <v>476.32112999999998</v>
      </c>
      <c r="BD1077" s="228">
        <f t="shared" si="1665"/>
        <v>1.0497922463143341</v>
      </c>
      <c r="BE1077" s="230">
        <f t="shared" si="1666"/>
        <v>318</v>
      </c>
      <c r="BF1077" s="231">
        <f t="shared" si="1688"/>
        <v>1.0763006230000001</v>
      </c>
      <c r="BG1077" s="227">
        <f t="shared" si="1689"/>
        <v>3517.5912250199999</v>
      </c>
      <c r="BH1077" s="227">
        <f t="shared" si="1690"/>
        <v>4056.1765550199998</v>
      </c>
      <c r="BI1077" s="227">
        <f t="shared" si="1540"/>
        <v>3113.21</v>
      </c>
      <c r="BJ1077" s="227">
        <f t="shared" si="1691"/>
        <v>62.264200000000002</v>
      </c>
      <c r="BK1077" s="227">
        <f t="shared" si="1692"/>
        <v>445.18903000000006</v>
      </c>
      <c r="BL1077" s="228">
        <f t="shared" si="1526"/>
        <v>1.0367293142124814</v>
      </c>
      <c r="BM1077" s="230">
        <f t="shared" si="1527"/>
        <v>296</v>
      </c>
      <c r="BN1077" s="231">
        <f t="shared" si="1693"/>
        <v>1.0708394189999999</v>
      </c>
      <c r="BO1077" s="227">
        <f t="shared" si="1694"/>
        <v>3456.1942649600001</v>
      </c>
      <c r="BP1077" s="227">
        <f t="shared" si="1695"/>
        <v>3963.6474949600001</v>
      </c>
      <c r="BQ1077" s="227">
        <f t="shared" si="1664"/>
        <v>3113.21</v>
      </c>
      <c r="BR1077" s="227">
        <f t="shared" si="1696"/>
        <v>62.264200000000002</v>
      </c>
      <c r="BS1077" s="227">
        <f t="shared" si="1697"/>
        <v>410.94372000000004</v>
      </c>
      <c r="BT1077" s="228">
        <f t="shared" si="1662"/>
        <v>1.0333186952380407</v>
      </c>
      <c r="BU1077" s="230">
        <f t="shared" si="1663"/>
        <v>273</v>
      </c>
      <c r="BV1077" s="231">
        <f t="shared" si="1698"/>
        <v>1.065159604</v>
      </c>
      <c r="BW1077" s="227">
        <f t="shared" si="1699"/>
        <v>3426.5525075700002</v>
      </c>
      <c r="BX1077" s="227">
        <f t="shared" si="1700"/>
        <v>3899.7604275700005</v>
      </c>
      <c r="BY1077" s="227">
        <f t="shared" si="1517"/>
        <v>3113.21</v>
      </c>
      <c r="BZ1077" s="227">
        <f t="shared" si="1701"/>
        <v>62.264200000000002</v>
      </c>
      <c r="CA1077" s="227">
        <f t="shared" si="1702"/>
        <v>380.84935666666661</v>
      </c>
      <c r="CB1077" s="228">
        <f t="shared" si="1514"/>
        <v>1.0342484990818535</v>
      </c>
      <c r="CC1077" s="230">
        <f t="shared" si="1515"/>
        <v>253</v>
      </c>
      <c r="CD1077" s="231">
        <f t="shared" si="1703"/>
        <v>1.060245128</v>
      </c>
      <c r="CE1077" s="227">
        <f t="shared" si="1704"/>
        <v>3413.8120071799999</v>
      </c>
      <c r="CF1077" s="227">
        <f t="shared" si="1705"/>
        <v>3856.9255638466666</v>
      </c>
      <c r="CG1077" s="227">
        <f t="shared" si="1510"/>
        <v>3113.21</v>
      </c>
      <c r="CH1077" s="227">
        <f t="shared" si="1706"/>
        <v>62.264200000000002</v>
      </c>
      <c r="CI1077" s="227">
        <f t="shared" si="1707"/>
        <v>349.71725666666663</v>
      </c>
      <c r="CJ1077" s="228">
        <f t="shared" si="1655"/>
        <v>1.0293081327590763</v>
      </c>
      <c r="CK1077" s="230">
        <f t="shared" si="1656"/>
        <v>232</v>
      </c>
      <c r="CL1077" s="231">
        <f t="shared" si="1708"/>
        <v>1.0551093300000001</v>
      </c>
      <c r="CM1077" s="227">
        <f t="shared" si="1709"/>
        <v>3381.0475952199999</v>
      </c>
      <c r="CN1077" s="227">
        <f t="shared" si="1710"/>
        <v>3793.0290518866668</v>
      </c>
      <c r="CO1077" s="227">
        <f t="shared" si="1513"/>
        <v>3113.21</v>
      </c>
      <c r="CP1077" s="227">
        <f t="shared" si="1711"/>
        <v>62.264200000000002</v>
      </c>
      <c r="CQ1077" s="227">
        <f t="shared" si="1712"/>
        <v>316.50968333333333</v>
      </c>
      <c r="CR1077" s="228">
        <f t="shared" si="1511"/>
        <v>1.0246977509924833</v>
      </c>
      <c r="CS1077" s="230">
        <f t="shared" si="1512"/>
        <v>212</v>
      </c>
      <c r="CT1077" s="231">
        <f t="shared" si="1713"/>
        <v>1.0502412240000001</v>
      </c>
      <c r="CU1077" s="227">
        <f t="shared" si="1714"/>
        <v>3350.37377814</v>
      </c>
      <c r="CV1077" s="227">
        <f t="shared" si="1715"/>
        <v>3729.1476614733333</v>
      </c>
      <c r="CW1077" s="227">
        <f t="shared" si="1653"/>
        <v>3113.21</v>
      </c>
      <c r="CX1077" s="227">
        <f t="shared" si="1716"/>
        <v>62.264200000000002</v>
      </c>
      <c r="CY1077" s="227">
        <f t="shared" si="1717"/>
        <v>285.37758333333329</v>
      </c>
      <c r="CZ1077" s="228">
        <f t="shared" si="1651"/>
        <v>1.0268546078610543</v>
      </c>
      <c r="DA1077" s="239">
        <f t="shared" si="1652"/>
        <v>191</v>
      </c>
      <c r="DB1077" s="231">
        <f t="shared" si="1718"/>
        <v>1.0451538849999999</v>
      </c>
      <c r="DC1077" s="227">
        <f t="shared" si="1719"/>
        <v>3341.16260698</v>
      </c>
      <c r="DD1077" s="227">
        <f t="shared" si="1720"/>
        <v>3688.8043903133334</v>
      </c>
      <c r="DE1077" s="227">
        <f t="shared" si="1509"/>
        <v>3113.21</v>
      </c>
      <c r="DF1077" s="227">
        <f t="shared" si="1721"/>
        <v>62.264200000000002</v>
      </c>
      <c r="DG1077" s="227">
        <f t="shared" si="1722"/>
        <v>254.24548333333334</v>
      </c>
      <c r="DH1077" s="228">
        <f t="shared" si="1507"/>
        <v>1.0253165271074203</v>
      </c>
      <c r="DI1077" s="239">
        <f t="shared" si="1508"/>
        <v>170</v>
      </c>
      <c r="DJ1077" s="231">
        <f t="shared" si="1723"/>
        <v>1.0400911880000001</v>
      </c>
      <c r="DK1077" s="227">
        <f t="shared" si="1724"/>
        <v>3319.9977663999998</v>
      </c>
      <c r="DL1077" s="227">
        <f t="shared" si="1725"/>
        <v>3636.507449733333</v>
      </c>
      <c r="DM1077" s="227">
        <f t="shared" si="1650"/>
        <v>3113.21</v>
      </c>
      <c r="DN1077" s="227">
        <f t="shared" si="1726"/>
        <v>62.264200000000002</v>
      </c>
      <c r="DO1077" s="227">
        <f t="shared" si="1727"/>
        <v>222.0756466666667</v>
      </c>
      <c r="DP1077" s="228">
        <f t="shared" si="1648"/>
        <v>1.0220463817754351</v>
      </c>
      <c r="DQ1077" s="239">
        <f t="shared" si="1649"/>
        <v>149</v>
      </c>
      <c r="DR1077" s="231">
        <f t="shared" si="1728"/>
        <v>1.0350530149999999</v>
      </c>
      <c r="DS1077" s="227">
        <f t="shared" si="1729"/>
        <v>3293.37827728</v>
      </c>
      <c r="DT1077" s="227">
        <f t="shared" si="1730"/>
        <v>3577.7181239466668</v>
      </c>
      <c r="DU1077" s="227">
        <f t="shared" si="1506"/>
        <v>3113.21</v>
      </c>
      <c r="DV1077" s="227">
        <f t="shared" si="1731"/>
        <v>62.264200000000002</v>
      </c>
      <c r="DW1077" s="227">
        <f t="shared" si="1732"/>
        <v>193.01902000000001</v>
      </c>
      <c r="DX1077" s="228">
        <f t="shared" si="1503"/>
        <v>1.0176709539457673</v>
      </c>
      <c r="DY1077" s="239">
        <f t="shared" si="1504"/>
        <v>131</v>
      </c>
      <c r="DZ1077" s="231">
        <f t="shared" si="1733"/>
        <v>1.0307540100000001</v>
      </c>
      <c r="EA1077" s="227">
        <f t="shared" si="1734"/>
        <v>3265.65896436</v>
      </c>
      <c r="EB1077" s="227">
        <f t="shared" si="1735"/>
        <v>3520.9421843600003</v>
      </c>
      <c r="EC1077" s="227">
        <f t="shared" si="1644"/>
        <v>3113.21</v>
      </c>
      <c r="ED1077" s="227">
        <f t="shared" si="1736"/>
        <v>62.264200000000002</v>
      </c>
      <c r="EE1077" s="227">
        <f t="shared" si="1737"/>
        <v>160.84918333333334</v>
      </c>
      <c r="EF1077" s="228">
        <f t="shared" si="1645"/>
        <v>1.0100956263285408</v>
      </c>
      <c r="EG1077" s="239">
        <f t="shared" si="1646"/>
        <v>109</v>
      </c>
      <c r="EH1077" s="231">
        <f t="shared" si="1738"/>
        <v>1.0255239110000001</v>
      </c>
      <c r="EI1077" s="227">
        <f t="shared" si="1739"/>
        <v>3224.9033113400001</v>
      </c>
      <c r="EJ1077" s="227">
        <f t="shared" si="1740"/>
        <v>3448.0166946733334</v>
      </c>
      <c r="EK1077" s="227">
        <f t="shared" si="1505"/>
        <v>3113.21</v>
      </c>
      <c r="EL1077" s="227">
        <f t="shared" si="1741"/>
        <v>62.264200000000002</v>
      </c>
      <c r="EM1077" s="227">
        <f t="shared" si="1742"/>
        <v>127.64160999999999</v>
      </c>
      <c r="EN1077" s="228">
        <f t="shared" si="1501"/>
        <v>1.0043710282994476</v>
      </c>
      <c r="EO1077" s="239">
        <f t="shared" si="1502"/>
        <v>88</v>
      </c>
      <c r="EP1077" s="231">
        <f t="shared" si="1743"/>
        <v>1.0205563019999999</v>
      </c>
      <c r="EQ1077" s="227">
        <f t="shared" si="1744"/>
        <v>3191.09374265</v>
      </c>
      <c r="ER1077" s="227">
        <f t="shared" si="1745"/>
        <v>3380.9995526499997</v>
      </c>
      <c r="ES1077" s="227">
        <f t="shared" si="1643"/>
        <v>3113.21</v>
      </c>
      <c r="ET1077" s="227">
        <f t="shared" si="1746"/>
        <v>62.264200000000002</v>
      </c>
      <c r="EU1077" s="227">
        <f t="shared" si="1747"/>
        <v>97.547246666666666</v>
      </c>
      <c r="EV1077" s="228">
        <f t="shared" si="1641"/>
        <v>1.0030668722389335</v>
      </c>
      <c r="EW1077" s="239">
        <f t="shared" si="1642"/>
        <v>68</v>
      </c>
      <c r="EX1077" s="231">
        <f t="shared" si="1748"/>
        <v>1.015847618</v>
      </c>
      <c r="EY1077" s="227">
        <f t="shared" si="1749"/>
        <v>3172.24609031</v>
      </c>
      <c r="EZ1077" s="227">
        <f t="shared" si="1750"/>
        <v>3332.0575369766666</v>
      </c>
      <c r="FA1077" s="227">
        <f t="shared" si="1499"/>
        <v>3113.21</v>
      </c>
      <c r="FB1077" s="227">
        <f t="shared" si="1751"/>
        <v>62.264200000000002</v>
      </c>
      <c r="FC1077" s="227">
        <f t="shared" si="1752"/>
        <v>66.415146666666672</v>
      </c>
      <c r="FD1077" s="228">
        <f t="shared" si="1496"/>
        <v>1.0029668422132936</v>
      </c>
      <c r="FE1077" s="239">
        <f t="shared" si="1497"/>
        <v>46</v>
      </c>
      <c r="FF1077" s="231">
        <f t="shared" si="1753"/>
        <v>1.010693155</v>
      </c>
      <c r="FG1077" s="227">
        <f t="shared" si="1754"/>
        <v>3155.8352062099998</v>
      </c>
      <c r="FH1077" s="227">
        <f t="shared" si="1755"/>
        <v>3284.5145528766666</v>
      </c>
      <c r="FI1077" s="227">
        <f t="shared" si="1639"/>
        <v>3113.21</v>
      </c>
      <c r="FJ1077" s="227">
        <f t="shared" si="1756"/>
        <v>62.264200000000002</v>
      </c>
      <c r="FK1077" s="227">
        <f t="shared" si="1757"/>
        <v>33.207573333333336</v>
      </c>
      <c r="FL1077" s="228">
        <f t="shared" si="1635"/>
        <v>1.0010642687569846</v>
      </c>
      <c r="FM1077" s="239">
        <f t="shared" si="1636"/>
        <v>24</v>
      </c>
      <c r="FN1077" s="231">
        <f t="shared" si="1758"/>
        <v>1.005564846</v>
      </c>
      <c r="FO1077" s="227">
        <f t="shared" si="1759"/>
        <v>3133.8662643100001</v>
      </c>
      <c r="FP1077" s="227">
        <f t="shared" si="1760"/>
        <v>3229.3380376433333</v>
      </c>
      <c r="FQ1077" s="227">
        <f t="shared" ref="FQ1077:FQ1140" si="1767">FQ1076</f>
        <v>3113.21</v>
      </c>
      <c r="FR1077" s="227">
        <f t="shared" ref="FR1077:FR1105" si="1768">0.02*FQ1077</f>
        <v>62.264200000000002</v>
      </c>
      <c r="FS1077" s="227">
        <f t="shared" si="1761"/>
        <v>2.0754733333333335</v>
      </c>
      <c r="FT1077" s="228">
        <f t="shared" si="1762"/>
        <v>0.99996366148672577</v>
      </c>
      <c r="FU1077" s="239">
        <f t="shared" si="1763"/>
        <v>2</v>
      </c>
      <c r="FV1077" s="231">
        <f t="shared" si="1764"/>
        <v>1.000462559</v>
      </c>
      <c r="FW1077" s="227">
        <f t="shared" si="1670"/>
        <v>3114.5368615500001</v>
      </c>
      <c r="FX1077" s="227">
        <f t="shared" si="1765"/>
        <v>3178.8765348833335</v>
      </c>
      <c r="FY1077" s="227"/>
      <c r="FZ1077" s="227"/>
      <c r="GA1077" s="227"/>
      <c r="GB1077" s="227"/>
      <c r="GC1077" s="1"/>
      <c r="GD1077" s="1"/>
      <c r="GE1077" s="1"/>
      <c r="GF1077" s="1"/>
      <c r="GG1077" s="1"/>
      <c r="GH1077" s="5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5"/>
      <c r="HA1077" s="5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3"/>
      <c r="JZ1077" s="1"/>
      <c r="KA1077" s="1"/>
      <c r="KB1077" s="1"/>
      <c r="KC1077" s="1"/>
      <c r="KD1077" s="1"/>
      <c r="KE1077" s="1"/>
    </row>
    <row r="1078" spans="1:291" x14ac:dyDescent="0.2">
      <c r="A1078" s="196">
        <f t="shared" si="1528"/>
        <v>43736</v>
      </c>
      <c r="B1078" s="236">
        <f t="shared" si="1766"/>
        <v>120728.15752358999</v>
      </c>
      <c r="C1078" s="66">
        <f t="shared" si="1660"/>
        <v>50580.183116519998</v>
      </c>
      <c r="D1078" s="77">
        <f t="shared" si="1529"/>
        <v>5229.93</v>
      </c>
      <c r="E1078" s="67">
        <f>VLOOKUP(A1077,[1]Plan1!$DQ$117:$DS$314,3)</f>
        <v>5227.84</v>
      </c>
      <c r="F1078" s="11">
        <f t="shared" si="1530"/>
        <v>43734</v>
      </c>
      <c r="G1078" s="73">
        <f t="shared" si="1518"/>
        <v>-3.996229395040185E-4</v>
      </c>
      <c r="H1078" s="11">
        <f t="shared" si="1531"/>
        <v>43763</v>
      </c>
      <c r="I1078" s="11">
        <f t="shared" si="1519"/>
        <v>43763</v>
      </c>
      <c r="J1078" s="1">
        <f t="shared" si="1532"/>
        <v>22</v>
      </c>
      <c r="K1078" s="1">
        <f t="shared" si="1533"/>
        <v>3</v>
      </c>
      <c r="L1078" s="66">
        <f t="shared" si="1520"/>
        <v>0.99994548999999999</v>
      </c>
      <c r="M1078" s="70">
        <f t="shared" si="1661"/>
        <v>1.0011006499999999</v>
      </c>
      <c r="N1078" s="70">
        <f t="shared" si="1647"/>
        <v>1.1032372156698267</v>
      </c>
      <c r="O1078" s="66">
        <f t="shared" si="1657"/>
        <v>1.1031770700000001</v>
      </c>
      <c r="P1078" s="66">
        <f t="shared" si="1521"/>
        <v>50577.42599073</v>
      </c>
      <c r="Q1078" s="74">
        <f t="shared" si="1522"/>
        <v>0</v>
      </c>
      <c r="R1078" s="75">
        <f t="shared" si="1658"/>
        <v>0</v>
      </c>
      <c r="S1078" s="66">
        <f t="shared" si="1659"/>
        <v>0</v>
      </c>
      <c r="T1078" s="10">
        <f t="shared" si="1534"/>
        <v>0.06</v>
      </c>
      <c r="U1078" s="74">
        <f t="shared" si="1654"/>
        <v>3</v>
      </c>
      <c r="V1078" s="74">
        <v>252</v>
      </c>
      <c r="W1078" s="70">
        <f t="shared" si="1523"/>
        <v>1.0006939180000001</v>
      </c>
      <c r="X1078" s="66">
        <f t="shared" si="1524"/>
        <v>35.096586279999997</v>
      </c>
      <c r="Y1078" s="66">
        <v>0</v>
      </c>
      <c r="Z1078" s="67">
        <f t="shared" si="1525"/>
        <v>0</v>
      </c>
      <c r="AA1078" s="68" t="str">
        <f t="shared" si="1535"/>
        <v>A+INCORP J=</v>
      </c>
      <c r="AB1078" s="11">
        <f t="shared" si="1536"/>
        <v>43763</v>
      </c>
      <c r="AC1078" s="227">
        <f t="shared" si="1541"/>
        <v>3113.21</v>
      </c>
      <c r="AD1078" s="227">
        <f t="shared" si="1671"/>
        <v>62.264200000000002</v>
      </c>
      <c r="AE1078" s="227">
        <f t="shared" si="1672"/>
        <v>571.79290333333336</v>
      </c>
      <c r="AF1078" s="228">
        <f t="shared" si="1542"/>
        <v>1.0572413703083652</v>
      </c>
      <c r="AG1078" s="230">
        <f t="shared" si="1543"/>
        <v>380</v>
      </c>
      <c r="AH1078" s="231">
        <f t="shared" si="1673"/>
        <v>1.0918416019999999</v>
      </c>
      <c r="AI1078" s="227">
        <f t="shared" si="1674"/>
        <v>3593.7031783900002</v>
      </c>
      <c r="AJ1078" s="227">
        <f t="shared" si="1675"/>
        <v>4227.7602817233337</v>
      </c>
      <c r="AK1078" s="227">
        <f t="shared" si="1667"/>
        <v>3113.21</v>
      </c>
      <c r="AL1078" s="227">
        <f t="shared" si="1676"/>
        <v>62.264200000000002</v>
      </c>
      <c r="AM1078" s="227">
        <f t="shared" si="1677"/>
        <v>540.66080333333332</v>
      </c>
      <c r="AN1078" s="228">
        <f t="shared" si="1668"/>
        <v>1.0562911069346061</v>
      </c>
      <c r="AO1078" s="230">
        <f t="shared" si="1669"/>
        <v>359</v>
      </c>
      <c r="AP1078" s="231">
        <f t="shared" si="1678"/>
        <v>1.086552752</v>
      </c>
      <c r="AQ1078" s="227">
        <f t="shared" si="1679"/>
        <v>3573.0809568499999</v>
      </c>
      <c r="AR1078" s="227">
        <f t="shared" si="1680"/>
        <v>4176.0059601833327</v>
      </c>
      <c r="AS1078" s="227">
        <f t="shared" si="1537"/>
        <v>3113.21</v>
      </c>
      <c r="AT1078" s="227">
        <f t="shared" si="1681"/>
        <v>62.264200000000002</v>
      </c>
      <c r="AU1078" s="227">
        <f t="shared" si="1682"/>
        <v>509.5287033333334</v>
      </c>
      <c r="AV1078" s="228">
        <f t="shared" si="1538"/>
        <v>1.0539728230439631</v>
      </c>
      <c r="AW1078" s="230">
        <f t="shared" si="1539"/>
        <v>338</v>
      </c>
      <c r="AX1078" s="231">
        <f t="shared" si="1683"/>
        <v>1.0812895199999999</v>
      </c>
      <c r="AY1078" s="227">
        <f t="shared" si="1684"/>
        <v>3547.9690539899998</v>
      </c>
      <c r="AZ1078" s="227">
        <f t="shared" si="1685"/>
        <v>4119.7619573233333</v>
      </c>
      <c r="BA1078" s="227">
        <f t="shared" si="1516"/>
        <v>3113.21</v>
      </c>
      <c r="BB1078" s="227">
        <f t="shared" si="1686"/>
        <v>62.264200000000002</v>
      </c>
      <c r="BC1078" s="227">
        <f t="shared" si="1687"/>
        <v>477.3588666666667</v>
      </c>
      <c r="BD1078" s="228">
        <f t="shared" si="1665"/>
        <v>1.0497731669184973</v>
      </c>
      <c r="BE1078" s="230">
        <f t="shared" si="1666"/>
        <v>318</v>
      </c>
      <c r="BF1078" s="231">
        <f t="shared" si="1688"/>
        <v>1.0763006230000001</v>
      </c>
      <c r="BG1078" s="227">
        <f t="shared" si="1689"/>
        <v>3517.52729473</v>
      </c>
      <c r="BH1078" s="227">
        <f t="shared" si="1690"/>
        <v>4057.1503613966665</v>
      </c>
      <c r="BI1078" s="227">
        <f t="shared" si="1540"/>
        <v>3113.21</v>
      </c>
      <c r="BJ1078" s="227">
        <f t="shared" si="1691"/>
        <v>62.264200000000002</v>
      </c>
      <c r="BK1078" s="227">
        <f t="shared" si="1692"/>
        <v>446.22676666666672</v>
      </c>
      <c r="BL1078" s="228">
        <f t="shared" si="1526"/>
        <v>1.0367104722282403</v>
      </c>
      <c r="BM1078" s="230">
        <f t="shared" si="1527"/>
        <v>296</v>
      </c>
      <c r="BN1078" s="231">
        <f t="shared" si="1693"/>
        <v>1.0708394189999999</v>
      </c>
      <c r="BO1078" s="227">
        <f t="shared" si="1694"/>
        <v>3456.1314505400001</v>
      </c>
      <c r="BP1078" s="227">
        <f t="shared" si="1695"/>
        <v>3964.6224172066668</v>
      </c>
      <c r="BQ1078" s="227">
        <f t="shared" si="1664"/>
        <v>3113.21</v>
      </c>
      <c r="BR1078" s="227">
        <f t="shared" si="1696"/>
        <v>62.264200000000002</v>
      </c>
      <c r="BS1078" s="227">
        <f t="shared" si="1697"/>
        <v>411.98145666666665</v>
      </c>
      <c r="BT1078" s="228">
        <f t="shared" si="1662"/>
        <v>1.0332999152399209</v>
      </c>
      <c r="BU1078" s="230">
        <f t="shared" si="1663"/>
        <v>273</v>
      </c>
      <c r="BV1078" s="231">
        <f t="shared" si="1698"/>
        <v>1.065159604</v>
      </c>
      <c r="BW1078" s="227">
        <f t="shared" si="1699"/>
        <v>3426.4902318700001</v>
      </c>
      <c r="BX1078" s="227">
        <f t="shared" si="1700"/>
        <v>3900.7358885366666</v>
      </c>
      <c r="BY1078" s="227">
        <f t="shared" si="1517"/>
        <v>3113.21</v>
      </c>
      <c r="BZ1078" s="227">
        <f t="shared" si="1701"/>
        <v>62.264200000000002</v>
      </c>
      <c r="CA1078" s="227">
        <f t="shared" si="1702"/>
        <v>381.88709333333338</v>
      </c>
      <c r="CB1078" s="228">
        <f t="shared" si="1514"/>
        <v>1.0342297021850611</v>
      </c>
      <c r="CC1078" s="230">
        <f t="shared" si="1515"/>
        <v>253</v>
      </c>
      <c r="CD1078" s="231">
        <f t="shared" si="1703"/>
        <v>1.060245128</v>
      </c>
      <c r="CE1078" s="227">
        <f t="shared" si="1704"/>
        <v>3413.7499630299999</v>
      </c>
      <c r="CF1078" s="227">
        <f t="shared" si="1705"/>
        <v>3857.9012563633332</v>
      </c>
      <c r="CG1078" s="227">
        <f t="shared" si="1510"/>
        <v>3113.21</v>
      </c>
      <c r="CH1078" s="227">
        <f t="shared" si="1706"/>
        <v>62.264200000000002</v>
      </c>
      <c r="CI1078" s="227">
        <f t="shared" si="1707"/>
        <v>350.7549933333334</v>
      </c>
      <c r="CJ1078" s="228">
        <f t="shared" si="1655"/>
        <v>1.0292894256507206</v>
      </c>
      <c r="CK1078" s="230">
        <f t="shared" si="1656"/>
        <v>232</v>
      </c>
      <c r="CL1078" s="231">
        <f t="shared" si="1708"/>
        <v>1.0551093300000001</v>
      </c>
      <c r="CM1078" s="227">
        <f t="shared" si="1709"/>
        <v>3380.9861465399999</v>
      </c>
      <c r="CN1078" s="227">
        <f t="shared" si="1710"/>
        <v>3794.0053398733335</v>
      </c>
      <c r="CO1078" s="227">
        <f t="shared" si="1513"/>
        <v>3113.21</v>
      </c>
      <c r="CP1078" s="227">
        <f t="shared" si="1711"/>
        <v>62.264200000000002</v>
      </c>
      <c r="CQ1078" s="227">
        <f t="shared" si="1712"/>
        <v>317.54741999999999</v>
      </c>
      <c r="CR1078" s="228">
        <f t="shared" si="1511"/>
        <v>1.0246791276752767</v>
      </c>
      <c r="CS1078" s="230">
        <f t="shared" si="1512"/>
        <v>212</v>
      </c>
      <c r="CT1078" s="231">
        <f t="shared" si="1713"/>
        <v>1.0502412240000001</v>
      </c>
      <c r="CU1078" s="227">
        <f t="shared" si="1714"/>
        <v>3350.3128869400002</v>
      </c>
      <c r="CV1078" s="227">
        <f t="shared" si="1715"/>
        <v>3730.1245069400002</v>
      </c>
      <c r="CW1078" s="227">
        <f t="shared" si="1653"/>
        <v>3113.21</v>
      </c>
      <c r="CX1078" s="227">
        <f t="shared" si="1716"/>
        <v>62.264200000000002</v>
      </c>
      <c r="CY1078" s="227">
        <f t="shared" si="1717"/>
        <v>286.41532000000001</v>
      </c>
      <c r="CZ1078" s="228">
        <f t="shared" si="1651"/>
        <v>1.026835945344162</v>
      </c>
      <c r="DA1078" s="239">
        <f t="shared" si="1652"/>
        <v>191</v>
      </c>
      <c r="DB1078" s="231">
        <f t="shared" si="1718"/>
        <v>1.0451538849999999</v>
      </c>
      <c r="DC1078" s="227">
        <f t="shared" si="1719"/>
        <v>3341.1018831900001</v>
      </c>
      <c r="DD1078" s="227">
        <f t="shared" si="1720"/>
        <v>3689.7814031900002</v>
      </c>
      <c r="DE1078" s="227">
        <f t="shared" si="1509"/>
        <v>3113.21</v>
      </c>
      <c r="DF1078" s="227">
        <f t="shared" si="1721"/>
        <v>62.264200000000002</v>
      </c>
      <c r="DG1078" s="227">
        <f t="shared" si="1722"/>
        <v>255.28321999999997</v>
      </c>
      <c r="DH1078" s="228">
        <f t="shared" si="1507"/>
        <v>1.0252978925442984</v>
      </c>
      <c r="DI1078" s="239">
        <f t="shared" si="1508"/>
        <v>170</v>
      </c>
      <c r="DJ1078" s="231">
        <f t="shared" si="1723"/>
        <v>1.0400911880000001</v>
      </c>
      <c r="DK1078" s="227">
        <f t="shared" si="1724"/>
        <v>3319.9374272700002</v>
      </c>
      <c r="DL1078" s="227">
        <f t="shared" si="1725"/>
        <v>3637.48484727</v>
      </c>
      <c r="DM1078" s="227">
        <f t="shared" si="1650"/>
        <v>3113.21</v>
      </c>
      <c r="DN1078" s="227">
        <f t="shared" si="1726"/>
        <v>62.264200000000002</v>
      </c>
      <c r="DO1078" s="227">
        <f t="shared" si="1727"/>
        <v>223.11338333333336</v>
      </c>
      <c r="DP1078" s="228">
        <f t="shared" si="1648"/>
        <v>1.0220278066454034</v>
      </c>
      <c r="DQ1078" s="239">
        <f t="shared" si="1649"/>
        <v>149</v>
      </c>
      <c r="DR1078" s="231">
        <f t="shared" si="1728"/>
        <v>1.0350530149999999</v>
      </c>
      <c r="DS1078" s="227">
        <f t="shared" si="1729"/>
        <v>3293.3184219499999</v>
      </c>
      <c r="DT1078" s="227">
        <f t="shared" si="1730"/>
        <v>3578.6960052833333</v>
      </c>
      <c r="DU1078" s="227">
        <f t="shared" si="1506"/>
        <v>3113.21</v>
      </c>
      <c r="DV1078" s="227">
        <f t="shared" si="1731"/>
        <v>62.264200000000002</v>
      </c>
      <c r="DW1078" s="227">
        <f t="shared" si="1732"/>
        <v>194.05675666666667</v>
      </c>
      <c r="DX1078" s="228">
        <f t="shared" si="1503"/>
        <v>1.0176524583367266</v>
      </c>
      <c r="DY1078" s="239">
        <f t="shared" si="1504"/>
        <v>131</v>
      </c>
      <c r="DZ1078" s="231">
        <f t="shared" si="1733"/>
        <v>1.0307540100000001</v>
      </c>
      <c r="EA1078" s="227">
        <f t="shared" si="1734"/>
        <v>3265.5996128100001</v>
      </c>
      <c r="EB1078" s="227">
        <f t="shared" si="1735"/>
        <v>3521.920569476667</v>
      </c>
      <c r="EC1078" s="227">
        <f t="shared" si="1644"/>
        <v>3113.21</v>
      </c>
      <c r="ED1078" s="227">
        <f t="shared" si="1736"/>
        <v>62.264200000000002</v>
      </c>
      <c r="EE1078" s="227">
        <f t="shared" si="1737"/>
        <v>161.88692</v>
      </c>
      <c r="EF1078" s="228">
        <f t="shared" si="1645"/>
        <v>1.0100772683969068</v>
      </c>
      <c r="EG1078" s="239">
        <f t="shared" si="1646"/>
        <v>109</v>
      </c>
      <c r="EH1078" s="231">
        <f t="shared" si="1738"/>
        <v>1.0255239110000001</v>
      </c>
      <c r="EI1078" s="227">
        <f t="shared" si="1739"/>
        <v>3224.8447004999998</v>
      </c>
      <c r="EJ1078" s="227">
        <f t="shared" si="1740"/>
        <v>3448.9958204999998</v>
      </c>
      <c r="EK1078" s="227">
        <f t="shared" si="1505"/>
        <v>3113.21</v>
      </c>
      <c r="EL1078" s="227">
        <f t="shared" si="1741"/>
        <v>62.264200000000002</v>
      </c>
      <c r="EM1078" s="227">
        <f t="shared" si="1742"/>
        <v>128.6793466666667</v>
      </c>
      <c r="EN1078" s="228">
        <f t="shared" si="1501"/>
        <v>1.0043527744092295</v>
      </c>
      <c r="EO1078" s="239">
        <f t="shared" si="1502"/>
        <v>88</v>
      </c>
      <c r="EP1078" s="231">
        <f t="shared" si="1743"/>
        <v>1.0205563019999999</v>
      </c>
      <c r="EQ1078" s="227">
        <f t="shared" si="1744"/>
        <v>3191.0357462799998</v>
      </c>
      <c r="ER1078" s="227">
        <f t="shared" si="1745"/>
        <v>3381.9792929466666</v>
      </c>
      <c r="ES1078" s="227">
        <f t="shared" si="1643"/>
        <v>3113.21</v>
      </c>
      <c r="ET1078" s="227">
        <f t="shared" si="1746"/>
        <v>62.264200000000002</v>
      </c>
      <c r="EU1078" s="227">
        <f t="shared" si="1747"/>
        <v>98.584983333333327</v>
      </c>
      <c r="EV1078" s="228">
        <f t="shared" si="1641"/>
        <v>1.0030486420510336</v>
      </c>
      <c r="EW1078" s="239">
        <f t="shared" si="1642"/>
        <v>68</v>
      </c>
      <c r="EX1078" s="231">
        <f t="shared" si="1748"/>
        <v>1.015847618</v>
      </c>
      <c r="EY1078" s="227">
        <f t="shared" si="1749"/>
        <v>3172.1884364900002</v>
      </c>
      <c r="EZ1078" s="227">
        <f t="shared" si="1750"/>
        <v>3333.0376198233334</v>
      </c>
      <c r="FA1078" s="227">
        <f t="shared" si="1499"/>
        <v>3113.21</v>
      </c>
      <c r="FB1078" s="227">
        <f t="shared" si="1751"/>
        <v>62.264200000000002</v>
      </c>
      <c r="FC1078" s="227">
        <f t="shared" si="1752"/>
        <v>67.452883333333332</v>
      </c>
      <c r="FD1078" s="228">
        <f t="shared" ref="FD1078:FD1141" si="1769">($O1078/FD$1011)</f>
        <v>1.0029486138433843</v>
      </c>
      <c r="FE1078" s="239">
        <f t="shared" ref="FE1078:FE1141" si="1770">NETWORKDAYS(FE$1011,$A1078,$AE$118:$AE$502)-1</f>
        <v>46</v>
      </c>
      <c r="FF1078" s="231">
        <f t="shared" si="1753"/>
        <v>1.010693155</v>
      </c>
      <c r="FG1078" s="227">
        <f t="shared" si="1754"/>
        <v>3155.77785064</v>
      </c>
      <c r="FH1078" s="227">
        <f t="shared" si="1755"/>
        <v>3285.4949339733334</v>
      </c>
      <c r="FI1078" s="227">
        <f t="shared" si="1639"/>
        <v>3113.21</v>
      </c>
      <c r="FJ1078" s="227">
        <f t="shared" si="1756"/>
        <v>62.264200000000002</v>
      </c>
      <c r="FK1078" s="227">
        <f t="shared" si="1757"/>
        <v>34.245310000000003</v>
      </c>
      <c r="FL1078" s="228">
        <f t="shared" si="1635"/>
        <v>1.0010460749653001</v>
      </c>
      <c r="FM1078" s="239">
        <f t="shared" si="1636"/>
        <v>24</v>
      </c>
      <c r="FN1078" s="231">
        <f t="shared" si="1758"/>
        <v>1.005564846</v>
      </c>
      <c r="FO1078" s="227">
        <f t="shared" si="1759"/>
        <v>3133.8093080100002</v>
      </c>
      <c r="FP1078" s="227">
        <f t="shared" si="1760"/>
        <v>3230.3188180100001</v>
      </c>
      <c r="FQ1078" s="227">
        <f t="shared" si="1767"/>
        <v>3113.21</v>
      </c>
      <c r="FR1078" s="227">
        <f t="shared" si="1768"/>
        <v>62.264200000000002</v>
      </c>
      <c r="FS1078" s="227">
        <f t="shared" si="1761"/>
        <v>3.11321</v>
      </c>
      <c r="FT1078" s="228">
        <f t="shared" si="1762"/>
        <v>0.99994548769797209</v>
      </c>
      <c r="FU1078" s="239">
        <f t="shared" si="1763"/>
        <v>2</v>
      </c>
      <c r="FV1078" s="231">
        <f t="shared" si="1764"/>
        <v>1.000462559</v>
      </c>
      <c r="FW1078" s="227">
        <f t="shared" si="1670"/>
        <v>3114.4802565599998</v>
      </c>
      <c r="FX1078" s="227">
        <f t="shared" si="1765"/>
        <v>3179.8576665599999</v>
      </c>
      <c r="FY1078" s="227"/>
      <c r="FZ1078" s="227"/>
      <c r="GA1078" s="227"/>
      <c r="GB1078" s="227"/>
      <c r="GC1078" s="1"/>
      <c r="GD1078" s="1"/>
      <c r="GE1078" s="1"/>
      <c r="GF1078" s="1"/>
      <c r="GG1078" s="1"/>
      <c r="GH1078" s="5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5"/>
      <c r="HA1078" s="5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3"/>
      <c r="JZ1078" s="1"/>
      <c r="KA1078" s="1"/>
      <c r="KB1078" s="1"/>
      <c r="KC1078" s="1"/>
      <c r="KD1078" s="1"/>
      <c r="KE1078" s="1"/>
    </row>
    <row r="1079" spans="1:291" x14ac:dyDescent="0.2">
      <c r="A1079" s="196">
        <f t="shared" si="1528"/>
        <v>43737</v>
      </c>
      <c r="B1079" s="236">
        <f t="shared" si="1766"/>
        <v>120747.87452025664</v>
      </c>
      <c r="C1079" s="66">
        <f t="shared" si="1660"/>
        <v>50580.183116519998</v>
      </c>
      <c r="D1079" s="77">
        <f t="shared" si="1529"/>
        <v>5229.93</v>
      </c>
      <c r="E1079" s="67">
        <f>VLOOKUP(A1078,[1]Plan1!$DQ$117:$DS$314,3)</f>
        <v>5227.84</v>
      </c>
      <c r="F1079" s="11">
        <f t="shared" si="1530"/>
        <v>43734</v>
      </c>
      <c r="G1079" s="73">
        <f t="shared" si="1518"/>
        <v>-3.996229395040185E-4</v>
      </c>
      <c r="H1079" s="11">
        <f t="shared" si="1531"/>
        <v>43763</v>
      </c>
      <c r="I1079" s="11">
        <f t="shared" si="1519"/>
        <v>43763</v>
      </c>
      <c r="J1079" s="1">
        <f t="shared" si="1532"/>
        <v>22</v>
      </c>
      <c r="K1079" s="1">
        <f t="shared" si="1533"/>
        <v>3</v>
      </c>
      <c r="L1079" s="66">
        <f t="shared" si="1520"/>
        <v>0.99994548999999999</v>
      </c>
      <c r="M1079" s="70">
        <f t="shared" si="1661"/>
        <v>1.0011006499999999</v>
      </c>
      <c r="N1079" s="70">
        <f t="shared" si="1647"/>
        <v>1.1032372156698267</v>
      </c>
      <c r="O1079" s="66">
        <f t="shared" si="1657"/>
        <v>1.1031770700000001</v>
      </c>
      <c r="P1079" s="66">
        <f t="shared" si="1521"/>
        <v>50577.42599073</v>
      </c>
      <c r="Q1079" s="74">
        <f t="shared" si="1522"/>
        <v>0</v>
      </c>
      <c r="R1079" s="75">
        <f t="shared" si="1658"/>
        <v>0</v>
      </c>
      <c r="S1079" s="66">
        <f t="shared" si="1659"/>
        <v>0</v>
      </c>
      <c r="T1079" s="10">
        <f t="shared" si="1534"/>
        <v>0.06</v>
      </c>
      <c r="U1079" s="74">
        <f t="shared" si="1654"/>
        <v>3</v>
      </c>
      <c r="V1079" s="74">
        <v>252</v>
      </c>
      <c r="W1079" s="70">
        <f t="shared" si="1523"/>
        <v>1.0006939180000001</v>
      </c>
      <c r="X1079" s="66">
        <f t="shared" si="1524"/>
        <v>35.096586279999997</v>
      </c>
      <c r="Y1079" s="66">
        <v>0</v>
      </c>
      <c r="Z1079" s="67">
        <f t="shared" si="1525"/>
        <v>0</v>
      </c>
      <c r="AA1079" s="68" t="str">
        <f t="shared" si="1535"/>
        <v>A+INCORP J=</v>
      </c>
      <c r="AB1079" s="11">
        <f t="shared" si="1536"/>
        <v>43763</v>
      </c>
      <c r="AC1079" s="227">
        <f t="shared" si="1541"/>
        <v>3113.21</v>
      </c>
      <c r="AD1079" s="227">
        <f t="shared" si="1671"/>
        <v>62.264200000000002</v>
      </c>
      <c r="AE1079" s="227">
        <f t="shared" si="1672"/>
        <v>572.83064000000002</v>
      </c>
      <c r="AF1079" s="228">
        <f t="shared" si="1542"/>
        <v>1.0572413703083652</v>
      </c>
      <c r="AG1079" s="230">
        <f t="shared" si="1543"/>
        <v>380</v>
      </c>
      <c r="AH1079" s="231">
        <f t="shared" si="1673"/>
        <v>1.0918416019999999</v>
      </c>
      <c r="AI1079" s="227">
        <f t="shared" si="1674"/>
        <v>3593.7031783900002</v>
      </c>
      <c r="AJ1079" s="227">
        <f t="shared" si="1675"/>
        <v>4228.7980183899999</v>
      </c>
      <c r="AK1079" s="227">
        <f t="shared" si="1667"/>
        <v>3113.21</v>
      </c>
      <c r="AL1079" s="227">
        <f t="shared" si="1676"/>
        <v>62.264200000000002</v>
      </c>
      <c r="AM1079" s="227">
        <f t="shared" si="1677"/>
        <v>541.69853999999998</v>
      </c>
      <c r="AN1079" s="228">
        <f t="shared" si="1668"/>
        <v>1.0562911069346061</v>
      </c>
      <c r="AO1079" s="230">
        <f t="shared" si="1669"/>
        <v>359</v>
      </c>
      <c r="AP1079" s="231">
        <f t="shared" si="1678"/>
        <v>1.086552752</v>
      </c>
      <c r="AQ1079" s="227">
        <f t="shared" si="1679"/>
        <v>3573.0809568499999</v>
      </c>
      <c r="AR1079" s="227">
        <f t="shared" si="1680"/>
        <v>4177.0436968499998</v>
      </c>
      <c r="AS1079" s="227">
        <f t="shared" si="1537"/>
        <v>3113.21</v>
      </c>
      <c r="AT1079" s="227">
        <f t="shared" si="1681"/>
        <v>62.264200000000002</v>
      </c>
      <c r="AU1079" s="227">
        <f t="shared" si="1682"/>
        <v>510.56643999999994</v>
      </c>
      <c r="AV1079" s="228">
        <f t="shared" si="1538"/>
        <v>1.0539728230439631</v>
      </c>
      <c r="AW1079" s="230">
        <f t="shared" si="1539"/>
        <v>338</v>
      </c>
      <c r="AX1079" s="231">
        <f t="shared" si="1683"/>
        <v>1.0812895199999999</v>
      </c>
      <c r="AY1079" s="227">
        <f t="shared" si="1684"/>
        <v>3547.9690539899998</v>
      </c>
      <c r="AZ1079" s="227">
        <f t="shared" si="1685"/>
        <v>4120.7996939899995</v>
      </c>
      <c r="BA1079" s="227">
        <f t="shared" si="1516"/>
        <v>3113.21</v>
      </c>
      <c r="BB1079" s="227">
        <f t="shared" si="1686"/>
        <v>62.264200000000002</v>
      </c>
      <c r="BC1079" s="227">
        <f t="shared" si="1687"/>
        <v>478.39660333333336</v>
      </c>
      <c r="BD1079" s="228">
        <f t="shared" si="1665"/>
        <v>1.0497731669184973</v>
      </c>
      <c r="BE1079" s="230">
        <f t="shared" si="1666"/>
        <v>318</v>
      </c>
      <c r="BF1079" s="231">
        <f t="shared" si="1688"/>
        <v>1.0763006230000001</v>
      </c>
      <c r="BG1079" s="227">
        <f t="shared" si="1689"/>
        <v>3517.52729473</v>
      </c>
      <c r="BH1079" s="227">
        <f t="shared" si="1690"/>
        <v>4058.1880980633332</v>
      </c>
      <c r="BI1079" s="227">
        <f t="shared" si="1540"/>
        <v>3113.21</v>
      </c>
      <c r="BJ1079" s="227">
        <f t="shared" si="1691"/>
        <v>62.264200000000002</v>
      </c>
      <c r="BK1079" s="227">
        <f t="shared" si="1692"/>
        <v>447.26450333333332</v>
      </c>
      <c r="BL1079" s="228">
        <f t="shared" si="1526"/>
        <v>1.0367104722282403</v>
      </c>
      <c r="BM1079" s="230">
        <f t="shared" si="1527"/>
        <v>296</v>
      </c>
      <c r="BN1079" s="231">
        <f t="shared" si="1693"/>
        <v>1.0708394189999999</v>
      </c>
      <c r="BO1079" s="227">
        <f t="shared" si="1694"/>
        <v>3456.1314505400001</v>
      </c>
      <c r="BP1079" s="227">
        <f t="shared" si="1695"/>
        <v>3965.6601538733335</v>
      </c>
      <c r="BQ1079" s="227">
        <f t="shared" si="1664"/>
        <v>3113.21</v>
      </c>
      <c r="BR1079" s="227">
        <f t="shared" si="1696"/>
        <v>62.264200000000002</v>
      </c>
      <c r="BS1079" s="227">
        <f t="shared" si="1697"/>
        <v>413.01919333333336</v>
      </c>
      <c r="BT1079" s="228">
        <f t="shared" si="1662"/>
        <v>1.0332999152399209</v>
      </c>
      <c r="BU1079" s="230">
        <f t="shared" si="1663"/>
        <v>273</v>
      </c>
      <c r="BV1079" s="231">
        <f t="shared" si="1698"/>
        <v>1.065159604</v>
      </c>
      <c r="BW1079" s="227">
        <f t="shared" si="1699"/>
        <v>3426.4902318700001</v>
      </c>
      <c r="BX1079" s="227">
        <f t="shared" si="1700"/>
        <v>3901.7736252033337</v>
      </c>
      <c r="BY1079" s="227">
        <f t="shared" si="1517"/>
        <v>3113.21</v>
      </c>
      <c r="BZ1079" s="227">
        <f t="shared" si="1701"/>
        <v>62.264200000000002</v>
      </c>
      <c r="CA1079" s="227">
        <f t="shared" si="1702"/>
        <v>382.92483000000004</v>
      </c>
      <c r="CB1079" s="228">
        <f t="shared" si="1514"/>
        <v>1.0342297021850611</v>
      </c>
      <c r="CC1079" s="230">
        <f t="shared" si="1515"/>
        <v>253</v>
      </c>
      <c r="CD1079" s="231">
        <f t="shared" si="1703"/>
        <v>1.060245128</v>
      </c>
      <c r="CE1079" s="227">
        <f t="shared" si="1704"/>
        <v>3413.7499630299999</v>
      </c>
      <c r="CF1079" s="227">
        <f t="shared" si="1705"/>
        <v>3858.9389930299999</v>
      </c>
      <c r="CG1079" s="227">
        <f t="shared" si="1510"/>
        <v>3113.21</v>
      </c>
      <c r="CH1079" s="227">
        <f t="shared" si="1706"/>
        <v>62.264200000000002</v>
      </c>
      <c r="CI1079" s="227">
        <f t="shared" si="1707"/>
        <v>351.79273000000001</v>
      </c>
      <c r="CJ1079" s="228">
        <f t="shared" si="1655"/>
        <v>1.0292894256507206</v>
      </c>
      <c r="CK1079" s="230">
        <f t="shared" si="1656"/>
        <v>232</v>
      </c>
      <c r="CL1079" s="231">
        <f t="shared" si="1708"/>
        <v>1.0551093300000001</v>
      </c>
      <c r="CM1079" s="227">
        <f t="shared" si="1709"/>
        <v>3380.9861465399999</v>
      </c>
      <c r="CN1079" s="227">
        <f t="shared" si="1710"/>
        <v>3795.0430765400001</v>
      </c>
      <c r="CO1079" s="227">
        <f t="shared" si="1513"/>
        <v>3113.21</v>
      </c>
      <c r="CP1079" s="227">
        <f t="shared" si="1711"/>
        <v>62.264200000000002</v>
      </c>
      <c r="CQ1079" s="227">
        <f t="shared" si="1712"/>
        <v>318.58515666666665</v>
      </c>
      <c r="CR1079" s="228">
        <f t="shared" si="1511"/>
        <v>1.0246791276752767</v>
      </c>
      <c r="CS1079" s="230">
        <f t="shared" si="1512"/>
        <v>212</v>
      </c>
      <c r="CT1079" s="231">
        <f t="shared" si="1713"/>
        <v>1.0502412240000001</v>
      </c>
      <c r="CU1079" s="227">
        <f t="shared" si="1714"/>
        <v>3350.3128869400002</v>
      </c>
      <c r="CV1079" s="227">
        <f t="shared" si="1715"/>
        <v>3731.1622436066668</v>
      </c>
      <c r="CW1079" s="227">
        <f t="shared" si="1653"/>
        <v>3113.21</v>
      </c>
      <c r="CX1079" s="227">
        <f t="shared" si="1716"/>
        <v>62.264200000000002</v>
      </c>
      <c r="CY1079" s="227">
        <f t="shared" si="1717"/>
        <v>287.45305666666661</v>
      </c>
      <c r="CZ1079" s="228">
        <f t="shared" si="1651"/>
        <v>1.026835945344162</v>
      </c>
      <c r="DA1079" s="239">
        <f t="shared" si="1652"/>
        <v>191</v>
      </c>
      <c r="DB1079" s="231">
        <f t="shared" si="1718"/>
        <v>1.0451538849999999</v>
      </c>
      <c r="DC1079" s="227">
        <f t="shared" si="1719"/>
        <v>3341.1018831900001</v>
      </c>
      <c r="DD1079" s="227">
        <f t="shared" si="1720"/>
        <v>3690.8191398566669</v>
      </c>
      <c r="DE1079" s="227">
        <f t="shared" si="1509"/>
        <v>3113.21</v>
      </c>
      <c r="DF1079" s="227">
        <f t="shared" si="1721"/>
        <v>62.264200000000002</v>
      </c>
      <c r="DG1079" s="227">
        <f t="shared" si="1722"/>
        <v>256.32095666666663</v>
      </c>
      <c r="DH1079" s="228">
        <f t="shared" si="1507"/>
        <v>1.0252978925442984</v>
      </c>
      <c r="DI1079" s="239">
        <f t="shared" si="1508"/>
        <v>170</v>
      </c>
      <c r="DJ1079" s="231">
        <f t="shared" si="1723"/>
        <v>1.0400911880000001</v>
      </c>
      <c r="DK1079" s="227">
        <f t="shared" si="1724"/>
        <v>3319.9374272700002</v>
      </c>
      <c r="DL1079" s="227">
        <f t="shared" si="1725"/>
        <v>3638.5225839366667</v>
      </c>
      <c r="DM1079" s="227">
        <f t="shared" si="1650"/>
        <v>3113.21</v>
      </c>
      <c r="DN1079" s="227">
        <f t="shared" si="1726"/>
        <v>62.264200000000002</v>
      </c>
      <c r="DO1079" s="227">
        <f t="shared" si="1727"/>
        <v>224.15112000000002</v>
      </c>
      <c r="DP1079" s="228">
        <f t="shared" si="1648"/>
        <v>1.0220278066454034</v>
      </c>
      <c r="DQ1079" s="239">
        <f t="shared" si="1649"/>
        <v>149</v>
      </c>
      <c r="DR1079" s="231">
        <f t="shared" si="1728"/>
        <v>1.0350530149999999</v>
      </c>
      <c r="DS1079" s="227">
        <f t="shared" si="1729"/>
        <v>3293.3184219499999</v>
      </c>
      <c r="DT1079" s="227">
        <f t="shared" si="1730"/>
        <v>3579.73374195</v>
      </c>
      <c r="DU1079" s="227">
        <f t="shared" si="1506"/>
        <v>3113.21</v>
      </c>
      <c r="DV1079" s="227">
        <f t="shared" si="1731"/>
        <v>62.264200000000002</v>
      </c>
      <c r="DW1079" s="227">
        <f t="shared" si="1732"/>
        <v>195.09449333333333</v>
      </c>
      <c r="DX1079" s="228">
        <f t="shared" si="1503"/>
        <v>1.0176524583367266</v>
      </c>
      <c r="DY1079" s="239">
        <f t="shared" si="1504"/>
        <v>131</v>
      </c>
      <c r="DZ1079" s="231">
        <f t="shared" si="1733"/>
        <v>1.0307540100000001</v>
      </c>
      <c r="EA1079" s="227">
        <f t="shared" si="1734"/>
        <v>3265.5996128100001</v>
      </c>
      <c r="EB1079" s="227">
        <f t="shared" si="1735"/>
        <v>3522.9583061433332</v>
      </c>
      <c r="EC1079" s="227">
        <f t="shared" si="1644"/>
        <v>3113.21</v>
      </c>
      <c r="ED1079" s="227">
        <f t="shared" si="1736"/>
        <v>62.264200000000002</v>
      </c>
      <c r="EE1079" s="227">
        <f t="shared" si="1737"/>
        <v>162.92465666666666</v>
      </c>
      <c r="EF1079" s="228">
        <f t="shared" si="1645"/>
        <v>1.0100772683969068</v>
      </c>
      <c r="EG1079" s="239">
        <f t="shared" si="1646"/>
        <v>109</v>
      </c>
      <c r="EH1079" s="231">
        <f t="shared" si="1738"/>
        <v>1.0255239110000001</v>
      </c>
      <c r="EI1079" s="227">
        <f t="shared" si="1739"/>
        <v>3224.8447004999998</v>
      </c>
      <c r="EJ1079" s="227">
        <f t="shared" si="1740"/>
        <v>3450.0335571666665</v>
      </c>
      <c r="EK1079" s="227">
        <f t="shared" si="1505"/>
        <v>3113.21</v>
      </c>
      <c r="EL1079" s="227">
        <f t="shared" si="1741"/>
        <v>62.264200000000002</v>
      </c>
      <c r="EM1079" s="227">
        <f t="shared" si="1742"/>
        <v>129.71708333333336</v>
      </c>
      <c r="EN1079" s="228">
        <f t="shared" si="1501"/>
        <v>1.0043527744092295</v>
      </c>
      <c r="EO1079" s="239">
        <f t="shared" si="1502"/>
        <v>88</v>
      </c>
      <c r="EP1079" s="231">
        <f t="shared" si="1743"/>
        <v>1.0205563019999999</v>
      </c>
      <c r="EQ1079" s="227">
        <f t="shared" si="1744"/>
        <v>3191.0357462799998</v>
      </c>
      <c r="ER1079" s="227">
        <f t="shared" si="1745"/>
        <v>3383.0170296133333</v>
      </c>
      <c r="ES1079" s="227">
        <f t="shared" si="1643"/>
        <v>3113.21</v>
      </c>
      <c r="ET1079" s="227">
        <f t="shared" si="1746"/>
        <v>62.264200000000002</v>
      </c>
      <c r="EU1079" s="227">
        <f t="shared" si="1747"/>
        <v>99.622720000000001</v>
      </c>
      <c r="EV1079" s="228">
        <f t="shared" si="1641"/>
        <v>1.0030486420510336</v>
      </c>
      <c r="EW1079" s="239">
        <f t="shared" si="1642"/>
        <v>68</v>
      </c>
      <c r="EX1079" s="231">
        <f t="shared" si="1748"/>
        <v>1.015847618</v>
      </c>
      <c r="EY1079" s="227">
        <f t="shared" si="1749"/>
        <v>3172.1884364900002</v>
      </c>
      <c r="EZ1079" s="227">
        <f t="shared" si="1750"/>
        <v>3334.0753564900001</v>
      </c>
      <c r="FA1079" s="227">
        <f t="shared" ref="FA1079:FA1142" si="1771">FA1078</f>
        <v>3113.21</v>
      </c>
      <c r="FB1079" s="227">
        <f t="shared" si="1751"/>
        <v>62.264200000000002</v>
      </c>
      <c r="FC1079" s="227">
        <f t="shared" si="1752"/>
        <v>68.490620000000007</v>
      </c>
      <c r="FD1079" s="228">
        <f t="shared" si="1769"/>
        <v>1.0029486138433843</v>
      </c>
      <c r="FE1079" s="239">
        <f t="shared" si="1770"/>
        <v>46</v>
      </c>
      <c r="FF1079" s="231">
        <f t="shared" si="1753"/>
        <v>1.010693155</v>
      </c>
      <c r="FG1079" s="227">
        <f t="shared" si="1754"/>
        <v>3155.77785064</v>
      </c>
      <c r="FH1079" s="227">
        <f t="shared" si="1755"/>
        <v>3286.5326706400001</v>
      </c>
      <c r="FI1079" s="227">
        <f t="shared" si="1639"/>
        <v>3113.21</v>
      </c>
      <c r="FJ1079" s="227">
        <f t="shared" si="1756"/>
        <v>62.264200000000002</v>
      </c>
      <c r="FK1079" s="227">
        <f t="shared" si="1757"/>
        <v>35.283046666666664</v>
      </c>
      <c r="FL1079" s="228">
        <f t="shared" si="1635"/>
        <v>1.0010460749653001</v>
      </c>
      <c r="FM1079" s="239">
        <f t="shared" si="1636"/>
        <v>24</v>
      </c>
      <c r="FN1079" s="231">
        <f t="shared" si="1758"/>
        <v>1.005564846</v>
      </c>
      <c r="FO1079" s="227">
        <f t="shared" si="1759"/>
        <v>3133.8093080100002</v>
      </c>
      <c r="FP1079" s="227">
        <f t="shared" si="1760"/>
        <v>3231.3565546766667</v>
      </c>
      <c r="FQ1079" s="227">
        <f t="shared" si="1767"/>
        <v>3113.21</v>
      </c>
      <c r="FR1079" s="227">
        <f t="shared" si="1768"/>
        <v>62.264200000000002</v>
      </c>
      <c r="FS1079" s="227">
        <f t="shared" si="1761"/>
        <v>4.150946666666667</v>
      </c>
      <c r="FT1079" s="228">
        <f t="shared" si="1762"/>
        <v>0.99994548769797209</v>
      </c>
      <c r="FU1079" s="239">
        <f t="shared" si="1763"/>
        <v>2</v>
      </c>
      <c r="FV1079" s="231">
        <f t="shared" si="1764"/>
        <v>1.000462559</v>
      </c>
      <c r="FW1079" s="227">
        <f t="shared" si="1670"/>
        <v>3114.4802565599998</v>
      </c>
      <c r="FX1079" s="227">
        <f t="shared" si="1765"/>
        <v>3180.8954032266665</v>
      </c>
      <c r="FY1079" s="227"/>
      <c r="FZ1079" s="227"/>
      <c r="GA1079" s="227"/>
      <c r="GB1079" s="227"/>
      <c r="GC1079" s="1"/>
      <c r="GD1079" s="1"/>
      <c r="GE1079" s="1"/>
      <c r="GF1079" s="1"/>
      <c r="GG1079" s="1"/>
      <c r="GH1079" s="5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5"/>
      <c r="HA1079" s="5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3"/>
      <c r="JZ1079" s="1"/>
      <c r="KA1079" s="1"/>
      <c r="KB1079" s="1"/>
      <c r="KC1079" s="1"/>
      <c r="KD1079" s="1"/>
      <c r="KE1079" s="1"/>
    </row>
    <row r="1080" spans="1:291" x14ac:dyDescent="0.2">
      <c r="A1080" s="196">
        <f t="shared" si="1528"/>
        <v>43738</v>
      </c>
      <c r="B1080" s="236">
        <f t="shared" si="1766"/>
        <v>120782.26958872336</v>
      </c>
      <c r="C1080" s="66">
        <f t="shared" si="1660"/>
        <v>50580.183116519998</v>
      </c>
      <c r="D1080" s="77">
        <f t="shared" si="1529"/>
        <v>5229.93</v>
      </c>
      <c r="E1080" s="67">
        <f>VLOOKUP(A1079,[1]Plan1!$DQ$117:$DS$314,3)</f>
        <v>5227.84</v>
      </c>
      <c r="F1080" s="11">
        <f t="shared" si="1530"/>
        <v>43734</v>
      </c>
      <c r="G1080" s="73">
        <f t="shared" si="1518"/>
        <v>-3.996229395040185E-4</v>
      </c>
      <c r="H1080" s="11">
        <f t="shared" si="1531"/>
        <v>43763</v>
      </c>
      <c r="I1080" s="11">
        <f t="shared" si="1519"/>
        <v>43763</v>
      </c>
      <c r="J1080" s="1">
        <f t="shared" si="1532"/>
        <v>22</v>
      </c>
      <c r="K1080" s="1">
        <f t="shared" si="1533"/>
        <v>3</v>
      </c>
      <c r="L1080" s="66">
        <f t="shared" si="1520"/>
        <v>0.99994548999999999</v>
      </c>
      <c r="M1080" s="70">
        <f t="shared" si="1661"/>
        <v>1.0011006499999999</v>
      </c>
      <c r="N1080" s="70">
        <f t="shared" si="1647"/>
        <v>1.1032372156698267</v>
      </c>
      <c r="O1080" s="66">
        <f t="shared" si="1657"/>
        <v>1.1031770700000001</v>
      </c>
      <c r="P1080" s="66">
        <f t="shared" si="1521"/>
        <v>50577.42599073</v>
      </c>
      <c r="Q1080" s="74">
        <f t="shared" si="1522"/>
        <v>0</v>
      </c>
      <c r="R1080" s="75">
        <f t="shared" si="1658"/>
        <v>0</v>
      </c>
      <c r="S1080" s="66">
        <f t="shared" si="1659"/>
        <v>0</v>
      </c>
      <c r="T1080" s="10">
        <f t="shared" si="1534"/>
        <v>0.06</v>
      </c>
      <c r="U1080" s="74">
        <f t="shared" si="1654"/>
        <v>3</v>
      </c>
      <c r="V1080" s="74">
        <v>252</v>
      </c>
      <c r="W1080" s="70">
        <f t="shared" si="1523"/>
        <v>1.0006939180000001</v>
      </c>
      <c r="X1080" s="66">
        <f t="shared" si="1524"/>
        <v>35.096586279999997</v>
      </c>
      <c r="Y1080" s="66">
        <v>0</v>
      </c>
      <c r="Z1080" s="67">
        <f t="shared" si="1525"/>
        <v>0</v>
      </c>
      <c r="AA1080" s="68" t="str">
        <f t="shared" si="1535"/>
        <v>A+INCORP J=</v>
      </c>
      <c r="AB1080" s="11">
        <f t="shared" si="1536"/>
        <v>43763</v>
      </c>
      <c r="AC1080" s="227">
        <f t="shared" si="1541"/>
        <v>3113.21</v>
      </c>
      <c r="AD1080" s="227">
        <f t="shared" si="1671"/>
        <v>62.264200000000002</v>
      </c>
      <c r="AE1080" s="227">
        <f t="shared" si="1672"/>
        <v>573.86837666666668</v>
      </c>
      <c r="AF1080" s="228">
        <f t="shared" si="1542"/>
        <v>1.0572413703083652</v>
      </c>
      <c r="AG1080" s="230">
        <f t="shared" si="1543"/>
        <v>381</v>
      </c>
      <c r="AH1080" s="231">
        <f t="shared" si="1673"/>
        <v>1.092094093</v>
      </c>
      <c r="AI1080" s="227">
        <f t="shared" si="1674"/>
        <v>3594.5342308999998</v>
      </c>
      <c r="AJ1080" s="227">
        <f t="shared" si="1675"/>
        <v>4230.6668075666666</v>
      </c>
      <c r="AK1080" s="227">
        <f t="shared" si="1667"/>
        <v>3113.21</v>
      </c>
      <c r="AL1080" s="227">
        <f t="shared" si="1676"/>
        <v>62.264200000000002</v>
      </c>
      <c r="AM1080" s="227">
        <f t="shared" si="1677"/>
        <v>542.73627666666664</v>
      </c>
      <c r="AN1080" s="228">
        <f t="shared" si="1668"/>
        <v>1.0562911069346061</v>
      </c>
      <c r="AO1080" s="230">
        <f t="shared" si="1669"/>
        <v>360</v>
      </c>
      <c r="AP1080" s="231">
        <f t="shared" si="1678"/>
        <v>1.08680402</v>
      </c>
      <c r="AQ1080" s="227">
        <f t="shared" si="1679"/>
        <v>3573.9072406199998</v>
      </c>
      <c r="AR1080" s="227">
        <f t="shared" si="1680"/>
        <v>4178.9077172866664</v>
      </c>
      <c r="AS1080" s="227">
        <f t="shared" si="1537"/>
        <v>3113.21</v>
      </c>
      <c r="AT1080" s="227">
        <f t="shared" si="1681"/>
        <v>62.264200000000002</v>
      </c>
      <c r="AU1080" s="227">
        <f t="shared" si="1682"/>
        <v>511.60417666666666</v>
      </c>
      <c r="AV1080" s="228">
        <f t="shared" si="1538"/>
        <v>1.0539728230439631</v>
      </c>
      <c r="AW1080" s="230">
        <f t="shared" si="1539"/>
        <v>339</v>
      </c>
      <c r="AX1080" s="231">
        <f t="shared" si="1683"/>
        <v>1.081539571</v>
      </c>
      <c r="AY1080" s="227">
        <f t="shared" si="1684"/>
        <v>3548.7895310099998</v>
      </c>
      <c r="AZ1080" s="227">
        <f t="shared" si="1685"/>
        <v>4122.6579076766666</v>
      </c>
      <c r="BA1080" s="227">
        <f t="shared" si="1516"/>
        <v>3113.21</v>
      </c>
      <c r="BB1080" s="227">
        <f t="shared" si="1686"/>
        <v>62.264200000000002</v>
      </c>
      <c r="BC1080" s="227">
        <f t="shared" si="1687"/>
        <v>479.43434000000002</v>
      </c>
      <c r="BD1080" s="228">
        <f t="shared" si="1665"/>
        <v>1.0497731669184973</v>
      </c>
      <c r="BE1080" s="230">
        <f t="shared" si="1666"/>
        <v>319</v>
      </c>
      <c r="BF1080" s="231">
        <f t="shared" si="1688"/>
        <v>1.076549521</v>
      </c>
      <c r="BG1080" s="227">
        <f t="shared" si="1689"/>
        <v>3518.3407342999999</v>
      </c>
      <c r="BH1080" s="227">
        <f t="shared" si="1690"/>
        <v>4060.0392742999998</v>
      </c>
      <c r="BI1080" s="227">
        <f t="shared" si="1540"/>
        <v>3113.21</v>
      </c>
      <c r="BJ1080" s="227">
        <f t="shared" si="1691"/>
        <v>62.264200000000002</v>
      </c>
      <c r="BK1080" s="227">
        <f t="shared" si="1692"/>
        <v>448.30224000000004</v>
      </c>
      <c r="BL1080" s="228">
        <f t="shared" si="1526"/>
        <v>1.0367104722282403</v>
      </c>
      <c r="BM1080" s="230">
        <f t="shared" si="1527"/>
        <v>297</v>
      </c>
      <c r="BN1080" s="231">
        <f t="shared" si="1693"/>
        <v>1.0710870530000001</v>
      </c>
      <c r="BO1080" s="227">
        <f t="shared" si="1694"/>
        <v>3456.9306886300001</v>
      </c>
      <c r="BP1080" s="227">
        <f t="shared" si="1695"/>
        <v>3967.4971286300001</v>
      </c>
      <c r="BQ1080" s="227">
        <f t="shared" si="1664"/>
        <v>3113.21</v>
      </c>
      <c r="BR1080" s="227">
        <f t="shared" si="1696"/>
        <v>62.264200000000002</v>
      </c>
      <c r="BS1080" s="227">
        <f t="shared" si="1697"/>
        <v>414.05693000000002</v>
      </c>
      <c r="BT1080" s="228">
        <f t="shared" si="1662"/>
        <v>1.0332999152399209</v>
      </c>
      <c r="BU1080" s="230">
        <f t="shared" si="1663"/>
        <v>274</v>
      </c>
      <c r="BV1080" s="231">
        <f t="shared" si="1698"/>
        <v>1.065405924</v>
      </c>
      <c r="BW1080" s="227">
        <f t="shared" si="1699"/>
        <v>3427.2826136600002</v>
      </c>
      <c r="BX1080" s="227">
        <f t="shared" si="1700"/>
        <v>3903.60374366</v>
      </c>
      <c r="BY1080" s="227">
        <f t="shared" si="1517"/>
        <v>3113.21</v>
      </c>
      <c r="BZ1080" s="227">
        <f t="shared" si="1701"/>
        <v>62.264200000000002</v>
      </c>
      <c r="CA1080" s="227">
        <f t="shared" si="1702"/>
        <v>383.9625666666667</v>
      </c>
      <c r="CB1080" s="228">
        <f t="shared" si="1514"/>
        <v>1.0342297021850611</v>
      </c>
      <c r="CC1080" s="230">
        <f t="shared" si="1515"/>
        <v>254</v>
      </c>
      <c r="CD1080" s="231">
        <f t="shared" si="1703"/>
        <v>1.060490312</v>
      </c>
      <c r="CE1080" s="227">
        <f t="shared" si="1704"/>
        <v>3414.5394001599998</v>
      </c>
      <c r="CF1080" s="227">
        <f t="shared" si="1705"/>
        <v>3860.7661668266664</v>
      </c>
      <c r="CG1080" s="227">
        <f t="shared" si="1510"/>
        <v>3113.21</v>
      </c>
      <c r="CH1080" s="227">
        <f t="shared" si="1706"/>
        <v>62.264200000000002</v>
      </c>
      <c r="CI1080" s="227">
        <f t="shared" si="1707"/>
        <v>352.83046666666672</v>
      </c>
      <c r="CJ1080" s="228">
        <f t="shared" si="1655"/>
        <v>1.0292894256507206</v>
      </c>
      <c r="CK1080" s="230">
        <f t="shared" si="1656"/>
        <v>233</v>
      </c>
      <c r="CL1080" s="231">
        <f t="shared" si="1708"/>
        <v>1.0553533260000001</v>
      </c>
      <c r="CM1080" s="227">
        <f t="shared" si="1709"/>
        <v>3381.76800589</v>
      </c>
      <c r="CN1080" s="227">
        <f t="shared" si="1710"/>
        <v>3796.8626725566669</v>
      </c>
      <c r="CO1080" s="227">
        <f t="shared" si="1513"/>
        <v>3113.21</v>
      </c>
      <c r="CP1080" s="227">
        <f t="shared" si="1711"/>
        <v>62.264200000000002</v>
      </c>
      <c r="CQ1080" s="227">
        <f t="shared" si="1712"/>
        <v>319.62289333333337</v>
      </c>
      <c r="CR1080" s="228">
        <f t="shared" si="1511"/>
        <v>1.0246791276752767</v>
      </c>
      <c r="CS1080" s="230">
        <f t="shared" si="1512"/>
        <v>213</v>
      </c>
      <c r="CT1080" s="231">
        <f t="shared" si="1713"/>
        <v>1.0504840950000001</v>
      </c>
      <c r="CU1080" s="227">
        <f t="shared" si="1714"/>
        <v>3351.08765546</v>
      </c>
      <c r="CV1080" s="227">
        <f t="shared" si="1715"/>
        <v>3732.9747487933332</v>
      </c>
      <c r="CW1080" s="227">
        <f t="shared" si="1653"/>
        <v>3113.21</v>
      </c>
      <c r="CX1080" s="227">
        <f t="shared" si="1716"/>
        <v>62.264200000000002</v>
      </c>
      <c r="CY1080" s="227">
        <f t="shared" si="1717"/>
        <v>288.49079333333339</v>
      </c>
      <c r="CZ1080" s="228">
        <f t="shared" si="1651"/>
        <v>1.026835945344162</v>
      </c>
      <c r="DA1080" s="239">
        <f t="shared" si="1652"/>
        <v>192</v>
      </c>
      <c r="DB1080" s="231">
        <f t="shared" si="1718"/>
        <v>1.045395579</v>
      </c>
      <c r="DC1080" s="227">
        <f t="shared" si="1719"/>
        <v>3341.8745199199998</v>
      </c>
      <c r="DD1080" s="227">
        <f t="shared" si="1720"/>
        <v>3692.6295132533332</v>
      </c>
      <c r="DE1080" s="227">
        <f t="shared" si="1509"/>
        <v>3113.21</v>
      </c>
      <c r="DF1080" s="227">
        <f t="shared" si="1721"/>
        <v>62.264200000000002</v>
      </c>
      <c r="DG1080" s="227">
        <f t="shared" si="1722"/>
        <v>257.35869333333341</v>
      </c>
      <c r="DH1080" s="228">
        <f t="shared" si="1507"/>
        <v>1.0252978925442984</v>
      </c>
      <c r="DI1080" s="239">
        <f t="shared" si="1508"/>
        <v>171</v>
      </c>
      <c r="DJ1080" s="231">
        <f t="shared" si="1723"/>
        <v>1.040331712</v>
      </c>
      <c r="DK1080" s="227">
        <f t="shared" si="1724"/>
        <v>3320.7051720999998</v>
      </c>
      <c r="DL1080" s="227">
        <f t="shared" si="1725"/>
        <v>3640.328065433333</v>
      </c>
      <c r="DM1080" s="227">
        <f t="shared" si="1650"/>
        <v>3113.21</v>
      </c>
      <c r="DN1080" s="227">
        <f t="shared" si="1726"/>
        <v>62.264200000000002</v>
      </c>
      <c r="DO1080" s="227">
        <f t="shared" si="1727"/>
        <v>225.18885666666668</v>
      </c>
      <c r="DP1080" s="228">
        <f t="shared" si="1648"/>
        <v>1.0220278066454034</v>
      </c>
      <c r="DQ1080" s="239">
        <f t="shared" si="1649"/>
        <v>150</v>
      </c>
      <c r="DR1080" s="231">
        <f t="shared" si="1728"/>
        <v>1.035292374</v>
      </c>
      <c r="DS1080" s="227">
        <f t="shared" si="1729"/>
        <v>3294.0800113499999</v>
      </c>
      <c r="DT1080" s="227">
        <f t="shared" si="1730"/>
        <v>3581.5330680166667</v>
      </c>
      <c r="DU1080" s="227">
        <f t="shared" si="1506"/>
        <v>3113.21</v>
      </c>
      <c r="DV1080" s="227">
        <f t="shared" si="1731"/>
        <v>62.264200000000002</v>
      </c>
      <c r="DW1080" s="227">
        <f t="shared" si="1732"/>
        <v>196.13222999999999</v>
      </c>
      <c r="DX1080" s="228">
        <f t="shared" si="1503"/>
        <v>1.0176524583367266</v>
      </c>
      <c r="DY1080" s="239">
        <f t="shared" si="1504"/>
        <v>132</v>
      </c>
      <c r="DZ1080" s="231">
        <f t="shared" si="1733"/>
        <v>1.0309923750000001</v>
      </c>
      <c r="EA1080" s="227">
        <f t="shared" si="1734"/>
        <v>3266.35479265</v>
      </c>
      <c r="EB1080" s="227">
        <f t="shared" si="1735"/>
        <v>3524.7512226500003</v>
      </c>
      <c r="EC1080" s="227">
        <f t="shared" si="1644"/>
        <v>3113.21</v>
      </c>
      <c r="ED1080" s="227">
        <f t="shared" si="1736"/>
        <v>62.264200000000002</v>
      </c>
      <c r="EE1080" s="227">
        <f t="shared" si="1737"/>
        <v>163.96239333333332</v>
      </c>
      <c r="EF1080" s="228">
        <f t="shared" si="1645"/>
        <v>1.0100772683969068</v>
      </c>
      <c r="EG1080" s="239">
        <f t="shared" si="1646"/>
        <v>110</v>
      </c>
      <c r="EH1080" s="231">
        <f t="shared" si="1738"/>
        <v>1.0257610660000001</v>
      </c>
      <c r="EI1080" s="227">
        <f t="shared" si="1739"/>
        <v>3225.5904540000001</v>
      </c>
      <c r="EJ1080" s="227">
        <f t="shared" si="1740"/>
        <v>3451.8170473333334</v>
      </c>
      <c r="EK1080" s="227">
        <f t="shared" si="1505"/>
        <v>3113.21</v>
      </c>
      <c r="EL1080" s="227">
        <f t="shared" si="1741"/>
        <v>62.264200000000002</v>
      </c>
      <c r="EM1080" s="227">
        <f t="shared" si="1742"/>
        <v>130.75482000000002</v>
      </c>
      <c r="EN1080" s="228">
        <f t="shared" si="1501"/>
        <v>1.0043527744092295</v>
      </c>
      <c r="EO1080" s="239">
        <f t="shared" si="1502"/>
        <v>89</v>
      </c>
      <c r="EP1080" s="231">
        <f t="shared" si="1743"/>
        <v>1.0207923080000001</v>
      </c>
      <c r="EQ1080" s="227">
        <f t="shared" si="1744"/>
        <v>3191.7736806600001</v>
      </c>
      <c r="ER1080" s="227">
        <f t="shared" si="1745"/>
        <v>3384.7927006600003</v>
      </c>
      <c r="ES1080" s="227">
        <f t="shared" si="1643"/>
        <v>3113.21</v>
      </c>
      <c r="ET1080" s="227">
        <f t="shared" si="1746"/>
        <v>62.264200000000002</v>
      </c>
      <c r="EU1080" s="227">
        <f t="shared" si="1747"/>
        <v>100.66045666666666</v>
      </c>
      <c r="EV1080" s="228">
        <f t="shared" si="1641"/>
        <v>1.0030486420510336</v>
      </c>
      <c r="EW1080" s="239">
        <f t="shared" si="1642"/>
        <v>69</v>
      </c>
      <c r="EX1080" s="231">
        <f t="shared" si="1748"/>
        <v>1.0160825360000001</v>
      </c>
      <c r="EY1080" s="227">
        <f t="shared" si="1749"/>
        <v>3172.92201518</v>
      </c>
      <c r="EZ1080" s="227">
        <f t="shared" si="1750"/>
        <v>3335.8466718466666</v>
      </c>
      <c r="FA1080" s="227">
        <f t="shared" si="1771"/>
        <v>3113.21</v>
      </c>
      <c r="FB1080" s="227">
        <f t="shared" si="1751"/>
        <v>62.264200000000002</v>
      </c>
      <c r="FC1080" s="227">
        <f t="shared" si="1752"/>
        <v>69.528356666666667</v>
      </c>
      <c r="FD1080" s="228">
        <f t="shared" si="1769"/>
        <v>1.0029486138433843</v>
      </c>
      <c r="FE1080" s="239">
        <f t="shared" si="1770"/>
        <v>47</v>
      </c>
      <c r="FF1080" s="231">
        <f t="shared" si="1753"/>
        <v>1.0109268810000001</v>
      </c>
      <c r="FG1080" s="227">
        <f t="shared" si="1754"/>
        <v>3156.5076342799998</v>
      </c>
      <c r="FH1080" s="227">
        <f t="shared" si="1755"/>
        <v>3288.3001909466666</v>
      </c>
      <c r="FI1080" s="227">
        <f t="shared" si="1639"/>
        <v>3113.21</v>
      </c>
      <c r="FJ1080" s="227">
        <f t="shared" si="1756"/>
        <v>62.264200000000002</v>
      </c>
      <c r="FK1080" s="227">
        <f t="shared" si="1757"/>
        <v>36.320783333333338</v>
      </c>
      <c r="FL1080" s="228">
        <f t="shared" si="1635"/>
        <v>1.0010460749653001</v>
      </c>
      <c r="FM1080" s="239">
        <f t="shared" si="1636"/>
        <v>25</v>
      </c>
      <c r="FN1080" s="231">
        <f t="shared" si="1758"/>
        <v>1.005797386</v>
      </c>
      <c r="FO1080" s="227">
        <f t="shared" si="1759"/>
        <v>3134.5340111700002</v>
      </c>
      <c r="FP1080" s="227">
        <f t="shared" si="1760"/>
        <v>3233.1189945033334</v>
      </c>
      <c r="FQ1080" s="227">
        <f t="shared" si="1767"/>
        <v>3113.21</v>
      </c>
      <c r="FR1080" s="227">
        <f t="shared" si="1768"/>
        <v>62.264200000000002</v>
      </c>
      <c r="FS1080" s="227">
        <f t="shared" si="1761"/>
        <v>5.1886833333333326</v>
      </c>
      <c r="FT1080" s="228">
        <f t="shared" si="1762"/>
        <v>0.99994548769797209</v>
      </c>
      <c r="FU1080" s="239">
        <f t="shared" si="1763"/>
        <v>3</v>
      </c>
      <c r="FV1080" s="231">
        <f t="shared" si="1764"/>
        <v>1.0006939180000001</v>
      </c>
      <c r="FW1080" s="227">
        <f t="shared" si="1670"/>
        <v>3115.2004864400001</v>
      </c>
      <c r="FX1080" s="227">
        <f t="shared" si="1765"/>
        <v>3182.6533697733335</v>
      </c>
      <c r="FY1080" s="227"/>
      <c r="FZ1080" s="227"/>
      <c r="GA1080" s="227"/>
      <c r="GB1080" s="227"/>
      <c r="GC1080" s="1"/>
      <c r="GD1080" s="1"/>
      <c r="GE1080" s="1"/>
      <c r="GF1080" s="1"/>
      <c r="GG1080" s="1"/>
      <c r="GH1080" s="5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5"/>
      <c r="HA1080" s="5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3"/>
      <c r="JZ1080" s="1"/>
      <c r="KA1080" s="1"/>
      <c r="KB1080" s="1"/>
      <c r="KC1080" s="1"/>
      <c r="KD1080" s="1"/>
      <c r="KE1080" s="1"/>
    </row>
    <row r="1081" spans="1:291" x14ac:dyDescent="0.2">
      <c r="A1081" s="196">
        <f t="shared" si="1528"/>
        <v>43739</v>
      </c>
      <c r="B1081" s="236">
        <f t="shared" si="1766"/>
        <v>120826.29888988</v>
      </c>
      <c r="C1081" s="66">
        <f t="shared" si="1660"/>
        <v>50580.183116519998</v>
      </c>
      <c r="D1081" s="77">
        <f t="shared" si="1529"/>
        <v>5229.93</v>
      </c>
      <c r="E1081" s="67">
        <f>VLOOKUP(A1080,[1]Plan1!$DQ$117:$DS$314,3)</f>
        <v>5227.84</v>
      </c>
      <c r="F1081" s="11">
        <f t="shared" si="1530"/>
        <v>43734</v>
      </c>
      <c r="G1081" s="73">
        <f t="shared" si="1518"/>
        <v>-3.996229395040185E-4</v>
      </c>
      <c r="H1081" s="11">
        <f t="shared" si="1531"/>
        <v>43763</v>
      </c>
      <c r="I1081" s="11">
        <f t="shared" si="1519"/>
        <v>43763</v>
      </c>
      <c r="J1081" s="1">
        <f t="shared" si="1532"/>
        <v>22</v>
      </c>
      <c r="K1081" s="1">
        <f t="shared" si="1533"/>
        <v>4</v>
      </c>
      <c r="L1081" s="66">
        <f t="shared" si="1520"/>
        <v>0.99992731999999995</v>
      </c>
      <c r="M1081" s="70">
        <f t="shared" si="1661"/>
        <v>1.0011006499999999</v>
      </c>
      <c r="N1081" s="70">
        <f t="shared" si="1647"/>
        <v>1.1032372156698267</v>
      </c>
      <c r="O1081" s="66">
        <f t="shared" si="1657"/>
        <v>1.10315703</v>
      </c>
      <c r="P1081" s="66">
        <f t="shared" si="1521"/>
        <v>50576.506948809998</v>
      </c>
      <c r="Q1081" s="74">
        <f t="shared" si="1522"/>
        <v>0</v>
      </c>
      <c r="R1081" s="75">
        <f t="shared" si="1658"/>
        <v>0</v>
      </c>
      <c r="S1081" s="66">
        <f t="shared" si="1659"/>
        <v>0</v>
      </c>
      <c r="T1081" s="10">
        <f t="shared" si="1534"/>
        <v>0.06</v>
      </c>
      <c r="U1081" s="74">
        <f t="shared" si="1654"/>
        <v>4</v>
      </c>
      <c r="V1081" s="74">
        <v>252</v>
      </c>
      <c r="W1081" s="70">
        <f t="shared" si="1523"/>
        <v>1.0009253309999999</v>
      </c>
      <c r="X1081" s="66">
        <f t="shared" si="1524"/>
        <v>46.800009750000001</v>
      </c>
      <c r="Y1081" s="66">
        <v>0</v>
      </c>
      <c r="Z1081" s="67">
        <f t="shared" si="1525"/>
        <v>0</v>
      </c>
      <c r="AA1081" s="68" t="str">
        <f t="shared" si="1535"/>
        <v>A+INCORP J=</v>
      </c>
      <c r="AB1081" s="11">
        <f t="shared" si="1536"/>
        <v>43763</v>
      </c>
      <c r="AC1081" s="227">
        <f t="shared" si="1541"/>
        <v>3113.21</v>
      </c>
      <c r="AD1081" s="227">
        <f t="shared" si="1671"/>
        <v>62.264200000000002</v>
      </c>
      <c r="AE1081" s="227">
        <f t="shared" si="1672"/>
        <v>574.90611333333322</v>
      </c>
      <c r="AF1081" s="228">
        <f t="shared" si="1542"/>
        <v>1.0572221647631836</v>
      </c>
      <c r="AG1081" s="230">
        <f t="shared" si="1543"/>
        <v>382</v>
      </c>
      <c r="AH1081" s="231">
        <f t="shared" si="1673"/>
        <v>1.092346643</v>
      </c>
      <c r="AI1081" s="227">
        <f t="shared" si="1674"/>
        <v>3595.3001652299999</v>
      </c>
      <c r="AJ1081" s="227">
        <f t="shared" si="1675"/>
        <v>4232.470478563333</v>
      </c>
      <c r="AK1081" s="227">
        <f t="shared" si="1667"/>
        <v>3113.21</v>
      </c>
      <c r="AL1081" s="227">
        <f t="shared" si="1676"/>
        <v>62.264200000000002</v>
      </c>
      <c r="AM1081" s="227">
        <f t="shared" si="1677"/>
        <v>543.7740133333333</v>
      </c>
      <c r="AN1081" s="228">
        <f t="shared" si="1668"/>
        <v>1.0562719186516381</v>
      </c>
      <c r="AO1081" s="230">
        <f t="shared" si="1669"/>
        <v>361</v>
      </c>
      <c r="AP1081" s="231">
        <f t="shared" si="1678"/>
        <v>1.0870553460000001</v>
      </c>
      <c r="AQ1081" s="227">
        <f t="shared" si="1679"/>
        <v>3574.6687775300002</v>
      </c>
      <c r="AR1081" s="227">
        <f t="shared" si="1680"/>
        <v>4180.706990863333</v>
      </c>
      <c r="AS1081" s="227">
        <f t="shared" si="1537"/>
        <v>3113.21</v>
      </c>
      <c r="AT1081" s="227">
        <f t="shared" si="1681"/>
        <v>62.264200000000002</v>
      </c>
      <c r="AU1081" s="227">
        <f t="shared" si="1682"/>
        <v>512.64191333333326</v>
      </c>
      <c r="AV1081" s="228">
        <f t="shared" si="1538"/>
        <v>1.053953676874279</v>
      </c>
      <c r="AW1081" s="230">
        <f t="shared" si="1539"/>
        <v>340</v>
      </c>
      <c r="AX1081" s="231">
        <f t="shared" si="1683"/>
        <v>1.08178968</v>
      </c>
      <c r="AY1081" s="227">
        <f t="shared" si="1684"/>
        <v>3549.5457171500002</v>
      </c>
      <c r="AZ1081" s="227">
        <f t="shared" si="1685"/>
        <v>4124.4518304833337</v>
      </c>
      <c r="BA1081" s="227">
        <f t="shared" si="1516"/>
        <v>3113.21</v>
      </c>
      <c r="BB1081" s="227">
        <f t="shared" si="1686"/>
        <v>62.264200000000002</v>
      </c>
      <c r="BC1081" s="227">
        <f t="shared" si="1687"/>
        <v>480.47207666666674</v>
      </c>
      <c r="BD1081" s="228">
        <f t="shared" si="1665"/>
        <v>1.0497540970385684</v>
      </c>
      <c r="BE1081" s="230">
        <f t="shared" si="1666"/>
        <v>320</v>
      </c>
      <c r="BF1081" s="231">
        <f t="shared" si="1688"/>
        <v>1.076798476</v>
      </c>
      <c r="BG1081" s="227">
        <f t="shared" si="1689"/>
        <v>3519.0904321899998</v>
      </c>
      <c r="BH1081" s="227">
        <f t="shared" si="1690"/>
        <v>4061.8267088566663</v>
      </c>
      <c r="BI1081" s="227">
        <f t="shared" si="1540"/>
        <v>3113.21</v>
      </c>
      <c r="BJ1081" s="227">
        <f t="shared" si="1691"/>
        <v>62.264200000000002</v>
      </c>
      <c r="BK1081" s="227">
        <f t="shared" si="1692"/>
        <v>449.3399766666667</v>
      </c>
      <c r="BL1081" s="228">
        <f t="shared" si="1526"/>
        <v>1.0366916396414974</v>
      </c>
      <c r="BM1081" s="230">
        <f t="shared" si="1527"/>
        <v>298</v>
      </c>
      <c r="BN1081" s="231">
        <f t="shared" si="1693"/>
        <v>1.0713347449999999</v>
      </c>
      <c r="BO1081" s="227">
        <f t="shared" si="1694"/>
        <v>3457.6673017799999</v>
      </c>
      <c r="BP1081" s="227">
        <f t="shared" si="1695"/>
        <v>3969.2714784466666</v>
      </c>
      <c r="BQ1081" s="227">
        <f t="shared" si="1664"/>
        <v>3113.21</v>
      </c>
      <c r="BR1081" s="227">
        <f t="shared" si="1696"/>
        <v>62.264200000000002</v>
      </c>
      <c r="BS1081" s="227">
        <f t="shared" si="1697"/>
        <v>415.09466666666668</v>
      </c>
      <c r="BT1081" s="228">
        <f t="shared" si="1662"/>
        <v>1.0332811446083834</v>
      </c>
      <c r="BU1081" s="230">
        <f t="shared" si="1663"/>
        <v>275</v>
      </c>
      <c r="BV1081" s="231">
        <f t="shared" si="1698"/>
        <v>1.0656523019999999</v>
      </c>
      <c r="BW1081" s="227">
        <f t="shared" si="1699"/>
        <v>3428.0129085899998</v>
      </c>
      <c r="BX1081" s="227">
        <f t="shared" si="1700"/>
        <v>3905.3717752566663</v>
      </c>
      <c r="BY1081" s="227">
        <f t="shared" si="1517"/>
        <v>3113.21</v>
      </c>
      <c r="BZ1081" s="227">
        <f t="shared" si="1701"/>
        <v>62.264200000000002</v>
      </c>
      <c r="CA1081" s="227">
        <f t="shared" si="1702"/>
        <v>385.00030333333336</v>
      </c>
      <c r="CB1081" s="228">
        <f t="shared" si="1514"/>
        <v>1.0342109146632792</v>
      </c>
      <c r="CC1081" s="230">
        <f t="shared" si="1515"/>
        <v>255</v>
      </c>
      <c r="CD1081" s="231">
        <f t="shared" si="1703"/>
        <v>1.060735553</v>
      </c>
      <c r="CE1081" s="227">
        <f t="shared" si="1704"/>
        <v>3415.2669789199999</v>
      </c>
      <c r="CF1081" s="227">
        <f t="shared" si="1705"/>
        <v>3862.5314822533333</v>
      </c>
      <c r="CG1081" s="227">
        <f t="shared" si="1510"/>
        <v>3113.21</v>
      </c>
      <c r="CH1081" s="227">
        <f t="shared" si="1706"/>
        <v>62.264200000000002</v>
      </c>
      <c r="CI1081" s="227">
        <f t="shared" si="1707"/>
        <v>353.86820333333338</v>
      </c>
      <c r="CJ1081" s="228">
        <f t="shared" si="1655"/>
        <v>1.029270727872593</v>
      </c>
      <c r="CK1081" s="230">
        <f t="shared" si="1656"/>
        <v>234</v>
      </c>
      <c r="CL1081" s="231">
        <f t="shared" si="1708"/>
        <v>1.05559738</v>
      </c>
      <c r="CM1081" s="227">
        <f t="shared" si="1709"/>
        <v>3382.48860466</v>
      </c>
      <c r="CN1081" s="227">
        <f t="shared" si="1710"/>
        <v>3798.6210079933335</v>
      </c>
      <c r="CO1081" s="227">
        <f t="shared" si="1513"/>
        <v>3113.21</v>
      </c>
      <c r="CP1081" s="227">
        <f t="shared" si="1711"/>
        <v>62.264200000000002</v>
      </c>
      <c r="CQ1081" s="227">
        <f t="shared" si="1712"/>
        <v>320.66063000000003</v>
      </c>
      <c r="CR1081" s="228">
        <f t="shared" si="1511"/>
        <v>1.0246605136465072</v>
      </c>
      <c r="CS1081" s="230">
        <f t="shared" si="1512"/>
        <v>214</v>
      </c>
      <c r="CT1081" s="231">
        <f t="shared" si="1713"/>
        <v>1.050727022</v>
      </c>
      <c r="CU1081" s="227">
        <f t="shared" si="1714"/>
        <v>3351.8017136499998</v>
      </c>
      <c r="CV1081" s="227">
        <f t="shared" si="1715"/>
        <v>3734.7265436499997</v>
      </c>
      <c r="CW1081" s="227">
        <f t="shared" si="1653"/>
        <v>3113.21</v>
      </c>
      <c r="CX1081" s="227">
        <f t="shared" si="1716"/>
        <v>62.264200000000002</v>
      </c>
      <c r="CY1081" s="227">
        <f t="shared" si="1717"/>
        <v>289.52853000000005</v>
      </c>
      <c r="CZ1081" s="228">
        <f t="shared" si="1651"/>
        <v>1.0268172921352581</v>
      </c>
      <c r="DA1081" s="239">
        <f t="shared" si="1652"/>
        <v>193</v>
      </c>
      <c r="DB1081" s="231">
        <f t="shared" si="1718"/>
        <v>1.0456373299999999</v>
      </c>
      <c r="DC1081" s="227">
        <f t="shared" si="1719"/>
        <v>3342.5866172800002</v>
      </c>
      <c r="DD1081" s="227">
        <f t="shared" si="1720"/>
        <v>3694.3793472800003</v>
      </c>
      <c r="DE1081" s="227">
        <f t="shared" si="1509"/>
        <v>3113.21</v>
      </c>
      <c r="DF1081" s="227">
        <f t="shared" si="1721"/>
        <v>62.264200000000002</v>
      </c>
      <c r="DG1081" s="227">
        <f t="shared" si="1722"/>
        <v>258.39643000000001</v>
      </c>
      <c r="DH1081" s="228">
        <f t="shared" si="1507"/>
        <v>1.0252792672752229</v>
      </c>
      <c r="DI1081" s="239">
        <f t="shared" si="1508"/>
        <v>172</v>
      </c>
      <c r="DJ1081" s="231">
        <f t="shared" si="1723"/>
        <v>1.0405722909999999</v>
      </c>
      <c r="DK1081" s="227">
        <f t="shared" si="1724"/>
        <v>3321.4127555499999</v>
      </c>
      <c r="DL1081" s="227">
        <f t="shared" si="1725"/>
        <v>3642.0733855499998</v>
      </c>
      <c r="DM1081" s="227">
        <f t="shared" si="1650"/>
        <v>3113.21</v>
      </c>
      <c r="DN1081" s="227">
        <f t="shared" si="1726"/>
        <v>62.264200000000002</v>
      </c>
      <c r="DO1081" s="227">
        <f t="shared" si="1727"/>
        <v>226.22659333333334</v>
      </c>
      <c r="DP1081" s="228">
        <f t="shared" si="1648"/>
        <v>1.0220092407797756</v>
      </c>
      <c r="DQ1081" s="239">
        <f t="shared" si="1649"/>
        <v>151</v>
      </c>
      <c r="DR1081" s="231">
        <f t="shared" si="1728"/>
        <v>1.0355317879999999</v>
      </c>
      <c r="DS1081" s="227">
        <f t="shared" si="1729"/>
        <v>3294.7819225899998</v>
      </c>
      <c r="DT1081" s="227">
        <f t="shared" si="1730"/>
        <v>3583.2727159233332</v>
      </c>
      <c r="DU1081" s="227">
        <f t="shared" si="1506"/>
        <v>3113.21</v>
      </c>
      <c r="DV1081" s="227">
        <f t="shared" si="1731"/>
        <v>62.264200000000002</v>
      </c>
      <c r="DW1081" s="227">
        <f t="shared" si="1732"/>
        <v>197.16996666666665</v>
      </c>
      <c r="DX1081" s="228">
        <f t="shared" si="1503"/>
        <v>1.0176339719524281</v>
      </c>
      <c r="DY1081" s="239">
        <f t="shared" si="1504"/>
        <v>133</v>
      </c>
      <c r="DZ1081" s="231">
        <f t="shared" si="1733"/>
        <v>1.0312307940000001</v>
      </c>
      <c r="EA1081" s="227">
        <f t="shared" si="1734"/>
        <v>3267.05079419</v>
      </c>
      <c r="EB1081" s="227">
        <f t="shared" si="1735"/>
        <v>3526.4849608566665</v>
      </c>
      <c r="EC1081" s="227">
        <f t="shared" si="1644"/>
        <v>3113.21</v>
      </c>
      <c r="ED1081" s="227">
        <f t="shared" si="1736"/>
        <v>62.264200000000002</v>
      </c>
      <c r="EE1081" s="227">
        <f t="shared" si="1737"/>
        <v>165.00012999999998</v>
      </c>
      <c r="EF1081" s="228">
        <f t="shared" si="1645"/>
        <v>1.0100589196213483</v>
      </c>
      <c r="EG1081" s="239">
        <f t="shared" si="1646"/>
        <v>111</v>
      </c>
      <c r="EH1081" s="231">
        <f t="shared" si="1738"/>
        <v>1.0259982759999999</v>
      </c>
      <c r="EI1081" s="227">
        <f t="shared" si="1739"/>
        <v>3226.2777717499998</v>
      </c>
      <c r="EJ1081" s="227">
        <f t="shared" si="1740"/>
        <v>3453.5421017499998</v>
      </c>
      <c r="EK1081" s="227">
        <f t="shared" si="1505"/>
        <v>3113.21</v>
      </c>
      <c r="EL1081" s="227">
        <f t="shared" si="1741"/>
        <v>62.264200000000002</v>
      </c>
      <c r="EM1081" s="227">
        <f t="shared" si="1742"/>
        <v>131.79255666666668</v>
      </c>
      <c r="EN1081" s="228">
        <f t="shared" si="1501"/>
        <v>1.004334529623196</v>
      </c>
      <c r="EO1081" s="239">
        <f t="shared" si="1502"/>
        <v>90</v>
      </c>
      <c r="EP1081" s="231">
        <f t="shared" si="1743"/>
        <v>1.0210283689999999</v>
      </c>
      <c r="EQ1081" s="227">
        <f t="shared" si="1744"/>
        <v>3192.4537927599999</v>
      </c>
      <c r="ER1081" s="227">
        <f t="shared" si="1745"/>
        <v>3386.5105494266668</v>
      </c>
      <c r="ES1081" s="227">
        <f t="shared" si="1643"/>
        <v>3113.21</v>
      </c>
      <c r="ET1081" s="227">
        <f t="shared" si="1746"/>
        <v>62.264200000000002</v>
      </c>
      <c r="EU1081" s="227">
        <f t="shared" si="1747"/>
        <v>101.69819333333332</v>
      </c>
      <c r="EV1081" s="228">
        <f t="shared" si="1641"/>
        <v>1.0030304209554965</v>
      </c>
      <c r="EW1081" s="239">
        <f t="shared" si="1642"/>
        <v>70</v>
      </c>
      <c r="EX1081" s="231">
        <f t="shared" si="1748"/>
        <v>1.016317508</v>
      </c>
      <c r="EY1081" s="227">
        <f t="shared" si="1749"/>
        <v>3173.5981107699999</v>
      </c>
      <c r="EZ1081" s="227">
        <f t="shared" si="1750"/>
        <v>3337.5605041033332</v>
      </c>
      <c r="FA1081" s="227">
        <f t="shared" si="1771"/>
        <v>3113.21</v>
      </c>
      <c r="FB1081" s="227">
        <f t="shared" si="1751"/>
        <v>62.264200000000002</v>
      </c>
      <c r="FC1081" s="227">
        <f t="shared" si="1752"/>
        <v>70.566093333333328</v>
      </c>
      <c r="FD1081" s="228">
        <f t="shared" si="1769"/>
        <v>1.002930394564931</v>
      </c>
      <c r="FE1081" s="239">
        <f t="shared" si="1770"/>
        <v>48</v>
      </c>
      <c r="FF1081" s="231">
        <f t="shared" si="1753"/>
        <v>1.01116066</v>
      </c>
      <c r="FG1081" s="227">
        <f t="shared" si="1754"/>
        <v>3157.1802299400001</v>
      </c>
      <c r="FH1081" s="227">
        <f t="shared" si="1755"/>
        <v>3290.0105232733335</v>
      </c>
      <c r="FI1081" s="227">
        <f t="shared" si="1639"/>
        <v>3113.21</v>
      </c>
      <c r="FJ1081" s="227">
        <f t="shared" si="1756"/>
        <v>62.264200000000002</v>
      </c>
      <c r="FK1081" s="227">
        <f t="shared" si="1757"/>
        <v>37.358519999999999</v>
      </c>
      <c r="FL1081" s="228">
        <f t="shared" si="1635"/>
        <v>1.0010278902478253</v>
      </c>
      <c r="FM1081" s="239">
        <f t="shared" si="1636"/>
        <v>26</v>
      </c>
      <c r="FN1081" s="231">
        <f t="shared" si="1758"/>
        <v>1.006029979</v>
      </c>
      <c r="FO1081" s="227">
        <f t="shared" si="1759"/>
        <v>3135.2019252800001</v>
      </c>
      <c r="FP1081" s="227">
        <f t="shared" si="1760"/>
        <v>3234.8246452799999</v>
      </c>
      <c r="FQ1081" s="227">
        <f t="shared" si="1767"/>
        <v>3113.21</v>
      </c>
      <c r="FR1081" s="227">
        <f t="shared" si="1768"/>
        <v>62.264200000000002</v>
      </c>
      <c r="FS1081" s="227">
        <f t="shared" si="1761"/>
        <v>6.2264200000000001</v>
      </c>
      <c r="FT1081" s="228">
        <f t="shared" si="1762"/>
        <v>0.99992732297345188</v>
      </c>
      <c r="FU1081" s="239">
        <f t="shared" si="1763"/>
        <v>4</v>
      </c>
      <c r="FV1081" s="231">
        <f t="shared" si="1764"/>
        <v>1.0009253309999999</v>
      </c>
      <c r="FW1081" s="227">
        <f t="shared" si="1670"/>
        <v>3115.8642815100002</v>
      </c>
      <c r="FX1081" s="227">
        <f t="shared" si="1765"/>
        <v>3184.3549015100002</v>
      </c>
      <c r="FY1081" s="227"/>
      <c r="FZ1081" s="227"/>
      <c r="GA1081" s="227"/>
      <c r="GB1081" s="227"/>
      <c r="GC1081" s="1"/>
      <c r="GD1081" s="1"/>
      <c r="GE1081" s="1"/>
      <c r="GF1081" s="1"/>
      <c r="GG1081" s="1"/>
      <c r="GH1081" s="5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5"/>
      <c r="HA1081" s="5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3"/>
      <c r="JZ1081" s="1"/>
      <c r="KA1081" s="1"/>
      <c r="KB1081" s="1"/>
      <c r="KC1081" s="1"/>
      <c r="KD1081" s="1"/>
      <c r="KE1081" s="1"/>
    </row>
    <row r="1082" spans="1:291" x14ac:dyDescent="0.2">
      <c r="A1082" s="196">
        <f t="shared" si="1528"/>
        <v>43740</v>
      </c>
      <c r="B1082" s="236">
        <f t="shared" si="1766"/>
        <v>120870.33386228669</v>
      </c>
      <c r="C1082" s="66">
        <f t="shared" si="1660"/>
        <v>50580.183116519998</v>
      </c>
      <c r="D1082" s="77">
        <f t="shared" si="1529"/>
        <v>5229.93</v>
      </c>
      <c r="E1082" s="67">
        <f>VLOOKUP(A1081,[1]Plan1!$DQ$117:$DS$314,3)</f>
        <v>5227.84</v>
      </c>
      <c r="F1082" s="11">
        <f t="shared" si="1530"/>
        <v>43734</v>
      </c>
      <c r="G1082" s="73">
        <f t="shared" si="1518"/>
        <v>-3.996229395040185E-4</v>
      </c>
      <c r="H1082" s="11">
        <f t="shared" si="1531"/>
        <v>43763</v>
      </c>
      <c r="I1082" s="11">
        <f t="shared" si="1519"/>
        <v>43763</v>
      </c>
      <c r="J1082" s="1">
        <f t="shared" si="1532"/>
        <v>22</v>
      </c>
      <c r="K1082" s="1">
        <f t="shared" si="1533"/>
        <v>5</v>
      </c>
      <c r="L1082" s="66">
        <f t="shared" si="1520"/>
        <v>0.99990915999999996</v>
      </c>
      <c r="M1082" s="70">
        <f t="shared" si="1661"/>
        <v>1.0011006499999999</v>
      </c>
      <c r="N1082" s="70">
        <f t="shared" si="1647"/>
        <v>1.1032372156698267</v>
      </c>
      <c r="O1082" s="66">
        <f t="shared" si="1657"/>
        <v>1.1031369900000001</v>
      </c>
      <c r="P1082" s="66">
        <f t="shared" si="1521"/>
        <v>50575.588412680001</v>
      </c>
      <c r="Q1082" s="74">
        <f t="shared" si="1522"/>
        <v>0</v>
      </c>
      <c r="R1082" s="75">
        <f t="shared" si="1658"/>
        <v>0</v>
      </c>
      <c r="S1082" s="66">
        <f t="shared" si="1659"/>
        <v>0</v>
      </c>
      <c r="T1082" s="10">
        <f t="shared" si="1534"/>
        <v>0.06</v>
      </c>
      <c r="U1082" s="74">
        <f t="shared" si="1654"/>
        <v>5</v>
      </c>
      <c r="V1082" s="74">
        <v>252</v>
      </c>
      <c r="W1082" s="70">
        <f t="shared" si="1523"/>
        <v>1.001156798</v>
      </c>
      <c r="X1082" s="66">
        <f t="shared" si="1524"/>
        <v>58.505739519999999</v>
      </c>
      <c r="Y1082" s="66">
        <v>0</v>
      </c>
      <c r="Z1082" s="67">
        <f t="shared" si="1525"/>
        <v>0</v>
      </c>
      <c r="AA1082" s="68" t="str">
        <f t="shared" si="1535"/>
        <v>A+INCORP J=</v>
      </c>
      <c r="AB1082" s="11">
        <f t="shared" si="1536"/>
        <v>43763</v>
      </c>
      <c r="AC1082" s="227">
        <f t="shared" si="1541"/>
        <v>3113.21</v>
      </c>
      <c r="AD1082" s="227">
        <f t="shared" si="1671"/>
        <v>62.264200000000002</v>
      </c>
      <c r="AE1082" s="227">
        <f t="shared" si="1672"/>
        <v>575.94385</v>
      </c>
      <c r="AF1082" s="228">
        <f t="shared" si="1542"/>
        <v>1.0572029592180023</v>
      </c>
      <c r="AG1082" s="230">
        <f t="shared" si="1543"/>
        <v>383</v>
      </c>
      <c r="AH1082" s="231">
        <f t="shared" si="1673"/>
        <v>1.092599251</v>
      </c>
      <c r="AI1082" s="227">
        <f t="shared" si="1674"/>
        <v>3596.0662602500001</v>
      </c>
      <c r="AJ1082" s="227">
        <f t="shared" si="1675"/>
        <v>4234.2743102499999</v>
      </c>
      <c r="AK1082" s="227">
        <f t="shared" si="1667"/>
        <v>3113.21</v>
      </c>
      <c r="AL1082" s="227">
        <f t="shared" si="1676"/>
        <v>62.264200000000002</v>
      </c>
      <c r="AM1082" s="227">
        <f t="shared" si="1677"/>
        <v>544.81175000000007</v>
      </c>
      <c r="AN1082" s="228">
        <f t="shared" si="1668"/>
        <v>1.0562527303686702</v>
      </c>
      <c r="AO1082" s="230">
        <f t="shared" si="1669"/>
        <v>362</v>
      </c>
      <c r="AP1082" s="231">
        <f t="shared" si="1678"/>
        <v>1.0873067300000001</v>
      </c>
      <c r="AQ1082" s="227">
        <f t="shared" si="1679"/>
        <v>3575.43047514</v>
      </c>
      <c r="AR1082" s="227">
        <f t="shared" si="1680"/>
        <v>4182.5064251399999</v>
      </c>
      <c r="AS1082" s="227">
        <f t="shared" si="1537"/>
        <v>3113.21</v>
      </c>
      <c r="AT1082" s="227">
        <f t="shared" si="1681"/>
        <v>62.264200000000002</v>
      </c>
      <c r="AU1082" s="227">
        <f t="shared" si="1682"/>
        <v>513.67965000000004</v>
      </c>
      <c r="AV1082" s="228">
        <f t="shared" si="1538"/>
        <v>1.0539345307045949</v>
      </c>
      <c r="AW1082" s="230">
        <f t="shared" si="1539"/>
        <v>341</v>
      </c>
      <c r="AX1082" s="231">
        <f t="shared" si="1683"/>
        <v>1.0820398470000001</v>
      </c>
      <c r="AY1082" s="227">
        <f t="shared" si="1684"/>
        <v>3550.3020637700001</v>
      </c>
      <c r="AZ1082" s="227">
        <f t="shared" si="1685"/>
        <v>4126.2459137699998</v>
      </c>
      <c r="BA1082" s="227">
        <f t="shared" si="1516"/>
        <v>3113.21</v>
      </c>
      <c r="BB1082" s="227">
        <f t="shared" si="1686"/>
        <v>62.264200000000002</v>
      </c>
      <c r="BC1082" s="227">
        <f t="shared" si="1687"/>
        <v>481.50981333333334</v>
      </c>
      <c r="BD1082" s="228">
        <f t="shared" si="1665"/>
        <v>1.0497350271586399</v>
      </c>
      <c r="BE1082" s="230">
        <f t="shared" si="1666"/>
        <v>321</v>
      </c>
      <c r="BF1082" s="231">
        <f t="shared" si="1688"/>
        <v>1.0770474880000001</v>
      </c>
      <c r="BG1082" s="227">
        <f t="shared" si="1689"/>
        <v>3519.8402867999998</v>
      </c>
      <c r="BH1082" s="227">
        <f t="shared" si="1690"/>
        <v>4063.614300133333</v>
      </c>
      <c r="BI1082" s="227">
        <f t="shared" si="1540"/>
        <v>3113.21</v>
      </c>
      <c r="BJ1082" s="227">
        <f t="shared" si="1691"/>
        <v>62.264200000000002</v>
      </c>
      <c r="BK1082" s="227">
        <f t="shared" si="1692"/>
        <v>450.37771333333336</v>
      </c>
      <c r="BL1082" s="228">
        <f t="shared" si="1526"/>
        <v>1.0366728070547548</v>
      </c>
      <c r="BM1082" s="230">
        <f t="shared" si="1527"/>
        <v>299</v>
      </c>
      <c r="BN1082" s="231">
        <f t="shared" si="1693"/>
        <v>1.0715824940000001</v>
      </c>
      <c r="BO1082" s="227">
        <f t="shared" si="1694"/>
        <v>3458.4040698399999</v>
      </c>
      <c r="BP1082" s="227">
        <f t="shared" si="1695"/>
        <v>3971.0459831733333</v>
      </c>
      <c r="BQ1082" s="227">
        <f t="shared" si="1664"/>
        <v>3113.21</v>
      </c>
      <c r="BR1082" s="227">
        <f t="shared" si="1696"/>
        <v>62.264200000000002</v>
      </c>
      <c r="BS1082" s="227">
        <f t="shared" si="1697"/>
        <v>416.1324033333334</v>
      </c>
      <c r="BT1082" s="228">
        <f t="shared" si="1662"/>
        <v>1.0332623739768463</v>
      </c>
      <c r="BU1082" s="230">
        <f t="shared" si="1663"/>
        <v>276</v>
      </c>
      <c r="BV1082" s="231">
        <f t="shared" si="1698"/>
        <v>1.0658987369999999</v>
      </c>
      <c r="BW1082" s="227">
        <f t="shared" si="1699"/>
        <v>3428.7433580900001</v>
      </c>
      <c r="BX1082" s="227">
        <f t="shared" si="1700"/>
        <v>3907.1399614233337</v>
      </c>
      <c r="BY1082" s="227">
        <f t="shared" si="1517"/>
        <v>3113.21</v>
      </c>
      <c r="BZ1082" s="227">
        <f t="shared" si="1701"/>
        <v>62.264200000000002</v>
      </c>
      <c r="CA1082" s="227">
        <f t="shared" si="1702"/>
        <v>386.03804000000002</v>
      </c>
      <c r="CB1082" s="228">
        <f t="shared" si="1514"/>
        <v>1.0341921271414976</v>
      </c>
      <c r="CC1082" s="230">
        <f t="shared" si="1515"/>
        <v>256</v>
      </c>
      <c r="CD1082" s="231">
        <f t="shared" si="1703"/>
        <v>1.0609808510000001</v>
      </c>
      <c r="CE1082" s="227">
        <f t="shared" si="1704"/>
        <v>3415.9947125200001</v>
      </c>
      <c r="CF1082" s="227">
        <f t="shared" si="1705"/>
        <v>3864.2969525200001</v>
      </c>
      <c r="CG1082" s="227">
        <f t="shared" si="1510"/>
        <v>3113.21</v>
      </c>
      <c r="CH1082" s="227">
        <f t="shared" si="1706"/>
        <v>62.264200000000002</v>
      </c>
      <c r="CI1082" s="227">
        <f t="shared" si="1707"/>
        <v>354.90594000000004</v>
      </c>
      <c r="CJ1082" s="228">
        <f t="shared" si="1655"/>
        <v>1.0292520300944659</v>
      </c>
      <c r="CK1082" s="230">
        <f t="shared" si="1656"/>
        <v>235</v>
      </c>
      <c r="CL1082" s="231">
        <f t="shared" si="1708"/>
        <v>1.0558414890000001</v>
      </c>
      <c r="CM1082" s="227">
        <f t="shared" si="1709"/>
        <v>3383.2093512500001</v>
      </c>
      <c r="CN1082" s="227">
        <f t="shared" si="1710"/>
        <v>3800.3794912500002</v>
      </c>
      <c r="CO1082" s="227">
        <f t="shared" si="1513"/>
        <v>3113.21</v>
      </c>
      <c r="CP1082" s="227">
        <f t="shared" si="1711"/>
        <v>62.264200000000002</v>
      </c>
      <c r="CQ1082" s="227">
        <f t="shared" si="1712"/>
        <v>321.69836666666669</v>
      </c>
      <c r="CR1082" s="228">
        <f t="shared" si="1511"/>
        <v>1.0246418996177382</v>
      </c>
      <c r="CS1082" s="230">
        <f t="shared" si="1512"/>
        <v>215</v>
      </c>
      <c r="CT1082" s="231">
        <f t="shared" si="1713"/>
        <v>1.050970006</v>
      </c>
      <c r="CU1082" s="227">
        <f t="shared" si="1714"/>
        <v>3352.5159255100002</v>
      </c>
      <c r="CV1082" s="227">
        <f t="shared" si="1715"/>
        <v>3736.4784921766668</v>
      </c>
      <c r="CW1082" s="227">
        <f t="shared" si="1653"/>
        <v>3113.21</v>
      </c>
      <c r="CX1082" s="227">
        <f t="shared" si="1716"/>
        <v>62.264200000000002</v>
      </c>
      <c r="CY1082" s="227">
        <f t="shared" si="1717"/>
        <v>290.56626666666671</v>
      </c>
      <c r="CZ1082" s="228">
        <f t="shared" si="1651"/>
        <v>1.0267986389263541</v>
      </c>
      <c r="DA1082" s="239">
        <f t="shared" si="1652"/>
        <v>194</v>
      </c>
      <c r="DB1082" s="231">
        <f t="shared" si="1718"/>
        <v>1.0458791359999999</v>
      </c>
      <c r="DC1082" s="227">
        <f t="shared" si="1719"/>
        <v>3343.2988623900001</v>
      </c>
      <c r="DD1082" s="227">
        <f t="shared" si="1720"/>
        <v>3696.1293290566668</v>
      </c>
      <c r="DE1082" s="227">
        <f t="shared" si="1509"/>
        <v>3113.21</v>
      </c>
      <c r="DF1082" s="227">
        <f t="shared" si="1721"/>
        <v>62.264200000000002</v>
      </c>
      <c r="DG1082" s="227">
        <f t="shared" si="1722"/>
        <v>259.43416666666673</v>
      </c>
      <c r="DH1082" s="228">
        <f t="shared" si="1507"/>
        <v>1.0252606420061476</v>
      </c>
      <c r="DI1082" s="239">
        <f t="shared" si="1508"/>
        <v>173</v>
      </c>
      <c r="DJ1082" s="231">
        <f t="shared" si="1723"/>
        <v>1.0408129260000001</v>
      </c>
      <c r="DK1082" s="227">
        <f t="shared" si="1724"/>
        <v>3322.12048985</v>
      </c>
      <c r="DL1082" s="227">
        <f t="shared" si="1725"/>
        <v>3643.8188565166665</v>
      </c>
      <c r="DM1082" s="227">
        <f t="shared" si="1650"/>
        <v>3113.21</v>
      </c>
      <c r="DN1082" s="227">
        <f t="shared" si="1726"/>
        <v>62.264200000000002</v>
      </c>
      <c r="DO1082" s="227">
        <f t="shared" si="1727"/>
        <v>227.26433</v>
      </c>
      <c r="DP1082" s="228">
        <f t="shared" si="1648"/>
        <v>1.0219906749141481</v>
      </c>
      <c r="DQ1082" s="239">
        <f t="shared" si="1649"/>
        <v>152</v>
      </c>
      <c r="DR1082" s="231">
        <f t="shared" si="1728"/>
        <v>1.0357712569999999</v>
      </c>
      <c r="DS1082" s="227">
        <f t="shared" si="1729"/>
        <v>3295.4839811500001</v>
      </c>
      <c r="DT1082" s="227">
        <f t="shared" si="1730"/>
        <v>3585.0125111500001</v>
      </c>
      <c r="DU1082" s="227">
        <f t="shared" si="1506"/>
        <v>3113.21</v>
      </c>
      <c r="DV1082" s="227">
        <f t="shared" si="1731"/>
        <v>62.264200000000002</v>
      </c>
      <c r="DW1082" s="227">
        <f t="shared" si="1732"/>
        <v>198.20770333333331</v>
      </c>
      <c r="DX1082" s="228">
        <f t="shared" si="1503"/>
        <v>1.0176154855681301</v>
      </c>
      <c r="DY1082" s="239">
        <f t="shared" si="1504"/>
        <v>134</v>
      </c>
      <c r="DZ1082" s="231">
        <f t="shared" si="1733"/>
        <v>1.031469269</v>
      </c>
      <c r="EA1082" s="227">
        <f t="shared" si="1734"/>
        <v>3267.7469456899998</v>
      </c>
      <c r="EB1082" s="227">
        <f t="shared" si="1735"/>
        <v>3528.218849023333</v>
      </c>
      <c r="EC1082" s="227">
        <f t="shared" si="1644"/>
        <v>3113.21</v>
      </c>
      <c r="ED1082" s="227">
        <f t="shared" si="1736"/>
        <v>62.264200000000002</v>
      </c>
      <c r="EE1082" s="227">
        <f t="shared" si="1737"/>
        <v>166.03786666666664</v>
      </c>
      <c r="EF1082" s="228">
        <f t="shared" si="1645"/>
        <v>1.01004057084579</v>
      </c>
      <c r="EG1082" s="239">
        <f t="shared" si="1646"/>
        <v>112</v>
      </c>
      <c r="EH1082" s="231">
        <f t="shared" si="1738"/>
        <v>1.0262355409999999</v>
      </c>
      <c r="EI1082" s="227">
        <f t="shared" si="1739"/>
        <v>3226.9652353400002</v>
      </c>
      <c r="EJ1082" s="227">
        <f t="shared" si="1740"/>
        <v>3455.2673020066668</v>
      </c>
      <c r="EK1082" s="227">
        <f t="shared" si="1505"/>
        <v>3113.21</v>
      </c>
      <c r="EL1082" s="227">
        <f t="shared" si="1741"/>
        <v>62.264200000000002</v>
      </c>
      <c r="EM1082" s="227">
        <f t="shared" si="1742"/>
        <v>132.83029333333334</v>
      </c>
      <c r="EN1082" s="228">
        <f t="shared" si="1501"/>
        <v>1.0043162848371627</v>
      </c>
      <c r="EO1082" s="239">
        <f t="shared" si="1502"/>
        <v>91</v>
      </c>
      <c r="EP1082" s="231">
        <f t="shared" si="1743"/>
        <v>1.021264484</v>
      </c>
      <c r="EQ1082" s="227">
        <f t="shared" si="1744"/>
        <v>3193.13404687</v>
      </c>
      <c r="ER1082" s="227">
        <f t="shared" si="1745"/>
        <v>3388.2285402033335</v>
      </c>
      <c r="ES1082" s="227">
        <f t="shared" si="1643"/>
        <v>3113.21</v>
      </c>
      <c r="ET1082" s="227">
        <f t="shared" si="1746"/>
        <v>62.264200000000002</v>
      </c>
      <c r="EU1082" s="227">
        <f t="shared" si="1747"/>
        <v>102.73593000000001</v>
      </c>
      <c r="EV1082" s="228">
        <f t="shared" si="1641"/>
        <v>1.0030121998599595</v>
      </c>
      <c r="EW1082" s="239">
        <f t="shared" si="1642"/>
        <v>71</v>
      </c>
      <c r="EX1082" s="231">
        <f t="shared" si="1748"/>
        <v>1.0165525339999999</v>
      </c>
      <c r="EY1082" s="227">
        <f t="shared" si="1749"/>
        <v>3174.2743483200002</v>
      </c>
      <c r="EZ1082" s="227">
        <f t="shared" si="1750"/>
        <v>3339.2744783200001</v>
      </c>
      <c r="FA1082" s="227">
        <f t="shared" si="1771"/>
        <v>3113.21</v>
      </c>
      <c r="FB1082" s="227">
        <f t="shared" si="1751"/>
        <v>62.264200000000002</v>
      </c>
      <c r="FC1082" s="227">
        <f t="shared" si="1752"/>
        <v>71.603830000000002</v>
      </c>
      <c r="FD1082" s="228">
        <f t="shared" si="1769"/>
        <v>1.002912175286478</v>
      </c>
      <c r="FE1082" s="239">
        <f t="shared" si="1770"/>
        <v>49</v>
      </c>
      <c r="FF1082" s="231">
        <f t="shared" si="1753"/>
        <v>1.0113944939999999</v>
      </c>
      <c r="FG1082" s="227">
        <f t="shared" si="1754"/>
        <v>3157.8529708000001</v>
      </c>
      <c r="FH1082" s="227">
        <f t="shared" si="1755"/>
        <v>3291.7210008000002</v>
      </c>
      <c r="FI1082" s="227">
        <f t="shared" si="1639"/>
        <v>3113.21</v>
      </c>
      <c r="FJ1082" s="227">
        <f t="shared" si="1756"/>
        <v>62.264200000000002</v>
      </c>
      <c r="FK1082" s="227">
        <f t="shared" si="1757"/>
        <v>38.396256666666673</v>
      </c>
      <c r="FL1082" s="228">
        <f t="shared" si="1635"/>
        <v>1.0010097055303511</v>
      </c>
      <c r="FM1082" s="239">
        <f t="shared" si="1636"/>
        <v>27</v>
      </c>
      <c r="FN1082" s="231">
        <f t="shared" si="1758"/>
        <v>1.006262626</v>
      </c>
      <c r="FO1082" s="227">
        <f t="shared" si="1759"/>
        <v>3135.8699813399999</v>
      </c>
      <c r="FP1082" s="227">
        <f t="shared" si="1760"/>
        <v>3236.5304380066664</v>
      </c>
      <c r="FQ1082" s="227">
        <f t="shared" si="1767"/>
        <v>3113.21</v>
      </c>
      <c r="FR1082" s="227">
        <f t="shared" si="1768"/>
        <v>62.264200000000002</v>
      </c>
      <c r="FS1082" s="227">
        <f t="shared" si="1761"/>
        <v>7.2641566666666675</v>
      </c>
      <c r="FT1082" s="228">
        <f t="shared" si="1762"/>
        <v>0.99990915824893178</v>
      </c>
      <c r="FU1082" s="239">
        <f t="shared" si="1763"/>
        <v>5</v>
      </c>
      <c r="FV1082" s="231">
        <f t="shared" si="1764"/>
        <v>1.001156798</v>
      </c>
      <c r="FW1082" s="227">
        <f t="shared" si="1670"/>
        <v>3116.5282185000001</v>
      </c>
      <c r="FX1082" s="227">
        <f t="shared" si="1765"/>
        <v>3186.0565751666668</v>
      </c>
      <c r="FY1082" s="227"/>
      <c r="FZ1082" s="227"/>
      <c r="GA1082" s="227"/>
      <c r="GB1082" s="227"/>
      <c r="GC1082" s="1"/>
      <c r="GD1082" s="1"/>
      <c r="GE1082" s="1"/>
      <c r="GF1082" s="1"/>
      <c r="GG1082" s="1"/>
      <c r="GH1082" s="5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5"/>
      <c r="HA1082" s="5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3"/>
      <c r="JZ1082" s="1"/>
      <c r="KA1082" s="1"/>
      <c r="KB1082" s="1"/>
      <c r="KC1082" s="1"/>
      <c r="KD1082" s="1"/>
      <c r="KE1082" s="1"/>
    </row>
    <row r="1083" spans="1:291" x14ac:dyDescent="0.2">
      <c r="A1083" s="196">
        <f t="shared" si="1528"/>
        <v>43741</v>
      </c>
      <c r="B1083" s="236">
        <f t="shared" si="1766"/>
        <v>120914.37344264337</v>
      </c>
      <c r="C1083" s="66">
        <f t="shared" si="1660"/>
        <v>50580.183116519998</v>
      </c>
      <c r="D1083" s="77">
        <f t="shared" si="1529"/>
        <v>5229.93</v>
      </c>
      <c r="E1083" s="67">
        <f>VLOOKUP(A1082,[1]Plan1!$DQ$117:$DS$314,3)</f>
        <v>5227.84</v>
      </c>
      <c r="F1083" s="11">
        <f t="shared" si="1530"/>
        <v>43734</v>
      </c>
      <c r="G1083" s="73">
        <f t="shared" si="1518"/>
        <v>-3.996229395040185E-4</v>
      </c>
      <c r="H1083" s="11">
        <f t="shared" si="1531"/>
        <v>43763</v>
      </c>
      <c r="I1083" s="11">
        <f t="shared" si="1519"/>
        <v>43763</v>
      </c>
      <c r="J1083" s="1">
        <f t="shared" si="1532"/>
        <v>22</v>
      </c>
      <c r="K1083" s="1">
        <f t="shared" si="1533"/>
        <v>6</v>
      </c>
      <c r="L1083" s="66">
        <f t="shared" si="1520"/>
        <v>0.99989099000000004</v>
      </c>
      <c r="M1083" s="70">
        <f t="shared" si="1661"/>
        <v>1.0011006499999999</v>
      </c>
      <c r="N1083" s="70">
        <f t="shared" si="1647"/>
        <v>1.1032372156698267</v>
      </c>
      <c r="O1083" s="66">
        <f t="shared" si="1657"/>
        <v>1.10311695</v>
      </c>
      <c r="P1083" s="66">
        <f t="shared" si="1521"/>
        <v>50574.669370750002</v>
      </c>
      <c r="Q1083" s="74">
        <f t="shared" si="1522"/>
        <v>0</v>
      </c>
      <c r="R1083" s="75">
        <f t="shared" si="1658"/>
        <v>0</v>
      </c>
      <c r="S1083" s="66">
        <f t="shared" si="1659"/>
        <v>0</v>
      </c>
      <c r="T1083" s="10">
        <f t="shared" si="1534"/>
        <v>0.06</v>
      </c>
      <c r="U1083" s="74">
        <f t="shared" si="1654"/>
        <v>6</v>
      </c>
      <c r="V1083" s="74">
        <v>252</v>
      </c>
      <c r="W1083" s="70">
        <f t="shared" si="1523"/>
        <v>1.0013883180000001</v>
      </c>
      <c r="X1083" s="66">
        <f t="shared" si="1524"/>
        <v>70.213723830000006</v>
      </c>
      <c r="Y1083" s="66">
        <v>0</v>
      </c>
      <c r="Z1083" s="67">
        <f t="shared" si="1525"/>
        <v>0</v>
      </c>
      <c r="AA1083" s="68" t="str">
        <f t="shared" si="1535"/>
        <v>A+INCORP J=</v>
      </c>
      <c r="AB1083" s="11">
        <f t="shared" si="1536"/>
        <v>43763</v>
      </c>
      <c r="AC1083" s="227">
        <f t="shared" si="1541"/>
        <v>3113.21</v>
      </c>
      <c r="AD1083" s="227">
        <f t="shared" si="1671"/>
        <v>62.264200000000002</v>
      </c>
      <c r="AE1083" s="227">
        <f t="shared" si="1672"/>
        <v>576.98158666666677</v>
      </c>
      <c r="AF1083" s="228">
        <f t="shared" si="1542"/>
        <v>1.0571837536728208</v>
      </c>
      <c r="AG1083" s="230">
        <f t="shared" si="1543"/>
        <v>384</v>
      </c>
      <c r="AH1083" s="231">
        <f t="shared" si="1673"/>
        <v>1.092851917</v>
      </c>
      <c r="AI1083" s="227">
        <f t="shared" si="1674"/>
        <v>3596.83251595</v>
      </c>
      <c r="AJ1083" s="227">
        <f t="shared" si="1675"/>
        <v>4236.0783026166664</v>
      </c>
      <c r="AK1083" s="227">
        <f t="shared" si="1667"/>
        <v>3113.21</v>
      </c>
      <c r="AL1083" s="227">
        <f t="shared" si="1676"/>
        <v>62.264200000000002</v>
      </c>
      <c r="AM1083" s="227">
        <f t="shared" si="1677"/>
        <v>545.84948666666673</v>
      </c>
      <c r="AN1083" s="228">
        <f t="shared" si="1668"/>
        <v>1.0562335420857021</v>
      </c>
      <c r="AO1083" s="230">
        <f t="shared" si="1669"/>
        <v>363</v>
      </c>
      <c r="AP1083" s="231">
        <f t="shared" si="1678"/>
        <v>1.0875581729999999</v>
      </c>
      <c r="AQ1083" s="227">
        <f t="shared" si="1679"/>
        <v>3576.1923367200002</v>
      </c>
      <c r="AR1083" s="227">
        <f t="shared" si="1680"/>
        <v>4184.3060233866672</v>
      </c>
      <c r="AS1083" s="227">
        <f t="shared" si="1537"/>
        <v>3113.21</v>
      </c>
      <c r="AT1083" s="227">
        <f t="shared" si="1681"/>
        <v>62.264200000000002</v>
      </c>
      <c r="AU1083" s="227">
        <f t="shared" si="1682"/>
        <v>514.71738666666681</v>
      </c>
      <c r="AV1083" s="228">
        <f t="shared" si="1538"/>
        <v>1.0539153845349107</v>
      </c>
      <c r="AW1083" s="230">
        <f t="shared" si="1539"/>
        <v>342</v>
      </c>
      <c r="AX1083" s="231">
        <f t="shared" si="1683"/>
        <v>1.0822900710000001</v>
      </c>
      <c r="AY1083" s="227">
        <f t="shared" si="1684"/>
        <v>3551.0585675799998</v>
      </c>
      <c r="AZ1083" s="227">
        <f t="shared" si="1685"/>
        <v>4128.0401542466661</v>
      </c>
      <c r="BA1083" s="227">
        <f t="shared" si="1516"/>
        <v>3113.21</v>
      </c>
      <c r="BB1083" s="227">
        <f t="shared" si="1686"/>
        <v>62.264200000000002</v>
      </c>
      <c r="BC1083" s="227">
        <f t="shared" si="1687"/>
        <v>482.54755</v>
      </c>
      <c r="BD1083" s="228">
        <f t="shared" si="1665"/>
        <v>1.0497159572787109</v>
      </c>
      <c r="BE1083" s="230">
        <f t="shared" si="1666"/>
        <v>322</v>
      </c>
      <c r="BF1083" s="231">
        <f t="shared" si="1688"/>
        <v>1.077296558</v>
      </c>
      <c r="BG1083" s="227">
        <f t="shared" si="1689"/>
        <v>3520.5903013900001</v>
      </c>
      <c r="BH1083" s="227">
        <f t="shared" si="1690"/>
        <v>4065.40205139</v>
      </c>
      <c r="BI1083" s="227">
        <f t="shared" si="1540"/>
        <v>3113.21</v>
      </c>
      <c r="BJ1083" s="227">
        <f t="shared" si="1691"/>
        <v>62.264200000000002</v>
      </c>
      <c r="BK1083" s="227">
        <f t="shared" si="1692"/>
        <v>451.41544999999996</v>
      </c>
      <c r="BL1083" s="228">
        <f t="shared" si="1526"/>
        <v>1.0366539744680119</v>
      </c>
      <c r="BM1083" s="230">
        <f t="shared" si="1527"/>
        <v>300</v>
      </c>
      <c r="BN1083" s="231">
        <f t="shared" si="1693"/>
        <v>1.0718303</v>
      </c>
      <c r="BO1083" s="227">
        <f t="shared" si="1694"/>
        <v>3459.1409928200001</v>
      </c>
      <c r="BP1083" s="227">
        <f t="shared" si="1695"/>
        <v>3972.8206428200001</v>
      </c>
      <c r="BQ1083" s="227">
        <f t="shared" si="1664"/>
        <v>3113.21</v>
      </c>
      <c r="BR1083" s="227">
        <f t="shared" si="1696"/>
        <v>62.264200000000002</v>
      </c>
      <c r="BS1083" s="227">
        <f t="shared" si="1697"/>
        <v>417.17014</v>
      </c>
      <c r="BT1083" s="228">
        <f t="shared" si="1662"/>
        <v>1.0332436033453087</v>
      </c>
      <c r="BU1083" s="230">
        <f t="shared" si="1663"/>
        <v>277</v>
      </c>
      <c r="BV1083" s="231">
        <f t="shared" si="1698"/>
        <v>1.066145229</v>
      </c>
      <c r="BW1083" s="227">
        <f t="shared" si="1699"/>
        <v>3429.47396213</v>
      </c>
      <c r="BX1083" s="227">
        <f t="shared" si="1700"/>
        <v>3908.9083021300003</v>
      </c>
      <c r="BY1083" s="227">
        <f t="shared" si="1517"/>
        <v>3113.21</v>
      </c>
      <c r="BZ1083" s="227">
        <f t="shared" si="1701"/>
        <v>62.264200000000002</v>
      </c>
      <c r="CA1083" s="227">
        <f t="shared" si="1702"/>
        <v>387.07577666666668</v>
      </c>
      <c r="CB1083" s="228">
        <f t="shared" si="1514"/>
        <v>1.0341733396197157</v>
      </c>
      <c r="CC1083" s="230">
        <f t="shared" si="1515"/>
        <v>257</v>
      </c>
      <c r="CD1083" s="231">
        <f t="shared" si="1703"/>
        <v>1.0612262059999999</v>
      </c>
      <c r="CE1083" s="227">
        <f t="shared" si="1704"/>
        <v>3416.7226009400001</v>
      </c>
      <c r="CF1083" s="227">
        <f t="shared" si="1705"/>
        <v>3866.0625776066668</v>
      </c>
      <c r="CG1083" s="227">
        <f t="shared" si="1510"/>
        <v>3113.21</v>
      </c>
      <c r="CH1083" s="227">
        <f t="shared" si="1706"/>
        <v>62.264200000000002</v>
      </c>
      <c r="CI1083" s="227">
        <f t="shared" si="1707"/>
        <v>355.9436766666667</v>
      </c>
      <c r="CJ1083" s="228">
        <f t="shared" si="1655"/>
        <v>1.0292333323163383</v>
      </c>
      <c r="CK1083" s="230">
        <f t="shared" si="1656"/>
        <v>236</v>
      </c>
      <c r="CL1083" s="231">
        <f t="shared" si="1708"/>
        <v>1.056085655</v>
      </c>
      <c r="CM1083" s="227">
        <f t="shared" si="1709"/>
        <v>3383.9302520599999</v>
      </c>
      <c r="CN1083" s="227">
        <f t="shared" si="1710"/>
        <v>3802.1381287266668</v>
      </c>
      <c r="CO1083" s="227">
        <f t="shared" si="1513"/>
        <v>3113.21</v>
      </c>
      <c r="CP1083" s="227">
        <f t="shared" si="1711"/>
        <v>62.264200000000002</v>
      </c>
      <c r="CQ1083" s="227">
        <f t="shared" si="1712"/>
        <v>322.73610333333335</v>
      </c>
      <c r="CR1083" s="228">
        <f t="shared" si="1511"/>
        <v>1.0246232855889688</v>
      </c>
      <c r="CS1083" s="230">
        <f t="shared" si="1512"/>
        <v>216</v>
      </c>
      <c r="CT1083" s="231">
        <f t="shared" si="1713"/>
        <v>1.0512130449999999</v>
      </c>
      <c r="CU1083" s="227">
        <f t="shared" si="1714"/>
        <v>3353.2302846399998</v>
      </c>
      <c r="CV1083" s="227">
        <f t="shared" si="1715"/>
        <v>3738.2305879733331</v>
      </c>
      <c r="CW1083" s="227">
        <f t="shared" si="1653"/>
        <v>3113.21</v>
      </c>
      <c r="CX1083" s="227">
        <f t="shared" si="1716"/>
        <v>62.264200000000002</v>
      </c>
      <c r="CY1083" s="227">
        <f t="shared" si="1717"/>
        <v>291.60400333333337</v>
      </c>
      <c r="CZ1083" s="228">
        <f t="shared" si="1651"/>
        <v>1.0267799857174502</v>
      </c>
      <c r="DA1083" s="239">
        <f t="shared" si="1652"/>
        <v>195</v>
      </c>
      <c r="DB1083" s="231">
        <f t="shared" si="1718"/>
        <v>1.0461209979999999</v>
      </c>
      <c r="DC1083" s="227">
        <f t="shared" si="1719"/>
        <v>3344.0112584100002</v>
      </c>
      <c r="DD1083" s="227">
        <f t="shared" si="1720"/>
        <v>3697.8794617433336</v>
      </c>
      <c r="DE1083" s="227">
        <f t="shared" si="1509"/>
        <v>3113.21</v>
      </c>
      <c r="DF1083" s="227">
        <f t="shared" si="1721"/>
        <v>62.264200000000002</v>
      </c>
      <c r="DG1083" s="227">
        <f t="shared" si="1722"/>
        <v>260.47190333333333</v>
      </c>
      <c r="DH1083" s="228">
        <f t="shared" si="1507"/>
        <v>1.0252420167370722</v>
      </c>
      <c r="DI1083" s="239">
        <f t="shared" si="1508"/>
        <v>174</v>
      </c>
      <c r="DJ1083" s="231">
        <f t="shared" si="1723"/>
        <v>1.041053617</v>
      </c>
      <c r="DK1083" s="227">
        <f t="shared" si="1724"/>
        <v>3322.8283749799998</v>
      </c>
      <c r="DL1083" s="227">
        <f t="shared" si="1725"/>
        <v>3645.564478313333</v>
      </c>
      <c r="DM1083" s="227">
        <f t="shared" si="1650"/>
        <v>3113.21</v>
      </c>
      <c r="DN1083" s="227">
        <f t="shared" si="1726"/>
        <v>62.264200000000002</v>
      </c>
      <c r="DO1083" s="227">
        <f t="shared" si="1727"/>
        <v>228.30206666666666</v>
      </c>
      <c r="DP1083" s="228">
        <f t="shared" si="1648"/>
        <v>1.0219721090485203</v>
      </c>
      <c r="DQ1083" s="239">
        <f t="shared" si="1649"/>
        <v>153</v>
      </c>
      <c r="DR1083" s="231">
        <f t="shared" si="1728"/>
        <v>1.036010782</v>
      </c>
      <c r="DS1083" s="227">
        <f t="shared" si="1729"/>
        <v>3296.1861901900002</v>
      </c>
      <c r="DT1083" s="227">
        <f t="shared" si="1730"/>
        <v>3586.7524568566669</v>
      </c>
      <c r="DU1083" s="227">
        <f t="shared" si="1506"/>
        <v>3113.21</v>
      </c>
      <c r="DV1083" s="227">
        <f t="shared" si="1731"/>
        <v>62.264200000000002</v>
      </c>
      <c r="DW1083" s="227">
        <f t="shared" si="1732"/>
        <v>199.24544</v>
      </c>
      <c r="DX1083" s="228">
        <f t="shared" si="1503"/>
        <v>1.0175969991838316</v>
      </c>
      <c r="DY1083" s="239">
        <f t="shared" si="1504"/>
        <v>135</v>
      </c>
      <c r="DZ1083" s="231">
        <f t="shared" si="1733"/>
        <v>1.0317077990000001</v>
      </c>
      <c r="EA1083" s="227">
        <f t="shared" si="1734"/>
        <v>3268.4432439799998</v>
      </c>
      <c r="EB1083" s="227">
        <f t="shared" si="1735"/>
        <v>3529.9528839799996</v>
      </c>
      <c r="EC1083" s="227">
        <f t="shared" si="1644"/>
        <v>3113.21</v>
      </c>
      <c r="ED1083" s="227">
        <f t="shared" si="1736"/>
        <v>62.264200000000002</v>
      </c>
      <c r="EE1083" s="227">
        <f t="shared" si="1737"/>
        <v>167.07560333333331</v>
      </c>
      <c r="EF1083" s="228">
        <f t="shared" si="1645"/>
        <v>1.0100222220702313</v>
      </c>
      <c r="EG1083" s="239">
        <f t="shared" si="1646"/>
        <v>113</v>
      </c>
      <c r="EH1083" s="231">
        <f t="shared" si="1738"/>
        <v>1.026472861</v>
      </c>
      <c r="EI1083" s="227">
        <f t="shared" si="1739"/>
        <v>3227.6528447599999</v>
      </c>
      <c r="EJ1083" s="227">
        <f t="shared" si="1740"/>
        <v>3456.9926480933332</v>
      </c>
      <c r="EK1083" s="227">
        <f t="shared" si="1505"/>
        <v>3113.21</v>
      </c>
      <c r="EL1083" s="227">
        <f t="shared" si="1741"/>
        <v>62.264200000000002</v>
      </c>
      <c r="EM1083" s="227">
        <f t="shared" si="1742"/>
        <v>133.86803</v>
      </c>
      <c r="EN1083" s="228">
        <f t="shared" ref="EN1083:EN1146" si="1772">($O1083/EN$952)</f>
        <v>1.0042980400511292</v>
      </c>
      <c r="EO1083" s="239">
        <f t="shared" ref="EO1083:EO1146" si="1773">NETWORKDAYS(EO$952,$A1083,$AE$118:$AE$502)-1</f>
        <v>92</v>
      </c>
      <c r="EP1083" s="231">
        <f t="shared" si="1743"/>
        <v>1.021500654</v>
      </c>
      <c r="EQ1083" s="227">
        <f t="shared" si="1744"/>
        <v>3193.8144461299999</v>
      </c>
      <c r="ER1083" s="227">
        <f t="shared" si="1745"/>
        <v>3389.94667613</v>
      </c>
      <c r="ES1083" s="227">
        <f t="shared" si="1643"/>
        <v>3113.21</v>
      </c>
      <c r="ET1083" s="227">
        <f t="shared" si="1746"/>
        <v>62.264200000000002</v>
      </c>
      <c r="EU1083" s="227">
        <f t="shared" si="1747"/>
        <v>103.77366666666667</v>
      </c>
      <c r="EV1083" s="228">
        <f t="shared" si="1641"/>
        <v>1.0029939787644224</v>
      </c>
      <c r="EW1083" s="239">
        <f t="shared" si="1642"/>
        <v>72</v>
      </c>
      <c r="EX1083" s="231">
        <f t="shared" si="1748"/>
        <v>1.0167876140000001</v>
      </c>
      <c r="EY1083" s="227">
        <f t="shared" si="1749"/>
        <v>3174.9507278199999</v>
      </c>
      <c r="EZ1083" s="227">
        <f t="shared" si="1750"/>
        <v>3340.9885944866664</v>
      </c>
      <c r="FA1083" s="227">
        <f t="shared" si="1771"/>
        <v>3113.21</v>
      </c>
      <c r="FB1083" s="227">
        <f t="shared" si="1751"/>
        <v>62.264200000000002</v>
      </c>
      <c r="FC1083" s="227">
        <f t="shared" si="1752"/>
        <v>72.641566666666677</v>
      </c>
      <c r="FD1083" s="228">
        <f t="shared" si="1769"/>
        <v>1.0028939560080248</v>
      </c>
      <c r="FE1083" s="239">
        <f t="shared" si="1770"/>
        <v>50</v>
      </c>
      <c r="FF1083" s="231">
        <f t="shared" si="1753"/>
        <v>1.011628381</v>
      </c>
      <c r="FG1083" s="227">
        <f t="shared" si="1754"/>
        <v>3158.5258506099999</v>
      </c>
      <c r="FH1083" s="227">
        <f t="shared" si="1755"/>
        <v>3293.4316172766667</v>
      </c>
      <c r="FI1083" s="227">
        <f t="shared" si="1639"/>
        <v>3113.21</v>
      </c>
      <c r="FJ1083" s="227">
        <f t="shared" si="1756"/>
        <v>62.264200000000002</v>
      </c>
      <c r="FK1083" s="227">
        <f t="shared" si="1757"/>
        <v>39.433993333333333</v>
      </c>
      <c r="FL1083" s="228">
        <f t="shared" si="1635"/>
        <v>1.0009915208128763</v>
      </c>
      <c r="FM1083" s="239">
        <f t="shared" si="1636"/>
        <v>28</v>
      </c>
      <c r="FN1083" s="231">
        <f t="shared" si="1758"/>
        <v>1.0064953270000001</v>
      </c>
      <c r="FO1083" s="227">
        <f t="shared" si="1759"/>
        <v>3136.5381793299998</v>
      </c>
      <c r="FP1083" s="227">
        <f t="shared" si="1760"/>
        <v>3238.236372663333</v>
      </c>
      <c r="FQ1083" s="227">
        <f t="shared" si="1767"/>
        <v>3113.21</v>
      </c>
      <c r="FR1083" s="227">
        <f t="shared" si="1768"/>
        <v>62.264200000000002</v>
      </c>
      <c r="FS1083" s="227">
        <f t="shared" si="1761"/>
        <v>8.301893333333334</v>
      </c>
      <c r="FT1083" s="228">
        <f t="shared" si="1762"/>
        <v>0.99989099352441158</v>
      </c>
      <c r="FU1083" s="239">
        <f t="shared" si="1763"/>
        <v>6</v>
      </c>
      <c r="FV1083" s="231">
        <f t="shared" si="1764"/>
        <v>1.0013883180000001</v>
      </c>
      <c r="FW1083" s="227">
        <f t="shared" si="1670"/>
        <v>3117.1922942900001</v>
      </c>
      <c r="FX1083" s="227">
        <f t="shared" si="1765"/>
        <v>3187.7583876233334</v>
      </c>
      <c r="FY1083" s="227"/>
      <c r="FZ1083" s="227"/>
      <c r="GA1083" s="227"/>
      <c r="GB1083" s="227"/>
      <c r="GC1083" s="1"/>
      <c r="GD1083" s="1"/>
      <c r="GE1083" s="1"/>
      <c r="GF1083" s="1"/>
      <c r="GG1083" s="1"/>
      <c r="GH1083" s="5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5"/>
      <c r="HA1083" s="5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3"/>
      <c r="JZ1083" s="1"/>
      <c r="KA1083" s="1"/>
      <c r="KB1083" s="1"/>
      <c r="KC1083" s="1"/>
      <c r="KD1083" s="1"/>
      <c r="KE1083" s="1"/>
    </row>
    <row r="1084" spans="1:291" x14ac:dyDescent="0.2">
      <c r="A1084" s="196">
        <f t="shared" si="1528"/>
        <v>43742</v>
      </c>
      <c r="B1084" s="236">
        <f t="shared" si="1766"/>
        <v>120958.41756415003</v>
      </c>
      <c r="C1084" s="66">
        <f t="shared" si="1660"/>
        <v>50580.183116519998</v>
      </c>
      <c r="D1084" s="77">
        <f t="shared" si="1529"/>
        <v>5229.93</v>
      </c>
      <c r="E1084" s="67">
        <f>VLOOKUP(A1083,[1]Plan1!$DQ$117:$DS$314,3)</f>
        <v>5227.84</v>
      </c>
      <c r="F1084" s="11">
        <f t="shared" si="1530"/>
        <v>43734</v>
      </c>
      <c r="G1084" s="73">
        <f t="shared" si="1518"/>
        <v>-3.996229395040185E-4</v>
      </c>
      <c r="H1084" s="11">
        <f t="shared" si="1531"/>
        <v>43763</v>
      </c>
      <c r="I1084" s="11">
        <f t="shared" si="1519"/>
        <v>43763</v>
      </c>
      <c r="J1084" s="1">
        <f t="shared" si="1532"/>
        <v>22</v>
      </c>
      <c r="K1084" s="1">
        <f t="shared" si="1533"/>
        <v>7</v>
      </c>
      <c r="L1084" s="66">
        <f t="shared" si="1520"/>
        <v>0.99987282</v>
      </c>
      <c r="M1084" s="70">
        <f t="shared" si="1661"/>
        <v>1.0011006499999999</v>
      </c>
      <c r="N1084" s="70">
        <f t="shared" si="1647"/>
        <v>1.1032372156698267</v>
      </c>
      <c r="O1084" s="66">
        <f t="shared" si="1657"/>
        <v>1.1030968999999999</v>
      </c>
      <c r="P1084" s="66">
        <f t="shared" si="1521"/>
        <v>50573.750328829999</v>
      </c>
      <c r="Q1084" s="74">
        <f t="shared" si="1522"/>
        <v>0</v>
      </c>
      <c r="R1084" s="75">
        <f t="shared" si="1658"/>
        <v>0</v>
      </c>
      <c r="S1084" s="66">
        <f t="shared" si="1659"/>
        <v>0</v>
      </c>
      <c r="T1084" s="10">
        <f t="shared" si="1534"/>
        <v>0.06</v>
      </c>
      <c r="U1084" s="74">
        <f t="shared" si="1654"/>
        <v>7</v>
      </c>
      <c r="V1084" s="74">
        <v>252</v>
      </c>
      <c r="W1084" s="70">
        <f t="shared" si="1523"/>
        <v>1.001619891</v>
      </c>
      <c r="X1084" s="66">
        <f t="shared" si="1524"/>
        <v>81.923962990000007</v>
      </c>
      <c r="Y1084" s="66">
        <v>0</v>
      </c>
      <c r="Z1084" s="67">
        <f t="shared" si="1525"/>
        <v>0</v>
      </c>
      <c r="AA1084" s="68" t="str">
        <f t="shared" si="1535"/>
        <v>A+INCORP J=</v>
      </c>
      <c r="AB1084" s="11">
        <f t="shared" si="1536"/>
        <v>43763</v>
      </c>
      <c r="AC1084" s="227">
        <f t="shared" si="1541"/>
        <v>3113.21</v>
      </c>
      <c r="AD1084" s="227">
        <f t="shared" si="1671"/>
        <v>62.264200000000002</v>
      </c>
      <c r="AE1084" s="227">
        <f t="shared" si="1672"/>
        <v>578.01932333333332</v>
      </c>
      <c r="AF1084" s="228">
        <f t="shared" si="1542"/>
        <v>1.057164538544034</v>
      </c>
      <c r="AG1084" s="230">
        <f t="shared" si="1543"/>
        <v>385</v>
      </c>
      <c r="AH1084" s="231">
        <f t="shared" si="1673"/>
        <v>1.0931046419999999</v>
      </c>
      <c r="AI1084" s="227">
        <f t="shared" si="1674"/>
        <v>3597.59890301</v>
      </c>
      <c r="AJ1084" s="227">
        <f t="shared" si="1675"/>
        <v>4237.8824263433335</v>
      </c>
      <c r="AK1084" s="227">
        <f t="shared" si="1667"/>
        <v>3113.21</v>
      </c>
      <c r="AL1084" s="227">
        <f t="shared" si="1676"/>
        <v>62.264200000000002</v>
      </c>
      <c r="AM1084" s="227">
        <f t="shared" si="1677"/>
        <v>546.88722333333328</v>
      </c>
      <c r="AN1084" s="228">
        <f t="shared" si="1668"/>
        <v>1.0562143442277425</v>
      </c>
      <c r="AO1084" s="230">
        <f t="shared" si="1669"/>
        <v>364</v>
      </c>
      <c r="AP1084" s="231">
        <f t="shared" si="1678"/>
        <v>1.087809673</v>
      </c>
      <c r="AQ1084" s="227">
        <f t="shared" si="1679"/>
        <v>3576.9543232599999</v>
      </c>
      <c r="AR1084" s="227">
        <f t="shared" si="1680"/>
        <v>4186.1057465933336</v>
      </c>
      <c r="AS1084" s="227">
        <f t="shared" si="1537"/>
        <v>3113.21</v>
      </c>
      <c r="AT1084" s="227">
        <f t="shared" si="1681"/>
        <v>62.264200000000002</v>
      </c>
      <c r="AU1084" s="227">
        <f t="shared" si="1682"/>
        <v>515.75512333333336</v>
      </c>
      <c r="AV1084" s="228">
        <f t="shared" si="1538"/>
        <v>1.0538962288112497</v>
      </c>
      <c r="AW1084" s="230">
        <f t="shared" si="1539"/>
        <v>343</v>
      </c>
      <c r="AX1084" s="231">
        <f t="shared" si="1683"/>
        <v>1.082540354</v>
      </c>
      <c r="AY1084" s="227">
        <f t="shared" si="1684"/>
        <v>3551.8152029500002</v>
      </c>
      <c r="AZ1084" s="227">
        <f t="shared" si="1685"/>
        <v>4129.8345262833336</v>
      </c>
      <c r="BA1084" s="227">
        <f t="shared" si="1516"/>
        <v>3113.21</v>
      </c>
      <c r="BB1084" s="227">
        <f t="shared" si="1686"/>
        <v>62.264200000000002</v>
      </c>
      <c r="BC1084" s="227">
        <f t="shared" si="1687"/>
        <v>483.58528666666666</v>
      </c>
      <c r="BD1084" s="228">
        <f t="shared" si="1665"/>
        <v>1.0496968778828739</v>
      </c>
      <c r="BE1084" s="230">
        <f t="shared" si="1666"/>
        <v>323</v>
      </c>
      <c r="BF1084" s="231">
        <f t="shared" si="1688"/>
        <v>1.0775456859999999</v>
      </c>
      <c r="BG1084" s="227">
        <f t="shared" si="1689"/>
        <v>3521.3404440300001</v>
      </c>
      <c r="BH1084" s="227">
        <f t="shared" si="1690"/>
        <v>4067.1899306966666</v>
      </c>
      <c r="BI1084" s="227">
        <f t="shared" si="1540"/>
        <v>3113.21</v>
      </c>
      <c r="BJ1084" s="227">
        <f t="shared" si="1691"/>
        <v>62.264200000000002</v>
      </c>
      <c r="BK1084" s="227">
        <f t="shared" si="1692"/>
        <v>452.45318666666668</v>
      </c>
      <c r="BL1084" s="228">
        <f t="shared" si="1526"/>
        <v>1.0366351324837706</v>
      </c>
      <c r="BM1084" s="230">
        <f t="shared" si="1527"/>
        <v>301</v>
      </c>
      <c r="BN1084" s="231">
        <f t="shared" si="1693"/>
        <v>1.072078163</v>
      </c>
      <c r="BO1084" s="227">
        <f t="shared" si="1694"/>
        <v>3459.87803932</v>
      </c>
      <c r="BP1084" s="227">
        <f t="shared" si="1695"/>
        <v>3974.5954259866667</v>
      </c>
      <c r="BQ1084" s="227">
        <f t="shared" si="1664"/>
        <v>3113.21</v>
      </c>
      <c r="BR1084" s="227">
        <f t="shared" si="1696"/>
        <v>62.264200000000002</v>
      </c>
      <c r="BS1084" s="227">
        <f t="shared" si="1697"/>
        <v>418.20787666666666</v>
      </c>
      <c r="BT1084" s="228">
        <f t="shared" si="1662"/>
        <v>1.0332248233471888</v>
      </c>
      <c r="BU1084" s="230">
        <f t="shared" si="1663"/>
        <v>278</v>
      </c>
      <c r="BV1084" s="231">
        <f t="shared" si="1698"/>
        <v>1.0663917780000001</v>
      </c>
      <c r="BW1084" s="227">
        <f t="shared" si="1699"/>
        <v>3430.20468962</v>
      </c>
      <c r="BX1084" s="227">
        <f t="shared" si="1700"/>
        <v>3910.6767662866669</v>
      </c>
      <c r="BY1084" s="227">
        <f t="shared" si="1517"/>
        <v>3113.21</v>
      </c>
      <c r="BZ1084" s="227">
        <f t="shared" si="1701"/>
        <v>62.264200000000002</v>
      </c>
      <c r="CA1084" s="227">
        <f t="shared" si="1702"/>
        <v>388.11351333333334</v>
      </c>
      <c r="CB1084" s="228">
        <f t="shared" si="1514"/>
        <v>1.0341545427229228</v>
      </c>
      <c r="CC1084" s="230">
        <f t="shared" si="1515"/>
        <v>258</v>
      </c>
      <c r="CD1084" s="231">
        <f t="shared" si="1703"/>
        <v>1.061471617</v>
      </c>
      <c r="CE1084" s="227">
        <f t="shared" si="1704"/>
        <v>3417.4506099700002</v>
      </c>
      <c r="CF1084" s="227">
        <f t="shared" si="1705"/>
        <v>3867.8283233033335</v>
      </c>
      <c r="CG1084" s="227">
        <f t="shared" si="1510"/>
        <v>3113.21</v>
      </c>
      <c r="CH1084" s="227">
        <f t="shared" si="1706"/>
        <v>62.264200000000002</v>
      </c>
      <c r="CI1084" s="227">
        <f t="shared" si="1707"/>
        <v>356.98141333333336</v>
      </c>
      <c r="CJ1084" s="228">
        <f t="shared" si="1655"/>
        <v>1.0292146252079823</v>
      </c>
      <c r="CK1084" s="230">
        <f t="shared" si="1656"/>
        <v>237</v>
      </c>
      <c r="CL1084" s="231">
        <f t="shared" si="1708"/>
        <v>1.0563298780000001</v>
      </c>
      <c r="CM1084" s="227">
        <f t="shared" si="1709"/>
        <v>3384.6512763999999</v>
      </c>
      <c r="CN1084" s="227">
        <f t="shared" si="1710"/>
        <v>3803.8968897333334</v>
      </c>
      <c r="CO1084" s="227">
        <f t="shared" si="1513"/>
        <v>3113.21</v>
      </c>
      <c r="CP1084" s="227">
        <f t="shared" si="1711"/>
        <v>62.264200000000002</v>
      </c>
      <c r="CQ1084" s="227">
        <f t="shared" si="1712"/>
        <v>323.77384000000001</v>
      </c>
      <c r="CR1084" s="228">
        <f t="shared" si="1511"/>
        <v>1.0246046622717619</v>
      </c>
      <c r="CS1084" s="230">
        <f t="shared" si="1512"/>
        <v>217</v>
      </c>
      <c r="CT1084" s="231">
        <f t="shared" si="1713"/>
        <v>1.0514561410000001</v>
      </c>
      <c r="CU1084" s="227">
        <f t="shared" si="1714"/>
        <v>3353.9447670200002</v>
      </c>
      <c r="CV1084" s="227">
        <f t="shared" si="1715"/>
        <v>3739.9828070200001</v>
      </c>
      <c r="CW1084" s="227">
        <f t="shared" si="1653"/>
        <v>3113.21</v>
      </c>
      <c r="CX1084" s="227">
        <f t="shared" si="1716"/>
        <v>62.264200000000002</v>
      </c>
      <c r="CY1084" s="227">
        <f t="shared" si="1717"/>
        <v>292.64174000000003</v>
      </c>
      <c r="CZ1084" s="228">
        <f t="shared" si="1651"/>
        <v>1.0267613232005579</v>
      </c>
      <c r="DA1084" s="239">
        <f t="shared" si="1652"/>
        <v>196</v>
      </c>
      <c r="DB1084" s="231">
        <f t="shared" si="1718"/>
        <v>1.0463629160000001</v>
      </c>
      <c r="DC1084" s="227">
        <f t="shared" si="1719"/>
        <v>3344.72377504</v>
      </c>
      <c r="DD1084" s="227">
        <f t="shared" si="1720"/>
        <v>3699.6297150400001</v>
      </c>
      <c r="DE1084" s="227">
        <f t="shared" si="1509"/>
        <v>3113.21</v>
      </c>
      <c r="DF1084" s="227">
        <f t="shared" si="1721"/>
        <v>62.264200000000002</v>
      </c>
      <c r="DG1084" s="227">
        <f t="shared" si="1722"/>
        <v>261.50964000000005</v>
      </c>
      <c r="DH1084" s="228">
        <f t="shared" si="1507"/>
        <v>1.0252233821739503</v>
      </c>
      <c r="DI1084" s="239">
        <f t="shared" si="1508"/>
        <v>175</v>
      </c>
      <c r="DJ1084" s="231">
        <f t="shared" si="1723"/>
        <v>1.041294363</v>
      </c>
      <c r="DK1084" s="227">
        <f t="shared" si="1724"/>
        <v>3323.5363776099998</v>
      </c>
      <c r="DL1084" s="227">
        <f t="shared" si="1725"/>
        <v>3647.3102176100001</v>
      </c>
      <c r="DM1084" s="227">
        <f t="shared" si="1650"/>
        <v>3113.21</v>
      </c>
      <c r="DN1084" s="227">
        <f t="shared" si="1726"/>
        <v>62.264200000000002</v>
      </c>
      <c r="DO1084" s="227">
        <f t="shared" si="1727"/>
        <v>229.33980333333332</v>
      </c>
      <c r="DP1084" s="228">
        <f t="shared" si="1648"/>
        <v>1.0219535339184884</v>
      </c>
      <c r="DQ1084" s="239">
        <f t="shared" si="1649"/>
        <v>154</v>
      </c>
      <c r="DR1084" s="231">
        <f t="shared" si="1728"/>
        <v>1.0362503620000001</v>
      </c>
      <c r="DS1084" s="227">
        <f t="shared" si="1729"/>
        <v>3296.8885166499999</v>
      </c>
      <c r="DT1084" s="227">
        <f t="shared" si="1730"/>
        <v>3588.4925199833333</v>
      </c>
      <c r="DU1084" s="227">
        <f t="shared" si="1506"/>
        <v>3113.21</v>
      </c>
      <c r="DV1084" s="227">
        <f t="shared" si="1731"/>
        <v>62.264200000000002</v>
      </c>
      <c r="DW1084" s="227">
        <f t="shared" si="1732"/>
        <v>200.28317666666669</v>
      </c>
      <c r="DX1084" s="228">
        <f t="shared" ref="DX1084:DX1147" si="1774">($O1084/DX$889)</f>
        <v>1.0175785035747906</v>
      </c>
      <c r="DY1084" s="239">
        <f t="shared" ref="DY1084:DY1147" si="1775">NETWORKDAYS(DY$889,$A1084,$AE$118:$AE$502)-1</f>
        <v>136</v>
      </c>
      <c r="DZ1084" s="231">
        <f t="shared" si="1733"/>
        <v>1.031946384</v>
      </c>
      <c r="EA1084" s="227">
        <f t="shared" si="1734"/>
        <v>3269.13965942</v>
      </c>
      <c r="EB1084" s="227">
        <f t="shared" si="1735"/>
        <v>3531.6870360866669</v>
      </c>
      <c r="EC1084" s="227">
        <f t="shared" si="1644"/>
        <v>3113.21</v>
      </c>
      <c r="ED1084" s="227">
        <f t="shared" si="1736"/>
        <v>62.264200000000002</v>
      </c>
      <c r="EE1084" s="227">
        <f t="shared" si="1737"/>
        <v>168.11334000000002</v>
      </c>
      <c r="EF1084" s="228">
        <f t="shared" si="1645"/>
        <v>1.0100038641385973</v>
      </c>
      <c r="EG1084" s="239">
        <f t="shared" si="1646"/>
        <v>114</v>
      </c>
      <c r="EH1084" s="231">
        <f t="shared" si="1738"/>
        <v>1.0267102349999999</v>
      </c>
      <c r="EI1084" s="227">
        <f t="shared" si="1739"/>
        <v>3228.3405676000002</v>
      </c>
      <c r="EJ1084" s="227">
        <f t="shared" si="1740"/>
        <v>3458.7181076000002</v>
      </c>
      <c r="EK1084" s="227">
        <f t="shared" ref="EK1084:EK1147" si="1776">EK1083</f>
        <v>3113.21</v>
      </c>
      <c r="EL1084" s="227">
        <f t="shared" si="1741"/>
        <v>62.264200000000002</v>
      </c>
      <c r="EM1084" s="227">
        <f t="shared" si="1742"/>
        <v>134.90576666666666</v>
      </c>
      <c r="EN1084" s="228">
        <f t="shared" si="1772"/>
        <v>1.004279786160911</v>
      </c>
      <c r="EO1084" s="239">
        <f t="shared" si="1773"/>
        <v>93</v>
      </c>
      <c r="EP1084" s="231">
        <f t="shared" si="1743"/>
        <v>1.0217368790000001</v>
      </c>
      <c r="EQ1084" s="227">
        <f t="shared" si="1744"/>
        <v>3194.4949615599999</v>
      </c>
      <c r="ER1084" s="227">
        <f t="shared" si="1745"/>
        <v>3391.6649282266667</v>
      </c>
      <c r="ES1084" s="227">
        <f t="shared" si="1643"/>
        <v>3113.21</v>
      </c>
      <c r="ET1084" s="227">
        <f t="shared" si="1746"/>
        <v>62.264200000000002</v>
      </c>
      <c r="EU1084" s="227">
        <f t="shared" si="1747"/>
        <v>104.81140333333335</v>
      </c>
      <c r="EV1084" s="228">
        <f t="shared" si="1641"/>
        <v>1.0029757485765223</v>
      </c>
      <c r="EW1084" s="239">
        <f t="shared" si="1642"/>
        <v>73</v>
      </c>
      <c r="EX1084" s="231">
        <f t="shared" si="1748"/>
        <v>1.0170227489999999</v>
      </c>
      <c r="EY1084" s="227">
        <f t="shared" si="1749"/>
        <v>3175.6272236</v>
      </c>
      <c r="EZ1084" s="227">
        <f t="shared" si="1750"/>
        <v>3342.7028269333332</v>
      </c>
      <c r="FA1084" s="227">
        <f t="shared" si="1771"/>
        <v>3113.21</v>
      </c>
      <c r="FB1084" s="227">
        <f t="shared" si="1751"/>
        <v>62.264200000000002</v>
      </c>
      <c r="FC1084" s="227">
        <f t="shared" si="1752"/>
        <v>73.679303333333337</v>
      </c>
      <c r="FD1084" s="228">
        <f t="shared" si="1769"/>
        <v>1.0028757276381155</v>
      </c>
      <c r="FE1084" s="239">
        <f t="shared" si="1770"/>
        <v>51</v>
      </c>
      <c r="FF1084" s="231">
        <f t="shared" si="1753"/>
        <v>1.0118623229999999</v>
      </c>
      <c r="FG1084" s="227">
        <f t="shared" si="1754"/>
        <v>3159.1988469600001</v>
      </c>
      <c r="FH1084" s="227">
        <f t="shared" si="1755"/>
        <v>3295.1423502933335</v>
      </c>
      <c r="FI1084" s="227">
        <f t="shared" si="1639"/>
        <v>3113.21</v>
      </c>
      <c r="FJ1084" s="227">
        <f t="shared" si="1756"/>
        <v>62.264200000000002</v>
      </c>
      <c r="FK1084" s="227">
        <f t="shared" si="1757"/>
        <v>40.471730000000001</v>
      </c>
      <c r="FL1084" s="228">
        <f t="shared" si="1635"/>
        <v>1.0009733270211916</v>
      </c>
      <c r="FM1084" s="239">
        <f t="shared" si="1636"/>
        <v>29</v>
      </c>
      <c r="FN1084" s="231">
        <f t="shared" si="1758"/>
        <v>1.0067280810000001</v>
      </c>
      <c r="FO1084" s="227">
        <f t="shared" si="1759"/>
        <v>3137.2064876999998</v>
      </c>
      <c r="FP1084" s="227">
        <f t="shared" si="1760"/>
        <v>3239.9424176999996</v>
      </c>
      <c r="FQ1084" s="227">
        <f t="shared" si="1767"/>
        <v>3113.21</v>
      </c>
      <c r="FR1084" s="227">
        <f t="shared" si="1768"/>
        <v>62.264200000000002</v>
      </c>
      <c r="FS1084" s="227">
        <f t="shared" si="1761"/>
        <v>9.3396299999999997</v>
      </c>
      <c r="FT1084" s="228">
        <f t="shared" si="1762"/>
        <v>0.99987281973565767</v>
      </c>
      <c r="FU1084" s="239">
        <f t="shared" si="1763"/>
        <v>7</v>
      </c>
      <c r="FV1084" s="231">
        <f t="shared" si="1764"/>
        <v>1.001619891</v>
      </c>
      <c r="FW1084" s="227">
        <f t="shared" si="1670"/>
        <v>3117.8564806099998</v>
      </c>
      <c r="FX1084" s="227">
        <f t="shared" si="1765"/>
        <v>3189.4603106099999</v>
      </c>
      <c r="FY1084" s="227"/>
      <c r="FZ1084" s="227"/>
      <c r="GA1084" s="227"/>
      <c r="GB1084" s="227"/>
      <c r="GC1084" s="1"/>
      <c r="GD1084" s="1"/>
      <c r="GE1084" s="1"/>
      <c r="GF1084" s="1"/>
      <c r="GG1084" s="1"/>
      <c r="GH1084" s="5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5"/>
      <c r="HA1084" s="5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3"/>
      <c r="JZ1084" s="1"/>
      <c r="KA1084" s="1"/>
      <c r="KB1084" s="1"/>
      <c r="KC1084" s="1"/>
      <c r="KD1084" s="1"/>
      <c r="KE1084" s="1"/>
    </row>
    <row r="1085" spans="1:291" x14ac:dyDescent="0.2">
      <c r="A1085" s="196">
        <f t="shared" si="1528"/>
        <v>43743</v>
      </c>
      <c r="B1085" s="236">
        <f t="shared" si="1766"/>
        <v>120987.77484776666</v>
      </c>
      <c r="C1085" s="66">
        <f t="shared" si="1660"/>
        <v>50580.183116519998</v>
      </c>
      <c r="D1085" s="77">
        <f t="shared" si="1529"/>
        <v>5229.93</v>
      </c>
      <c r="E1085" s="67">
        <f>VLOOKUP(A1084,[1]Plan1!$DQ$117:$DS$314,3)</f>
        <v>5227.84</v>
      </c>
      <c r="F1085" s="11">
        <f t="shared" si="1530"/>
        <v>43734</v>
      </c>
      <c r="G1085" s="73">
        <f t="shared" si="1518"/>
        <v>-3.996229395040185E-4</v>
      </c>
      <c r="H1085" s="11">
        <f t="shared" si="1531"/>
        <v>43763</v>
      </c>
      <c r="I1085" s="11">
        <f t="shared" si="1519"/>
        <v>43763</v>
      </c>
      <c r="J1085" s="1">
        <f t="shared" si="1532"/>
        <v>22</v>
      </c>
      <c r="K1085" s="1">
        <f t="shared" si="1533"/>
        <v>8</v>
      </c>
      <c r="L1085" s="66">
        <f t="shared" si="1520"/>
        <v>0.99985466000000001</v>
      </c>
      <c r="M1085" s="70">
        <f t="shared" si="1661"/>
        <v>1.0011006499999999</v>
      </c>
      <c r="N1085" s="70">
        <f t="shared" si="1647"/>
        <v>1.1032372156698267</v>
      </c>
      <c r="O1085" s="66">
        <f t="shared" si="1657"/>
        <v>1.10307687</v>
      </c>
      <c r="P1085" s="66">
        <f t="shared" si="1521"/>
        <v>50572.831792700003</v>
      </c>
      <c r="Q1085" s="74">
        <f t="shared" si="1522"/>
        <v>0</v>
      </c>
      <c r="R1085" s="75">
        <f t="shared" si="1658"/>
        <v>0</v>
      </c>
      <c r="S1085" s="66">
        <f t="shared" si="1659"/>
        <v>0</v>
      </c>
      <c r="T1085" s="10">
        <f t="shared" si="1534"/>
        <v>0.06</v>
      </c>
      <c r="U1085" s="74">
        <f t="shared" si="1654"/>
        <v>8</v>
      </c>
      <c r="V1085" s="74">
        <v>252</v>
      </c>
      <c r="W1085" s="70">
        <f t="shared" si="1523"/>
        <v>1.0018515189999999</v>
      </c>
      <c r="X1085" s="66">
        <f t="shared" si="1524"/>
        <v>93.63655894</v>
      </c>
      <c r="Y1085" s="66">
        <v>0</v>
      </c>
      <c r="Z1085" s="67">
        <f t="shared" si="1525"/>
        <v>0</v>
      </c>
      <c r="AA1085" s="68" t="str">
        <f t="shared" si="1535"/>
        <v>A+INCORP J=</v>
      </c>
      <c r="AB1085" s="11">
        <f t="shared" si="1536"/>
        <v>43763</v>
      </c>
      <c r="AC1085" s="227">
        <f t="shared" si="1541"/>
        <v>3113.21</v>
      </c>
      <c r="AD1085" s="227">
        <f t="shared" si="1671"/>
        <v>62.264200000000002</v>
      </c>
      <c r="AE1085" s="227">
        <f t="shared" si="1672"/>
        <v>579.05706000000009</v>
      </c>
      <c r="AF1085" s="228">
        <f t="shared" si="1542"/>
        <v>1.057145342582458</v>
      </c>
      <c r="AG1085" s="230">
        <f t="shared" si="1543"/>
        <v>385</v>
      </c>
      <c r="AH1085" s="231">
        <f t="shared" si="1673"/>
        <v>1.0931046419999999</v>
      </c>
      <c r="AI1085" s="227">
        <f t="shared" si="1674"/>
        <v>3597.5335779100001</v>
      </c>
      <c r="AJ1085" s="227">
        <f t="shared" si="1675"/>
        <v>4238.8548379100002</v>
      </c>
      <c r="AK1085" s="227">
        <f t="shared" si="1667"/>
        <v>3113.21</v>
      </c>
      <c r="AL1085" s="227">
        <f t="shared" si="1676"/>
        <v>62.264200000000002</v>
      </c>
      <c r="AM1085" s="227">
        <f t="shared" si="1677"/>
        <v>547.92496000000006</v>
      </c>
      <c r="AN1085" s="228">
        <f t="shared" si="1668"/>
        <v>1.0561951655197661</v>
      </c>
      <c r="AO1085" s="230">
        <f t="shared" si="1669"/>
        <v>364</v>
      </c>
      <c r="AP1085" s="231">
        <f t="shared" si="1678"/>
        <v>1.087809673</v>
      </c>
      <c r="AQ1085" s="227">
        <f t="shared" si="1679"/>
        <v>3576.8893730300001</v>
      </c>
      <c r="AR1085" s="227">
        <f t="shared" si="1680"/>
        <v>4187.0785330300005</v>
      </c>
      <c r="AS1085" s="227">
        <f t="shared" si="1537"/>
        <v>3113.21</v>
      </c>
      <c r="AT1085" s="227">
        <f t="shared" si="1681"/>
        <v>62.264200000000002</v>
      </c>
      <c r="AU1085" s="227">
        <f t="shared" si="1682"/>
        <v>516.79286000000002</v>
      </c>
      <c r="AV1085" s="228">
        <f t="shared" si="1538"/>
        <v>1.0538770921955427</v>
      </c>
      <c r="AW1085" s="230">
        <f t="shared" si="1539"/>
        <v>343</v>
      </c>
      <c r="AX1085" s="231">
        <f t="shared" si="1683"/>
        <v>1.082540354</v>
      </c>
      <c r="AY1085" s="227">
        <f t="shared" si="1684"/>
        <v>3551.7507092000001</v>
      </c>
      <c r="AZ1085" s="227">
        <f t="shared" si="1685"/>
        <v>4130.8077691999997</v>
      </c>
      <c r="BA1085" s="227">
        <f t="shared" si="1516"/>
        <v>3113.21</v>
      </c>
      <c r="BB1085" s="227">
        <f t="shared" si="1686"/>
        <v>62.264200000000002</v>
      </c>
      <c r="BC1085" s="227">
        <f t="shared" si="1687"/>
        <v>484.62302333333338</v>
      </c>
      <c r="BD1085" s="228">
        <f t="shared" si="1665"/>
        <v>1.0496778175188535</v>
      </c>
      <c r="BE1085" s="230">
        <f t="shared" si="1666"/>
        <v>323</v>
      </c>
      <c r="BF1085" s="231">
        <f t="shared" si="1688"/>
        <v>1.0775456859999999</v>
      </c>
      <c r="BG1085" s="227">
        <f t="shared" si="1689"/>
        <v>3521.2765036300002</v>
      </c>
      <c r="BH1085" s="227">
        <f t="shared" si="1690"/>
        <v>4068.1637269633338</v>
      </c>
      <c r="BI1085" s="227">
        <f t="shared" si="1540"/>
        <v>3113.21</v>
      </c>
      <c r="BJ1085" s="227">
        <f t="shared" si="1691"/>
        <v>62.264200000000002</v>
      </c>
      <c r="BK1085" s="227">
        <f t="shared" si="1692"/>
        <v>453.49092333333334</v>
      </c>
      <c r="BL1085" s="228">
        <f t="shared" si="1526"/>
        <v>1.0366163092945262</v>
      </c>
      <c r="BM1085" s="230">
        <f t="shared" si="1527"/>
        <v>301</v>
      </c>
      <c r="BN1085" s="231">
        <f t="shared" si="1693"/>
        <v>1.072078163</v>
      </c>
      <c r="BO1085" s="227">
        <f t="shared" si="1694"/>
        <v>3459.81521496</v>
      </c>
      <c r="BP1085" s="227">
        <f t="shared" si="1695"/>
        <v>3975.5703382933334</v>
      </c>
      <c r="BQ1085" s="227">
        <f t="shared" si="1664"/>
        <v>3113.21</v>
      </c>
      <c r="BR1085" s="227">
        <f t="shared" si="1696"/>
        <v>62.264200000000002</v>
      </c>
      <c r="BS1085" s="227">
        <f t="shared" si="1697"/>
        <v>419.24561333333338</v>
      </c>
      <c r="BT1085" s="228">
        <f t="shared" si="1662"/>
        <v>1.0332060620822341</v>
      </c>
      <c r="BU1085" s="230">
        <f t="shared" si="1663"/>
        <v>278</v>
      </c>
      <c r="BV1085" s="231">
        <f t="shared" si="1698"/>
        <v>1.0663917780000001</v>
      </c>
      <c r="BW1085" s="227">
        <f t="shared" si="1699"/>
        <v>3430.1424040699999</v>
      </c>
      <c r="BX1085" s="227">
        <f t="shared" si="1700"/>
        <v>3911.6522174033335</v>
      </c>
      <c r="BY1085" s="227">
        <f t="shared" si="1517"/>
        <v>3113.21</v>
      </c>
      <c r="BZ1085" s="227">
        <f t="shared" si="1701"/>
        <v>62.264200000000002</v>
      </c>
      <c r="CA1085" s="227">
        <f t="shared" si="1702"/>
        <v>389.15125</v>
      </c>
      <c r="CB1085" s="228">
        <f t="shared" si="1514"/>
        <v>1.034135764576152</v>
      </c>
      <c r="CC1085" s="230">
        <f t="shared" si="1515"/>
        <v>258</v>
      </c>
      <c r="CD1085" s="231">
        <f t="shared" si="1703"/>
        <v>1.061471617</v>
      </c>
      <c r="CE1085" s="227">
        <f t="shared" si="1704"/>
        <v>3417.3885559999999</v>
      </c>
      <c r="CF1085" s="227">
        <f t="shared" si="1705"/>
        <v>3868.8040059999998</v>
      </c>
      <c r="CG1085" s="227">
        <f t="shared" si="1510"/>
        <v>3113.21</v>
      </c>
      <c r="CH1085" s="227">
        <f t="shared" si="1706"/>
        <v>62.264200000000002</v>
      </c>
      <c r="CI1085" s="227">
        <f t="shared" si="1707"/>
        <v>358.01915000000002</v>
      </c>
      <c r="CJ1085" s="228">
        <f t="shared" si="1655"/>
        <v>1.0291959367600836</v>
      </c>
      <c r="CK1085" s="230">
        <f t="shared" si="1656"/>
        <v>237</v>
      </c>
      <c r="CL1085" s="231">
        <f t="shared" si="1708"/>
        <v>1.0563298780000001</v>
      </c>
      <c r="CM1085" s="227">
        <f t="shared" si="1709"/>
        <v>3384.5898179999999</v>
      </c>
      <c r="CN1085" s="227">
        <f t="shared" si="1710"/>
        <v>3804.8731680000001</v>
      </c>
      <c r="CO1085" s="227">
        <f t="shared" si="1513"/>
        <v>3113.21</v>
      </c>
      <c r="CP1085" s="227">
        <f t="shared" si="1711"/>
        <v>62.264200000000002</v>
      </c>
      <c r="CQ1085" s="227">
        <f t="shared" si="1712"/>
        <v>324.81157666666667</v>
      </c>
      <c r="CR1085" s="228">
        <f t="shared" si="1511"/>
        <v>1.0245860575314301</v>
      </c>
      <c r="CS1085" s="230">
        <f t="shared" si="1512"/>
        <v>217</v>
      </c>
      <c r="CT1085" s="231">
        <f t="shared" si="1713"/>
        <v>1.0514561410000001</v>
      </c>
      <c r="CU1085" s="227">
        <f t="shared" si="1714"/>
        <v>3353.8838661999998</v>
      </c>
      <c r="CV1085" s="227">
        <f t="shared" si="1715"/>
        <v>3740.9596428666664</v>
      </c>
      <c r="CW1085" s="227">
        <f t="shared" si="1653"/>
        <v>3113.21</v>
      </c>
      <c r="CX1085" s="227">
        <f t="shared" si="1716"/>
        <v>62.264200000000002</v>
      </c>
      <c r="CY1085" s="227">
        <f t="shared" si="1717"/>
        <v>293.67947666666669</v>
      </c>
      <c r="CZ1085" s="228">
        <f t="shared" si="1651"/>
        <v>1.0267426792996424</v>
      </c>
      <c r="DA1085" s="239">
        <f t="shared" si="1652"/>
        <v>196</v>
      </c>
      <c r="DB1085" s="231">
        <f t="shared" si="1718"/>
        <v>1.0463629160000001</v>
      </c>
      <c r="DC1085" s="227">
        <f t="shared" si="1719"/>
        <v>3344.6630416399998</v>
      </c>
      <c r="DD1085" s="227">
        <f t="shared" si="1720"/>
        <v>3700.6067183066666</v>
      </c>
      <c r="DE1085" s="227">
        <f t="shared" si="1509"/>
        <v>3113.21</v>
      </c>
      <c r="DF1085" s="227">
        <f t="shared" si="1721"/>
        <v>62.264200000000002</v>
      </c>
      <c r="DG1085" s="227">
        <f t="shared" si="1722"/>
        <v>262.54737666666671</v>
      </c>
      <c r="DH1085" s="228">
        <f t="shared" si="1507"/>
        <v>1.0252047661989212</v>
      </c>
      <c r="DI1085" s="239">
        <f t="shared" si="1508"/>
        <v>175</v>
      </c>
      <c r="DJ1085" s="231">
        <f t="shared" si="1723"/>
        <v>1.041294363</v>
      </c>
      <c r="DK1085" s="227">
        <f t="shared" si="1724"/>
        <v>3323.4760289400001</v>
      </c>
      <c r="DL1085" s="227">
        <f t="shared" si="1725"/>
        <v>3648.2876056066671</v>
      </c>
      <c r="DM1085" s="227">
        <f t="shared" si="1650"/>
        <v>3113.21</v>
      </c>
      <c r="DN1085" s="227">
        <f t="shared" si="1726"/>
        <v>62.264200000000002</v>
      </c>
      <c r="DO1085" s="227">
        <f t="shared" si="1727"/>
        <v>230.37754000000004</v>
      </c>
      <c r="DP1085" s="228">
        <f t="shared" si="1648"/>
        <v>1.0219349773172648</v>
      </c>
      <c r="DQ1085" s="239">
        <f t="shared" si="1649"/>
        <v>154</v>
      </c>
      <c r="DR1085" s="231">
        <f t="shared" si="1728"/>
        <v>1.0362503620000001</v>
      </c>
      <c r="DS1085" s="227">
        <f t="shared" si="1729"/>
        <v>3296.8286518499999</v>
      </c>
      <c r="DT1085" s="227">
        <f t="shared" si="1730"/>
        <v>3589.4703918499999</v>
      </c>
      <c r="DU1085" s="227">
        <f t="shared" ref="DU1085:DU1148" si="1777">DU1084</f>
        <v>3113.21</v>
      </c>
      <c r="DV1085" s="227">
        <f t="shared" si="1731"/>
        <v>62.264200000000002</v>
      </c>
      <c r="DW1085" s="227">
        <f t="shared" si="1732"/>
        <v>201.32091333333332</v>
      </c>
      <c r="DX1085" s="228">
        <f t="shared" si="1774"/>
        <v>1.0175600264152351</v>
      </c>
      <c r="DY1085" s="239">
        <f t="shared" si="1775"/>
        <v>136</v>
      </c>
      <c r="DZ1085" s="231">
        <f t="shared" si="1733"/>
        <v>1.031946384</v>
      </c>
      <c r="EA1085" s="227">
        <f t="shared" si="1734"/>
        <v>3269.0802984799998</v>
      </c>
      <c r="EB1085" s="227">
        <f t="shared" si="1735"/>
        <v>3532.6654118133329</v>
      </c>
      <c r="EC1085" s="227">
        <f t="shared" si="1644"/>
        <v>3113.21</v>
      </c>
      <c r="ED1085" s="227">
        <f t="shared" si="1736"/>
        <v>62.264200000000002</v>
      </c>
      <c r="EE1085" s="227">
        <f t="shared" si="1737"/>
        <v>169.15107666666668</v>
      </c>
      <c r="EF1085" s="228">
        <f t="shared" si="1645"/>
        <v>1.0099855245191145</v>
      </c>
      <c r="EG1085" s="239">
        <f t="shared" si="1646"/>
        <v>114</v>
      </c>
      <c r="EH1085" s="231">
        <f t="shared" si="1738"/>
        <v>1.0267102349999999</v>
      </c>
      <c r="EI1085" s="227">
        <f t="shared" si="1739"/>
        <v>3228.2819474900002</v>
      </c>
      <c r="EJ1085" s="227">
        <f t="shared" si="1740"/>
        <v>3459.6972241566668</v>
      </c>
      <c r="EK1085" s="227">
        <f t="shared" si="1776"/>
        <v>3113.21</v>
      </c>
      <c r="EL1085" s="227">
        <f t="shared" si="1741"/>
        <v>62.264200000000002</v>
      </c>
      <c r="EM1085" s="227">
        <f t="shared" si="1742"/>
        <v>135.94350333333333</v>
      </c>
      <c r="EN1085" s="228">
        <f t="shared" si="1772"/>
        <v>1.0042615504790622</v>
      </c>
      <c r="EO1085" s="239">
        <f t="shared" si="1773"/>
        <v>93</v>
      </c>
      <c r="EP1085" s="231">
        <f t="shared" si="1743"/>
        <v>1.0217368790000001</v>
      </c>
      <c r="EQ1085" s="227">
        <f t="shared" si="1744"/>
        <v>3194.4369560099999</v>
      </c>
      <c r="ER1085" s="227">
        <f t="shared" si="1745"/>
        <v>3392.6446593433334</v>
      </c>
      <c r="ES1085" s="227">
        <f t="shared" si="1643"/>
        <v>3113.21</v>
      </c>
      <c r="ET1085" s="227">
        <f t="shared" si="1746"/>
        <v>62.264200000000002</v>
      </c>
      <c r="EU1085" s="227">
        <f t="shared" si="1747"/>
        <v>105.84914000000001</v>
      </c>
      <c r="EV1085" s="228">
        <f t="shared" si="1641"/>
        <v>1.0029575365733485</v>
      </c>
      <c r="EW1085" s="239">
        <f t="shared" si="1642"/>
        <v>73</v>
      </c>
      <c r="EX1085" s="231">
        <f t="shared" si="1748"/>
        <v>1.0170227489999999</v>
      </c>
      <c r="EY1085" s="227">
        <f t="shared" si="1749"/>
        <v>3175.5695606600002</v>
      </c>
      <c r="EZ1085" s="227">
        <f t="shared" si="1750"/>
        <v>3343.6829006600001</v>
      </c>
      <c r="FA1085" s="227">
        <f t="shared" si="1771"/>
        <v>3113.21</v>
      </c>
      <c r="FB1085" s="227">
        <f t="shared" si="1751"/>
        <v>62.264200000000002</v>
      </c>
      <c r="FC1085" s="227">
        <f t="shared" si="1752"/>
        <v>74.717039999999997</v>
      </c>
      <c r="FD1085" s="228">
        <f t="shared" si="1769"/>
        <v>1.0028575174511187</v>
      </c>
      <c r="FE1085" s="239">
        <f t="shared" si="1770"/>
        <v>51</v>
      </c>
      <c r="FF1085" s="231">
        <f t="shared" si="1753"/>
        <v>1.0118623229999999</v>
      </c>
      <c r="FG1085" s="227">
        <f t="shared" si="1754"/>
        <v>3159.1414823300001</v>
      </c>
      <c r="FH1085" s="227">
        <f t="shared" si="1755"/>
        <v>3296.1227223300002</v>
      </c>
      <c r="FI1085" s="227">
        <f t="shared" si="1639"/>
        <v>3113.21</v>
      </c>
      <c r="FJ1085" s="227">
        <f t="shared" si="1756"/>
        <v>62.264200000000002</v>
      </c>
      <c r="FK1085" s="227">
        <f t="shared" si="1757"/>
        <v>41.509466666666661</v>
      </c>
      <c r="FL1085" s="228">
        <f t="shared" si="1635"/>
        <v>1.0009551513779273</v>
      </c>
      <c r="FM1085" s="239">
        <f t="shared" si="1636"/>
        <v>29</v>
      </c>
      <c r="FN1085" s="231">
        <f t="shared" si="1758"/>
        <v>1.0067280810000001</v>
      </c>
      <c r="FO1085" s="227">
        <f t="shared" si="1759"/>
        <v>3137.1495224</v>
      </c>
      <c r="FP1085" s="227">
        <f t="shared" si="1760"/>
        <v>3240.9231890666665</v>
      </c>
      <c r="FQ1085" s="227">
        <f t="shared" si="1767"/>
        <v>3113.21</v>
      </c>
      <c r="FR1085" s="227">
        <f t="shared" si="1768"/>
        <v>62.264200000000002</v>
      </c>
      <c r="FS1085" s="227">
        <f t="shared" si="1761"/>
        <v>10.377366666666665</v>
      </c>
      <c r="FT1085" s="228">
        <f t="shared" si="1762"/>
        <v>0.99985466407537138</v>
      </c>
      <c r="FU1085" s="239">
        <f t="shared" si="1763"/>
        <v>7</v>
      </c>
      <c r="FV1085" s="231">
        <f t="shared" si="1764"/>
        <v>1.001619891</v>
      </c>
      <c r="FW1085" s="227">
        <f t="shared" si="1670"/>
        <v>3117.7998666600001</v>
      </c>
      <c r="FX1085" s="227">
        <f t="shared" si="1765"/>
        <v>3190.4414333266668</v>
      </c>
      <c r="FY1085" s="227"/>
      <c r="FZ1085" s="227"/>
      <c r="GA1085" s="227"/>
      <c r="GB1085" s="227"/>
      <c r="GC1085" s="1"/>
      <c r="GD1085" s="1"/>
      <c r="GE1085" s="1"/>
      <c r="GF1085" s="1"/>
      <c r="GG1085" s="1"/>
      <c r="GH1085" s="5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5"/>
      <c r="HA1085" s="5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3"/>
      <c r="JZ1085" s="1"/>
      <c r="KA1085" s="1"/>
      <c r="KB1085" s="1"/>
      <c r="KC1085" s="1"/>
      <c r="KD1085" s="1"/>
      <c r="KE1085" s="1"/>
    </row>
    <row r="1086" spans="1:291" x14ac:dyDescent="0.2">
      <c r="A1086" s="196">
        <f t="shared" si="1528"/>
        <v>43744</v>
      </c>
      <c r="B1086" s="236">
        <f t="shared" si="1766"/>
        <v>121007.49184443333</v>
      </c>
      <c r="C1086" s="66">
        <f t="shared" si="1660"/>
        <v>50580.183116519998</v>
      </c>
      <c r="D1086" s="77">
        <f t="shared" si="1529"/>
        <v>5229.93</v>
      </c>
      <c r="E1086" s="67">
        <f>VLOOKUP(A1085,[1]Plan1!$DQ$117:$DS$314,3)</f>
        <v>5227.84</v>
      </c>
      <c r="F1086" s="11">
        <f t="shared" si="1530"/>
        <v>43734</v>
      </c>
      <c r="G1086" s="73">
        <f t="shared" si="1518"/>
        <v>-3.996229395040185E-4</v>
      </c>
      <c r="H1086" s="11">
        <f t="shared" si="1531"/>
        <v>43763</v>
      </c>
      <c r="I1086" s="11">
        <f t="shared" si="1519"/>
        <v>43763</v>
      </c>
      <c r="J1086" s="1">
        <f t="shared" si="1532"/>
        <v>22</v>
      </c>
      <c r="K1086" s="1">
        <f t="shared" si="1533"/>
        <v>8</v>
      </c>
      <c r="L1086" s="66">
        <f t="shared" si="1520"/>
        <v>0.99985466000000001</v>
      </c>
      <c r="M1086" s="70">
        <f t="shared" si="1661"/>
        <v>1.0011006499999999</v>
      </c>
      <c r="N1086" s="70">
        <f t="shared" si="1647"/>
        <v>1.1032372156698267</v>
      </c>
      <c r="O1086" s="66">
        <f t="shared" si="1657"/>
        <v>1.10307687</v>
      </c>
      <c r="P1086" s="66">
        <f t="shared" si="1521"/>
        <v>50572.831792700003</v>
      </c>
      <c r="Q1086" s="74">
        <f t="shared" si="1522"/>
        <v>0</v>
      </c>
      <c r="R1086" s="75">
        <f t="shared" si="1658"/>
        <v>0</v>
      </c>
      <c r="S1086" s="66">
        <f t="shared" si="1659"/>
        <v>0</v>
      </c>
      <c r="T1086" s="10">
        <f t="shared" si="1534"/>
        <v>0.06</v>
      </c>
      <c r="U1086" s="74">
        <f t="shared" si="1654"/>
        <v>8</v>
      </c>
      <c r="V1086" s="74">
        <v>252</v>
      </c>
      <c r="W1086" s="70">
        <f t="shared" si="1523"/>
        <v>1.0018515189999999</v>
      </c>
      <c r="X1086" s="66">
        <f t="shared" si="1524"/>
        <v>93.63655894</v>
      </c>
      <c r="Y1086" s="66">
        <v>0</v>
      </c>
      <c r="Z1086" s="67">
        <f t="shared" si="1525"/>
        <v>0</v>
      </c>
      <c r="AA1086" s="68" t="str">
        <f t="shared" si="1535"/>
        <v>A+INCORP J=</v>
      </c>
      <c r="AB1086" s="11">
        <f t="shared" si="1536"/>
        <v>43763</v>
      </c>
      <c r="AC1086" s="227">
        <f t="shared" si="1541"/>
        <v>3113.21</v>
      </c>
      <c r="AD1086" s="227">
        <f t="shared" si="1671"/>
        <v>62.264200000000002</v>
      </c>
      <c r="AE1086" s="227">
        <f t="shared" si="1672"/>
        <v>580.09479666666664</v>
      </c>
      <c r="AF1086" s="228">
        <f t="shared" si="1542"/>
        <v>1.057145342582458</v>
      </c>
      <c r="AG1086" s="230">
        <f t="shared" si="1543"/>
        <v>385</v>
      </c>
      <c r="AH1086" s="231">
        <f t="shared" si="1673"/>
        <v>1.0931046419999999</v>
      </c>
      <c r="AI1086" s="227">
        <f t="shared" si="1674"/>
        <v>3597.5335779100001</v>
      </c>
      <c r="AJ1086" s="227">
        <f t="shared" si="1675"/>
        <v>4239.8925745766664</v>
      </c>
      <c r="AK1086" s="227">
        <f t="shared" si="1667"/>
        <v>3113.21</v>
      </c>
      <c r="AL1086" s="227">
        <f t="shared" si="1676"/>
        <v>62.264200000000002</v>
      </c>
      <c r="AM1086" s="227">
        <f t="shared" si="1677"/>
        <v>548.96269666666672</v>
      </c>
      <c r="AN1086" s="228">
        <f t="shared" si="1668"/>
        <v>1.0561951655197661</v>
      </c>
      <c r="AO1086" s="230">
        <f t="shared" si="1669"/>
        <v>364</v>
      </c>
      <c r="AP1086" s="231">
        <f t="shared" si="1678"/>
        <v>1.087809673</v>
      </c>
      <c r="AQ1086" s="227">
        <f t="shared" si="1679"/>
        <v>3576.8893730300001</v>
      </c>
      <c r="AR1086" s="227">
        <f t="shared" si="1680"/>
        <v>4188.1162696966667</v>
      </c>
      <c r="AS1086" s="227">
        <f t="shared" si="1537"/>
        <v>3113.21</v>
      </c>
      <c r="AT1086" s="227">
        <f t="shared" si="1681"/>
        <v>62.264200000000002</v>
      </c>
      <c r="AU1086" s="227">
        <f t="shared" si="1682"/>
        <v>517.83059666666668</v>
      </c>
      <c r="AV1086" s="228">
        <f t="shared" si="1538"/>
        <v>1.0538770921955427</v>
      </c>
      <c r="AW1086" s="230">
        <f t="shared" si="1539"/>
        <v>343</v>
      </c>
      <c r="AX1086" s="231">
        <f t="shared" si="1683"/>
        <v>1.082540354</v>
      </c>
      <c r="AY1086" s="227">
        <f t="shared" si="1684"/>
        <v>3551.7507092000001</v>
      </c>
      <c r="AZ1086" s="227">
        <f t="shared" si="1685"/>
        <v>4131.8455058666668</v>
      </c>
      <c r="BA1086" s="227">
        <f t="shared" si="1516"/>
        <v>3113.21</v>
      </c>
      <c r="BB1086" s="227">
        <f t="shared" si="1686"/>
        <v>62.264200000000002</v>
      </c>
      <c r="BC1086" s="227">
        <f t="shared" si="1687"/>
        <v>485.66075999999998</v>
      </c>
      <c r="BD1086" s="228">
        <f t="shared" si="1665"/>
        <v>1.0496778175188535</v>
      </c>
      <c r="BE1086" s="230">
        <f t="shared" si="1666"/>
        <v>323</v>
      </c>
      <c r="BF1086" s="231">
        <f t="shared" si="1688"/>
        <v>1.0775456859999999</v>
      </c>
      <c r="BG1086" s="227">
        <f t="shared" si="1689"/>
        <v>3521.2765036300002</v>
      </c>
      <c r="BH1086" s="227">
        <f t="shared" si="1690"/>
        <v>4069.20146363</v>
      </c>
      <c r="BI1086" s="227">
        <f t="shared" si="1540"/>
        <v>3113.21</v>
      </c>
      <c r="BJ1086" s="227">
        <f t="shared" si="1691"/>
        <v>62.264200000000002</v>
      </c>
      <c r="BK1086" s="227">
        <f t="shared" si="1692"/>
        <v>454.52866</v>
      </c>
      <c r="BL1086" s="228">
        <f t="shared" si="1526"/>
        <v>1.0366163092945262</v>
      </c>
      <c r="BM1086" s="230">
        <f t="shared" si="1527"/>
        <v>301</v>
      </c>
      <c r="BN1086" s="231">
        <f t="shared" si="1693"/>
        <v>1.072078163</v>
      </c>
      <c r="BO1086" s="227">
        <f t="shared" si="1694"/>
        <v>3459.81521496</v>
      </c>
      <c r="BP1086" s="227">
        <f t="shared" si="1695"/>
        <v>3976.6080749600001</v>
      </c>
      <c r="BQ1086" s="227">
        <f t="shared" si="1664"/>
        <v>3113.21</v>
      </c>
      <c r="BR1086" s="227">
        <f t="shared" si="1696"/>
        <v>62.264200000000002</v>
      </c>
      <c r="BS1086" s="227">
        <f t="shared" si="1697"/>
        <v>420.28335000000004</v>
      </c>
      <c r="BT1086" s="228">
        <f t="shared" si="1662"/>
        <v>1.0332060620822341</v>
      </c>
      <c r="BU1086" s="230">
        <f t="shared" si="1663"/>
        <v>278</v>
      </c>
      <c r="BV1086" s="231">
        <f t="shared" si="1698"/>
        <v>1.0663917780000001</v>
      </c>
      <c r="BW1086" s="227">
        <f t="shared" si="1699"/>
        <v>3430.1424040699999</v>
      </c>
      <c r="BX1086" s="227">
        <f t="shared" si="1700"/>
        <v>3912.6899540700001</v>
      </c>
      <c r="BY1086" s="227">
        <f t="shared" si="1517"/>
        <v>3113.21</v>
      </c>
      <c r="BZ1086" s="227">
        <f t="shared" si="1701"/>
        <v>62.264200000000002</v>
      </c>
      <c r="CA1086" s="227">
        <f t="shared" si="1702"/>
        <v>390.18898666666666</v>
      </c>
      <c r="CB1086" s="228">
        <f t="shared" si="1514"/>
        <v>1.034135764576152</v>
      </c>
      <c r="CC1086" s="230">
        <f t="shared" si="1515"/>
        <v>258</v>
      </c>
      <c r="CD1086" s="231">
        <f t="shared" si="1703"/>
        <v>1.061471617</v>
      </c>
      <c r="CE1086" s="227">
        <f t="shared" si="1704"/>
        <v>3417.3885559999999</v>
      </c>
      <c r="CF1086" s="227">
        <f t="shared" si="1705"/>
        <v>3869.8417426666665</v>
      </c>
      <c r="CG1086" s="227">
        <f t="shared" si="1510"/>
        <v>3113.21</v>
      </c>
      <c r="CH1086" s="227">
        <f t="shared" si="1706"/>
        <v>62.264200000000002</v>
      </c>
      <c r="CI1086" s="227">
        <f t="shared" si="1707"/>
        <v>359.05688666666668</v>
      </c>
      <c r="CJ1086" s="228">
        <f t="shared" si="1655"/>
        <v>1.0291959367600836</v>
      </c>
      <c r="CK1086" s="230">
        <f t="shared" si="1656"/>
        <v>237</v>
      </c>
      <c r="CL1086" s="231">
        <f t="shared" si="1708"/>
        <v>1.0563298780000001</v>
      </c>
      <c r="CM1086" s="227">
        <f t="shared" si="1709"/>
        <v>3384.5898179999999</v>
      </c>
      <c r="CN1086" s="227">
        <f t="shared" si="1710"/>
        <v>3805.9109046666667</v>
      </c>
      <c r="CO1086" s="227">
        <f t="shared" si="1513"/>
        <v>3113.21</v>
      </c>
      <c r="CP1086" s="227">
        <f t="shared" si="1711"/>
        <v>62.264200000000002</v>
      </c>
      <c r="CQ1086" s="227">
        <f t="shared" si="1712"/>
        <v>325.84931333333333</v>
      </c>
      <c r="CR1086" s="228">
        <f t="shared" si="1511"/>
        <v>1.0245860575314301</v>
      </c>
      <c r="CS1086" s="230">
        <f t="shared" si="1512"/>
        <v>217</v>
      </c>
      <c r="CT1086" s="231">
        <f t="shared" si="1713"/>
        <v>1.0514561410000001</v>
      </c>
      <c r="CU1086" s="227">
        <f t="shared" si="1714"/>
        <v>3353.8838661999998</v>
      </c>
      <c r="CV1086" s="227">
        <f t="shared" si="1715"/>
        <v>3741.9973795333331</v>
      </c>
      <c r="CW1086" s="227">
        <f t="shared" si="1653"/>
        <v>3113.21</v>
      </c>
      <c r="CX1086" s="227">
        <f t="shared" si="1716"/>
        <v>62.264200000000002</v>
      </c>
      <c r="CY1086" s="227">
        <f t="shared" si="1717"/>
        <v>294.71721333333335</v>
      </c>
      <c r="CZ1086" s="228">
        <f t="shared" si="1651"/>
        <v>1.0267426792996424</v>
      </c>
      <c r="DA1086" s="239">
        <f t="shared" si="1652"/>
        <v>196</v>
      </c>
      <c r="DB1086" s="231">
        <f t="shared" si="1718"/>
        <v>1.0463629160000001</v>
      </c>
      <c r="DC1086" s="227">
        <f t="shared" si="1719"/>
        <v>3344.6630416399998</v>
      </c>
      <c r="DD1086" s="227">
        <f t="shared" si="1720"/>
        <v>3701.6444549733333</v>
      </c>
      <c r="DE1086" s="227">
        <f t="shared" si="1509"/>
        <v>3113.21</v>
      </c>
      <c r="DF1086" s="227">
        <f t="shared" si="1721"/>
        <v>62.264200000000002</v>
      </c>
      <c r="DG1086" s="227">
        <f t="shared" si="1722"/>
        <v>263.58511333333337</v>
      </c>
      <c r="DH1086" s="228">
        <f t="shared" si="1507"/>
        <v>1.0252047661989212</v>
      </c>
      <c r="DI1086" s="239">
        <f t="shared" si="1508"/>
        <v>175</v>
      </c>
      <c r="DJ1086" s="231">
        <f t="shared" si="1723"/>
        <v>1.041294363</v>
      </c>
      <c r="DK1086" s="227">
        <f t="shared" si="1724"/>
        <v>3323.4760289400001</v>
      </c>
      <c r="DL1086" s="227">
        <f t="shared" si="1725"/>
        <v>3649.3253422733333</v>
      </c>
      <c r="DM1086" s="227">
        <f t="shared" si="1650"/>
        <v>3113.21</v>
      </c>
      <c r="DN1086" s="227">
        <f t="shared" si="1726"/>
        <v>62.264200000000002</v>
      </c>
      <c r="DO1086" s="227">
        <f t="shared" si="1727"/>
        <v>231.41527666666667</v>
      </c>
      <c r="DP1086" s="228">
        <f t="shared" si="1648"/>
        <v>1.0219349773172648</v>
      </c>
      <c r="DQ1086" s="239">
        <f t="shared" si="1649"/>
        <v>154</v>
      </c>
      <c r="DR1086" s="231">
        <f t="shared" si="1728"/>
        <v>1.0362503620000001</v>
      </c>
      <c r="DS1086" s="227">
        <f t="shared" si="1729"/>
        <v>3296.8286518499999</v>
      </c>
      <c r="DT1086" s="227">
        <f t="shared" si="1730"/>
        <v>3590.5081285166666</v>
      </c>
      <c r="DU1086" s="227">
        <f t="shared" si="1777"/>
        <v>3113.21</v>
      </c>
      <c r="DV1086" s="227">
        <f t="shared" si="1731"/>
        <v>62.264200000000002</v>
      </c>
      <c r="DW1086" s="227">
        <f t="shared" si="1732"/>
        <v>202.35865000000001</v>
      </c>
      <c r="DX1086" s="228">
        <f t="shared" si="1774"/>
        <v>1.0175600264152351</v>
      </c>
      <c r="DY1086" s="239">
        <f t="shared" si="1775"/>
        <v>136</v>
      </c>
      <c r="DZ1086" s="231">
        <f t="shared" si="1733"/>
        <v>1.031946384</v>
      </c>
      <c r="EA1086" s="227">
        <f t="shared" si="1734"/>
        <v>3269.0802984799998</v>
      </c>
      <c r="EB1086" s="227">
        <f t="shared" si="1735"/>
        <v>3533.70314848</v>
      </c>
      <c r="EC1086" s="227">
        <f t="shared" si="1644"/>
        <v>3113.21</v>
      </c>
      <c r="ED1086" s="227">
        <f t="shared" si="1736"/>
        <v>62.264200000000002</v>
      </c>
      <c r="EE1086" s="227">
        <f t="shared" si="1737"/>
        <v>170.18881333333334</v>
      </c>
      <c r="EF1086" s="228">
        <f t="shared" si="1645"/>
        <v>1.0099855245191145</v>
      </c>
      <c r="EG1086" s="239">
        <f t="shared" si="1646"/>
        <v>114</v>
      </c>
      <c r="EH1086" s="231">
        <f t="shared" si="1738"/>
        <v>1.0267102349999999</v>
      </c>
      <c r="EI1086" s="227">
        <f t="shared" si="1739"/>
        <v>3228.2819474900002</v>
      </c>
      <c r="EJ1086" s="227">
        <f t="shared" si="1740"/>
        <v>3460.7349608233335</v>
      </c>
      <c r="EK1086" s="227">
        <f t="shared" si="1776"/>
        <v>3113.21</v>
      </c>
      <c r="EL1086" s="227">
        <f t="shared" si="1741"/>
        <v>62.264200000000002</v>
      </c>
      <c r="EM1086" s="227">
        <f t="shared" si="1742"/>
        <v>136.98124000000001</v>
      </c>
      <c r="EN1086" s="228">
        <f t="shared" si="1772"/>
        <v>1.0042615504790622</v>
      </c>
      <c r="EO1086" s="239">
        <f t="shared" si="1773"/>
        <v>93</v>
      </c>
      <c r="EP1086" s="231">
        <f t="shared" si="1743"/>
        <v>1.0217368790000001</v>
      </c>
      <c r="EQ1086" s="227">
        <f t="shared" si="1744"/>
        <v>3194.4369560099999</v>
      </c>
      <c r="ER1086" s="227">
        <f t="shared" si="1745"/>
        <v>3393.68239601</v>
      </c>
      <c r="ES1086" s="227">
        <f t="shared" si="1643"/>
        <v>3113.21</v>
      </c>
      <c r="ET1086" s="227">
        <f t="shared" si="1746"/>
        <v>62.264200000000002</v>
      </c>
      <c r="EU1086" s="227">
        <f t="shared" si="1747"/>
        <v>106.88687666666667</v>
      </c>
      <c r="EV1086" s="228">
        <f t="shared" si="1641"/>
        <v>1.0029575365733485</v>
      </c>
      <c r="EW1086" s="239">
        <f t="shared" si="1642"/>
        <v>73</v>
      </c>
      <c r="EX1086" s="231">
        <f t="shared" si="1748"/>
        <v>1.0170227489999999</v>
      </c>
      <c r="EY1086" s="227">
        <f t="shared" si="1749"/>
        <v>3175.5695606600002</v>
      </c>
      <c r="EZ1086" s="227">
        <f t="shared" si="1750"/>
        <v>3344.7206373266667</v>
      </c>
      <c r="FA1086" s="227">
        <f t="shared" si="1771"/>
        <v>3113.21</v>
      </c>
      <c r="FB1086" s="227">
        <f t="shared" si="1751"/>
        <v>62.264200000000002</v>
      </c>
      <c r="FC1086" s="227">
        <f t="shared" si="1752"/>
        <v>75.754776666666658</v>
      </c>
      <c r="FD1086" s="228">
        <f t="shared" si="1769"/>
        <v>1.0028575174511187</v>
      </c>
      <c r="FE1086" s="239">
        <f t="shared" si="1770"/>
        <v>51</v>
      </c>
      <c r="FF1086" s="231">
        <f t="shared" si="1753"/>
        <v>1.0118623229999999</v>
      </c>
      <c r="FG1086" s="227">
        <f t="shared" si="1754"/>
        <v>3159.1414823300001</v>
      </c>
      <c r="FH1086" s="227">
        <f t="shared" si="1755"/>
        <v>3297.1604589966669</v>
      </c>
      <c r="FI1086" s="227">
        <f t="shared" si="1639"/>
        <v>3113.21</v>
      </c>
      <c r="FJ1086" s="227">
        <f t="shared" si="1756"/>
        <v>62.264200000000002</v>
      </c>
      <c r="FK1086" s="227">
        <f t="shared" si="1757"/>
        <v>42.547203333333336</v>
      </c>
      <c r="FL1086" s="228">
        <f t="shared" si="1635"/>
        <v>1.0009551513779273</v>
      </c>
      <c r="FM1086" s="239">
        <f t="shared" si="1636"/>
        <v>29</v>
      </c>
      <c r="FN1086" s="231">
        <f t="shared" si="1758"/>
        <v>1.0067280810000001</v>
      </c>
      <c r="FO1086" s="227">
        <f t="shared" si="1759"/>
        <v>3137.1495224</v>
      </c>
      <c r="FP1086" s="227">
        <f t="shared" si="1760"/>
        <v>3241.9609257333332</v>
      </c>
      <c r="FQ1086" s="227">
        <f t="shared" si="1767"/>
        <v>3113.21</v>
      </c>
      <c r="FR1086" s="227">
        <f t="shared" si="1768"/>
        <v>62.264200000000002</v>
      </c>
      <c r="FS1086" s="227">
        <f t="shared" si="1761"/>
        <v>11.415103333333333</v>
      </c>
      <c r="FT1086" s="228">
        <f t="shared" si="1762"/>
        <v>0.99985466407537138</v>
      </c>
      <c r="FU1086" s="239">
        <f t="shared" si="1763"/>
        <v>7</v>
      </c>
      <c r="FV1086" s="231">
        <f t="shared" si="1764"/>
        <v>1.001619891</v>
      </c>
      <c r="FW1086" s="227">
        <f t="shared" si="1670"/>
        <v>3117.7998666600001</v>
      </c>
      <c r="FX1086" s="227">
        <f t="shared" si="1765"/>
        <v>3191.4791699933335</v>
      </c>
      <c r="FY1086" s="227"/>
      <c r="FZ1086" s="227"/>
      <c r="GA1086" s="227"/>
      <c r="GB1086" s="227"/>
      <c r="GC1086" s="1"/>
      <c r="GD1086" s="1"/>
      <c r="GE1086" s="1"/>
      <c r="GF1086" s="1"/>
      <c r="GG1086" s="1"/>
      <c r="GH1086" s="5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5"/>
      <c r="HA1086" s="5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3"/>
      <c r="JZ1086" s="1"/>
      <c r="KA1086" s="1"/>
      <c r="KB1086" s="1"/>
      <c r="KC1086" s="1"/>
      <c r="KD1086" s="1"/>
      <c r="KE1086" s="1"/>
    </row>
    <row r="1087" spans="1:291" x14ac:dyDescent="0.2">
      <c r="A1087" s="196">
        <f t="shared" si="1528"/>
        <v>43745</v>
      </c>
      <c r="B1087" s="236">
        <f t="shared" si="1766"/>
        <v>121041.90256175</v>
      </c>
      <c r="C1087" s="66">
        <f t="shared" si="1660"/>
        <v>50580.183116519998</v>
      </c>
      <c r="D1087" s="77">
        <f t="shared" si="1529"/>
        <v>5229.93</v>
      </c>
      <c r="E1087" s="67">
        <f>VLOOKUP(A1086,[1]Plan1!$DQ$117:$DS$314,3)</f>
        <v>5227.84</v>
      </c>
      <c r="F1087" s="11">
        <f t="shared" si="1530"/>
        <v>43734</v>
      </c>
      <c r="G1087" s="73">
        <f t="shared" si="1518"/>
        <v>-3.996229395040185E-4</v>
      </c>
      <c r="H1087" s="11">
        <f t="shared" si="1531"/>
        <v>43763</v>
      </c>
      <c r="I1087" s="11">
        <f t="shared" si="1519"/>
        <v>43763</v>
      </c>
      <c r="J1087" s="1">
        <f t="shared" si="1532"/>
        <v>22</v>
      </c>
      <c r="K1087" s="1">
        <f t="shared" si="1533"/>
        <v>8</v>
      </c>
      <c r="L1087" s="66">
        <f t="shared" si="1520"/>
        <v>0.99985466000000001</v>
      </c>
      <c r="M1087" s="70">
        <f t="shared" si="1661"/>
        <v>1.0011006499999999</v>
      </c>
      <c r="N1087" s="70">
        <f t="shared" si="1647"/>
        <v>1.1032372156698267</v>
      </c>
      <c r="O1087" s="66">
        <f t="shared" si="1657"/>
        <v>1.10307687</v>
      </c>
      <c r="P1087" s="66">
        <f t="shared" si="1521"/>
        <v>50572.831792700003</v>
      </c>
      <c r="Q1087" s="74">
        <f t="shared" si="1522"/>
        <v>0</v>
      </c>
      <c r="R1087" s="75">
        <f t="shared" si="1658"/>
        <v>0</v>
      </c>
      <c r="S1087" s="66">
        <f t="shared" si="1659"/>
        <v>0</v>
      </c>
      <c r="T1087" s="10">
        <f t="shared" si="1534"/>
        <v>0.06</v>
      </c>
      <c r="U1087" s="74">
        <f t="shared" si="1654"/>
        <v>8</v>
      </c>
      <c r="V1087" s="74">
        <v>252</v>
      </c>
      <c r="W1087" s="70">
        <f t="shared" si="1523"/>
        <v>1.0018515189999999</v>
      </c>
      <c r="X1087" s="66">
        <f t="shared" si="1524"/>
        <v>93.63655894</v>
      </c>
      <c r="Y1087" s="66">
        <v>0</v>
      </c>
      <c r="Z1087" s="67">
        <f t="shared" si="1525"/>
        <v>0</v>
      </c>
      <c r="AA1087" s="68" t="str">
        <f t="shared" si="1535"/>
        <v>A+INCORP J=</v>
      </c>
      <c r="AB1087" s="11">
        <f t="shared" si="1536"/>
        <v>43763</v>
      </c>
      <c r="AC1087" s="227">
        <f t="shared" si="1541"/>
        <v>3113.21</v>
      </c>
      <c r="AD1087" s="227">
        <f t="shared" si="1671"/>
        <v>62.264200000000002</v>
      </c>
      <c r="AE1087" s="227">
        <f t="shared" si="1672"/>
        <v>581.13253333333341</v>
      </c>
      <c r="AF1087" s="228">
        <f t="shared" si="1542"/>
        <v>1.057145342582458</v>
      </c>
      <c r="AG1087" s="230">
        <f t="shared" si="1543"/>
        <v>386</v>
      </c>
      <c r="AH1087" s="231">
        <f t="shared" si="1673"/>
        <v>1.093357425</v>
      </c>
      <c r="AI1087" s="227">
        <f t="shared" si="1674"/>
        <v>3598.3655159499999</v>
      </c>
      <c r="AJ1087" s="227">
        <f t="shared" si="1675"/>
        <v>4241.7622492833334</v>
      </c>
      <c r="AK1087" s="227">
        <f t="shared" si="1667"/>
        <v>3113.21</v>
      </c>
      <c r="AL1087" s="227">
        <f t="shared" si="1676"/>
        <v>62.264200000000002</v>
      </c>
      <c r="AM1087" s="227">
        <f t="shared" si="1677"/>
        <v>550.00043333333338</v>
      </c>
      <c r="AN1087" s="228">
        <f t="shared" si="1668"/>
        <v>1.0561951655197661</v>
      </c>
      <c r="AO1087" s="230">
        <f t="shared" si="1669"/>
        <v>365</v>
      </c>
      <c r="AP1087" s="231">
        <f t="shared" si="1678"/>
        <v>1.088061232</v>
      </c>
      <c r="AQ1087" s="227">
        <f t="shared" si="1679"/>
        <v>3577.7165386000001</v>
      </c>
      <c r="AR1087" s="227">
        <f t="shared" si="1680"/>
        <v>4189.9811719333338</v>
      </c>
      <c r="AS1087" s="227">
        <f t="shared" si="1537"/>
        <v>3113.21</v>
      </c>
      <c r="AT1087" s="227">
        <f t="shared" si="1681"/>
        <v>62.264200000000002</v>
      </c>
      <c r="AU1087" s="227">
        <f t="shared" si="1682"/>
        <v>518.86833333333345</v>
      </c>
      <c r="AV1087" s="228">
        <f t="shared" si="1538"/>
        <v>1.0538770921955427</v>
      </c>
      <c r="AW1087" s="230">
        <f t="shared" si="1539"/>
        <v>344</v>
      </c>
      <c r="AX1087" s="231">
        <f t="shared" si="1683"/>
        <v>1.0827906940000001</v>
      </c>
      <c r="AY1087" s="227">
        <f t="shared" si="1684"/>
        <v>3552.5720599000001</v>
      </c>
      <c r="AZ1087" s="227">
        <f t="shared" si="1685"/>
        <v>4133.7045932333331</v>
      </c>
      <c r="BA1087" s="227">
        <f t="shared" si="1516"/>
        <v>3113.21</v>
      </c>
      <c r="BB1087" s="227">
        <f t="shared" si="1686"/>
        <v>62.264200000000002</v>
      </c>
      <c r="BC1087" s="227">
        <f t="shared" si="1687"/>
        <v>486.69849666666664</v>
      </c>
      <c r="BD1087" s="228">
        <f t="shared" si="1665"/>
        <v>1.0496778175188535</v>
      </c>
      <c r="BE1087" s="230">
        <f t="shared" si="1666"/>
        <v>324</v>
      </c>
      <c r="BF1087" s="231">
        <f t="shared" si="1688"/>
        <v>1.077794871</v>
      </c>
      <c r="BG1087" s="227">
        <f t="shared" si="1689"/>
        <v>3522.0908071899999</v>
      </c>
      <c r="BH1087" s="227">
        <f t="shared" si="1690"/>
        <v>4071.0535038566663</v>
      </c>
      <c r="BI1087" s="227">
        <f t="shared" si="1540"/>
        <v>3113.21</v>
      </c>
      <c r="BJ1087" s="227">
        <f t="shared" si="1691"/>
        <v>62.264200000000002</v>
      </c>
      <c r="BK1087" s="227">
        <f t="shared" si="1692"/>
        <v>455.56639666666672</v>
      </c>
      <c r="BL1087" s="228">
        <f t="shared" si="1526"/>
        <v>1.0366163092945262</v>
      </c>
      <c r="BM1087" s="230">
        <f t="shared" si="1527"/>
        <v>302</v>
      </c>
      <c r="BN1087" s="231">
        <f t="shared" si="1693"/>
        <v>1.072326084</v>
      </c>
      <c r="BO1087" s="227">
        <f t="shared" si="1694"/>
        <v>3460.6153066699999</v>
      </c>
      <c r="BP1087" s="227">
        <f t="shared" si="1695"/>
        <v>3978.4459033366666</v>
      </c>
      <c r="BQ1087" s="227">
        <f t="shared" si="1664"/>
        <v>3113.21</v>
      </c>
      <c r="BR1087" s="227">
        <f t="shared" si="1696"/>
        <v>62.264200000000002</v>
      </c>
      <c r="BS1087" s="227">
        <f t="shared" si="1697"/>
        <v>421.32108666666664</v>
      </c>
      <c r="BT1087" s="228">
        <f t="shared" si="1662"/>
        <v>1.0332060620822341</v>
      </c>
      <c r="BU1087" s="230">
        <f t="shared" si="1663"/>
        <v>279</v>
      </c>
      <c r="BV1087" s="231">
        <f t="shared" si="1698"/>
        <v>1.066638384</v>
      </c>
      <c r="BW1087" s="227">
        <f t="shared" si="1699"/>
        <v>3430.9356338299999</v>
      </c>
      <c r="BX1087" s="227">
        <f t="shared" si="1700"/>
        <v>3914.5209204966668</v>
      </c>
      <c r="BY1087" s="227">
        <f t="shared" si="1517"/>
        <v>3113.21</v>
      </c>
      <c r="BZ1087" s="227">
        <f t="shared" si="1701"/>
        <v>62.264200000000002</v>
      </c>
      <c r="CA1087" s="227">
        <f t="shared" si="1702"/>
        <v>391.22672333333338</v>
      </c>
      <c r="CB1087" s="228">
        <f t="shared" si="1514"/>
        <v>1.034135764576152</v>
      </c>
      <c r="CC1087" s="230">
        <f t="shared" si="1515"/>
        <v>259</v>
      </c>
      <c r="CD1087" s="231">
        <f t="shared" si="1703"/>
        <v>1.0617170849999999</v>
      </c>
      <c r="CE1087" s="227">
        <f t="shared" si="1704"/>
        <v>3418.1788357599999</v>
      </c>
      <c r="CF1087" s="227">
        <f t="shared" si="1705"/>
        <v>3871.6697590933331</v>
      </c>
      <c r="CG1087" s="227">
        <f t="shared" si="1510"/>
        <v>3113.21</v>
      </c>
      <c r="CH1087" s="227">
        <f t="shared" si="1706"/>
        <v>62.264200000000002</v>
      </c>
      <c r="CI1087" s="227">
        <f t="shared" si="1707"/>
        <v>360.09462333333335</v>
      </c>
      <c r="CJ1087" s="228">
        <f t="shared" si="1655"/>
        <v>1.0291959367600836</v>
      </c>
      <c r="CK1087" s="230">
        <f t="shared" si="1656"/>
        <v>238</v>
      </c>
      <c r="CL1087" s="231">
        <f t="shared" si="1708"/>
        <v>1.056574157</v>
      </c>
      <c r="CM1087" s="227">
        <f t="shared" si="1709"/>
        <v>3385.3725131000001</v>
      </c>
      <c r="CN1087" s="227">
        <f t="shared" si="1710"/>
        <v>3807.7313364333336</v>
      </c>
      <c r="CO1087" s="227">
        <f t="shared" si="1513"/>
        <v>3113.21</v>
      </c>
      <c r="CP1087" s="227">
        <f t="shared" si="1711"/>
        <v>62.264200000000002</v>
      </c>
      <c r="CQ1087" s="227">
        <f t="shared" si="1712"/>
        <v>326.88704999999999</v>
      </c>
      <c r="CR1087" s="228">
        <f t="shared" si="1511"/>
        <v>1.0245860575314301</v>
      </c>
      <c r="CS1087" s="230">
        <f t="shared" si="1512"/>
        <v>218</v>
      </c>
      <c r="CT1087" s="231">
        <f t="shared" si="1713"/>
        <v>1.051699293</v>
      </c>
      <c r="CU1087" s="227">
        <f t="shared" si="1714"/>
        <v>3354.65946067</v>
      </c>
      <c r="CV1087" s="227">
        <f t="shared" si="1715"/>
        <v>3743.8107106699999</v>
      </c>
      <c r="CW1087" s="227">
        <f t="shared" si="1653"/>
        <v>3113.21</v>
      </c>
      <c r="CX1087" s="227">
        <f t="shared" si="1716"/>
        <v>62.264200000000002</v>
      </c>
      <c r="CY1087" s="227">
        <f t="shared" si="1717"/>
        <v>295.75495000000001</v>
      </c>
      <c r="CZ1087" s="228">
        <f t="shared" si="1651"/>
        <v>1.0267426792996424</v>
      </c>
      <c r="DA1087" s="239">
        <f t="shared" si="1652"/>
        <v>197</v>
      </c>
      <c r="DB1087" s="231">
        <f t="shared" si="1718"/>
        <v>1.04660489</v>
      </c>
      <c r="DC1087" s="227">
        <f t="shared" si="1719"/>
        <v>3345.4365032000001</v>
      </c>
      <c r="DD1087" s="227">
        <f t="shared" si="1720"/>
        <v>3703.4556532000001</v>
      </c>
      <c r="DE1087" s="227">
        <f t="shared" si="1509"/>
        <v>3113.21</v>
      </c>
      <c r="DF1087" s="227">
        <f t="shared" si="1721"/>
        <v>62.264200000000002</v>
      </c>
      <c r="DG1087" s="227">
        <f t="shared" si="1722"/>
        <v>264.62285000000003</v>
      </c>
      <c r="DH1087" s="228">
        <f t="shared" si="1507"/>
        <v>1.0252047661989212</v>
      </c>
      <c r="DI1087" s="239">
        <f t="shared" si="1508"/>
        <v>176</v>
      </c>
      <c r="DJ1087" s="231">
        <f t="shared" si="1723"/>
        <v>1.041535165</v>
      </c>
      <c r="DK1087" s="227">
        <f t="shared" si="1724"/>
        <v>3324.2445913199999</v>
      </c>
      <c r="DL1087" s="227">
        <f t="shared" si="1725"/>
        <v>3651.1316413200002</v>
      </c>
      <c r="DM1087" s="227">
        <f t="shared" si="1650"/>
        <v>3113.21</v>
      </c>
      <c r="DN1087" s="227">
        <f t="shared" si="1726"/>
        <v>62.264200000000002</v>
      </c>
      <c r="DO1087" s="227">
        <f t="shared" si="1727"/>
        <v>232.45301333333336</v>
      </c>
      <c r="DP1087" s="228">
        <f t="shared" si="1648"/>
        <v>1.0219349773172648</v>
      </c>
      <c r="DQ1087" s="239">
        <f t="shared" si="1649"/>
        <v>155</v>
      </c>
      <c r="DR1087" s="231">
        <f t="shared" si="1728"/>
        <v>1.036489998</v>
      </c>
      <c r="DS1087" s="227">
        <f t="shared" si="1729"/>
        <v>3297.59105335</v>
      </c>
      <c r="DT1087" s="227">
        <f t="shared" si="1730"/>
        <v>3592.3082666833334</v>
      </c>
      <c r="DU1087" s="227">
        <f t="shared" si="1777"/>
        <v>3113.21</v>
      </c>
      <c r="DV1087" s="227">
        <f t="shared" si="1731"/>
        <v>62.264200000000002</v>
      </c>
      <c r="DW1087" s="227">
        <f t="shared" si="1732"/>
        <v>203.39638666666664</v>
      </c>
      <c r="DX1087" s="228">
        <f t="shared" si="1774"/>
        <v>1.0175600264152351</v>
      </c>
      <c r="DY1087" s="239">
        <f t="shared" si="1775"/>
        <v>137</v>
      </c>
      <c r="DZ1087" s="231">
        <f t="shared" si="1733"/>
        <v>1.0321850239999999</v>
      </c>
      <c r="EA1087" s="227">
        <f t="shared" si="1734"/>
        <v>3269.8362808900001</v>
      </c>
      <c r="EB1087" s="227">
        <f t="shared" si="1735"/>
        <v>3535.496867556667</v>
      </c>
      <c r="EC1087" s="227">
        <f t="shared" si="1644"/>
        <v>3113.21</v>
      </c>
      <c r="ED1087" s="227">
        <f t="shared" si="1736"/>
        <v>62.264200000000002</v>
      </c>
      <c r="EE1087" s="227">
        <f t="shared" si="1737"/>
        <v>171.22655</v>
      </c>
      <c r="EF1087" s="228">
        <f t="shared" si="1645"/>
        <v>1.0099855245191145</v>
      </c>
      <c r="EG1087" s="239">
        <f t="shared" si="1646"/>
        <v>115</v>
      </c>
      <c r="EH1087" s="231">
        <f t="shared" si="1738"/>
        <v>1.0269476639999999</v>
      </c>
      <c r="EI1087" s="227">
        <f t="shared" si="1739"/>
        <v>3229.02849479</v>
      </c>
      <c r="EJ1087" s="227">
        <f t="shared" si="1740"/>
        <v>3462.5192447899999</v>
      </c>
      <c r="EK1087" s="227">
        <f t="shared" si="1776"/>
        <v>3113.21</v>
      </c>
      <c r="EL1087" s="227">
        <f t="shared" si="1741"/>
        <v>62.264200000000002</v>
      </c>
      <c r="EM1087" s="227">
        <f t="shared" si="1742"/>
        <v>138.01897666666667</v>
      </c>
      <c r="EN1087" s="228">
        <f t="shared" si="1772"/>
        <v>1.0042615504790622</v>
      </c>
      <c r="EO1087" s="239">
        <f t="shared" si="1773"/>
        <v>94</v>
      </c>
      <c r="EP1087" s="231">
        <f t="shared" si="1743"/>
        <v>1.021973158</v>
      </c>
      <c r="EQ1087" s="227">
        <f t="shared" si="1744"/>
        <v>3195.1756768999999</v>
      </c>
      <c r="ER1087" s="227">
        <f t="shared" si="1745"/>
        <v>3395.4588535666667</v>
      </c>
      <c r="ES1087" s="227">
        <f t="shared" si="1643"/>
        <v>3113.21</v>
      </c>
      <c r="ET1087" s="227">
        <f t="shared" si="1746"/>
        <v>62.264200000000002</v>
      </c>
      <c r="EU1087" s="227">
        <f t="shared" si="1747"/>
        <v>107.92461333333335</v>
      </c>
      <c r="EV1087" s="228">
        <f t="shared" si="1641"/>
        <v>1.0029575365733485</v>
      </c>
      <c r="EW1087" s="239">
        <f t="shared" si="1642"/>
        <v>74</v>
      </c>
      <c r="EX1087" s="231">
        <f t="shared" si="1748"/>
        <v>1.017257938</v>
      </c>
      <c r="EY1087" s="227">
        <f t="shared" si="1749"/>
        <v>3176.3039188900002</v>
      </c>
      <c r="EZ1087" s="227">
        <f t="shared" si="1750"/>
        <v>3346.4927322233334</v>
      </c>
      <c r="FA1087" s="227">
        <f t="shared" si="1771"/>
        <v>3113.21</v>
      </c>
      <c r="FB1087" s="227">
        <f t="shared" si="1751"/>
        <v>62.264200000000002</v>
      </c>
      <c r="FC1087" s="227">
        <f t="shared" si="1752"/>
        <v>76.792513333333346</v>
      </c>
      <c r="FD1087" s="228">
        <f t="shared" si="1769"/>
        <v>1.0028575174511187</v>
      </c>
      <c r="FE1087" s="239">
        <f t="shared" si="1770"/>
        <v>52</v>
      </c>
      <c r="FF1087" s="231">
        <f t="shared" si="1753"/>
        <v>1.0120963190000001</v>
      </c>
      <c r="FG1087" s="227">
        <f t="shared" si="1754"/>
        <v>3159.8720426499999</v>
      </c>
      <c r="FH1087" s="227">
        <f t="shared" si="1755"/>
        <v>3298.9287559833333</v>
      </c>
      <c r="FI1087" s="227">
        <f t="shared" si="1639"/>
        <v>3113.21</v>
      </c>
      <c r="FJ1087" s="227">
        <f t="shared" si="1756"/>
        <v>62.264200000000002</v>
      </c>
      <c r="FK1087" s="227">
        <f t="shared" si="1757"/>
        <v>43.584939999999996</v>
      </c>
      <c r="FL1087" s="228">
        <f t="shared" si="1635"/>
        <v>1.0009551513779273</v>
      </c>
      <c r="FM1087" s="239">
        <f t="shared" si="1636"/>
        <v>30</v>
      </c>
      <c r="FN1087" s="231">
        <f t="shared" si="1758"/>
        <v>1.00696089</v>
      </c>
      <c r="FO1087" s="227">
        <f t="shared" si="1759"/>
        <v>3137.87499798</v>
      </c>
      <c r="FP1087" s="227">
        <f t="shared" si="1760"/>
        <v>3243.7241379799998</v>
      </c>
      <c r="FQ1087" s="227">
        <f t="shared" si="1767"/>
        <v>3113.21</v>
      </c>
      <c r="FR1087" s="227">
        <f t="shared" si="1768"/>
        <v>62.264200000000002</v>
      </c>
      <c r="FS1087" s="227">
        <f t="shared" si="1761"/>
        <v>12.45284</v>
      </c>
      <c r="FT1087" s="228">
        <f t="shared" si="1762"/>
        <v>0.99985466407537138</v>
      </c>
      <c r="FU1087" s="239">
        <f t="shared" si="1763"/>
        <v>8</v>
      </c>
      <c r="FV1087" s="231">
        <f t="shared" si="1764"/>
        <v>1.0018515189999999</v>
      </c>
      <c r="FW1087" s="227">
        <f t="shared" si="1670"/>
        <v>3118.5208684700001</v>
      </c>
      <c r="FX1087" s="227">
        <f t="shared" si="1765"/>
        <v>3193.2379084700001</v>
      </c>
      <c r="FY1087" s="227"/>
      <c r="FZ1087" s="227"/>
      <c r="GA1087" s="227"/>
      <c r="GB1087" s="227"/>
      <c r="GC1087" s="1"/>
      <c r="GD1087" s="1"/>
      <c r="GE1087" s="1"/>
      <c r="GF1087" s="1"/>
      <c r="GG1087" s="1"/>
      <c r="GH1087" s="5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5"/>
      <c r="HA1087" s="5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3"/>
      <c r="JZ1087" s="1"/>
      <c r="KA1087" s="1"/>
      <c r="KB1087" s="1"/>
      <c r="KC1087" s="1"/>
      <c r="KD1087" s="1"/>
      <c r="KE1087" s="1"/>
    </row>
    <row r="1088" spans="1:291" x14ac:dyDescent="0.2">
      <c r="A1088" s="196">
        <f t="shared" si="1528"/>
        <v>43746</v>
      </c>
      <c r="B1088" s="236">
        <f t="shared" si="1766"/>
        <v>121085.95697311667</v>
      </c>
      <c r="C1088" s="66">
        <f t="shared" si="1660"/>
        <v>50580.183116519998</v>
      </c>
      <c r="D1088" s="77">
        <f t="shared" si="1529"/>
        <v>5229.93</v>
      </c>
      <c r="E1088" s="67">
        <f>VLOOKUP(A1087,[1]Plan1!$DQ$117:$DS$314,3)</f>
        <v>5227.84</v>
      </c>
      <c r="F1088" s="11">
        <f t="shared" si="1530"/>
        <v>43734</v>
      </c>
      <c r="G1088" s="73">
        <f t="shared" si="1518"/>
        <v>-3.996229395040185E-4</v>
      </c>
      <c r="H1088" s="11">
        <f t="shared" si="1531"/>
        <v>43763</v>
      </c>
      <c r="I1088" s="11">
        <f t="shared" si="1519"/>
        <v>43763</v>
      </c>
      <c r="J1088" s="1">
        <f t="shared" si="1532"/>
        <v>22</v>
      </c>
      <c r="K1088" s="1">
        <f t="shared" si="1533"/>
        <v>9</v>
      </c>
      <c r="L1088" s="66">
        <f t="shared" si="1520"/>
        <v>0.99983648999999997</v>
      </c>
      <c r="M1088" s="70">
        <f t="shared" si="1661"/>
        <v>1.0011006499999999</v>
      </c>
      <c r="N1088" s="70">
        <f t="shared" si="1647"/>
        <v>1.1032372156698267</v>
      </c>
      <c r="O1088" s="66">
        <f t="shared" si="1657"/>
        <v>1.1030568199999999</v>
      </c>
      <c r="P1088" s="66">
        <f t="shared" si="1521"/>
        <v>50571.912750770003</v>
      </c>
      <c r="Q1088" s="74">
        <f t="shared" si="1522"/>
        <v>0</v>
      </c>
      <c r="R1088" s="75">
        <f t="shared" si="1658"/>
        <v>0</v>
      </c>
      <c r="S1088" s="66">
        <f t="shared" si="1659"/>
        <v>0</v>
      </c>
      <c r="T1088" s="10">
        <f t="shared" si="1534"/>
        <v>0.06</v>
      </c>
      <c r="U1088" s="74">
        <f t="shared" si="1654"/>
        <v>9</v>
      </c>
      <c r="V1088" s="74">
        <v>252</v>
      </c>
      <c r="W1088" s="70">
        <f t="shared" si="1523"/>
        <v>1.0020831990000001</v>
      </c>
      <c r="X1088" s="66">
        <f t="shared" si="1524"/>
        <v>105.35135807</v>
      </c>
      <c r="Y1088" s="66">
        <v>0</v>
      </c>
      <c r="Z1088" s="67">
        <f t="shared" si="1525"/>
        <v>0</v>
      </c>
      <c r="AA1088" s="68" t="str">
        <f t="shared" si="1535"/>
        <v>A+INCORP J=</v>
      </c>
      <c r="AB1088" s="11">
        <f t="shared" si="1536"/>
        <v>43763</v>
      </c>
      <c r="AC1088" s="227">
        <f t="shared" si="1541"/>
        <v>3113.21</v>
      </c>
      <c r="AD1088" s="227">
        <f t="shared" si="1671"/>
        <v>62.264200000000002</v>
      </c>
      <c r="AE1088" s="227">
        <f t="shared" si="1672"/>
        <v>582.17026999999996</v>
      </c>
      <c r="AF1088" s="228">
        <f t="shared" si="1542"/>
        <v>1.0571261274536712</v>
      </c>
      <c r="AG1088" s="230">
        <f t="shared" si="1543"/>
        <v>387</v>
      </c>
      <c r="AH1088" s="231">
        <f t="shared" si="1673"/>
        <v>1.0936102670000001</v>
      </c>
      <c r="AI1088" s="227">
        <f t="shared" si="1674"/>
        <v>3599.1322276000001</v>
      </c>
      <c r="AJ1088" s="227">
        <f t="shared" si="1675"/>
        <v>4243.5666976000002</v>
      </c>
      <c r="AK1088" s="227">
        <f t="shared" si="1667"/>
        <v>3113.21</v>
      </c>
      <c r="AL1088" s="227">
        <f t="shared" si="1676"/>
        <v>62.264200000000002</v>
      </c>
      <c r="AM1088" s="227">
        <f t="shared" si="1677"/>
        <v>551.03816999999992</v>
      </c>
      <c r="AN1088" s="228">
        <f t="shared" si="1668"/>
        <v>1.0561759676618065</v>
      </c>
      <c r="AO1088" s="230">
        <f t="shared" si="1669"/>
        <v>366</v>
      </c>
      <c r="AP1088" s="231">
        <f t="shared" si="1678"/>
        <v>1.088312849</v>
      </c>
      <c r="AQ1088" s="227">
        <f t="shared" si="1679"/>
        <v>3578.47884974</v>
      </c>
      <c r="AR1088" s="227">
        <f t="shared" si="1680"/>
        <v>4191.7812197399999</v>
      </c>
      <c r="AS1088" s="227">
        <f t="shared" si="1537"/>
        <v>3113.21</v>
      </c>
      <c r="AT1088" s="227">
        <f t="shared" si="1681"/>
        <v>62.264200000000002</v>
      </c>
      <c r="AU1088" s="227">
        <f t="shared" si="1682"/>
        <v>519.90607</v>
      </c>
      <c r="AV1088" s="228">
        <f t="shared" si="1538"/>
        <v>1.0538579364718816</v>
      </c>
      <c r="AW1088" s="230">
        <f t="shared" si="1539"/>
        <v>345</v>
      </c>
      <c r="AX1088" s="231">
        <f t="shared" si="1683"/>
        <v>1.083041092</v>
      </c>
      <c r="AY1088" s="227">
        <f t="shared" si="1684"/>
        <v>3553.32901287</v>
      </c>
      <c r="AZ1088" s="227">
        <f t="shared" si="1685"/>
        <v>4135.4992828699997</v>
      </c>
      <c r="BA1088" s="227">
        <f t="shared" si="1516"/>
        <v>3113.21</v>
      </c>
      <c r="BB1088" s="227">
        <f t="shared" si="1686"/>
        <v>62.264200000000002</v>
      </c>
      <c r="BC1088" s="227">
        <f t="shared" si="1687"/>
        <v>487.73623333333336</v>
      </c>
      <c r="BD1088" s="228">
        <f t="shared" si="1665"/>
        <v>1.0496587381230165</v>
      </c>
      <c r="BE1088" s="230">
        <f t="shared" si="1666"/>
        <v>325</v>
      </c>
      <c r="BF1088" s="231">
        <f t="shared" si="1688"/>
        <v>1.0780441140000001</v>
      </c>
      <c r="BG1088" s="227">
        <f t="shared" si="1689"/>
        <v>3522.8412664399998</v>
      </c>
      <c r="BH1088" s="227">
        <f t="shared" si="1690"/>
        <v>4072.8416997733329</v>
      </c>
      <c r="BI1088" s="227">
        <f t="shared" si="1540"/>
        <v>3113.21</v>
      </c>
      <c r="BJ1088" s="227">
        <f t="shared" si="1691"/>
        <v>62.264200000000002</v>
      </c>
      <c r="BK1088" s="227">
        <f t="shared" si="1692"/>
        <v>456.60413333333332</v>
      </c>
      <c r="BL1088" s="228">
        <f t="shared" si="1526"/>
        <v>1.0365974673102849</v>
      </c>
      <c r="BM1088" s="230">
        <f t="shared" si="1527"/>
        <v>303</v>
      </c>
      <c r="BN1088" s="231">
        <f t="shared" si="1693"/>
        <v>1.0725740619999999</v>
      </c>
      <c r="BO1088" s="227">
        <f t="shared" si="1694"/>
        <v>3461.3526661400001</v>
      </c>
      <c r="BP1088" s="227">
        <f t="shared" si="1695"/>
        <v>3980.2209994733334</v>
      </c>
      <c r="BQ1088" s="227">
        <f t="shared" si="1664"/>
        <v>3113.21</v>
      </c>
      <c r="BR1088" s="227">
        <f t="shared" si="1696"/>
        <v>62.264200000000002</v>
      </c>
      <c r="BS1088" s="227">
        <f t="shared" si="1697"/>
        <v>422.35882333333331</v>
      </c>
      <c r="BT1088" s="228">
        <f t="shared" si="1662"/>
        <v>1.0331872820841141</v>
      </c>
      <c r="BU1088" s="230">
        <f t="shared" si="1663"/>
        <v>280</v>
      </c>
      <c r="BV1088" s="231">
        <f t="shared" si="1698"/>
        <v>1.0668850459999999</v>
      </c>
      <c r="BW1088" s="227">
        <f t="shared" si="1699"/>
        <v>3431.6666671399998</v>
      </c>
      <c r="BX1088" s="227">
        <f t="shared" si="1700"/>
        <v>3916.2896904733334</v>
      </c>
      <c r="BY1088" s="227">
        <f t="shared" si="1517"/>
        <v>3113.21</v>
      </c>
      <c r="BZ1088" s="227">
        <f t="shared" si="1701"/>
        <v>62.264200000000002</v>
      </c>
      <c r="CA1088" s="227">
        <f t="shared" si="1702"/>
        <v>392.26445999999999</v>
      </c>
      <c r="CB1088" s="228">
        <f t="shared" si="1514"/>
        <v>1.0341169676793593</v>
      </c>
      <c r="CC1088" s="230">
        <f t="shared" si="1515"/>
        <v>260</v>
      </c>
      <c r="CD1088" s="231">
        <f t="shared" si="1703"/>
        <v>1.0619626099999999</v>
      </c>
      <c r="CE1088" s="227">
        <f t="shared" si="1704"/>
        <v>3418.9071543700002</v>
      </c>
      <c r="CF1088" s="227">
        <f t="shared" si="1705"/>
        <v>3873.4358143700001</v>
      </c>
      <c r="CG1088" s="227">
        <f t="shared" si="1510"/>
        <v>3113.21</v>
      </c>
      <c r="CH1088" s="227">
        <f t="shared" si="1706"/>
        <v>62.264200000000002</v>
      </c>
      <c r="CI1088" s="227">
        <f t="shared" si="1707"/>
        <v>361.13236000000001</v>
      </c>
      <c r="CJ1088" s="228">
        <f t="shared" si="1655"/>
        <v>1.0291772296517276</v>
      </c>
      <c r="CK1088" s="230">
        <f t="shared" si="1656"/>
        <v>239</v>
      </c>
      <c r="CL1088" s="231">
        <f t="shared" si="1708"/>
        <v>1.0568184920000001</v>
      </c>
      <c r="CM1088" s="227">
        <f t="shared" si="1709"/>
        <v>3386.0938394099999</v>
      </c>
      <c r="CN1088" s="227">
        <f t="shared" si="1710"/>
        <v>3809.49039941</v>
      </c>
      <c r="CO1088" s="227">
        <f t="shared" si="1513"/>
        <v>3113.21</v>
      </c>
      <c r="CP1088" s="227">
        <f t="shared" si="1711"/>
        <v>62.264200000000002</v>
      </c>
      <c r="CQ1088" s="227">
        <f t="shared" si="1712"/>
        <v>327.92478666666665</v>
      </c>
      <c r="CR1088" s="228">
        <f t="shared" si="1511"/>
        <v>1.0245674342142232</v>
      </c>
      <c r="CS1088" s="230">
        <f t="shared" si="1512"/>
        <v>219</v>
      </c>
      <c r="CT1088" s="231">
        <f t="shared" si="1713"/>
        <v>1.0519425010000001</v>
      </c>
      <c r="CU1088" s="227">
        <f t="shared" si="1714"/>
        <v>3355.3742439299999</v>
      </c>
      <c r="CV1088" s="227">
        <f t="shared" si="1715"/>
        <v>3745.5632305966665</v>
      </c>
      <c r="CW1088" s="227">
        <f t="shared" si="1653"/>
        <v>3113.21</v>
      </c>
      <c r="CX1088" s="227">
        <f t="shared" si="1716"/>
        <v>62.264200000000002</v>
      </c>
      <c r="CY1088" s="227">
        <f t="shared" si="1717"/>
        <v>296.79268666666667</v>
      </c>
      <c r="CZ1088" s="228">
        <f t="shared" si="1651"/>
        <v>1.02672401678275</v>
      </c>
      <c r="DA1088" s="239">
        <f t="shared" si="1652"/>
        <v>198</v>
      </c>
      <c r="DB1088" s="231">
        <f t="shared" si="1718"/>
        <v>1.046846921</v>
      </c>
      <c r="DC1088" s="227">
        <f t="shared" si="1719"/>
        <v>3346.1493248100001</v>
      </c>
      <c r="DD1088" s="227">
        <f t="shared" si="1720"/>
        <v>3705.2062114766668</v>
      </c>
      <c r="DE1088" s="227">
        <f t="shared" si="1509"/>
        <v>3113.21</v>
      </c>
      <c r="DF1088" s="227">
        <f t="shared" si="1721"/>
        <v>62.264200000000002</v>
      </c>
      <c r="DG1088" s="227">
        <f t="shared" si="1722"/>
        <v>265.66058666666669</v>
      </c>
      <c r="DH1088" s="228">
        <f t="shared" si="1507"/>
        <v>1.0251861316357993</v>
      </c>
      <c r="DI1088" s="239">
        <f t="shared" si="1508"/>
        <v>177</v>
      </c>
      <c r="DJ1088" s="231">
        <f t="shared" si="1723"/>
        <v>1.0417760229999999</v>
      </c>
      <c r="DK1088" s="227">
        <f t="shared" si="1724"/>
        <v>3324.9528955599999</v>
      </c>
      <c r="DL1088" s="227">
        <f t="shared" si="1725"/>
        <v>3652.8776822266664</v>
      </c>
      <c r="DM1088" s="227">
        <f t="shared" si="1650"/>
        <v>3113.21</v>
      </c>
      <c r="DN1088" s="227">
        <f t="shared" si="1726"/>
        <v>62.264200000000002</v>
      </c>
      <c r="DO1088" s="227">
        <f t="shared" si="1727"/>
        <v>233.49074999999999</v>
      </c>
      <c r="DP1088" s="228">
        <f t="shared" si="1648"/>
        <v>1.0219164021872331</v>
      </c>
      <c r="DQ1088" s="239">
        <f t="shared" si="1649"/>
        <v>156</v>
      </c>
      <c r="DR1088" s="231">
        <f t="shared" si="1728"/>
        <v>1.036729689</v>
      </c>
      <c r="DS1088" s="227">
        <f t="shared" si="1729"/>
        <v>3298.29367753</v>
      </c>
      <c r="DT1088" s="227">
        <f t="shared" si="1730"/>
        <v>3594.04862753</v>
      </c>
      <c r="DU1088" s="227">
        <f t="shared" si="1777"/>
        <v>3113.21</v>
      </c>
      <c r="DV1088" s="227">
        <f t="shared" si="1731"/>
        <v>62.264200000000002</v>
      </c>
      <c r="DW1088" s="227">
        <f t="shared" si="1732"/>
        <v>204.43412333333333</v>
      </c>
      <c r="DX1088" s="228">
        <f t="shared" si="1774"/>
        <v>1.0175415308061941</v>
      </c>
      <c r="DY1088" s="239">
        <f t="shared" si="1775"/>
        <v>138</v>
      </c>
      <c r="DZ1088" s="231">
        <f t="shared" si="1733"/>
        <v>1.0324237199999999</v>
      </c>
      <c r="EA1088" s="227">
        <f t="shared" si="1734"/>
        <v>3270.53299302</v>
      </c>
      <c r="EB1088" s="227">
        <f t="shared" si="1735"/>
        <v>3537.2313163533336</v>
      </c>
      <c r="EC1088" s="227">
        <f t="shared" si="1644"/>
        <v>3113.21</v>
      </c>
      <c r="ED1088" s="227">
        <f t="shared" si="1736"/>
        <v>62.264200000000002</v>
      </c>
      <c r="EE1088" s="227">
        <f t="shared" si="1737"/>
        <v>172.26428666666666</v>
      </c>
      <c r="EF1088" s="228">
        <f t="shared" si="1645"/>
        <v>1.0099671665874803</v>
      </c>
      <c r="EG1088" s="239">
        <f t="shared" si="1646"/>
        <v>116</v>
      </c>
      <c r="EH1088" s="231">
        <f t="shared" si="1738"/>
        <v>1.0271851489999999</v>
      </c>
      <c r="EI1088" s="227">
        <f t="shared" si="1739"/>
        <v>3229.7165123899999</v>
      </c>
      <c r="EJ1088" s="227">
        <f t="shared" si="1740"/>
        <v>3464.2449990566665</v>
      </c>
      <c r="EK1088" s="227">
        <f t="shared" si="1776"/>
        <v>3113.21</v>
      </c>
      <c r="EL1088" s="227">
        <f t="shared" si="1741"/>
        <v>62.264200000000002</v>
      </c>
      <c r="EM1088" s="227">
        <f t="shared" si="1742"/>
        <v>139.05671333333333</v>
      </c>
      <c r="EN1088" s="228">
        <f t="shared" si="1772"/>
        <v>1.0042432965888441</v>
      </c>
      <c r="EO1088" s="239">
        <f t="shared" si="1773"/>
        <v>95</v>
      </c>
      <c r="EP1088" s="231">
        <f t="shared" si="1743"/>
        <v>1.022209492</v>
      </c>
      <c r="EQ1088" s="227">
        <f t="shared" si="1744"/>
        <v>3195.8564794200001</v>
      </c>
      <c r="ER1088" s="227">
        <f t="shared" si="1745"/>
        <v>3397.1773927533336</v>
      </c>
      <c r="ES1088" s="227">
        <f t="shared" si="1643"/>
        <v>3113.21</v>
      </c>
      <c r="ET1088" s="227">
        <f t="shared" si="1746"/>
        <v>62.264200000000002</v>
      </c>
      <c r="EU1088" s="227">
        <f t="shared" si="1747"/>
        <v>108.96235000000001</v>
      </c>
      <c r="EV1088" s="228">
        <f t="shared" si="1641"/>
        <v>1.0029393063854484</v>
      </c>
      <c r="EW1088" s="239">
        <f t="shared" si="1642"/>
        <v>75</v>
      </c>
      <c r="EX1088" s="231">
        <f t="shared" si="1748"/>
        <v>1.0174931810000001</v>
      </c>
      <c r="EY1088" s="227">
        <f t="shared" si="1749"/>
        <v>3176.9806985199998</v>
      </c>
      <c r="EZ1088" s="227">
        <f t="shared" si="1750"/>
        <v>3348.2072485199997</v>
      </c>
      <c r="FA1088" s="227">
        <f t="shared" si="1771"/>
        <v>3113.21</v>
      </c>
      <c r="FB1088" s="227">
        <f t="shared" si="1751"/>
        <v>62.264200000000002</v>
      </c>
      <c r="FC1088" s="227">
        <f t="shared" si="1752"/>
        <v>77.830250000000007</v>
      </c>
      <c r="FD1088" s="228">
        <f t="shared" si="1769"/>
        <v>1.0028392890812092</v>
      </c>
      <c r="FE1088" s="239">
        <f t="shared" si="1770"/>
        <v>53</v>
      </c>
      <c r="FF1088" s="231">
        <f t="shared" si="1753"/>
        <v>1.0123303690000001</v>
      </c>
      <c r="FG1088" s="227">
        <f t="shared" si="1754"/>
        <v>3160.5453231000001</v>
      </c>
      <c r="FH1088" s="227">
        <f t="shared" si="1755"/>
        <v>3300.6397731000002</v>
      </c>
      <c r="FI1088" s="227">
        <f t="shared" si="1639"/>
        <v>3113.21</v>
      </c>
      <c r="FJ1088" s="227">
        <f t="shared" si="1756"/>
        <v>62.264200000000002</v>
      </c>
      <c r="FK1088" s="227">
        <f t="shared" si="1757"/>
        <v>44.622676666666671</v>
      </c>
      <c r="FL1088" s="228">
        <f t="shared" si="1635"/>
        <v>1.0009369575862426</v>
      </c>
      <c r="FM1088" s="239">
        <f t="shared" si="1636"/>
        <v>31</v>
      </c>
      <c r="FN1088" s="231">
        <f t="shared" si="1758"/>
        <v>1.0071937520000001</v>
      </c>
      <c r="FO1088" s="227">
        <f t="shared" si="1759"/>
        <v>3138.5435901699998</v>
      </c>
      <c r="FP1088" s="227">
        <f t="shared" si="1760"/>
        <v>3245.4304668366663</v>
      </c>
      <c r="FQ1088" s="227">
        <f t="shared" si="1767"/>
        <v>3113.21</v>
      </c>
      <c r="FR1088" s="227">
        <f t="shared" si="1768"/>
        <v>62.264200000000002</v>
      </c>
      <c r="FS1088" s="227">
        <f t="shared" si="1761"/>
        <v>13.490576666666669</v>
      </c>
      <c r="FT1088" s="228">
        <f t="shared" si="1762"/>
        <v>0.99983649028661736</v>
      </c>
      <c r="FU1088" s="239">
        <f t="shared" si="1763"/>
        <v>9</v>
      </c>
      <c r="FV1088" s="231">
        <f t="shared" si="1764"/>
        <v>1.0020831990000001</v>
      </c>
      <c r="FW1088" s="227">
        <f t="shared" si="1670"/>
        <v>3119.1853354499999</v>
      </c>
      <c r="FX1088" s="227">
        <f t="shared" si="1765"/>
        <v>3194.9401121166666</v>
      </c>
      <c r="FY1088" s="227"/>
      <c r="FZ1088" s="227"/>
      <c r="GA1088" s="227"/>
      <c r="GB1088" s="227"/>
      <c r="GC1088" s="1"/>
      <c r="GD1088" s="1"/>
      <c r="GE1088" s="1"/>
      <c r="GF1088" s="1"/>
      <c r="GG1088" s="1"/>
      <c r="GH1088" s="5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5"/>
      <c r="HA1088" s="5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3"/>
      <c r="JZ1088" s="1"/>
      <c r="KA1088" s="1"/>
      <c r="KB1088" s="1"/>
      <c r="KC1088" s="1"/>
      <c r="KD1088" s="1"/>
      <c r="KE1088" s="1"/>
    </row>
    <row r="1089" spans="1:291" x14ac:dyDescent="0.2">
      <c r="A1089" s="196">
        <f t="shared" si="1528"/>
        <v>43747</v>
      </c>
      <c r="B1089" s="236">
        <f t="shared" si="1766"/>
        <v>121130.01825784335</v>
      </c>
      <c r="C1089" s="66">
        <f t="shared" si="1660"/>
        <v>50580.183116519998</v>
      </c>
      <c r="D1089" s="77">
        <f t="shared" si="1529"/>
        <v>5229.93</v>
      </c>
      <c r="E1089" s="67">
        <f>VLOOKUP(A1088,[1]Plan1!$DQ$117:$DS$314,3)</f>
        <v>5227.84</v>
      </c>
      <c r="F1089" s="11">
        <f t="shared" si="1530"/>
        <v>43734</v>
      </c>
      <c r="G1089" s="73">
        <f t="shared" si="1518"/>
        <v>-3.996229395040185E-4</v>
      </c>
      <c r="H1089" s="11">
        <f t="shared" si="1531"/>
        <v>43763</v>
      </c>
      <c r="I1089" s="11">
        <f t="shared" si="1519"/>
        <v>43763</v>
      </c>
      <c r="J1089" s="1">
        <f t="shared" si="1532"/>
        <v>22</v>
      </c>
      <c r="K1089" s="1">
        <f t="shared" si="1533"/>
        <v>10</v>
      </c>
      <c r="L1089" s="66">
        <f t="shared" si="1520"/>
        <v>0.99981832999999998</v>
      </c>
      <c r="M1089" s="70">
        <f t="shared" si="1661"/>
        <v>1.0011006499999999</v>
      </c>
      <c r="N1089" s="70">
        <f t="shared" si="1647"/>
        <v>1.1032372156698267</v>
      </c>
      <c r="O1089" s="66">
        <f t="shared" si="1657"/>
        <v>1.10303679</v>
      </c>
      <c r="P1089" s="66">
        <f t="shared" si="1521"/>
        <v>50570.994214650003</v>
      </c>
      <c r="Q1089" s="74">
        <f t="shared" si="1522"/>
        <v>0</v>
      </c>
      <c r="R1089" s="75">
        <f t="shared" si="1658"/>
        <v>0</v>
      </c>
      <c r="S1089" s="66">
        <f t="shared" si="1659"/>
        <v>0</v>
      </c>
      <c r="T1089" s="10">
        <f t="shared" si="1534"/>
        <v>0.06</v>
      </c>
      <c r="U1089" s="74">
        <f t="shared" si="1654"/>
        <v>10</v>
      </c>
      <c r="V1089" s="74">
        <v>252</v>
      </c>
      <c r="W1089" s="70">
        <f t="shared" si="1523"/>
        <v>1.0023149339999999</v>
      </c>
      <c r="X1089" s="66">
        <f t="shared" si="1524"/>
        <v>117.06851392</v>
      </c>
      <c r="Y1089" s="66">
        <v>0</v>
      </c>
      <c r="Z1089" s="67">
        <f t="shared" si="1525"/>
        <v>0</v>
      </c>
      <c r="AA1089" s="68" t="str">
        <f t="shared" si="1535"/>
        <v>A+INCORP J=</v>
      </c>
      <c r="AB1089" s="11">
        <f t="shared" si="1536"/>
        <v>43763</v>
      </c>
      <c r="AC1089" s="227">
        <f t="shared" si="1541"/>
        <v>3113.21</v>
      </c>
      <c r="AD1089" s="227">
        <f t="shared" si="1671"/>
        <v>62.264200000000002</v>
      </c>
      <c r="AE1089" s="227">
        <f t="shared" si="1672"/>
        <v>583.20800666666673</v>
      </c>
      <c r="AF1089" s="228">
        <f t="shared" si="1542"/>
        <v>1.0571069314920953</v>
      </c>
      <c r="AG1089" s="230">
        <f t="shared" si="1543"/>
        <v>388</v>
      </c>
      <c r="AH1089" s="231">
        <f t="shared" si="1673"/>
        <v>1.0938631670000001</v>
      </c>
      <c r="AI1089" s="227">
        <f t="shared" si="1674"/>
        <v>3599.89916515</v>
      </c>
      <c r="AJ1089" s="227">
        <f t="shared" si="1675"/>
        <v>4245.3713718166664</v>
      </c>
      <c r="AK1089" s="227">
        <f t="shared" si="1667"/>
        <v>3113.21</v>
      </c>
      <c r="AL1089" s="227">
        <f t="shared" si="1676"/>
        <v>62.264200000000002</v>
      </c>
      <c r="AM1089" s="227">
        <f t="shared" si="1677"/>
        <v>552.0759066666667</v>
      </c>
      <c r="AN1089" s="228">
        <f t="shared" si="1668"/>
        <v>1.0561567889538301</v>
      </c>
      <c r="AO1089" s="230">
        <f t="shared" si="1669"/>
        <v>367</v>
      </c>
      <c r="AP1089" s="231">
        <f t="shared" si="1678"/>
        <v>1.0885645239999999</v>
      </c>
      <c r="AQ1089" s="227">
        <f t="shared" si="1679"/>
        <v>3579.2413864</v>
      </c>
      <c r="AR1089" s="227">
        <f t="shared" si="1680"/>
        <v>4193.5814930666666</v>
      </c>
      <c r="AS1089" s="227">
        <f t="shared" si="1537"/>
        <v>3113.21</v>
      </c>
      <c r="AT1089" s="227">
        <f t="shared" si="1681"/>
        <v>62.264200000000002</v>
      </c>
      <c r="AU1089" s="227">
        <f t="shared" si="1682"/>
        <v>520.94380666666666</v>
      </c>
      <c r="AV1089" s="228">
        <f t="shared" si="1538"/>
        <v>1.0538387998561745</v>
      </c>
      <c r="AW1089" s="230">
        <f t="shared" si="1539"/>
        <v>346</v>
      </c>
      <c r="AX1089" s="231">
        <f t="shared" si="1683"/>
        <v>1.083291548</v>
      </c>
      <c r="AY1089" s="227">
        <f t="shared" si="1684"/>
        <v>3554.0861907200001</v>
      </c>
      <c r="AZ1089" s="227">
        <f t="shared" si="1685"/>
        <v>4137.2941973866664</v>
      </c>
      <c r="BA1089" s="227">
        <f t="shared" si="1516"/>
        <v>3113.21</v>
      </c>
      <c r="BB1089" s="227">
        <f t="shared" si="1686"/>
        <v>62.264200000000002</v>
      </c>
      <c r="BC1089" s="227">
        <f t="shared" si="1687"/>
        <v>488.77397000000002</v>
      </c>
      <c r="BD1089" s="228">
        <f t="shared" si="1665"/>
        <v>1.049639677758996</v>
      </c>
      <c r="BE1089" s="230">
        <f t="shared" si="1666"/>
        <v>326</v>
      </c>
      <c r="BF1089" s="231">
        <f t="shared" si="1688"/>
        <v>1.078293414</v>
      </c>
      <c r="BG1089" s="227">
        <f t="shared" si="1689"/>
        <v>3523.5919462299998</v>
      </c>
      <c r="BH1089" s="227">
        <f t="shared" si="1690"/>
        <v>4074.6301162299997</v>
      </c>
      <c r="BI1089" s="227">
        <f t="shared" si="1540"/>
        <v>3113.21</v>
      </c>
      <c r="BJ1089" s="227">
        <f t="shared" si="1691"/>
        <v>62.264200000000002</v>
      </c>
      <c r="BK1089" s="227">
        <f t="shared" si="1692"/>
        <v>457.64186999999998</v>
      </c>
      <c r="BL1089" s="228">
        <f t="shared" si="1526"/>
        <v>1.0365786441210405</v>
      </c>
      <c r="BM1089" s="230">
        <f t="shared" si="1527"/>
        <v>304</v>
      </c>
      <c r="BN1089" s="231">
        <f t="shared" si="1693"/>
        <v>1.0728220980000001</v>
      </c>
      <c r="BO1089" s="227">
        <f t="shared" si="1694"/>
        <v>3462.0902464800001</v>
      </c>
      <c r="BP1089" s="227">
        <f t="shared" si="1695"/>
        <v>3981.9963164800001</v>
      </c>
      <c r="BQ1089" s="227">
        <f t="shared" si="1664"/>
        <v>3113.21</v>
      </c>
      <c r="BR1089" s="227">
        <f t="shared" si="1696"/>
        <v>62.264200000000002</v>
      </c>
      <c r="BS1089" s="227">
        <f t="shared" si="1697"/>
        <v>423.39656000000002</v>
      </c>
      <c r="BT1089" s="228">
        <f t="shared" si="1662"/>
        <v>1.0331685208191594</v>
      </c>
      <c r="BU1089" s="230">
        <f t="shared" si="1663"/>
        <v>281</v>
      </c>
      <c r="BV1089" s="231">
        <f t="shared" si="1698"/>
        <v>1.0671317659999999</v>
      </c>
      <c r="BW1089" s="227">
        <f t="shared" si="1699"/>
        <v>3432.3979203899999</v>
      </c>
      <c r="BX1089" s="227">
        <f t="shared" si="1700"/>
        <v>3918.0586803900001</v>
      </c>
      <c r="BY1089" s="227">
        <f t="shared" si="1517"/>
        <v>3113.21</v>
      </c>
      <c r="BZ1089" s="227">
        <f t="shared" si="1701"/>
        <v>62.264200000000002</v>
      </c>
      <c r="CA1089" s="227">
        <f t="shared" si="1702"/>
        <v>393.30219666666665</v>
      </c>
      <c r="CB1089" s="228">
        <f t="shared" si="1514"/>
        <v>1.0340981895325885</v>
      </c>
      <c r="CC1089" s="230">
        <f t="shared" si="1515"/>
        <v>261</v>
      </c>
      <c r="CD1089" s="231">
        <f t="shared" si="1703"/>
        <v>1.0622081910000001</v>
      </c>
      <c r="CE1089" s="227">
        <f t="shared" si="1704"/>
        <v>3419.6356865399998</v>
      </c>
      <c r="CF1089" s="227">
        <f t="shared" si="1705"/>
        <v>3875.2020832066664</v>
      </c>
      <c r="CG1089" s="227">
        <f t="shared" si="1510"/>
        <v>3113.21</v>
      </c>
      <c r="CH1089" s="227">
        <f t="shared" si="1706"/>
        <v>62.264200000000002</v>
      </c>
      <c r="CI1089" s="227">
        <f t="shared" si="1707"/>
        <v>362.17009666666667</v>
      </c>
      <c r="CJ1089" s="228">
        <f t="shared" si="1655"/>
        <v>1.0291585412038289</v>
      </c>
      <c r="CK1089" s="230">
        <f t="shared" si="1656"/>
        <v>240</v>
      </c>
      <c r="CL1089" s="231">
        <f t="shared" si="1708"/>
        <v>1.057062884</v>
      </c>
      <c r="CM1089" s="227">
        <f t="shared" si="1709"/>
        <v>3386.81538129</v>
      </c>
      <c r="CN1089" s="227">
        <f t="shared" si="1710"/>
        <v>3811.2496779566668</v>
      </c>
      <c r="CO1089" s="227">
        <f t="shared" si="1513"/>
        <v>3113.21</v>
      </c>
      <c r="CP1089" s="227">
        <f t="shared" si="1711"/>
        <v>62.264200000000002</v>
      </c>
      <c r="CQ1089" s="227">
        <f t="shared" si="1712"/>
        <v>328.96252333333337</v>
      </c>
      <c r="CR1089" s="228">
        <f t="shared" si="1511"/>
        <v>1.0245488294738916</v>
      </c>
      <c r="CS1089" s="230">
        <f t="shared" si="1512"/>
        <v>220</v>
      </c>
      <c r="CT1089" s="231">
        <f t="shared" si="1713"/>
        <v>1.0521857649999999</v>
      </c>
      <c r="CU1089" s="227">
        <f t="shared" si="1714"/>
        <v>3356.0892384600002</v>
      </c>
      <c r="CV1089" s="227">
        <f t="shared" si="1715"/>
        <v>3747.3159617933334</v>
      </c>
      <c r="CW1089" s="227">
        <f t="shared" si="1653"/>
        <v>3113.21</v>
      </c>
      <c r="CX1089" s="227">
        <f t="shared" si="1716"/>
        <v>62.264200000000002</v>
      </c>
      <c r="CY1089" s="227">
        <f t="shared" si="1717"/>
        <v>297.83042333333333</v>
      </c>
      <c r="CZ1089" s="228">
        <f t="shared" si="1651"/>
        <v>1.0267053728818347</v>
      </c>
      <c r="DA1089" s="239">
        <f t="shared" si="1652"/>
        <v>199</v>
      </c>
      <c r="DB1089" s="231">
        <f t="shared" si="1718"/>
        <v>1.0470890070000001</v>
      </c>
      <c r="DC1089" s="227">
        <f t="shared" si="1719"/>
        <v>3346.8623547699999</v>
      </c>
      <c r="DD1089" s="227">
        <f t="shared" si="1720"/>
        <v>3706.9569781033333</v>
      </c>
      <c r="DE1089" s="227">
        <f t="shared" si="1509"/>
        <v>3113.21</v>
      </c>
      <c r="DF1089" s="227">
        <f t="shared" si="1721"/>
        <v>62.264200000000002</v>
      </c>
      <c r="DG1089" s="227">
        <f t="shared" si="1722"/>
        <v>266.69832333333335</v>
      </c>
      <c r="DH1089" s="228">
        <f t="shared" ref="DH1089:DH1152" si="1778">($O1089/DH$830)</f>
        <v>1.0251675156607705</v>
      </c>
      <c r="DI1089" s="239">
        <f t="shared" ref="DI1089:DI1152" si="1779">NETWORKDAYS(DI$830,$A1089,$AE$118:$AE$502)-1</f>
        <v>178</v>
      </c>
      <c r="DJ1089" s="231">
        <f t="shared" si="1723"/>
        <v>1.042016936</v>
      </c>
      <c r="DK1089" s="227">
        <f t="shared" si="1724"/>
        <v>3325.6614076999999</v>
      </c>
      <c r="DL1089" s="227">
        <f t="shared" si="1725"/>
        <v>3654.6239310333331</v>
      </c>
      <c r="DM1089" s="227">
        <f t="shared" si="1650"/>
        <v>3113.21</v>
      </c>
      <c r="DN1089" s="227">
        <f t="shared" si="1726"/>
        <v>62.264200000000002</v>
      </c>
      <c r="DO1089" s="227">
        <f t="shared" si="1727"/>
        <v>234.52848666666668</v>
      </c>
      <c r="DP1089" s="228">
        <f t="shared" si="1648"/>
        <v>1.0218978455860095</v>
      </c>
      <c r="DQ1089" s="239">
        <f t="shared" si="1649"/>
        <v>157</v>
      </c>
      <c r="DR1089" s="231">
        <f t="shared" si="1728"/>
        <v>1.0369694350000001</v>
      </c>
      <c r="DS1089" s="227">
        <f t="shared" si="1729"/>
        <v>3298.99650879</v>
      </c>
      <c r="DT1089" s="227">
        <f t="shared" si="1730"/>
        <v>3595.7891954566667</v>
      </c>
      <c r="DU1089" s="227">
        <f t="shared" si="1777"/>
        <v>3113.21</v>
      </c>
      <c r="DV1089" s="227">
        <f t="shared" si="1731"/>
        <v>62.264200000000002</v>
      </c>
      <c r="DW1089" s="227">
        <f t="shared" si="1732"/>
        <v>205.47186000000002</v>
      </c>
      <c r="DX1089" s="228">
        <f t="shared" si="1774"/>
        <v>1.0175230536466386</v>
      </c>
      <c r="DY1089" s="239">
        <f t="shared" si="1775"/>
        <v>139</v>
      </c>
      <c r="DZ1089" s="231">
        <f t="shared" si="1733"/>
        <v>1.03266247</v>
      </c>
      <c r="EA1089" s="227">
        <f t="shared" si="1734"/>
        <v>3271.22990802</v>
      </c>
      <c r="EB1089" s="227">
        <f t="shared" si="1735"/>
        <v>3538.9659680200002</v>
      </c>
      <c r="EC1089" s="227">
        <f t="shared" si="1644"/>
        <v>3113.21</v>
      </c>
      <c r="ED1089" s="227">
        <f t="shared" si="1736"/>
        <v>62.264200000000002</v>
      </c>
      <c r="EE1089" s="227">
        <f t="shared" si="1737"/>
        <v>173.30202333333332</v>
      </c>
      <c r="EF1089" s="228">
        <f t="shared" si="1645"/>
        <v>1.0099488269679975</v>
      </c>
      <c r="EG1089" s="239">
        <f t="shared" si="1646"/>
        <v>117</v>
      </c>
      <c r="EH1089" s="231">
        <f t="shared" si="1738"/>
        <v>1.0274226879999999</v>
      </c>
      <c r="EI1089" s="227">
        <f t="shared" si="1739"/>
        <v>3230.4047311999998</v>
      </c>
      <c r="EJ1089" s="227">
        <f t="shared" si="1740"/>
        <v>3465.970954533333</v>
      </c>
      <c r="EK1089" s="227">
        <f t="shared" si="1776"/>
        <v>3113.21</v>
      </c>
      <c r="EL1089" s="227">
        <f t="shared" si="1741"/>
        <v>62.264200000000002</v>
      </c>
      <c r="EM1089" s="227">
        <f t="shared" si="1742"/>
        <v>140.09444999999999</v>
      </c>
      <c r="EN1089" s="228">
        <f t="shared" si="1772"/>
        <v>1.0042250609069954</v>
      </c>
      <c r="EO1089" s="239">
        <f t="shared" si="1773"/>
        <v>96</v>
      </c>
      <c r="EP1089" s="231">
        <f t="shared" si="1743"/>
        <v>1.0224458809999999</v>
      </c>
      <c r="EQ1089" s="227">
        <f t="shared" si="1744"/>
        <v>3196.5374849899999</v>
      </c>
      <c r="ER1089" s="227">
        <f t="shared" si="1745"/>
        <v>3398.8961349900001</v>
      </c>
      <c r="ES1089" s="227">
        <f t="shared" si="1643"/>
        <v>3113.21</v>
      </c>
      <c r="ET1089" s="227">
        <f t="shared" si="1746"/>
        <v>62.264200000000002</v>
      </c>
      <c r="EU1089" s="227">
        <f t="shared" si="1747"/>
        <v>110.00008666666668</v>
      </c>
      <c r="EV1089" s="228">
        <f t="shared" si="1641"/>
        <v>1.0029210943822744</v>
      </c>
      <c r="EW1089" s="239">
        <f t="shared" si="1642"/>
        <v>76</v>
      </c>
      <c r="EX1089" s="231">
        <f t="shared" si="1748"/>
        <v>1.0177284790000001</v>
      </c>
      <c r="EY1089" s="227">
        <f t="shared" si="1749"/>
        <v>3177.6576807800002</v>
      </c>
      <c r="EZ1089" s="227">
        <f t="shared" si="1750"/>
        <v>3349.9219674466667</v>
      </c>
      <c r="FA1089" s="227">
        <f t="shared" si="1771"/>
        <v>3113.21</v>
      </c>
      <c r="FB1089" s="227">
        <f t="shared" si="1751"/>
        <v>62.264200000000002</v>
      </c>
      <c r="FC1089" s="227">
        <f t="shared" si="1752"/>
        <v>78.867986666666667</v>
      </c>
      <c r="FD1089" s="228">
        <f t="shared" si="1769"/>
        <v>1.0028210788942125</v>
      </c>
      <c r="FE1089" s="239">
        <f t="shared" si="1770"/>
        <v>54</v>
      </c>
      <c r="FF1089" s="231">
        <f t="shared" si="1753"/>
        <v>1.0125644730000001</v>
      </c>
      <c r="FG1089" s="227">
        <f t="shared" si="1754"/>
        <v>3161.21880289</v>
      </c>
      <c r="FH1089" s="227">
        <f t="shared" si="1755"/>
        <v>3302.3509895566667</v>
      </c>
      <c r="FI1089" s="227">
        <f t="shared" si="1639"/>
        <v>3113.21</v>
      </c>
      <c r="FJ1089" s="227">
        <f t="shared" si="1756"/>
        <v>62.264200000000002</v>
      </c>
      <c r="FK1089" s="227">
        <f t="shared" si="1757"/>
        <v>45.660413333333331</v>
      </c>
      <c r="FL1089" s="228">
        <f t="shared" si="1635"/>
        <v>1.0009187819429783</v>
      </c>
      <c r="FM1089" s="239">
        <f t="shared" si="1636"/>
        <v>32</v>
      </c>
      <c r="FN1089" s="231">
        <f t="shared" si="1758"/>
        <v>1.0074266679999999</v>
      </c>
      <c r="FO1089" s="227">
        <f t="shared" si="1759"/>
        <v>3139.2123811599999</v>
      </c>
      <c r="FP1089" s="227">
        <f t="shared" si="1760"/>
        <v>3247.1369944933331</v>
      </c>
      <c r="FQ1089" s="227">
        <f t="shared" si="1767"/>
        <v>3113.21</v>
      </c>
      <c r="FR1089" s="227">
        <f t="shared" si="1768"/>
        <v>62.264200000000002</v>
      </c>
      <c r="FS1089" s="227">
        <f t="shared" si="1761"/>
        <v>14.528313333333335</v>
      </c>
      <c r="FT1089" s="228">
        <f t="shared" si="1762"/>
        <v>0.99981833462633107</v>
      </c>
      <c r="FU1089" s="239">
        <f t="shared" si="1763"/>
        <v>10</v>
      </c>
      <c r="FV1089" s="231">
        <f t="shared" si="1764"/>
        <v>1.0023149339999999</v>
      </c>
      <c r="FW1089" s="227">
        <f t="shared" si="1670"/>
        <v>3119.8500039800001</v>
      </c>
      <c r="FX1089" s="227">
        <f t="shared" si="1765"/>
        <v>3196.6425173133334</v>
      </c>
      <c r="FY1089" s="227"/>
      <c r="FZ1089" s="227"/>
      <c r="GA1089" s="227"/>
      <c r="GB1089" s="227"/>
      <c r="GC1089" s="1"/>
      <c r="GD1089" s="1"/>
      <c r="GE1089" s="1"/>
      <c r="GF1089" s="1"/>
      <c r="GG1089" s="1"/>
      <c r="GH1089" s="5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5"/>
      <c r="HA1089" s="5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3"/>
      <c r="JZ1089" s="1"/>
      <c r="KA1089" s="1"/>
      <c r="KB1089" s="1"/>
      <c r="KC1089" s="1"/>
      <c r="KD1089" s="1"/>
      <c r="KE1089" s="1"/>
    </row>
    <row r="1090" spans="1:291" x14ac:dyDescent="0.2">
      <c r="A1090" s="196">
        <f t="shared" si="1528"/>
        <v>43748</v>
      </c>
      <c r="B1090" s="236">
        <f t="shared" si="1766"/>
        <v>121174.08296740998</v>
      </c>
      <c r="C1090" s="66">
        <f t="shared" si="1660"/>
        <v>50580.183116519998</v>
      </c>
      <c r="D1090" s="77">
        <f t="shared" si="1529"/>
        <v>5229.93</v>
      </c>
      <c r="E1090" s="67">
        <f>VLOOKUP(A1089,[1]Plan1!$DQ$117:$DS$314,3)</f>
        <v>5227.84</v>
      </c>
      <c r="F1090" s="11">
        <f t="shared" si="1530"/>
        <v>43734</v>
      </c>
      <c r="G1090" s="73">
        <f t="shared" si="1518"/>
        <v>-3.996229395040185E-4</v>
      </c>
      <c r="H1090" s="11">
        <f t="shared" si="1531"/>
        <v>43763</v>
      </c>
      <c r="I1090" s="11">
        <f t="shared" si="1519"/>
        <v>43763</v>
      </c>
      <c r="J1090" s="1">
        <f t="shared" si="1532"/>
        <v>22</v>
      </c>
      <c r="K1090" s="1">
        <f t="shared" si="1533"/>
        <v>11</v>
      </c>
      <c r="L1090" s="66">
        <f t="shared" si="1520"/>
        <v>0.99980016000000005</v>
      </c>
      <c r="M1090" s="70">
        <f t="shared" si="1661"/>
        <v>1.0011006499999999</v>
      </c>
      <c r="N1090" s="70">
        <f t="shared" si="1647"/>
        <v>1.1032372156698267</v>
      </c>
      <c r="O1090" s="66">
        <f t="shared" si="1657"/>
        <v>1.1030167399999999</v>
      </c>
      <c r="P1090" s="66">
        <f t="shared" si="1521"/>
        <v>50570.075172719997</v>
      </c>
      <c r="Q1090" s="74">
        <f t="shared" si="1522"/>
        <v>0</v>
      </c>
      <c r="R1090" s="75">
        <f t="shared" si="1658"/>
        <v>0</v>
      </c>
      <c r="S1090" s="66">
        <f t="shared" si="1659"/>
        <v>0</v>
      </c>
      <c r="T1090" s="10">
        <f t="shared" si="1534"/>
        <v>0.06</v>
      </c>
      <c r="U1090" s="74">
        <f t="shared" si="1654"/>
        <v>11</v>
      </c>
      <c r="V1090" s="74">
        <v>252</v>
      </c>
      <c r="W1090" s="70">
        <f t="shared" si="1523"/>
        <v>1.0025467210000001</v>
      </c>
      <c r="X1090" s="66">
        <f t="shared" si="1524"/>
        <v>128.78787241000001</v>
      </c>
      <c r="Y1090" s="66">
        <v>0</v>
      </c>
      <c r="Z1090" s="67">
        <f t="shared" si="1525"/>
        <v>0</v>
      </c>
      <c r="AA1090" s="68" t="str">
        <f t="shared" si="1535"/>
        <v>A+INCORP J=</v>
      </c>
      <c r="AB1090" s="11">
        <f t="shared" si="1536"/>
        <v>43763</v>
      </c>
      <c r="AC1090" s="227">
        <f t="shared" si="1541"/>
        <v>3113.21</v>
      </c>
      <c r="AD1090" s="227">
        <f t="shared" si="1671"/>
        <v>62.264200000000002</v>
      </c>
      <c r="AE1090" s="227">
        <f t="shared" si="1672"/>
        <v>584.24574333333328</v>
      </c>
      <c r="AF1090" s="228">
        <f t="shared" si="1542"/>
        <v>1.0570877163633083</v>
      </c>
      <c r="AG1090" s="230">
        <f t="shared" si="1543"/>
        <v>389</v>
      </c>
      <c r="AH1090" s="231">
        <f t="shared" si="1673"/>
        <v>1.0941161260000001</v>
      </c>
      <c r="AI1090" s="227">
        <f t="shared" si="1674"/>
        <v>3600.66620134</v>
      </c>
      <c r="AJ1090" s="227">
        <f t="shared" si="1675"/>
        <v>4247.1761446733335</v>
      </c>
      <c r="AK1090" s="227">
        <f t="shared" si="1667"/>
        <v>3113.21</v>
      </c>
      <c r="AL1090" s="227">
        <f t="shared" si="1676"/>
        <v>62.264200000000002</v>
      </c>
      <c r="AM1090" s="227">
        <f t="shared" si="1677"/>
        <v>553.11364333333336</v>
      </c>
      <c r="AN1090" s="228">
        <f t="shared" si="1668"/>
        <v>1.0561375910958706</v>
      </c>
      <c r="AO1090" s="230">
        <f t="shared" si="1669"/>
        <v>368</v>
      </c>
      <c r="AP1090" s="231">
        <f t="shared" si="1678"/>
        <v>1.088816258</v>
      </c>
      <c r="AQ1090" s="227">
        <f t="shared" si="1679"/>
        <v>3580.0040220800001</v>
      </c>
      <c r="AR1090" s="227">
        <f t="shared" si="1680"/>
        <v>4195.3818654133338</v>
      </c>
      <c r="AS1090" s="227">
        <f t="shared" si="1537"/>
        <v>3113.21</v>
      </c>
      <c r="AT1090" s="227">
        <f t="shared" si="1681"/>
        <v>62.264200000000002</v>
      </c>
      <c r="AU1090" s="227">
        <f t="shared" si="1682"/>
        <v>521.98154333333332</v>
      </c>
      <c r="AV1090" s="228">
        <f t="shared" si="1538"/>
        <v>1.0538196441325134</v>
      </c>
      <c r="AW1090" s="230">
        <f t="shared" si="1539"/>
        <v>347</v>
      </c>
      <c r="AX1090" s="231">
        <f t="shared" si="1683"/>
        <v>1.083542062</v>
      </c>
      <c r="AY1090" s="227">
        <f t="shared" si="1684"/>
        <v>3554.8434645399998</v>
      </c>
      <c r="AZ1090" s="227">
        <f t="shared" si="1685"/>
        <v>4139.0892078733332</v>
      </c>
      <c r="BA1090" s="227">
        <f t="shared" si="1516"/>
        <v>3113.21</v>
      </c>
      <c r="BB1090" s="227">
        <f t="shared" si="1686"/>
        <v>62.264200000000002</v>
      </c>
      <c r="BC1090" s="227">
        <f t="shared" si="1687"/>
        <v>489.81170666666662</v>
      </c>
      <c r="BD1090" s="228">
        <f t="shared" si="1665"/>
        <v>1.049620598363159</v>
      </c>
      <c r="BE1090" s="230">
        <f t="shared" si="1666"/>
        <v>327</v>
      </c>
      <c r="BF1090" s="231">
        <f t="shared" si="1688"/>
        <v>1.078542772</v>
      </c>
      <c r="BG1090" s="227">
        <f t="shared" si="1689"/>
        <v>3524.3427220600001</v>
      </c>
      <c r="BH1090" s="227">
        <f t="shared" si="1690"/>
        <v>4076.4186287266666</v>
      </c>
      <c r="BI1090" s="227">
        <f t="shared" si="1540"/>
        <v>3113.21</v>
      </c>
      <c r="BJ1090" s="227">
        <f t="shared" si="1691"/>
        <v>62.264200000000002</v>
      </c>
      <c r="BK1090" s="227">
        <f t="shared" si="1692"/>
        <v>458.67960666666664</v>
      </c>
      <c r="BL1090" s="228">
        <f t="shared" si="1526"/>
        <v>1.0365598021367994</v>
      </c>
      <c r="BM1090" s="230">
        <f t="shared" si="1527"/>
        <v>305</v>
      </c>
      <c r="BN1090" s="231">
        <f t="shared" si="1693"/>
        <v>1.073070191</v>
      </c>
      <c r="BO1090" s="227">
        <f t="shared" si="1694"/>
        <v>3462.8279188900001</v>
      </c>
      <c r="BP1090" s="227">
        <f t="shared" si="1695"/>
        <v>3983.7717255566668</v>
      </c>
      <c r="BQ1090" s="227">
        <f t="shared" si="1664"/>
        <v>3113.21</v>
      </c>
      <c r="BR1090" s="227">
        <f t="shared" si="1696"/>
        <v>62.264200000000002</v>
      </c>
      <c r="BS1090" s="227">
        <f t="shared" si="1697"/>
        <v>424.43429666666668</v>
      </c>
      <c r="BT1090" s="228">
        <f t="shared" si="1662"/>
        <v>1.0331497408210395</v>
      </c>
      <c r="BU1090" s="230">
        <f t="shared" si="1663"/>
        <v>282</v>
      </c>
      <c r="BV1090" s="231">
        <f t="shared" si="1698"/>
        <v>1.067378543</v>
      </c>
      <c r="BW1090" s="227">
        <f t="shared" si="1699"/>
        <v>3433.12926591</v>
      </c>
      <c r="BX1090" s="227">
        <f t="shared" si="1700"/>
        <v>3919.8277625766668</v>
      </c>
      <c r="BY1090" s="227">
        <f t="shared" si="1517"/>
        <v>3113.21</v>
      </c>
      <c r="BZ1090" s="227">
        <f t="shared" si="1701"/>
        <v>62.264200000000002</v>
      </c>
      <c r="CA1090" s="227">
        <f t="shared" si="1702"/>
        <v>394.33993333333331</v>
      </c>
      <c r="CB1090" s="228">
        <f t="shared" si="1514"/>
        <v>1.0340793926357958</v>
      </c>
      <c r="CC1090" s="230">
        <f t="shared" si="1515"/>
        <v>262</v>
      </c>
      <c r="CD1090" s="231">
        <f t="shared" si="1703"/>
        <v>1.0624538299999999</v>
      </c>
      <c r="CE1090" s="227">
        <f t="shared" si="1704"/>
        <v>3420.3643146899999</v>
      </c>
      <c r="CF1090" s="227">
        <f t="shared" si="1705"/>
        <v>3876.9684480233332</v>
      </c>
      <c r="CG1090" s="227">
        <f t="shared" si="1510"/>
        <v>3113.21</v>
      </c>
      <c r="CH1090" s="227">
        <f t="shared" si="1706"/>
        <v>62.264200000000002</v>
      </c>
      <c r="CI1090" s="227">
        <f t="shared" si="1707"/>
        <v>363.20783333333333</v>
      </c>
      <c r="CJ1090" s="228">
        <f t="shared" si="1655"/>
        <v>1.0291398340954729</v>
      </c>
      <c r="CK1090" s="230">
        <f t="shared" si="1656"/>
        <v>241</v>
      </c>
      <c r="CL1090" s="231">
        <f t="shared" si="1708"/>
        <v>1.057307333</v>
      </c>
      <c r="CM1090" s="227">
        <f t="shared" si="1709"/>
        <v>3387.5370159399999</v>
      </c>
      <c r="CN1090" s="227">
        <f t="shared" si="1710"/>
        <v>3813.0090492733334</v>
      </c>
      <c r="CO1090" s="227">
        <f t="shared" si="1513"/>
        <v>3113.21</v>
      </c>
      <c r="CP1090" s="227">
        <f t="shared" si="1711"/>
        <v>62.264200000000002</v>
      </c>
      <c r="CQ1090" s="227">
        <f t="shared" si="1712"/>
        <v>330.00025999999997</v>
      </c>
      <c r="CR1090" s="228">
        <f t="shared" si="1511"/>
        <v>1.0245302061566848</v>
      </c>
      <c r="CS1090" s="230">
        <f t="shared" si="1512"/>
        <v>221</v>
      </c>
      <c r="CT1090" s="231">
        <f t="shared" si="1713"/>
        <v>1.0524290860000001</v>
      </c>
      <c r="CU1090" s="227">
        <f t="shared" si="1714"/>
        <v>3356.8043257600002</v>
      </c>
      <c r="CV1090" s="227">
        <f t="shared" si="1715"/>
        <v>3749.0687857600001</v>
      </c>
      <c r="CW1090" s="227">
        <f t="shared" si="1653"/>
        <v>3113.21</v>
      </c>
      <c r="CX1090" s="227">
        <f t="shared" si="1716"/>
        <v>62.264200000000002</v>
      </c>
      <c r="CY1090" s="227">
        <f t="shared" si="1717"/>
        <v>298.86815999999999</v>
      </c>
      <c r="CZ1090" s="228">
        <f t="shared" si="1651"/>
        <v>1.0266867103649422</v>
      </c>
      <c r="DA1090" s="239">
        <f t="shared" si="1652"/>
        <v>200</v>
      </c>
      <c r="DB1090" s="231">
        <f t="shared" si="1718"/>
        <v>1.0473311489999999</v>
      </c>
      <c r="DC1090" s="227">
        <f t="shared" si="1719"/>
        <v>3347.5754749299999</v>
      </c>
      <c r="DD1090" s="227">
        <f t="shared" si="1720"/>
        <v>3708.70783493</v>
      </c>
      <c r="DE1090" s="227">
        <f t="shared" ref="DE1090:DE1153" si="1780">DE1089</f>
        <v>3113.21</v>
      </c>
      <c r="DF1090" s="227">
        <f t="shared" si="1721"/>
        <v>62.264200000000002</v>
      </c>
      <c r="DG1090" s="227">
        <f t="shared" si="1722"/>
        <v>267.73606000000001</v>
      </c>
      <c r="DH1090" s="228">
        <f t="shared" si="1778"/>
        <v>1.0251488810976486</v>
      </c>
      <c r="DI1090" s="239">
        <f t="shared" si="1779"/>
        <v>179</v>
      </c>
      <c r="DJ1090" s="231">
        <f t="shared" si="1723"/>
        <v>1.0422579059999999</v>
      </c>
      <c r="DK1090" s="227">
        <f t="shared" si="1724"/>
        <v>3326.3700134999999</v>
      </c>
      <c r="DL1090" s="227">
        <f t="shared" si="1725"/>
        <v>3656.3702734999997</v>
      </c>
      <c r="DM1090" s="227">
        <f t="shared" si="1650"/>
        <v>3113.21</v>
      </c>
      <c r="DN1090" s="227">
        <f t="shared" si="1726"/>
        <v>62.264200000000002</v>
      </c>
      <c r="DO1090" s="227">
        <f t="shared" si="1727"/>
        <v>235.56622333333331</v>
      </c>
      <c r="DP1090" s="228">
        <f t="shared" si="1648"/>
        <v>1.0218792704559778</v>
      </c>
      <c r="DQ1090" s="239">
        <f t="shared" si="1649"/>
        <v>158</v>
      </c>
      <c r="DR1090" s="231">
        <f t="shared" si="1728"/>
        <v>1.0372092369999999</v>
      </c>
      <c r="DS1090" s="227">
        <f t="shared" si="1729"/>
        <v>3299.6994306699999</v>
      </c>
      <c r="DT1090" s="227">
        <f t="shared" si="1730"/>
        <v>3597.5298540033332</v>
      </c>
      <c r="DU1090" s="227">
        <f t="shared" si="1777"/>
        <v>3113.21</v>
      </c>
      <c r="DV1090" s="227">
        <f t="shared" si="1731"/>
        <v>62.264200000000002</v>
      </c>
      <c r="DW1090" s="227">
        <f t="shared" si="1732"/>
        <v>206.50959666666668</v>
      </c>
      <c r="DX1090" s="228">
        <f t="shared" si="1774"/>
        <v>1.0175045580375977</v>
      </c>
      <c r="DY1090" s="239">
        <f t="shared" si="1775"/>
        <v>140</v>
      </c>
      <c r="DZ1090" s="231">
        <f t="shared" si="1733"/>
        <v>1.032901276</v>
      </c>
      <c r="EA1090" s="227">
        <f t="shared" si="1734"/>
        <v>3271.9269136299999</v>
      </c>
      <c r="EB1090" s="227">
        <f t="shared" si="1735"/>
        <v>3540.7007102966668</v>
      </c>
      <c r="EC1090" s="227">
        <f t="shared" si="1644"/>
        <v>3113.21</v>
      </c>
      <c r="ED1090" s="227">
        <f t="shared" si="1736"/>
        <v>62.264200000000002</v>
      </c>
      <c r="EE1090" s="227">
        <f t="shared" si="1737"/>
        <v>174.33975999999998</v>
      </c>
      <c r="EF1090" s="228">
        <f t="shared" si="1645"/>
        <v>1.0099304690363633</v>
      </c>
      <c r="EG1090" s="239">
        <f t="shared" si="1646"/>
        <v>118</v>
      </c>
      <c r="EH1090" s="231">
        <f t="shared" si="1738"/>
        <v>1.027660282</v>
      </c>
      <c r="EI1090" s="227">
        <f t="shared" si="1739"/>
        <v>3231.0930372299999</v>
      </c>
      <c r="EJ1090" s="227">
        <f t="shared" si="1740"/>
        <v>3467.6969972299999</v>
      </c>
      <c r="EK1090" s="227">
        <f t="shared" si="1776"/>
        <v>3113.21</v>
      </c>
      <c r="EL1090" s="227">
        <f t="shared" si="1741"/>
        <v>62.264200000000002</v>
      </c>
      <c r="EM1090" s="227">
        <f t="shared" si="1742"/>
        <v>141.13218666666666</v>
      </c>
      <c r="EN1090" s="228">
        <f t="shared" si="1772"/>
        <v>1.0042068070167771</v>
      </c>
      <c r="EO1090" s="239">
        <f t="shared" si="1773"/>
        <v>97</v>
      </c>
      <c r="EP1090" s="231">
        <f t="shared" si="1743"/>
        <v>1.022682324</v>
      </c>
      <c r="EQ1090" s="227">
        <f t="shared" si="1744"/>
        <v>3197.21857456</v>
      </c>
      <c r="ER1090" s="227">
        <f t="shared" si="1745"/>
        <v>3400.6149612266668</v>
      </c>
      <c r="ES1090" s="227">
        <f t="shared" si="1643"/>
        <v>3113.21</v>
      </c>
      <c r="ET1090" s="227">
        <f t="shared" si="1746"/>
        <v>62.264200000000002</v>
      </c>
      <c r="EU1090" s="227">
        <f t="shared" si="1747"/>
        <v>111.03782333333335</v>
      </c>
      <c r="EV1090" s="228">
        <f t="shared" si="1641"/>
        <v>1.0029028641943742</v>
      </c>
      <c r="EW1090" s="239">
        <f t="shared" si="1642"/>
        <v>77</v>
      </c>
      <c r="EX1090" s="231">
        <f t="shared" si="1748"/>
        <v>1.017963832</v>
      </c>
      <c r="EY1090" s="227">
        <f t="shared" si="1749"/>
        <v>3178.3347504600001</v>
      </c>
      <c r="EZ1090" s="227">
        <f t="shared" si="1750"/>
        <v>3351.6367737933333</v>
      </c>
      <c r="FA1090" s="227">
        <f t="shared" si="1771"/>
        <v>3113.21</v>
      </c>
      <c r="FB1090" s="227">
        <f t="shared" si="1751"/>
        <v>62.264200000000002</v>
      </c>
      <c r="FC1090" s="227">
        <f t="shared" si="1752"/>
        <v>79.905723333333341</v>
      </c>
      <c r="FD1090" s="228">
        <f t="shared" si="1769"/>
        <v>1.002802850524303</v>
      </c>
      <c r="FE1090" s="239">
        <f t="shared" si="1770"/>
        <v>55</v>
      </c>
      <c r="FF1090" s="231">
        <f t="shared" si="1753"/>
        <v>1.0127986309999999</v>
      </c>
      <c r="FG1090" s="227">
        <f t="shared" si="1754"/>
        <v>3161.89236738</v>
      </c>
      <c r="FH1090" s="227">
        <f t="shared" si="1755"/>
        <v>3304.0622907133334</v>
      </c>
      <c r="FI1090" s="227">
        <f t="shared" si="1639"/>
        <v>3113.21</v>
      </c>
      <c r="FJ1090" s="227">
        <f t="shared" si="1756"/>
        <v>62.264200000000002</v>
      </c>
      <c r="FK1090" s="227">
        <f t="shared" si="1757"/>
        <v>46.698149999999998</v>
      </c>
      <c r="FL1090" s="228">
        <f t="shared" si="1635"/>
        <v>1.0009005881512936</v>
      </c>
      <c r="FM1090" s="239">
        <f t="shared" si="1636"/>
        <v>33</v>
      </c>
      <c r="FN1090" s="231">
        <f t="shared" si="1758"/>
        <v>1.007659638</v>
      </c>
      <c r="FO1090" s="227">
        <f t="shared" si="1759"/>
        <v>3139.88125713</v>
      </c>
      <c r="FP1090" s="227">
        <f t="shared" si="1760"/>
        <v>3248.8436071299998</v>
      </c>
      <c r="FQ1090" s="227">
        <f t="shared" si="1767"/>
        <v>3113.21</v>
      </c>
      <c r="FR1090" s="227">
        <f t="shared" si="1768"/>
        <v>62.264200000000002</v>
      </c>
      <c r="FS1090" s="227">
        <f t="shared" si="1761"/>
        <v>15.566050000000001</v>
      </c>
      <c r="FT1090" s="228">
        <f t="shared" si="1762"/>
        <v>0.99980016083757717</v>
      </c>
      <c r="FU1090" s="239">
        <f t="shared" si="1763"/>
        <v>11</v>
      </c>
      <c r="FV1090" s="231">
        <f t="shared" si="1764"/>
        <v>1.0025467210000001</v>
      </c>
      <c r="FW1090" s="227">
        <f t="shared" si="1670"/>
        <v>3120.5147515799999</v>
      </c>
      <c r="FX1090" s="227">
        <f t="shared" si="1765"/>
        <v>3198.3450015799999</v>
      </c>
      <c r="FY1090" s="227"/>
      <c r="FZ1090" s="227"/>
      <c r="GA1090" s="227"/>
      <c r="GB1090" s="227"/>
      <c r="GC1090" s="1"/>
      <c r="GD1090" s="1"/>
      <c r="GE1090" s="1"/>
      <c r="GF1090" s="1"/>
      <c r="GG1090" s="1"/>
      <c r="GH1090" s="5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5"/>
      <c r="HA1090" s="5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3"/>
      <c r="JZ1090" s="1"/>
      <c r="KA1090" s="1"/>
      <c r="KB1090" s="1"/>
      <c r="KC1090" s="1"/>
      <c r="KD1090" s="1"/>
      <c r="KE1090" s="1"/>
    </row>
    <row r="1091" spans="1:291" x14ac:dyDescent="0.2">
      <c r="A1091" s="196">
        <f t="shared" si="1528"/>
        <v>43749</v>
      </c>
      <c r="B1091" s="236">
        <f t="shared" si="1766"/>
        <v>121218.15396421666</v>
      </c>
      <c r="C1091" s="66">
        <f t="shared" si="1660"/>
        <v>50580.183116519998</v>
      </c>
      <c r="D1091" s="77">
        <f t="shared" si="1529"/>
        <v>5229.93</v>
      </c>
      <c r="E1091" s="67">
        <f>VLOOKUP(A1090,[1]Plan1!$DQ$117:$DS$314,3)</f>
        <v>5227.84</v>
      </c>
      <c r="F1091" s="11">
        <f t="shared" si="1530"/>
        <v>43734</v>
      </c>
      <c r="G1091" s="73">
        <f t="shared" si="1518"/>
        <v>-3.996229395040185E-4</v>
      </c>
      <c r="H1091" s="11">
        <f t="shared" si="1531"/>
        <v>43763</v>
      </c>
      <c r="I1091" s="11">
        <f t="shared" si="1519"/>
        <v>43763</v>
      </c>
      <c r="J1091" s="1">
        <f t="shared" si="1532"/>
        <v>22</v>
      </c>
      <c r="K1091" s="1">
        <f t="shared" si="1533"/>
        <v>12</v>
      </c>
      <c r="L1091" s="66">
        <f t="shared" si="1520"/>
        <v>0.99978199999999995</v>
      </c>
      <c r="M1091" s="70">
        <f t="shared" si="1661"/>
        <v>1.0011006499999999</v>
      </c>
      <c r="N1091" s="70">
        <f t="shared" si="1647"/>
        <v>1.1032372156698267</v>
      </c>
      <c r="O1091" s="66">
        <f t="shared" si="1657"/>
        <v>1.1029967000000001</v>
      </c>
      <c r="P1091" s="66">
        <f t="shared" si="1521"/>
        <v>50569.156636599997</v>
      </c>
      <c r="Q1091" s="74">
        <f t="shared" si="1522"/>
        <v>0</v>
      </c>
      <c r="R1091" s="75">
        <f t="shared" si="1658"/>
        <v>0</v>
      </c>
      <c r="S1091" s="66">
        <f t="shared" si="1659"/>
        <v>0</v>
      </c>
      <c r="T1091" s="10">
        <f t="shared" si="1534"/>
        <v>0.06</v>
      </c>
      <c r="U1091" s="74">
        <f t="shared" si="1654"/>
        <v>12</v>
      </c>
      <c r="V1091" s="74">
        <v>252</v>
      </c>
      <c r="W1091" s="70">
        <f t="shared" si="1523"/>
        <v>1.0027785629999999</v>
      </c>
      <c r="X1091" s="66">
        <f t="shared" si="1524"/>
        <v>140.50958757000001</v>
      </c>
      <c r="Y1091" s="66">
        <v>0</v>
      </c>
      <c r="Z1091" s="67">
        <f t="shared" si="1525"/>
        <v>0</v>
      </c>
      <c r="AA1091" s="68" t="str">
        <f t="shared" si="1535"/>
        <v>A+INCORP J=</v>
      </c>
      <c r="AB1091" s="11">
        <f t="shared" si="1536"/>
        <v>43763</v>
      </c>
      <c r="AC1091" s="227">
        <f t="shared" si="1541"/>
        <v>3113.21</v>
      </c>
      <c r="AD1091" s="227">
        <f t="shared" si="1671"/>
        <v>62.264200000000002</v>
      </c>
      <c r="AE1091" s="227">
        <f t="shared" si="1672"/>
        <v>585.28348000000005</v>
      </c>
      <c r="AF1091" s="228">
        <f t="shared" si="1542"/>
        <v>1.057068510818127</v>
      </c>
      <c r="AG1091" s="230">
        <f t="shared" si="1543"/>
        <v>390</v>
      </c>
      <c r="AH1091" s="231">
        <f t="shared" si="1673"/>
        <v>1.094369143</v>
      </c>
      <c r="AI1091" s="227">
        <f t="shared" si="1674"/>
        <v>3601.4334308000002</v>
      </c>
      <c r="AJ1091" s="227">
        <f t="shared" si="1675"/>
        <v>4248.9811108000004</v>
      </c>
      <c r="AK1091" s="227">
        <f t="shared" si="1667"/>
        <v>3113.21</v>
      </c>
      <c r="AL1091" s="227">
        <f t="shared" si="1676"/>
        <v>62.264200000000002</v>
      </c>
      <c r="AM1091" s="227">
        <f t="shared" si="1677"/>
        <v>554.15138000000002</v>
      </c>
      <c r="AN1091" s="228">
        <f t="shared" si="1668"/>
        <v>1.0561184028129027</v>
      </c>
      <c r="AO1091" s="230">
        <f t="shared" si="1669"/>
        <v>369</v>
      </c>
      <c r="AP1091" s="231">
        <f t="shared" si="1678"/>
        <v>1.089068049</v>
      </c>
      <c r="AQ1091" s="227">
        <f t="shared" si="1679"/>
        <v>3580.76684755</v>
      </c>
      <c r="AR1091" s="227">
        <f t="shared" si="1680"/>
        <v>4197.1824275500003</v>
      </c>
      <c r="AS1091" s="227">
        <f t="shared" si="1537"/>
        <v>3113.21</v>
      </c>
      <c r="AT1091" s="227">
        <f t="shared" si="1681"/>
        <v>62.264200000000002</v>
      </c>
      <c r="AU1091" s="227">
        <f t="shared" si="1682"/>
        <v>523.01928000000009</v>
      </c>
      <c r="AV1091" s="228">
        <f t="shared" si="1538"/>
        <v>1.0538004979628295</v>
      </c>
      <c r="AW1091" s="230">
        <f t="shared" si="1539"/>
        <v>348</v>
      </c>
      <c r="AX1091" s="231">
        <f t="shared" si="1683"/>
        <v>1.0837926339999999</v>
      </c>
      <c r="AY1091" s="227">
        <f t="shared" si="1684"/>
        <v>3555.6009310099998</v>
      </c>
      <c r="AZ1091" s="227">
        <f t="shared" si="1685"/>
        <v>4140.8844110099999</v>
      </c>
      <c r="BA1091" s="227">
        <f t="shared" si="1516"/>
        <v>3113.21</v>
      </c>
      <c r="BB1091" s="227">
        <f t="shared" si="1686"/>
        <v>62.264200000000002</v>
      </c>
      <c r="BC1091" s="227">
        <f t="shared" si="1687"/>
        <v>490.8494433333334</v>
      </c>
      <c r="BD1091" s="228">
        <f t="shared" si="1665"/>
        <v>1.0496015284832303</v>
      </c>
      <c r="BE1091" s="230">
        <f t="shared" si="1666"/>
        <v>328</v>
      </c>
      <c r="BF1091" s="231">
        <f t="shared" si="1688"/>
        <v>1.078792188</v>
      </c>
      <c r="BG1091" s="227">
        <f t="shared" si="1689"/>
        <v>3525.0936897500001</v>
      </c>
      <c r="BH1091" s="227">
        <f t="shared" si="1690"/>
        <v>4078.2073330833337</v>
      </c>
      <c r="BI1091" s="227">
        <f t="shared" si="1540"/>
        <v>3113.21</v>
      </c>
      <c r="BJ1091" s="227">
        <f t="shared" si="1691"/>
        <v>62.264200000000002</v>
      </c>
      <c r="BK1091" s="227">
        <f t="shared" si="1692"/>
        <v>459.71734333333336</v>
      </c>
      <c r="BL1091" s="228">
        <f t="shared" si="1526"/>
        <v>1.0365409695500567</v>
      </c>
      <c r="BM1091" s="230">
        <f t="shared" si="1527"/>
        <v>306</v>
      </c>
      <c r="BN1091" s="231">
        <f t="shared" si="1693"/>
        <v>1.073318341</v>
      </c>
      <c r="BO1091" s="227">
        <f t="shared" si="1694"/>
        <v>3463.56577754</v>
      </c>
      <c r="BP1091" s="227">
        <f t="shared" si="1695"/>
        <v>3985.5473208733333</v>
      </c>
      <c r="BQ1091" s="227">
        <f t="shared" si="1664"/>
        <v>3113.21</v>
      </c>
      <c r="BR1091" s="227">
        <f t="shared" si="1696"/>
        <v>62.264200000000002</v>
      </c>
      <c r="BS1091" s="227">
        <f t="shared" si="1697"/>
        <v>425.47203333333329</v>
      </c>
      <c r="BT1091" s="228">
        <f t="shared" si="1662"/>
        <v>1.0331309701895022</v>
      </c>
      <c r="BU1091" s="230">
        <f t="shared" si="1663"/>
        <v>283</v>
      </c>
      <c r="BV1091" s="231">
        <f t="shared" si="1698"/>
        <v>1.0676253769999999</v>
      </c>
      <c r="BW1091" s="227">
        <f t="shared" si="1699"/>
        <v>3433.8607970399999</v>
      </c>
      <c r="BX1091" s="227">
        <f t="shared" si="1700"/>
        <v>3921.5970303733329</v>
      </c>
      <c r="BY1091" s="227">
        <f t="shared" si="1517"/>
        <v>3113.21</v>
      </c>
      <c r="BZ1091" s="227">
        <f t="shared" si="1701"/>
        <v>62.264200000000002</v>
      </c>
      <c r="CA1091" s="227">
        <f t="shared" si="1702"/>
        <v>395.37767000000002</v>
      </c>
      <c r="CB1091" s="228">
        <f t="shared" si="1514"/>
        <v>1.034060605114014</v>
      </c>
      <c r="CC1091" s="230">
        <f t="shared" si="1515"/>
        <v>263</v>
      </c>
      <c r="CD1091" s="231">
        <f t="shared" si="1703"/>
        <v>1.062699525</v>
      </c>
      <c r="CE1091" s="227">
        <f t="shared" si="1704"/>
        <v>3421.0931253899998</v>
      </c>
      <c r="CF1091" s="227">
        <f t="shared" si="1705"/>
        <v>3878.7349953899998</v>
      </c>
      <c r="CG1091" s="227">
        <f t="shared" si="1510"/>
        <v>3113.21</v>
      </c>
      <c r="CH1091" s="227">
        <f t="shared" si="1706"/>
        <v>62.264200000000002</v>
      </c>
      <c r="CI1091" s="227">
        <f t="shared" si="1707"/>
        <v>364.24556999999999</v>
      </c>
      <c r="CJ1091" s="228">
        <f t="shared" si="1655"/>
        <v>1.0291211363173458</v>
      </c>
      <c r="CK1091" s="230">
        <f t="shared" si="1656"/>
        <v>242</v>
      </c>
      <c r="CL1091" s="231">
        <f t="shared" si="1708"/>
        <v>1.057551838</v>
      </c>
      <c r="CM1091" s="227">
        <f t="shared" si="1709"/>
        <v>3388.2588322500001</v>
      </c>
      <c r="CN1091" s="227">
        <f t="shared" si="1710"/>
        <v>3814.7686022500002</v>
      </c>
      <c r="CO1091" s="227">
        <f t="shared" si="1513"/>
        <v>3113.21</v>
      </c>
      <c r="CP1091" s="227">
        <f t="shared" si="1711"/>
        <v>62.264200000000002</v>
      </c>
      <c r="CQ1091" s="227">
        <f t="shared" si="1712"/>
        <v>331.03799666666669</v>
      </c>
      <c r="CR1091" s="228">
        <f t="shared" si="1511"/>
        <v>1.0245115921279155</v>
      </c>
      <c r="CS1091" s="230">
        <f t="shared" si="1512"/>
        <v>222</v>
      </c>
      <c r="CT1091" s="231">
        <f t="shared" si="1713"/>
        <v>1.0526724629999999</v>
      </c>
      <c r="CU1091" s="227">
        <f t="shared" si="1714"/>
        <v>3357.5195938900001</v>
      </c>
      <c r="CV1091" s="227">
        <f t="shared" si="1715"/>
        <v>3750.8217905566667</v>
      </c>
      <c r="CW1091" s="227">
        <f t="shared" si="1653"/>
        <v>3113.21</v>
      </c>
      <c r="CX1091" s="227">
        <f t="shared" si="1716"/>
        <v>62.264200000000002</v>
      </c>
      <c r="CY1091" s="227">
        <f t="shared" si="1717"/>
        <v>299.90589666666665</v>
      </c>
      <c r="CZ1091" s="228">
        <f t="shared" si="1651"/>
        <v>1.0266680571560385</v>
      </c>
      <c r="DA1091" s="239">
        <f t="shared" si="1652"/>
        <v>201</v>
      </c>
      <c r="DB1091" s="231">
        <f t="shared" si="1718"/>
        <v>1.0475733469999999</v>
      </c>
      <c r="DC1091" s="227">
        <f t="shared" si="1719"/>
        <v>3348.28877629</v>
      </c>
      <c r="DD1091" s="227">
        <f t="shared" si="1720"/>
        <v>3710.4588729566667</v>
      </c>
      <c r="DE1091" s="227">
        <f t="shared" si="1780"/>
        <v>3113.21</v>
      </c>
      <c r="DF1091" s="227">
        <f t="shared" si="1721"/>
        <v>62.264200000000002</v>
      </c>
      <c r="DG1091" s="227">
        <f t="shared" si="1722"/>
        <v>268.77379666666667</v>
      </c>
      <c r="DH1091" s="228">
        <f t="shared" si="1778"/>
        <v>1.0251302558285731</v>
      </c>
      <c r="DI1091" s="239">
        <f t="shared" si="1779"/>
        <v>180</v>
      </c>
      <c r="DJ1091" s="231">
        <f t="shared" si="1723"/>
        <v>1.04249893</v>
      </c>
      <c r="DK1091" s="227">
        <f t="shared" si="1724"/>
        <v>3327.0787938600001</v>
      </c>
      <c r="DL1091" s="227">
        <f t="shared" si="1725"/>
        <v>3658.1167905266666</v>
      </c>
      <c r="DM1091" s="227">
        <f t="shared" si="1650"/>
        <v>3113.21</v>
      </c>
      <c r="DN1091" s="227">
        <f t="shared" si="1726"/>
        <v>62.264200000000002</v>
      </c>
      <c r="DO1091" s="227">
        <f t="shared" si="1727"/>
        <v>236.60396</v>
      </c>
      <c r="DP1091" s="228">
        <f t="shared" si="1648"/>
        <v>1.0218607045903501</v>
      </c>
      <c r="DQ1091" s="239">
        <f t="shared" si="1649"/>
        <v>159</v>
      </c>
      <c r="DR1091" s="231">
        <f t="shared" si="1728"/>
        <v>1.0374490940000001</v>
      </c>
      <c r="DS1091" s="227">
        <f t="shared" si="1729"/>
        <v>3300.4025297100002</v>
      </c>
      <c r="DT1091" s="227">
        <f t="shared" si="1730"/>
        <v>3599.2706897100002</v>
      </c>
      <c r="DU1091" s="227">
        <f t="shared" si="1777"/>
        <v>3113.21</v>
      </c>
      <c r="DV1091" s="227">
        <f t="shared" si="1731"/>
        <v>62.264200000000002</v>
      </c>
      <c r="DW1091" s="227">
        <f t="shared" si="1732"/>
        <v>207.54733333333334</v>
      </c>
      <c r="DX1091" s="228">
        <f t="shared" si="1774"/>
        <v>1.0174860716532994</v>
      </c>
      <c r="DY1091" s="239">
        <f t="shared" si="1775"/>
        <v>141</v>
      </c>
      <c r="DZ1091" s="231">
        <f t="shared" si="1733"/>
        <v>1.033140137</v>
      </c>
      <c r="EA1091" s="227">
        <f t="shared" si="1734"/>
        <v>3272.6240956199999</v>
      </c>
      <c r="EB1091" s="227">
        <f t="shared" si="1735"/>
        <v>3542.4356289533334</v>
      </c>
      <c r="EC1091" s="227">
        <f t="shared" si="1644"/>
        <v>3113.21</v>
      </c>
      <c r="ED1091" s="227">
        <f t="shared" si="1736"/>
        <v>62.264200000000002</v>
      </c>
      <c r="EE1091" s="227">
        <f t="shared" si="1737"/>
        <v>175.3774966666667</v>
      </c>
      <c r="EF1091" s="228">
        <f t="shared" si="1645"/>
        <v>1.009912120260805</v>
      </c>
      <c r="EG1091" s="239">
        <f t="shared" si="1646"/>
        <v>119</v>
      </c>
      <c r="EH1091" s="231">
        <f t="shared" si="1738"/>
        <v>1.027897931</v>
      </c>
      <c r="EI1091" s="227">
        <f t="shared" si="1739"/>
        <v>3231.78151832</v>
      </c>
      <c r="EJ1091" s="227">
        <f t="shared" si="1740"/>
        <v>3469.4232149866666</v>
      </c>
      <c r="EK1091" s="227">
        <f t="shared" si="1776"/>
        <v>3113.21</v>
      </c>
      <c r="EL1091" s="227">
        <f t="shared" si="1741"/>
        <v>62.264200000000002</v>
      </c>
      <c r="EM1091" s="227">
        <f t="shared" si="1742"/>
        <v>142.16992333333334</v>
      </c>
      <c r="EN1091" s="228">
        <f t="shared" si="1772"/>
        <v>1.0041885622307438</v>
      </c>
      <c r="EO1091" s="239">
        <f t="shared" si="1773"/>
        <v>98</v>
      </c>
      <c r="EP1091" s="231">
        <f t="shared" si="1743"/>
        <v>1.0229188220000001</v>
      </c>
      <c r="EQ1091" s="227">
        <f t="shared" si="1744"/>
        <v>3197.8998382</v>
      </c>
      <c r="ER1091" s="227">
        <f t="shared" si="1745"/>
        <v>3402.3339615333334</v>
      </c>
      <c r="ES1091" s="227">
        <f t="shared" si="1643"/>
        <v>3113.21</v>
      </c>
      <c r="ET1091" s="227">
        <f t="shared" si="1746"/>
        <v>62.264200000000002</v>
      </c>
      <c r="EU1091" s="227">
        <f t="shared" si="1747"/>
        <v>112.07556000000001</v>
      </c>
      <c r="EV1091" s="228">
        <f t="shared" si="1641"/>
        <v>1.0028846430988374</v>
      </c>
      <c r="EW1091" s="239">
        <f t="shared" si="1642"/>
        <v>78</v>
      </c>
      <c r="EX1091" s="231">
        <f t="shared" si="1748"/>
        <v>1.018199238</v>
      </c>
      <c r="EY1091" s="227">
        <f t="shared" si="1749"/>
        <v>3179.01198772</v>
      </c>
      <c r="EZ1091" s="227">
        <f t="shared" si="1750"/>
        <v>3353.3517477199998</v>
      </c>
      <c r="FA1091" s="227">
        <f t="shared" si="1771"/>
        <v>3113.21</v>
      </c>
      <c r="FB1091" s="227">
        <f t="shared" si="1751"/>
        <v>62.264200000000002</v>
      </c>
      <c r="FC1091" s="227">
        <f t="shared" si="1752"/>
        <v>80.943460000000002</v>
      </c>
      <c r="FD1091" s="228">
        <f t="shared" si="1769"/>
        <v>1.0027846312458499</v>
      </c>
      <c r="FE1091" s="239">
        <f t="shared" si="1770"/>
        <v>56</v>
      </c>
      <c r="FF1091" s="231">
        <f t="shared" si="1753"/>
        <v>1.013032843</v>
      </c>
      <c r="FG1091" s="227">
        <f t="shared" si="1754"/>
        <v>3162.5661025600002</v>
      </c>
      <c r="FH1091" s="227">
        <f t="shared" si="1755"/>
        <v>3305.7737625600003</v>
      </c>
      <c r="FI1091" s="227">
        <f t="shared" si="1639"/>
        <v>3113.21</v>
      </c>
      <c r="FJ1091" s="227">
        <f t="shared" si="1756"/>
        <v>62.264200000000002</v>
      </c>
      <c r="FK1091" s="227">
        <f t="shared" si="1757"/>
        <v>47.735886666666673</v>
      </c>
      <c r="FL1091" s="228">
        <f t="shared" si="1635"/>
        <v>1.0008824034338191</v>
      </c>
      <c r="FM1091" s="239">
        <f t="shared" si="1636"/>
        <v>34</v>
      </c>
      <c r="FN1091" s="231">
        <f t="shared" si="1758"/>
        <v>1.0078926619999999</v>
      </c>
      <c r="FO1091" s="227">
        <f t="shared" si="1759"/>
        <v>3140.5503034399999</v>
      </c>
      <c r="FP1091" s="227">
        <f t="shared" si="1760"/>
        <v>3250.5503901066668</v>
      </c>
      <c r="FQ1091" s="227">
        <f t="shared" si="1767"/>
        <v>3113.21</v>
      </c>
      <c r="FR1091" s="227">
        <f t="shared" si="1768"/>
        <v>62.264200000000002</v>
      </c>
      <c r="FS1091" s="227">
        <f t="shared" si="1761"/>
        <v>16.603786666666668</v>
      </c>
      <c r="FT1091" s="228">
        <f t="shared" si="1762"/>
        <v>0.99978199611305707</v>
      </c>
      <c r="FU1091" s="239">
        <f t="shared" si="1763"/>
        <v>12</v>
      </c>
      <c r="FV1091" s="231">
        <f t="shared" si="1764"/>
        <v>1.0027785629999999</v>
      </c>
      <c r="FW1091" s="227">
        <f t="shared" si="1670"/>
        <v>3121.1796724400001</v>
      </c>
      <c r="FX1091" s="227">
        <f t="shared" si="1765"/>
        <v>3200.0476591066667</v>
      </c>
      <c r="FY1091" s="227"/>
      <c r="FZ1091" s="227"/>
      <c r="GA1091" s="227"/>
      <c r="GB1091" s="227"/>
      <c r="GC1091" s="1"/>
      <c r="GD1091" s="1"/>
      <c r="GE1091" s="1"/>
      <c r="GF1091" s="1"/>
      <c r="GG1091" s="1"/>
      <c r="GH1091" s="5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5"/>
      <c r="HA1091" s="5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3"/>
      <c r="JZ1091" s="1"/>
      <c r="KA1091" s="1"/>
      <c r="KB1091" s="1"/>
      <c r="KC1091" s="1"/>
      <c r="KD1091" s="1"/>
      <c r="KE1091" s="1"/>
    </row>
    <row r="1092" spans="1:291" x14ac:dyDescent="0.2">
      <c r="A1092" s="196">
        <f t="shared" si="1528"/>
        <v>43750</v>
      </c>
      <c r="B1092" s="236">
        <f t="shared" si="1766"/>
        <v>121247.52020258334</v>
      </c>
      <c r="C1092" s="66">
        <f t="shared" si="1660"/>
        <v>50580.183116519998</v>
      </c>
      <c r="D1092" s="77">
        <f t="shared" si="1529"/>
        <v>5229.93</v>
      </c>
      <c r="E1092" s="67">
        <f>VLOOKUP(A1091,[1]Plan1!$DQ$117:$DS$314,3)</f>
        <v>5227.84</v>
      </c>
      <c r="F1092" s="11">
        <f t="shared" si="1530"/>
        <v>43734</v>
      </c>
      <c r="G1092" s="73">
        <f t="shared" si="1518"/>
        <v>-3.996229395040185E-4</v>
      </c>
      <c r="H1092" s="11">
        <f t="shared" si="1531"/>
        <v>43763</v>
      </c>
      <c r="I1092" s="11">
        <f t="shared" si="1519"/>
        <v>43763</v>
      </c>
      <c r="J1092" s="1">
        <f t="shared" si="1532"/>
        <v>22</v>
      </c>
      <c r="K1092" s="1">
        <f t="shared" si="1533"/>
        <v>13</v>
      </c>
      <c r="L1092" s="66">
        <f t="shared" si="1520"/>
        <v>0.99976383000000002</v>
      </c>
      <c r="M1092" s="70">
        <f t="shared" si="1661"/>
        <v>1.0011006499999999</v>
      </c>
      <c r="N1092" s="70">
        <f t="shared" si="1647"/>
        <v>1.1032372156698267</v>
      </c>
      <c r="O1092" s="66">
        <f t="shared" si="1657"/>
        <v>1.1029766599999999</v>
      </c>
      <c r="P1092" s="66">
        <f t="shared" si="1521"/>
        <v>50568.237594669998</v>
      </c>
      <c r="Q1092" s="74">
        <f t="shared" si="1522"/>
        <v>0</v>
      </c>
      <c r="R1092" s="75">
        <f t="shared" si="1658"/>
        <v>0</v>
      </c>
      <c r="S1092" s="66">
        <f t="shared" si="1659"/>
        <v>0</v>
      </c>
      <c r="T1092" s="10">
        <f t="shared" si="1534"/>
        <v>0.06</v>
      </c>
      <c r="U1092" s="74">
        <f t="shared" si="1654"/>
        <v>13</v>
      </c>
      <c r="V1092" s="74">
        <v>252</v>
      </c>
      <c r="W1092" s="70">
        <f t="shared" si="1523"/>
        <v>1.0030104580000001</v>
      </c>
      <c r="X1092" s="66">
        <f t="shared" si="1524"/>
        <v>152.23355541000001</v>
      </c>
      <c r="Y1092" s="66">
        <v>0</v>
      </c>
      <c r="Z1092" s="67">
        <f t="shared" si="1525"/>
        <v>0</v>
      </c>
      <c r="AA1092" s="68" t="str">
        <f t="shared" si="1535"/>
        <v>A+INCORP J=</v>
      </c>
      <c r="AB1092" s="11">
        <f t="shared" si="1536"/>
        <v>43763</v>
      </c>
      <c r="AC1092" s="227">
        <f t="shared" si="1541"/>
        <v>3113.21</v>
      </c>
      <c r="AD1092" s="227">
        <f t="shared" si="1671"/>
        <v>62.264200000000002</v>
      </c>
      <c r="AE1092" s="227">
        <f t="shared" si="1672"/>
        <v>586.3212166666666</v>
      </c>
      <c r="AF1092" s="228">
        <f t="shared" si="1542"/>
        <v>1.0570493052729455</v>
      </c>
      <c r="AG1092" s="230">
        <f t="shared" si="1543"/>
        <v>390</v>
      </c>
      <c r="AH1092" s="231">
        <f t="shared" si="1673"/>
        <v>1.094369143</v>
      </c>
      <c r="AI1092" s="227">
        <f t="shared" si="1674"/>
        <v>3601.3679974900001</v>
      </c>
      <c r="AJ1092" s="227">
        <f t="shared" si="1675"/>
        <v>4249.9534141566664</v>
      </c>
      <c r="AK1092" s="227">
        <f t="shared" si="1667"/>
        <v>3113.21</v>
      </c>
      <c r="AL1092" s="227">
        <f t="shared" si="1676"/>
        <v>62.264200000000002</v>
      </c>
      <c r="AM1092" s="227">
        <f t="shared" si="1677"/>
        <v>555.18911666666656</v>
      </c>
      <c r="AN1092" s="228">
        <f t="shared" si="1668"/>
        <v>1.0560992145299346</v>
      </c>
      <c r="AO1092" s="230">
        <f t="shared" si="1669"/>
        <v>369</v>
      </c>
      <c r="AP1092" s="231">
        <f t="shared" si="1678"/>
        <v>1.089068049</v>
      </c>
      <c r="AQ1092" s="227">
        <f t="shared" si="1679"/>
        <v>3580.7017897300002</v>
      </c>
      <c r="AR1092" s="227">
        <f t="shared" si="1680"/>
        <v>4198.1551063966672</v>
      </c>
      <c r="AS1092" s="227">
        <f t="shared" si="1537"/>
        <v>3113.21</v>
      </c>
      <c r="AT1092" s="227">
        <f t="shared" si="1681"/>
        <v>62.264200000000002</v>
      </c>
      <c r="AU1092" s="227">
        <f t="shared" si="1682"/>
        <v>524.05701666666664</v>
      </c>
      <c r="AV1092" s="228">
        <f t="shared" si="1538"/>
        <v>1.0537813517931454</v>
      </c>
      <c r="AW1092" s="230">
        <f t="shared" si="1539"/>
        <v>348</v>
      </c>
      <c r="AX1092" s="231">
        <f t="shared" si="1683"/>
        <v>1.0837926339999999</v>
      </c>
      <c r="AY1092" s="227">
        <f t="shared" si="1684"/>
        <v>3555.5363304100001</v>
      </c>
      <c r="AZ1092" s="227">
        <f t="shared" si="1685"/>
        <v>4141.8575470766664</v>
      </c>
      <c r="BA1092" s="227">
        <f t="shared" si="1516"/>
        <v>3113.21</v>
      </c>
      <c r="BB1092" s="227">
        <f t="shared" si="1686"/>
        <v>62.264200000000002</v>
      </c>
      <c r="BC1092" s="227">
        <f t="shared" si="1687"/>
        <v>491.88718</v>
      </c>
      <c r="BD1092" s="228">
        <f t="shared" si="1665"/>
        <v>1.0495824586033016</v>
      </c>
      <c r="BE1092" s="230">
        <f t="shared" si="1666"/>
        <v>328</v>
      </c>
      <c r="BF1092" s="231">
        <f t="shared" si="1688"/>
        <v>1.078792188</v>
      </c>
      <c r="BG1092" s="227">
        <f t="shared" si="1689"/>
        <v>3525.0296434299999</v>
      </c>
      <c r="BH1092" s="227">
        <f t="shared" si="1690"/>
        <v>4079.1810234300001</v>
      </c>
      <c r="BI1092" s="227">
        <f t="shared" si="1540"/>
        <v>3113.21</v>
      </c>
      <c r="BJ1092" s="227">
        <f t="shared" si="1691"/>
        <v>62.264200000000002</v>
      </c>
      <c r="BK1092" s="227">
        <f t="shared" si="1692"/>
        <v>460.75508000000008</v>
      </c>
      <c r="BL1092" s="228">
        <f t="shared" si="1526"/>
        <v>1.0365221369633137</v>
      </c>
      <c r="BM1092" s="230">
        <f t="shared" si="1527"/>
        <v>306</v>
      </c>
      <c r="BN1092" s="231">
        <f t="shared" si="1693"/>
        <v>1.073318341</v>
      </c>
      <c r="BO1092" s="227">
        <f t="shared" si="1694"/>
        <v>3463.5028490999998</v>
      </c>
      <c r="BP1092" s="227">
        <f t="shared" si="1695"/>
        <v>3986.5221290999998</v>
      </c>
      <c r="BQ1092" s="227">
        <f t="shared" si="1664"/>
        <v>3113.21</v>
      </c>
      <c r="BR1092" s="227">
        <f t="shared" si="1696"/>
        <v>62.264200000000002</v>
      </c>
      <c r="BS1092" s="227">
        <f t="shared" si="1697"/>
        <v>426.50976999999995</v>
      </c>
      <c r="BT1092" s="228">
        <f t="shared" si="1662"/>
        <v>1.0331121995579648</v>
      </c>
      <c r="BU1092" s="230">
        <f t="shared" si="1663"/>
        <v>283</v>
      </c>
      <c r="BV1092" s="231">
        <f t="shared" si="1698"/>
        <v>1.0676253769999999</v>
      </c>
      <c r="BW1092" s="227">
        <f t="shared" si="1699"/>
        <v>3433.79840831</v>
      </c>
      <c r="BX1092" s="227">
        <f t="shared" si="1700"/>
        <v>3922.5723783100002</v>
      </c>
      <c r="BY1092" s="227">
        <f t="shared" si="1517"/>
        <v>3113.21</v>
      </c>
      <c r="BZ1092" s="227">
        <f t="shared" si="1701"/>
        <v>62.264200000000002</v>
      </c>
      <c r="CA1092" s="227">
        <f t="shared" si="1702"/>
        <v>396.41540666666663</v>
      </c>
      <c r="CB1092" s="228">
        <f t="shared" si="1514"/>
        <v>1.0340418175922321</v>
      </c>
      <c r="CC1092" s="230">
        <f t="shared" si="1515"/>
        <v>263</v>
      </c>
      <c r="CD1092" s="231">
        <f t="shared" si="1703"/>
        <v>1.062699525</v>
      </c>
      <c r="CE1092" s="227">
        <f t="shared" si="1704"/>
        <v>3421.0309686300002</v>
      </c>
      <c r="CF1092" s="227">
        <f t="shared" si="1705"/>
        <v>3879.7105752966668</v>
      </c>
      <c r="CG1092" s="227">
        <f t="shared" ref="CG1092:CG1155" si="1781">CG1091</f>
        <v>3113.21</v>
      </c>
      <c r="CH1092" s="227">
        <f t="shared" si="1706"/>
        <v>62.264200000000002</v>
      </c>
      <c r="CI1092" s="227">
        <f t="shared" si="1707"/>
        <v>365.28330666666665</v>
      </c>
      <c r="CJ1092" s="228">
        <f t="shared" si="1655"/>
        <v>1.0291024385392182</v>
      </c>
      <c r="CK1092" s="230">
        <f t="shared" si="1656"/>
        <v>242</v>
      </c>
      <c r="CL1092" s="231">
        <f t="shared" si="1708"/>
        <v>1.057551838</v>
      </c>
      <c r="CM1092" s="227">
        <f t="shared" si="1709"/>
        <v>3388.1972720399999</v>
      </c>
      <c r="CN1092" s="227">
        <f t="shared" si="1710"/>
        <v>3815.7447787066667</v>
      </c>
      <c r="CO1092" s="227">
        <f t="shared" si="1513"/>
        <v>3113.21</v>
      </c>
      <c r="CP1092" s="227">
        <f t="shared" si="1711"/>
        <v>62.264200000000002</v>
      </c>
      <c r="CQ1092" s="227">
        <f t="shared" si="1712"/>
        <v>332.07573333333329</v>
      </c>
      <c r="CR1092" s="228">
        <f t="shared" si="1511"/>
        <v>1.0244929780991461</v>
      </c>
      <c r="CS1092" s="230">
        <f t="shared" si="1512"/>
        <v>222</v>
      </c>
      <c r="CT1092" s="231">
        <f t="shared" si="1713"/>
        <v>1.0526724629999999</v>
      </c>
      <c r="CU1092" s="227">
        <f t="shared" si="1714"/>
        <v>3357.45859217</v>
      </c>
      <c r="CV1092" s="227">
        <f t="shared" si="1715"/>
        <v>3751.7985255033332</v>
      </c>
      <c r="CW1092" s="227">
        <f t="shared" si="1653"/>
        <v>3113.21</v>
      </c>
      <c r="CX1092" s="227">
        <f t="shared" si="1716"/>
        <v>62.264200000000002</v>
      </c>
      <c r="CY1092" s="227">
        <f t="shared" si="1717"/>
        <v>300.94363333333331</v>
      </c>
      <c r="CZ1092" s="228">
        <f t="shared" si="1651"/>
        <v>1.0266494039471346</v>
      </c>
      <c r="DA1092" s="239">
        <f t="shared" si="1652"/>
        <v>201</v>
      </c>
      <c r="DB1092" s="231">
        <f t="shared" si="1718"/>
        <v>1.0475733469999999</v>
      </c>
      <c r="DC1092" s="227">
        <f t="shared" si="1719"/>
        <v>3348.2279422800002</v>
      </c>
      <c r="DD1092" s="227">
        <f t="shared" si="1720"/>
        <v>3711.4357756133336</v>
      </c>
      <c r="DE1092" s="227">
        <f t="shared" si="1780"/>
        <v>3113.21</v>
      </c>
      <c r="DF1092" s="227">
        <f t="shared" si="1721"/>
        <v>62.264200000000002</v>
      </c>
      <c r="DG1092" s="227">
        <f t="shared" si="1722"/>
        <v>269.81153333333333</v>
      </c>
      <c r="DH1092" s="228">
        <f t="shared" si="1778"/>
        <v>1.0251116305594976</v>
      </c>
      <c r="DI1092" s="239">
        <f t="shared" si="1779"/>
        <v>180</v>
      </c>
      <c r="DJ1092" s="231">
        <f t="shared" si="1723"/>
        <v>1.04249893</v>
      </c>
      <c r="DK1092" s="227">
        <f t="shared" si="1724"/>
        <v>3327.01834521</v>
      </c>
      <c r="DL1092" s="227">
        <f t="shared" si="1725"/>
        <v>3659.0940785433331</v>
      </c>
      <c r="DM1092" s="227">
        <f t="shared" si="1650"/>
        <v>3113.21</v>
      </c>
      <c r="DN1092" s="227">
        <f t="shared" si="1726"/>
        <v>62.264200000000002</v>
      </c>
      <c r="DO1092" s="227">
        <f t="shared" si="1727"/>
        <v>237.64169666666669</v>
      </c>
      <c r="DP1092" s="228">
        <f t="shared" si="1648"/>
        <v>1.0218421387247223</v>
      </c>
      <c r="DQ1092" s="239">
        <f t="shared" si="1649"/>
        <v>159</v>
      </c>
      <c r="DR1092" s="231">
        <f t="shared" si="1728"/>
        <v>1.0374490940000001</v>
      </c>
      <c r="DS1092" s="227">
        <f t="shared" si="1729"/>
        <v>3300.3425657399998</v>
      </c>
      <c r="DT1092" s="227">
        <f t="shared" si="1730"/>
        <v>3600.2484624066665</v>
      </c>
      <c r="DU1092" s="227">
        <f t="shared" si="1777"/>
        <v>3113.21</v>
      </c>
      <c r="DV1092" s="227">
        <f t="shared" si="1731"/>
        <v>62.264200000000002</v>
      </c>
      <c r="DW1092" s="227">
        <f t="shared" si="1732"/>
        <v>208.58507</v>
      </c>
      <c r="DX1092" s="228">
        <f t="shared" si="1774"/>
        <v>1.0174675852690009</v>
      </c>
      <c r="DY1092" s="239">
        <f t="shared" si="1775"/>
        <v>141</v>
      </c>
      <c r="DZ1092" s="231">
        <f t="shared" si="1733"/>
        <v>1.033140137</v>
      </c>
      <c r="EA1092" s="227">
        <f t="shared" si="1734"/>
        <v>3272.5646363400001</v>
      </c>
      <c r="EB1092" s="227">
        <f t="shared" si="1735"/>
        <v>3543.4139063400003</v>
      </c>
      <c r="EC1092" s="227">
        <f t="shared" si="1644"/>
        <v>3113.21</v>
      </c>
      <c r="ED1092" s="227">
        <f t="shared" si="1736"/>
        <v>62.264200000000002</v>
      </c>
      <c r="EE1092" s="227">
        <f t="shared" si="1737"/>
        <v>176.41523333333336</v>
      </c>
      <c r="EF1092" s="228">
        <f t="shared" si="1645"/>
        <v>1.0098937714852465</v>
      </c>
      <c r="EG1092" s="239">
        <f t="shared" si="1646"/>
        <v>119</v>
      </c>
      <c r="EH1092" s="231">
        <f t="shared" si="1738"/>
        <v>1.027897931</v>
      </c>
      <c r="EI1092" s="227">
        <f t="shared" si="1739"/>
        <v>3231.7228011000002</v>
      </c>
      <c r="EJ1092" s="227">
        <f t="shared" si="1740"/>
        <v>3470.4022344333334</v>
      </c>
      <c r="EK1092" s="227">
        <f t="shared" si="1776"/>
        <v>3113.21</v>
      </c>
      <c r="EL1092" s="227">
        <f t="shared" si="1741"/>
        <v>62.264200000000002</v>
      </c>
      <c r="EM1092" s="227">
        <f t="shared" si="1742"/>
        <v>143.20766</v>
      </c>
      <c r="EN1092" s="228">
        <f t="shared" si="1772"/>
        <v>1.0041703174447103</v>
      </c>
      <c r="EO1092" s="239">
        <f t="shared" si="1773"/>
        <v>98</v>
      </c>
      <c r="EP1092" s="231">
        <f t="shared" si="1743"/>
        <v>1.0229188220000001</v>
      </c>
      <c r="EQ1092" s="227">
        <f t="shared" si="1744"/>
        <v>3197.8417365700002</v>
      </c>
      <c r="ER1092" s="227">
        <f t="shared" si="1745"/>
        <v>3403.3135965700003</v>
      </c>
      <c r="ES1092" s="227">
        <f t="shared" si="1643"/>
        <v>3113.21</v>
      </c>
      <c r="ET1092" s="227">
        <f t="shared" si="1746"/>
        <v>62.264200000000002</v>
      </c>
      <c r="EU1092" s="227">
        <f t="shared" si="1747"/>
        <v>113.11329666666667</v>
      </c>
      <c r="EV1092" s="228">
        <f t="shared" si="1641"/>
        <v>1.0028664220033003</v>
      </c>
      <c r="EW1092" s="239">
        <f t="shared" si="1642"/>
        <v>78</v>
      </c>
      <c r="EX1092" s="231">
        <f t="shared" si="1748"/>
        <v>1.018199238</v>
      </c>
      <c r="EY1092" s="227">
        <f t="shared" si="1749"/>
        <v>3178.95422925</v>
      </c>
      <c r="EZ1092" s="227">
        <f t="shared" si="1750"/>
        <v>3354.3317259166665</v>
      </c>
      <c r="FA1092" s="227">
        <f t="shared" si="1771"/>
        <v>3113.21</v>
      </c>
      <c r="FB1092" s="227">
        <f t="shared" si="1751"/>
        <v>62.264200000000002</v>
      </c>
      <c r="FC1092" s="227">
        <f t="shared" si="1752"/>
        <v>81.981196666666662</v>
      </c>
      <c r="FD1092" s="228">
        <f t="shared" si="1769"/>
        <v>1.0027664119673967</v>
      </c>
      <c r="FE1092" s="239">
        <f t="shared" si="1770"/>
        <v>56</v>
      </c>
      <c r="FF1092" s="231">
        <f t="shared" si="1753"/>
        <v>1.013032843</v>
      </c>
      <c r="FG1092" s="227">
        <f t="shared" si="1754"/>
        <v>3162.5086428899999</v>
      </c>
      <c r="FH1092" s="227">
        <f t="shared" si="1755"/>
        <v>3306.7540395566666</v>
      </c>
      <c r="FI1092" s="227">
        <f t="shared" si="1639"/>
        <v>3113.21</v>
      </c>
      <c r="FJ1092" s="227">
        <f t="shared" si="1756"/>
        <v>62.264200000000002</v>
      </c>
      <c r="FK1092" s="227">
        <f t="shared" si="1757"/>
        <v>48.773623333333333</v>
      </c>
      <c r="FL1092" s="228">
        <f t="shared" si="1635"/>
        <v>1.0008642187163446</v>
      </c>
      <c r="FM1092" s="239">
        <f t="shared" si="1636"/>
        <v>34</v>
      </c>
      <c r="FN1092" s="231">
        <f t="shared" si="1758"/>
        <v>1.0078926619999999</v>
      </c>
      <c r="FO1092" s="227">
        <f t="shared" si="1759"/>
        <v>3140.4932437699999</v>
      </c>
      <c r="FP1092" s="227">
        <f t="shared" si="1760"/>
        <v>3251.531067103333</v>
      </c>
      <c r="FQ1092" s="227">
        <f t="shared" si="1767"/>
        <v>3113.21</v>
      </c>
      <c r="FR1092" s="227">
        <f t="shared" si="1768"/>
        <v>62.264200000000002</v>
      </c>
      <c r="FS1092" s="227">
        <f t="shared" si="1761"/>
        <v>17.641523333333332</v>
      </c>
      <c r="FT1092" s="228">
        <f t="shared" si="1762"/>
        <v>0.99976383138853686</v>
      </c>
      <c r="FU1092" s="239">
        <f t="shared" si="1763"/>
        <v>12</v>
      </c>
      <c r="FV1092" s="231">
        <f t="shared" si="1764"/>
        <v>1.0027785629999999</v>
      </c>
      <c r="FW1092" s="227">
        <f t="shared" si="1670"/>
        <v>3121.1229647099999</v>
      </c>
      <c r="FX1092" s="227">
        <f t="shared" si="1765"/>
        <v>3201.0286880433332</v>
      </c>
      <c r="FY1092" s="227"/>
      <c r="FZ1092" s="227"/>
      <c r="GA1092" s="227"/>
      <c r="GB1092" s="227"/>
      <c r="GC1092" s="1"/>
      <c r="GD1092" s="1"/>
      <c r="GE1092" s="1"/>
      <c r="GF1092" s="1"/>
      <c r="GG1092" s="1"/>
      <c r="GH1092" s="5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5"/>
      <c r="HA1092" s="5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3"/>
      <c r="JZ1092" s="1"/>
      <c r="KA1092" s="1"/>
      <c r="KB1092" s="1"/>
      <c r="KC1092" s="1"/>
      <c r="KD1092" s="1"/>
      <c r="KE1092" s="1"/>
    </row>
    <row r="1093" spans="1:291" x14ac:dyDescent="0.2">
      <c r="A1093" s="196">
        <f t="shared" si="1528"/>
        <v>43751</v>
      </c>
      <c r="B1093" s="236">
        <f t="shared" si="1766"/>
        <v>121267.23719925001</v>
      </c>
      <c r="C1093" s="66">
        <f t="shared" si="1660"/>
        <v>50580.183116519998</v>
      </c>
      <c r="D1093" s="77">
        <f t="shared" si="1529"/>
        <v>5229.93</v>
      </c>
      <c r="E1093" s="67">
        <f>VLOOKUP(A1092,[1]Plan1!$DQ$117:$DS$314,3)</f>
        <v>5227.84</v>
      </c>
      <c r="F1093" s="11">
        <f t="shared" si="1530"/>
        <v>43734</v>
      </c>
      <c r="G1093" s="73">
        <f t="shared" si="1518"/>
        <v>-3.996229395040185E-4</v>
      </c>
      <c r="H1093" s="11">
        <f t="shared" si="1531"/>
        <v>43763</v>
      </c>
      <c r="I1093" s="11">
        <f t="shared" si="1519"/>
        <v>43763</v>
      </c>
      <c r="J1093" s="1">
        <f t="shared" si="1532"/>
        <v>22</v>
      </c>
      <c r="K1093" s="1">
        <f t="shared" si="1533"/>
        <v>13</v>
      </c>
      <c r="L1093" s="66">
        <f t="shared" si="1520"/>
        <v>0.99976383000000002</v>
      </c>
      <c r="M1093" s="70">
        <f t="shared" si="1661"/>
        <v>1.0011006499999999</v>
      </c>
      <c r="N1093" s="70">
        <f t="shared" si="1647"/>
        <v>1.1032372156698267</v>
      </c>
      <c r="O1093" s="66">
        <f t="shared" si="1657"/>
        <v>1.1029766599999999</v>
      </c>
      <c r="P1093" s="66">
        <f t="shared" si="1521"/>
        <v>50568.237594669998</v>
      </c>
      <c r="Q1093" s="74">
        <f t="shared" si="1522"/>
        <v>0</v>
      </c>
      <c r="R1093" s="75">
        <f t="shared" si="1658"/>
        <v>0</v>
      </c>
      <c r="S1093" s="66">
        <f t="shared" si="1659"/>
        <v>0</v>
      </c>
      <c r="T1093" s="10">
        <f t="shared" si="1534"/>
        <v>0.06</v>
      </c>
      <c r="U1093" s="74">
        <f t="shared" si="1654"/>
        <v>13</v>
      </c>
      <c r="V1093" s="74">
        <v>252</v>
      </c>
      <c r="W1093" s="70">
        <f t="shared" si="1523"/>
        <v>1.0030104580000001</v>
      </c>
      <c r="X1093" s="66">
        <f t="shared" si="1524"/>
        <v>152.23355541000001</v>
      </c>
      <c r="Y1093" s="66">
        <v>0</v>
      </c>
      <c r="Z1093" s="67">
        <f t="shared" si="1525"/>
        <v>0</v>
      </c>
      <c r="AA1093" s="68" t="str">
        <f t="shared" si="1535"/>
        <v>A+INCORP J=</v>
      </c>
      <c r="AB1093" s="11">
        <f t="shared" si="1536"/>
        <v>43763</v>
      </c>
      <c r="AC1093" s="227">
        <f t="shared" si="1541"/>
        <v>3113.21</v>
      </c>
      <c r="AD1093" s="227">
        <f t="shared" si="1671"/>
        <v>62.264200000000002</v>
      </c>
      <c r="AE1093" s="227">
        <f t="shared" si="1672"/>
        <v>587.35895333333337</v>
      </c>
      <c r="AF1093" s="228">
        <f t="shared" si="1542"/>
        <v>1.0570493052729455</v>
      </c>
      <c r="AG1093" s="230">
        <f t="shared" si="1543"/>
        <v>390</v>
      </c>
      <c r="AH1093" s="231">
        <f t="shared" si="1673"/>
        <v>1.094369143</v>
      </c>
      <c r="AI1093" s="227">
        <f t="shared" si="1674"/>
        <v>3601.3679974900001</v>
      </c>
      <c r="AJ1093" s="227">
        <f t="shared" si="1675"/>
        <v>4250.9911508233336</v>
      </c>
      <c r="AK1093" s="227">
        <f t="shared" si="1667"/>
        <v>3113.21</v>
      </c>
      <c r="AL1093" s="227">
        <f t="shared" si="1676"/>
        <v>62.264200000000002</v>
      </c>
      <c r="AM1093" s="227">
        <f t="shared" si="1677"/>
        <v>556.22685333333334</v>
      </c>
      <c r="AN1093" s="228">
        <f t="shared" si="1668"/>
        <v>1.0560992145299346</v>
      </c>
      <c r="AO1093" s="230">
        <f t="shared" si="1669"/>
        <v>369</v>
      </c>
      <c r="AP1093" s="231">
        <f t="shared" si="1678"/>
        <v>1.089068049</v>
      </c>
      <c r="AQ1093" s="227">
        <f t="shared" si="1679"/>
        <v>3580.7017897300002</v>
      </c>
      <c r="AR1093" s="227">
        <f t="shared" si="1680"/>
        <v>4199.1928430633334</v>
      </c>
      <c r="AS1093" s="227">
        <f t="shared" si="1537"/>
        <v>3113.21</v>
      </c>
      <c r="AT1093" s="227">
        <f t="shared" si="1681"/>
        <v>62.264200000000002</v>
      </c>
      <c r="AU1093" s="227">
        <f t="shared" si="1682"/>
        <v>525.09475333333341</v>
      </c>
      <c r="AV1093" s="228">
        <f t="shared" si="1538"/>
        <v>1.0537813517931454</v>
      </c>
      <c r="AW1093" s="230">
        <f t="shared" si="1539"/>
        <v>348</v>
      </c>
      <c r="AX1093" s="231">
        <f t="shared" si="1683"/>
        <v>1.0837926339999999</v>
      </c>
      <c r="AY1093" s="227">
        <f t="shared" si="1684"/>
        <v>3555.5363304100001</v>
      </c>
      <c r="AZ1093" s="227">
        <f t="shared" si="1685"/>
        <v>4142.8952837433335</v>
      </c>
      <c r="BA1093" s="227">
        <f t="shared" si="1516"/>
        <v>3113.21</v>
      </c>
      <c r="BB1093" s="227">
        <f t="shared" si="1686"/>
        <v>62.264200000000002</v>
      </c>
      <c r="BC1093" s="227">
        <f t="shared" si="1687"/>
        <v>492.92491666666672</v>
      </c>
      <c r="BD1093" s="228">
        <f t="shared" si="1665"/>
        <v>1.0495824586033016</v>
      </c>
      <c r="BE1093" s="230">
        <f t="shared" si="1666"/>
        <v>328</v>
      </c>
      <c r="BF1093" s="231">
        <f t="shared" si="1688"/>
        <v>1.078792188</v>
      </c>
      <c r="BG1093" s="227">
        <f t="shared" si="1689"/>
        <v>3525.0296434299999</v>
      </c>
      <c r="BH1093" s="227">
        <f t="shared" si="1690"/>
        <v>4080.2187600966663</v>
      </c>
      <c r="BI1093" s="227">
        <f t="shared" si="1540"/>
        <v>3113.21</v>
      </c>
      <c r="BJ1093" s="227">
        <f t="shared" si="1691"/>
        <v>62.264200000000002</v>
      </c>
      <c r="BK1093" s="227">
        <f t="shared" si="1692"/>
        <v>461.79281666666668</v>
      </c>
      <c r="BL1093" s="228">
        <f t="shared" si="1526"/>
        <v>1.0365221369633137</v>
      </c>
      <c r="BM1093" s="230">
        <f t="shared" si="1527"/>
        <v>306</v>
      </c>
      <c r="BN1093" s="231">
        <f t="shared" si="1693"/>
        <v>1.073318341</v>
      </c>
      <c r="BO1093" s="227">
        <f t="shared" si="1694"/>
        <v>3463.5028490999998</v>
      </c>
      <c r="BP1093" s="227">
        <f t="shared" si="1695"/>
        <v>3987.5598657666665</v>
      </c>
      <c r="BQ1093" s="227">
        <f t="shared" si="1664"/>
        <v>3113.21</v>
      </c>
      <c r="BR1093" s="227">
        <f t="shared" si="1696"/>
        <v>62.264200000000002</v>
      </c>
      <c r="BS1093" s="227">
        <f t="shared" si="1697"/>
        <v>427.54750666666666</v>
      </c>
      <c r="BT1093" s="228">
        <f t="shared" si="1662"/>
        <v>1.0331121995579648</v>
      </c>
      <c r="BU1093" s="230">
        <f t="shared" si="1663"/>
        <v>283</v>
      </c>
      <c r="BV1093" s="231">
        <f t="shared" si="1698"/>
        <v>1.0676253769999999</v>
      </c>
      <c r="BW1093" s="227">
        <f t="shared" si="1699"/>
        <v>3433.79840831</v>
      </c>
      <c r="BX1093" s="227">
        <f t="shared" si="1700"/>
        <v>3923.6101149766669</v>
      </c>
      <c r="BY1093" s="227">
        <f t="shared" si="1517"/>
        <v>3113.21</v>
      </c>
      <c r="BZ1093" s="227">
        <f t="shared" si="1701"/>
        <v>62.264200000000002</v>
      </c>
      <c r="CA1093" s="227">
        <f t="shared" si="1702"/>
        <v>397.4531433333334</v>
      </c>
      <c r="CB1093" s="228">
        <f t="shared" si="1514"/>
        <v>1.0340418175922321</v>
      </c>
      <c r="CC1093" s="230">
        <f t="shared" si="1515"/>
        <v>263</v>
      </c>
      <c r="CD1093" s="231">
        <f t="shared" si="1703"/>
        <v>1.062699525</v>
      </c>
      <c r="CE1093" s="227">
        <f t="shared" si="1704"/>
        <v>3421.0309686300002</v>
      </c>
      <c r="CF1093" s="227">
        <f t="shared" si="1705"/>
        <v>3880.7483119633334</v>
      </c>
      <c r="CG1093" s="227">
        <f t="shared" si="1781"/>
        <v>3113.21</v>
      </c>
      <c r="CH1093" s="227">
        <f t="shared" si="1706"/>
        <v>62.264200000000002</v>
      </c>
      <c r="CI1093" s="227">
        <f t="shared" si="1707"/>
        <v>366.32104333333336</v>
      </c>
      <c r="CJ1093" s="228">
        <f t="shared" si="1655"/>
        <v>1.0291024385392182</v>
      </c>
      <c r="CK1093" s="230">
        <f t="shared" si="1656"/>
        <v>242</v>
      </c>
      <c r="CL1093" s="231">
        <f t="shared" si="1708"/>
        <v>1.057551838</v>
      </c>
      <c r="CM1093" s="227">
        <f t="shared" si="1709"/>
        <v>3388.1972720399999</v>
      </c>
      <c r="CN1093" s="227">
        <f t="shared" si="1710"/>
        <v>3816.7825153733334</v>
      </c>
      <c r="CO1093" s="227">
        <f t="shared" si="1513"/>
        <v>3113.21</v>
      </c>
      <c r="CP1093" s="227">
        <f t="shared" si="1711"/>
        <v>62.264200000000002</v>
      </c>
      <c r="CQ1093" s="227">
        <f t="shared" si="1712"/>
        <v>333.11347000000001</v>
      </c>
      <c r="CR1093" s="228">
        <f t="shared" ref="CR1093:CR1156" si="1782">($O1093/CR$770)</f>
        <v>1.0244929780991461</v>
      </c>
      <c r="CS1093" s="230">
        <f t="shared" ref="CS1093:CS1156" si="1783">NETWORKDAYS(CS$770,$A1093,$AE$118:$AE$502)-1</f>
        <v>222</v>
      </c>
      <c r="CT1093" s="231">
        <f t="shared" si="1713"/>
        <v>1.0526724629999999</v>
      </c>
      <c r="CU1093" s="227">
        <f t="shared" si="1714"/>
        <v>3357.45859217</v>
      </c>
      <c r="CV1093" s="227">
        <f t="shared" si="1715"/>
        <v>3752.8362621699998</v>
      </c>
      <c r="CW1093" s="227">
        <f t="shared" si="1653"/>
        <v>3113.21</v>
      </c>
      <c r="CX1093" s="227">
        <f t="shared" si="1716"/>
        <v>62.264200000000002</v>
      </c>
      <c r="CY1093" s="227">
        <f t="shared" si="1717"/>
        <v>301.98136999999997</v>
      </c>
      <c r="CZ1093" s="228">
        <f t="shared" si="1651"/>
        <v>1.0266494039471346</v>
      </c>
      <c r="DA1093" s="239">
        <f t="shared" si="1652"/>
        <v>201</v>
      </c>
      <c r="DB1093" s="231">
        <f t="shared" si="1718"/>
        <v>1.0475733469999999</v>
      </c>
      <c r="DC1093" s="227">
        <f t="shared" si="1719"/>
        <v>3348.2279422800002</v>
      </c>
      <c r="DD1093" s="227">
        <f t="shared" si="1720"/>
        <v>3712.4735122800003</v>
      </c>
      <c r="DE1093" s="227">
        <f t="shared" si="1780"/>
        <v>3113.21</v>
      </c>
      <c r="DF1093" s="227">
        <f t="shared" si="1721"/>
        <v>62.264200000000002</v>
      </c>
      <c r="DG1093" s="227">
        <f t="shared" si="1722"/>
        <v>270.84926999999999</v>
      </c>
      <c r="DH1093" s="228">
        <f t="shared" si="1778"/>
        <v>1.0251116305594976</v>
      </c>
      <c r="DI1093" s="239">
        <f t="shared" si="1779"/>
        <v>180</v>
      </c>
      <c r="DJ1093" s="231">
        <f t="shared" si="1723"/>
        <v>1.04249893</v>
      </c>
      <c r="DK1093" s="227">
        <f t="shared" si="1724"/>
        <v>3327.01834521</v>
      </c>
      <c r="DL1093" s="227">
        <f t="shared" si="1725"/>
        <v>3660.1318152100002</v>
      </c>
      <c r="DM1093" s="227">
        <f t="shared" si="1650"/>
        <v>3113.21</v>
      </c>
      <c r="DN1093" s="227">
        <f t="shared" si="1726"/>
        <v>62.264200000000002</v>
      </c>
      <c r="DO1093" s="227">
        <f t="shared" si="1727"/>
        <v>238.67943333333335</v>
      </c>
      <c r="DP1093" s="228">
        <f t="shared" si="1648"/>
        <v>1.0218421387247223</v>
      </c>
      <c r="DQ1093" s="239">
        <f t="shared" si="1649"/>
        <v>159</v>
      </c>
      <c r="DR1093" s="231">
        <f t="shared" si="1728"/>
        <v>1.0374490940000001</v>
      </c>
      <c r="DS1093" s="227">
        <f t="shared" si="1729"/>
        <v>3300.3425657399998</v>
      </c>
      <c r="DT1093" s="227">
        <f t="shared" si="1730"/>
        <v>3601.2861990733331</v>
      </c>
      <c r="DU1093" s="227">
        <f t="shared" si="1777"/>
        <v>3113.21</v>
      </c>
      <c r="DV1093" s="227">
        <f t="shared" si="1731"/>
        <v>62.264200000000002</v>
      </c>
      <c r="DW1093" s="227">
        <f t="shared" si="1732"/>
        <v>209.62280666666669</v>
      </c>
      <c r="DX1093" s="228">
        <f t="shared" si="1774"/>
        <v>1.0174675852690009</v>
      </c>
      <c r="DY1093" s="239">
        <f t="shared" si="1775"/>
        <v>141</v>
      </c>
      <c r="DZ1093" s="231">
        <f t="shared" si="1733"/>
        <v>1.033140137</v>
      </c>
      <c r="EA1093" s="227">
        <f t="shared" si="1734"/>
        <v>3272.5646363400001</v>
      </c>
      <c r="EB1093" s="227">
        <f t="shared" si="1735"/>
        <v>3544.4516430066669</v>
      </c>
      <c r="EC1093" s="227">
        <f t="shared" si="1644"/>
        <v>3113.21</v>
      </c>
      <c r="ED1093" s="227">
        <f t="shared" si="1736"/>
        <v>62.264200000000002</v>
      </c>
      <c r="EE1093" s="227">
        <f t="shared" si="1737"/>
        <v>177.45297000000002</v>
      </c>
      <c r="EF1093" s="228">
        <f t="shared" si="1645"/>
        <v>1.0098937714852465</v>
      </c>
      <c r="EG1093" s="239">
        <f t="shared" si="1646"/>
        <v>119</v>
      </c>
      <c r="EH1093" s="231">
        <f t="shared" si="1738"/>
        <v>1.027897931</v>
      </c>
      <c r="EI1093" s="227">
        <f t="shared" si="1739"/>
        <v>3231.7228011000002</v>
      </c>
      <c r="EJ1093" s="227">
        <f t="shared" si="1740"/>
        <v>3471.4399711000001</v>
      </c>
      <c r="EK1093" s="227">
        <f t="shared" si="1776"/>
        <v>3113.21</v>
      </c>
      <c r="EL1093" s="227">
        <f t="shared" si="1741"/>
        <v>62.264200000000002</v>
      </c>
      <c r="EM1093" s="227">
        <f t="shared" si="1742"/>
        <v>144.24539666666669</v>
      </c>
      <c r="EN1093" s="228">
        <f t="shared" si="1772"/>
        <v>1.0041703174447103</v>
      </c>
      <c r="EO1093" s="239">
        <f t="shared" si="1773"/>
        <v>98</v>
      </c>
      <c r="EP1093" s="231">
        <f t="shared" si="1743"/>
        <v>1.0229188220000001</v>
      </c>
      <c r="EQ1093" s="227">
        <f t="shared" si="1744"/>
        <v>3197.8417365700002</v>
      </c>
      <c r="ER1093" s="227">
        <f t="shared" si="1745"/>
        <v>3404.351333236667</v>
      </c>
      <c r="ES1093" s="227">
        <f t="shared" si="1643"/>
        <v>3113.21</v>
      </c>
      <c r="ET1093" s="227">
        <f t="shared" si="1746"/>
        <v>62.264200000000002</v>
      </c>
      <c r="EU1093" s="227">
        <f t="shared" si="1747"/>
        <v>114.15103333333333</v>
      </c>
      <c r="EV1093" s="228">
        <f t="shared" si="1641"/>
        <v>1.0028664220033003</v>
      </c>
      <c r="EW1093" s="239">
        <f t="shared" si="1642"/>
        <v>78</v>
      </c>
      <c r="EX1093" s="231">
        <f t="shared" si="1748"/>
        <v>1.018199238</v>
      </c>
      <c r="EY1093" s="227">
        <f t="shared" si="1749"/>
        <v>3178.95422925</v>
      </c>
      <c r="EZ1093" s="227">
        <f t="shared" si="1750"/>
        <v>3355.3694625833332</v>
      </c>
      <c r="FA1093" s="227">
        <f t="shared" si="1771"/>
        <v>3113.21</v>
      </c>
      <c r="FB1093" s="227">
        <f t="shared" si="1751"/>
        <v>62.264200000000002</v>
      </c>
      <c r="FC1093" s="227">
        <f t="shared" si="1752"/>
        <v>83.018933333333322</v>
      </c>
      <c r="FD1093" s="228">
        <f t="shared" si="1769"/>
        <v>1.0027664119673967</v>
      </c>
      <c r="FE1093" s="239">
        <f t="shared" si="1770"/>
        <v>56</v>
      </c>
      <c r="FF1093" s="231">
        <f t="shared" si="1753"/>
        <v>1.013032843</v>
      </c>
      <c r="FG1093" s="227">
        <f t="shared" si="1754"/>
        <v>3162.5086428899999</v>
      </c>
      <c r="FH1093" s="227">
        <f t="shared" si="1755"/>
        <v>3307.7917762233333</v>
      </c>
      <c r="FI1093" s="227">
        <f t="shared" si="1639"/>
        <v>3113.21</v>
      </c>
      <c r="FJ1093" s="227">
        <f t="shared" si="1756"/>
        <v>62.264200000000002</v>
      </c>
      <c r="FK1093" s="227">
        <f t="shared" si="1757"/>
        <v>49.811360000000001</v>
      </c>
      <c r="FL1093" s="228">
        <f t="shared" si="1635"/>
        <v>1.0008642187163446</v>
      </c>
      <c r="FM1093" s="239">
        <f t="shared" si="1636"/>
        <v>34</v>
      </c>
      <c r="FN1093" s="231">
        <f t="shared" si="1758"/>
        <v>1.0078926619999999</v>
      </c>
      <c r="FO1093" s="227">
        <f t="shared" si="1759"/>
        <v>3140.4932437699999</v>
      </c>
      <c r="FP1093" s="227">
        <f t="shared" si="1760"/>
        <v>3252.5688037700002</v>
      </c>
      <c r="FQ1093" s="227">
        <f t="shared" si="1767"/>
        <v>3113.21</v>
      </c>
      <c r="FR1093" s="227">
        <f t="shared" si="1768"/>
        <v>62.264200000000002</v>
      </c>
      <c r="FS1093" s="227">
        <f t="shared" si="1761"/>
        <v>18.679259999999999</v>
      </c>
      <c r="FT1093" s="228">
        <f t="shared" si="1762"/>
        <v>0.99976383138853686</v>
      </c>
      <c r="FU1093" s="239">
        <f t="shared" si="1763"/>
        <v>12</v>
      </c>
      <c r="FV1093" s="231">
        <f t="shared" si="1764"/>
        <v>1.0027785629999999</v>
      </c>
      <c r="FW1093" s="227">
        <f t="shared" si="1670"/>
        <v>3121.1229647099999</v>
      </c>
      <c r="FX1093" s="227">
        <f t="shared" si="1765"/>
        <v>3202.0664247099999</v>
      </c>
      <c r="FY1093" s="227"/>
      <c r="FZ1093" s="227"/>
      <c r="GA1093" s="227"/>
      <c r="GB1093" s="227"/>
      <c r="GC1093" s="1"/>
      <c r="GD1093" s="1"/>
      <c r="GE1093" s="1"/>
      <c r="GF1093" s="1"/>
      <c r="GG1093" s="1"/>
      <c r="GH1093" s="5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5"/>
      <c r="HA1093" s="5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3"/>
      <c r="JZ1093" s="1"/>
      <c r="KA1093" s="1"/>
      <c r="KB1093" s="1"/>
      <c r="KC1093" s="1"/>
      <c r="KD1093" s="1"/>
      <c r="KE1093" s="1"/>
    </row>
    <row r="1094" spans="1:291" x14ac:dyDescent="0.2">
      <c r="A1094" s="196">
        <f t="shared" si="1528"/>
        <v>43752</v>
      </c>
      <c r="B1094" s="236">
        <f t="shared" si="1766"/>
        <v>121301.66357502667</v>
      </c>
      <c r="C1094" s="66">
        <f t="shared" si="1660"/>
        <v>50580.183116519998</v>
      </c>
      <c r="D1094" s="77">
        <f t="shared" si="1529"/>
        <v>5229.93</v>
      </c>
      <c r="E1094" s="67">
        <f>VLOOKUP(A1093,[1]Plan1!$DQ$117:$DS$314,3)</f>
        <v>5227.84</v>
      </c>
      <c r="F1094" s="11">
        <f t="shared" si="1530"/>
        <v>43734</v>
      </c>
      <c r="G1094" s="73">
        <f t="shared" si="1518"/>
        <v>-3.996229395040185E-4</v>
      </c>
      <c r="H1094" s="11">
        <f t="shared" si="1531"/>
        <v>43763</v>
      </c>
      <c r="I1094" s="11">
        <f t="shared" si="1519"/>
        <v>43763</v>
      </c>
      <c r="J1094" s="1">
        <f t="shared" si="1532"/>
        <v>22</v>
      </c>
      <c r="K1094" s="1">
        <f t="shared" si="1533"/>
        <v>13</v>
      </c>
      <c r="L1094" s="66">
        <f t="shared" si="1520"/>
        <v>0.99976383000000002</v>
      </c>
      <c r="M1094" s="70">
        <f t="shared" si="1661"/>
        <v>1.0011006499999999</v>
      </c>
      <c r="N1094" s="70">
        <f t="shared" si="1647"/>
        <v>1.1032372156698267</v>
      </c>
      <c r="O1094" s="66">
        <f t="shared" si="1657"/>
        <v>1.1029766599999999</v>
      </c>
      <c r="P1094" s="66">
        <f t="shared" si="1521"/>
        <v>50568.237594669998</v>
      </c>
      <c r="Q1094" s="74">
        <f t="shared" si="1522"/>
        <v>0</v>
      </c>
      <c r="R1094" s="75">
        <f t="shared" si="1658"/>
        <v>0</v>
      </c>
      <c r="S1094" s="66">
        <f t="shared" si="1659"/>
        <v>0</v>
      </c>
      <c r="T1094" s="10">
        <f t="shared" si="1534"/>
        <v>0.06</v>
      </c>
      <c r="U1094" s="74">
        <f t="shared" si="1654"/>
        <v>13</v>
      </c>
      <c r="V1094" s="74">
        <v>252</v>
      </c>
      <c r="W1094" s="70">
        <f t="shared" si="1523"/>
        <v>1.0030104580000001</v>
      </c>
      <c r="X1094" s="66">
        <f t="shared" si="1524"/>
        <v>152.23355541000001</v>
      </c>
      <c r="Y1094" s="66">
        <v>0</v>
      </c>
      <c r="Z1094" s="67">
        <f t="shared" si="1525"/>
        <v>0</v>
      </c>
      <c r="AA1094" s="68" t="str">
        <f t="shared" si="1535"/>
        <v>A+INCORP J=</v>
      </c>
      <c r="AB1094" s="11">
        <f t="shared" si="1536"/>
        <v>43763</v>
      </c>
      <c r="AC1094" s="227">
        <f t="shared" si="1541"/>
        <v>3113.21</v>
      </c>
      <c r="AD1094" s="227">
        <f t="shared" si="1671"/>
        <v>62.264200000000002</v>
      </c>
      <c r="AE1094" s="227">
        <f t="shared" si="1672"/>
        <v>588.39669000000004</v>
      </c>
      <c r="AF1094" s="228">
        <f t="shared" si="1542"/>
        <v>1.0570493052729455</v>
      </c>
      <c r="AG1094" s="230">
        <f t="shared" si="1543"/>
        <v>391</v>
      </c>
      <c r="AH1094" s="231">
        <f t="shared" si="1673"/>
        <v>1.0946222189999999</v>
      </c>
      <c r="AI1094" s="227">
        <f t="shared" si="1674"/>
        <v>3602.2008241600001</v>
      </c>
      <c r="AJ1094" s="227">
        <f t="shared" si="1675"/>
        <v>4252.8617141599998</v>
      </c>
      <c r="AK1094" s="227">
        <f t="shared" si="1667"/>
        <v>3113.21</v>
      </c>
      <c r="AL1094" s="227">
        <f t="shared" si="1676"/>
        <v>62.264200000000002</v>
      </c>
      <c r="AM1094" s="227">
        <f t="shared" si="1677"/>
        <v>557.26459</v>
      </c>
      <c r="AN1094" s="228">
        <f t="shared" si="1668"/>
        <v>1.0560992145299346</v>
      </c>
      <c r="AO1094" s="230">
        <f t="shared" si="1669"/>
        <v>370</v>
      </c>
      <c r="AP1094" s="231">
        <f t="shared" si="1678"/>
        <v>1.0893198989999999</v>
      </c>
      <c r="AQ1094" s="227">
        <f t="shared" si="1679"/>
        <v>3581.5298369299999</v>
      </c>
      <c r="AR1094" s="227">
        <f t="shared" si="1680"/>
        <v>4201.0586269300002</v>
      </c>
      <c r="AS1094" s="227">
        <f t="shared" si="1537"/>
        <v>3113.21</v>
      </c>
      <c r="AT1094" s="227">
        <f t="shared" si="1681"/>
        <v>62.264200000000002</v>
      </c>
      <c r="AU1094" s="227">
        <f t="shared" si="1682"/>
        <v>526.13248999999996</v>
      </c>
      <c r="AV1094" s="228">
        <f t="shared" si="1538"/>
        <v>1.0537813517931454</v>
      </c>
      <c r="AW1094" s="230">
        <f t="shared" si="1539"/>
        <v>349</v>
      </c>
      <c r="AX1094" s="231">
        <f t="shared" si="1683"/>
        <v>1.0840432630000001</v>
      </c>
      <c r="AY1094" s="227">
        <f t="shared" si="1684"/>
        <v>3556.3585545999999</v>
      </c>
      <c r="AZ1094" s="227">
        <f t="shared" si="1685"/>
        <v>4144.7552446</v>
      </c>
      <c r="BA1094" s="227">
        <f t="shared" si="1516"/>
        <v>3113.21</v>
      </c>
      <c r="BB1094" s="227">
        <f t="shared" si="1686"/>
        <v>62.264200000000002</v>
      </c>
      <c r="BC1094" s="227">
        <f t="shared" si="1687"/>
        <v>493.96265333333338</v>
      </c>
      <c r="BD1094" s="228">
        <f t="shared" si="1665"/>
        <v>1.0495824586033016</v>
      </c>
      <c r="BE1094" s="230">
        <f t="shared" si="1666"/>
        <v>329</v>
      </c>
      <c r="BF1094" s="231">
        <f t="shared" si="1688"/>
        <v>1.079041661</v>
      </c>
      <c r="BG1094" s="227">
        <f t="shared" si="1689"/>
        <v>3525.8448140700002</v>
      </c>
      <c r="BH1094" s="227">
        <f t="shared" si="1690"/>
        <v>4082.0716674033338</v>
      </c>
      <c r="BI1094" s="227">
        <f t="shared" si="1540"/>
        <v>3113.21</v>
      </c>
      <c r="BJ1094" s="227">
        <f t="shared" si="1691"/>
        <v>62.264200000000002</v>
      </c>
      <c r="BK1094" s="227">
        <f t="shared" si="1692"/>
        <v>462.83055333333334</v>
      </c>
      <c r="BL1094" s="228">
        <f t="shared" si="1526"/>
        <v>1.0365221369633137</v>
      </c>
      <c r="BM1094" s="230">
        <f t="shared" si="1527"/>
        <v>307</v>
      </c>
      <c r="BN1094" s="231">
        <f t="shared" si="1693"/>
        <v>1.0735665489999999</v>
      </c>
      <c r="BO1094" s="227">
        <f t="shared" si="1694"/>
        <v>3464.3037942400001</v>
      </c>
      <c r="BP1094" s="227">
        <f t="shared" si="1695"/>
        <v>3989.3985475733334</v>
      </c>
      <c r="BQ1094" s="227">
        <f t="shared" si="1664"/>
        <v>3113.21</v>
      </c>
      <c r="BR1094" s="227">
        <f t="shared" si="1696"/>
        <v>62.264200000000002</v>
      </c>
      <c r="BS1094" s="227">
        <f t="shared" si="1697"/>
        <v>428.58524333333338</v>
      </c>
      <c r="BT1094" s="228">
        <f t="shared" si="1662"/>
        <v>1.0331121995579648</v>
      </c>
      <c r="BU1094" s="230">
        <f t="shared" si="1663"/>
        <v>284</v>
      </c>
      <c r="BV1094" s="231">
        <f t="shared" si="1698"/>
        <v>1.0678722679999999</v>
      </c>
      <c r="BW1094" s="227">
        <f t="shared" si="1699"/>
        <v>3434.59248265</v>
      </c>
      <c r="BX1094" s="227">
        <f t="shared" si="1700"/>
        <v>3925.4419259833335</v>
      </c>
      <c r="BY1094" s="227">
        <f t="shared" si="1517"/>
        <v>3113.21</v>
      </c>
      <c r="BZ1094" s="227">
        <f t="shared" si="1701"/>
        <v>62.264200000000002</v>
      </c>
      <c r="CA1094" s="227">
        <f t="shared" si="1702"/>
        <v>398.49088</v>
      </c>
      <c r="CB1094" s="228">
        <f t="shared" si="1514"/>
        <v>1.0340418175922321</v>
      </c>
      <c r="CC1094" s="230">
        <f t="shared" si="1515"/>
        <v>264</v>
      </c>
      <c r="CD1094" s="231">
        <f t="shared" si="1703"/>
        <v>1.0629452770000001</v>
      </c>
      <c r="CE1094" s="227">
        <f t="shared" si="1704"/>
        <v>3421.8220908399999</v>
      </c>
      <c r="CF1094" s="227">
        <f t="shared" si="1705"/>
        <v>3882.5771708399998</v>
      </c>
      <c r="CG1094" s="227">
        <f t="shared" si="1781"/>
        <v>3113.21</v>
      </c>
      <c r="CH1094" s="227">
        <f t="shared" si="1706"/>
        <v>62.264200000000002</v>
      </c>
      <c r="CI1094" s="227">
        <f t="shared" si="1707"/>
        <v>367.35878000000002</v>
      </c>
      <c r="CJ1094" s="228">
        <f t="shared" si="1655"/>
        <v>1.0291024385392182</v>
      </c>
      <c r="CK1094" s="230">
        <f t="shared" si="1656"/>
        <v>243</v>
      </c>
      <c r="CL1094" s="231">
        <f t="shared" si="1708"/>
        <v>1.0577963990000001</v>
      </c>
      <c r="CM1094" s="227">
        <f t="shared" si="1709"/>
        <v>3388.98079951</v>
      </c>
      <c r="CN1094" s="227">
        <f t="shared" si="1710"/>
        <v>3818.6037795100001</v>
      </c>
      <c r="CO1094" s="227">
        <f t="shared" ref="CO1094:CO1157" si="1784">CO1093</f>
        <v>3113.21</v>
      </c>
      <c r="CP1094" s="227">
        <f t="shared" si="1711"/>
        <v>62.264200000000002</v>
      </c>
      <c r="CQ1094" s="227">
        <f t="shared" si="1712"/>
        <v>334.15120666666661</v>
      </c>
      <c r="CR1094" s="228">
        <f t="shared" si="1782"/>
        <v>1.0244929780991461</v>
      </c>
      <c r="CS1094" s="230">
        <f t="shared" si="1783"/>
        <v>223</v>
      </c>
      <c r="CT1094" s="231">
        <f t="shared" si="1713"/>
        <v>1.052915896</v>
      </c>
      <c r="CU1094" s="227">
        <f t="shared" si="1714"/>
        <v>3358.2350124200002</v>
      </c>
      <c r="CV1094" s="227">
        <f t="shared" si="1715"/>
        <v>3754.6504190866667</v>
      </c>
      <c r="CW1094" s="227">
        <f t="shared" si="1653"/>
        <v>3113.21</v>
      </c>
      <c r="CX1094" s="227">
        <f t="shared" si="1716"/>
        <v>62.264200000000002</v>
      </c>
      <c r="CY1094" s="227">
        <f t="shared" si="1717"/>
        <v>303.01910666666663</v>
      </c>
      <c r="CZ1094" s="228">
        <f t="shared" si="1651"/>
        <v>1.0266494039471346</v>
      </c>
      <c r="DA1094" s="239">
        <f t="shared" si="1652"/>
        <v>202</v>
      </c>
      <c r="DB1094" s="231">
        <f t="shared" si="1718"/>
        <v>1.0478156009999999</v>
      </c>
      <c r="DC1094" s="227">
        <f t="shared" si="1719"/>
        <v>3349.0022285099999</v>
      </c>
      <c r="DD1094" s="227">
        <f t="shared" si="1720"/>
        <v>3714.2855351766666</v>
      </c>
      <c r="DE1094" s="227">
        <f t="shared" si="1780"/>
        <v>3113.21</v>
      </c>
      <c r="DF1094" s="227">
        <f t="shared" si="1721"/>
        <v>62.264200000000002</v>
      </c>
      <c r="DG1094" s="227">
        <f t="shared" si="1722"/>
        <v>271.88700666666665</v>
      </c>
      <c r="DH1094" s="228">
        <f t="shared" si="1778"/>
        <v>1.0251116305594976</v>
      </c>
      <c r="DI1094" s="239">
        <f t="shared" si="1779"/>
        <v>181</v>
      </c>
      <c r="DJ1094" s="231">
        <f t="shared" si="1723"/>
        <v>1.042740011</v>
      </c>
      <c r="DK1094" s="227">
        <f t="shared" si="1724"/>
        <v>3327.7877281599999</v>
      </c>
      <c r="DL1094" s="227">
        <f t="shared" si="1725"/>
        <v>3661.9389348266668</v>
      </c>
      <c r="DM1094" s="227">
        <f t="shared" si="1650"/>
        <v>3113.21</v>
      </c>
      <c r="DN1094" s="227">
        <f t="shared" si="1726"/>
        <v>62.264200000000002</v>
      </c>
      <c r="DO1094" s="227">
        <f t="shared" si="1727"/>
        <v>239.71717000000001</v>
      </c>
      <c r="DP1094" s="228">
        <f t="shared" si="1648"/>
        <v>1.0218421387247223</v>
      </c>
      <c r="DQ1094" s="239">
        <f t="shared" si="1649"/>
        <v>160</v>
      </c>
      <c r="DR1094" s="231">
        <f t="shared" si="1728"/>
        <v>1.037689007</v>
      </c>
      <c r="DS1094" s="227">
        <f t="shared" si="1729"/>
        <v>3301.10577917</v>
      </c>
      <c r="DT1094" s="227">
        <f t="shared" si="1730"/>
        <v>3603.08714917</v>
      </c>
      <c r="DU1094" s="227">
        <f t="shared" si="1777"/>
        <v>3113.21</v>
      </c>
      <c r="DV1094" s="227">
        <f t="shared" si="1731"/>
        <v>62.264200000000002</v>
      </c>
      <c r="DW1094" s="227">
        <f t="shared" si="1732"/>
        <v>210.66054333333332</v>
      </c>
      <c r="DX1094" s="228">
        <f t="shared" si="1774"/>
        <v>1.0174675852690009</v>
      </c>
      <c r="DY1094" s="239">
        <f t="shared" si="1775"/>
        <v>142</v>
      </c>
      <c r="DZ1094" s="231">
        <f t="shared" si="1733"/>
        <v>1.0333790540000001</v>
      </c>
      <c r="EA1094" s="227">
        <f t="shared" si="1734"/>
        <v>3273.3214275099999</v>
      </c>
      <c r="EB1094" s="227">
        <f t="shared" si="1735"/>
        <v>3546.2461708433334</v>
      </c>
      <c r="EC1094" s="227">
        <f t="shared" si="1644"/>
        <v>3113.21</v>
      </c>
      <c r="ED1094" s="227">
        <f t="shared" si="1736"/>
        <v>62.264200000000002</v>
      </c>
      <c r="EE1094" s="227">
        <f t="shared" si="1737"/>
        <v>178.49070666666668</v>
      </c>
      <c r="EF1094" s="228">
        <f t="shared" si="1645"/>
        <v>1.0098937714852465</v>
      </c>
      <c r="EG1094" s="239">
        <f t="shared" si="1646"/>
        <v>120</v>
      </c>
      <c r="EH1094" s="231">
        <f t="shared" si="1738"/>
        <v>1.0281356349999999</v>
      </c>
      <c r="EI1094" s="227">
        <f t="shared" si="1739"/>
        <v>3232.4701451800001</v>
      </c>
      <c r="EJ1094" s="227">
        <f t="shared" si="1740"/>
        <v>3473.2250518466667</v>
      </c>
      <c r="EK1094" s="227">
        <f t="shared" si="1776"/>
        <v>3113.21</v>
      </c>
      <c r="EL1094" s="227">
        <f t="shared" si="1741"/>
        <v>62.264200000000002</v>
      </c>
      <c r="EM1094" s="227">
        <f t="shared" si="1742"/>
        <v>145.28313333333335</v>
      </c>
      <c r="EN1094" s="228">
        <f t="shared" si="1772"/>
        <v>1.0041703174447103</v>
      </c>
      <c r="EO1094" s="239">
        <f t="shared" si="1773"/>
        <v>99</v>
      </c>
      <c r="EP1094" s="231">
        <f t="shared" si="1743"/>
        <v>1.023155375</v>
      </c>
      <c r="EQ1094" s="227">
        <f t="shared" si="1744"/>
        <v>3198.58124692</v>
      </c>
      <c r="ER1094" s="227">
        <f t="shared" si="1745"/>
        <v>3406.1285802533334</v>
      </c>
      <c r="ES1094" s="227">
        <f t="shared" si="1643"/>
        <v>3113.21</v>
      </c>
      <c r="ET1094" s="227">
        <f t="shared" si="1746"/>
        <v>62.264200000000002</v>
      </c>
      <c r="EU1094" s="227">
        <f t="shared" si="1747"/>
        <v>115.18877000000002</v>
      </c>
      <c r="EV1094" s="228">
        <f t="shared" si="1641"/>
        <v>1.0028664220033003</v>
      </c>
      <c r="EW1094" s="239">
        <f t="shared" si="1642"/>
        <v>79</v>
      </c>
      <c r="EX1094" s="231">
        <f t="shared" si="1748"/>
        <v>1.0184346989999999</v>
      </c>
      <c r="EY1094" s="227">
        <f t="shared" si="1749"/>
        <v>3179.6893699900002</v>
      </c>
      <c r="EZ1094" s="227">
        <f t="shared" si="1750"/>
        <v>3357.14233999</v>
      </c>
      <c r="FA1094" s="227">
        <f t="shared" si="1771"/>
        <v>3113.21</v>
      </c>
      <c r="FB1094" s="227">
        <f t="shared" si="1751"/>
        <v>62.264200000000002</v>
      </c>
      <c r="FC1094" s="227">
        <f t="shared" si="1752"/>
        <v>84.056670000000011</v>
      </c>
      <c r="FD1094" s="228">
        <f t="shared" si="1769"/>
        <v>1.0027664119673967</v>
      </c>
      <c r="FE1094" s="239">
        <f t="shared" si="1770"/>
        <v>57</v>
      </c>
      <c r="FF1094" s="231">
        <f t="shared" si="1753"/>
        <v>1.0132671090000001</v>
      </c>
      <c r="FG1094" s="227">
        <f t="shared" si="1754"/>
        <v>3163.2399797399999</v>
      </c>
      <c r="FH1094" s="227">
        <f t="shared" si="1755"/>
        <v>3309.5608497399999</v>
      </c>
      <c r="FI1094" s="227">
        <f t="shared" si="1639"/>
        <v>3113.21</v>
      </c>
      <c r="FJ1094" s="227">
        <f t="shared" si="1756"/>
        <v>62.264200000000002</v>
      </c>
      <c r="FK1094" s="227">
        <f t="shared" si="1757"/>
        <v>50.849096666666661</v>
      </c>
      <c r="FL1094" s="228">
        <f t="shared" si="1635"/>
        <v>1.0008642187163446</v>
      </c>
      <c r="FM1094" s="239">
        <f t="shared" si="1636"/>
        <v>35</v>
      </c>
      <c r="FN1094" s="231">
        <f t="shared" si="1758"/>
        <v>1.0081257400000001</v>
      </c>
      <c r="FO1094" s="227">
        <f t="shared" si="1759"/>
        <v>3141.21949163</v>
      </c>
      <c r="FP1094" s="227">
        <f t="shared" si="1760"/>
        <v>3254.3327882966669</v>
      </c>
      <c r="FQ1094" s="227">
        <f t="shared" si="1767"/>
        <v>3113.21</v>
      </c>
      <c r="FR1094" s="227">
        <f t="shared" si="1768"/>
        <v>62.264200000000002</v>
      </c>
      <c r="FS1094" s="227">
        <f t="shared" si="1761"/>
        <v>19.716996666666667</v>
      </c>
      <c r="FT1094" s="228">
        <f t="shared" si="1762"/>
        <v>0.99976383138853686</v>
      </c>
      <c r="FU1094" s="239">
        <f t="shared" si="1763"/>
        <v>13</v>
      </c>
      <c r="FV1094" s="231">
        <f t="shared" si="1764"/>
        <v>1.0030104580000001</v>
      </c>
      <c r="FW1094" s="227">
        <f t="shared" si="1670"/>
        <v>3121.8447320499999</v>
      </c>
      <c r="FX1094" s="227">
        <f t="shared" si="1765"/>
        <v>3203.8259287166666</v>
      </c>
      <c r="FY1094" s="227"/>
      <c r="FZ1094" s="227"/>
      <c r="GA1094" s="227"/>
      <c r="GB1094" s="227"/>
      <c r="GC1094" s="1"/>
      <c r="GD1094" s="1"/>
      <c r="GE1094" s="1"/>
      <c r="GF1094" s="1"/>
      <c r="GG1094" s="1"/>
      <c r="GH1094" s="5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5"/>
      <c r="HA1094" s="5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3"/>
      <c r="JZ1094" s="1"/>
      <c r="KA1094" s="1"/>
      <c r="KB1094" s="1"/>
      <c r="KC1094" s="1"/>
      <c r="KD1094" s="1"/>
      <c r="KE1094" s="1"/>
    </row>
    <row r="1095" spans="1:291" x14ac:dyDescent="0.2">
      <c r="A1095" s="196">
        <f t="shared" si="1528"/>
        <v>43753</v>
      </c>
      <c r="B1095" s="236">
        <f t="shared" si="1766"/>
        <v>121345.74487807334</v>
      </c>
      <c r="C1095" s="66">
        <f t="shared" si="1660"/>
        <v>50580.183116519998</v>
      </c>
      <c r="D1095" s="77">
        <f t="shared" si="1529"/>
        <v>5229.93</v>
      </c>
      <c r="E1095" s="67">
        <f>VLOOKUP(A1094,[1]Plan1!$DQ$117:$DS$314,3)</f>
        <v>5227.84</v>
      </c>
      <c r="F1095" s="11">
        <f t="shared" si="1530"/>
        <v>43734</v>
      </c>
      <c r="G1095" s="73">
        <f t="shared" si="1518"/>
        <v>-3.996229395040185E-4</v>
      </c>
      <c r="H1095" s="11">
        <f t="shared" si="1531"/>
        <v>43763</v>
      </c>
      <c r="I1095" s="11">
        <f t="shared" si="1519"/>
        <v>43763</v>
      </c>
      <c r="J1095" s="1">
        <f t="shared" si="1532"/>
        <v>22</v>
      </c>
      <c r="K1095" s="1">
        <f t="shared" si="1533"/>
        <v>14</v>
      </c>
      <c r="L1095" s="66">
        <f t="shared" si="1520"/>
        <v>0.99974567000000003</v>
      </c>
      <c r="M1095" s="70">
        <f t="shared" si="1661"/>
        <v>1.0011006499999999</v>
      </c>
      <c r="N1095" s="70">
        <f t="shared" si="1647"/>
        <v>1.1032372156698267</v>
      </c>
      <c r="O1095" s="66">
        <f t="shared" si="1657"/>
        <v>1.1029566200000001</v>
      </c>
      <c r="P1095" s="66">
        <f t="shared" si="1521"/>
        <v>50567.319058540001</v>
      </c>
      <c r="Q1095" s="74">
        <f t="shared" si="1522"/>
        <v>0</v>
      </c>
      <c r="R1095" s="75">
        <f t="shared" si="1658"/>
        <v>0</v>
      </c>
      <c r="S1095" s="66">
        <f t="shared" si="1659"/>
        <v>0</v>
      </c>
      <c r="T1095" s="10">
        <f t="shared" si="1534"/>
        <v>0.06</v>
      </c>
      <c r="U1095" s="74">
        <f t="shared" si="1654"/>
        <v>14</v>
      </c>
      <c r="V1095" s="74">
        <v>252</v>
      </c>
      <c r="W1095" s="70">
        <f t="shared" si="1523"/>
        <v>1.0032424069999999</v>
      </c>
      <c r="X1095" s="66">
        <f t="shared" si="1524"/>
        <v>163.95982928000001</v>
      </c>
      <c r="Y1095" s="66">
        <v>0</v>
      </c>
      <c r="Z1095" s="67">
        <f t="shared" si="1525"/>
        <v>0</v>
      </c>
      <c r="AA1095" s="68" t="str">
        <f t="shared" si="1535"/>
        <v>A+INCORP J=</v>
      </c>
      <c r="AB1095" s="11">
        <f t="shared" si="1536"/>
        <v>43763</v>
      </c>
      <c r="AC1095" s="227">
        <f t="shared" si="1541"/>
        <v>3113.21</v>
      </c>
      <c r="AD1095" s="227">
        <f t="shared" si="1671"/>
        <v>62.264200000000002</v>
      </c>
      <c r="AE1095" s="227">
        <f t="shared" si="1672"/>
        <v>589.4344266666667</v>
      </c>
      <c r="AF1095" s="228">
        <f t="shared" si="1542"/>
        <v>1.0570300997277642</v>
      </c>
      <c r="AG1095" s="230">
        <f t="shared" si="1543"/>
        <v>392</v>
      </c>
      <c r="AH1095" s="231">
        <f t="shared" si="1673"/>
        <v>1.0948753529999999</v>
      </c>
      <c r="AI1095" s="227">
        <f t="shared" si="1674"/>
        <v>3602.9683781099998</v>
      </c>
      <c r="AJ1095" s="227">
        <f t="shared" si="1675"/>
        <v>4254.6670047766665</v>
      </c>
      <c r="AK1095" s="227">
        <f t="shared" si="1667"/>
        <v>3113.21</v>
      </c>
      <c r="AL1095" s="227">
        <f t="shared" si="1676"/>
        <v>62.264200000000002</v>
      </c>
      <c r="AM1095" s="227">
        <f t="shared" si="1677"/>
        <v>558.30232666666666</v>
      </c>
      <c r="AN1095" s="228">
        <f t="shared" si="1668"/>
        <v>1.0560800262469667</v>
      </c>
      <c r="AO1095" s="230">
        <f t="shared" si="1669"/>
        <v>371</v>
      </c>
      <c r="AP1095" s="231">
        <f t="shared" si="1678"/>
        <v>1.089571807</v>
      </c>
      <c r="AQ1095" s="227">
        <f t="shared" si="1679"/>
        <v>3582.2929869</v>
      </c>
      <c r="AR1095" s="227">
        <f t="shared" si="1680"/>
        <v>4202.8595135666665</v>
      </c>
      <c r="AS1095" s="227">
        <f t="shared" si="1537"/>
        <v>3113.21</v>
      </c>
      <c r="AT1095" s="227">
        <f t="shared" si="1681"/>
        <v>62.264200000000002</v>
      </c>
      <c r="AU1095" s="227">
        <f t="shared" si="1682"/>
        <v>527.17022666666674</v>
      </c>
      <c r="AV1095" s="228">
        <f t="shared" si="1538"/>
        <v>1.0537622056234615</v>
      </c>
      <c r="AW1095" s="230">
        <f t="shared" si="1539"/>
        <v>350</v>
      </c>
      <c r="AX1095" s="231">
        <f t="shared" si="1683"/>
        <v>1.084293951</v>
      </c>
      <c r="AY1095" s="227">
        <f t="shared" si="1684"/>
        <v>3557.1163418699998</v>
      </c>
      <c r="AZ1095" s="227">
        <f t="shared" si="1685"/>
        <v>4146.5507685366665</v>
      </c>
      <c r="BA1095" s="227">
        <f t="shared" si="1516"/>
        <v>3113.21</v>
      </c>
      <c r="BB1095" s="227">
        <f t="shared" si="1686"/>
        <v>62.264200000000002</v>
      </c>
      <c r="BC1095" s="227">
        <f t="shared" si="1687"/>
        <v>495.00039000000004</v>
      </c>
      <c r="BD1095" s="228">
        <f t="shared" si="1665"/>
        <v>1.0495633887233728</v>
      </c>
      <c r="BE1095" s="230">
        <f t="shared" si="1666"/>
        <v>330</v>
      </c>
      <c r="BF1095" s="231">
        <f t="shared" si="1688"/>
        <v>1.079291193</v>
      </c>
      <c r="BG1095" s="227">
        <f t="shared" si="1689"/>
        <v>3526.5961015600001</v>
      </c>
      <c r="BH1095" s="227">
        <f t="shared" si="1690"/>
        <v>4083.8606915600003</v>
      </c>
      <c r="BI1095" s="227">
        <f t="shared" si="1540"/>
        <v>3113.21</v>
      </c>
      <c r="BJ1095" s="227">
        <f t="shared" si="1691"/>
        <v>62.264200000000002</v>
      </c>
      <c r="BK1095" s="227">
        <f t="shared" si="1692"/>
        <v>463.86829</v>
      </c>
      <c r="BL1095" s="228">
        <f t="shared" si="1526"/>
        <v>1.036503304376571</v>
      </c>
      <c r="BM1095" s="230">
        <f t="shared" si="1527"/>
        <v>308</v>
      </c>
      <c r="BN1095" s="231">
        <f t="shared" si="1693"/>
        <v>1.0738148139999999</v>
      </c>
      <c r="BO1095" s="227">
        <f t="shared" si="1694"/>
        <v>3465.0419657799998</v>
      </c>
      <c r="BP1095" s="227">
        <f t="shared" si="1695"/>
        <v>3991.1744557799998</v>
      </c>
      <c r="BQ1095" s="227">
        <f t="shared" si="1664"/>
        <v>3113.21</v>
      </c>
      <c r="BR1095" s="227">
        <f t="shared" si="1696"/>
        <v>62.264200000000002</v>
      </c>
      <c r="BS1095" s="227">
        <f t="shared" si="1697"/>
        <v>429.62298000000004</v>
      </c>
      <c r="BT1095" s="228">
        <f t="shared" si="1662"/>
        <v>1.0330934289264275</v>
      </c>
      <c r="BU1095" s="230">
        <f t="shared" si="1663"/>
        <v>285</v>
      </c>
      <c r="BV1095" s="231">
        <f t="shared" si="1698"/>
        <v>1.068119217</v>
      </c>
      <c r="BW1095" s="227">
        <f t="shared" si="1699"/>
        <v>3435.32432595</v>
      </c>
      <c r="BX1095" s="227">
        <f t="shared" si="1700"/>
        <v>3927.2115059500002</v>
      </c>
      <c r="BY1095" s="227">
        <f t="shared" si="1517"/>
        <v>3113.21</v>
      </c>
      <c r="BZ1095" s="227">
        <f t="shared" si="1701"/>
        <v>62.264200000000002</v>
      </c>
      <c r="CA1095" s="227">
        <f t="shared" si="1702"/>
        <v>399.52861666666672</v>
      </c>
      <c r="CB1095" s="228">
        <f t="shared" ref="CB1095:CB1158" si="1785">($O1095/CB$708)</f>
        <v>1.0340230300704505</v>
      </c>
      <c r="CC1095" s="230">
        <f t="shared" ref="CC1095:CC1158" si="1786">NETWORKDAYS(CC$708,$A1095,$AE$118:$AE$502)-1</f>
        <v>265</v>
      </c>
      <c r="CD1095" s="231">
        <f t="shared" si="1703"/>
        <v>1.063191086</v>
      </c>
      <c r="CE1095" s="227">
        <f t="shared" si="1704"/>
        <v>3422.5512110300001</v>
      </c>
      <c r="CF1095" s="227">
        <f t="shared" si="1705"/>
        <v>3884.3440276966667</v>
      </c>
      <c r="CG1095" s="227">
        <f t="shared" si="1781"/>
        <v>3113.21</v>
      </c>
      <c r="CH1095" s="227">
        <f t="shared" si="1706"/>
        <v>62.264200000000002</v>
      </c>
      <c r="CI1095" s="227">
        <f t="shared" si="1707"/>
        <v>368.39651666666668</v>
      </c>
      <c r="CJ1095" s="228">
        <f t="shared" si="1655"/>
        <v>1.0290837407610911</v>
      </c>
      <c r="CK1095" s="230">
        <f t="shared" si="1656"/>
        <v>244</v>
      </c>
      <c r="CL1095" s="231">
        <f t="shared" si="1708"/>
        <v>1.0580410170000001</v>
      </c>
      <c r="CM1095" s="227">
        <f t="shared" si="1709"/>
        <v>3389.7029209100001</v>
      </c>
      <c r="CN1095" s="227">
        <f t="shared" si="1710"/>
        <v>3820.3636375766669</v>
      </c>
      <c r="CO1095" s="227">
        <f t="shared" si="1784"/>
        <v>3113.21</v>
      </c>
      <c r="CP1095" s="227">
        <f t="shared" si="1711"/>
        <v>62.264200000000002</v>
      </c>
      <c r="CQ1095" s="227">
        <f t="shared" si="1712"/>
        <v>335.18894333333338</v>
      </c>
      <c r="CR1095" s="228">
        <f t="shared" si="1782"/>
        <v>1.0244743640703768</v>
      </c>
      <c r="CS1095" s="230">
        <f t="shared" si="1783"/>
        <v>224</v>
      </c>
      <c r="CT1095" s="231">
        <f t="shared" si="1713"/>
        <v>1.0531593859999999</v>
      </c>
      <c r="CU1095" s="227">
        <f t="shared" si="1714"/>
        <v>3358.9505845399999</v>
      </c>
      <c r="CV1095" s="227">
        <f t="shared" si="1715"/>
        <v>3756.4037278733331</v>
      </c>
      <c r="CW1095" s="227">
        <f t="shared" si="1653"/>
        <v>3113.21</v>
      </c>
      <c r="CX1095" s="227">
        <f t="shared" si="1716"/>
        <v>62.264200000000002</v>
      </c>
      <c r="CY1095" s="227">
        <f t="shared" si="1717"/>
        <v>304.0568433333334</v>
      </c>
      <c r="CZ1095" s="228">
        <f t="shared" si="1651"/>
        <v>1.0266307507382306</v>
      </c>
      <c r="DA1095" s="239">
        <f t="shared" si="1652"/>
        <v>203</v>
      </c>
      <c r="DB1095" s="231">
        <f t="shared" si="1718"/>
        <v>1.0480579109999999</v>
      </c>
      <c r="DC1095" s="227">
        <f t="shared" si="1719"/>
        <v>3349.7158315800002</v>
      </c>
      <c r="DD1095" s="227">
        <f t="shared" si="1720"/>
        <v>3716.0368749133336</v>
      </c>
      <c r="DE1095" s="227">
        <f t="shared" si="1780"/>
        <v>3113.21</v>
      </c>
      <c r="DF1095" s="227">
        <f t="shared" si="1721"/>
        <v>62.264200000000002</v>
      </c>
      <c r="DG1095" s="227">
        <f t="shared" si="1722"/>
        <v>272.92474333333337</v>
      </c>
      <c r="DH1095" s="228">
        <f t="shared" si="1778"/>
        <v>1.0250930052904224</v>
      </c>
      <c r="DI1095" s="239">
        <f t="shared" si="1779"/>
        <v>182</v>
      </c>
      <c r="DJ1095" s="231">
        <f t="shared" si="1723"/>
        <v>1.0429811470000001</v>
      </c>
      <c r="DK1095" s="227">
        <f t="shared" si="1724"/>
        <v>3328.4968100400001</v>
      </c>
      <c r="DL1095" s="227">
        <f t="shared" si="1725"/>
        <v>3663.6857533733337</v>
      </c>
      <c r="DM1095" s="227">
        <f t="shared" si="1650"/>
        <v>3113.21</v>
      </c>
      <c r="DN1095" s="227">
        <f t="shared" si="1726"/>
        <v>62.264200000000002</v>
      </c>
      <c r="DO1095" s="227">
        <f t="shared" si="1727"/>
        <v>240.75490666666667</v>
      </c>
      <c r="DP1095" s="228">
        <f t="shared" si="1648"/>
        <v>1.0218235728590948</v>
      </c>
      <c r="DQ1095" s="239">
        <f t="shared" si="1649"/>
        <v>161</v>
      </c>
      <c r="DR1095" s="231">
        <f t="shared" si="1728"/>
        <v>1.037928975</v>
      </c>
      <c r="DS1095" s="227">
        <f t="shared" si="1729"/>
        <v>3301.8091758599999</v>
      </c>
      <c r="DT1095" s="227">
        <f t="shared" si="1730"/>
        <v>3604.8282825266665</v>
      </c>
      <c r="DU1095" s="227">
        <f t="shared" si="1777"/>
        <v>3113.21</v>
      </c>
      <c r="DV1095" s="227">
        <f t="shared" si="1731"/>
        <v>62.264200000000002</v>
      </c>
      <c r="DW1095" s="227">
        <f t="shared" si="1732"/>
        <v>211.69828000000001</v>
      </c>
      <c r="DX1095" s="228">
        <f t="shared" si="1774"/>
        <v>1.0174490988847029</v>
      </c>
      <c r="DY1095" s="239">
        <f t="shared" si="1775"/>
        <v>143</v>
      </c>
      <c r="DZ1095" s="231">
        <f t="shared" si="1733"/>
        <v>1.033618025</v>
      </c>
      <c r="EA1095" s="227">
        <f t="shared" si="1734"/>
        <v>3274.0189029399999</v>
      </c>
      <c r="EB1095" s="227">
        <f t="shared" si="1735"/>
        <v>3547.98138294</v>
      </c>
      <c r="EC1095" s="227">
        <f t="shared" si="1644"/>
        <v>3113.21</v>
      </c>
      <c r="ED1095" s="227">
        <f t="shared" si="1736"/>
        <v>62.264200000000002</v>
      </c>
      <c r="EE1095" s="227">
        <f t="shared" si="1737"/>
        <v>179.52844333333334</v>
      </c>
      <c r="EF1095" s="228">
        <f t="shared" si="1645"/>
        <v>1.0098754227096882</v>
      </c>
      <c r="EG1095" s="239">
        <f t="shared" si="1646"/>
        <v>121</v>
      </c>
      <c r="EH1095" s="231">
        <f t="shared" si="1738"/>
        <v>1.0283733939999999</v>
      </c>
      <c r="EI1095" s="227">
        <f t="shared" si="1739"/>
        <v>3233.1589177999999</v>
      </c>
      <c r="EJ1095" s="227">
        <f t="shared" si="1740"/>
        <v>3474.9515611333331</v>
      </c>
      <c r="EK1095" s="227">
        <f t="shared" si="1776"/>
        <v>3113.21</v>
      </c>
      <c r="EL1095" s="227">
        <f t="shared" si="1741"/>
        <v>62.264200000000002</v>
      </c>
      <c r="EM1095" s="227">
        <f t="shared" si="1742"/>
        <v>146.32087000000001</v>
      </c>
      <c r="EN1095" s="228">
        <f t="shared" si="1772"/>
        <v>1.004152072658677</v>
      </c>
      <c r="EO1095" s="239">
        <f t="shared" si="1773"/>
        <v>100</v>
      </c>
      <c r="EP1095" s="231">
        <f t="shared" si="1743"/>
        <v>1.0233919819999999</v>
      </c>
      <c r="EQ1095" s="227">
        <f t="shared" si="1744"/>
        <v>3199.2627975700002</v>
      </c>
      <c r="ER1095" s="227">
        <f t="shared" si="1745"/>
        <v>3407.8478675700003</v>
      </c>
      <c r="ES1095" s="227">
        <f t="shared" si="1643"/>
        <v>3113.21</v>
      </c>
      <c r="ET1095" s="227">
        <f t="shared" si="1746"/>
        <v>62.264200000000002</v>
      </c>
      <c r="EU1095" s="227">
        <f t="shared" si="1747"/>
        <v>116.22650666666668</v>
      </c>
      <c r="EV1095" s="228">
        <f t="shared" si="1641"/>
        <v>1.0028482009077635</v>
      </c>
      <c r="EW1095" s="239">
        <f t="shared" si="1642"/>
        <v>80</v>
      </c>
      <c r="EX1095" s="231">
        <f t="shared" si="1748"/>
        <v>1.018670215</v>
      </c>
      <c r="EY1095" s="227">
        <f t="shared" si="1749"/>
        <v>3180.3668972700002</v>
      </c>
      <c r="EZ1095" s="227">
        <f t="shared" si="1750"/>
        <v>3358.8576039366667</v>
      </c>
      <c r="FA1095" s="227">
        <f t="shared" si="1771"/>
        <v>3113.21</v>
      </c>
      <c r="FB1095" s="227">
        <f t="shared" si="1751"/>
        <v>62.264200000000002</v>
      </c>
      <c r="FC1095" s="227">
        <f t="shared" si="1752"/>
        <v>85.094406666666671</v>
      </c>
      <c r="FD1095" s="228">
        <f t="shared" si="1769"/>
        <v>1.0027481926889437</v>
      </c>
      <c r="FE1095" s="239">
        <f t="shared" si="1770"/>
        <v>58</v>
      </c>
      <c r="FF1095" s="231">
        <f t="shared" si="1753"/>
        <v>1.01350143</v>
      </c>
      <c r="FG1095" s="227">
        <f t="shared" si="1754"/>
        <v>3163.91400204</v>
      </c>
      <c r="FH1095" s="227">
        <f t="shared" si="1755"/>
        <v>3311.2726087066667</v>
      </c>
      <c r="FI1095" s="227">
        <f t="shared" si="1639"/>
        <v>3113.21</v>
      </c>
      <c r="FJ1095" s="227">
        <f t="shared" si="1756"/>
        <v>62.264200000000002</v>
      </c>
      <c r="FK1095" s="227">
        <f t="shared" si="1757"/>
        <v>51.886833333333335</v>
      </c>
      <c r="FL1095" s="228">
        <f t="shared" si="1635"/>
        <v>1.0008460339988701</v>
      </c>
      <c r="FM1095" s="239">
        <f t="shared" si="1636"/>
        <v>36</v>
      </c>
      <c r="FN1095" s="231">
        <f t="shared" si="1758"/>
        <v>1.0083588720000001</v>
      </c>
      <c r="FO1095" s="227">
        <f t="shared" si="1759"/>
        <v>3141.8888216800001</v>
      </c>
      <c r="FP1095" s="227">
        <f t="shared" si="1760"/>
        <v>3256.0398550133336</v>
      </c>
      <c r="FQ1095" s="227">
        <f t="shared" si="1767"/>
        <v>3113.21</v>
      </c>
      <c r="FR1095" s="227">
        <f t="shared" si="1768"/>
        <v>62.264200000000002</v>
      </c>
      <c r="FS1095" s="227">
        <f t="shared" si="1761"/>
        <v>20.754733333333331</v>
      </c>
      <c r="FT1095" s="228">
        <f t="shared" si="1762"/>
        <v>0.99974566666401687</v>
      </c>
      <c r="FU1095" s="239">
        <f t="shared" si="1763"/>
        <v>14</v>
      </c>
      <c r="FV1095" s="231">
        <f t="shared" si="1764"/>
        <v>1.0032424069999999</v>
      </c>
      <c r="FW1095" s="227">
        <f t="shared" si="1670"/>
        <v>3122.5099334900001</v>
      </c>
      <c r="FX1095" s="227">
        <f t="shared" si="1765"/>
        <v>3205.5288668233334</v>
      </c>
      <c r="FY1095" s="227"/>
      <c r="FZ1095" s="227"/>
      <c r="GA1095" s="227"/>
      <c r="GB1095" s="227"/>
      <c r="GC1095" s="1"/>
      <c r="GD1095" s="1"/>
      <c r="GE1095" s="1"/>
      <c r="GF1095" s="1"/>
      <c r="GG1095" s="1"/>
      <c r="GH1095" s="5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5"/>
      <c r="HA1095" s="5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3"/>
      <c r="JZ1095" s="1"/>
      <c r="KA1095" s="1"/>
      <c r="KB1095" s="1"/>
      <c r="KC1095" s="1"/>
      <c r="KD1095" s="1"/>
      <c r="KE1095" s="1"/>
    </row>
    <row r="1096" spans="1:291" x14ac:dyDescent="0.2">
      <c r="A1096" s="196">
        <f t="shared" si="1528"/>
        <v>43754</v>
      </c>
      <c r="B1096" s="236">
        <f t="shared" si="1766"/>
        <v>121389.83186320002</v>
      </c>
      <c r="C1096" s="66">
        <f t="shared" si="1660"/>
        <v>50580.183116519998</v>
      </c>
      <c r="D1096" s="77">
        <f t="shared" si="1529"/>
        <v>5229.93</v>
      </c>
      <c r="E1096" s="67">
        <f>VLOOKUP(A1095,[1]Plan1!$DQ$117:$DS$314,3)</f>
        <v>5227.84</v>
      </c>
      <c r="F1096" s="11">
        <f t="shared" si="1530"/>
        <v>43734</v>
      </c>
      <c r="G1096" s="73">
        <f t="shared" si="1518"/>
        <v>-3.996229395040185E-4</v>
      </c>
      <c r="H1096" s="11">
        <f t="shared" si="1531"/>
        <v>43763</v>
      </c>
      <c r="I1096" s="11">
        <f t="shared" si="1519"/>
        <v>43763</v>
      </c>
      <c r="J1096" s="1">
        <f t="shared" si="1532"/>
        <v>22</v>
      </c>
      <c r="K1096" s="1">
        <f t="shared" si="1533"/>
        <v>15</v>
      </c>
      <c r="L1096" s="66">
        <f t="shared" si="1520"/>
        <v>0.99972751000000004</v>
      </c>
      <c r="M1096" s="70">
        <f t="shared" si="1661"/>
        <v>1.0011006499999999</v>
      </c>
      <c r="N1096" s="70">
        <f t="shared" si="1647"/>
        <v>1.1032372156698267</v>
      </c>
      <c r="O1096" s="66">
        <f t="shared" si="1657"/>
        <v>1.1029365900000001</v>
      </c>
      <c r="P1096" s="66">
        <f t="shared" si="1521"/>
        <v>50566.400522420001</v>
      </c>
      <c r="Q1096" s="74">
        <f t="shared" si="1522"/>
        <v>0</v>
      </c>
      <c r="R1096" s="75">
        <f t="shared" si="1658"/>
        <v>0</v>
      </c>
      <c r="S1096" s="66">
        <f t="shared" si="1659"/>
        <v>0</v>
      </c>
      <c r="T1096" s="10">
        <f t="shared" si="1534"/>
        <v>0.06</v>
      </c>
      <c r="U1096" s="74">
        <f t="shared" si="1654"/>
        <v>15</v>
      </c>
      <c r="V1096" s="74">
        <v>252</v>
      </c>
      <c r="W1096" s="70">
        <f t="shared" si="1523"/>
        <v>1.0034744090000001</v>
      </c>
      <c r="X1096" s="66">
        <f t="shared" si="1524"/>
        <v>175.68835707</v>
      </c>
      <c r="Y1096" s="66">
        <v>0</v>
      </c>
      <c r="Z1096" s="67">
        <f t="shared" si="1525"/>
        <v>0</v>
      </c>
      <c r="AA1096" s="68" t="str">
        <f t="shared" si="1535"/>
        <v>A+INCORP J=</v>
      </c>
      <c r="AB1096" s="11">
        <f t="shared" si="1536"/>
        <v>43763</v>
      </c>
      <c r="AC1096" s="227">
        <f t="shared" si="1541"/>
        <v>3113.21</v>
      </c>
      <c r="AD1096" s="227">
        <f t="shared" si="1671"/>
        <v>62.264200000000002</v>
      </c>
      <c r="AE1096" s="227">
        <f t="shared" si="1672"/>
        <v>590.47216333333324</v>
      </c>
      <c r="AF1096" s="228">
        <f t="shared" si="1542"/>
        <v>1.0570109037661883</v>
      </c>
      <c r="AG1096" s="230">
        <f t="shared" si="1543"/>
        <v>393</v>
      </c>
      <c r="AH1096" s="231">
        <f t="shared" si="1673"/>
        <v>1.095128546</v>
      </c>
      <c r="AI1096" s="227">
        <f t="shared" si="1674"/>
        <v>3603.7361286300002</v>
      </c>
      <c r="AJ1096" s="227">
        <f t="shared" si="1675"/>
        <v>4256.4724919633336</v>
      </c>
      <c r="AK1096" s="227">
        <f t="shared" si="1667"/>
        <v>3113.21</v>
      </c>
      <c r="AL1096" s="227">
        <f t="shared" si="1676"/>
        <v>62.264200000000002</v>
      </c>
      <c r="AM1096" s="227">
        <f t="shared" si="1677"/>
        <v>559.34006333333321</v>
      </c>
      <c r="AN1096" s="228">
        <f t="shared" si="1668"/>
        <v>1.0560608475389903</v>
      </c>
      <c r="AO1096" s="230">
        <f t="shared" si="1669"/>
        <v>372</v>
      </c>
      <c r="AP1096" s="231">
        <f t="shared" si="1678"/>
        <v>1.089823773</v>
      </c>
      <c r="AQ1096" s="227">
        <f t="shared" si="1679"/>
        <v>3583.05632995</v>
      </c>
      <c r="AR1096" s="227">
        <f t="shared" si="1680"/>
        <v>4204.6605932833336</v>
      </c>
      <c r="AS1096" s="227">
        <f t="shared" si="1537"/>
        <v>3113.21</v>
      </c>
      <c r="AT1096" s="227">
        <f t="shared" si="1681"/>
        <v>62.264200000000002</v>
      </c>
      <c r="AU1096" s="227">
        <f t="shared" si="1682"/>
        <v>528.20796333333328</v>
      </c>
      <c r="AV1096" s="228">
        <f t="shared" si="1538"/>
        <v>1.0537430690077543</v>
      </c>
      <c r="AW1096" s="230">
        <f t="shared" si="1539"/>
        <v>351</v>
      </c>
      <c r="AX1096" s="231">
        <f t="shared" si="1683"/>
        <v>1.0845446969999999</v>
      </c>
      <c r="AY1096" s="227">
        <f t="shared" si="1684"/>
        <v>3557.8743217800002</v>
      </c>
      <c r="AZ1096" s="227">
        <f t="shared" si="1685"/>
        <v>4148.3464851133331</v>
      </c>
      <c r="BA1096" s="227">
        <f t="shared" ref="BA1096:BA1159" si="1787">BA1095</f>
        <v>3113.21</v>
      </c>
      <c r="BB1096" s="227">
        <f t="shared" si="1686"/>
        <v>62.264200000000002</v>
      </c>
      <c r="BC1096" s="227">
        <f t="shared" si="1687"/>
        <v>496.03812666666664</v>
      </c>
      <c r="BD1096" s="228">
        <f t="shared" si="1665"/>
        <v>1.0495443283593524</v>
      </c>
      <c r="BE1096" s="230">
        <f t="shared" si="1666"/>
        <v>331</v>
      </c>
      <c r="BF1096" s="231">
        <f t="shared" si="1688"/>
        <v>1.0795407809999999</v>
      </c>
      <c r="BG1096" s="227">
        <f t="shared" si="1689"/>
        <v>3527.3475743700001</v>
      </c>
      <c r="BH1096" s="227">
        <f t="shared" si="1690"/>
        <v>4085.649901036667</v>
      </c>
      <c r="BI1096" s="227">
        <f t="shared" si="1540"/>
        <v>3113.21</v>
      </c>
      <c r="BJ1096" s="227">
        <f t="shared" si="1691"/>
        <v>62.264200000000002</v>
      </c>
      <c r="BK1096" s="227">
        <f t="shared" si="1692"/>
        <v>464.90602666666672</v>
      </c>
      <c r="BL1096" s="228">
        <f t="shared" si="1526"/>
        <v>1.0364844811873266</v>
      </c>
      <c r="BM1096" s="230">
        <f t="shared" si="1527"/>
        <v>309</v>
      </c>
      <c r="BN1096" s="231">
        <f t="shared" si="1693"/>
        <v>1.0740631359999999</v>
      </c>
      <c r="BO1096" s="227">
        <f t="shared" si="1694"/>
        <v>3465.78032355</v>
      </c>
      <c r="BP1096" s="227">
        <f t="shared" si="1695"/>
        <v>3992.9505502166667</v>
      </c>
      <c r="BQ1096" s="227">
        <f t="shared" si="1664"/>
        <v>3113.21</v>
      </c>
      <c r="BR1096" s="227">
        <f t="shared" si="1696"/>
        <v>62.264200000000002</v>
      </c>
      <c r="BS1096" s="227">
        <f t="shared" si="1697"/>
        <v>430.6607166666667</v>
      </c>
      <c r="BT1096" s="228">
        <f t="shared" si="1662"/>
        <v>1.0330746676614728</v>
      </c>
      <c r="BU1096" s="230">
        <f t="shared" si="1663"/>
        <v>286</v>
      </c>
      <c r="BV1096" s="231">
        <f t="shared" si="1698"/>
        <v>1.0683662220000001</v>
      </c>
      <c r="BW1096" s="227">
        <f t="shared" si="1699"/>
        <v>3436.0563516399998</v>
      </c>
      <c r="BX1096" s="227">
        <f t="shared" si="1700"/>
        <v>3928.9812683066666</v>
      </c>
      <c r="BY1096" s="227">
        <f t="shared" ref="BY1096:BY1159" si="1788">BY1095</f>
        <v>3113.21</v>
      </c>
      <c r="BZ1096" s="227">
        <f t="shared" si="1701"/>
        <v>62.264200000000002</v>
      </c>
      <c r="CA1096" s="227">
        <f t="shared" si="1702"/>
        <v>400.56635333333338</v>
      </c>
      <c r="CB1096" s="228">
        <f t="shared" si="1785"/>
        <v>1.0340042519236796</v>
      </c>
      <c r="CC1096" s="230">
        <f t="shared" si="1786"/>
        <v>266</v>
      </c>
      <c r="CD1096" s="231">
        <f t="shared" si="1703"/>
        <v>1.0634369509999999</v>
      </c>
      <c r="CE1096" s="227">
        <f t="shared" si="1704"/>
        <v>3423.2805137800001</v>
      </c>
      <c r="CF1096" s="227">
        <f t="shared" si="1705"/>
        <v>3886.1110671133333</v>
      </c>
      <c r="CG1096" s="227">
        <f t="shared" si="1781"/>
        <v>3113.21</v>
      </c>
      <c r="CH1096" s="227">
        <f t="shared" si="1706"/>
        <v>62.264200000000002</v>
      </c>
      <c r="CI1096" s="227">
        <f t="shared" si="1707"/>
        <v>369.43425333333334</v>
      </c>
      <c r="CJ1096" s="228">
        <f t="shared" si="1655"/>
        <v>1.0290650523131923</v>
      </c>
      <c r="CK1096" s="230">
        <f t="shared" si="1656"/>
        <v>245</v>
      </c>
      <c r="CL1096" s="231">
        <f t="shared" si="1708"/>
        <v>1.0582856919999999</v>
      </c>
      <c r="CM1096" s="227">
        <f t="shared" si="1709"/>
        <v>3390.4252271800001</v>
      </c>
      <c r="CN1096" s="227">
        <f t="shared" si="1710"/>
        <v>3822.1236805133335</v>
      </c>
      <c r="CO1096" s="227">
        <f t="shared" si="1784"/>
        <v>3113.21</v>
      </c>
      <c r="CP1096" s="227">
        <f t="shared" si="1711"/>
        <v>62.264200000000002</v>
      </c>
      <c r="CQ1096" s="227">
        <f t="shared" si="1712"/>
        <v>336.22668000000004</v>
      </c>
      <c r="CR1096" s="228">
        <f t="shared" si="1782"/>
        <v>1.0244557593300452</v>
      </c>
      <c r="CS1096" s="230">
        <f t="shared" si="1783"/>
        <v>225</v>
      </c>
      <c r="CT1096" s="231">
        <f t="shared" si="1713"/>
        <v>1.0534029309999999</v>
      </c>
      <c r="CU1096" s="227">
        <f t="shared" si="1714"/>
        <v>3359.6663343099999</v>
      </c>
      <c r="CV1096" s="227">
        <f t="shared" si="1715"/>
        <v>3758.1572143100002</v>
      </c>
      <c r="CW1096" s="227">
        <f t="shared" si="1653"/>
        <v>3113.21</v>
      </c>
      <c r="CX1096" s="227">
        <f t="shared" si="1716"/>
        <v>62.264200000000002</v>
      </c>
      <c r="CY1096" s="227">
        <f t="shared" si="1717"/>
        <v>305.09458000000001</v>
      </c>
      <c r="CZ1096" s="228">
        <f t="shared" si="1651"/>
        <v>1.0266121068373153</v>
      </c>
      <c r="DA1096" s="239">
        <f t="shared" si="1652"/>
        <v>204</v>
      </c>
      <c r="DB1096" s="231">
        <f t="shared" si="1718"/>
        <v>1.0483002770000001</v>
      </c>
      <c r="DC1096" s="227">
        <f t="shared" si="1719"/>
        <v>3350.42961586</v>
      </c>
      <c r="DD1096" s="227">
        <f t="shared" si="1720"/>
        <v>3717.78839586</v>
      </c>
      <c r="DE1096" s="227">
        <f t="shared" si="1780"/>
        <v>3113.21</v>
      </c>
      <c r="DF1096" s="227">
        <f t="shared" si="1721"/>
        <v>62.264200000000002</v>
      </c>
      <c r="DG1096" s="227">
        <f t="shared" si="1722"/>
        <v>273.96248000000003</v>
      </c>
      <c r="DH1096" s="228">
        <f t="shared" si="1778"/>
        <v>1.0250743893153933</v>
      </c>
      <c r="DI1096" s="239">
        <f t="shared" si="1779"/>
        <v>183</v>
      </c>
      <c r="DJ1096" s="231">
        <f t="shared" si="1723"/>
        <v>1.0432223389999999</v>
      </c>
      <c r="DK1096" s="227">
        <f t="shared" si="1724"/>
        <v>3329.2060728500001</v>
      </c>
      <c r="DL1096" s="227">
        <f t="shared" si="1725"/>
        <v>3665.4327528500003</v>
      </c>
      <c r="DM1096" s="227">
        <f t="shared" si="1650"/>
        <v>3113.21</v>
      </c>
      <c r="DN1096" s="227">
        <f t="shared" si="1726"/>
        <v>62.264200000000002</v>
      </c>
      <c r="DO1096" s="227">
        <f t="shared" si="1727"/>
        <v>241.79264333333333</v>
      </c>
      <c r="DP1096" s="228">
        <f t="shared" si="1648"/>
        <v>1.0218050162578711</v>
      </c>
      <c r="DQ1096" s="239">
        <f t="shared" si="1649"/>
        <v>162</v>
      </c>
      <c r="DR1096" s="231">
        <f t="shared" si="1728"/>
        <v>1.038168999</v>
      </c>
      <c r="DS1096" s="227">
        <f t="shared" si="1729"/>
        <v>3302.5127528899998</v>
      </c>
      <c r="DT1096" s="227">
        <f t="shared" si="1730"/>
        <v>3606.5695962233331</v>
      </c>
      <c r="DU1096" s="227">
        <f t="shared" si="1777"/>
        <v>3113.21</v>
      </c>
      <c r="DV1096" s="227">
        <f t="shared" si="1731"/>
        <v>62.264200000000002</v>
      </c>
      <c r="DW1096" s="227">
        <f t="shared" si="1732"/>
        <v>212.73601666666664</v>
      </c>
      <c r="DX1096" s="228">
        <f t="shared" si="1774"/>
        <v>1.0174306217251472</v>
      </c>
      <c r="DY1096" s="239">
        <f t="shared" si="1775"/>
        <v>144</v>
      </c>
      <c r="DZ1096" s="231">
        <f t="shared" si="1733"/>
        <v>1.0338570520000001</v>
      </c>
      <c r="EA1096" s="227">
        <f t="shared" si="1734"/>
        <v>3274.7165579299999</v>
      </c>
      <c r="EB1096" s="227">
        <f t="shared" si="1735"/>
        <v>3549.7167745966667</v>
      </c>
      <c r="EC1096" s="227">
        <f t="shared" si="1644"/>
        <v>3113.21</v>
      </c>
      <c r="ED1096" s="227">
        <f t="shared" si="1736"/>
        <v>62.264200000000002</v>
      </c>
      <c r="EE1096" s="227">
        <f t="shared" si="1737"/>
        <v>180.56618</v>
      </c>
      <c r="EF1096" s="228">
        <f t="shared" si="1645"/>
        <v>1.0098570830902054</v>
      </c>
      <c r="EG1096" s="239">
        <f t="shared" si="1646"/>
        <v>122</v>
      </c>
      <c r="EH1096" s="231">
        <f t="shared" si="1738"/>
        <v>1.0286112080000001</v>
      </c>
      <c r="EI1096" s="227">
        <f t="shared" si="1739"/>
        <v>3233.84786549</v>
      </c>
      <c r="EJ1096" s="227">
        <f t="shared" si="1740"/>
        <v>3476.6782454899999</v>
      </c>
      <c r="EK1096" s="227">
        <f t="shared" si="1776"/>
        <v>3113.21</v>
      </c>
      <c r="EL1096" s="227">
        <f t="shared" si="1741"/>
        <v>62.264200000000002</v>
      </c>
      <c r="EM1096" s="227">
        <f t="shared" si="1742"/>
        <v>147.35860666666667</v>
      </c>
      <c r="EN1096" s="228">
        <f t="shared" si="1772"/>
        <v>1.0041338369768282</v>
      </c>
      <c r="EO1096" s="239">
        <f t="shared" si="1773"/>
        <v>101</v>
      </c>
      <c r="EP1096" s="231">
        <f t="shared" si="1743"/>
        <v>1.023628644</v>
      </c>
      <c r="EQ1096" s="227">
        <f t="shared" si="1744"/>
        <v>3199.9445222899999</v>
      </c>
      <c r="ER1096" s="227">
        <f t="shared" si="1745"/>
        <v>3409.5673289566666</v>
      </c>
      <c r="ES1096" s="227">
        <f t="shared" si="1643"/>
        <v>3113.21</v>
      </c>
      <c r="ET1096" s="227">
        <f t="shared" si="1746"/>
        <v>62.264200000000002</v>
      </c>
      <c r="EU1096" s="227">
        <f t="shared" si="1747"/>
        <v>117.26424333333334</v>
      </c>
      <c r="EV1096" s="228">
        <f t="shared" si="1641"/>
        <v>1.0028299889045895</v>
      </c>
      <c r="EW1096" s="239">
        <f t="shared" si="1642"/>
        <v>81</v>
      </c>
      <c r="EX1096" s="231">
        <f t="shared" si="1748"/>
        <v>1.0189057850000001</v>
      </c>
      <c r="EY1096" s="227">
        <f t="shared" si="1749"/>
        <v>3181.0445952499999</v>
      </c>
      <c r="EZ1096" s="227">
        <f t="shared" si="1750"/>
        <v>3360.5730385833331</v>
      </c>
      <c r="FA1096" s="227">
        <f t="shared" si="1771"/>
        <v>3113.21</v>
      </c>
      <c r="FB1096" s="227">
        <f t="shared" si="1751"/>
        <v>62.264200000000002</v>
      </c>
      <c r="FC1096" s="227">
        <f t="shared" si="1752"/>
        <v>86.132143333333332</v>
      </c>
      <c r="FD1096" s="228">
        <f t="shared" si="1769"/>
        <v>1.0027299825019469</v>
      </c>
      <c r="FE1096" s="239">
        <f t="shared" si="1770"/>
        <v>59</v>
      </c>
      <c r="FF1096" s="231">
        <f t="shared" si="1753"/>
        <v>1.013735805</v>
      </c>
      <c r="FG1096" s="227">
        <f t="shared" si="1754"/>
        <v>3164.58819503</v>
      </c>
      <c r="FH1096" s="227">
        <f t="shared" si="1755"/>
        <v>3312.9845383633333</v>
      </c>
      <c r="FI1096" s="227">
        <f t="shared" si="1639"/>
        <v>3113.21</v>
      </c>
      <c r="FJ1096" s="227">
        <f t="shared" si="1756"/>
        <v>62.264200000000002</v>
      </c>
      <c r="FK1096" s="227">
        <f t="shared" si="1757"/>
        <v>52.924570000000003</v>
      </c>
      <c r="FL1096" s="228">
        <f t="shared" si="1635"/>
        <v>1.0008278583556061</v>
      </c>
      <c r="FM1096" s="239">
        <f t="shared" si="1636"/>
        <v>37</v>
      </c>
      <c r="FN1096" s="231">
        <f t="shared" si="1758"/>
        <v>1.008592057</v>
      </c>
      <c r="FO1096" s="227">
        <f t="shared" si="1759"/>
        <v>3142.5583189600002</v>
      </c>
      <c r="FP1096" s="227">
        <f t="shared" si="1760"/>
        <v>3257.7470889600004</v>
      </c>
      <c r="FQ1096" s="227">
        <f t="shared" si="1767"/>
        <v>3113.21</v>
      </c>
      <c r="FR1096" s="227">
        <f t="shared" si="1768"/>
        <v>62.264200000000002</v>
      </c>
      <c r="FS1096" s="227">
        <f t="shared" si="1761"/>
        <v>21.792469999999998</v>
      </c>
      <c r="FT1096" s="228">
        <f t="shared" si="1762"/>
        <v>0.99972751100373058</v>
      </c>
      <c r="FU1096" s="239">
        <f t="shared" si="1763"/>
        <v>15</v>
      </c>
      <c r="FV1096" s="231">
        <f t="shared" si="1764"/>
        <v>1.0034744090000001</v>
      </c>
      <c r="FW1096" s="227">
        <f t="shared" si="1670"/>
        <v>3123.17530197</v>
      </c>
      <c r="FX1096" s="227">
        <f t="shared" si="1765"/>
        <v>3207.2319719699999</v>
      </c>
      <c r="FY1096" s="227"/>
      <c r="FZ1096" s="227"/>
      <c r="GA1096" s="227"/>
      <c r="GB1096" s="227"/>
      <c r="GC1096" s="1"/>
      <c r="GD1096" s="1"/>
      <c r="GE1096" s="1"/>
      <c r="GF1096" s="1"/>
      <c r="GG1096" s="1"/>
      <c r="GH1096" s="5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5"/>
      <c r="HA1096" s="5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3"/>
      <c r="JZ1096" s="1"/>
      <c r="KA1096" s="1"/>
      <c r="KB1096" s="1"/>
      <c r="KC1096" s="1"/>
      <c r="KD1096" s="1"/>
      <c r="KE1096" s="1"/>
    </row>
    <row r="1097" spans="1:291" x14ac:dyDescent="0.2">
      <c r="A1097" s="196">
        <f t="shared" si="1528"/>
        <v>43755</v>
      </c>
      <c r="B1097" s="236">
        <f t="shared" si="1766"/>
        <v>121433.92237371666</v>
      </c>
      <c r="C1097" s="66">
        <f t="shared" si="1660"/>
        <v>50580.183116519998</v>
      </c>
      <c r="D1097" s="77">
        <f t="shared" si="1529"/>
        <v>5229.93</v>
      </c>
      <c r="E1097" s="67">
        <f>VLOOKUP(A1096,[1]Plan1!$DQ$117:$DS$314,3)</f>
        <v>5227.84</v>
      </c>
      <c r="F1097" s="11">
        <f t="shared" si="1530"/>
        <v>43734</v>
      </c>
      <c r="G1097" s="73">
        <f t="shared" si="1518"/>
        <v>-3.996229395040185E-4</v>
      </c>
      <c r="H1097" s="11">
        <f t="shared" si="1531"/>
        <v>43763</v>
      </c>
      <c r="I1097" s="11">
        <f t="shared" si="1519"/>
        <v>43763</v>
      </c>
      <c r="J1097" s="1">
        <f t="shared" si="1532"/>
        <v>22</v>
      </c>
      <c r="K1097" s="1">
        <f t="shared" si="1533"/>
        <v>16</v>
      </c>
      <c r="L1097" s="66">
        <f t="shared" si="1520"/>
        <v>0.99970934</v>
      </c>
      <c r="M1097" s="70">
        <f t="shared" si="1661"/>
        <v>1.0011006499999999</v>
      </c>
      <c r="N1097" s="70">
        <f t="shared" si="1647"/>
        <v>1.1032372156698267</v>
      </c>
      <c r="O1097" s="66">
        <f t="shared" si="1657"/>
        <v>1.1029165400000001</v>
      </c>
      <c r="P1097" s="66">
        <f t="shared" si="1521"/>
        <v>50565.481480490002</v>
      </c>
      <c r="Q1097" s="74">
        <f t="shared" si="1522"/>
        <v>0</v>
      </c>
      <c r="R1097" s="75">
        <f t="shared" si="1658"/>
        <v>0</v>
      </c>
      <c r="S1097" s="66">
        <f t="shared" si="1659"/>
        <v>0</v>
      </c>
      <c r="T1097" s="10">
        <f t="shared" si="1534"/>
        <v>0.06</v>
      </c>
      <c r="U1097" s="74">
        <f t="shared" si="1654"/>
        <v>16</v>
      </c>
      <c r="V1097" s="74">
        <v>252</v>
      </c>
      <c r="W1097" s="70">
        <f t="shared" si="1523"/>
        <v>1.003706465</v>
      </c>
      <c r="X1097" s="66">
        <f t="shared" si="1524"/>
        <v>187.41918731000001</v>
      </c>
      <c r="Y1097" s="66">
        <v>0</v>
      </c>
      <c r="Z1097" s="67">
        <f t="shared" si="1525"/>
        <v>0</v>
      </c>
      <c r="AA1097" s="68" t="str">
        <f t="shared" si="1535"/>
        <v>A+INCORP J=</v>
      </c>
      <c r="AB1097" s="11">
        <f t="shared" si="1536"/>
        <v>43763</v>
      </c>
      <c r="AC1097" s="227">
        <f t="shared" si="1541"/>
        <v>3113.21</v>
      </c>
      <c r="AD1097" s="227">
        <f t="shared" si="1671"/>
        <v>62.264200000000002</v>
      </c>
      <c r="AE1097" s="227">
        <f t="shared" si="1672"/>
        <v>591.50990000000002</v>
      </c>
      <c r="AF1097" s="228">
        <f t="shared" si="1542"/>
        <v>1.0569916886374016</v>
      </c>
      <c r="AG1097" s="230">
        <f t="shared" si="1543"/>
        <v>394</v>
      </c>
      <c r="AH1097" s="231">
        <f t="shared" si="1673"/>
        <v>1.0953817969999999</v>
      </c>
      <c r="AI1097" s="227">
        <f t="shared" si="1674"/>
        <v>3604.5039743699999</v>
      </c>
      <c r="AJ1097" s="227">
        <f t="shared" si="1675"/>
        <v>4258.2780743699996</v>
      </c>
      <c r="AK1097" s="227">
        <f t="shared" si="1667"/>
        <v>3113.21</v>
      </c>
      <c r="AL1097" s="227">
        <f t="shared" si="1676"/>
        <v>62.264200000000002</v>
      </c>
      <c r="AM1097" s="227">
        <f t="shared" si="1677"/>
        <v>560.37779999999998</v>
      </c>
      <c r="AN1097" s="228">
        <f t="shared" si="1668"/>
        <v>1.0560416496810308</v>
      </c>
      <c r="AO1097" s="230">
        <f t="shared" si="1669"/>
        <v>373</v>
      </c>
      <c r="AP1097" s="231">
        <f t="shared" si="1678"/>
        <v>1.090075798</v>
      </c>
      <c r="AQ1097" s="227">
        <f t="shared" si="1679"/>
        <v>3583.8197719</v>
      </c>
      <c r="AR1097" s="227">
        <f t="shared" si="1680"/>
        <v>4206.4617718999998</v>
      </c>
      <c r="AS1097" s="227">
        <f t="shared" si="1537"/>
        <v>3113.21</v>
      </c>
      <c r="AT1097" s="227">
        <f t="shared" si="1681"/>
        <v>62.264200000000002</v>
      </c>
      <c r="AU1097" s="227">
        <f t="shared" si="1682"/>
        <v>529.24570000000006</v>
      </c>
      <c r="AV1097" s="228">
        <f t="shared" si="1538"/>
        <v>1.0537239132840932</v>
      </c>
      <c r="AW1097" s="230">
        <f t="shared" si="1539"/>
        <v>352</v>
      </c>
      <c r="AX1097" s="231">
        <f t="shared" si="1683"/>
        <v>1.0847955010000001</v>
      </c>
      <c r="AY1097" s="227">
        <f t="shared" si="1684"/>
        <v>3558.63239755</v>
      </c>
      <c r="AZ1097" s="227">
        <f t="shared" si="1685"/>
        <v>4150.14229755</v>
      </c>
      <c r="BA1097" s="227">
        <f t="shared" si="1787"/>
        <v>3113.21</v>
      </c>
      <c r="BB1097" s="227">
        <f t="shared" si="1686"/>
        <v>62.264200000000002</v>
      </c>
      <c r="BC1097" s="227">
        <f t="shared" si="1687"/>
        <v>497.07586333333336</v>
      </c>
      <c r="BD1097" s="228">
        <f t="shared" si="1665"/>
        <v>1.0495252489635154</v>
      </c>
      <c r="BE1097" s="230">
        <f t="shared" si="1666"/>
        <v>332</v>
      </c>
      <c r="BF1097" s="231">
        <f t="shared" si="1688"/>
        <v>1.0797904279999999</v>
      </c>
      <c r="BG1097" s="227">
        <f t="shared" si="1689"/>
        <v>3528.0991463700002</v>
      </c>
      <c r="BH1097" s="227">
        <f t="shared" si="1690"/>
        <v>4087.4392097033333</v>
      </c>
      <c r="BI1097" s="227">
        <f t="shared" si="1540"/>
        <v>3113.21</v>
      </c>
      <c r="BJ1097" s="227">
        <f t="shared" si="1691"/>
        <v>62.264200000000002</v>
      </c>
      <c r="BK1097" s="227">
        <f t="shared" si="1692"/>
        <v>465.94376333333332</v>
      </c>
      <c r="BL1097" s="228">
        <f t="shared" si="1526"/>
        <v>1.0364656392030855</v>
      </c>
      <c r="BM1097" s="230">
        <f t="shared" si="1527"/>
        <v>310</v>
      </c>
      <c r="BN1097" s="231">
        <f t="shared" si="1693"/>
        <v>1.0743115160000001</v>
      </c>
      <c r="BO1097" s="227">
        <f t="shared" si="1694"/>
        <v>3466.51877651</v>
      </c>
      <c r="BP1097" s="227">
        <f t="shared" si="1695"/>
        <v>3994.7267398433332</v>
      </c>
      <c r="BQ1097" s="227">
        <f t="shared" si="1664"/>
        <v>3113.21</v>
      </c>
      <c r="BR1097" s="227">
        <f t="shared" si="1696"/>
        <v>62.264200000000002</v>
      </c>
      <c r="BS1097" s="227">
        <f t="shared" si="1697"/>
        <v>431.69845333333342</v>
      </c>
      <c r="BT1097" s="228">
        <f t="shared" si="1662"/>
        <v>1.0330558876633529</v>
      </c>
      <c r="BU1097" s="230">
        <f t="shared" si="1663"/>
        <v>287</v>
      </c>
      <c r="BV1097" s="231">
        <f t="shared" si="1698"/>
        <v>1.068613284</v>
      </c>
      <c r="BW1097" s="227">
        <f t="shared" si="1699"/>
        <v>3436.78846948</v>
      </c>
      <c r="BX1097" s="227">
        <f t="shared" si="1700"/>
        <v>3930.7511228133335</v>
      </c>
      <c r="BY1097" s="227">
        <f t="shared" si="1788"/>
        <v>3113.21</v>
      </c>
      <c r="BZ1097" s="227">
        <f t="shared" si="1701"/>
        <v>62.264200000000002</v>
      </c>
      <c r="CA1097" s="227">
        <f t="shared" si="1702"/>
        <v>401.60409000000004</v>
      </c>
      <c r="CB1097" s="228">
        <f t="shared" si="1785"/>
        <v>1.033985455026887</v>
      </c>
      <c r="CC1097" s="230">
        <f t="shared" si="1786"/>
        <v>267</v>
      </c>
      <c r="CD1097" s="231">
        <f t="shared" si="1703"/>
        <v>1.0636828739999999</v>
      </c>
      <c r="CE1097" s="227">
        <f t="shared" si="1704"/>
        <v>3424.00991239</v>
      </c>
      <c r="CF1097" s="227">
        <f t="shared" si="1705"/>
        <v>3887.8782023899998</v>
      </c>
      <c r="CG1097" s="227">
        <f t="shared" si="1781"/>
        <v>3113.21</v>
      </c>
      <c r="CH1097" s="227">
        <f t="shared" si="1706"/>
        <v>62.264200000000002</v>
      </c>
      <c r="CI1097" s="227">
        <f t="shared" si="1707"/>
        <v>370.47199000000001</v>
      </c>
      <c r="CJ1097" s="228">
        <f t="shared" si="1655"/>
        <v>1.0290463452048364</v>
      </c>
      <c r="CK1097" s="230">
        <f t="shared" si="1656"/>
        <v>246</v>
      </c>
      <c r="CL1097" s="231">
        <f t="shared" si="1708"/>
        <v>1.0585304230000001</v>
      </c>
      <c r="CM1097" s="227">
        <f t="shared" si="1709"/>
        <v>3391.1476228900001</v>
      </c>
      <c r="CN1097" s="227">
        <f t="shared" si="1710"/>
        <v>3823.8838128900002</v>
      </c>
      <c r="CO1097" s="227">
        <f t="shared" si="1784"/>
        <v>3113.21</v>
      </c>
      <c r="CP1097" s="227">
        <f t="shared" si="1711"/>
        <v>62.264200000000002</v>
      </c>
      <c r="CQ1097" s="227">
        <f t="shared" si="1712"/>
        <v>337.2644166666667</v>
      </c>
      <c r="CR1097" s="228">
        <f t="shared" si="1782"/>
        <v>1.0244371360128384</v>
      </c>
      <c r="CS1097" s="230">
        <f t="shared" si="1783"/>
        <v>226</v>
      </c>
      <c r="CT1097" s="231">
        <f t="shared" si="1713"/>
        <v>1.053646533</v>
      </c>
      <c r="CU1097" s="227">
        <f t="shared" si="1714"/>
        <v>3360.3821767200002</v>
      </c>
      <c r="CV1097" s="227">
        <f t="shared" si="1715"/>
        <v>3759.9107933866671</v>
      </c>
      <c r="CW1097" s="227">
        <f t="shared" si="1653"/>
        <v>3113.21</v>
      </c>
      <c r="CX1097" s="227">
        <f t="shared" si="1716"/>
        <v>62.264200000000002</v>
      </c>
      <c r="CY1097" s="227">
        <f t="shared" si="1717"/>
        <v>306.13231666666672</v>
      </c>
      <c r="CZ1097" s="228">
        <f t="shared" si="1651"/>
        <v>1.0265934443204228</v>
      </c>
      <c r="DA1097" s="239">
        <f t="shared" si="1652"/>
        <v>205</v>
      </c>
      <c r="DB1097" s="231">
        <f t="shared" si="1718"/>
        <v>1.048542699</v>
      </c>
      <c r="DC1097" s="227">
        <f t="shared" si="1719"/>
        <v>3351.14349021</v>
      </c>
      <c r="DD1097" s="227">
        <f t="shared" si="1720"/>
        <v>3719.5400068766667</v>
      </c>
      <c r="DE1097" s="227">
        <f t="shared" si="1780"/>
        <v>3113.21</v>
      </c>
      <c r="DF1097" s="227">
        <f t="shared" si="1721"/>
        <v>62.264200000000002</v>
      </c>
      <c r="DG1097" s="227">
        <f t="shared" si="1722"/>
        <v>275.00021666666669</v>
      </c>
      <c r="DH1097" s="228">
        <f t="shared" si="1778"/>
        <v>1.0250557547522714</v>
      </c>
      <c r="DI1097" s="239">
        <f t="shared" si="1779"/>
        <v>184</v>
      </c>
      <c r="DJ1097" s="231">
        <f t="shared" si="1723"/>
        <v>1.043463587</v>
      </c>
      <c r="DK1097" s="227">
        <f t="shared" si="1724"/>
        <v>3329.9154260199998</v>
      </c>
      <c r="DL1097" s="227">
        <f t="shared" si="1725"/>
        <v>3667.1798426866667</v>
      </c>
      <c r="DM1097" s="227">
        <f t="shared" si="1650"/>
        <v>3113.21</v>
      </c>
      <c r="DN1097" s="227">
        <f t="shared" si="1726"/>
        <v>62.264200000000002</v>
      </c>
      <c r="DO1097" s="227">
        <f t="shared" si="1727"/>
        <v>242.83037999999999</v>
      </c>
      <c r="DP1097" s="228">
        <f t="shared" si="1648"/>
        <v>1.0217864411278395</v>
      </c>
      <c r="DQ1097" s="239">
        <f t="shared" si="1649"/>
        <v>163</v>
      </c>
      <c r="DR1097" s="231">
        <f t="shared" si="1728"/>
        <v>1.0384090779999999</v>
      </c>
      <c r="DS1097" s="227">
        <f t="shared" si="1729"/>
        <v>3303.2164172500002</v>
      </c>
      <c r="DT1097" s="227">
        <f t="shared" si="1730"/>
        <v>3608.3109972500001</v>
      </c>
      <c r="DU1097" s="227">
        <f t="shared" si="1777"/>
        <v>3113.21</v>
      </c>
      <c r="DV1097" s="227">
        <f t="shared" si="1731"/>
        <v>62.264200000000002</v>
      </c>
      <c r="DW1097" s="227">
        <f t="shared" si="1732"/>
        <v>213.77375333333333</v>
      </c>
      <c r="DX1097" s="228">
        <f t="shared" si="1774"/>
        <v>1.0174121261161062</v>
      </c>
      <c r="DY1097" s="239">
        <f t="shared" si="1775"/>
        <v>145</v>
      </c>
      <c r="DZ1097" s="231">
        <f t="shared" si="1733"/>
        <v>1.0340961339999999</v>
      </c>
      <c r="EA1097" s="227">
        <f t="shared" si="1734"/>
        <v>3275.4143002400001</v>
      </c>
      <c r="EB1097" s="227">
        <f t="shared" si="1735"/>
        <v>3551.4522535733336</v>
      </c>
      <c r="EC1097" s="227">
        <f t="shared" si="1644"/>
        <v>3113.21</v>
      </c>
      <c r="ED1097" s="227">
        <f t="shared" si="1736"/>
        <v>62.264200000000002</v>
      </c>
      <c r="EE1097" s="227">
        <f t="shared" si="1737"/>
        <v>181.60391666666666</v>
      </c>
      <c r="EF1097" s="228">
        <f t="shared" si="1645"/>
        <v>1.0098387251585712</v>
      </c>
      <c r="EG1097" s="239">
        <f t="shared" si="1646"/>
        <v>123</v>
      </c>
      <c r="EH1097" s="231">
        <f t="shared" si="1738"/>
        <v>1.0288490770000001</v>
      </c>
      <c r="EI1097" s="227">
        <f t="shared" si="1739"/>
        <v>3234.5369002900002</v>
      </c>
      <c r="EJ1097" s="227">
        <f t="shared" si="1740"/>
        <v>3478.4050169566667</v>
      </c>
      <c r="EK1097" s="227">
        <f t="shared" si="1776"/>
        <v>3113.21</v>
      </c>
      <c r="EL1097" s="227">
        <f t="shared" si="1741"/>
        <v>62.264200000000002</v>
      </c>
      <c r="EM1097" s="227">
        <f t="shared" si="1742"/>
        <v>148.39634333333333</v>
      </c>
      <c r="EN1097" s="228">
        <f t="shared" si="1772"/>
        <v>1.00411558308661</v>
      </c>
      <c r="EO1097" s="239">
        <f t="shared" si="1773"/>
        <v>102</v>
      </c>
      <c r="EP1097" s="231">
        <f t="shared" si="1743"/>
        <v>1.0238653609999999</v>
      </c>
      <c r="EQ1097" s="227">
        <f t="shared" si="1744"/>
        <v>3200.6263340400001</v>
      </c>
      <c r="ER1097" s="227">
        <f t="shared" si="1745"/>
        <v>3411.2868773733335</v>
      </c>
      <c r="ES1097" s="227">
        <f t="shared" si="1643"/>
        <v>3113.21</v>
      </c>
      <c r="ET1097" s="227">
        <f t="shared" si="1746"/>
        <v>62.264200000000002</v>
      </c>
      <c r="EU1097" s="227">
        <f t="shared" si="1747"/>
        <v>118.30198</v>
      </c>
      <c r="EV1097" s="228">
        <f t="shared" si="1641"/>
        <v>1.0028117587166894</v>
      </c>
      <c r="EW1097" s="239">
        <f t="shared" si="1642"/>
        <v>82</v>
      </c>
      <c r="EX1097" s="231">
        <f t="shared" si="1748"/>
        <v>1.01914141</v>
      </c>
      <c r="EY1097" s="227">
        <f t="shared" si="1749"/>
        <v>3181.72238053</v>
      </c>
      <c r="EZ1097" s="227">
        <f t="shared" si="1750"/>
        <v>3362.2885605299998</v>
      </c>
      <c r="FA1097" s="227">
        <f t="shared" si="1771"/>
        <v>3113.21</v>
      </c>
      <c r="FB1097" s="227">
        <f t="shared" si="1751"/>
        <v>62.264200000000002</v>
      </c>
      <c r="FC1097" s="227">
        <f t="shared" si="1752"/>
        <v>87.169879999999992</v>
      </c>
      <c r="FD1097" s="228">
        <f t="shared" si="1769"/>
        <v>1.0027117541320374</v>
      </c>
      <c r="FE1097" s="239">
        <f t="shared" si="1770"/>
        <v>60</v>
      </c>
      <c r="FF1097" s="231">
        <f t="shared" si="1753"/>
        <v>1.0139702340000001</v>
      </c>
      <c r="FG1097" s="227">
        <f t="shared" si="1754"/>
        <v>3165.2624726200002</v>
      </c>
      <c r="FH1097" s="227">
        <f t="shared" si="1755"/>
        <v>3314.6965526200001</v>
      </c>
      <c r="FI1097" s="227">
        <f t="shared" si="1639"/>
        <v>3113.21</v>
      </c>
      <c r="FJ1097" s="227">
        <f t="shared" si="1756"/>
        <v>62.264200000000002</v>
      </c>
      <c r="FK1097" s="227">
        <f t="shared" si="1757"/>
        <v>53.962306666666677</v>
      </c>
      <c r="FL1097" s="228">
        <f t="shared" si="1635"/>
        <v>1.0008096645639211</v>
      </c>
      <c r="FM1097" s="239">
        <f t="shared" si="1636"/>
        <v>38</v>
      </c>
      <c r="FN1097" s="231">
        <f t="shared" si="1758"/>
        <v>1.008825297</v>
      </c>
      <c r="FO1097" s="227">
        <f t="shared" si="1759"/>
        <v>3143.2279042199998</v>
      </c>
      <c r="FP1097" s="227">
        <f t="shared" si="1760"/>
        <v>3259.4544108866667</v>
      </c>
      <c r="FQ1097" s="227">
        <f t="shared" si="1767"/>
        <v>3113.21</v>
      </c>
      <c r="FR1097" s="227">
        <f t="shared" si="1768"/>
        <v>62.264200000000002</v>
      </c>
      <c r="FS1097" s="227">
        <f t="shared" si="1761"/>
        <v>22.830206666666665</v>
      </c>
      <c r="FT1097" s="228">
        <f t="shared" si="1762"/>
        <v>0.99970933721497657</v>
      </c>
      <c r="FU1097" s="239">
        <f t="shared" si="1763"/>
        <v>16</v>
      </c>
      <c r="FV1097" s="231">
        <f t="shared" si="1764"/>
        <v>1.003706465</v>
      </c>
      <c r="FW1097" s="227">
        <f t="shared" si="1670"/>
        <v>3123.8407556500001</v>
      </c>
      <c r="FX1097" s="227">
        <f t="shared" si="1765"/>
        <v>3208.9351623166667</v>
      </c>
      <c r="FY1097" s="227"/>
      <c r="FZ1097" s="227"/>
      <c r="GA1097" s="227"/>
      <c r="GB1097" s="227"/>
      <c r="GC1097" s="1"/>
      <c r="GD1097" s="1"/>
      <c r="GE1097" s="1"/>
      <c r="GF1097" s="1"/>
      <c r="GG1097" s="1"/>
      <c r="GH1097" s="5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5"/>
      <c r="HA1097" s="5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3"/>
      <c r="JZ1097" s="1"/>
      <c r="KA1097" s="1"/>
      <c r="KB1097" s="1"/>
      <c r="KC1097" s="1"/>
      <c r="KD1097" s="1"/>
      <c r="KE1097" s="1"/>
    </row>
    <row r="1098" spans="1:291" x14ac:dyDescent="0.2">
      <c r="A1098" s="196">
        <f t="shared" si="1528"/>
        <v>43756</v>
      </c>
      <c r="B1098" s="236">
        <f t="shared" si="1766"/>
        <v>121478.01971074335</v>
      </c>
      <c r="C1098" s="66">
        <f t="shared" si="1660"/>
        <v>50580.183116519998</v>
      </c>
      <c r="D1098" s="77">
        <f t="shared" si="1529"/>
        <v>5229.93</v>
      </c>
      <c r="E1098" s="67">
        <f>VLOOKUP(A1097,[1]Plan1!$DQ$117:$DS$314,3)</f>
        <v>5227.84</v>
      </c>
      <c r="F1098" s="11">
        <f t="shared" si="1530"/>
        <v>43734</v>
      </c>
      <c r="G1098" s="73">
        <f t="shared" ref="G1098:G1161" si="1789">(E1098/D1098)-1</f>
        <v>-3.996229395040185E-4</v>
      </c>
      <c r="H1098" s="11">
        <f t="shared" si="1531"/>
        <v>43763</v>
      </c>
      <c r="I1098" s="11">
        <f t="shared" ref="I1098:I1161" si="1790">IF(A1098&gt;I1097,H1098,I1097)</f>
        <v>43763</v>
      </c>
      <c r="J1098" s="1">
        <f t="shared" si="1532"/>
        <v>22</v>
      </c>
      <c r="K1098" s="1">
        <f t="shared" si="1533"/>
        <v>17</v>
      </c>
      <c r="L1098" s="66">
        <f t="shared" ref="L1098:L1161" si="1791">TRUNC((E1098/D1098)^TRUNC((K1098/J1098),9),8)</f>
        <v>0.99969118000000001</v>
      </c>
      <c r="M1098" s="70">
        <f t="shared" si="1661"/>
        <v>1.0011006499999999</v>
      </c>
      <c r="N1098" s="70">
        <f t="shared" si="1647"/>
        <v>1.1032372156698267</v>
      </c>
      <c r="O1098" s="66">
        <f t="shared" si="1657"/>
        <v>1.1028965100000001</v>
      </c>
      <c r="P1098" s="66">
        <f t="shared" ref="P1098:P1161" si="1792">TRUNC(C1098*L1098,8)</f>
        <v>50564.562944370002</v>
      </c>
      <c r="Q1098" s="74">
        <f t="shared" ref="Q1098:Q1161" si="1793">IF(VLOOKUP(A1098,AE$10:AM$114,9)=VLOOKUP(A1097,AE$10:AM$114,9),0,VLOOKUP(A1098,AE$10:AM$114,9))</f>
        <v>0</v>
      </c>
      <c r="R1098" s="75">
        <f t="shared" si="1658"/>
        <v>0</v>
      </c>
      <c r="S1098" s="66">
        <f t="shared" si="1659"/>
        <v>0</v>
      </c>
      <c r="T1098" s="10">
        <f t="shared" si="1534"/>
        <v>0.06</v>
      </c>
      <c r="U1098" s="74">
        <f t="shared" si="1654"/>
        <v>17</v>
      </c>
      <c r="V1098" s="74">
        <v>252</v>
      </c>
      <c r="W1098" s="70">
        <f t="shared" ref="W1098:W1161" si="1794">ROUND((1+T1098)^TRUNC((U1098/V1098),9),9)</f>
        <v>1.0039385750000001</v>
      </c>
      <c r="X1098" s="66">
        <f t="shared" ref="X1098:X1161" si="1795">TRUNC((P1098*(W1098-1)),8)</f>
        <v>199.15232348999999</v>
      </c>
      <c r="Y1098" s="66">
        <v>0</v>
      </c>
      <c r="Z1098" s="67">
        <f t="shared" ref="Z1098:Z1161" si="1796">IF(S1098&gt;0,S1098+X1098,0)</f>
        <v>0</v>
      </c>
      <c r="AA1098" s="68" t="str">
        <f t="shared" si="1535"/>
        <v>A+INCORP J=</v>
      </c>
      <c r="AB1098" s="11">
        <f t="shared" si="1536"/>
        <v>43763</v>
      </c>
      <c r="AC1098" s="227">
        <f t="shared" si="1541"/>
        <v>3113.21</v>
      </c>
      <c r="AD1098" s="227">
        <f t="shared" si="1671"/>
        <v>62.264200000000002</v>
      </c>
      <c r="AE1098" s="227">
        <f t="shared" si="1672"/>
        <v>592.54763666666679</v>
      </c>
      <c r="AF1098" s="228">
        <f t="shared" si="1542"/>
        <v>1.0569724926758255</v>
      </c>
      <c r="AG1098" s="230">
        <f t="shared" si="1543"/>
        <v>395</v>
      </c>
      <c r="AH1098" s="231">
        <f t="shared" si="1673"/>
        <v>1.0956351070000001</v>
      </c>
      <c r="AI1098" s="227">
        <f t="shared" si="1674"/>
        <v>3605.2720493400002</v>
      </c>
      <c r="AJ1098" s="227">
        <f t="shared" si="1675"/>
        <v>4260.0838860066669</v>
      </c>
      <c r="AK1098" s="227">
        <f t="shared" si="1667"/>
        <v>3113.21</v>
      </c>
      <c r="AL1098" s="227">
        <f t="shared" si="1676"/>
        <v>62.264200000000002</v>
      </c>
      <c r="AM1098" s="227">
        <f t="shared" si="1677"/>
        <v>561.41553666666675</v>
      </c>
      <c r="AN1098" s="228">
        <f t="shared" si="1668"/>
        <v>1.0560224709730544</v>
      </c>
      <c r="AO1098" s="230">
        <f t="shared" si="1669"/>
        <v>374</v>
      </c>
      <c r="AP1098" s="231">
        <f t="shared" si="1678"/>
        <v>1.0903278810000001</v>
      </c>
      <c r="AQ1098" s="227">
        <f t="shared" si="1679"/>
        <v>3584.5834394100002</v>
      </c>
      <c r="AR1098" s="227">
        <f t="shared" si="1680"/>
        <v>4208.2631760766672</v>
      </c>
      <c r="AS1098" s="227">
        <f t="shared" si="1537"/>
        <v>3113.21</v>
      </c>
      <c r="AT1098" s="227">
        <f t="shared" si="1681"/>
        <v>62.264200000000002</v>
      </c>
      <c r="AU1098" s="227">
        <f t="shared" si="1682"/>
        <v>530.28343666666672</v>
      </c>
      <c r="AV1098" s="228">
        <f t="shared" si="1538"/>
        <v>1.053704776668386</v>
      </c>
      <c r="AW1098" s="230">
        <f t="shared" si="1539"/>
        <v>353</v>
      </c>
      <c r="AX1098" s="231">
        <f t="shared" si="1683"/>
        <v>1.0850463619999999</v>
      </c>
      <c r="AY1098" s="227">
        <f t="shared" si="1684"/>
        <v>3559.3906949299999</v>
      </c>
      <c r="AZ1098" s="227">
        <f t="shared" si="1685"/>
        <v>4151.9383315966661</v>
      </c>
      <c r="BA1098" s="227">
        <f t="shared" si="1787"/>
        <v>3113.21</v>
      </c>
      <c r="BB1098" s="227">
        <f t="shared" si="1686"/>
        <v>62.264200000000002</v>
      </c>
      <c r="BC1098" s="227">
        <f t="shared" si="1687"/>
        <v>498.11360000000002</v>
      </c>
      <c r="BD1098" s="228">
        <f t="shared" si="1665"/>
        <v>1.0495061885994947</v>
      </c>
      <c r="BE1098" s="230">
        <f t="shared" si="1666"/>
        <v>333</v>
      </c>
      <c r="BF1098" s="231">
        <f t="shared" si="1688"/>
        <v>1.0800401319999999</v>
      </c>
      <c r="BG1098" s="227">
        <f t="shared" si="1689"/>
        <v>3528.8509389300002</v>
      </c>
      <c r="BH1098" s="227">
        <f t="shared" si="1690"/>
        <v>4089.22873893</v>
      </c>
      <c r="BI1098" s="227">
        <f t="shared" si="1540"/>
        <v>3113.21</v>
      </c>
      <c r="BJ1098" s="227">
        <f t="shared" si="1691"/>
        <v>62.264200000000002</v>
      </c>
      <c r="BK1098" s="227">
        <f t="shared" si="1692"/>
        <v>466.98149999999998</v>
      </c>
      <c r="BL1098" s="228">
        <f t="shared" ref="BL1098:BL1161" si="1797">($O1098/BL$646)</f>
        <v>1.0364468160138411</v>
      </c>
      <c r="BM1098" s="230">
        <f t="shared" ref="BM1098:BM1161" si="1798">NETWORKDAYS(BM$646,$A1098,$AE$118:$AE$502)-1</f>
        <v>311</v>
      </c>
      <c r="BN1098" s="231">
        <f t="shared" si="1693"/>
        <v>1.0745599530000001</v>
      </c>
      <c r="BO1098" s="227">
        <f t="shared" si="1694"/>
        <v>3467.2574471299999</v>
      </c>
      <c r="BP1098" s="227">
        <f t="shared" si="1695"/>
        <v>3996.5031471299999</v>
      </c>
      <c r="BQ1098" s="227">
        <f t="shared" si="1664"/>
        <v>3113.21</v>
      </c>
      <c r="BR1098" s="227">
        <f t="shared" si="1696"/>
        <v>62.264200000000002</v>
      </c>
      <c r="BS1098" s="227">
        <f t="shared" si="1697"/>
        <v>432.73619000000002</v>
      </c>
      <c r="BT1098" s="228">
        <f t="shared" si="1662"/>
        <v>1.0330371263983982</v>
      </c>
      <c r="BU1098" s="230">
        <f t="shared" si="1663"/>
        <v>288</v>
      </c>
      <c r="BV1098" s="231">
        <f t="shared" si="1698"/>
        <v>1.068860404</v>
      </c>
      <c r="BW1098" s="227">
        <f t="shared" si="1699"/>
        <v>3437.52080729</v>
      </c>
      <c r="BX1098" s="227">
        <f t="shared" si="1700"/>
        <v>3932.5211972900001</v>
      </c>
      <c r="BY1098" s="227">
        <f t="shared" si="1788"/>
        <v>3113.21</v>
      </c>
      <c r="BZ1098" s="227">
        <f t="shared" si="1701"/>
        <v>62.264200000000002</v>
      </c>
      <c r="CA1098" s="227">
        <f t="shared" si="1702"/>
        <v>402.64182666666665</v>
      </c>
      <c r="CB1098" s="228">
        <f t="shared" si="1785"/>
        <v>1.0339666768801161</v>
      </c>
      <c r="CC1098" s="230">
        <f t="shared" si="1786"/>
        <v>268</v>
      </c>
      <c r="CD1098" s="231">
        <f t="shared" si="1703"/>
        <v>1.063928853</v>
      </c>
      <c r="CE1098" s="227">
        <f t="shared" si="1704"/>
        <v>3424.7395245900002</v>
      </c>
      <c r="CF1098" s="227">
        <f t="shared" si="1705"/>
        <v>3889.6455512566667</v>
      </c>
      <c r="CG1098" s="227">
        <f t="shared" si="1781"/>
        <v>3113.21</v>
      </c>
      <c r="CH1098" s="227">
        <f t="shared" si="1706"/>
        <v>62.264200000000002</v>
      </c>
      <c r="CI1098" s="227">
        <f t="shared" si="1707"/>
        <v>371.50972666666667</v>
      </c>
      <c r="CJ1098" s="228">
        <f t="shared" si="1655"/>
        <v>1.0290276567569376</v>
      </c>
      <c r="CK1098" s="230">
        <f t="shared" si="1656"/>
        <v>247</v>
      </c>
      <c r="CL1098" s="231">
        <f t="shared" si="1708"/>
        <v>1.0587752109999999</v>
      </c>
      <c r="CM1098" s="227">
        <f t="shared" si="1709"/>
        <v>3391.87023421</v>
      </c>
      <c r="CN1098" s="227">
        <f t="shared" si="1710"/>
        <v>3825.6441608766668</v>
      </c>
      <c r="CO1098" s="227">
        <f t="shared" si="1784"/>
        <v>3113.21</v>
      </c>
      <c r="CP1098" s="227">
        <f t="shared" si="1711"/>
        <v>62.264200000000002</v>
      </c>
      <c r="CQ1098" s="227">
        <f t="shared" si="1712"/>
        <v>338.30215333333337</v>
      </c>
      <c r="CR1098" s="228">
        <f t="shared" si="1782"/>
        <v>1.0244185312725065</v>
      </c>
      <c r="CS1098" s="230">
        <f t="shared" si="1783"/>
        <v>227</v>
      </c>
      <c r="CT1098" s="231">
        <f t="shared" si="1713"/>
        <v>1.0538901919999999</v>
      </c>
      <c r="CU1098" s="227">
        <f t="shared" si="1714"/>
        <v>3361.09823362</v>
      </c>
      <c r="CV1098" s="227">
        <f t="shared" si="1715"/>
        <v>3761.6645869533331</v>
      </c>
      <c r="CW1098" s="227">
        <f t="shared" si="1653"/>
        <v>3113.21</v>
      </c>
      <c r="CX1098" s="227">
        <f t="shared" si="1716"/>
        <v>62.264200000000002</v>
      </c>
      <c r="CY1098" s="227">
        <f t="shared" si="1717"/>
        <v>307.17005333333339</v>
      </c>
      <c r="CZ1098" s="228">
        <f t="shared" si="1651"/>
        <v>1.0265748004195074</v>
      </c>
      <c r="DA1098" s="239">
        <f t="shared" si="1652"/>
        <v>206</v>
      </c>
      <c r="DB1098" s="231">
        <f t="shared" si="1718"/>
        <v>1.0487851770000001</v>
      </c>
      <c r="DC1098" s="227">
        <f t="shared" si="1719"/>
        <v>3351.8575761500001</v>
      </c>
      <c r="DD1098" s="227">
        <f t="shared" si="1720"/>
        <v>3721.2918294833335</v>
      </c>
      <c r="DE1098" s="227">
        <f t="shared" si="1780"/>
        <v>3113.21</v>
      </c>
      <c r="DF1098" s="227">
        <f t="shared" si="1721"/>
        <v>62.264200000000002</v>
      </c>
      <c r="DG1098" s="227">
        <f t="shared" si="1722"/>
        <v>276.03795333333335</v>
      </c>
      <c r="DH1098" s="228">
        <f t="shared" si="1778"/>
        <v>1.0250371387772426</v>
      </c>
      <c r="DI1098" s="239">
        <f t="shared" si="1779"/>
        <v>185</v>
      </c>
      <c r="DJ1098" s="231">
        <f t="shared" si="1723"/>
        <v>1.043704891</v>
      </c>
      <c r="DK1098" s="227">
        <f t="shared" si="1724"/>
        <v>3330.6249903100002</v>
      </c>
      <c r="DL1098" s="227">
        <f t="shared" si="1725"/>
        <v>3668.9271436433337</v>
      </c>
      <c r="DM1098" s="227">
        <f t="shared" si="1650"/>
        <v>3113.21</v>
      </c>
      <c r="DN1098" s="227">
        <f t="shared" si="1726"/>
        <v>62.264200000000002</v>
      </c>
      <c r="DO1098" s="227">
        <f t="shared" si="1727"/>
        <v>243.86811666666668</v>
      </c>
      <c r="DP1098" s="228">
        <f t="shared" si="1648"/>
        <v>1.0217678845266158</v>
      </c>
      <c r="DQ1098" s="239">
        <f t="shared" si="1649"/>
        <v>164</v>
      </c>
      <c r="DR1098" s="231">
        <f t="shared" si="1728"/>
        <v>1.038649213</v>
      </c>
      <c r="DS1098" s="227">
        <f t="shared" si="1729"/>
        <v>3303.92029189</v>
      </c>
      <c r="DT1098" s="227">
        <f t="shared" si="1730"/>
        <v>3610.0526085566667</v>
      </c>
      <c r="DU1098" s="227">
        <f t="shared" si="1777"/>
        <v>3113.21</v>
      </c>
      <c r="DV1098" s="227">
        <f t="shared" si="1731"/>
        <v>62.264200000000002</v>
      </c>
      <c r="DW1098" s="227">
        <f t="shared" si="1732"/>
        <v>214.81149000000002</v>
      </c>
      <c r="DX1098" s="228">
        <f t="shared" si="1774"/>
        <v>1.0173936489565507</v>
      </c>
      <c r="DY1098" s="239">
        <f t="shared" si="1775"/>
        <v>146</v>
      </c>
      <c r="DZ1098" s="231">
        <f t="shared" si="1733"/>
        <v>1.034335271</v>
      </c>
      <c r="EA1098" s="227">
        <f t="shared" si="1734"/>
        <v>3276.1122486300001</v>
      </c>
      <c r="EB1098" s="227">
        <f t="shared" si="1735"/>
        <v>3553.1879386300002</v>
      </c>
      <c r="EC1098" s="227">
        <f t="shared" si="1644"/>
        <v>3113.21</v>
      </c>
      <c r="ED1098" s="227">
        <f t="shared" si="1736"/>
        <v>62.264200000000002</v>
      </c>
      <c r="EE1098" s="227">
        <f t="shared" si="1737"/>
        <v>182.64165333333332</v>
      </c>
      <c r="EF1098" s="228">
        <f t="shared" si="1645"/>
        <v>1.0098203855390884</v>
      </c>
      <c r="EG1098" s="239">
        <f t="shared" si="1646"/>
        <v>124</v>
      </c>
      <c r="EH1098" s="231">
        <f t="shared" si="1738"/>
        <v>1.0290870009999999</v>
      </c>
      <c r="EI1098" s="227">
        <f t="shared" si="1739"/>
        <v>3235.2261394699999</v>
      </c>
      <c r="EJ1098" s="227">
        <f t="shared" si="1740"/>
        <v>3480.1319928033331</v>
      </c>
      <c r="EK1098" s="227">
        <f t="shared" si="1776"/>
        <v>3113.21</v>
      </c>
      <c r="EL1098" s="227">
        <f t="shared" si="1741"/>
        <v>62.264200000000002</v>
      </c>
      <c r="EM1098" s="227">
        <f t="shared" si="1742"/>
        <v>149.43407999999999</v>
      </c>
      <c r="EN1098" s="228">
        <f t="shared" si="1772"/>
        <v>1.0040973474047612</v>
      </c>
      <c r="EO1098" s="239">
        <f t="shared" si="1773"/>
        <v>103</v>
      </c>
      <c r="EP1098" s="231">
        <f t="shared" si="1743"/>
        <v>1.0241021320000001</v>
      </c>
      <c r="EQ1098" s="227">
        <f t="shared" si="1744"/>
        <v>3201.3083457299999</v>
      </c>
      <c r="ER1098" s="227">
        <f t="shared" si="1745"/>
        <v>3413.00662573</v>
      </c>
      <c r="ES1098" s="227">
        <f t="shared" si="1643"/>
        <v>3113.21</v>
      </c>
      <c r="ET1098" s="227">
        <f t="shared" si="1746"/>
        <v>62.264200000000002</v>
      </c>
      <c r="EU1098" s="227">
        <f t="shared" si="1747"/>
        <v>119.33971666666667</v>
      </c>
      <c r="EV1098" s="228">
        <f t="shared" si="1641"/>
        <v>1.0027935467135154</v>
      </c>
      <c r="EW1098" s="239">
        <f t="shared" si="1642"/>
        <v>83</v>
      </c>
      <c r="EX1098" s="231">
        <f t="shared" si="1748"/>
        <v>1.019377089</v>
      </c>
      <c r="EY1098" s="227">
        <f t="shared" si="1749"/>
        <v>3182.4003653599998</v>
      </c>
      <c r="EZ1098" s="227">
        <f t="shared" si="1750"/>
        <v>3364.0042820266663</v>
      </c>
      <c r="FA1098" s="227">
        <f t="shared" si="1771"/>
        <v>3113.21</v>
      </c>
      <c r="FB1098" s="227">
        <f t="shared" si="1751"/>
        <v>62.264200000000002</v>
      </c>
      <c r="FC1098" s="227">
        <f t="shared" si="1752"/>
        <v>88.207616666666681</v>
      </c>
      <c r="FD1098" s="228">
        <f t="shared" si="1769"/>
        <v>1.0026935439450406</v>
      </c>
      <c r="FE1098" s="239">
        <f t="shared" si="1770"/>
        <v>61</v>
      </c>
      <c r="FF1098" s="231">
        <f t="shared" si="1753"/>
        <v>1.0142047169999999</v>
      </c>
      <c r="FG1098" s="227">
        <f t="shared" si="1754"/>
        <v>3165.9369495699998</v>
      </c>
      <c r="FH1098" s="227">
        <f t="shared" si="1755"/>
        <v>3316.4087662366665</v>
      </c>
      <c r="FI1098" s="227">
        <f t="shared" si="1639"/>
        <v>3113.21</v>
      </c>
      <c r="FJ1098" s="227">
        <f t="shared" si="1756"/>
        <v>62.264200000000002</v>
      </c>
      <c r="FK1098" s="227">
        <f t="shared" si="1757"/>
        <v>55.000043333333338</v>
      </c>
      <c r="FL1098" s="228">
        <f t="shared" si="1635"/>
        <v>1.0007914889206571</v>
      </c>
      <c r="FM1098" s="239">
        <f t="shared" si="1636"/>
        <v>39</v>
      </c>
      <c r="FN1098" s="231">
        <f t="shared" si="1758"/>
        <v>1.00905859</v>
      </c>
      <c r="FO1098" s="227">
        <f t="shared" si="1759"/>
        <v>3143.8976852000001</v>
      </c>
      <c r="FP1098" s="227">
        <f t="shared" si="1760"/>
        <v>3261.1619285333336</v>
      </c>
      <c r="FQ1098" s="227">
        <f t="shared" si="1767"/>
        <v>3113.21</v>
      </c>
      <c r="FR1098" s="227">
        <f t="shared" si="1768"/>
        <v>62.264200000000002</v>
      </c>
      <c r="FS1098" s="227">
        <f t="shared" si="1761"/>
        <v>23.867943333333336</v>
      </c>
      <c r="FT1098" s="228">
        <f t="shared" si="1762"/>
        <v>0.99969118155469039</v>
      </c>
      <c r="FU1098" s="239">
        <f t="shared" si="1763"/>
        <v>17</v>
      </c>
      <c r="FV1098" s="231">
        <f t="shared" si="1764"/>
        <v>1.0039385750000001</v>
      </c>
      <c r="FW1098" s="227">
        <f t="shared" si="1670"/>
        <v>3124.5064077900001</v>
      </c>
      <c r="FX1098" s="227">
        <f t="shared" si="1765"/>
        <v>3210.6385511233334</v>
      </c>
      <c r="FY1098" s="227"/>
      <c r="FZ1098" s="227"/>
      <c r="GA1098" s="227"/>
      <c r="GB1098" s="227"/>
      <c r="GC1098" s="1"/>
      <c r="GD1098" s="1"/>
      <c r="GE1098" s="1"/>
      <c r="GF1098" s="1"/>
      <c r="GG1098" s="1"/>
      <c r="GH1098" s="5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5"/>
      <c r="HA1098" s="5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3"/>
      <c r="JZ1098" s="1"/>
      <c r="KA1098" s="1"/>
      <c r="KB1098" s="1"/>
      <c r="KC1098" s="1"/>
      <c r="KD1098" s="1"/>
      <c r="KE1098" s="1"/>
    </row>
    <row r="1099" spans="1:291" x14ac:dyDescent="0.2">
      <c r="A1099" s="196">
        <f t="shared" ref="A1099:A1162" si="1799">(A1098+1)</f>
        <v>43757</v>
      </c>
      <c r="B1099" s="236">
        <f t="shared" si="1766"/>
        <v>121507.39653984002</v>
      </c>
      <c r="C1099" s="66">
        <f t="shared" si="1660"/>
        <v>50580.183116519998</v>
      </c>
      <c r="D1099" s="77">
        <f t="shared" ref="D1099:D1162" si="1800">IF(E1099=E1098,D1098,E1098)</f>
        <v>5229.93</v>
      </c>
      <c r="E1099" s="67">
        <f>VLOOKUP(A1098,[1]Plan1!$DQ$117:$DS$314,3)</f>
        <v>5227.84</v>
      </c>
      <c r="F1099" s="11">
        <f t="shared" ref="F1099:F1162" si="1801">IF(D1099=D1098,F1098,A1099)</f>
        <v>43734</v>
      </c>
      <c r="G1099" s="73">
        <f t="shared" si="1789"/>
        <v>-3.996229395040185E-4</v>
      </c>
      <c r="H1099" s="11">
        <f t="shared" ref="H1099:H1162" si="1802">IF(DAY(A1099)=25,VLOOKUP(A1099,AJ$118:AP$450,4),H1098)</f>
        <v>43763</v>
      </c>
      <c r="I1099" s="11">
        <f t="shared" si="1790"/>
        <v>43763</v>
      </c>
      <c r="J1099" s="1">
        <f t="shared" ref="J1099:J1162" si="1803">IF(I1099=I1098,J1098,NETWORKDAYS(I1098,I1099,$AE$118:$AE$502)-1)</f>
        <v>22</v>
      </c>
      <c r="K1099" s="1">
        <f t="shared" ref="K1099:K1162" si="1804">(J1099-(NETWORKDAYS(A1099,I1099,AE$118:AE$502)-1))</f>
        <v>18</v>
      </c>
      <c r="L1099" s="66">
        <f t="shared" si="1791"/>
        <v>0.99967302000000002</v>
      </c>
      <c r="M1099" s="70">
        <f t="shared" si="1661"/>
        <v>1.0011006499999999</v>
      </c>
      <c r="N1099" s="70">
        <f t="shared" si="1647"/>
        <v>1.1032372156698267</v>
      </c>
      <c r="O1099" s="66">
        <f t="shared" si="1657"/>
        <v>1.10287647</v>
      </c>
      <c r="P1099" s="66">
        <f t="shared" si="1792"/>
        <v>50563.644408239998</v>
      </c>
      <c r="Q1099" s="74">
        <f t="shared" si="1793"/>
        <v>0</v>
      </c>
      <c r="R1099" s="75">
        <f t="shared" si="1658"/>
        <v>0</v>
      </c>
      <c r="S1099" s="66">
        <f t="shared" si="1659"/>
        <v>0</v>
      </c>
      <c r="T1099" s="10">
        <f t="shared" ref="T1099:T1162" si="1805">IF(Q1098&gt;0,VLOOKUP(A1098,$AE$11:$AH$20,4),T1098)</f>
        <v>0.06</v>
      </c>
      <c r="U1099" s="74">
        <f t="shared" si="1654"/>
        <v>18</v>
      </c>
      <c r="V1099" s="74">
        <v>252</v>
      </c>
      <c r="W1099" s="70">
        <f t="shared" si="1794"/>
        <v>1.004170738</v>
      </c>
      <c r="X1099" s="66">
        <f t="shared" si="1795"/>
        <v>210.88771315</v>
      </c>
      <c r="Y1099" s="66">
        <v>0</v>
      </c>
      <c r="Z1099" s="67">
        <f t="shared" si="1796"/>
        <v>0</v>
      </c>
      <c r="AA1099" s="68" t="str">
        <f t="shared" ref="AA1099:AA1162" si="1806">IF($Q1098&gt;0,VLOOKUP($A1098,$AE$10:$AO$114,($AN$7)+1),AA1098)</f>
        <v>A+INCORP J=</v>
      </c>
      <c r="AB1099" s="11">
        <f t="shared" ref="AB1099:AB1162" si="1807">IF($Q1098&gt;0,VLOOKUP($A1098,$AE$10:$AO$114,($AO$7)+1),AB1098)</f>
        <v>43763</v>
      </c>
      <c r="AC1099" s="227">
        <f t="shared" si="1541"/>
        <v>3113.21</v>
      </c>
      <c r="AD1099" s="227">
        <f t="shared" si="1671"/>
        <v>62.264200000000002</v>
      </c>
      <c r="AE1099" s="227">
        <f t="shared" si="1672"/>
        <v>593.58537333333334</v>
      </c>
      <c r="AF1099" s="228">
        <f t="shared" si="1542"/>
        <v>1.056953287130644</v>
      </c>
      <c r="AG1099" s="230">
        <f t="shared" si="1543"/>
        <v>395</v>
      </c>
      <c r="AH1099" s="231">
        <f t="shared" si="1673"/>
        <v>1.0956351070000001</v>
      </c>
      <c r="AI1099" s="227">
        <f t="shared" si="1674"/>
        <v>3605.2065403400002</v>
      </c>
      <c r="AJ1099" s="227">
        <f t="shared" si="1675"/>
        <v>4261.0561136733331</v>
      </c>
      <c r="AK1099" s="227">
        <f t="shared" si="1667"/>
        <v>3113.21</v>
      </c>
      <c r="AL1099" s="227">
        <f t="shared" si="1676"/>
        <v>62.264200000000002</v>
      </c>
      <c r="AM1099" s="227">
        <f t="shared" si="1677"/>
        <v>562.4532733333333</v>
      </c>
      <c r="AN1099" s="228">
        <f t="shared" si="1668"/>
        <v>1.0560032826900863</v>
      </c>
      <c r="AO1099" s="230">
        <f t="shared" si="1669"/>
        <v>374</v>
      </c>
      <c r="AP1099" s="231">
        <f t="shared" si="1678"/>
        <v>1.0903278810000001</v>
      </c>
      <c r="AQ1099" s="227">
        <f t="shared" si="1679"/>
        <v>3584.5183063300001</v>
      </c>
      <c r="AR1099" s="227">
        <f t="shared" si="1680"/>
        <v>4209.2357796633332</v>
      </c>
      <c r="AS1099" s="227">
        <f t="shared" si="1537"/>
        <v>3113.21</v>
      </c>
      <c r="AT1099" s="227">
        <f t="shared" si="1681"/>
        <v>62.264200000000002</v>
      </c>
      <c r="AU1099" s="227">
        <f t="shared" si="1682"/>
        <v>531.32117333333338</v>
      </c>
      <c r="AV1099" s="228">
        <f t="shared" si="1538"/>
        <v>1.0536856304987019</v>
      </c>
      <c r="AW1099" s="230">
        <f t="shared" si="1539"/>
        <v>353</v>
      </c>
      <c r="AX1099" s="231">
        <f t="shared" si="1683"/>
        <v>1.0850463619999999</v>
      </c>
      <c r="AY1099" s="227">
        <f t="shared" si="1684"/>
        <v>3559.3260196000001</v>
      </c>
      <c r="AZ1099" s="227">
        <f t="shared" si="1685"/>
        <v>4152.9113929333334</v>
      </c>
      <c r="BA1099" s="227">
        <f t="shared" si="1787"/>
        <v>3113.21</v>
      </c>
      <c r="BB1099" s="227">
        <f t="shared" si="1686"/>
        <v>62.264200000000002</v>
      </c>
      <c r="BC1099" s="227">
        <f t="shared" si="1687"/>
        <v>499.15133666666674</v>
      </c>
      <c r="BD1099" s="228">
        <f t="shared" si="1665"/>
        <v>1.049487118719566</v>
      </c>
      <c r="BE1099" s="230">
        <f t="shared" si="1666"/>
        <v>333</v>
      </c>
      <c r="BF1099" s="231">
        <f t="shared" si="1688"/>
        <v>1.0800401319999999</v>
      </c>
      <c r="BG1099" s="227">
        <f t="shared" si="1689"/>
        <v>3528.7868185299999</v>
      </c>
      <c r="BH1099" s="227">
        <f t="shared" si="1690"/>
        <v>4090.2023551966668</v>
      </c>
      <c r="BI1099" s="227">
        <f t="shared" si="1540"/>
        <v>3113.21</v>
      </c>
      <c r="BJ1099" s="227">
        <f t="shared" si="1691"/>
        <v>62.264200000000002</v>
      </c>
      <c r="BK1099" s="227">
        <f t="shared" si="1692"/>
        <v>468.0192366666667</v>
      </c>
      <c r="BL1099" s="228">
        <f t="shared" si="1797"/>
        <v>1.0364279834270982</v>
      </c>
      <c r="BM1099" s="230">
        <f t="shared" si="1798"/>
        <v>311</v>
      </c>
      <c r="BN1099" s="231">
        <f t="shared" si="1693"/>
        <v>1.0745599530000001</v>
      </c>
      <c r="BO1099" s="227">
        <f t="shared" si="1694"/>
        <v>3467.1944459000001</v>
      </c>
      <c r="BP1099" s="227">
        <f t="shared" si="1695"/>
        <v>3997.4778825666667</v>
      </c>
      <c r="BQ1099" s="227">
        <f t="shared" si="1664"/>
        <v>3113.21</v>
      </c>
      <c r="BR1099" s="227">
        <f t="shared" si="1696"/>
        <v>62.264200000000002</v>
      </c>
      <c r="BS1099" s="227">
        <f t="shared" si="1697"/>
        <v>433.77392666666668</v>
      </c>
      <c r="BT1099" s="228">
        <f t="shared" si="1662"/>
        <v>1.0330183557668606</v>
      </c>
      <c r="BU1099" s="230">
        <f t="shared" si="1663"/>
        <v>288</v>
      </c>
      <c r="BV1099" s="231">
        <f t="shared" si="1698"/>
        <v>1.068860404</v>
      </c>
      <c r="BW1099" s="227">
        <f t="shared" si="1699"/>
        <v>3437.4583463899999</v>
      </c>
      <c r="BX1099" s="227">
        <f t="shared" si="1700"/>
        <v>3933.4964730566667</v>
      </c>
      <c r="BY1099" s="227">
        <f t="shared" si="1788"/>
        <v>3113.21</v>
      </c>
      <c r="BZ1099" s="227">
        <f t="shared" si="1701"/>
        <v>62.264200000000002</v>
      </c>
      <c r="CA1099" s="227">
        <f t="shared" si="1702"/>
        <v>403.67956333333336</v>
      </c>
      <c r="CB1099" s="228">
        <f t="shared" si="1785"/>
        <v>1.0339478893583343</v>
      </c>
      <c r="CC1099" s="230">
        <f t="shared" si="1786"/>
        <v>268</v>
      </c>
      <c r="CD1099" s="231">
        <f t="shared" si="1703"/>
        <v>1.063928853</v>
      </c>
      <c r="CE1099" s="227">
        <f t="shared" si="1704"/>
        <v>3424.6772959199998</v>
      </c>
      <c r="CF1099" s="227">
        <f t="shared" si="1705"/>
        <v>3890.621059253333</v>
      </c>
      <c r="CG1099" s="227">
        <f t="shared" si="1781"/>
        <v>3113.21</v>
      </c>
      <c r="CH1099" s="227">
        <f t="shared" si="1706"/>
        <v>62.264200000000002</v>
      </c>
      <c r="CI1099" s="227">
        <f t="shared" si="1707"/>
        <v>372.54746333333333</v>
      </c>
      <c r="CJ1099" s="228">
        <f t="shared" si="1655"/>
        <v>1.0290089589788101</v>
      </c>
      <c r="CK1099" s="230">
        <f t="shared" si="1656"/>
        <v>247</v>
      </c>
      <c r="CL1099" s="231">
        <f t="shared" si="1708"/>
        <v>1.0587752109999999</v>
      </c>
      <c r="CM1099" s="227">
        <f t="shared" si="1709"/>
        <v>3391.8086027899999</v>
      </c>
      <c r="CN1099" s="227">
        <f t="shared" si="1710"/>
        <v>3826.6202661233333</v>
      </c>
      <c r="CO1099" s="227">
        <f t="shared" si="1784"/>
        <v>3113.21</v>
      </c>
      <c r="CP1099" s="227">
        <f t="shared" si="1711"/>
        <v>62.264200000000002</v>
      </c>
      <c r="CQ1099" s="227">
        <f t="shared" si="1712"/>
        <v>339.33989000000003</v>
      </c>
      <c r="CR1099" s="228">
        <f t="shared" si="1782"/>
        <v>1.0243999172437372</v>
      </c>
      <c r="CS1099" s="230">
        <f t="shared" si="1783"/>
        <v>227</v>
      </c>
      <c r="CT1099" s="231">
        <f t="shared" si="1713"/>
        <v>1.0538901919999999</v>
      </c>
      <c r="CU1099" s="227">
        <f t="shared" si="1714"/>
        <v>3361.0371613299999</v>
      </c>
      <c r="CV1099" s="227">
        <f t="shared" si="1715"/>
        <v>3762.6412513300002</v>
      </c>
      <c r="CW1099" s="227">
        <f t="shared" si="1653"/>
        <v>3113.21</v>
      </c>
      <c r="CX1099" s="227">
        <f t="shared" si="1716"/>
        <v>62.264200000000002</v>
      </c>
      <c r="CY1099" s="227">
        <f t="shared" si="1717"/>
        <v>308.20779000000005</v>
      </c>
      <c r="CZ1099" s="228">
        <f t="shared" si="1651"/>
        <v>1.0265561472106035</v>
      </c>
      <c r="DA1099" s="239">
        <f t="shared" si="1652"/>
        <v>206</v>
      </c>
      <c r="DB1099" s="231">
        <f t="shared" si="1718"/>
        <v>1.0487851770000001</v>
      </c>
      <c r="DC1099" s="227">
        <f t="shared" si="1719"/>
        <v>3351.7966717700001</v>
      </c>
      <c r="DD1099" s="227">
        <f t="shared" si="1720"/>
        <v>3722.2686617700001</v>
      </c>
      <c r="DE1099" s="227">
        <f t="shared" si="1780"/>
        <v>3113.21</v>
      </c>
      <c r="DF1099" s="227">
        <f t="shared" si="1721"/>
        <v>62.264200000000002</v>
      </c>
      <c r="DG1099" s="227">
        <f t="shared" si="1722"/>
        <v>277.07569000000001</v>
      </c>
      <c r="DH1099" s="228">
        <f t="shared" si="1778"/>
        <v>1.0250185135081671</v>
      </c>
      <c r="DI1099" s="239">
        <f t="shared" si="1779"/>
        <v>185</v>
      </c>
      <c r="DJ1099" s="231">
        <f t="shared" si="1723"/>
        <v>1.043704891</v>
      </c>
      <c r="DK1099" s="227">
        <f t="shared" si="1724"/>
        <v>3330.5644717300002</v>
      </c>
      <c r="DL1099" s="227">
        <f t="shared" si="1725"/>
        <v>3669.9043617300003</v>
      </c>
      <c r="DM1099" s="227">
        <f t="shared" si="1650"/>
        <v>3113.21</v>
      </c>
      <c r="DN1099" s="227">
        <f t="shared" si="1726"/>
        <v>62.264200000000002</v>
      </c>
      <c r="DO1099" s="227">
        <f t="shared" si="1727"/>
        <v>244.90585333333331</v>
      </c>
      <c r="DP1099" s="228">
        <f t="shared" si="1648"/>
        <v>1.0217493186609878</v>
      </c>
      <c r="DQ1099" s="239">
        <f t="shared" si="1649"/>
        <v>164</v>
      </c>
      <c r="DR1099" s="231">
        <f t="shared" si="1728"/>
        <v>1.038649213</v>
      </c>
      <c r="DS1099" s="227">
        <f t="shared" si="1729"/>
        <v>3303.8602585499998</v>
      </c>
      <c r="DT1099" s="227">
        <f t="shared" si="1730"/>
        <v>3611.0303118833331</v>
      </c>
      <c r="DU1099" s="227">
        <f t="shared" si="1777"/>
        <v>3113.21</v>
      </c>
      <c r="DV1099" s="227">
        <f t="shared" si="1731"/>
        <v>62.264200000000002</v>
      </c>
      <c r="DW1099" s="227">
        <f t="shared" si="1732"/>
        <v>215.84922666666671</v>
      </c>
      <c r="DX1099" s="228">
        <f t="shared" si="1774"/>
        <v>1.0173751625722522</v>
      </c>
      <c r="DY1099" s="239">
        <f t="shared" si="1775"/>
        <v>146</v>
      </c>
      <c r="DZ1099" s="231">
        <f t="shared" si="1733"/>
        <v>1.034335271</v>
      </c>
      <c r="EA1099" s="227">
        <f t="shared" si="1734"/>
        <v>3276.05272057</v>
      </c>
      <c r="EB1099" s="227">
        <f t="shared" si="1735"/>
        <v>3554.1661472366668</v>
      </c>
      <c r="EC1099" s="227">
        <f t="shared" si="1644"/>
        <v>3113.21</v>
      </c>
      <c r="ED1099" s="227">
        <f t="shared" si="1736"/>
        <v>62.264200000000002</v>
      </c>
      <c r="EE1099" s="227">
        <f t="shared" si="1737"/>
        <v>183.67939000000001</v>
      </c>
      <c r="EF1099" s="228">
        <f t="shared" si="1645"/>
        <v>1.0098020367635299</v>
      </c>
      <c r="EG1099" s="239">
        <f t="shared" si="1646"/>
        <v>124</v>
      </c>
      <c r="EH1099" s="231">
        <f t="shared" si="1738"/>
        <v>1.0290870009999999</v>
      </c>
      <c r="EI1099" s="227">
        <f t="shared" si="1739"/>
        <v>3235.16735432</v>
      </c>
      <c r="EJ1099" s="227">
        <f t="shared" si="1740"/>
        <v>3481.1109443199998</v>
      </c>
      <c r="EK1099" s="227">
        <f t="shared" si="1776"/>
        <v>3113.21</v>
      </c>
      <c r="EL1099" s="227">
        <f t="shared" si="1741"/>
        <v>62.264200000000002</v>
      </c>
      <c r="EM1099" s="227">
        <f t="shared" si="1742"/>
        <v>150.47181666666665</v>
      </c>
      <c r="EN1099" s="228">
        <f t="shared" si="1772"/>
        <v>1.0040791026187277</v>
      </c>
      <c r="EO1099" s="239">
        <f t="shared" si="1773"/>
        <v>103</v>
      </c>
      <c r="EP1099" s="231">
        <f t="shared" si="1743"/>
        <v>1.0241021320000001</v>
      </c>
      <c r="EQ1099" s="227">
        <f t="shared" si="1744"/>
        <v>3201.2501768799998</v>
      </c>
      <c r="ER1099" s="227">
        <f t="shared" si="1745"/>
        <v>3413.9861935466665</v>
      </c>
      <c r="ES1099" s="227">
        <f t="shared" si="1643"/>
        <v>3113.21</v>
      </c>
      <c r="ET1099" s="227">
        <f t="shared" si="1746"/>
        <v>62.264200000000002</v>
      </c>
      <c r="EU1099" s="227">
        <f t="shared" si="1747"/>
        <v>120.37745333333334</v>
      </c>
      <c r="EV1099" s="228">
        <f t="shared" si="1641"/>
        <v>1.0027753256179783</v>
      </c>
      <c r="EW1099" s="239">
        <f t="shared" si="1642"/>
        <v>83</v>
      </c>
      <c r="EX1099" s="231">
        <f t="shared" si="1748"/>
        <v>1.019377089</v>
      </c>
      <c r="EY1099" s="227">
        <f t="shared" si="1749"/>
        <v>3182.3425400800002</v>
      </c>
      <c r="EZ1099" s="227">
        <f t="shared" si="1750"/>
        <v>3364.9841934133337</v>
      </c>
      <c r="FA1099" s="227">
        <f t="shared" si="1771"/>
        <v>3113.21</v>
      </c>
      <c r="FB1099" s="227">
        <f t="shared" si="1751"/>
        <v>62.264200000000002</v>
      </c>
      <c r="FC1099" s="227">
        <f t="shared" si="1752"/>
        <v>89.245353333333341</v>
      </c>
      <c r="FD1099" s="228">
        <f t="shared" si="1769"/>
        <v>1.0026753246665876</v>
      </c>
      <c r="FE1099" s="239">
        <f t="shared" si="1770"/>
        <v>61</v>
      </c>
      <c r="FF1099" s="231">
        <f t="shared" si="1753"/>
        <v>1.0142047169999999</v>
      </c>
      <c r="FG1099" s="227">
        <f t="shared" si="1754"/>
        <v>3165.8794234299999</v>
      </c>
      <c r="FH1099" s="227">
        <f t="shared" si="1755"/>
        <v>3317.3889767633332</v>
      </c>
      <c r="FI1099" s="227">
        <f t="shared" si="1639"/>
        <v>3113.21</v>
      </c>
      <c r="FJ1099" s="227">
        <f t="shared" si="1756"/>
        <v>62.264200000000002</v>
      </c>
      <c r="FK1099" s="227">
        <f t="shared" si="1757"/>
        <v>56.037780000000005</v>
      </c>
      <c r="FL1099" s="228">
        <f t="shared" si="1635"/>
        <v>1.0007733042031823</v>
      </c>
      <c r="FM1099" s="239">
        <f t="shared" si="1636"/>
        <v>39</v>
      </c>
      <c r="FN1099" s="231">
        <f t="shared" si="1758"/>
        <v>1.00905859</v>
      </c>
      <c r="FO1099" s="227">
        <f t="shared" si="1759"/>
        <v>3143.8405595300001</v>
      </c>
      <c r="FP1099" s="227">
        <f t="shared" si="1760"/>
        <v>3262.1425395300002</v>
      </c>
      <c r="FQ1099" s="227">
        <f t="shared" si="1767"/>
        <v>3113.21</v>
      </c>
      <c r="FR1099" s="227">
        <f t="shared" si="1768"/>
        <v>62.264200000000002</v>
      </c>
      <c r="FS1099" s="227">
        <f t="shared" si="1761"/>
        <v>24.90568</v>
      </c>
      <c r="FT1099" s="228">
        <f t="shared" si="1762"/>
        <v>0.99967301683017007</v>
      </c>
      <c r="FU1099" s="239">
        <f t="shared" si="1763"/>
        <v>17</v>
      </c>
      <c r="FV1099" s="231">
        <f t="shared" si="1764"/>
        <v>1.0039385750000001</v>
      </c>
      <c r="FW1099" s="227">
        <f t="shared" si="1670"/>
        <v>3124.4496344600002</v>
      </c>
      <c r="FX1099" s="227">
        <f t="shared" si="1765"/>
        <v>3211.6195144600001</v>
      </c>
      <c r="FY1099" s="227"/>
      <c r="FZ1099" s="227"/>
      <c r="GA1099" s="227"/>
      <c r="GB1099" s="227"/>
      <c r="GC1099" s="1"/>
      <c r="GD1099" s="1"/>
      <c r="GE1099" s="1"/>
      <c r="GF1099" s="1"/>
      <c r="GG1099" s="1"/>
      <c r="GH1099" s="5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5"/>
      <c r="HA1099" s="5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3"/>
      <c r="JZ1099" s="1"/>
      <c r="KA1099" s="1"/>
      <c r="KB1099" s="1"/>
      <c r="KC1099" s="1"/>
      <c r="KD1099" s="1"/>
      <c r="KE1099" s="1"/>
    </row>
    <row r="1100" spans="1:291" ht="13.5" thickBot="1" x14ac:dyDescent="0.25">
      <c r="A1100" s="196">
        <f t="shared" si="1799"/>
        <v>43758</v>
      </c>
      <c r="B1100" s="236">
        <f t="shared" si="1766"/>
        <v>121527.11353650667</v>
      </c>
      <c r="C1100" s="66">
        <f t="shared" si="1660"/>
        <v>50580.183116519998</v>
      </c>
      <c r="D1100" s="77">
        <f t="shared" si="1800"/>
        <v>5229.93</v>
      </c>
      <c r="E1100" s="67">
        <f>VLOOKUP(A1099,[1]Plan1!$DQ$117:$DS$314,3)</f>
        <v>5227.84</v>
      </c>
      <c r="F1100" s="11">
        <f t="shared" si="1801"/>
        <v>43734</v>
      </c>
      <c r="G1100" s="73">
        <f t="shared" si="1789"/>
        <v>-3.996229395040185E-4</v>
      </c>
      <c r="H1100" s="11">
        <f t="shared" si="1802"/>
        <v>43763</v>
      </c>
      <c r="I1100" s="11">
        <f t="shared" si="1790"/>
        <v>43763</v>
      </c>
      <c r="J1100" s="1">
        <f t="shared" si="1803"/>
        <v>22</v>
      </c>
      <c r="K1100" s="1">
        <f t="shared" si="1804"/>
        <v>18</v>
      </c>
      <c r="L1100" s="66">
        <f t="shared" si="1791"/>
        <v>0.99967302000000002</v>
      </c>
      <c r="M1100" s="70">
        <f t="shared" si="1661"/>
        <v>1.0011006499999999</v>
      </c>
      <c r="N1100" s="70">
        <f t="shared" si="1647"/>
        <v>1.1032372156698267</v>
      </c>
      <c r="O1100" s="66">
        <f t="shared" si="1657"/>
        <v>1.10287647</v>
      </c>
      <c r="P1100" s="66">
        <f t="shared" si="1792"/>
        <v>50563.644408239998</v>
      </c>
      <c r="Q1100" s="74">
        <f t="shared" si="1793"/>
        <v>0</v>
      </c>
      <c r="R1100" s="75">
        <f t="shared" si="1658"/>
        <v>0</v>
      </c>
      <c r="S1100" s="66">
        <f t="shared" si="1659"/>
        <v>0</v>
      </c>
      <c r="T1100" s="10">
        <f t="shared" si="1805"/>
        <v>0.06</v>
      </c>
      <c r="U1100" s="74">
        <f t="shared" si="1654"/>
        <v>18</v>
      </c>
      <c r="V1100" s="74">
        <v>252</v>
      </c>
      <c r="W1100" s="70">
        <f t="shared" si="1794"/>
        <v>1.004170738</v>
      </c>
      <c r="X1100" s="66">
        <f t="shared" si="1795"/>
        <v>210.88771315</v>
      </c>
      <c r="Y1100" s="66">
        <v>0</v>
      </c>
      <c r="Z1100" s="67">
        <f t="shared" si="1796"/>
        <v>0</v>
      </c>
      <c r="AA1100" s="68" t="str">
        <f t="shared" si="1806"/>
        <v>A+INCORP J=</v>
      </c>
      <c r="AB1100" s="11">
        <f t="shared" si="1807"/>
        <v>43763</v>
      </c>
      <c r="AC1100" s="227">
        <f t="shared" si="1541"/>
        <v>3113.21</v>
      </c>
      <c r="AD1100" s="227">
        <f t="shared" si="1671"/>
        <v>62.264200000000002</v>
      </c>
      <c r="AE1100" s="227">
        <f t="shared" si="1672"/>
        <v>594.62311000000011</v>
      </c>
      <c r="AF1100" s="228">
        <f t="shared" si="1542"/>
        <v>1.056953287130644</v>
      </c>
      <c r="AG1100" s="230">
        <f t="shared" si="1543"/>
        <v>395</v>
      </c>
      <c r="AH1100" s="231">
        <f t="shared" si="1673"/>
        <v>1.0956351070000001</v>
      </c>
      <c r="AI1100" s="227">
        <f t="shared" si="1674"/>
        <v>3605.2065403400002</v>
      </c>
      <c r="AJ1100" s="227">
        <f t="shared" si="1675"/>
        <v>4262.0938503400002</v>
      </c>
      <c r="AK1100" s="227">
        <f t="shared" si="1667"/>
        <v>3113.21</v>
      </c>
      <c r="AL1100" s="227">
        <f t="shared" si="1676"/>
        <v>62.264200000000002</v>
      </c>
      <c r="AM1100" s="227">
        <f t="shared" si="1677"/>
        <v>563.49101000000007</v>
      </c>
      <c r="AN1100" s="228">
        <f t="shared" si="1668"/>
        <v>1.0560032826900863</v>
      </c>
      <c r="AO1100" s="230">
        <f t="shared" si="1669"/>
        <v>374</v>
      </c>
      <c r="AP1100" s="231">
        <f t="shared" si="1678"/>
        <v>1.0903278810000001</v>
      </c>
      <c r="AQ1100" s="227">
        <f t="shared" si="1679"/>
        <v>3584.5183063300001</v>
      </c>
      <c r="AR1100" s="227">
        <f t="shared" si="1680"/>
        <v>4210.2735163300003</v>
      </c>
      <c r="AS1100" s="227">
        <f t="shared" ref="AS1100:AS1163" si="1808">AS1099</f>
        <v>3113.21</v>
      </c>
      <c r="AT1100" s="227">
        <f t="shared" si="1681"/>
        <v>62.264200000000002</v>
      </c>
      <c r="AU1100" s="227">
        <f t="shared" si="1682"/>
        <v>532.35891000000004</v>
      </c>
      <c r="AV1100" s="228">
        <f t="shared" ref="AV1100:AV1163" si="1809">($O1100/AV$585)</f>
        <v>1.0536856304987019</v>
      </c>
      <c r="AW1100" s="230">
        <f t="shared" ref="AW1100:AW1163" si="1810">NETWORKDAYS(AW$585,$A1100,$AE$118:$AE$502)-1</f>
        <v>353</v>
      </c>
      <c r="AX1100" s="231">
        <f t="shared" si="1683"/>
        <v>1.0850463619999999</v>
      </c>
      <c r="AY1100" s="227">
        <f t="shared" si="1684"/>
        <v>3559.3260196000001</v>
      </c>
      <c r="AZ1100" s="227">
        <f t="shared" si="1685"/>
        <v>4153.9491295999997</v>
      </c>
      <c r="BA1100" s="227">
        <f t="shared" si="1787"/>
        <v>3113.21</v>
      </c>
      <c r="BB1100" s="227">
        <f t="shared" si="1686"/>
        <v>62.264200000000002</v>
      </c>
      <c r="BC1100" s="227">
        <f t="shared" si="1687"/>
        <v>500.1890733333334</v>
      </c>
      <c r="BD1100" s="228">
        <f t="shared" si="1665"/>
        <v>1.049487118719566</v>
      </c>
      <c r="BE1100" s="230">
        <f t="shared" si="1666"/>
        <v>333</v>
      </c>
      <c r="BF1100" s="231">
        <f t="shared" si="1688"/>
        <v>1.0800401319999999</v>
      </c>
      <c r="BG1100" s="227">
        <f t="shared" si="1689"/>
        <v>3528.7868185299999</v>
      </c>
      <c r="BH1100" s="227">
        <f t="shared" si="1690"/>
        <v>4091.2400918633334</v>
      </c>
      <c r="BI1100" s="227">
        <f t="shared" si="1540"/>
        <v>3113.21</v>
      </c>
      <c r="BJ1100" s="227">
        <f t="shared" si="1691"/>
        <v>62.264200000000002</v>
      </c>
      <c r="BK1100" s="227">
        <f t="shared" si="1692"/>
        <v>469.05697333333336</v>
      </c>
      <c r="BL1100" s="228">
        <f t="shared" si="1797"/>
        <v>1.0364279834270982</v>
      </c>
      <c r="BM1100" s="230">
        <f t="shared" si="1798"/>
        <v>311</v>
      </c>
      <c r="BN1100" s="231">
        <f t="shared" si="1693"/>
        <v>1.0745599530000001</v>
      </c>
      <c r="BO1100" s="227">
        <f t="shared" si="1694"/>
        <v>3467.1944459000001</v>
      </c>
      <c r="BP1100" s="227">
        <f t="shared" si="1695"/>
        <v>3998.5156192333334</v>
      </c>
      <c r="BQ1100" s="227">
        <f t="shared" si="1664"/>
        <v>3113.21</v>
      </c>
      <c r="BR1100" s="227">
        <f t="shared" si="1696"/>
        <v>62.264200000000002</v>
      </c>
      <c r="BS1100" s="227">
        <f t="shared" si="1697"/>
        <v>434.81166333333334</v>
      </c>
      <c r="BT1100" s="228">
        <f t="shared" si="1662"/>
        <v>1.0330183557668606</v>
      </c>
      <c r="BU1100" s="230">
        <f t="shared" si="1663"/>
        <v>288</v>
      </c>
      <c r="BV1100" s="231">
        <f t="shared" si="1698"/>
        <v>1.068860404</v>
      </c>
      <c r="BW1100" s="227">
        <f t="shared" si="1699"/>
        <v>3437.4583463899999</v>
      </c>
      <c r="BX1100" s="227">
        <f t="shared" si="1700"/>
        <v>3934.5342097233333</v>
      </c>
      <c r="BY1100" s="227">
        <f t="shared" si="1788"/>
        <v>3113.21</v>
      </c>
      <c r="BZ1100" s="227">
        <f t="shared" si="1701"/>
        <v>62.264200000000002</v>
      </c>
      <c r="CA1100" s="227">
        <f t="shared" si="1702"/>
        <v>404.71730000000002</v>
      </c>
      <c r="CB1100" s="228">
        <f t="shared" si="1785"/>
        <v>1.0339478893583343</v>
      </c>
      <c r="CC1100" s="230">
        <f t="shared" si="1786"/>
        <v>268</v>
      </c>
      <c r="CD1100" s="231">
        <f t="shared" si="1703"/>
        <v>1.063928853</v>
      </c>
      <c r="CE1100" s="227">
        <f t="shared" si="1704"/>
        <v>3424.6772959199998</v>
      </c>
      <c r="CF1100" s="227">
        <f t="shared" si="1705"/>
        <v>3891.6587959199996</v>
      </c>
      <c r="CG1100" s="227">
        <f t="shared" si="1781"/>
        <v>3113.21</v>
      </c>
      <c r="CH1100" s="227">
        <f t="shared" si="1706"/>
        <v>62.264200000000002</v>
      </c>
      <c r="CI1100" s="227">
        <f t="shared" si="1707"/>
        <v>373.58519999999999</v>
      </c>
      <c r="CJ1100" s="228">
        <f t="shared" si="1655"/>
        <v>1.0290089589788101</v>
      </c>
      <c r="CK1100" s="230">
        <f t="shared" si="1656"/>
        <v>247</v>
      </c>
      <c r="CL1100" s="231">
        <f t="shared" si="1708"/>
        <v>1.0587752109999999</v>
      </c>
      <c r="CM1100" s="227">
        <f t="shared" si="1709"/>
        <v>3391.8086027899999</v>
      </c>
      <c r="CN1100" s="227">
        <f t="shared" si="1710"/>
        <v>3827.65800279</v>
      </c>
      <c r="CO1100" s="227">
        <f t="shared" si="1784"/>
        <v>3113.21</v>
      </c>
      <c r="CP1100" s="227">
        <f t="shared" si="1711"/>
        <v>62.264200000000002</v>
      </c>
      <c r="CQ1100" s="227">
        <f t="shared" si="1712"/>
        <v>340.37762666666669</v>
      </c>
      <c r="CR1100" s="228">
        <f t="shared" si="1782"/>
        <v>1.0243999172437372</v>
      </c>
      <c r="CS1100" s="230">
        <f t="shared" si="1783"/>
        <v>227</v>
      </c>
      <c r="CT1100" s="231">
        <f t="shared" si="1713"/>
        <v>1.0538901919999999</v>
      </c>
      <c r="CU1100" s="227">
        <f t="shared" si="1714"/>
        <v>3361.0371613299999</v>
      </c>
      <c r="CV1100" s="227">
        <f t="shared" si="1715"/>
        <v>3763.6789879966664</v>
      </c>
      <c r="CW1100" s="227">
        <f t="shared" si="1653"/>
        <v>3113.21</v>
      </c>
      <c r="CX1100" s="227">
        <f t="shared" si="1716"/>
        <v>62.264200000000002</v>
      </c>
      <c r="CY1100" s="227">
        <f t="shared" si="1717"/>
        <v>309.24552666666671</v>
      </c>
      <c r="CZ1100" s="228">
        <f t="shared" si="1651"/>
        <v>1.0265561472106035</v>
      </c>
      <c r="DA1100" s="239">
        <f t="shared" si="1652"/>
        <v>206</v>
      </c>
      <c r="DB1100" s="231">
        <f t="shared" si="1718"/>
        <v>1.0487851770000001</v>
      </c>
      <c r="DC1100" s="227">
        <f t="shared" si="1719"/>
        <v>3351.7966717700001</v>
      </c>
      <c r="DD1100" s="227">
        <f t="shared" si="1720"/>
        <v>3723.3063984366668</v>
      </c>
      <c r="DE1100" s="227">
        <f t="shared" si="1780"/>
        <v>3113.21</v>
      </c>
      <c r="DF1100" s="227">
        <f t="shared" si="1721"/>
        <v>62.264200000000002</v>
      </c>
      <c r="DG1100" s="227">
        <f t="shared" si="1722"/>
        <v>278.11342666666667</v>
      </c>
      <c r="DH1100" s="228">
        <f t="shared" si="1778"/>
        <v>1.0250185135081671</v>
      </c>
      <c r="DI1100" s="239">
        <f t="shared" si="1779"/>
        <v>185</v>
      </c>
      <c r="DJ1100" s="231">
        <f t="shared" si="1723"/>
        <v>1.043704891</v>
      </c>
      <c r="DK1100" s="227">
        <f t="shared" si="1724"/>
        <v>3330.5644717300002</v>
      </c>
      <c r="DL1100" s="227">
        <f t="shared" si="1725"/>
        <v>3670.942098396667</v>
      </c>
      <c r="DM1100" s="227">
        <f t="shared" si="1650"/>
        <v>3113.21</v>
      </c>
      <c r="DN1100" s="227">
        <f t="shared" si="1726"/>
        <v>62.264200000000002</v>
      </c>
      <c r="DO1100" s="227">
        <f t="shared" si="1727"/>
        <v>245.94359</v>
      </c>
      <c r="DP1100" s="228">
        <f t="shared" si="1648"/>
        <v>1.0217493186609878</v>
      </c>
      <c r="DQ1100" s="239">
        <f t="shared" si="1649"/>
        <v>164</v>
      </c>
      <c r="DR1100" s="231">
        <f t="shared" si="1728"/>
        <v>1.038649213</v>
      </c>
      <c r="DS1100" s="227">
        <f t="shared" si="1729"/>
        <v>3303.8602585499998</v>
      </c>
      <c r="DT1100" s="227">
        <f t="shared" si="1730"/>
        <v>3612.0680485499997</v>
      </c>
      <c r="DU1100" s="227">
        <f t="shared" si="1777"/>
        <v>3113.21</v>
      </c>
      <c r="DV1100" s="227">
        <f t="shared" si="1731"/>
        <v>62.264200000000002</v>
      </c>
      <c r="DW1100" s="227">
        <f t="shared" si="1732"/>
        <v>216.88696333333334</v>
      </c>
      <c r="DX1100" s="228">
        <f t="shared" si="1774"/>
        <v>1.0173751625722522</v>
      </c>
      <c r="DY1100" s="239">
        <f t="shared" si="1775"/>
        <v>146</v>
      </c>
      <c r="DZ1100" s="231">
        <f t="shared" si="1733"/>
        <v>1.034335271</v>
      </c>
      <c r="EA1100" s="227">
        <f t="shared" si="1734"/>
        <v>3276.05272057</v>
      </c>
      <c r="EB1100" s="227">
        <f t="shared" si="1735"/>
        <v>3555.2038839033335</v>
      </c>
      <c r="EC1100" s="227">
        <f t="shared" si="1644"/>
        <v>3113.21</v>
      </c>
      <c r="ED1100" s="227">
        <f t="shared" si="1736"/>
        <v>62.264200000000002</v>
      </c>
      <c r="EE1100" s="227">
        <f t="shared" si="1737"/>
        <v>184.71712666666667</v>
      </c>
      <c r="EF1100" s="228">
        <f t="shared" si="1645"/>
        <v>1.0098020367635299</v>
      </c>
      <c r="EG1100" s="239">
        <f t="shared" si="1646"/>
        <v>124</v>
      </c>
      <c r="EH1100" s="231">
        <f t="shared" si="1738"/>
        <v>1.0290870009999999</v>
      </c>
      <c r="EI1100" s="227">
        <f t="shared" si="1739"/>
        <v>3235.16735432</v>
      </c>
      <c r="EJ1100" s="227">
        <f t="shared" si="1740"/>
        <v>3482.1486809866665</v>
      </c>
      <c r="EK1100" s="227">
        <f t="shared" si="1776"/>
        <v>3113.21</v>
      </c>
      <c r="EL1100" s="227">
        <f t="shared" si="1741"/>
        <v>62.264200000000002</v>
      </c>
      <c r="EM1100" s="227">
        <f t="shared" si="1742"/>
        <v>151.50955333333332</v>
      </c>
      <c r="EN1100" s="228">
        <f t="shared" si="1772"/>
        <v>1.0040791026187277</v>
      </c>
      <c r="EO1100" s="239">
        <f t="shared" si="1773"/>
        <v>103</v>
      </c>
      <c r="EP1100" s="231">
        <f t="shared" si="1743"/>
        <v>1.0241021320000001</v>
      </c>
      <c r="EQ1100" s="227">
        <f t="shared" si="1744"/>
        <v>3201.2501768799998</v>
      </c>
      <c r="ER1100" s="227">
        <f t="shared" si="1745"/>
        <v>3415.0239302133332</v>
      </c>
      <c r="ES1100" s="227">
        <f t="shared" si="1643"/>
        <v>3113.21</v>
      </c>
      <c r="ET1100" s="227">
        <f t="shared" si="1746"/>
        <v>62.264200000000002</v>
      </c>
      <c r="EU1100" s="227">
        <f t="shared" si="1747"/>
        <v>121.41519</v>
      </c>
      <c r="EV1100" s="228">
        <f t="shared" si="1641"/>
        <v>1.0027753256179783</v>
      </c>
      <c r="EW1100" s="239">
        <f t="shared" si="1642"/>
        <v>83</v>
      </c>
      <c r="EX1100" s="231">
        <f t="shared" si="1748"/>
        <v>1.019377089</v>
      </c>
      <c r="EY1100" s="227">
        <f t="shared" si="1749"/>
        <v>3182.3425400800002</v>
      </c>
      <c r="EZ1100" s="227">
        <f t="shared" si="1750"/>
        <v>3366.0219300799999</v>
      </c>
      <c r="FA1100" s="227">
        <f t="shared" si="1771"/>
        <v>3113.21</v>
      </c>
      <c r="FB1100" s="227">
        <f t="shared" si="1751"/>
        <v>62.264200000000002</v>
      </c>
      <c r="FC1100" s="227">
        <f t="shared" si="1752"/>
        <v>90.283090000000001</v>
      </c>
      <c r="FD1100" s="228">
        <f t="shared" si="1769"/>
        <v>1.0026753246665876</v>
      </c>
      <c r="FE1100" s="239">
        <f t="shared" si="1770"/>
        <v>61</v>
      </c>
      <c r="FF1100" s="231">
        <f t="shared" si="1753"/>
        <v>1.0142047169999999</v>
      </c>
      <c r="FG1100" s="227">
        <f t="shared" si="1754"/>
        <v>3165.8794234299999</v>
      </c>
      <c r="FH1100" s="227">
        <f t="shared" si="1755"/>
        <v>3318.4267134299998</v>
      </c>
      <c r="FI1100" s="227">
        <f t="shared" si="1639"/>
        <v>3113.21</v>
      </c>
      <c r="FJ1100" s="227">
        <f t="shared" si="1756"/>
        <v>62.264200000000002</v>
      </c>
      <c r="FK1100" s="227">
        <f t="shared" si="1757"/>
        <v>57.075516666666665</v>
      </c>
      <c r="FL1100" s="228">
        <f t="shared" si="1635"/>
        <v>1.0007733042031823</v>
      </c>
      <c r="FM1100" s="239">
        <f t="shared" si="1636"/>
        <v>39</v>
      </c>
      <c r="FN1100" s="231">
        <f t="shared" si="1758"/>
        <v>1.00905859</v>
      </c>
      <c r="FO1100" s="227">
        <f t="shared" si="1759"/>
        <v>3143.8405595300001</v>
      </c>
      <c r="FP1100" s="227">
        <f t="shared" si="1760"/>
        <v>3263.1802761966669</v>
      </c>
      <c r="FQ1100" s="227">
        <f t="shared" si="1767"/>
        <v>3113.21</v>
      </c>
      <c r="FR1100" s="227">
        <f t="shared" si="1768"/>
        <v>62.264200000000002</v>
      </c>
      <c r="FS1100" s="227">
        <f t="shared" si="1761"/>
        <v>25.943416666666668</v>
      </c>
      <c r="FT1100" s="228">
        <f t="shared" si="1762"/>
        <v>0.99967301683017007</v>
      </c>
      <c r="FU1100" s="239">
        <f t="shared" si="1763"/>
        <v>17</v>
      </c>
      <c r="FV1100" s="231">
        <f t="shared" si="1764"/>
        <v>1.0039385750000001</v>
      </c>
      <c r="FW1100" s="227">
        <f t="shared" si="1670"/>
        <v>3124.4496344600002</v>
      </c>
      <c r="FX1100" s="227">
        <f t="shared" si="1765"/>
        <v>3212.6572511266668</v>
      </c>
      <c r="FY1100" s="227"/>
      <c r="FZ1100" s="227"/>
      <c r="GA1100" s="227"/>
      <c r="GB1100" s="227"/>
      <c r="GC1100" s="1"/>
      <c r="GD1100" s="1"/>
      <c r="GE1100" s="1"/>
      <c r="GF1100" s="1"/>
      <c r="GG1100" s="1"/>
      <c r="GH1100" s="5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5"/>
      <c r="HA1100" s="5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3"/>
      <c r="JZ1100" s="1"/>
      <c r="KA1100" s="1"/>
      <c r="KB1100" s="1"/>
      <c r="KC1100" s="1"/>
      <c r="KD1100" s="1"/>
      <c r="KE1100" s="1"/>
    </row>
    <row r="1101" spans="1:291" x14ac:dyDescent="0.2">
      <c r="A1101" s="196">
        <f t="shared" si="1799"/>
        <v>43759</v>
      </c>
      <c r="B1101" s="236">
        <f t="shared" si="1766"/>
        <v>121561.55558400335</v>
      </c>
      <c r="C1101" s="66">
        <f t="shared" si="1660"/>
        <v>50580.183116519998</v>
      </c>
      <c r="D1101" s="77">
        <f t="shared" si="1800"/>
        <v>5229.93</v>
      </c>
      <c r="E1101" s="67">
        <f>VLOOKUP(A1100,[1]Plan1!$DQ$117:$DS$314,3)</f>
        <v>5227.84</v>
      </c>
      <c r="F1101" s="11">
        <f t="shared" si="1801"/>
        <v>43734</v>
      </c>
      <c r="G1101" s="73">
        <f t="shared" si="1789"/>
        <v>-3.996229395040185E-4</v>
      </c>
      <c r="H1101" s="11">
        <f t="shared" si="1802"/>
        <v>43763</v>
      </c>
      <c r="I1101" s="11">
        <f t="shared" si="1790"/>
        <v>43763</v>
      </c>
      <c r="J1101" s="1">
        <f t="shared" si="1803"/>
        <v>22</v>
      </c>
      <c r="K1101" s="1">
        <f t="shared" si="1804"/>
        <v>18</v>
      </c>
      <c r="L1101" s="66">
        <f t="shared" si="1791"/>
        <v>0.99967302000000002</v>
      </c>
      <c r="M1101" s="70">
        <f t="shared" si="1661"/>
        <v>1.0011006499999999</v>
      </c>
      <c r="N1101" s="70">
        <f t="shared" si="1647"/>
        <v>1.1032372156698267</v>
      </c>
      <c r="O1101" s="66">
        <f t="shared" si="1657"/>
        <v>1.10287647</v>
      </c>
      <c r="P1101" s="66">
        <f t="shared" si="1792"/>
        <v>50563.644408239998</v>
      </c>
      <c r="Q1101" s="74">
        <f t="shared" si="1793"/>
        <v>0</v>
      </c>
      <c r="R1101" s="75">
        <f t="shared" si="1658"/>
        <v>0</v>
      </c>
      <c r="S1101" s="66">
        <f t="shared" si="1659"/>
        <v>0</v>
      </c>
      <c r="T1101" s="10">
        <f t="shared" si="1805"/>
        <v>0.06</v>
      </c>
      <c r="U1101" s="74">
        <f t="shared" si="1654"/>
        <v>18</v>
      </c>
      <c r="V1101" s="74">
        <v>252</v>
      </c>
      <c r="W1101" s="70">
        <f t="shared" si="1794"/>
        <v>1.004170738</v>
      </c>
      <c r="X1101" s="66">
        <f t="shared" si="1795"/>
        <v>210.88771315</v>
      </c>
      <c r="Y1101" s="66">
        <v>0</v>
      </c>
      <c r="Z1101" s="67">
        <f t="shared" si="1796"/>
        <v>0</v>
      </c>
      <c r="AA1101" s="68" t="str">
        <f t="shared" si="1806"/>
        <v>A+INCORP J=</v>
      </c>
      <c r="AB1101" s="11">
        <f t="shared" si="1807"/>
        <v>43763</v>
      </c>
      <c r="AC1101" s="227">
        <f t="shared" si="1541"/>
        <v>3113.21</v>
      </c>
      <c r="AD1101" s="227">
        <f t="shared" si="1671"/>
        <v>62.264200000000002</v>
      </c>
      <c r="AE1101" s="227">
        <f t="shared" si="1672"/>
        <v>595.66084666666666</v>
      </c>
      <c r="AF1101" s="228">
        <f t="shared" si="1542"/>
        <v>1.056953287130644</v>
      </c>
      <c r="AG1101" s="230">
        <f t="shared" si="1543"/>
        <v>396</v>
      </c>
      <c r="AH1101" s="231">
        <f t="shared" si="1673"/>
        <v>1.095888475</v>
      </c>
      <c r="AI1101" s="227">
        <f t="shared" si="1674"/>
        <v>3606.0402521800002</v>
      </c>
      <c r="AJ1101" s="227">
        <f t="shared" si="1675"/>
        <v>4263.9652988466669</v>
      </c>
      <c r="AK1101" s="227">
        <f t="shared" si="1667"/>
        <v>3113.21</v>
      </c>
      <c r="AL1101" s="227">
        <f t="shared" si="1676"/>
        <v>62.264200000000002</v>
      </c>
      <c r="AM1101" s="227">
        <f t="shared" si="1677"/>
        <v>564.52874666666662</v>
      </c>
      <c r="AN1101" s="228">
        <f t="shared" si="1668"/>
        <v>1.0560032826900863</v>
      </c>
      <c r="AO1101" s="230">
        <f t="shared" si="1669"/>
        <v>375</v>
      </c>
      <c r="AP1101" s="231">
        <f t="shared" si="1678"/>
        <v>1.0905800219999999</v>
      </c>
      <c r="AQ1101" s="227">
        <f t="shared" si="1679"/>
        <v>3585.3472349899998</v>
      </c>
      <c r="AR1101" s="227">
        <f t="shared" si="1680"/>
        <v>4212.1401816566668</v>
      </c>
      <c r="AS1101" s="227">
        <f t="shared" si="1808"/>
        <v>3113.21</v>
      </c>
      <c r="AT1101" s="227">
        <f t="shared" si="1681"/>
        <v>62.264200000000002</v>
      </c>
      <c r="AU1101" s="227">
        <f t="shared" si="1682"/>
        <v>533.3966466666667</v>
      </c>
      <c r="AV1101" s="228">
        <f t="shared" si="1809"/>
        <v>1.0536856304987019</v>
      </c>
      <c r="AW1101" s="230">
        <f t="shared" si="1810"/>
        <v>354</v>
      </c>
      <c r="AX1101" s="231">
        <f t="shared" si="1683"/>
        <v>1.085297282</v>
      </c>
      <c r="AY1101" s="227">
        <f t="shared" si="1684"/>
        <v>3560.1491236799998</v>
      </c>
      <c r="AZ1101" s="227">
        <f t="shared" si="1685"/>
        <v>4155.8099703466669</v>
      </c>
      <c r="BA1101" s="227">
        <f t="shared" si="1787"/>
        <v>3113.21</v>
      </c>
      <c r="BB1101" s="227">
        <f t="shared" si="1686"/>
        <v>62.264200000000002</v>
      </c>
      <c r="BC1101" s="227">
        <f t="shared" si="1687"/>
        <v>501.22681</v>
      </c>
      <c r="BD1101" s="228">
        <f t="shared" si="1665"/>
        <v>1.049487118719566</v>
      </c>
      <c r="BE1101" s="230">
        <f t="shared" si="1666"/>
        <v>334</v>
      </c>
      <c r="BF1101" s="231">
        <f t="shared" si="1688"/>
        <v>1.0802898940000001</v>
      </c>
      <c r="BG1101" s="227">
        <f t="shared" si="1689"/>
        <v>3529.6028593599999</v>
      </c>
      <c r="BH1101" s="227">
        <f t="shared" si="1690"/>
        <v>4093.0938693600001</v>
      </c>
      <c r="BI1101" s="227">
        <f t="shared" si="1540"/>
        <v>3113.21</v>
      </c>
      <c r="BJ1101" s="227">
        <f t="shared" si="1691"/>
        <v>62.264200000000002</v>
      </c>
      <c r="BK1101" s="227">
        <f t="shared" si="1692"/>
        <v>470.09470999999996</v>
      </c>
      <c r="BL1101" s="228">
        <f t="shared" si="1797"/>
        <v>1.0364279834270982</v>
      </c>
      <c r="BM1101" s="230">
        <f t="shared" si="1798"/>
        <v>312</v>
      </c>
      <c r="BN1101" s="231">
        <f t="shared" si="1693"/>
        <v>1.074808448</v>
      </c>
      <c r="BO1101" s="227">
        <f t="shared" si="1694"/>
        <v>3467.9962443300001</v>
      </c>
      <c r="BP1101" s="227">
        <f t="shared" si="1695"/>
        <v>4000.35515433</v>
      </c>
      <c r="BQ1101" s="227">
        <f t="shared" si="1664"/>
        <v>3113.21</v>
      </c>
      <c r="BR1101" s="227">
        <f t="shared" si="1696"/>
        <v>62.264200000000002</v>
      </c>
      <c r="BS1101" s="227">
        <f t="shared" si="1697"/>
        <v>435.84940000000006</v>
      </c>
      <c r="BT1101" s="228">
        <f t="shared" si="1662"/>
        <v>1.0330183557668606</v>
      </c>
      <c r="BU1101" s="230">
        <f t="shared" si="1663"/>
        <v>289</v>
      </c>
      <c r="BV1101" s="231">
        <f t="shared" si="1698"/>
        <v>1.0691075809999999</v>
      </c>
      <c r="BW1101" s="227">
        <f t="shared" si="1699"/>
        <v>3438.25326838</v>
      </c>
      <c r="BX1101" s="227">
        <f t="shared" si="1700"/>
        <v>3936.3668683800001</v>
      </c>
      <c r="BY1101" s="227">
        <f t="shared" si="1788"/>
        <v>3113.21</v>
      </c>
      <c r="BZ1101" s="227">
        <f t="shared" si="1701"/>
        <v>62.264200000000002</v>
      </c>
      <c r="CA1101" s="227">
        <f t="shared" si="1702"/>
        <v>405.75503666666668</v>
      </c>
      <c r="CB1101" s="228">
        <f t="shared" si="1785"/>
        <v>1.0339478893583343</v>
      </c>
      <c r="CC1101" s="230">
        <f t="shared" si="1786"/>
        <v>269</v>
      </c>
      <c r="CD1101" s="231">
        <f t="shared" si="1703"/>
        <v>1.064174889</v>
      </c>
      <c r="CE1101" s="227">
        <f t="shared" si="1704"/>
        <v>3425.4692604400002</v>
      </c>
      <c r="CF1101" s="227">
        <f t="shared" si="1705"/>
        <v>3893.4884971066667</v>
      </c>
      <c r="CG1101" s="227">
        <f t="shared" si="1781"/>
        <v>3113.21</v>
      </c>
      <c r="CH1101" s="227">
        <f t="shared" si="1706"/>
        <v>62.264200000000002</v>
      </c>
      <c r="CI1101" s="227">
        <f t="shared" si="1707"/>
        <v>374.62293666666665</v>
      </c>
      <c r="CJ1101" s="228">
        <f t="shared" si="1655"/>
        <v>1.0290089589788101</v>
      </c>
      <c r="CK1101" s="230">
        <f t="shared" si="1656"/>
        <v>248</v>
      </c>
      <c r="CL1101" s="231">
        <f t="shared" si="1708"/>
        <v>1.059020056</v>
      </c>
      <c r="CM1101" s="227">
        <f t="shared" si="1709"/>
        <v>3392.5929688800002</v>
      </c>
      <c r="CN1101" s="227">
        <f t="shared" si="1710"/>
        <v>3829.4801055466669</v>
      </c>
      <c r="CO1101" s="227">
        <f t="shared" si="1784"/>
        <v>3113.21</v>
      </c>
      <c r="CP1101" s="227">
        <f t="shared" si="1711"/>
        <v>62.264200000000002</v>
      </c>
      <c r="CQ1101" s="227">
        <f t="shared" si="1712"/>
        <v>341.41536333333335</v>
      </c>
      <c r="CR1101" s="228">
        <f t="shared" si="1782"/>
        <v>1.0243999172437372</v>
      </c>
      <c r="CS1101" s="230">
        <f t="shared" si="1783"/>
        <v>228</v>
      </c>
      <c r="CT1101" s="231">
        <f t="shared" si="1713"/>
        <v>1.054133907</v>
      </c>
      <c r="CU1101" s="227">
        <f t="shared" si="1714"/>
        <v>3361.8144103999998</v>
      </c>
      <c r="CV1101" s="227">
        <f t="shared" si="1715"/>
        <v>3765.4939737333334</v>
      </c>
      <c r="CW1101" s="227">
        <f t="shared" si="1653"/>
        <v>3113.21</v>
      </c>
      <c r="CX1101" s="227">
        <f t="shared" si="1716"/>
        <v>62.264200000000002</v>
      </c>
      <c r="CY1101" s="227">
        <f t="shared" si="1717"/>
        <v>310.28326333333337</v>
      </c>
      <c r="CZ1101" s="228">
        <f t="shared" si="1651"/>
        <v>1.0265561472106035</v>
      </c>
      <c r="DA1101" s="239">
        <f t="shared" si="1652"/>
        <v>207</v>
      </c>
      <c r="DB1101" s="231">
        <f t="shared" si="1718"/>
        <v>1.0490277109999999</v>
      </c>
      <c r="DC1101" s="227">
        <f t="shared" si="1719"/>
        <v>3352.57178251</v>
      </c>
      <c r="DD1101" s="227">
        <f t="shared" si="1720"/>
        <v>3725.1192458433334</v>
      </c>
      <c r="DE1101" s="227">
        <f t="shared" si="1780"/>
        <v>3113.21</v>
      </c>
      <c r="DF1101" s="227">
        <f t="shared" si="1721"/>
        <v>62.264200000000002</v>
      </c>
      <c r="DG1101" s="227">
        <f t="shared" si="1722"/>
        <v>279.15116333333333</v>
      </c>
      <c r="DH1101" s="228">
        <f t="shared" si="1778"/>
        <v>1.0250185135081671</v>
      </c>
      <c r="DI1101" s="239">
        <f t="shared" si="1779"/>
        <v>186</v>
      </c>
      <c r="DJ1101" s="231">
        <f t="shared" si="1723"/>
        <v>1.0439462500000001</v>
      </c>
      <c r="DK1101" s="227">
        <f t="shared" si="1724"/>
        <v>3331.3346719299998</v>
      </c>
      <c r="DL1101" s="227">
        <f t="shared" si="1725"/>
        <v>3672.7500352633333</v>
      </c>
      <c r="DM1101" s="227">
        <f t="shared" si="1650"/>
        <v>3113.21</v>
      </c>
      <c r="DN1101" s="227">
        <f t="shared" si="1726"/>
        <v>62.264200000000002</v>
      </c>
      <c r="DO1101" s="227">
        <f t="shared" si="1727"/>
        <v>246.98132666666669</v>
      </c>
      <c r="DP1101" s="228">
        <f t="shared" si="1648"/>
        <v>1.0217493186609878</v>
      </c>
      <c r="DQ1101" s="239">
        <f t="shared" si="1649"/>
        <v>165</v>
      </c>
      <c r="DR1101" s="231">
        <f t="shared" si="1728"/>
        <v>1.038889403</v>
      </c>
      <c r="DS1101" s="227">
        <f t="shared" si="1729"/>
        <v>3304.6242837700001</v>
      </c>
      <c r="DT1101" s="227">
        <f t="shared" si="1730"/>
        <v>3613.8698104366667</v>
      </c>
      <c r="DU1101" s="227">
        <f t="shared" si="1777"/>
        <v>3113.21</v>
      </c>
      <c r="DV1101" s="227">
        <f t="shared" si="1731"/>
        <v>62.264200000000002</v>
      </c>
      <c r="DW1101" s="227">
        <f t="shared" si="1732"/>
        <v>217.92470000000003</v>
      </c>
      <c r="DX1101" s="228">
        <f t="shared" si="1774"/>
        <v>1.0173751625722522</v>
      </c>
      <c r="DY1101" s="239">
        <f t="shared" si="1775"/>
        <v>147</v>
      </c>
      <c r="DZ1101" s="231">
        <f t="shared" si="1733"/>
        <v>1.0345744640000001</v>
      </c>
      <c r="EA1101" s="227">
        <f t="shared" si="1734"/>
        <v>3276.8103171600001</v>
      </c>
      <c r="EB1101" s="227">
        <f t="shared" si="1735"/>
        <v>3556.9992171600002</v>
      </c>
      <c r="EC1101" s="227">
        <f t="shared" si="1644"/>
        <v>3113.21</v>
      </c>
      <c r="ED1101" s="227">
        <f t="shared" si="1736"/>
        <v>62.264200000000002</v>
      </c>
      <c r="EE1101" s="227">
        <f t="shared" si="1737"/>
        <v>185.75486333333333</v>
      </c>
      <c r="EF1101" s="228">
        <f t="shared" si="1645"/>
        <v>1.0098020367635299</v>
      </c>
      <c r="EG1101" s="239">
        <f t="shared" si="1646"/>
        <v>125</v>
      </c>
      <c r="EH1101" s="231">
        <f t="shared" si="1738"/>
        <v>1.0293249799999999</v>
      </c>
      <c r="EI1101" s="227">
        <f t="shared" si="1739"/>
        <v>3235.9154950500001</v>
      </c>
      <c r="EJ1101" s="227">
        <f t="shared" si="1740"/>
        <v>3483.9345583833333</v>
      </c>
      <c r="EK1101" s="227">
        <f t="shared" si="1776"/>
        <v>3113.21</v>
      </c>
      <c r="EL1101" s="227">
        <f t="shared" si="1741"/>
        <v>62.264200000000002</v>
      </c>
      <c r="EM1101" s="227">
        <f t="shared" si="1742"/>
        <v>152.54729</v>
      </c>
      <c r="EN1101" s="228">
        <f t="shared" si="1772"/>
        <v>1.0040791026187277</v>
      </c>
      <c r="EO1101" s="239">
        <f t="shared" si="1773"/>
        <v>104</v>
      </c>
      <c r="EP1101" s="231">
        <f t="shared" si="1743"/>
        <v>1.024338958</v>
      </c>
      <c r="EQ1101" s="227">
        <f t="shared" si="1744"/>
        <v>3201.9904734299998</v>
      </c>
      <c r="ER1101" s="227">
        <f t="shared" si="1745"/>
        <v>3416.8019634299999</v>
      </c>
      <c r="ES1101" s="227">
        <f t="shared" si="1643"/>
        <v>3113.21</v>
      </c>
      <c r="ET1101" s="227">
        <f t="shared" si="1746"/>
        <v>62.264200000000002</v>
      </c>
      <c r="EU1101" s="227">
        <f t="shared" si="1747"/>
        <v>122.45292666666666</v>
      </c>
      <c r="EV1101" s="228">
        <f t="shared" si="1641"/>
        <v>1.0027753256179783</v>
      </c>
      <c r="EW1101" s="239">
        <f t="shared" si="1642"/>
        <v>84</v>
      </c>
      <c r="EX1101" s="231">
        <f t="shared" si="1748"/>
        <v>1.019612822</v>
      </c>
      <c r="EY1101" s="227">
        <f t="shared" si="1749"/>
        <v>3183.0784631900001</v>
      </c>
      <c r="EZ1101" s="227">
        <f t="shared" si="1750"/>
        <v>3367.795589856667</v>
      </c>
      <c r="FA1101" s="227">
        <f t="shared" si="1771"/>
        <v>3113.21</v>
      </c>
      <c r="FB1101" s="227">
        <f t="shared" si="1751"/>
        <v>62.264200000000002</v>
      </c>
      <c r="FC1101" s="227">
        <f t="shared" si="1752"/>
        <v>91.320826666666662</v>
      </c>
      <c r="FD1101" s="228">
        <f t="shared" si="1769"/>
        <v>1.0026753246665876</v>
      </c>
      <c r="FE1101" s="239">
        <f t="shared" si="1770"/>
        <v>62</v>
      </c>
      <c r="FF1101" s="231">
        <f t="shared" si="1753"/>
        <v>1.014439254</v>
      </c>
      <c r="FG1101" s="227">
        <f t="shared" si="1754"/>
        <v>3166.6115397899998</v>
      </c>
      <c r="FH1101" s="227">
        <f t="shared" si="1755"/>
        <v>3320.1965664566665</v>
      </c>
      <c r="FI1101" s="227">
        <f t="shared" si="1639"/>
        <v>3113.21</v>
      </c>
      <c r="FJ1101" s="227">
        <f t="shared" si="1756"/>
        <v>62.264200000000002</v>
      </c>
      <c r="FK1101" s="227">
        <f t="shared" si="1757"/>
        <v>58.11325333333334</v>
      </c>
      <c r="FL1101" s="228">
        <f t="shared" si="1635"/>
        <v>1.0007733042031823</v>
      </c>
      <c r="FM1101" s="239">
        <f t="shared" si="1636"/>
        <v>40</v>
      </c>
      <c r="FN1101" s="231">
        <f t="shared" si="1758"/>
        <v>1.009291937</v>
      </c>
      <c r="FO1101" s="227">
        <f t="shared" si="1759"/>
        <v>3144.5675795100001</v>
      </c>
      <c r="FP1101" s="227">
        <f t="shared" si="1760"/>
        <v>3264.9450328433336</v>
      </c>
      <c r="FQ1101" s="227">
        <f t="shared" si="1767"/>
        <v>3113.21</v>
      </c>
      <c r="FR1101" s="227">
        <f t="shared" si="1768"/>
        <v>62.264200000000002</v>
      </c>
      <c r="FS1101" s="227">
        <f t="shared" si="1761"/>
        <v>26.981153333333339</v>
      </c>
      <c r="FT1101" s="228">
        <f t="shared" si="1762"/>
        <v>0.99967301683017007</v>
      </c>
      <c r="FU1101" s="239">
        <f t="shared" si="1763"/>
        <v>18</v>
      </c>
      <c r="FV1101" s="231">
        <f t="shared" si="1764"/>
        <v>1.004170738</v>
      </c>
      <c r="FW1101" s="227">
        <f t="shared" si="1670"/>
        <v>3125.1721702999998</v>
      </c>
      <c r="FX1101" s="227">
        <f t="shared" si="1765"/>
        <v>3214.4175236333331</v>
      </c>
      <c r="FY1101" s="3"/>
      <c r="FZ1101" s="232" t="s">
        <v>154</v>
      </c>
      <c r="GA1101" s="232" t="s">
        <v>154</v>
      </c>
      <c r="GD1101" s="233"/>
      <c r="GF1101" s="238" t="s">
        <v>155</v>
      </c>
      <c r="GG1101" s="1"/>
      <c r="GH1101" s="5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5"/>
      <c r="HA1101" s="5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3"/>
      <c r="JZ1101" s="1"/>
      <c r="KA1101" s="1"/>
      <c r="KB1101" s="1"/>
      <c r="KC1101" s="1"/>
      <c r="KD1101" s="1"/>
      <c r="KE1101" s="1"/>
    </row>
    <row r="1102" spans="1:291" ht="13.5" thickBot="1" x14ac:dyDescent="0.25">
      <c r="A1102" s="196">
        <f t="shared" si="1799"/>
        <v>43760</v>
      </c>
      <c r="B1102" s="236">
        <f t="shared" si="1766"/>
        <v>121605.66322433998</v>
      </c>
      <c r="C1102" s="66">
        <f t="shared" si="1660"/>
        <v>50580.183116519998</v>
      </c>
      <c r="D1102" s="77">
        <f t="shared" si="1800"/>
        <v>5229.93</v>
      </c>
      <c r="E1102" s="67">
        <f>VLOOKUP(A1101,[1]Plan1!$DQ$117:$DS$314,3)</f>
        <v>5227.84</v>
      </c>
      <c r="F1102" s="11">
        <f t="shared" si="1801"/>
        <v>43734</v>
      </c>
      <c r="G1102" s="73">
        <f t="shared" si="1789"/>
        <v>-3.996229395040185E-4</v>
      </c>
      <c r="H1102" s="11">
        <f t="shared" si="1802"/>
        <v>43763</v>
      </c>
      <c r="I1102" s="11">
        <f t="shared" si="1790"/>
        <v>43763</v>
      </c>
      <c r="J1102" s="1">
        <f t="shared" si="1803"/>
        <v>22</v>
      </c>
      <c r="K1102" s="1">
        <f t="shared" si="1804"/>
        <v>19</v>
      </c>
      <c r="L1102" s="66">
        <f t="shared" si="1791"/>
        <v>0.99965486000000003</v>
      </c>
      <c r="M1102" s="70">
        <f t="shared" si="1661"/>
        <v>1.0011006499999999</v>
      </c>
      <c r="N1102" s="70">
        <f t="shared" si="1647"/>
        <v>1.1032372156698267</v>
      </c>
      <c r="O1102" s="66">
        <f t="shared" si="1657"/>
        <v>1.10285644</v>
      </c>
      <c r="P1102" s="66">
        <f t="shared" si="1792"/>
        <v>50562.725872110001</v>
      </c>
      <c r="Q1102" s="74">
        <f t="shared" si="1793"/>
        <v>0</v>
      </c>
      <c r="R1102" s="75">
        <f t="shared" si="1658"/>
        <v>0</v>
      </c>
      <c r="S1102" s="66">
        <f t="shared" si="1659"/>
        <v>0</v>
      </c>
      <c r="T1102" s="10">
        <f t="shared" si="1805"/>
        <v>0.06</v>
      </c>
      <c r="U1102" s="74">
        <f t="shared" si="1654"/>
        <v>19</v>
      </c>
      <c r="V1102" s="74">
        <v>252</v>
      </c>
      <c r="W1102" s="70">
        <f t="shared" si="1794"/>
        <v>1.004402955</v>
      </c>
      <c r="X1102" s="66">
        <f t="shared" si="1795"/>
        <v>222.62540669000001</v>
      </c>
      <c r="Y1102" s="66">
        <v>0</v>
      </c>
      <c r="Z1102" s="67">
        <f t="shared" si="1796"/>
        <v>0</v>
      </c>
      <c r="AA1102" s="68" t="str">
        <f t="shared" si="1806"/>
        <v>A+INCORP J=</v>
      </c>
      <c r="AB1102" s="11">
        <f t="shared" si="1807"/>
        <v>43763</v>
      </c>
      <c r="AC1102" s="227">
        <f t="shared" si="1541"/>
        <v>3113.21</v>
      </c>
      <c r="AD1102" s="227">
        <f t="shared" si="1671"/>
        <v>62.264200000000002</v>
      </c>
      <c r="AE1102" s="227">
        <f t="shared" si="1672"/>
        <v>596.69858333333343</v>
      </c>
      <c r="AF1102" s="228">
        <f t="shared" si="1542"/>
        <v>1.0569340911690679</v>
      </c>
      <c r="AG1102" s="230">
        <f t="shared" si="1543"/>
        <v>397</v>
      </c>
      <c r="AH1102" s="231">
        <f t="shared" si="1673"/>
        <v>1.0961419020000001</v>
      </c>
      <c r="AI1102" s="227">
        <f t="shared" si="1674"/>
        <v>3606.8086515700002</v>
      </c>
      <c r="AJ1102" s="227">
        <f t="shared" si="1675"/>
        <v>4265.771434903334</v>
      </c>
      <c r="AK1102" s="227">
        <f t="shared" si="1667"/>
        <v>3113.21</v>
      </c>
      <c r="AL1102" s="227">
        <f t="shared" si="1676"/>
        <v>62.264200000000002</v>
      </c>
      <c r="AM1102" s="227">
        <f t="shared" si="1677"/>
        <v>565.56648333333339</v>
      </c>
      <c r="AN1102" s="228">
        <f t="shared" si="1668"/>
        <v>1.0559841039821096</v>
      </c>
      <c r="AO1102" s="230">
        <f t="shared" si="1669"/>
        <v>376</v>
      </c>
      <c r="AP1102" s="231">
        <f t="shared" si="1678"/>
        <v>1.0908322210000001</v>
      </c>
      <c r="AQ1102" s="227">
        <f t="shared" si="1679"/>
        <v>3586.11122363</v>
      </c>
      <c r="AR1102" s="227">
        <f t="shared" si="1680"/>
        <v>4213.9419069633332</v>
      </c>
      <c r="AS1102" s="227">
        <f t="shared" si="1808"/>
        <v>3113.21</v>
      </c>
      <c r="AT1102" s="227">
        <f t="shared" si="1681"/>
        <v>62.264200000000002</v>
      </c>
      <c r="AU1102" s="227">
        <f t="shared" si="1682"/>
        <v>534.43438333333336</v>
      </c>
      <c r="AV1102" s="228">
        <f t="shared" si="1809"/>
        <v>1.0536664938829947</v>
      </c>
      <c r="AW1102" s="230">
        <f t="shared" si="1810"/>
        <v>355</v>
      </c>
      <c r="AX1102" s="231">
        <f t="shared" si="1683"/>
        <v>1.0855482599999999</v>
      </c>
      <c r="AY1102" s="227">
        <f t="shared" si="1684"/>
        <v>3560.9077450700001</v>
      </c>
      <c r="AZ1102" s="227">
        <f t="shared" si="1685"/>
        <v>4157.6063284033335</v>
      </c>
      <c r="BA1102" s="227">
        <f t="shared" si="1787"/>
        <v>3113.21</v>
      </c>
      <c r="BB1102" s="227">
        <f t="shared" si="1686"/>
        <v>62.264200000000002</v>
      </c>
      <c r="BC1102" s="227">
        <f t="shared" si="1687"/>
        <v>502.26454666666666</v>
      </c>
      <c r="BD1102" s="228">
        <f t="shared" si="1665"/>
        <v>1.0494680583555454</v>
      </c>
      <c r="BE1102" s="230">
        <f t="shared" si="1666"/>
        <v>335</v>
      </c>
      <c r="BF1102" s="231">
        <f t="shared" si="1688"/>
        <v>1.0805397139999999</v>
      </c>
      <c r="BG1102" s="227">
        <f t="shared" si="1689"/>
        <v>3530.3549716500002</v>
      </c>
      <c r="BH1102" s="227">
        <f t="shared" si="1690"/>
        <v>4094.883718316667</v>
      </c>
      <c r="BI1102" s="227">
        <f t="shared" si="1540"/>
        <v>3113.21</v>
      </c>
      <c r="BJ1102" s="227">
        <f t="shared" si="1691"/>
        <v>62.264200000000002</v>
      </c>
      <c r="BK1102" s="227">
        <f t="shared" si="1692"/>
        <v>471.13244666666662</v>
      </c>
      <c r="BL1102" s="228">
        <f t="shared" si="1797"/>
        <v>1.0364091602378538</v>
      </c>
      <c r="BM1102" s="230">
        <f t="shared" si="1798"/>
        <v>313</v>
      </c>
      <c r="BN1102" s="231">
        <f t="shared" si="1693"/>
        <v>1.0750569999999999</v>
      </c>
      <c r="BO1102" s="227">
        <f t="shared" si="1694"/>
        <v>3468.7352277499999</v>
      </c>
      <c r="BP1102" s="227">
        <f t="shared" si="1695"/>
        <v>4002.1318744166665</v>
      </c>
      <c r="BQ1102" s="227">
        <f t="shared" si="1664"/>
        <v>3113.21</v>
      </c>
      <c r="BR1102" s="227">
        <f t="shared" si="1696"/>
        <v>62.264200000000002</v>
      </c>
      <c r="BS1102" s="227">
        <f t="shared" si="1697"/>
        <v>436.88713666666666</v>
      </c>
      <c r="BT1102" s="228">
        <f t="shared" si="1662"/>
        <v>1.0329995945019061</v>
      </c>
      <c r="BU1102" s="230">
        <f t="shared" si="1663"/>
        <v>290</v>
      </c>
      <c r="BV1102" s="231">
        <f t="shared" si="1698"/>
        <v>1.069354814</v>
      </c>
      <c r="BW1102" s="227">
        <f t="shared" si="1699"/>
        <v>3438.9859118499999</v>
      </c>
      <c r="BX1102" s="227">
        <f t="shared" si="1700"/>
        <v>3938.1372485166667</v>
      </c>
      <c r="BY1102" s="227">
        <f t="shared" si="1788"/>
        <v>3113.21</v>
      </c>
      <c r="BZ1102" s="227">
        <f t="shared" si="1701"/>
        <v>62.264200000000002</v>
      </c>
      <c r="CA1102" s="227">
        <f t="shared" si="1702"/>
        <v>406.79277333333329</v>
      </c>
      <c r="CB1102" s="228">
        <f t="shared" si="1785"/>
        <v>1.0339291112115634</v>
      </c>
      <c r="CC1102" s="230">
        <f t="shared" si="1786"/>
        <v>270</v>
      </c>
      <c r="CD1102" s="231">
        <f t="shared" si="1703"/>
        <v>1.064420983</v>
      </c>
      <c r="CE1102" s="227">
        <f t="shared" si="1704"/>
        <v>3426.1991852699998</v>
      </c>
      <c r="CF1102" s="227">
        <f t="shared" si="1705"/>
        <v>3895.256158603333</v>
      </c>
      <c r="CG1102" s="227">
        <f t="shared" si="1781"/>
        <v>3113.21</v>
      </c>
      <c r="CH1102" s="227">
        <f t="shared" si="1706"/>
        <v>62.264200000000002</v>
      </c>
      <c r="CI1102" s="227">
        <f t="shared" si="1707"/>
        <v>375.66067333333336</v>
      </c>
      <c r="CJ1102" s="228">
        <f t="shared" si="1655"/>
        <v>1.0289902705309115</v>
      </c>
      <c r="CK1102" s="230">
        <f t="shared" si="1656"/>
        <v>249</v>
      </c>
      <c r="CL1102" s="231">
        <f t="shared" si="1708"/>
        <v>1.0592649569999999</v>
      </c>
      <c r="CM1102" s="227">
        <f t="shared" si="1709"/>
        <v>3393.31588521</v>
      </c>
      <c r="CN1102" s="227">
        <f t="shared" si="1710"/>
        <v>3831.2407585433334</v>
      </c>
      <c r="CO1102" s="227">
        <f t="shared" si="1784"/>
        <v>3113.21</v>
      </c>
      <c r="CP1102" s="227">
        <f t="shared" si="1711"/>
        <v>62.264200000000002</v>
      </c>
      <c r="CQ1102" s="227">
        <f t="shared" si="1712"/>
        <v>342.45310000000001</v>
      </c>
      <c r="CR1102" s="228">
        <f t="shared" si="1782"/>
        <v>1.0243813125034054</v>
      </c>
      <c r="CS1102" s="230">
        <f t="shared" si="1783"/>
        <v>229</v>
      </c>
      <c r="CT1102" s="231">
        <f t="shared" si="1713"/>
        <v>1.054377678</v>
      </c>
      <c r="CU1102" s="227">
        <f t="shared" si="1714"/>
        <v>3362.5307680199999</v>
      </c>
      <c r="CV1102" s="227">
        <f t="shared" si="1715"/>
        <v>3767.2480680199997</v>
      </c>
      <c r="CW1102" s="227">
        <f t="shared" si="1653"/>
        <v>3113.21</v>
      </c>
      <c r="CX1102" s="227">
        <f t="shared" si="1716"/>
        <v>62.264200000000002</v>
      </c>
      <c r="CY1102" s="227">
        <f t="shared" si="1717"/>
        <v>311.32100000000003</v>
      </c>
      <c r="CZ1102" s="228">
        <f t="shared" si="1651"/>
        <v>1.0265375033096882</v>
      </c>
      <c r="DA1102" s="239">
        <f t="shared" si="1652"/>
        <v>208</v>
      </c>
      <c r="DB1102" s="231">
        <f t="shared" si="1718"/>
        <v>1.049270302</v>
      </c>
      <c r="DC1102" s="227">
        <f t="shared" si="1719"/>
        <v>3353.2861732699998</v>
      </c>
      <c r="DD1102" s="227">
        <f t="shared" si="1720"/>
        <v>3726.8713732699998</v>
      </c>
      <c r="DE1102" s="227">
        <f t="shared" si="1780"/>
        <v>3113.21</v>
      </c>
      <c r="DF1102" s="227">
        <f t="shared" si="1721"/>
        <v>62.264200000000002</v>
      </c>
      <c r="DG1102" s="227">
        <f t="shared" si="1722"/>
        <v>280.18889999999999</v>
      </c>
      <c r="DH1102" s="228">
        <f t="shared" si="1778"/>
        <v>1.024999897533138</v>
      </c>
      <c r="DI1102" s="239">
        <f t="shared" si="1779"/>
        <v>187</v>
      </c>
      <c r="DJ1102" s="231">
        <f t="shared" si="1723"/>
        <v>1.0441876649999999</v>
      </c>
      <c r="DK1102" s="227">
        <f t="shared" si="1724"/>
        <v>3332.0445344700001</v>
      </c>
      <c r="DL1102" s="227">
        <f t="shared" si="1725"/>
        <v>3674.4976344700003</v>
      </c>
      <c r="DM1102" s="227">
        <f t="shared" si="1650"/>
        <v>3113.21</v>
      </c>
      <c r="DN1102" s="227">
        <f t="shared" si="1726"/>
        <v>62.264200000000002</v>
      </c>
      <c r="DO1102" s="227">
        <f t="shared" si="1727"/>
        <v>248.01906333333332</v>
      </c>
      <c r="DP1102" s="228">
        <f t="shared" si="1648"/>
        <v>1.0217307620597642</v>
      </c>
      <c r="DQ1102" s="239">
        <f t="shared" si="1649"/>
        <v>166</v>
      </c>
      <c r="DR1102" s="231">
        <f t="shared" si="1728"/>
        <v>1.0391296489999999</v>
      </c>
      <c r="DS1102" s="227">
        <f t="shared" si="1729"/>
        <v>3305.3284559799999</v>
      </c>
      <c r="DT1102" s="227">
        <f t="shared" si="1730"/>
        <v>3615.6117193133332</v>
      </c>
      <c r="DU1102" s="227">
        <f t="shared" si="1777"/>
        <v>3113.21</v>
      </c>
      <c r="DV1102" s="227">
        <f t="shared" si="1731"/>
        <v>62.264200000000002</v>
      </c>
      <c r="DW1102" s="227">
        <f t="shared" si="1732"/>
        <v>218.96243666666666</v>
      </c>
      <c r="DX1102" s="228">
        <f t="shared" si="1774"/>
        <v>1.0173566854126967</v>
      </c>
      <c r="DY1102" s="239">
        <f t="shared" si="1775"/>
        <v>148</v>
      </c>
      <c r="DZ1102" s="231">
        <f t="shared" si="1733"/>
        <v>1.0348137120000001</v>
      </c>
      <c r="EA1102" s="227">
        <f t="shared" si="1734"/>
        <v>3277.50856208</v>
      </c>
      <c r="EB1102" s="227">
        <f t="shared" si="1735"/>
        <v>3558.7351987466668</v>
      </c>
      <c r="EC1102" s="227">
        <f t="shared" si="1644"/>
        <v>3113.21</v>
      </c>
      <c r="ED1102" s="227">
        <f t="shared" si="1736"/>
        <v>62.264200000000002</v>
      </c>
      <c r="EE1102" s="227">
        <f t="shared" si="1737"/>
        <v>186.79259999999999</v>
      </c>
      <c r="EF1102" s="228">
        <f t="shared" si="1645"/>
        <v>1.009783697144047</v>
      </c>
      <c r="EG1102" s="239">
        <f t="shared" si="1646"/>
        <v>126</v>
      </c>
      <c r="EH1102" s="231">
        <f t="shared" si="1738"/>
        <v>1.0295630140000001</v>
      </c>
      <c r="EI1102" s="227">
        <f t="shared" si="1739"/>
        <v>3236.6050256799999</v>
      </c>
      <c r="EJ1102" s="227">
        <f t="shared" si="1740"/>
        <v>3485.6618256799998</v>
      </c>
      <c r="EK1102" s="227">
        <f t="shared" si="1776"/>
        <v>3113.21</v>
      </c>
      <c r="EL1102" s="227">
        <f t="shared" si="1741"/>
        <v>62.264200000000002</v>
      </c>
      <c r="EM1102" s="227">
        <f t="shared" si="1742"/>
        <v>153.58502666666669</v>
      </c>
      <c r="EN1102" s="228">
        <f t="shared" si="1772"/>
        <v>1.0040608669368789</v>
      </c>
      <c r="EO1102" s="239">
        <f t="shared" si="1773"/>
        <v>105</v>
      </c>
      <c r="EP1102" s="231">
        <f t="shared" si="1743"/>
        <v>1.0245758389999999</v>
      </c>
      <c r="EQ1102" s="227">
        <f t="shared" si="1744"/>
        <v>3202.6727751899998</v>
      </c>
      <c r="ER1102" s="227">
        <f t="shared" si="1745"/>
        <v>3418.5220018566665</v>
      </c>
      <c r="ES1102" s="227">
        <f t="shared" si="1643"/>
        <v>3113.21</v>
      </c>
      <c r="ET1102" s="227">
        <f t="shared" si="1746"/>
        <v>62.264200000000002</v>
      </c>
      <c r="EU1102" s="227">
        <f t="shared" si="1747"/>
        <v>123.49066333333334</v>
      </c>
      <c r="EV1102" s="228">
        <f t="shared" si="1641"/>
        <v>1.0027571136148046</v>
      </c>
      <c r="EW1102" s="239">
        <f t="shared" si="1642"/>
        <v>85</v>
      </c>
      <c r="EX1102" s="231">
        <f t="shared" si="1748"/>
        <v>1.0198486099999999</v>
      </c>
      <c r="EY1102" s="227">
        <f t="shared" si="1749"/>
        <v>3183.7567348299999</v>
      </c>
      <c r="EZ1102" s="227">
        <f t="shared" si="1750"/>
        <v>3369.5115981633335</v>
      </c>
      <c r="FA1102" s="227">
        <f t="shared" si="1771"/>
        <v>3113.21</v>
      </c>
      <c r="FB1102" s="227">
        <f t="shared" si="1751"/>
        <v>62.264200000000002</v>
      </c>
      <c r="FC1102" s="227">
        <f t="shared" si="1752"/>
        <v>92.358563333333336</v>
      </c>
      <c r="FD1102" s="228">
        <f t="shared" si="1769"/>
        <v>1.0026571144795908</v>
      </c>
      <c r="FE1102" s="239">
        <f t="shared" si="1770"/>
        <v>63</v>
      </c>
      <c r="FF1102" s="231">
        <f t="shared" si="1753"/>
        <v>1.014673846</v>
      </c>
      <c r="FG1102" s="227">
        <f t="shared" si="1754"/>
        <v>3167.2863038</v>
      </c>
      <c r="FH1102" s="227">
        <f t="shared" si="1755"/>
        <v>3321.9090671333333</v>
      </c>
      <c r="FI1102" s="227">
        <f t="shared" si="1639"/>
        <v>3113.21</v>
      </c>
      <c r="FJ1102" s="227">
        <f t="shared" si="1756"/>
        <v>62.264200000000002</v>
      </c>
      <c r="FK1102" s="227">
        <f t="shared" si="1757"/>
        <v>59.15099</v>
      </c>
      <c r="FL1102" s="228">
        <f t="shared" si="1635"/>
        <v>1.0007551285599181</v>
      </c>
      <c r="FM1102" s="239">
        <f t="shared" si="1636"/>
        <v>41</v>
      </c>
      <c r="FN1102" s="231">
        <f t="shared" si="1758"/>
        <v>1.0095253390000001</v>
      </c>
      <c r="FO1102" s="227">
        <f t="shared" si="1759"/>
        <v>3145.2376472800001</v>
      </c>
      <c r="FP1102" s="227">
        <f t="shared" si="1760"/>
        <v>3266.6528372800003</v>
      </c>
      <c r="FQ1102" s="227">
        <f t="shared" si="1767"/>
        <v>3113.21</v>
      </c>
      <c r="FR1102" s="227">
        <f t="shared" si="1768"/>
        <v>62.264200000000002</v>
      </c>
      <c r="FS1102" s="227">
        <f t="shared" si="1761"/>
        <v>28.018890000000003</v>
      </c>
      <c r="FT1102" s="228">
        <f t="shared" si="1762"/>
        <v>0.99965486116988378</v>
      </c>
      <c r="FU1102" s="239">
        <f t="shared" si="1763"/>
        <v>19</v>
      </c>
      <c r="FV1102" s="231">
        <f t="shared" si="1764"/>
        <v>1.004402955</v>
      </c>
      <c r="FW1102" s="227">
        <f t="shared" si="1670"/>
        <v>3125.8381029400002</v>
      </c>
      <c r="FX1102" s="227">
        <f t="shared" si="1765"/>
        <v>3216.1211929400001</v>
      </c>
      <c r="FY1102" s="3"/>
      <c r="FZ1102" s="235">
        <v>0.02</v>
      </c>
      <c r="GA1102" s="235">
        <v>0.01</v>
      </c>
      <c r="GB1102" s="224">
        <f>FY1103</f>
        <v>43763</v>
      </c>
      <c r="GD1102" s="232" t="s">
        <v>153</v>
      </c>
      <c r="GF1102" s="237" t="s">
        <v>156</v>
      </c>
      <c r="GG1102" s="1"/>
      <c r="GH1102" s="5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5"/>
      <c r="HA1102" s="5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3"/>
      <c r="JZ1102" s="1"/>
      <c r="KA1102" s="1"/>
      <c r="KB1102" s="1"/>
      <c r="KC1102" s="1"/>
      <c r="KD1102" s="1"/>
      <c r="KE1102" s="1"/>
    </row>
    <row r="1103" spans="1:291" x14ac:dyDescent="0.2">
      <c r="A1103" s="196">
        <f t="shared" si="1799"/>
        <v>43761</v>
      </c>
      <c r="B1103" s="236">
        <f t="shared" si="1766"/>
        <v>121649.7743777767</v>
      </c>
      <c r="C1103" s="66">
        <f t="shared" si="1660"/>
        <v>50580.183116519998</v>
      </c>
      <c r="D1103" s="77">
        <f t="shared" si="1800"/>
        <v>5229.93</v>
      </c>
      <c r="E1103" s="67">
        <f>VLOOKUP(A1102,[1]Plan1!$DQ$117:$DS$314,3)</f>
        <v>5227.84</v>
      </c>
      <c r="F1103" s="11">
        <f t="shared" si="1801"/>
        <v>43734</v>
      </c>
      <c r="G1103" s="73">
        <f t="shared" si="1789"/>
        <v>-3.996229395040185E-4</v>
      </c>
      <c r="H1103" s="11">
        <f t="shared" si="1802"/>
        <v>43763</v>
      </c>
      <c r="I1103" s="11">
        <f t="shared" si="1790"/>
        <v>43763</v>
      </c>
      <c r="J1103" s="1">
        <f t="shared" si="1803"/>
        <v>22</v>
      </c>
      <c r="K1103" s="1">
        <f t="shared" si="1804"/>
        <v>20</v>
      </c>
      <c r="L1103" s="66">
        <f t="shared" si="1791"/>
        <v>0.99963668999999999</v>
      </c>
      <c r="M1103" s="70">
        <f t="shared" si="1661"/>
        <v>1.0011006499999999</v>
      </c>
      <c r="N1103" s="70">
        <f t="shared" si="1647"/>
        <v>1.1032372156698267</v>
      </c>
      <c r="O1103" s="66">
        <f t="shared" si="1657"/>
        <v>1.10283639</v>
      </c>
      <c r="P1103" s="66">
        <f t="shared" si="1792"/>
        <v>50561.806830189998</v>
      </c>
      <c r="Q1103" s="74">
        <f t="shared" si="1793"/>
        <v>0</v>
      </c>
      <c r="R1103" s="75">
        <f t="shared" si="1658"/>
        <v>0</v>
      </c>
      <c r="S1103" s="66">
        <f t="shared" si="1659"/>
        <v>0</v>
      </c>
      <c r="T1103" s="10">
        <f t="shared" si="1805"/>
        <v>0.06</v>
      </c>
      <c r="U1103" s="74">
        <f t="shared" si="1654"/>
        <v>20</v>
      </c>
      <c r="V1103" s="74">
        <v>252</v>
      </c>
      <c r="W1103" s="70">
        <f t="shared" si="1794"/>
        <v>1.004635226</v>
      </c>
      <c r="X1103" s="66">
        <f t="shared" si="1795"/>
        <v>234.36540162</v>
      </c>
      <c r="Y1103" s="66">
        <v>0</v>
      </c>
      <c r="Z1103" s="67">
        <f t="shared" si="1796"/>
        <v>0</v>
      </c>
      <c r="AA1103" s="68" t="str">
        <f t="shared" si="1806"/>
        <v>A+INCORP J=</v>
      </c>
      <c r="AB1103" s="11">
        <f t="shared" si="1807"/>
        <v>43763</v>
      </c>
      <c r="AC1103" s="227">
        <f t="shared" si="1541"/>
        <v>3113.21</v>
      </c>
      <c r="AD1103" s="227">
        <f t="shared" si="1671"/>
        <v>62.264200000000002</v>
      </c>
      <c r="AE1103" s="227">
        <f t="shared" si="1672"/>
        <v>597.73631999999998</v>
      </c>
      <c r="AF1103" s="228">
        <f t="shared" si="1542"/>
        <v>1.0569148760402811</v>
      </c>
      <c r="AG1103" s="230">
        <f t="shared" si="1543"/>
        <v>398</v>
      </c>
      <c r="AH1103" s="231">
        <f t="shared" si="1673"/>
        <v>1.0963953879999999</v>
      </c>
      <c r="AI1103" s="227">
        <f t="shared" si="1674"/>
        <v>3607.5771493799998</v>
      </c>
      <c r="AJ1103" s="227">
        <f t="shared" si="1675"/>
        <v>4267.5776693799999</v>
      </c>
      <c r="AK1103" s="227">
        <f t="shared" si="1667"/>
        <v>3113.21</v>
      </c>
      <c r="AL1103" s="227">
        <f t="shared" si="1676"/>
        <v>62.264200000000002</v>
      </c>
      <c r="AM1103" s="227">
        <f t="shared" si="1677"/>
        <v>566.60421999999994</v>
      </c>
      <c r="AN1103" s="228">
        <f t="shared" si="1668"/>
        <v>1.0559649061241501</v>
      </c>
      <c r="AO1103" s="230">
        <f t="shared" si="1669"/>
        <v>377</v>
      </c>
      <c r="AP1103" s="231">
        <f t="shared" si="1678"/>
        <v>1.0910844790000001</v>
      </c>
      <c r="AQ1103" s="227">
        <f t="shared" si="1679"/>
        <v>3586.87531107</v>
      </c>
      <c r="AR1103" s="227">
        <f t="shared" si="1680"/>
        <v>4215.7437310699997</v>
      </c>
      <c r="AS1103" s="227">
        <f t="shared" si="1808"/>
        <v>3113.21</v>
      </c>
      <c r="AT1103" s="227">
        <f t="shared" si="1681"/>
        <v>62.264200000000002</v>
      </c>
      <c r="AU1103" s="227">
        <f t="shared" si="1682"/>
        <v>535.47212000000002</v>
      </c>
      <c r="AV1103" s="228">
        <f t="shared" si="1809"/>
        <v>1.0536473381593336</v>
      </c>
      <c r="AW1103" s="230">
        <f t="shared" si="1810"/>
        <v>356</v>
      </c>
      <c r="AX1103" s="231">
        <f t="shared" si="1683"/>
        <v>1.085799296</v>
      </c>
      <c r="AY1103" s="227">
        <f t="shared" si="1684"/>
        <v>3561.6664622100002</v>
      </c>
      <c r="AZ1103" s="227">
        <f t="shared" si="1685"/>
        <v>4159.4027822099997</v>
      </c>
      <c r="BA1103" s="227">
        <f t="shared" si="1787"/>
        <v>3113.21</v>
      </c>
      <c r="BB1103" s="227">
        <f t="shared" si="1686"/>
        <v>62.264200000000002</v>
      </c>
      <c r="BC1103" s="227">
        <f t="shared" si="1687"/>
        <v>503.30228333333338</v>
      </c>
      <c r="BD1103" s="228">
        <f t="shared" si="1665"/>
        <v>1.0494489789597086</v>
      </c>
      <c r="BE1103" s="230">
        <f t="shared" si="1666"/>
        <v>336</v>
      </c>
      <c r="BF1103" s="231">
        <f t="shared" si="1688"/>
        <v>1.0807895919999999</v>
      </c>
      <c r="BG1103" s="227">
        <f t="shared" si="1689"/>
        <v>3531.10717974</v>
      </c>
      <c r="BH1103" s="227">
        <f t="shared" si="1690"/>
        <v>4096.673663073333</v>
      </c>
      <c r="BI1103" s="227">
        <f t="shared" ref="BI1103:BI1166" si="1811">BI1102</f>
        <v>3113.21</v>
      </c>
      <c r="BJ1103" s="227">
        <f t="shared" si="1691"/>
        <v>62.264200000000002</v>
      </c>
      <c r="BK1103" s="227">
        <f t="shared" si="1692"/>
        <v>472.17018333333334</v>
      </c>
      <c r="BL1103" s="228">
        <f t="shared" si="1797"/>
        <v>1.0363903182536125</v>
      </c>
      <c r="BM1103" s="230">
        <f t="shared" si="1798"/>
        <v>314</v>
      </c>
      <c r="BN1103" s="231">
        <f t="shared" si="1693"/>
        <v>1.07530561</v>
      </c>
      <c r="BO1103" s="227">
        <f t="shared" si="1694"/>
        <v>3469.4743062699999</v>
      </c>
      <c r="BP1103" s="227">
        <f t="shared" si="1695"/>
        <v>4003.9086896033332</v>
      </c>
      <c r="BQ1103" s="227">
        <f t="shared" si="1664"/>
        <v>3113.21</v>
      </c>
      <c r="BR1103" s="227">
        <f t="shared" si="1696"/>
        <v>62.264200000000002</v>
      </c>
      <c r="BS1103" s="227">
        <f t="shared" si="1697"/>
        <v>437.92487333333332</v>
      </c>
      <c r="BT1103" s="228">
        <f t="shared" si="1662"/>
        <v>1.032980814503786</v>
      </c>
      <c r="BU1103" s="230">
        <f t="shared" si="1663"/>
        <v>291</v>
      </c>
      <c r="BV1103" s="231">
        <f t="shared" si="1698"/>
        <v>1.069602105</v>
      </c>
      <c r="BW1103" s="227">
        <f t="shared" si="1699"/>
        <v>3439.71865058</v>
      </c>
      <c r="BX1103" s="227">
        <f t="shared" si="1700"/>
        <v>3939.9077239133335</v>
      </c>
      <c r="BY1103" s="227">
        <f t="shared" si="1788"/>
        <v>3113.21</v>
      </c>
      <c r="BZ1103" s="227">
        <f t="shared" si="1701"/>
        <v>62.264200000000002</v>
      </c>
      <c r="CA1103" s="227">
        <f t="shared" si="1702"/>
        <v>407.83051</v>
      </c>
      <c r="CB1103" s="228">
        <f t="shared" si="1785"/>
        <v>1.0339103143147705</v>
      </c>
      <c r="CC1103" s="230">
        <f t="shared" si="1786"/>
        <v>271</v>
      </c>
      <c r="CD1103" s="231">
        <f t="shared" si="1703"/>
        <v>1.0646671329999999</v>
      </c>
      <c r="CE1103" s="227">
        <f t="shared" si="1704"/>
        <v>3426.9291994300002</v>
      </c>
      <c r="CF1103" s="227">
        <f t="shared" si="1705"/>
        <v>3897.02390943</v>
      </c>
      <c r="CG1103" s="227">
        <f t="shared" si="1781"/>
        <v>3113.21</v>
      </c>
      <c r="CH1103" s="227">
        <f t="shared" si="1706"/>
        <v>62.264200000000002</v>
      </c>
      <c r="CI1103" s="227">
        <f t="shared" si="1707"/>
        <v>376.69840999999997</v>
      </c>
      <c r="CJ1103" s="228">
        <f t="shared" si="1655"/>
        <v>1.0289715634225554</v>
      </c>
      <c r="CK1103" s="230">
        <f t="shared" si="1656"/>
        <v>250</v>
      </c>
      <c r="CL1103" s="231">
        <f t="shared" si="1708"/>
        <v>1.059509915</v>
      </c>
      <c r="CM1103" s="227">
        <f t="shared" si="1709"/>
        <v>3394.0388940900002</v>
      </c>
      <c r="CN1103" s="227">
        <f t="shared" si="1710"/>
        <v>3833.0015040900003</v>
      </c>
      <c r="CO1103" s="227">
        <f t="shared" si="1784"/>
        <v>3113.21</v>
      </c>
      <c r="CP1103" s="227">
        <f t="shared" si="1711"/>
        <v>62.264200000000002</v>
      </c>
      <c r="CQ1103" s="227">
        <f t="shared" si="1712"/>
        <v>343.49083666666667</v>
      </c>
      <c r="CR1103" s="228">
        <f t="shared" si="1782"/>
        <v>1.0243626891861985</v>
      </c>
      <c r="CS1103" s="230">
        <f t="shared" si="1783"/>
        <v>230</v>
      </c>
      <c r="CT1103" s="231">
        <f t="shared" si="1713"/>
        <v>1.0546215050000001</v>
      </c>
      <c r="CU1103" s="227">
        <f t="shared" si="1714"/>
        <v>3363.2472149999999</v>
      </c>
      <c r="CV1103" s="227">
        <f t="shared" si="1715"/>
        <v>3769.0022516666668</v>
      </c>
      <c r="CW1103" s="227">
        <f t="shared" si="1653"/>
        <v>3113.21</v>
      </c>
      <c r="CX1103" s="227">
        <f t="shared" si="1716"/>
        <v>62.264200000000002</v>
      </c>
      <c r="CY1103" s="227">
        <f t="shared" si="1717"/>
        <v>312.35873666666669</v>
      </c>
      <c r="CZ1103" s="228">
        <f t="shared" si="1651"/>
        <v>1.0265188407927957</v>
      </c>
      <c r="DA1103" s="239">
        <f t="shared" si="1652"/>
        <v>209</v>
      </c>
      <c r="DB1103" s="231">
        <f t="shared" si="1718"/>
        <v>1.0495129480000001</v>
      </c>
      <c r="DC1103" s="227">
        <f t="shared" si="1719"/>
        <v>3354.00065081</v>
      </c>
      <c r="DD1103" s="227">
        <f t="shared" si="1720"/>
        <v>3728.6235874766667</v>
      </c>
      <c r="DE1103" s="227">
        <f t="shared" si="1780"/>
        <v>3113.21</v>
      </c>
      <c r="DF1103" s="227">
        <f t="shared" si="1721"/>
        <v>62.264200000000002</v>
      </c>
      <c r="DG1103" s="227">
        <f t="shared" si="1722"/>
        <v>281.22663666666665</v>
      </c>
      <c r="DH1103" s="228">
        <f t="shared" si="1778"/>
        <v>1.0249812629700161</v>
      </c>
      <c r="DI1103" s="239">
        <f t="shared" si="1779"/>
        <v>188</v>
      </c>
      <c r="DJ1103" s="231">
        <f t="shared" si="1723"/>
        <v>1.044429136</v>
      </c>
      <c r="DK1103" s="227">
        <f t="shared" si="1724"/>
        <v>3332.7544872799999</v>
      </c>
      <c r="DL1103" s="227">
        <f t="shared" si="1725"/>
        <v>3676.2453239466668</v>
      </c>
      <c r="DM1103" s="227">
        <f t="shared" si="1650"/>
        <v>3113.21</v>
      </c>
      <c r="DN1103" s="227">
        <f t="shared" si="1726"/>
        <v>62.264200000000002</v>
      </c>
      <c r="DO1103" s="227">
        <f t="shared" si="1727"/>
        <v>249.05680000000001</v>
      </c>
      <c r="DP1103" s="228">
        <f t="shared" si="1648"/>
        <v>1.0217121869297325</v>
      </c>
      <c r="DQ1103" s="239">
        <f t="shared" si="1649"/>
        <v>167</v>
      </c>
      <c r="DR1103" s="231">
        <f t="shared" si="1728"/>
        <v>1.0393699510000001</v>
      </c>
      <c r="DS1103" s="227">
        <f t="shared" si="1729"/>
        <v>3306.0327186099998</v>
      </c>
      <c r="DT1103" s="227">
        <f t="shared" si="1730"/>
        <v>3617.3537186099998</v>
      </c>
      <c r="DU1103" s="227">
        <f t="shared" si="1777"/>
        <v>3113.21</v>
      </c>
      <c r="DV1103" s="227">
        <f t="shared" si="1731"/>
        <v>62.264200000000002</v>
      </c>
      <c r="DW1103" s="227">
        <f t="shared" si="1732"/>
        <v>220.00017333333335</v>
      </c>
      <c r="DX1103" s="228">
        <f t="shared" si="1774"/>
        <v>1.0173381898036558</v>
      </c>
      <c r="DY1103" s="239">
        <f t="shared" si="1775"/>
        <v>149</v>
      </c>
      <c r="DZ1103" s="231">
        <f t="shared" si="1733"/>
        <v>1.0350530149999999</v>
      </c>
      <c r="EA1103" s="227">
        <f t="shared" si="1734"/>
        <v>3278.2068942199999</v>
      </c>
      <c r="EB1103" s="227">
        <f t="shared" si="1735"/>
        <v>3560.4712675533333</v>
      </c>
      <c r="EC1103" s="227">
        <f t="shared" si="1644"/>
        <v>3113.21</v>
      </c>
      <c r="ED1103" s="227">
        <f t="shared" si="1736"/>
        <v>62.264200000000002</v>
      </c>
      <c r="EE1103" s="227">
        <f t="shared" si="1737"/>
        <v>187.83033666666668</v>
      </c>
      <c r="EF1103" s="228">
        <f t="shared" si="1645"/>
        <v>1.0097653392124128</v>
      </c>
      <c r="EG1103" s="239">
        <f t="shared" si="1646"/>
        <v>127</v>
      </c>
      <c r="EH1103" s="231">
        <f t="shared" si="1738"/>
        <v>1.0298011030000001</v>
      </c>
      <c r="EI1103" s="227">
        <f t="shared" si="1739"/>
        <v>3237.2946433299999</v>
      </c>
      <c r="EJ1103" s="227">
        <f t="shared" si="1740"/>
        <v>3487.3891799966664</v>
      </c>
      <c r="EK1103" s="227">
        <f t="shared" si="1776"/>
        <v>3113.21</v>
      </c>
      <c r="EL1103" s="227">
        <f t="shared" si="1741"/>
        <v>62.264200000000002</v>
      </c>
      <c r="EM1103" s="227">
        <f t="shared" si="1742"/>
        <v>154.62276333333335</v>
      </c>
      <c r="EN1103" s="228">
        <f t="shared" si="1772"/>
        <v>1.0040426130466609</v>
      </c>
      <c r="EO1103" s="239">
        <f t="shared" si="1773"/>
        <v>106</v>
      </c>
      <c r="EP1103" s="231">
        <f t="shared" si="1743"/>
        <v>1.024812775</v>
      </c>
      <c r="EQ1103" s="227">
        <f t="shared" si="1744"/>
        <v>3203.35516388</v>
      </c>
      <c r="ER1103" s="227">
        <f t="shared" si="1745"/>
        <v>3420.2421272133333</v>
      </c>
      <c r="ES1103" s="227">
        <f t="shared" si="1643"/>
        <v>3113.21</v>
      </c>
      <c r="ET1103" s="227">
        <f t="shared" si="1746"/>
        <v>62.264200000000002</v>
      </c>
      <c r="EU1103" s="227">
        <f t="shared" si="1747"/>
        <v>124.5284</v>
      </c>
      <c r="EV1103" s="228">
        <f t="shared" si="1641"/>
        <v>1.0027388834269044</v>
      </c>
      <c r="EW1103" s="239">
        <f t="shared" si="1642"/>
        <v>86</v>
      </c>
      <c r="EX1103" s="231">
        <f t="shared" si="1748"/>
        <v>1.0200844529999999</v>
      </c>
      <c r="EY1103" s="227">
        <f t="shared" si="1749"/>
        <v>3184.43509369</v>
      </c>
      <c r="EZ1103" s="227">
        <f t="shared" si="1750"/>
        <v>3371.2276936899998</v>
      </c>
      <c r="FA1103" s="227">
        <f t="shared" si="1771"/>
        <v>3113.21</v>
      </c>
      <c r="FB1103" s="227">
        <f t="shared" si="1751"/>
        <v>62.264200000000002</v>
      </c>
      <c r="FC1103" s="227">
        <f t="shared" si="1752"/>
        <v>93.396299999999997</v>
      </c>
      <c r="FD1103" s="228">
        <f t="shared" si="1769"/>
        <v>1.0026388861096813</v>
      </c>
      <c r="FE1103" s="239">
        <f t="shared" si="1770"/>
        <v>64</v>
      </c>
      <c r="FF1103" s="231">
        <f t="shared" si="1753"/>
        <v>1.014908492</v>
      </c>
      <c r="FG1103" s="227">
        <f t="shared" si="1754"/>
        <v>3167.9611523200001</v>
      </c>
      <c r="FH1103" s="227">
        <f t="shared" si="1755"/>
        <v>3323.6216523200001</v>
      </c>
      <c r="FI1103" s="227">
        <f t="shared" si="1639"/>
        <v>3113.21</v>
      </c>
      <c r="FJ1103" s="227">
        <f t="shared" si="1756"/>
        <v>62.264200000000002</v>
      </c>
      <c r="FK1103" s="227">
        <f t="shared" si="1757"/>
        <v>60.188726666666668</v>
      </c>
      <c r="FL1103" s="228">
        <f t="shared" si="1635"/>
        <v>1.0007369347682333</v>
      </c>
      <c r="FM1103" s="239">
        <f t="shared" si="1636"/>
        <v>42</v>
      </c>
      <c r="FN1103" s="231">
        <f t="shared" si="1758"/>
        <v>1.0097587939999999</v>
      </c>
      <c r="FO1103" s="227">
        <f t="shared" si="1759"/>
        <v>3145.9077966999998</v>
      </c>
      <c r="FP1103" s="227">
        <f t="shared" si="1760"/>
        <v>3268.3607233666667</v>
      </c>
      <c r="FQ1103" s="227">
        <f t="shared" si="1767"/>
        <v>3113.21</v>
      </c>
      <c r="FR1103" s="227">
        <f t="shared" si="1768"/>
        <v>62.264200000000002</v>
      </c>
      <c r="FS1103" s="227">
        <f t="shared" si="1761"/>
        <v>29.05662666666667</v>
      </c>
      <c r="FT1103" s="228">
        <f t="shared" si="1762"/>
        <v>0.99963668738112987</v>
      </c>
      <c r="FU1103" s="239">
        <f t="shared" si="1763"/>
        <v>20</v>
      </c>
      <c r="FV1103" s="231">
        <f t="shared" si="1764"/>
        <v>1.004635226</v>
      </c>
      <c r="FW1103" s="227">
        <f t="shared" si="1670"/>
        <v>3126.50412069</v>
      </c>
      <c r="FX1103" s="227">
        <f t="shared" si="1765"/>
        <v>3217.8249473566666</v>
      </c>
      <c r="FY1103" s="224">
        <f>$A1105</f>
        <v>43763</v>
      </c>
      <c r="FZ1103" s="224">
        <f>FY1103</f>
        <v>43763</v>
      </c>
      <c r="GA1103" s="224">
        <f>FY1103</f>
        <v>43763</v>
      </c>
      <c r="GB1103" s="234">
        <f>$O1105</f>
        <v>1.1027963199999999</v>
      </c>
      <c r="GC1103" s="224">
        <f>FY1103</f>
        <v>43763</v>
      </c>
      <c r="GD1103" s="224">
        <f>FY1103</f>
        <v>43763</v>
      </c>
      <c r="GE1103" s="224">
        <f>FY1103</f>
        <v>43763</v>
      </c>
      <c r="GF1103" s="224">
        <f>FY1103</f>
        <v>43763</v>
      </c>
      <c r="GG1103" s="1"/>
      <c r="GH1103" s="5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5"/>
      <c r="HA1103" s="5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3"/>
      <c r="JZ1103" s="1"/>
      <c r="KA1103" s="1"/>
      <c r="KB1103" s="1"/>
      <c r="KC1103" s="1"/>
      <c r="KD1103" s="1"/>
      <c r="KE1103" s="1"/>
    </row>
    <row r="1104" spans="1:291" x14ac:dyDescent="0.2">
      <c r="A1104" s="196">
        <f t="shared" si="1799"/>
        <v>43762</v>
      </c>
      <c r="B1104" s="236">
        <f t="shared" si="1766"/>
        <v>121693.89236732334</v>
      </c>
      <c r="C1104" s="66">
        <f t="shared" si="1660"/>
        <v>50580.183116519998</v>
      </c>
      <c r="D1104" s="77">
        <f t="shared" si="1800"/>
        <v>5229.93</v>
      </c>
      <c r="E1104" s="67">
        <f>VLOOKUP(A1103,[1]Plan1!$DQ$117:$DS$314,3)</f>
        <v>5227.84</v>
      </c>
      <c r="F1104" s="11">
        <f t="shared" si="1801"/>
        <v>43734</v>
      </c>
      <c r="G1104" s="73">
        <f t="shared" si="1789"/>
        <v>-3.996229395040185E-4</v>
      </c>
      <c r="H1104" s="11">
        <f t="shared" si="1802"/>
        <v>43763</v>
      </c>
      <c r="I1104" s="11">
        <f t="shared" si="1790"/>
        <v>43763</v>
      </c>
      <c r="J1104" s="1">
        <f t="shared" si="1803"/>
        <v>22</v>
      </c>
      <c r="K1104" s="1">
        <f t="shared" si="1804"/>
        <v>21</v>
      </c>
      <c r="L1104" s="66">
        <f t="shared" si="1791"/>
        <v>0.99961853000000001</v>
      </c>
      <c r="M1104" s="70">
        <f t="shared" si="1661"/>
        <v>1.0011006499999999</v>
      </c>
      <c r="N1104" s="70">
        <f t="shared" si="1647"/>
        <v>1.1032372156698267</v>
      </c>
      <c r="O1104" s="66">
        <f t="shared" si="1657"/>
        <v>1.1028163600000001</v>
      </c>
      <c r="P1104" s="66">
        <f t="shared" si="1792"/>
        <v>50560.888294060001</v>
      </c>
      <c r="Q1104" s="74">
        <f t="shared" si="1793"/>
        <v>0</v>
      </c>
      <c r="R1104" s="75">
        <f t="shared" si="1658"/>
        <v>0</v>
      </c>
      <c r="S1104" s="66">
        <f t="shared" si="1659"/>
        <v>0</v>
      </c>
      <c r="T1104" s="10">
        <f t="shared" si="1805"/>
        <v>0.06</v>
      </c>
      <c r="U1104" s="74">
        <f t="shared" si="1654"/>
        <v>21</v>
      </c>
      <c r="V1104" s="74">
        <v>252</v>
      </c>
      <c r="W1104" s="70">
        <f t="shared" si="1794"/>
        <v>1.004867551</v>
      </c>
      <c r="X1104" s="66">
        <f t="shared" si="1795"/>
        <v>246.10770237</v>
      </c>
      <c r="Y1104" s="66">
        <v>0</v>
      </c>
      <c r="Z1104" s="67">
        <f t="shared" si="1796"/>
        <v>0</v>
      </c>
      <c r="AA1104" s="68" t="str">
        <f t="shared" si="1806"/>
        <v>A+INCORP J=</v>
      </c>
      <c r="AB1104" s="11">
        <f t="shared" si="1807"/>
        <v>43763</v>
      </c>
      <c r="AC1104" s="227">
        <f t="shared" ref="AC1104:AC1167" si="1812">AC1103</f>
        <v>3113.21</v>
      </c>
      <c r="AD1104" s="227">
        <f t="shared" si="1671"/>
        <v>62.264200000000002</v>
      </c>
      <c r="AE1104" s="227">
        <f t="shared" si="1672"/>
        <v>598.77405666666675</v>
      </c>
      <c r="AF1104" s="228">
        <f t="shared" si="1542"/>
        <v>1.0568956800787053</v>
      </c>
      <c r="AG1104" s="230">
        <f t="shared" si="1543"/>
        <v>399</v>
      </c>
      <c r="AH1104" s="231">
        <f t="shared" si="1673"/>
        <v>1.0966489319999999</v>
      </c>
      <c r="AI1104" s="227">
        <f t="shared" si="1674"/>
        <v>3608.3458731400001</v>
      </c>
      <c r="AJ1104" s="227">
        <f t="shared" si="1675"/>
        <v>4269.3841298066673</v>
      </c>
      <c r="AK1104" s="227">
        <f t="shared" si="1667"/>
        <v>3113.21</v>
      </c>
      <c r="AL1104" s="227">
        <f t="shared" si="1676"/>
        <v>62.264200000000002</v>
      </c>
      <c r="AM1104" s="227">
        <f t="shared" si="1677"/>
        <v>567.64195666666672</v>
      </c>
      <c r="AN1104" s="228">
        <f t="shared" si="1668"/>
        <v>1.0559457274161737</v>
      </c>
      <c r="AO1104" s="230">
        <f t="shared" si="1669"/>
        <v>378</v>
      </c>
      <c r="AP1104" s="231">
        <f t="shared" si="1678"/>
        <v>1.0913367949999999</v>
      </c>
      <c r="AQ1104" s="227">
        <f t="shared" si="1679"/>
        <v>3587.63962408</v>
      </c>
      <c r="AR1104" s="227">
        <f t="shared" si="1680"/>
        <v>4217.5457807466664</v>
      </c>
      <c r="AS1104" s="227">
        <f t="shared" si="1808"/>
        <v>3113.21</v>
      </c>
      <c r="AT1104" s="227">
        <f t="shared" si="1681"/>
        <v>62.264200000000002</v>
      </c>
      <c r="AU1104" s="227">
        <f t="shared" si="1682"/>
        <v>536.50985666666668</v>
      </c>
      <c r="AV1104" s="228">
        <f t="shared" si="1809"/>
        <v>1.0536282015436267</v>
      </c>
      <c r="AW1104" s="230">
        <f t="shared" si="1810"/>
        <v>357</v>
      </c>
      <c r="AX1104" s="231">
        <f t="shared" si="1683"/>
        <v>1.08605039</v>
      </c>
      <c r="AY1104" s="227">
        <f t="shared" si="1684"/>
        <v>3562.4254042699999</v>
      </c>
      <c r="AZ1104" s="227">
        <f t="shared" si="1685"/>
        <v>4161.1994609366666</v>
      </c>
      <c r="BA1104" s="227">
        <f t="shared" si="1787"/>
        <v>3113.21</v>
      </c>
      <c r="BB1104" s="227">
        <f t="shared" si="1686"/>
        <v>62.264200000000002</v>
      </c>
      <c r="BC1104" s="227">
        <f t="shared" si="1687"/>
        <v>504.34002000000004</v>
      </c>
      <c r="BD1104" s="228">
        <f t="shared" si="1665"/>
        <v>1.0494299185956879</v>
      </c>
      <c r="BE1104" s="230">
        <f t="shared" si="1666"/>
        <v>337</v>
      </c>
      <c r="BF1104" s="231">
        <f t="shared" si="1688"/>
        <v>1.0810395269999999</v>
      </c>
      <c r="BG1104" s="227">
        <f t="shared" si="1689"/>
        <v>3531.8596084300002</v>
      </c>
      <c r="BH1104" s="227">
        <f t="shared" si="1690"/>
        <v>4098.4638284299999</v>
      </c>
      <c r="BI1104" s="227">
        <f t="shared" si="1811"/>
        <v>3113.21</v>
      </c>
      <c r="BJ1104" s="227">
        <f t="shared" si="1691"/>
        <v>62.264200000000002</v>
      </c>
      <c r="BK1104" s="227">
        <f t="shared" si="1692"/>
        <v>473.20792</v>
      </c>
      <c r="BL1104" s="228">
        <f t="shared" si="1797"/>
        <v>1.0363714950643681</v>
      </c>
      <c r="BM1104" s="230">
        <f t="shared" si="1798"/>
        <v>315</v>
      </c>
      <c r="BN1104" s="231">
        <f t="shared" si="1693"/>
        <v>1.0755542769999999</v>
      </c>
      <c r="BO1104" s="227">
        <f t="shared" si="1694"/>
        <v>3470.2136024500001</v>
      </c>
      <c r="BP1104" s="227">
        <f t="shared" si="1695"/>
        <v>4005.68572245</v>
      </c>
      <c r="BQ1104" s="227">
        <f t="shared" si="1664"/>
        <v>3113.21</v>
      </c>
      <c r="BR1104" s="227">
        <f t="shared" si="1696"/>
        <v>62.264200000000002</v>
      </c>
      <c r="BS1104" s="227">
        <f t="shared" si="1697"/>
        <v>438.96260999999998</v>
      </c>
      <c r="BT1104" s="228">
        <f t="shared" si="1662"/>
        <v>1.0329620532388313</v>
      </c>
      <c r="BU1104" s="230">
        <f t="shared" si="1663"/>
        <v>292</v>
      </c>
      <c r="BV1104" s="231">
        <f t="shared" si="1698"/>
        <v>1.0698494540000001</v>
      </c>
      <c r="BW1104" s="227">
        <f t="shared" si="1699"/>
        <v>3440.4516093100001</v>
      </c>
      <c r="BX1104" s="227">
        <f t="shared" si="1700"/>
        <v>3941.6784193100002</v>
      </c>
      <c r="BY1104" s="227">
        <f t="shared" si="1788"/>
        <v>3113.21</v>
      </c>
      <c r="BZ1104" s="227">
        <f t="shared" si="1701"/>
        <v>62.264200000000002</v>
      </c>
      <c r="CA1104" s="227">
        <f t="shared" si="1702"/>
        <v>408.86824666666666</v>
      </c>
      <c r="CB1104" s="228">
        <f t="shared" si="1785"/>
        <v>1.0338915361679997</v>
      </c>
      <c r="CC1104" s="230">
        <f t="shared" si="1786"/>
        <v>272</v>
      </c>
      <c r="CD1104" s="231">
        <f t="shared" si="1703"/>
        <v>1.0649133399999999</v>
      </c>
      <c r="CE1104" s="227">
        <f t="shared" si="1704"/>
        <v>3427.6594304099999</v>
      </c>
      <c r="CF1104" s="227">
        <f t="shared" si="1705"/>
        <v>3898.7918770766664</v>
      </c>
      <c r="CG1104" s="227">
        <f t="shared" si="1781"/>
        <v>3113.21</v>
      </c>
      <c r="CH1104" s="227">
        <f t="shared" si="1706"/>
        <v>62.264200000000002</v>
      </c>
      <c r="CI1104" s="227">
        <f t="shared" si="1707"/>
        <v>377.73614666666668</v>
      </c>
      <c r="CJ1104" s="228">
        <f t="shared" si="1655"/>
        <v>1.0289528749746568</v>
      </c>
      <c r="CK1104" s="230">
        <f t="shared" si="1656"/>
        <v>251</v>
      </c>
      <c r="CL1104" s="231">
        <f t="shared" si="1708"/>
        <v>1.0597549289999999</v>
      </c>
      <c r="CM1104" s="227">
        <f t="shared" si="1709"/>
        <v>3394.76211539</v>
      </c>
      <c r="CN1104" s="227">
        <f t="shared" si="1710"/>
        <v>3834.7624620566667</v>
      </c>
      <c r="CO1104" s="227">
        <f t="shared" si="1784"/>
        <v>3113.21</v>
      </c>
      <c r="CP1104" s="227">
        <f t="shared" si="1711"/>
        <v>62.264200000000002</v>
      </c>
      <c r="CQ1104" s="227">
        <f t="shared" si="1712"/>
        <v>344.52857333333333</v>
      </c>
      <c r="CR1104" s="228">
        <f t="shared" si="1782"/>
        <v>1.0243440844458669</v>
      </c>
      <c r="CS1104" s="230">
        <f t="shared" si="1783"/>
        <v>231</v>
      </c>
      <c r="CT1104" s="231">
        <f t="shared" si="1713"/>
        <v>1.0548653889999999</v>
      </c>
      <c r="CU1104" s="227">
        <f t="shared" si="1714"/>
        <v>3363.9638764800002</v>
      </c>
      <c r="CV1104" s="227">
        <f t="shared" si="1715"/>
        <v>3770.7566498133338</v>
      </c>
      <c r="CW1104" s="227">
        <f t="shared" si="1653"/>
        <v>3113.21</v>
      </c>
      <c r="CX1104" s="227">
        <f t="shared" si="1716"/>
        <v>62.264200000000002</v>
      </c>
      <c r="CY1104" s="227">
        <f t="shared" si="1717"/>
        <v>313.39647333333335</v>
      </c>
      <c r="CZ1104" s="228">
        <f t="shared" si="1651"/>
        <v>1.0265001968918803</v>
      </c>
      <c r="DA1104" s="239">
        <f t="shared" si="1652"/>
        <v>210</v>
      </c>
      <c r="DB1104" s="231">
        <f t="shared" si="1718"/>
        <v>1.0497556509999999</v>
      </c>
      <c r="DC1104" s="227">
        <f t="shared" si="1719"/>
        <v>3354.7153431500001</v>
      </c>
      <c r="DD1104" s="227">
        <f t="shared" si="1720"/>
        <v>3730.3760164833334</v>
      </c>
      <c r="DE1104" s="227">
        <f t="shared" si="1780"/>
        <v>3113.21</v>
      </c>
      <c r="DF1104" s="227">
        <f t="shared" si="1721"/>
        <v>62.264200000000002</v>
      </c>
      <c r="DG1104" s="227">
        <f t="shared" si="1722"/>
        <v>282.26437333333331</v>
      </c>
      <c r="DH1104" s="228">
        <f t="shared" si="1778"/>
        <v>1.0249626469949873</v>
      </c>
      <c r="DI1104" s="239">
        <f t="shared" si="1779"/>
        <v>189</v>
      </c>
      <c r="DJ1104" s="231">
        <f t="shared" si="1723"/>
        <v>1.044670663</v>
      </c>
      <c r="DK1104" s="227">
        <f t="shared" si="1724"/>
        <v>3333.4646512200002</v>
      </c>
      <c r="DL1104" s="227">
        <f t="shared" si="1725"/>
        <v>3677.9932245533337</v>
      </c>
      <c r="DM1104" s="227">
        <f t="shared" si="1650"/>
        <v>3113.21</v>
      </c>
      <c r="DN1104" s="227">
        <f t="shared" si="1726"/>
        <v>62.264200000000002</v>
      </c>
      <c r="DO1104" s="227">
        <f t="shared" si="1727"/>
        <v>250.0945366666667</v>
      </c>
      <c r="DP1104" s="228">
        <f t="shared" si="1648"/>
        <v>1.0216936303285089</v>
      </c>
      <c r="DQ1104" s="239">
        <f t="shared" si="1649"/>
        <v>168</v>
      </c>
      <c r="DR1104" s="231">
        <f t="shared" si="1728"/>
        <v>1.0396103080000001</v>
      </c>
      <c r="DS1104" s="227">
        <f t="shared" si="1729"/>
        <v>3306.73718835</v>
      </c>
      <c r="DT1104" s="227">
        <f t="shared" si="1730"/>
        <v>3619.0959250166666</v>
      </c>
      <c r="DU1104" s="227">
        <f t="shared" si="1777"/>
        <v>3113.21</v>
      </c>
      <c r="DV1104" s="227">
        <f t="shared" si="1731"/>
        <v>62.264200000000002</v>
      </c>
      <c r="DW1104" s="227">
        <f t="shared" si="1732"/>
        <v>221.03790999999998</v>
      </c>
      <c r="DX1104" s="228">
        <f t="shared" si="1774"/>
        <v>1.0173197126441003</v>
      </c>
      <c r="DY1104" s="239">
        <f t="shared" si="1775"/>
        <v>150</v>
      </c>
      <c r="DZ1104" s="231">
        <f t="shared" si="1733"/>
        <v>1.035292374</v>
      </c>
      <c r="EA1104" s="227">
        <f t="shared" si="1734"/>
        <v>3278.9054356199999</v>
      </c>
      <c r="EB1104" s="227">
        <f t="shared" si="1735"/>
        <v>3562.20754562</v>
      </c>
      <c r="EC1104" s="227">
        <f t="shared" si="1644"/>
        <v>3113.21</v>
      </c>
      <c r="ED1104" s="227">
        <f t="shared" si="1736"/>
        <v>62.264200000000002</v>
      </c>
      <c r="EE1104" s="227">
        <f t="shared" si="1737"/>
        <v>188.86807333333334</v>
      </c>
      <c r="EF1104" s="228">
        <f t="shared" si="1645"/>
        <v>1.00974699959293</v>
      </c>
      <c r="EG1104" s="239">
        <f t="shared" si="1646"/>
        <v>128</v>
      </c>
      <c r="EH1104" s="231">
        <f t="shared" si="1738"/>
        <v>1.0300392469999999</v>
      </c>
      <c r="EI1104" s="227">
        <f t="shared" si="1739"/>
        <v>3237.9844653800001</v>
      </c>
      <c r="EJ1104" s="227">
        <f t="shared" si="1740"/>
        <v>3489.1167387133332</v>
      </c>
      <c r="EK1104" s="227">
        <f t="shared" si="1776"/>
        <v>3113.21</v>
      </c>
      <c r="EL1104" s="227">
        <f t="shared" si="1741"/>
        <v>62.264200000000002</v>
      </c>
      <c r="EM1104" s="227">
        <f t="shared" si="1742"/>
        <v>155.66050000000001</v>
      </c>
      <c r="EN1104" s="228">
        <f t="shared" si="1772"/>
        <v>1.0040243773648121</v>
      </c>
      <c r="EO1104" s="239">
        <f t="shared" si="1773"/>
        <v>107</v>
      </c>
      <c r="EP1104" s="231">
        <f t="shared" si="1743"/>
        <v>1.025049766</v>
      </c>
      <c r="EQ1104" s="227">
        <f t="shared" si="1744"/>
        <v>3204.0377556600001</v>
      </c>
      <c r="ER1104" s="227">
        <f t="shared" si="1745"/>
        <v>3421.9624556600002</v>
      </c>
      <c r="ES1104" s="227">
        <f t="shared" si="1643"/>
        <v>3113.21</v>
      </c>
      <c r="ET1104" s="227">
        <f t="shared" si="1746"/>
        <v>62.264200000000002</v>
      </c>
      <c r="EU1104" s="227">
        <f t="shared" si="1747"/>
        <v>125.56613666666667</v>
      </c>
      <c r="EV1104" s="228">
        <f t="shared" si="1641"/>
        <v>1.0027206714237304</v>
      </c>
      <c r="EW1104" s="239">
        <f t="shared" si="1642"/>
        <v>87</v>
      </c>
      <c r="EX1104" s="231">
        <f t="shared" si="1748"/>
        <v>1.02032035</v>
      </c>
      <c r="EY1104" s="227">
        <f t="shared" si="1749"/>
        <v>3185.1136520999999</v>
      </c>
      <c r="EZ1104" s="227">
        <f t="shared" si="1750"/>
        <v>3372.9439887666667</v>
      </c>
      <c r="FA1104" s="227">
        <f t="shared" si="1771"/>
        <v>3113.21</v>
      </c>
      <c r="FB1104" s="227">
        <f t="shared" si="1751"/>
        <v>62.264200000000002</v>
      </c>
      <c r="FC1104" s="227">
        <f t="shared" si="1752"/>
        <v>94.434036666666671</v>
      </c>
      <c r="FD1104" s="228">
        <f t="shared" si="1769"/>
        <v>1.0026206759226846</v>
      </c>
      <c r="FE1104" s="239">
        <f t="shared" si="1770"/>
        <v>65</v>
      </c>
      <c r="FF1104" s="231">
        <f t="shared" si="1753"/>
        <v>1.015143192</v>
      </c>
      <c r="FG1104" s="227">
        <f t="shared" si="1754"/>
        <v>3168.6362002300002</v>
      </c>
      <c r="FH1104" s="227">
        <f t="shared" si="1755"/>
        <v>3325.3344368966668</v>
      </c>
      <c r="FI1104" s="227">
        <f t="shared" si="1639"/>
        <v>3113.21</v>
      </c>
      <c r="FJ1104" s="227">
        <f t="shared" si="1756"/>
        <v>62.264200000000002</v>
      </c>
      <c r="FK1104" s="227">
        <f t="shared" si="1757"/>
        <v>61.226463333333328</v>
      </c>
      <c r="FL1104" s="228">
        <f t="shared" si="1635"/>
        <v>1.0007187591249691</v>
      </c>
      <c r="FM1104" s="239">
        <f t="shared" si="1636"/>
        <v>43</v>
      </c>
      <c r="FN1104" s="231">
        <f t="shared" si="1758"/>
        <v>1.009992303</v>
      </c>
      <c r="FO1104" s="227">
        <f t="shared" si="1759"/>
        <v>3146.5781449699998</v>
      </c>
      <c r="FP1104" s="227">
        <f t="shared" si="1760"/>
        <v>3270.0688083033333</v>
      </c>
      <c r="FQ1104" s="227">
        <f t="shared" si="1767"/>
        <v>3113.21</v>
      </c>
      <c r="FR1104" s="227">
        <f t="shared" si="1768"/>
        <v>62.264200000000002</v>
      </c>
      <c r="FS1104" s="227">
        <f t="shared" si="1761"/>
        <v>30.094363333333334</v>
      </c>
      <c r="FT1104" s="228">
        <f t="shared" si="1762"/>
        <v>0.99961853172084358</v>
      </c>
      <c r="FU1104" s="239">
        <f t="shared" si="1763"/>
        <v>21</v>
      </c>
      <c r="FV1104" s="231">
        <f t="shared" si="1764"/>
        <v>1.004867551</v>
      </c>
      <c r="FW1104" s="227">
        <f t="shared" si="1670"/>
        <v>3127.17033692</v>
      </c>
      <c r="FX1104" s="227">
        <f t="shared" si="1765"/>
        <v>3219.5289002533332</v>
      </c>
      <c r="FY1104" s="225" t="s">
        <v>146</v>
      </c>
      <c r="FZ1104" s="225" t="s">
        <v>147</v>
      </c>
      <c r="GA1104" s="226" t="s">
        <v>148</v>
      </c>
      <c r="GB1104" s="225" t="s">
        <v>149</v>
      </c>
      <c r="GC1104" s="225" t="s">
        <v>27</v>
      </c>
      <c r="GD1104" s="225" t="s">
        <v>150</v>
      </c>
      <c r="GE1104" s="225" t="s">
        <v>151</v>
      </c>
      <c r="GF1104" s="229" t="s">
        <v>152</v>
      </c>
      <c r="GG1104" s="1"/>
      <c r="GH1104" s="5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5"/>
      <c r="HA1104" s="5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3"/>
      <c r="JZ1104" s="1"/>
      <c r="KA1104" s="1"/>
      <c r="KB1104" s="1"/>
      <c r="KC1104" s="1"/>
      <c r="KD1104" s="1"/>
      <c r="KE1104" s="1"/>
    </row>
    <row r="1105" spans="1:291" x14ac:dyDescent="0.2">
      <c r="A1105" s="196">
        <f t="shared" si="1799"/>
        <v>43763</v>
      </c>
      <c r="B1105" s="236">
        <f t="shared" si="1766"/>
        <v>121738.01490097001</v>
      </c>
      <c r="C1105" s="66">
        <f t="shared" si="1660"/>
        <v>50580.183116519998</v>
      </c>
      <c r="D1105" s="77">
        <f t="shared" si="1800"/>
        <v>5229.93</v>
      </c>
      <c r="E1105" s="67">
        <f>VLOOKUP(A1104,[1]Plan1!$DQ$117:$DS$314,3)</f>
        <v>5227.84</v>
      </c>
      <c r="F1105" s="11">
        <f t="shared" si="1801"/>
        <v>43734</v>
      </c>
      <c r="G1105" s="73">
        <f t="shared" si="1789"/>
        <v>-3.996229395040185E-4</v>
      </c>
      <c r="H1105" s="11">
        <f t="shared" si="1802"/>
        <v>43794</v>
      </c>
      <c r="I1105" s="11">
        <f t="shared" si="1790"/>
        <v>43763</v>
      </c>
      <c r="J1105" s="1">
        <f t="shared" si="1803"/>
        <v>22</v>
      </c>
      <c r="K1105" s="1">
        <f t="shared" si="1804"/>
        <v>22</v>
      </c>
      <c r="L1105" s="66">
        <f t="shared" si="1791"/>
        <v>0.99960037000000002</v>
      </c>
      <c r="M1105" s="70">
        <f t="shared" si="1661"/>
        <v>1.0011006499999999</v>
      </c>
      <c r="N1105" s="70">
        <f t="shared" si="1647"/>
        <v>1.1032372156698267</v>
      </c>
      <c r="O1105" s="66">
        <f t="shared" si="1657"/>
        <v>1.1027963199999999</v>
      </c>
      <c r="P1105" s="66">
        <f t="shared" si="1792"/>
        <v>50559.969757940002</v>
      </c>
      <c r="Q1105" s="74">
        <f t="shared" si="1793"/>
        <v>36</v>
      </c>
      <c r="R1105" s="75">
        <f t="shared" si="1658"/>
        <v>6.1549994645693447E-2</v>
      </c>
      <c r="S1105" s="66">
        <f t="shared" si="1659"/>
        <v>3113.21</v>
      </c>
      <c r="T1105" s="10">
        <f t="shared" si="1805"/>
        <v>0.06</v>
      </c>
      <c r="U1105" s="74">
        <f t="shared" si="1654"/>
        <v>22</v>
      </c>
      <c r="V1105" s="74">
        <v>252</v>
      </c>
      <c r="W1105" s="70">
        <f t="shared" si="1794"/>
        <v>1.005099929</v>
      </c>
      <c r="X1105" s="66">
        <f t="shared" si="1795"/>
        <v>257.85225600000001</v>
      </c>
      <c r="Y1105" s="66">
        <v>0</v>
      </c>
      <c r="Z1105" s="67">
        <f t="shared" si="1796"/>
        <v>3371.0622560000002</v>
      </c>
      <c r="AA1105" s="68" t="str">
        <f t="shared" si="1806"/>
        <v>A+INCORP J=</v>
      </c>
      <c r="AB1105" s="11">
        <f t="shared" si="1807"/>
        <v>43763</v>
      </c>
      <c r="AC1105" s="227">
        <f t="shared" si="1812"/>
        <v>3113.21</v>
      </c>
      <c r="AD1105" s="227">
        <f t="shared" si="1671"/>
        <v>62.264200000000002</v>
      </c>
      <c r="AE1105" s="227">
        <f t="shared" si="1672"/>
        <v>599.8117933333333</v>
      </c>
      <c r="AF1105" s="228">
        <f t="shared" ref="AF1105:AF1168" si="1813">($O1105/AF$525)</f>
        <v>1.0568764745335237</v>
      </c>
      <c r="AG1105" s="230">
        <f t="shared" ref="AG1105:AG1168" si="1814">NETWORKDAYS(AG$525,$A1105,$AE$118:$AE$502)-1</f>
        <v>400</v>
      </c>
      <c r="AH1105" s="231">
        <f t="shared" si="1673"/>
        <v>1.0969025349999999</v>
      </c>
      <c r="AI1105" s="227">
        <f t="shared" si="1674"/>
        <v>3609.1147279900001</v>
      </c>
      <c r="AJ1105" s="227">
        <f t="shared" si="1675"/>
        <v>4271.1907213233335</v>
      </c>
      <c r="AK1105" s="227">
        <f t="shared" si="1667"/>
        <v>3113.21</v>
      </c>
      <c r="AL1105" s="227">
        <f t="shared" si="1676"/>
        <v>62.264200000000002</v>
      </c>
      <c r="AM1105" s="227">
        <f t="shared" si="1677"/>
        <v>568.67969333333338</v>
      </c>
      <c r="AN1105" s="228">
        <f t="shared" si="1668"/>
        <v>1.0559265391332056</v>
      </c>
      <c r="AO1105" s="230">
        <f t="shared" si="1669"/>
        <v>379</v>
      </c>
      <c r="AP1105" s="231">
        <f t="shared" si="1678"/>
        <v>1.0915891689999999</v>
      </c>
      <c r="AQ1105" s="227">
        <f t="shared" si="1679"/>
        <v>3588.4040650900001</v>
      </c>
      <c r="AR1105" s="227">
        <f t="shared" si="1680"/>
        <v>4219.3479584233337</v>
      </c>
      <c r="AS1105" s="227">
        <f t="shared" si="1808"/>
        <v>3113.21</v>
      </c>
      <c r="AT1105" s="227">
        <f t="shared" si="1681"/>
        <v>62.264200000000002</v>
      </c>
      <c r="AU1105" s="227">
        <f t="shared" si="1682"/>
        <v>537.54759333333334</v>
      </c>
      <c r="AV1105" s="228">
        <f t="shared" si="1809"/>
        <v>1.0536090553739423</v>
      </c>
      <c r="AW1105" s="230">
        <f t="shared" si="1810"/>
        <v>358</v>
      </c>
      <c r="AX1105" s="231">
        <f t="shared" si="1683"/>
        <v>1.086301542</v>
      </c>
      <c r="AY1105" s="227">
        <f t="shared" si="1684"/>
        <v>3563.1844743400002</v>
      </c>
      <c r="AZ1105" s="227">
        <f t="shared" si="1685"/>
        <v>4162.9962676733339</v>
      </c>
      <c r="BA1105" s="227">
        <f t="shared" si="1787"/>
        <v>3113.21</v>
      </c>
      <c r="BB1105" s="227">
        <f t="shared" si="1686"/>
        <v>62.264200000000002</v>
      </c>
      <c r="BC1105" s="227">
        <f t="shared" si="1687"/>
        <v>505.37775666666676</v>
      </c>
      <c r="BD1105" s="228">
        <f t="shared" si="1665"/>
        <v>1.0494108487157592</v>
      </c>
      <c r="BE1105" s="230">
        <f t="shared" si="1666"/>
        <v>338</v>
      </c>
      <c r="BF1105" s="231">
        <f t="shared" si="1688"/>
        <v>1.0812895199999999</v>
      </c>
      <c r="BG1105" s="227">
        <f t="shared" si="1689"/>
        <v>3532.6121649000002</v>
      </c>
      <c r="BH1105" s="227">
        <f t="shared" si="1690"/>
        <v>4100.254121566667</v>
      </c>
      <c r="BI1105" s="227">
        <f t="shared" si="1811"/>
        <v>3113.21</v>
      </c>
      <c r="BJ1105" s="227">
        <f t="shared" si="1691"/>
        <v>62.264200000000002</v>
      </c>
      <c r="BK1105" s="227">
        <f t="shared" si="1692"/>
        <v>474.2456566666666</v>
      </c>
      <c r="BL1105" s="228">
        <f t="shared" si="1797"/>
        <v>1.0363526624776251</v>
      </c>
      <c r="BM1105" s="230">
        <f t="shared" si="1798"/>
        <v>316</v>
      </c>
      <c r="BN1105" s="231">
        <f t="shared" si="1693"/>
        <v>1.075803002</v>
      </c>
      <c r="BO1105" s="227">
        <f t="shared" si="1694"/>
        <v>3470.95302515</v>
      </c>
      <c r="BP1105" s="227">
        <f t="shared" si="1695"/>
        <v>4007.4628818166666</v>
      </c>
      <c r="BQ1105" s="227">
        <f t="shared" si="1664"/>
        <v>3113.21</v>
      </c>
      <c r="BR1105" s="227">
        <f t="shared" si="1696"/>
        <v>62.264200000000002</v>
      </c>
      <c r="BS1105" s="227">
        <f t="shared" si="1697"/>
        <v>440.0003466666667</v>
      </c>
      <c r="BT1105" s="228">
        <f t="shared" si="1662"/>
        <v>1.032943282607294</v>
      </c>
      <c r="BU1105" s="230">
        <f t="shared" si="1663"/>
        <v>293</v>
      </c>
      <c r="BV1105" s="231">
        <f t="shared" si="1698"/>
        <v>1.070096859</v>
      </c>
      <c r="BW1105" s="227">
        <f t="shared" si="1699"/>
        <v>3441.1846880200001</v>
      </c>
      <c r="BX1105" s="227">
        <f t="shared" si="1700"/>
        <v>3943.4492346866668</v>
      </c>
      <c r="BY1105" s="227">
        <f t="shared" si="1788"/>
        <v>3113.21</v>
      </c>
      <c r="BZ1105" s="227">
        <f t="shared" si="1701"/>
        <v>62.264200000000002</v>
      </c>
      <c r="CA1105" s="227">
        <f t="shared" si="1702"/>
        <v>409.90598333333332</v>
      </c>
      <c r="CB1105" s="228">
        <f t="shared" si="1785"/>
        <v>1.0338727486462178</v>
      </c>
      <c r="CC1105" s="230">
        <f t="shared" si="1786"/>
        <v>273</v>
      </c>
      <c r="CD1105" s="231">
        <f t="shared" si="1703"/>
        <v>1.065159604</v>
      </c>
      <c r="CE1105" s="227">
        <f t="shared" si="1704"/>
        <v>3428.3897849800001</v>
      </c>
      <c r="CF1105" s="227">
        <f t="shared" si="1705"/>
        <v>3900.5599683133332</v>
      </c>
      <c r="CG1105" s="227">
        <f t="shared" si="1781"/>
        <v>3113.21</v>
      </c>
      <c r="CH1105" s="227">
        <f t="shared" si="1706"/>
        <v>62.264200000000002</v>
      </c>
      <c r="CI1105" s="227">
        <f t="shared" si="1707"/>
        <v>378.77388333333329</v>
      </c>
      <c r="CJ1105" s="228">
        <f t="shared" si="1655"/>
        <v>1.0289341771965292</v>
      </c>
      <c r="CK1105" s="230">
        <f t="shared" si="1656"/>
        <v>252</v>
      </c>
      <c r="CL1105" s="231">
        <f t="shared" si="1708"/>
        <v>1.06</v>
      </c>
      <c r="CM1105" s="227">
        <f t="shared" si="1709"/>
        <v>3395.4854599700002</v>
      </c>
      <c r="CN1105" s="227">
        <f t="shared" si="1710"/>
        <v>3836.5235433033336</v>
      </c>
      <c r="CO1105" s="227">
        <f t="shared" si="1784"/>
        <v>3113.21</v>
      </c>
      <c r="CP1105" s="227">
        <f t="shared" si="1711"/>
        <v>62.264200000000002</v>
      </c>
      <c r="CQ1105" s="227">
        <f t="shared" si="1712"/>
        <v>345.56630999999999</v>
      </c>
      <c r="CR1105" s="228">
        <f t="shared" si="1782"/>
        <v>1.0243254704170974</v>
      </c>
      <c r="CS1105" s="230">
        <f t="shared" si="1783"/>
        <v>232</v>
      </c>
      <c r="CT1105" s="231">
        <f t="shared" si="1713"/>
        <v>1.0551093300000001</v>
      </c>
      <c r="CU1105" s="227">
        <f t="shared" si="1714"/>
        <v>3364.6806609700002</v>
      </c>
      <c r="CV1105" s="227">
        <f t="shared" si="1715"/>
        <v>3772.5111709700004</v>
      </c>
      <c r="CW1105" s="227">
        <f t="shared" si="1653"/>
        <v>3113.21</v>
      </c>
      <c r="CX1105" s="227">
        <f t="shared" si="1716"/>
        <v>62.264200000000002</v>
      </c>
      <c r="CY1105" s="227">
        <f t="shared" si="1717"/>
        <v>314.43421000000001</v>
      </c>
      <c r="CZ1105" s="228">
        <f t="shared" si="1651"/>
        <v>1.0264815436829764</v>
      </c>
      <c r="DA1105" s="239">
        <f t="shared" si="1652"/>
        <v>211</v>
      </c>
      <c r="DB1105" s="231">
        <f t="shared" si="1718"/>
        <v>1.0499984090000001</v>
      </c>
      <c r="DC1105" s="227">
        <f t="shared" si="1719"/>
        <v>3355.4301526499999</v>
      </c>
      <c r="DD1105" s="227">
        <f t="shared" si="1720"/>
        <v>3732.1285626499998</v>
      </c>
      <c r="DE1105" s="227">
        <f t="shared" si="1780"/>
        <v>3113.21</v>
      </c>
      <c r="DF1105" s="227">
        <f t="shared" si="1721"/>
        <v>62.264200000000002</v>
      </c>
      <c r="DG1105" s="227">
        <f t="shared" si="1722"/>
        <v>283.30210999999997</v>
      </c>
      <c r="DH1105" s="228">
        <f t="shared" si="1778"/>
        <v>1.0249440217259118</v>
      </c>
      <c r="DI1105" s="239">
        <f t="shared" si="1779"/>
        <v>190</v>
      </c>
      <c r="DJ1105" s="231">
        <f t="shared" si="1723"/>
        <v>1.044912246</v>
      </c>
      <c r="DK1105" s="227">
        <f t="shared" si="1724"/>
        <v>3334.1749356199998</v>
      </c>
      <c r="DL1105" s="227">
        <f t="shared" si="1725"/>
        <v>3679.74124562</v>
      </c>
      <c r="DM1105" s="227">
        <f t="shared" si="1650"/>
        <v>3113.21</v>
      </c>
      <c r="DN1105" s="227">
        <f t="shared" si="1726"/>
        <v>62.264200000000002</v>
      </c>
      <c r="DO1105" s="227">
        <f t="shared" si="1727"/>
        <v>251.13227333333333</v>
      </c>
      <c r="DP1105" s="228">
        <f t="shared" si="1648"/>
        <v>1.0216750644628811</v>
      </c>
      <c r="DQ1105" s="239">
        <f t="shared" si="1649"/>
        <v>169</v>
      </c>
      <c r="DR1105" s="231">
        <f t="shared" si="1728"/>
        <v>1.03985072</v>
      </c>
      <c r="DS1105" s="227">
        <f t="shared" si="1729"/>
        <v>3307.4417752700001</v>
      </c>
      <c r="DT1105" s="227">
        <f t="shared" si="1730"/>
        <v>3620.8382486033333</v>
      </c>
      <c r="DU1105" s="227">
        <f t="shared" si="1777"/>
        <v>3113.21</v>
      </c>
      <c r="DV1105" s="227">
        <f t="shared" si="1731"/>
        <v>62.264200000000002</v>
      </c>
      <c r="DW1105" s="227">
        <f t="shared" si="1732"/>
        <v>222.0756466666667</v>
      </c>
      <c r="DX1105" s="228">
        <f t="shared" si="1774"/>
        <v>1.0173012262598018</v>
      </c>
      <c r="DY1105" s="239">
        <f t="shared" si="1775"/>
        <v>151</v>
      </c>
      <c r="DZ1105" s="231">
        <f t="shared" si="1733"/>
        <v>1.0355317879999999</v>
      </c>
      <c r="EA1105" s="227">
        <f t="shared" si="1734"/>
        <v>3279.60409394</v>
      </c>
      <c r="EB1105" s="227">
        <f t="shared" si="1735"/>
        <v>3563.9439406066667</v>
      </c>
      <c r="EC1105" s="227">
        <f t="shared" si="1644"/>
        <v>3113.21</v>
      </c>
      <c r="ED1105" s="227">
        <f t="shared" si="1736"/>
        <v>62.264200000000002</v>
      </c>
      <c r="EE1105" s="227">
        <f t="shared" si="1737"/>
        <v>189.90581</v>
      </c>
      <c r="EF1105" s="228">
        <f t="shared" si="1645"/>
        <v>1.0097286508173715</v>
      </c>
      <c r="EG1105" s="239">
        <f t="shared" si="1646"/>
        <v>129</v>
      </c>
      <c r="EH1105" s="231">
        <f t="shared" si="1738"/>
        <v>1.0302774459999999</v>
      </c>
      <c r="EI1105" s="227">
        <f t="shared" si="1739"/>
        <v>3238.6744037600001</v>
      </c>
      <c r="EJ1105" s="227">
        <f t="shared" si="1740"/>
        <v>3490.84441376</v>
      </c>
      <c r="EK1105" s="227">
        <f t="shared" si="1776"/>
        <v>3113.21</v>
      </c>
      <c r="EL1105" s="227">
        <f t="shared" si="1741"/>
        <v>62.264200000000002</v>
      </c>
      <c r="EM1105" s="227">
        <f t="shared" si="1742"/>
        <v>156.69823666666667</v>
      </c>
      <c r="EN1105" s="228">
        <f t="shared" si="1772"/>
        <v>1.0040061325787786</v>
      </c>
      <c r="EO1105" s="239">
        <f t="shared" si="1773"/>
        <v>108</v>
      </c>
      <c r="EP1105" s="231">
        <f t="shared" si="1743"/>
        <v>1.025286811</v>
      </c>
      <c r="EQ1105" s="227">
        <f t="shared" si="1744"/>
        <v>3204.72046026</v>
      </c>
      <c r="ER1105" s="227">
        <f t="shared" si="1745"/>
        <v>3423.6828969266667</v>
      </c>
      <c r="ES1105" s="227">
        <f t="shared" si="1643"/>
        <v>3113.21</v>
      </c>
      <c r="ET1105" s="227">
        <f t="shared" si="1746"/>
        <v>62.264200000000002</v>
      </c>
      <c r="EU1105" s="227">
        <f t="shared" si="1747"/>
        <v>126.60387333333333</v>
      </c>
      <c r="EV1105" s="228">
        <f t="shared" si="1641"/>
        <v>1.0027024503281934</v>
      </c>
      <c r="EW1105" s="239">
        <f t="shared" si="1642"/>
        <v>88</v>
      </c>
      <c r="EX1105" s="231">
        <f t="shared" si="1748"/>
        <v>1.0205563019999999</v>
      </c>
      <c r="EY1105" s="227">
        <f t="shared" si="1749"/>
        <v>3185.7923265700001</v>
      </c>
      <c r="EZ1105" s="227">
        <f t="shared" si="1750"/>
        <v>3374.6603999033332</v>
      </c>
      <c r="FA1105" s="227">
        <f t="shared" si="1771"/>
        <v>3113.21</v>
      </c>
      <c r="FB1105" s="227">
        <f t="shared" si="1751"/>
        <v>62.264200000000002</v>
      </c>
      <c r="FC1105" s="227">
        <f t="shared" si="1752"/>
        <v>95.471773333333346</v>
      </c>
      <c r="FD1105" s="228">
        <f t="shared" si="1769"/>
        <v>1.0026024566442313</v>
      </c>
      <c r="FE1105" s="239">
        <f t="shared" si="1770"/>
        <v>66</v>
      </c>
      <c r="FF1105" s="231">
        <f t="shared" si="1753"/>
        <v>1.0153779469999999</v>
      </c>
      <c r="FG1105" s="227">
        <f t="shared" si="1754"/>
        <v>3169.3113644599998</v>
      </c>
      <c r="FH1105" s="227">
        <f t="shared" si="1755"/>
        <v>3327.0473377933331</v>
      </c>
      <c r="FI1105" s="227">
        <f t="shared" si="1639"/>
        <v>3113.21</v>
      </c>
      <c r="FJ1105" s="227">
        <f t="shared" si="1756"/>
        <v>62.264200000000002</v>
      </c>
      <c r="FK1105" s="227">
        <f t="shared" si="1757"/>
        <v>62.264200000000002</v>
      </c>
      <c r="FL1105" s="228">
        <f t="shared" si="1635"/>
        <v>1.0007005744074946</v>
      </c>
      <c r="FM1105" s="239">
        <f t="shared" si="1636"/>
        <v>44</v>
      </c>
      <c r="FN1105" s="231">
        <f t="shared" si="1758"/>
        <v>1.0102258669999999</v>
      </c>
      <c r="FO1105" s="227">
        <f t="shared" si="1759"/>
        <v>3147.2486096299999</v>
      </c>
      <c r="FP1105" s="227">
        <f t="shared" si="1760"/>
        <v>3271.7770096300001</v>
      </c>
      <c r="FQ1105" s="227">
        <f t="shared" si="1767"/>
        <v>3113.21</v>
      </c>
      <c r="FR1105" s="227">
        <f t="shared" si="1768"/>
        <v>62.264200000000002</v>
      </c>
      <c r="FS1105" s="227">
        <f t="shared" si="1761"/>
        <v>31.132100000000001</v>
      </c>
      <c r="FT1105" s="228">
        <f t="shared" si="1762"/>
        <v>0.99960036699632338</v>
      </c>
      <c r="FU1105" s="239">
        <f t="shared" si="1763"/>
        <v>22</v>
      </c>
      <c r="FV1105" s="231">
        <f t="shared" si="1764"/>
        <v>1.005099929</v>
      </c>
      <c r="FW1105" s="227">
        <f t="shared" si="1670"/>
        <v>3127.8366634600002</v>
      </c>
      <c r="FX1105" s="227">
        <f t="shared" si="1765"/>
        <v>3221.2329634600001</v>
      </c>
      <c r="FY1105" s="227">
        <f>($S1105)</f>
        <v>3113.21</v>
      </c>
      <c r="FZ1105" s="227">
        <v>0</v>
      </c>
      <c r="GA1105" s="227">
        <f>(($A1105-GA$1103)/30)*0.01*FY1105</f>
        <v>0</v>
      </c>
      <c r="GB1105" s="228">
        <f>($O1105/GB$1103)</f>
        <v>1</v>
      </c>
      <c r="GC1105" s="239">
        <f>NETWORKDAYS(GC$1103,$A1105,$AE$118:$AE$502)-1</f>
        <v>0</v>
      </c>
      <c r="GD1105" s="231">
        <f>ROUND((1+0.06)^TRUNC((GC1105/252),9),9)</f>
        <v>1</v>
      </c>
      <c r="GE1105" s="227">
        <f t="shared" ref="GE1105:GE1135" si="1815">TRUNC(FY1105*(GB1105*GD1105),8)</f>
        <v>3113.21</v>
      </c>
      <c r="GF1105" s="227">
        <f>IF(GF$1102="SIM",0,FZ1105+GA1105+GE1105)</f>
        <v>3113.21</v>
      </c>
      <c r="GG1105" s="1"/>
      <c r="GH1105" s="5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5"/>
      <c r="HA1105" s="5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3"/>
      <c r="JZ1105" s="1"/>
      <c r="KA1105" s="1"/>
      <c r="KB1105" s="1"/>
      <c r="KC1105" s="1"/>
      <c r="KD1105" s="1"/>
      <c r="KE1105" s="1"/>
    </row>
    <row r="1106" spans="1:291" x14ac:dyDescent="0.2">
      <c r="A1106" s="196">
        <f t="shared" si="1799"/>
        <v>43764</v>
      </c>
      <c r="B1106" s="236">
        <f>(P1106+X1106+AJ1106+AR1106+AZ1106+BH1106+BP1106+BX1106+CF1106+CN1106+CV1106+DD1106+DL1106+DT1106+EB1106+EJ1106+ER1106+EZ1106+FH1106+FP1106+FX1106+GF1106)</f>
        <v>121837.79325158334</v>
      </c>
      <c r="C1106" s="66">
        <f t="shared" si="1660"/>
        <v>47704.612013940001</v>
      </c>
      <c r="D1106" s="77">
        <f t="shared" si="1800"/>
        <v>5227.84</v>
      </c>
      <c r="E1106" s="67">
        <f>VLOOKUP(A1105,[1]Plan1!$DQ$117:$DS$314,3)</f>
        <v>5233.07</v>
      </c>
      <c r="F1106" s="11">
        <f t="shared" si="1801"/>
        <v>43764</v>
      </c>
      <c r="G1106" s="73">
        <f t="shared" si="1789"/>
        <v>1.0004131725529497E-3</v>
      </c>
      <c r="H1106" s="11">
        <f t="shared" si="1802"/>
        <v>43794</v>
      </c>
      <c r="I1106" s="11">
        <f t="shared" si="1790"/>
        <v>43794</v>
      </c>
      <c r="J1106" s="1">
        <f t="shared" si="1803"/>
        <v>20</v>
      </c>
      <c r="K1106" s="1">
        <f t="shared" si="1804"/>
        <v>1</v>
      </c>
      <c r="L1106" s="66">
        <f t="shared" si="1791"/>
        <v>1.0000499899999999</v>
      </c>
      <c r="M1106" s="70">
        <f t="shared" si="1661"/>
        <v>0.99960037000000002</v>
      </c>
      <c r="N1106" s="70">
        <f t="shared" si="1647"/>
        <v>1.1027963289813285</v>
      </c>
      <c r="O1106" s="66">
        <f t="shared" si="1657"/>
        <v>1.10285145</v>
      </c>
      <c r="P1106" s="66">
        <f t="shared" si="1792"/>
        <v>47706.996767490004</v>
      </c>
      <c r="Q1106" s="74">
        <f t="shared" si="1793"/>
        <v>0</v>
      </c>
      <c r="R1106" s="75">
        <f t="shared" si="1658"/>
        <v>0</v>
      </c>
      <c r="S1106" s="66">
        <f t="shared" si="1659"/>
        <v>0</v>
      </c>
      <c r="T1106" s="10">
        <f t="shared" si="1805"/>
        <v>0.06</v>
      </c>
      <c r="U1106" s="74">
        <f t="shared" si="1654"/>
        <v>1</v>
      </c>
      <c r="V1106" s="74">
        <v>252</v>
      </c>
      <c r="W1106" s="70">
        <f t="shared" si="1794"/>
        <v>1.0002312529999999</v>
      </c>
      <c r="X1106" s="66">
        <f t="shared" si="1795"/>
        <v>11.03238612</v>
      </c>
      <c r="Y1106" s="66">
        <v>0</v>
      </c>
      <c r="Z1106" s="67">
        <f t="shared" si="1796"/>
        <v>0</v>
      </c>
      <c r="AA1106" s="68" t="str">
        <f t="shared" si="1806"/>
        <v>A+INCORP J=</v>
      </c>
      <c r="AB1106" s="11">
        <f t="shared" si="1807"/>
        <v>43794</v>
      </c>
      <c r="AC1106" s="227">
        <f t="shared" si="1812"/>
        <v>3113.21</v>
      </c>
      <c r="AD1106" s="227">
        <f t="shared" ref="AD1106:AD1136" si="1816">0.02*AC1106</f>
        <v>62.264200000000002</v>
      </c>
      <c r="AE1106" s="227">
        <f t="shared" ref="AE1106:AE1136" si="1817">((A1106-AE$525)/30)*0.01*AC1106</f>
        <v>600.84953000000007</v>
      </c>
      <c r="AF1106" s="228">
        <f t="shared" si="1813"/>
        <v>1.0569293089499834</v>
      </c>
      <c r="AG1106" s="230">
        <f t="shared" si="1814"/>
        <v>400</v>
      </c>
      <c r="AH1106" s="231">
        <f t="shared" ref="AH1106:AH1136" si="1818">ROUND((1+0.06)^TRUNC((AG1106/252),9),9)</f>
        <v>1.0969025349999999</v>
      </c>
      <c r="AI1106" s="227">
        <f t="shared" ref="AI1106:AI1136" si="1819">TRUNC(AC1106*(AF1106*AH1106),8)</f>
        <v>3609.2951515999998</v>
      </c>
      <c r="AJ1106" s="227">
        <f t="shared" ref="AJ1106:AJ1136" si="1820">IF($AJ$524="SIM",0,AD1106+AE1106+AI1106)</f>
        <v>4272.4088816000003</v>
      </c>
      <c r="AK1106" s="227">
        <f t="shared" si="1667"/>
        <v>3113.21</v>
      </c>
      <c r="AL1106" s="227">
        <f t="shared" ref="AL1106:AL1136" si="1821">0.02*AK1106</f>
        <v>62.264200000000002</v>
      </c>
      <c r="AM1106" s="227">
        <f t="shared" ref="AM1106:AM1136" si="1822">((A1106-AM$555)/30)*0.01*AK1106</f>
        <v>569.71743000000004</v>
      </c>
      <c r="AN1106" s="228">
        <f t="shared" si="1668"/>
        <v>1.0559793260613506</v>
      </c>
      <c r="AO1106" s="230">
        <f t="shared" si="1669"/>
        <v>379</v>
      </c>
      <c r="AP1106" s="231">
        <f t="shared" ref="AP1106:AP1136" si="1823">ROUND((1+0.06)^TRUNC((AO1106/252),9),9)</f>
        <v>1.0915891689999999</v>
      </c>
      <c r="AQ1106" s="227">
        <f t="shared" ref="AQ1106:AQ1136" si="1824">TRUNC(AK1106*(AN1106*AP1106),8)</f>
        <v>3588.58345336</v>
      </c>
      <c r="AR1106" s="227">
        <f t="shared" ref="AR1106:AR1136" si="1825">IF($AR$554="SIM",0,AL1106+AM1106+AQ1106)</f>
        <v>4220.5650833600002</v>
      </c>
      <c r="AS1106" s="227">
        <f t="shared" si="1808"/>
        <v>3113.21</v>
      </c>
      <c r="AT1106" s="227">
        <f t="shared" ref="AT1106:AT1136" si="1826">0.02*AS1106</f>
        <v>62.264200000000002</v>
      </c>
      <c r="AU1106" s="227">
        <f t="shared" ref="AU1106:AU1136" si="1827">(($A1106-AU$585)/30)*0.01*AS1106</f>
        <v>538.58533</v>
      </c>
      <c r="AV1106" s="228">
        <f t="shared" si="1809"/>
        <v>1.0536617264485275</v>
      </c>
      <c r="AW1106" s="230">
        <f t="shared" si="1810"/>
        <v>358</v>
      </c>
      <c r="AX1106" s="231">
        <f t="shared" ref="AX1106:AX1136" si="1828">ROUND((1+0.06)^TRUNC((AW1106/252),9),9)</f>
        <v>1.086301542</v>
      </c>
      <c r="AY1106" s="227">
        <f t="shared" ref="AY1106:AY1136" si="1829">TRUNC(AS1106*(AV1106*AX1106),8)</f>
        <v>3563.3626018499999</v>
      </c>
      <c r="AZ1106" s="227">
        <f t="shared" ref="AZ1106:AZ1136" si="1830">IF($AZ$584="SIM",0,AT1106+AU1106+AY1106)</f>
        <v>4164.2121318499994</v>
      </c>
      <c r="BA1106" s="227">
        <f t="shared" si="1787"/>
        <v>3113.21</v>
      </c>
      <c r="BB1106" s="227">
        <f t="shared" ref="BB1106:BB1136" si="1831">0.02*BA1106</f>
        <v>62.264200000000002</v>
      </c>
      <c r="BC1106" s="227">
        <f t="shared" ref="BC1106:BC1136" si="1832">(($A1106-BC$616)/30)*0.01*BA1106</f>
        <v>506.4154933333333</v>
      </c>
      <c r="BD1106" s="228">
        <f t="shared" si="1665"/>
        <v>1.0494633099173794</v>
      </c>
      <c r="BE1106" s="230">
        <f t="shared" si="1666"/>
        <v>338</v>
      </c>
      <c r="BF1106" s="231">
        <f t="shared" ref="BF1106:BF1136" si="1833">ROUND((1+0.06)^TRUNC((BE1106/252),9),9)</f>
        <v>1.0812895199999999</v>
      </c>
      <c r="BG1106" s="227">
        <f t="shared" ref="BG1106:BG1136" si="1834">TRUNC(BA1106*(BD1106*BF1106),8)</f>
        <v>3532.7887640700001</v>
      </c>
      <c r="BH1106" s="227">
        <f t="shared" ref="BH1106:BH1136" si="1835">IF($AZ$584="SIM",0,BB1106+BC1106+BG1106)</f>
        <v>4101.4684574033336</v>
      </c>
      <c r="BI1106" s="227">
        <f t="shared" si="1811"/>
        <v>3113.21</v>
      </c>
      <c r="BJ1106" s="227">
        <f t="shared" ref="BJ1106:BJ1136" si="1836">0.02*BI1106</f>
        <v>62.264200000000002</v>
      </c>
      <c r="BK1106" s="227">
        <f t="shared" ref="BK1106:BK1136" si="1837">(($A1106-BK$646)/30)*0.01*BI1106</f>
        <v>475.28339333333338</v>
      </c>
      <c r="BL1106" s="228">
        <f t="shared" si="1797"/>
        <v>1.0364044708861646</v>
      </c>
      <c r="BM1106" s="230">
        <f t="shared" si="1798"/>
        <v>316</v>
      </c>
      <c r="BN1106" s="231">
        <f t="shared" ref="BN1106:BN1136" si="1838">ROUND((1+0.06)^TRUNC((BM1106/252),9),9)</f>
        <v>1.075803002</v>
      </c>
      <c r="BO1106" s="227">
        <f t="shared" ref="BO1106:BO1136" si="1839">TRUNC(BI1106*(BL1106*BN1106),8)</f>
        <v>3471.12654191</v>
      </c>
      <c r="BP1106" s="227">
        <f t="shared" ref="BP1106:BP1136" si="1840">IF($AZ$584="SIM",0,BJ1106+BK1106+BO1106)</f>
        <v>4008.6741352433332</v>
      </c>
      <c r="BQ1106" s="227">
        <f t="shared" si="1664"/>
        <v>3113.21</v>
      </c>
      <c r="BR1106" s="227">
        <f t="shared" ref="BR1106:BR1136" si="1841">0.02*BQ1106</f>
        <v>62.264200000000002</v>
      </c>
      <c r="BS1106" s="227">
        <f t="shared" ref="BS1106:BS1136" si="1842">(($A1106-BS$679)/30)*0.01*BQ1106</f>
        <v>441.0380833333333</v>
      </c>
      <c r="BT1106" s="228">
        <f t="shared" si="1662"/>
        <v>1.0329949205771869</v>
      </c>
      <c r="BU1106" s="230">
        <f t="shared" si="1663"/>
        <v>293</v>
      </c>
      <c r="BV1106" s="231">
        <f t="shared" ref="BV1106:BV1136" si="1843">ROUND((1+0.06)^TRUNC((BU1106/252),9),9)</f>
        <v>1.070096859</v>
      </c>
      <c r="BW1106" s="227">
        <f t="shared" ref="BW1106:BW1136" si="1844">TRUNC(BQ1106*(BT1106*BV1106),8)</f>
        <v>3441.3567166299999</v>
      </c>
      <c r="BX1106" s="227">
        <f t="shared" ref="BX1106:BX1136" si="1845">IF($AZ$584="SIM",0,BR1106+BS1106+BW1106)</f>
        <v>3944.6589999633334</v>
      </c>
      <c r="BY1106" s="227">
        <f t="shared" si="1788"/>
        <v>3113.21</v>
      </c>
      <c r="BZ1106" s="227">
        <f t="shared" ref="BZ1106:BZ1136" si="1846">0.02*BY1106</f>
        <v>62.264200000000002</v>
      </c>
      <c r="CA1106" s="227">
        <f t="shared" ref="CA1106:CA1136" si="1847">(($A1106-CA$708)/30)*0.01*BY1106</f>
        <v>410.94372000000004</v>
      </c>
      <c r="CB1106" s="228">
        <f t="shared" si="1785"/>
        <v>1.0339244330811395</v>
      </c>
      <c r="CC1106" s="230">
        <f t="shared" si="1786"/>
        <v>273</v>
      </c>
      <c r="CD1106" s="231">
        <f t="shared" ref="CD1106:CD1136" si="1848">ROUND((1+0.06)^TRUNC((CC1106/252),9),9)</f>
        <v>1.065159604</v>
      </c>
      <c r="CE1106" s="227">
        <f t="shared" ref="CE1106:CE1136" si="1849">TRUNC(BY1106*(CB1106*CD1106),8)</f>
        <v>3428.5611739599999</v>
      </c>
      <c r="CF1106" s="227">
        <f t="shared" ref="CF1106:CF1136" si="1850">IF($AZ$584="SIM",0,BZ1106+CA1106+CE1106)</f>
        <v>3901.7690939599997</v>
      </c>
      <c r="CG1106" s="227">
        <f t="shared" si="1781"/>
        <v>3113.21</v>
      </c>
      <c r="CH1106" s="227">
        <f t="shared" ref="CH1106:CH1136" si="1851">0.02*CG1106</f>
        <v>62.264200000000002</v>
      </c>
      <c r="CI1106" s="227">
        <f t="shared" ref="CI1106:CI1136" si="1852">(($A1106-CI$738)/30)*0.01*CG1106</f>
        <v>379.81162</v>
      </c>
      <c r="CJ1106" s="228">
        <f t="shared" si="1655"/>
        <v>1.0289856147468368</v>
      </c>
      <c r="CK1106" s="230">
        <f t="shared" si="1656"/>
        <v>252</v>
      </c>
      <c r="CL1106" s="231">
        <f t="shared" ref="CL1106:CL1136" si="1853">ROUND((1+0.06)^TRUNC((CK1106/252),9),9)</f>
        <v>1.06</v>
      </c>
      <c r="CM1106" s="227">
        <f t="shared" ref="CM1106:CM1136" si="1854">TRUNC(CG1106*(CJ1106*CL1106),8)</f>
        <v>3395.6552040199999</v>
      </c>
      <c r="CN1106" s="227">
        <f t="shared" ref="CN1106:CN1136" si="1855">IF($AZ$584="SIM",0,CH1106+CI1106+CM1106)</f>
        <v>3837.7310240199999</v>
      </c>
      <c r="CO1106" s="227">
        <f t="shared" si="1784"/>
        <v>3113.21</v>
      </c>
      <c r="CP1106" s="227">
        <f t="shared" ref="CP1106:CP1136" si="1856">0.02*CO1106</f>
        <v>62.264200000000002</v>
      </c>
      <c r="CQ1106" s="227">
        <f t="shared" ref="CQ1106:CQ1136" si="1857">(($A1106-CQ$770)/30)*0.01*CO1106</f>
        <v>346.60404666666665</v>
      </c>
      <c r="CR1106" s="228">
        <f t="shared" si="1782"/>
        <v>1.024376677573088</v>
      </c>
      <c r="CS1106" s="230">
        <f t="shared" si="1783"/>
        <v>232</v>
      </c>
      <c r="CT1106" s="231">
        <f t="shared" ref="CT1106:CT1136" si="1858">ROUND((1+0.06)^TRUNC((CS1106/252),9),9)</f>
        <v>1.0551093300000001</v>
      </c>
      <c r="CU1106" s="227">
        <f t="shared" ref="CU1106:CU1136" si="1859">TRUNC(CO1106*(CR1106*CT1106),8)</f>
        <v>3364.8488650600002</v>
      </c>
      <c r="CV1106" s="227">
        <f t="shared" ref="CV1106:CV1136" si="1860">IF($AZ$769="SIM",0,CP1106+CQ1106+CU1106)</f>
        <v>3773.7171117266671</v>
      </c>
      <c r="CW1106" s="227">
        <f t="shared" si="1653"/>
        <v>3113.21</v>
      </c>
      <c r="CX1106" s="227">
        <f t="shared" ref="CX1106:CX1136" si="1861">0.02*CW1106</f>
        <v>62.264200000000002</v>
      </c>
      <c r="CY1106" s="227">
        <f t="shared" ref="CY1106:CY1136" si="1862">(($A1106-CY$800)/30)*0.01*CW1106</f>
        <v>315.47194666666667</v>
      </c>
      <c r="CZ1106" s="228">
        <f t="shared" si="1651"/>
        <v>1.026532858623439</v>
      </c>
      <c r="DA1106" s="239">
        <f t="shared" si="1652"/>
        <v>211</v>
      </c>
      <c r="DB1106" s="231">
        <f t="shared" ref="DB1106:DB1136" si="1863">ROUND((1+0.06)^TRUNC((DA1106/252),9),9)</f>
        <v>1.0499984090000001</v>
      </c>
      <c r="DC1106" s="227">
        <f t="shared" ref="DC1106:DC1136" si="1864">TRUNC(CW1106*(CZ1106*DB1106),8)</f>
        <v>3355.5978942900001</v>
      </c>
      <c r="DD1106" s="227">
        <f t="shared" ref="DD1106:DD1136" si="1865">IF($AZ$799="SIM",0,CX1106+CY1106+DC1106)</f>
        <v>3733.3340409566667</v>
      </c>
      <c r="DE1106" s="227">
        <f t="shared" si="1780"/>
        <v>3113.21</v>
      </c>
      <c r="DF1106" s="227">
        <f t="shared" ref="DF1106:DF1136" si="1866">0.02*DE1106</f>
        <v>62.264200000000002</v>
      </c>
      <c r="DG1106" s="227">
        <f t="shared" ref="DG1106:DG1136" si="1867">(($A1106-DG$830)/30)*0.01*DE1106</f>
        <v>284.33984666666669</v>
      </c>
      <c r="DH1106" s="228">
        <f t="shared" si="1778"/>
        <v>1.024995259803962</v>
      </c>
      <c r="DI1106" s="239">
        <f t="shared" si="1779"/>
        <v>190</v>
      </c>
      <c r="DJ1106" s="231">
        <f t="shared" ref="DJ1106:DJ1136" si="1868">ROUND((1+0.06)^TRUNC((DI1106/252),9),9)</f>
        <v>1.044912246</v>
      </c>
      <c r="DK1106" s="227">
        <f t="shared" ref="DK1106:DK1136" si="1869">TRUNC(DE1106*(DH1106*DJ1106),8)</f>
        <v>3334.3416146899999</v>
      </c>
      <c r="DL1106" s="227">
        <f t="shared" ref="DL1106:DL1136" si="1870">IF($AZ$799="SIM",0,DF1106+DG1106+DK1106)</f>
        <v>3680.9456613566667</v>
      </c>
      <c r="DM1106" s="227">
        <f t="shared" si="1650"/>
        <v>3113.21</v>
      </c>
      <c r="DN1106" s="227">
        <f t="shared" ref="DN1106:DN1136" si="1871">0.02*DM1106</f>
        <v>62.264200000000002</v>
      </c>
      <c r="DO1106" s="227">
        <f t="shared" ref="DO1106:DO1136" si="1872">(($A1106-DO$861)/30)*0.01*DM1106</f>
        <v>252.17001000000002</v>
      </c>
      <c r="DP1106" s="228">
        <f t="shared" si="1648"/>
        <v>1.0217261391221653</v>
      </c>
      <c r="DQ1106" s="239">
        <f t="shared" si="1649"/>
        <v>169</v>
      </c>
      <c r="DR1106" s="231">
        <f t="shared" ref="DR1106:DR1136" si="1873">ROUND((1+0.06)^TRUNC((DQ1106/252),9),9)</f>
        <v>1.03985072</v>
      </c>
      <c r="DS1106" s="227">
        <f t="shared" ref="DS1106:DS1136" si="1874">TRUNC(DM1106*(DP1106*DR1106),8)</f>
        <v>3307.6071179199998</v>
      </c>
      <c r="DT1106" s="227">
        <f t="shared" ref="DT1106:DT1136" si="1875">IF(DT$860="SIM",0,DN1106+DO1106+DS1106)</f>
        <v>3622.0413279199997</v>
      </c>
      <c r="DU1106" s="227">
        <f t="shared" si="1777"/>
        <v>3113.21</v>
      </c>
      <c r="DV1106" s="227">
        <f t="shared" ref="DV1106:DV1136" si="1876">0.02*DU1106</f>
        <v>62.264200000000002</v>
      </c>
      <c r="DW1106" s="227">
        <f t="shared" ref="DW1106:DW1136" si="1877">(($A1106-DW$889)/30)*0.01*DU1106</f>
        <v>223.11338333333336</v>
      </c>
      <c r="DX1106" s="228">
        <f t="shared" si="1774"/>
        <v>1.0173520822661075</v>
      </c>
      <c r="DY1106" s="239">
        <f t="shared" si="1775"/>
        <v>151</v>
      </c>
      <c r="DZ1106" s="231">
        <f t="shared" ref="DZ1106:DZ1136" si="1878">ROUND((1+0.06)^TRUNC((DY1106/252),9),9)</f>
        <v>1.0355317879999999</v>
      </c>
      <c r="EA1106" s="227">
        <f t="shared" ref="EA1106:EA1136" si="1879">TRUNC(DU1106*(DX1106*DZ1106),8)</f>
        <v>3279.7680449499999</v>
      </c>
      <c r="EB1106" s="227">
        <f t="shared" ref="EB1106:EB1136" si="1880">IF(EB$888="SIM",0,DV1106+DW1106+EA1106)</f>
        <v>3565.1456282833333</v>
      </c>
      <c r="EC1106" s="227">
        <f t="shared" si="1644"/>
        <v>3113.21</v>
      </c>
      <c r="ED1106" s="227">
        <f t="shared" ref="ED1106:ED1136" si="1881">0.02*EC1106</f>
        <v>62.264200000000002</v>
      </c>
      <c r="EE1106" s="227">
        <f t="shared" ref="EE1106:EE1136" si="1882">(($A1106-EE$920)/30)*0.01*EC1106</f>
        <v>190.94354666666669</v>
      </c>
      <c r="EF1106" s="228">
        <f t="shared" si="1645"/>
        <v>1.0097791282623085</v>
      </c>
      <c r="EG1106" s="239">
        <f t="shared" si="1646"/>
        <v>129</v>
      </c>
      <c r="EH1106" s="231">
        <f t="shared" ref="EH1106:EH1136" si="1883">ROUND((1+0.06)^TRUNC((EG1106/252),9),9)</f>
        <v>1.0302774459999999</v>
      </c>
      <c r="EI1106" s="227">
        <f t="shared" ref="EI1106:EI1136" si="1884">TRUNC(EC1106*(EF1106*EH1106),8)</f>
        <v>3238.8363086499999</v>
      </c>
      <c r="EJ1106" s="227">
        <f t="shared" ref="EJ1106:EJ1136" si="1885">IF(EJ$919="SIM",0,ED1106+EE1106+EI1106)</f>
        <v>3492.0440553166663</v>
      </c>
      <c r="EK1106" s="227">
        <f t="shared" si="1776"/>
        <v>3113.21</v>
      </c>
      <c r="EL1106" s="227">
        <f t="shared" ref="EL1106:EL1136" si="1886">0.02*EK1106</f>
        <v>62.264200000000002</v>
      </c>
      <c r="EM1106" s="227">
        <f t="shared" ref="EM1106:EM1136" si="1887">(($A1106-EM$952)/30)*0.01*EK1106</f>
        <v>157.73597333333333</v>
      </c>
      <c r="EN1106" s="228">
        <f t="shared" si="1772"/>
        <v>1.0040563239487399</v>
      </c>
      <c r="EO1106" s="239">
        <f t="shared" si="1773"/>
        <v>108</v>
      </c>
      <c r="EP1106" s="231">
        <f t="shared" ref="EP1106:EP1136" si="1888">ROUND((1+0.06)^TRUNC((EO1106/252),9),9)</f>
        <v>1.025286811</v>
      </c>
      <c r="EQ1106" s="227">
        <f t="shared" ref="EQ1106:EQ1136" si="1889">TRUNC(EK1106*(EN1106*EP1106),8)</f>
        <v>3204.8806677600001</v>
      </c>
      <c r="ER1106" s="227">
        <f t="shared" ref="ER1106:ER1136" si="1890">IF(ER$919="SIM",0,EL1106+EM1106+EQ1106)</f>
        <v>3424.8808410933334</v>
      </c>
      <c r="ES1106" s="227">
        <f t="shared" si="1643"/>
        <v>3113.21</v>
      </c>
      <c r="ET1106" s="227">
        <f t="shared" ref="ET1106:ET1136" si="1891">0.02*ES1106</f>
        <v>62.264200000000002</v>
      </c>
      <c r="EU1106" s="227">
        <f t="shared" ref="EU1106:EU1136" si="1892">(($A1106-EU$981)/30)*0.01*ES1106</f>
        <v>127.64160999999999</v>
      </c>
      <c r="EV1106" s="228">
        <f t="shared" si="1641"/>
        <v>1.0027525765256462</v>
      </c>
      <c r="EW1106" s="239">
        <f t="shared" si="1642"/>
        <v>88</v>
      </c>
      <c r="EX1106" s="231">
        <f t="shared" ref="EX1106:EX1136" si="1893">ROUND((1+0.06)^TRUNC((EW1106/252),9),9)</f>
        <v>1.0205563019999999</v>
      </c>
      <c r="EY1106" s="227">
        <f t="shared" ref="EY1106:EY1136" si="1894">TRUNC(ES1106*(EV1106*EX1106),8)</f>
        <v>3185.9515878299999</v>
      </c>
      <c r="EZ1106" s="227">
        <f t="shared" ref="EZ1106:EZ1136" si="1895">IF(EZ$919="SIM",0,ET1106+EU1106+EY1106)</f>
        <v>3375.8573978300001</v>
      </c>
      <c r="FA1106" s="227">
        <f t="shared" si="1771"/>
        <v>3113.21</v>
      </c>
      <c r="FB1106" s="227">
        <f t="shared" ref="FB1106:FB1136" si="1896">0.02*FA1106</f>
        <v>62.264200000000002</v>
      </c>
      <c r="FC1106" s="227">
        <f t="shared" ref="FC1106:FC1136" si="1897">(($A1106-FC$1011)/30)*0.01*FA1106</f>
        <v>96.509510000000006</v>
      </c>
      <c r="FD1106" s="228">
        <f t="shared" si="1769"/>
        <v>1.0026525778428901</v>
      </c>
      <c r="FE1106" s="239">
        <f t="shared" si="1770"/>
        <v>66</v>
      </c>
      <c r="FF1106" s="231">
        <f t="shared" ref="FF1106:FF1136" si="1898">ROUND((1+0.06)^TRUNC((FE1106/252),9),9)</f>
        <v>1.0153779469999999</v>
      </c>
      <c r="FG1106" s="227">
        <f t="shared" ref="FG1106:FG1136" si="1899">TRUNC(FA1106*(FD1106*FF1106),8)</f>
        <v>3169.4698018200002</v>
      </c>
      <c r="FH1106" s="227">
        <f t="shared" ref="FH1106:FH1136" si="1900">IF(FH$1010="SIM",0,FB1106+FC1106+FG1106)</f>
        <v>3328.2435118200001</v>
      </c>
      <c r="FI1106" s="227">
        <f t="shared" si="1639"/>
        <v>3113.21</v>
      </c>
      <c r="FJ1106" s="227">
        <f t="shared" ref="FJ1106:FJ1136" si="1901">0.02*FI1106</f>
        <v>62.264200000000002</v>
      </c>
      <c r="FK1106" s="227">
        <f t="shared" ref="FK1106:FK1136" si="1902">(($A1106-FK$1043)/30)*0.01*FI1106</f>
        <v>63.301936666666663</v>
      </c>
      <c r="FL1106" s="228">
        <f t="shared" si="1635"/>
        <v>1.0007506005289701</v>
      </c>
      <c r="FM1106" s="239">
        <f t="shared" si="1636"/>
        <v>44</v>
      </c>
      <c r="FN1106" s="231">
        <f t="shared" ref="FN1106:FN1136" si="1903">ROUND((1+0.06)^TRUNC((FM1106/252),9),9)</f>
        <v>1.0102258669999999</v>
      </c>
      <c r="FO1106" s="227">
        <f t="shared" ref="FO1106:FO1136" si="1904">TRUNC(FI1106*(FL1106*FN1106),8)</f>
        <v>3147.4059440400001</v>
      </c>
      <c r="FP1106" s="227">
        <f t="shared" ref="FP1106:FP1136" si="1905">IF(FP$1010="SIM",0,FJ1106+FK1106+FO1106)</f>
        <v>3272.9720807066669</v>
      </c>
      <c r="FQ1106" s="227">
        <f t="shared" si="1767"/>
        <v>3113.21</v>
      </c>
      <c r="FR1106" s="227">
        <f t="shared" ref="FR1106:FR1136" si="1906">0.02*FQ1106</f>
        <v>62.264200000000002</v>
      </c>
      <c r="FS1106" s="227">
        <f t="shared" ref="FS1106:FS1136" si="1907">(($A1106-FS$1073)/30)*0.01*FQ1106</f>
        <v>32.169836666666676</v>
      </c>
      <c r="FT1106" s="228">
        <f t="shared" si="1762"/>
        <v>0.99965033811722126</v>
      </c>
      <c r="FU1106" s="239">
        <f t="shared" si="1763"/>
        <v>22</v>
      </c>
      <c r="FV1106" s="231">
        <f t="shared" ref="FV1106:FV1136" si="1908">ROUND((1+0.06)^TRUNC((FU1106/252),9),9)</f>
        <v>1.005099929</v>
      </c>
      <c r="FW1106" s="227">
        <f t="shared" ref="FW1106:FW1136" si="1909">TRUNC(FQ1106*(FT1106*FV1106),8)</f>
        <v>3127.9930274500002</v>
      </c>
      <c r="FX1106" s="227">
        <f t="shared" ref="FX1106:FX1136" si="1910">IF(FX$1072="SIM",0,FR1106+FS1106+FW1106)</f>
        <v>3222.4270641166668</v>
      </c>
      <c r="FY1106" s="227">
        <f>FY1105</f>
        <v>3113.21</v>
      </c>
      <c r="FZ1106" s="227">
        <f>0.02*FY1106</f>
        <v>62.264200000000002</v>
      </c>
      <c r="GA1106" s="227">
        <f t="shared" ref="GA1106:GA1135" si="1911">(($A1106-GA$1103)/30)*0.01*FY1106</f>
        <v>1.0377366666666668</v>
      </c>
      <c r="GB1106" s="228">
        <f t="shared" ref="GB1106:GB1169" si="1912">($O1106/GB$1103)</f>
        <v>1.0000499910989911</v>
      </c>
      <c r="GC1106" s="239">
        <f t="shared" ref="GC1106:GC1169" si="1913">NETWORKDAYS(GC$1103,$A1106,$AE$118:$AE$502)-1</f>
        <v>0</v>
      </c>
      <c r="GD1106" s="231">
        <f t="shared" ref="GD1106:GD1135" si="1914">ROUND((1+0.06)^TRUNC((GC1106/252),9),9)</f>
        <v>1</v>
      </c>
      <c r="GE1106" s="227">
        <f t="shared" si="1815"/>
        <v>3113.3656327799999</v>
      </c>
      <c r="GF1106" s="227">
        <f t="shared" ref="GF1106:GF1135" si="1915">IF(GF$1102="SIM",0,FZ1106+GA1106+GE1106)</f>
        <v>3176.6675694466667</v>
      </c>
      <c r="GG1106" s="1"/>
      <c r="GH1106" s="5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5"/>
      <c r="HA1106" s="5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3"/>
      <c r="JZ1106" s="1"/>
      <c r="KA1106" s="1"/>
      <c r="KB1106" s="1"/>
      <c r="KC1106" s="1"/>
      <c r="KD1106" s="1"/>
      <c r="KE1106" s="1"/>
    </row>
    <row r="1107" spans="1:291" x14ac:dyDescent="0.2">
      <c r="A1107" s="196">
        <f t="shared" si="1799"/>
        <v>43765</v>
      </c>
      <c r="B1107" s="236">
        <f t="shared" ref="B1107:B1136" si="1916">(P1107+X1107+AJ1107+AR1107+AZ1107+BH1107+BP1107+BX1107+CF1107+CN1107+CV1107+DD1107+DL1107+DT1107+EB1107+EJ1107+ER1107+EZ1107+FH1107+FP1107+FX1107+GF1107)</f>
        <v>121858.54798491667</v>
      </c>
      <c r="C1107" s="66">
        <f t="shared" si="1660"/>
        <v>47704.612013940001</v>
      </c>
      <c r="D1107" s="77">
        <f t="shared" si="1800"/>
        <v>5227.84</v>
      </c>
      <c r="E1107" s="67">
        <f>VLOOKUP(A1106,[1]Plan1!$DQ$117:$DS$314,3)</f>
        <v>5233.07</v>
      </c>
      <c r="F1107" s="11">
        <f t="shared" si="1801"/>
        <v>43764</v>
      </c>
      <c r="G1107" s="73">
        <f t="shared" si="1789"/>
        <v>1.0004131725529497E-3</v>
      </c>
      <c r="H1107" s="11">
        <f t="shared" si="1802"/>
        <v>43794</v>
      </c>
      <c r="I1107" s="11">
        <f t="shared" si="1790"/>
        <v>43794</v>
      </c>
      <c r="J1107" s="1">
        <f t="shared" si="1803"/>
        <v>20</v>
      </c>
      <c r="K1107" s="1">
        <f t="shared" si="1804"/>
        <v>1</v>
      </c>
      <c r="L1107" s="66">
        <f t="shared" si="1791"/>
        <v>1.0000499899999999</v>
      </c>
      <c r="M1107" s="70">
        <f t="shared" si="1661"/>
        <v>0.99960037000000002</v>
      </c>
      <c r="N1107" s="70">
        <f t="shared" si="1647"/>
        <v>1.1027963289813285</v>
      </c>
      <c r="O1107" s="66">
        <f t="shared" si="1657"/>
        <v>1.10285145</v>
      </c>
      <c r="P1107" s="66">
        <f t="shared" si="1792"/>
        <v>47706.996767490004</v>
      </c>
      <c r="Q1107" s="74">
        <f t="shared" si="1793"/>
        <v>0</v>
      </c>
      <c r="R1107" s="75">
        <f t="shared" si="1658"/>
        <v>0</v>
      </c>
      <c r="S1107" s="66">
        <f t="shared" si="1659"/>
        <v>0</v>
      </c>
      <c r="T1107" s="10">
        <f t="shared" si="1805"/>
        <v>0.06</v>
      </c>
      <c r="U1107" s="74">
        <f t="shared" si="1654"/>
        <v>1</v>
      </c>
      <c r="V1107" s="74">
        <v>252</v>
      </c>
      <c r="W1107" s="70">
        <f t="shared" si="1794"/>
        <v>1.0002312529999999</v>
      </c>
      <c r="X1107" s="66">
        <f t="shared" si="1795"/>
        <v>11.03238612</v>
      </c>
      <c r="Y1107" s="66">
        <v>0</v>
      </c>
      <c r="Z1107" s="67">
        <f t="shared" si="1796"/>
        <v>0</v>
      </c>
      <c r="AA1107" s="68" t="str">
        <f t="shared" si="1806"/>
        <v>A+INCORP J=</v>
      </c>
      <c r="AB1107" s="11">
        <f t="shared" si="1807"/>
        <v>43794</v>
      </c>
      <c r="AC1107" s="227">
        <f t="shared" si="1812"/>
        <v>3113.21</v>
      </c>
      <c r="AD1107" s="227">
        <f t="shared" si="1816"/>
        <v>62.264200000000002</v>
      </c>
      <c r="AE1107" s="227">
        <f t="shared" si="1817"/>
        <v>601.88726666666662</v>
      </c>
      <c r="AF1107" s="228">
        <f t="shared" si="1813"/>
        <v>1.0569293089499834</v>
      </c>
      <c r="AG1107" s="230">
        <f t="shared" si="1814"/>
        <v>400</v>
      </c>
      <c r="AH1107" s="231">
        <f t="shared" si="1818"/>
        <v>1.0969025349999999</v>
      </c>
      <c r="AI1107" s="227">
        <f t="shared" si="1819"/>
        <v>3609.2951515999998</v>
      </c>
      <c r="AJ1107" s="227">
        <f t="shared" si="1820"/>
        <v>4273.4466182666665</v>
      </c>
      <c r="AK1107" s="227">
        <f t="shared" si="1667"/>
        <v>3113.21</v>
      </c>
      <c r="AL1107" s="227">
        <f t="shared" si="1821"/>
        <v>62.264200000000002</v>
      </c>
      <c r="AM1107" s="227">
        <f t="shared" si="1822"/>
        <v>570.75516666666658</v>
      </c>
      <c r="AN1107" s="228">
        <f t="shared" si="1668"/>
        <v>1.0559793260613506</v>
      </c>
      <c r="AO1107" s="230">
        <f t="shared" si="1669"/>
        <v>379</v>
      </c>
      <c r="AP1107" s="231">
        <f t="shared" si="1823"/>
        <v>1.0915891689999999</v>
      </c>
      <c r="AQ1107" s="227">
        <f t="shared" si="1824"/>
        <v>3588.58345336</v>
      </c>
      <c r="AR1107" s="227">
        <f t="shared" si="1825"/>
        <v>4221.6028200266664</v>
      </c>
      <c r="AS1107" s="227">
        <f t="shared" si="1808"/>
        <v>3113.21</v>
      </c>
      <c r="AT1107" s="227">
        <f t="shared" si="1826"/>
        <v>62.264200000000002</v>
      </c>
      <c r="AU1107" s="227">
        <f t="shared" si="1827"/>
        <v>539.62306666666666</v>
      </c>
      <c r="AV1107" s="228">
        <f t="shared" si="1809"/>
        <v>1.0536617264485275</v>
      </c>
      <c r="AW1107" s="230">
        <f t="shared" si="1810"/>
        <v>358</v>
      </c>
      <c r="AX1107" s="231">
        <f t="shared" si="1828"/>
        <v>1.086301542</v>
      </c>
      <c r="AY1107" s="227">
        <f t="shared" si="1829"/>
        <v>3563.3626018499999</v>
      </c>
      <c r="AZ1107" s="227">
        <f t="shared" si="1830"/>
        <v>4165.2498685166665</v>
      </c>
      <c r="BA1107" s="227">
        <f t="shared" si="1787"/>
        <v>3113.21</v>
      </c>
      <c r="BB1107" s="227">
        <f t="shared" si="1831"/>
        <v>62.264200000000002</v>
      </c>
      <c r="BC1107" s="227">
        <f t="shared" si="1832"/>
        <v>507.45323000000002</v>
      </c>
      <c r="BD1107" s="228">
        <f t="shared" si="1665"/>
        <v>1.0494633099173794</v>
      </c>
      <c r="BE1107" s="230">
        <f t="shared" si="1666"/>
        <v>338</v>
      </c>
      <c r="BF1107" s="231">
        <f t="shared" si="1833"/>
        <v>1.0812895199999999</v>
      </c>
      <c r="BG1107" s="227">
        <f t="shared" si="1834"/>
        <v>3532.7887640700001</v>
      </c>
      <c r="BH1107" s="227">
        <f t="shared" si="1835"/>
        <v>4102.5061940699998</v>
      </c>
      <c r="BI1107" s="227">
        <f t="shared" si="1811"/>
        <v>3113.21</v>
      </c>
      <c r="BJ1107" s="227">
        <f t="shared" si="1836"/>
        <v>62.264200000000002</v>
      </c>
      <c r="BK1107" s="227">
        <f t="shared" si="1837"/>
        <v>476.32112999999998</v>
      </c>
      <c r="BL1107" s="228">
        <f t="shared" si="1797"/>
        <v>1.0364044708861646</v>
      </c>
      <c r="BM1107" s="230">
        <f t="shared" si="1798"/>
        <v>316</v>
      </c>
      <c r="BN1107" s="231">
        <f t="shared" si="1838"/>
        <v>1.075803002</v>
      </c>
      <c r="BO1107" s="227">
        <f t="shared" si="1839"/>
        <v>3471.12654191</v>
      </c>
      <c r="BP1107" s="227">
        <f t="shared" si="1840"/>
        <v>4009.7118719099999</v>
      </c>
      <c r="BQ1107" s="227">
        <f t="shared" si="1664"/>
        <v>3113.21</v>
      </c>
      <c r="BR1107" s="227">
        <f t="shared" si="1841"/>
        <v>62.264200000000002</v>
      </c>
      <c r="BS1107" s="227">
        <f t="shared" si="1842"/>
        <v>442.07581999999996</v>
      </c>
      <c r="BT1107" s="228">
        <f t="shared" si="1662"/>
        <v>1.0329949205771869</v>
      </c>
      <c r="BU1107" s="230">
        <f t="shared" si="1663"/>
        <v>293</v>
      </c>
      <c r="BV1107" s="231">
        <f t="shared" si="1843"/>
        <v>1.070096859</v>
      </c>
      <c r="BW1107" s="227">
        <f t="shared" si="1844"/>
        <v>3441.3567166299999</v>
      </c>
      <c r="BX1107" s="227">
        <f t="shared" si="1845"/>
        <v>3945.69673663</v>
      </c>
      <c r="BY1107" s="227">
        <f t="shared" si="1788"/>
        <v>3113.21</v>
      </c>
      <c r="BZ1107" s="227">
        <f t="shared" si="1846"/>
        <v>62.264200000000002</v>
      </c>
      <c r="CA1107" s="227">
        <f t="shared" si="1847"/>
        <v>411.98145666666665</v>
      </c>
      <c r="CB1107" s="228">
        <f t="shared" si="1785"/>
        <v>1.0339244330811395</v>
      </c>
      <c r="CC1107" s="230">
        <f t="shared" si="1786"/>
        <v>273</v>
      </c>
      <c r="CD1107" s="231">
        <f t="shared" si="1848"/>
        <v>1.065159604</v>
      </c>
      <c r="CE1107" s="227">
        <f t="shared" si="1849"/>
        <v>3428.5611739599999</v>
      </c>
      <c r="CF1107" s="227">
        <f t="shared" si="1850"/>
        <v>3902.8068306266664</v>
      </c>
      <c r="CG1107" s="227">
        <f t="shared" si="1781"/>
        <v>3113.21</v>
      </c>
      <c r="CH1107" s="227">
        <f t="shared" si="1851"/>
        <v>62.264200000000002</v>
      </c>
      <c r="CI1107" s="227">
        <f t="shared" si="1852"/>
        <v>380.84935666666661</v>
      </c>
      <c r="CJ1107" s="228">
        <f t="shared" si="1655"/>
        <v>1.0289856147468368</v>
      </c>
      <c r="CK1107" s="230">
        <f t="shared" si="1656"/>
        <v>252</v>
      </c>
      <c r="CL1107" s="231">
        <f t="shared" si="1853"/>
        <v>1.06</v>
      </c>
      <c r="CM1107" s="227">
        <f t="shared" si="1854"/>
        <v>3395.6552040199999</v>
      </c>
      <c r="CN1107" s="227">
        <f t="shared" si="1855"/>
        <v>3838.7687606866666</v>
      </c>
      <c r="CO1107" s="227">
        <f t="shared" si="1784"/>
        <v>3113.21</v>
      </c>
      <c r="CP1107" s="227">
        <f t="shared" si="1856"/>
        <v>62.264200000000002</v>
      </c>
      <c r="CQ1107" s="227">
        <f t="shared" si="1857"/>
        <v>347.64178333333331</v>
      </c>
      <c r="CR1107" s="228">
        <f t="shared" si="1782"/>
        <v>1.024376677573088</v>
      </c>
      <c r="CS1107" s="230">
        <f t="shared" si="1783"/>
        <v>232</v>
      </c>
      <c r="CT1107" s="231">
        <f t="shared" si="1858"/>
        <v>1.0551093300000001</v>
      </c>
      <c r="CU1107" s="227">
        <f t="shared" si="1859"/>
        <v>3364.8488650600002</v>
      </c>
      <c r="CV1107" s="227">
        <f t="shared" si="1860"/>
        <v>3774.7548483933333</v>
      </c>
      <c r="CW1107" s="227">
        <f t="shared" si="1653"/>
        <v>3113.21</v>
      </c>
      <c r="CX1107" s="227">
        <f t="shared" si="1861"/>
        <v>62.264200000000002</v>
      </c>
      <c r="CY1107" s="227">
        <f t="shared" si="1862"/>
        <v>316.50968333333333</v>
      </c>
      <c r="CZ1107" s="228">
        <f t="shared" si="1651"/>
        <v>1.026532858623439</v>
      </c>
      <c r="DA1107" s="239">
        <f t="shared" si="1652"/>
        <v>211</v>
      </c>
      <c r="DB1107" s="231">
        <f t="shared" si="1863"/>
        <v>1.0499984090000001</v>
      </c>
      <c r="DC1107" s="227">
        <f t="shared" si="1864"/>
        <v>3355.5978942900001</v>
      </c>
      <c r="DD1107" s="227">
        <f t="shared" si="1865"/>
        <v>3734.3717776233334</v>
      </c>
      <c r="DE1107" s="227">
        <f t="shared" si="1780"/>
        <v>3113.21</v>
      </c>
      <c r="DF1107" s="227">
        <f t="shared" si="1866"/>
        <v>62.264200000000002</v>
      </c>
      <c r="DG1107" s="227">
        <f t="shared" si="1867"/>
        <v>285.37758333333329</v>
      </c>
      <c r="DH1107" s="228">
        <f t="shared" si="1778"/>
        <v>1.024995259803962</v>
      </c>
      <c r="DI1107" s="239">
        <f t="shared" si="1779"/>
        <v>190</v>
      </c>
      <c r="DJ1107" s="231">
        <f t="shared" si="1868"/>
        <v>1.044912246</v>
      </c>
      <c r="DK1107" s="227">
        <f t="shared" si="1869"/>
        <v>3334.3416146899999</v>
      </c>
      <c r="DL1107" s="227">
        <f t="shared" si="1870"/>
        <v>3681.9833980233334</v>
      </c>
      <c r="DM1107" s="227">
        <f t="shared" si="1650"/>
        <v>3113.21</v>
      </c>
      <c r="DN1107" s="227">
        <f t="shared" si="1871"/>
        <v>62.264200000000002</v>
      </c>
      <c r="DO1107" s="227">
        <f t="shared" si="1872"/>
        <v>253.20774666666665</v>
      </c>
      <c r="DP1107" s="228">
        <f t="shared" si="1648"/>
        <v>1.0217261391221653</v>
      </c>
      <c r="DQ1107" s="239">
        <f t="shared" si="1649"/>
        <v>169</v>
      </c>
      <c r="DR1107" s="231">
        <f t="shared" si="1873"/>
        <v>1.03985072</v>
      </c>
      <c r="DS1107" s="227">
        <f t="shared" si="1874"/>
        <v>3307.6071179199998</v>
      </c>
      <c r="DT1107" s="227">
        <f t="shared" si="1875"/>
        <v>3623.0790645866664</v>
      </c>
      <c r="DU1107" s="227">
        <f t="shared" si="1777"/>
        <v>3113.21</v>
      </c>
      <c r="DV1107" s="227">
        <f t="shared" si="1876"/>
        <v>62.264200000000002</v>
      </c>
      <c r="DW1107" s="227">
        <f t="shared" si="1877"/>
        <v>224.15112000000002</v>
      </c>
      <c r="DX1107" s="228">
        <f t="shared" si="1774"/>
        <v>1.0173520822661075</v>
      </c>
      <c r="DY1107" s="239">
        <f t="shared" si="1775"/>
        <v>151</v>
      </c>
      <c r="DZ1107" s="231">
        <f t="shared" si="1878"/>
        <v>1.0355317879999999</v>
      </c>
      <c r="EA1107" s="227">
        <f t="shared" si="1879"/>
        <v>3279.7680449499999</v>
      </c>
      <c r="EB1107" s="227">
        <f t="shared" si="1880"/>
        <v>3566.1833649499999</v>
      </c>
      <c r="EC1107" s="227">
        <f t="shared" si="1644"/>
        <v>3113.21</v>
      </c>
      <c r="ED1107" s="227">
        <f t="shared" si="1881"/>
        <v>62.264200000000002</v>
      </c>
      <c r="EE1107" s="227">
        <f t="shared" si="1882"/>
        <v>191.98128333333335</v>
      </c>
      <c r="EF1107" s="228">
        <f t="shared" si="1645"/>
        <v>1.0097791282623085</v>
      </c>
      <c r="EG1107" s="239">
        <f t="shared" si="1646"/>
        <v>129</v>
      </c>
      <c r="EH1107" s="231">
        <f t="shared" si="1883"/>
        <v>1.0302774459999999</v>
      </c>
      <c r="EI1107" s="227">
        <f t="shared" si="1884"/>
        <v>3238.8363086499999</v>
      </c>
      <c r="EJ1107" s="227">
        <f t="shared" si="1885"/>
        <v>3493.0817919833335</v>
      </c>
      <c r="EK1107" s="227">
        <f t="shared" si="1776"/>
        <v>3113.21</v>
      </c>
      <c r="EL1107" s="227">
        <f t="shared" si="1886"/>
        <v>62.264200000000002</v>
      </c>
      <c r="EM1107" s="227">
        <f t="shared" si="1887"/>
        <v>158.77370999999999</v>
      </c>
      <c r="EN1107" s="228">
        <f t="shared" si="1772"/>
        <v>1.0040563239487399</v>
      </c>
      <c r="EO1107" s="239">
        <f t="shared" si="1773"/>
        <v>108</v>
      </c>
      <c r="EP1107" s="231">
        <f t="shared" si="1888"/>
        <v>1.025286811</v>
      </c>
      <c r="EQ1107" s="227">
        <f t="shared" si="1889"/>
        <v>3204.8806677600001</v>
      </c>
      <c r="ER1107" s="227">
        <f t="shared" si="1890"/>
        <v>3425.9185777600001</v>
      </c>
      <c r="ES1107" s="227">
        <f t="shared" si="1643"/>
        <v>3113.21</v>
      </c>
      <c r="ET1107" s="227">
        <f t="shared" si="1891"/>
        <v>62.264200000000002</v>
      </c>
      <c r="EU1107" s="227">
        <f t="shared" si="1892"/>
        <v>128.6793466666667</v>
      </c>
      <c r="EV1107" s="228">
        <f t="shared" si="1641"/>
        <v>1.0027525765256462</v>
      </c>
      <c r="EW1107" s="239">
        <f t="shared" si="1642"/>
        <v>88</v>
      </c>
      <c r="EX1107" s="231">
        <f t="shared" si="1893"/>
        <v>1.0205563019999999</v>
      </c>
      <c r="EY1107" s="227">
        <f t="shared" si="1894"/>
        <v>3185.9515878299999</v>
      </c>
      <c r="EZ1107" s="227">
        <f t="shared" si="1895"/>
        <v>3376.8951344966667</v>
      </c>
      <c r="FA1107" s="227">
        <f t="shared" si="1771"/>
        <v>3113.21</v>
      </c>
      <c r="FB1107" s="227">
        <f t="shared" si="1896"/>
        <v>62.264200000000002</v>
      </c>
      <c r="FC1107" s="227">
        <f t="shared" si="1897"/>
        <v>97.547246666666666</v>
      </c>
      <c r="FD1107" s="228">
        <f t="shared" si="1769"/>
        <v>1.0026525778428901</v>
      </c>
      <c r="FE1107" s="239">
        <f t="shared" si="1770"/>
        <v>66</v>
      </c>
      <c r="FF1107" s="231">
        <f t="shared" si="1898"/>
        <v>1.0153779469999999</v>
      </c>
      <c r="FG1107" s="227">
        <f t="shared" si="1899"/>
        <v>3169.4698018200002</v>
      </c>
      <c r="FH1107" s="227">
        <f t="shared" si="1900"/>
        <v>3329.2812484866668</v>
      </c>
      <c r="FI1107" s="227">
        <f t="shared" si="1639"/>
        <v>3113.21</v>
      </c>
      <c r="FJ1107" s="227">
        <f t="shared" si="1901"/>
        <v>62.264200000000002</v>
      </c>
      <c r="FK1107" s="227">
        <f t="shared" si="1902"/>
        <v>64.339673333333351</v>
      </c>
      <c r="FL1107" s="228">
        <f t="shared" si="1635"/>
        <v>1.0007506005289701</v>
      </c>
      <c r="FM1107" s="239">
        <f t="shared" si="1636"/>
        <v>44</v>
      </c>
      <c r="FN1107" s="231">
        <f t="shared" si="1903"/>
        <v>1.0102258669999999</v>
      </c>
      <c r="FO1107" s="227">
        <f t="shared" si="1904"/>
        <v>3147.4059440400001</v>
      </c>
      <c r="FP1107" s="227">
        <f t="shared" si="1905"/>
        <v>3274.0098173733336</v>
      </c>
      <c r="FQ1107" s="227">
        <f t="shared" si="1767"/>
        <v>3113.21</v>
      </c>
      <c r="FR1107" s="227">
        <f t="shared" si="1906"/>
        <v>62.264200000000002</v>
      </c>
      <c r="FS1107" s="227">
        <f t="shared" si="1907"/>
        <v>33.207573333333336</v>
      </c>
      <c r="FT1107" s="228">
        <f t="shared" si="1762"/>
        <v>0.99965033811722126</v>
      </c>
      <c r="FU1107" s="239">
        <f t="shared" si="1763"/>
        <v>22</v>
      </c>
      <c r="FV1107" s="231">
        <f t="shared" si="1908"/>
        <v>1.005099929</v>
      </c>
      <c r="FW1107" s="227">
        <f t="shared" si="1909"/>
        <v>3127.9930274500002</v>
      </c>
      <c r="FX1107" s="227">
        <f t="shared" si="1910"/>
        <v>3223.4648007833334</v>
      </c>
      <c r="FY1107" s="227">
        <f t="shared" ref="FY1107:FY1170" si="1917">FY1106</f>
        <v>3113.21</v>
      </c>
      <c r="FZ1107" s="227">
        <f t="shared" ref="FZ1107:FZ1135" si="1918">0.02*FY1107</f>
        <v>62.264200000000002</v>
      </c>
      <c r="GA1107" s="227">
        <f t="shared" si="1911"/>
        <v>2.0754733333333335</v>
      </c>
      <c r="GB1107" s="228">
        <f t="shared" si="1912"/>
        <v>1.0000499910989911</v>
      </c>
      <c r="GC1107" s="239">
        <f t="shared" si="1913"/>
        <v>0</v>
      </c>
      <c r="GD1107" s="231">
        <f t="shared" si="1914"/>
        <v>1</v>
      </c>
      <c r="GE1107" s="227">
        <f t="shared" si="1815"/>
        <v>3113.3656327799999</v>
      </c>
      <c r="GF1107" s="227">
        <f t="shared" si="1915"/>
        <v>3177.7053061133333</v>
      </c>
      <c r="GG1107" s="1"/>
      <c r="GH1107" s="5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5"/>
      <c r="HA1107" s="5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3"/>
      <c r="JZ1107" s="1"/>
      <c r="KA1107" s="1"/>
      <c r="KB1107" s="1"/>
      <c r="KC1107" s="1"/>
      <c r="KD1107" s="1"/>
      <c r="KE1107" s="1"/>
    </row>
    <row r="1108" spans="1:291" x14ac:dyDescent="0.2">
      <c r="A1108" s="196">
        <f t="shared" si="1799"/>
        <v>43766</v>
      </c>
      <c r="B1108" s="236">
        <f t="shared" si="1916"/>
        <v>121894.76444295001</v>
      </c>
      <c r="C1108" s="66">
        <f t="shared" si="1660"/>
        <v>47704.612013940001</v>
      </c>
      <c r="D1108" s="77">
        <f t="shared" si="1800"/>
        <v>5227.84</v>
      </c>
      <c r="E1108" s="67">
        <f>VLOOKUP(A1107,[1]Plan1!$DQ$117:$DS$314,3)</f>
        <v>5233.07</v>
      </c>
      <c r="F1108" s="11">
        <f t="shared" si="1801"/>
        <v>43764</v>
      </c>
      <c r="G1108" s="73">
        <f t="shared" si="1789"/>
        <v>1.0004131725529497E-3</v>
      </c>
      <c r="H1108" s="11">
        <f t="shared" si="1802"/>
        <v>43794</v>
      </c>
      <c r="I1108" s="11">
        <f t="shared" si="1790"/>
        <v>43794</v>
      </c>
      <c r="J1108" s="1">
        <f t="shared" si="1803"/>
        <v>20</v>
      </c>
      <c r="K1108" s="1">
        <f t="shared" si="1804"/>
        <v>1</v>
      </c>
      <c r="L1108" s="66">
        <f t="shared" si="1791"/>
        <v>1.0000499899999999</v>
      </c>
      <c r="M1108" s="70">
        <f t="shared" si="1661"/>
        <v>0.99960037000000002</v>
      </c>
      <c r="N1108" s="70">
        <f t="shared" si="1647"/>
        <v>1.1027963289813285</v>
      </c>
      <c r="O1108" s="66">
        <f t="shared" si="1657"/>
        <v>1.10285145</v>
      </c>
      <c r="P1108" s="66">
        <f t="shared" si="1792"/>
        <v>47706.996767490004</v>
      </c>
      <c r="Q1108" s="74">
        <f t="shared" si="1793"/>
        <v>0</v>
      </c>
      <c r="R1108" s="75">
        <f t="shared" si="1658"/>
        <v>0</v>
      </c>
      <c r="S1108" s="66">
        <f t="shared" si="1659"/>
        <v>0</v>
      </c>
      <c r="T1108" s="10">
        <f t="shared" si="1805"/>
        <v>0.06</v>
      </c>
      <c r="U1108" s="74">
        <f t="shared" si="1654"/>
        <v>1</v>
      </c>
      <c r="V1108" s="74">
        <v>252</v>
      </c>
      <c r="W1108" s="70">
        <f t="shared" si="1794"/>
        <v>1.0002312529999999</v>
      </c>
      <c r="X1108" s="66">
        <f t="shared" si="1795"/>
        <v>11.03238612</v>
      </c>
      <c r="Y1108" s="66">
        <v>0</v>
      </c>
      <c r="Z1108" s="67">
        <f t="shared" si="1796"/>
        <v>0</v>
      </c>
      <c r="AA1108" s="68" t="str">
        <f t="shared" si="1806"/>
        <v>A+INCORP J=</v>
      </c>
      <c r="AB1108" s="11">
        <f t="shared" si="1807"/>
        <v>43794</v>
      </c>
      <c r="AC1108" s="227">
        <f t="shared" si="1812"/>
        <v>3113.21</v>
      </c>
      <c r="AD1108" s="227">
        <f t="shared" si="1816"/>
        <v>62.264200000000002</v>
      </c>
      <c r="AE1108" s="227">
        <f t="shared" si="1817"/>
        <v>602.92500333333339</v>
      </c>
      <c r="AF1108" s="228">
        <f t="shared" si="1813"/>
        <v>1.0569293089499834</v>
      </c>
      <c r="AG1108" s="230">
        <f t="shared" si="1814"/>
        <v>401</v>
      </c>
      <c r="AH1108" s="231">
        <f t="shared" si="1818"/>
        <v>1.097156196</v>
      </c>
      <c r="AI1108" s="227">
        <f t="shared" si="1819"/>
        <v>3610.1298086400002</v>
      </c>
      <c r="AJ1108" s="227">
        <f t="shared" si="1820"/>
        <v>4275.3190119733335</v>
      </c>
      <c r="AK1108" s="227">
        <f t="shared" si="1667"/>
        <v>3113.21</v>
      </c>
      <c r="AL1108" s="227">
        <f t="shared" si="1821"/>
        <v>62.264200000000002</v>
      </c>
      <c r="AM1108" s="227">
        <f t="shared" si="1822"/>
        <v>571.79290333333336</v>
      </c>
      <c r="AN1108" s="228">
        <f t="shared" si="1668"/>
        <v>1.0559793260613506</v>
      </c>
      <c r="AO1108" s="230">
        <f t="shared" si="1669"/>
        <v>380</v>
      </c>
      <c r="AP1108" s="231">
        <f t="shared" si="1823"/>
        <v>1.0918416019999999</v>
      </c>
      <c r="AQ1108" s="227">
        <f t="shared" si="1824"/>
        <v>3589.4133231599999</v>
      </c>
      <c r="AR1108" s="227">
        <f t="shared" si="1825"/>
        <v>4223.4704264933334</v>
      </c>
      <c r="AS1108" s="227">
        <f t="shared" si="1808"/>
        <v>3113.21</v>
      </c>
      <c r="AT1108" s="227">
        <f t="shared" si="1826"/>
        <v>62.264200000000002</v>
      </c>
      <c r="AU1108" s="227">
        <f t="shared" si="1827"/>
        <v>540.66080333333332</v>
      </c>
      <c r="AV1108" s="228">
        <f t="shared" si="1809"/>
        <v>1.0536617264485275</v>
      </c>
      <c r="AW1108" s="230">
        <f t="shared" si="1810"/>
        <v>359</v>
      </c>
      <c r="AX1108" s="231">
        <f t="shared" si="1828"/>
        <v>1.086552752</v>
      </c>
      <c r="AY1108" s="227">
        <f t="shared" si="1829"/>
        <v>3564.18663853</v>
      </c>
      <c r="AZ1108" s="227">
        <f t="shared" si="1830"/>
        <v>4167.1116418633337</v>
      </c>
      <c r="BA1108" s="227">
        <f t="shared" si="1787"/>
        <v>3113.21</v>
      </c>
      <c r="BB1108" s="227">
        <f t="shared" si="1831"/>
        <v>62.264200000000002</v>
      </c>
      <c r="BC1108" s="227">
        <f t="shared" si="1832"/>
        <v>508.49096666666668</v>
      </c>
      <c r="BD1108" s="228">
        <f t="shared" si="1665"/>
        <v>1.0494633099173794</v>
      </c>
      <c r="BE1108" s="230">
        <f t="shared" si="1666"/>
        <v>339</v>
      </c>
      <c r="BF1108" s="231">
        <f t="shared" si="1833"/>
        <v>1.081539571</v>
      </c>
      <c r="BG1108" s="227">
        <f t="shared" si="1834"/>
        <v>3533.6057306100001</v>
      </c>
      <c r="BH1108" s="227">
        <f t="shared" si="1835"/>
        <v>4104.3608972766669</v>
      </c>
      <c r="BI1108" s="227">
        <f t="shared" si="1811"/>
        <v>3113.21</v>
      </c>
      <c r="BJ1108" s="227">
        <f t="shared" si="1836"/>
        <v>62.264200000000002</v>
      </c>
      <c r="BK1108" s="227">
        <f t="shared" si="1837"/>
        <v>477.3588666666667</v>
      </c>
      <c r="BL1108" s="228">
        <f t="shared" si="1797"/>
        <v>1.0364044708861646</v>
      </c>
      <c r="BM1108" s="230">
        <f t="shared" si="1798"/>
        <v>317</v>
      </c>
      <c r="BN1108" s="231">
        <f t="shared" si="1838"/>
        <v>1.0760517839999999</v>
      </c>
      <c r="BO1108" s="227">
        <f t="shared" si="1839"/>
        <v>3471.9292481699999</v>
      </c>
      <c r="BP1108" s="227">
        <f t="shared" si="1840"/>
        <v>4011.5523148366665</v>
      </c>
      <c r="BQ1108" s="227">
        <f t="shared" si="1664"/>
        <v>3113.21</v>
      </c>
      <c r="BR1108" s="227">
        <f t="shared" si="1841"/>
        <v>62.264200000000002</v>
      </c>
      <c r="BS1108" s="227">
        <f t="shared" si="1842"/>
        <v>443.11355666666668</v>
      </c>
      <c r="BT1108" s="228">
        <f t="shared" si="1662"/>
        <v>1.0329949205771869</v>
      </c>
      <c r="BU1108" s="230">
        <f t="shared" si="1663"/>
        <v>294</v>
      </c>
      <c r="BV1108" s="231">
        <f t="shared" si="1843"/>
        <v>1.070344322</v>
      </c>
      <c r="BW1108" s="227">
        <f t="shared" si="1844"/>
        <v>3442.1525403400001</v>
      </c>
      <c r="BX1108" s="227">
        <f t="shared" si="1845"/>
        <v>3947.5302970066668</v>
      </c>
      <c r="BY1108" s="227">
        <f t="shared" si="1788"/>
        <v>3113.21</v>
      </c>
      <c r="BZ1108" s="227">
        <f t="shared" si="1846"/>
        <v>62.264200000000002</v>
      </c>
      <c r="CA1108" s="227">
        <f t="shared" si="1847"/>
        <v>413.01919333333336</v>
      </c>
      <c r="CB1108" s="228">
        <f t="shared" si="1785"/>
        <v>1.0339244330811395</v>
      </c>
      <c r="CC1108" s="230">
        <f t="shared" si="1786"/>
        <v>274</v>
      </c>
      <c r="CD1108" s="231">
        <f t="shared" si="1848"/>
        <v>1.065405924</v>
      </c>
      <c r="CE1108" s="227">
        <f t="shared" si="1849"/>
        <v>3429.3540346499999</v>
      </c>
      <c r="CF1108" s="227">
        <f t="shared" si="1850"/>
        <v>3904.6374279833335</v>
      </c>
      <c r="CG1108" s="227">
        <f t="shared" si="1781"/>
        <v>3113.21</v>
      </c>
      <c r="CH1108" s="227">
        <f t="shared" si="1851"/>
        <v>62.264200000000002</v>
      </c>
      <c r="CI1108" s="227">
        <f t="shared" si="1852"/>
        <v>381.88709333333338</v>
      </c>
      <c r="CJ1108" s="228">
        <f t="shared" si="1655"/>
        <v>1.0289856147468368</v>
      </c>
      <c r="CK1108" s="230">
        <f t="shared" si="1656"/>
        <v>253</v>
      </c>
      <c r="CL1108" s="231">
        <f t="shared" si="1853"/>
        <v>1.060245128</v>
      </c>
      <c r="CM1108" s="227">
        <f t="shared" si="1854"/>
        <v>3396.4404589000001</v>
      </c>
      <c r="CN1108" s="227">
        <f t="shared" si="1855"/>
        <v>3840.5917522333334</v>
      </c>
      <c r="CO1108" s="227">
        <f t="shared" si="1784"/>
        <v>3113.21</v>
      </c>
      <c r="CP1108" s="227">
        <f t="shared" si="1856"/>
        <v>62.264200000000002</v>
      </c>
      <c r="CQ1108" s="227">
        <f t="shared" si="1857"/>
        <v>348.67951999999997</v>
      </c>
      <c r="CR1108" s="228">
        <f t="shared" si="1782"/>
        <v>1.024376677573088</v>
      </c>
      <c r="CS1108" s="230">
        <f t="shared" si="1783"/>
        <v>233</v>
      </c>
      <c r="CT1108" s="231">
        <f t="shared" si="1858"/>
        <v>1.0553533260000001</v>
      </c>
      <c r="CU1108" s="227">
        <f t="shared" si="1859"/>
        <v>3365.6269926300001</v>
      </c>
      <c r="CV1108" s="227">
        <f t="shared" si="1860"/>
        <v>3776.5707126300003</v>
      </c>
      <c r="CW1108" s="227">
        <f t="shared" si="1653"/>
        <v>3113.21</v>
      </c>
      <c r="CX1108" s="227">
        <f t="shared" si="1861"/>
        <v>62.264200000000002</v>
      </c>
      <c r="CY1108" s="227">
        <f t="shared" si="1862"/>
        <v>317.54741999999999</v>
      </c>
      <c r="CZ1108" s="228">
        <f t="shared" si="1651"/>
        <v>1.026532858623439</v>
      </c>
      <c r="DA1108" s="239">
        <f t="shared" si="1652"/>
        <v>212</v>
      </c>
      <c r="DB1108" s="231">
        <f t="shared" si="1863"/>
        <v>1.0502412240000001</v>
      </c>
      <c r="DC1108" s="227">
        <f t="shared" si="1864"/>
        <v>3356.37388547</v>
      </c>
      <c r="DD1108" s="227">
        <f t="shared" si="1865"/>
        <v>3736.18550547</v>
      </c>
      <c r="DE1108" s="227">
        <f t="shared" si="1780"/>
        <v>3113.21</v>
      </c>
      <c r="DF1108" s="227">
        <f t="shared" si="1866"/>
        <v>62.264200000000002</v>
      </c>
      <c r="DG1108" s="227">
        <f t="shared" si="1867"/>
        <v>286.41532000000001</v>
      </c>
      <c r="DH1108" s="228">
        <f t="shared" si="1778"/>
        <v>1.024995259803962</v>
      </c>
      <c r="DI1108" s="239">
        <f t="shared" si="1779"/>
        <v>191</v>
      </c>
      <c r="DJ1108" s="231">
        <f t="shared" si="1868"/>
        <v>1.0451538849999999</v>
      </c>
      <c r="DK1108" s="227">
        <f t="shared" si="1869"/>
        <v>3335.1126909</v>
      </c>
      <c r="DL1108" s="227">
        <f t="shared" si="1870"/>
        <v>3683.7922109000001</v>
      </c>
      <c r="DM1108" s="227">
        <f t="shared" si="1650"/>
        <v>3113.21</v>
      </c>
      <c r="DN1108" s="227">
        <f t="shared" si="1871"/>
        <v>62.264200000000002</v>
      </c>
      <c r="DO1108" s="227">
        <f t="shared" si="1872"/>
        <v>254.24548333333334</v>
      </c>
      <c r="DP1108" s="228">
        <f t="shared" si="1648"/>
        <v>1.0217261391221653</v>
      </c>
      <c r="DQ1108" s="239">
        <f t="shared" si="1649"/>
        <v>170</v>
      </c>
      <c r="DR1108" s="231">
        <f t="shared" si="1873"/>
        <v>1.0400911880000001</v>
      </c>
      <c r="DS1108" s="227">
        <f t="shared" si="1874"/>
        <v>3308.37201009</v>
      </c>
      <c r="DT1108" s="227">
        <f t="shared" si="1875"/>
        <v>3624.8816934233332</v>
      </c>
      <c r="DU1108" s="227">
        <f t="shared" si="1777"/>
        <v>3113.21</v>
      </c>
      <c r="DV1108" s="227">
        <f t="shared" si="1876"/>
        <v>62.264200000000002</v>
      </c>
      <c r="DW1108" s="227">
        <f t="shared" si="1877"/>
        <v>225.18885666666668</v>
      </c>
      <c r="DX1108" s="228">
        <f t="shared" si="1774"/>
        <v>1.0173520822661075</v>
      </c>
      <c r="DY1108" s="239">
        <f t="shared" si="1775"/>
        <v>152</v>
      </c>
      <c r="DZ1108" s="231">
        <f t="shared" si="1878"/>
        <v>1.0357712569999999</v>
      </c>
      <c r="EA1108" s="227">
        <f t="shared" si="1879"/>
        <v>3280.5264985200001</v>
      </c>
      <c r="EB1108" s="227">
        <f t="shared" si="1880"/>
        <v>3567.9795551866669</v>
      </c>
      <c r="EC1108" s="227">
        <f t="shared" si="1644"/>
        <v>3113.21</v>
      </c>
      <c r="ED1108" s="227">
        <f t="shared" si="1881"/>
        <v>62.264200000000002</v>
      </c>
      <c r="EE1108" s="227">
        <f t="shared" si="1882"/>
        <v>193.01902000000001</v>
      </c>
      <c r="EF1108" s="228">
        <f t="shared" si="1645"/>
        <v>1.0097791282623085</v>
      </c>
      <c r="EG1108" s="239">
        <f t="shared" si="1646"/>
        <v>130</v>
      </c>
      <c r="EH1108" s="231">
        <f t="shared" si="1883"/>
        <v>1.0305157009999999</v>
      </c>
      <c r="EI1108" s="227">
        <f t="shared" si="1884"/>
        <v>3239.5853000500001</v>
      </c>
      <c r="EJ1108" s="227">
        <f t="shared" si="1885"/>
        <v>3494.8685200500004</v>
      </c>
      <c r="EK1108" s="227">
        <f t="shared" si="1776"/>
        <v>3113.21</v>
      </c>
      <c r="EL1108" s="227">
        <f t="shared" si="1886"/>
        <v>62.264200000000002</v>
      </c>
      <c r="EM1108" s="227">
        <f t="shared" si="1887"/>
        <v>159.81144666666668</v>
      </c>
      <c r="EN1108" s="228">
        <f t="shared" si="1772"/>
        <v>1.0040563239487399</v>
      </c>
      <c r="EO1108" s="239">
        <f t="shared" si="1773"/>
        <v>109</v>
      </c>
      <c r="EP1108" s="231">
        <f t="shared" si="1888"/>
        <v>1.0255239110000001</v>
      </c>
      <c r="EQ1108" s="227">
        <f t="shared" si="1889"/>
        <v>3205.62180399</v>
      </c>
      <c r="ER1108" s="227">
        <f t="shared" si="1890"/>
        <v>3427.6974506566667</v>
      </c>
      <c r="ES1108" s="227">
        <f t="shared" si="1643"/>
        <v>3113.21</v>
      </c>
      <c r="ET1108" s="227">
        <f t="shared" si="1891"/>
        <v>62.264200000000002</v>
      </c>
      <c r="EU1108" s="227">
        <f t="shared" si="1892"/>
        <v>129.71708333333336</v>
      </c>
      <c r="EV1108" s="228">
        <f t="shared" si="1641"/>
        <v>1.0027525765256462</v>
      </c>
      <c r="EW1108" s="239">
        <f t="shared" si="1642"/>
        <v>89</v>
      </c>
      <c r="EX1108" s="231">
        <f t="shared" si="1893"/>
        <v>1.0207923080000001</v>
      </c>
      <c r="EY1108" s="227">
        <f t="shared" si="1894"/>
        <v>3186.6883464900002</v>
      </c>
      <c r="EZ1108" s="227">
        <f t="shared" si="1895"/>
        <v>3378.6696298233337</v>
      </c>
      <c r="FA1108" s="227">
        <f t="shared" si="1771"/>
        <v>3113.21</v>
      </c>
      <c r="FB1108" s="227">
        <f t="shared" si="1896"/>
        <v>62.264200000000002</v>
      </c>
      <c r="FC1108" s="227">
        <f t="shared" si="1897"/>
        <v>98.584983333333327</v>
      </c>
      <c r="FD1108" s="228">
        <f t="shared" si="1769"/>
        <v>1.0026525778428901</v>
      </c>
      <c r="FE1108" s="239">
        <f t="shared" si="1770"/>
        <v>67</v>
      </c>
      <c r="FF1108" s="231">
        <f t="shared" si="1898"/>
        <v>1.015612755</v>
      </c>
      <c r="FG1108" s="227">
        <f t="shared" si="1899"/>
        <v>3170.2027474800002</v>
      </c>
      <c r="FH1108" s="227">
        <f t="shared" si="1900"/>
        <v>3331.0519308133335</v>
      </c>
      <c r="FI1108" s="227">
        <f t="shared" si="1639"/>
        <v>3113.21</v>
      </c>
      <c r="FJ1108" s="227">
        <f t="shared" si="1901"/>
        <v>62.264200000000002</v>
      </c>
      <c r="FK1108" s="227">
        <f t="shared" si="1902"/>
        <v>65.377410000000012</v>
      </c>
      <c r="FL1108" s="228">
        <f t="shared" si="1635"/>
        <v>1.0007506005289701</v>
      </c>
      <c r="FM1108" s="239">
        <f t="shared" si="1636"/>
        <v>45</v>
      </c>
      <c r="FN1108" s="231">
        <f t="shared" si="1903"/>
        <v>1.0104594840000001</v>
      </c>
      <c r="FO1108" s="227">
        <f t="shared" si="1904"/>
        <v>3148.1337887300001</v>
      </c>
      <c r="FP1108" s="227">
        <f t="shared" si="1905"/>
        <v>3275.7753987300002</v>
      </c>
      <c r="FQ1108" s="227">
        <f t="shared" si="1767"/>
        <v>3113.21</v>
      </c>
      <c r="FR1108" s="227">
        <f t="shared" si="1906"/>
        <v>62.264200000000002</v>
      </c>
      <c r="FS1108" s="227">
        <f t="shared" si="1907"/>
        <v>34.245310000000003</v>
      </c>
      <c r="FT1108" s="228">
        <f t="shared" si="1762"/>
        <v>0.99965033811722126</v>
      </c>
      <c r="FU1108" s="239">
        <f t="shared" si="1763"/>
        <v>23</v>
      </c>
      <c r="FV1108" s="231">
        <f t="shared" si="1908"/>
        <v>1.005332361</v>
      </c>
      <c r="FW1108" s="227">
        <f t="shared" si="1909"/>
        <v>3128.7163840600001</v>
      </c>
      <c r="FX1108" s="227">
        <f t="shared" si="1910"/>
        <v>3225.22589406</v>
      </c>
      <c r="FY1108" s="227">
        <f t="shared" si="1917"/>
        <v>3113.21</v>
      </c>
      <c r="FZ1108" s="227">
        <f t="shared" si="1918"/>
        <v>62.264200000000002</v>
      </c>
      <c r="GA1108" s="227">
        <f t="shared" si="1911"/>
        <v>3.11321</v>
      </c>
      <c r="GB1108" s="228">
        <f t="shared" si="1912"/>
        <v>1.0000499910989911</v>
      </c>
      <c r="GC1108" s="239">
        <f t="shared" si="1913"/>
        <v>1</v>
      </c>
      <c r="GD1108" s="231">
        <f t="shared" si="1914"/>
        <v>1.0002312529999999</v>
      </c>
      <c r="GE1108" s="227">
        <f t="shared" si="1815"/>
        <v>3114.0856079300002</v>
      </c>
      <c r="GF1108" s="227">
        <f t="shared" si="1915"/>
        <v>3179.4630179300002</v>
      </c>
      <c r="GG1108" s="1"/>
      <c r="GH1108" s="5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5"/>
      <c r="HA1108" s="5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3"/>
      <c r="JZ1108" s="1"/>
      <c r="KA1108" s="1"/>
      <c r="KB1108" s="1"/>
      <c r="KC1108" s="1"/>
      <c r="KD1108" s="1"/>
      <c r="KE1108" s="1"/>
    </row>
    <row r="1109" spans="1:291" x14ac:dyDescent="0.2">
      <c r="A1109" s="196">
        <f t="shared" si="1799"/>
        <v>43767</v>
      </c>
      <c r="B1109" s="236">
        <f t="shared" si="1916"/>
        <v>121947.75015898336</v>
      </c>
      <c r="C1109" s="66">
        <f t="shared" si="1660"/>
        <v>47704.612013940001</v>
      </c>
      <c r="D1109" s="77">
        <f t="shared" si="1800"/>
        <v>5227.84</v>
      </c>
      <c r="E1109" s="67">
        <f>VLOOKUP(A1108,[1]Plan1!$DQ$117:$DS$314,3)</f>
        <v>5233.07</v>
      </c>
      <c r="F1109" s="11">
        <f t="shared" si="1801"/>
        <v>43764</v>
      </c>
      <c r="G1109" s="73">
        <f t="shared" si="1789"/>
        <v>1.0004131725529497E-3</v>
      </c>
      <c r="H1109" s="11">
        <f t="shared" si="1802"/>
        <v>43794</v>
      </c>
      <c r="I1109" s="11">
        <f t="shared" si="1790"/>
        <v>43794</v>
      </c>
      <c r="J1109" s="1">
        <f t="shared" si="1803"/>
        <v>20</v>
      </c>
      <c r="K1109" s="1">
        <f t="shared" si="1804"/>
        <v>2</v>
      </c>
      <c r="L1109" s="66">
        <f t="shared" si="1791"/>
        <v>1.00009999</v>
      </c>
      <c r="M1109" s="70">
        <f t="shared" si="1661"/>
        <v>0.99960037000000002</v>
      </c>
      <c r="N1109" s="70">
        <f t="shared" si="1647"/>
        <v>1.1027963289813285</v>
      </c>
      <c r="O1109" s="66">
        <f t="shared" si="1657"/>
        <v>1.1029065899999999</v>
      </c>
      <c r="P1109" s="66">
        <f t="shared" si="1792"/>
        <v>47709.381998090001</v>
      </c>
      <c r="Q1109" s="74">
        <f t="shared" si="1793"/>
        <v>0</v>
      </c>
      <c r="R1109" s="75">
        <f t="shared" si="1658"/>
        <v>0</v>
      </c>
      <c r="S1109" s="66">
        <f t="shared" si="1659"/>
        <v>0</v>
      </c>
      <c r="T1109" s="10">
        <f t="shared" si="1805"/>
        <v>0.06</v>
      </c>
      <c r="U1109" s="74">
        <f t="shared" si="1654"/>
        <v>2</v>
      </c>
      <c r="V1109" s="74">
        <v>252</v>
      </c>
      <c r="W1109" s="70">
        <f t="shared" si="1794"/>
        <v>1.000462559</v>
      </c>
      <c r="X1109" s="66">
        <f t="shared" si="1795"/>
        <v>22.068404019999999</v>
      </c>
      <c r="Y1109" s="66">
        <v>0</v>
      </c>
      <c r="Z1109" s="67">
        <f t="shared" si="1796"/>
        <v>0</v>
      </c>
      <c r="AA1109" s="68" t="str">
        <f t="shared" si="1806"/>
        <v>A+INCORP J=</v>
      </c>
      <c r="AB1109" s="11">
        <f t="shared" si="1807"/>
        <v>43794</v>
      </c>
      <c r="AC1109" s="227">
        <f t="shared" si="1812"/>
        <v>3113.21</v>
      </c>
      <c r="AD1109" s="227">
        <f t="shared" si="1816"/>
        <v>62.264200000000002</v>
      </c>
      <c r="AE1109" s="227">
        <f t="shared" si="1817"/>
        <v>603.96273999999994</v>
      </c>
      <c r="AF1109" s="228">
        <f t="shared" si="1813"/>
        <v>1.0569821529500483</v>
      </c>
      <c r="AG1109" s="230">
        <f t="shared" si="1814"/>
        <v>402</v>
      </c>
      <c r="AH1109" s="231">
        <f t="shared" si="1818"/>
        <v>1.097409917</v>
      </c>
      <c r="AI1109" s="227">
        <f t="shared" si="1819"/>
        <v>3611.1452029100001</v>
      </c>
      <c r="AJ1109" s="227">
        <f t="shared" si="1820"/>
        <v>4277.3721429099996</v>
      </c>
      <c r="AK1109" s="227">
        <f t="shared" si="1667"/>
        <v>3113.21</v>
      </c>
      <c r="AL1109" s="227">
        <f t="shared" si="1821"/>
        <v>62.264200000000002</v>
      </c>
      <c r="AM1109" s="227">
        <f t="shared" si="1822"/>
        <v>572.83064000000002</v>
      </c>
      <c r="AN1109" s="228">
        <f t="shared" si="1668"/>
        <v>1.0560321225644871</v>
      </c>
      <c r="AO1109" s="230">
        <f t="shared" si="1669"/>
        <v>381</v>
      </c>
      <c r="AP1109" s="231">
        <f t="shared" si="1823"/>
        <v>1.092094093</v>
      </c>
      <c r="AQ1109" s="227">
        <f t="shared" si="1824"/>
        <v>3590.4228874300002</v>
      </c>
      <c r="AR1109" s="227">
        <f t="shared" si="1825"/>
        <v>4225.5177274300004</v>
      </c>
      <c r="AS1109" s="227">
        <f t="shared" si="1808"/>
        <v>3113.21</v>
      </c>
      <c r="AT1109" s="227">
        <f t="shared" si="1826"/>
        <v>62.264200000000002</v>
      </c>
      <c r="AU1109" s="227">
        <f t="shared" si="1827"/>
        <v>541.69853999999998</v>
      </c>
      <c r="AV1109" s="228">
        <f t="shared" si="1809"/>
        <v>1.0537144070770892</v>
      </c>
      <c r="AW1109" s="230">
        <f t="shared" si="1810"/>
        <v>360</v>
      </c>
      <c r="AX1109" s="231">
        <f t="shared" si="1828"/>
        <v>1.08680402</v>
      </c>
      <c r="AY1109" s="227">
        <f t="shared" si="1829"/>
        <v>3565.1891077</v>
      </c>
      <c r="AZ1109" s="227">
        <f t="shared" si="1830"/>
        <v>4169.1518477</v>
      </c>
      <c r="BA1109" s="227">
        <f t="shared" si="1787"/>
        <v>3113.21</v>
      </c>
      <c r="BB1109" s="227">
        <f t="shared" si="1831"/>
        <v>62.264200000000002</v>
      </c>
      <c r="BC1109" s="227">
        <f t="shared" si="1832"/>
        <v>509.5287033333334</v>
      </c>
      <c r="BD1109" s="228">
        <f t="shared" si="1665"/>
        <v>1.049515780634908</v>
      </c>
      <c r="BE1109" s="230">
        <f t="shared" si="1666"/>
        <v>340</v>
      </c>
      <c r="BF1109" s="231">
        <f t="shared" si="1833"/>
        <v>1.08178968</v>
      </c>
      <c r="BG1109" s="227">
        <f t="shared" si="1834"/>
        <v>3534.5995995600001</v>
      </c>
      <c r="BH1109" s="227">
        <f t="shared" si="1835"/>
        <v>4106.3925028933336</v>
      </c>
      <c r="BI1109" s="227">
        <f t="shared" si="1811"/>
        <v>3113.21</v>
      </c>
      <c r="BJ1109" s="227">
        <f t="shared" si="1836"/>
        <v>62.264200000000002</v>
      </c>
      <c r="BK1109" s="227">
        <f t="shared" si="1837"/>
        <v>478.39660333333336</v>
      </c>
      <c r="BL1109" s="228">
        <f t="shared" si="1797"/>
        <v>1.0364562886922024</v>
      </c>
      <c r="BM1109" s="230">
        <f t="shared" si="1798"/>
        <v>318</v>
      </c>
      <c r="BN1109" s="231">
        <f t="shared" si="1838"/>
        <v>1.0763006230000001</v>
      </c>
      <c r="BO1109" s="227">
        <f t="shared" si="1839"/>
        <v>3472.90576685</v>
      </c>
      <c r="BP1109" s="227">
        <f t="shared" si="1840"/>
        <v>4013.5665701833332</v>
      </c>
      <c r="BQ1109" s="227">
        <f t="shared" si="1664"/>
        <v>3113.21</v>
      </c>
      <c r="BR1109" s="227">
        <f t="shared" si="1841"/>
        <v>62.264200000000002</v>
      </c>
      <c r="BS1109" s="227">
        <f t="shared" si="1842"/>
        <v>444.1512933333334</v>
      </c>
      <c r="BT1109" s="228">
        <f t="shared" si="1662"/>
        <v>1.0330465679136622</v>
      </c>
      <c r="BU1109" s="230">
        <f t="shared" si="1663"/>
        <v>295</v>
      </c>
      <c r="BV1109" s="231">
        <f t="shared" si="1843"/>
        <v>1.070591842</v>
      </c>
      <c r="BW1109" s="227">
        <f t="shared" si="1844"/>
        <v>3443.1206867599999</v>
      </c>
      <c r="BX1109" s="227">
        <f t="shared" si="1845"/>
        <v>3949.5361800933333</v>
      </c>
      <c r="BY1109" s="227">
        <f t="shared" si="1788"/>
        <v>3113.21</v>
      </c>
      <c r="BZ1109" s="227">
        <f t="shared" si="1846"/>
        <v>62.264200000000002</v>
      </c>
      <c r="CA1109" s="227">
        <f t="shared" si="1847"/>
        <v>414.05693000000002</v>
      </c>
      <c r="CB1109" s="228">
        <f t="shared" si="1785"/>
        <v>1.0339761268910721</v>
      </c>
      <c r="CC1109" s="230">
        <f t="shared" si="1786"/>
        <v>275</v>
      </c>
      <c r="CD1109" s="231">
        <f t="shared" si="1848"/>
        <v>1.0656523019999999</v>
      </c>
      <c r="CE1109" s="227">
        <f t="shared" si="1849"/>
        <v>3430.3185813999999</v>
      </c>
      <c r="CF1109" s="227">
        <f t="shared" si="1850"/>
        <v>3906.6397114000001</v>
      </c>
      <c r="CG1109" s="227">
        <f t="shared" si="1781"/>
        <v>3113.21</v>
      </c>
      <c r="CH1109" s="227">
        <f t="shared" si="1851"/>
        <v>62.264200000000002</v>
      </c>
      <c r="CI1109" s="227">
        <f t="shared" si="1852"/>
        <v>382.92483000000004</v>
      </c>
      <c r="CJ1109" s="228">
        <f t="shared" si="1655"/>
        <v>1.0290370616273727</v>
      </c>
      <c r="CK1109" s="230">
        <f t="shared" si="1656"/>
        <v>254</v>
      </c>
      <c r="CL1109" s="231">
        <f t="shared" si="1853"/>
        <v>1.060490312</v>
      </c>
      <c r="CM1109" s="227">
        <f t="shared" si="1854"/>
        <v>3397.3957465399999</v>
      </c>
      <c r="CN1109" s="227">
        <f t="shared" si="1855"/>
        <v>3842.5847765399999</v>
      </c>
      <c r="CO1109" s="227">
        <f t="shared" si="1784"/>
        <v>3113.21</v>
      </c>
      <c r="CP1109" s="227">
        <f t="shared" si="1856"/>
        <v>62.264200000000002</v>
      </c>
      <c r="CQ1109" s="227">
        <f t="shared" si="1857"/>
        <v>349.71725666666663</v>
      </c>
      <c r="CR1109" s="228">
        <f t="shared" si="1782"/>
        <v>1.024427894017516</v>
      </c>
      <c r="CS1109" s="230">
        <f t="shared" si="1783"/>
        <v>234</v>
      </c>
      <c r="CT1109" s="231">
        <f t="shared" si="1858"/>
        <v>1.05559738</v>
      </c>
      <c r="CU1109" s="227">
        <f t="shared" si="1859"/>
        <v>3366.5736175900001</v>
      </c>
      <c r="CV1109" s="227">
        <f t="shared" si="1860"/>
        <v>3778.5550742566666</v>
      </c>
      <c r="CW1109" s="227">
        <f t="shared" si="1653"/>
        <v>3113.21</v>
      </c>
      <c r="CX1109" s="227">
        <f t="shared" si="1861"/>
        <v>62.264200000000002</v>
      </c>
      <c r="CY1109" s="227">
        <f t="shared" si="1862"/>
        <v>318.58515666666665</v>
      </c>
      <c r="CZ1109" s="228">
        <f t="shared" si="1651"/>
        <v>1.02658418287189</v>
      </c>
      <c r="DA1109" s="239">
        <f t="shared" si="1652"/>
        <v>213</v>
      </c>
      <c r="DB1109" s="231">
        <f t="shared" si="1863"/>
        <v>1.0504840950000001</v>
      </c>
      <c r="DC1109" s="227">
        <f t="shared" si="1864"/>
        <v>3357.31790529</v>
      </c>
      <c r="DD1109" s="227">
        <f t="shared" si="1865"/>
        <v>3738.1672619566666</v>
      </c>
      <c r="DE1109" s="227">
        <f t="shared" si="1780"/>
        <v>3113.21</v>
      </c>
      <c r="DF1109" s="227">
        <f t="shared" si="1866"/>
        <v>62.264200000000002</v>
      </c>
      <c r="DG1109" s="227">
        <f t="shared" si="1867"/>
        <v>287.45305666666661</v>
      </c>
      <c r="DH1109" s="228">
        <f t="shared" si="1778"/>
        <v>1.0250465071760588</v>
      </c>
      <c r="DI1109" s="239">
        <f t="shared" si="1779"/>
        <v>192</v>
      </c>
      <c r="DJ1109" s="231">
        <f t="shared" si="1868"/>
        <v>1.045395579</v>
      </c>
      <c r="DK1109" s="227">
        <f t="shared" si="1869"/>
        <v>3336.0507290300002</v>
      </c>
      <c r="DL1109" s="227">
        <f t="shared" si="1870"/>
        <v>3685.767985696667</v>
      </c>
      <c r="DM1109" s="227">
        <f t="shared" si="1650"/>
        <v>3113.21</v>
      </c>
      <c r="DN1109" s="227">
        <f t="shared" si="1871"/>
        <v>62.264200000000002</v>
      </c>
      <c r="DO1109" s="227">
        <f t="shared" si="1872"/>
        <v>255.28321999999997</v>
      </c>
      <c r="DP1109" s="228">
        <f t="shared" si="1648"/>
        <v>1.0217772230458535</v>
      </c>
      <c r="DQ1109" s="239">
        <f t="shared" si="1649"/>
        <v>171</v>
      </c>
      <c r="DR1109" s="231">
        <f t="shared" si="1873"/>
        <v>1.040331712</v>
      </c>
      <c r="DS1109" s="227">
        <f t="shared" si="1874"/>
        <v>3309.3025295100001</v>
      </c>
      <c r="DT1109" s="227">
        <f t="shared" si="1875"/>
        <v>3626.84994951</v>
      </c>
      <c r="DU1109" s="227">
        <f t="shared" si="1777"/>
        <v>3113.21</v>
      </c>
      <c r="DV1109" s="227">
        <f t="shared" si="1876"/>
        <v>62.264200000000002</v>
      </c>
      <c r="DW1109" s="227">
        <f t="shared" si="1877"/>
        <v>226.22659333333334</v>
      </c>
      <c r="DX1109" s="228">
        <f t="shared" si="1774"/>
        <v>1.0174029474971558</v>
      </c>
      <c r="DY1109" s="239">
        <f t="shared" si="1775"/>
        <v>153</v>
      </c>
      <c r="DZ1109" s="231">
        <f t="shared" si="1878"/>
        <v>1.036010782</v>
      </c>
      <c r="EA1109" s="227">
        <f t="shared" si="1879"/>
        <v>3281.4491860500002</v>
      </c>
      <c r="EB1109" s="227">
        <f t="shared" si="1880"/>
        <v>3569.9399793833336</v>
      </c>
      <c r="EC1109" s="227">
        <f t="shared" si="1644"/>
        <v>3113.21</v>
      </c>
      <c r="ED1109" s="227">
        <f t="shared" si="1881"/>
        <v>62.264200000000002</v>
      </c>
      <c r="EE1109" s="227">
        <f t="shared" si="1882"/>
        <v>194.05675666666667</v>
      </c>
      <c r="EF1109" s="228">
        <f t="shared" si="1645"/>
        <v>1.0098296148633212</v>
      </c>
      <c r="EG1109" s="239">
        <f t="shared" si="1646"/>
        <v>131</v>
      </c>
      <c r="EH1109" s="231">
        <f t="shared" si="1883"/>
        <v>1.0307540100000001</v>
      </c>
      <c r="EI1109" s="227">
        <f t="shared" si="1884"/>
        <v>3240.4964703700002</v>
      </c>
      <c r="EJ1109" s="227">
        <f t="shared" si="1885"/>
        <v>3496.8174270366671</v>
      </c>
      <c r="EK1109" s="227">
        <f t="shared" si="1776"/>
        <v>3113.21</v>
      </c>
      <c r="EL1109" s="227">
        <f t="shared" si="1886"/>
        <v>62.264200000000002</v>
      </c>
      <c r="EM1109" s="227">
        <f t="shared" si="1887"/>
        <v>160.84918333333334</v>
      </c>
      <c r="EN1109" s="228">
        <f t="shared" si="1772"/>
        <v>1.0041065244228857</v>
      </c>
      <c r="EO1109" s="239">
        <f t="shared" si="1773"/>
        <v>110</v>
      </c>
      <c r="EP1109" s="231">
        <f t="shared" si="1888"/>
        <v>1.0257610660000001</v>
      </c>
      <c r="EQ1109" s="227">
        <f t="shared" si="1889"/>
        <v>3206.5234228300001</v>
      </c>
      <c r="ER1109" s="227">
        <f t="shared" si="1890"/>
        <v>3429.6368061633334</v>
      </c>
      <c r="ES1109" s="227">
        <f t="shared" si="1643"/>
        <v>3113.21</v>
      </c>
      <c r="ET1109" s="227">
        <f t="shared" si="1891"/>
        <v>62.264200000000002</v>
      </c>
      <c r="EU1109" s="227">
        <f t="shared" si="1892"/>
        <v>130.75482000000002</v>
      </c>
      <c r="EV1109" s="228">
        <f t="shared" si="1641"/>
        <v>1.0028027118154621</v>
      </c>
      <c r="EW1109" s="239">
        <f t="shared" si="1642"/>
        <v>90</v>
      </c>
      <c r="EX1109" s="231">
        <f t="shared" si="1893"/>
        <v>1.0210283689999999</v>
      </c>
      <c r="EY1109" s="227">
        <f t="shared" si="1894"/>
        <v>3187.5846406700002</v>
      </c>
      <c r="EZ1109" s="227">
        <f t="shared" si="1895"/>
        <v>3380.6036606700004</v>
      </c>
      <c r="FA1109" s="227">
        <f t="shared" si="1771"/>
        <v>3113.21</v>
      </c>
      <c r="FB1109" s="227">
        <f t="shared" si="1896"/>
        <v>62.264200000000002</v>
      </c>
      <c r="FC1109" s="227">
        <f t="shared" si="1897"/>
        <v>99.622720000000001</v>
      </c>
      <c r="FD1109" s="228">
        <f t="shared" si="1769"/>
        <v>1.0027027081330049</v>
      </c>
      <c r="FE1109" s="239">
        <f t="shared" si="1770"/>
        <v>68</v>
      </c>
      <c r="FF1109" s="231">
        <f t="shared" si="1898"/>
        <v>1.015847618</v>
      </c>
      <c r="FG1109" s="227">
        <f t="shared" si="1899"/>
        <v>3171.0944042299998</v>
      </c>
      <c r="FH1109" s="227">
        <f t="shared" si="1900"/>
        <v>3332.9813242299997</v>
      </c>
      <c r="FI1109" s="227">
        <f t="shared" si="1639"/>
        <v>3113.21</v>
      </c>
      <c r="FJ1109" s="227">
        <f t="shared" si="1901"/>
        <v>62.264200000000002</v>
      </c>
      <c r="FK1109" s="227">
        <f t="shared" si="1902"/>
        <v>66.415146666666672</v>
      </c>
      <c r="FL1109" s="228">
        <f t="shared" si="1635"/>
        <v>1.0008006357246559</v>
      </c>
      <c r="FM1109" s="239">
        <f t="shared" si="1636"/>
        <v>46</v>
      </c>
      <c r="FN1109" s="231">
        <f t="shared" si="1903"/>
        <v>1.010693155</v>
      </c>
      <c r="FO1109" s="227">
        <f t="shared" si="1904"/>
        <v>3149.0192374100002</v>
      </c>
      <c r="FP1109" s="227">
        <f t="shared" si="1905"/>
        <v>3277.698584076667</v>
      </c>
      <c r="FQ1109" s="227">
        <f t="shared" si="1767"/>
        <v>3113.21</v>
      </c>
      <c r="FR1109" s="227">
        <f t="shared" si="1906"/>
        <v>62.264200000000002</v>
      </c>
      <c r="FS1109" s="227">
        <f t="shared" si="1907"/>
        <v>35.283046666666664</v>
      </c>
      <c r="FT1109" s="228">
        <f t="shared" si="1762"/>
        <v>0.99970031830235295</v>
      </c>
      <c r="FU1109" s="239">
        <f t="shared" si="1763"/>
        <v>24</v>
      </c>
      <c r="FV1109" s="231">
        <f t="shared" si="1908"/>
        <v>1.005564846</v>
      </c>
      <c r="FW1109" s="227">
        <f t="shared" si="1909"/>
        <v>3129.5963703100001</v>
      </c>
      <c r="FX1109" s="227">
        <f t="shared" si="1910"/>
        <v>3227.1436169766666</v>
      </c>
      <c r="FY1109" s="227">
        <f t="shared" si="1917"/>
        <v>3113.21</v>
      </c>
      <c r="FZ1109" s="227">
        <f t="shared" si="1918"/>
        <v>62.264200000000002</v>
      </c>
      <c r="GA1109" s="227">
        <f t="shared" si="1911"/>
        <v>4.150946666666667</v>
      </c>
      <c r="GB1109" s="228">
        <f t="shared" si="1912"/>
        <v>1.0000999912658395</v>
      </c>
      <c r="GC1109" s="239">
        <f t="shared" si="1913"/>
        <v>2</v>
      </c>
      <c r="GD1109" s="231">
        <f t="shared" si="1914"/>
        <v>1.000462559</v>
      </c>
      <c r="GE1109" s="227">
        <f t="shared" si="1815"/>
        <v>3114.9614811000001</v>
      </c>
      <c r="GF1109" s="227">
        <f t="shared" si="1915"/>
        <v>3181.3766277666668</v>
      </c>
      <c r="GG1109" s="1"/>
      <c r="GH1109" s="5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5"/>
      <c r="HA1109" s="5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3"/>
      <c r="JZ1109" s="1"/>
      <c r="KA1109" s="1"/>
      <c r="KB1109" s="1"/>
      <c r="KC1109" s="1"/>
      <c r="KD1109" s="1"/>
      <c r="KE1109" s="1"/>
    </row>
    <row r="1110" spans="1:291" x14ac:dyDescent="0.2">
      <c r="A1110" s="196">
        <f t="shared" si="1799"/>
        <v>43768</v>
      </c>
      <c r="B1110" s="236">
        <f t="shared" si="1916"/>
        <v>122000.74463611668</v>
      </c>
      <c r="C1110" s="66">
        <f t="shared" si="1660"/>
        <v>47704.612013940001</v>
      </c>
      <c r="D1110" s="77">
        <f t="shared" si="1800"/>
        <v>5227.84</v>
      </c>
      <c r="E1110" s="67">
        <f>VLOOKUP(A1109,[1]Plan1!$DQ$117:$DS$314,3)</f>
        <v>5233.07</v>
      </c>
      <c r="F1110" s="11">
        <f t="shared" si="1801"/>
        <v>43764</v>
      </c>
      <c r="G1110" s="73">
        <f t="shared" si="1789"/>
        <v>1.0004131725529497E-3</v>
      </c>
      <c r="H1110" s="11">
        <f t="shared" si="1802"/>
        <v>43794</v>
      </c>
      <c r="I1110" s="11">
        <f t="shared" si="1790"/>
        <v>43794</v>
      </c>
      <c r="J1110" s="1">
        <f t="shared" si="1803"/>
        <v>20</v>
      </c>
      <c r="K1110" s="1">
        <f t="shared" si="1804"/>
        <v>3</v>
      </c>
      <c r="L1110" s="66">
        <f t="shared" si="1791"/>
        <v>1.0001499899999999</v>
      </c>
      <c r="M1110" s="70">
        <f t="shared" si="1661"/>
        <v>0.99960037000000002</v>
      </c>
      <c r="N1110" s="70">
        <f t="shared" si="1647"/>
        <v>1.1027963289813285</v>
      </c>
      <c r="O1110" s="66">
        <f t="shared" si="1657"/>
        <v>1.1029617300000001</v>
      </c>
      <c r="P1110" s="66">
        <f t="shared" si="1792"/>
        <v>47711.767228689998</v>
      </c>
      <c r="Q1110" s="74">
        <f t="shared" si="1793"/>
        <v>0</v>
      </c>
      <c r="R1110" s="75">
        <f t="shared" si="1658"/>
        <v>0</v>
      </c>
      <c r="S1110" s="66">
        <f t="shared" si="1659"/>
        <v>0</v>
      </c>
      <c r="T1110" s="10">
        <f t="shared" si="1805"/>
        <v>0.06</v>
      </c>
      <c r="U1110" s="74">
        <f t="shared" si="1654"/>
        <v>3</v>
      </c>
      <c r="V1110" s="74">
        <v>252</v>
      </c>
      <c r="W1110" s="70">
        <f t="shared" si="1794"/>
        <v>1.0006939180000001</v>
      </c>
      <c r="X1110" s="66">
        <f t="shared" si="1795"/>
        <v>33.108054090000003</v>
      </c>
      <c r="Y1110" s="66">
        <v>0</v>
      </c>
      <c r="Z1110" s="67">
        <f t="shared" si="1796"/>
        <v>0</v>
      </c>
      <c r="AA1110" s="68" t="str">
        <f t="shared" si="1806"/>
        <v>A+INCORP J=</v>
      </c>
      <c r="AB1110" s="11">
        <f t="shared" si="1807"/>
        <v>43794</v>
      </c>
      <c r="AC1110" s="227">
        <f t="shared" si="1812"/>
        <v>3113.21</v>
      </c>
      <c r="AD1110" s="227">
        <f t="shared" si="1816"/>
        <v>62.264200000000002</v>
      </c>
      <c r="AE1110" s="227">
        <f t="shared" si="1817"/>
        <v>605.00047666666671</v>
      </c>
      <c r="AF1110" s="228">
        <f t="shared" si="1813"/>
        <v>1.0570349969501134</v>
      </c>
      <c r="AG1110" s="230">
        <f t="shared" si="1814"/>
        <v>403</v>
      </c>
      <c r="AH1110" s="231">
        <f t="shared" si="1818"/>
        <v>1.0976636950000001</v>
      </c>
      <c r="AI1110" s="227">
        <f t="shared" si="1819"/>
        <v>3612.1608682400001</v>
      </c>
      <c r="AJ1110" s="227">
        <f t="shared" si="1820"/>
        <v>4279.4255449066668</v>
      </c>
      <c r="AK1110" s="227">
        <f t="shared" si="1667"/>
        <v>3113.21</v>
      </c>
      <c r="AL1110" s="227">
        <f t="shared" si="1821"/>
        <v>62.264200000000002</v>
      </c>
      <c r="AM1110" s="227">
        <f t="shared" si="1822"/>
        <v>573.86837666666668</v>
      </c>
      <c r="AN1110" s="228">
        <f t="shared" si="1668"/>
        <v>1.0560849190676238</v>
      </c>
      <c r="AO1110" s="230">
        <f t="shared" si="1669"/>
        <v>382</v>
      </c>
      <c r="AP1110" s="231">
        <f t="shared" si="1823"/>
        <v>1.092346643</v>
      </c>
      <c r="AQ1110" s="227">
        <f t="shared" si="1824"/>
        <v>3591.4327286799999</v>
      </c>
      <c r="AR1110" s="227">
        <f t="shared" si="1825"/>
        <v>4227.5653053466667</v>
      </c>
      <c r="AS1110" s="227">
        <f t="shared" si="1808"/>
        <v>3113.21</v>
      </c>
      <c r="AT1110" s="227">
        <f t="shared" si="1826"/>
        <v>62.264200000000002</v>
      </c>
      <c r="AU1110" s="227">
        <f t="shared" si="1827"/>
        <v>542.73627666666664</v>
      </c>
      <c r="AV1110" s="228">
        <f t="shared" si="1809"/>
        <v>1.0537670877056513</v>
      </c>
      <c r="AW1110" s="230">
        <f t="shared" si="1810"/>
        <v>361</v>
      </c>
      <c r="AX1110" s="231">
        <f t="shared" si="1828"/>
        <v>1.0870553460000001</v>
      </c>
      <c r="AY1110" s="227">
        <f t="shared" si="1829"/>
        <v>3566.1918495599998</v>
      </c>
      <c r="AZ1110" s="227">
        <f t="shared" si="1830"/>
        <v>4171.1923262266664</v>
      </c>
      <c r="BA1110" s="227">
        <f t="shared" si="1787"/>
        <v>3113.21</v>
      </c>
      <c r="BB1110" s="227">
        <f t="shared" si="1831"/>
        <v>62.264200000000002</v>
      </c>
      <c r="BC1110" s="227">
        <f t="shared" si="1832"/>
        <v>510.56643999999994</v>
      </c>
      <c r="BD1110" s="228">
        <f t="shared" si="1665"/>
        <v>1.0495682513524365</v>
      </c>
      <c r="BE1110" s="230">
        <f t="shared" si="1666"/>
        <v>341</v>
      </c>
      <c r="BF1110" s="231">
        <f t="shared" si="1833"/>
        <v>1.0820398470000001</v>
      </c>
      <c r="BG1110" s="227">
        <f t="shared" si="1834"/>
        <v>3535.5937397299999</v>
      </c>
      <c r="BH1110" s="227">
        <f t="shared" si="1835"/>
        <v>4108.4243797299996</v>
      </c>
      <c r="BI1110" s="227">
        <f t="shared" si="1811"/>
        <v>3113.21</v>
      </c>
      <c r="BJ1110" s="227">
        <f t="shared" si="1836"/>
        <v>62.264200000000002</v>
      </c>
      <c r="BK1110" s="227">
        <f t="shared" si="1837"/>
        <v>479.43434000000002</v>
      </c>
      <c r="BL1110" s="228">
        <f t="shared" si="1797"/>
        <v>1.0365081064982404</v>
      </c>
      <c r="BM1110" s="230">
        <f t="shared" si="1798"/>
        <v>319</v>
      </c>
      <c r="BN1110" s="231">
        <f t="shared" si="1838"/>
        <v>1.076549521</v>
      </c>
      <c r="BO1110" s="227">
        <f t="shared" si="1839"/>
        <v>3473.8825562000002</v>
      </c>
      <c r="BP1110" s="227">
        <f t="shared" si="1840"/>
        <v>4015.5810962</v>
      </c>
      <c r="BQ1110" s="227">
        <f t="shared" si="1664"/>
        <v>3113.21</v>
      </c>
      <c r="BR1110" s="227">
        <f t="shared" si="1841"/>
        <v>62.264200000000002</v>
      </c>
      <c r="BS1110" s="227">
        <f t="shared" si="1842"/>
        <v>445.18903000000006</v>
      </c>
      <c r="BT1110" s="228">
        <f t="shared" si="1662"/>
        <v>1.033098215250138</v>
      </c>
      <c r="BU1110" s="230">
        <f t="shared" si="1663"/>
        <v>296</v>
      </c>
      <c r="BV1110" s="231">
        <f t="shared" si="1843"/>
        <v>1.0708394189999999</v>
      </c>
      <c r="BW1110" s="227">
        <f t="shared" si="1844"/>
        <v>3444.0890961</v>
      </c>
      <c r="BX1110" s="227">
        <f t="shared" si="1845"/>
        <v>3951.5423261000001</v>
      </c>
      <c r="BY1110" s="227">
        <f t="shared" si="1788"/>
        <v>3113.21</v>
      </c>
      <c r="BZ1110" s="227">
        <f t="shared" si="1846"/>
        <v>62.264200000000002</v>
      </c>
      <c r="CA1110" s="227">
        <f t="shared" si="1847"/>
        <v>415.09466666666668</v>
      </c>
      <c r="CB1110" s="228">
        <f t="shared" si="1785"/>
        <v>1.0340278207010047</v>
      </c>
      <c r="CC1110" s="230">
        <f t="shared" si="1786"/>
        <v>276</v>
      </c>
      <c r="CD1110" s="231">
        <f t="shared" si="1848"/>
        <v>1.0658987369999999</v>
      </c>
      <c r="CE1110" s="227">
        <f t="shared" si="1849"/>
        <v>3431.2833909300002</v>
      </c>
      <c r="CF1110" s="227">
        <f t="shared" si="1850"/>
        <v>3908.6422575966672</v>
      </c>
      <c r="CG1110" s="227">
        <f t="shared" si="1781"/>
        <v>3113.21</v>
      </c>
      <c r="CH1110" s="227">
        <f t="shared" si="1851"/>
        <v>62.264200000000002</v>
      </c>
      <c r="CI1110" s="227">
        <f t="shared" si="1852"/>
        <v>383.9625666666667</v>
      </c>
      <c r="CJ1110" s="228">
        <f t="shared" si="1655"/>
        <v>1.0290885085079089</v>
      </c>
      <c r="CK1110" s="230">
        <f t="shared" si="1656"/>
        <v>255</v>
      </c>
      <c r="CL1110" s="231">
        <f t="shared" si="1853"/>
        <v>1.060735553</v>
      </c>
      <c r="CM1110" s="227">
        <f t="shared" si="1854"/>
        <v>3398.3512953300001</v>
      </c>
      <c r="CN1110" s="227">
        <f t="shared" si="1855"/>
        <v>3844.5780619966667</v>
      </c>
      <c r="CO1110" s="227">
        <f t="shared" si="1784"/>
        <v>3113.21</v>
      </c>
      <c r="CP1110" s="227">
        <f t="shared" si="1856"/>
        <v>62.264200000000002</v>
      </c>
      <c r="CQ1110" s="227">
        <f t="shared" si="1857"/>
        <v>350.7549933333334</v>
      </c>
      <c r="CR1110" s="228">
        <f t="shared" si="1782"/>
        <v>1.0244791104619444</v>
      </c>
      <c r="CS1110" s="230">
        <f t="shared" si="1783"/>
        <v>235</v>
      </c>
      <c r="CT1110" s="231">
        <f t="shared" si="1858"/>
        <v>1.0558414890000001</v>
      </c>
      <c r="CU1110" s="227">
        <f t="shared" si="1859"/>
        <v>3367.52049579</v>
      </c>
      <c r="CV1110" s="227">
        <f t="shared" si="1860"/>
        <v>3780.5396891233336</v>
      </c>
      <c r="CW1110" s="227">
        <f t="shared" si="1653"/>
        <v>3113.21</v>
      </c>
      <c r="CX1110" s="227">
        <f t="shared" si="1861"/>
        <v>62.264200000000002</v>
      </c>
      <c r="CY1110" s="227">
        <f t="shared" si="1862"/>
        <v>319.62289333333337</v>
      </c>
      <c r="CZ1110" s="228">
        <f t="shared" si="1651"/>
        <v>1.0266355071203415</v>
      </c>
      <c r="DA1110" s="239">
        <f t="shared" si="1652"/>
        <v>214</v>
      </c>
      <c r="DB1110" s="231">
        <f t="shared" si="1863"/>
        <v>1.050727022</v>
      </c>
      <c r="DC1110" s="227">
        <f t="shared" si="1864"/>
        <v>3358.2621816999999</v>
      </c>
      <c r="DD1110" s="227">
        <f t="shared" si="1865"/>
        <v>3740.1492750333332</v>
      </c>
      <c r="DE1110" s="227">
        <f t="shared" si="1780"/>
        <v>3113.21</v>
      </c>
      <c r="DF1110" s="227">
        <f t="shared" si="1866"/>
        <v>62.264200000000002</v>
      </c>
      <c r="DG1110" s="227">
        <f t="shared" si="1867"/>
        <v>288.49079333333339</v>
      </c>
      <c r="DH1110" s="228">
        <f t="shared" si="1778"/>
        <v>1.0250977545481557</v>
      </c>
      <c r="DI1110" s="239">
        <f t="shared" si="1779"/>
        <v>193</v>
      </c>
      <c r="DJ1110" s="231">
        <f t="shared" si="1868"/>
        <v>1.0456373299999999</v>
      </c>
      <c r="DK1110" s="227">
        <f t="shared" si="1869"/>
        <v>3336.98902619</v>
      </c>
      <c r="DL1110" s="227">
        <f t="shared" si="1870"/>
        <v>3687.7440195233335</v>
      </c>
      <c r="DM1110" s="227">
        <f t="shared" si="1650"/>
        <v>3113.21</v>
      </c>
      <c r="DN1110" s="227">
        <f t="shared" si="1871"/>
        <v>62.264200000000002</v>
      </c>
      <c r="DO1110" s="227">
        <f t="shared" si="1872"/>
        <v>256.32095666666663</v>
      </c>
      <c r="DP1110" s="228">
        <f t="shared" si="1648"/>
        <v>1.0218283069695417</v>
      </c>
      <c r="DQ1110" s="239">
        <f t="shared" si="1649"/>
        <v>172</v>
      </c>
      <c r="DR1110" s="231">
        <f t="shared" si="1873"/>
        <v>1.0405722909999999</v>
      </c>
      <c r="DS1110" s="227">
        <f t="shared" si="1874"/>
        <v>3310.2333004100001</v>
      </c>
      <c r="DT1110" s="227">
        <f t="shared" si="1875"/>
        <v>3628.8184570766666</v>
      </c>
      <c r="DU1110" s="227">
        <f t="shared" si="1777"/>
        <v>3113.21</v>
      </c>
      <c r="DV1110" s="227">
        <f t="shared" si="1876"/>
        <v>62.264200000000002</v>
      </c>
      <c r="DW1110" s="227">
        <f t="shared" si="1877"/>
        <v>227.26433</v>
      </c>
      <c r="DX1110" s="228">
        <f t="shared" si="1774"/>
        <v>1.017453812728204</v>
      </c>
      <c r="DY1110" s="239">
        <f t="shared" si="1775"/>
        <v>154</v>
      </c>
      <c r="DZ1110" s="231">
        <f t="shared" si="1878"/>
        <v>1.0362503620000001</v>
      </c>
      <c r="EA1110" s="227">
        <f t="shared" si="1879"/>
        <v>3282.37212365</v>
      </c>
      <c r="EB1110" s="227">
        <f t="shared" si="1880"/>
        <v>3571.9006536500001</v>
      </c>
      <c r="EC1110" s="227">
        <f t="shared" si="1644"/>
        <v>3113.21</v>
      </c>
      <c r="ED1110" s="227">
        <f t="shared" si="1881"/>
        <v>62.264200000000002</v>
      </c>
      <c r="EE1110" s="227">
        <f t="shared" si="1882"/>
        <v>195.09449333333333</v>
      </c>
      <c r="EF1110" s="228">
        <f t="shared" si="1645"/>
        <v>1.0098801014643339</v>
      </c>
      <c r="EG1110" s="239">
        <f t="shared" si="1646"/>
        <v>132</v>
      </c>
      <c r="EH1110" s="231">
        <f t="shared" si="1883"/>
        <v>1.0309923750000001</v>
      </c>
      <c r="EI1110" s="227">
        <f t="shared" si="1884"/>
        <v>3241.4078916600001</v>
      </c>
      <c r="EJ1110" s="227">
        <f t="shared" si="1885"/>
        <v>3498.7665849933337</v>
      </c>
      <c r="EK1110" s="227">
        <f t="shared" si="1776"/>
        <v>3113.21</v>
      </c>
      <c r="EL1110" s="227">
        <f t="shared" si="1886"/>
        <v>62.264200000000002</v>
      </c>
      <c r="EM1110" s="227">
        <f t="shared" si="1887"/>
        <v>161.88692</v>
      </c>
      <c r="EN1110" s="228">
        <f t="shared" si="1772"/>
        <v>1.0041567248970318</v>
      </c>
      <c r="EO1110" s="239">
        <f t="shared" si="1773"/>
        <v>111</v>
      </c>
      <c r="EP1110" s="231">
        <f t="shared" si="1888"/>
        <v>1.0259982759999999</v>
      </c>
      <c r="EQ1110" s="227">
        <f t="shared" si="1889"/>
        <v>3207.4252877200001</v>
      </c>
      <c r="ER1110" s="227">
        <f t="shared" si="1890"/>
        <v>3431.5764077200001</v>
      </c>
      <c r="ES1110" s="227">
        <f t="shared" si="1643"/>
        <v>3113.21</v>
      </c>
      <c r="ET1110" s="227">
        <f t="shared" si="1891"/>
        <v>62.264200000000002</v>
      </c>
      <c r="EU1110" s="227">
        <f t="shared" si="1892"/>
        <v>131.79255666666668</v>
      </c>
      <c r="EV1110" s="228">
        <f t="shared" si="1641"/>
        <v>1.0028528471052782</v>
      </c>
      <c r="EW1110" s="239">
        <f t="shared" si="1642"/>
        <v>91</v>
      </c>
      <c r="EX1110" s="231">
        <f t="shared" si="1893"/>
        <v>1.021264484</v>
      </c>
      <c r="EY1110" s="227">
        <f t="shared" si="1894"/>
        <v>3188.48117714</v>
      </c>
      <c r="EZ1110" s="227">
        <f t="shared" si="1895"/>
        <v>3382.5379338066668</v>
      </c>
      <c r="FA1110" s="227">
        <f t="shared" si="1771"/>
        <v>3113.21</v>
      </c>
      <c r="FB1110" s="227">
        <f t="shared" si="1896"/>
        <v>62.264200000000002</v>
      </c>
      <c r="FC1110" s="227">
        <f t="shared" si="1897"/>
        <v>100.66045666666666</v>
      </c>
      <c r="FD1110" s="228">
        <f t="shared" si="1769"/>
        <v>1.0027528384231201</v>
      </c>
      <c r="FE1110" s="239">
        <f t="shared" si="1770"/>
        <v>69</v>
      </c>
      <c r="FF1110" s="231">
        <f t="shared" si="1898"/>
        <v>1.0160825360000001</v>
      </c>
      <c r="FG1110" s="227">
        <f t="shared" si="1899"/>
        <v>3171.98630598</v>
      </c>
      <c r="FH1110" s="227">
        <f t="shared" si="1900"/>
        <v>3334.9109626466666</v>
      </c>
      <c r="FI1110" s="227">
        <f t="shared" si="1639"/>
        <v>3113.21</v>
      </c>
      <c r="FJ1110" s="227">
        <f t="shared" si="1901"/>
        <v>62.264200000000002</v>
      </c>
      <c r="FK1110" s="227">
        <f t="shared" si="1902"/>
        <v>67.452883333333332</v>
      </c>
      <c r="FL1110" s="228">
        <f t="shared" ref="FL1110:FL1173" si="1919">($O1110/FL$1043)</f>
        <v>1.000850670920342</v>
      </c>
      <c r="FM1110" s="239">
        <f t="shared" ref="FM1110:FM1173" si="1920">NETWORKDAYS(FM$1043,$A1110,$AE$118:$AE$502)-1</f>
        <v>47</v>
      </c>
      <c r="FN1110" s="231">
        <f t="shared" si="1903"/>
        <v>1.0109268810000001</v>
      </c>
      <c r="FO1110" s="227">
        <f t="shared" si="1904"/>
        <v>3149.9049302600001</v>
      </c>
      <c r="FP1110" s="227">
        <f t="shared" si="1905"/>
        <v>3279.6220135933336</v>
      </c>
      <c r="FQ1110" s="227">
        <f t="shared" si="1767"/>
        <v>3113.21</v>
      </c>
      <c r="FR1110" s="227">
        <f t="shared" si="1906"/>
        <v>62.264200000000002</v>
      </c>
      <c r="FS1110" s="227">
        <f t="shared" si="1907"/>
        <v>36.320783333333338</v>
      </c>
      <c r="FT1110" s="228">
        <f t="shared" si="1762"/>
        <v>0.99975029848748487</v>
      </c>
      <c r="FU1110" s="239">
        <f t="shared" si="1763"/>
        <v>25</v>
      </c>
      <c r="FV1110" s="231">
        <f t="shared" si="1908"/>
        <v>1.005797386</v>
      </c>
      <c r="FW1110" s="227">
        <f t="shared" si="1909"/>
        <v>3130.4766000899999</v>
      </c>
      <c r="FX1110" s="227">
        <f t="shared" si="1910"/>
        <v>3229.0615834233331</v>
      </c>
      <c r="FY1110" s="227">
        <f t="shared" si="1917"/>
        <v>3113.21</v>
      </c>
      <c r="FZ1110" s="227">
        <f t="shared" si="1918"/>
        <v>62.264200000000002</v>
      </c>
      <c r="GA1110" s="227">
        <f t="shared" si="1911"/>
        <v>5.1886833333333326</v>
      </c>
      <c r="GB1110" s="228">
        <f t="shared" si="1912"/>
        <v>1.0001499914326883</v>
      </c>
      <c r="GC1110" s="239">
        <f t="shared" si="1913"/>
        <v>3</v>
      </c>
      <c r="GD1110" s="231">
        <f t="shared" si="1914"/>
        <v>1.0006939180000001</v>
      </c>
      <c r="GE1110" s="227">
        <f t="shared" si="1815"/>
        <v>3115.8375913099999</v>
      </c>
      <c r="GF1110" s="227">
        <f t="shared" si="1915"/>
        <v>3183.2904746433333</v>
      </c>
      <c r="GG1110" s="1"/>
      <c r="GH1110" s="5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5"/>
      <c r="HA1110" s="5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3"/>
      <c r="JZ1110" s="1"/>
      <c r="KA1110" s="1"/>
      <c r="KB1110" s="1"/>
      <c r="KC1110" s="1"/>
      <c r="KD1110" s="1"/>
      <c r="KE1110" s="1"/>
    </row>
    <row r="1111" spans="1:291" x14ac:dyDescent="0.2">
      <c r="A1111" s="196">
        <f t="shared" si="1799"/>
        <v>43769</v>
      </c>
      <c r="B1111" s="236">
        <f t="shared" si="1916"/>
        <v>122053.74899813996</v>
      </c>
      <c r="C1111" s="66">
        <f t="shared" si="1660"/>
        <v>47704.612013940001</v>
      </c>
      <c r="D1111" s="77">
        <f t="shared" si="1800"/>
        <v>5227.84</v>
      </c>
      <c r="E1111" s="67">
        <f>VLOOKUP(A1110,[1]Plan1!$DQ$117:$DS$314,3)</f>
        <v>5233.07</v>
      </c>
      <c r="F1111" s="11">
        <f t="shared" si="1801"/>
        <v>43764</v>
      </c>
      <c r="G1111" s="73">
        <f t="shared" si="1789"/>
        <v>1.0004131725529497E-3</v>
      </c>
      <c r="H1111" s="11">
        <f t="shared" si="1802"/>
        <v>43794</v>
      </c>
      <c r="I1111" s="11">
        <f t="shared" si="1790"/>
        <v>43794</v>
      </c>
      <c r="J1111" s="1">
        <f t="shared" si="1803"/>
        <v>20</v>
      </c>
      <c r="K1111" s="1">
        <f t="shared" si="1804"/>
        <v>4</v>
      </c>
      <c r="L1111" s="66">
        <f t="shared" si="1791"/>
        <v>1.0002</v>
      </c>
      <c r="M1111" s="70">
        <f t="shared" si="1661"/>
        <v>0.99960037000000002</v>
      </c>
      <c r="N1111" s="70">
        <f t="shared" si="1647"/>
        <v>1.1027963289813285</v>
      </c>
      <c r="O1111" s="66">
        <f t="shared" si="1657"/>
        <v>1.10301688</v>
      </c>
      <c r="P1111" s="66">
        <f t="shared" si="1792"/>
        <v>47714.152936339997</v>
      </c>
      <c r="Q1111" s="74">
        <f t="shared" si="1793"/>
        <v>0</v>
      </c>
      <c r="R1111" s="75">
        <f t="shared" si="1658"/>
        <v>0</v>
      </c>
      <c r="S1111" s="66">
        <f t="shared" si="1659"/>
        <v>0</v>
      </c>
      <c r="T1111" s="10">
        <f t="shared" si="1805"/>
        <v>0.06</v>
      </c>
      <c r="U1111" s="74">
        <f t="shared" si="1654"/>
        <v>4</v>
      </c>
      <c r="V1111" s="74">
        <v>252</v>
      </c>
      <c r="W1111" s="70">
        <f t="shared" si="1794"/>
        <v>1.0009253309999999</v>
      </c>
      <c r="X1111" s="66">
        <f t="shared" si="1795"/>
        <v>44.151384849999999</v>
      </c>
      <c r="Y1111" s="66">
        <v>0</v>
      </c>
      <c r="Z1111" s="67">
        <f t="shared" si="1796"/>
        <v>0</v>
      </c>
      <c r="AA1111" s="68" t="str">
        <f t="shared" si="1806"/>
        <v>A+INCORP J=</v>
      </c>
      <c r="AB1111" s="11">
        <f t="shared" si="1807"/>
        <v>43794</v>
      </c>
      <c r="AC1111" s="227">
        <f t="shared" si="1812"/>
        <v>3113.21</v>
      </c>
      <c r="AD1111" s="227">
        <f t="shared" si="1816"/>
        <v>62.264200000000002</v>
      </c>
      <c r="AE1111" s="227">
        <f t="shared" si="1817"/>
        <v>606.03821333333326</v>
      </c>
      <c r="AF1111" s="228">
        <f t="shared" si="1813"/>
        <v>1.0570878505337837</v>
      </c>
      <c r="AG1111" s="230">
        <f t="shared" si="1814"/>
        <v>404</v>
      </c>
      <c r="AH1111" s="231">
        <f t="shared" si="1818"/>
        <v>1.0979175329999999</v>
      </c>
      <c r="AI1111" s="227">
        <f t="shared" si="1819"/>
        <v>3613.1768472799999</v>
      </c>
      <c r="AJ1111" s="227">
        <f t="shared" si="1820"/>
        <v>4281.4792606133333</v>
      </c>
      <c r="AK1111" s="227">
        <f t="shared" si="1667"/>
        <v>3113.21</v>
      </c>
      <c r="AL1111" s="227">
        <f t="shared" si="1821"/>
        <v>62.264200000000002</v>
      </c>
      <c r="AM1111" s="227">
        <f t="shared" si="1822"/>
        <v>574.90611333333322</v>
      </c>
      <c r="AN1111" s="228">
        <f t="shared" si="1668"/>
        <v>1.0561377251457515</v>
      </c>
      <c r="AO1111" s="230">
        <f t="shared" si="1669"/>
        <v>383</v>
      </c>
      <c r="AP1111" s="231">
        <f t="shared" si="1823"/>
        <v>1.092599251</v>
      </c>
      <c r="AQ1111" s="227">
        <f t="shared" si="1824"/>
        <v>3592.4428762299999</v>
      </c>
      <c r="AR1111" s="227">
        <f t="shared" si="1825"/>
        <v>4229.6131895633334</v>
      </c>
      <c r="AS1111" s="227">
        <f t="shared" si="1808"/>
        <v>3113.21</v>
      </c>
      <c r="AT1111" s="227">
        <f t="shared" si="1826"/>
        <v>62.264200000000002</v>
      </c>
      <c r="AU1111" s="227">
        <f t="shared" si="1827"/>
        <v>543.7740133333333</v>
      </c>
      <c r="AV1111" s="228">
        <f t="shared" si="1809"/>
        <v>1.0538197778881899</v>
      </c>
      <c r="AW1111" s="230">
        <f t="shared" si="1810"/>
        <v>362</v>
      </c>
      <c r="AX1111" s="231">
        <f t="shared" si="1828"/>
        <v>1.0873067300000001</v>
      </c>
      <c r="AY1111" s="227">
        <f t="shared" si="1829"/>
        <v>3567.1948964799999</v>
      </c>
      <c r="AZ1111" s="227">
        <f t="shared" si="1830"/>
        <v>4173.2331098133327</v>
      </c>
      <c r="BA1111" s="227">
        <f t="shared" si="1787"/>
        <v>3113.21</v>
      </c>
      <c r="BB1111" s="227">
        <f t="shared" si="1831"/>
        <v>62.264200000000002</v>
      </c>
      <c r="BC1111" s="227">
        <f t="shared" si="1832"/>
        <v>511.60417666666666</v>
      </c>
      <c r="BD1111" s="228">
        <f t="shared" si="1665"/>
        <v>1.0496207315858732</v>
      </c>
      <c r="BE1111" s="230">
        <f t="shared" si="1666"/>
        <v>342</v>
      </c>
      <c r="BF1111" s="231">
        <f t="shared" si="1833"/>
        <v>1.0822900710000001</v>
      </c>
      <c r="BG1111" s="227">
        <f t="shared" si="1834"/>
        <v>3536.5881799499998</v>
      </c>
      <c r="BH1111" s="227">
        <f t="shared" si="1835"/>
        <v>4110.4565566166666</v>
      </c>
      <c r="BI1111" s="227">
        <f t="shared" si="1811"/>
        <v>3113.21</v>
      </c>
      <c r="BJ1111" s="227">
        <f t="shared" si="1836"/>
        <v>62.264200000000002</v>
      </c>
      <c r="BK1111" s="227">
        <f t="shared" si="1837"/>
        <v>480.47207666666674</v>
      </c>
      <c r="BL1111" s="228">
        <f t="shared" si="1797"/>
        <v>1.0365599337017766</v>
      </c>
      <c r="BM1111" s="230">
        <f t="shared" si="1798"/>
        <v>320</v>
      </c>
      <c r="BN1111" s="231">
        <f t="shared" si="1838"/>
        <v>1.076798476</v>
      </c>
      <c r="BO1111" s="227">
        <f t="shared" si="1839"/>
        <v>3474.8596413</v>
      </c>
      <c r="BP1111" s="227">
        <f t="shared" si="1840"/>
        <v>4017.595917966667</v>
      </c>
      <c r="BQ1111" s="227">
        <f t="shared" si="1664"/>
        <v>3113.21</v>
      </c>
      <c r="BR1111" s="227">
        <f t="shared" si="1841"/>
        <v>62.264200000000002</v>
      </c>
      <c r="BS1111" s="227">
        <f t="shared" si="1842"/>
        <v>446.22676666666672</v>
      </c>
      <c r="BT1111" s="228">
        <f t="shared" si="1662"/>
        <v>1.033149871953196</v>
      </c>
      <c r="BU1111" s="230">
        <f t="shared" si="1663"/>
        <v>297</v>
      </c>
      <c r="BV1111" s="231">
        <f t="shared" si="1843"/>
        <v>1.0710870530000001</v>
      </c>
      <c r="BW1111" s="227">
        <f t="shared" si="1844"/>
        <v>3445.0577996299999</v>
      </c>
      <c r="BX1111" s="227">
        <f t="shared" si="1845"/>
        <v>3953.5487662966666</v>
      </c>
      <c r="BY1111" s="227">
        <f t="shared" si="1788"/>
        <v>3113.21</v>
      </c>
      <c r="BZ1111" s="227">
        <f t="shared" si="1846"/>
        <v>62.264200000000002</v>
      </c>
      <c r="CA1111" s="227">
        <f t="shared" si="1847"/>
        <v>416.1324033333334</v>
      </c>
      <c r="CB1111" s="228">
        <f t="shared" si="1785"/>
        <v>1.0340795238859479</v>
      </c>
      <c r="CC1111" s="230">
        <f t="shared" si="1786"/>
        <v>277</v>
      </c>
      <c r="CD1111" s="231">
        <f t="shared" si="1848"/>
        <v>1.066145229</v>
      </c>
      <c r="CE1111" s="227">
        <f t="shared" si="1849"/>
        <v>3432.2484944100001</v>
      </c>
      <c r="CF1111" s="227">
        <f t="shared" si="1850"/>
        <v>3910.6450977433337</v>
      </c>
      <c r="CG1111" s="227">
        <f t="shared" si="1781"/>
        <v>3113.21</v>
      </c>
      <c r="CH1111" s="227">
        <f t="shared" si="1851"/>
        <v>62.264200000000002</v>
      </c>
      <c r="CI1111" s="227">
        <f t="shared" si="1852"/>
        <v>385.00030333333336</v>
      </c>
      <c r="CJ1111" s="228">
        <f t="shared" si="1655"/>
        <v>1.0291399647186734</v>
      </c>
      <c r="CK1111" s="230">
        <f t="shared" si="1656"/>
        <v>256</v>
      </c>
      <c r="CL1111" s="231">
        <f t="shared" si="1853"/>
        <v>1.0609808510000001</v>
      </c>
      <c r="CM1111" s="227">
        <f t="shared" si="1854"/>
        <v>3399.3071361299999</v>
      </c>
      <c r="CN1111" s="227">
        <f t="shared" si="1855"/>
        <v>3846.5716394633332</v>
      </c>
      <c r="CO1111" s="227">
        <f t="shared" si="1784"/>
        <v>3113.21</v>
      </c>
      <c r="CP1111" s="227">
        <f t="shared" si="1856"/>
        <v>62.264200000000002</v>
      </c>
      <c r="CQ1111" s="227">
        <f t="shared" si="1857"/>
        <v>351.79273000000001</v>
      </c>
      <c r="CR1111" s="228">
        <f t="shared" si="1782"/>
        <v>1.0245303361948099</v>
      </c>
      <c r="CS1111" s="230">
        <f t="shared" si="1783"/>
        <v>236</v>
      </c>
      <c r="CT1111" s="231">
        <f t="shared" si="1858"/>
        <v>1.056085655</v>
      </c>
      <c r="CU1111" s="227">
        <f t="shared" si="1859"/>
        <v>3368.4676641800002</v>
      </c>
      <c r="CV1111" s="227">
        <f t="shared" si="1860"/>
        <v>3782.5245941800003</v>
      </c>
      <c r="CW1111" s="227">
        <f t="shared" si="1653"/>
        <v>3113.21</v>
      </c>
      <c r="CX1111" s="227">
        <f t="shared" si="1861"/>
        <v>62.264200000000002</v>
      </c>
      <c r="CY1111" s="227">
        <f t="shared" si="1862"/>
        <v>320.66063000000003</v>
      </c>
      <c r="CZ1111" s="228">
        <f t="shared" si="1651"/>
        <v>1.0266868406767808</v>
      </c>
      <c r="DA1111" s="239">
        <f t="shared" si="1652"/>
        <v>215</v>
      </c>
      <c r="DB1111" s="231">
        <f t="shared" si="1863"/>
        <v>1.050970006</v>
      </c>
      <c r="DC1111" s="227">
        <f t="shared" si="1864"/>
        <v>3359.20674839</v>
      </c>
      <c r="DD1111" s="227">
        <f t="shared" si="1865"/>
        <v>3742.13157839</v>
      </c>
      <c r="DE1111" s="227">
        <f t="shared" si="1780"/>
        <v>3113.21</v>
      </c>
      <c r="DF1111" s="227">
        <f t="shared" si="1866"/>
        <v>62.264200000000002</v>
      </c>
      <c r="DG1111" s="227">
        <f t="shared" si="1867"/>
        <v>289.52853000000005</v>
      </c>
      <c r="DH1111" s="228">
        <f t="shared" si="1778"/>
        <v>1.0251490112142987</v>
      </c>
      <c r="DI1111" s="239">
        <f t="shared" si="1779"/>
        <v>194</v>
      </c>
      <c r="DJ1111" s="231">
        <f t="shared" si="1868"/>
        <v>1.0458791359999999</v>
      </c>
      <c r="DK1111" s="227">
        <f t="shared" si="1869"/>
        <v>3337.9276062899999</v>
      </c>
      <c r="DL1111" s="227">
        <f t="shared" si="1870"/>
        <v>3689.72033629</v>
      </c>
      <c r="DM1111" s="227">
        <f t="shared" si="1650"/>
        <v>3113.21</v>
      </c>
      <c r="DN1111" s="227">
        <f t="shared" si="1871"/>
        <v>62.264200000000002</v>
      </c>
      <c r="DO1111" s="227">
        <f t="shared" si="1872"/>
        <v>257.35869333333341</v>
      </c>
      <c r="DP1111" s="228">
        <f t="shared" si="1648"/>
        <v>1.0218794001576339</v>
      </c>
      <c r="DQ1111" s="239">
        <f t="shared" si="1649"/>
        <v>173</v>
      </c>
      <c r="DR1111" s="231">
        <f t="shared" si="1873"/>
        <v>1.0408129260000001</v>
      </c>
      <c r="DS1111" s="227">
        <f t="shared" si="1874"/>
        <v>3311.1643560000002</v>
      </c>
      <c r="DT1111" s="227">
        <f t="shared" si="1875"/>
        <v>3630.7872493333334</v>
      </c>
      <c r="DU1111" s="227">
        <f t="shared" si="1777"/>
        <v>3113.21</v>
      </c>
      <c r="DV1111" s="227">
        <f t="shared" si="1876"/>
        <v>62.264200000000002</v>
      </c>
      <c r="DW1111" s="227">
        <f t="shared" si="1877"/>
        <v>228.30206666666666</v>
      </c>
      <c r="DX1111" s="228">
        <f t="shared" si="1774"/>
        <v>1.017504687183995</v>
      </c>
      <c r="DY1111" s="239">
        <f t="shared" si="1775"/>
        <v>155</v>
      </c>
      <c r="DZ1111" s="231">
        <f t="shared" si="1878"/>
        <v>1.036489998</v>
      </c>
      <c r="EA1111" s="227">
        <f t="shared" si="1879"/>
        <v>3283.2953442899998</v>
      </c>
      <c r="EB1111" s="227">
        <f t="shared" si="1880"/>
        <v>3573.8616109566665</v>
      </c>
      <c r="EC1111" s="227">
        <f t="shared" si="1644"/>
        <v>3113.21</v>
      </c>
      <c r="ED1111" s="227">
        <f t="shared" si="1881"/>
        <v>62.264200000000002</v>
      </c>
      <c r="EE1111" s="227">
        <f t="shared" si="1882"/>
        <v>196.13222999999999</v>
      </c>
      <c r="EF1111" s="228">
        <f t="shared" si="1645"/>
        <v>1.0099305972214223</v>
      </c>
      <c r="EG1111" s="239">
        <f t="shared" si="1646"/>
        <v>133</v>
      </c>
      <c r="EH1111" s="231">
        <f t="shared" si="1883"/>
        <v>1.0312307940000001</v>
      </c>
      <c r="EI1111" s="227">
        <f t="shared" si="1884"/>
        <v>3242.3195870700001</v>
      </c>
      <c r="EJ1111" s="227">
        <f t="shared" si="1885"/>
        <v>3500.7160170699999</v>
      </c>
      <c r="EK1111" s="227">
        <f t="shared" si="1776"/>
        <v>3113.21</v>
      </c>
      <c r="EL1111" s="227">
        <f t="shared" si="1886"/>
        <v>62.264200000000002</v>
      </c>
      <c r="EM1111" s="227">
        <f t="shared" si="1887"/>
        <v>162.92465666666666</v>
      </c>
      <c r="EN1111" s="228">
        <f t="shared" si="1772"/>
        <v>1.0042069344753624</v>
      </c>
      <c r="EO1111" s="239">
        <f t="shared" si="1773"/>
        <v>112</v>
      </c>
      <c r="EP1111" s="231">
        <f t="shared" si="1888"/>
        <v>1.0262355409999999</v>
      </c>
      <c r="EQ1111" s="227">
        <f t="shared" si="1889"/>
        <v>3208.3274277999999</v>
      </c>
      <c r="ER1111" s="227">
        <f t="shared" si="1890"/>
        <v>3433.5162844666665</v>
      </c>
      <c r="ES1111" s="227">
        <f t="shared" si="1643"/>
        <v>3113.21</v>
      </c>
      <c r="ET1111" s="227">
        <f t="shared" si="1891"/>
        <v>62.264200000000002</v>
      </c>
      <c r="EU1111" s="227">
        <f t="shared" si="1892"/>
        <v>132.83029333333334</v>
      </c>
      <c r="EV1111" s="228">
        <f t="shared" si="1641"/>
        <v>1.002902991487457</v>
      </c>
      <c r="EW1111" s="239">
        <f t="shared" si="1642"/>
        <v>92</v>
      </c>
      <c r="EX1111" s="231">
        <f t="shared" si="1893"/>
        <v>1.021500654</v>
      </c>
      <c r="EY1111" s="227">
        <f t="shared" si="1894"/>
        <v>3189.3779879499998</v>
      </c>
      <c r="EZ1111" s="227">
        <f t="shared" si="1895"/>
        <v>3384.4724812833333</v>
      </c>
      <c r="FA1111" s="227">
        <f t="shared" si="1771"/>
        <v>3113.21</v>
      </c>
      <c r="FB1111" s="227">
        <f t="shared" si="1896"/>
        <v>62.264200000000002</v>
      </c>
      <c r="FC1111" s="227">
        <f t="shared" si="1897"/>
        <v>101.69819333333332</v>
      </c>
      <c r="FD1111" s="228">
        <f t="shared" si="1769"/>
        <v>1.0028029778046914</v>
      </c>
      <c r="FE1111" s="239">
        <f t="shared" si="1770"/>
        <v>70</v>
      </c>
      <c r="FF1111" s="231">
        <f t="shared" si="1898"/>
        <v>1.016317508</v>
      </c>
      <c r="FG1111" s="227">
        <f t="shared" si="1899"/>
        <v>3172.8784783999999</v>
      </c>
      <c r="FH1111" s="227">
        <f t="shared" si="1900"/>
        <v>3336.8408717333332</v>
      </c>
      <c r="FI1111" s="227">
        <f t="shared" ref="FI1111:FI1174" si="1921">FI1110</f>
        <v>3113.21</v>
      </c>
      <c r="FJ1111" s="227">
        <f t="shared" si="1901"/>
        <v>62.264200000000002</v>
      </c>
      <c r="FK1111" s="227">
        <f t="shared" si="1902"/>
        <v>68.490620000000007</v>
      </c>
      <c r="FL1111" s="228">
        <f t="shared" si="1919"/>
        <v>1.000900715190238</v>
      </c>
      <c r="FM1111" s="239">
        <f t="shared" si="1920"/>
        <v>48</v>
      </c>
      <c r="FN1111" s="231">
        <f t="shared" si="1903"/>
        <v>1.01116066</v>
      </c>
      <c r="FO1111" s="227">
        <f t="shared" si="1904"/>
        <v>3150.79088963</v>
      </c>
      <c r="FP1111" s="227">
        <f t="shared" si="1905"/>
        <v>3281.5457096300001</v>
      </c>
      <c r="FQ1111" s="227">
        <f t="shared" si="1767"/>
        <v>3113.21</v>
      </c>
      <c r="FR1111" s="227">
        <f t="shared" si="1906"/>
        <v>62.264200000000002</v>
      </c>
      <c r="FS1111" s="227">
        <f t="shared" si="1907"/>
        <v>37.358519999999999</v>
      </c>
      <c r="FT1111" s="228">
        <f t="shared" si="1762"/>
        <v>0.99980028773685026</v>
      </c>
      <c r="FU1111" s="239">
        <f t="shared" si="1763"/>
        <v>26</v>
      </c>
      <c r="FV1111" s="231">
        <f t="shared" si="1908"/>
        <v>1.006029979</v>
      </c>
      <c r="FW1111" s="227">
        <f t="shared" si="1909"/>
        <v>3131.35709559</v>
      </c>
      <c r="FX1111" s="227">
        <f t="shared" si="1910"/>
        <v>3230.9798155899998</v>
      </c>
      <c r="FY1111" s="227">
        <f t="shared" si="1917"/>
        <v>3113.21</v>
      </c>
      <c r="FZ1111" s="227">
        <f t="shared" si="1918"/>
        <v>62.264200000000002</v>
      </c>
      <c r="GA1111" s="227">
        <f t="shared" si="1911"/>
        <v>6.2264200000000001</v>
      </c>
      <c r="GB1111" s="228">
        <f t="shared" si="1912"/>
        <v>1.0002000006673943</v>
      </c>
      <c r="GC1111" s="239">
        <f t="shared" si="1913"/>
        <v>4</v>
      </c>
      <c r="GD1111" s="231">
        <f t="shared" si="1914"/>
        <v>1.0009253309999999</v>
      </c>
      <c r="GE1111" s="227">
        <f t="shared" si="1815"/>
        <v>3116.7139699499999</v>
      </c>
      <c r="GF1111" s="227">
        <f t="shared" si="1915"/>
        <v>3185.2045899499999</v>
      </c>
      <c r="GG1111" s="1"/>
      <c r="GH1111" s="5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5"/>
      <c r="HA1111" s="5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3"/>
      <c r="JZ1111" s="1"/>
      <c r="KA1111" s="1"/>
      <c r="KB1111" s="1"/>
      <c r="KC1111" s="1"/>
      <c r="KD1111" s="1"/>
      <c r="KE1111" s="1"/>
    </row>
    <row r="1112" spans="1:291" x14ac:dyDescent="0.2">
      <c r="A1112" s="196">
        <f t="shared" si="1799"/>
        <v>43770</v>
      </c>
      <c r="B1112" s="236">
        <f t="shared" si="1916"/>
        <v>122106.76109324336</v>
      </c>
      <c r="C1112" s="66">
        <f t="shared" si="1660"/>
        <v>47704.612013940001</v>
      </c>
      <c r="D1112" s="77">
        <f t="shared" si="1800"/>
        <v>5227.84</v>
      </c>
      <c r="E1112" s="67">
        <f>VLOOKUP(A1111,[1]Plan1!$DQ$117:$DS$314,3)</f>
        <v>5233.07</v>
      </c>
      <c r="F1112" s="11">
        <f t="shared" si="1801"/>
        <v>43764</v>
      </c>
      <c r="G1112" s="73">
        <f t="shared" si="1789"/>
        <v>1.0004131725529497E-3</v>
      </c>
      <c r="H1112" s="11">
        <f t="shared" si="1802"/>
        <v>43794</v>
      </c>
      <c r="I1112" s="11">
        <f t="shared" si="1790"/>
        <v>43794</v>
      </c>
      <c r="J1112" s="1">
        <f t="shared" si="1803"/>
        <v>20</v>
      </c>
      <c r="K1112" s="1">
        <f t="shared" si="1804"/>
        <v>5</v>
      </c>
      <c r="L1112" s="66">
        <f t="shared" si="1791"/>
        <v>1.0002500000000001</v>
      </c>
      <c r="M1112" s="70">
        <f t="shared" si="1661"/>
        <v>0.99960037000000002</v>
      </c>
      <c r="N1112" s="70">
        <f t="shared" si="1647"/>
        <v>1.1027963289813285</v>
      </c>
      <c r="O1112" s="66">
        <f t="shared" si="1657"/>
        <v>1.1030720199999999</v>
      </c>
      <c r="P1112" s="66">
        <f t="shared" si="1792"/>
        <v>47716.538166940001</v>
      </c>
      <c r="Q1112" s="74">
        <f t="shared" si="1793"/>
        <v>0</v>
      </c>
      <c r="R1112" s="75">
        <f t="shared" si="1658"/>
        <v>0</v>
      </c>
      <c r="S1112" s="66">
        <f t="shared" si="1659"/>
        <v>0</v>
      </c>
      <c r="T1112" s="10">
        <f t="shared" si="1805"/>
        <v>0.06</v>
      </c>
      <c r="U1112" s="74">
        <f t="shared" si="1654"/>
        <v>5</v>
      </c>
      <c r="V1112" s="74">
        <v>252</v>
      </c>
      <c r="W1112" s="70">
        <f t="shared" si="1794"/>
        <v>1.001156798</v>
      </c>
      <c r="X1112" s="66">
        <f t="shared" si="1795"/>
        <v>55.198395910000002</v>
      </c>
      <c r="Y1112" s="66">
        <v>0</v>
      </c>
      <c r="Z1112" s="67">
        <f t="shared" si="1796"/>
        <v>0</v>
      </c>
      <c r="AA1112" s="68" t="str">
        <f t="shared" si="1806"/>
        <v>A+INCORP J=</v>
      </c>
      <c r="AB1112" s="11">
        <f t="shared" si="1807"/>
        <v>43794</v>
      </c>
      <c r="AC1112" s="227">
        <f t="shared" si="1812"/>
        <v>3113.21</v>
      </c>
      <c r="AD1112" s="227">
        <f t="shared" si="1816"/>
        <v>62.264200000000002</v>
      </c>
      <c r="AE1112" s="227">
        <f t="shared" si="1817"/>
        <v>607.07595000000003</v>
      </c>
      <c r="AF1112" s="228">
        <f t="shared" si="1813"/>
        <v>1.0571406945338486</v>
      </c>
      <c r="AG1112" s="230">
        <f t="shared" si="1814"/>
        <v>405</v>
      </c>
      <c r="AH1112" s="231">
        <f t="shared" si="1818"/>
        <v>1.098171429</v>
      </c>
      <c r="AI1112" s="227">
        <f t="shared" si="1819"/>
        <v>3614.1930679699999</v>
      </c>
      <c r="AJ1112" s="227">
        <f t="shared" si="1820"/>
        <v>4283.5332179699999</v>
      </c>
      <c r="AK1112" s="227">
        <f t="shared" si="1667"/>
        <v>3113.21</v>
      </c>
      <c r="AL1112" s="227">
        <f t="shared" si="1821"/>
        <v>62.264200000000002</v>
      </c>
      <c r="AM1112" s="227">
        <f t="shared" si="1822"/>
        <v>575.94385</v>
      </c>
      <c r="AN1112" s="228">
        <f t="shared" si="1668"/>
        <v>1.056190521648888</v>
      </c>
      <c r="AO1112" s="230">
        <f t="shared" si="1669"/>
        <v>384</v>
      </c>
      <c r="AP1112" s="231">
        <f t="shared" si="1823"/>
        <v>1.092851917</v>
      </c>
      <c r="AQ1112" s="227">
        <f t="shared" si="1824"/>
        <v>3593.45326497</v>
      </c>
      <c r="AR1112" s="227">
        <f t="shared" si="1825"/>
        <v>4231.6613149699997</v>
      </c>
      <c r="AS1112" s="227">
        <f t="shared" si="1808"/>
        <v>3113.21</v>
      </c>
      <c r="AT1112" s="227">
        <f t="shared" si="1826"/>
        <v>62.264200000000002</v>
      </c>
      <c r="AU1112" s="227">
        <f t="shared" si="1827"/>
        <v>544.81175000000007</v>
      </c>
      <c r="AV1112" s="228">
        <f t="shared" si="1809"/>
        <v>1.0538724585167518</v>
      </c>
      <c r="AW1112" s="230">
        <f t="shared" si="1810"/>
        <v>363</v>
      </c>
      <c r="AX1112" s="231">
        <f t="shared" si="1828"/>
        <v>1.0875581729999999</v>
      </c>
      <c r="AY1112" s="227">
        <f t="shared" si="1829"/>
        <v>3568.1981870999998</v>
      </c>
      <c r="AZ1112" s="227">
        <f t="shared" si="1830"/>
        <v>4175.2741371000002</v>
      </c>
      <c r="BA1112" s="227">
        <f t="shared" si="1787"/>
        <v>3113.21</v>
      </c>
      <c r="BB1112" s="227">
        <f t="shared" si="1831"/>
        <v>62.264200000000002</v>
      </c>
      <c r="BC1112" s="227">
        <f t="shared" si="1832"/>
        <v>512.64191333333326</v>
      </c>
      <c r="BD1112" s="228">
        <f t="shared" si="1665"/>
        <v>1.0496732023034017</v>
      </c>
      <c r="BE1112" s="230">
        <f t="shared" si="1666"/>
        <v>343</v>
      </c>
      <c r="BF1112" s="231">
        <f t="shared" si="1833"/>
        <v>1.082540354</v>
      </c>
      <c r="BG1112" s="227">
        <f t="shared" si="1834"/>
        <v>3537.5828626699999</v>
      </c>
      <c r="BH1112" s="227">
        <f t="shared" si="1835"/>
        <v>4112.4889760033329</v>
      </c>
      <c r="BI1112" s="227">
        <f t="shared" si="1811"/>
        <v>3113.21</v>
      </c>
      <c r="BJ1112" s="227">
        <f t="shared" si="1836"/>
        <v>62.264200000000002</v>
      </c>
      <c r="BK1112" s="227">
        <f t="shared" si="1837"/>
        <v>481.50981333333334</v>
      </c>
      <c r="BL1112" s="228">
        <f t="shared" si="1797"/>
        <v>1.0366117515078144</v>
      </c>
      <c r="BM1112" s="230">
        <f t="shared" si="1798"/>
        <v>321</v>
      </c>
      <c r="BN1112" s="231">
        <f t="shared" si="1838"/>
        <v>1.0770474880000001</v>
      </c>
      <c r="BO1112" s="227">
        <f t="shared" si="1839"/>
        <v>3475.8369591700002</v>
      </c>
      <c r="BP1112" s="227">
        <f t="shared" si="1840"/>
        <v>4019.6109725033334</v>
      </c>
      <c r="BQ1112" s="227">
        <f t="shared" si="1664"/>
        <v>3113.21</v>
      </c>
      <c r="BR1112" s="227">
        <f t="shared" si="1841"/>
        <v>62.264200000000002</v>
      </c>
      <c r="BS1112" s="227">
        <f t="shared" si="1842"/>
        <v>447.26450333333332</v>
      </c>
      <c r="BT1112" s="228">
        <f t="shared" si="1662"/>
        <v>1.0332015192896713</v>
      </c>
      <c r="BU1112" s="230">
        <f t="shared" si="1663"/>
        <v>298</v>
      </c>
      <c r="BV1112" s="231">
        <f t="shared" si="1843"/>
        <v>1.0713347449999999</v>
      </c>
      <c r="BW1112" s="227">
        <f t="shared" si="1844"/>
        <v>3446.02673813</v>
      </c>
      <c r="BX1112" s="227">
        <f t="shared" si="1845"/>
        <v>3955.5554414633334</v>
      </c>
      <c r="BY1112" s="227">
        <f t="shared" si="1788"/>
        <v>3113.21</v>
      </c>
      <c r="BZ1112" s="227">
        <f t="shared" si="1846"/>
        <v>62.264200000000002</v>
      </c>
      <c r="CA1112" s="227">
        <f t="shared" si="1847"/>
        <v>417.17014</v>
      </c>
      <c r="CB1112" s="228">
        <f t="shared" si="1785"/>
        <v>1.0341312176958803</v>
      </c>
      <c r="CC1112" s="230">
        <f t="shared" si="1786"/>
        <v>278</v>
      </c>
      <c r="CD1112" s="231">
        <f t="shared" si="1848"/>
        <v>1.0663917780000001</v>
      </c>
      <c r="CE1112" s="227">
        <f t="shared" si="1849"/>
        <v>3433.2138296200001</v>
      </c>
      <c r="CF1112" s="227">
        <f t="shared" si="1850"/>
        <v>3912.6481696199999</v>
      </c>
      <c r="CG1112" s="227">
        <f t="shared" si="1781"/>
        <v>3113.21</v>
      </c>
      <c r="CH1112" s="227">
        <f t="shared" si="1851"/>
        <v>62.264200000000002</v>
      </c>
      <c r="CI1112" s="227">
        <f t="shared" si="1852"/>
        <v>386.03804000000002</v>
      </c>
      <c r="CJ1112" s="228">
        <f t="shared" si="1655"/>
        <v>1.0291914115992096</v>
      </c>
      <c r="CK1112" s="230">
        <f t="shared" si="1656"/>
        <v>257</v>
      </c>
      <c r="CL1112" s="231">
        <f t="shared" si="1853"/>
        <v>1.0612262059999999</v>
      </c>
      <c r="CM1112" s="227">
        <f t="shared" si="1854"/>
        <v>3400.2632073200002</v>
      </c>
      <c r="CN1112" s="227">
        <f t="shared" si="1855"/>
        <v>3848.5654473200002</v>
      </c>
      <c r="CO1112" s="227">
        <f t="shared" si="1784"/>
        <v>3113.21</v>
      </c>
      <c r="CP1112" s="227">
        <f t="shared" si="1856"/>
        <v>62.264200000000002</v>
      </c>
      <c r="CQ1112" s="227">
        <f t="shared" si="1857"/>
        <v>352.83046666666672</v>
      </c>
      <c r="CR1112" s="228">
        <f t="shared" si="1782"/>
        <v>1.0245815526392379</v>
      </c>
      <c r="CS1112" s="230">
        <f t="shared" si="1783"/>
        <v>237</v>
      </c>
      <c r="CT1112" s="231">
        <f t="shared" si="1858"/>
        <v>1.0563298780000001</v>
      </c>
      <c r="CU1112" s="227">
        <f t="shared" si="1859"/>
        <v>3369.4150617099999</v>
      </c>
      <c r="CV1112" s="227">
        <f t="shared" si="1860"/>
        <v>3784.5097283766668</v>
      </c>
      <c r="CW1112" s="227">
        <f t="shared" si="1653"/>
        <v>3113.21</v>
      </c>
      <c r="CX1112" s="227">
        <f t="shared" si="1861"/>
        <v>62.264200000000002</v>
      </c>
      <c r="CY1112" s="227">
        <f t="shared" si="1862"/>
        <v>321.69836666666669</v>
      </c>
      <c r="CZ1112" s="228">
        <f t="shared" si="1651"/>
        <v>1.0267381649252321</v>
      </c>
      <c r="DA1112" s="239">
        <f t="shared" si="1652"/>
        <v>216</v>
      </c>
      <c r="DB1112" s="231">
        <f t="shared" si="1863"/>
        <v>1.0512130449999999</v>
      </c>
      <c r="DC1112" s="227">
        <f t="shared" si="1864"/>
        <v>3360.1515380800001</v>
      </c>
      <c r="DD1112" s="227">
        <f t="shared" si="1865"/>
        <v>3744.1141047466667</v>
      </c>
      <c r="DE1112" s="227">
        <f t="shared" si="1780"/>
        <v>3113.21</v>
      </c>
      <c r="DF1112" s="227">
        <f t="shared" si="1866"/>
        <v>62.264200000000002</v>
      </c>
      <c r="DG1112" s="227">
        <f t="shared" si="1867"/>
        <v>290.56626666666671</v>
      </c>
      <c r="DH1112" s="228">
        <f t="shared" si="1778"/>
        <v>1.0252002585863955</v>
      </c>
      <c r="DI1112" s="239">
        <f t="shared" si="1779"/>
        <v>195</v>
      </c>
      <c r="DJ1112" s="231">
        <f t="shared" si="1868"/>
        <v>1.0461209979999999</v>
      </c>
      <c r="DK1112" s="227">
        <f t="shared" si="1869"/>
        <v>3338.8664120200001</v>
      </c>
      <c r="DL1112" s="227">
        <f t="shared" si="1870"/>
        <v>3691.6968786866669</v>
      </c>
      <c r="DM1112" s="227">
        <f t="shared" si="1650"/>
        <v>3113.21</v>
      </c>
      <c r="DN1112" s="227">
        <f t="shared" si="1871"/>
        <v>62.264200000000002</v>
      </c>
      <c r="DO1112" s="227">
        <f t="shared" si="1872"/>
        <v>258.39643000000001</v>
      </c>
      <c r="DP1112" s="228">
        <f t="shared" si="1648"/>
        <v>1.0219304840813219</v>
      </c>
      <c r="DQ1112" s="239">
        <f t="shared" si="1649"/>
        <v>174</v>
      </c>
      <c r="DR1112" s="231">
        <f t="shared" si="1873"/>
        <v>1.041053617</v>
      </c>
      <c r="DS1112" s="227">
        <f t="shared" si="1874"/>
        <v>3312.0956362799998</v>
      </c>
      <c r="DT1112" s="227">
        <f t="shared" si="1875"/>
        <v>3632.7562662799996</v>
      </c>
      <c r="DU1112" s="227">
        <f t="shared" si="1777"/>
        <v>3113.21</v>
      </c>
      <c r="DV1112" s="227">
        <f t="shared" si="1876"/>
        <v>62.264200000000002</v>
      </c>
      <c r="DW1112" s="227">
        <f t="shared" si="1877"/>
        <v>229.33980333333332</v>
      </c>
      <c r="DX1112" s="228">
        <f t="shared" si="1774"/>
        <v>1.017555552415043</v>
      </c>
      <c r="DY1112" s="239">
        <f t="shared" si="1775"/>
        <v>156</v>
      </c>
      <c r="DZ1112" s="231">
        <f t="shared" si="1878"/>
        <v>1.036729689</v>
      </c>
      <c r="EA1112" s="227">
        <f t="shared" si="1879"/>
        <v>3284.2187853</v>
      </c>
      <c r="EB1112" s="227">
        <f t="shared" si="1880"/>
        <v>3575.8227886333334</v>
      </c>
      <c r="EC1112" s="227">
        <f t="shared" si="1644"/>
        <v>3113.21</v>
      </c>
      <c r="ED1112" s="227">
        <f t="shared" si="1881"/>
        <v>62.264200000000002</v>
      </c>
      <c r="EE1112" s="227">
        <f t="shared" si="1882"/>
        <v>197.16996666666665</v>
      </c>
      <c r="EF1112" s="228">
        <f t="shared" si="1645"/>
        <v>1.0099810838224348</v>
      </c>
      <c r="EG1112" s="239">
        <f t="shared" si="1646"/>
        <v>134</v>
      </c>
      <c r="EH1112" s="231">
        <f t="shared" si="1883"/>
        <v>1.031469269</v>
      </c>
      <c r="EI1112" s="227">
        <f t="shared" si="1884"/>
        <v>3243.2315041100001</v>
      </c>
      <c r="EJ1112" s="227">
        <f t="shared" si="1885"/>
        <v>3502.665670776667</v>
      </c>
      <c r="EK1112" s="227">
        <f t="shared" si="1776"/>
        <v>3113.21</v>
      </c>
      <c r="EL1112" s="227">
        <f t="shared" si="1886"/>
        <v>62.264200000000002</v>
      </c>
      <c r="EM1112" s="227">
        <f t="shared" si="1887"/>
        <v>163.96239333333332</v>
      </c>
      <c r="EN1112" s="228">
        <f t="shared" si="1772"/>
        <v>1.0042571349495082</v>
      </c>
      <c r="EO1112" s="239">
        <f t="shared" si="1773"/>
        <v>113</v>
      </c>
      <c r="EP1112" s="231">
        <f t="shared" si="1888"/>
        <v>1.026472861</v>
      </c>
      <c r="EQ1112" s="227">
        <f t="shared" si="1889"/>
        <v>3209.22978491</v>
      </c>
      <c r="ER1112" s="227">
        <f t="shared" si="1890"/>
        <v>3435.4563782433333</v>
      </c>
      <c r="ES1112" s="227">
        <f t="shared" si="1643"/>
        <v>3113.21</v>
      </c>
      <c r="ET1112" s="227">
        <f t="shared" si="1891"/>
        <v>62.264200000000002</v>
      </c>
      <c r="EU1112" s="227">
        <f t="shared" si="1892"/>
        <v>133.86803</v>
      </c>
      <c r="EV1112" s="228">
        <f t="shared" ref="EV1112:EV1175" si="1922">($O1112/EV$981)</f>
        <v>1.0029531267772729</v>
      </c>
      <c r="EW1112" s="239">
        <f t="shared" ref="EW1112:EW1175" si="1923">NETWORKDAYS(EW$981,$A1112,$AE$118:$AE$502)-1</f>
        <v>93</v>
      </c>
      <c r="EX1112" s="231">
        <f t="shared" si="1893"/>
        <v>1.0217368790000001</v>
      </c>
      <c r="EY1112" s="227">
        <f t="shared" si="1894"/>
        <v>3190.2750153100001</v>
      </c>
      <c r="EZ1112" s="227">
        <f t="shared" si="1895"/>
        <v>3386.4072453100002</v>
      </c>
      <c r="FA1112" s="227">
        <f t="shared" si="1771"/>
        <v>3113.21</v>
      </c>
      <c r="FB1112" s="227">
        <f t="shared" si="1896"/>
        <v>62.264200000000002</v>
      </c>
      <c r="FC1112" s="227">
        <f t="shared" si="1897"/>
        <v>102.73593000000001</v>
      </c>
      <c r="FD1112" s="228">
        <f t="shared" si="1769"/>
        <v>1.0028531080948064</v>
      </c>
      <c r="FE1112" s="239">
        <f t="shared" si="1770"/>
        <v>71</v>
      </c>
      <c r="FF1112" s="231">
        <f t="shared" si="1898"/>
        <v>1.0165525339999999</v>
      </c>
      <c r="FG1112" s="227">
        <f t="shared" si="1899"/>
        <v>3173.7708640000001</v>
      </c>
      <c r="FH1112" s="227">
        <f t="shared" si="1900"/>
        <v>3338.770994</v>
      </c>
      <c r="FI1112" s="227">
        <f t="shared" si="1921"/>
        <v>3113.21</v>
      </c>
      <c r="FJ1112" s="227">
        <f t="shared" si="1901"/>
        <v>62.264200000000002</v>
      </c>
      <c r="FK1112" s="227">
        <f t="shared" si="1902"/>
        <v>69.528356666666667</v>
      </c>
      <c r="FL1112" s="228">
        <f t="shared" si="1919"/>
        <v>1.0009507503859238</v>
      </c>
      <c r="FM1112" s="239">
        <f t="shared" si="1920"/>
        <v>49</v>
      </c>
      <c r="FN1112" s="231">
        <f t="shared" si="1903"/>
        <v>1.0113944939999999</v>
      </c>
      <c r="FO1112" s="227">
        <f t="shared" si="1904"/>
        <v>3151.6770646700002</v>
      </c>
      <c r="FP1112" s="227">
        <f t="shared" si="1905"/>
        <v>3283.4696213366669</v>
      </c>
      <c r="FQ1112" s="227">
        <f t="shared" si="1767"/>
        <v>3113.21</v>
      </c>
      <c r="FR1112" s="227">
        <f t="shared" si="1906"/>
        <v>62.264200000000002</v>
      </c>
      <c r="FS1112" s="227">
        <f t="shared" si="1907"/>
        <v>38.396256666666673</v>
      </c>
      <c r="FT1112" s="228">
        <f t="shared" si="1762"/>
        <v>0.99985026792198195</v>
      </c>
      <c r="FU1112" s="239">
        <f t="shared" si="1763"/>
        <v>27</v>
      </c>
      <c r="FV1112" s="231">
        <f t="shared" si="1908"/>
        <v>1.006262626</v>
      </c>
      <c r="FW1112" s="227">
        <f t="shared" si="1909"/>
        <v>3132.2378031799999</v>
      </c>
      <c r="FX1112" s="227">
        <f t="shared" si="1910"/>
        <v>3232.8982598466664</v>
      </c>
      <c r="FY1112" s="227">
        <f t="shared" si="1917"/>
        <v>3113.21</v>
      </c>
      <c r="FZ1112" s="227">
        <f t="shared" si="1918"/>
        <v>62.264200000000002</v>
      </c>
      <c r="GA1112" s="227">
        <f t="shared" si="1911"/>
        <v>7.2641566666666675</v>
      </c>
      <c r="GB1112" s="228">
        <f t="shared" si="1912"/>
        <v>1.000250000834243</v>
      </c>
      <c r="GC1112" s="239">
        <f t="shared" si="1913"/>
        <v>5</v>
      </c>
      <c r="GD1112" s="231">
        <f t="shared" si="1914"/>
        <v>1.001156798</v>
      </c>
      <c r="GE1112" s="227">
        <f t="shared" si="1815"/>
        <v>3117.5905605399998</v>
      </c>
      <c r="GF1112" s="227">
        <f t="shared" si="1915"/>
        <v>3187.1189172066665</v>
      </c>
      <c r="GG1112" s="1"/>
      <c r="GH1112" s="5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5"/>
      <c r="HA1112" s="5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3"/>
      <c r="JZ1112" s="1"/>
      <c r="KA1112" s="1"/>
      <c r="KB1112" s="1"/>
      <c r="KC1112" s="1"/>
      <c r="KD1112" s="1"/>
      <c r="KE1112" s="1"/>
    </row>
    <row r="1113" spans="1:291" x14ac:dyDescent="0.2">
      <c r="A1113" s="196">
        <f t="shared" si="1799"/>
        <v>43771</v>
      </c>
      <c r="B1113" s="236">
        <f t="shared" si="1916"/>
        <v>122144.29953708668</v>
      </c>
      <c r="C1113" s="66">
        <f t="shared" si="1660"/>
        <v>47704.612013940001</v>
      </c>
      <c r="D1113" s="77">
        <f t="shared" si="1800"/>
        <v>5227.84</v>
      </c>
      <c r="E1113" s="67">
        <f>VLOOKUP(A1112,[1]Plan1!$DQ$117:$DS$314,3)</f>
        <v>5233.07</v>
      </c>
      <c r="F1113" s="11">
        <f t="shared" si="1801"/>
        <v>43764</v>
      </c>
      <c r="G1113" s="73">
        <f t="shared" si="1789"/>
        <v>1.0004131725529497E-3</v>
      </c>
      <c r="H1113" s="11">
        <f t="shared" si="1802"/>
        <v>43794</v>
      </c>
      <c r="I1113" s="11">
        <f t="shared" si="1790"/>
        <v>43794</v>
      </c>
      <c r="J1113" s="1">
        <f t="shared" si="1803"/>
        <v>20</v>
      </c>
      <c r="K1113" s="1">
        <f t="shared" si="1804"/>
        <v>6</v>
      </c>
      <c r="L1113" s="66">
        <f t="shared" si="1791"/>
        <v>1.0003000099999999</v>
      </c>
      <c r="M1113" s="70">
        <f t="shared" si="1661"/>
        <v>0.99960037000000002</v>
      </c>
      <c r="N1113" s="70">
        <f t="shared" si="1647"/>
        <v>1.1027963289813285</v>
      </c>
      <c r="O1113" s="66">
        <f t="shared" si="1657"/>
        <v>1.10312717</v>
      </c>
      <c r="P1113" s="66">
        <f t="shared" si="1792"/>
        <v>47718.92387459</v>
      </c>
      <c r="Q1113" s="74">
        <f t="shared" si="1793"/>
        <v>0</v>
      </c>
      <c r="R1113" s="75">
        <f t="shared" si="1658"/>
        <v>0</v>
      </c>
      <c r="S1113" s="66">
        <f t="shared" si="1659"/>
        <v>0</v>
      </c>
      <c r="T1113" s="10">
        <f t="shared" si="1805"/>
        <v>0.06</v>
      </c>
      <c r="U1113" s="74">
        <f t="shared" si="1654"/>
        <v>6</v>
      </c>
      <c r="V1113" s="74">
        <v>252</v>
      </c>
      <c r="W1113" s="70">
        <f t="shared" si="1794"/>
        <v>1.0013883180000001</v>
      </c>
      <c r="X1113" s="66">
        <f t="shared" si="1795"/>
        <v>66.249040949999994</v>
      </c>
      <c r="Y1113" s="66">
        <v>0</v>
      </c>
      <c r="Z1113" s="67">
        <f t="shared" si="1796"/>
        <v>0</v>
      </c>
      <c r="AA1113" s="68" t="str">
        <f t="shared" si="1806"/>
        <v>A+INCORP J=</v>
      </c>
      <c r="AB1113" s="11">
        <f t="shared" si="1807"/>
        <v>43794</v>
      </c>
      <c r="AC1113" s="227">
        <f t="shared" si="1812"/>
        <v>3113.21</v>
      </c>
      <c r="AD1113" s="227">
        <f t="shared" si="1816"/>
        <v>62.264200000000002</v>
      </c>
      <c r="AE1113" s="227">
        <f t="shared" si="1817"/>
        <v>608.11368666666681</v>
      </c>
      <c r="AF1113" s="228">
        <f t="shared" si="1813"/>
        <v>1.0571935481175192</v>
      </c>
      <c r="AG1113" s="230">
        <f t="shared" si="1814"/>
        <v>405</v>
      </c>
      <c r="AH1113" s="231">
        <f t="shared" si="1818"/>
        <v>1.098171429</v>
      </c>
      <c r="AI1113" s="227">
        <f t="shared" si="1819"/>
        <v>3614.3737658300001</v>
      </c>
      <c r="AJ1113" s="227">
        <f t="shared" si="1820"/>
        <v>4284.7516524966668</v>
      </c>
      <c r="AK1113" s="227">
        <f t="shared" si="1667"/>
        <v>3113.21</v>
      </c>
      <c r="AL1113" s="227">
        <f t="shared" si="1821"/>
        <v>62.264200000000002</v>
      </c>
      <c r="AM1113" s="227">
        <f t="shared" si="1822"/>
        <v>576.98158666666677</v>
      </c>
      <c r="AN1113" s="228">
        <f t="shared" si="1668"/>
        <v>1.0562433277270162</v>
      </c>
      <c r="AO1113" s="230">
        <f t="shared" si="1669"/>
        <v>384</v>
      </c>
      <c r="AP1113" s="231">
        <f t="shared" si="1823"/>
        <v>1.092851917</v>
      </c>
      <c r="AQ1113" s="227">
        <f t="shared" si="1824"/>
        <v>3593.6329258999999</v>
      </c>
      <c r="AR1113" s="227">
        <f t="shared" si="1825"/>
        <v>4232.8787125666668</v>
      </c>
      <c r="AS1113" s="227">
        <f t="shared" si="1808"/>
        <v>3113.21</v>
      </c>
      <c r="AT1113" s="227">
        <f t="shared" si="1826"/>
        <v>62.264200000000002</v>
      </c>
      <c r="AU1113" s="227">
        <f t="shared" si="1827"/>
        <v>545.84948666666673</v>
      </c>
      <c r="AV1113" s="228">
        <f t="shared" si="1809"/>
        <v>1.0539251486992907</v>
      </c>
      <c r="AW1113" s="230">
        <f t="shared" si="1810"/>
        <v>363</v>
      </c>
      <c r="AX1113" s="231">
        <f t="shared" si="1828"/>
        <v>1.0875581729999999</v>
      </c>
      <c r="AY1113" s="227">
        <f t="shared" si="1829"/>
        <v>3568.3765853599998</v>
      </c>
      <c r="AZ1113" s="227">
        <f t="shared" si="1830"/>
        <v>4176.4902720266664</v>
      </c>
      <c r="BA1113" s="227">
        <f t="shared" si="1787"/>
        <v>3113.21</v>
      </c>
      <c r="BB1113" s="227">
        <f t="shared" si="1831"/>
        <v>62.264200000000002</v>
      </c>
      <c r="BC1113" s="227">
        <f t="shared" si="1832"/>
        <v>513.67965000000004</v>
      </c>
      <c r="BD1113" s="228">
        <f t="shared" si="1665"/>
        <v>1.0497256825368384</v>
      </c>
      <c r="BE1113" s="230">
        <f t="shared" si="1666"/>
        <v>343</v>
      </c>
      <c r="BF1113" s="231">
        <f t="shared" si="1833"/>
        <v>1.082540354</v>
      </c>
      <c r="BG1113" s="227">
        <f t="shared" si="1834"/>
        <v>3537.7597302600002</v>
      </c>
      <c r="BH1113" s="227">
        <f t="shared" si="1835"/>
        <v>4113.7035802600003</v>
      </c>
      <c r="BI1113" s="227">
        <f t="shared" si="1811"/>
        <v>3113.21</v>
      </c>
      <c r="BJ1113" s="227">
        <f t="shared" si="1836"/>
        <v>62.264200000000002</v>
      </c>
      <c r="BK1113" s="227">
        <f t="shared" si="1837"/>
        <v>482.54755</v>
      </c>
      <c r="BL1113" s="228">
        <f t="shared" si="1797"/>
        <v>1.0366635787113507</v>
      </c>
      <c r="BM1113" s="230">
        <f t="shared" si="1798"/>
        <v>321</v>
      </c>
      <c r="BN1113" s="231">
        <f t="shared" si="1838"/>
        <v>1.0770474880000001</v>
      </c>
      <c r="BO1113" s="227">
        <f t="shared" si="1839"/>
        <v>3476.01073967</v>
      </c>
      <c r="BP1113" s="227">
        <f t="shared" si="1840"/>
        <v>4020.8224896699999</v>
      </c>
      <c r="BQ1113" s="227">
        <f t="shared" si="1664"/>
        <v>3113.21</v>
      </c>
      <c r="BR1113" s="227">
        <f t="shared" si="1841"/>
        <v>62.264200000000002</v>
      </c>
      <c r="BS1113" s="227">
        <f t="shared" si="1842"/>
        <v>448.30224000000004</v>
      </c>
      <c r="BT1113" s="228">
        <f t="shared" si="1662"/>
        <v>1.0332531759927295</v>
      </c>
      <c r="BU1113" s="230">
        <f t="shared" si="1663"/>
        <v>298</v>
      </c>
      <c r="BV1113" s="231">
        <f t="shared" si="1843"/>
        <v>1.0713347449999999</v>
      </c>
      <c r="BW1113" s="227">
        <f t="shared" si="1844"/>
        <v>3446.1990282100001</v>
      </c>
      <c r="BX1113" s="227">
        <f t="shared" si="1845"/>
        <v>3956.7654682100001</v>
      </c>
      <c r="BY1113" s="227">
        <f t="shared" si="1788"/>
        <v>3113.21</v>
      </c>
      <c r="BZ1113" s="227">
        <f t="shared" si="1846"/>
        <v>62.264200000000002</v>
      </c>
      <c r="CA1113" s="227">
        <f t="shared" si="1847"/>
        <v>418.20787666666666</v>
      </c>
      <c r="CB1113" s="228">
        <f t="shared" si="1785"/>
        <v>1.034182920880824</v>
      </c>
      <c r="CC1113" s="230">
        <f t="shared" si="1786"/>
        <v>278</v>
      </c>
      <c r="CD1113" s="231">
        <f t="shared" si="1848"/>
        <v>1.0663917780000001</v>
      </c>
      <c r="CE1113" s="227">
        <f t="shared" si="1849"/>
        <v>3433.3854790999999</v>
      </c>
      <c r="CF1113" s="227">
        <f t="shared" si="1850"/>
        <v>3913.8575557666663</v>
      </c>
      <c r="CG1113" s="227">
        <f t="shared" si="1781"/>
        <v>3113.21</v>
      </c>
      <c r="CH1113" s="227">
        <f t="shared" si="1851"/>
        <v>62.264200000000002</v>
      </c>
      <c r="CI1113" s="227">
        <f t="shared" si="1852"/>
        <v>387.07577666666668</v>
      </c>
      <c r="CJ1113" s="228">
        <f t="shared" si="1655"/>
        <v>1.0292428678099743</v>
      </c>
      <c r="CK1113" s="230">
        <f t="shared" si="1656"/>
        <v>257</v>
      </c>
      <c r="CL1113" s="231">
        <f t="shared" si="1853"/>
        <v>1.0612262059999999</v>
      </c>
      <c r="CM1113" s="227">
        <f t="shared" si="1854"/>
        <v>3400.4332093799999</v>
      </c>
      <c r="CN1113" s="227">
        <f t="shared" si="1855"/>
        <v>3849.7731860466665</v>
      </c>
      <c r="CO1113" s="227">
        <f t="shared" si="1784"/>
        <v>3113.21</v>
      </c>
      <c r="CP1113" s="227">
        <f t="shared" si="1856"/>
        <v>62.264200000000002</v>
      </c>
      <c r="CQ1113" s="227">
        <f t="shared" si="1857"/>
        <v>353.86820333333338</v>
      </c>
      <c r="CR1113" s="228">
        <f t="shared" si="1782"/>
        <v>1.0246327783721036</v>
      </c>
      <c r="CS1113" s="230">
        <f t="shared" si="1783"/>
        <v>237</v>
      </c>
      <c r="CT1113" s="231">
        <f t="shared" si="1858"/>
        <v>1.0563298780000001</v>
      </c>
      <c r="CU1113" s="227">
        <f t="shared" si="1859"/>
        <v>3369.5835214700001</v>
      </c>
      <c r="CV1113" s="227">
        <f t="shared" si="1860"/>
        <v>3785.7159248033336</v>
      </c>
      <c r="CW1113" s="227">
        <f t="shared" si="1653"/>
        <v>3113.21</v>
      </c>
      <c r="CX1113" s="227">
        <f t="shared" si="1861"/>
        <v>62.264200000000002</v>
      </c>
      <c r="CY1113" s="227">
        <f t="shared" si="1862"/>
        <v>322.73610333333335</v>
      </c>
      <c r="CZ1113" s="228">
        <f t="shared" si="1651"/>
        <v>1.0267894984816717</v>
      </c>
      <c r="DA1113" s="239">
        <f t="shared" si="1652"/>
        <v>216</v>
      </c>
      <c r="DB1113" s="231">
        <f t="shared" si="1863"/>
        <v>1.0512130449999999</v>
      </c>
      <c r="DC1113" s="227">
        <f t="shared" si="1864"/>
        <v>3360.3195346900002</v>
      </c>
      <c r="DD1113" s="227">
        <f t="shared" si="1865"/>
        <v>3745.3198380233334</v>
      </c>
      <c r="DE1113" s="227">
        <f t="shared" si="1780"/>
        <v>3113.21</v>
      </c>
      <c r="DF1113" s="227">
        <f t="shared" si="1866"/>
        <v>62.264200000000002</v>
      </c>
      <c r="DG1113" s="227">
        <f t="shared" si="1867"/>
        <v>291.60400333333337</v>
      </c>
      <c r="DH1113" s="228">
        <f t="shared" si="1778"/>
        <v>1.0252515152525388</v>
      </c>
      <c r="DI1113" s="239">
        <f t="shared" si="1779"/>
        <v>195</v>
      </c>
      <c r="DJ1113" s="231">
        <f t="shared" si="1868"/>
        <v>1.0461209979999999</v>
      </c>
      <c r="DK1113" s="227">
        <f t="shared" si="1869"/>
        <v>3339.0333444399998</v>
      </c>
      <c r="DL1113" s="227">
        <f t="shared" si="1870"/>
        <v>3692.9015477733333</v>
      </c>
      <c r="DM1113" s="227">
        <f t="shared" si="1650"/>
        <v>3113.21</v>
      </c>
      <c r="DN1113" s="227">
        <f t="shared" si="1871"/>
        <v>62.264200000000002</v>
      </c>
      <c r="DO1113" s="227">
        <f t="shared" si="1872"/>
        <v>259.43416666666673</v>
      </c>
      <c r="DP1113" s="228">
        <f t="shared" si="1648"/>
        <v>1.0219815772694143</v>
      </c>
      <c r="DQ1113" s="239">
        <f t="shared" si="1649"/>
        <v>174</v>
      </c>
      <c r="DR1113" s="231">
        <f t="shared" si="1873"/>
        <v>1.041053617</v>
      </c>
      <c r="DS1113" s="227">
        <f t="shared" si="1874"/>
        <v>3312.2612302500002</v>
      </c>
      <c r="DT1113" s="227">
        <f t="shared" si="1875"/>
        <v>3633.9595969166667</v>
      </c>
      <c r="DU1113" s="227">
        <f t="shared" si="1777"/>
        <v>3113.21</v>
      </c>
      <c r="DV1113" s="227">
        <f t="shared" si="1876"/>
        <v>62.264200000000002</v>
      </c>
      <c r="DW1113" s="227">
        <f t="shared" si="1877"/>
        <v>230.37754000000004</v>
      </c>
      <c r="DX1113" s="228">
        <f t="shared" si="1774"/>
        <v>1.017606426870834</v>
      </c>
      <c r="DY1113" s="239">
        <f t="shared" si="1775"/>
        <v>156</v>
      </c>
      <c r="DZ1113" s="231">
        <f t="shared" si="1878"/>
        <v>1.036729689</v>
      </c>
      <c r="EA1113" s="227">
        <f t="shared" si="1879"/>
        <v>3284.3829855200001</v>
      </c>
      <c r="EB1113" s="227">
        <f t="shared" si="1880"/>
        <v>3577.0247255200002</v>
      </c>
      <c r="EC1113" s="227">
        <f t="shared" si="1644"/>
        <v>3113.21</v>
      </c>
      <c r="ED1113" s="227">
        <f t="shared" si="1881"/>
        <v>62.264200000000002</v>
      </c>
      <c r="EE1113" s="227">
        <f t="shared" si="1882"/>
        <v>198.20770333333331</v>
      </c>
      <c r="EF1113" s="228">
        <f t="shared" si="1645"/>
        <v>1.0100315795795232</v>
      </c>
      <c r="EG1113" s="239">
        <f t="shared" si="1646"/>
        <v>134</v>
      </c>
      <c r="EH1113" s="231">
        <f t="shared" si="1883"/>
        <v>1.031469269</v>
      </c>
      <c r="EI1113" s="227">
        <f t="shared" si="1884"/>
        <v>3243.3936551000002</v>
      </c>
      <c r="EJ1113" s="227">
        <f t="shared" si="1885"/>
        <v>3503.8655584333337</v>
      </c>
      <c r="EK1113" s="227">
        <f t="shared" si="1776"/>
        <v>3113.21</v>
      </c>
      <c r="EL1113" s="227">
        <f t="shared" si="1886"/>
        <v>62.264200000000002</v>
      </c>
      <c r="EM1113" s="227">
        <f t="shared" si="1887"/>
        <v>165.00012999999998</v>
      </c>
      <c r="EN1113" s="228">
        <f t="shared" si="1772"/>
        <v>1.004307344527839</v>
      </c>
      <c r="EO1113" s="239">
        <f t="shared" si="1773"/>
        <v>113</v>
      </c>
      <c r="EP1113" s="231">
        <f t="shared" si="1888"/>
        <v>1.026472861</v>
      </c>
      <c r="EQ1113" s="227">
        <f t="shared" si="1889"/>
        <v>3209.3902359200001</v>
      </c>
      <c r="ER1113" s="227">
        <f t="shared" si="1890"/>
        <v>3436.6545659200001</v>
      </c>
      <c r="ES1113" s="227">
        <f t="shared" ref="ES1113:ES1176" si="1924">ES1112</f>
        <v>3113.21</v>
      </c>
      <c r="ET1113" s="227">
        <f t="shared" si="1891"/>
        <v>62.264200000000002</v>
      </c>
      <c r="EU1113" s="227">
        <f t="shared" si="1892"/>
        <v>134.90576666666666</v>
      </c>
      <c r="EV1113" s="228">
        <f t="shared" si="1922"/>
        <v>1.0030032711594519</v>
      </c>
      <c r="EW1113" s="239">
        <f t="shared" si="1923"/>
        <v>93</v>
      </c>
      <c r="EX1113" s="231">
        <f t="shared" si="1893"/>
        <v>1.0217368790000001</v>
      </c>
      <c r="EY1113" s="227">
        <f t="shared" si="1894"/>
        <v>3190.4345186400001</v>
      </c>
      <c r="EZ1113" s="227">
        <f t="shared" si="1895"/>
        <v>3387.6044853066669</v>
      </c>
      <c r="FA1113" s="227">
        <f t="shared" si="1771"/>
        <v>3113.21</v>
      </c>
      <c r="FB1113" s="227">
        <f t="shared" si="1896"/>
        <v>62.264200000000002</v>
      </c>
      <c r="FC1113" s="227">
        <f t="shared" si="1897"/>
        <v>103.77366666666667</v>
      </c>
      <c r="FD1113" s="228">
        <f t="shared" si="1769"/>
        <v>1.0029032474763777</v>
      </c>
      <c r="FE1113" s="239">
        <f t="shared" si="1770"/>
        <v>71</v>
      </c>
      <c r="FF1113" s="231">
        <f t="shared" si="1898"/>
        <v>1.0165525339999999</v>
      </c>
      <c r="FG1113" s="227">
        <f t="shared" si="1899"/>
        <v>3173.9295421800002</v>
      </c>
      <c r="FH1113" s="227">
        <f t="shared" si="1900"/>
        <v>3339.9674088466668</v>
      </c>
      <c r="FI1113" s="227">
        <f t="shared" si="1921"/>
        <v>3113.21</v>
      </c>
      <c r="FJ1113" s="227">
        <f t="shared" si="1901"/>
        <v>62.264200000000002</v>
      </c>
      <c r="FK1113" s="227">
        <f t="shared" si="1902"/>
        <v>70.566093333333328</v>
      </c>
      <c r="FL1113" s="228">
        <f t="shared" si="1919"/>
        <v>1.0010007946558201</v>
      </c>
      <c r="FM1113" s="239">
        <f t="shared" si="1920"/>
        <v>49</v>
      </c>
      <c r="FN1113" s="231">
        <f t="shared" si="1903"/>
        <v>1.0113944939999999</v>
      </c>
      <c r="FO1113" s="227">
        <f t="shared" si="1904"/>
        <v>3151.8346382300001</v>
      </c>
      <c r="FP1113" s="227">
        <f t="shared" si="1905"/>
        <v>3284.6649315633335</v>
      </c>
      <c r="FQ1113" s="227">
        <f t="shared" si="1767"/>
        <v>3113.21</v>
      </c>
      <c r="FR1113" s="227">
        <f t="shared" si="1906"/>
        <v>62.264200000000002</v>
      </c>
      <c r="FS1113" s="227">
        <f t="shared" si="1907"/>
        <v>39.433993333333333</v>
      </c>
      <c r="FT1113" s="228">
        <f t="shared" si="1762"/>
        <v>0.99990025717134756</v>
      </c>
      <c r="FU1113" s="239">
        <f t="shared" si="1763"/>
        <v>27</v>
      </c>
      <c r="FV1113" s="231">
        <f t="shared" si="1908"/>
        <v>1.006262626</v>
      </c>
      <c r="FW1113" s="227">
        <f t="shared" si="1909"/>
        <v>3132.3944048399999</v>
      </c>
      <c r="FX1113" s="227">
        <f t="shared" si="1910"/>
        <v>3234.092598173333</v>
      </c>
      <c r="FY1113" s="227">
        <f t="shared" si="1917"/>
        <v>3113.21</v>
      </c>
      <c r="FZ1113" s="227">
        <f t="shared" si="1918"/>
        <v>62.264200000000002</v>
      </c>
      <c r="GA1113" s="227">
        <f t="shared" si="1911"/>
        <v>8.301893333333334</v>
      </c>
      <c r="GB1113" s="228">
        <f t="shared" si="1912"/>
        <v>1.0003000100689492</v>
      </c>
      <c r="GC1113" s="239">
        <f t="shared" si="1913"/>
        <v>5</v>
      </c>
      <c r="GD1113" s="231">
        <f t="shared" si="1914"/>
        <v>1.001156798</v>
      </c>
      <c r="GE1113" s="227">
        <f t="shared" si="1815"/>
        <v>3117.7464298899999</v>
      </c>
      <c r="GF1113" s="227">
        <f t="shared" si="1915"/>
        <v>3188.3125232233333</v>
      </c>
      <c r="GG1113" s="1"/>
      <c r="GH1113" s="5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5"/>
      <c r="HA1113" s="5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3"/>
      <c r="JZ1113" s="1"/>
      <c r="KA1113" s="1"/>
      <c r="KB1113" s="1"/>
      <c r="KC1113" s="1"/>
      <c r="KD1113" s="1"/>
      <c r="KE1113" s="1"/>
    </row>
    <row r="1114" spans="1:291" x14ac:dyDescent="0.2">
      <c r="A1114" s="196">
        <f t="shared" si="1799"/>
        <v>43772</v>
      </c>
      <c r="B1114" s="236">
        <f t="shared" si="1916"/>
        <v>122165.05427042001</v>
      </c>
      <c r="C1114" s="66">
        <f t="shared" si="1660"/>
        <v>47704.612013940001</v>
      </c>
      <c r="D1114" s="77">
        <f t="shared" si="1800"/>
        <v>5227.84</v>
      </c>
      <c r="E1114" s="67">
        <f>VLOOKUP(A1113,[1]Plan1!$DQ$117:$DS$314,3)</f>
        <v>5233.07</v>
      </c>
      <c r="F1114" s="11">
        <f t="shared" si="1801"/>
        <v>43764</v>
      </c>
      <c r="G1114" s="73">
        <f t="shared" si="1789"/>
        <v>1.0004131725529497E-3</v>
      </c>
      <c r="H1114" s="11">
        <f t="shared" si="1802"/>
        <v>43794</v>
      </c>
      <c r="I1114" s="11">
        <f t="shared" si="1790"/>
        <v>43794</v>
      </c>
      <c r="J1114" s="1">
        <f t="shared" si="1803"/>
        <v>20</v>
      </c>
      <c r="K1114" s="1">
        <f t="shared" si="1804"/>
        <v>6</v>
      </c>
      <c r="L1114" s="66">
        <f t="shared" si="1791"/>
        <v>1.0003000099999999</v>
      </c>
      <c r="M1114" s="70">
        <f t="shared" si="1661"/>
        <v>0.99960037000000002</v>
      </c>
      <c r="N1114" s="70">
        <f t="shared" si="1647"/>
        <v>1.1027963289813285</v>
      </c>
      <c r="O1114" s="66">
        <f t="shared" si="1657"/>
        <v>1.10312717</v>
      </c>
      <c r="P1114" s="66">
        <f t="shared" si="1792"/>
        <v>47718.92387459</v>
      </c>
      <c r="Q1114" s="74">
        <f t="shared" si="1793"/>
        <v>0</v>
      </c>
      <c r="R1114" s="75">
        <f t="shared" si="1658"/>
        <v>0</v>
      </c>
      <c r="S1114" s="66">
        <f t="shared" si="1659"/>
        <v>0</v>
      </c>
      <c r="T1114" s="10">
        <f t="shared" si="1805"/>
        <v>0.06</v>
      </c>
      <c r="U1114" s="74">
        <f t="shared" si="1654"/>
        <v>6</v>
      </c>
      <c r="V1114" s="74">
        <v>252</v>
      </c>
      <c r="W1114" s="70">
        <f t="shared" si="1794"/>
        <v>1.0013883180000001</v>
      </c>
      <c r="X1114" s="66">
        <f t="shared" si="1795"/>
        <v>66.249040949999994</v>
      </c>
      <c r="Y1114" s="66">
        <v>0</v>
      </c>
      <c r="Z1114" s="67">
        <f t="shared" si="1796"/>
        <v>0</v>
      </c>
      <c r="AA1114" s="68" t="str">
        <f t="shared" si="1806"/>
        <v>A+INCORP J=</v>
      </c>
      <c r="AB1114" s="11">
        <f t="shared" si="1807"/>
        <v>43794</v>
      </c>
      <c r="AC1114" s="227">
        <f t="shared" si="1812"/>
        <v>3113.21</v>
      </c>
      <c r="AD1114" s="227">
        <f t="shared" si="1816"/>
        <v>62.264200000000002</v>
      </c>
      <c r="AE1114" s="227">
        <f t="shared" si="1817"/>
        <v>609.15142333333336</v>
      </c>
      <c r="AF1114" s="228">
        <f t="shared" si="1813"/>
        <v>1.0571935481175192</v>
      </c>
      <c r="AG1114" s="230">
        <f t="shared" si="1814"/>
        <v>405</v>
      </c>
      <c r="AH1114" s="231">
        <f t="shared" si="1818"/>
        <v>1.098171429</v>
      </c>
      <c r="AI1114" s="227">
        <f t="shared" si="1819"/>
        <v>3614.3737658300001</v>
      </c>
      <c r="AJ1114" s="227">
        <f t="shared" si="1820"/>
        <v>4285.7893891633339</v>
      </c>
      <c r="AK1114" s="227">
        <f t="shared" si="1667"/>
        <v>3113.21</v>
      </c>
      <c r="AL1114" s="227">
        <f t="shared" si="1821"/>
        <v>62.264200000000002</v>
      </c>
      <c r="AM1114" s="227">
        <f t="shared" si="1822"/>
        <v>578.01932333333332</v>
      </c>
      <c r="AN1114" s="228">
        <f t="shared" si="1668"/>
        <v>1.0562433277270162</v>
      </c>
      <c r="AO1114" s="230">
        <f t="shared" si="1669"/>
        <v>384</v>
      </c>
      <c r="AP1114" s="231">
        <f t="shared" si="1823"/>
        <v>1.092851917</v>
      </c>
      <c r="AQ1114" s="227">
        <f t="shared" si="1824"/>
        <v>3593.6329258999999</v>
      </c>
      <c r="AR1114" s="227">
        <f t="shared" si="1825"/>
        <v>4233.916449233333</v>
      </c>
      <c r="AS1114" s="227">
        <f t="shared" si="1808"/>
        <v>3113.21</v>
      </c>
      <c r="AT1114" s="227">
        <f t="shared" si="1826"/>
        <v>62.264200000000002</v>
      </c>
      <c r="AU1114" s="227">
        <f t="shared" si="1827"/>
        <v>546.88722333333328</v>
      </c>
      <c r="AV1114" s="228">
        <f t="shared" si="1809"/>
        <v>1.0539251486992907</v>
      </c>
      <c r="AW1114" s="230">
        <f t="shared" si="1810"/>
        <v>363</v>
      </c>
      <c r="AX1114" s="231">
        <f t="shared" si="1828"/>
        <v>1.0875581729999999</v>
      </c>
      <c r="AY1114" s="227">
        <f t="shared" si="1829"/>
        <v>3568.3765853599998</v>
      </c>
      <c r="AZ1114" s="227">
        <f t="shared" si="1830"/>
        <v>4177.5280086933326</v>
      </c>
      <c r="BA1114" s="227">
        <f t="shared" si="1787"/>
        <v>3113.21</v>
      </c>
      <c r="BB1114" s="227">
        <f t="shared" si="1831"/>
        <v>62.264200000000002</v>
      </c>
      <c r="BC1114" s="227">
        <f t="shared" si="1832"/>
        <v>514.71738666666681</v>
      </c>
      <c r="BD1114" s="228">
        <f t="shared" si="1665"/>
        <v>1.0497256825368384</v>
      </c>
      <c r="BE1114" s="230">
        <f t="shared" si="1666"/>
        <v>343</v>
      </c>
      <c r="BF1114" s="231">
        <f t="shared" si="1833"/>
        <v>1.082540354</v>
      </c>
      <c r="BG1114" s="227">
        <f t="shared" si="1834"/>
        <v>3537.7597302600002</v>
      </c>
      <c r="BH1114" s="227">
        <f t="shared" si="1835"/>
        <v>4114.7413169266674</v>
      </c>
      <c r="BI1114" s="227">
        <f t="shared" si="1811"/>
        <v>3113.21</v>
      </c>
      <c r="BJ1114" s="227">
        <f t="shared" si="1836"/>
        <v>62.264200000000002</v>
      </c>
      <c r="BK1114" s="227">
        <f t="shared" si="1837"/>
        <v>483.58528666666666</v>
      </c>
      <c r="BL1114" s="228">
        <f t="shared" si="1797"/>
        <v>1.0366635787113507</v>
      </c>
      <c r="BM1114" s="230">
        <f t="shared" si="1798"/>
        <v>321</v>
      </c>
      <c r="BN1114" s="231">
        <f t="shared" si="1838"/>
        <v>1.0770474880000001</v>
      </c>
      <c r="BO1114" s="227">
        <f t="shared" si="1839"/>
        <v>3476.01073967</v>
      </c>
      <c r="BP1114" s="227">
        <f t="shared" si="1840"/>
        <v>4021.8602263366665</v>
      </c>
      <c r="BQ1114" s="227">
        <f t="shared" si="1664"/>
        <v>3113.21</v>
      </c>
      <c r="BR1114" s="227">
        <f t="shared" si="1841"/>
        <v>62.264200000000002</v>
      </c>
      <c r="BS1114" s="227">
        <f t="shared" si="1842"/>
        <v>449.3399766666667</v>
      </c>
      <c r="BT1114" s="228">
        <f t="shared" si="1662"/>
        <v>1.0332531759927295</v>
      </c>
      <c r="BU1114" s="230">
        <f t="shared" si="1663"/>
        <v>298</v>
      </c>
      <c r="BV1114" s="231">
        <f t="shared" si="1843"/>
        <v>1.0713347449999999</v>
      </c>
      <c r="BW1114" s="227">
        <f t="shared" si="1844"/>
        <v>3446.1990282100001</v>
      </c>
      <c r="BX1114" s="227">
        <f t="shared" si="1845"/>
        <v>3957.8032048766668</v>
      </c>
      <c r="BY1114" s="227">
        <f t="shared" si="1788"/>
        <v>3113.21</v>
      </c>
      <c r="BZ1114" s="227">
        <f t="shared" si="1846"/>
        <v>62.264200000000002</v>
      </c>
      <c r="CA1114" s="227">
        <f t="shared" si="1847"/>
        <v>419.24561333333338</v>
      </c>
      <c r="CB1114" s="228">
        <f t="shared" si="1785"/>
        <v>1.034182920880824</v>
      </c>
      <c r="CC1114" s="230">
        <f t="shared" si="1786"/>
        <v>278</v>
      </c>
      <c r="CD1114" s="231">
        <f t="shared" si="1848"/>
        <v>1.0663917780000001</v>
      </c>
      <c r="CE1114" s="227">
        <f t="shared" si="1849"/>
        <v>3433.3854790999999</v>
      </c>
      <c r="CF1114" s="227">
        <f t="shared" si="1850"/>
        <v>3914.8952924333335</v>
      </c>
      <c r="CG1114" s="227">
        <f t="shared" si="1781"/>
        <v>3113.21</v>
      </c>
      <c r="CH1114" s="227">
        <f t="shared" si="1851"/>
        <v>62.264200000000002</v>
      </c>
      <c r="CI1114" s="227">
        <f t="shared" si="1852"/>
        <v>388.11351333333334</v>
      </c>
      <c r="CJ1114" s="228">
        <f t="shared" si="1655"/>
        <v>1.0292428678099743</v>
      </c>
      <c r="CK1114" s="230">
        <f t="shared" si="1656"/>
        <v>257</v>
      </c>
      <c r="CL1114" s="231">
        <f t="shared" si="1853"/>
        <v>1.0612262059999999</v>
      </c>
      <c r="CM1114" s="227">
        <f t="shared" si="1854"/>
        <v>3400.4332093799999</v>
      </c>
      <c r="CN1114" s="227">
        <f t="shared" si="1855"/>
        <v>3850.8109227133332</v>
      </c>
      <c r="CO1114" s="227">
        <f t="shared" si="1784"/>
        <v>3113.21</v>
      </c>
      <c r="CP1114" s="227">
        <f t="shared" si="1856"/>
        <v>62.264200000000002</v>
      </c>
      <c r="CQ1114" s="227">
        <f t="shared" si="1857"/>
        <v>354.90594000000004</v>
      </c>
      <c r="CR1114" s="228">
        <f t="shared" si="1782"/>
        <v>1.0246327783721036</v>
      </c>
      <c r="CS1114" s="230">
        <f t="shared" si="1783"/>
        <v>237</v>
      </c>
      <c r="CT1114" s="231">
        <f t="shared" si="1858"/>
        <v>1.0563298780000001</v>
      </c>
      <c r="CU1114" s="227">
        <f t="shared" si="1859"/>
        <v>3369.5835214700001</v>
      </c>
      <c r="CV1114" s="227">
        <f t="shared" si="1860"/>
        <v>3786.7536614700002</v>
      </c>
      <c r="CW1114" s="227">
        <f t="shared" si="1653"/>
        <v>3113.21</v>
      </c>
      <c r="CX1114" s="227">
        <f t="shared" si="1861"/>
        <v>62.264200000000002</v>
      </c>
      <c r="CY1114" s="227">
        <f t="shared" si="1862"/>
        <v>323.77384000000001</v>
      </c>
      <c r="CZ1114" s="228">
        <f t="shared" si="1651"/>
        <v>1.0267894984816717</v>
      </c>
      <c r="DA1114" s="239">
        <f t="shared" si="1652"/>
        <v>216</v>
      </c>
      <c r="DB1114" s="231">
        <f t="shared" si="1863"/>
        <v>1.0512130449999999</v>
      </c>
      <c r="DC1114" s="227">
        <f t="shared" si="1864"/>
        <v>3360.3195346900002</v>
      </c>
      <c r="DD1114" s="227">
        <f t="shared" si="1865"/>
        <v>3746.3575746900001</v>
      </c>
      <c r="DE1114" s="227">
        <f t="shared" si="1780"/>
        <v>3113.21</v>
      </c>
      <c r="DF1114" s="227">
        <f t="shared" si="1866"/>
        <v>62.264200000000002</v>
      </c>
      <c r="DG1114" s="227">
        <f t="shared" si="1867"/>
        <v>292.64174000000003</v>
      </c>
      <c r="DH1114" s="228">
        <f t="shared" si="1778"/>
        <v>1.0252515152525388</v>
      </c>
      <c r="DI1114" s="239">
        <f t="shared" si="1779"/>
        <v>195</v>
      </c>
      <c r="DJ1114" s="231">
        <f t="shared" si="1868"/>
        <v>1.0461209979999999</v>
      </c>
      <c r="DK1114" s="227">
        <f t="shared" si="1869"/>
        <v>3339.0333444399998</v>
      </c>
      <c r="DL1114" s="227">
        <f t="shared" si="1870"/>
        <v>3693.9392844399999</v>
      </c>
      <c r="DM1114" s="227">
        <f t="shared" si="1650"/>
        <v>3113.21</v>
      </c>
      <c r="DN1114" s="227">
        <f t="shared" si="1871"/>
        <v>62.264200000000002</v>
      </c>
      <c r="DO1114" s="227">
        <f t="shared" si="1872"/>
        <v>260.47190333333333</v>
      </c>
      <c r="DP1114" s="228">
        <f t="shared" si="1648"/>
        <v>1.0219815772694143</v>
      </c>
      <c r="DQ1114" s="239">
        <f t="shared" si="1649"/>
        <v>174</v>
      </c>
      <c r="DR1114" s="231">
        <f t="shared" si="1873"/>
        <v>1.041053617</v>
      </c>
      <c r="DS1114" s="227">
        <f t="shared" si="1874"/>
        <v>3312.2612302500002</v>
      </c>
      <c r="DT1114" s="227">
        <f t="shared" si="1875"/>
        <v>3634.9973335833333</v>
      </c>
      <c r="DU1114" s="227">
        <f t="shared" si="1777"/>
        <v>3113.21</v>
      </c>
      <c r="DV1114" s="227">
        <f t="shared" si="1876"/>
        <v>62.264200000000002</v>
      </c>
      <c r="DW1114" s="227">
        <f t="shared" si="1877"/>
        <v>231.41527666666667</v>
      </c>
      <c r="DX1114" s="228">
        <f t="shared" si="1774"/>
        <v>1.017606426870834</v>
      </c>
      <c r="DY1114" s="239">
        <f t="shared" si="1775"/>
        <v>156</v>
      </c>
      <c r="DZ1114" s="231">
        <f t="shared" si="1878"/>
        <v>1.036729689</v>
      </c>
      <c r="EA1114" s="227">
        <f t="shared" si="1879"/>
        <v>3284.3829855200001</v>
      </c>
      <c r="EB1114" s="227">
        <f t="shared" si="1880"/>
        <v>3578.0624621866668</v>
      </c>
      <c r="EC1114" s="227">
        <f t="shared" si="1644"/>
        <v>3113.21</v>
      </c>
      <c r="ED1114" s="227">
        <f t="shared" si="1881"/>
        <v>62.264200000000002</v>
      </c>
      <c r="EE1114" s="227">
        <f t="shared" si="1882"/>
        <v>199.24544</v>
      </c>
      <c r="EF1114" s="228">
        <f t="shared" si="1645"/>
        <v>1.0100315795795232</v>
      </c>
      <c r="EG1114" s="239">
        <f t="shared" si="1646"/>
        <v>134</v>
      </c>
      <c r="EH1114" s="231">
        <f t="shared" si="1883"/>
        <v>1.031469269</v>
      </c>
      <c r="EI1114" s="227">
        <f t="shared" si="1884"/>
        <v>3243.3936551000002</v>
      </c>
      <c r="EJ1114" s="227">
        <f t="shared" si="1885"/>
        <v>3504.9032950999999</v>
      </c>
      <c r="EK1114" s="227">
        <f t="shared" si="1776"/>
        <v>3113.21</v>
      </c>
      <c r="EL1114" s="227">
        <f t="shared" si="1886"/>
        <v>62.264200000000002</v>
      </c>
      <c r="EM1114" s="227">
        <f t="shared" si="1887"/>
        <v>166.03786666666664</v>
      </c>
      <c r="EN1114" s="228">
        <f t="shared" si="1772"/>
        <v>1.004307344527839</v>
      </c>
      <c r="EO1114" s="239">
        <f t="shared" si="1773"/>
        <v>113</v>
      </c>
      <c r="EP1114" s="231">
        <f t="shared" si="1888"/>
        <v>1.026472861</v>
      </c>
      <c r="EQ1114" s="227">
        <f t="shared" si="1889"/>
        <v>3209.3902359200001</v>
      </c>
      <c r="ER1114" s="227">
        <f t="shared" si="1890"/>
        <v>3437.6923025866668</v>
      </c>
      <c r="ES1114" s="227">
        <f t="shared" si="1924"/>
        <v>3113.21</v>
      </c>
      <c r="ET1114" s="227">
        <f t="shared" si="1891"/>
        <v>62.264200000000002</v>
      </c>
      <c r="EU1114" s="227">
        <f t="shared" si="1892"/>
        <v>135.94350333333333</v>
      </c>
      <c r="EV1114" s="228">
        <f t="shared" si="1922"/>
        <v>1.0030032711594519</v>
      </c>
      <c r="EW1114" s="239">
        <f t="shared" si="1923"/>
        <v>93</v>
      </c>
      <c r="EX1114" s="231">
        <f t="shared" si="1893"/>
        <v>1.0217368790000001</v>
      </c>
      <c r="EY1114" s="227">
        <f t="shared" si="1894"/>
        <v>3190.4345186400001</v>
      </c>
      <c r="EZ1114" s="227">
        <f t="shared" si="1895"/>
        <v>3388.6422219733336</v>
      </c>
      <c r="FA1114" s="227">
        <f t="shared" si="1771"/>
        <v>3113.21</v>
      </c>
      <c r="FB1114" s="227">
        <f t="shared" si="1896"/>
        <v>62.264200000000002</v>
      </c>
      <c r="FC1114" s="227">
        <f t="shared" si="1897"/>
        <v>104.81140333333335</v>
      </c>
      <c r="FD1114" s="228">
        <f t="shared" si="1769"/>
        <v>1.0029032474763777</v>
      </c>
      <c r="FE1114" s="239">
        <f t="shared" si="1770"/>
        <v>71</v>
      </c>
      <c r="FF1114" s="231">
        <f t="shared" si="1898"/>
        <v>1.0165525339999999</v>
      </c>
      <c r="FG1114" s="227">
        <f t="shared" si="1899"/>
        <v>3173.9295421800002</v>
      </c>
      <c r="FH1114" s="227">
        <f t="shared" si="1900"/>
        <v>3341.0051455133334</v>
      </c>
      <c r="FI1114" s="227">
        <f t="shared" si="1921"/>
        <v>3113.21</v>
      </c>
      <c r="FJ1114" s="227">
        <f t="shared" si="1901"/>
        <v>62.264200000000002</v>
      </c>
      <c r="FK1114" s="227">
        <f t="shared" si="1902"/>
        <v>71.603830000000002</v>
      </c>
      <c r="FL1114" s="228">
        <f t="shared" si="1919"/>
        <v>1.0010007946558201</v>
      </c>
      <c r="FM1114" s="239">
        <f t="shared" si="1920"/>
        <v>49</v>
      </c>
      <c r="FN1114" s="231">
        <f t="shared" si="1903"/>
        <v>1.0113944939999999</v>
      </c>
      <c r="FO1114" s="227">
        <f t="shared" si="1904"/>
        <v>3151.8346382300001</v>
      </c>
      <c r="FP1114" s="227">
        <f t="shared" si="1905"/>
        <v>3285.7026682300002</v>
      </c>
      <c r="FQ1114" s="227">
        <f t="shared" si="1767"/>
        <v>3113.21</v>
      </c>
      <c r="FR1114" s="227">
        <f t="shared" si="1906"/>
        <v>62.264200000000002</v>
      </c>
      <c r="FS1114" s="227">
        <f t="shared" si="1907"/>
        <v>40.471730000000001</v>
      </c>
      <c r="FT1114" s="228">
        <f t="shared" si="1762"/>
        <v>0.99990025717134756</v>
      </c>
      <c r="FU1114" s="239">
        <f t="shared" si="1763"/>
        <v>27</v>
      </c>
      <c r="FV1114" s="231">
        <f t="shared" si="1908"/>
        <v>1.006262626</v>
      </c>
      <c r="FW1114" s="227">
        <f t="shared" si="1909"/>
        <v>3132.3944048399999</v>
      </c>
      <c r="FX1114" s="227">
        <f t="shared" si="1910"/>
        <v>3235.1303348399997</v>
      </c>
      <c r="FY1114" s="227">
        <f t="shared" si="1917"/>
        <v>3113.21</v>
      </c>
      <c r="FZ1114" s="227">
        <f t="shared" si="1918"/>
        <v>62.264200000000002</v>
      </c>
      <c r="GA1114" s="227">
        <f t="shared" si="1911"/>
        <v>9.3396299999999997</v>
      </c>
      <c r="GB1114" s="228">
        <f t="shared" si="1912"/>
        <v>1.0003000100689492</v>
      </c>
      <c r="GC1114" s="239">
        <f t="shared" si="1913"/>
        <v>5</v>
      </c>
      <c r="GD1114" s="231">
        <f t="shared" si="1914"/>
        <v>1.001156798</v>
      </c>
      <c r="GE1114" s="227">
        <f t="shared" si="1815"/>
        <v>3117.7464298899999</v>
      </c>
      <c r="GF1114" s="227">
        <f t="shared" si="1915"/>
        <v>3189.35025989</v>
      </c>
      <c r="GG1114" s="1"/>
      <c r="GH1114" s="5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5"/>
      <c r="HA1114" s="5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3"/>
      <c r="JZ1114" s="1"/>
      <c r="KA1114" s="1"/>
      <c r="KB1114" s="1"/>
      <c r="KC1114" s="1"/>
      <c r="KD1114" s="1"/>
      <c r="KE1114" s="1"/>
    </row>
    <row r="1115" spans="1:291" x14ac:dyDescent="0.2">
      <c r="A1115" s="196">
        <f t="shared" si="1799"/>
        <v>43773</v>
      </c>
      <c r="B1115" s="236">
        <f t="shared" si="1916"/>
        <v>122201.29248178331</v>
      </c>
      <c r="C1115" s="66">
        <f t="shared" si="1660"/>
        <v>47704.612013940001</v>
      </c>
      <c r="D1115" s="77">
        <f t="shared" si="1800"/>
        <v>5227.84</v>
      </c>
      <c r="E1115" s="67">
        <f>VLOOKUP(A1114,[1]Plan1!$DQ$117:$DS$314,3)</f>
        <v>5233.07</v>
      </c>
      <c r="F1115" s="11">
        <f t="shared" si="1801"/>
        <v>43764</v>
      </c>
      <c r="G1115" s="73">
        <f t="shared" si="1789"/>
        <v>1.0004131725529497E-3</v>
      </c>
      <c r="H1115" s="11">
        <f t="shared" si="1802"/>
        <v>43794</v>
      </c>
      <c r="I1115" s="11">
        <f t="shared" si="1790"/>
        <v>43794</v>
      </c>
      <c r="J1115" s="1">
        <f t="shared" si="1803"/>
        <v>20</v>
      </c>
      <c r="K1115" s="1">
        <f t="shared" si="1804"/>
        <v>6</v>
      </c>
      <c r="L1115" s="66">
        <f t="shared" si="1791"/>
        <v>1.0003000099999999</v>
      </c>
      <c r="M1115" s="70">
        <f t="shared" si="1661"/>
        <v>0.99960037000000002</v>
      </c>
      <c r="N1115" s="70">
        <f t="shared" si="1647"/>
        <v>1.1027963289813285</v>
      </c>
      <c r="O1115" s="66">
        <f t="shared" si="1657"/>
        <v>1.10312717</v>
      </c>
      <c r="P1115" s="66">
        <f t="shared" si="1792"/>
        <v>47718.92387459</v>
      </c>
      <c r="Q1115" s="74">
        <f t="shared" si="1793"/>
        <v>0</v>
      </c>
      <c r="R1115" s="75">
        <f t="shared" si="1658"/>
        <v>0</v>
      </c>
      <c r="S1115" s="66">
        <f t="shared" si="1659"/>
        <v>0</v>
      </c>
      <c r="T1115" s="10">
        <f t="shared" si="1805"/>
        <v>0.06</v>
      </c>
      <c r="U1115" s="74">
        <f t="shared" si="1654"/>
        <v>6</v>
      </c>
      <c r="V1115" s="74">
        <v>252</v>
      </c>
      <c r="W1115" s="70">
        <f t="shared" si="1794"/>
        <v>1.0013883180000001</v>
      </c>
      <c r="X1115" s="66">
        <f t="shared" si="1795"/>
        <v>66.249040949999994</v>
      </c>
      <c r="Y1115" s="66">
        <v>0</v>
      </c>
      <c r="Z1115" s="67">
        <f t="shared" si="1796"/>
        <v>0</v>
      </c>
      <c r="AA1115" s="68" t="str">
        <f t="shared" si="1806"/>
        <v>A+INCORP J=</v>
      </c>
      <c r="AB1115" s="11">
        <f t="shared" si="1807"/>
        <v>43794</v>
      </c>
      <c r="AC1115" s="227">
        <f t="shared" si="1812"/>
        <v>3113.21</v>
      </c>
      <c r="AD1115" s="227">
        <f t="shared" si="1816"/>
        <v>62.264200000000002</v>
      </c>
      <c r="AE1115" s="227">
        <f t="shared" si="1817"/>
        <v>610.18916000000002</v>
      </c>
      <c r="AF1115" s="228">
        <f t="shared" si="1813"/>
        <v>1.0571935481175192</v>
      </c>
      <c r="AG1115" s="230">
        <f t="shared" si="1814"/>
        <v>406</v>
      </c>
      <c r="AH1115" s="231">
        <f t="shared" si="1818"/>
        <v>1.098425384</v>
      </c>
      <c r="AI1115" s="227">
        <f t="shared" si="1819"/>
        <v>3615.2095991699998</v>
      </c>
      <c r="AJ1115" s="227">
        <f t="shared" si="1820"/>
        <v>4287.6629591700002</v>
      </c>
      <c r="AK1115" s="227">
        <f t="shared" si="1667"/>
        <v>3113.21</v>
      </c>
      <c r="AL1115" s="227">
        <f t="shared" si="1821"/>
        <v>62.264200000000002</v>
      </c>
      <c r="AM1115" s="227">
        <f t="shared" si="1822"/>
        <v>579.05706000000009</v>
      </c>
      <c r="AN1115" s="228">
        <f t="shared" si="1668"/>
        <v>1.0562433277270162</v>
      </c>
      <c r="AO1115" s="230">
        <f t="shared" si="1669"/>
        <v>385</v>
      </c>
      <c r="AP1115" s="231">
        <f t="shared" si="1823"/>
        <v>1.0931046419999999</v>
      </c>
      <c r="AQ1115" s="227">
        <f t="shared" si="1824"/>
        <v>3594.46396336</v>
      </c>
      <c r="AR1115" s="227">
        <f t="shared" si="1825"/>
        <v>4235.7852233599997</v>
      </c>
      <c r="AS1115" s="227">
        <f t="shared" si="1808"/>
        <v>3113.21</v>
      </c>
      <c r="AT1115" s="227">
        <f t="shared" si="1826"/>
        <v>62.264200000000002</v>
      </c>
      <c r="AU1115" s="227">
        <f t="shared" si="1827"/>
        <v>547.92496000000006</v>
      </c>
      <c r="AV1115" s="228">
        <f t="shared" si="1809"/>
        <v>1.0539251486992907</v>
      </c>
      <c r="AW1115" s="230">
        <f t="shared" si="1810"/>
        <v>364</v>
      </c>
      <c r="AX1115" s="231">
        <f t="shared" si="1828"/>
        <v>1.087809673</v>
      </c>
      <c r="AY1115" s="227">
        <f t="shared" si="1829"/>
        <v>3569.2017795699999</v>
      </c>
      <c r="AZ1115" s="227">
        <f t="shared" si="1830"/>
        <v>4179.3909395700002</v>
      </c>
      <c r="BA1115" s="227">
        <f t="shared" si="1787"/>
        <v>3113.21</v>
      </c>
      <c r="BB1115" s="227">
        <f t="shared" si="1831"/>
        <v>62.264200000000002</v>
      </c>
      <c r="BC1115" s="227">
        <f t="shared" si="1832"/>
        <v>515.75512333333336</v>
      </c>
      <c r="BD1115" s="228">
        <f t="shared" si="1665"/>
        <v>1.0497256825368384</v>
      </c>
      <c r="BE1115" s="230">
        <f t="shared" si="1666"/>
        <v>344</v>
      </c>
      <c r="BF1115" s="231">
        <f t="shared" si="1833"/>
        <v>1.0827906940000001</v>
      </c>
      <c r="BG1115" s="227">
        <f t="shared" si="1834"/>
        <v>3538.5778455099999</v>
      </c>
      <c r="BH1115" s="227">
        <f t="shared" si="1835"/>
        <v>4116.5971688433328</v>
      </c>
      <c r="BI1115" s="227">
        <f t="shared" si="1811"/>
        <v>3113.21</v>
      </c>
      <c r="BJ1115" s="227">
        <f t="shared" si="1836"/>
        <v>62.264200000000002</v>
      </c>
      <c r="BK1115" s="227">
        <f t="shared" si="1837"/>
        <v>484.62302333333338</v>
      </c>
      <c r="BL1115" s="228">
        <f t="shared" si="1797"/>
        <v>1.0366635787113507</v>
      </c>
      <c r="BM1115" s="230">
        <f t="shared" si="1798"/>
        <v>322</v>
      </c>
      <c r="BN1115" s="231">
        <f t="shared" si="1838"/>
        <v>1.077296558</v>
      </c>
      <c r="BO1115" s="227">
        <f t="shared" si="1839"/>
        <v>3476.8145760900002</v>
      </c>
      <c r="BP1115" s="227">
        <f t="shared" si="1840"/>
        <v>4023.7017994233338</v>
      </c>
      <c r="BQ1115" s="227">
        <f t="shared" si="1664"/>
        <v>3113.21</v>
      </c>
      <c r="BR1115" s="227">
        <f t="shared" si="1841"/>
        <v>62.264200000000002</v>
      </c>
      <c r="BS1115" s="227">
        <f t="shared" si="1842"/>
        <v>450.37771333333336</v>
      </c>
      <c r="BT1115" s="228">
        <f t="shared" si="1662"/>
        <v>1.0332531759927295</v>
      </c>
      <c r="BU1115" s="230">
        <f t="shared" si="1663"/>
        <v>299</v>
      </c>
      <c r="BV1115" s="231">
        <f t="shared" si="1843"/>
        <v>1.0715824940000001</v>
      </c>
      <c r="BW1115" s="227">
        <f t="shared" si="1844"/>
        <v>3446.9959708699998</v>
      </c>
      <c r="BX1115" s="227">
        <f t="shared" si="1845"/>
        <v>3959.6378842033332</v>
      </c>
      <c r="BY1115" s="227">
        <f t="shared" si="1788"/>
        <v>3113.21</v>
      </c>
      <c r="BZ1115" s="227">
        <f t="shared" si="1846"/>
        <v>62.264200000000002</v>
      </c>
      <c r="CA1115" s="227">
        <f t="shared" si="1847"/>
        <v>420.28335000000004</v>
      </c>
      <c r="CB1115" s="228">
        <f t="shared" si="1785"/>
        <v>1.034182920880824</v>
      </c>
      <c r="CC1115" s="230">
        <f t="shared" si="1786"/>
        <v>279</v>
      </c>
      <c r="CD1115" s="231">
        <f t="shared" si="1848"/>
        <v>1.066638384</v>
      </c>
      <c r="CE1115" s="227">
        <f t="shared" si="1849"/>
        <v>3434.1794588399998</v>
      </c>
      <c r="CF1115" s="227">
        <f t="shared" si="1850"/>
        <v>3916.7270088400001</v>
      </c>
      <c r="CG1115" s="227">
        <f t="shared" si="1781"/>
        <v>3113.21</v>
      </c>
      <c r="CH1115" s="227">
        <f t="shared" si="1851"/>
        <v>62.264200000000002</v>
      </c>
      <c r="CI1115" s="227">
        <f t="shared" si="1852"/>
        <v>389.15125</v>
      </c>
      <c r="CJ1115" s="228">
        <f t="shared" si="1655"/>
        <v>1.0292428678099743</v>
      </c>
      <c r="CK1115" s="230">
        <f t="shared" si="1656"/>
        <v>258</v>
      </c>
      <c r="CL1115" s="231">
        <f t="shared" si="1853"/>
        <v>1.061471617</v>
      </c>
      <c r="CM1115" s="227">
        <f t="shared" si="1854"/>
        <v>3401.2195673800002</v>
      </c>
      <c r="CN1115" s="227">
        <f t="shared" si="1855"/>
        <v>3852.6350173800001</v>
      </c>
      <c r="CO1115" s="227">
        <f t="shared" si="1784"/>
        <v>3113.21</v>
      </c>
      <c r="CP1115" s="227">
        <f t="shared" si="1856"/>
        <v>62.264200000000002</v>
      </c>
      <c r="CQ1115" s="227">
        <f t="shared" si="1857"/>
        <v>355.9436766666667</v>
      </c>
      <c r="CR1115" s="228">
        <f t="shared" si="1782"/>
        <v>1.0246327783721036</v>
      </c>
      <c r="CS1115" s="230">
        <f t="shared" si="1783"/>
        <v>238</v>
      </c>
      <c r="CT1115" s="231">
        <f t="shared" si="1858"/>
        <v>1.056574157</v>
      </c>
      <c r="CU1115" s="227">
        <f t="shared" si="1859"/>
        <v>3370.36274632</v>
      </c>
      <c r="CV1115" s="227">
        <f t="shared" si="1860"/>
        <v>3788.5706229866669</v>
      </c>
      <c r="CW1115" s="227">
        <f t="shared" si="1653"/>
        <v>3113.21</v>
      </c>
      <c r="CX1115" s="227">
        <f t="shared" si="1861"/>
        <v>62.264200000000002</v>
      </c>
      <c r="CY1115" s="227">
        <f t="shared" si="1862"/>
        <v>324.81157666666667</v>
      </c>
      <c r="CZ1115" s="228">
        <f t="shared" si="1651"/>
        <v>1.0267894984816717</v>
      </c>
      <c r="DA1115" s="239">
        <f t="shared" si="1652"/>
        <v>217</v>
      </c>
      <c r="DB1115" s="231">
        <f t="shared" si="1863"/>
        <v>1.0514561410000001</v>
      </c>
      <c r="DC1115" s="227">
        <f t="shared" si="1864"/>
        <v>3361.0966181200001</v>
      </c>
      <c r="DD1115" s="227">
        <f t="shared" si="1865"/>
        <v>3748.1723947866667</v>
      </c>
      <c r="DE1115" s="227">
        <f t="shared" si="1780"/>
        <v>3113.21</v>
      </c>
      <c r="DF1115" s="227">
        <f t="shared" si="1866"/>
        <v>62.264200000000002</v>
      </c>
      <c r="DG1115" s="227">
        <f t="shared" si="1867"/>
        <v>293.67947666666669</v>
      </c>
      <c r="DH1115" s="228">
        <f t="shared" si="1778"/>
        <v>1.0252515152525388</v>
      </c>
      <c r="DI1115" s="239">
        <f t="shared" si="1779"/>
        <v>196</v>
      </c>
      <c r="DJ1115" s="231">
        <f t="shared" si="1868"/>
        <v>1.0463629160000001</v>
      </c>
      <c r="DK1115" s="227">
        <f t="shared" si="1869"/>
        <v>3339.8055039400001</v>
      </c>
      <c r="DL1115" s="227">
        <f t="shared" si="1870"/>
        <v>3695.7491806066669</v>
      </c>
      <c r="DM1115" s="227">
        <f t="shared" si="1650"/>
        <v>3113.21</v>
      </c>
      <c r="DN1115" s="227">
        <f t="shared" si="1871"/>
        <v>62.264200000000002</v>
      </c>
      <c r="DO1115" s="227">
        <f t="shared" si="1872"/>
        <v>261.50964000000005</v>
      </c>
      <c r="DP1115" s="228">
        <f t="shared" si="1648"/>
        <v>1.0219815772694143</v>
      </c>
      <c r="DQ1115" s="239">
        <f t="shared" si="1649"/>
        <v>175</v>
      </c>
      <c r="DR1115" s="231">
        <f t="shared" si="1873"/>
        <v>1.041294363</v>
      </c>
      <c r="DS1115" s="227">
        <f t="shared" si="1874"/>
        <v>3313.0271981400001</v>
      </c>
      <c r="DT1115" s="227">
        <f t="shared" si="1875"/>
        <v>3636.8010381399999</v>
      </c>
      <c r="DU1115" s="227">
        <f t="shared" si="1777"/>
        <v>3113.21</v>
      </c>
      <c r="DV1115" s="227">
        <f t="shared" si="1876"/>
        <v>62.264200000000002</v>
      </c>
      <c r="DW1115" s="227">
        <f t="shared" si="1877"/>
        <v>232.45301333333336</v>
      </c>
      <c r="DX1115" s="228">
        <f t="shared" si="1774"/>
        <v>1.017606426870834</v>
      </c>
      <c r="DY1115" s="239">
        <f t="shared" si="1775"/>
        <v>157</v>
      </c>
      <c r="DZ1115" s="231">
        <f t="shared" si="1878"/>
        <v>1.0369694350000001</v>
      </c>
      <c r="EA1115" s="227">
        <f t="shared" si="1879"/>
        <v>3285.1425062399999</v>
      </c>
      <c r="EB1115" s="227">
        <f t="shared" si="1880"/>
        <v>3579.8597195733332</v>
      </c>
      <c r="EC1115" s="227">
        <f t="shared" si="1644"/>
        <v>3113.21</v>
      </c>
      <c r="ED1115" s="227">
        <f t="shared" si="1881"/>
        <v>62.264200000000002</v>
      </c>
      <c r="EE1115" s="227">
        <f t="shared" si="1882"/>
        <v>200.28317666666669</v>
      </c>
      <c r="EF1115" s="228">
        <f t="shared" si="1645"/>
        <v>1.0100315795795232</v>
      </c>
      <c r="EG1115" s="239">
        <f t="shared" si="1646"/>
        <v>135</v>
      </c>
      <c r="EH1115" s="231">
        <f t="shared" si="1883"/>
        <v>1.0317077990000001</v>
      </c>
      <c r="EI1115" s="227">
        <f t="shared" si="1884"/>
        <v>3244.1436984699999</v>
      </c>
      <c r="EJ1115" s="227">
        <f t="shared" si="1885"/>
        <v>3506.6910751366668</v>
      </c>
      <c r="EK1115" s="227">
        <f t="shared" si="1776"/>
        <v>3113.21</v>
      </c>
      <c r="EL1115" s="227">
        <f t="shared" si="1886"/>
        <v>62.264200000000002</v>
      </c>
      <c r="EM1115" s="227">
        <f t="shared" si="1887"/>
        <v>167.07560333333331</v>
      </c>
      <c r="EN1115" s="228">
        <f t="shared" si="1772"/>
        <v>1.004307344527839</v>
      </c>
      <c r="EO1115" s="239">
        <f t="shared" si="1773"/>
        <v>114</v>
      </c>
      <c r="EP1115" s="231">
        <f t="shared" si="1888"/>
        <v>1.0267102349999999</v>
      </c>
      <c r="EQ1115" s="227">
        <f t="shared" si="1889"/>
        <v>3210.13241414</v>
      </c>
      <c r="ER1115" s="227">
        <f t="shared" si="1890"/>
        <v>3439.4722174733333</v>
      </c>
      <c r="ES1115" s="227">
        <f t="shared" si="1924"/>
        <v>3113.21</v>
      </c>
      <c r="ET1115" s="227">
        <f t="shared" si="1891"/>
        <v>62.264200000000002</v>
      </c>
      <c r="EU1115" s="227">
        <f t="shared" si="1892"/>
        <v>136.98124000000001</v>
      </c>
      <c r="EV1115" s="228">
        <f t="shared" si="1922"/>
        <v>1.0030032711594519</v>
      </c>
      <c r="EW1115" s="239">
        <f t="shared" si="1923"/>
        <v>94</v>
      </c>
      <c r="EX1115" s="231">
        <f t="shared" si="1893"/>
        <v>1.021973158</v>
      </c>
      <c r="EY1115" s="227">
        <f t="shared" si="1894"/>
        <v>3191.17231395</v>
      </c>
      <c r="EZ1115" s="227">
        <f t="shared" si="1895"/>
        <v>3390.4177539500001</v>
      </c>
      <c r="FA1115" s="227">
        <f t="shared" si="1771"/>
        <v>3113.21</v>
      </c>
      <c r="FB1115" s="227">
        <f t="shared" si="1896"/>
        <v>62.264200000000002</v>
      </c>
      <c r="FC1115" s="227">
        <f t="shared" si="1897"/>
        <v>105.84914000000001</v>
      </c>
      <c r="FD1115" s="228">
        <f t="shared" si="1769"/>
        <v>1.0029032474763777</v>
      </c>
      <c r="FE1115" s="239">
        <f t="shared" si="1770"/>
        <v>72</v>
      </c>
      <c r="FF1115" s="231">
        <f t="shared" si="1898"/>
        <v>1.0167876140000001</v>
      </c>
      <c r="FG1115" s="227">
        <f t="shared" si="1899"/>
        <v>3174.6635203400001</v>
      </c>
      <c r="FH1115" s="227">
        <f t="shared" si="1900"/>
        <v>3342.77686034</v>
      </c>
      <c r="FI1115" s="227">
        <f t="shared" si="1921"/>
        <v>3113.21</v>
      </c>
      <c r="FJ1115" s="227">
        <f t="shared" si="1901"/>
        <v>62.264200000000002</v>
      </c>
      <c r="FK1115" s="227">
        <f t="shared" si="1902"/>
        <v>72.641566666666677</v>
      </c>
      <c r="FL1115" s="228">
        <f t="shared" si="1919"/>
        <v>1.0010007946558201</v>
      </c>
      <c r="FM1115" s="239">
        <f t="shared" si="1920"/>
        <v>50</v>
      </c>
      <c r="FN1115" s="231">
        <f t="shared" si="1903"/>
        <v>1.011628381</v>
      </c>
      <c r="FO1115" s="227">
        <f t="shared" si="1904"/>
        <v>3152.5635063</v>
      </c>
      <c r="FP1115" s="227">
        <f t="shared" si="1905"/>
        <v>3287.4692729666667</v>
      </c>
      <c r="FQ1115" s="227">
        <f t="shared" si="1767"/>
        <v>3113.21</v>
      </c>
      <c r="FR1115" s="227">
        <f t="shared" si="1906"/>
        <v>62.264200000000002</v>
      </c>
      <c r="FS1115" s="227">
        <f t="shared" si="1907"/>
        <v>41.509466666666661</v>
      </c>
      <c r="FT1115" s="228">
        <f t="shared" si="1762"/>
        <v>0.99990025717134756</v>
      </c>
      <c r="FU1115" s="239">
        <f t="shared" si="1763"/>
        <v>28</v>
      </c>
      <c r="FV1115" s="231">
        <f t="shared" si="1908"/>
        <v>1.0064953270000001</v>
      </c>
      <c r="FW1115" s="227">
        <f t="shared" si="1909"/>
        <v>3133.1187796600002</v>
      </c>
      <c r="FX1115" s="227">
        <f t="shared" si="1910"/>
        <v>3236.8924463266667</v>
      </c>
      <c r="FY1115" s="227">
        <f t="shared" si="1917"/>
        <v>3113.21</v>
      </c>
      <c r="FZ1115" s="227">
        <f t="shared" si="1918"/>
        <v>62.264200000000002</v>
      </c>
      <c r="GA1115" s="227">
        <f t="shared" si="1911"/>
        <v>10.377366666666665</v>
      </c>
      <c r="GB1115" s="228">
        <f t="shared" si="1912"/>
        <v>1.0003000100689492</v>
      </c>
      <c r="GC1115" s="239">
        <f t="shared" si="1913"/>
        <v>6</v>
      </c>
      <c r="GD1115" s="231">
        <f t="shared" si="1914"/>
        <v>1.0013883180000001</v>
      </c>
      <c r="GE1115" s="227">
        <f t="shared" si="1815"/>
        <v>3118.4674165000001</v>
      </c>
      <c r="GF1115" s="227">
        <f t="shared" si="1915"/>
        <v>3191.1089831666668</v>
      </c>
      <c r="GG1115" s="1"/>
      <c r="GH1115" s="5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5"/>
      <c r="HA1115" s="5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3"/>
      <c r="JZ1115" s="1"/>
      <c r="KA1115" s="1"/>
      <c r="KB1115" s="1"/>
      <c r="KC1115" s="1"/>
      <c r="KD1115" s="1"/>
      <c r="KE1115" s="1"/>
    </row>
    <row r="1116" spans="1:291" x14ac:dyDescent="0.2">
      <c r="A1116" s="196">
        <f t="shared" si="1799"/>
        <v>43774</v>
      </c>
      <c r="B1116" s="236">
        <f t="shared" si="1916"/>
        <v>122254.32486151664</v>
      </c>
      <c r="C1116" s="66">
        <f t="shared" si="1660"/>
        <v>47704.612013940001</v>
      </c>
      <c r="D1116" s="77">
        <f t="shared" si="1800"/>
        <v>5227.84</v>
      </c>
      <c r="E1116" s="67">
        <f>VLOOKUP(A1115,[1]Plan1!$DQ$117:$DS$314,3)</f>
        <v>5233.07</v>
      </c>
      <c r="F1116" s="11">
        <f t="shared" si="1801"/>
        <v>43764</v>
      </c>
      <c r="G1116" s="73">
        <f t="shared" si="1789"/>
        <v>1.0004131725529497E-3</v>
      </c>
      <c r="H1116" s="11">
        <f t="shared" si="1802"/>
        <v>43794</v>
      </c>
      <c r="I1116" s="11">
        <f t="shared" si="1790"/>
        <v>43794</v>
      </c>
      <c r="J1116" s="1">
        <f t="shared" si="1803"/>
        <v>20</v>
      </c>
      <c r="K1116" s="1">
        <f t="shared" si="1804"/>
        <v>7</v>
      </c>
      <c r="L1116" s="66">
        <f t="shared" si="1791"/>
        <v>1.0003500299999999</v>
      </c>
      <c r="M1116" s="70">
        <f t="shared" si="1661"/>
        <v>0.99960037000000002</v>
      </c>
      <c r="N1116" s="70">
        <f t="shared" si="1647"/>
        <v>1.1027963289813285</v>
      </c>
      <c r="O1116" s="66">
        <f t="shared" si="1657"/>
        <v>1.10318234</v>
      </c>
      <c r="P1116" s="66">
        <f t="shared" si="1792"/>
        <v>47721.310059279996</v>
      </c>
      <c r="Q1116" s="74">
        <f t="shared" si="1793"/>
        <v>0</v>
      </c>
      <c r="R1116" s="75">
        <f t="shared" si="1658"/>
        <v>0</v>
      </c>
      <c r="S1116" s="66">
        <f t="shared" si="1659"/>
        <v>0</v>
      </c>
      <c r="T1116" s="10">
        <f t="shared" si="1805"/>
        <v>0.06</v>
      </c>
      <c r="U1116" s="74">
        <f t="shared" si="1654"/>
        <v>7</v>
      </c>
      <c r="V1116" s="74">
        <v>252</v>
      </c>
      <c r="W1116" s="70">
        <f t="shared" si="1794"/>
        <v>1.001619891</v>
      </c>
      <c r="X1116" s="66">
        <f t="shared" si="1795"/>
        <v>77.303320670000005</v>
      </c>
      <c r="Y1116" s="66">
        <v>0</v>
      </c>
      <c r="Z1116" s="67">
        <f t="shared" si="1796"/>
        <v>0</v>
      </c>
      <c r="AA1116" s="68" t="str">
        <f t="shared" si="1806"/>
        <v>A+INCORP J=</v>
      </c>
      <c r="AB1116" s="11">
        <f t="shared" si="1807"/>
        <v>43794</v>
      </c>
      <c r="AC1116" s="227">
        <f t="shared" si="1812"/>
        <v>3113.21</v>
      </c>
      <c r="AD1116" s="227">
        <f t="shared" si="1816"/>
        <v>62.264200000000002</v>
      </c>
      <c r="AE1116" s="227">
        <f t="shared" si="1817"/>
        <v>611.22689666666668</v>
      </c>
      <c r="AF1116" s="228">
        <f t="shared" si="1813"/>
        <v>1.0572464208684005</v>
      </c>
      <c r="AG1116" s="230">
        <f t="shared" si="1814"/>
        <v>407</v>
      </c>
      <c r="AH1116" s="231">
        <f t="shared" si="1818"/>
        <v>1.098679398</v>
      </c>
      <c r="AI1116" s="227">
        <f t="shared" si="1819"/>
        <v>3616.2264736900001</v>
      </c>
      <c r="AJ1116" s="227">
        <f t="shared" si="1820"/>
        <v>4289.7175703566663</v>
      </c>
      <c r="AK1116" s="227">
        <f t="shared" si="1667"/>
        <v>3113.21</v>
      </c>
      <c r="AL1116" s="227">
        <f t="shared" si="1821"/>
        <v>62.264200000000002</v>
      </c>
      <c r="AM1116" s="227">
        <f t="shared" si="1822"/>
        <v>580.09479666666664</v>
      </c>
      <c r="AN1116" s="228">
        <f t="shared" si="1668"/>
        <v>1.0562961529551271</v>
      </c>
      <c r="AO1116" s="230">
        <f t="shared" si="1669"/>
        <v>386</v>
      </c>
      <c r="AP1116" s="231">
        <f t="shared" si="1823"/>
        <v>1.093357425</v>
      </c>
      <c r="AQ1116" s="227">
        <f t="shared" si="1824"/>
        <v>3595.4750007600001</v>
      </c>
      <c r="AR1116" s="227">
        <f t="shared" si="1825"/>
        <v>4237.8339974266664</v>
      </c>
      <c r="AS1116" s="227">
        <f t="shared" si="1808"/>
        <v>3113.21</v>
      </c>
      <c r="AT1116" s="227">
        <f t="shared" si="1826"/>
        <v>62.264200000000002</v>
      </c>
      <c r="AU1116" s="227">
        <f t="shared" si="1827"/>
        <v>548.96269666666672</v>
      </c>
      <c r="AV1116" s="228">
        <f t="shared" si="1809"/>
        <v>1.0539778579897832</v>
      </c>
      <c r="AW1116" s="230">
        <f t="shared" si="1810"/>
        <v>365</v>
      </c>
      <c r="AX1116" s="231">
        <f t="shared" si="1828"/>
        <v>1.088061232</v>
      </c>
      <c r="AY1116" s="227">
        <f t="shared" si="1829"/>
        <v>3570.2057128800002</v>
      </c>
      <c r="AZ1116" s="227">
        <f t="shared" si="1830"/>
        <v>4181.4326095466668</v>
      </c>
      <c r="BA1116" s="227">
        <f t="shared" si="1787"/>
        <v>3113.21</v>
      </c>
      <c r="BB1116" s="227">
        <f t="shared" si="1831"/>
        <v>62.264200000000002</v>
      </c>
      <c r="BC1116" s="227">
        <f t="shared" si="1832"/>
        <v>516.79286000000002</v>
      </c>
      <c r="BD1116" s="228">
        <f t="shared" si="1665"/>
        <v>1.0497781818020913</v>
      </c>
      <c r="BE1116" s="230">
        <f t="shared" si="1666"/>
        <v>345</v>
      </c>
      <c r="BF1116" s="231">
        <f t="shared" si="1833"/>
        <v>1.083041092</v>
      </c>
      <c r="BG1116" s="227">
        <f t="shared" si="1834"/>
        <v>3539.5731638799998</v>
      </c>
      <c r="BH1116" s="227">
        <f t="shared" si="1835"/>
        <v>4118.6302238799999</v>
      </c>
      <c r="BI1116" s="227">
        <f t="shared" si="1811"/>
        <v>3113.21</v>
      </c>
      <c r="BJ1116" s="227">
        <f t="shared" si="1836"/>
        <v>62.264200000000002</v>
      </c>
      <c r="BK1116" s="227">
        <f t="shared" si="1837"/>
        <v>485.66075999999998</v>
      </c>
      <c r="BL1116" s="228">
        <f t="shared" si="1797"/>
        <v>1.0367154247098838</v>
      </c>
      <c r="BM1116" s="230">
        <f t="shared" si="1798"/>
        <v>323</v>
      </c>
      <c r="BN1116" s="231">
        <f t="shared" si="1838"/>
        <v>1.0775456859999999</v>
      </c>
      <c r="BO1116" s="227">
        <f t="shared" si="1839"/>
        <v>3477.7925236299998</v>
      </c>
      <c r="BP1116" s="227">
        <f t="shared" si="1840"/>
        <v>4025.7174836299996</v>
      </c>
      <c r="BQ1116" s="227">
        <f t="shared" si="1664"/>
        <v>3113.21</v>
      </c>
      <c r="BR1116" s="227">
        <f t="shared" si="1841"/>
        <v>62.264200000000002</v>
      </c>
      <c r="BS1116" s="227">
        <f t="shared" si="1842"/>
        <v>451.41544999999996</v>
      </c>
      <c r="BT1116" s="228">
        <f t="shared" si="1662"/>
        <v>1.0333048514289529</v>
      </c>
      <c r="BU1116" s="230">
        <f t="shared" si="1663"/>
        <v>300</v>
      </c>
      <c r="BV1116" s="231">
        <f t="shared" si="1843"/>
        <v>1.0718303</v>
      </c>
      <c r="BW1116" s="227">
        <f t="shared" si="1844"/>
        <v>3447.96552918</v>
      </c>
      <c r="BX1116" s="227">
        <f t="shared" si="1845"/>
        <v>3961.64517918</v>
      </c>
      <c r="BY1116" s="227">
        <f t="shared" si="1788"/>
        <v>3113.21</v>
      </c>
      <c r="BZ1116" s="227">
        <f t="shared" si="1846"/>
        <v>62.264200000000002</v>
      </c>
      <c r="CA1116" s="227">
        <f t="shared" si="1847"/>
        <v>421.32108666666664</v>
      </c>
      <c r="CB1116" s="228">
        <f t="shared" si="1785"/>
        <v>1.0342346428157889</v>
      </c>
      <c r="CC1116" s="230">
        <f t="shared" si="1786"/>
        <v>280</v>
      </c>
      <c r="CD1116" s="231">
        <f t="shared" si="1848"/>
        <v>1.0668850459999999</v>
      </c>
      <c r="CE1116" s="227">
        <f t="shared" si="1849"/>
        <v>3435.1454100300002</v>
      </c>
      <c r="CF1116" s="227">
        <f t="shared" si="1850"/>
        <v>3918.7306966966671</v>
      </c>
      <c r="CG1116" s="227">
        <f t="shared" si="1781"/>
        <v>3113.21</v>
      </c>
      <c r="CH1116" s="227">
        <f t="shared" si="1851"/>
        <v>62.264200000000002</v>
      </c>
      <c r="CI1116" s="227">
        <f t="shared" si="1852"/>
        <v>390.18898666666666</v>
      </c>
      <c r="CJ1116" s="228">
        <f t="shared" si="1655"/>
        <v>1.029294342681196</v>
      </c>
      <c r="CK1116" s="230">
        <f t="shared" si="1656"/>
        <v>259</v>
      </c>
      <c r="CL1116" s="231">
        <f t="shared" si="1853"/>
        <v>1.0617170849999999</v>
      </c>
      <c r="CM1116" s="227">
        <f t="shared" si="1854"/>
        <v>3402.17625039</v>
      </c>
      <c r="CN1116" s="227">
        <f t="shared" si="1855"/>
        <v>3854.6294370566666</v>
      </c>
      <c r="CO1116" s="227">
        <f t="shared" si="1784"/>
        <v>3113.21</v>
      </c>
      <c r="CP1116" s="227">
        <f t="shared" si="1856"/>
        <v>62.264200000000002</v>
      </c>
      <c r="CQ1116" s="227">
        <f t="shared" si="1857"/>
        <v>356.98141333333336</v>
      </c>
      <c r="CR1116" s="228">
        <f t="shared" si="1782"/>
        <v>1.0246840226818443</v>
      </c>
      <c r="CS1116" s="230">
        <f t="shared" si="1783"/>
        <v>239</v>
      </c>
      <c r="CT1116" s="231">
        <f t="shared" si="1858"/>
        <v>1.0568184920000001</v>
      </c>
      <c r="CU1116" s="227">
        <f t="shared" si="1859"/>
        <v>3371.3107485999999</v>
      </c>
      <c r="CV1116" s="227">
        <f t="shared" si="1860"/>
        <v>3790.5563619333334</v>
      </c>
      <c r="CW1116" s="227">
        <f t="shared" si="1653"/>
        <v>3113.21</v>
      </c>
      <c r="CX1116" s="227">
        <f t="shared" si="1861"/>
        <v>62.264200000000002</v>
      </c>
      <c r="CY1116" s="227">
        <f t="shared" si="1862"/>
        <v>325.84931333333333</v>
      </c>
      <c r="CZ1116" s="228">
        <f t="shared" si="1651"/>
        <v>1.0268408506540883</v>
      </c>
      <c r="DA1116" s="239">
        <f t="shared" si="1652"/>
        <v>218</v>
      </c>
      <c r="DB1116" s="231">
        <f t="shared" si="1863"/>
        <v>1.051699293</v>
      </c>
      <c r="DC1116" s="227">
        <f t="shared" si="1864"/>
        <v>3362.04201582</v>
      </c>
      <c r="DD1116" s="227">
        <f t="shared" si="1865"/>
        <v>3750.1555291533332</v>
      </c>
      <c r="DE1116" s="227">
        <f t="shared" si="1780"/>
        <v>3113.21</v>
      </c>
      <c r="DF1116" s="227">
        <f t="shared" si="1866"/>
        <v>62.264200000000002</v>
      </c>
      <c r="DG1116" s="227">
        <f t="shared" si="1867"/>
        <v>294.71721333333335</v>
      </c>
      <c r="DH1116" s="228">
        <f t="shared" si="1778"/>
        <v>1.0253027905067749</v>
      </c>
      <c r="DI1116" s="239">
        <f t="shared" si="1779"/>
        <v>197</v>
      </c>
      <c r="DJ1116" s="231">
        <f t="shared" si="1868"/>
        <v>1.04660489</v>
      </c>
      <c r="DK1116" s="227">
        <f t="shared" si="1869"/>
        <v>3340.7449123900001</v>
      </c>
      <c r="DL1116" s="227">
        <f t="shared" si="1870"/>
        <v>3697.7263257233335</v>
      </c>
      <c r="DM1116" s="227">
        <f t="shared" si="1650"/>
        <v>3113.21</v>
      </c>
      <c r="DN1116" s="227">
        <f t="shared" si="1871"/>
        <v>62.264200000000002</v>
      </c>
      <c r="DO1116" s="227">
        <f t="shared" si="1872"/>
        <v>262.54737666666671</v>
      </c>
      <c r="DP1116" s="228">
        <f t="shared" si="1648"/>
        <v>1.0220326889863145</v>
      </c>
      <c r="DQ1116" s="239">
        <f t="shared" si="1649"/>
        <v>176</v>
      </c>
      <c r="DR1116" s="231">
        <f t="shared" si="1873"/>
        <v>1.041535165</v>
      </c>
      <c r="DS1116" s="227">
        <f t="shared" si="1874"/>
        <v>3313.9590748400001</v>
      </c>
      <c r="DT1116" s="227">
        <f t="shared" si="1875"/>
        <v>3638.7706515066666</v>
      </c>
      <c r="DU1116" s="227">
        <f t="shared" si="1777"/>
        <v>3113.21</v>
      </c>
      <c r="DV1116" s="227">
        <f t="shared" si="1876"/>
        <v>62.264200000000002</v>
      </c>
      <c r="DW1116" s="227">
        <f t="shared" si="1877"/>
        <v>233.49074999999999</v>
      </c>
      <c r="DX1116" s="228">
        <f t="shared" si="1774"/>
        <v>1.0176573197761103</v>
      </c>
      <c r="DY1116" s="239">
        <f t="shared" si="1775"/>
        <v>158</v>
      </c>
      <c r="DZ1116" s="231">
        <f t="shared" si="1878"/>
        <v>1.0372092369999999</v>
      </c>
      <c r="EA1116" s="227">
        <f t="shared" si="1879"/>
        <v>3286.0665401199999</v>
      </c>
      <c r="EB1116" s="227">
        <f t="shared" si="1880"/>
        <v>3581.8214901199999</v>
      </c>
      <c r="EC1116" s="227">
        <f t="shared" ref="EC1116:EC1179" si="1925">EC1115</f>
        <v>3113.21</v>
      </c>
      <c r="ED1116" s="227">
        <f t="shared" si="1881"/>
        <v>62.264200000000002</v>
      </c>
      <c r="EE1116" s="227">
        <f t="shared" si="1882"/>
        <v>201.32091333333332</v>
      </c>
      <c r="EF1116" s="228">
        <f t="shared" ref="EF1116:EF1179" si="1926">($O1116/EF$920)</f>
        <v>1.0100820936487627</v>
      </c>
      <c r="EG1116" s="239">
        <f t="shared" ref="EG1116:EG1179" si="1927">NETWORKDAYS(EG$920,$A1116,$AE$118:$AE$502)-1</f>
        <v>136</v>
      </c>
      <c r="EH1116" s="231">
        <f t="shared" si="1883"/>
        <v>1.031946384</v>
      </c>
      <c r="EI1116" s="227">
        <f t="shared" si="1884"/>
        <v>3245.05619961</v>
      </c>
      <c r="EJ1116" s="227">
        <f t="shared" si="1885"/>
        <v>3508.6413129433331</v>
      </c>
      <c r="EK1116" s="227">
        <f t="shared" si="1776"/>
        <v>3113.21</v>
      </c>
      <c r="EL1116" s="227">
        <f t="shared" si="1886"/>
        <v>62.264200000000002</v>
      </c>
      <c r="EM1116" s="227">
        <f t="shared" si="1887"/>
        <v>168.11334000000002</v>
      </c>
      <c r="EN1116" s="228">
        <f t="shared" si="1772"/>
        <v>1.0043575723145388</v>
      </c>
      <c r="EO1116" s="239">
        <f t="shared" si="1773"/>
        <v>115</v>
      </c>
      <c r="EP1116" s="231">
        <f t="shared" si="1888"/>
        <v>1.0269476639999999</v>
      </c>
      <c r="EQ1116" s="227">
        <f t="shared" si="1889"/>
        <v>3211.03534777</v>
      </c>
      <c r="ER1116" s="227">
        <f t="shared" si="1890"/>
        <v>3441.41288777</v>
      </c>
      <c r="ES1116" s="227">
        <f t="shared" si="1924"/>
        <v>3113.21</v>
      </c>
      <c r="ET1116" s="227">
        <f t="shared" si="1891"/>
        <v>62.264200000000002</v>
      </c>
      <c r="EU1116" s="227">
        <f t="shared" si="1892"/>
        <v>138.01897666666667</v>
      </c>
      <c r="EV1116" s="228">
        <f t="shared" si="1922"/>
        <v>1.0030534337263568</v>
      </c>
      <c r="EW1116" s="239">
        <f t="shared" si="1923"/>
        <v>95</v>
      </c>
      <c r="EX1116" s="231">
        <f t="shared" si="1893"/>
        <v>1.022209492</v>
      </c>
      <c r="EY1116" s="227">
        <f t="shared" si="1894"/>
        <v>3192.06991599</v>
      </c>
      <c r="EZ1116" s="227">
        <f t="shared" si="1895"/>
        <v>3392.3530926566668</v>
      </c>
      <c r="FA1116" s="227">
        <f t="shared" si="1771"/>
        <v>3113.21</v>
      </c>
      <c r="FB1116" s="227">
        <f t="shared" si="1896"/>
        <v>62.264200000000002</v>
      </c>
      <c r="FC1116" s="227">
        <f t="shared" si="1897"/>
        <v>106.88687666666667</v>
      </c>
      <c r="FD1116" s="228">
        <f t="shared" si="1769"/>
        <v>1.0029534050408617</v>
      </c>
      <c r="FE1116" s="239">
        <f t="shared" si="1770"/>
        <v>73</v>
      </c>
      <c r="FF1116" s="231">
        <f t="shared" si="1898"/>
        <v>1.0170227489999999</v>
      </c>
      <c r="FG1116" s="227">
        <f t="shared" si="1899"/>
        <v>3175.5564793799999</v>
      </c>
      <c r="FH1116" s="227">
        <f t="shared" si="1900"/>
        <v>3344.7075560466665</v>
      </c>
      <c r="FI1116" s="227">
        <f t="shared" si="1921"/>
        <v>3113.21</v>
      </c>
      <c r="FJ1116" s="227">
        <f t="shared" si="1901"/>
        <v>62.264200000000002</v>
      </c>
      <c r="FK1116" s="227">
        <f t="shared" si="1902"/>
        <v>73.679303333333337</v>
      </c>
      <c r="FL1116" s="228">
        <f t="shared" si="1919"/>
        <v>1.0010508570741368</v>
      </c>
      <c r="FM1116" s="239">
        <f t="shared" si="1920"/>
        <v>51</v>
      </c>
      <c r="FN1116" s="231">
        <f t="shared" si="1903"/>
        <v>1.0118623229999999</v>
      </c>
      <c r="FO1116" s="227">
        <f t="shared" si="1904"/>
        <v>3153.4502493800001</v>
      </c>
      <c r="FP1116" s="227">
        <f t="shared" si="1905"/>
        <v>3289.3937527133335</v>
      </c>
      <c r="FQ1116" s="227">
        <f t="shared" si="1767"/>
        <v>3113.21</v>
      </c>
      <c r="FR1116" s="227">
        <f t="shared" si="1906"/>
        <v>62.264200000000002</v>
      </c>
      <c r="FS1116" s="227">
        <f t="shared" si="1907"/>
        <v>42.547203333333336</v>
      </c>
      <c r="FT1116" s="228">
        <f t="shared" si="1762"/>
        <v>0.99995026454918068</v>
      </c>
      <c r="FU1116" s="239">
        <f t="shared" si="1763"/>
        <v>29</v>
      </c>
      <c r="FV1116" s="231">
        <f t="shared" si="1908"/>
        <v>1.0067280810000001</v>
      </c>
      <c r="FW1116" s="227">
        <f t="shared" si="1909"/>
        <v>3134.0000503900001</v>
      </c>
      <c r="FX1116" s="227">
        <f t="shared" si="1910"/>
        <v>3238.8114537233332</v>
      </c>
      <c r="FY1116" s="227">
        <f t="shared" si="1917"/>
        <v>3113.21</v>
      </c>
      <c r="FZ1116" s="227">
        <f t="shared" si="1918"/>
        <v>62.264200000000002</v>
      </c>
      <c r="GA1116" s="227">
        <f t="shared" si="1911"/>
        <v>11.415103333333333</v>
      </c>
      <c r="GB1116" s="228">
        <f t="shared" si="1912"/>
        <v>1.0003500374393706</v>
      </c>
      <c r="GC1116" s="239">
        <f t="shared" si="1913"/>
        <v>7</v>
      </c>
      <c r="GD1116" s="231">
        <f t="shared" si="1914"/>
        <v>1.001619891</v>
      </c>
      <c r="GE1116" s="227">
        <f t="shared" si="1815"/>
        <v>3119.3445661699998</v>
      </c>
      <c r="GF1116" s="227">
        <f t="shared" si="1915"/>
        <v>3193.0238695033331</v>
      </c>
      <c r="GG1116" s="1"/>
      <c r="GH1116" s="5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5"/>
      <c r="HA1116" s="5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3"/>
      <c r="JZ1116" s="1"/>
      <c r="KA1116" s="1"/>
      <c r="KB1116" s="1"/>
      <c r="KC1116" s="1"/>
      <c r="KD1116" s="1"/>
      <c r="KE1116" s="1"/>
    </row>
    <row r="1117" spans="1:291" x14ac:dyDescent="0.2">
      <c r="A1117" s="196">
        <f t="shared" si="1799"/>
        <v>43775</v>
      </c>
      <c r="B1117" s="236">
        <f t="shared" si="1916"/>
        <v>122307.36442372999</v>
      </c>
      <c r="C1117" s="66">
        <f t="shared" si="1660"/>
        <v>47704.612013940001</v>
      </c>
      <c r="D1117" s="77">
        <f t="shared" si="1800"/>
        <v>5227.84</v>
      </c>
      <c r="E1117" s="67">
        <f>VLOOKUP(A1116,[1]Plan1!$DQ$117:$DS$314,3)</f>
        <v>5233.07</v>
      </c>
      <c r="F1117" s="11">
        <f t="shared" si="1801"/>
        <v>43764</v>
      </c>
      <c r="G1117" s="73">
        <f t="shared" si="1789"/>
        <v>1.0004131725529497E-3</v>
      </c>
      <c r="H1117" s="11">
        <f t="shared" si="1802"/>
        <v>43794</v>
      </c>
      <c r="I1117" s="11">
        <f t="shared" si="1790"/>
        <v>43794</v>
      </c>
      <c r="J1117" s="1">
        <f t="shared" si="1803"/>
        <v>20</v>
      </c>
      <c r="K1117" s="1">
        <f t="shared" si="1804"/>
        <v>8</v>
      </c>
      <c r="L1117" s="66">
        <f t="shared" si="1791"/>
        <v>1.0004000399999999</v>
      </c>
      <c r="M1117" s="70">
        <f t="shared" si="1661"/>
        <v>0.99960037000000002</v>
      </c>
      <c r="N1117" s="70">
        <f t="shared" si="1647"/>
        <v>1.1027963289813285</v>
      </c>
      <c r="O1117" s="66">
        <f t="shared" si="1657"/>
        <v>1.1032374899999999</v>
      </c>
      <c r="P1117" s="66">
        <f t="shared" si="1792"/>
        <v>47723.695766930003</v>
      </c>
      <c r="Q1117" s="74">
        <f t="shared" si="1793"/>
        <v>0</v>
      </c>
      <c r="R1117" s="75">
        <f t="shared" si="1658"/>
        <v>0</v>
      </c>
      <c r="S1117" s="66">
        <f t="shared" si="1659"/>
        <v>0</v>
      </c>
      <c r="T1117" s="10">
        <f t="shared" si="1805"/>
        <v>0.06</v>
      </c>
      <c r="U1117" s="74">
        <f t="shared" si="1654"/>
        <v>8</v>
      </c>
      <c r="V1117" s="74">
        <v>252</v>
      </c>
      <c r="W1117" s="70">
        <f t="shared" si="1794"/>
        <v>1.0018515189999999</v>
      </c>
      <c r="X1117" s="66">
        <f t="shared" si="1795"/>
        <v>88.361329459999993</v>
      </c>
      <c r="Y1117" s="66">
        <v>0</v>
      </c>
      <c r="Z1117" s="67">
        <f t="shared" si="1796"/>
        <v>0</v>
      </c>
      <c r="AA1117" s="68" t="str">
        <f t="shared" si="1806"/>
        <v>A+INCORP J=</v>
      </c>
      <c r="AB1117" s="11">
        <f t="shared" si="1807"/>
        <v>43794</v>
      </c>
      <c r="AC1117" s="227">
        <f t="shared" si="1812"/>
        <v>3113.21</v>
      </c>
      <c r="AD1117" s="227">
        <f t="shared" si="1816"/>
        <v>62.264200000000002</v>
      </c>
      <c r="AE1117" s="227">
        <f t="shared" si="1817"/>
        <v>612.26463333333345</v>
      </c>
      <c r="AF1117" s="228">
        <f t="shared" si="1813"/>
        <v>1.0572992744520706</v>
      </c>
      <c r="AG1117" s="230">
        <f t="shared" si="1814"/>
        <v>408</v>
      </c>
      <c r="AH1117" s="231">
        <f t="shared" si="1818"/>
        <v>1.09893347</v>
      </c>
      <c r="AI1117" s="227">
        <f t="shared" si="1819"/>
        <v>3617.2435571699998</v>
      </c>
      <c r="AJ1117" s="227">
        <f t="shared" si="1820"/>
        <v>4291.7723905033336</v>
      </c>
      <c r="AK1117" s="227">
        <f t="shared" si="1667"/>
        <v>3113.21</v>
      </c>
      <c r="AL1117" s="227">
        <f t="shared" si="1821"/>
        <v>62.264200000000002</v>
      </c>
      <c r="AM1117" s="227">
        <f t="shared" si="1822"/>
        <v>581.13253333333341</v>
      </c>
      <c r="AN1117" s="228">
        <f t="shared" si="1668"/>
        <v>1.0563489590332551</v>
      </c>
      <c r="AO1117" s="230">
        <f t="shared" si="1669"/>
        <v>387</v>
      </c>
      <c r="AP1117" s="231">
        <f t="shared" si="1823"/>
        <v>1.0936102670000001</v>
      </c>
      <c r="AQ1117" s="227">
        <f t="shared" si="1824"/>
        <v>3596.4862501399998</v>
      </c>
      <c r="AR1117" s="227">
        <f t="shared" si="1825"/>
        <v>4239.8829834733333</v>
      </c>
      <c r="AS1117" s="227">
        <f t="shared" si="1808"/>
        <v>3113.21</v>
      </c>
      <c r="AT1117" s="227">
        <f t="shared" si="1826"/>
        <v>62.264200000000002</v>
      </c>
      <c r="AU1117" s="227">
        <f t="shared" si="1827"/>
        <v>550.00043333333338</v>
      </c>
      <c r="AV1117" s="228">
        <f t="shared" si="1809"/>
        <v>1.0540305481723218</v>
      </c>
      <c r="AW1117" s="230">
        <f t="shared" si="1810"/>
        <v>366</v>
      </c>
      <c r="AX1117" s="231">
        <f t="shared" si="1828"/>
        <v>1.088312849</v>
      </c>
      <c r="AY1117" s="227">
        <f t="shared" si="1829"/>
        <v>3571.20985432</v>
      </c>
      <c r="AZ1117" s="227">
        <f t="shared" si="1830"/>
        <v>4183.4744876533332</v>
      </c>
      <c r="BA1117" s="227">
        <f t="shared" si="1787"/>
        <v>3113.21</v>
      </c>
      <c r="BB1117" s="227">
        <f t="shared" si="1831"/>
        <v>62.264200000000002</v>
      </c>
      <c r="BC1117" s="227">
        <f t="shared" si="1832"/>
        <v>517.83059666666668</v>
      </c>
      <c r="BD1117" s="228">
        <f t="shared" si="1665"/>
        <v>1.0498306620355278</v>
      </c>
      <c r="BE1117" s="230">
        <f t="shared" si="1666"/>
        <v>346</v>
      </c>
      <c r="BF1117" s="231">
        <f t="shared" si="1833"/>
        <v>1.083291548</v>
      </c>
      <c r="BG1117" s="227">
        <f t="shared" si="1834"/>
        <v>3540.5686894800001</v>
      </c>
      <c r="BH1117" s="227">
        <f t="shared" si="1835"/>
        <v>4120.6634861466664</v>
      </c>
      <c r="BI1117" s="227">
        <f t="shared" si="1811"/>
        <v>3113.21</v>
      </c>
      <c r="BJ1117" s="227">
        <f t="shared" si="1836"/>
        <v>62.264200000000002</v>
      </c>
      <c r="BK1117" s="227">
        <f t="shared" si="1837"/>
        <v>486.69849666666664</v>
      </c>
      <c r="BL1117" s="228">
        <f t="shared" si="1797"/>
        <v>1.0367672519134199</v>
      </c>
      <c r="BM1117" s="230">
        <f t="shared" si="1798"/>
        <v>324</v>
      </c>
      <c r="BN1117" s="231">
        <f t="shared" si="1838"/>
        <v>1.077794871</v>
      </c>
      <c r="BO1117" s="227">
        <f t="shared" si="1839"/>
        <v>3478.7706724999998</v>
      </c>
      <c r="BP1117" s="227">
        <f t="shared" si="1840"/>
        <v>4027.7333691666663</v>
      </c>
      <c r="BQ1117" s="227">
        <f t="shared" si="1664"/>
        <v>3113.21</v>
      </c>
      <c r="BR1117" s="227">
        <f t="shared" si="1841"/>
        <v>62.264200000000002</v>
      </c>
      <c r="BS1117" s="227">
        <f t="shared" si="1842"/>
        <v>452.45318666666668</v>
      </c>
      <c r="BT1117" s="228">
        <f t="shared" si="1662"/>
        <v>1.0333565081320109</v>
      </c>
      <c r="BU1117" s="230">
        <f t="shared" si="1663"/>
        <v>301</v>
      </c>
      <c r="BV1117" s="231">
        <f t="shared" si="1843"/>
        <v>1.072078163</v>
      </c>
      <c r="BW1117" s="227">
        <f t="shared" si="1844"/>
        <v>3448.9352880699998</v>
      </c>
      <c r="BX1117" s="227">
        <f t="shared" si="1845"/>
        <v>3963.6526747366665</v>
      </c>
      <c r="BY1117" s="227">
        <f t="shared" si="1788"/>
        <v>3113.21</v>
      </c>
      <c r="BZ1117" s="227">
        <f t="shared" si="1846"/>
        <v>62.264200000000002</v>
      </c>
      <c r="CA1117" s="227">
        <f t="shared" si="1847"/>
        <v>422.35882333333331</v>
      </c>
      <c r="CB1117" s="228">
        <f t="shared" si="1785"/>
        <v>1.0342863460007323</v>
      </c>
      <c r="CC1117" s="230">
        <f t="shared" si="1786"/>
        <v>281</v>
      </c>
      <c r="CD1117" s="231">
        <f t="shared" si="1848"/>
        <v>1.0671317659999999</v>
      </c>
      <c r="CE1117" s="227">
        <f t="shared" si="1849"/>
        <v>3436.1115651199998</v>
      </c>
      <c r="CF1117" s="227">
        <f t="shared" si="1850"/>
        <v>3920.7345884533333</v>
      </c>
      <c r="CG1117" s="227">
        <f t="shared" si="1781"/>
        <v>3113.21</v>
      </c>
      <c r="CH1117" s="227">
        <f t="shared" si="1851"/>
        <v>62.264200000000002</v>
      </c>
      <c r="CI1117" s="227">
        <f t="shared" si="1852"/>
        <v>391.22672333333338</v>
      </c>
      <c r="CJ1117" s="228">
        <f t="shared" si="1655"/>
        <v>1.0293457988919605</v>
      </c>
      <c r="CK1117" s="230">
        <f t="shared" si="1656"/>
        <v>260</v>
      </c>
      <c r="CL1117" s="231">
        <f t="shared" si="1853"/>
        <v>1.0619626099999999</v>
      </c>
      <c r="CM1117" s="227">
        <f t="shared" si="1854"/>
        <v>3403.1331330500002</v>
      </c>
      <c r="CN1117" s="227">
        <f t="shared" si="1855"/>
        <v>3856.6240563833335</v>
      </c>
      <c r="CO1117" s="227">
        <f t="shared" si="1784"/>
        <v>3113.21</v>
      </c>
      <c r="CP1117" s="227">
        <f t="shared" si="1856"/>
        <v>62.264200000000002</v>
      </c>
      <c r="CQ1117" s="227">
        <f t="shared" si="1857"/>
        <v>358.01915000000002</v>
      </c>
      <c r="CR1117" s="228">
        <f t="shared" si="1782"/>
        <v>1.0247352484147099</v>
      </c>
      <c r="CS1117" s="230">
        <f t="shared" si="1783"/>
        <v>240</v>
      </c>
      <c r="CT1117" s="231">
        <f t="shared" si="1858"/>
        <v>1.057062884</v>
      </c>
      <c r="CU1117" s="227">
        <f t="shared" si="1859"/>
        <v>3372.2589495500001</v>
      </c>
      <c r="CV1117" s="227">
        <f t="shared" si="1860"/>
        <v>3792.5422995500003</v>
      </c>
      <c r="CW1117" s="227">
        <f t="shared" si="1653"/>
        <v>3113.21</v>
      </c>
      <c r="CX1117" s="227">
        <f t="shared" si="1861"/>
        <v>62.264200000000002</v>
      </c>
      <c r="CY1117" s="227">
        <f t="shared" si="1862"/>
        <v>326.88704999999999</v>
      </c>
      <c r="CZ1117" s="228">
        <f t="shared" si="1651"/>
        <v>1.0268921842105279</v>
      </c>
      <c r="DA1117" s="239">
        <f t="shared" si="1652"/>
        <v>219</v>
      </c>
      <c r="DB1117" s="231">
        <f t="shared" si="1863"/>
        <v>1.0519425010000001</v>
      </c>
      <c r="DC1117" s="227">
        <f t="shared" si="1864"/>
        <v>3362.9876093399998</v>
      </c>
      <c r="DD1117" s="227">
        <f t="shared" si="1865"/>
        <v>3752.1388593399997</v>
      </c>
      <c r="DE1117" s="227">
        <f t="shared" si="1780"/>
        <v>3113.21</v>
      </c>
      <c r="DF1117" s="227">
        <f t="shared" si="1866"/>
        <v>62.264200000000002</v>
      </c>
      <c r="DG1117" s="227">
        <f t="shared" si="1867"/>
        <v>295.75495000000001</v>
      </c>
      <c r="DH1117" s="228">
        <f t="shared" si="1778"/>
        <v>1.0253540471729179</v>
      </c>
      <c r="DI1117" s="239">
        <f t="shared" si="1779"/>
        <v>198</v>
      </c>
      <c r="DJ1117" s="231">
        <f t="shared" si="1868"/>
        <v>1.046846921</v>
      </c>
      <c r="DK1117" s="227">
        <f t="shared" si="1869"/>
        <v>3341.68451946</v>
      </c>
      <c r="DL1117" s="227">
        <f t="shared" si="1870"/>
        <v>3699.7036694600001</v>
      </c>
      <c r="DM1117" s="227">
        <f t="shared" si="1650"/>
        <v>3113.21</v>
      </c>
      <c r="DN1117" s="227">
        <f t="shared" si="1871"/>
        <v>62.264200000000002</v>
      </c>
      <c r="DO1117" s="227">
        <f t="shared" si="1872"/>
        <v>263.58511333333337</v>
      </c>
      <c r="DP1117" s="228">
        <f t="shared" si="1648"/>
        <v>1.0220837821744067</v>
      </c>
      <c r="DQ1117" s="239">
        <f t="shared" si="1649"/>
        <v>177</v>
      </c>
      <c r="DR1117" s="231">
        <f t="shared" si="1873"/>
        <v>1.0417760229999999</v>
      </c>
      <c r="DS1117" s="227">
        <f t="shared" si="1874"/>
        <v>3314.8911462800002</v>
      </c>
      <c r="DT1117" s="227">
        <f t="shared" si="1875"/>
        <v>3640.7404596133338</v>
      </c>
      <c r="DU1117" s="227">
        <f t="shared" si="1777"/>
        <v>3113.21</v>
      </c>
      <c r="DV1117" s="227">
        <f t="shared" si="1876"/>
        <v>62.264200000000002</v>
      </c>
      <c r="DW1117" s="227">
        <f t="shared" si="1877"/>
        <v>234.52848666666668</v>
      </c>
      <c r="DX1117" s="228">
        <f t="shared" si="1774"/>
        <v>1.0177081942319013</v>
      </c>
      <c r="DY1117" s="239">
        <f t="shared" si="1775"/>
        <v>159</v>
      </c>
      <c r="DZ1117" s="231">
        <f t="shared" si="1878"/>
        <v>1.0374490940000001</v>
      </c>
      <c r="EA1117" s="227">
        <f t="shared" si="1879"/>
        <v>3286.9907646500001</v>
      </c>
      <c r="EB1117" s="227">
        <f t="shared" si="1880"/>
        <v>3583.7834513166667</v>
      </c>
      <c r="EC1117" s="227">
        <f t="shared" si="1925"/>
        <v>3113.21</v>
      </c>
      <c r="ED1117" s="227">
        <f t="shared" si="1881"/>
        <v>62.264200000000002</v>
      </c>
      <c r="EE1117" s="227">
        <f t="shared" si="1882"/>
        <v>202.35865000000001</v>
      </c>
      <c r="EF1117" s="228">
        <f t="shared" si="1926"/>
        <v>1.010132589405851</v>
      </c>
      <c r="EG1117" s="239">
        <f t="shared" si="1927"/>
        <v>137</v>
      </c>
      <c r="EH1117" s="231">
        <f t="shared" si="1883"/>
        <v>1.0321850239999999</v>
      </c>
      <c r="EI1117" s="227">
        <f t="shared" si="1884"/>
        <v>3245.9688898999998</v>
      </c>
      <c r="EJ1117" s="227">
        <f t="shared" si="1885"/>
        <v>3510.5917399</v>
      </c>
      <c r="EK1117" s="227">
        <f t="shared" si="1776"/>
        <v>3113.21</v>
      </c>
      <c r="EL1117" s="227">
        <f t="shared" si="1886"/>
        <v>62.264200000000002</v>
      </c>
      <c r="EM1117" s="227">
        <f t="shared" si="1887"/>
        <v>169.15107666666668</v>
      </c>
      <c r="EN1117" s="228">
        <f t="shared" si="1772"/>
        <v>1.0044077818928692</v>
      </c>
      <c r="EO1117" s="239">
        <f t="shared" si="1773"/>
        <v>116</v>
      </c>
      <c r="EP1117" s="231">
        <f t="shared" si="1888"/>
        <v>1.0271851489999999</v>
      </c>
      <c r="EQ1117" s="227">
        <f t="shared" si="1889"/>
        <v>3211.9384725300001</v>
      </c>
      <c r="ER1117" s="227">
        <f t="shared" si="1890"/>
        <v>3443.3537491966667</v>
      </c>
      <c r="ES1117" s="227">
        <f t="shared" si="1924"/>
        <v>3113.21</v>
      </c>
      <c r="ET1117" s="227">
        <f t="shared" si="1891"/>
        <v>62.264200000000002</v>
      </c>
      <c r="EU1117" s="227">
        <f t="shared" si="1892"/>
        <v>139.05671333333333</v>
      </c>
      <c r="EV1117" s="228">
        <f t="shared" si="1922"/>
        <v>1.0031035781085358</v>
      </c>
      <c r="EW1117" s="239">
        <f t="shared" si="1923"/>
        <v>96</v>
      </c>
      <c r="EX1117" s="231">
        <f t="shared" si="1893"/>
        <v>1.0224458809999999</v>
      </c>
      <c r="EY1117" s="227">
        <f t="shared" si="1894"/>
        <v>3192.9677057200001</v>
      </c>
      <c r="EZ1117" s="227">
        <f t="shared" si="1895"/>
        <v>3394.2886190533336</v>
      </c>
      <c r="FA1117" s="227">
        <f t="shared" si="1771"/>
        <v>3113.21</v>
      </c>
      <c r="FB1117" s="227">
        <f t="shared" si="1896"/>
        <v>62.264200000000002</v>
      </c>
      <c r="FC1117" s="227">
        <f t="shared" si="1897"/>
        <v>107.92461333333335</v>
      </c>
      <c r="FD1117" s="228">
        <f t="shared" si="1769"/>
        <v>1.003003544422433</v>
      </c>
      <c r="FE1117" s="239">
        <f t="shared" si="1770"/>
        <v>74</v>
      </c>
      <c r="FF1117" s="231">
        <f t="shared" si="1898"/>
        <v>1.017257938</v>
      </c>
      <c r="FG1117" s="227">
        <f t="shared" si="1899"/>
        <v>3176.4496228799999</v>
      </c>
      <c r="FH1117" s="227">
        <f t="shared" si="1900"/>
        <v>3346.6384362133331</v>
      </c>
      <c r="FI1117" s="227">
        <f t="shared" si="1921"/>
        <v>3113.21</v>
      </c>
      <c r="FJ1117" s="227">
        <f t="shared" si="1901"/>
        <v>62.264200000000002</v>
      </c>
      <c r="FK1117" s="227">
        <f t="shared" si="1902"/>
        <v>74.717039999999997</v>
      </c>
      <c r="FL1117" s="228">
        <f t="shared" si="1919"/>
        <v>1.0011009013440328</v>
      </c>
      <c r="FM1117" s="239">
        <f t="shared" si="1920"/>
        <v>52</v>
      </c>
      <c r="FN1117" s="231">
        <f t="shared" si="1903"/>
        <v>1.0120963190000001</v>
      </c>
      <c r="FO1117" s="227">
        <f t="shared" si="1904"/>
        <v>3154.3371765000002</v>
      </c>
      <c r="FP1117" s="227">
        <f t="shared" si="1905"/>
        <v>3291.3184165000002</v>
      </c>
      <c r="FQ1117" s="227">
        <f t="shared" si="1767"/>
        <v>3113.21</v>
      </c>
      <c r="FR1117" s="227">
        <f t="shared" si="1906"/>
        <v>62.264200000000002</v>
      </c>
      <c r="FS1117" s="227">
        <f t="shared" si="1907"/>
        <v>43.584939999999996</v>
      </c>
      <c r="FT1117" s="228">
        <f t="shared" si="1762"/>
        <v>1.000000253798546</v>
      </c>
      <c r="FU1117" s="239">
        <f t="shared" si="1763"/>
        <v>30</v>
      </c>
      <c r="FV1117" s="231">
        <f t="shared" si="1908"/>
        <v>1.00696089</v>
      </c>
      <c r="FW1117" s="227">
        <f t="shared" si="1909"/>
        <v>3134.8815079800002</v>
      </c>
      <c r="FX1117" s="227">
        <f t="shared" si="1910"/>
        <v>3240.73064798</v>
      </c>
      <c r="FY1117" s="227">
        <f t="shared" si="1917"/>
        <v>3113.21</v>
      </c>
      <c r="FZ1117" s="227">
        <f t="shared" si="1918"/>
        <v>62.264200000000002</v>
      </c>
      <c r="GA1117" s="227">
        <f t="shared" si="1911"/>
        <v>12.45284</v>
      </c>
      <c r="GB1117" s="228">
        <f t="shared" si="1912"/>
        <v>1.0004000466740766</v>
      </c>
      <c r="GC1117" s="239">
        <f t="shared" si="1913"/>
        <v>8</v>
      </c>
      <c r="GD1117" s="231">
        <f t="shared" si="1914"/>
        <v>1.0018515189999999</v>
      </c>
      <c r="GE1117" s="227">
        <f t="shared" si="1815"/>
        <v>3120.2219027000001</v>
      </c>
      <c r="GF1117" s="227">
        <f t="shared" si="1915"/>
        <v>3194.9389427000001</v>
      </c>
      <c r="GG1117" s="1"/>
      <c r="GH1117" s="5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5"/>
      <c r="HA1117" s="5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3"/>
      <c r="JZ1117" s="1"/>
      <c r="KA1117" s="1"/>
      <c r="KB1117" s="1"/>
      <c r="KC1117" s="1"/>
      <c r="KD1117" s="1"/>
      <c r="KE1117" s="1"/>
    </row>
    <row r="1118" spans="1:291" x14ac:dyDescent="0.2">
      <c r="A1118" s="196">
        <f t="shared" si="1799"/>
        <v>43776</v>
      </c>
      <c r="B1118" s="236">
        <f t="shared" si="1916"/>
        <v>122360.41377547334</v>
      </c>
      <c r="C1118" s="66">
        <f t="shared" si="1660"/>
        <v>47704.612013940001</v>
      </c>
      <c r="D1118" s="77">
        <f t="shared" si="1800"/>
        <v>5227.84</v>
      </c>
      <c r="E1118" s="67">
        <f>VLOOKUP(A1117,[1]Plan1!$DQ$117:$DS$314,3)</f>
        <v>5233.07</v>
      </c>
      <c r="F1118" s="11">
        <f t="shared" si="1801"/>
        <v>43764</v>
      </c>
      <c r="G1118" s="73">
        <f t="shared" si="1789"/>
        <v>1.0004131725529497E-3</v>
      </c>
      <c r="H1118" s="11">
        <f t="shared" si="1802"/>
        <v>43794</v>
      </c>
      <c r="I1118" s="11">
        <f t="shared" si="1790"/>
        <v>43794</v>
      </c>
      <c r="J1118" s="1">
        <f t="shared" si="1803"/>
        <v>20</v>
      </c>
      <c r="K1118" s="1">
        <f t="shared" si="1804"/>
        <v>9</v>
      </c>
      <c r="L1118" s="66">
        <f t="shared" si="1791"/>
        <v>1.0004500599999999</v>
      </c>
      <c r="M1118" s="70">
        <f t="shared" si="1661"/>
        <v>0.99960037000000002</v>
      </c>
      <c r="N1118" s="70">
        <f t="shared" si="1647"/>
        <v>1.1027963289813285</v>
      </c>
      <c r="O1118" s="66">
        <f t="shared" si="1657"/>
        <v>1.10329265</v>
      </c>
      <c r="P1118" s="66">
        <f t="shared" si="1792"/>
        <v>47726.081951619999</v>
      </c>
      <c r="Q1118" s="74">
        <f t="shared" si="1793"/>
        <v>0</v>
      </c>
      <c r="R1118" s="75">
        <f t="shared" si="1658"/>
        <v>0</v>
      </c>
      <c r="S1118" s="66">
        <f t="shared" si="1659"/>
        <v>0</v>
      </c>
      <c r="T1118" s="10">
        <f t="shared" si="1805"/>
        <v>0.06</v>
      </c>
      <c r="U1118" s="74">
        <f t="shared" si="1654"/>
        <v>9</v>
      </c>
      <c r="V1118" s="74">
        <v>252</v>
      </c>
      <c r="W1118" s="70">
        <f t="shared" si="1794"/>
        <v>1.0020831990000001</v>
      </c>
      <c r="X1118" s="66">
        <f t="shared" si="1795"/>
        <v>99.422926189999998</v>
      </c>
      <c r="Y1118" s="66">
        <v>0</v>
      </c>
      <c r="Z1118" s="67">
        <f t="shared" si="1796"/>
        <v>0</v>
      </c>
      <c r="AA1118" s="68" t="str">
        <f t="shared" si="1806"/>
        <v>A+INCORP J=</v>
      </c>
      <c r="AB1118" s="11">
        <f t="shared" si="1807"/>
        <v>43794</v>
      </c>
      <c r="AC1118" s="227">
        <f t="shared" si="1812"/>
        <v>3113.21</v>
      </c>
      <c r="AD1118" s="227">
        <f t="shared" si="1816"/>
        <v>62.264200000000002</v>
      </c>
      <c r="AE1118" s="227">
        <f t="shared" si="1817"/>
        <v>613.30237</v>
      </c>
      <c r="AF1118" s="228">
        <f t="shared" si="1813"/>
        <v>1.0573521376193464</v>
      </c>
      <c r="AG1118" s="230">
        <f t="shared" si="1814"/>
        <v>409</v>
      </c>
      <c r="AH1118" s="231">
        <f t="shared" si="1818"/>
        <v>1.0991876009999999</v>
      </c>
      <c r="AI1118" s="227">
        <f t="shared" si="1819"/>
        <v>3618.2609512700001</v>
      </c>
      <c r="AJ1118" s="227">
        <f t="shared" si="1820"/>
        <v>4293.82752127</v>
      </c>
      <c r="AK1118" s="227">
        <f t="shared" si="1667"/>
        <v>3113.21</v>
      </c>
      <c r="AL1118" s="227">
        <f t="shared" si="1821"/>
        <v>62.264200000000002</v>
      </c>
      <c r="AM1118" s="227">
        <f t="shared" si="1822"/>
        <v>582.17026999999996</v>
      </c>
      <c r="AN1118" s="228">
        <f t="shared" si="1668"/>
        <v>1.0564017746863748</v>
      </c>
      <c r="AO1118" s="230">
        <f t="shared" si="1669"/>
        <v>388</v>
      </c>
      <c r="AP1118" s="231">
        <f t="shared" si="1823"/>
        <v>1.0938631670000001</v>
      </c>
      <c r="AQ1118" s="227">
        <f t="shared" si="1824"/>
        <v>3597.4978059999999</v>
      </c>
      <c r="AR1118" s="227">
        <f t="shared" si="1825"/>
        <v>4241.9322759999995</v>
      </c>
      <c r="AS1118" s="227">
        <f t="shared" si="1808"/>
        <v>3113.21</v>
      </c>
      <c r="AT1118" s="227">
        <f t="shared" si="1826"/>
        <v>62.264200000000002</v>
      </c>
      <c r="AU1118" s="227">
        <f t="shared" si="1827"/>
        <v>551.03816999999992</v>
      </c>
      <c r="AV1118" s="228">
        <f t="shared" si="1809"/>
        <v>1.0540832479088376</v>
      </c>
      <c r="AW1118" s="230">
        <f t="shared" si="1810"/>
        <v>367</v>
      </c>
      <c r="AX1118" s="231">
        <f t="shared" si="1828"/>
        <v>1.0885645239999999</v>
      </c>
      <c r="AY1118" s="227">
        <f t="shared" si="1829"/>
        <v>3572.2143010200002</v>
      </c>
      <c r="AZ1118" s="227">
        <f t="shared" si="1830"/>
        <v>4185.5166710200001</v>
      </c>
      <c r="BA1118" s="227">
        <f t="shared" si="1787"/>
        <v>3113.21</v>
      </c>
      <c r="BB1118" s="227">
        <f t="shared" si="1831"/>
        <v>62.264200000000002</v>
      </c>
      <c r="BC1118" s="227">
        <f t="shared" si="1832"/>
        <v>518.86833333333345</v>
      </c>
      <c r="BD1118" s="228">
        <f t="shared" si="1665"/>
        <v>1.0498831517848726</v>
      </c>
      <c r="BE1118" s="230">
        <f t="shared" si="1666"/>
        <v>347</v>
      </c>
      <c r="BF1118" s="231">
        <f t="shared" si="1833"/>
        <v>1.083542062</v>
      </c>
      <c r="BG1118" s="227">
        <f t="shared" si="1834"/>
        <v>3541.5645185899998</v>
      </c>
      <c r="BH1118" s="227">
        <f t="shared" si="1835"/>
        <v>4122.6970519233328</v>
      </c>
      <c r="BI1118" s="227">
        <f t="shared" si="1811"/>
        <v>3113.21</v>
      </c>
      <c r="BJ1118" s="227">
        <f t="shared" si="1836"/>
        <v>62.264200000000002</v>
      </c>
      <c r="BK1118" s="227">
        <f t="shared" si="1837"/>
        <v>487.73623333333336</v>
      </c>
      <c r="BL1118" s="228">
        <f t="shared" si="1797"/>
        <v>1.0368190885144546</v>
      </c>
      <c r="BM1118" s="230">
        <f t="shared" si="1798"/>
        <v>325</v>
      </c>
      <c r="BN1118" s="231">
        <f t="shared" si="1838"/>
        <v>1.0780441140000001</v>
      </c>
      <c r="BO1118" s="227">
        <f t="shared" si="1839"/>
        <v>3479.7491205400001</v>
      </c>
      <c r="BP1118" s="227">
        <f t="shared" si="1840"/>
        <v>4029.7495538733338</v>
      </c>
      <c r="BQ1118" s="227">
        <f t="shared" si="1664"/>
        <v>3113.21</v>
      </c>
      <c r="BR1118" s="227">
        <f t="shared" si="1841"/>
        <v>62.264200000000002</v>
      </c>
      <c r="BS1118" s="227">
        <f t="shared" si="1842"/>
        <v>453.49092333333334</v>
      </c>
      <c r="BT1118" s="228">
        <f t="shared" si="1662"/>
        <v>1.0334081742016517</v>
      </c>
      <c r="BU1118" s="230">
        <f t="shared" si="1663"/>
        <v>302</v>
      </c>
      <c r="BV1118" s="231">
        <f t="shared" si="1843"/>
        <v>1.072326084</v>
      </c>
      <c r="BW1118" s="227">
        <f t="shared" si="1844"/>
        <v>3449.90534454</v>
      </c>
      <c r="BX1118" s="227">
        <f t="shared" si="1845"/>
        <v>3965.6604678733333</v>
      </c>
      <c r="BY1118" s="227">
        <f t="shared" si="1788"/>
        <v>3113.21</v>
      </c>
      <c r="BZ1118" s="227">
        <f t="shared" si="1846"/>
        <v>62.264200000000002</v>
      </c>
      <c r="CA1118" s="227">
        <f t="shared" si="1847"/>
        <v>423.39656000000002</v>
      </c>
      <c r="CB1118" s="228">
        <f t="shared" si="1785"/>
        <v>1.0343380585606865</v>
      </c>
      <c r="CC1118" s="230">
        <f t="shared" si="1786"/>
        <v>282</v>
      </c>
      <c r="CD1118" s="231">
        <f t="shared" si="1848"/>
        <v>1.067378543</v>
      </c>
      <c r="CE1118" s="227">
        <f t="shared" si="1849"/>
        <v>3437.0780143400002</v>
      </c>
      <c r="CF1118" s="227">
        <f t="shared" si="1850"/>
        <v>3922.7387743400004</v>
      </c>
      <c r="CG1118" s="227">
        <f t="shared" si="1781"/>
        <v>3113.21</v>
      </c>
      <c r="CH1118" s="227">
        <f t="shared" si="1851"/>
        <v>62.264200000000002</v>
      </c>
      <c r="CI1118" s="227">
        <f t="shared" si="1852"/>
        <v>392.26445999999999</v>
      </c>
      <c r="CJ1118" s="228">
        <f t="shared" si="1655"/>
        <v>1.0293972644329539</v>
      </c>
      <c r="CK1118" s="230">
        <f t="shared" si="1656"/>
        <v>261</v>
      </c>
      <c r="CL1118" s="231">
        <f t="shared" si="1853"/>
        <v>1.0622081910000001</v>
      </c>
      <c r="CM1118" s="227">
        <f t="shared" si="1854"/>
        <v>3404.0903046899998</v>
      </c>
      <c r="CN1118" s="227">
        <f t="shared" si="1855"/>
        <v>3858.6189646899998</v>
      </c>
      <c r="CO1118" s="227">
        <f t="shared" si="1784"/>
        <v>3113.21</v>
      </c>
      <c r="CP1118" s="227">
        <f t="shared" si="1856"/>
        <v>62.264200000000002</v>
      </c>
      <c r="CQ1118" s="227">
        <f t="shared" si="1857"/>
        <v>359.05688666666668</v>
      </c>
      <c r="CR1118" s="228">
        <f t="shared" si="1782"/>
        <v>1.024786483436013</v>
      </c>
      <c r="CS1118" s="230">
        <f t="shared" si="1783"/>
        <v>241</v>
      </c>
      <c r="CT1118" s="231">
        <f t="shared" si="1858"/>
        <v>1.057307333</v>
      </c>
      <c r="CU1118" s="227">
        <f t="shared" si="1859"/>
        <v>3373.2074408799999</v>
      </c>
      <c r="CV1118" s="227">
        <f t="shared" si="1860"/>
        <v>3794.5285275466667</v>
      </c>
      <c r="CW1118" s="227">
        <f t="shared" si="1653"/>
        <v>3113.21</v>
      </c>
      <c r="CX1118" s="227">
        <f t="shared" si="1861"/>
        <v>62.264200000000002</v>
      </c>
      <c r="CY1118" s="227">
        <f t="shared" si="1862"/>
        <v>327.92478666666665</v>
      </c>
      <c r="CZ1118" s="228">
        <f t="shared" si="1651"/>
        <v>1.0269435270749558</v>
      </c>
      <c r="DA1118" s="239">
        <f t="shared" si="1652"/>
        <v>220</v>
      </c>
      <c r="DB1118" s="231">
        <f t="shared" si="1863"/>
        <v>1.0521857649999999</v>
      </c>
      <c r="DC1118" s="227">
        <f t="shared" si="1864"/>
        <v>3363.93349012</v>
      </c>
      <c r="DD1118" s="227">
        <f t="shared" si="1865"/>
        <v>3754.1224767866665</v>
      </c>
      <c r="DE1118" s="227">
        <f t="shared" si="1780"/>
        <v>3113.21</v>
      </c>
      <c r="DF1118" s="227">
        <f t="shared" si="1866"/>
        <v>62.264200000000002</v>
      </c>
      <c r="DG1118" s="227">
        <f t="shared" si="1867"/>
        <v>296.79268666666667</v>
      </c>
      <c r="DH1118" s="228">
        <f t="shared" si="1778"/>
        <v>1.0254053131331076</v>
      </c>
      <c r="DI1118" s="239">
        <f t="shared" si="1779"/>
        <v>199</v>
      </c>
      <c r="DJ1118" s="231">
        <f t="shared" si="1868"/>
        <v>1.0470890070000001</v>
      </c>
      <c r="DK1118" s="227">
        <f t="shared" si="1869"/>
        <v>3342.62440965</v>
      </c>
      <c r="DL1118" s="227">
        <f t="shared" si="1870"/>
        <v>3701.6812963166667</v>
      </c>
      <c r="DM1118" s="227">
        <f t="shared" si="1650"/>
        <v>3113.21</v>
      </c>
      <c r="DN1118" s="227">
        <f t="shared" si="1871"/>
        <v>62.264200000000002</v>
      </c>
      <c r="DO1118" s="227">
        <f t="shared" si="1872"/>
        <v>264.62285000000003</v>
      </c>
      <c r="DP1118" s="228">
        <f t="shared" si="1648"/>
        <v>1.0221348846269027</v>
      </c>
      <c r="DQ1118" s="239">
        <f t="shared" si="1649"/>
        <v>178</v>
      </c>
      <c r="DR1118" s="231">
        <f t="shared" si="1873"/>
        <v>1.042016936</v>
      </c>
      <c r="DS1118" s="227">
        <f t="shared" si="1874"/>
        <v>3315.8234994099998</v>
      </c>
      <c r="DT1118" s="227">
        <f t="shared" si="1875"/>
        <v>3642.7105494099997</v>
      </c>
      <c r="DU1118" s="227">
        <f t="shared" si="1777"/>
        <v>3113.21</v>
      </c>
      <c r="DV1118" s="227">
        <f t="shared" si="1876"/>
        <v>62.264200000000002</v>
      </c>
      <c r="DW1118" s="227">
        <f t="shared" si="1877"/>
        <v>235.56622333333331</v>
      </c>
      <c r="DX1118" s="228">
        <f t="shared" si="1774"/>
        <v>1.0177590779124348</v>
      </c>
      <c r="DY1118" s="239">
        <f t="shared" si="1775"/>
        <v>160</v>
      </c>
      <c r="DZ1118" s="231">
        <f t="shared" si="1878"/>
        <v>1.037689007</v>
      </c>
      <c r="EA1118" s="227">
        <f t="shared" si="1879"/>
        <v>3287.9152724099999</v>
      </c>
      <c r="EB1118" s="227">
        <f t="shared" si="1880"/>
        <v>3585.7456957433333</v>
      </c>
      <c r="EC1118" s="227">
        <f t="shared" si="1925"/>
        <v>3113.21</v>
      </c>
      <c r="ED1118" s="227">
        <f t="shared" si="1881"/>
        <v>62.264200000000002</v>
      </c>
      <c r="EE1118" s="227">
        <f t="shared" si="1882"/>
        <v>203.39638666666664</v>
      </c>
      <c r="EF1118" s="228">
        <f t="shared" si="1926"/>
        <v>1.0101830943190149</v>
      </c>
      <c r="EG1118" s="239">
        <f t="shared" si="1927"/>
        <v>138</v>
      </c>
      <c r="EH1118" s="231">
        <f t="shared" si="1883"/>
        <v>1.0324237199999999</v>
      </c>
      <c r="EI1118" s="227">
        <f t="shared" si="1884"/>
        <v>3246.88186077</v>
      </c>
      <c r="EJ1118" s="227">
        <f t="shared" si="1885"/>
        <v>3512.5424474366664</v>
      </c>
      <c r="EK1118" s="227">
        <f t="shared" si="1776"/>
        <v>3113.21</v>
      </c>
      <c r="EL1118" s="227">
        <f t="shared" si="1886"/>
        <v>62.264200000000002</v>
      </c>
      <c r="EM1118" s="227">
        <f t="shared" si="1887"/>
        <v>170.18881333333334</v>
      </c>
      <c r="EN1118" s="228">
        <f t="shared" si="1772"/>
        <v>1.0044580005753845</v>
      </c>
      <c r="EO1118" s="239">
        <f t="shared" si="1773"/>
        <v>117</v>
      </c>
      <c r="EP1118" s="231">
        <f t="shared" si="1888"/>
        <v>1.0274226879999999</v>
      </c>
      <c r="EQ1118" s="227">
        <f t="shared" si="1889"/>
        <v>3212.8418695099999</v>
      </c>
      <c r="ER1118" s="227">
        <f t="shared" si="1890"/>
        <v>3445.2948828433332</v>
      </c>
      <c r="ES1118" s="227">
        <f t="shared" si="1924"/>
        <v>3113.21</v>
      </c>
      <c r="ET1118" s="227">
        <f t="shared" si="1891"/>
        <v>62.264200000000002</v>
      </c>
      <c r="EU1118" s="227">
        <f t="shared" si="1892"/>
        <v>140.09444999999999</v>
      </c>
      <c r="EV1118" s="228">
        <f t="shared" si="1922"/>
        <v>1.0031537315830776</v>
      </c>
      <c r="EW1118" s="239">
        <f t="shared" si="1923"/>
        <v>97</v>
      </c>
      <c r="EX1118" s="231">
        <f t="shared" si="1893"/>
        <v>1.022682324</v>
      </c>
      <c r="EY1118" s="227">
        <f t="shared" si="1894"/>
        <v>3193.8657668400001</v>
      </c>
      <c r="EZ1118" s="227">
        <f t="shared" si="1895"/>
        <v>3396.2244168400002</v>
      </c>
      <c r="FA1118" s="227">
        <f t="shared" si="1771"/>
        <v>3113.21</v>
      </c>
      <c r="FB1118" s="227">
        <f t="shared" si="1896"/>
        <v>62.264200000000002</v>
      </c>
      <c r="FC1118" s="227">
        <f t="shared" si="1897"/>
        <v>108.96235000000001</v>
      </c>
      <c r="FD1118" s="228">
        <f t="shared" si="1769"/>
        <v>1.0030536928954605</v>
      </c>
      <c r="FE1118" s="239">
        <f t="shared" si="1770"/>
        <v>75</v>
      </c>
      <c r="FF1118" s="231">
        <f t="shared" si="1898"/>
        <v>1.0174931810000001</v>
      </c>
      <c r="FG1118" s="227">
        <f t="shared" si="1899"/>
        <v>3177.3430372299999</v>
      </c>
      <c r="FH1118" s="227">
        <f t="shared" si="1900"/>
        <v>3348.5695872299998</v>
      </c>
      <c r="FI1118" s="227">
        <f t="shared" si="1921"/>
        <v>3113.21</v>
      </c>
      <c r="FJ1118" s="227">
        <f t="shared" si="1901"/>
        <v>62.264200000000002</v>
      </c>
      <c r="FK1118" s="227">
        <f t="shared" si="1902"/>
        <v>75.754776666666658</v>
      </c>
      <c r="FL1118" s="228">
        <f t="shared" si="1919"/>
        <v>1.0011509546881394</v>
      </c>
      <c r="FM1118" s="239">
        <f t="shared" si="1920"/>
        <v>53</v>
      </c>
      <c r="FN1118" s="231">
        <f t="shared" si="1903"/>
        <v>1.0123303690000001</v>
      </c>
      <c r="FO1118" s="227">
        <f t="shared" si="1904"/>
        <v>3155.2243734399999</v>
      </c>
      <c r="FP1118" s="227">
        <f t="shared" si="1905"/>
        <v>3293.2433501066666</v>
      </c>
      <c r="FQ1118" s="227">
        <f t="shared" si="1767"/>
        <v>3113.21</v>
      </c>
      <c r="FR1118" s="227">
        <f t="shared" si="1906"/>
        <v>62.264200000000002</v>
      </c>
      <c r="FS1118" s="227">
        <f t="shared" si="1907"/>
        <v>44.622676666666671</v>
      </c>
      <c r="FT1118" s="228">
        <f t="shared" si="1762"/>
        <v>1.0000502521121455</v>
      </c>
      <c r="FU1118" s="239">
        <f t="shared" si="1763"/>
        <v>31</v>
      </c>
      <c r="FV1118" s="231">
        <f t="shared" si="1908"/>
        <v>1.0071937520000001</v>
      </c>
      <c r="FW1118" s="227">
        <f t="shared" si="1909"/>
        <v>3135.7632314699999</v>
      </c>
      <c r="FX1118" s="227">
        <f t="shared" si="1910"/>
        <v>3242.6501081366664</v>
      </c>
      <c r="FY1118" s="227">
        <f t="shared" si="1917"/>
        <v>3113.21</v>
      </c>
      <c r="FZ1118" s="227">
        <f t="shared" si="1918"/>
        <v>62.264200000000002</v>
      </c>
      <c r="GA1118" s="227">
        <f t="shared" si="1911"/>
        <v>13.490576666666669</v>
      </c>
      <c r="GB1118" s="228">
        <f t="shared" si="1912"/>
        <v>1.0004500649766406</v>
      </c>
      <c r="GC1118" s="239">
        <f t="shared" si="1913"/>
        <v>9</v>
      </c>
      <c r="GD1118" s="231">
        <f t="shared" si="1914"/>
        <v>1.0020831990000001</v>
      </c>
      <c r="GE1118" s="227">
        <f t="shared" si="1815"/>
        <v>3121.0995016100001</v>
      </c>
      <c r="GF1118" s="227">
        <f t="shared" si="1915"/>
        <v>3196.8542782766667</v>
      </c>
      <c r="GG1118" s="1"/>
      <c r="GH1118" s="5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5"/>
      <c r="HA1118" s="5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3"/>
      <c r="JZ1118" s="1"/>
      <c r="KA1118" s="1"/>
      <c r="KB1118" s="1"/>
      <c r="KC1118" s="1"/>
      <c r="KD1118" s="1"/>
      <c r="KE1118" s="1"/>
    </row>
    <row r="1119" spans="1:291" x14ac:dyDescent="0.2">
      <c r="A1119" s="196">
        <f t="shared" si="1799"/>
        <v>43777</v>
      </c>
      <c r="B1119" s="236">
        <f t="shared" si="1916"/>
        <v>122413.47200423668</v>
      </c>
      <c r="C1119" s="66">
        <f t="shared" si="1660"/>
        <v>47704.612013940001</v>
      </c>
      <c r="D1119" s="77">
        <f t="shared" si="1800"/>
        <v>5227.84</v>
      </c>
      <c r="E1119" s="67">
        <f>VLOOKUP(A1118,[1]Plan1!$DQ$117:$DS$314,3)</f>
        <v>5233.07</v>
      </c>
      <c r="F1119" s="11">
        <f t="shared" si="1801"/>
        <v>43764</v>
      </c>
      <c r="G1119" s="73">
        <f t="shared" si="1789"/>
        <v>1.0004131725529497E-3</v>
      </c>
      <c r="H1119" s="11">
        <f t="shared" si="1802"/>
        <v>43794</v>
      </c>
      <c r="I1119" s="11">
        <f t="shared" si="1790"/>
        <v>43794</v>
      </c>
      <c r="J1119" s="1">
        <f t="shared" si="1803"/>
        <v>20</v>
      </c>
      <c r="K1119" s="1">
        <f t="shared" si="1804"/>
        <v>10</v>
      </c>
      <c r="L1119" s="66">
        <f t="shared" si="1791"/>
        <v>1.0005000799999999</v>
      </c>
      <c r="M1119" s="70">
        <f t="shared" si="1661"/>
        <v>0.99960037000000002</v>
      </c>
      <c r="N1119" s="70">
        <f t="shared" ref="N1119:N1182" si="1928">IF(I1119&gt;I1118,N1118*M1119,N1118)</f>
        <v>1.1027963289813285</v>
      </c>
      <c r="O1119" s="66">
        <f t="shared" si="1657"/>
        <v>1.10334781</v>
      </c>
      <c r="P1119" s="66">
        <f t="shared" si="1792"/>
        <v>47728.468136310003</v>
      </c>
      <c r="Q1119" s="74">
        <f t="shared" si="1793"/>
        <v>0</v>
      </c>
      <c r="R1119" s="75">
        <f t="shared" si="1658"/>
        <v>0</v>
      </c>
      <c r="S1119" s="66">
        <f t="shared" si="1659"/>
        <v>0</v>
      </c>
      <c r="T1119" s="10">
        <f t="shared" si="1805"/>
        <v>0.06</v>
      </c>
      <c r="U1119" s="74">
        <f t="shared" si="1654"/>
        <v>10</v>
      </c>
      <c r="V1119" s="74">
        <v>252</v>
      </c>
      <c r="W1119" s="70">
        <f t="shared" si="1794"/>
        <v>1.0023149339999999</v>
      </c>
      <c r="X1119" s="66">
        <f t="shared" si="1795"/>
        <v>110.48825365</v>
      </c>
      <c r="Y1119" s="66">
        <v>0</v>
      </c>
      <c r="Z1119" s="67">
        <f t="shared" si="1796"/>
        <v>0</v>
      </c>
      <c r="AA1119" s="68" t="str">
        <f t="shared" si="1806"/>
        <v>A+INCORP J=</v>
      </c>
      <c r="AB1119" s="11">
        <f t="shared" si="1807"/>
        <v>43794</v>
      </c>
      <c r="AC1119" s="227">
        <f t="shared" si="1812"/>
        <v>3113.21</v>
      </c>
      <c r="AD1119" s="227">
        <f t="shared" si="1816"/>
        <v>62.264200000000002</v>
      </c>
      <c r="AE1119" s="227">
        <f t="shared" si="1817"/>
        <v>614.34010666666677</v>
      </c>
      <c r="AF1119" s="228">
        <f t="shared" si="1813"/>
        <v>1.0574050007866223</v>
      </c>
      <c r="AG1119" s="230">
        <f t="shared" si="1814"/>
        <v>410</v>
      </c>
      <c r="AH1119" s="231">
        <f t="shared" si="1818"/>
        <v>1.0994417910000001</v>
      </c>
      <c r="AI1119" s="227">
        <f t="shared" si="1819"/>
        <v>3619.2786232399999</v>
      </c>
      <c r="AJ1119" s="227">
        <f t="shared" si="1820"/>
        <v>4295.8829299066665</v>
      </c>
      <c r="AK1119" s="227">
        <f t="shared" si="1667"/>
        <v>3113.21</v>
      </c>
      <c r="AL1119" s="227">
        <f t="shared" si="1821"/>
        <v>62.264200000000002</v>
      </c>
      <c r="AM1119" s="227">
        <f t="shared" si="1822"/>
        <v>583.20800666666673</v>
      </c>
      <c r="AN1119" s="228">
        <f t="shared" si="1668"/>
        <v>1.0564545903394942</v>
      </c>
      <c r="AO1119" s="230">
        <f t="shared" si="1669"/>
        <v>389</v>
      </c>
      <c r="AP1119" s="231">
        <f t="shared" si="1823"/>
        <v>1.0941161260000001</v>
      </c>
      <c r="AQ1119" s="227">
        <f t="shared" si="1824"/>
        <v>3598.5096390799999</v>
      </c>
      <c r="AR1119" s="227">
        <f t="shared" si="1825"/>
        <v>4243.9818457466663</v>
      </c>
      <c r="AS1119" s="227">
        <f t="shared" si="1808"/>
        <v>3113.21</v>
      </c>
      <c r="AT1119" s="227">
        <f t="shared" si="1826"/>
        <v>62.264200000000002</v>
      </c>
      <c r="AU1119" s="227">
        <f t="shared" si="1827"/>
        <v>552.0759066666667</v>
      </c>
      <c r="AV1119" s="228">
        <f t="shared" si="1809"/>
        <v>1.0541359476453531</v>
      </c>
      <c r="AW1119" s="230">
        <f t="shared" si="1810"/>
        <v>368</v>
      </c>
      <c r="AX1119" s="231">
        <f t="shared" si="1828"/>
        <v>1.088816258</v>
      </c>
      <c r="AY1119" s="227">
        <f t="shared" si="1829"/>
        <v>3573.2190239299998</v>
      </c>
      <c r="AZ1119" s="227">
        <f t="shared" si="1830"/>
        <v>4187.5591305966664</v>
      </c>
      <c r="BA1119" s="227">
        <f t="shared" si="1787"/>
        <v>3113.21</v>
      </c>
      <c r="BB1119" s="227">
        <f t="shared" si="1831"/>
        <v>62.264200000000002</v>
      </c>
      <c r="BC1119" s="227">
        <f t="shared" si="1832"/>
        <v>519.90607</v>
      </c>
      <c r="BD1119" s="228">
        <f t="shared" si="1665"/>
        <v>1.0499356415342176</v>
      </c>
      <c r="BE1119" s="230">
        <f t="shared" si="1666"/>
        <v>348</v>
      </c>
      <c r="BF1119" s="231">
        <f t="shared" si="1833"/>
        <v>1.0837926339999999</v>
      </c>
      <c r="BG1119" s="227">
        <f t="shared" si="1834"/>
        <v>3542.56061916</v>
      </c>
      <c r="BH1119" s="227">
        <f t="shared" si="1835"/>
        <v>4124.7308891599996</v>
      </c>
      <c r="BI1119" s="227">
        <f t="shared" si="1811"/>
        <v>3113.21</v>
      </c>
      <c r="BJ1119" s="227">
        <f t="shared" si="1836"/>
        <v>62.264200000000002</v>
      </c>
      <c r="BK1119" s="227">
        <f t="shared" si="1837"/>
        <v>488.77397000000002</v>
      </c>
      <c r="BL1119" s="228">
        <f t="shared" si="1797"/>
        <v>1.0368709251154893</v>
      </c>
      <c r="BM1119" s="230">
        <f t="shared" si="1798"/>
        <v>326</v>
      </c>
      <c r="BN1119" s="231">
        <f t="shared" si="1838"/>
        <v>1.078293414</v>
      </c>
      <c r="BO1119" s="227">
        <f t="shared" si="1839"/>
        <v>3480.7278330200002</v>
      </c>
      <c r="BP1119" s="227">
        <f t="shared" si="1840"/>
        <v>4031.7660030200004</v>
      </c>
      <c r="BQ1119" s="227">
        <f t="shared" si="1664"/>
        <v>3113.21</v>
      </c>
      <c r="BR1119" s="227">
        <f t="shared" si="1841"/>
        <v>62.264200000000002</v>
      </c>
      <c r="BS1119" s="227">
        <f t="shared" si="1842"/>
        <v>454.52866</v>
      </c>
      <c r="BT1119" s="228">
        <f t="shared" si="1662"/>
        <v>1.0334598402712922</v>
      </c>
      <c r="BU1119" s="230">
        <f t="shared" si="1663"/>
        <v>303</v>
      </c>
      <c r="BV1119" s="231">
        <f t="shared" si="1843"/>
        <v>1.0725740619999999</v>
      </c>
      <c r="BW1119" s="227">
        <f t="shared" si="1844"/>
        <v>3450.8756641700002</v>
      </c>
      <c r="BX1119" s="227">
        <f t="shared" si="1845"/>
        <v>3967.6685241700002</v>
      </c>
      <c r="BY1119" s="227">
        <f t="shared" si="1788"/>
        <v>3113.21</v>
      </c>
      <c r="BZ1119" s="227">
        <f t="shared" si="1846"/>
        <v>62.264200000000002</v>
      </c>
      <c r="CA1119" s="227">
        <f t="shared" si="1847"/>
        <v>424.43429666666668</v>
      </c>
      <c r="CB1119" s="228">
        <f t="shared" si="1785"/>
        <v>1.0343897711206409</v>
      </c>
      <c r="CC1119" s="230">
        <f t="shared" si="1786"/>
        <v>283</v>
      </c>
      <c r="CD1119" s="231">
        <f t="shared" si="1848"/>
        <v>1.0676253769999999</v>
      </c>
      <c r="CE1119" s="227">
        <f t="shared" si="1849"/>
        <v>3438.04472657</v>
      </c>
      <c r="CF1119" s="227">
        <f t="shared" si="1850"/>
        <v>3924.7432232366668</v>
      </c>
      <c r="CG1119" s="227">
        <f t="shared" si="1781"/>
        <v>3113.21</v>
      </c>
      <c r="CH1119" s="227">
        <f t="shared" si="1851"/>
        <v>62.264200000000002</v>
      </c>
      <c r="CI1119" s="227">
        <f t="shared" si="1852"/>
        <v>393.30219666666665</v>
      </c>
      <c r="CJ1119" s="228">
        <f t="shared" si="1655"/>
        <v>1.0294487299739472</v>
      </c>
      <c r="CK1119" s="230">
        <f t="shared" si="1656"/>
        <v>262</v>
      </c>
      <c r="CL1119" s="231">
        <f t="shared" si="1853"/>
        <v>1.0624538299999999</v>
      </c>
      <c r="CM1119" s="227">
        <f t="shared" si="1854"/>
        <v>3405.0477409</v>
      </c>
      <c r="CN1119" s="227">
        <f t="shared" si="1855"/>
        <v>3860.6141375666666</v>
      </c>
      <c r="CO1119" s="227">
        <f t="shared" si="1784"/>
        <v>3113.21</v>
      </c>
      <c r="CP1119" s="227">
        <f t="shared" si="1856"/>
        <v>62.264200000000002</v>
      </c>
      <c r="CQ1119" s="227">
        <f t="shared" si="1857"/>
        <v>360.09462333333335</v>
      </c>
      <c r="CR1119" s="228">
        <f t="shared" si="1782"/>
        <v>1.0248377184573161</v>
      </c>
      <c r="CS1119" s="230">
        <f t="shared" si="1783"/>
        <v>242</v>
      </c>
      <c r="CT1119" s="231">
        <f t="shared" si="1858"/>
        <v>1.057551838</v>
      </c>
      <c r="CU1119" s="227">
        <f t="shared" si="1859"/>
        <v>3374.15618885</v>
      </c>
      <c r="CV1119" s="227">
        <f t="shared" si="1860"/>
        <v>3796.5150121833335</v>
      </c>
      <c r="CW1119" s="227">
        <f t="shared" si="1653"/>
        <v>3113.21</v>
      </c>
      <c r="CX1119" s="227">
        <f t="shared" si="1861"/>
        <v>62.264200000000002</v>
      </c>
      <c r="CY1119" s="227">
        <f t="shared" si="1862"/>
        <v>328.96252333333337</v>
      </c>
      <c r="CZ1119" s="228">
        <f t="shared" si="1651"/>
        <v>1.026994869939384</v>
      </c>
      <c r="DA1119" s="239">
        <f t="shared" si="1652"/>
        <v>221</v>
      </c>
      <c r="DB1119" s="231">
        <f t="shared" si="1863"/>
        <v>1.0524290860000001</v>
      </c>
      <c r="DC1119" s="227">
        <f t="shared" si="1864"/>
        <v>3364.8796308999999</v>
      </c>
      <c r="DD1119" s="227">
        <f t="shared" si="1865"/>
        <v>3756.1063542333331</v>
      </c>
      <c r="DE1119" s="227">
        <f t="shared" si="1780"/>
        <v>3113.21</v>
      </c>
      <c r="DF1119" s="227">
        <f t="shared" si="1866"/>
        <v>62.264200000000002</v>
      </c>
      <c r="DG1119" s="227">
        <f t="shared" si="1867"/>
        <v>297.83042333333333</v>
      </c>
      <c r="DH1119" s="228">
        <f t="shared" si="1778"/>
        <v>1.0254565790932972</v>
      </c>
      <c r="DI1119" s="239">
        <f t="shared" si="1779"/>
        <v>200</v>
      </c>
      <c r="DJ1119" s="231">
        <f t="shared" si="1868"/>
        <v>1.0473311489999999</v>
      </c>
      <c r="DK1119" s="227">
        <f t="shared" si="1869"/>
        <v>3343.5645558900001</v>
      </c>
      <c r="DL1119" s="227">
        <f t="shared" si="1870"/>
        <v>3703.6591792233335</v>
      </c>
      <c r="DM1119" s="227">
        <f t="shared" si="1650"/>
        <v>3113.21</v>
      </c>
      <c r="DN1119" s="227">
        <f t="shared" si="1871"/>
        <v>62.264200000000002</v>
      </c>
      <c r="DO1119" s="227">
        <f t="shared" si="1872"/>
        <v>265.66058666666669</v>
      </c>
      <c r="DP1119" s="228">
        <f t="shared" si="1648"/>
        <v>1.022185987079399</v>
      </c>
      <c r="DQ1119" s="239">
        <f t="shared" si="1649"/>
        <v>179</v>
      </c>
      <c r="DR1119" s="231">
        <f t="shared" si="1873"/>
        <v>1.0422579059999999</v>
      </c>
      <c r="DS1119" s="227">
        <f t="shared" si="1874"/>
        <v>3316.7561105899999</v>
      </c>
      <c r="DT1119" s="227">
        <f t="shared" si="1875"/>
        <v>3644.6808972566669</v>
      </c>
      <c r="DU1119" s="227">
        <f t="shared" si="1777"/>
        <v>3113.21</v>
      </c>
      <c r="DV1119" s="227">
        <f t="shared" si="1876"/>
        <v>62.264200000000002</v>
      </c>
      <c r="DW1119" s="227">
        <f t="shared" si="1877"/>
        <v>236.60396</v>
      </c>
      <c r="DX1119" s="228">
        <f t="shared" si="1774"/>
        <v>1.0178099615929685</v>
      </c>
      <c r="DY1119" s="239">
        <f t="shared" si="1775"/>
        <v>161</v>
      </c>
      <c r="DZ1119" s="231">
        <f t="shared" si="1878"/>
        <v>1.037928975</v>
      </c>
      <c r="EA1119" s="227">
        <f t="shared" si="1879"/>
        <v>3288.8400304400002</v>
      </c>
      <c r="EB1119" s="227">
        <f t="shared" si="1880"/>
        <v>3587.7081904400002</v>
      </c>
      <c r="EC1119" s="227">
        <f t="shared" si="1925"/>
        <v>3113.21</v>
      </c>
      <c r="ED1119" s="227">
        <f t="shared" si="1881"/>
        <v>62.264200000000002</v>
      </c>
      <c r="EE1119" s="227">
        <f t="shared" si="1882"/>
        <v>204.43412333333333</v>
      </c>
      <c r="EF1119" s="228">
        <f t="shared" si="1926"/>
        <v>1.0102335992321789</v>
      </c>
      <c r="EG1119" s="239">
        <f t="shared" si="1927"/>
        <v>139</v>
      </c>
      <c r="EH1119" s="231">
        <f t="shared" si="1883"/>
        <v>1.03266247</v>
      </c>
      <c r="EI1119" s="227">
        <f t="shared" si="1884"/>
        <v>3247.7950765400001</v>
      </c>
      <c r="EJ1119" s="227">
        <f t="shared" si="1885"/>
        <v>3514.4933998733336</v>
      </c>
      <c r="EK1119" s="227">
        <f t="shared" si="1776"/>
        <v>3113.21</v>
      </c>
      <c r="EL1119" s="227">
        <f t="shared" si="1886"/>
        <v>62.264200000000002</v>
      </c>
      <c r="EM1119" s="227">
        <f t="shared" si="1887"/>
        <v>171.22655</v>
      </c>
      <c r="EN1119" s="228">
        <f t="shared" si="1772"/>
        <v>1.0045082192578998</v>
      </c>
      <c r="EO1119" s="239">
        <f t="shared" si="1773"/>
        <v>118</v>
      </c>
      <c r="EP1119" s="231">
        <f t="shared" si="1888"/>
        <v>1.027660282</v>
      </c>
      <c r="EQ1119" s="227">
        <f t="shared" si="1889"/>
        <v>3213.74551277</v>
      </c>
      <c r="ER1119" s="227">
        <f t="shared" si="1890"/>
        <v>3447.2362627699999</v>
      </c>
      <c r="ES1119" s="227">
        <f t="shared" si="1924"/>
        <v>3113.21</v>
      </c>
      <c r="ET1119" s="227">
        <f t="shared" si="1891"/>
        <v>62.264200000000002</v>
      </c>
      <c r="EU1119" s="227">
        <f t="shared" si="1892"/>
        <v>141.13218666666666</v>
      </c>
      <c r="EV1119" s="228">
        <f t="shared" si="1922"/>
        <v>1.0032038850576197</v>
      </c>
      <c r="EW1119" s="239">
        <f t="shared" si="1923"/>
        <v>98</v>
      </c>
      <c r="EX1119" s="231">
        <f t="shared" si="1893"/>
        <v>1.0229188220000001</v>
      </c>
      <c r="EY1119" s="227">
        <f t="shared" si="1894"/>
        <v>3194.7640735800001</v>
      </c>
      <c r="EZ1119" s="227">
        <f t="shared" si="1895"/>
        <v>3398.1604602466668</v>
      </c>
      <c r="FA1119" s="227">
        <f t="shared" si="1771"/>
        <v>3113.21</v>
      </c>
      <c r="FB1119" s="227">
        <f t="shared" si="1896"/>
        <v>62.264200000000002</v>
      </c>
      <c r="FC1119" s="227">
        <f t="shared" si="1897"/>
        <v>110.00008666666668</v>
      </c>
      <c r="FD1119" s="228">
        <f t="shared" si="1769"/>
        <v>1.0031038413684883</v>
      </c>
      <c r="FE1119" s="239">
        <f t="shared" si="1770"/>
        <v>76</v>
      </c>
      <c r="FF1119" s="231">
        <f t="shared" si="1898"/>
        <v>1.0177284790000001</v>
      </c>
      <c r="FG1119" s="227">
        <f t="shared" si="1899"/>
        <v>3178.2366967900002</v>
      </c>
      <c r="FH1119" s="227">
        <f t="shared" si="1900"/>
        <v>3350.5009834566667</v>
      </c>
      <c r="FI1119" s="227">
        <f t="shared" si="1921"/>
        <v>3113.21</v>
      </c>
      <c r="FJ1119" s="227">
        <f t="shared" si="1901"/>
        <v>62.264200000000002</v>
      </c>
      <c r="FK1119" s="227">
        <f t="shared" si="1902"/>
        <v>76.792513333333346</v>
      </c>
      <c r="FL1119" s="228">
        <f t="shared" si="1919"/>
        <v>1.001201008032246</v>
      </c>
      <c r="FM1119" s="239">
        <f t="shared" si="1920"/>
        <v>54</v>
      </c>
      <c r="FN1119" s="231">
        <f t="shared" si="1903"/>
        <v>1.0125644730000001</v>
      </c>
      <c r="FO1119" s="227">
        <f t="shared" si="1904"/>
        <v>3156.1118116399998</v>
      </c>
      <c r="FP1119" s="227">
        <f t="shared" si="1905"/>
        <v>3295.1685249733332</v>
      </c>
      <c r="FQ1119" s="227">
        <f t="shared" si="1767"/>
        <v>3113.21</v>
      </c>
      <c r="FR1119" s="227">
        <f t="shared" si="1906"/>
        <v>62.264200000000002</v>
      </c>
      <c r="FS1119" s="227">
        <f t="shared" si="1907"/>
        <v>45.660413333333331</v>
      </c>
      <c r="FT1119" s="228">
        <f t="shared" si="1762"/>
        <v>1.0001002504257448</v>
      </c>
      <c r="FU1119" s="239">
        <f t="shared" si="1763"/>
        <v>32</v>
      </c>
      <c r="FV1119" s="231">
        <f t="shared" si="1908"/>
        <v>1.0074266679999999</v>
      </c>
      <c r="FW1119" s="227">
        <f t="shared" si="1909"/>
        <v>3136.6451955699999</v>
      </c>
      <c r="FX1119" s="227">
        <f t="shared" si="1910"/>
        <v>3244.5698089033331</v>
      </c>
      <c r="FY1119" s="227">
        <f t="shared" si="1917"/>
        <v>3113.21</v>
      </c>
      <c r="FZ1119" s="227">
        <f t="shared" si="1918"/>
        <v>62.264200000000002</v>
      </c>
      <c r="GA1119" s="227">
        <f t="shared" si="1911"/>
        <v>14.528313333333335</v>
      </c>
      <c r="GB1119" s="228">
        <f t="shared" si="1912"/>
        <v>1.0005000832792044</v>
      </c>
      <c r="GC1119" s="239">
        <f t="shared" si="1913"/>
        <v>10</v>
      </c>
      <c r="GD1119" s="231">
        <f t="shared" si="1914"/>
        <v>1.0023149339999999</v>
      </c>
      <c r="GE1119" s="227">
        <f t="shared" si="1815"/>
        <v>3121.9773439800001</v>
      </c>
      <c r="GF1119" s="227">
        <f t="shared" si="1915"/>
        <v>3198.7698573133334</v>
      </c>
      <c r="GG1119" s="1"/>
      <c r="GH1119" s="5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5"/>
      <c r="HA1119" s="5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3"/>
      <c r="JZ1119" s="1"/>
      <c r="KA1119" s="1"/>
      <c r="KB1119" s="1"/>
      <c r="KC1119" s="1"/>
      <c r="KD1119" s="1"/>
      <c r="KE1119" s="1"/>
    </row>
    <row r="1120" spans="1:291" x14ac:dyDescent="0.2">
      <c r="A1120" s="196">
        <f t="shared" si="1799"/>
        <v>43778</v>
      </c>
      <c r="B1120" s="236">
        <f t="shared" si="1916"/>
        <v>122451.03367536003</v>
      </c>
      <c r="C1120" s="66">
        <f t="shared" si="1660"/>
        <v>47704.612013940001</v>
      </c>
      <c r="D1120" s="77">
        <f t="shared" si="1800"/>
        <v>5227.84</v>
      </c>
      <c r="E1120" s="67">
        <f>VLOOKUP(A1119,[1]Plan1!$DQ$117:$DS$314,3)</f>
        <v>5233.07</v>
      </c>
      <c r="F1120" s="11">
        <f t="shared" si="1801"/>
        <v>43764</v>
      </c>
      <c r="G1120" s="73">
        <f t="shared" si="1789"/>
        <v>1.0004131725529497E-3</v>
      </c>
      <c r="H1120" s="11">
        <f t="shared" si="1802"/>
        <v>43794</v>
      </c>
      <c r="I1120" s="11">
        <f t="shared" si="1790"/>
        <v>43794</v>
      </c>
      <c r="J1120" s="1">
        <f t="shared" si="1803"/>
        <v>20</v>
      </c>
      <c r="K1120" s="1">
        <f t="shared" si="1804"/>
        <v>11</v>
      </c>
      <c r="L1120" s="66">
        <f t="shared" si="1791"/>
        <v>1.0005501000000001</v>
      </c>
      <c r="M1120" s="70">
        <f t="shared" si="1661"/>
        <v>0.99960037000000002</v>
      </c>
      <c r="N1120" s="70">
        <f t="shared" si="1928"/>
        <v>1.1027963289813285</v>
      </c>
      <c r="O1120" s="66">
        <f t="shared" si="1657"/>
        <v>1.1034029700000001</v>
      </c>
      <c r="P1120" s="66">
        <f t="shared" si="1792"/>
        <v>47730.854320999999</v>
      </c>
      <c r="Q1120" s="74">
        <f t="shared" si="1793"/>
        <v>0</v>
      </c>
      <c r="R1120" s="75">
        <f t="shared" si="1658"/>
        <v>0</v>
      </c>
      <c r="S1120" s="66">
        <f t="shared" si="1659"/>
        <v>0</v>
      </c>
      <c r="T1120" s="10">
        <f t="shared" si="1805"/>
        <v>0.06</v>
      </c>
      <c r="U1120" s="74">
        <f t="shared" si="1654"/>
        <v>11</v>
      </c>
      <c r="V1120" s="74">
        <v>252</v>
      </c>
      <c r="W1120" s="70">
        <f t="shared" si="1794"/>
        <v>1.0025467210000001</v>
      </c>
      <c r="X1120" s="66">
        <f t="shared" si="1795"/>
        <v>121.55716904000001</v>
      </c>
      <c r="Y1120" s="66">
        <v>0</v>
      </c>
      <c r="Z1120" s="67">
        <f t="shared" si="1796"/>
        <v>0</v>
      </c>
      <c r="AA1120" s="68" t="str">
        <f t="shared" si="1806"/>
        <v>A+INCORP J=</v>
      </c>
      <c r="AB1120" s="11">
        <f t="shared" si="1807"/>
        <v>43794</v>
      </c>
      <c r="AC1120" s="227">
        <f t="shared" si="1812"/>
        <v>3113.21</v>
      </c>
      <c r="AD1120" s="227">
        <f t="shared" si="1816"/>
        <v>62.264200000000002</v>
      </c>
      <c r="AE1120" s="227">
        <f t="shared" si="1817"/>
        <v>615.37784333333332</v>
      </c>
      <c r="AF1120" s="228">
        <f t="shared" si="1813"/>
        <v>1.0574578639538981</v>
      </c>
      <c r="AG1120" s="230">
        <f t="shared" si="1814"/>
        <v>410</v>
      </c>
      <c r="AH1120" s="231">
        <f t="shared" si="1818"/>
        <v>1.0994417910000001</v>
      </c>
      <c r="AI1120" s="227">
        <f t="shared" si="1819"/>
        <v>3619.4595629300002</v>
      </c>
      <c r="AJ1120" s="227">
        <f t="shared" si="1820"/>
        <v>4297.1016062633335</v>
      </c>
      <c r="AK1120" s="227">
        <f t="shared" si="1667"/>
        <v>3113.21</v>
      </c>
      <c r="AL1120" s="227">
        <f t="shared" si="1821"/>
        <v>62.264200000000002</v>
      </c>
      <c r="AM1120" s="227">
        <f t="shared" si="1822"/>
        <v>584.24574333333328</v>
      </c>
      <c r="AN1120" s="228">
        <f t="shared" si="1668"/>
        <v>1.0565074059926138</v>
      </c>
      <c r="AO1120" s="230">
        <f t="shared" si="1669"/>
        <v>389</v>
      </c>
      <c r="AP1120" s="231">
        <f t="shared" si="1823"/>
        <v>1.0941161260000001</v>
      </c>
      <c r="AQ1120" s="227">
        <f t="shared" si="1824"/>
        <v>3598.68954046</v>
      </c>
      <c r="AR1120" s="227">
        <f t="shared" si="1825"/>
        <v>4245.1994837933335</v>
      </c>
      <c r="AS1120" s="227">
        <f t="shared" si="1808"/>
        <v>3113.21</v>
      </c>
      <c r="AT1120" s="227">
        <f t="shared" si="1826"/>
        <v>62.264200000000002</v>
      </c>
      <c r="AU1120" s="227">
        <f t="shared" si="1827"/>
        <v>553.11364333333336</v>
      </c>
      <c r="AV1120" s="228">
        <f t="shared" si="1809"/>
        <v>1.0541886473818689</v>
      </c>
      <c r="AW1120" s="230">
        <f t="shared" si="1810"/>
        <v>368</v>
      </c>
      <c r="AX1120" s="231">
        <f t="shared" si="1828"/>
        <v>1.088816258</v>
      </c>
      <c r="AY1120" s="227">
        <f t="shared" si="1829"/>
        <v>3573.39766095</v>
      </c>
      <c r="AZ1120" s="227">
        <f t="shared" si="1830"/>
        <v>4188.7755042833332</v>
      </c>
      <c r="BA1120" s="227">
        <f t="shared" si="1787"/>
        <v>3113.21</v>
      </c>
      <c r="BB1120" s="227">
        <f t="shared" si="1831"/>
        <v>62.264200000000002</v>
      </c>
      <c r="BC1120" s="227">
        <f t="shared" si="1832"/>
        <v>520.94380666666666</v>
      </c>
      <c r="BD1120" s="228">
        <f t="shared" si="1665"/>
        <v>1.0499881312835624</v>
      </c>
      <c r="BE1120" s="230">
        <f t="shared" si="1666"/>
        <v>348</v>
      </c>
      <c r="BF1120" s="231">
        <f t="shared" si="1833"/>
        <v>1.0837926339999999</v>
      </c>
      <c r="BG1120" s="227">
        <f t="shared" si="1834"/>
        <v>3542.7377234700002</v>
      </c>
      <c r="BH1120" s="227">
        <f t="shared" si="1835"/>
        <v>4125.9457301366665</v>
      </c>
      <c r="BI1120" s="227">
        <f t="shared" si="1811"/>
        <v>3113.21</v>
      </c>
      <c r="BJ1120" s="227">
        <f t="shared" si="1836"/>
        <v>62.264200000000002</v>
      </c>
      <c r="BK1120" s="227">
        <f t="shared" si="1837"/>
        <v>489.81170666666662</v>
      </c>
      <c r="BL1120" s="228">
        <f t="shared" si="1797"/>
        <v>1.0369227617165238</v>
      </c>
      <c r="BM1120" s="230">
        <f t="shared" si="1798"/>
        <v>326</v>
      </c>
      <c r="BN1120" s="231">
        <f t="shared" si="1838"/>
        <v>1.078293414</v>
      </c>
      <c r="BO1120" s="227">
        <f t="shared" si="1839"/>
        <v>3480.9018461000001</v>
      </c>
      <c r="BP1120" s="227">
        <f t="shared" si="1840"/>
        <v>4032.9777527666665</v>
      </c>
      <c r="BQ1120" s="227">
        <f t="shared" si="1664"/>
        <v>3113.21</v>
      </c>
      <c r="BR1120" s="227">
        <f t="shared" si="1841"/>
        <v>62.264200000000002</v>
      </c>
      <c r="BS1120" s="227">
        <f t="shared" si="1842"/>
        <v>455.56639666666672</v>
      </c>
      <c r="BT1120" s="228">
        <f t="shared" si="1662"/>
        <v>1.033511506340933</v>
      </c>
      <c r="BU1120" s="230">
        <f t="shared" si="1663"/>
        <v>303</v>
      </c>
      <c r="BV1120" s="231">
        <f t="shared" si="1843"/>
        <v>1.0725740619999999</v>
      </c>
      <c r="BW1120" s="227">
        <f t="shared" si="1844"/>
        <v>3451.0481848300001</v>
      </c>
      <c r="BX1120" s="227">
        <f t="shared" si="1845"/>
        <v>3968.8787814966668</v>
      </c>
      <c r="BY1120" s="227">
        <f t="shared" si="1788"/>
        <v>3113.21</v>
      </c>
      <c r="BZ1120" s="227">
        <f t="shared" si="1846"/>
        <v>62.264200000000002</v>
      </c>
      <c r="CA1120" s="227">
        <f t="shared" si="1847"/>
        <v>425.47203333333329</v>
      </c>
      <c r="CB1120" s="228">
        <f t="shared" si="1785"/>
        <v>1.0344414836805953</v>
      </c>
      <c r="CC1120" s="230">
        <f t="shared" si="1786"/>
        <v>283</v>
      </c>
      <c r="CD1120" s="231">
        <f t="shared" si="1848"/>
        <v>1.0676253769999999</v>
      </c>
      <c r="CE1120" s="227">
        <f t="shared" si="1849"/>
        <v>3438.2166057700001</v>
      </c>
      <c r="CF1120" s="227">
        <f t="shared" si="1850"/>
        <v>3925.9528391033336</v>
      </c>
      <c r="CG1120" s="227">
        <f t="shared" si="1781"/>
        <v>3113.21</v>
      </c>
      <c r="CH1120" s="227">
        <f t="shared" si="1851"/>
        <v>62.264200000000002</v>
      </c>
      <c r="CI1120" s="227">
        <f t="shared" si="1852"/>
        <v>394.33993333333331</v>
      </c>
      <c r="CJ1120" s="228">
        <f t="shared" si="1655"/>
        <v>1.0295001955149405</v>
      </c>
      <c r="CK1120" s="230">
        <f t="shared" si="1656"/>
        <v>262</v>
      </c>
      <c r="CL1120" s="231">
        <f t="shared" si="1853"/>
        <v>1.0624538299999999</v>
      </c>
      <c r="CM1120" s="227">
        <f t="shared" si="1854"/>
        <v>3405.2179704800001</v>
      </c>
      <c r="CN1120" s="227">
        <f t="shared" si="1855"/>
        <v>3861.8221038133333</v>
      </c>
      <c r="CO1120" s="227">
        <f t="shared" si="1784"/>
        <v>3113.21</v>
      </c>
      <c r="CP1120" s="227">
        <f t="shared" si="1856"/>
        <v>62.264200000000002</v>
      </c>
      <c r="CQ1120" s="227">
        <f t="shared" si="1857"/>
        <v>361.13236000000001</v>
      </c>
      <c r="CR1120" s="228">
        <f t="shared" si="1782"/>
        <v>1.0248889534786192</v>
      </c>
      <c r="CS1120" s="230">
        <f t="shared" si="1783"/>
        <v>242</v>
      </c>
      <c r="CT1120" s="231">
        <f t="shared" si="1858"/>
        <v>1.057551838</v>
      </c>
      <c r="CU1120" s="227">
        <f t="shared" si="1859"/>
        <v>3374.3248740600002</v>
      </c>
      <c r="CV1120" s="227">
        <f t="shared" si="1860"/>
        <v>3797.7214340600003</v>
      </c>
      <c r="CW1120" s="227">
        <f t="shared" si="1653"/>
        <v>3113.21</v>
      </c>
      <c r="CX1120" s="227">
        <f t="shared" si="1861"/>
        <v>62.264200000000002</v>
      </c>
      <c r="CY1120" s="227">
        <f t="shared" si="1862"/>
        <v>330.00025999999997</v>
      </c>
      <c r="CZ1120" s="228">
        <f t="shared" si="1651"/>
        <v>1.0270462128038123</v>
      </c>
      <c r="DA1120" s="239">
        <f t="shared" si="1652"/>
        <v>221</v>
      </c>
      <c r="DB1120" s="231">
        <f t="shared" si="1863"/>
        <v>1.0524290860000001</v>
      </c>
      <c r="DC1120" s="227">
        <f t="shared" si="1864"/>
        <v>3365.0478523500001</v>
      </c>
      <c r="DD1120" s="227">
        <f t="shared" si="1865"/>
        <v>3757.31231235</v>
      </c>
      <c r="DE1120" s="227">
        <f t="shared" si="1780"/>
        <v>3113.21</v>
      </c>
      <c r="DF1120" s="227">
        <f t="shared" si="1866"/>
        <v>62.264200000000002</v>
      </c>
      <c r="DG1120" s="227">
        <f t="shared" si="1867"/>
        <v>298.86815999999999</v>
      </c>
      <c r="DH1120" s="228">
        <f t="shared" si="1778"/>
        <v>1.0255078450534869</v>
      </c>
      <c r="DI1120" s="239">
        <f t="shared" si="1779"/>
        <v>200</v>
      </c>
      <c r="DJ1120" s="231">
        <f t="shared" si="1868"/>
        <v>1.0473311489999999</v>
      </c>
      <c r="DK1120" s="227">
        <f t="shared" si="1869"/>
        <v>3343.73171172</v>
      </c>
      <c r="DL1120" s="227">
        <f t="shared" si="1870"/>
        <v>3704.8640717200001</v>
      </c>
      <c r="DM1120" s="227">
        <f t="shared" si="1650"/>
        <v>3113.21</v>
      </c>
      <c r="DN1120" s="227">
        <f t="shared" si="1871"/>
        <v>62.264200000000002</v>
      </c>
      <c r="DO1120" s="227">
        <f t="shared" si="1872"/>
        <v>266.69832333333335</v>
      </c>
      <c r="DP1120" s="228">
        <f t="shared" ref="DP1120:DP1183" si="1929">($O1120/DP$861)</f>
        <v>1.0222370895318953</v>
      </c>
      <c r="DQ1120" s="239">
        <f t="shared" ref="DQ1120:DQ1183" si="1930">NETWORKDAYS(DQ$861,$A1120,$AE$118:$AE$502)-1</f>
        <v>179</v>
      </c>
      <c r="DR1120" s="231">
        <f t="shared" si="1873"/>
        <v>1.0422579059999999</v>
      </c>
      <c r="DS1120" s="227">
        <f t="shared" si="1874"/>
        <v>3316.9219261799999</v>
      </c>
      <c r="DT1120" s="227">
        <f t="shared" si="1875"/>
        <v>3645.8844495133335</v>
      </c>
      <c r="DU1120" s="227">
        <f t="shared" si="1777"/>
        <v>3113.21</v>
      </c>
      <c r="DV1120" s="227">
        <f t="shared" si="1876"/>
        <v>62.264200000000002</v>
      </c>
      <c r="DW1120" s="227">
        <f t="shared" si="1877"/>
        <v>237.64169666666669</v>
      </c>
      <c r="DX1120" s="228">
        <f t="shared" si="1774"/>
        <v>1.0178608452735021</v>
      </c>
      <c r="DY1120" s="239">
        <f t="shared" si="1775"/>
        <v>161</v>
      </c>
      <c r="DZ1120" s="231">
        <f t="shared" si="1878"/>
        <v>1.037928975</v>
      </c>
      <c r="EA1120" s="227">
        <f t="shared" si="1879"/>
        <v>3289.0044504100001</v>
      </c>
      <c r="EB1120" s="227">
        <f t="shared" si="1880"/>
        <v>3588.9103470766668</v>
      </c>
      <c r="EC1120" s="227">
        <f t="shared" si="1925"/>
        <v>3113.21</v>
      </c>
      <c r="ED1120" s="227">
        <f t="shared" si="1881"/>
        <v>62.264200000000002</v>
      </c>
      <c r="EE1120" s="227">
        <f t="shared" si="1882"/>
        <v>205.47186000000002</v>
      </c>
      <c r="EF1120" s="228">
        <f t="shared" si="1926"/>
        <v>1.0102841041453428</v>
      </c>
      <c r="EG1120" s="239">
        <f t="shared" si="1927"/>
        <v>139</v>
      </c>
      <c r="EH1120" s="231">
        <f t="shared" si="1883"/>
        <v>1.03266247</v>
      </c>
      <c r="EI1120" s="227">
        <f t="shared" si="1884"/>
        <v>3247.9574445399999</v>
      </c>
      <c r="EJ1120" s="227">
        <f t="shared" si="1885"/>
        <v>3515.69350454</v>
      </c>
      <c r="EK1120" s="227">
        <f t="shared" si="1776"/>
        <v>3113.21</v>
      </c>
      <c r="EL1120" s="227">
        <f t="shared" si="1886"/>
        <v>62.264200000000002</v>
      </c>
      <c r="EM1120" s="227">
        <f t="shared" si="1887"/>
        <v>172.26428666666666</v>
      </c>
      <c r="EN1120" s="228">
        <f t="shared" si="1772"/>
        <v>1.0045584379404151</v>
      </c>
      <c r="EO1120" s="239">
        <f t="shared" si="1773"/>
        <v>118</v>
      </c>
      <c r="EP1120" s="231">
        <f t="shared" si="1888"/>
        <v>1.027660282</v>
      </c>
      <c r="EQ1120" s="227">
        <f t="shared" si="1889"/>
        <v>3213.9061785200001</v>
      </c>
      <c r="ER1120" s="227">
        <f t="shared" si="1890"/>
        <v>3448.4346651866667</v>
      </c>
      <c r="ES1120" s="227">
        <f t="shared" si="1924"/>
        <v>3113.21</v>
      </c>
      <c r="ET1120" s="227">
        <f t="shared" si="1891"/>
        <v>62.264200000000002</v>
      </c>
      <c r="EU1120" s="227">
        <f t="shared" si="1892"/>
        <v>142.16992333333334</v>
      </c>
      <c r="EV1120" s="228">
        <f t="shared" si="1922"/>
        <v>1.0032540385321618</v>
      </c>
      <c r="EW1120" s="239">
        <f t="shared" si="1923"/>
        <v>98</v>
      </c>
      <c r="EX1120" s="231">
        <f t="shared" si="1893"/>
        <v>1.0229188220000001</v>
      </c>
      <c r="EY1120" s="227">
        <f t="shared" si="1894"/>
        <v>3194.9237903799999</v>
      </c>
      <c r="EZ1120" s="227">
        <f t="shared" si="1895"/>
        <v>3399.3579137133333</v>
      </c>
      <c r="FA1120" s="227">
        <f t="shared" si="1771"/>
        <v>3113.21</v>
      </c>
      <c r="FB1120" s="227">
        <f t="shared" si="1896"/>
        <v>62.264200000000002</v>
      </c>
      <c r="FC1120" s="227">
        <f t="shared" si="1897"/>
        <v>111.03782333333335</v>
      </c>
      <c r="FD1120" s="228">
        <f t="shared" si="1769"/>
        <v>1.003153989841516</v>
      </c>
      <c r="FE1120" s="239">
        <f t="shared" si="1770"/>
        <v>76</v>
      </c>
      <c r="FF1120" s="231">
        <f t="shared" si="1898"/>
        <v>1.0177284790000001</v>
      </c>
      <c r="FG1120" s="227">
        <f t="shared" si="1899"/>
        <v>3178.3955873300001</v>
      </c>
      <c r="FH1120" s="227">
        <f t="shared" si="1900"/>
        <v>3351.6976106633333</v>
      </c>
      <c r="FI1120" s="227">
        <f t="shared" si="1921"/>
        <v>3113.21</v>
      </c>
      <c r="FJ1120" s="227">
        <f t="shared" si="1901"/>
        <v>62.264200000000002</v>
      </c>
      <c r="FK1120" s="227">
        <f t="shared" si="1902"/>
        <v>77.830250000000007</v>
      </c>
      <c r="FL1120" s="228">
        <f t="shared" si="1919"/>
        <v>1.0012510613763526</v>
      </c>
      <c r="FM1120" s="239">
        <f t="shared" si="1920"/>
        <v>54</v>
      </c>
      <c r="FN1120" s="231">
        <f t="shared" si="1903"/>
        <v>1.0125644730000001</v>
      </c>
      <c r="FO1120" s="227">
        <f t="shared" si="1904"/>
        <v>3156.2695960900001</v>
      </c>
      <c r="FP1120" s="227">
        <f t="shared" si="1905"/>
        <v>3296.3640460900001</v>
      </c>
      <c r="FQ1120" s="227">
        <f t="shared" si="1767"/>
        <v>3113.21</v>
      </c>
      <c r="FR1120" s="227">
        <f t="shared" si="1906"/>
        <v>62.264200000000002</v>
      </c>
      <c r="FS1120" s="227">
        <f t="shared" si="1907"/>
        <v>46.698149999999998</v>
      </c>
      <c r="FT1120" s="228">
        <f t="shared" si="1762"/>
        <v>1.0001502487393441</v>
      </c>
      <c r="FU1120" s="239">
        <f t="shared" si="1763"/>
        <v>32</v>
      </c>
      <c r="FV1120" s="231">
        <f t="shared" si="1908"/>
        <v>1.0074266679999999</v>
      </c>
      <c r="FW1120" s="227">
        <f t="shared" si="1909"/>
        <v>3136.8020068199999</v>
      </c>
      <c r="FX1120" s="227">
        <f t="shared" si="1910"/>
        <v>3245.7643568199996</v>
      </c>
      <c r="FY1120" s="227">
        <f t="shared" si="1917"/>
        <v>3113.21</v>
      </c>
      <c r="FZ1120" s="227">
        <f t="shared" si="1918"/>
        <v>62.264200000000002</v>
      </c>
      <c r="GA1120" s="227">
        <f t="shared" si="1911"/>
        <v>15.566050000000001</v>
      </c>
      <c r="GB1120" s="228">
        <f t="shared" si="1912"/>
        <v>1.0005501015817682</v>
      </c>
      <c r="GC1120" s="239">
        <f t="shared" si="1913"/>
        <v>10</v>
      </c>
      <c r="GD1120" s="231">
        <f t="shared" si="1914"/>
        <v>1.0023149339999999</v>
      </c>
      <c r="GE1120" s="227">
        <f t="shared" si="1815"/>
        <v>3122.1334219300002</v>
      </c>
      <c r="GF1120" s="227">
        <f t="shared" si="1915"/>
        <v>3199.9636719300001</v>
      </c>
      <c r="GG1120" s="1"/>
      <c r="GH1120" s="5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5"/>
      <c r="HA1120" s="5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3"/>
      <c r="JZ1120" s="1"/>
      <c r="KA1120" s="1"/>
      <c r="KB1120" s="1"/>
      <c r="KC1120" s="1"/>
      <c r="KD1120" s="1"/>
      <c r="KE1120" s="1"/>
    </row>
    <row r="1121" spans="1:291" x14ac:dyDescent="0.2">
      <c r="A1121" s="196">
        <f t="shared" si="1799"/>
        <v>43779</v>
      </c>
      <c r="B1121" s="236">
        <f t="shared" si="1916"/>
        <v>122471.78840869336</v>
      </c>
      <c r="C1121" s="66">
        <f t="shared" si="1660"/>
        <v>47704.612013940001</v>
      </c>
      <c r="D1121" s="77">
        <f t="shared" si="1800"/>
        <v>5227.84</v>
      </c>
      <c r="E1121" s="67">
        <f>VLOOKUP(A1120,[1]Plan1!$DQ$117:$DS$314,3)</f>
        <v>5233.07</v>
      </c>
      <c r="F1121" s="11">
        <f t="shared" si="1801"/>
        <v>43764</v>
      </c>
      <c r="G1121" s="73">
        <f t="shared" si="1789"/>
        <v>1.0004131725529497E-3</v>
      </c>
      <c r="H1121" s="11">
        <f t="shared" si="1802"/>
        <v>43794</v>
      </c>
      <c r="I1121" s="11">
        <f t="shared" si="1790"/>
        <v>43794</v>
      </c>
      <c r="J1121" s="1">
        <f t="shared" si="1803"/>
        <v>20</v>
      </c>
      <c r="K1121" s="1">
        <f t="shared" si="1804"/>
        <v>11</v>
      </c>
      <c r="L1121" s="66">
        <f t="shared" si="1791"/>
        <v>1.0005501000000001</v>
      </c>
      <c r="M1121" s="70">
        <f t="shared" si="1661"/>
        <v>0.99960037000000002</v>
      </c>
      <c r="N1121" s="70">
        <f t="shared" si="1928"/>
        <v>1.1027963289813285</v>
      </c>
      <c r="O1121" s="66">
        <f t="shared" si="1657"/>
        <v>1.1034029700000001</v>
      </c>
      <c r="P1121" s="66">
        <f t="shared" si="1792"/>
        <v>47730.854320999999</v>
      </c>
      <c r="Q1121" s="74">
        <f t="shared" si="1793"/>
        <v>0</v>
      </c>
      <c r="R1121" s="75">
        <f t="shared" si="1658"/>
        <v>0</v>
      </c>
      <c r="S1121" s="66">
        <f t="shared" si="1659"/>
        <v>0</v>
      </c>
      <c r="T1121" s="10">
        <f t="shared" si="1805"/>
        <v>0.06</v>
      </c>
      <c r="U1121" s="74">
        <f t="shared" si="1654"/>
        <v>11</v>
      </c>
      <c r="V1121" s="74">
        <v>252</v>
      </c>
      <c r="W1121" s="70">
        <f t="shared" si="1794"/>
        <v>1.0025467210000001</v>
      </c>
      <c r="X1121" s="66">
        <f t="shared" si="1795"/>
        <v>121.55716904000001</v>
      </c>
      <c r="Y1121" s="66">
        <v>0</v>
      </c>
      <c r="Z1121" s="67">
        <f t="shared" si="1796"/>
        <v>0</v>
      </c>
      <c r="AA1121" s="68" t="str">
        <f t="shared" si="1806"/>
        <v>A+INCORP J=</v>
      </c>
      <c r="AB1121" s="11">
        <f t="shared" si="1807"/>
        <v>43794</v>
      </c>
      <c r="AC1121" s="227">
        <f t="shared" si="1812"/>
        <v>3113.21</v>
      </c>
      <c r="AD1121" s="227">
        <f t="shared" si="1816"/>
        <v>62.264200000000002</v>
      </c>
      <c r="AE1121" s="227">
        <f t="shared" si="1817"/>
        <v>616.41558000000009</v>
      </c>
      <c r="AF1121" s="228">
        <f t="shared" si="1813"/>
        <v>1.0574578639538981</v>
      </c>
      <c r="AG1121" s="230">
        <f t="shared" si="1814"/>
        <v>410</v>
      </c>
      <c r="AH1121" s="231">
        <f t="shared" si="1818"/>
        <v>1.0994417910000001</v>
      </c>
      <c r="AI1121" s="227">
        <f t="shared" si="1819"/>
        <v>3619.4595629300002</v>
      </c>
      <c r="AJ1121" s="227">
        <f t="shared" si="1820"/>
        <v>4298.1393429300006</v>
      </c>
      <c r="AK1121" s="227">
        <f t="shared" si="1667"/>
        <v>3113.21</v>
      </c>
      <c r="AL1121" s="227">
        <f t="shared" si="1821"/>
        <v>62.264200000000002</v>
      </c>
      <c r="AM1121" s="227">
        <f t="shared" si="1822"/>
        <v>585.28348000000005</v>
      </c>
      <c r="AN1121" s="228">
        <f t="shared" si="1668"/>
        <v>1.0565074059926138</v>
      </c>
      <c r="AO1121" s="230">
        <f t="shared" si="1669"/>
        <v>389</v>
      </c>
      <c r="AP1121" s="231">
        <f t="shared" si="1823"/>
        <v>1.0941161260000001</v>
      </c>
      <c r="AQ1121" s="227">
        <f t="shared" si="1824"/>
        <v>3598.68954046</v>
      </c>
      <c r="AR1121" s="227">
        <f t="shared" si="1825"/>
        <v>4246.2372204599997</v>
      </c>
      <c r="AS1121" s="227">
        <f t="shared" si="1808"/>
        <v>3113.21</v>
      </c>
      <c r="AT1121" s="227">
        <f t="shared" si="1826"/>
        <v>62.264200000000002</v>
      </c>
      <c r="AU1121" s="227">
        <f t="shared" si="1827"/>
        <v>554.15138000000002</v>
      </c>
      <c r="AV1121" s="228">
        <f t="shared" si="1809"/>
        <v>1.0541886473818689</v>
      </c>
      <c r="AW1121" s="230">
        <f t="shared" si="1810"/>
        <v>368</v>
      </c>
      <c r="AX1121" s="231">
        <f t="shared" si="1828"/>
        <v>1.088816258</v>
      </c>
      <c r="AY1121" s="227">
        <f t="shared" si="1829"/>
        <v>3573.39766095</v>
      </c>
      <c r="AZ1121" s="227">
        <f t="shared" si="1830"/>
        <v>4189.8132409500004</v>
      </c>
      <c r="BA1121" s="227">
        <f t="shared" si="1787"/>
        <v>3113.21</v>
      </c>
      <c r="BB1121" s="227">
        <f t="shared" si="1831"/>
        <v>62.264200000000002</v>
      </c>
      <c r="BC1121" s="227">
        <f t="shared" si="1832"/>
        <v>521.98154333333332</v>
      </c>
      <c r="BD1121" s="228">
        <f t="shared" si="1665"/>
        <v>1.0499881312835624</v>
      </c>
      <c r="BE1121" s="230">
        <f t="shared" si="1666"/>
        <v>348</v>
      </c>
      <c r="BF1121" s="231">
        <f t="shared" si="1833"/>
        <v>1.0837926339999999</v>
      </c>
      <c r="BG1121" s="227">
        <f t="shared" si="1834"/>
        <v>3542.7377234700002</v>
      </c>
      <c r="BH1121" s="227">
        <f t="shared" si="1835"/>
        <v>4126.9834668033336</v>
      </c>
      <c r="BI1121" s="227">
        <f t="shared" si="1811"/>
        <v>3113.21</v>
      </c>
      <c r="BJ1121" s="227">
        <f t="shared" si="1836"/>
        <v>62.264200000000002</v>
      </c>
      <c r="BK1121" s="227">
        <f t="shared" si="1837"/>
        <v>490.8494433333334</v>
      </c>
      <c r="BL1121" s="228">
        <f t="shared" si="1797"/>
        <v>1.0369227617165238</v>
      </c>
      <c r="BM1121" s="230">
        <f t="shared" si="1798"/>
        <v>326</v>
      </c>
      <c r="BN1121" s="231">
        <f t="shared" si="1838"/>
        <v>1.078293414</v>
      </c>
      <c r="BO1121" s="227">
        <f t="shared" si="1839"/>
        <v>3480.9018461000001</v>
      </c>
      <c r="BP1121" s="227">
        <f t="shared" si="1840"/>
        <v>4034.0154894333336</v>
      </c>
      <c r="BQ1121" s="227">
        <f t="shared" si="1664"/>
        <v>3113.21</v>
      </c>
      <c r="BR1121" s="227">
        <f t="shared" si="1841"/>
        <v>62.264200000000002</v>
      </c>
      <c r="BS1121" s="227">
        <f t="shared" si="1842"/>
        <v>456.60413333333332</v>
      </c>
      <c r="BT1121" s="228">
        <f t="shared" si="1662"/>
        <v>1.033511506340933</v>
      </c>
      <c r="BU1121" s="230">
        <f t="shared" si="1663"/>
        <v>303</v>
      </c>
      <c r="BV1121" s="231">
        <f t="shared" si="1843"/>
        <v>1.0725740619999999</v>
      </c>
      <c r="BW1121" s="227">
        <f t="shared" si="1844"/>
        <v>3451.0481848300001</v>
      </c>
      <c r="BX1121" s="227">
        <f t="shared" si="1845"/>
        <v>3969.9165181633334</v>
      </c>
      <c r="BY1121" s="227">
        <f t="shared" si="1788"/>
        <v>3113.21</v>
      </c>
      <c r="BZ1121" s="227">
        <f t="shared" si="1846"/>
        <v>62.264200000000002</v>
      </c>
      <c r="CA1121" s="227">
        <f t="shared" si="1847"/>
        <v>426.50976999999995</v>
      </c>
      <c r="CB1121" s="228">
        <f t="shared" si="1785"/>
        <v>1.0344414836805953</v>
      </c>
      <c r="CC1121" s="230">
        <f t="shared" si="1786"/>
        <v>283</v>
      </c>
      <c r="CD1121" s="231">
        <f t="shared" si="1848"/>
        <v>1.0676253769999999</v>
      </c>
      <c r="CE1121" s="227">
        <f t="shared" si="1849"/>
        <v>3438.2166057700001</v>
      </c>
      <c r="CF1121" s="227">
        <f t="shared" si="1850"/>
        <v>3926.9905757699999</v>
      </c>
      <c r="CG1121" s="227">
        <f t="shared" si="1781"/>
        <v>3113.21</v>
      </c>
      <c r="CH1121" s="227">
        <f t="shared" si="1851"/>
        <v>62.264200000000002</v>
      </c>
      <c r="CI1121" s="227">
        <f t="shared" si="1852"/>
        <v>395.37767000000002</v>
      </c>
      <c r="CJ1121" s="228">
        <f t="shared" si="1655"/>
        <v>1.0295001955149405</v>
      </c>
      <c r="CK1121" s="230">
        <f t="shared" si="1656"/>
        <v>262</v>
      </c>
      <c r="CL1121" s="231">
        <f t="shared" si="1853"/>
        <v>1.0624538299999999</v>
      </c>
      <c r="CM1121" s="227">
        <f t="shared" si="1854"/>
        <v>3405.2179704800001</v>
      </c>
      <c r="CN1121" s="227">
        <f t="shared" si="1855"/>
        <v>3862.85984048</v>
      </c>
      <c r="CO1121" s="227">
        <f t="shared" si="1784"/>
        <v>3113.21</v>
      </c>
      <c r="CP1121" s="227">
        <f t="shared" si="1856"/>
        <v>62.264200000000002</v>
      </c>
      <c r="CQ1121" s="227">
        <f t="shared" si="1857"/>
        <v>362.17009666666667</v>
      </c>
      <c r="CR1121" s="228">
        <f t="shared" si="1782"/>
        <v>1.0248889534786192</v>
      </c>
      <c r="CS1121" s="230">
        <f t="shared" si="1783"/>
        <v>242</v>
      </c>
      <c r="CT1121" s="231">
        <f t="shared" si="1858"/>
        <v>1.057551838</v>
      </c>
      <c r="CU1121" s="227">
        <f t="shared" si="1859"/>
        <v>3374.3248740600002</v>
      </c>
      <c r="CV1121" s="227">
        <f t="shared" si="1860"/>
        <v>3798.759170726667</v>
      </c>
      <c r="CW1121" s="227">
        <f t="shared" si="1653"/>
        <v>3113.21</v>
      </c>
      <c r="CX1121" s="227">
        <f t="shared" si="1861"/>
        <v>62.264200000000002</v>
      </c>
      <c r="CY1121" s="227">
        <f t="shared" si="1862"/>
        <v>331.03799666666669</v>
      </c>
      <c r="CZ1121" s="228">
        <f t="shared" si="1651"/>
        <v>1.0270462128038123</v>
      </c>
      <c r="DA1121" s="239">
        <f t="shared" si="1652"/>
        <v>221</v>
      </c>
      <c r="DB1121" s="231">
        <f t="shared" si="1863"/>
        <v>1.0524290860000001</v>
      </c>
      <c r="DC1121" s="227">
        <f t="shared" si="1864"/>
        <v>3365.0478523500001</v>
      </c>
      <c r="DD1121" s="227">
        <f t="shared" si="1865"/>
        <v>3758.3500490166666</v>
      </c>
      <c r="DE1121" s="227">
        <f t="shared" si="1780"/>
        <v>3113.21</v>
      </c>
      <c r="DF1121" s="227">
        <f t="shared" si="1866"/>
        <v>62.264200000000002</v>
      </c>
      <c r="DG1121" s="227">
        <f t="shared" si="1867"/>
        <v>299.90589666666665</v>
      </c>
      <c r="DH1121" s="228">
        <f t="shared" si="1778"/>
        <v>1.0255078450534869</v>
      </c>
      <c r="DI1121" s="239">
        <f t="shared" si="1779"/>
        <v>200</v>
      </c>
      <c r="DJ1121" s="231">
        <f t="shared" si="1868"/>
        <v>1.0473311489999999</v>
      </c>
      <c r="DK1121" s="227">
        <f t="shared" si="1869"/>
        <v>3343.73171172</v>
      </c>
      <c r="DL1121" s="227">
        <f t="shared" si="1870"/>
        <v>3705.9018083866667</v>
      </c>
      <c r="DM1121" s="227">
        <f t="shared" ref="DM1121:DM1184" si="1931">DM1120</f>
        <v>3113.21</v>
      </c>
      <c r="DN1121" s="227">
        <f t="shared" si="1871"/>
        <v>62.264200000000002</v>
      </c>
      <c r="DO1121" s="227">
        <f t="shared" si="1872"/>
        <v>267.73606000000001</v>
      </c>
      <c r="DP1121" s="228">
        <f t="shared" si="1929"/>
        <v>1.0222370895318953</v>
      </c>
      <c r="DQ1121" s="239">
        <f t="shared" si="1930"/>
        <v>179</v>
      </c>
      <c r="DR1121" s="231">
        <f t="shared" si="1873"/>
        <v>1.0422579059999999</v>
      </c>
      <c r="DS1121" s="227">
        <f t="shared" si="1874"/>
        <v>3316.9219261799999</v>
      </c>
      <c r="DT1121" s="227">
        <f t="shared" si="1875"/>
        <v>3646.9221861799997</v>
      </c>
      <c r="DU1121" s="227">
        <f t="shared" si="1777"/>
        <v>3113.21</v>
      </c>
      <c r="DV1121" s="227">
        <f t="shared" si="1876"/>
        <v>62.264200000000002</v>
      </c>
      <c r="DW1121" s="227">
        <f t="shared" si="1877"/>
        <v>238.67943333333335</v>
      </c>
      <c r="DX1121" s="228">
        <f t="shared" si="1774"/>
        <v>1.0178608452735021</v>
      </c>
      <c r="DY1121" s="239">
        <f t="shared" si="1775"/>
        <v>161</v>
      </c>
      <c r="DZ1121" s="231">
        <f t="shared" si="1878"/>
        <v>1.037928975</v>
      </c>
      <c r="EA1121" s="227">
        <f t="shared" si="1879"/>
        <v>3289.0044504100001</v>
      </c>
      <c r="EB1121" s="227">
        <f t="shared" si="1880"/>
        <v>3589.9480837433334</v>
      </c>
      <c r="EC1121" s="227">
        <f t="shared" si="1925"/>
        <v>3113.21</v>
      </c>
      <c r="ED1121" s="227">
        <f t="shared" si="1881"/>
        <v>62.264200000000002</v>
      </c>
      <c r="EE1121" s="227">
        <f t="shared" si="1882"/>
        <v>206.50959666666668</v>
      </c>
      <c r="EF1121" s="228">
        <f t="shared" si="1926"/>
        <v>1.0102841041453428</v>
      </c>
      <c r="EG1121" s="239">
        <f t="shared" si="1927"/>
        <v>139</v>
      </c>
      <c r="EH1121" s="231">
        <f t="shared" si="1883"/>
        <v>1.03266247</v>
      </c>
      <c r="EI1121" s="227">
        <f t="shared" si="1884"/>
        <v>3247.9574445399999</v>
      </c>
      <c r="EJ1121" s="227">
        <f t="shared" si="1885"/>
        <v>3516.7312412066667</v>
      </c>
      <c r="EK1121" s="227">
        <f t="shared" si="1776"/>
        <v>3113.21</v>
      </c>
      <c r="EL1121" s="227">
        <f t="shared" si="1886"/>
        <v>62.264200000000002</v>
      </c>
      <c r="EM1121" s="227">
        <f t="shared" si="1887"/>
        <v>173.30202333333332</v>
      </c>
      <c r="EN1121" s="228">
        <f t="shared" si="1772"/>
        <v>1.0045584379404151</v>
      </c>
      <c r="EO1121" s="239">
        <f t="shared" si="1773"/>
        <v>118</v>
      </c>
      <c r="EP1121" s="231">
        <f t="shared" si="1888"/>
        <v>1.027660282</v>
      </c>
      <c r="EQ1121" s="227">
        <f t="shared" si="1889"/>
        <v>3213.9061785200001</v>
      </c>
      <c r="ER1121" s="227">
        <f t="shared" si="1890"/>
        <v>3449.4724018533334</v>
      </c>
      <c r="ES1121" s="227">
        <f t="shared" si="1924"/>
        <v>3113.21</v>
      </c>
      <c r="ET1121" s="227">
        <f t="shared" si="1891"/>
        <v>62.264200000000002</v>
      </c>
      <c r="EU1121" s="227">
        <f t="shared" si="1892"/>
        <v>143.20766</v>
      </c>
      <c r="EV1121" s="228">
        <f t="shared" si="1922"/>
        <v>1.0032540385321618</v>
      </c>
      <c r="EW1121" s="239">
        <f t="shared" si="1923"/>
        <v>98</v>
      </c>
      <c r="EX1121" s="231">
        <f t="shared" si="1893"/>
        <v>1.0229188220000001</v>
      </c>
      <c r="EY1121" s="227">
        <f t="shared" si="1894"/>
        <v>3194.9237903799999</v>
      </c>
      <c r="EZ1121" s="227">
        <f t="shared" si="1895"/>
        <v>3400.39565038</v>
      </c>
      <c r="FA1121" s="227">
        <f t="shared" si="1771"/>
        <v>3113.21</v>
      </c>
      <c r="FB1121" s="227">
        <f t="shared" si="1896"/>
        <v>62.264200000000002</v>
      </c>
      <c r="FC1121" s="227">
        <f t="shared" si="1897"/>
        <v>112.07556000000001</v>
      </c>
      <c r="FD1121" s="228">
        <f t="shared" si="1769"/>
        <v>1.003153989841516</v>
      </c>
      <c r="FE1121" s="239">
        <f t="shared" si="1770"/>
        <v>76</v>
      </c>
      <c r="FF1121" s="231">
        <f t="shared" si="1898"/>
        <v>1.0177284790000001</v>
      </c>
      <c r="FG1121" s="227">
        <f t="shared" si="1899"/>
        <v>3178.3955873300001</v>
      </c>
      <c r="FH1121" s="227">
        <f t="shared" si="1900"/>
        <v>3352.73534733</v>
      </c>
      <c r="FI1121" s="227">
        <f t="shared" si="1921"/>
        <v>3113.21</v>
      </c>
      <c r="FJ1121" s="227">
        <f t="shared" si="1901"/>
        <v>62.264200000000002</v>
      </c>
      <c r="FK1121" s="227">
        <f t="shared" si="1902"/>
        <v>78.867986666666667</v>
      </c>
      <c r="FL1121" s="228">
        <f t="shared" si="1919"/>
        <v>1.0012510613763526</v>
      </c>
      <c r="FM1121" s="239">
        <f t="shared" si="1920"/>
        <v>54</v>
      </c>
      <c r="FN1121" s="231">
        <f t="shared" si="1903"/>
        <v>1.0125644730000001</v>
      </c>
      <c r="FO1121" s="227">
        <f t="shared" si="1904"/>
        <v>3156.2695960900001</v>
      </c>
      <c r="FP1121" s="227">
        <f t="shared" si="1905"/>
        <v>3297.4017827566668</v>
      </c>
      <c r="FQ1121" s="227">
        <f t="shared" si="1767"/>
        <v>3113.21</v>
      </c>
      <c r="FR1121" s="227">
        <f t="shared" si="1906"/>
        <v>62.264200000000002</v>
      </c>
      <c r="FS1121" s="227">
        <f t="shared" si="1907"/>
        <v>47.735886666666673</v>
      </c>
      <c r="FT1121" s="228">
        <f t="shared" si="1762"/>
        <v>1.0001502487393441</v>
      </c>
      <c r="FU1121" s="239">
        <f t="shared" si="1763"/>
        <v>32</v>
      </c>
      <c r="FV1121" s="231">
        <f t="shared" si="1908"/>
        <v>1.0074266679999999</v>
      </c>
      <c r="FW1121" s="227">
        <f t="shared" si="1909"/>
        <v>3136.8020068199999</v>
      </c>
      <c r="FX1121" s="227">
        <f t="shared" si="1910"/>
        <v>3246.8020934866663</v>
      </c>
      <c r="FY1121" s="227">
        <f t="shared" si="1917"/>
        <v>3113.21</v>
      </c>
      <c r="FZ1121" s="227">
        <f t="shared" si="1918"/>
        <v>62.264200000000002</v>
      </c>
      <c r="GA1121" s="227">
        <f t="shared" si="1911"/>
        <v>16.603786666666668</v>
      </c>
      <c r="GB1121" s="228">
        <f t="shared" si="1912"/>
        <v>1.0005501015817682</v>
      </c>
      <c r="GC1121" s="239">
        <f t="shared" si="1913"/>
        <v>10</v>
      </c>
      <c r="GD1121" s="231">
        <f t="shared" si="1914"/>
        <v>1.0023149339999999</v>
      </c>
      <c r="GE1121" s="227">
        <f t="shared" si="1815"/>
        <v>3122.1334219300002</v>
      </c>
      <c r="GF1121" s="227">
        <f t="shared" si="1915"/>
        <v>3201.0014085966668</v>
      </c>
      <c r="GG1121" s="1"/>
      <c r="GH1121" s="5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5"/>
      <c r="HA1121" s="5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3"/>
      <c r="JZ1121" s="1"/>
      <c r="KA1121" s="1"/>
      <c r="KB1121" s="1"/>
      <c r="KC1121" s="1"/>
      <c r="KD1121" s="1"/>
      <c r="KE1121" s="1"/>
    </row>
    <row r="1122" spans="1:291" x14ac:dyDescent="0.2">
      <c r="A1122" s="196">
        <f t="shared" si="1799"/>
        <v>43780</v>
      </c>
      <c r="B1122" s="236">
        <f t="shared" si="1916"/>
        <v>122508.04840875669</v>
      </c>
      <c r="C1122" s="66">
        <f t="shared" si="1660"/>
        <v>47704.612013940001</v>
      </c>
      <c r="D1122" s="77">
        <f t="shared" si="1800"/>
        <v>5227.84</v>
      </c>
      <c r="E1122" s="67">
        <f>VLOOKUP(A1121,[1]Plan1!$DQ$117:$DS$314,3)</f>
        <v>5233.07</v>
      </c>
      <c r="F1122" s="11">
        <f t="shared" si="1801"/>
        <v>43764</v>
      </c>
      <c r="G1122" s="73">
        <f t="shared" si="1789"/>
        <v>1.0004131725529497E-3</v>
      </c>
      <c r="H1122" s="11">
        <f t="shared" si="1802"/>
        <v>43794</v>
      </c>
      <c r="I1122" s="11">
        <f t="shared" si="1790"/>
        <v>43794</v>
      </c>
      <c r="J1122" s="1">
        <f t="shared" si="1803"/>
        <v>20</v>
      </c>
      <c r="K1122" s="1">
        <f t="shared" si="1804"/>
        <v>11</v>
      </c>
      <c r="L1122" s="66">
        <f t="shared" si="1791"/>
        <v>1.0005501000000001</v>
      </c>
      <c r="M1122" s="70">
        <f t="shared" si="1661"/>
        <v>0.99960037000000002</v>
      </c>
      <c r="N1122" s="70">
        <f t="shared" si="1928"/>
        <v>1.1027963289813285</v>
      </c>
      <c r="O1122" s="66">
        <f t="shared" si="1657"/>
        <v>1.1034029700000001</v>
      </c>
      <c r="P1122" s="66">
        <f t="shared" si="1792"/>
        <v>47730.854320999999</v>
      </c>
      <c r="Q1122" s="74">
        <f t="shared" si="1793"/>
        <v>0</v>
      </c>
      <c r="R1122" s="75">
        <f t="shared" si="1658"/>
        <v>0</v>
      </c>
      <c r="S1122" s="66">
        <f t="shared" si="1659"/>
        <v>0</v>
      </c>
      <c r="T1122" s="10">
        <f t="shared" si="1805"/>
        <v>0.06</v>
      </c>
      <c r="U1122" s="74">
        <f t="shared" si="1654"/>
        <v>11</v>
      </c>
      <c r="V1122" s="74">
        <v>252</v>
      </c>
      <c r="W1122" s="70">
        <f t="shared" si="1794"/>
        <v>1.0025467210000001</v>
      </c>
      <c r="X1122" s="66">
        <f t="shared" si="1795"/>
        <v>121.55716904000001</v>
      </c>
      <c r="Y1122" s="66">
        <v>0</v>
      </c>
      <c r="Z1122" s="67">
        <f t="shared" si="1796"/>
        <v>0</v>
      </c>
      <c r="AA1122" s="68" t="str">
        <f t="shared" si="1806"/>
        <v>A+INCORP J=</v>
      </c>
      <c r="AB1122" s="11">
        <f t="shared" si="1807"/>
        <v>43794</v>
      </c>
      <c r="AC1122" s="227">
        <f t="shared" si="1812"/>
        <v>3113.21</v>
      </c>
      <c r="AD1122" s="227">
        <f t="shared" si="1816"/>
        <v>62.264200000000002</v>
      </c>
      <c r="AE1122" s="227">
        <f t="shared" si="1817"/>
        <v>617.45331666666664</v>
      </c>
      <c r="AF1122" s="228">
        <f t="shared" si="1813"/>
        <v>1.0574578639538981</v>
      </c>
      <c r="AG1122" s="230">
        <f t="shared" si="1814"/>
        <v>411</v>
      </c>
      <c r="AH1122" s="231">
        <f t="shared" si="1818"/>
        <v>1.09969604</v>
      </c>
      <c r="AI1122" s="227">
        <f t="shared" si="1819"/>
        <v>3620.2965731099998</v>
      </c>
      <c r="AJ1122" s="227">
        <f t="shared" si="1820"/>
        <v>4300.0140897766669</v>
      </c>
      <c r="AK1122" s="227">
        <f t="shared" si="1667"/>
        <v>3113.21</v>
      </c>
      <c r="AL1122" s="227">
        <f t="shared" si="1821"/>
        <v>62.264200000000002</v>
      </c>
      <c r="AM1122" s="227">
        <f t="shared" si="1822"/>
        <v>586.3212166666666</v>
      </c>
      <c r="AN1122" s="228">
        <f t="shared" si="1668"/>
        <v>1.0565074059926138</v>
      </c>
      <c r="AO1122" s="230">
        <f t="shared" si="1669"/>
        <v>390</v>
      </c>
      <c r="AP1122" s="231">
        <f t="shared" si="1823"/>
        <v>1.094369143</v>
      </c>
      <c r="AQ1122" s="227">
        <f t="shared" si="1824"/>
        <v>3599.52174612</v>
      </c>
      <c r="AR1122" s="227">
        <f t="shared" si="1825"/>
        <v>4248.1071627866668</v>
      </c>
      <c r="AS1122" s="227">
        <f t="shared" si="1808"/>
        <v>3113.21</v>
      </c>
      <c r="AT1122" s="227">
        <f t="shared" si="1826"/>
        <v>62.264200000000002</v>
      </c>
      <c r="AU1122" s="227">
        <f t="shared" si="1827"/>
        <v>555.18911666666656</v>
      </c>
      <c r="AV1122" s="228">
        <f t="shared" si="1809"/>
        <v>1.0541886473818689</v>
      </c>
      <c r="AW1122" s="230">
        <f t="shared" si="1810"/>
        <v>369</v>
      </c>
      <c r="AX1122" s="231">
        <f t="shared" si="1828"/>
        <v>1.089068049</v>
      </c>
      <c r="AY1122" s="227">
        <f t="shared" si="1829"/>
        <v>3574.2240165100002</v>
      </c>
      <c r="AZ1122" s="227">
        <f t="shared" si="1830"/>
        <v>4191.6773331766672</v>
      </c>
      <c r="BA1122" s="227">
        <f t="shared" si="1787"/>
        <v>3113.21</v>
      </c>
      <c r="BB1122" s="227">
        <f t="shared" si="1831"/>
        <v>62.264200000000002</v>
      </c>
      <c r="BC1122" s="227">
        <f t="shared" si="1832"/>
        <v>523.01928000000009</v>
      </c>
      <c r="BD1122" s="228">
        <f t="shared" si="1665"/>
        <v>1.0499881312835624</v>
      </c>
      <c r="BE1122" s="230">
        <f t="shared" si="1666"/>
        <v>349</v>
      </c>
      <c r="BF1122" s="231">
        <f t="shared" si="1833"/>
        <v>1.0840432630000001</v>
      </c>
      <c r="BG1122" s="227">
        <f t="shared" si="1834"/>
        <v>3543.5569879499999</v>
      </c>
      <c r="BH1122" s="227">
        <f t="shared" si="1835"/>
        <v>4128.8404679499999</v>
      </c>
      <c r="BI1122" s="227">
        <f t="shared" si="1811"/>
        <v>3113.21</v>
      </c>
      <c r="BJ1122" s="227">
        <f t="shared" si="1836"/>
        <v>62.264200000000002</v>
      </c>
      <c r="BK1122" s="227">
        <f t="shared" si="1837"/>
        <v>491.88718</v>
      </c>
      <c r="BL1122" s="228">
        <f t="shared" si="1797"/>
        <v>1.0369227617165238</v>
      </c>
      <c r="BM1122" s="230">
        <f t="shared" si="1798"/>
        <v>327</v>
      </c>
      <c r="BN1122" s="231">
        <f t="shared" si="1838"/>
        <v>1.078542772</v>
      </c>
      <c r="BO1122" s="227">
        <f t="shared" si="1839"/>
        <v>3481.7068131999999</v>
      </c>
      <c r="BP1122" s="227">
        <f t="shared" si="1840"/>
        <v>4035.8581931999997</v>
      </c>
      <c r="BQ1122" s="227">
        <f t="shared" si="1664"/>
        <v>3113.21</v>
      </c>
      <c r="BR1122" s="227">
        <f t="shared" si="1841"/>
        <v>62.264200000000002</v>
      </c>
      <c r="BS1122" s="227">
        <f t="shared" si="1842"/>
        <v>457.64186999999998</v>
      </c>
      <c r="BT1122" s="228">
        <f t="shared" si="1662"/>
        <v>1.033511506340933</v>
      </c>
      <c r="BU1122" s="230">
        <f t="shared" si="1663"/>
        <v>304</v>
      </c>
      <c r="BV1122" s="231">
        <f t="shared" si="1843"/>
        <v>1.0728220980000001</v>
      </c>
      <c r="BW1122" s="227">
        <f t="shared" si="1844"/>
        <v>3451.84625018</v>
      </c>
      <c r="BX1122" s="227">
        <f t="shared" si="1845"/>
        <v>3971.75232018</v>
      </c>
      <c r="BY1122" s="227">
        <f t="shared" si="1788"/>
        <v>3113.21</v>
      </c>
      <c r="BZ1122" s="227">
        <f t="shared" si="1846"/>
        <v>62.264200000000002</v>
      </c>
      <c r="CA1122" s="227">
        <f t="shared" si="1847"/>
        <v>427.54750666666666</v>
      </c>
      <c r="CB1122" s="228">
        <f t="shared" si="1785"/>
        <v>1.0344414836805953</v>
      </c>
      <c r="CC1122" s="230">
        <f t="shared" si="1786"/>
        <v>284</v>
      </c>
      <c r="CD1122" s="231">
        <f t="shared" si="1848"/>
        <v>1.0678722679999999</v>
      </c>
      <c r="CE1122" s="227">
        <f t="shared" si="1849"/>
        <v>3439.0117018400001</v>
      </c>
      <c r="CF1122" s="227">
        <f t="shared" si="1850"/>
        <v>3928.823408506667</v>
      </c>
      <c r="CG1122" s="227">
        <f t="shared" si="1781"/>
        <v>3113.21</v>
      </c>
      <c r="CH1122" s="227">
        <f t="shared" si="1851"/>
        <v>62.264200000000002</v>
      </c>
      <c r="CI1122" s="227">
        <f t="shared" si="1852"/>
        <v>396.41540666666663</v>
      </c>
      <c r="CJ1122" s="228">
        <f t="shared" si="1655"/>
        <v>1.0295001955149405</v>
      </c>
      <c r="CK1122" s="230">
        <f t="shared" si="1656"/>
        <v>263</v>
      </c>
      <c r="CL1122" s="231">
        <f t="shared" si="1853"/>
        <v>1.062699525</v>
      </c>
      <c r="CM1122" s="227">
        <f t="shared" si="1854"/>
        <v>3406.0054353199998</v>
      </c>
      <c r="CN1122" s="227">
        <f t="shared" si="1855"/>
        <v>3864.6850419866664</v>
      </c>
      <c r="CO1122" s="227">
        <f t="shared" si="1784"/>
        <v>3113.21</v>
      </c>
      <c r="CP1122" s="227">
        <f t="shared" si="1856"/>
        <v>62.264200000000002</v>
      </c>
      <c r="CQ1122" s="227">
        <f t="shared" si="1857"/>
        <v>363.20783333333333</v>
      </c>
      <c r="CR1122" s="228">
        <f t="shared" si="1782"/>
        <v>1.0248889534786192</v>
      </c>
      <c r="CS1122" s="230">
        <f t="shared" si="1783"/>
        <v>243</v>
      </c>
      <c r="CT1122" s="231">
        <f t="shared" si="1858"/>
        <v>1.0577963990000001</v>
      </c>
      <c r="CU1122" s="227">
        <f t="shared" si="1859"/>
        <v>3375.1051935099999</v>
      </c>
      <c r="CV1122" s="227">
        <f t="shared" si="1860"/>
        <v>3800.5772268433334</v>
      </c>
      <c r="CW1122" s="227">
        <f t="shared" si="1653"/>
        <v>3113.21</v>
      </c>
      <c r="CX1122" s="227">
        <f t="shared" si="1861"/>
        <v>62.264200000000002</v>
      </c>
      <c r="CY1122" s="227">
        <f t="shared" si="1862"/>
        <v>332.07573333333329</v>
      </c>
      <c r="CZ1122" s="228">
        <f t="shared" si="1651"/>
        <v>1.0270462128038123</v>
      </c>
      <c r="DA1122" s="239">
        <f t="shared" si="1652"/>
        <v>222</v>
      </c>
      <c r="DB1122" s="231">
        <f t="shared" si="1863"/>
        <v>1.0526724629999999</v>
      </c>
      <c r="DC1122" s="227">
        <f t="shared" si="1864"/>
        <v>3365.8260285299998</v>
      </c>
      <c r="DD1122" s="227">
        <f t="shared" si="1865"/>
        <v>3760.165961863333</v>
      </c>
      <c r="DE1122" s="227">
        <f t="shared" si="1780"/>
        <v>3113.21</v>
      </c>
      <c r="DF1122" s="227">
        <f t="shared" si="1866"/>
        <v>62.264200000000002</v>
      </c>
      <c r="DG1122" s="227">
        <f t="shared" si="1867"/>
        <v>300.94363333333331</v>
      </c>
      <c r="DH1122" s="228">
        <f t="shared" si="1778"/>
        <v>1.0255078450534869</v>
      </c>
      <c r="DI1122" s="239">
        <f t="shared" si="1779"/>
        <v>201</v>
      </c>
      <c r="DJ1122" s="231">
        <f t="shared" si="1868"/>
        <v>1.0475733469999999</v>
      </c>
      <c r="DK1122" s="227">
        <f t="shared" si="1869"/>
        <v>3344.50495821</v>
      </c>
      <c r="DL1122" s="227">
        <f t="shared" si="1870"/>
        <v>3707.7127915433334</v>
      </c>
      <c r="DM1122" s="227">
        <f t="shared" si="1931"/>
        <v>3113.21</v>
      </c>
      <c r="DN1122" s="227">
        <f t="shared" si="1871"/>
        <v>62.264200000000002</v>
      </c>
      <c r="DO1122" s="227">
        <f t="shared" si="1872"/>
        <v>268.77379666666667</v>
      </c>
      <c r="DP1122" s="228">
        <f t="shared" si="1929"/>
        <v>1.0222370895318953</v>
      </c>
      <c r="DQ1122" s="239">
        <f t="shared" si="1930"/>
        <v>180</v>
      </c>
      <c r="DR1122" s="231">
        <f t="shared" si="1873"/>
        <v>1.04249893</v>
      </c>
      <c r="DS1122" s="227">
        <f t="shared" si="1874"/>
        <v>3317.6889702899998</v>
      </c>
      <c r="DT1122" s="227">
        <f t="shared" si="1875"/>
        <v>3648.7269669566667</v>
      </c>
      <c r="DU1122" s="227">
        <f t="shared" si="1777"/>
        <v>3113.21</v>
      </c>
      <c r="DV1122" s="227">
        <f t="shared" si="1876"/>
        <v>62.264200000000002</v>
      </c>
      <c r="DW1122" s="227">
        <f t="shared" si="1877"/>
        <v>239.71717000000001</v>
      </c>
      <c r="DX1122" s="228">
        <f t="shared" si="1774"/>
        <v>1.0178608452735021</v>
      </c>
      <c r="DY1122" s="239">
        <f t="shared" si="1775"/>
        <v>162</v>
      </c>
      <c r="DZ1122" s="231">
        <f t="shared" si="1878"/>
        <v>1.038168999</v>
      </c>
      <c r="EA1122" s="227">
        <f t="shared" si="1879"/>
        <v>3289.76504196</v>
      </c>
      <c r="EB1122" s="227">
        <f t="shared" si="1880"/>
        <v>3591.7464119599999</v>
      </c>
      <c r="EC1122" s="227">
        <f t="shared" si="1925"/>
        <v>3113.21</v>
      </c>
      <c r="ED1122" s="227">
        <f t="shared" si="1881"/>
        <v>62.264200000000002</v>
      </c>
      <c r="EE1122" s="227">
        <f t="shared" si="1882"/>
        <v>207.54733333333334</v>
      </c>
      <c r="EF1122" s="228">
        <f t="shared" si="1926"/>
        <v>1.0102841041453428</v>
      </c>
      <c r="EG1122" s="239">
        <f t="shared" si="1927"/>
        <v>140</v>
      </c>
      <c r="EH1122" s="231">
        <f t="shared" si="1883"/>
        <v>1.032901276</v>
      </c>
      <c r="EI1122" s="227">
        <f t="shared" si="1884"/>
        <v>3248.7085435200001</v>
      </c>
      <c r="EJ1122" s="227">
        <f t="shared" si="1885"/>
        <v>3518.5200768533336</v>
      </c>
      <c r="EK1122" s="227">
        <f t="shared" si="1776"/>
        <v>3113.21</v>
      </c>
      <c r="EL1122" s="227">
        <f t="shared" si="1886"/>
        <v>62.264200000000002</v>
      </c>
      <c r="EM1122" s="227">
        <f t="shared" si="1887"/>
        <v>174.33975999999998</v>
      </c>
      <c r="EN1122" s="228">
        <f t="shared" si="1772"/>
        <v>1.0045584379404151</v>
      </c>
      <c r="EO1122" s="239">
        <f t="shared" si="1773"/>
        <v>119</v>
      </c>
      <c r="EP1122" s="231">
        <f t="shared" si="1888"/>
        <v>1.027897931</v>
      </c>
      <c r="EQ1122" s="227">
        <f t="shared" si="1889"/>
        <v>3214.6494023300002</v>
      </c>
      <c r="ER1122" s="227">
        <f t="shared" si="1890"/>
        <v>3451.2533623300001</v>
      </c>
      <c r="ES1122" s="227">
        <f t="shared" si="1924"/>
        <v>3113.21</v>
      </c>
      <c r="ET1122" s="227">
        <f t="shared" si="1891"/>
        <v>62.264200000000002</v>
      </c>
      <c r="EU1122" s="227">
        <f t="shared" si="1892"/>
        <v>144.24539666666669</v>
      </c>
      <c r="EV1122" s="228">
        <f t="shared" si="1922"/>
        <v>1.0032540385321618</v>
      </c>
      <c r="EW1122" s="239">
        <f t="shared" si="1923"/>
        <v>99</v>
      </c>
      <c r="EX1122" s="231">
        <f t="shared" si="1893"/>
        <v>1.023155375</v>
      </c>
      <c r="EY1122" s="227">
        <f t="shared" si="1894"/>
        <v>3195.6626259499999</v>
      </c>
      <c r="EZ1122" s="227">
        <f t="shared" si="1895"/>
        <v>3402.1722226166667</v>
      </c>
      <c r="FA1122" s="227">
        <f t="shared" si="1771"/>
        <v>3113.21</v>
      </c>
      <c r="FB1122" s="227">
        <f t="shared" si="1896"/>
        <v>62.264200000000002</v>
      </c>
      <c r="FC1122" s="227">
        <f t="shared" si="1897"/>
        <v>113.11329666666667</v>
      </c>
      <c r="FD1122" s="228">
        <f t="shared" si="1769"/>
        <v>1.003153989841516</v>
      </c>
      <c r="FE1122" s="239">
        <f t="shared" si="1770"/>
        <v>77</v>
      </c>
      <c r="FF1122" s="231">
        <f t="shared" si="1898"/>
        <v>1.017963832</v>
      </c>
      <c r="FG1122" s="227">
        <f t="shared" si="1899"/>
        <v>3179.1306015800001</v>
      </c>
      <c r="FH1122" s="227">
        <f t="shared" si="1900"/>
        <v>3354.5080982466666</v>
      </c>
      <c r="FI1122" s="227">
        <f t="shared" si="1921"/>
        <v>3113.21</v>
      </c>
      <c r="FJ1122" s="227">
        <f t="shared" si="1901"/>
        <v>62.264200000000002</v>
      </c>
      <c r="FK1122" s="227">
        <f t="shared" si="1902"/>
        <v>79.905723333333341</v>
      </c>
      <c r="FL1122" s="228">
        <f t="shared" si="1919"/>
        <v>1.0012510613763526</v>
      </c>
      <c r="FM1122" s="239">
        <f t="shared" si="1920"/>
        <v>55</v>
      </c>
      <c r="FN1122" s="231">
        <f t="shared" si="1903"/>
        <v>1.0127986309999999</v>
      </c>
      <c r="FO1122" s="227">
        <f t="shared" si="1904"/>
        <v>3156.9994911200001</v>
      </c>
      <c r="FP1122" s="227">
        <f t="shared" si="1905"/>
        <v>3299.1694144533335</v>
      </c>
      <c r="FQ1122" s="227">
        <f t="shared" si="1767"/>
        <v>3113.21</v>
      </c>
      <c r="FR1122" s="227">
        <f t="shared" si="1906"/>
        <v>62.264200000000002</v>
      </c>
      <c r="FS1122" s="227">
        <f t="shared" si="1907"/>
        <v>48.773623333333333</v>
      </c>
      <c r="FT1122" s="228">
        <f t="shared" si="1762"/>
        <v>1.0001502487393441</v>
      </c>
      <c r="FU1122" s="239">
        <f t="shared" si="1763"/>
        <v>33</v>
      </c>
      <c r="FV1122" s="231">
        <f t="shared" si="1908"/>
        <v>1.007659638</v>
      </c>
      <c r="FW1122" s="227">
        <f t="shared" si="1909"/>
        <v>3137.5274003300001</v>
      </c>
      <c r="FX1122" s="227">
        <f t="shared" si="1910"/>
        <v>3248.5652236633332</v>
      </c>
      <c r="FY1122" s="227">
        <f t="shared" si="1917"/>
        <v>3113.21</v>
      </c>
      <c r="FZ1122" s="227">
        <f t="shared" si="1918"/>
        <v>62.264200000000002</v>
      </c>
      <c r="GA1122" s="227">
        <f t="shared" si="1911"/>
        <v>17.641523333333332</v>
      </c>
      <c r="GB1122" s="228">
        <f t="shared" si="1912"/>
        <v>1.0005501015817682</v>
      </c>
      <c r="GC1122" s="239">
        <f t="shared" si="1913"/>
        <v>11</v>
      </c>
      <c r="GD1122" s="231">
        <f t="shared" si="1914"/>
        <v>1.0025467210000001</v>
      </c>
      <c r="GE1122" s="227">
        <f t="shared" si="1815"/>
        <v>3122.8554204900001</v>
      </c>
      <c r="GF1122" s="227">
        <f t="shared" si="1915"/>
        <v>3202.7611438233334</v>
      </c>
      <c r="GG1122" s="1"/>
      <c r="GH1122" s="5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5"/>
      <c r="HA1122" s="5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3"/>
      <c r="JZ1122" s="1"/>
      <c r="KA1122" s="1"/>
      <c r="KB1122" s="1"/>
      <c r="KC1122" s="1"/>
      <c r="KD1122" s="1"/>
      <c r="KE1122" s="1"/>
    </row>
    <row r="1123" spans="1:291" x14ac:dyDescent="0.2">
      <c r="A1123" s="196">
        <f t="shared" si="1799"/>
        <v>43781</v>
      </c>
      <c r="B1123" s="236">
        <f t="shared" si="1916"/>
        <v>122561.12422578002</v>
      </c>
      <c r="C1123" s="66">
        <f t="shared" si="1660"/>
        <v>47704.612013940001</v>
      </c>
      <c r="D1123" s="77">
        <f t="shared" si="1800"/>
        <v>5227.84</v>
      </c>
      <c r="E1123" s="67">
        <f>VLOOKUP(A1122,[1]Plan1!$DQ$117:$DS$314,3)</f>
        <v>5233.07</v>
      </c>
      <c r="F1123" s="11">
        <f t="shared" si="1801"/>
        <v>43764</v>
      </c>
      <c r="G1123" s="73">
        <f t="shared" si="1789"/>
        <v>1.0004131725529497E-3</v>
      </c>
      <c r="H1123" s="11">
        <f t="shared" si="1802"/>
        <v>43794</v>
      </c>
      <c r="I1123" s="11">
        <f t="shared" si="1790"/>
        <v>43794</v>
      </c>
      <c r="J1123" s="1">
        <f t="shared" si="1803"/>
        <v>20</v>
      </c>
      <c r="K1123" s="1">
        <f t="shared" si="1804"/>
        <v>12</v>
      </c>
      <c r="L1123" s="66">
        <f t="shared" si="1791"/>
        <v>1.0006001200000001</v>
      </c>
      <c r="M1123" s="70">
        <f t="shared" si="1661"/>
        <v>0.99960037000000002</v>
      </c>
      <c r="N1123" s="70">
        <f t="shared" si="1928"/>
        <v>1.1027963289813285</v>
      </c>
      <c r="O1123" s="66">
        <f t="shared" si="1657"/>
        <v>1.1034581299999999</v>
      </c>
      <c r="P1123" s="66">
        <f t="shared" si="1792"/>
        <v>47733.2405057</v>
      </c>
      <c r="Q1123" s="74">
        <f t="shared" si="1793"/>
        <v>0</v>
      </c>
      <c r="R1123" s="75">
        <f t="shared" si="1658"/>
        <v>0</v>
      </c>
      <c r="S1123" s="66">
        <f t="shared" si="1659"/>
        <v>0</v>
      </c>
      <c r="T1123" s="10">
        <f t="shared" si="1805"/>
        <v>0.06</v>
      </c>
      <c r="U1123" s="74">
        <f t="shared" si="1654"/>
        <v>12</v>
      </c>
      <c r="V1123" s="74">
        <v>252</v>
      </c>
      <c r="W1123" s="70">
        <f t="shared" si="1794"/>
        <v>1.0027785629999999</v>
      </c>
      <c r="X1123" s="66">
        <f t="shared" si="1795"/>
        <v>132.62981593000001</v>
      </c>
      <c r="Y1123" s="66">
        <v>0</v>
      </c>
      <c r="Z1123" s="67">
        <f t="shared" si="1796"/>
        <v>0</v>
      </c>
      <c r="AA1123" s="68" t="str">
        <f t="shared" si="1806"/>
        <v>A+INCORP J=</v>
      </c>
      <c r="AB1123" s="11">
        <f t="shared" si="1807"/>
        <v>43794</v>
      </c>
      <c r="AC1123" s="227">
        <f t="shared" si="1812"/>
        <v>3113.21</v>
      </c>
      <c r="AD1123" s="227">
        <f t="shared" si="1816"/>
        <v>62.264200000000002</v>
      </c>
      <c r="AE1123" s="227">
        <f t="shared" si="1817"/>
        <v>618.49105333333341</v>
      </c>
      <c r="AF1123" s="228">
        <f t="shared" si="1813"/>
        <v>1.0575107271211737</v>
      </c>
      <c r="AG1123" s="230">
        <f t="shared" si="1814"/>
        <v>412</v>
      </c>
      <c r="AH1123" s="231">
        <f t="shared" si="1818"/>
        <v>1.0999503479999999</v>
      </c>
      <c r="AI1123" s="227">
        <f t="shared" si="1819"/>
        <v>3621.31480091</v>
      </c>
      <c r="AJ1123" s="227">
        <f t="shared" si="1820"/>
        <v>4302.0700542433333</v>
      </c>
      <c r="AK1123" s="227">
        <f t="shared" si="1667"/>
        <v>3113.21</v>
      </c>
      <c r="AL1123" s="227">
        <f t="shared" si="1821"/>
        <v>62.264200000000002</v>
      </c>
      <c r="AM1123" s="227">
        <f t="shared" si="1822"/>
        <v>587.35895333333337</v>
      </c>
      <c r="AN1123" s="228">
        <f t="shared" si="1668"/>
        <v>1.056560221645733</v>
      </c>
      <c r="AO1123" s="230">
        <f t="shared" si="1669"/>
        <v>391</v>
      </c>
      <c r="AP1123" s="231">
        <f t="shared" si="1823"/>
        <v>1.0946222189999999</v>
      </c>
      <c r="AQ1123" s="227">
        <f t="shared" si="1824"/>
        <v>3600.53413043</v>
      </c>
      <c r="AR1123" s="227">
        <f t="shared" si="1825"/>
        <v>4250.157283763333</v>
      </c>
      <c r="AS1123" s="227">
        <f t="shared" si="1808"/>
        <v>3113.21</v>
      </c>
      <c r="AT1123" s="227">
        <f t="shared" si="1826"/>
        <v>62.264200000000002</v>
      </c>
      <c r="AU1123" s="227">
        <f t="shared" si="1827"/>
        <v>556.22685333333334</v>
      </c>
      <c r="AV1123" s="228">
        <f t="shared" si="1809"/>
        <v>1.0542413471183845</v>
      </c>
      <c r="AW1123" s="230">
        <f t="shared" si="1810"/>
        <v>370</v>
      </c>
      <c r="AX1123" s="231">
        <f t="shared" si="1828"/>
        <v>1.0893198989999999</v>
      </c>
      <c r="AY1123" s="227">
        <f t="shared" si="1829"/>
        <v>3575.2292853499998</v>
      </c>
      <c r="AZ1123" s="227">
        <f t="shared" si="1830"/>
        <v>4193.7203386833335</v>
      </c>
      <c r="BA1123" s="227">
        <f t="shared" si="1787"/>
        <v>3113.21</v>
      </c>
      <c r="BB1123" s="227">
        <f t="shared" si="1831"/>
        <v>62.264200000000002</v>
      </c>
      <c r="BC1123" s="227">
        <f t="shared" si="1832"/>
        <v>524.05701666666664</v>
      </c>
      <c r="BD1123" s="228">
        <f t="shared" si="1665"/>
        <v>1.050040621032907</v>
      </c>
      <c r="BE1123" s="230">
        <f t="shared" si="1666"/>
        <v>350</v>
      </c>
      <c r="BF1123" s="231">
        <f t="shared" si="1833"/>
        <v>1.084293951</v>
      </c>
      <c r="BG1123" s="227">
        <f t="shared" si="1834"/>
        <v>3544.5536315200002</v>
      </c>
      <c r="BH1123" s="227">
        <f t="shared" si="1835"/>
        <v>4130.8748481866669</v>
      </c>
      <c r="BI1123" s="227">
        <f t="shared" si="1811"/>
        <v>3113.21</v>
      </c>
      <c r="BJ1123" s="227">
        <f t="shared" si="1836"/>
        <v>62.264200000000002</v>
      </c>
      <c r="BK1123" s="227">
        <f t="shared" si="1837"/>
        <v>492.92491666666672</v>
      </c>
      <c r="BL1123" s="228">
        <f t="shared" si="1797"/>
        <v>1.0369745983175582</v>
      </c>
      <c r="BM1123" s="230">
        <f t="shared" si="1798"/>
        <v>328</v>
      </c>
      <c r="BN1123" s="231">
        <f t="shared" si="1838"/>
        <v>1.078792188</v>
      </c>
      <c r="BO1123" s="227">
        <f t="shared" si="1839"/>
        <v>3482.6860611000002</v>
      </c>
      <c r="BP1123" s="227">
        <f t="shared" si="1840"/>
        <v>4037.8751777666666</v>
      </c>
      <c r="BQ1123" s="227">
        <f t="shared" si="1664"/>
        <v>3113.21</v>
      </c>
      <c r="BR1123" s="227">
        <f t="shared" si="1841"/>
        <v>62.264200000000002</v>
      </c>
      <c r="BS1123" s="227">
        <f t="shared" si="1842"/>
        <v>458.67960666666664</v>
      </c>
      <c r="BT1123" s="228">
        <f t="shared" si="1662"/>
        <v>1.0335631724105736</v>
      </c>
      <c r="BU1123" s="230">
        <f t="shared" si="1663"/>
        <v>305</v>
      </c>
      <c r="BV1123" s="231">
        <f t="shared" si="1843"/>
        <v>1.073070191</v>
      </c>
      <c r="BW1123" s="227">
        <f t="shared" si="1844"/>
        <v>3452.8170993899998</v>
      </c>
      <c r="BX1123" s="227">
        <f t="shared" si="1845"/>
        <v>3973.7609060566665</v>
      </c>
      <c r="BY1123" s="227">
        <f t="shared" si="1788"/>
        <v>3113.21</v>
      </c>
      <c r="BZ1123" s="227">
        <f t="shared" si="1846"/>
        <v>62.264200000000002</v>
      </c>
      <c r="CA1123" s="227">
        <f t="shared" si="1847"/>
        <v>428.58524333333338</v>
      </c>
      <c r="CB1123" s="228">
        <f t="shared" si="1785"/>
        <v>1.0344931962405493</v>
      </c>
      <c r="CC1123" s="230">
        <f t="shared" si="1786"/>
        <v>285</v>
      </c>
      <c r="CD1123" s="231">
        <f t="shared" si="1848"/>
        <v>1.068119217</v>
      </c>
      <c r="CE1123" s="227">
        <f t="shared" si="1849"/>
        <v>3439.9789433999999</v>
      </c>
      <c r="CF1123" s="227">
        <f t="shared" si="1850"/>
        <v>3930.8283867333334</v>
      </c>
      <c r="CG1123" s="227">
        <f t="shared" si="1781"/>
        <v>3113.21</v>
      </c>
      <c r="CH1123" s="227">
        <f t="shared" si="1851"/>
        <v>62.264200000000002</v>
      </c>
      <c r="CI1123" s="227">
        <f t="shared" si="1852"/>
        <v>397.4531433333334</v>
      </c>
      <c r="CJ1123" s="228">
        <f t="shared" si="1655"/>
        <v>1.0295516610559337</v>
      </c>
      <c r="CK1123" s="230">
        <f t="shared" si="1656"/>
        <v>264</v>
      </c>
      <c r="CL1123" s="231">
        <f t="shared" si="1853"/>
        <v>1.0629452770000001</v>
      </c>
      <c r="CM1123" s="227">
        <f t="shared" si="1854"/>
        <v>3406.9633911599999</v>
      </c>
      <c r="CN1123" s="227">
        <f t="shared" si="1855"/>
        <v>3866.6807344933331</v>
      </c>
      <c r="CO1123" s="227">
        <f t="shared" si="1784"/>
        <v>3113.21</v>
      </c>
      <c r="CP1123" s="227">
        <f t="shared" si="1856"/>
        <v>62.264200000000002</v>
      </c>
      <c r="CQ1123" s="227">
        <f t="shared" si="1857"/>
        <v>364.24556999999999</v>
      </c>
      <c r="CR1123" s="228">
        <f t="shared" si="1782"/>
        <v>1.0249401884999223</v>
      </c>
      <c r="CS1123" s="230">
        <f t="shared" si="1783"/>
        <v>244</v>
      </c>
      <c r="CT1123" s="231">
        <f t="shared" si="1858"/>
        <v>1.0580410170000001</v>
      </c>
      <c r="CU1123" s="227">
        <f t="shared" si="1859"/>
        <v>3376.0544580599999</v>
      </c>
      <c r="CV1123" s="227">
        <f t="shared" si="1860"/>
        <v>3802.56422806</v>
      </c>
      <c r="CW1123" s="227">
        <f t="shared" si="1653"/>
        <v>3113.21</v>
      </c>
      <c r="CX1123" s="227">
        <f t="shared" si="1861"/>
        <v>62.264200000000002</v>
      </c>
      <c r="CY1123" s="227">
        <f t="shared" si="1862"/>
        <v>333.11347000000001</v>
      </c>
      <c r="CZ1123" s="228">
        <f t="shared" ref="CZ1123:CZ1186" si="1932">($O1123/CZ$800)</f>
        <v>1.0270975556682402</v>
      </c>
      <c r="DA1123" s="239">
        <f t="shared" ref="DA1123:DA1186" si="1933">NETWORKDAYS(DA$800,$A1123,$AE$118:$AE$502)-1</f>
        <v>223</v>
      </c>
      <c r="DB1123" s="231">
        <f t="shared" si="1863"/>
        <v>1.052915896</v>
      </c>
      <c r="DC1123" s="227">
        <f t="shared" si="1864"/>
        <v>3366.7726830299998</v>
      </c>
      <c r="DD1123" s="227">
        <f t="shared" si="1865"/>
        <v>3762.1503530299997</v>
      </c>
      <c r="DE1123" s="227">
        <f t="shared" si="1780"/>
        <v>3113.21</v>
      </c>
      <c r="DF1123" s="227">
        <f t="shared" si="1866"/>
        <v>62.264200000000002</v>
      </c>
      <c r="DG1123" s="227">
        <f t="shared" si="1867"/>
        <v>301.98136999999997</v>
      </c>
      <c r="DH1123" s="228">
        <f t="shared" si="1778"/>
        <v>1.0255591110136766</v>
      </c>
      <c r="DI1123" s="239">
        <f t="shared" si="1779"/>
        <v>202</v>
      </c>
      <c r="DJ1123" s="231">
        <f t="shared" si="1868"/>
        <v>1.0478156009999999</v>
      </c>
      <c r="DK1123" s="227">
        <f t="shared" si="1869"/>
        <v>3345.4456166300001</v>
      </c>
      <c r="DL1123" s="227">
        <f t="shared" si="1870"/>
        <v>3709.6911866300002</v>
      </c>
      <c r="DM1123" s="227">
        <f t="shared" si="1931"/>
        <v>3113.21</v>
      </c>
      <c r="DN1123" s="227">
        <f t="shared" si="1871"/>
        <v>62.264200000000002</v>
      </c>
      <c r="DO1123" s="227">
        <f t="shared" si="1872"/>
        <v>269.81153333333333</v>
      </c>
      <c r="DP1123" s="228">
        <f t="shared" si="1929"/>
        <v>1.0222881919843914</v>
      </c>
      <c r="DQ1123" s="239">
        <f t="shared" si="1930"/>
        <v>181</v>
      </c>
      <c r="DR1123" s="231">
        <f t="shared" si="1873"/>
        <v>1.042740011</v>
      </c>
      <c r="DS1123" s="227">
        <f t="shared" si="1874"/>
        <v>3318.62208809</v>
      </c>
      <c r="DT1123" s="227">
        <f t="shared" si="1875"/>
        <v>3650.6978214233332</v>
      </c>
      <c r="DU1123" s="227">
        <f t="shared" si="1777"/>
        <v>3113.21</v>
      </c>
      <c r="DV1123" s="227">
        <f t="shared" si="1876"/>
        <v>62.264200000000002</v>
      </c>
      <c r="DW1123" s="227">
        <f t="shared" si="1877"/>
        <v>240.75490666666667</v>
      </c>
      <c r="DX1123" s="228">
        <f t="shared" si="1774"/>
        <v>1.0179117289540356</v>
      </c>
      <c r="DY1123" s="239">
        <f t="shared" si="1775"/>
        <v>163</v>
      </c>
      <c r="DZ1123" s="231">
        <f t="shared" si="1878"/>
        <v>1.0384090779999999</v>
      </c>
      <c r="EA1123" s="227">
        <f t="shared" si="1879"/>
        <v>3290.6903038199998</v>
      </c>
      <c r="EB1123" s="227">
        <f t="shared" si="1880"/>
        <v>3593.7094104866665</v>
      </c>
      <c r="EC1123" s="227">
        <f t="shared" si="1925"/>
        <v>3113.21</v>
      </c>
      <c r="ED1123" s="227">
        <f t="shared" si="1881"/>
        <v>62.264200000000002</v>
      </c>
      <c r="EE1123" s="227">
        <f t="shared" si="1882"/>
        <v>208.58507</v>
      </c>
      <c r="EF1123" s="228">
        <f t="shared" si="1926"/>
        <v>1.0103346090585066</v>
      </c>
      <c r="EG1123" s="239">
        <f t="shared" si="1927"/>
        <v>141</v>
      </c>
      <c r="EH1123" s="231">
        <f t="shared" si="1883"/>
        <v>1.033140137</v>
      </c>
      <c r="EI1123" s="227">
        <f t="shared" si="1884"/>
        <v>3249.62225859</v>
      </c>
      <c r="EJ1123" s="227">
        <f t="shared" si="1885"/>
        <v>3520.4715285900002</v>
      </c>
      <c r="EK1123" s="227">
        <f t="shared" si="1776"/>
        <v>3113.21</v>
      </c>
      <c r="EL1123" s="227">
        <f t="shared" si="1886"/>
        <v>62.264200000000002</v>
      </c>
      <c r="EM1123" s="227">
        <f t="shared" si="1887"/>
        <v>175.3774966666667</v>
      </c>
      <c r="EN1123" s="228">
        <f t="shared" si="1772"/>
        <v>1.0046086566229302</v>
      </c>
      <c r="EO1123" s="239">
        <f t="shared" si="1773"/>
        <v>120</v>
      </c>
      <c r="EP1123" s="231">
        <f t="shared" si="1888"/>
        <v>1.0281356349999999</v>
      </c>
      <c r="EQ1123" s="227">
        <f t="shared" si="1889"/>
        <v>3215.5535382200001</v>
      </c>
      <c r="ER1123" s="227">
        <f t="shared" si="1890"/>
        <v>3453.1952348866666</v>
      </c>
      <c r="ES1123" s="227">
        <f t="shared" si="1924"/>
        <v>3113.21</v>
      </c>
      <c r="ET1123" s="227">
        <f t="shared" si="1891"/>
        <v>62.264200000000002</v>
      </c>
      <c r="EU1123" s="227">
        <f t="shared" si="1892"/>
        <v>145.28313333333335</v>
      </c>
      <c r="EV1123" s="228">
        <f t="shared" si="1922"/>
        <v>1.0033041920067036</v>
      </c>
      <c r="EW1123" s="239">
        <f t="shared" si="1923"/>
        <v>100</v>
      </c>
      <c r="EX1123" s="231">
        <f t="shared" si="1893"/>
        <v>1.0233919819999999</v>
      </c>
      <c r="EY1123" s="227">
        <f t="shared" si="1894"/>
        <v>3196.56142086</v>
      </c>
      <c r="EZ1123" s="227">
        <f t="shared" si="1895"/>
        <v>3404.1087541933334</v>
      </c>
      <c r="FA1123" s="227">
        <f t="shared" si="1771"/>
        <v>3113.21</v>
      </c>
      <c r="FB1123" s="227">
        <f t="shared" si="1896"/>
        <v>62.264200000000002</v>
      </c>
      <c r="FC1123" s="227">
        <f t="shared" si="1897"/>
        <v>114.15103333333333</v>
      </c>
      <c r="FD1123" s="228">
        <f t="shared" si="1769"/>
        <v>1.0032041383145436</v>
      </c>
      <c r="FE1123" s="239">
        <f t="shared" si="1770"/>
        <v>78</v>
      </c>
      <c r="FF1123" s="231">
        <f t="shared" si="1898"/>
        <v>1.018199238</v>
      </c>
      <c r="FG1123" s="227">
        <f t="shared" si="1899"/>
        <v>3180.0247454</v>
      </c>
      <c r="FH1123" s="227">
        <f t="shared" si="1900"/>
        <v>3356.4399787333332</v>
      </c>
      <c r="FI1123" s="227">
        <f t="shared" si="1921"/>
        <v>3113.21</v>
      </c>
      <c r="FJ1123" s="227">
        <f t="shared" si="1901"/>
        <v>62.264200000000002</v>
      </c>
      <c r="FK1123" s="227">
        <f t="shared" si="1902"/>
        <v>80.943460000000002</v>
      </c>
      <c r="FL1123" s="228">
        <f t="shared" si="1919"/>
        <v>1.0013011147204589</v>
      </c>
      <c r="FM1123" s="239">
        <f t="shared" si="1920"/>
        <v>56</v>
      </c>
      <c r="FN1123" s="231">
        <f t="shared" si="1903"/>
        <v>1.013032843</v>
      </c>
      <c r="FO1123" s="227">
        <f t="shared" si="1904"/>
        <v>3157.8874119100001</v>
      </c>
      <c r="FP1123" s="227">
        <f t="shared" si="1905"/>
        <v>3301.0950719100001</v>
      </c>
      <c r="FQ1123" s="227">
        <f t="shared" si="1767"/>
        <v>3113.21</v>
      </c>
      <c r="FR1123" s="227">
        <f t="shared" si="1906"/>
        <v>62.264200000000002</v>
      </c>
      <c r="FS1123" s="227">
        <f t="shared" si="1907"/>
        <v>49.811360000000001</v>
      </c>
      <c r="FT1123" s="228">
        <f t="shared" si="1762"/>
        <v>1.0002002470529432</v>
      </c>
      <c r="FU1123" s="239">
        <f t="shared" si="1763"/>
        <v>34</v>
      </c>
      <c r="FV1123" s="231">
        <f t="shared" si="1908"/>
        <v>1.0078926619999999</v>
      </c>
      <c r="FW1123" s="227">
        <f t="shared" si="1909"/>
        <v>3138.4098457599998</v>
      </c>
      <c r="FX1123" s="227">
        <f t="shared" si="1910"/>
        <v>3250.4854057599996</v>
      </c>
      <c r="FY1123" s="227">
        <f t="shared" si="1917"/>
        <v>3113.21</v>
      </c>
      <c r="FZ1123" s="227">
        <f t="shared" si="1918"/>
        <v>62.264200000000002</v>
      </c>
      <c r="GA1123" s="227">
        <f t="shared" si="1911"/>
        <v>18.679259999999999</v>
      </c>
      <c r="GB1123" s="228">
        <f t="shared" si="1912"/>
        <v>1.000600119884332</v>
      </c>
      <c r="GC1123" s="239">
        <f t="shared" si="1913"/>
        <v>12</v>
      </c>
      <c r="GD1123" s="231">
        <f t="shared" si="1914"/>
        <v>1.0027785629999999</v>
      </c>
      <c r="GE1123" s="227">
        <f t="shared" si="1815"/>
        <v>3123.7337405200001</v>
      </c>
      <c r="GF1123" s="227">
        <f t="shared" si="1915"/>
        <v>3204.67720052</v>
      </c>
      <c r="GG1123" s="1"/>
      <c r="GH1123" s="5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5"/>
      <c r="HA1123" s="5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3"/>
      <c r="JZ1123" s="1"/>
      <c r="KA1123" s="1"/>
      <c r="KB1123" s="1"/>
      <c r="KC1123" s="1"/>
      <c r="KD1123" s="1"/>
      <c r="KE1123" s="1"/>
    </row>
    <row r="1124" spans="1:291" x14ac:dyDescent="0.2">
      <c r="A1124" s="196">
        <f t="shared" si="1799"/>
        <v>43782</v>
      </c>
      <c r="B1124" s="236">
        <f t="shared" si="1916"/>
        <v>122614.21050554332</v>
      </c>
      <c r="C1124" s="66">
        <f t="shared" si="1660"/>
        <v>47704.612013940001</v>
      </c>
      <c r="D1124" s="77">
        <f t="shared" si="1800"/>
        <v>5227.84</v>
      </c>
      <c r="E1124" s="67">
        <f>VLOOKUP(A1123,[1]Plan1!$DQ$117:$DS$314,3)</f>
        <v>5233.07</v>
      </c>
      <c r="F1124" s="11">
        <f t="shared" si="1801"/>
        <v>43764</v>
      </c>
      <c r="G1124" s="73">
        <f t="shared" si="1789"/>
        <v>1.0004131725529497E-3</v>
      </c>
      <c r="H1124" s="11">
        <f t="shared" si="1802"/>
        <v>43794</v>
      </c>
      <c r="I1124" s="11">
        <f t="shared" si="1790"/>
        <v>43794</v>
      </c>
      <c r="J1124" s="1">
        <f t="shared" si="1803"/>
        <v>20</v>
      </c>
      <c r="K1124" s="1">
        <f t="shared" si="1804"/>
        <v>13</v>
      </c>
      <c r="L1124" s="66">
        <f t="shared" si="1791"/>
        <v>1.00065015</v>
      </c>
      <c r="M1124" s="70">
        <f t="shared" si="1661"/>
        <v>0.99960037000000002</v>
      </c>
      <c r="N1124" s="70">
        <f t="shared" si="1928"/>
        <v>1.1027963289813285</v>
      </c>
      <c r="O1124" s="66">
        <f t="shared" si="1657"/>
        <v>1.1035133100000001</v>
      </c>
      <c r="P1124" s="66">
        <f t="shared" si="1792"/>
        <v>47735.627167439998</v>
      </c>
      <c r="Q1124" s="74">
        <f t="shared" si="1793"/>
        <v>0</v>
      </c>
      <c r="R1124" s="75">
        <f t="shared" si="1658"/>
        <v>0</v>
      </c>
      <c r="S1124" s="66">
        <f t="shared" si="1659"/>
        <v>0</v>
      </c>
      <c r="T1124" s="10">
        <f t="shared" si="1805"/>
        <v>0.06</v>
      </c>
      <c r="U1124" s="74">
        <f t="shared" si="1654"/>
        <v>13</v>
      </c>
      <c r="V1124" s="74">
        <v>252</v>
      </c>
      <c r="W1124" s="70">
        <f t="shared" si="1794"/>
        <v>1.0030104580000001</v>
      </c>
      <c r="X1124" s="66">
        <f t="shared" si="1795"/>
        <v>143.70610069</v>
      </c>
      <c r="Y1124" s="66">
        <v>0</v>
      </c>
      <c r="Z1124" s="67">
        <f t="shared" si="1796"/>
        <v>0</v>
      </c>
      <c r="AA1124" s="68" t="str">
        <f t="shared" si="1806"/>
        <v>A+INCORP J=</v>
      </c>
      <c r="AB1124" s="11">
        <f t="shared" si="1807"/>
        <v>43794</v>
      </c>
      <c r="AC1124" s="227">
        <f t="shared" si="1812"/>
        <v>3113.21</v>
      </c>
      <c r="AD1124" s="227">
        <f t="shared" si="1816"/>
        <v>62.264200000000002</v>
      </c>
      <c r="AE1124" s="227">
        <f t="shared" si="1817"/>
        <v>619.52878999999996</v>
      </c>
      <c r="AF1124" s="228">
        <f t="shared" si="1813"/>
        <v>1.0575636094556604</v>
      </c>
      <c r="AG1124" s="230">
        <f t="shared" si="1814"/>
        <v>413</v>
      </c>
      <c r="AH1124" s="231">
        <f t="shared" si="1818"/>
        <v>1.100204714</v>
      </c>
      <c r="AI1124" s="227">
        <f t="shared" si="1819"/>
        <v>3622.3333690300001</v>
      </c>
      <c r="AJ1124" s="227">
        <f t="shared" si="1820"/>
        <v>4304.1263590300005</v>
      </c>
      <c r="AK1124" s="227">
        <f t="shared" si="1667"/>
        <v>3113.21</v>
      </c>
      <c r="AL1124" s="227">
        <f t="shared" si="1821"/>
        <v>62.264200000000002</v>
      </c>
      <c r="AM1124" s="227">
        <f t="shared" si="1822"/>
        <v>588.39669000000004</v>
      </c>
      <c r="AN1124" s="228">
        <f t="shared" si="1668"/>
        <v>1.0566130564488359</v>
      </c>
      <c r="AO1124" s="230">
        <f t="shared" si="1669"/>
        <v>392</v>
      </c>
      <c r="AP1124" s="231">
        <f t="shared" si="1823"/>
        <v>1.0948753529999999</v>
      </c>
      <c r="AQ1124" s="227">
        <f t="shared" si="1824"/>
        <v>3601.5468540299998</v>
      </c>
      <c r="AR1124" s="227">
        <f t="shared" si="1825"/>
        <v>4252.20774403</v>
      </c>
      <c r="AS1124" s="227">
        <f t="shared" si="1808"/>
        <v>3113.21</v>
      </c>
      <c r="AT1124" s="227">
        <f t="shared" si="1826"/>
        <v>62.264200000000002</v>
      </c>
      <c r="AU1124" s="227">
        <f t="shared" si="1827"/>
        <v>557.26459</v>
      </c>
      <c r="AV1124" s="228">
        <f t="shared" si="1809"/>
        <v>1.0542940659628539</v>
      </c>
      <c r="AW1124" s="230">
        <f t="shared" si="1810"/>
        <v>371</v>
      </c>
      <c r="AX1124" s="231">
        <f t="shared" si="1828"/>
        <v>1.089571807</v>
      </c>
      <c r="AY1124" s="227">
        <f t="shared" si="1829"/>
        <v>3576.2348920200002</v>
      </c>
      <c r="AZ1124" s="227">
        <f t="shared" si="1830"/>
        <v>4195.7636820200005</v>
      </c>
      <c r="BA1124" s="227">
        <f t="shared" si="1787"/>
        <v>3113.21</v>
      </c>
      <c r="BB1124" s="227">
        <f t="shared" si="1831"/>
        <v>62.264200000000002</v>
      </c>
      <c r="BC1124" s="227">
        <f t="shared" si="1832"/>
        <v>525.09475333333341</v>
      </c>
      <c r="BD1124" s="228">
        <f t="shared" si="1665"/>
        <v>1.0500931298140683</v>
      </c>
      <c r="BE1124" s="230">
        <f t="shared" si="1666"/>
        <v>351</v>
      </c>
      <c r="BF1124" s="231">
        <f t="shared" si="1833"/>
        <v>1.0845446969999999</v>
      </c>
      <c r="BG1124" s="227">
        <f t="shared" si="1834"/>
        <v>3545.5506108899999</v>
      </c>
      <c r="BH1124" s="227">
        <f t="shared" si="1835"/>
        <v>4132.9095642233333</v>
      </c>
      <c r="BI1124" s="227">
        <f t="shared" si="1811"/>
        <v>3113.21</v>
      </c>
      <c r="BJ1124" s="227">
        <f t="shared" si="1836"/>
        <v>62.264200000000002</v>
      </c>
      <c r="BK1124" s="227">
        <f t="shared" si="1837"/>
        <v>493.96265333333338</v>
      </c>
      <c r="BL1124" s="228">
        <f t="shared" si="1797"/>
        <v>1.0370264537135898</v>
      </c>
      <c r="BM1124" s="230">
        <f t="shared" si="1798"/>
        <v>329</v>
      </c>
      <c r="BN1124" s="231">
        <f t="shared" si="1838"/>
        <v>1.079041661</v>
      </c>
      <c r="BO1124" s="227">
        <f t="shared" si="1839"/>
        <v>3483.66563666</v>
      </c>
      <c r="BP1124" s="227">
        <f t="shared" si="1840"/>
        <v>4039.8924899933336</v>
      </c>
      <c r="BQ1124" s="227">
        <f t="shared" si="1664"/>
        <v>3113.21</v>
      </c>
      <c r="BR1124" s="227">
        <f t="shared" si="1841"/>
        <v>62.264200000000002</v>
      </c>
      <c r="BS1124" s="227">
        <f t="shared" si="1842"/>
        <v>459.71734333333336</v>
      </c>
      <c r="BT1124" s="228">
        <f t="shared" si="1662"/>
        <v>1.0336148572133796</v>
      </c>
      <c r="BU1124" s="230">
        <f t="shared" si="1663"/>
        <v>306</v>
      </c>
      <c r="BV1124" s="231">
        <f t="shared" si="1843"/>
        <v>1.073318341</v>
      </c>
      <c r="BW1124" s="227">
        <f t="shared" si="1844"/>
        <v>3453.78827443</v>
      </c>
      <c r="BX1124" s="227">
        <f t="shared" si="1845"/>
        <v>3975.7698177633333</v>
      </c>
      <c r="BY1124" s="227">
        <f t="shared" si="1788"/>
        <v>3113.21</v>
      </c>
      <c r="BZ1124" s="227">
        <f t="shared" si="1846"/>
        <v>62.264200000000002</v>
      </c>
      <c r="CA1124" s="227">
        <f t="shared" si="1847"/>
        <v>429.62298000000004</v>
      </c>
      <c r="CB1124" s="228">
        <f t="shared" si="1785"/>
        <v>1.0345449275505254</v>
      </c>
      <c r="CC1124" s="230">
        <f t="shared" si="1786"/>
        <v>286</v>
      </c>
      <c r="CD1124" s="231">
        <f t="shared" si="1848"/>
        <v>1.0683662220000001</v>
      </c>
      <c r="CE1124" s="227">
        <f t="shared" si="1849"/>
        <v>3440.9465071999998</v>
      </c>
      <c r="CF1124" s="227">
        <f t="shared" si="1850"/>
        <v>3932.8336872</v>
      </c>
      <c r="CG1124" s="227">
        <f t="shared" si="1781"/>
        <v>3113.21</v>
      </c>
      <c r="CH1124" s="227">
        <f t="shared" si="1851"/>
        <v>62.264200000000002</v>
      </c>
      <c r="CI1124" s="227">
        <f t="shared" si="1852"/>
        <v>398.49088</v>
      </c>
      <c r="CJ1124" s="228">
        <f t="shared" si="1655"/>
        <v>1.0296031452573842</v>
      </c>
      <c r="CK1124" s="230">
        <f t="shared" si="1656"/>
        <v>265</v>
      </c>
      <c r="CL1124" s="231">
        <f t="shared" si="1853"/>
        <v>1.063191086</v>
      </c>
      <c r="CM1124" s="227">
        <f t="shared" si="1854"/>
        <v>3407.9216702200001</v>
      </c>
      <c r="CN1124" s="227">
        <f t="shared" si="1855"/>
        <v>3868.67675022</v>
      </c>
      <c r="CO1124" s="227">
        <f t="shared" si="1784"/>
        <v>3113.21</v>
      </c>
      <c r="CP1124" s="227">
        <f t="shared" si="1856"/>
        <v>62.264200000000002</v>
      </c>
      <c r="CQ1124" s="227">
        <f t="shared" si="1857"/>
        <v>365.28330666666665</v>
      </c>
      <c r="CR1124" s="228">
        <f t="shared" si="1782"/>
        <v>1.0249914420981006</v>
      </c>
      <c r="CS1124" s="230">
        <f t="shared" si="1783"/>
        <v>245</v>
      </c>
      <c r="CT1124" s="231">
        <f t="shared" si="1858"/>
        <v>1.0582856919999999</v>
      </c>
      <c r="CU1124" s="227">
        <f t="shared" si="1859"/>
        <v>3377.0040437399998</v>
      </c>
      <c r="CV1124" s="227">
        <f t="shared" si="1860"/>
        <v>3804.5515504066666</v>
      </c>
      <c r="CW1124" s="227">
        <f t="shared" ref="CW1124:CW1187" si="1934">CW1123</f>
        <v>3113.21</v>
      </c>
      <c r="CX1124" s="227">
        <f t="shared" si="1861"/>
        <v>62.264200000000002</v>
      </c>
      <c r="CY1124" s="227">
        <f t="shared" si="1862"/>
        <v>334.15120666666661</v>
      </c>
      <c r="CZ1124" s="228">
        <f t="shared" si="1932"/>
        <v>1.0271489171486454</v>
      </c>
      <c r="DA1124" s="239">
        <f t="shared" si="1933"/>
        <v>224</v>
      </c>
      <c r="DB1124" s="231">
        <f t="shared" si="1863"/>
        <v>1.0531593859999999</v>
      </c>
      <c r="DC1124" s="227">
        <f t="shared" si="1864"/>
        <v>3367.7196586499999</v>
      </c>
      <c r="DD1124" s="227">
        <f t="shared" si="1865"/>
        <v>3764.1350653166664</v>
      </c>
      <c r="DE1124" s="227">
        <f t="shared" si="1780"/>
        <v>3113.21</v>
      </c>
      <c r="DF1124" s="227">
        <f t="shared" si="1866"/>
        <v>62.264200000000002</v>
      </c>
      <c r="DG1124" s="227">
        <f t="shared" si="1867"/>
        <v>303.01910666666663</v>
      </c>
      <c r="DH1124" s="228">
        <f t="shared" si="1778"/>
        <v>1.0256103955619591</v>
      </c>
      <c r="DI1124" s="239">
        <f t="shared" si="1779"/>
        <v>203</v>
      </c>
      <c r="DJ1124" s="231">
        <f t="shared" si="1868"/>
        <v>1.0480579109999999</v>
      </c>
      <c r="DK1124" s="227">
        <f t="shared" si="1869"/>
        <v>3346.3865918400002</v>
      </c>
      <c r="DL1124" s="227">
        <f t="shared" si="1870"/>
        <v>3711.6698985066669</v>
      </c>
      <c r="DM1124" s="227">
        <f t="shared" si="1931"/>
        <v>3113.21</v>
      </c>
      <c r="DN1124" s="227">
        <f t="shared" si="1871"/>
        <v>62.264200000000002</v>
      </c>
      <c r="DO1124" s="227">
        <f t="shared" si="1872"/>
        <v>270.84926999999999</v>
      </c>
      <c r="DP1124" s="228">
        <f t="shared" si="1929"/>
        <v>1.0223393129656957</v>
      </c>
      <c r="DQ1124" s="239">
        <f t="shared" si="1930"/>
        <v>182</v>
      </c>
      <c r="DR1124" s="231">
        <f t="shared" si="1873"/>
        <v>1.0429811470000001</v>
      </c>
      <c r="DS1124" s="227">
        <f t="shared" si="1874"/>
        <v>3319.5555178099999</v>
      </c>
      <c r="DT1124" s="227">
        <f t="shared" si="1875"/>
        <v>3652.6689878099996</v>
      </c>
      <c r="DU1124" s="227">
        <f t="shared" si="1777"/>
        <v>3113.21</v>
      </c>
      <c r="DV1124" s="227">
        <f t="shared" si="1876"/>
        <v>62.264200000000002</v>
      </c>
      <c r="DW1124" s="227">
        <f t="shared" si="1877"/>
        <v>241.79264333333333</v>
      </c>
      <c r="DX1124" s="228">
        <f t="shared" si="1774"/>
        <v>1.0179626310840546</v>
      </c>
      <c r="DY1124" s="239">
        <f t="shared" si="1775"/>
        <v>164</v>
      </c>
      <c r="DZ1124" s="231">
        <f t="shared" si="1878"/>
        <v>1.038649213</v>
      </c>
      <c r="EA1124" s="227">
        <f t="shared" si="1879"/>
        <v>3291.61587887</v>
      </c>
      <c r="EB1124" s="227">
        <f t="shared" si="1880"/>
        <v>3595.6727222033333</v>
      </c>
      <c r="EC1124" s="227">
        <f t="shared" si="1925"/>
        <v>3113.21</v>
      </c>
      <c r="ED1124" s="227">
        <f t="shared" si="1881"/>
        <v>62.264200000000002</v>
      </c>
      <c r="EE1124" s="227">
        <f t="shared" si="1882"/>
        <v>209.62280666666669</v>
      </c>
      <c r="EF1124" s="228">
        <f t="shared" si="1926"/>
        <v>1.010385132283822</v>
      </c>
      <c r="EG1124" s="239">
        <f t="shared" si="1927"/>
        <v>142</v>
      </c>
      <c r="EH1124" s="231">
        <f t="shared" si="1883"/>
        <v>1.0333790540000001</v>
      </c>
      <c r="EI1124" s="227">
        <f t="shared" si="1884"/>
        <v>3250.5362838299998</v>
      </c>
      <c r="EJ1124" s="227">
        <f t="shared" si="1885"/>
        <v>3522.4232904966666</v>
      </c>
      <c r="EK1124" s="227">
        <f t="shared" si="1776"/>
        <v>3113.21</v>
      </c>
      <c r="EL1124" s="227">
        <f t="shared" si="1886"/>
        <v>62.264200000000002</v>
      </c>
      <c r="EM1124" s="227">
        <f t="shared" si="1887"/>
        <v>176.41523333333336</v>
      </c>
      <c r="EN1124" s="228">
        <f t="shared" si="1772"/>
        <v>1.0046588935138148</v>
      </c>
      <c r="EO1124" s="239">
        <f t="shared" si="1773"/>
        <v>121</v>
      </c>
      <c r="EP1124" s="231">
        <f t="shared" si="1888"/>
        <v>1.0283733939999999</v>
      </c>
      <c r="EQ1124" s="227">
        <f t="shared" si="1889"/>
        <v>3216.4579787399998</v>
      </c>
      <c r="ER1124" s="227">
        <f t="shared" si="1890"/>
        <v>3455.1374120733331</v>
      </c>
      <c r="ES1124" s="227">
        <f t="shared" si="1924"/>
        <v>3113.21</v>
      </c>
      <c r="ET1124" s="227">
        <f t="shared" si="1891"/>
        <v>62.264200000000002</v>
      </c>
      <c r="EU1124" s="227">
        <f t="shared" si="1892"/>
        <v>146.32087000000001</v>
      </c>
      <c r="EV1124" s="228">
        <f t="shared" si="1922"/>
        <v>1.0033543636659719</v>
      </c>
      <c r="EW1124" s="239">
        <f t="shared" si="1923"/>
        <v>101</v>
      </c>
      <c r="EX1124" s="231">
        <f t="shared" si="1893"/>
        <v>1.023628644</v>
      </c>
      <c r="EY1124" s="227">
        <f t="shared" si="1894"/>
        <v>3197.4605194000001</v>
      </c>
      <c r="EZ1124" s="227">
        <f t="shared" si="1895"/>
        <v>3406.0455894000002</v>
      </c>
      <c r="FA1124" s="227">
        <f t="shared" si="1771"/>
        <v>3113.21</v>
      </c>
      <c r="FB1124" s="227">
        <f t="shared" si="1896"/>
        <v>62.264200000000002</v>
      </c>
      <c r="FC1124" s="227">
        <f t="shared" si="1897"/>
        <v>115.18877000000002</v>
      </c>
      <c r="FD1124" s="228">
        <f t="shared" si="1769"/>
        <v>1.0032543049704838</v>
      </c>
      <c r="FE1124" s="239">
        <f t="shared" si="1770"/>
        <v>79</v>
      </c>
      <c r="FF1124" s="231">
        <f t="shared" si="1898"/>
        <v>1.0184346989999999</v>
      </c>
      <c r="FG1124" s="227">
        <f t="shared" si="1899"/>
        <v>3180.9191921500001</v>
      </c>
      <c r="FH1124" s="227">
        <f t="shared" si="1900"/>
        <v>3358.3721621499999</v>
      </c>
      <c r="FI1124" s="227">
        <f t="shared" si="1921"/>
        <v>3113.21</v>
      </c>
      <c r="FJ1124" s="227">
        <f t="shared" si="1901"/>
        <v>62.264200000000002</v>
      </c>
      <c r="FK1124" s="227">
        <f t="shared" si="1902"/>
        <v>81.981196666666662</v>
      </c>
      <c r="FL1124" s="228">
        <f t="shared" si="1919"/>
        <v>1.001351186212986</v>
      </c>
      <c r="FM1124" s="239">
        <f t="shared" si="1920"/>
        <v>57</v>
      </c>
      <c r="FN1124" s="231">
        <f t="shared" si="1903"/>
        <v>1.0132671090000001</v>
      </c>
      <c r="FO1124" s="227">
        <f t="shared" si="1904"/>
        <v>3158.7756312800002</v>
      </c>
      <c r="FP1124" s="227">
        <f t="shared" si="1905"/>
        <v>3303.0210279466669</v>
      </c>
      <c r="FQ1124" s="227">
        <f t="shared" si="1767"/>
        <v>3113.21</v>
      </c>
      <c r="FR1124" s="227">
        <f t="shared" si="1906"/>
        <v>62.264200000000002</v>
      </c>
      <c r="FS1124" s="227">
        <f t="shared" si="1907"/>
        <v>50.849096666666661</v>
      </c>
      <c r="FT1124" s="228">
        <f t="shared" si="1762"/>
        <v>1.0002502634950103</v>
      </c>
      <c r="FU1124" s="239">
        <f t="shared" si="1763"/>
        <v>35</v>
      </c>
      <c r="FV1124" s="231">
        <f t="shared" si="1908"/>
        <v>1.0081257400000001</v>
      </c>
      <c r="FW1124" s="227">
        <f t="shared" si="1909"/>
        <v>3139.2925887900001</v>
      </c>
      <c r="FX1124" s="227">
        <f t="shared" si="1910"/>
        <v>3252.4058854566665</v>
      </c>
      <c r="FY1124" s="227">
        <f t="shared" si="1917"/>
        <v>3113.21</v>
      </c>
      <c r="FZ1124" s="227">
        <f t="shared" si="1918"/>
        <v>62.264200000000002</v>
      </c>
      <c r="GA1124" s="227">
        <f t="shared" si="1911"/>
        <v>19.716996666666667</v>
      </c>
      <c r="GB1124" s="228">
        <f t="shared" si="1912"/>
        <v>1.0006501563226109</v>
      </c>
      <c r="GC1124" s="239">
        <f t="shared" si="1913"/>
        <v>13</v>
      </c>
      <c r="GD1124" s="231">
        <f t="shared" si="1914"/>
        <v>1.0030104580000001</v>
      </c>
      <c r="GE1124" s="227">
        <f t="shared" si="1815"/>
        <v>3124.6123545</v>
      </c>
      <c r="GF1124" s="227">
        <f t="shared" si="1915"/>
        <v>3206.5935511666667</v>
      </c>
      <c r="GG1124" s="1"/>
      <c r="GH1124" s="5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5"/>
      <c r="HA1124" s="5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3"/>
      <c r="JZ1124" s="1"/>
      <c r="KA1124" s="1"/>
      <c r="KB1124" s="1"/>
      <c r="KC1124" s="1"/>
      <c r="KD1124" s="1"/>
      <c r="KE1124" s="1"/>
    </row>
    <row r="1125" spans="1:291" x14ac:dyDescent="0.2">
      <c r="A1125" s="196">
        <f t="shared" si="1799"/>
        <v>43783</v>
      </c>
      <c r="B1125" s="236">
        <f t="shared" si="1916"/>
        <v>122667.30500127666</v>
      </c>
      <c r="C1125" s="66">
        <f t="shared" si="1660"/>
        <v>47704.612013940001</v>
      </c>
      <c r="D1125" s="77">
        <f t="shared" si="1800"/>
        <v>5227.84</v>
      </c>
      <c r="E1125" s="67">
        <f>VLOOKUP(A1124,[1]Plan1!$DQ$117:$DS$314,3)</f>
        <v>5233.07</v>
      </c>
      <c r="F1125" s="11">
        <f t="shared" si="1801"/>
        <v>43764</v>
      </c>
      <c r="G1125" s="73">
        <f t="shared" si="1789"/>
        <v>1.0004131725529497E-3</v>
      </c>
      <c r="H1125" s="11">
        <f t="shared" si="1802"/>
        <v>43794</v>
      </c>
      <c r="I1125" s="11">
        <f t="shared" si="1790"/>
        <v>43794</v>
      </c>
      <c r="J1125" s="1">
        <f t="shared" si="1803"/>
        <v>20</v>
      </c>
      <c r="K1125" s="1">
        <f t="shared" si="1804"/>
        <v>14</v>
      </c>
      <c r="L1125" s="66">
        <f t="shared" si="1791"/>
        <v>1.0007001799999999</v>
      </c>
      <c r="M1125" s="70">
        <f t="shared" si="1661"/>
        <v>0.99960037000000002</v>
      </c>
      <c r="N1125" s="70">
        <f t="shared" si="1928"/>
        <v>1.1027963289813285</v>
      </c>
      <c r="O1125" s="66">
        <f t="shared" si="1657"/>
        <v>1.1035684800000001</v>
      </c>
      <c r="P1125" s="66">
        <f t="shared" si="1792"/>
        <v>47738.013829169999</v>
      </c>
      <c r="Q1125" s="74">
        <f t="shared" si="1793"/>
        <v>0</v>
      </c>
      <c r="R1125" s="75">
        <f t="shared" si="1658"/>
        <v>0</v>
      </c>
      <c r="S1125" s="66">
        <f t="shared" si="1659"/>
        <v>0</v>
      </c>
      <c r="T1125" s="10">
        <f t="shared" si="1805"/>
        <v>0.06</v>
      </c>
      <c r="U1125" s="74">
        <f t="shared" ref="U1125:U1188" si="1935">IF(Q1124&gt;0,1,IF(K1125=K1124,U1124,U1124+1))</f>
        <v>14</v>
      </c>
      <c r="V1125" s="74">
        <v>252</v>
      </c>
      <c r="W1125" s="70">
        <f t="shared" si="1794"/>
        <v>1.0032424069999999</v>
      </c>
      <c r="X1125" s="66">
        <f t="shared" si="1795"/>
        <v>154.78607020000001</v>
      </c>
      <c r="Y1125" s="66">
        <v>0</v>
      </c>
      <c r="Z1125" s="67">
        <f t="shared" si="1796"/>
        <v>0</v>
      </c>
      <c r="AA1125" s="68" t="str">
        <f t="shared" si="1806"/>
        <v>A+INCORP J=</v>
      </c>
      <c r="AB1125" s="11">
        <f t="shared" si="1807"/>
        <v>43794</v>
      </c>
      <c r="AC1125" s="227">
        <f t="shared" si="1812"/>
        <v>3113.21</v>
      </c>
      <c r="AD1125" s="227">
        <f t="shared" si="1816"/>
        <v>62.264200000000002</v>
      </c>
      <c r="AE1125" s="227">
        <f t="shared" si="1817"/>
        <v>620.56652666666673</v>
      </c>
      <c r="AF1125" s="228">
        <f t="shared" si="1813"/>
        <v>1.0576164822065417</v>
      </c>
      <c r="AG1125" s="230">
        <f t="shared" si="1814"/>
        <v>414</v>
      </c>
      <c r="AH1125" s="231">
        <f t="shared" si="1818"/>
        <v>1.100459139</v>
      </c>
      <c r="AI1125" s="227">
        <f t="shared" si="1819"/>
        <v>3623.3521823199999</v>
      </c>
      <c r="AJ1125" s="227">
        <f t="shared" si="1820"/>
        <v>4306.1829089866669</v>
      </c>
      <c r="AK1125" s="227">
        <f t="shared" si="1667"/>
        <v>3113.21</v>
      </c>
      <c r="AL1125" s="227">
        <f t="shared" si="1821"/>
        <v>62.264200000000002</v>
      </c>
      <c r="AM1125" s="227">
        <f t="shared" si="1822"/>
        <v>589.4344266666667</v>
      </c>
      <c r="AN1125" s="228">
        <f t="shared" si="1668"/>
        <v>1.0566658816769467</v>
      </c>
      <c r="AO1125" s="230">
        <f t="shared" si="1669"/>
        <v>393</v>
      </c>
      <c r="AP1125" s="231">
        <f t="shared" si="1823"/>
        <v>1.095128546</v>
      </c>
      <c r="AQ1125" s="227">
        <f t="shared" si="1824"/>
        <v>3602.5598223400002</v>
      </c>
      <c r="AR1125" s="227">
        <f t="shared" si="1825"/>
        <v>4254.2584490066665</v>
      </c>
      <c r="AS1125" s="227">
        <f t="shared" si="1808"/>
        <v>3113.21</v>
      </c>
      <c r="AT1125" s="227">
        <f t="shared" si="1826"/>
        <v>62.264200000000002</v>
      </c>
      <c r="AU1125" s="227">
        <f t="shared" si="1827"/>
        <v>558.30232666666666</v>
      </c>
      <c r="AV1125" s="228">
        <f t="shared" si="1809"/>
        <v>1.0543467752533464</v>
      </c>
      <c r="AW1125" s="230">
        <f t="shared" si="1810"/>
        <v>372</v>
      </c>
      <c r="AX1125" s="231">
        <f t="shared" si="1828"/>
        <v>1.089823773</v>
      </c>
      <c r="AY1125" s="227">
        <f t="shared" si="1829"/>
        <v>3577.2407393399999</v>
      </c>
      <c r="AZ1125" s="227">
        <f t="shared" si="1830"/>
        <v>4197.8072660066664</v>
      </c>
      <c r="BA1125" s="227">
        <f t="shared" si="1787"/>
        <v>3113.21</v>
      </c>
      <c r="BB1125" s="227">
        <f t="shared" si="1831"/>
        <v>62.264200000000002</v>
      </c>
      <c r="BC1125" s="227">
        <f t="shared" si="1832"/>
        <v>526.13248999999996</v>
      </c>
      <c r="BD1125" s="228">
        <f t="shared" si="1665"/>
        <v>1.0501456290793212</v>
      </c>
      <c r="BE1125" s="230">
        <f t="shared" si="1666"/>
        <v>352</v>
      </c>
      <c r="BF1125" s="231">
        <f t="shared" si="1833"/>
        <v>1.0847955010000001</v>
      </c>
      <c r="BG1125" s="227">
        <f t="shared" si="1834"/>
        <v>3546.5478297200002</v>
      </c>
      <c r="BH1125" s="227">
        <f t="shared" si="1835"/>
        <v>4134.9445197200002</v>
      </c>
      <c r="BI1125" s="227">
        <f t="shared" si="1811"/>
        <v>3113.21</v>
      </c>
      <c r="BJ1125" s="227">
        <f t="shared" si="1836"/>
        <v>62.264200000000002</v>
      </c>
      <c r="BK1125" s="227">
        <f t="shared" si="1837"/>
        <v>495.00039000000004</v>
      </c>
      <c r="BL1125" s="228">
        <f t="shared" si="1797"/>
        <v>1.0370782997121228</v>
      </c>
      <c r="BM1125" s="230">
        <f t="shared" si="1798"/>
        <v>330</v>
      </c>
      <c r="BN1125" s="231">
        <f t="shared" si="1838"/>
        <v>1.079291193</v>
      </c>
      <c r="BO1125" s="227">
        <f t="shared" si="1839"/>
        <v>3484.6454516899998</v>
      </c>
      <c r="BP1125" s="227">
        <f t="shared" si="1840"/>
        <v>4041.9100416900001</v>
      </c>
      <c r="BQ1125" s="227">
        <f t="shared" si="1664"/>
        <v>3113.21</v>
      </c>
      <c r="BR1125" s="227">
        <f t="shared" si="1841"/>
        <v>62.264200000000002</v>
      </c>
      <c r="BS1125" s="227">
        <f t="shared" si="1842"/>
        <v>460.75508000000008</v>
      </c>
      <c r="BT1125" s="228">
        <f t="shared" si="1662"/>
        <v>1.0336665326496028</v>
      </c>
      <c r="BU1125" s="230">
        <f t="shared" si="1663"/>
        <v>307</v>
      </c>
      <c r="BV1125" s="231">
        <f t="shared" si="1843"/>
        <v>1.0735665489999999</v>
      </c>
      <c r="BW1125" s="227">
        <f t="shared" si="1844"/>
        <v>3454.7596846599999</v>
      </c>
      <c r="BX1125" s="227">
        <f t="shared" si="1845"/>
        <v>3977.7789646599999</v>
      </c>
      <c r="BY1125" s="227">
        <f t="shared" si="1788"/>
        <v>3113.21</v>
      </c>
      <c r="BZ1125" s="227">
        <f t="shared" si="1846"/>
        <v>62.264200000000002</v>
      </c>
      <c r="CA1125" s="227">
        <f t="shared" si="1847"/>
        <v>430.6607166666667</v>
      </c>
      <c r="CB1125" s="228">
        <f t="shared" si="1785"/>
        <v>1.0345966494854906</v>
      </c>
      <c r="CC1125" s="230">
        <f t="shared" si="1786"/>
        <v>287</v>
      </c>
      <c r="CD1125" s="231">
        <f t="shared" si="1848"/>
        <v>1.068613284</v>
      </c>
      <c r="CE1125" s="227">
        <f t="shared" si="1849"/>
        <v>3441.9143029699999</v>
      </c>
      <c r="CF1125" s="227">
        <f t="shared" si="1850"/>
        <v>3934.8392196366667</v>
      </c>
      <c r="CG1125" s="227">
        <f t="shared" si="1781"/>
        <v>3113.21</v>
      </c>
      <c r="CH1125" s="227">
        <f t="shared" si="1851"/>
        <v>62.264200000000002</v>
      </c>
      <c r="CI1125" s="227">
        <f t="shared" si="1852"/>
        <v>399.52861666666672</v>
      </c>
      <c r="CJ1125" s="228">
        <f t="shared" ref="CJ1125:CJ1188" si="1936">($O1125/CJ$738)</f>
        <v>1.0296546201286061</v>
      </c>
      <c r="CK1125" s="230">
        <f t="shared" ref="CK1125:CK1188" si="1937">NETWORKDAYS(CK$738,$A1125,$AE$118:$AE$502)-1</f>
        <v>266</v>
      </c>
      <c r="CL1125" s="231">
        <f t="shared" si="1853"/>
        <v>1.0634369509999999</v>
      </c>
      <c r="CM1125" s="227">
        <f t="shared" si="1854"/>
        <v>3408.8801767</v>
      </c>
      <c r="CN1125" s="227">
        <f t="shared" si="1855"/>
        <v>3870.6729933666666</v>
      </c>
      <c r="CO1125" s="227">
        <f t="shared" si="1784"/>
        <v>3113.21</v>
      </c>
      <c r="CP1125" s="227">
        <f t="shared" si="1856"/>
        <v>62.264200000000002</v>
      </c>
      <c r="CQ1125" s="227">
        <f t="shared" si="1857"/>
        <v>366.32104333333336</v>
      </c>
      <c r="CR1125" s="228">
        <f t="shared" si="1782"/>
        <v>1.0250426864078412</v>
      </c>
      <c r="CS1125" s="230">
        <f t="shared" si="1783"/>
        <v>246</v>
      </c>
      <c r="CT1125" s="231">
        <f t="shared" si="1858"/>
        <v>1.0585304230000001</v>
      </c>
      <c r="CU1125" s="227">
        <f t="shared" si="1859"/>
        <v>3377.9538556000002</v>
      </c>
      <c r="CV1125" s="227">
        <f t="shared" si="1860"/>
        <v>3806.5390989333337</v>
      </c>
      <c r="CW1125" s="227">
        <f t="shared" si="1934"/>
        <v>3113.21</v>
      </c>
      <c r="CX1125" s="227">
        <f t="shared" si="1861"/>
        <v>62.264200000000002</v>
      </c>
      <c r="CY1125" s="227">
        <f t="shared" si="1862"/>
        <v>335.18894333333338</v>
      </c>
      <c r="CZ1125" s="228">
        <f t="shared" si="1932"/>
        <v>1.0272002693210618</v>
      </c>
      <c r="DA1125" s="239">
        <f t="shared" si="1933"/>
        <v>225</v>
      </c>
      <c r="DB1125" s="231">
        <f t="shared" si="1863"/>
        <v>1.0534029309999999</v>
      </c>
      <c r="DC1125" s="227">
        <f t="shared" si="1864"/>
        <v>3368.6668574999999</v>
      </c>
      <c r="DD1125" s="227">
        <f t="shared" si="1865"/>
        <v>3766.1200008333335</v>
      </c>
      <c r="DE1125" s="227">
        <f t="shared" si="1780"/>
        <v>3113.21</v>
      </c>
      <c r="DF1125" s="227">
        <f t="shared" si="1866"/>
        <v>62.264200000000002</v>
      </c>
      <c r="DG1125" s="227">
        <f t="shared" si="1867"/>
        <v>304.0568433333334</v>
      </c>
      <c r="DH1125" s="228">
        <f t="shared" si="1778"/>
        <v>1.0256616708161952</v>
      </c>
      <c r="DI1125" s="239">
        <f t="shared" si="1779"/>
        <v>204</v>
      </c>
      <c r="DJ1125" s="231">
        <f t="shared" si="1868"/>
        <v>1.0483002770000001</v>
      </c>
      <c r="DK1125" s="227">
        <f t="shared" si="1869"/>
        <v>3347.32779291</v>
      </c>
      <c r="DL1125" s="227">
        <f t="shared" si="1870"/>
        <v>3713.6488362433333</v>
      </c>
      <c r="DM1125" s="227">
        <f t="shared" si="1931"/>
        <v>3113.21</v>
      </c>
      <c r="DN1125" s="227">
        <f t="shared" si="1871"/>
        <v>62.264200000000002</v>
      </c>
      <c r="DO1125" s="227">
        <f t="shared" si="1872"/>
        <v>271.88700666666665</v>
      </c>
      <c r="DP1125" s="228">
        <f t="shared" si="1929"/>
        <v>1.0223904246825959</v>
      </c>
      <c r="DQ1125" s="239">
        <f t="shared" si="1930"/>
        <v>183</v>
      </c>
      <c r="DR1125" s="231">
        <f t="shared" si="1873"/>
        <v>1.0432223389999999</v>
      </c>
      <c r="DS1125" s="227">
        <f t="shared" si="1874"/>
        <v>3320.4891724499998</v>
      </c>
      <c r="DT1125" s="227">
        <f t="shared" si="1875"/>
        <v>3654.6403791166667</v>
      </c>
      <c r="DU1125" s="227">
        <f t="shared" si="1777"/>
        <v>3113.21</v>
      </c>
      <c r="DV1125" s="227">
        <f t="shared" si="1876"/>
        <v>62.264200000000002</v>
      </c>
      <c r="DW1125" s="227">
        <f t="shared" si="1877"/>
        <v>242.83037999999999</v>
      </c>
      <c r="DX1125" s="228">
        <f t="shared" si="1774"/>
        <v>1.0180135239893309</v>
      </c>
      <c r="DY1125" s="239">
        <f t="shared" si="1775"/>
        <v>165</v>
      </c>
      <c r="DZ1125" s="231">
        <f t="shared" si="1878"/>
        <v>1.038889403</v>
      </c>
      <c r="EA1125" s="227">
        <f t="shared" si="1879"/>
        <v>3292.5416745000002</v>
      </c>
      <c r="EB1125" s="227">
        <f t="shared" si="1880"/>
        <v>3597.6362545000002</v>
      </c>
      <c r="EC1125" s="227">
        <f t="shared" si="1925"/>
        <v>3113.21</v>
      </c>
      <c r="ED1125" s="227">
        <f t="shared" si="1881"/>
        <v>62.264200000000002</v>
      </c>
      <c r="EE1125" s="227">
        <f t="shared" si="1882"/>
        <v>210.66054333333332</v>
      </c>
      <c r="EF1125" s="228">
        <f t="shared" si="1926"/>
        <v>1.0104356463530615</v>
      </c>
      <c r="EG1125" s="239">
        <f t="shared" si="1927"/>
        <v>143</v>
      </c>
      <c r="EH1125" s="231">
        <f t="shared" si="1883"/>
        <v>1.033618025</v>
      </c>
      <c r="EI1125" s="227">
        <f t="shared" si="1884"/>
        <v>3251.4505246399999</v>
      </c>
      <c r="EJ1125" s="227">
        <f t="shared" si="1885"/>
        <v>3524.3752679733334</v>
      </c>
      <c r="EK1125" s="227">
        <f t="shared" si="1776"/>
        <v>3113.21</v>
      </c>
      <c r="EL1125" s="227">
        <f t="shared" si="1886"/>
        <v>62.264200000000002</v>
      </c>
      <c r="EM1125" s="227">
        <f t="shared" si="1887"/>
        <v>177.45297000000002</v>
      </c>
      <c r="EN1125" s="228">
        <f t="shared" si="1772"/>
        <v>1.0047091213005146</v>
      </c>
      <c r="EO1125" s="239">
        <f t="shared" si="1773"/>
        <v>122</v>
      </c>
      <c r="EP1125" s="231">
        <f t="shared" si="1888"/>
        <v>1.0286112080000001</v>
      </c>
      <c r="EQ1125" s="227">
        <f t="shared" si="1889"/>
        <v>3217.3626365199998</v>
      </c>
      <c r="ER1125" s="227">
        <f t="shared" si="1890"/>
        <v>3457.0798065199997</v>
      </c>
      <c r="ES1125" s="227">
        <f t="shared" si="1924"/>
        <v>3113.21</v>
      </c>
      <c r="ET1125" s="227">
        <f t="shared" si="1891"/>
        <v>62.264200000000002</v>
      </c>
      <c r="EU1125" s="227">
        <f t="shared" si="1892"/>
        <v>147.35860666666667</v>
      </c>
      <c r="EV1125" s="228">
        <f t="shared" si="1922"/>
        <v>1.0034045262328768</v>
      </c>
      <c r="EW1125" s="239">
        <f t="shared" si="1923"/>
        <v>102</v>
      </c>
      <c r="EX1125" s="231">
        <f t="shared" si="1893"/>
        <v>1.0238653609999999</v>
      </c>
      <c r="EY1125" s="227">
        <f t="shared" si="1894"/>
        <v>3198.3598347100001</v>
      </c>
      <c r="EZ1125" s="227">
        <f t="shared" si="1895"/>
        <v>3407.9826413766668</v>
      </c>
      <c r="FA1125" s="227">
        <f t="shared" si="1771"/>
        <v>3113.21</v>
      </c>
      <c r="FB1125" s="227">
        <f t="shared" si="1896"/>
        <v>62.264200000000002</v>
      </c>
      <c r="FC1125" s="227">
        <f t="shared" si="1897"/>
        <v>116.22650666666668</v>
      </c>
      <c r="FD1125" s="228">
        <f t="shared" si="1769"/>
        <v>1.0033044625349679</v>
      </c>
      <c r="FE1125" s="239">
        <f t="shared" si="1770"/>
        <v>80</v>
      </c>
      <c r="FF1125" s="231">
        <f t="shared" si="1898"/>
        <v>1.018670215</v>
      </c>
      <c r="FG1125" s="227">
        <f t="shared" si="1899"/>
        <v>3181.81385542</v>
      </c>
      <c r="FH1125" s="227">
        <f t="shared" si="1900"/>
        <v>3360.3045620866665</v>
      </c>
      <c r="FI1125" s="227">
        <f t="shared" si="1921"/>
        <v>3113.21</v>
      </c>
      <c r="FJ1125" s="227">
        <f t="shared" si="1901"/>
        <v>62.264200000000002</v>
      </c>
      <c r="FK1125" s="227">
        <f t="shared" si="1902"/>
        <v>83.018933333333322</v>
      </c>
      <c r="FL1125" s="228">
        <f t="shared" si="1919"/>
        <v>1.0014012486313029</v>
      </c>
      <c r="FM1125" s="239">
        <f t="shared" si="1920"/>
        <v>58</v>
      </c>
      <c r="FN1125" s="231">
        <f t="shared" si="1903"/>
        <v>1.01350143</v>
      </c>
      <c r="FO1125" s="227">
        <f t="shared" si="1904"/>
        <v>3159.6640665199998</v>
      </c>
      <c r="FP1125" s="227">
        <f t="shared" si="1905"/>
        <v>3304.9471998533331</v>
      </c>
      <c r="FQ1125" s="227">
        <f t="shared" si="1767"/>
        <v>3113.21</v>
      </c>
      <c r="FR1125" s="227">
        <f t="shared" si="1906"/>
        <v>62.264200000000002</v>
      </c>
      <c r="FS1125" s="227">
        <f t="shared" si="1907"/>
        <v>51.886833333333335</v>
      </c>
      <c r="FT1125" s="228">
        <f t="shared" si="1762"/>
        <v>1.0003002708728435</v>
      </c>
      <c r="FU1125" s="239">
        <f t="shared" si="1763"/>
        <v>36</v>
      </c>
      <c r="FV1125" s="231">
        <f t="shared" si="1908"/>
        <v>1.0083588720000001</v>
      </c>
      <c r="FW1125" s="227">
        <f t="shared" si="1909"/>
        <v>3140.1755441</v>
      </c>
      <c r="FX1125" s="227">
        <f t="shared" si="1910"/>
        <v>3254.3265774333336</v>
      </c>
      <c r="FY1125" s="227">
        <f t="shared" si="1917"/>
        <v>3113.21</v>
      </c>
      <c r="FZ1125" s="227">
        <f t="shared" si="1918"/>
        <v>62.264200000000002</v>
      </c>
      <c r="GA1125" s="227">
        <f t="shared" si="1911"/>
        <v>20.754733333333331</v>
      </c>
      <c r="GB1125" s="228">
        <f t="shared" si="1912"/>
        <v>1.0007001836930325</v>
      </c>
      <c r="GC1125" s="239">
        <f t="shared" si="1913"/>
        <v>14</v>
      </c>
      <c r="GD1125" s="231">
        <f t="shared" si="1914"/>
        <v>1.0032424069999999</v>
      </c>
      <c r="GE1125" s="227">
        <f t="shared" si="1815"/>
        <v>3125.4911806300001</v>
      </c>
      <c r="GF1125" s="227">
        <f t="shared" si="1915"/>
        <v>3208.5101139633334</v>
      </c>
      <c r="GG1125" s="1"/>
      <c r="GH1125" s="5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5"/>
      <c r="HA1125" s="5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3"/>
      <c r="JZ1125" s="1"/>
      <c r="KA1125" s="1"/>
      <c r="KB1125" s="1"/>
      <c r="KC1125" s="1"/>
      <c r="KD1125" s="1"/>
      <c r="KE1125" s="1"/>
    </row>
    <row r="1126" spans="1:291" x14ac:dyDescent="0.2">
      <c r="A1126" s="196">
        <f t="shared" si="1799"/>
        <v>43784</v>
      </c>
      <c r="B1126" s="236">
        <f t="shared" si="1916"/>
        <v>122704.88555077999</v>
      </c>
      <c r="C1126" s="66">
        <f t="shared" si="1660"/>
        <v>47704.612013940001</v>
      </c>
      <c r="D1126" s="77">
        <f t="shared" si="1800"/>
        <v>5227.84</v>
      </c>
      <c r="E1126" s="67">
        <f>VLOOKUP(A1125,[1]Plan1!$DQ$117:$DS$314,3)</f>
        <v>5233.07</v>
      </c>
      <c r="F1126" s="11">
        <f t="shared" si="1801"/>
        <v>43764</v>
      </c>
      <c r="G1126" s="73">
        <f t="shared" si="1789"/>
        <v>1.0004131725529497E-3</v>
      </c>
      <c r="H1126" s="11">
        <f t="shared" si="1802"/>
        <v>43794</v>
      </c>
      <c r="I1126" s="11">
        <f t="shared" si="1790"/>
        <v>43794</v>
      </c>
      <c r="J1126" s="1">
        <f t="shared" si="1803"/>
        <v>20</v>
      </c>
      <c r="K1126" s="1">
        <f t="shared" si="1804"/>
        <v>15</v>
      </c>
      <c r="L1126" s="66">
        <f t="shared" si="1791"/>
        <v>1.0007502100000001</v>
      </c>
      <c r="M1126" s="70">
        <f t="shared" si="1661"/>
        <v>0.99960037000000002</v>
      </c>
      <c r="N1126" s="70">
        <f t="shared" si="1928"/>
        <v>1.1027963289813285</v>
      </c>
      <c r="O1126" s="66">
        <f t="shared" si="1657"/>
        <v>1.1036236500000001</v>
      </c>
      <c r="P1126" s="66">
        <f t="shared" si="1792"/>
        <v>47740.400490909997</v>
      </c>
      <c r="Q1126" s="74">
        <f t="shared" si="1793"/>
        <v>0</v>
      </c>
      <c r="R1126" s="75">
        <f t="shared" si="1658"/>
        <v>0</v>
      </c>
      <c r="S1126" s="66">
        <f t="shared" si="1659"/>
        <v>0</v>
      </c>
      <c r="T1126" s="10">
        <f t="shared" si="1805"/>
        <v>0.06</v>
      </c>
      <c r="U1126" s="74">
        <f t="shared" si="1935"/>
        <v>15</v>
      </c>
      <c r="V1126" s="74">
        <v>252</v>
      </c>
      <c r="W1126" s="70">
        <f t="shared" si="1794"/>
        <v>1.0034744090000001</v>
      </c>
      <c r="X1126" s="66">
        <f t="shared" si="1795"/>
        <v>165.86967712000001</v>
      </c>
      <c r="Y1126" s="66">
        <v>0</v>
      </c>
      <c r="Z1126" s="67">
        <f t="shared" si="1796"/>
        <v>0</v>
      </c>
      <c r="AA1126" s="68" t="str">
        <f t="shared" si="1806"/>
        <v>A+INCORP J=</v>
      </c>
      <c r="AB1126" s="11">
        <f t="shared" si="1807"/>
        <v>43794</v>
      </c>
      <c r="AC1126" s="227">
        <f t="shared" si="1812"/>
        <v>3113.21</v>
      </c>
      <c r="AD1126" s="227">
        <f t="shared" si="1816"/>
        <v>62.264200000000002</v>
      </c>
      <c r="AE1126" s="227">
        <f t="shared" si="1817"/>
        <v>621.60426333333328</v>
      </c>
      <c r="AF1126" s="228">
        <f t="shared" si="1813"/>
        <v>1.0576693549574228</v>
      </c>
      <c r="AG1126" s="230">
        <f t="shared" si="1814"/>
        <v>414</v>
      </c>
      <c r="AH1126" s="231">
        <f t="shared" si="1818"/>
        <v>1.100459139</v>
      </c>
      <c r="AI1126" s="227">
        <f t="shared" si="1819"/>
        <v>3623.53332228</v>
      </c>
      <c r="AJ1126" s="227">
        <f t="shared" si="1820"/>
        <v>4307.4017856133332</v>
      </c>
      <c r="AK1126" s="227">
        <f t="shared" si="1667"/>
        <v>3113.21</v>
      </c>
      <c r="AL1126" s="227">
        <f t="shared" si="1821"/>
        <v>62.264200000000002</v>
      </c>
      <c r="AM1126" s="227">
        <f t="shared" si="1822"/>
        <v>590.47216333333324</v>
      </c>
      <c r="AN1126" s="228">
        <f t="shared" si="1668"/>
        <v>1.0567187069050579</v>
      </c>
      <c r="AO1126" s="230">
        <f t="shared" si="1669"/>
        <v>393</v>
      </c>
      <c r="AP1126" s="231">
        <f t="shared" si="1823"/>
        <v>1.095128546</v>
      </c>
      <c r="AQ1126" s="227">
        <f t="shared" si="1824"/>
        <v>3602.7399228300001</v>
      </c>
      <c r="AR1126" s="227">
        <f t="shared" si="1825"/>
        <v>4255.4762861633335</v>
      </c>
      <c r="AS1126" s="227">
        <f t="shared" si="1808"/>
        <v>3113.21</v>
      </c>
      <c r="AT1126" s="227">
        <f t="shared" si="1826"/>
        <v>62.264200000000002</v>
      </c>
      <c r="AU1126" s="227">
        <f t="shared" si="1827"/>
        <v>559.34006333333321</v>
      </c>
      <c r="AV1126" s="228">
        <f t="shared" si="1809"/>
        <v>1.0543994845438391</v>
      </c>
      <c r="AW1126" s="230">
        <f t="shared" si="1810"/>
        <v>372</v>
      </c>
      <c r="AX1126" s="231">
        <f t="shared" si="1828"/>
        <v>1.089823773</v>
      </c>
      <c r="AY1126" s="227">
        <f t="shared" si="1829"/>
        <v>3577.4195740700002</v>
      </c>
      <c r="AZ1126" s="227">
        <f t="shared" si="1830"/>
        <v>4199.0238374033333</v>
      </c>
      <c r="BA1126" s="227">
        <f t="shared" si="1787"/>
        <v>3113.21</v>
      </c>
      <c r="BB1126" s="227">
        <f t="shared" si="1831"/>
        <v>62.264200000000002</v>
      </c>
      <c r="BC1126" s="227">
        <f t="shared" si="1832"/>
        <v>527.17022666666674</v>
      </c>
      <c r="BD1126" s="228">
        <f t="shared" si="1665"/>
        <v>1.050198128344574</v>
      </c>
      <c r="BE1126" s="230">
        <f t="shared" si="1666"/>
        <v>352</v>
      </c>
      <c r="BF1126" s="231">
        <f t="shared" si="1833"/>
        <v>1.0847955010000001</v>
      </c>
      <c r="BG1126" s="227">
        <f t="shared" si="1834"/>
        <v>3546.7251300399998</v>
      </c>
      <c r="BH1126" s="227">
        <f t="shared" si="1835"/>
        <v>4136.159556706667</v>
      </c>
      <c r="BI1126" s="227">
        <f t="shared" si="1811"/>
        <v>3113.21</v>
      </c>
      <c r="BJ1126" s="227">
        <f t="shared" si="1836"/>
        <v>62.264200000000002</v>
      </c>
      <c r="BK1126" s="227">
        <f t="shared" si="1837"/>
        <v>496.03812666666664</v>
      </c>
      <c r="BL1126" s="228">
        <f t="shared" si="1797"/>
        <v>1.0371301457106556</v>
      </c>
      <c r="BM1126" s="230">
        <f t="shared" si="1798"/>
        <v>330</v>
      </c>
      <c r="BN1126" s="231">
        <f t="shared" si="1838"/>
        <v>1.079291193</v>
      </c>
      <c r="BO1126" s="227">
        <f t="shared" si="1839"/>
        <v>3484.8196573599998</v>
      </c>
      <c r="BP1126" s="227">
        <f t="shared" si="1840"/>
        <v>4043.1219840266667</v>
      </c>
      <c r="BQ1126" s="227">
        <f t="shared" si="1664"/>
        <v>3113.21</v>
      </c>
      <c r="BR1126" s="227">
        <f t="shared" si="1841"/>
        <v>62.264200000000002</v>
      </c>
      <c r="BS1126" s="227">
        <f t="shared" si="1842"/>
        <v>461.79281666666668</v>
      </c>
      <c r="BT1126" s="228">
        <f t="shared" si="1662"/>
        <v>1.0337182080858263</v>
      </c>
      <c r="BU1126" s="230">
        <f t="shared" si="1663"/>
        <v>307</v>
      </c>
      <c r="BV1126" s="231">
        <f t="shared" si="1843"/>
        <v>1.0735665489999999</v>
      </c>
      <c r="BW1126" s="227">
        <f t="shared" si="1844"/>
        <v>3454.9323962799999</v>
      </c>
      <c r="BX1126" s="227">
        <f t="shared" si="1845"/>
        <v>3978.9894129466666</v>
      </c>
      <c r="BY1126" s="227">
        <f t="shared" si="1788"/>
        <v>3113.21</v>
      </c>
      <c r="BZ1126" s="227">
        <f t="shared" si="1846"/>
        <v>62.264200000000002</v>
      </c>
      <c r="CA1126" s="227">
        <f t="shared" si="1847"/>
        <v>431.69845333333342</v>
      </c>
      <c r="CB1126" s="228">
        <f t="shared" si="1785"/>
        <v>1.0346483714204557</v>
      </c>
      <c r="CC1126" s="230">
        <f t="shared" si="1786"/>
        <v>287</v>
      </c>
      <c r="CD1126" s="231">
        <f t="shared" si="1848"/>
        <v>1.068613284</v>
      </c>
      <c r="CE1126" s="227">
        <f t="shared" si="1849"/>
        <v>3442.08637241</v>
      </c>
      <c r="CF1126" s="227">
        <f t="shared" si="1850"/>
        <v>3936.0490257433335</v>
      </c>
      <c r="CG1126" s="227">
        <f t="shared" si="1781"/>
        <v>3113.21</v>
      </c>
      <c r="CH1126" s="227">
        <f t="shared" si="1851"/>
        <v>62.264200000000002</v>
      </c>
      <c r="CI1126" s="227">
        <f t="shared" si="1852"/>
        <v>400.56635333333338</v>
      </c>
      <c r="CJ1126" s="228">
        <f t="shared" si="1936"/>
        <v>1.0297060949998278</v>
      </c>
      <c r="CK1126" s="230">
        <f t="shared" si="1937"/>
        <v>266</v>
      </c>
      <c r="CL1126" s="231">
        <f t="shared" si="1853"/>
        <v>1.0634369509999999</v>
      </c>
      <c r="CM1126" s="227">
        <f t="shared" si="1854"/>
        <v>3409.0505946899998</v>
      </c>
      <c r="CN1126" s="227">
        <f t="shared" si="1855"/>
        <v>3871.881148023333</v>
      </c>
      <c r="CO1126" s="227">
        <f t="shared" si="1784"/>
        <v>3113.21</v>
      </c>
      <c r="CP1126" s="227">
        <f t="shared" si="1856"/>
        <v>62.264200000000002</v>
      </c>
      <c r="CQ1126" s="227">
        <f t="shared" si="1857"/>
        <v>367.35878000000002</v>
      </c>
      <c r="CR1126" s="228">
        <f t="shared" si="1782"/>
        <v>1.0250939307175817</v>
      </c>
      <c r="CS1126" s="230">
        <f t="shared" si="1783"/>
        <v>246</v>
      </c>
      <c r="CT1126" s="231">
        <f t="shared" si="1858"/>
        <v>1.0585304230000001</v>
      </c>
      <c r="CU1126" s="227">
        <f t="shared" si="1859"/>
        <v>3378.12272751</v>
      </c>
      <c r="CV1126" s="227">
        <f t="shared" si="1860"/>
        <v>3807.7457075100001</v>
      </c>
      <c r="CW1126" s="227">
        <f t="shared" si="1934"/>
        <v>3113.21</v>
      </c>
      <c r="CX1126" s="227">
        <f t="shared" si="1861"/>
        <v>62.264200000000002</v>
      </c>
      <c r="CY1126" s="227">
        <f t="shared" si="1862"/>
        <v>336.22668000000004</v>
      </c>
      <c r="CZ1126" s="228">
        <f t="shared" si="1932"/>
        <v>1.0272516214934784</v>
      </c>
      <c r="DA1126" s="239">
        <f t="shared" si="1933"/>
        <v>225</v>
      </c>
      <c r="DB1126" s="231">
        <f t="shared" si="1863"/>
        <v>1.0534029309999999</v>
      </c>
      <c r="DC1126" s="227">
        <f t="shared" si="1864"/>
        <v>3368.8352651300002</v>
      </c>
      <c r="DD1126" s="227">
        <f t="shared" si="1865"/>
        <v>3767.3261451300004</v>
      </c>
      <c r="DE1126" s="227">
        <f t="shared" si="1780"/>
        <v>3113.21</v>
      </c>
      <c r="DF1126" s="227">
        <f t="shared" si="1866"/>
        <v>62.264200000000002</v>
      </c>
      <c r="DG1126" s="227">
        <f t="shared" si="1867"/>
        <v>305.09458000000001</v>
      </c>
      <c r="DH1126" s="228">
        <f t="shared" si="1778"/>
        <v>1.0257129460704313</v>
      </c>
      <c r="DI1126" s="239">
        <f t="shared" si="1779"/>
        <v>204</v>
      </c>
      <c r="DJ1126" s="231">
        <f t="shared" si="1868"/>
        <v>1.0483002770000001</v>
      </c>
      <c r="DK1126" s="227">
        <f t="shared" si="1869"/>
        <v>3347.4951337399998</v>
      </c>
      <c r="DL1126" s="227">
        <f t="shared" si="1870"/>
        <v>3714.8539137399998</v>
      </c>
      <c r="DM1126" s="227">
        <f t="shared" si="1931"/>
        <v>3113.21</v>
      </c>
      <c r="DN1126" s="227">
        <f t="shared" si="1871"/>
        <v>62.264200000000002</v>
      </c>
      <c r="DO1126" s="227">
        <f t="shared" si="1872"/>
        <v>272.92474333333337</v>
      </c>
      <c r="DP1126" s="228">
        <f t="shared" si="1929"/>
        <v>1.0224415363994961</v>
      </c>
      <c r="DQ1126" s="239">
        <f t="shared" si="1930"/>
        <v>183</v>
      </c>
      <c r="DR1126" s="231">
        <f t="shared" si="1873"/>
        <v>1.0432223389999999</v>
      </c>
      <c r="DS1126" s="227">
        <f t="shared" si="1874"/>
        <v>3320.6551715599999</v>
      </c>
      <c r="DT1126" s="227">
        <f t="shared" si="1875"/>
        <v>3655.8441148933334</v>
      </c>
      <c r="DU1126" s="227">
        <f t="shared" si="1777"/>
        <v>3113.21</v>
      </c>
      <c r="DV1126" s="227">
        <f t="shared" si="1876"/>
        <v>62.264200000000002</v>
      </c>
      <c r="DW1126" s="227">
        <f t="shared" si="1877"/>
        <v>243.86811666666668</v>
      </c>
      <c r="DX1126" s="228">
        <f t="shared" si="1774"/>
        <v>1.0180644168946071</v>
      </c>
      <c r="DY1126" s="239">
        <f t="shared" si="1775"/>
        <v>165</v>
      </c>
      <c r="DZ1126" s="231">
        <f t="shared" si="1878"/>
        <v>1.038889403</v>
      </c>
      <c r="EA1126" s="227">
        <f t="shared" si="1879"/>
        <v>3292.7062764500001</v>
      </c>
      <c r="EB1126" s="227">
        <f t="shared" si="1880"/>
        <v>3598.8385931166667</v>
      </c>
      <c r="EC1126" s="227">
        <f t="shared" si="1925"/>
        <v>3113.21</v>
      </c>
      <c r="ED1126" s="227">
        <f t="shared" si="1881"/>
        <v>62.264200000000002</v>
      </c>
      <c r="EE1126" s="227">
        <f t="shared" si="1882"/>
        <v>211.69828000000001</v>
      </c>
      <c r="EF1126" s="228">
        <f t="shared" si="1926"/>
        <v>1.010486160422301</v>
      </c>
      <c r="EG1126" s="239">
        <f t="shared" si="1927"/>
        <v>143</v>
      </c>
      <c r="EH1126" s="231">
        <f t="shared" si="1883"/>
        <v>1.033618025</v>
      </c>
      <c r="EI1126" s="227">
        <f t="shared" si="1884"/>
        <v>3251.61307235</v>
      </c>
      <c r="EJ1126" s="227">
        <f t="shared" si="1885"/>
        <v>3525.5755523500002</v>
      </c>
      <c r="EK1126" s="227">
        <f t="shared" si="1776"/>
        <v>3113.21</v>
      </c>
      <c r="EL1126" s="227">
        <f t="shared" si="1886"/>
        <v>62.264200000000002</v>
      </c>
      <c r="EM1126" s="227">
        <f t="shared" si="1887"/>
        <v>178.49070666666668</v>
      </c>
      <c r="EN1126" s="228">
        <f t="shared" si="1772"/>
        <v>1.0047593490872146</v>
      </c>
      <c r="EO1126" s="239">
        <f t="shared" si="1773"/>
        <v>122</v>
      </c>
      <c r="EP1126" s="231">
        <f t="shared" si="1888"/>
        <v>1.0286112080000001</v>
      </c>
      <c r="EQ1126" s="227">
        <f t="shared" si="1889"/>
        <v>3217.5234800899998</v>
      </c>
      <c r="ER1126" s="227">
        <f t="shared" si="1890"/>
        <v>3458.2783867566664</v>
      </c>
      <c r="ES1126" s="227">
        <f t="shared" si="1924"/>
        <v>3113.21</v>
      </c>
      <c r="ET1126" s="227">
        <f t="shared" si="1891"/>
        <v>62.264200000000002</v>
      </c>
      <c r="EU1126" s="227">
        <f t="shared" si="1892"/>
        <v>148.39634333333333</v>
      </c>
      <c r="EV1126" s="228">
        <f t="shared" si="1922"/>
        <v>1.0034546887997817</v>
      </c>
      <c r="EW1126" s="239">
        <f t="shared" si="1923"/>
        <v>102</v>
      </c>
      <c r="EX1126" s="231">
        <f t="shared" si="1893"/>
        <v>1.0238653609999999</v>
      </c>
      <c r="EY1126" s="227">
        <f t="shared" si="1894"/>
        <v>3198.5197282899999</v>
      </c>
      <c r="EZ1126" s="227">
        <f t="shared" si="1895"/>
        <v>3409.1802716233333</v>
      </c>
      <c r="FA1126" s="227">
        <f t="shared" si="1771"/>
        <v>3113.21</v>
      </c>
      <c r="FB1126" s="227">
        <f t="shared" si="1896"/>
        <v>62.264200000000002</v>
      </c>
      <c r="FC1126" s="227">
        <f t="shared" si="1897"/>
        <v>117.26424333333334</v>
      </c>
      <c r="FD1126" s="228">
        <f t="shared" si="1769"/>
        <v>1.0033546200994519</v>
      </c>
      <c r="FE1126" s="239">
        <f t="shared" si="1770"/>
        <v>80</v>
      </c>
      <c r="FF1126" s="231">
        <f t="shared" si="1898"/>
        <v>1.018670215</v>
      </c>
      <c r="FG1126" s="227">
        <f t="shared" si="1899"/>
        <v>3181.97292182</v>
      </c>
      <c r="FH1126" s="227">
        <f t="shared" si="1900"/>
        <v>3361.5013651533332</v>
      </c>
      <c r="FI1126" s="227">
        <f t="shared" si="1921"/>
        <v>3113.21</v>
      </c>
      <c r="FJ1126" s="227">
        <f t="shared" si="1901"/>
        <v>62.264200000000002</v>
      </c>
      <c r="FK1126" s="227">
        <f t="shared" si="1902"/>
        <v>84.056670000000011</v>
      </c>
      <c r="FL1126" s="228">
        <f t="shared" si="1919"/>
        <v>1.0014513110496197</v>
      </c>
      <c r="FM1126" s="239">
        <f t="shared" si="1920"/>
        <v>58</v>
      </c>
      <c r="FN1126" s="231">
        <f t="shared" si="1903"/>
        <v>1.01350143</v>
      </c>
      <c r="FO1126" s="227">
        <f t="shared" si="1904"/>
        <v>3159.8220256099999</v>
      </c>
      <c r="FP1126" s="227">
        <f t="shared" si="1905"/>
        <v>3306.1428956099999</v>
      </c>
      <c r="FQ1126" s="227">
        <f t="shared" si="1767"/>
        <v>3113.21</v>
      </c>
      <c r="FR1126" s="227">
        <f t="shared" si="1906"/>
        <v>62.264200000000002</v>
      </c>
      <c r="FS1126" s="227">
        <f t="shared" si="1907"/>
        <v>52.924570000000003</v>
      </c>
      <c r="FT1126" s="228">
        <f t="shared" si="1762"/>
        <v>1.0003502782506766</v>
      </c>
      <c r="FU1126" s="239">
        <f t="shared" si="1763"/>
        <v>36</v>
      </c>
      <c r="FV1126" s="231">
        <f t="shared" si="1908"/>
        <v>1.0083588720000001</v>
      </c>
      <c r="FW1126" s="227">
        <f t="shared" si="1909"/>
        <v>3140.3325289099998</v>
      </c>
      <c r="FX1126" s="227">
        <f t="shared" si="1910"/>
        <v>3255.52129891</v>
      </c>
      <c r="FY1126" s="227">
        <f t="shared" si="1917"/>
        <v>3113.21</v>
      </c>
      <c r="FZ1126" s="227">
        <f t="shared" si="1918"/>
        <v>62.264200000000002</v>
      </c>
      <c r="GA1126" s="227">
        <f t="shared" si="1911"/>
        <v>21.792469999999998</v>
      </c>
      <c r="GB1126" s="228">
        <f t="shared" si="1912"/>
        <v>1.0007502110634539</v>
      </c>
      <c r="GC1126" s="239">
        <f t="shared" si="1913"/>
        <v>14</v>
      </c>
      <c r="GD1126" s="231">
        <f t="shared" si="1914"/>
        <v>1.0032424069999999</v>
      </c>
      <c r="GE1126" s="227">
        <f t="shared" si="1815"/>
        <v>3125.64743133</v>
      </c>
      <c r="GF1126" s="227">
        <f t="shared" si="1915"/>
        <v>3209.70410133</v>
      </c>
      <c r="GG1126" s="1"/>
      <c r="GH1126" s="5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5"/>
      <c r="HA1126" s="5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3"/>
      <c r="JZ1126" s="1"/>
      <c r="KA1126" s="1"/>
      <c r="KB1126" s="1"/>
      <c r="KC1126" s="1"/>
      <c r="KD1126" s="1"/>
      <c r="KE1126" s="1"/>
    </row>
    <row r="1127" spans="1:291" x14ac:dyDescent="0.2">
      <c r="A1127" s="196">
        <f t="shared" si="1799"/>
        <v>43785</v>
      </c>
      <c r="B1127" s="236">
        <f t="shared" si="1916"/>
        <v>122725.64028411332</v>
      </c>
      <c r="C1127" s="66">
        <f t="shared" si="1660"/>
        <v>47704.612013940001</v>
      </c>
      <c r="D1127" s="77">
        <f t="shared" si="1800"/>
        <v>5227.84</v>
      </c>
      <c r="E1127" s="67">
        <f>VLOOKUP(A1126,[1]Plan1!$DQ$117:$DS$314,3)</f>
        <v>5233.07</v>
      </c>
      <c r="F1127" s="11">
        <f t="shared" si="1801"/>
        <v>43764</v>
      </c>
      <c r="G1127" s="73">
        <f t="shared" si="1789"/>
        <v>1.0004131725529497E-3</v>
      </c>
      <c r="H1127" s="11">
        <f t="shared" si="1802"/>
        <v>43794</v>
      </c>
      <c r="I1127" s="11">
        <f t="shared" si="1790"/>
        <v>43794</v>
      </c>
      <c r="J1127" s="1">
        <f t="shared" si="1803"/>
        <v>20</v>
      </c>
      <c r="K1127" s="1">
        <f t="shared" si="1804"/>
        <v>15</v>
      </c>
      <c r="L1127" s="66">
        <f t="shared" si="1791"/>
        <v>1.0007502100000001</v>
      </c>
      <c r="M1127" s="70">
        <f t="shared" si="1661"/>
        <v>0.99960037000000002</v>
      </c>
      <c r="N1127" s="70">
        <f t="shared" si="1928"/>
        <v>1.1027963289813285</v>
      </c>
      <c r="O1127" s="66">
        <f t="shared" si="1657"/>
        <v>1.1036236500000001</v>
      </c>
      <c r="P1127" s="66">
        <f t="shared" si="1792"/>
        <v>47740.400490909997</v>
      </c>
      <c r="Q1127" s="74">
        <f t="shared" si="1793"/>
        <v>0</v>
      </c>
      <c r="R1127" s="75">
        <f t="shared" si="1658"/>
        <v>0</v>
      </c>
      <c r="S1127" s="66">
        <f t="shared" si="1659"/>
        <v>0</v>
      </c>
      <c r="T1127" s="10">
        <f t="shared" si="1805"/>
        <v>0.06</v>
      </c>
      <c r="U1127" s="74">
        <f t="shared" si="1935"/>
        <v>15</v>
      </c>
      <c r="V1127" s="74">
        <v>252</v>
      </c>
      <c r="W1127" s="70">
        <f t="shared" si="1794"/>
        <v>1.0034744090000001</v>
      </c>
      <c r="X1127" s="66">
        <f t="shared" si="1795"/>
        <v>165.86967712000001</v>
      </c>
      <c r="Y1127" s="66">
        <v>0</v>
      </c>
      <c r="Z1127" s="67">
        <f t="shared" si="1796"/>
        <v>0</v>
      </c>
      <c r="AA1127" s="68" t="str">
        <f t="shared" si="1806"/>
        <v>A+INCORP J=</v>
      </c>
      <c r="AB1127" s="11">
        <f t="shared" si="1807"/>
        <v>43794</v>
      </c>
      <c r="AC1127" s="227">
        <f t="shared" si="1812"/>
        <v>3113.21</v>
      </c>
      <c r="AD1127" s="227">
        <f t="shared" si="1816"/>
        <v>62.264200000000002</v>
      </c>
      <c r="AE1127" s="227">
        <f t="shared" si="1817"/>
        <v>622.64200000000005</v>
      </c>
      <c r="AF1127" s="228">
        <f t="shared" si="1813"/>
        <v>1.0576693549574228</v>
      </c>
      <c r="AG1127" s="230">
        <f t="shared" si="1814"/>
        <v>414</v>
      </c>
      <c r="AH1127" s="231">
        <f t="shared" si="1818"/>
        <v>1.100459139</v>
      </c>
      <c r="AI1127" s="227">
        <f t="shared" si="1819"/>
        <v>3623.53332228</v>
      </c>
      <c r="AJ1127" s="227">
        <f t="shared" si="1820"/>
        <v>4308.4395222800003</v>
      </c>
      <c r="AK1127" s="227">
        <f t="shared" si="1667"/>
        <v>3113.21</v>
      </c>
      <c r="AL1127" s="227">
        <f t="shared" si="1821"/>
        <v>62.264200000000002</v>
      </c>
      <c r="AM1127" s="227">
        <f t="shared" si="1822"/>
        <v>591.50990000000002</v>
      </c>
      <c r="AN1127" s="228">
        <f t="shared" si="1668"/>
        <v>1.0567187069050579</v>
      </c>
      <c r="AO1127" s="230">
        <f t="shared" si="1669"/>
        <v>393</v>
      </c>
      <c r="AP1127" s="231">
        <f t="shared" si="1823"/>
        <v>1.095128546</v>
      </c>
      <c r="AQ1127" s="227">
        <f t="shared" si="1824"/>
        <v>3602.7399228300001</v>
      </c>
      <c r="AR1127" s="227">
        <f t="shared" si="1825"/>
        <v>4256.5140228299997</v>
      </c>
      <c r="AS1127" s="227">
        <f t="shared" si="1808"/>
        <v>3113.21</v>
      </c>
      <c r="AT1127" s="227">
        <f t="shared" si="1826"/>
        <v>62.264200000000002</v>
      </c>
      <c r="AU1127" s="227">
        <f t="shared" si="1827"/>
        <v>560.37779999999998</v>
      </c>
      <c r="AV1127" s="228">
        <f t="shared" si="1809"/>
        <v>1.0543994845438391</v>
      </c>
      <c r="AW1127" s="230">
        <f t="shared" si="1810"/>
        <v>372</v>
      </c>
      <c r="AX1127" s="231">
        <f t="shared" si="1828"/>
        <v>1.089823773</v>
      </c>
      <c r="AY1127" s="227">
        <f t="shared" si="1829"/>
        <v>3577.4195740700002</v>
      </c>
      <c r="AZ1127" s="227">
        <f t="shared" si="1830"/>
        <v>4200.0615740700005</v>
      </c>
      <c r="BA1127" s="227">
        <f t="shared" si="1787"/>
        <v>3113.21</v>
      </c>
      <c r="BB1127" s="227">
        <f t="shared" si="1831"/>
        <v>62.264200000000002</v>
      </c>
      <c r="BC1127" s="227">
        <f t="shared" si="1832"/>
        <v>528.20796333333328</v>
      </c>
      <c r="BD1127" s="228">
        <f t="shared" si="1665"/>
        <v>1.050198128344574</v>
      </c>
      <c r="BE1127" s="230">
        <f t="shared" si="1666"/>
        <v>352</v>
      </c>
      <c r="BF1127" s="231">
        <f t="shared" si="1833"/>
        <v>1.0847955010000001</v>
      </c>
      <c r="BG1127" s="227">
        <f t="shared" si="1834"/>
        <v>3546.7251300399998</v>
      </c>
      <c r="BH1127" s="227">
        <f t="shared" si="1835"/>
        <v>4137.1972933733332</v>
      </c>
      <c r="BI1127" s="227">
        <f t="shared" si="1811"/>
        <v>3113.21</v>
      </c>
      <c r="BJ1127" s="227">
        <f t="shared" si="1836"/>
        <v>62.264200000000002</v>
      </c>
      <c r="BK1127" s="227">
        <f t="shared" si="1837"/>
        <v>497.07586333333336</v>
      </c>
      <c r="BL1127" s="228">
        <f t="shared" si="1797"/>
        <v>1.0371301457106556</v>
      </c>
      <c r="BM1127" s="230">
        <f t="shared" si="1798"/>
        <v>330</v>
      </c>
      <c r="BN1127" s="231">
        <f t="shared" si="1838"/>
        <v>1.079291193</v>
      </c>
      <c r="BO1127" s="227">
        <f t="shared" si="1839"/>
        <v>3484.8196573599998</v>
      </c>
      <c r="BP1127" s="227">
        <f t="shared" si="1840"/>
        <v>4044.1597206933329</v>
      </c>
      <c r="BQ1127" s="227">
        <f t="shared" si="1664"/>
        <v>3113.21</v>
      </c>
      <c r="BR1127" s="227">
        <f t="shared" si="1841"/>
        <v>62.264200000000002</v>
      </c>
      <c r="BS1127" s="227">
        <f t="shared" si="1842"/>
        <v>462.83055333333334</v>
      </c>
      <c r="BT1127" s="228">
        <f t="shared" si="1662"/>
        <v>1.0337182080858263</v>
      </c>
      <c r="BU1127" s="230">
        <f t="shared" si="1663"/>
        <v>307</v>
      </c>
      <c r="BV1127" s="231">
        <f t="shared" si="1843"/>
        <v>1.0735665489999999</v>
      </c>
      <c r="BW1127" s="227">
        <f t="shared" si="1844"/>
        <v>3454.9323962799999</v>
      </c>
      <c r="BX1127" s="227">
        <f t="shared" si="1845"/>
        <v>3980.0271496133332</v>
      </c>
      <c r="BY1127" s="227">
        <f t="shared" si="1788"/>
        <v>3113.21</v>
      </c>
      <c r="BZ1127" s="227">
        <f t="shared" si="1846"/>
        <v>62.264200000000002</v>
      </c>
      <c r="CA1127" s="227">
        <f t="shared" si="1847"/>
        <v>432.73619000000002</v>
      </c>
      <c r="CB1127" s="228">
        <f t="shared" si="1785"/>
        <v>1.0346483714204557</v>
      </c>
      <c r="CC1127" s="230">
        <f t="shared" si="1786"/>
        <v>287</v>
      </c>
      <c r="CD1127" s="231">
        <f t="shared" si="1848"/>
        <v>1.068613284</v>
      </c>
      <c r="CE1127" s="227">
        <f t="shared" si="1849"/>
        <v>3442.08637241</v>
      </c>
      <c r="CF1127" s="227">
        <f t="shared" si="1850"/>
        <v>3937.0867624100001</v>
      </c>
      <c r="CG1127" s="227">
        <f t="shared" si="1781"/>
        <v>3113.21</v>
      </c>
      <c r="CH1127" s="227">
        <f t="shared" si="1851"/>
        <v>62.264200000000002</v>
      </c>
      <c r="CI1127" s="227">
        <f t="shared" si="1852"/>
        <v>401.60409000000004</v>
      </c>
      <c r="CJ1127" s="228">
        <f t="shared" si="1936"/>
        <v>1.0297060949998278</v>
      </c>
      <c r="CK1127" s="230">
        <f t="shared" si="1937"/>
        <v>266</v>
      </c>
      <c r="CL1127" s="231">
        <f t="shared" si="1853"/>
        <v>1.0634369509999999</v>
      </c>
      <c r="CM1127" s="227">
        <f t="shared" si="1854"/>
        <v>3409.0505946899998</v>
      </c>
      <c r="CN1127" s="227">
        <f t="shared" si="1855"/>
        <v>3872.9188846899997</v>
      </c>
      <c r="CO1127" s="227">
        <f t="shared" si="1784"/>
        <v>3113.21</v>
      </c>
      <c r="CP1127" s="227">
        <f t="shared" si="1856"/>
        <v>62.264200000000002</v>
      </c>
      <c r="CQ1127" s="227">
        <f t="shared" si="1857"/>
        <v>368.39651666666668</v>
      </c>
      <c r="CR1127" s="228">
        <f t="shared" si="1782"/>
        <v>1.0250939307175817</v>
      </c>
      <c r="CS1127" s="230">
        <f t="shared" si="1783"/>
        <v>246</v>
      </c>
      <c r="CT1127" s="231">
        <f t="shared" si="1858"/>
        <v>1.0585304230000001</v>
      </c>
      <c r="CU1127" s="227">
        <f t="shared" si="1859"/>
        <v>3378.12272751</v>
      </c>
      <c r="CV1127" s="227">
        <f t="shared" si="1860"/>
        <v>3808.7834441766668</v>
      </c>
      <c r="CW1127" s="227">
        <f t="shared" si="1934"/>
        <v>3113.21</v>
      </c>
      <c r="CX1127" s="227">
        <f t="shared" si="1861"/>
        <v>62.264200000000002</v>
      </c>
      <c r="CY1127" s="227">
        <f t="shared" si="1862"/>
        <v>337.2644166666667</v>
      </c>
      <c r="CZ1127" s="228">
        <f t="shared" si="1932"/>
        <v>1.0272516214934784</v>
      </c>
      <c r="DA1127" s="239">
        <f t="shared" si="1933"/>
        <v>225</v>
      </c>
      <c r="DB1127" s="231">
        <f t="shared" si="1863"/>
        <v>1.0534029309999999</v>
      </c>
      <c r="DC1127" s="227">
        <f t="shared" si="1864"/>
        <v>3368.8352651300002</v>
      </c>
      <c r="DD1127" s="227">
        <f t="shared" si="1865"/>
        <v>3768.3638817966666</v>
      </c>
      <c r="DE1127" s="227">
        <f t="shared" si="1780"/>
        <v>3113.21</v>
      </c>
      <c r="DF1127" s="227">
        <f t="shared" si="1866"/>
        <v>62.264200000000002</v>
      </c>
      <c r="DG1127" s="227">
        <f t="shared" si="1867"/>
        <v>306.13231666666672</v>
      </c>
      <c r="DH1127" s="228">
        <f t="shared" si="1778"/>
        <v>1.0257129460704313</v>
      </c>
      <c r="DI1127" s="239">
        <f t="shared" si="1779"/>
        <v>204</v>
      </c>
      <c r="DJ1127" s="231">
        <f t="shared" si="1868"/>
        <v>1.0483002770000001</v>
      </c>
      <c r="DK1127" s="227">
        <f t="shared" si="1869"/>
        <v>3347.4951337399998</v>
      </c>
      <c r="DL1127" s="227">
        <f t="shared" si="1870"/>
        <v>3715.8916504066665</v>
      </c>
      <c r="DM1127" s="227">
        <f t="shared" si="1931"/>
        <v>3113.21</v>
      </c>
      <c r="DN1127" s="227">
        <f t="shared" si="1871"/>
        <v>62.264200000000002</v>
      </c>
      <c r="DO1127" s="227">
        <f t="shared" si="1872"/>
        <v>273.96248000000003</v>
      </c>
      <c r="DP1127" s="228">
        <f t="shared" si="1929"/>
        <v>1.0224415363994961</v>
      </c>
      <c r="DQ1127" s="239">
        <f t="shared" si="1930"/>
        <v>183</v>
      </c>
      <c r="DR1127" s="231">
        <f t="shared" si="1873"/>
        <v>1.0432223389999999</v>
      </c>
      <c r="DS1127" s="227">
        <f t="shared" si="1874"/>
        <v>3320.6551715599999</v>
      </c>
      <c r="DT1127" s="227">
        <f t="shared" si="1875"/>
        <v>3656.8818515600001</v>
      </c>
      <c r="DU1127" s="227">
        <f t="shared" si="1777"/>
        <v>3113.21</v>
      </c>
      <c r="DV1127" s="227">
        <f t="shared" si="1876"/>
        <v>62.264200000000002</v>
      </c>
      <c r="DW1127" s="227">
        <f t="shared" si="1877"/>
        <v>244.90585333333331</v>
      </c>
      <c r="DX1127" s="228">
        <f t="shared" si="1774"/>
        <v>1.0180644168946071</v>
      </c>
      <c r="DY1127" s="239">
        <f t="shared" si="1775"/>
        <v>165</v>
      </c>
      <c r="DZ1127" s="231">
        <f t="shared" si="1878"/>
        <v>1.038889403</v>
      </c>
      <c r="EA1127" s="227">
        <f t="shared" si="1879"/>
        <v>3292.7062764500001</v>
      </c>
      <c r="EB1127" s="227">
        <f t="shared" si="1880"/>
        <v>3599.8763297833334</v>
      </c>
      <c r="EC1127" s="227">
        <f t="shared" si="1925"/>
        <v>3113.21</v>
      </c>
      <c r="ED1127" s="227">
        <f t="shared" si="1881"/>
        <v>62.264200000000002</v>
      </c>
      <c r="EE1127" s="227">
        <f t="shared" si="1882"/>
        <v>212.73601666666664</v>
      </c>
      <c r="EF1127" s="228">
        <f t="shared" si="1926"/>
        <v>1.010486160422301</v>
      </c>
      <c r="EG1127" s="239">
        <f t="shared" si="1927"/>
        <v>143</v>
      </c>
      <c r="EH1127" s="231">
        <f t="shared" si="1883"/>
        <v>1.033618025</v>
      </c>
      <c r="EI1127" s="227">
        <f t="shared" si="1884"/>
        <v>3251.61307235</v>
      </c>
      <c r="EJ1127" s="227">
        <f t="shared" si="1885"/>
        <v>3526.6132890166668</v>
      </c>
      <c r="EK1127" s="227">
        <f t="shared" si="1776"/>
        <v>3113.21</v>
      </c>
      <c r="EL1127" s="227">
        <f t="shared" si="1886"/>
        <v>62.264200000000002</v>
      </c>
      <c r="EM1127" s="227">
        <f t="shared" si="1887"/>
        <v>179.52844333333334</v>
      </c>
      <c r="EN1127" s="228">
        <f t="shared" si="1772"/>
        <v>1.0047593490872146</v>
      </c>
      <c r="EO1127" s="239">
        <f t="shared" si="1773"/>
        <v>122</v>
      </c>
      <c r="EP1127" s="231">
        <f t="shared" si="1888"/>
        <v>1.0286112080000001</v>
      </c>
      <c r="EQ1127" s="227">
        <f t="shared" si="1889"/>
        <v>3217.5234800899998</v>
      </c>
      <c r="ER1127" s="227">
        <f t="shared" si="1890"/>
        <v>3459.316123423333</v>
      </c>
      <c r="ES1127" s="227">
        <f t="shared" si="1924"/>
        <v>3113.21</v>
      </c>
      <c r="ET1127" s="227">
        <f t="shared" si="1891"/>
        <v>62.264200000000002</v>
      </c>
      <c r="EU1127" s="227">
        <f t="shared" si="1892"/>
        <v>149.43407999999999</v>
      </c>
      <c r="EV1127" s="228">
        <f t="shared" si="1922"/>
        <v>1.0034546887997817</v>
      </c>
      <c r="EW1127" s="239">
        <f t="shared" si="1923"/>
        <v>102</v>
      </c>
      <c r="EX1127" s="231">
        <f t="shared" si="1893"/>
        <v>1.0238653609999999</v>
      </c>
      <c r="EY1127" s="227">
        <f t="shared" si="1894"/>
        <v>3198.5197282899999</v>
      </c>
      <c r="EZ1127" s="227">
        <f t="shared" si="1895"/>
        <v>3410.2180082899999</v>
      </c>
      <c r="FA1127" s="227">
        <f t="shared" si="1771"/>
        <v>3113.21</v>
      </c>
      <c r="FB1127" s="227">
        <f t="shared" si="1896"/>
        <v>62.264200000000002</v>
      </c>
      <c r="FC1127" s="227">
        <f t="shared" si="1897"/>
        <v>118.30198</v>
      </c>
      <c r="FD1127" s="228">
        <f t="shared" si="1769"/>
        <v>1.0033546200994519</v>
      </c>
      <c r="FE1127" s="239">
        <f t="shared" si="1770"/>
        <v>80</v>
      </c>
      <c r="FF1127" s="231">
        <f t="shared" si="1898"/>
        <v>1.018670215</v>
      </c>
      <c r="FG1127" s="227">
        <f t="shared" si="1899"/>
        <v>3181.97292182</v>
      </c>
      <c r="FH1127" s="227">
        <f t="shared" si="1900"/>
        <v>3362.5391018199998</v>
      </c>
      <c r="FI1127" s="227">
        <f t="shared" si="1921"/>
        <v>3113.21</v>
      </c>
      <c r="FJ1127" s="227">
        <f t="shared" si="1901"/>
        <v>62.264200000000002</v>
      </c>
      <c r="FK1127" s="227">
        <f t="shared" si="1902"/>
        <v>85.094406666666671</v>
      </c>
      <c r="FL1127" s="228">
        <f t="shared" si="1919"/>
        <v>1.0014513110496197</v>
      </c>
      <c r="FM1127" s="239">
        <f t="shared" si="1920"/>
        <v>58</v>
      </c>
      <c r="FN1127" s="231">
        <f t="shared" si="1903"/>
        <v>1.01350143</v>
      </c>
      <c r="FO1127" s="227">
        <f t="shared" si="1904"/>
        <v>3159.8220256099999</v>
      </c>
      <c r="FP1127" s="227">
        <f t="shared" si="1905"/>
        <v>3307.1806322766665</v>
      </c>
      <c r="FQ1127" s="227">
        <f t="shared" si="1767"/>
        <v>3113.21</v>
      </c>
      <c r="FR1127" s="227">
        <f t="shared" si="1906"/>
        <v>62.264200000000002</v>
      </c>
      <c r="FS1127" s="227">
        <f t="shared" si="1907"/>
        <v>53.962306666666677</v>
      </c>
      <c r="FT1127" s="228">
        <f t="shared" si="1762"/>
        <v>1.0003502782506766</v>
      </c>
      <c r="FU1127" s="239">
        <f t="shared" si="1763"/>
        <v>36</v>
      </c>
      <c r="FV1127" s="231">
        <f t="shared" si="1908"/>
        <v>1.0083588720000001</v>
      </c>
      <c r="FW1127" s="227">
        <f t="shared" si="1909"/>
        <v>3140.3325289099998</v>
      </c>
      <c r="FX1127" s="227">
        <f t="shared" si="1910"/>
        <v>3256.5590355766667</v>
      </c>
      <c r="FY1127" s="227">
        <f t="shared" si="1917"/>
        <v>3113.21</v>
      </c>
      <c r="FZ1127" s="227">
        <f t="shared" si="1918"/>
        <v>62.264200000000002</v>
      </c>
      <c r="GA1127" s="227">
        <f t="shared" si="1911"/>
        <v>22.830206666666665</v>
      </c>
      <c r="GB1127" s="228">
        <f t="shared" si="1912"/>
        <v>1.0007502110634539</v>
      </c>
      <c r="GC1127" s="239">
        <f t="shared" si="1913"/>
        <v>14</v>
      </c>
      <c r="GD1127" s="231">
        <f t="shared" si="1914"/>
        <v>1.0032424069999999</v>
      </c>
      <c r="GE1127" s="227">
        <f t="shared" si="1815"/>
        <v>3125.64743133</v>
      </c>
      <c r="GF1127" s="227">
        <f t="shared" si="1915"/>
        <v>3210.7418379966666</v>
      </c>
      <c r="GG1127" s="1"/>
      <c r="GH1127" s="5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5"/>
      <c r="HA1127" s="5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3"/>
      <c r="JZ1127" s="1"/>
      <c r="KA1127" s="1"/>
      <c r="KB1127" s="1"/>
      <c r="KC1127" s="1"/>
      <c r="KD1127" s="1"/>
      <c r="KE1127" s="1"/>
    </row>
    <row r="1128" spans="1:291" x14ac:dyDescent="0.2">
      <c r="A1128" s="196">
        <f t="shared" si="1799"/>
        <v>43786</v>
      </c>
      <c r="B1128" s="236">
        <f t="shared" si="1916"/>
        <v>122746.39501744666</v>
      </c>
      <c r="C1128" s="66">
        <f t="shared" si="1660"/>
        <v>47704.612013940001</v>
      </c>
      <c r="D1128" s="77">
        <f t="shared" si="1800"/>
        <v>5227.84</v>
      </c>
      <c r="E1128" s="67">
        <f>VLOOKUP(A1127,[1]Plan1!$DQ$117:$DS$314,3)</f>
        <v>5233.07</v>
      </c>
      <c r="F1128" s="11">
        <f t="shared" si="1801"/>
        <v>43764</v>
      </c>
      <c r="G1128" s="73">
        <f t="shared" si="1789"/>
        <v>1.0004131725529497E-3</v>
      </c>
      <c r="H1128" s="11">
        <f t="shared" si="1802"/>
        <v>43794</v>
      </c>
      <c r="I1128" s="11">
        <f t="shared" si="1790"/>
        <v>43794</v>
      </c>
      <c r="J1128" s="1">
        <f t="shared" si="1803"/>
        <v>20</v>
      </c>
      <c r="K1128" s="1">
        <f t="shared" si="1804"/>
        <v>15</v>
      </c>
      <c r="L1128" s="66">
        <f t="shared" si="1791"/>
        <v>1.0007502100000001</v>
      </c>
      <c r="M1128" s="70">
        <f t="shared" si="1661"/>
        <v>0.99960037000000002</v>
      </c>
      <c r="N1128" s="70">
        <f t="shared" si="1928"/>
        <v>1.1027963289813285</v>
      </c>
      <c r="O1128" s="66">
        <f t="shared" si="1657"/>
        <v>1.1036236500000001</v>
      </c>
      <c r="P1128" s="66">
        <f t="shared" si="1792"/>
        <v>47740.400490909997</v>
      </c>
      <c r="Q1128" s="74">
        <f t="shared" si="1793"/>
        <v>0</v>
      </c>
      <c r="R1128" s="75">
        <f t="shared" si="1658"/>
        <v>0</v>
      </c>
      <c r="S1128" s="66">
        <f t="shared" si="1659"/>
        <v>0</v>
      </c>
      <c r="T1128" s="10">
        <f t="shared" si="1805"/>
        <v>0.06</v>
      </c>
      <c r="U1128" s="74">
        <f t="shared" si="1935"/>
        <v>15</v>
      </c>
      <c r="V1128" s="74">
        <v>252</v>
      </c>
      <c r="W1128" s="70">
        <f t="shared" si="1794"/>
        <v>1.0034744090000001</v>
      </c>
      <c r="X1128" s="66">
        <f t="shared" si="1795"/>
        <v>165.86967712000001</v>
      </c>
      <c r="Y1128" s="66">
        <v>0</v>
      </c>
      <c r="Z1128" s="67">
        <f t="shared" si="1796"/>
        <v>0</v>
      </c>
      <c r="AA1128" s="68" t="str">
        <f t="shared" si="1806"/>
        <v>A+INCORP J=</v>
      </c>
      <c r="AB1128" s="11">
        <f t="shared" si="1807"/>
        <v>43794</v>
      </c>
      <c r="AC1128" s="227">
        <f t="shared" si="1812"/>
        <v>3113.21</v>
      </c>
      <c r="AD1128" s="227">
        <f t="shared" si="1816"/>
        <v>62.264200000000002</v>
      </c>
      <c r="AE1128" s="227">
        <f t="shared" si="1817"/>
        <v>623.67973666666671</v>
      </c>
      <c r="AF1128" s="228">
        <f t="shared" si="1813"/>
        <v>1.0576693549574228</v>
      </c>
      <c r="AG1128" s="230">
        <f t="shared" si="1814"/>
        <v>414</v>
      </c>
      <c r="AH1128" s="231">
        <f t="shared" si="1818"/>
        <v>1.100459139</v>
      </c>
      <c r="AI1128" s="227">
        <f t="shared" si="1819"/>
        <v>3623.53332228</v>
      </c>
      <c r="AJ1128" s="227">
        <f t="shared" si="1820"/>
        <v>4309.4772589466666</v>
      </c>
      <c r="AK1128" s="227">
        <f t="shared" si="1667"/>
        <v>3113.21</v>
      </c>
      <c r="AL1128" s="227">
        <f t="shared" si="1821"/>
        <v>62.264200000000002</v>
      </c>
      <c r="AM1128" s="227">
        <f t="shared" si="1822"/>
        <v>592.54763666666679</v>
      </c>
      <c r="AN1128" s="228">
        <f t="shared" si="1668"/>
        <v>1.0567187069050579</v>
      </c>
      <c r="AO1128" s="230">
        <f t="shared" si="1669"/>
        <v>393</v>
      </c>
      <c r="AP1128" s="231">
        <f t="shared" si="1823"/>
        <v>1.095128546</v>
      </c>
      <c r="AQ1128" s="227">
        <f t="shared" si="1824"/>
        <v>3602.7399228300001</v>
      </c>
      <c r="AR1128" s="227">
        <f t="shared" si="1825"/>
        <v>4257.5517594966668</v>
      </c>
      <c r="AS1128" s="227">
        <f t="shared" si="1808"/>
        <v>3113.21</v>
      </c>
      <c r="AT1128" s="227">
        <f t="shared" si="1826"/>
        <v>62.264200000000002</v>
      </c>
      <c r="AU1128" s="227">
        <f t="shared" si="1827"/>
        <v>561.41553666666675</v>
      </c>
      <c r="AV1128" s="228">
        <f t="shared" si="1809"/>
        <v>1.0543994845438391</v>
      </c>
      <c r="AW1128" s="230">
        <f t="shared" si="1810"/>
        <v>372</v>
      </c>
      <c r="AX1128" s="231">
        <f t="shared" si="1828"/>
        <v>1.089823773</v>
      </c>
      <c r="AY1128" s="227">
        <f t="shared" si="1829"/>
        <v>3577.4195740700002</v>
      </c>
      <c r="AZ1128" s="227">
        <f t="shared" si="1830"/>
        <v>4201.0993107366667</v>
      </c>
      <c r="BA1128" s="227">
        <f t="shared" si="1787"/>
        <v>3113.21</v>
      </c>
      <c r="BB1128" s="227">
        <f t="shared" si="1831"/>
        <v>62.264200000000002</v>
      </c>
      <c r="BC1128" s="227">
        <f t="shared" si="1832"/>
        <v>529.24570000000006</v>
      </c>
      <c r="BD1128" s="228">
        <f t="shared" si="1665"/>
        <v>1.050198128344574</v>
      </c>
      <c r="BE1128" s="230">
        <f t="shared" si="1666"/>
        <v>352</v>
      </c>
      <c r="BF1128" s="231">
        <f t="shared" si="1833"/>
        <v>1.0847955010000001</v>
      </c>
      <c r="BG1128" s="227">
        <f t="shared" si="1834"/>
        <v>3546.7251300399998</v>
      </c>
      <c r="BH1128" s="227">
        <f t="shared" si="1835"/>
        <v>4138.2350300399994</v>
      </c>
      <c r="BI1128" s="227">
        <f t="shared" si="1811"/>
        <v>3113.21</v>
      </c>
      <c r="BJ1128" s="227">
        <f t="shared" si="1836"/>
        <v>62.264200000000002</v>
      </c>
      <c r="BK1128" s="227">
        <f t="shared" si="1837"/>
        <v>498.11360000000002</v>
      </c>
      <c r="BL1128" s="228">
        <f t="shared" si="1797"/>
        <v>1.0371301457106556</v>
      </c>
      <c r="BM1128" s="230">
        <f t="shared" si="1798"/>
        <v>330</v>
      </c>
      <c r="BN1128" s="231">
        <f t="shared" si="1838"/>
        <v>1.079291193</v>
      </c>
      <c r="BO1128" s="227">
        <f t="shared" si="1839"/>
        <v>3484.8196573599998</v>
      </c>
      <c r="BP1128" s="227">
        <f t="shared" si="1840"/>
        <v>4045.19745736</v>
      </c>
      <c r="BQ1128" s="227">
        <f t="shared" si="1664"/>
        <v>3113.21</v>
      </c>
      <c r="BR1128" s="227">
        <f t="shared" si="1841"/>
        <v>62.264200000000002</v>
      </c>
      <c r="BS1128" s="227">
        <f t="shared" si="1842"/>
        <v>463.86829</v>
      </c>
      <c r="BT1128" s="228">
        <f t="shared" si="1662"/>
        <v>1.0337182080858263</v>
      </c>
      <c r="BU1128" s="230">
        <f t="shared" si="1663"/>
        <v>307</v>
      </c>
      <c r="BV1128" s="231">
        <f t="shared" si="1843"/>
        <v>1.0735665489999999</v>
      </c>
      <c r="BW1128" s="227">
        <f t="shared" si="1844"/>
        <v>3454.9323962799999</v>
      </c>
      <c r="BX1128" s="227">
        <f t="shared" si="1845"/>
        <v>3981.0648862799999</v>
      </c>
      <c r="BY1128" s="227">
        <f t="shared" si="1788"/>
        <v>3113.21</v>
      </c>
      <c r="BZ1128" s="227">
        <f t="shared" si="1846"/>
        <v>62.264200000000002</v>
      </c>
      <c r="CA1128" s="227">
        <f t="shared" si="1847"/>
        <v>433.77392666666668</v>
      </c>
      <c r="CB1128" s="228">
        <f t="shared" si="1785"/>
        <v>1.0346483714204557</v>
      </c>
      <c r="CC1128" s="230">
        <f t="shared" si="1786"/>
        <v>287</v>
      </c>
      <c r="CD1128" s="231">
        <f t="shared" si="1848"/>
        <v>1.068613284</v>
      </c>
      <c r="CE1128" s="227">
        <f t="shared" si="1849"/>
        <v>3442.08637241</v>
      </c>
      <c r="CF1128" s="227">
        <f t="shared" si="1850"/>
        <v>3938.1244990766668</v>
      </c>
      <c r="CG1128" s="227">
        <f t="shared" si="1781"/>
        <v>3113.21</v>
      </c>
      <c r="CH1128" s="227">
        <f t="shared" si="1851"/>
        <v>62.264200000000002</v>
      </c>
      <c r="CI1128" s="227">
        <f t="shared" si="1852"/>
        <v>402.64182666666665</v>
      </c>
      <c r="CJ1128" s="228">
        <f t="shared" si="1936"/>
        <v>1.0297060949998278</v>
      </c>
      <c r="CK1128" s="230">
        <f t="shared" si="1937"/>
        <v>266</v>
      </c>
      <c r="CL1128" s="231">
        <f t="shared" si="1853"/>
        <v>1.0634369509999999</v>
      </c>
      <c r="CM1128" s="227">
        <f t="shared" si="1854"/>
        <v>3409.0505946899998</v>
      </c>
      <c r="CN1128" s="227">
        <f t="shared" si="1855"/>
        <v>3873.9566213566663</v>
      </c>
      <c r="CO1128" s="227">
        <f t="shared" si="1784"/>
        <v>3113.21</v>
      </c>
      <c r="CP1128" s="227">
        <f t="shared" si="1856"/>
        <v>62.264200000000002</v>
      </c>
      <c r="CQ1128" s="227">
        <f t="shared" si="1857"/>
        <v>369.43425333333334</v>
      </c>
      <c r="CR1128" s="228">
        <f t="shared" si="1782"/>
        <v>1.0250939307175817</v>
      </c>
      <c r="CS1128" s="230">
        <f t="shared" si="1783"/>
        <v>246</v>
      </c>
      <c r="CT1128" s="231">
        <f t="shared" si="1858"/>
        <v>1.0585304230000001</v>
      </c>
      <c r="CU1128" s="227">
        <f t="shared" si="1859"/>
        <v>3378.12272751</v>
      </c>
      <c r="CV1128" s="227">
        <f t="shared" si="1860"/>
        <v>3809.8211808433334</v>
      </c>
      <c r="CW1128" s="227">
        <f t="shared" si="1934"/>
        <v>3113.21</v>
      </c>
      <c r="CX1128" s="227">
        <f t="shared" si="1861"/>
        <v>62.264200000000002</v>
      </c>
      <c r="CY1128" s="227">
        <f t="shared" si="1862"/>
        <v>338.30215333333337</v>
      </c>
      <c r="CZ1128" s="228">
        <f t="shared" si="1932"/>
        <v>1.0272516214934784</v>
      </c>
      <c r="DA1128" s="239">
        <f t="shared" si="1933"/>
        <v>225</v>
      </c>
      <c r="DB1128" s="231">
        <f t="shared" si="1863"/>
        <v>1.0534029309999999</v>
      </c>
      <c r="DC1128" s="227">
        <f t="shared" si="1864"/>
        <v>3368.8352651300002</v>
      </c>
      <c r="DD1128" s="227">
        <f t="shared" si="1865"/>
        <v>3769.4016184633338</v>
      </c>
      <c r="DE1128" s="227">
        <f t="shared" si="1780"/>
        <v>3113.21</v>
      </c>
      <c r="DF1128" s="227">
        <f t="shared" si="1866"/>
        <v>62.264200000000002</v>
      </c>
      <c r="DG1128" s="227">
        <f t="shared" si="1867"/>
        <v>307.17005333333339</v>
      </c>
      <c r="DH1128" s="228">
        <f t="shared" si="1778"/>
        <v>1.0257129460704313</v>
      </c>
      <c r="DI1128" s="239">
        <f t="shared" si="1779"/>
        <v>204</v>
      </c>
      <c r="DJ1128" s="231">
        <f t="shared" si="1868"/>
        <v>1.0483002770000001</v>
      </c>
      <c r="DK1128" s="227">
        <f t="shared" si="1869"/>
        <v>3347.4951337399998</v>
      </c>
      <c r="DL1128" s="227">
        <f t="shared" si="1870"/>
        <v>3716.9293870733331</v>
      </c>
      <c r="DM1128" s="227">
        <f t="shared" si="1931"/>
        <v>3113.21</v>
      </c>
      <c r="DN1128" s="227">
        <f t="shared" si="1871"/>
        <v>62.264200000000002</v>
      </c>
      <c r="DO1128" s="227">
        <f t="shared" si="1872"/>
        <v>275.00021666666669</v>
      </c>
      <c r="DP1128" s="228">
        <f t="shared" si="1929"/>
        <v>1.0224415363994961</v>
      </c>
      <c r="DQ1128" s="239">
        <f t="shared" si="1930"/>
        <v>183</v>
      </c>
      <c r="DR1128" s="231">
        <f t="shared" si="1873"/>
        <v>1.0432223389999999</v>
      </c>
      <c r="DS1128" s="227">
        <f t="shared" si="1874"/>
        <v>3320.6551715599999</v>
      </c>
      <c r="DT1128" s="227">
        <f t="shared" si="1875"/>
        <v>3657.9195882266667</v>
      </c>
      <c r="DU1128" s="227">
        <f t="shared" si="1777"/>
        <v>3113.21</v>
      </c>
      <c r="DV1128" s="227">
        <f t="shared" si="1876"/>
        <v>62.264200000000002</v>
      </c>
      <c r="DW1128" s="227">
        <f t="shared" si="1877"/>
        <v>245.94359</v>
      </c>
      <c r="DX1128" s="228">
        <f t="shared" si="1774"/>
        <v>1.0180644168946071</v>
      </c>
      <c r="DY1128" s="239">
        <f t="shared" si="1775"/>
        <v>165</v>
      </c>
      <c r="DZ1128" s="231">
        <f t="shared" si="1878"/>
        <v>1.038889403</v>
      </c>
      <c r="EA1128" s="227">
        <f t="shared" si="1879"/>
        <v>3292.7062764500001</v>
      </c>
      <c r="EB1128" s="227">
        <f t="shared" si="1880"/>
        <v>3600.9140664500001</v>
      </c>
      <c r="EC1128" s="227">
        <f t="shared" si="1925"/>
        <v>3113.21</v>
      </c>
      <c r="ED1128" s="227">
        <f t="shared" si="1881"/>
        <v>62.264200000000002</v>
      </c>
      <c r="EE1128" s="227">
        <f t="shared" si="1882"/>
        <v>213.77375333333333</v>
      </c>
      <c r="EF1128" s="228">
        <f t="shared" si="1926"/>
        <v>1.010486160422301</v>
      </c>
      <c r="EG1128" s="239">
        <f t="shared" si="1927"/>
        <v>143</v>
      </c>
      <c r="EH1128" s="231">
        <f t="shared" si="1883"/>
        <v>1.033618025</v>
      </c>
      <c r="EI1128" s="227">
        <f t="shared" si="1884"/>
        <v>3251.61307235</v>
      </c>
      <c r="EJ1128" s="227">
        <f t="shared" si="1885"/>
        <v>3527.6510256833335</v>
      </c>
      <c r="EK1128" s="227">
        <f t="shared" si="1776"/>
        <v>3113.21</v>
      </c>
      <c r="EL1128" s="227">
        <f t="shared" si="1886"/>
        <v>62.264200000000002</v>
      </c>
      <c r="EM1128" s="227">
        <f t="shared" si="1887"/>
        <v>180.56618</v>
      </c>
      <c r="EN1128" s="228">
        <f t="shared" si="1772"/>
        <v>1.0047593490872146</v>
      </c>
      <c r="EO1128" s="239">
        <f t="shared" si="1773"/>
        <v>122</v>
      </c>
      <c r="EP1128" s="231">
        <f t="shared" si="1888"/>
        <v>1.0286112080000001</v>
      </c>
      <c r="EQ1128" s="227">
        <f t="shared" si="1889"/>
        <v>3217.5234800899998</v>
      </c>
      <c r="ER1128" s="227">
        <f t="shared" si="1890"/>
        <v>3460.3538600899997</v>
      </c>
      <c r="ES1128" s="227">
        <f t="shared" si="1924"/>
        <v>3113.21</v>
      </c>
      <c r="ET1128" s="227">
        <f t="shared" si="1891"/>
        <v>62.264200000000002</v>
      </c>
      <c r="EU1128" s="227">
        <f t="shared" si="1892"/>
        <v>150.47181666666665</v>
      </c>
      <c r="EV1128" s="228">
        <f t="shared" si="1922"/>
        <v>1.0034546887997817</v>
      </c>
      <c r="EW1128" s="239">
        <f t="shared" si="1923"/>
        <v>102</v>
      </c>
      <c r="EX1128" s="231">
        <f t="shared" si="1893"/>
        <v>1.0238653609999999</v>
      </c>
      <c r="EY1128" s="227">
        <f t="shared" si="1894"/>
        <v>3198.5197282899999</v>
      </c>
      <c r="EZ1128" s="227">
        <f t="shared" si="1895"/>
        <v>3411.2557449566666</v>
      </c>
      <c r="FA1128" s="227">
        <f t="shared" si="1771"/>
        <v>3113.21</v>
      </c>
      <c r="FB1128" s="227">
        <f t="shared" si="1896"/>
        <v>62.264200000000002</v>
      </c>
      <c r="FC1128" s="227">
        <f t="shared" si="1897"/>
        <v>119.33971666666667</v>
      </c>
      <c r="FD1128" s="228">
        <f t="shared" si="1769"/>
        <v>1.0033546200994519</v>
      </c>
      <c r="FE1128" s="239">
        <f t="shared" si="1770"/>
        <v>80</v>
      </c>
      <c r="FF1128" s="231">
        <f t="shared" si="1898"/>
        <v>1.018670215</v>
      </c>
      <c r="FG1128" s="227">
        <f t="shared" si="1899"/>
        <v>3181.97292182</v>
      </c>
      <c r="FH1128" s="227">
        <f t="shared" si="1900"/>
        <v>3363.5768384866669</v>
      </c>
      <c r="FI1128" s="227">
        <f t="shared" si="1921"/>
        <v>3113.21</v>
      </c>
      <c r="FJ1128" s="227">
        <f t="shared" si="1901"/>
        <v>62.264200000000002</v>
      </c>
      <c r="FK1128" s="227">
        <f t="shared" si="1902"/>
        <v>86.132143333333332</v>
      </c>
      <c r="FL1128" s="228">
        <f t="shared" si="1919"/>
        <v>1.0014513110496197</v>
      </c>
      <c r="FM1128" s="239">
        <f t="shared" si="1920"/>
        <v>58</v>
      </c>
      <c r="FN1128" s="231">
        <f t="shared" si="1903"/>
        <v>1.01350143</v>
      </c>
      <c r="FO1128" s="227">
        <f t="shared" si="1904"/>
        <v>3159.8220256099999</v>
      </c>
      <c r="FP1128" s="227">
        <f t="shared" si="1905"/>
        <v>3308.2183689433332</v>
      </c>
      <c r="FQ1128" s="227">
        <f t="shared" si="1767"/>
        <v>3113.21</v>
      </c>
      <c r="FR1128" s="227">
        <f t="shared" si="1906"/>
        <v>62.264200000000002</v>
      </c>
      <c r="FS1128" s="227">
        <f t="shared" si="1907"/>
        <v>55.000043333333338</v>
      </c>
      <c r="FT1128" s="228">
        <f t="shared" si="1762"/>
        <v>1.0003502782506766</v>
      </c>
      <c r="FU1128" s="239">
        <f t="shared" si="1763"/>
        <v>36</v>
      </c>
      <c r="FV1128" s="231">
        <f t="shared" si="1908"/>
        <v>1.0083588720000001</v>
      </c>
      <c r="FW1128" s="227">
        <f t="shared" si="1909"/>
        <v>3140.3325289099998</v>
      </c>
      <c r="FX1128" s="227">
        <f t="shared" si="1910"/>
        <v>3257.5967722433334</v>
      </c>
      <c r="FY1128" s="227">
        <f t="shared" si="1917"/>
        <v>3113.21</v>
      </c>
      <c r="FZ1128" s="227">
        <f t="shared" si="1918"/>
        <v>62.264200000000002</v>
      </c>
      <c r="GA1128" s="227">
        <f t="shared" si="1911"/>
        <v>23.867943333333336</v>
      </c>
      <c r="GB1128" s="228">
        <f t="shared" si="1912"/>
        <v>1.0007502110634539</v>
      </c>
      <c r="GC1128" s="239">
        <f t="shared" si="1913"/>
        <v>14</v>
      </c>
      <c r="GD1128" s="231">
        <f t="shared" si="1914"/>
        <v>1.0032424069999999</v>
      </c>
      <c r="GE1128" s="227">
        <f t="shared" si="1815"/>
        <v>3125.64743133</v>
      </c>
      <c r="GF1128" s="227">
        <f t="shared" si="1915"/>
        <v>3211.7795746633333</v>
      </c>
      <c r="GG1128" s="1"/>
      <c r="GH1128" s="5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5"/>
      <c r="HA1128" s="5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3"/>
      <c r="JZ1128" s="1"/>
      <c r="KA1128" s="1"/>
      <c r="KB1128" s="1"/>
      <c r="KC1128" s="1"/>
      <c r="KD1128" s="1"/>
      <c r="KE1128" s="1"/>
    </row>
    <row r="1129" spans="1:291" x14ac:dyDescent="0.2">
      <c r="A1129" s="196">
        <f t="shared" si="1799"/>
        <v>43787</v>
      </c>
      <c r="B1129" s="236">
        <f t="shared" si="1916"/>
        <v>122782.67247103</v>
      </c>
      <c r="C1129" s="66">
        <f t="shared" si="1660"/>
        <v>47704.612013940001</v>
      </c>
      <c r="D1129" s="77">
        <f t="shared" si="1800"/>
        <v>5227.84</v>
      </c>
      <c r="E1129" s="67">
        <f>VLOOKUP(A1128,[1]Plan1!$DQ$117:$DS$314,3)</f>
        <v>5233.07</v>
      </c>
      <c r="F1129" s="11">
        <f t="shared" si="1801"/>
        <v>43764</v>
      </c>
      <c r="G1129" s="73">
        <f t="shared" si="1789"/>
        <v>1.0004131725529497E-3</v>
      </c>
      <c r="H1129" s="11">
        <f t="shared" si="1802"/>
        <v>43794</v>
      </c>
      <c r="I1129" s="11">
        <f t="shared" si="1790"/>
        <v>43794</v>
      </c>
      <c r="J1129" s="1">
        <f t="shared" si="1803"/>
        <v>20</v>
      </c>
      <c r="K1129" s="1">
        <f t="shared" si="1804"/>
        <v>15</v>
      </c>
      <c r="L1129" s="66">
        <f t="shared" si="1791"/>
        <v>1.0007502100000001</v>
      </c>
      <c r="M1129" s="70">
        <f t="shared" si="1661"/>
        <v>0.99960037000000002</v>
      </c>
      <c r="N1129" s="70">
        <f t="shared" si="1928"/>
        <v>1.1027963289813285</v>
      </c>
      <c r="O1129" s="66">
        <f t="shared" ref="O1129:O1192" si="1938">TRUNC(TRUNC((L1129*N1129),15),8)</f>
        <v>1.1036236500000001</v>
      </c>
      <c r="P1129" s="66">
        <f t="shared" si="1792"/>
        <v>47740.400490909997</v>
      </c>
      <c r="Q1129" s="74">
        <f t="shared" si="1793"/>
        <v>0</v>
      </c>
      <c r="R1129" s="75">
        <f t="shared" ref="R1129:R1192" si="1939">IF(Q1129&gt;0,(S1129/C1129),0)</f>
        <v>0</v>
      </c>
      <c r="S1129" s="66">
        <f t="shared" ref="S1129:S1192" si="1940">IF($Q1129&gt;0,VLOOKUP($A1129,$AE$10:$AK$114,6),0)</f>
        <v>0</v>
      </c>
      <c r="T1129" s="10">
        <f t="shared" si="1805"/>
        <v>0.06</v>
      </c>
      <c r="U1129" s="74">
        <f t="shared" si="1935"/>
        <v>15</v>
      </c>
      <c r="V1129" s="74">
        <v>252</v>
      </c>
      <c r="W1129" s="70">
        <f t="shared" si="1794"/>
        <v>1.0034744090000001</v>
      </c>
      <c r="X1129" s="66">
        <f t="shared" si="1795"/>
        <v>165.86967712000001</v>
      </c>
      <c r="Y1129" s="66">
        <v>0</v>
      </c>
      <c r="Z1129" s="67">
        <f t="shared" si="1796"/>
        <v>0</v>
      </c>
      <c r="AA1129" s="68" t="str">
        <f t="shared" si="1806"/>
        <v>A+INCORP J=</v>
      </c>
      <c r="AB1129" s="11">
        <f t="shared" si="1807"/>
        <v>43794</v>
      </c>
      <c r="AC1129" s="227">
        <f t="shared" si="1812"/>
        <v>3113.21</v>
      </c>
      <c r="AD1129" s="227">
        <f t="shared" si="1816"/>
        <v>62.264200000000002</v>
      </c>
      <c r="AE1129" s="227">
        <f t="shared" si="1817"/>
        <v>624.71747333333337</v>
      </c>
      <c r="AF1129" s="228">
        <f t="shared" si="1813"/>
        <v>1.0576693549574228</v>
      </c>
      <c r="AG1129" s="230">
        <f t="shared" si="1814"/>
        <v>415</v>
      </c>
      <c r="AH1129" s="231">
        <f t="shared" si="1818"/>
        <v>1.1007136230000001</v>
      </c>
      <c r="AI1129" s="227">
        <f t="shared" si="1819"/>
        <v>3624.37127366</v>
      </c>
      <c r="AJ1129" s="227">
        <f t="shared" si="1820"/>
        <v>4311.3529469933337</v>
      </c>
      <c r="AK1129" s="227">
        <f t="shared" si="1667"/>
        <v>3113.21</v>
      </c>
      <c r="AL1129" s="227">
        <f t="shared" si="1821"/>
        <v>62.264200000000002</v>
      </c>
      <c r="AM1129" s="227">
        <f t="shared" si="1822"/>
        <v>593.58537333333334</v>
      </c>
      <c r="AN1129" s="228">
        <f t="shared" si="1668"/>
        <v>1.0567187069050579</v>
      </c>
      <c r="AO1129" s="230">
        <f t="shared" si="1669"/>
        <v>394</v>
      </c>
      <c r="AP1129" s="231">
        <f t="shared" si="1823"/>
        <v>1.0953817969999999</v>
      </c>
      <c r="AQ1129" s="227">
        <f t="shared" si="1824"/>
        <v>3603.5730647400001</v>
      </c>
      <c r="AR1129" s="227">
        <f t="shared" si="1825"/>
        <v>4259.4226380733335</v>
      </c>
      <c r="AS1129" s="227">
        <f t="shared" si="1808"/>
        <v>3113.21</v>
      </c>
      <c r="AT1129" s="227">
        <f t="shared" si="1826"/>
        <v>62.264200000000002</v>
      </c>
      <c r="AU1129" s="227">
        <f t="shared" si="1827"/>
        <v>562.4532733333333</v>
      </c>
      <c r="AV1129" s="228">
        <f t="shared" si="1809"/>
        <v>1.0543994845438391</v>
      </c>
      <c r="AW1129" s="230">
        <f t="shared" si="1810"/>
        <v>373</v>
      </c>
      <c r="AX1129" s="231">
        <f t="shared" si="1828"/>
        <v>1.090075798</v>
      </c>
      <c r="AY1129" s="227">
        <f t="shared" si="1829"/>
        <v>3578.2468630200001</v>
      </c>
      <c r="AZ1129" s="227">
        <f t="shared" si="1830"/>
        <v>4202.9643363533332</v>
      </c>
      <c r="BA1129" s="227">
        <f t="shared" si="1787"/>
        <v>3113.21</v>
      </c>
      <c r="BB1129" s="227">
        <f t="shared" si="1831"/>
        <v>62.264200000000002</v>
      </c>
      <c r="BC1129" s="227">
        <f t="shared" si="1832"/>
        <v>530.28343666666672</v>
      </c>
      <c r="BD1129" s="228">
        <f t="shared" si="1665"/>
        <v>1.050198128344574</v>
      </c>
      <c r="BE1129" s="230">
        <f t="shared" si="1666"/>
        <v>353</v>
      </c>
      <c r="BF1129" s="231">
        <f t="shared" si="1833"/>
        <v>1.0850463619999999</v>
      </c>
      <c r="BG1129" s="227">
        <f t="shared" si="1834"/>
        <v>3547.5453169000002</v>
      </c>
      <c r="BH1129" s="227">
        <f t="shared" si="1835"/>
        <v>4140.0929535666673</v>
      </c>
      <c r="BI1129" s="227">
        <f t="shared" si="1811"/>
        <v>3113.21</v>
      </c>
      <c r="BJ1129" s="227">
        <f t="shared" si="1836"/>
        <v>62.264200000000002</v>
      </c>
      <c r="BK1129" s="227">
        <f t="shared" si="1837"/>
        <v>499.15133666666674</v>
      </c>
      <c r="BL1129" s="228">
        <f t="shared" si="1797"/>
        <v>1.0371301457106556</v>
      </c>
      <c r="BM1129" s="230">
        <f t="shared" si="1798"/>
        <v>331</v>
      </c>
      <c r="BN1129" s="231">
        <f t="shared" si="1838"/>
        <v>1.0795407809999999</v>
      </c>
      <c r="BO1129" s="227">
        <f t="shared" si="1839"/>
        <v>3485.6255280800001</v>
      </c>
      <c r="BP1129" s="227">
        <f t="shared" si="1840"/>
        <v>4047.041064746667</v>
      </c>
      <c r="BQ1129" s="227">
        <f t="shared" si="1664"/>
        <v>3113.21</v>
      </c>
      <c r="BR1129" s="227">
        <f t="shared" si="1841"/>
        <v>62.264200000000002</v>
      </c>
      <c r="BS1129" s="227">
        <f t="shared" si="1842"/>
        <v>464.90602666666672</v>
      </c>
      <c r="BT1129" s="228">
        <f t="shared" si="1662"/>
        <v>1.0337182080858263</v>
      </c>
      <c r="BU1129" s="230">
        <f t="shared" si="1663"/>
        <v>308</v>
      </c>
      <c r="BV1129" s="231">
        <f t="shared" si="1843"/>
        <v>1.0738148139999999</v>
      </c>
      <c r="BW1129" s="227">
        <f t="shared" si="1844"/>
        <v>3455.7313582000002</v>
      </c>
      <c r="BX1129" s="227">
        <f t="shared" si="1845"/>
        <v>3982.9015848666668</v>
      </c>
      <c r="BY1129" s="227">
        <f t="shared" si="1788"/>
        <v>3113.21</v>
      </c>
      <c r="BZ1129" s="227">
        <f t="shared" si="1846"/>
        <v>62.264200000000002</v>
      </c>
      <c r="CA1129" s="227">
        <f t="shared" si="1847"/>
        <v>434.81166333333334</v>
      </c>
      <c r="CB1129" s="228">
        <f t="shared" si="1785"/>
        <v>1.0346483714204557</v>
      </c>
      <c r="CC1129" s="230">
        <f t="shared" si="1786"/>
        <v>288</v>
      </c>
      <c r="CD1129" s="231">
        <f t="shared" si="1848"/>
        <v>1.068860404</v>
      </c>
      <c r="CE1129" s="227">
        <f t="shared" si="1849"/>
        <v>3442.88236512</v>
      </c>
      <c r="CF1129" s="227">
        <f t="shared" si="1850"/>
        <v>3939.9582284533335</v>
      </c>
      <c r="CG1129" s="227">
        <f t="shared" si="1781"/>
        <v>3113.21</v>
      </c>
      <c r="CH1129" s="227">
        <f t="shared" si="1851"/>
        <v>62.264200000000002</v>
      </c>
      <c r="CI1129" s="227">
        <f t="shared" si="1852"/>
        <v>403.67956333333336</v>
      </c>
      <c r="CJ1129" s="228">
        <f t="shared" si="1936"/>
        <v>1.0297060949998278</v>
      </c>
      <c r="CK1129" s="230">
        <f t="shared" si="1937"/>
        <v>267</v>
      </c>
      <c r="CL1129" s="231">
        <f t="shared" si="1853"/>
        <v>1.0636828739999999</v>
      </c>
      <c r="CM1129" s="227">
        <f t="shared" si="1854"/>
        <v>3409.83894792</v>
      </c>
      <c r="CN1129" s="227">
        <f t="shared" si="1855"/>
        <v>3875.7827112533332</v>
      </c>
      <c r="CO1129" s="227">
        <f t="shared" si="1784"/>
        <v>3113.21</v>
      </c>
      <c r="CP1129" s="227">
        <f t="shared" si="1856"/>
        <v>62.264200000000002</v>
      </c>
      <c r="CQ1129" s="227">
        <f t="shared" si="1857"/>
        <v>370.47199000000001</v>
      </c>
      <c r="CR1129" s="228">
        <f t="shared" si="1782"/>
        <v>1.0250939307175817</v>
      </c>
      <c r="CS1129" s="230">
        <f t="shared" si="1783"/>
        <v>247</v>
      </c>
      <c r="CT1129" s="231">
        <f t="shared" si="1858"/>
        <v>1.0587752109999999</v>
      </c>
      <c r="CU1129" s="227">
        <f t="shared" si="1859"/>
        <v>3378.9039274500001</v>
      </c>
      <c r="CV1129" s="227">
        <f t="shared" si="1860"/>
        <v>3811.6401174500002</v>
      </c>
      <c r="CW1129" s="227">
        <f t="shared" si="1934"/>
        <v>3113.21</v>
      </c>
      <c r="CX1129" s="227">
        <f t="shared" si="1861"/>
        <v>62.264200000000002</v>
      </c>
      <c r="CY1129" s="227">
        <f t="shared" si="1862"/>
        <v>339.33989000000003</v>
      </c>
      <c r="CZ1129" s="228">
        <f t="shared" si="1932"/>
        <v>1.0272516214934784</v>
      </c>
      <c r="DA1129" s="239">
        <f t="shared" si="1933"/>
        <v>226</v>
      </c>
      <c r="DB1129" s="231">
        <f t="shared" si="1863"/>
        <v>1.053646533</v>
      </c>
      <c r="DC1129" s="227">
        <f t="shared" si="1864"/>
        <v>3369.6143165100002</v>
      </c>
      <c r="DD1129" s="227">
        <f t="shared" si="1865"/>
        <v>3771.21840651</v>
      </c>
      <c r="DE1129" s="227">
        <f t="shared" si="1780"/>
        <v>3113.21</v>
      </c>
      <c r="DF1129" s="227">
        <f t="shared" si="1866"/>
        <v>62.264200000000002</v>
      </c>
      <c r="DG1129" s="227">
        <f t="shared" si="1867"/>
        <v>308.20779000000005</v>
      </c>
      <c r="DH1129" s="228">
        <f t="shared" si="1778"/>
        <v>1.0257129460704313</v>
      </c>
      <c r="DI1129" s="239">
        <f t="shared" si="1779"/>
        <v>205</v>
      </c>
      <c r="DJ1129" s="231">
        <f t="shared" si="1868"/>
        <v>1.048542699</v>
      </c>
      <c r="DK1129" s="227">
        <f t="shared" si="1869"/>
        <v>3348.2692501699999</v>
      </c>
      <c r="DL1129" s="227">
        <f t="shared" si="1870"/>
        <v>3718.7412401699999</v>
      </c>
      <c r="DM1129" s="227">
        <f t="shared" si="1931"/>
        <v>3113.21</v>
      </c>
      <c r="DN1129" s="227">
        <f t="shared" si="1871"/>
        <v>62.264200000000002</v>
      </c>
      <c r="DO1129" s="227">
        <f t="shared" si="1872"/>
        <v>276.03795333333335</v>
      </c>
      <c r="DP1129" s="228">
        <f t="shared" si="1929"/>
        <v>1.0224415363994961</v>
      </c>
      <c r="DQ1129" s="239">
        <f t="shared" si="1930"/>
        <v>184</v>
      </c>
      <c r="DR1129" s="231">
        <f t="shared" si="1873"/>
        <v>1.043463587</v>
      </c>
      <c r="DS1129" s="227">
        <f t="shared" si="1874"/>
        <v>3321.4230820900002</v>
      </c>
      <c r="DT1129" s="227">
        <f t="shared" si="1875"/>
        <v>3659.7252354233337</v>
      </c>
      <c r="DU1129" s="227">
        <f t="shared" si="1777"/>
        <v>3113.21</v>
      </c>
      <c r="DV1129" s="227">
        <f t="shared" si="1876"/>
        <v>62.264200000000002</v>
      </c>
      <c r="DW1129" s="227">
        <f t="shared" si="1877"/>
        <v>246.98132666666669</v>
      </c>
      <c r="DX1129" s="228">
        <f t="shared" si="1774"/>
        <v>1.0180644168946071</v>
      </c>
      <c r="DY1129" s="239">
        <f t="shared" si="1775"/>
        <v>166</v>
      </c>
      <c r="DZ1129" s="231">
        <f t="shared" si="1878"/>
        <v>1.0391296489999999</v>
      </c>
      <c r="EA1129" s="227">
        <f t="shared" si="1879"/>
        <v>3293.4677237300002</v>
      </c>
      <c r="EB1129" s="227">
        <f t="shared" si="1880"/>
        <v>3602.7132503966668</v>
      </c>
      <c r="EC1129" s="227">
        <f t="shared" si="1925"/>
        <v>3113.21</v>
      </c>
      <c r="ED1129" s="227">
        <f t="shared" si="1881"/>
        <v>62.264200000000002</v>
      </c>
      <c r="EE1129" s="227">
        <f t="shared" si="1882"/>
        <v>214.81149000000002</v>
      </c>
      <c r="EF1129" s="228">
        <f t="shared" si="1926"/>
        <v>1.010486160422301</v>
      </c>
      <c r="EG1129" s="239">
        <f t="shared" si="1927"/>
        <v>144</v>
      </c>
      <c r="EH1129" s="231">
        <f t="shared" si="1883"/>
        <v>1.0338570520000001</v>
      </c>
      <c r="EI1129" s="227">
        <f t="shared" si="1884"/>
        <v>3252.3650167800001</v>
      </c>
      <c r="EJ1129" s="227">
        <f t="shared" si="1885"/>
        <v>3529.4407067800003</v>
      </c>
      <c r="EK1129" s="227">
        <f t="shared" si="1776"/>
        <v>3113.21</v>
      </c>
      <c r="EL1129" s="227">
        <f t="shared" si="1886"/>
        <v>62.264200000000002</v>
      </c>
      <c r="EM1129" s="227">
        <f t="shared" si="1887"/>
        <v>181.60391666666666</v>
      </c>
      <c r="EN1129" s="228">
        <f t="shared" si="1772"/>
        <v>1.0047593490872146</v>
      </c>
      <c r="EO1129" s="239">
        <f t="shared" si="1773"/>
        <v>123</v>
      </c>
      <c r="EP1129" s="231">
        <f t="shared" si="1888"/>
        <v>1.0288490770000001</v>
      </c>
      <c r="EQ1129" s="227">
        <f t="shared" si="1889"/>
        <v>3218.26754071</v>
      </c>
      <c r="ER1129" s="227">
        <f t="shared" si="1890"/>
        <v>3462.1356573766666</v>
      </c>
      <c r="ES1129" s="227">
        <f t="shared" si="1924"/>
        <v>3113.21</v>
      </c>
      <c r="ET1129" s="227">
        <f t="shared" si="1891"/>
        <v>62.264200000000002</v>
      </c>
      <c r="EU1129" s="227">
        <f t="shared" si="1892"/>
        <v>151.50955333333332</v>
      </c>
      <c r="EV1129" s="228">
        <f t="shared" si="1922"/>
        <v>1.0034546887997817</v>
      </c>
      <c r="EW1129" s="239">
        <f t="shared" si="1923"/>
        <v>103</v>
      </c>
      <c r="EX1129" s="231">
        <f t="shared" si="1893"/>
        <v>1.0241021320000001</v>
      </c>
      <c r="EY1129" s="227">
        <f t="shared" si="1894"/>
        <v>3199.2593926499999</v>
      </c>
      <c r="EZ1129" s="227">
        <f t="shared" si="1895"/>
        <v>3413.0331459833333</v>
      </c>
      <c r="FA1129" s="227">
        <f t="shared" si="1771"/>
        <v>3113.21</v>
      </c>
      <c r="FB1129" s="227">
        <f t="shared" si="1896"/>
        <v>62.264200000000002</v>
      </c>
      <c r="FC1129" s="227">
        <f t="shared" si="1897"/>
        <v>120.37745333333334</v>
      </c>
      <c r="FD1129" s="228">
        <f t="shared" si="1769"/>
        <v>1.0033546200994519</v>
      </c>
      <c r="FE1129" s="239">
        <f t="shared" si="1770"/>
        <v>81</v>
      </c>
      <c r="FF1129" s="231">
        <f t="shared" si="1898"/>
        <v>1.0189057850000001</v>
      </c>
      <c r="FG1129" s="227">
        <f t="shared" si="1899"/>
        <v>3182.7087609099999</v>
      </c>
      <c r="FH1129" s="227">
        <f t="shared" si="1900"/>
        <v>3365.350414243333</v>
      </c>
      <c r="FI1129" s="227">
        <f t="shared" si="1921"/>
        <v>3113.21</v>
      </c>
      <c r="FJ1129" s="227">
        <f t="shared" si="1901"/>
        <v>62.264200000000002</v>
      </c>
      <c r="FK1129" s="227">
        <f t="shared" si="1902"/>
        <v>87.169879999999992</v>
      </c>
      <c r="FL1129" s="228">
        <f t="shared" si="1919"/>
        <v>1.0014513110496197</v>
      </c>
      <c r="FM1129" s="239">
        <f t="shared" si="1920"/>
        <v>59</v>
      </c>
      <c r="FN1129" s="231">
        <f t="shared" si="1903"/>
        <v>1.013735805</v>
      </c>
      <c r="FO1129" s="227">
        <f t="shared" si="1904"/>
        <v>3160.5527431599999</v>
      </c>
      <c r="FP1129" s="227">
        <f t="shared" si="1905"/>
        <v>3309.9868231599999</v>
      </c>
      <c r="FQ1129" s="227">
        <f t="shared" si="1767"/>
        <v>3113.21</v>
      </c>
      <c r="FR1129" s="227">
        <f t="shared" si="1906"/>
        <v>62.264200000000002</v>
      </c>
      <c r="FS1129" s="227">
        <f t="shared" si="1907"/>
        <v>56.037780000000005</v>
      </c>
      <c r="FT1129" s="228">
        <f t="shared" si="1762"/>
        <v>1.0003502782506766</v>
      </c>
      <c r="FU1129" s="239">
        <f t="shared" si="1763"/>
        <v>37</v>
      </c>
      <c r="FV1129" s="231">
        <f t="shared" si="1908"/>
        <v>1.008592057</v>
      </c>
      <c r="FW1129" s="227">
        <f t="shared" si="1909"/>
        <v>3141.05873707</v>
      </c>
      <c r="FX1129" s="227">
        <f t="shared" si="1910"/>
        <v>3259.3607170700002</v>
      </c>
      <c r="FY1129" s="227">
        <f t="shared" si="1917"/>
        <v>3113.21</v>
      </c>
      <c r="FZ1129" s="227">
        <f t="shared" si="1918"/>
        <v>62.264200000000002</v>
      </c>
      <c r="GA1129" s="227">
        <f t="shared" si="1911"/>
        <v>24.90568</v>
      </c>
      <c r="GB1129" s="228">
        <f t="shared" si="1912"/>
        <v>1.0007502110634539</v>
      </c>
      <c r="GC1129" s="239">
        <f t="shared" si="1913"/>
        <v>15</v>
      </c>
      <c r="GD1129" s="231">
        <f t="shared" si="1914"/>
        <v>1.0034744090000001</v>
      </c>
      <c r="GE1129" s="227">
        <f t="shared" si="1815"/>
        <v>3126.3702441300002</v>
      </c>
      <c r="GF1129" s="227">
        <f t="shared" si="1915"/>
        <v>3213.5401241300001</v>
      </c>
      <c r="GG1129" s="1"/>
      <c r="GH1129" s="5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5"/>
      <c r="HA1129" s="5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3"/>
      <c r="JZ1129" s="1"/>
      <c r="KA1129" s="1"/>
      <c r="KB1129" s="1"/>
      <c r="KC1129" s="1"/>
      <c r="KD1129" s="1"/>
      <c r="KE1129" s="1"/>
    </row>
    <row r="1130" spans="1:291" x14ac:dyDescent="0.2">
      <c r="A1130" s="196">
        <f t="shared" si="1799"/>
        <v>43788</v>
      </c>
      <c r="B1130" s="236">
        <f t="shared" si="1916"/>
        <v>122835.78627828333</v>
      </c>
      <c r="C1130" s="66">
        <f t="shared" ref="C1130:C1193" si="1941">TRUNC(IF(Q1129&gt;0,P1129-S1129+X1129,C1129),8)</f>
        <v>47704.612013940001</v>
      </c>
      <c r="D1130" s="77">
        <f t="shared" si="1800"/>
        <v>5227.84</v>
      </c>
      <c r="E1130" s="67">
        <f>VLOOKUP(A1129,[1]Plan1!$DQ$117:$DS$314,3)</f>
        <v>5233.07</v>
      </c>
      <c r="F1130" s="11">
        <f t="shared" si="1801"/>
        <v>43764</v>
      </c>
      <c r="G1130" s="73">
        <f t="shared" si="1789"/>
        <v>1.0004131725529497E-3</v>
      </c>
      <c r="H1130" s="11">
        <f t="shared" si="1802"/>
        <v>43794</v>
      </c>
      <c r="I1130" s="11">
        <f t="shared" si="1790"/>
        <v>43794</v>
      </c>
      <c r="J1130" s="1">
        <f t="shared" si="1803"/>
        <v>20</v>
      </c>
      <c r="K1130" s="1">
        <f t="shared" si="1804"/>
        <v>16</v>
      </c>
      <c r="L1130" s="66">
        <f t="shared" si="1791"/>
        <v>1.0008002499999999</v>
      </c>
      <c r="M1130" s="70">
        <f t="shared" ref="M1130:M1193" si="1942">IF(I1130&gt;I1129,L1129,M1129)</f>
        <v>0.99960037000000002</v>
      </c>
      <c r="N1130" s="70">
        <f t="shared" si="1928"/>
        <v>1.1027963289813285</v>
      </c>
      <c r="O1130" s="66">
        <f t="shared" si="1938"/>
        <v>1.1036788399999999</v>
      </c>
      <c r="P1130" s="66">
        <f t="shared" si="1792"/>
        <v>47742.787629699997</v>
      </c>
      <c r="Q1130" s="74">
        <f t="shared" si="1793"/>
        <v>0</v>
      </c>
      <c r="R1130" s="75">
        <f t="shared" si="1939"/>
        <v>0</v>
      </c>
      <c r="S1130" s="66">
        <f t="shared" si="1940"/>
        <v>0</v>
      </c>
      <c r="T1130" s="10">
        <f t="shared" si="1805"/>
        <v>0.06</v>
      </c>
      <c r="U1130" s="74">
        <f t="shared" si="1935"/>
        <v>16</v>
      </c>
      <c r="V1130" s="74">
        <v>252</v>
      </c>
      <c r="W1130" s="70">
        <f t="shared" si="1794"/>
        <v>1.003706465</v>
      </c>
      <c r="X1130" s="66">
        <f t="shared" si="1795"/>
        <v>176.95697135</v>
      </c>
      <c r="Y1130" s="66">
        <v>0</v>
      </c>
      <c r="Z1130" s="67">
        <f t="shared" si="1796"/>
        <v>0</v>
      </c>
      <c r="AA1130" s="68" t="str">
        <f t="shared" si="1806"/>
        <v>A+INCORP J=</v>
      </c>
      <c r="AB1130" s="11">
        <f t="shared" si="1807"/>
        <v>43794</v>
      </c>
      <c r="AC1130" s="227">
        <f t="shared" si="1812"/>
        <v>3113.21</v>
      </c>
      <c r="AD1130" s="227">
        <f t="shared" si="1816"/>
        <v>62.264200000000002</v>
      </c>
      <c r="AE1130" s="227">
        <f t="shared" si="1817"/>
        <v>625.75521000000003</v>
      </c>
      <c r="AF1130" s="228">
        <f t="shared" si="1813"/>
        <v>1.0577222468755145</v>
      </c>
      <c r="AG1130" s="230">
        <f t="shared" si="1814"/>
        <v>416</v>
      </c>
      <c r="AH1130" s="231">
        <f t="shared" si="1818"/>
        <v>1.1009681659999999</v>
      </c>
      <c r="AI1130" s="227">
        <f t="shared" si="1819"/>
        <v>3625.3907087399998</v>
      </c>
      <c r="AJ1130" s="227">
        <f t="shared" si="1820"/>
        <v>4313.4101187400001</v>
      </c>
      <c r="AK1130" s="227">
        <f t="shared" si="1667"/>
        <v>3113.21</v>
      </c>
      <c r="AL1130" s="227">
        <f t="shared" si="1821"/>
        <v>62.264200000000002</v>
      </c>
      <c r="AM1130" s="227">
        <f t="shared" si="1822"/>
        <v>594.62311000000011</v>
      </c>
      <c r="AN1130" s="228">
        <f t="shared" si="1668"/>
        <v>1.0567715512831517</v>
      </c>
      <c r="AO1130" s="230">
        <f t="shared" si="1669"/>
        <v>395</v>
      </c>
      <c r="AP1130" s="231">
        <f t="shared" si="1823"/>
        <v>1.0956351070000001</v>
      </c>
      <c r="AQ1130" s="227">
        <f t="shared" si="1824"/>
        <v>3604.5866498700002</v>
      </c>
      <c r="AR1130" s="227">
        <f t="shared" si="1825"/>
        <v>4261.4739598699998</v>
      </c>
      <c r="AS1130" s="227">
        <f t="shared" si="1808"/>
        <v>3113.21</v>
      </c>
      <c r="AT1130" s="227">
        <f t="shared" si="1826"/>
        <v>62.264200000000002</v>
      </c>
      <c r="AU1130" s="227">
        <f t="shared" si="1827"/>
        <v>563.49101000000007</v>
      </c>
      <c r="AV1130" s="228">
        <f t="shared" si="1809"/>
        <v>1.0544522129422853</v>
      </c>
      <c r="AW1130" s="230">
        <f t="shared" si="1810"/>
        <v>374</v>
      </c>
      <c r="AX1130" s="231">
        <f t="shared" si="1828"/>
        <v>1.0903278810000001</v>
      </c>
      <c r="AY1130" s="227">
        <f t="shared" si="1829"/>
        <v>3579.2533246799999</v>
      </c>
      <c r="AZ1130" s="227">
        <f t="shared" si="1830"/>
        <v>4205.0085346799997</v>
      </c>
      <c r="BA1130" s="227">
        <f t="shared" si="1787"/>
        <v>3113.21</v>
      </c>
      <c r="BB1130" s="227">
        <f t="shared" si="1831"/>
        <v>62.264200000000002</v>
      </c>
      <c r="BC1130" s="227">
        <f t="shared" si="1832"/>
        <v>531.32117333333338</v>
      </c>
      <c r="BD1130" s="228">
        <f t="shared" si="1665"/>
        <v>1.0502506466416432</v>
      </c>
      <c r="BE1130" s="230">
        <f t="shared" si="1666"/>
        <v>354</v>
      </c>
      <c r="BF1130" s="231">
        <f t="shared" si="1833"/>
        <v>1.085297282</v>
      </c>
      <c r="BG1130" s="227">
        <f t="shared" si="1834"/>
        <v>3548.54314329</v>
      </c>
      <c r="BH1130" s="227">
        <f t="shared" si="1835"/>
        <v>4142.1285166233338</v>
      </c>
      <c r="BI1130" s="227">
        <f t="shared" si="1811"/>
        <v>3113.21</v>
      </c>
      <c r="BJ1130" s="227">
        <f t="shared" si="1836"/>
        <v>62.264200000000002</v>
      </c>
      <c r="BK1130" s="227">
        <f t="shared" si="1837"/>
        <v>500.1890733333334</v>
      </c>
      <c r="BL1130" s="228">
        <f t="shared" si="1797"/>
        <v>1.0371820105041853</v>
      </c>
      <c r="BM1130" s="230">
        <f t="shared" si="1798"/>
        <v>332</v>
      </c>
      <c r="BN1130" s="231">
        <f t="shared" si="1838"/>
        <v>1.0797904279999999</v>
      </c>
      <c r="BO1130" s="227">
        <f t="shared" si="1839"/>
        <v>3486.6059387300002</v>
      </c>
      <c r="BP1130" s="227">
        <f t="shared" si="1840"/>
        <v>4049.0592120633337</v>
      </c>
      <c r="BQ1130" s="227">
        <f t="shared" si="1664"/>
        <v>3113.21</v>
      </c>
      <c r="BR1130" s="227">
        <f t="shared" si="1841"/>
        <v>62.264200000000002</v>
      </c>
      <c r="BS1130" s="227">
        <f t="shared" si="1842"/>
        <v>465.94376333333332</v>
      </c>
      <c r="BT1130" s="228">
        <f t="shared" ref="BT1130:BT1193" si="1943">($O1130/BT$679)</f>
        <v>1.0337699022552147</v>
      </c>
      <c r="BU1130" s="230">
        <f t="shared" ref="BU1130:BU1193" si="1944">NETWORKDAYS(BU$679,$A1130,$AE$118:$AE$502)-1</f>
        <v>309</v>
      </c>
      <c r="BV1130" s="231">
        <f t="shared" si="1843"/>
        <v>1.0740631359999999</v>
      </c>
      <c r="BW1130" s="227">
        <f t="shared" si="1844"/>
        <v>3456.7033576899998</v>
      </c>
      <c r="BX1130" s="227">
        <f t="shared" si="1845"/>
        <v>3984.9113210233331</v>
      </c>
      <c r="BY1130" s="227">
        <f t="shared" si="1788"/>
        <v>3113.21</v>
      </c>
      <c r="BZ1130" s="227">
        <f t="shared" si="1846"/>
        <v>62.264200000000002</v>
      </c>
      <c r="CA1130" s="227">
        <f t="shared" si="1847"/>
        <v>435.84940000000006</v>
      </c>
      <c r="CB1130" s="228">
        <f t="shared" si="1785"/>
        <v>1.0347001121054424</v>
      </c>
      <c r="CC1130" s="230">
        <f t="shared" si="1786"/>
        <v>289</v>
      </c>
      <c r="CD1130" s="231">
        <f t="shared" si="1848"/>
        <v>1.0691075809999999</v>
      </c>
      <c r="CE1130" s="227">
        <f t="shared" si="1849"/>
        <v>3443.8507528700002</v>
      </c>
      <c r="CF1130" s="227">
        <f t="shared" si="1850"/>
        <v>3941.9643528700003</v>
      </c>
      <c r="CG1130" s="227">
        <f t="shared" si="1781"/>
        <v>3113.21</v>
      </c>
      <c r="CH1130" s="227">
        <f t="shared" si="1851"/>
        <v>62.264200000000002</v>
      </c>
      <c r="CI1130" s="227">
        <f t="shared" si="1852"/>
        <v>404.71730000000002</v>
      </c>
      <c r="CJ1130" s="228">
        <f t="shared" si="1936"/>
        <v>1.0297575885315069</v>
      </c>
      <c r="CK1130" s="230">
        <f t="shared" si="1937"/>
        <v>268</v>
      </c>
      <c r="CL1130" s="231">
        <f t="shared" si="1853"/>
        <v>1.063928853</v>
      </c>
      <c r="CM1130" s="227">
        <f t="shared" si="1854"/>
        <v>3410.79803928</v>
      </c>
      <c r="CN1130" s="227">
        <f t="shared" si="1855"/>
        <v>3877.7795392799999</v>
      </c>
      <c r="CO1130" s="227">
        <f t="shared" si="1784"/>
        <v>3113.21</v>
      </c>
      <c r="CP1130" s="227">
        <f t="shared" si="1856"/>
        <v>62.264200000000002</v>
      </c>
      <c r="CQ1130" s="227">
        <f t="shared" si="1857"/>
        <v>371.50972666666667</v>
      </c>
      <c r="CR1130" s="228">
        <f t="shared" si="1782"/>
        <v>1.0251451936041973</v>
      </c>
      <c r="CS1130" s="230">
        <f t="shared" si="1783"/>
        <v>248</v>
      </c>
      <c r="CT1130" s="231">
        <f t="shared" si="1858"/>
        <v>1.059020056</v>
      </c>
      <c r="CU1130" s="227">
        <f t="shared" si="1859"/>
        <v>3379.8543205699998</v>
      </c>
      <c r="CV1130" s="227">
        <f t="shared" si="1860"/>
        <v>3813.6282472366665</v>
      </c>
      <c r="CW1130" s="227">
        <f t="shared" si="1934"/>
        <v>3113.21</v>
      </c>
      <c r="CX1130" s="227">
        <f t="shared" si="1861"/>
        <v>62.264200000000002</v>
      </c>
      <c r="CY1130" s="227">
        <f t="shared" si="1862"/>
        <v>340.37762666666669</v>
      </c>
      <c r="CZ1130" s="228">
        <f t="shared" si="1932"/>
        <v>1.0273029922818717</v>
      </c>
      <c r="DA1130" s="239">
        <f t="shared" si="1933"/>
        <v>227</v>
      </c>
      <c r="DB1130" s="231">
        <f t="shared" si="1863"/>
        <v>1.0538901919999999</v>
      </c>
      <c r="DC1130" s="227">
        <f t="shared" si="1864"/>
        <v>3370.56209678</v>
      </c>
      <c r="DD1130" s="227">
        <f t="shared" si="1865"/>
        <v>3773.2039234466665</v>
      </c>
      <c r="DE1130" s="227">
        <f t="shared" si="1780"/>
        <v>3113.21</v>
      </c>
      <c r="DF1130" s="227">
        <f t="shared" si="1866"/>
        <v>62.264200000000002</v>
      </c>
      <c r="DG1130" s="227">
        <f t="shared" si="1867"/>
        <v>309.24552666666671</v>
      </c>
      <c r="DH1130" s="228">
        <f t="shared" si="1778"/>
        <v>1.0257642399127602</v>
      </c>
      <c r="DI1130" s="239">
        <f t="shared" si="1779"/>
        <v>206</v>
      </c>
      <c r="DJ1130" s="231">
        <f t="shared" si="1868"/>
        <v>1.0487851770000001</v>
      </c>
      <c r="DK1130" s="227">
        <f t="shared" si="1869"/>
        <v>3349.21102436</v>
      </c>
      <c r="DL1130" s="227">
        <f t="shared" si="1870"/>
        <v>3720.7207510266667</v>
      </c>
      <c r="DM1130" s="227">
        <f t="shared" si="1931"/>
        <v>3113.21</v>
      </c>
      <c r="DN1130" s="227">
        <f t="shared" si="1871"/>
        <v>62.264200000000002</v>
      </c>
      <c r="DO1130" s="227">
        <f t="shared" si="1872"/>
        <v>277.07569000000001</v>
      </c>
      <c r="DP1130" s="228">
        <f t="shared" si="1929"/>
        <v>1.0224926666452041</v>
      </c>
      <c r="DQ1130" s="239">
        <f t="shared" si="1930"/>
        <v>185</v>
      </c>
      <c r="DR1130" s="231">
        <f t="shared" si="1873"/>
        <v>1.043704891</v>
      </c>
      <c r="DS1130" s="227">
        <f t="shared" si="1874"/>
        <v>3322.3573069700001</v>
      </c>
      <c r="DT1130" s="227">
        <f t="shared" si="1875"/>
        <v>3661.6971969700003</v>
      </c>
      <c r="DU1130" s="227">
        <f t="shared" si="1777"/>
        <v>3113.21</v>
      </c>
      <c r="DV1130" s="227">
        <f t="shared" si="1876"/>
        <v>62.264200000000002</v>
      </c>
      <c r="DW1130" s="227">
        <f t="shared" si="1877"/>
        <v>248.01906333333332</v>
      </c>
      <c r="DX1130" s="228">
        <f t="shared" si="1774"/>
        <v>1.0181153282493685</v>
      </c>
      <c r="DY1130" s="239">
        <f t="shared" si="1775"/>
        <v>167</v>
      </c>
      <c r="DZ1130" s="231">
        <f t="shared" si="1878"/>
        <v>1.0393699510000001</v>
      </c>
      <c r="EA1130" s="227">
        <f t="shared" si="1879"/>
        <v>3294.3940862899999</v>
      </c>
      <c r="EB1130" s="227">
        <f t="shared" si="1880"/>
        <v>3604.6773496233332</v>
      </c>
      <c r="EC1130" s="227">
        <f t="shared" si="1925"/>
        <v>3113.21</v>
      </c>
      <c r="ED1130" s="227">
        <f t="shared" si="1881"/>
        <v>62.264200000000002</v>
      </c>
      <c r="EE1130" s="227">
        <f t="shared" si="1882"/>
        <v>215.84922666666671</v>
      </c>
      <c r="EF1130" s="228">
        <f t="shared" si="1926"/>
        <v>1.0105366928036916</v>
      </c>
      <c r="EG1130" s="239">
        <f t="shared" si="1927"/>
        <v>145</v>
      </c>
      <c r="EH1130" s="231">
        <f t="shared" si="1883"/>
        <v>1.0340961339999999</v>
      </c>
      <c r="EI1130" s="227">
        <f t="shared" si="1884"/>
        <v>3253.2798160799998</v>
      </c>
      <c r="EJ1130" s="227">
        <f t="shared" si="1885"/>
        <v>3531.3932427466666</v>
      </c>
      <c r="EK1130" s="227">
        <f t="shared" si="1776"/>
        <v>3113.21</v>
      </c>
      <c r="EL1130" s="227">
        <f t="shared" si="1886"/>
        <v>62.264200000000002</v>
      </c>
      <c r="EM1130" s="227">
        <f t="shared" si="1887"/>
        <v>182.64165333333332</v>
      </c>
      <c r="EN1130" s="228">
        <f t="shared" si="1772"/>
        <v>1.0048095950822837</v>
      </c>
      <c r="EO1130" s="239">
        <f t="shared" si="1773"/>
        <v>124</v>
      </c>
      <c r="EP1130" s="231">
        <f t="shared" si="1888"/>
        <v>1.0290870009999999</v>
      </c>
      <c r="EQ1130" s="227">
        <f t="shared" si="1889"/>
        <v>3219.1727496799999</v>
      </c>
      <c r="ER1130" s="227">
        <f t="shared" si="1890"/>
        <v>3464.0786030133331</v>
      </c>
      <c r="ES1130" s="227">
        <f t="shared" si="1924"/>
        <v>3113.21</v>
      </c>
      <c r="ET1130" s="227">
        <f t="shared" si="1891"/>
        <v>62.264200000000002</v>
      </c>
      <c r="EU1130" s="227">
        <f t="shared" si="1892"/>
        <v>152.54729</v>
      </c>
      <c r="EV1130" s="228">
        <f t="shared" si="1922"/>
        <v>1.0035048695514128</v>
      </c>
      <c r="EW1130" s="239">
        <f t="shared" si="1923"/>
        <v>104</v>
      </c>
      <c r="EX1130" s="231">
        <f t="shared" si="1893"/>
        <v>1.024338958</v>
      </c>
      <c r="EY1130" s="227">
        <f t="shared" si="1894"/>
        <v>3200.1592543500001</v>
      </c>
      <c r="EZ1130" s="227">
        <f t="shared" si="1895"/>
        <v>3414.9707443500001</v>
      </c>
      <c r="FA1130" s="227">
        <f t="shared" si="1771"/>
        <v>3113.21</v>
      </c>
      <c r="FB1130" s="227">
        <f t="shared" si="1896"/>
        <v>62.264200000000002</v>
      </c>
      <c r="FC1130" s="227">
        <f t="shared" si="1897"/>
        <v>121.41519</v>
      </c>
      <c r="FD1130" s="228">
        <f t="shared" si="1769"/>
        <v>1.0034047958468482</v>
      </c>
      <c r="FE1130" s="239">
        <f t="shared" si="1770"/>
        <v>82</v>
      </c>
      <c r="FF1130" s="231">
        <f t="shared" si="1898"/>
        <v>1.01914141</v>
      </c>
      <c r="FG1130" s="227">
        <f t="shared" si="1899"/>
        <v>3183.6039694699998</v>
      </c>
      <c r="FH1130" s="227">
        <f t="shared" si="1900"/>
        <v>3367.2833594699996</v>
      </c>
      <c r="FI1130" s="227">
        <f t="shared" si="1921"/>
        <v>3113.21</v>
      </c>
      <c r="FJ1130" s="227">
        <f t="shared" si="1901"/>
        <v>62.264200000000002</v>
      </c>
      <c r="FK1130" s="227">
        <f t="shared" si="1902"/>
        <v>88.207616666666681</v>
      </c>
      <c r="FL1130" s="228">
        <f t="shared" si="1919"/>
        <v>1.0015013916163569</v>
      </c>
      <c r="FM1130" s="239">
        <f t="shared" si="1920"/>
        <v>60</v>
      </c>
      <c r="FN1130" s="231">
        <f t="shared" si="1903"/>
        <v>1.0139702340000001</v>
      </c>
      <c r="FO1130" s="227">
        <f t="shared" si="1904"/>
        <v>3161.4417185100001</v>
      </c>
      <c r="FP1130" s="227">
        <f t="shared" si="1905"/>
        <v>3311.9135351766668</v>
      </c>
      <c r="FQ1130" s="227">
        <f t="shared" si="1767"/>
        <v>3113.21</v>
      </c>
      <c r="FR1130" s="227">
        <f t="shared" si="1906"/>
        <v>62.264200000000002</v>
      </c>
      <c r="FS1130" s="227">
        <f t="shared" si="1907"/>
        <v>57.075516666666665</v>
      </c>
      <c r="FT1130" s="228">
        <f t="shared" si="1762"/>
        <v>1.0004003037569771</v>
      </c>
      <c r="FU1130" s="239">
        <f t="shared" si="1763"/>
        <v>38</v>
      </c>
      <c r="FV1130" s="231">
        <f t="shared" si="1908"/>
        <v>1.008825297</v>
      </c>
      <c r="FW1130" s="227">
        <f t="shared" si="1909"/>
        <v>3141.94223087</v>
      </c>
      <c r="FX1130" s="227">
        <f t="shared" si="1910"/>
        <v>3261.2819475366668</v>
      </c>
      <c r="FY1130" s="227">
        <f t="shared" si="1917"/>
        <v>3113.21</v>
      </c>
      <c r="FZ1130" s="227">
        <f t="shared" si="1918"/>
        <v>62.264200000000002</v>
      </c>
      <c r="GA1130" s="227">
        <f t="shared" si="1911"/>
        <v>25.943416666666668</v>
      </c>
      <c r="GB1130" s="228">
        <f t="shared" si="1912"/>
        <v>1.0008002565695904</v>
      </c>
      <c r="GC1130" s="239">
        <f t="shared" si="1913"/>
        <v>16</v>
      </c>
      <c r="GD1130" s="231">
        <f t="shared" si="1914"/>
        <v>1.003706465</v>
      </c>
      <c r="GE1130" s="227">
        <f t="shared" si="1815"/>
        <v>3127.2496048200001</v>
      </c>
      <c r="GF1130" s="227">
        <f t="shared" si="1915"/>
        <v>3215.4572214866666</v>
      </c>
      <c r="GG1130" s="1"/>
      <c r="GH1130" s="5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5"/>
      <c r="HA1130" s="5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3"/>
      <c r="JZ1130" s="1"/>
      <c r="KA1130" s="1"/>
      <c r="KB1130" s="1"/>
      <c r="KC1130" s="1"/>
      <c r="KD1130" s="1"/>
      <c r="KE1130" s="1"/>
    </row>
    <row r="1131" spans="1:291" ht="13.5" thickBot="1" x14ac:dyDescent="0.25">
      <c r="A1131" s="196">
        <f t="shared" si="1799"/>
        <v>43789</v>
      </c>
      <c r="B1131" s="236">
        <f t="shared" si="1916"/>
        <v>122888.90720084668</v>
      </c>
      <c r="C1131" s="66">
        <f t="shared" si="1941"/>
        <v>47704.612013940001</v>
      </c>
      <c r="D1131" s="77">
        <f t="shared" si="1800"/>
        <v>5227.84</v>
      </c>
      <c r="E1131" s="67">
        <f>VLOOKUP(A1130,[1]Plan1!$DQ$117:$DS$314,3)</f>
        <v>5233.07</v>
      </c>
      <c r="F1131" s="11">
        <f t="shared" si="1801"/>
        <v>43764</v>
      </c>
      <c r="G1131" s="73">
        <f t="shared" si="1789"/>
        <v>1.0004131725529497E-3</v>
      </c>
      <c r="H1131" s="11">
        <f t="shared" si="1802"/>
        <v>43794</v>
      </c>
      <c r="I1131" s="11">
        <f t="shared" si="1790"/>
        <v>43794</v>
      </c>
      <c r="J1131" s="1">
        <f t="shared" si="1803"/>
        <v>20</v>
      </c>
      <c r="K1131" s="1">
        <f t="shared" si="1804"/>
        <v>17</v>
      </c>
      <c r="L1131" s="66">
        <f t="shared" si="1791"/>
        <v>1.0008502800000001</v>
      </c>
      <c r="M1131" s="70">
        <f t="shared" si="1942"/>
        <v>0.99960037000000002</v>
      </c>
      <c r="N1131" s="70">
        <f t="shared" si="1928"/>
        <v>1.1027963289813285</v>
      </c>
      <c r="O1131" s="66">
        <f t="shared" si="1938"/>
        <v>1.1037340099999999</v>
      </c>
      <c r="P1131" s="66">
        <f t="shared" si="1792"/>
        <v>47745.174291440002</v>
      </c>
      <c r="Q1131" s="74">
        <f t="shared" si="1793"/>
        <v>0</v>
      </c>
      <c r="R1131" s="75">
        <f t="shared" si="1939"/>
        <v>0</v>
      </c>
      <c r="S1131" s="66">
        <f t="shared" si="1940"/>
        <v>0</v>
      </c>
      <c r="T1131" s="10">
        <f t="shared" si="1805"/>
        <v>0.06</v>
      </c>
      <c r="U1131" s="74">
        <f t="shared" si="1935"/>
        <v>17</v>
      </c>
      <c r="V1131" s="74">
        <v>252</v>
      </c>
      <c r="W1131" s="70">
        <f t="shared" si="1794"/>
        <v>1.0039385750000001</v>
      </c>
      <c r="X1131" s="66">
        <f t="shared" si="1795"/>
        <v>188.04794982999999</v>
      </c>
      <c r="Y1131" s="66">
        <v>0</v>
      </c>
      <c r="Z1131" s="67">
        <f t="shared" si="1796"/>
        <v>0</v>
      </c>
      <c r="AA1131" s="68" t="str">
        <f t="shared" si="1806"/>
        <v>A+INCORP J=</v>
      </c>
      <c r="AB1131" s="11">
        <f t="shared" si="1807"/>
        <v>43794</v>
      </c>
      <c r="AC1131" s="227">
        <f t="shared" si="1812"/>
        <v>3113.21</v>
      </c>
      <c r="AD1131" s="227">
        <f t="shared" si="1816"/>
        <v>62.264200000000002</v>
      </c>
      <c r="AE1131" s="227">
        <f t="shared" si="1817"/>
        <v>626.79294666666669</v>
      </c>
      <c r="AF1131" s="228">
        <f t="shared" si="1813"/>
        <v>1.0577751196263956</v>
      </c>
      <c r="AG1131" s="230">
        <f t="shared" si="1814"/>
        <v>417</v>
      </c>
      <c r="AH1131" s="231">
        <f t="shared" si="1818"/>
        <v>1.101222768</v>
      </c>
      <c r="AI1131" s="227">
        <f t="shared" si="1819"/>
        <v>3626.4103562400001</v>
      </c>
      <c r="AJ1131" s="227">
        <f t="shared" si="1820"/>
        <v>4315.4675029066666</v>
      </c>
      <c r="AK1131" s="227">
        <f t="shared" si="1667"/>
        <v>3113.21</v>
      </c>
      <c r="AL1131" s="227">
        <f t="shared" si="1821"/>
        <v>62.264200000000002</v>
      </c>
      <c r="AM1131" s="227">
        <f t="shared" si="1822"/>
        <v>595.66084666666666</v>
      </c>
      <c r="AN1131" s="228">
        <f t="shared" si="1668"/>
        <v>1.0568243765112626</v>
      </c>
      <c r="AO1131" s="230">
        <f t="shared" si="1669"/>
        <v>396</v>
      </c>
      <c r="AP1131" s="231">
        <f t="shared" si="1823"/>
        <v>1.095888475</v>
      </c>
      <c r="AQ1131" s="227">
        <f t="shared" si="1824"/>
        <v>3605.6004438300001</v>
      </c>
      <c r="AR1131" s="227">
        <f t="shared" si="1825"/>
        <v>4263.5254904966669</v>
      </c>
      <c r="AS1131" s="227">
        <f t="shared" si="1808"/>
        <v>3113.21</v>
      </c>
      <c r="AT1131" s="227">
        <f t="shared" si="1826"/>
        <v>62.264200000000002</v>
      </c>
      <c r="AU1131" s="227">
        <f t="shared" si="1827"/>
        <v>564.52874666666662</v>
      </c>
      <c r="AV1131" s="228">
        <f t="shared" si="1809"/>
        <v>1.0545049222327778</v>
      </c>
      <c r="AW1131" s="230">
        <f t="shared" si="1810"/>
        <v>375</v>
      </c>
      <c r="AX1131" s="231">
        <f t="shared" si="1828"/>
        <v>1.0905800219999999</v>
      </c>
      <c r="AY1131" s="227">
        <f t="shared" si="1829"/>
        <v>3580.2599946199998</v>
      </c>
      <c r="AZ1131" s="227">
        <f t="shared" si="1830"/>
        <v>4207.0529412866663</v>
      </c>
      <c r="BA1131" s="227">
        <f t="shared" si="1787"/>
        <v>3113.21</v>
      </c>
      <c r="BB1131" s="227">
        <f t="shared" si="1831"/>
        <v>62.264200000000002</v>
      </c>
      <c r="BC1131" s="227">
        <f t="shared" si="1832"/>
        <v>532.35891000000004</v>
      </c>
      <c r="BD1131" s="228">
        <f t="shared" si="1665"/>
        <v>1.0503031459068961</v>
      </c>
      <c r="BE1131" s="230">
        <f t="shared" si="1666"/>
        <v>355</v>
      </c>
      <c r="BF1131" s="231">
        <f t="shared" si="1833"/>
        <v>1.0855482599999999</v>
      </c>
      <c r="BG1131" s="227">
        <f t="shared" si="1834"/>
        <v>3549.5411770599999</v>
      </c>
      <c r="BH1131" s="227">
        <f t="shared" si="1835"/>
        <v>4144.1642870599999</v>
      </c>
      <c r="BI1131" s="227">
        <f t="shared" si="1811"/>
        <v>3113.21</v>
      </c>
      <c r="BJ1131" s="227">
        <f t="shared" si="1836"/>
        <v>62.264200000000002</v>
      </c>
      <c r="BK1131" s="227">
        <f t="shared" si="1837"/>
        <v>501.22681</v>
      </c>
      <c r="BL1131" s="228">
        <f t="shared" si="1797"/>
        <v>1.0372338565027184</v>
      </c>
      <c r="BM1131" s="230">
        <f t="shared" si="1798"/>
        <v>333</v>
      </c>
      <c r="BN1131" s="231">
        <f t="shared" si="1838"/>
        <v>1.0800401319999999</v>
      </c>
      <c r="BO1131" s="227">
        <f t="shared" si="1839"/>
        <v>3487.5865508699999</v>
      </c>
      <c r="BP1131" s="227">
        <f t="shared" si="1840"/>
        <v>4051.0775608699996</v>
      </c>
      <c r="BQ1131" s="227">
        <f t="shared" ref="BQ1131:BQ1194" si="1945">BQ1130</f>
        <v>3113.21</v>
      </c>
      <c r="BR1131" s="227">
        <f t="shared" si="1841"/>
        <v>62.264200000000002</v>
      </c>
      <c r="BS1131" s="227">
        <f t="shared" si="1842"/>
        <v>466.98149999999998</v>
      </c>
      <c r="BT1131" s="228">
        <f t="shared" si="1943"/>
        <v>1.0338215776914379</v>
      </c>
      <c r="BU1131" s="230">
        <f t="shared" si="1944"/>
        <v>310</v>
      </c>
      <c r="BV1131" s="231">
        <f t="shared" si="1843"/>
        <v>1.0743115160000001</v>
      </c>
      <c r="BW1131" s="227">
        <f t="shared" si="1844"/>
        <v>3457.6755611399999</v>
      </c>
      <c r="BX1131" s="227">
        <f t="shared" si="1845"/>
        <v>3986.9212611399998</v>
      </c>
      <c r="BY1131" s="227">
        <f t="shared" si="1788"/>
        <v>3113.21</v>
      </c>
      <c r="BZ1131" s="227">
        <f t="shared" si="1846"/>
        <v>62.264200000000002</v>
      </c>
      <c r="CA1131" s="227">
        <f t="shared" si="1847"/>
        <v>436.88713666666666</v>
      </c>
      <c r="CB1131" s="228">
        <f t="shared" si="1785"/>
        <v>1.0347518340404076</v>
      </c>
      <c r="CC1131" s="230">
        <f t="shared" si="1786"/>
        <v>290</v>
      </c>
      <c r="CD1131" s="231">
        <f t="shared" si="1848"/>
        <v>1.069354814</v>
      </c>
      <c r="CE1131" s="227">
        <f t="shared" si="1849"/>
        <v>3444.8193382300001</v>
      </c>
      <c r="CF1131" s="227">
        <f t="shared" si="1850"/>
        <v>3943.9706748966669</v>
      </c>
      <c r="CG1131" s="227">
        <f t="shared" si="1781"/>
        <v>3113.21</v>
      </c>
      <c r="CH1131" s="227">
        <f t="shared" si="1851"/>
        <v>62.264200000000002</v>
      </c>
      <c r="CI1131" s="227">
        <f t="shared" si="1852"/>
        <v>405.75503666666668</v>
      </c>
      <c r="CJ1131" s="228">
        <f t="shared" si="1936"/>
        <v>1.0298090634027286</v>
      </c>
      <c r="CK1131" s="230">
        <f t="shared" si="1937"/>
        <v>269</v>
      </c>
      <c r="CL1131" s="231">
        <f t="shared" si="1853"/>
        <v>1.064174889</v>
      </c>
      <c r="CM1131" s="227">
        <f t="shared" si="1854"/>
        <v>3411.7573304399998</v>
      </c>
      <c r="CN1131" s="227">
        <f t="shared" si="1855"/>
        <v>3879.7765671066663</v>
      </c>
      <c r="CO1131" s="227">
        <f t="shared" si="1784"/>
        <v>3113.21</v>
      </c>
      <c r="CP1131" s="227">
        <f t="shared" si="1856"/>
        <v>62.264200000000002</v>
      </c>
      <c r="CQ1131" s="227">
        <f t="shared" si="1857"/>
        <v>372.54746333333333</v>
      </c>
      <c r="CR1131" s="228">
        <f t="shared" si="1782"/>
        <v>1.025196437913938</v>
      </c>
      <c r="CS1131" s="230">
        <f t="shared" si="1783"/>
        <v>249</v>
      </c>
      <c r="CT1131" s="231">
        <f t="shared" si="1858"/>
        <v>1.0592649569999999</v>
      </c>
      <c r="CU1131" s="227">
        <f t="shared" si="1859"/>
        <v>3380.8049093099999</v>
      </c>
      <c r="CV1131" s="227">
        <f t="shared" si="1860"/>
        <v>3815.6165726433333</v>
      </c>
      <c r="CW1131" s="227">
        <f t="shared" si="1934"/>
        <v>3113.21</v>
      </c>
      <c r="CX1131" s="227">
        <f t="shared" si="1861"/>
        <v>62.264200000000002</v>
      </c>
      <c r="CY1131" s="227">
        <f t="shared" si="1862"/>
        <v>341.41536333333335</v>
      </c>
      <c r="CZ1131" s="228">
        <f t="shared" si="1932"/>
        <v>1.0273543444542883</v>
      </c>
      <c r="DA1131" s="239">
        <f t="shared" si="1933"/>
        <v>228</v>
      </c>
      <c r="DB1131" s="231">
        <f t="shared" si="1863"/>
        <v>1.054133907</v>
      </c>
      <c r="DC1131" s="227">
        <f t="shared" si="1864"/>
        <v>3371.5100730099998</v>
      </c>
      <c r="DD1131" s="227">
        <f t="shared" si="1865"/>
        <v>3775.1896363433334</v>
      </c>
      <c r="DE1131" s="227">
        <f t="shared" si="1780"/>
        <v>3113.21</v>
      </c>
      <c r="DF1131" s="227">
        <f t="shared" si="1866"/>
        <v>62.264200000000002</v>
      </c>
      <c r="DG1131" s="227">
        <f t="shared" si="1867"/>
        <v>310.28326333333337</v>
      </c>
      <c r="DH1131" s="228">
        <f t="shared" si="1778"/>
        <v>1.0258155151669963</v>
      </c>
      <c r="DI1131" s="239">
        <f t="shared" si="1779"/>
        <v>207</v>
      </c>
      <c r="DJ1131" s="231">
        <f t="shared" si="1868"/>
        <v>1.0490277109999999</v>
      </c>
      <c r="DK1131" s="227">
        <f t="shared" si="1869"/>
        <v>3350.1529941200001</v>
      </c>
      <c r="DL1131" s="227">
        <f t="shared" si="1870"/>
        <v>3722.7004574533335</v>
      </c>
      <c r="DM1131" s="227">
        <f t="shared" si="1931"/>
        <v>3113.21</v>
      </c>
      <c r="DN1131" s="227">
        <f t="shared" si="1871"/>
        <v>62.264200000000002</v>
      </c>
      <c r="DO1131" s="227">
        <f t="shared" si="1872"/>
        <v>278.11342666666667</v>
      </c>
      <c r="DP1131" s="228">
        <f t="shared" si="1929"/>
        <v>1.0225437783621043</v>
      </c>
      <c r="DQ1131" s="239">
        <f t="shared" si="1930"/>
        <v>186</v>
      </c>
      <c r="DR1131" s="231">
        <f t="shared" si="1873"/>
        <v>1.0439462500000001</v>
      </c>
      <c r="DS1131" s="227">
        <f t="shared" si="1874"/>
        <v>3323.29172354</v>
      </c>
      <c r="DT1131" s="227">
        <f t="shared" si="1875"/>
        <v>3663.6693502066669</v>
      </c>
      <c r="DU1131" s="227">
        <f t="shared" si="1777"/>
        <v>3113.21</v>
      </c>
      <c r="DV1131" s="227">
        <f t="shared" si="1876"/>
        <v>62.264200000000002</v>
      </c>
      <c r="DW1131" s="227">
        <f t="shared" si="1877"/>
        <v>249.05680000000001</v>
      </c>
      <c r="DX1131" s="228">
        <f t="shared" si="1774"/>
        <v>1.0181662211546447</v>
      </c>
      <c r="DY1131" s="239">
        <f t="shared" si="1775"/>
        <v>168</v>
      </c>
      <c r="DZ1131" s="231">
        <f t="shared" si="1878"/>
        <v>1.0396103080000001</v>
      </c>
      <c r="EA1131" s="227">
        <f t="shared" si="1879"/>
        <v>3295.32063965</v>
      </c>
      <c r="EB1131" s="227">
        <f t="shared" si="1880"/>
        <v>3606.6416396499999</v>
      </c>
      <c r="EC1131" s="227">
        <f t="shared" si="1925"/>
        <v>3113.21</v>
      </c>
      <c r="ED1131" s="227">
        <f t="shared" si="1881"/>
        <v>62.264200000000002</v>
      </c>
      <c r="EE1131" s="227">
        <f t="shared" si="1882"/>
        <v>216.88696333333334</v>
      </c>
      <c r="EF1131" s="228">
        <f t="shared" si="1926"/>
        <v>1.0105872068729311</v>
      </c>
      <c r="EG1131" s="239">
        <f t="shared" si="1927"/>
        <v>146</v>
      </c>
      <c r="EH1131" s="231">
        <f t="shared" si="1883"/>
        <v>1.034335271</v>
      </c>
      <c r="EI1131" s="227">
        <f t="shared" si="1884"/>
        <v>3254.1948046699999</v>
      </c>
      <c r="EJ1131" s="227">
        <f t="shared" si="1885"/>
        <v>3533.3459680033334</v>
      </c>
      <c r="EK1131" s="227">
        <f t="shared" si="1776"/>
        <v>3113.21</v>
      </c>
      <c r="EL1131" s="227">
        <f t="shared" si="1886"/>
        <v>62.264200000000002</v>
      </c>
      <c r="EM1131" s="227">
        <f t="shared" si="1887"/>
        <v>183.67939000000001</v>
      </c>
      <c r="EN1131" s="228">
        <f t="shared" si="1772"/>
        <v>1.0048598228689836</v>
      </c>
      <c r="EO1131" s="239">
        <f t="shared" si="1773"/>
        <v>125</v>
      </c>
      <c r="EP1131" s="231">
        <f t="shared" si="1888"/>
        <v>1.0293249799999999</v>
      </c>
      <c r="EQ1131" s="227">
        <f t="shared" si="1889"/>
        <v>3220.0781467900001</v>
      </c>
      <c r="ER1131" s="227">
        <f t="shared" si="1890"/>
        <v>3466.02173679</v>
      </c>
      <c r="ES1131" s="227">
        <f t="shared" si="1924"/>
        <v>3113.21</v>
      </c>
      <c r="ET1131" s="227">
        <f t="shared" si="1891"/>
        <v>62.264200000000002</v>
      </c>
      <c r="EU1131" s="227">
        <f t="shared" si="1892"/>
        <v>153.58502666666669</v>
      </c>
      <c r="EV1131" s="228">
        <f t="shared" si="1922"/>
        <v>1.0035550321183178</v>
      </c>
      <c r="EW1131" s="239">
        <f t="shared" si="1923"/>
        <v>105</v>
      </c>
      <c r="EX1131" s="231">
        <f t="shared" si="1893"/>
        <v>1.0245758389999999</v>
      </c>
      <c r="EY1131" s="227">
        <f t="shared" si="1894"/>
        <v>3201.0593038799998</v>
      </c>
      <c r="EZ1131" s="227">
        <f t="shared" si="1895"/>
        <v>3416.9085305466665</v>
      </c>
      <c r="FA1131" s="227">
        <f t="shared" si="1771"/>
        <v>3113.21</v>
      </c>
      <c r="FB1131" s="227">
        <f t="shared" si="1896"/>
        <v>62.264200000000002</v>
      </c>
      <c r="FC1131" s="227">
        <f t="shared" si="1897"/>
        <v>122.45292666666666</v>
      </c>
      <c r="FD1131" s="228">
        <f t="shared" si="1769"/>
        <v>1.0034549534113322</v>
      </c>
      <c r="FE1131" s="239">
        <f t="shared" si="1770"/>
        <v>83</v>
      </c>
      <c r="FF1131" s="231">
        <f t="shared" si="1898"/>
        <v>1.019377089</v>
      </c>
      <c r="FG1131" s="227">
        <f t="shared" si="1899"/>
        <v>3184.4993626300002</v>
      </c>
      <c r="FH1131" s="227">
        <f t="shared" si="1900"/>
        <v>3369.2164892966666</v>
      </c>
      <c r="FI1131" s="227">
        <f t="shared" si="1921"/>
        <v>3113.21</v>
      </c>
      <c r="FJ1131" s="227">
        <f t="shared" si="1901"/>
        <v>62.264200000000002</v>
      </c>
      <c r="FK1131" s="227">
        <f t="shared" si="1902"/>
        <v>89.245353333333341</v>
      </c>
      <c r="FL1131" s="228">
        <f t="shared" si="1919"/>
        <v>1.0015514540346737</v>
      </c>
      <c r="FM1131" s="239">
        <f t="shared" si="1920"/>
        <v>61</v>
      </c>
      <c r="FN1131" s="231">
        <f t="shared" si="1903"/>
        <v>1.0142047169999999</v>
      </c>
      <c r="FO1131" s="227">
        <f t="shared" si="1904"/>
        <v>3162.3308780399998</v>
      </c>
      <c r="FP1131" s="227">
        <f t="shared" si="1905"/>
        <v>3313.8404313733331</v>
      </c>
      <c r="FQ1131" s="227">
        <f t="shared" si="1767"/>
        <v>3113.21</v>
      </c>
      <c r="FR1131" s="227">
        <f t="shared" si="1906"/>
        <v>62.264200000000002</v>
      </c>
      <c r="FS1131" s="227">
        <f t="shared" si="1907"/>
        <v>58.11325333333334</v>
      </c>
      <c r="FT1131" s="228">
        <f t="shared" si="1762"/>
        <v>1.0004503111348102</v>
      </c>
      <c r="FU1131" s="239">
        <f t="shared" si="1763"/>
        <v>39</v>
      </c>
      <c r="FV1131" s="231">
        <f t="shared" si="1908"/>
        <v>1.00905859</v>
      </c>
      <c r="FW1131" s="227">
        <f t="shared" si="1909"/>
        <v>3142.8259054499999</v>
      </c>
      <c r="FX1131" s="227">
        <f t="shared" si="1910"/>
        <v>3263.2033587833334</v>
      </c>
      <c r="FY1131" s="227">
        <f t="shared" si="1917"/>
        <v>3113.21</v>
      </c>
      <c r="FZ1131" s="227">
        <f t="shared" si="1918"/>
        <v>62.264200000000002</v>
      </c>
      <c r="GA1131" s="227">
        <f t="shared" si="1911"/>
        <v>26.981153333333339</v>
      </c>
      <c r="GB1131" s="228">
        <f t="shared" si="1912"/>
        <v>1.0008502839400117</v>
      </c>
      <c r="GC1131" s="239">
        <f t="shared" si="1913"/>
        <v>17</v>
      </c>
      <c r="GD1131" s="231">
        <f t="shared" si="1914"/>
        <v>1.0039385750000001</v>
      </c>
      <c r="GE1131" s="227">
        <f t="shared" si="1815"/>
        <v>3128.1291493899998</v>
      </c>
      <c r="GF1131" s="227">
        <f t="shared" si="1915"/>
        <v>3217.3745027233331</v>
      </c>
      <c r="GG1131" s="1"/>
      <c r="GH1131" s="5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5"/>
      <c r="HA1131" s="5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3"/>
      <c r="JZ1131" s="1"/>
      <c r="KA1131" s="1"/>
      <c r="KB1131" s="1"/>
      <c r="KC1131" s="1"/>
      <c r="KD1131" s="1"/>
      <c r="KE1131" s="1"/>
    </row>
    <row r="1132" spans="1:291" x14ac:dyDescent="0.2">
      <c r="A1132" s="196">
        <f t="shared" si="1799"/>
        <v>43790</v>
      </c>
      <c r="B1132" s="236">
        <f t="shared" si="1916"/>
        <v>122942.03799747</v>
      </c>
      <c r="C1132" s="66">
        <f t="shared" si="1941"/>
        <v>47704.612013940001</v>
      </c>
      <c r="D1132" s="77">
        <f t="shared" si="1800"/>
        <v>5227.84</v>
      </c>
      <c r="E1132" s="67">
        <f>VLOOKUP(A1131,[1]Plan1!$DQ$117:$DS$314,3)</f>
        <v>5233.07</v>
      </c>
      <c r="F1132" s="11">
        <f t="shared" si="1801"/>
        <v>43764</v>
      </c>
      <c r="G1132" s="73">
        <f t="shared" si="1789"/>
        <v>1.0004131725529497E-3</v>
      </c>
      <c r="H1132" s="11">
        <f t="shared" si="1802"/>
        <v>43794</v>
      </c>
      <c r="I1132" s="11">
        <f t="shared" si="1790"/>
        <v>43794</v>
      </c>
      <c r="J1132" s="1">
        <f t="shared" si="1803"/>
        <v>20</v>
      </c>
      <c r="K1132" s="1">
        <f t="shared" si="1804"/>
        <v>18</v>
      </c>
      <c r="L1132" s="66">
        <f t="shared" si="1791"/>
        <v>1.00090032</v>
      </c>
      <c r="M1132" s="70">
        <f t="shared" si="1942"/>
        <v>0.99960037000000002</v>
      </c>
      <c r="N1132" s="70">
        <f t="shared" si="1928"/>
        <v>1.1027963289813285</v>
      </c>
      <c r="O1132" s="66">
        <f t="shared" si="1938"/>
        <v>1.1037891900000001</v>
      </c>
      <c r="P1132" s="66">
        <f t="shared" si="1792"/>
        <v>47747.561430219997</v>
      </c>
      <c r="Q1132" s="74">
        <f t="shared" si="1793"/>
        <v>0</v>
      </c>
      <c r="R1132" s="75">
        <f t="shared" si="1939"/>
        <v>0</v>
      </c>
      <c r="S1132" s="66">
        <f t="shared" si="1940"/>
        <v>0</v>
      </c>
      <c r="T1132" s="10">
        <f t="shared" si="1805"/>
        <v>0.06</v>
      </c>
      <c r="U1132" s="74">
        <f t="shared" si="1935"/>
        <v>18</v>
      </c>
      <c r="V1132" s="74">
        <v>252</v>
      </c>
      <c r="W1132" s="70">
        <f t="shared" si="1794"/>
        <v>1.004170738</v>
      </c>
      <c r="X1132" s="66">
        <f t="shared" si="1795"/>
        <v>199.14256886000001</v>
      </c>
      <c r="Y1132" s="66">
        <v>0</v>
      </c>
      <c r="Z1132" s="67">
        <f t="shared" si="1796"/>
        <v>0</v>
      </c>
      <c r="AA1132" s="68" t="str">
        <f t="shared" si="1806"/>
        <v>A+INCORP J=</v>
      </c>
      <c r="AB1132" s="11">
        <f t="shared" si="1807"/>
        <v>43794</v>
      </c>
      <c r="AC1132" s="227">
        <f t="shared" si="1812"/>
        <v>3113.21</v>
      </c>
      <c r="AD1132" s="227">
        <f t="shared" si="1816"/>
        <v>62.264200000000002</v>
      </c>
      <c r="AE1132" s="227">
        <f t="shared" si="1817"/>
        <v>627.83068333333335</v>
      </c>
      <c r="AF1132" s="228">
        <f t="shared" si="1813"/>
        <v>1.0578280019608823</v>
      </c>
      <c r="AG1132" s="230">
        <f t="shared" si="1814"/>
        <v>418</v>
      </c>
      <c r="AH1132" s="231">
        <f t="shared" si="1818"/>
        <v>1.1014774279999999</v>
      </c>
      <c r="AI1132" s="227">
        <f t="shared" si="1819"/>
        <v>3627.4303114200002</v>
      </c>
      <c r="AJ1132" s="227">
        <f t="shared" si="1820"/>
        <v>4317.5251947533334</v>
      </c>
      <c r="AK1132" s="227">
        <f t="shared" si="1667"/>
        <v>3113.21</v>
      </c>
      <c r="AL1132" s="227">
        <f t="shared" si="1821"/>
        <v>62.264200000000002</v>
      </c>
      <c r="AM1132" s="227">
        <f t="shared" si="1822"/>
        <v>596.69858333333343</v>
      </c>
      <c r="AN1132" s="228">
        <f t="shared" si="1668"/>
        <v>1.0568772113143654</v>
      </c>
      <c r="AO1132" s="230">
        <f t="shared" si="1669"/>
        <v>397</v>
      </c>
      <c r="AP1132" s="231">
        <f t="shared" si="1823"/>
        <v>1.0961419020000001</v>
      </c>
      <c r="AQ1132" s="227">
        <f t="shared" si="1824"/>
        <v>3606.6145479299998</v>
      </c>
      <c r="AR1132" s="227">
        <f t="shared" si="1825"/>
        <v>4265.5773312633337</v>
      </c>
      <c r="AS1132" s="227">
        <f t="shared" si="1808"/>
        <v>3113.21</v>
      </c>
      <c r="AT1132" s="227">
        <f t="shared" si="1826"/>
        <v>62.264200000000002</v>
      </c>
      <c r="AU1132" s="227">
        <f t="shared" si="1827"/>
        <v>565.56648333333339</v>
      </c>
      <c r="AV1132" s="228">
        <f t="shared" si="1809"/>
        <v>1.0545576410772473</v>
      </c>
      <c r="AW1132" s="230">
        <f t="shared" si="1810"/>
        <v>376</v>
      </c>
      <c r="AX1132" s="231">
        <f t="shared" si="1828"/>
        <v>1.0908322210000001</v>
      </c>
      <c r="AY1132" s="227">
        <f t="shared" si="1829"/>
        <v>3581.26697018</v>
      </c>
      <c r="AZ1132" s="227">
        <f t="shared" si="1830"/>
        <v>4209.0976535133332</v>
      </c>
      <c r="BA1132" s="227">
        <f t="shared" si="1787"/>
        <v>3113.21</v>
      </c>
      <c r="BB1132" s="227">
        <f t="shared" si="1831"/>
        <v>62.264200000000002</v>
      </c>
      <c r="BC1132" s="227">
        <f t="shared" si="1832"/>
        <v>533.3966466666667</v>
      </c>
      <c r="BD1132" s="228">
        <f t="shared" ref="BD1132:BD1195" si="1946">($O1132/BD$616)</f>
        <v>1.0503556546880575</v>
      </c>
      <c r="BE1132" s="230">
        <f t="shared" ref="BE1132:BE1195" si="1947">NETWORKDAYS(BE$616,$A1132,$AE$118:$AE$502)-1</f>
        <v>356</v>
      </c>
      <c r="BF1132" s="231">
        <f t="shared" si="1833"/>
        <v>1.085799296</v>
      </c>
      <c r="BG1132" s="227">
        <f t="shared" si="1834"/>
        <v>3550.5395146999999</v>
      </c>
      <c r="BH1132" s="227">
        <f t="shared" si="1835"/>
        <v>4146.2003613666666</v>
      </c>
      <c r="BI1132" s="227">
        <f t="shared" si="1811"/>
        <v>3113.21</v>
      </c>
      <c r="BJ1132" s="227">
        <f t="shared" si="1836"/>
        <v>62.264200000000002</v>
      </c>
      <c r="BK1132" s="227">
        <f t="shared" si="1837"/>
        <v>502.26454666666666</v>
      </c>
      <c r="BL1132" s="228">
        <f t="shared" si="1797"/>
        <v>1.0372857118987497</v>
      </c>
      <c r="BM1132" s="230">
        <f t="shared" si="1798"/>
        <v>334</v>
      </c>
      <c r="BN1132" s="231">
        <f t="shared" si="1838"/>
        <v>1.0802898940000001</v>
      </c>
      <c r="BO1132" s="227">
        <f t="shared" si="1839"/>
        <v>3488.56746251</v>
      </c>
      <c r="BP1132" s="227">
        <f t="shared" si="1840"/>
        <v>4053.0962091766669</v>
      </c>
      <c r="BQ1132" s="227">
        <f t="shared" si="1945"/>
        <v>3113.21</v>
      </c>
      <c r="BR1132" s="227">
        <f t="shared" si="1841"/>
        <v>62.264200000000002</v>
      </c>
      <c r="BS1132" s="227">
        <f t="shared" si="1842"/>
        <v>468.0192366666667</v>
      </c>
      <c r="BT1132" s="228">
        <f t="shared" si="1943"/>
        <v>1.0338732624942439</v>
      </c>
      <c r="BU1132" s="230">
        <f t="shared" si="1944"/>
        <v>311</v>
      </c>
      <c r="BV1132" s="231">
        <f t="shared" si="1843"/>
        <v>1.0745599530000001</v>
      </c>
      <c r="BW1132" s="227">
        <f t="shared" si="1844"/>
        <v>3458.6480593000001</v>
      </c>
      <c r="BX1132" s="227">
        <f t="shared" si="1845"/>
        <v>3988.9314959666667</v>
      </c>
      <c r="BY1132" s="227">
        <f t="shared" si="1788"/>
        <v>3113.21</v>
      </c>
      <c r="BZ1132" s="227">
        <f t="shared" si="1846"/>
        <v>62.264200000000002</v>
      </c>
      <c r="CA1132" s="227">
        <f t="shared" si="1847"/>
        <v>437.92487333333332</v>
      </c>
      <c r="CB1132" s="228">
        <f t="shared" si="1785"/>
        <v>1.0348035653503835</v>
      </c>
      <c r="CC1132" s="230">
        <f t="shared" si="1786"/>
        <v>291</v>
      </c>
      <c r="CD1132" s="231">
        <f t="shared" si="1848"/>
        <v>1.069602105</v>
      </c>
      <c r="CE1132" s="227">
        <f t="shared" si="1849"/>
        <v>3445.78822128</v>
      </c>
      <c r="CF1132" s="227">
        <f t="shared" si="1850"/>
        <v>3945.9772946133335</v>
      </c>
      <c r="CG1132" s="227">
        <f t="shared" si="1781"/>
        <v>3113.21</v>
      </c>
      <c r="CH1132" s="227">
        <f t="shared" si="1851"/>
        <v>62.264200000000002</v>
      </c>
      <c r="CI1132" s="227">
        <f t="shared" si="1852"/>
        <v>406.79277333333329</v>
      </c>
      <c r="CJ1132" s="228">
        <f t="shared" si="1936"/>
        <v>1.0298605476041793</v>
      </c>
      <c r="CK1132" s="230">
        <f t="shared" si="1937"/>
        <v>270</v>
      </c>
      <c r="CL1132" s="231">
        <f t="shared" si="1853"/>
        <v>1.064420983</v>
      </c>
      <c r="CM1132" s="227">
        <f t="shared" si="1854"/>
        <v>3412.71691732</v>
      </c>
      <c r="CN1132" s="227">
        <f t="shared" si="1855"/>
        <v>3881.7738906533332</v>
      </c>
      <c r="CO1132" s="227">
        <f t="shared" si="1784"/>
        <v>3113.21</v>
      </c>
      <c r="CP1132" s="227">
        <f t="shared" si="1856"/>
        <v>62.264200000000002</v>
      </c>
      <c r="CQ1132" s="227">
        <f t="shared" si="1857"/>
        <v>373.58519999999999</v>
      </c>
      <c r="CR1132" s="228">
        <f t="shared" si="1782"/>
        <v>1.0252476915121163</v>
      </c>
      <c r="CS1132" s="230">
        <f t="shared" si="1783"/>
        <v>250</v>
      </c>
      <c r="CT1132" s="231">
        <f t="shared" si="1858"/>
        <v>1.059509915</v>
      </c>
      <c r="CU1132" s="227">
        <f t="shared" si="1859"/>
        <v>3381.7557887600001</v>
      </c>
      <c r="CV1132" s="227">
        <f t="shared" si="1860"/>
        <v>3817.6051887600001</v>
      </c>
      <c r="CW1132" s="227">
        <f t="shared" si="1934"/>
        <v>3113.21</v>
      </c>
      <c r="CX1132" s="227">
        <f t="shared" si="1861"/>
        <v>62.264200000000002</v>
      </c>
      <c r="CY1132" s="227">
        <f t="shared" si="1862"/>
        <v>342.45310000000001</v>
      </c>
      <c r="CZ1132" s="228">
        <f t="shared" si="1932"/>
        <v>1.0274057059346935</v>
      </c>
      <c r="DA1132" s="239">
        <f t="shared" si="1933"/>
        <v>229</v>
      </c>
      <c r="DB1132" s="231">
        <f t="shared" si="1863"/>
        <v>1.054377678</v>
      </c>
      <c r="DC1132" s="227">
        <f t="shared" si="1864"/>
        <v>3372.45833683</v>
      </c>
      <c r="DD1132" s="227">
        <f t="shared" si="1865"/>
        <v>3777.1756368300003</v>
      </c>
      <c r="DE1132" s="227">
        <f t="shared" si="1780"/>
        <v>3113.21</v>
      </c>
      <c r="DF1132" s="227">
        <f t="shared" si="1866"/>
        <v>62.264200000000002</v>
      </c>
      <c r="DG1132" s="227">
        <f t="shared" si="1867"/>
        <v>311.32100000000003</v>
      </c>
      <c r="DH1132" s="228">
        <f t="shared" si="1778"/>
        <v>1.0258667997152788</v>
      </c>
      <c r="DI1132" s="239">
        <f t="shared" si="1779"/>
        <v>208</v>
      </c>
      <c r="DJ1132" s="231">
        <f t="shared" si="1868"/>
        <v>1.049270302</v>
      </c>
      <c r="DK1132" s="227">
        <f t="shared" si="1869"/>
        <v>3351.0952537100002</v>
      </c>
      <c r="DL1132" s="227">
        <f t="shared" si="1870"/>
        <v>3724.6804537100002</v>
      </c>
      <c r="DM1132" s="227">
        <f t="shared" si="1931"/>
        <v>3113.21</v>
      </c>
      <c r="DN1132" s="227">
        <f t="shared" si="1871"/>
        <v>62.264200000000002</v>
      </c>
      <c r="DO1132" s="227">
        <f t="shared" si="1872"/>
        <v>279.15116333333333</v>
      </c>
      <c r="DP1132" s="228">
        <f t="shared" si="1929"/>
        <v>1.0225948993434086</v>
      </c>
      <c r="DQ1132" s="239">
        <f t="shared" si="1930"/>
        <v>187</v>
      </c>
      <c r="DR1132" s="231">
        <f t="shared" si="1873"/>
        <v>1.0441876649999999</v>
      </c>
      <c r="DS1132" s="227">
        <f t="shared" si="1874"/>
        <v>3324.2264253200001</v>
      </c>
      <c r="DT1132" s="227">
        <f t="shared" si="1875"/>
        <v>3665.6417886533336</v>
      </c>
      <c r="DU1132" s="227">
        <f t="shared" si="1777"/>
        <v>3113.21</v>
      </c>
      <c r="DV1132" s="227">
        <f t="shared" si="1876"/>
        <v>62.264200000000002</v>
      </c>
      <c r="DW1132" s="227">
        <f t="shared" si="1877"/>
        <v>250.0945366666667</v>
      </c>
      <c r="DX1132" s="228">
        <f t="shared" si="1774"/>
        <v>1.0182171232846637</v>
      </c>
      <c r="DY1132" s="239">
        <f t="shared" si="1775"/>
        <v>169</v>
      </c>
      <c r="DZ1132" s="231">
        <f t="shared" si="1878"/>
        <v>1.03985072</v>
      </c>
      <c r="EA1132" s="227">
        <f t="shared" si="1879"/>
        <v>3296.24747338</v>
      </c>
      <c r="EB1132" s="227">
        <f t="shared" si="1880"/>
        <v>3608.6062100466665</v>
      </c>
      <c r="EC1132" s="227">
        <f t="shared" si="1925"/>
        <v>3113.21</v>
      </c>
      <c r="ED1132" s="227">
        <f t="shared" si="1881"/>
        <v>62.264200000000002</v>
      </c>
      <c r="EE1132" s="227">
        <f t="shared" si="1882"/>
        <v>217.92470000000003</v>
      </c>
      <c r="EF1132" s="228">
        <f t="shared" si="1926"/>
        <v>1.0106377300982465</v>
      </c>
      <c r="EG1132" s="239">
        <f t="shared" si="1927"/>
        <v>147</v>
      </c>
      <c r="EH1132" s="231">
        <f t="shared" si="1883"/>
        <v>1.0345744640000001</v>
      </c>
      <c r="EI1132" s="227">
        <f t="shared" si="1884"/>
        <v>3255.1100741700002</v>
      </c>
      <c r="EJ1132" s="227">
        <f t="shared" si="1885"/>
        <v>3535.2989741700003</v>
      </c>
      <c r="EK1132" s="227">
        <f t="shared" si="1776"/>
        <v>3113.21</v>
      </c>
      <c r="EL1132" s="227">
        <f t="shared" si="1886"/>
        <v>62.264200000000002</v>
      </c>
      <c r="EM1132" s="227">
        <f t="shared" si="1887"/>
        <v>184.71712666666667</v>
      </c>
      <c r="EN1132" s="228">
        <f t="shared" si="1772"/>
        <v>1.0049100597598681</v>
      </c>
      <c r="EO1132" s="239">
        <f t="shared" si="1773"/>
        <v>126</v>
      </c>
      <c r="EP1132" s="231">
        <f t="shared" si="1888"/>
        <v>1.0295630140000001</v>
      </c>
      <c r="EQ1132" s="227">
        <f t="shared" si="1889"/>
        <v>3220.9838195799998</v>
      </c>
      <c r="ER1132" s="227">
        <f t="shared" si="1890"/>
        <v>3467.9651462466663</v>
      </c>
      <c r="ES1132" s="227">
        <f t="shared" si="1924"/>
        <v>3113.21</v>
      </c>
      <c r="ET1132" s="227">
        <f t="shared" si="1891"/>
        <v>62.264200000000002</v>
      </c>
      <c r="EU1132" s="227">
        <f t="shared" si="1892"/>
        <v>154.62276333333335</v>
      </c>
      <c r="EV1132" s="228">
        <f t="shared" si="1922"/>
        <v>1.003605203777586</v>
      </c>
      <c r="EW1132" s="239">
        <f t="shared" si="1923"/>
        <v>106</v>
      </c>
      <c r="EX1132" s="231">
        <f t="shared" si="1893"/>
        <v>1.024812775</v>
      </c>
      <c r="EY1132" s="227">
        <f t="shared" si="1894"/>
        <v>3201.9596282500002</v>
      </c>
      <c r="EZ1132" s="227">
        <f t="shared" si="1895"/>
        <v>3418.8465915833335</v>
      </c>
      <c r="FA1132" s="227">
        <f t="shared" si="1771"/>
        <v>3113.21</v>
      </c>
      <c r="FB1132" s="227">
        <f t="shared" si="1896"/>
        <v>62.264200000000002</v>
      </c>
      <c r="FC1132" s="227">
        <f t="shared" si="1897"/>
        <v>123.49066333333334</v>
      </c>
      <c r="FD1132" s="228">
        <f t="shared" si="1769"/>
        <v>1.0035051200672727</v>
      </c>
      <c r="FE1132" s="239">
        <f t="shared" si="1770"/>
        <v>84</v>
      </c>
      <c r="FF1132" s="231">
        <f t="shared" si="1898"/>
        <v>1.019612822</v>
      </c>
      <c r="FG1132" s="227">
        <f t="shared" si="1899"/>
        <v>3185.39502696</v>
      </c>
      <c r="FH1132" s="227">
        <f t="shared" si="1900"/>
        <v>3371.1498902933336</v>
      </c>
      <c r="FI1132" s="227">
        <f t="shared" si="1921"/>
        <v>3113.21</v>
      </c>
      <c r="FJ1132" s="227">
        <f t="shared" si="1901"/>
        <v>62.264200000000002</v>
      </c>
      <c r="FK1132" s="227">
        <f t="shared" si="1902"/>
        <v>90.283090000000001</v>
      </c>
      <c r="FL1132" s="228">
        <f t="shared" si="1919"/>
        <v>1.0016015255272011</v>
      </c>
      <c r="FM1132" s="239">
        <f t="shared" si="1920"/>
        <v>62</v>
      </c>
      <c r="FN1132" s="231">
        <f t="shared" si="1903"/>
        <v>1.014439254</v>
      </c>
      <c r="FO1132" s="227">
        <f t="shared" si="1904"/>
        <v>3163.22030769</v>
      </c>
      <c r="FP1132" s="227">
        <f t="shared" si="1905"/>
        <v>3315.76759769</v>
      </c>
      <c r="FQ1132" s="227">
        <f t="shared" si="1767"/>
        <v>3113.21</v>
      </c>
      <c r="FR1132" s="227">
        <f t="shared" si="1906"/>
        <v>62.264200000000002</v>
      </c>
      <c r="FS1132" s="227">
        <f t="shared" si="1907"/>
        <v>59.15099</v>
      </c>
      <c r="FT1132" s="228">
        <f t="shared" si="1762"/>
        <v>1.0005003275768771</v>
      </c>
      <c r="FU1132" s="239">
        <f t="shared" si="1763"/>
        <v>40</v>
      </c>
      <c r="FV1132" s="231">
        <f t="shared" si="1908"/>
        <v>1.009291937</v>
      </c>
      <c r="FW1132" s="227">
        <f t="shared" si="1909"/>
        <v>3143.7098493499998</v>
      </c>
      <c r="FX1132" s="227">
        <f t="shared" si="1910"/>
        <v>3265.12503935</v>
      </c>
      <c r="FY1132" s="227">
        <f t="shared" si="1917"/>
        <v>3113.21</v>
      </c>
      <c r="FZ1132" s="227">
        <f t="shared" si="1918"/>
        <v>62.264200000000002</v>
      </c>
      <c r="GA1132" s="227">
        <f t="shared" si="1911"/>
        <v>28.018890000000003</v>
      </c>
      <c r="GB1132" s="228">
        <f t="shared" si="1912"/>
        <v>1.0009003203782909</v>
      </c>
      <c r="GC1132" s="239">
        <f t="shared" si="1913"/>
        <v>18</v>
      </c>
      <c r="GD1132" s="231">
        <f t="shared" si="1914"/>
        <v>1.004170738</v>
      </c>
      <c r="GE1132" s="227">
        <f t="shared" si="1815"/>
        <v>3129.00895975</v>
      </c>
      <c r="GF1132" s="227">
        <f t="shared" si="1915"/>
        <v>3219.2920497499999</v>
      </c>
      <c r="GG1132" s="3"/>
      <c r="GH1132" s="232" t="s">
        <v>154</v>
      </c>
      <c r="GI1132" s="232" t="s">
        <v>154</v>
      </c>
      <c r="GL1132" s="233"/>
      <c r="GN1132" s="238" t="s">
        <v>155</v>
      </c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5"/>
      <c r="HA1132" s="5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3"/>
      <c r="JZ1132" s="1"/>
      <c r="KA1132" s="1"/>
      <c r="KB1132" s="1"/>
      <c r="KC1132" s="1"/>
      <c r="KD1132" s="1"/>
      <c r="KE1132" s="1"/>
    </row>
    <row r="1133" spans="1:291" ht="13.5" thickBot="1" x14ac:dyDescent="0.25">
      <c r="A1133" s="196">
        <f t="shared" si="1799"/>
        <v>43791</v>
      </c>
      <c r="B1133" s="236">
        <f t="shared" si="1916"/>
        <v>122995.17824809335</v>
      </c>
      <c r="C1133" s="66">
        <f t="shared" si="1941"/>
        <v>47704.612013940001</v>
      </c>
      <c r="D1133" s="77">
        <f t="shared" si="1800"/>
        <v>5227.84</v>
      </c>
      <c r="E1133" s="67">
        <f>VLOOKUP(A1132,[1]Plan1!$DQ$117:$DS$314,3)</f>
        <v>5233.07</v>
      </c>
      <c r="F1133" s="11">
        <f t="shared" si="1801"/>
        <v>43764</v>
      </c>
      <c r="G1133" s="73">
        <f t="shared" si="1789"/>
        <v>1.0004131725529497E-3</v>
      </c>
      <c r="H1133" s="11">
        <f t="shared" si="1802"/>
        <v>43794</v>
      </c>
      <c r="I1133" s="11">
        <f t="shared" si="1790"/>
        <v>43794</v>
      </c>
      <c r="J1133" s="1">
        <f t="shared" si="1803"/>
        <v>20</v>
      </c>
      <c r="K1133" s="1">
        <f t="shared" si="1804"/>
        <v>19</v>
      </c>
      <c r="L1133" s="66">
        <f t="shared" si="1791"/>
        <v>1.00095036</v>
      </c>
      <c r="M1133" s="70">
        <f t="shared" si="1942"/>
        <v>0.99960037000000002</v>
      </c>
      <c r="N1133" s="70">
        <f t="shared" si="1928"/>
        <v>1.1027963289813285</v>
      </c>
      <c r="O1133" s="66">
        <f t="shared" si="1938"/>
        <v>1.10384438</v>
      </c>
      <c r="P1133" s="66">
        <f t="shared" si="1792"/>
        <v>47749.948569009997</v>
      </c>
      <c r="Q1133" s="74">
        <f t="shared" si="1793"/>
        <v>0</v>
      </c>
      <c r="R1133" s="75">
        <f t="shared" si="1939"/>
        <v>0</v>
      </c>
      <c r="S1133" s="66">
        <f t="shared" si="1940"/>
        <v>0</v>
      </c>
      <c r="T1133" s="10">
        <f t="shared" si="1805"/>
        <v>0.06</v>
      </c>
      <c r="U1133" s="74">
        <f t="shared" si="1935"/>
        <v>19</v>
      </c>
      <c r="V1133" s="74">
        <v>252</v>
      </c>
      <c r="W1133" s="70">
        <f t="shared" si="1794"/>
        <v>1.004402955</v>
      </c>
      <c r="X1133" s="66">
        <f t="shared" si="1795"/>
        <v>210.2408748</v>
      </c>
      <c r="Y1133" s="66">
        <v>0</v>
      </c>
      <c r="Z1133" s="67">
        <f t="shared" si="1796"/>
        <v>0</v>
      </c>
      <c r="AA1133" s="68" t="str">
        <f t="shared" si="1806"/>
        <v>A+INCORP J=</v>
      </c>
      <c r="AB1133" s="11">
        <f t="shared" si="1807"/>
        <v>43794</v>
      </c>
      <c r="AC1133" s="227">
        <f t="shared" si="1812"/>
        <v>3113.21</v>
      </c>
      <c r="AD1133" s="227">
        <f t="shared" si="1816"/>
        <v>62.264200000000002</v>
      </c>
      <c r="AE1133" s="227">
        <f t="shared" si="1817"/>
        <v>628.86842000000001</v>
      </c>
      <c r="AF1133" s="228">
        <f t="shared" si="1813"/>
        <v>1.0578808938789741</v>
      </c>
      <c r="AG1133" s="230">
        <f t="shared" si="1814"/>
        <v>419</v>
      </c>
      <c r="AH1133" s="231">
        <f t="shared" si="1818"/>
        <v>1.101732148</v>
      </c>
      <c r="AI1133" s="227">
        <f t="shared" si="1819"/>
        <v>3628.4505809299999</v>
      </c>
      <c r="AJ1133" s="227">
        <f t="shared" si="1820"/>
        <v>4319.5832009300002</v>
      </c>
      <c r="AK1133" s="227">
        <f t="shared" si="1667"/>
        <v>3113.21</v>
      </c>
      <c r="AL1133" s="227">
        <f t="shared" si="1821"/>
        <v>62.264200000000002</v>
      </c>
      <c r="AM1133" s="227">
        <f t="shared" si="1822"/>
        <v>597.73631999999998</v>
      </c>
      <c r="AN1133" s="228">
        <f t="shared" si="1668"/>
        <v>1.0569300556924592</v>
      </c>
      <c r="AO1133" s="230">
        <f t="shared" si="1669"/>
        <v>398</v>
      </c>
      <c r="AP1133" s="231">
        <f t="shared" si="1823"/>
        <v>1.0963953879999999</v>
      </c>
      <c r="AQ1133" s="227">
        <f t="shared" si="1824"/>
        <v>3607.6289622200002</v>
      </c>
      <c r="AR1133" s="227">
        <f t="shared" si="1825"/>
        <v>4267.6294822199998</v>
      </c>
      <c r="AS1133" s="227">
        <f t="shared" si="1808"/>
        <v>3113.21</v>
      </c>
      <c r="AT1133" s="227">
        <f t="shared" si="1826"/>
        <v>62.264200000000002</v>
      </c>
      <c r="AU1133" s="227">
        <f t="shared" si="1827"/>
        <v>566.60421999999994</v>
      </c>
      <c r="AV1133" s="228">
        <f t="shared" si="1809"/>
        <v>1.0546103694756936</v>
      </c>
      <c r="AW1133" s="230">
        <f t="shared" si="1810"/>
        <v>377</v>
      </c>
      <c r="AX1133" s="231">
        <f t="shared" si="1828"/>
        <v>1.0910844790000001</v>
      </c>
      <c r="AY1133" s="227">
        <f t="shared" si="1829"/>
        <v>3582.2742546899999</v>
      </c>
      <c r="AZ1133" s="227">
        <f t="shared" si="1830"/>
        <v>4211.1426746899997</v>
      </c>
      <c r="BA1133" s="227">
        <f t="shared" si="1787"/>
        <v>3113.21</v>
      </c>
      <c r="BB1133" s="227">
        <f t="shared" si="1831"/>
        <v>62.264200000000002</v>
      </c>
      <c r="BC1133" s="227">
        <f t="shared" si="1832"/>
        <v>534.43438333333336</v>
      </c>
      <c r="BD1133" s="228">
        <f t="shared" si="1946"/>
        <v>1.0504081729851265</v>
      </c>
      <c r="BE1133" s="230">
        <f t="shared" si="1947"/>
        <v>357</v>
      </c>
      <c r="BF1133" s="231">
        <f t="shared" si="1833"/>
        <v>1.08605039</v>
      </c>
      <c r="BG1133" s="227">
        <f t="shared" si="1834"/>
        <v>3551.5381562600001</v>
      </c>
      <c r="BH1133" s="227">
        <f t="shared" si="1835"/>
        <v>4148.2367395933334</v>
      </c>
      <c r="BI1133" s="227">
        <f t="shared" si="1811"/>
        <v>3113.21</v>
      </c>
      <c r="BJ1133" s="227">
        <f t="shared" si="1836"/>
        <v>62.264200000000002</v>
      </c>
      <c r="BK1133" s="227">
        <f t="shared" si="1837"/>
        <v>503.30228333333338</v>
      </c>
      <c r="BL1133" s="228">
        <f t="shared" si="1797"/>
        <v>1.0373375766922794</v>
      </c>
      <c r="BM1133" s="230">
        <f t="shared" si="1798"/>
        <v>335</v>
      </c>
      <c r="BN1133" s="231">
        <f t="shared" si="1838"/>
        <v>1.0805397139999999</v>
      </c>
      <c r="BO1133" s="227">
        <f t="shared" si="1839"/>
        <v>3489.5486737199999</v>
      </c>
      <c r="BP1133" s="227">
        <f t="shared" si="1840"/>
        <v>4055.1151570533334</v>
      </c>
      <c r="BQ1133" s="227">
        <f t="shared" si="1945"/>
        <v>3113.21</v>
      </c>
      <c r="BR1133" s="227">
        <f t="shared" si="1841"/>
        <v>62.264200000000002</v>
      </c>
      <c r="BS1133" s="227">
        <f t="shared" si="1842"/>
        <v>469.05697333333336</v>
      </c>
      <c r="BT1133" s="228">
        <f t="shared" si="1943"/>
        <v>1.0339249566636324</v>
      </c>
      <c r="BU1133" s="230">
        <f t="shared" si="1944"/>
        <v>312</v>
      </c>
      <c r="BV1133" s="231">
        <f t="shared" si="1843"/>
        <v>1.074808448</v>
      </c>
      <c r="BW1133" s="227">
        <f t="shared" si="1844"/>
        <v>3459.62085544</v>
      </c>
      <c r="BX1133" s="227">
        <f t="shared" si="1845"/>
        <v>3990.9420287733333</v>
      </c>
      <c r="BY1133" s="227">
        <f t="shared" si="1788"/>
        <v>3113.21</v>
      </c>
      <c r="BZ1133" s="227">
        <f t="shared" si="1846"/>
        <v>62.264200000000002</v>
      </c>
      <c r="CA1133" s="227">
        <f t="shared" si="1847"/>
        <v>438.96260999999998</v>
      </c>
      <c r="CB1133" s="228">
        <f t="shared" si="1785"/>
        <v>1.0348553060353705</v>
      </c>
      <c r="CC1133" s="230">
        <f t="shared" si="1786"/>
        <v>292</v>
      </c>
      <c r="CD1133" s="231">
        <f t="shared" si="1848"/>
        <v>1.0698494540000001</v>
      </c>
      <c r="CE1133" s="227">
        <f t="shared" si="1849"/>
        <v>3446.7574020699999</v>
      </c>
      <c r="CF1133" s="227">
        <f t="shared" si="1850"/>
        <v>3947.98421207</v>
      </c>
      <c r="CG1133" s="227">
        <f t="shared" si="1781"/>
        <v>3113.21</v>
      </c>
      <c r="CH1133" s="227">
        <f t="shared" si="1851"/>
        <v>62.264200000000002</v>
      </c>
      <c r="CI1133" s="227">
        <f t="shared" si="1852"/>
        <v>407.83051</v>
      </c>
      <c r="CJ1133" s="228">
        <f t="shared" si="1936"/>
        <v>1.0299120411358582</v>
      </c>
      <c r="CK1133" s="230">
        <f t="shared" si="1937"/>
        <v>271</v>
      </c>
      <c r="CL1133" s="231">
        <f t="shared" si="1853"/>
        <v>1.0646671329999999</v>
      </c>
      <c r="CM1133" s="227">
        <f t="shared" si="1854"/>
        <v>3413.67679357</v>
      </c>
      <c r="CN1133" s="227">
        <f t="shared" si="1855"/>
        <v>3883.7715035699998</v>
      </c>
      <c r="CO1133" s="227">
        <f t="shared" si="1784"/>
        <v>3113.21</v>
      </c>
      <c r="CP1133" s="227">
        <f t="shared" si="1856"/>
        <v>62.264200000000002</v>
      </c>
      <c r="CQ1133" s="227">
        <f t="shared" si="1857"/>
        <v>374.62293666666665</v>
      </c>
      <c r="CR1133" s="228">
        <f t="shared" si="1782"/>
        <v>1.0252989543987319</v>
      </c>
      <c r="CS1133" s="230">
        <f t="shared" si="1783"/>
        <v>251</v>
      </c>
      <c r="CT1133" s="231">
        <f t="shared" si="1858"/>
        <v>1.0597549289999999</v>
      </c>
      <c r="CU1133" s="227">
        <f t="shared" si="1859"/>
        <v>3382.7069557700001</v>
      </c>
      <c r="CV1133" s="227">
        <f t="shared" si="1860"/>
        <v>3819.5940924366669</v>
      </c>
      <c r="CW1133" s="227">
        <f t="shared" si="1934"/>
        <v>3113.21</v>
      </c>
      <c r="CX1133" s="227">
        <f t="shared" si="1861"/>
        <v>62.264200000000002</v>
      </c>
      <c r="CY1133" s="227">
        <f t="shared" si="1862"/>
        <v>343.49083666666667</v>
      </c>
      <c r="CZ1133" s="228">
        <f t="shared" si="1932"/>
        <v>1.0274570767230871</v>
      </c>
      <c r="DA1133" s="239">
        <f t="shared" si="1933"/>
        <v>230</v>
      </c>
      <c r="DB1133" s="231">
        <f t="shared" si="1863"/>
        <v>1.0546215050000001</v>
      </c>
      <c r="DC1133" s="227">
        <f t="shared" si="1864"/>
        <v>3373.4068883</v>
      </c>
      <c r="DD1133" s="227">
        <f t="shared" si="1865"/>
        <v>3779.1619249666664</v>
      </c>
      <c r="DE1133" s="227">
        <f t="shared" si="1780"/>
        <v>3113.21</v>
      </c>
      <c r="DF1133" s="227">
        <f t="shared" si="1866"/>
        <v>62.264200000000002</v>
      </c>
      <c r="DG1133" s="227">
        <f t="shared" si="1867"/>
        <v>312.35873666666669</v>
      </c>
      <c r="DH1133" s="228">
        <f t="shared" si="1778"/>
        <v>1.0259180935576078</v>
      </c>
      <c r="DI1133" s="239">
        <f t="shared" si="1779"/>
        <v>209</v>
      </c>
      <c r="DJ1133" s="231">
        <f t="shared" si="1868"/>
        <v>1.0495129480000001</v>
      </c>
      <c r="DK1133" s="227">
        <f t="shared" si="1869"/>
        <v>3352.0377968100001</v>
      </c>
      <c r="DL1133" s="227">
        <f t="shared" si="1870"/>
        <v>3726.6607334766668</v>
      </c>
      <c r="DM1133" s="227">
        <f t="shared" si="1931"/>
        <v>3113.21</v>
      </c>
      <c r="DN1133" s="227">
        <f t="shared" si="1871"/>
        <v>62.264200000000002</v>
      </c>
      <c r="DO1133" s="227">
        <f t="shared" si="1872"/>
        <v>280.18889999999999</v>
      </c>
      <c r="DP1133" s="228">
        <f t="shared" si="1929"/>
        <v>1.0226460295891167</v>
      </c>
      <c r="DQ1133" s="239">
        <f t="shared" si="1930"/>
        <v>188</v>
      </c>
      <c r="DR1133" s="231">
        <f t="shared" si="1873"/>
        <v>1.044429136</v>
      </c>
      <c r="DS1133" s="227">
        <f t="shared" si="1874"/>
        <v>3325.1614123499999</v>
      </c>
      <c r="DT1133" s="227">
        <f t="shared" si="1875"/>
        <v>3667.61451235</v>
      </c>
      <c r="DU1133" s="227">
        <f t="shared" si="1777"/>
        <v>3113.21</v>
      </c>
      <c r="DV1133" s="227">
        <f t="shared" si="1876"/>
        <v>62.264200000000002</v>
      </c>
      <c r="DW1133" s="227">
        <f t="shared" si="1877"/>
        <v>251.13227333333333</v>
      </c>
      <c r="DX1133" s="228">
        <f t="shared" si="1774"/>
        <v>1.0182680346394253</v>
      </c>
      <c r="DY1133" s="239">
        <f t="shared" si="1775"/>
        <v>170</v>
      </c>
      <c r="DZ1133" s="231">
        <f t="shared" si="1878"/>
        <v>1.0400911880000001</v>
      </c>
      <c r="EA1133" s="227">
        <f t="shared" si="1879"/>
        <v>3297.1745907</v>
      </c>
      <c r="EB1133" s="227">
        <f t="shared" si="1880"/>
        <v>3610.5710640333332</v>
      </c>
      <c r="EC1133" s="227">
        <f t="shared" si="1925"/>
        <v>3113.21</v>
      </c>
      <c r="ED1133" s="227">
        <f t="shared" si="1881"/>
        <v>62.264200000000002</v>
      </c>
      <c r="EE1133" s="227">
        <f t="shared" si="1882"/>
        <v>218.96243666666666</v>
      </c>
      <c r="EF1133" s="228">
        <f t="shared" si="1926"/>
        <v>1.0106882624796372</v>
      </c>
      <c r="EG1133" s="239">
        <f t="shared" si="1927"/>
        <v>148</v>
      </c>
      <c r="EH1133" s="231">
        <f t="shared" si="1883"/>
        <v>1.0348137120000001</v>
      </c>
      <c r="EI1133" s="227">
        <f t="shared" si="1884"/>
        <v>3256.0256214599999</v>
      </c>
      <c r="EJ1133" s="227">
        <f t="shared" si="1885"/>
        <v>3537.2522581266667</v>
      </c>
      <c r="EK1133" s="227">
        <f t="shared" si="1776"/>
        <v>3113.21</v>
      </c>
      <c r="EL1133" s="227">
        <f t="shared" si="1886"/>
        <v>62.264200000000002</v>
      </c>
      <c r="EM1133" s="227">
        <f t="shared" si="1887"/>
        <v>185.75486333333333</v>
      </c>
      <c r="EN1133" s="228">
        <f t="shared" si="1772"/>
        <v>1.0049603057549372</v>
      </c>
      <c r="EO1133" s="239">
        <f t="shared" si="1773"/>
        <v>127</v>
      </c>
      <c r="EP1133" s="231">
        <f t="shared" si="1888"/>
        <v>1.0298011030000001</v>
      </c>
      <c r="EQ1133" s="227">
        <f t="shared" si="1889"/>
        <v>3221.88976809</v>
      </c>
      <c r="ER1133" s="227">
        <f t="shared" si="1890"/>
        <v>3469.9088314233331</v>
      </c>
      <c r="ES1133" s="227">
        <f t="shared" si="1924"/>
        <v>3113.21</v>
      </c>
      <c r="ET1133" s="227">
        <f t="shared" si="1891"/>
        <v>62.264200000000002</v>
      </c>
      <c r="EU1133" s="227">
        <f t="shared" si="1892"/>
        <v>155.66050000000001</v>
      </c>
      <c r="EV1133" s="228">
        <f t="shared" si="1922"/>
        <v>1.0036553845292169</v>
      </c>
      <c r="EW1133" s="239">
        <f t="shared" si="1923"/>
        <v>107</v>
      </c>
      <c r="EX1133" s="231">
        <f t="shared" si="1893"/>
        <v>1.025049766</v>
      </c>
      <c r="EY1133" s="227">
        <f t="shared" si="1894"/>
        <v>3202.8602274999998</v>
      </c>
      <c r="EZ1133" s="227">
        <f t="shared" si="1895"/>
        <v>3420.7849274999999</v>
      </c>
      <c r="FA1133" s="227">
        <f t="shared" si="1771"/>
        <v>3113.21</v>
      </c>
      <c r="FB1133" s="227">
        <f t="shared" si="1896"/>
        <v>62.264200000000002</v>
      </c>
      <c r="FC1133" s="227">
        <f t="shared" si="1897"/>
        <v>124.5284</v>
      </c>
      <c r="FD1133" s="228">
        <f t="shared" si="1769"/>
        <v>1.003555295814669</v>
      </c>
      <c r="FE1133" s="239">
        <f t="shared" si="1770"/>
        <v>85</v>
      </c>
      <c r="FF1133" s="231">
        <f t="shared" si="1898"/>
        <v>1.0198486099999999</v>
      </c>
      <c r="FG1133" s="227">
        <f t="shared" si="1899"/>
        <v>3186.29096562</v>
      </c>
      <c r="FH1133" s="227">
        <f t="shared" si="1900"/>
        <v>3373.0835656199997</v>
      </c>
      <c r="FI1133" s="227">
        <f t="shared" si="1921"/>
        <v>3113.21</v>
      </c>
      <c r="FJ1133" s="227">
        <f t="shared" si="1901"/>
        <v>62.264200000000002</v>
      </c>
      <c r="FK1133" s="227">
        <f t="shared" si="1902"/>
        <v>91.320826666666662</v>
      </c>
      <c r="FL1133" s="228">
        <f t="shared" si="1919"/>
        <v>1.0016516060939382</v>
      </c>
      <c r="FM1133" s="239">
        <f t="shared" si="1920"/>
        <v>63</v>
      </c>
      <c r="FN1133" s="231">
        <f t="shared" si="1903"/>
        <v>1.014673846</v>
      </c>
      <c r="FO1133" s="227">
        <f t="shared" si="1904"/>
        <v>3164.1100106399999</v>
      </c>
      <c r="FP1133" s="227">
        <f t="shared" si="1905"/>
        <v>3317.6950373066666</v>
      </c>
      <c r="FQ1133" s="227">
        <f t="shared" si="1767"/>
        <v>3113.21</v>
      </c>
      <c r="FR1133" s="227">
        <f t="shared" si="1906"/>
        <v>62.264200000000002</v>
      </c>
      <c r="FS1133" s="227">
        <f t="shared" si="1907"/>
        <v>60.188726666666668</v>
      </c>
      <c r="FT1133" s="228">
        <f t="shared" si="1762"/>
        <v>1.0005503530831776</v>
      </c>
      <c r="FU1133" s="239">
        <f t="shared" si="1763"/>
        <v>41</v>
      </c>
      <c r="FV1133" s="231">
        <f t="shared" si="1908"/>
        <v>1.0095253390000001</v>
      </c>
      <c r="FW1133" s="227">
        <f t="shared" si="1909"/>
        <v>3144.5940657299998</v>
      </c>
      <c r="FX1133" s="227">
        <f t="shared" si="1910"/>
        <v>3267.0469923966666</v>
      </c>
      <c r="FY1133" s="227">
        <f t="shared" si="1917"/>
        <v>3113.21</v>
      </c>
      <c r="FZ1133" s="227">
        <f t="shared" si="1918"/>
        <v>62.264200000000002</v>
      </c>
      <c r="GA1133" s="227">
        <f t="shared" si="1911"/>
        <v>29.05662666666667</v>
      </c>
      <c r="GB1133" s="228">
        <f t="shared" si="1912"/>
        <v>1.0009503658844274</v>
      </c>
      <c r="GC1133" s="239">
        <f t="shared" si="1913"/>
        <v>19</v>
      </c>
      <c r="GD1133" s="231">
        <f t="shared" si="1914"/>
        <v>1.004402955</v>
      </c>
      <c r="GE1133" s="227">
        <f t="shared" si="1815"/>
        <v>3129.8890390800002</v>
      </c>
      <c r="GF1133" s="227">
        <f t="shared" si="1915"/>
        <v>3221.2098657466668</v>
      </c>
      <c r="GG1133" s="3"/>
      <c r="GH1133" s="235">
        <v>0.02</v>
      </c>
      <c r="GI1133" s="235">
        <v>0.01</v>
      </c>
      <c r="GJ1133" s="224">
        <f>GG1134</f>
        <v>43794</v>
      </c>
      <c r="GL1133" s="232" t="s">
        <v>153</v>
      </c>
      <c r="GN1133" s="237" t="s">
        <v>156</v>
      </c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5"/>
      <c r="HA1133" s="5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3"/>
      <c r="JZ1133" s="1"/>
      <c r="KA1133" s="1"/>
      <c r="KB1133" s="1"/>
      <c r="KC1133" s="1"/>
      <c r="KD1133" s="1"/>
      <c r="KE1133" s="1"/>
    </row>
    <row r="1134" spans="1:291" x14ac:dyDescent="0.2">
      <c r="A1134" s="196">
        <f t="shared" si="1799"/>
        <v>43792</v>
      </c>
      <c r="B1134" s="236">
        <f t="shared" si="1916"/>
        <v>123032.78323974661</v>
      </c>
      <c r="C1134" s="66">
        <f t="shared" si="1941"/>
        <v>47704.612013940001</v>
      </c>
      <c r="D1134" s="77">
        <f t="shared" si="1800"/>
        <v>5227.84</v>
      </c>
      <c r="E1134" s="67">
        <f>VLOOKUP(A1133,[1]Plan1!$DQ$117:$DS$314,3)</f>
        <v>5233.07</v>
      </c>
      <c r="F1134" s="11">
        <f t="shared" si="1801"/>
        <v>43764</v>
      </c>
      <c r="G1134" s="73">
        <f t="shared" si="1789"/>
        <v>1.0004131725529497E-3</v>
      </c>
      <c r="H1134" s="11">
        <f t="shared" si="1802"/>
        <v>43794</v>
      </c>
      <c r="I1134" s="11">
        <f t="shared" si="1790"/>
        <v>43794</v>
      </c>
      <c r="J1134" s="1">
        <f t="shared" si="1803"/>
        <v>20</v>
      </c>
      <c r="K1134" s="1">
        <f t="shared" si="1804"/>
        <v>20</v>
      </c>
      <c r="L1134" s="66">
        <f t="shared" si="1791"/>
        <v>1.0010004100000001</v>
      </c>
      <c r="M1134" s="70">
        <f t="shared" si="1942"/>
        <v>0.99960037000000002</v>
      </c>
      <c r="N1134" s="70">
        <f t="shared" si="1928"/>
        <v>1.1027963289813285</v>
      </c>
      <c r="O1134" s="66">
        <f t="shared" si="1938"/>
        <v>1.1038995700000001</v>
      </c>
      <c r="P1134" s="66">
        <f t="shared" si="1792"/>
        <v>47752.336184840002</v>
      </c>
      <c r="Q1134" s="74">
        <f t="shared" si="1793"/>
        <v>0</v>
      </c>
      <c r="R1134" s="75">
        <f t="shared" si="1939"/>
        <v>0</v>
      </c>
      <c r="S1134" s="66">
        <f t="shared" si="1940"/>
        <v>0</v>
      </c>
      <c r="T1134" s="10">
        <f t="shared" si="1805"/>
        <v>0.06</v>
      </c>
      <c r="U1134" s="74">
        <f t="shared" si="1935"/>
        <v>20</v>
      </c>
      <c r="V1134" s="74">
        <v>252</v>
      </c>
      <c r="W1134" s="70">
        <f t="shared" si="1794"/>
        <v>1.004635226</v>
      </c>
      <c r="X1134" s="66">
        <f t="shared" si="1795"/>
        <v>221.34287024</v>
      </c>
      <c r="Y1134" s="66">
        <v>0</v>
      </c>
      <c r="Z1134" s="67">
        <f t="shared" si="1796"/>
        <v>0</v>
      </c>
      <c r="AA1134" s="68" t="str">
        <f t="shared" si="1806"/>
        <v>A+INCORP J=</v>
      </c>
      <c r="AB1134" s="11">
        <f t="shared" si="1807"/>
        <v>43794</v>
      </c>
      <c r="AC1134" s="227">
        <f t="shared" si="1812"/>
        <v>3113.21</v>
      </c>
      <c r="AD1134" s="227">
        <f t="shared" si="1816"/>
        <v>62.264200000000002</v>
      </c>
      <c r="AE1134" s="227">
        <f t="shared" si="1817"/>
        <v>629.90615666666667</v>
      </c>
      <c r="AF1134" s="228">
        <f t="shared" si="1813"/>
        <v>1.0579337857970661</v>
      </c>
      <c r="AG1134" s="230">
        <f t="shared" si="1814"/>
        <v>419</v>
      </c>
      <c r="AH1134" s="231">
        <f t="shared" si="1818"/>
        <v>1.101732148</v>
      </c>
      <c r="AI1134" s="227">
        <f t="shared" si="1819"/>
        <v>3628.6319961600002</v>
      </c>
      <c r="AJ1134" s="227">
        <f t="shared" si="1820"/>
        <v>4320.8023528266667</v>
      </c>
      <c r="AK1134" s="227">
        <f t="shared" ref="AK1134:AK1197" si="1948">AK1133</f>
        <v>3113.21</v>
      </c>
      <c r="AL1134" s="227">
        <f t="shared" si="1821"/>
        <v>62.264200000000002</v>
      </c>
      <c r="AM1134" s="227">
        <f t="shared" si="1822"/>
        <v>598.77405666666675</v>
      </c>
      <c r="AN1134" s="228">
        <f t="shared" ref="AN1134:AN1197" si="1949">($O1134/AN$555)</f>
        <v>1.0569829000705533</v>
      </c>
      <c r="AO1134" s="230">
        <f t="shared" ref="AO1134:AO1197" si="1950">NETWORKDAYS(AO$555,$A1134,$AE$118:$AE$502)-1</f>
        <v>398</v>
      </c>
      <c r="AP1134" s="231">
        <f t="shared" si="1823"/>
        <v>1.0963953879999999</v>
      </c>
      <c r="AQ1134" s="227">
        <f t="shared" si="1824"/>
        <v>3607.8093364199999</v>
      </c>
      <c r="AR1134" s="227">
        <f t="shared" si="1825"/>
        <v>4268.8475930866662</v>
      </c>
      <c r="AS1134" s="227">
        <f t="shared" si="1808"/>
        <v>3113.21</v>
      </c>
      <c r="AT1134" s="227">
        <f t="shared" si="1826"/>
        <v>62.264200000000002</v>
      </c>
      <c r="AU1134" s="227">
        <f t="shared" si="1827"/>
        <v>567.64195666666672</v>
      </c>
      <c r="AV1134" s="228">
        <f t="shared" si="1809"/>
        <v>1.05466309787414</v>
      </c>
      <c r="AW1134" s="230">
        <f t="shared" si="1810"/>
        <v>377</v>
      </c>
      <c r="AX1134" s="231">
        <f t="shared" si="1828"/>
        <v>1.0910844790000001</v>
      </c>
      <c r="AY1134" s="227">
        <f t="shared" si="1829"/>
        <v>3582.4533612</v>
      </c>
      <c r="AZ1134" s="227">
        <f t="shared" si="1830"/>
        <v>4212.3595178666665</v>
      </c>
      <c r="BA1134" s="227">
        <f t="shared" si="1787"/>
        <v>3113.21</v>
      </c>
      <c r="BB1134" s="227">
        <f t="shared" si="1831"/>
        <v>62.264200000000002</v>
      </c>
      <c r="BC1134" s="227">
        <f t="shared" si="1832"/>
        <v>535.47212000000002</v>
      </c>
      <c r="BD1134" s="228">
        <f t="shared" si="1946"/>
        <v>1.0504606912821959</v>
      </c>
      <c r="BE1134" s="230">
        <f t="shared" si="1947"/>
        <v>357</v>
      </c>
      <c r="BF1134" s="231">
        <f t="shared" si="1833"/>
        <v>1.08605039</v>
      </c>
      <c r="BG1134" s="227">
        <f t="shared" si="1834"/>
        <v>3551.71572603</v>
      </c>
      <c r="BH1134" s="227">
        <f t="shared" si="1835"/>
        <v>4149.45204603</v>
      </c>
      <c r="BI1134" s="227">
        <f t="shared" si="1811"/>
        <v>3113.21</v>
      </c>
      <c r="BJ1134" s="227">
        <f t="shared" si="1836"/>
        <v>62.264200000000002</v>
      </c>
      <c r="BK1134" s="227">
        <f t="shared" si="1837"/>
        <v>504.34002000000004</v>
      </c>
      <c r="BL1134" s="228">
        <f t="shared" si="1797"/>
        <v>1.0373894414858091</v>
      </c>
      <c r="BM1134" s="230">
        <f t="shared" si="1798"/>
        <v>335</v>
      </c>
      <c r="BN1134" s="231">
        <f t="shared" si="1838"/>
        <v>1.0805397139999999</v>
      </c>
      <c r="BO1134" s="227">
        <f t="shared" si="1839"/>
        <v>3489.7231441399999</v>
      </c>
      <c r="BP1134" s="227">
        <f t="shared" si="1840"/>
        <v>4056.3273641400001</v>
      </c>
      <c r="BQ1134" s="227">
        <f t="shared" si="1945"/>
        <v>3113.21</v>
      </c>
      <c r="BR1134" s="227">
        <f t="shared" si="1841"/>
        <v>62.264200000000002</v>
      </c>
      <c r="BS1134" s="227">
        <f t="shared" si="1842"/>
        <v>470.09470999999996</v>
      </c>
      <c r="BT1134" s="228">
        <f t="shared" si="1943"/>
        <v>1.0339766508330208</v>
      </c>
      <c r="BU1134" s="230">
        <f t="shared" si="1944"/>
        <v>312</v>
      </c>
      <c r="BV1134" s="231">
        <f t="shared" si="1843"/>
        <v>1.074808448</v>
      </c>
      <c r="BW1134" s="227">
        <f t="shared" si="1844"/>
        <v>3459.79382953</v>
      </c>
      <c r="BX1134" s="227">
        <f t="shared" si="1845"/>
        <v>3992.15273953</v>
      </c>
      <c r="BY1134" s="227">
        <f t="shared" si="1788"/>
        <v>3113.21</v>
      </c>
      <c r="BZ1134" s="227">
        <f t="shared" si="1846"/>
        <v>62.264200000000002</v>
      </c>
      <c r="CA1134" s="227">
        <f t="shared" si="1847"/>
        <v>440.0003466666667</v>
      </c>
      <c r="CB1134" s="228">
        <f t="shared" si="1785"/>
        <v>1.0349070467203574</v>
      </c>
      <c r="CC1134" s="230">
        <f t="shared" si="1786"/>
        <v>292</v>
      </c>
      <c r="CD1134" s="231">
        <f t="shared" si="1848"/>
        <v>1.0698494540000001</v>
      </c>
      <c r="CE1134" s="227">
        <f t="shared" si="1849"/>
        <v>3446.9297330099998</v>
      </c>
      <c r="CF1134" s="227">
        <f t="shared" si="1850"/>
        <v>3949.1942796766666</v>
      </c>
      <c r="CG1134" s="227">
        <f t="shared" si="1781"/>
        <v>3113.21</v>
      </c>
      <c r="CH1134" s="227">
        <f t="shared" si="1851"/>
        <v>62.264200000000002</v>
      </c>
      <c r="CI1134" s="227">
        <f t="shared" si="1852"/>
        <v>408.86824666666666</v>
      </c>
      <c r="CJ1134" s="228">
        <f t="shared" si="1936"/>
        <v>1.0299635346675373</v>
      </c>
      <c r="CK1134" s="230">
        <f t="shared" si="1937"/>
        <v>271</v>
      </c>
      <c r="CL1134" s="231">
        <f t="shared" si="1853"/>
        <v>1.0646671329999999</v>
      </c>
      <c r="CM1134" s="227">
        <f t="shared" si="1854"/>
        <v>3413.8474705499998</v>
      </c>
      <c r="CN1134" s="227">
        <f t="shared" si="1855"/>
        <v>3884.9799172166663</v>
      </c>
      <c r="CO1134" s="227">
        <f t="shared" si="1784"/>
        <v>3113.21</v>
      </c>
      <c r="CP1134" s="227">
        <f t="shared" si="1856"/>
        <v>62.264200000000002</v>
      </c>
      <c r="CQ1134" s="227">
        <f t="shared" si="1857"/>
        <v>375.66067333333336</v>
      </c>
      <c r="CR1134" s="228">
        <f t="shared" si="1782"/>
        <v>1.0253502172853475</v>
      </c>
      <c r="CS1134" s="230">
        <f t="shared" si="1783"/>
        <v>251</v>
      </c>
      <c r="CT1134" s="231">
        <f t="shared" si="1858"/>
        <v>1.0597549289999999</v>
      </c>
      <c r="CU1134" s="227">
        <f t="shared" si="1859"/>
        <v>3382.8760843199998</v>
      </c>
      <c r="CV1134" s="227">
        <f t="shared" si="1860"/>
        <v>3820.8009576533332</v>
      </c>
      <c r="CW1134" s="227">
        <f t="shared" si="1934"/>
        <v>3113.21</v>
      </c>
      <c r="CX1134" s="227">
        <f t="shared" si="1861"/>
        <v>62.264200000000002</v>
      </c>
      <c r="CY1134" s="227">
        <f t="shared" si="1862"/>
        <v>344.52857333333333</v>
      </c>
      <c r="CZ1134" s="228">
        <f t="shared" si="1932"/>
        <v>1.0275084475114806</v>
      </c>
      <c r="DA1134" s="239">
        <f t="shared" si="1933"/>
        <v>230</v>
      </c>
      <c r="DB1134" s="231">
        <f t="shared" si="1863"/>
        <v>1.0546215050000001</v>
      </c>
      <c r="DC1134" s="227">
        <f t="shared" si="1864"/>
        <v>3373.5755518699998</v>
      </c>
      <c r="DD1134" s="227">
        <f t="shared" si="1865"/>
        <v>3780.3683252033334</v>
      </c>
      <c r="DE1134" s="227">
        <f t="shared" si="1780"/>
        <v>3113.21</v>
      </c>
      <c r="DF1134" s="227">
        <f t="shared" si="1866"/>
        <v>62.264200000000002</v>
      </c>
      <c r="DG1134" s="227">
        <f t="shared" si="1867"/>
        <v>313.39647333333335</v>
      </c>
      <c r="DH1134" s="228">
        <f t="shared" si="1778"/>
        <v>1.0259693873999369</v>
      </c>
      <c r="DI1134" s="239">
        <f t="shared" si="1779"/>
        <v>209</v>
      </c>
      <c r="DJ1134" s="231">
        <f t="shared" si="1868"/>
        <v>1.0495129480000001</v>
      </c>
      <c r="DK1134" s="227">
        <f t="shared" si="1869"/>
        <v>3352.2053919599998</v>
      </c>
      <c r="DL1134" s="227">
        <f t="shared" si="1870"/>
        <v>3727.8660652933331</v>
      </c>
      <c r="DM1134" s="227">
        <f t="shared" si="1931"/>
        <v>3113.21</v>
      </c>
      <c r="DN1134" s="227">
        <f t="shared" si="1871"/>
        <v>62.264200000000002</v>
      </c>
      <c r="DO1134" s="227">
        <f t="shared" si="1872"/>
        <v>281.22663666666665</v>
      </c>
      <c r="DP1134" s="228">
        <f t="shared" si="1929"/>
        <v>1.0226971598348251</v>
      </c>
      <c r="DQ1134" s="239">
        <f t="shared" si="1930"/>
        <v>188</v>
      </c>
      <c r="DR1134" s="231">
        <f t="shared" si="1873"/>
        <v>1.044429136</v>
      </c>
      <c r="DS1134" s="227">
        <f t="shared" si="1874"/>
        <v>3325.3276637399999</v>
      </c>
      <c r="DT1134" s="227">
        <f t="shared" si="1875"/>
        <v>3668.8185004066668</v>
      </c>
      <c r="DU1134" s="227">
        <f t="shared" si="1777"/>
        <v>3113.21</v>
      </c>
      <c r="DV1134" s="227">
        <f t="shared" si="1876"/>
        <v>62.264200000000002</v>
      </c>
      <c r="DW1134" s="227">
        <f t="shared" si="1877"/>
        <v>252.17001000000002</v>
      </c>
      <c r="DX1134" s="228">
        <f t="shared" si="1774"/>
        <v>1.0183189459941868</v>
      </c>
      <c r="DY1134" s="239">
        <f t="shared" si="1775"/>
        <v>170</v>
      </c>
      <c r="DZ1134" s="231">
        <f t="shared" si="1878"/>
        <v>1.0400911880000001</v>
      </c>
      <c r="EA1134" s="227">
        <f t="shared" si="1879"/>
        <v>3297.3394428000001</v>
      </c>
      <c r="EB1134" s="227">
        <f t="shared" si="1880"/>
        <v>3611.7736528</v>
      </c>
      <c r="EC1134" s="227">
        <f t="shared" si="1925"/>
        <v>3113.21</v>
      </c>
      <c r="ED1134" s="227">
        <f t="shared" si="1881"/>
        <v>62.264200000000002</v>
      </c>
      <c r="EE1134" s="227">
        <f t="shared" si="1882"/>
        <v>220.00017333333335</v>
      </c>
      <c r="EF1134" s="228">
        <f t="shared" si="1926"/>
        <v>1.010738794861028</v>
      </c>
      <c r="EG1134" s="239">
        <f t="shared" si="1927"/>
        <v>148</v>
      </c>
      <c r="EH1134" s="231">
        <f t="shared" si="1883"/>
        <v>1.0348137120000001</v>
      </c>
      <c r="EI1134" s="227">
        <f t="shared" si="1884"/>
        <v>3256.1884162000001</v>
      </c>
      <c r="EJ1134" s="227">
        <f t="shared" si="1885"/>
        <v>3538.4527895333335</v>
      </c>
      <c r="EK1134" s="227">
        <f t="shared" si="1776"/>
        <v>3113.21</v>
      </c>
      <c r="EL1134" s="227">
        <f t="shared" si="1886"/>
        <v>62.264200000000002</v>
      </c>
      <c r="EM1134" s="227">
        <f t="shared" si="1887"/>
        <v>186.79259999999999</v>
      </c>
      <c r="EN1134" s="228">
        <f t="shared" si="1772"/>
        <v>1.0050105517500065</v>
      </c>
      <c r="EO1134" s="239">
        <f t="shared" si="1773"/>
        <v>127</v>
      </c>
      <c r="EP1134" s="231">
        <f t="shared" si="1888"/>
        <v>1.0298011030000001</v>
      </c>
      <c r="EQ1134" s="227">
        <f t="shared" si="1889"/>
        <v>3222.0508561000001</v>
      </c>
      <c r="ER1134" s="227">
        <f t="shared" si="1890"/>
        <v>3471.1076561</v>
      </c>
      <c r="ES1134" s="227">
        <f t="shared" si="1924"/>
        <v>3113.21</v>
      </c>
      <c r="ET1134" s="227">
        <f t="shared" si="1891"/>
        <v>62.264200000000002</v>
      </c>
      <c r="EU1134" s="227">
        <f t="shared" si="1892"/>
        <v>156.69823666666667</v>
      </c>
      <c r="EV1134" s="228">
        <f t="shared" si="1922"/>
        <v>1.0037055652808482</v>
      </c>
      <c r="EW1134" s="239">
        <f t="shared" si="1923"/>
        <v>107</v>
      </c>
      <c r="EX1134" s="231">
        <f t="shared" si="1893"/>
        <v>1.025049766</v>
      </c>
      <c r="EY1134" s="227">
        <f t="shared" si="1894"/>
        <v>3203.0203640700001</v>
      </c>
      <c r="EZ1134" s="227">
        <f t="shared" si="1895"/>
        <v>3421.9828007366668</v>
      </c>
      <c r="FA1134" s="227">
        <f t="shared" si="1771"/>
        <v>3113.21</v>
      </c>
      <c r="FB1134" s="227">
        <f t="shared" si="1896"/>
        <v>62.264200000000002</v>
      </c>
      <c r="FC1134" s="227">
        <f t="shared" si="1897"/>
        <v>125.56613666666667</v>
      </c>
      <c r="FD1134" s="228">
        <f t="shared" si="1769"/>
        <v>1.0036054715620657</v>
      </c>
      <c r="FE1134" s="239">
        <f t="shared" si="1770"/>
        <v>85</v>
      </c>
      <c r="FF1134" s="231">
        <f t="shared" si="1898"/>
        <v>1.0198486099999999</v>
      </c>
      <c r="FG1134" s="227">
        <f t="shared" si="1899"/>
        <v>3186.45027377</v>
      </c>
      <c r="FH1134" s="227">
        <f t="shared" si="1900"/>
        <v>3374.2806104366664</v>
      </c>
      <c r="FI1134" s="227">
        <f t="shared" si="1921"/>
        <v>3113.21</v>
      </c>
      <c r="FJ1134" s="227">
        <f t="shared" si="1901"/>
        <v>62.264200000000002</v>
      </c>
      <c r="FK1134" s="227">
        <f t="shared" si="1902"/>
        <v>92.358563333333336</v>
      </c>
      <c r="FL1134" s="228">
        <f t="shared" si="1919"/>
        <v>1.0017016866606758</v>
      </c>
      <c r="FM1134" s="239">
        <f t="shared" si="1920"/>
        <v>63</v>
      </c>
      <c r="FN1134" s="231">
        <f t="shared" si="1903"/>
        <v>1.014673846</v>
      </c>
      <c r="FO1134" s="227">
        <f t="shared" si="1904"/>
        <v>3164.2682097799998</v>
      </c>
      <c r="FP1134" s="227">
        <f t="shared" si="1905"/>
        <v>3318.8909731133331</v>
      </c>
      <c r="FQ1134" s="227">
        <f t="shared" si="1767"/>
        <v>3113.21</v>
      </c>
      <c r="FR1134" s="227">
        <f t="shared" si="1906"/>
        <v>62.264200000000002</v>
      </c>
      <c r="FS1134" s="227">
        <f t="shared" si="1907"/>
        <v>61.226463333333328</v>
      </c>
      <c r="FT1134" s="228">
        <f t="shared" si="1762"/>
        <v>1.0006003785894786</v>
      </c>
      <c r="FU1134" s="239">
        <f t="shared" si="1763"/>
        <v>41</v>
      </c>
      <c r="FV1134" s="231">
        <f t="shared" si="1908"/>
        <v>1.0095253390000001</v>
      </c>
      <c r="FW1134" s="227">
        <f t="shared" si="1909"/>
        <v>3144.75128911</v>
      </c>
      <c r="FX1134" s="227">
        <f t="shared" si="1910"/>
        <v>3268.2419524433335</v>
      </c>
      <c r="FY1134" s="227">
        <f t="shared" si="1917"/>
        <v>3113.21</v>
      </c>
      <c r="FZ1134" s="227">
        <f t="shared" si="1918"/>
        <v>62.264200000000002</v>
      </c>
      <c r="GA1134" s="227">
        <f t="shared" si="1911"/>
        <v>30.094363333333334</v>
      </c>
      <c r="GB1134" s="228">
        <f t="shared" si="1912"/>
        <v>1.0010004113905639</v>
      </c>
      <c r="GC1134" s="239">
        <f t="shared" si="1913"/>
        <v>19</v>
      </c>
      <c r="GD1134" s="231">
        <f t="shared" si="1914"/>
        <v>1.004402955</v>
      </c>
      <c r="GE1134" s="227">
        <f t="shared" si="1815"/>
        <v>3130.04552724</v>
      </c>
      <c r="GF1134" s="227">
        <f t="shared" si="1915"/>
        <v>3222.4040905733332</v>
      </c>
      <c r="GG1134" s="224">
        <f>$A1136</f>
        <v>43794</v>
      </c>
      <c r="GH1134" s="224">
        <f>GG1134</f>
        <v>43794</v>
      </c>
      <c r="GI1134" s="224">
        <f>GG1134</f>
        <v>43794</v>
      </c>
      <c r="GJ1134" s="234">
        <f>$O1136</f>
        <v>1.1038995700000001</v>
      </c>
      <c r="GK1134" s="224">
        <f>GG1134</f>
        <v>43794</v>
      </c>
      <c r="GL1134" s="224">
        <f>GG1134</f>
        <v>43794</v>
      </c>
      <c r="GM1134" s="224">
        <f>GG1134</f>
        <v>43794</v>
      </c>
      <c r="GN1134" s="224">
        <f>GG1134</f>
        <v>43794</v>
      </c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5"/>
      <c r="HA1134" s="5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3"/>
      <c r="JZ1134" s="1"/>
      <c r="KA1134" s="1"/>
      <c r="KB1134" s="1"/>
      <c r="KC1134" s="1"/>
      <c r="KD1134" s="1"/>
      <c r="KE1134" s="1"/>
    </row>
    <row r="1135" spans="1:291" x14ac:dyDescent="0.2">
      <c r="A1135" s="196">
        <f t="shared" si="1799"/>
        <v>43793</v>
      </c>
      <c r="B1135" s="236">
        <f t="shared" si="1916"/>
        <v>123053.53797308001</v>
      </c>
      <c r="C1135" s="66">
        <f t="shared" si="1941"/>
        <v>47704.612013940001</v>
      </c>
      <c r="D1135" s="77">
        <f t="shared" si="1800"/>
        <v>5227.84</v>
      </c>
      <c r="E1135" s="67">
        <f>VLOOKUP(A1134,[1]Plan1!$DQ$117:$DS$314,3)</f>
        <v>5233.07</v>
      </c>
      <c r="F1135" s="11">
        <f t="shared" si="1801"/>
        <v>43764</v>
      </c>
      <c r="G1135" s="73">
        <f t="shared" si="1789"/>
        <v>1.0004131725529497E-3</v>
      </c>
      <c r="H1135" s="11">
        <f t="shared" si="1802"/>
        <v>43794</v>
      </c>
      <c r="I1135" s="11">
        <f t="shared" si="1790"/>
        <v>43794</v>
      </c>
      <c r="J1135" s="1">
        <f t="shared" si="1803"/>
        <v>20</v>
      </c>
      <c r="K1135" s="1">
        <f t="shared" si="1804"/>
        <v>20</v>
      </c>
      <c r="L1135" s="66">
        <f t="shared" si="1791"/>
        <v>1.0010004100000001</v>
      </c>
      <c r="M1135" s="70">
        <f t="shared" si="1942"/>
        <v>0.99960037000000002</v>
      </c>
      <c r="N1135" s="70">
        <f t="shared" si="1928"/>
        <v>1.1027963289813285</v>
      </c>
      <c r="O1135" s="66">
        <f t="shared" si="1938"/>
        <v>1.1038995700000001</v>
      </c>
      <c r="P1135" s="66">
        <f t="shared" si="1792"/>
        <v>47752.336184840002</v>
      </c>
      <c r="Q1135" s="74">
        <f t="shared" si="1793"/>
        <v>0</v>
      </c>
      <c r="R1135" s="75">
        <f t="shared" si="1939"/>
        <v>0</v>
      </c>
      <c r="S1135" s="66">
        <f t="shared" si="1940"/>
        <v>0</v>
      </c>
      <c r="T1135" s="10">
        <f t="shared" si="1805"/>
        <v>0.06</v>
      </c>
      <c r="U1135" s="74">
        <f t="shared" si="1935"/>
        <v>20</v>
      </c>
      <c r="V1135" s="74">
        <v>252</v>
      </c>
      <c r="W1135" s="70">
        <f t="shared" si="1794"/>
        <v>1.004635226</v>
      </c>
      <c r="X1135" s="66">
        <f t="shared" si="1795"/>
        <v>221.34287024</v>
      </c>
      <c r="Y1135" s="66">
        <v>0</v>
      </c>
      <c r="Z1135" s="67">
        <f t="shared" si="1796"/>
        <v>0</v>
      </c>
      <c r="AA1135" s="68" t="str">
        <f t="shared" si="1806"/>
        <v>A+INCORP J=</v>
      </c>
      <c r="AB1135" s="11">
        <f t="shared" si="1807"/>
        <v>43794</v>
      </c>
      <c r="AC1135" s="227">
        <f t="shared" si="1812"/>
        <v>3113.21</v>
      </c>
      <c r="AD1135" s="227">
        <f t="shared" si="1816"/>
        <v>62.264200000000002</v>
      </c>
      <c r="AE1135" s="227">
        <f t="shared" si="1817"/>
        <v>630.94389333333334</v>
      </c>
      <c r="AF1135" s="228">
        <f t="shared" si="1813"/>
        <v>1.0579337857970661</v>
      </c>
      <c r="AG1135" s="230">
        <f t="shared" si="1814"/>
        <v>419</v>
      </c>
      <c r="AH1135" s="231">
        <f t="shared" si="1818"/>
        <v>1.101732148</v>
      </c>
      <c r="AI1135" s="227">
        <f t="shared" si="1819"/>
        <v>3628.6319961600002</v>
      </c>
      <c r="AJ1135" s="227">
        <f t="shared" si="1820"/>
        <v>4321.8400894933338</v>
      </c>
      <c r="AK1135" s="227">
        <f t="shared" si="1948"/>
        <v>3113.21</v>
      </c>
      <c r="AL1135" s="227">
        <f t="shared" si="1821"/>
        <v>62.264200000000002</v>
      </c>
      <c r="AM1135" s="227">
        <f t="shared" si="1822"/>
        <v>599.8117933333333</v>
      </c>
      <c r="AN1135" s="228">
        <f t="shared" si="1949"/>
        <v>1.0569829000705533</v>
      </c>
      <c r="AO1135" s="230">
        <f t="shared" si="1950"/>
        <v>398</v>
      </c>
      <c r="AP1135" s="231">
        <f t="shared" si="1823"/>
        <v>1.0963953879999999</v>
      </c>
      <c r="AQ1135" s="227">
        <f t="shared" si="1824"/>
        <v>3607.8093364199999</v>
      </c>
      <c r="AR1135" s="227">
        <f t="shared" si="1825"/>
        <v>4269.8853297533333</v>
      </c>
      <c r="AS1135" s="227">
        <f t="shared" si="1808"/>
        <v>3113.21</v>
      </c>
      <c r="AT1135" s="227">
        <f t="shared" si="1826"/>
        <v>62.264200000000002</v>
      </c>
      <c r="AU1135" s="227">
        <f t="shared" si="1827"/>
        <v>568.67969333333338</v>
      </c>
      <c r="AV1135" s="228">
        <f t="shared" si="1809"/>
        <v>1.05466309787414</v>
      </c>
      <c r="AW1135" s="230">
        <f t="shared" si="1810"/>
        <v>377</v>
      </c>
      <c r="AX1135" s="231">
        <f t="shared" si="1828"/>
        <v>1.0910844790000001</v>
      </c>
      <c r="AY1135" s="227">
        <f t="shared" si="1829"/>
        <v>3582.4533612</v>
      </c>
      <c r="AZ1135" s="227">
        <f t="shared" si="1830"/>
        <v>4213.3972545333336</v>
      </c>
      <c r="BA1135" s="227">
        <f t="shared" si="1787"/>
        <v>3113.21</v>
      </c>
      <c r="BB1135" s="227">
        <f t="shared" si="1831"/>
        <v>62.264200000000002</v>
      </c>
      <c r="BC1135" s="227">
        <f t="shared" si="1832"/>
        <v>536.50985666666668</v>
      </c>
      <c r="BD1135" s="228">
        <f t="shared" si="1946"/>
        <v>1.0504606912821959</v>
      </c>
      <c r="BE1135" s="230">
        <f t="shared" si="1947"/>
        <v>357</v>
      </c>
      <c r="BF1135" s="231">
        <f t="shared" si="1833"/>
        <v>1.08605039</v>
      </c>
      <c r="BG1135" s="227">
        <f t="shared" si="1834"/>
        <v>3551.71572603</v>
      </c>
      <c r="BH1135" s="227">
        <f t="shared" si="1835"/>
        <v>4150.4897826966662</v>
      </c>
      <c r="BI1135" s="227">
        <f t="shared" si="1811"/>
        <v>3113.21</v>
      </c>
      <c r="BJ1135" s="227">
        <f t="shared" si="1836"/>
        <v>62.264200000000002</v>
      </c>
      <c r="BK1135" s="227">
        <f t="shared" si="1837"/>
        <v>505.37775666666676</v>
      </c>
      <c r="BL1135" s="228">
        <f t="shared" si="1797"/>
        <v>1.0373894414858091</v>
      </c>
      <c r="BM1135" s="230">
        <f t="shared" si="1798"/>
        <v>335</v>
      </c>
      <c r="BN1135" s="231">
        <f t="shared" si="1838"/>
        <v>1.0805397139999999</v>
      </c>
      <c r="BO1135" s="227">
        <f t="shared" si="1839"/>
        <v>3489.7231441399999</v>
      </c>
      <c r="BP1135" s="227">
        <f t="shared" si="1840"/>
        <v>4057.3651008066668</v>
      </c>
      <c r="BQ1135" s="227">
        <f t="shared" si="1945"/>
        <v>3113.21</v>
      </c>
      <c r="BR1135" s="227">
        <f t="shared" si="1841"/>
        <v>62.264200000000002</v>
      </c>
      <c r="BS1135" s="227">
        <f t="shared" si="1842"/>
        <v>471.13244666666662</v>
      </c>
      <c r="BT1135" s="228">
        <f t="shared" si="1943"/>
        <v>1.0339766508330208</v>
      </c>
      <c r="BU1135" s="230">
        <f t="shared" si="1944"/>
        <v>312</v>
      </c>
      <c r="BV1135" s="231">
        <f t="shared" si="1843"/>
        <v>1.074808448</v>
      </c>
      <c r="BW1135" s="227">
        <f t="shared" si="1844"/>
        <v>3459.79382953</v>
      </c>
      <c r="BX1135" s="227">
        <f t="shared" si="1845"/>
        <v>3993.1904761966666</v>
      </c>
      <c r="BY1135" s="227">
        <f t="shared" si="1788"/>
        <v>3113.21</v>
      </c>
      <c r="BZ1135" s="227">
        <f t="shared" si="1846"/>
        <v>62.264200000000002</v>
      </c>
      <c r="CA1135" s="227">
        <f t="shared" si="1847"/>
        <v>441.0380833333333</v>
      </c>
      <c r="CB1135" s="228">
        <f t="shared" si="1785"/>
        <v>1.0349070467203574</v>
      </c>
      <c r="CC1135" s="230">
        <f t="shared" si="1786"/>
        <v>292</v>
      </c>
      <c r="CD1135" s="231">
        <f t="shared" si="1848"/>
        <v>1.0698494540000001</v>
      </c>
      <c r="CE1135" s="227">
        <f t="shared" si="1849"/>
        <v>3446.9297330099998</v>
      </c>
      <c r="CF1135" s="227">
        <f t="shared" si="1850"/>
        <v>3950.2320163433333</v>
      </c>
      <c r="CG1135" s="227">
        <f t="shared" si="1781"/>
        <v>3113.21</v>
      </c>
      <c r="CH1135" s="227">
        <f t="shared" si="1851"/>
        <v>62.264200000000002</v>
      </c>
      <c r="CI1135" s="227">
        <f t="shared" si="1852"/>
        <v>409.90598333333332</v>
      </c>
      <c r="CJ1135" s="228">
        <f t="shared" si="1936"/>
        <v>1.0299635346675373</v>
      </c>
      <c r="CK1135" s="230">
        <f t="shared" si="1937"/>
        <v>271</v>
      </c>
      <c r="CL1135" s="231">
        <f t="shared" si="1853"/>
        <v>1.0646671329999999</v>
      </c>
      <c r="CM1135" s="227">
        <f t="shared" si="1854"/>
        <v>3413.8474705499998</v>
      </c>
      <c r="CN1135" s="227">
        <f t="shared" si="1855"/>
        <v>3886.017653883333</v>
      </c>
      <c r="CO1135" s="227">
        <f t="shared" si="1784"/>
        <v>3113.21</v>
      </c>
      <c r="CP1135" s="227">
        <f t="shared" si="1856"/>
        <v>62.264200000000002</v>
      </c>
      <c r="CQ1135" s="227">
        <f t="shared" si="1857"/>
        <v>376.69840999999997</v>
      </c>
      <c r="CR1135" s="228">
        <f t="shared" si="1782"/>
        <v>1.0253502172853475</v>
      </c>
      <c r="CS1135" s="230">
        <f t="shared" si="1783"/>
        <v>251</v>
      </c>
      <c r="CT1135" s="231">
        <f t="shared" si="1858"/>
        <v>1.0597549289999999</v>
      </c>
      <c r="CU1135" s="227">
        <f t="shared" si="1859"/>
        <v>3382.8760843199998</v>
      </c>
      <c r="CV1135" s="227">
        <f t="shared" si="1860"/>
        <v>3821.8386943199998</v>
      </c>
      <c r="CW1135" s="227">
        <f t="shared" si="1934"/>
        <v>3113.21</v>
      </c>
      <c r="CX1135" s="227">
        <f t="shared" si="1861"/>
        <v>62.264200000000002</v>
      </c>
      <c r="CY1135" s="227">
        <f t="shared" si="1862"/>
        <v>345.56630999999999</v>
      </c>
      <c r="CZ1135" s="228">
        <f t="shared" si="1932"/>
        <v>1.0275084475114806</v>
      </c>
      <c r="DA1135" s="239">
        <f t="shared" si="1933"/>
        <v>230</v>
      </c>
      <c r="DB1135" s="231">
        <f t="shared" si="1863"/>
        <v>1.0546215050000001</v>
      </c>
      <c r="DC1135" s="227">
        <f t="shared" si="1864"/>
        <v>3373.5755518699998</v>
      </c>
      <c r="DD1135" s="227">
        <f t="shared" si="1865"/>
        <v>3781.4060618699996</v>
      </c>
      <c r="DE1135" s="227">
        <f t="shared" si="1780"/>
        <v>3113.21</v>
      </c>
      <c r="DF1135" s="227">
        <f t="shared" si="1866"/>
        <v>62.264200000000002</v>
      </c>
      <c r="DG1135" s="227">
        <f t="shared" si="1867"/>
        <v>314.43421000000001</v>
      </c>
      <c r="DH1135" s="228">
        <f t="shared" si="1778"/>
        <v>1.0259693873999369</v>
      </c>
      <c r="DI1135" s="239">
        <f t="shared" si="1779"/>
        <v>209</v>
      </c>
      <c r="DJ1135" s="231">
        <f t="shared" si="1868"/>
        <v>1.0495129480000001</v>
      </c>
      <c r="DK1135" s="227">
        <f t="shared" si="1869"/>
        <v>3352.2053919599998</v>
      </c>
      <c r="DL1135" s="227">
        <f t="shared" si="1870"/>
        <v>3728.9038019599998</v>
      </c>
      <c r="DM1135" s="227">
        <f t="shared" si="1931"/>
        <v>3113.21</v>
      </c>
      <c r="DN1135" s="227">
        <f t="shared" si="1871"/>
        <v>62.264200000000002</v>
      </c>
      <c r="DO1135" s="227">
        <f t="shared" si="1872"/>
        <v>282.26437333333331</v>
      </c>
      <c r="DP1135" s="228">
        <f t="shared" si="1929"/>
        <v>1.0226971598348251</v>
      </c>
      <c r="DQ1135" s="239">
        <f t="shared" si="1930"/>
        <v>188</v>
      </c>
      <c r="DR1135" s="231">
        <f t="shared" si="1873"/>
        <v>1.044429136</v>
      </c>
      <c r="DS1135" s="227">
        <f t="shared" si="1874"/>
        <v>3325.3276637399999</v>
      </c>
      <c r="DT1135" s="227">
        <f t="shared" si="1875"/>
        <v>3669.8562370733334</v>
      </c>
      <c r="DU1135" s="227">
        <f t="shared" si="1777"/>
        <v>3113.21</v>
      </c>
      <c r="DV1135" s="227">
        <f t="shared" si="1876"/>
        <v>62.264200000000002</v>
      </c>
      <c r="DW1135" s="227">
        <f t="shared" si="1877"/>
        <v>253.20774666666665</v>
      </c>
      <c r="DX1135" s="228">
        <f t="shared" si="1774"/>
        <v>1.0183189459941868</v>
      </c>
      <c r="DY1135" s="239">
        <f t="shared" si="1775"/>
        <v>170</v>
      </c>
      <c r="DZ1135" s="231">
        <f t="shared" si="1878"/>
        <v>1.0400911880000001</v>
      </c>
      <c r="EA1135" s="227">
        <f t="shared" si="1879"/>
        <v>3297.3394428000001</v>
      </c>
      <c r="EB1135" s="227">
        <f t="shared" si="1880"/>
        <v>3612.8113894666667</v>
      </c>
      <c r="EC1135" s="227">
        <f t="shared" si="1925"/>
        <v>3113.21</v>
      </c>
      <c r="ED1135" s="227">
        <f t="shared" si="1881"/>
        <v>62.264200000000002</v>
      </c>
      <c r="EE1135" s="227">
        <f t="shared" si="1882"/>
        <v>221.03790999999998</v>
      </c>
      <c r="EF1135" s="228">
        <f t="shared" si="1926"/>
        <v>1.010738794861028</v>
      </c>
      <c r="EG1135" s="239">
        <f t="shared" si="1927"/>
        <v>148</v>
      </c>
      <c r="EH1135" s="231">
        <f t="shared" si="1883"/>
        <v>1.0348137120000001</v>
      </c>
      <c r="EI1135" s="227">
        <f t="shared" si="1884"/>
        <v>3256.1884162000001</v>
      </c>
      <c r="EJ1135" s="227">
        <f t="shared" si="1885"/>
        <v>3539.4905262000002</v>
      </c>
      <c r="EK1135" s="227">
        <f t="shared" si="1776"/>
        <v>3113.21</v>
      </c>
      <c r="EL1135" s="227">
        <f t="shared" si="1886"/>
        <v>62.264200000000002</v>
      </c>
      <c r="EM1135" s="227">
        <f t="shared" si="1887"/>
        <v>187.83033666666668</v>
      </c>
      <c r="EN1135" s="228">
        <f t="shared" si="1772"/>
        <v>1.0050105517500065</v>
      </c>
      <c r="EO1135" s="239">
        <f t="shared" si="1773"/>
        <v>127</v>
      </c>
      <c r="EP1135" s="231">
        <f t="shared" si="1888"/>
        <v>1.0298011030000001</v>
      </c>
      <c r="EQ1135" s="227">
        <f t="shared" si="1889"/>
        <v>3222.0508561000001</v>
      </c>
      <c r="ER1135" s="227">
        <f t="shared" si="1890"/>
        <v>3472.1453927666666</v>
      </c>
      <c r="ES1135" s="227">
        <f t="shared" si="1924"/>
        <v>3113.21</v>
      </c>
      <c r="ET1135" s="227">
        <f t="shared" si="1891"/>
        <v>62.264200000000002</v>
      </c>
      <c r="EU1135" s="227">
        <f t="shared" si="1892"/>
        <v>157.73597333333333</v>
      </c>
      <c r="EV1135" s="228">
        <f t="shared" si="1922"/>
        <v>1.0037055652808482</v>
      </c>
      <c r="EW1135" s="239">
        <f t="shared" si="1923"/>
        <v>107</v>
      </c>
      <c r="EX1135" s="231">
        <f t="shared" si="1893"/>
        <v>1.025049766</v>
      </c>
      <c r="EY1135" s="227">
        <f t="shared" si="1894"/>
        <v>3203.0203640700001</v>
      </c>
      <c r="EZ1135" s="227">
        <f t="shared" si="1895"/>
        <v>3423.0205374033335</v>
      </c>
      <c r="FA1135" s="227">
        <f t="shared" si="1771"/>
        <v>3113.21</v>
      </c>
      <c r="FB1135" s="227">
        <f t="shared" si="1896"/>
        <v>62.264200000000002</v>
      </c>
      <c r="FC1135" s="227">
        <f t="shared" si="1897"/>
        <v>126.60387333333333</v>
      </c>
      <c r="FD1135" s="228">
        <f t="shared" si="1769"/>
        <v>1.0036054715620657</v>
      </c>
      <c r="FE1135" s="239">
        <f t="shared" si="1770"/>
        <v>85</v>
      </c>
      <c r="FF1135" s="231">
        <f t="shared" si="1898"/>
        <v>1.0198486099999999</v>
      </c>
      <c r="FG1135" s="227">
        <f t="shared" si="1899"/>
        <v>3186.45027377</v>
      </c>
      <c r="FH1135" s="227">
        <f t="shared" si="1900"/>
        <v>3375.3183471033335</v>
      </c>
      <c r="FI1135" s="227">
        <f t="shared" si="1921"/>
        <v>3113.21</v>
      </c>
      <c r="FJ1135" s="227">
        <f t="shared" si="1901"/>
        <v>62.264200000000002</v>
      </c>
      <c r="FK1135" s="227">
        <f t="shared" si="1902"/>
        <v>93.396299999999997</v>
      </c>
      <c r="FL1135" s="228">
        <f t="shared" si="1919"/>
        <v>1.0017016866606758</v>
      </c>
      <c r="FM1135" s="239">
        <f t="shared" si="1920"/>
        <v>63</v>
      </c>
      <c r="FN1135" s="231">
        <f t="shared" si="1903"/>
        <v>1.014673846</v>
      </c>
      <c r="FO1135" s="227">
        <f t="shared" si="1904"/>
        <v>3164.2682097799998</v>
      </c>
      <c r="FP1135" s="227">
        <f t="shared" si="1905"/>
        <v>3319.9287097799997</v>
      </c>
      <c r="FQ1135" s="227">
        <f t="shared" si="1767"/>
        <v>3113.21</v>
      </c>
      <c r="FR1135" s="227">
        <f t="shared" si="1906"/>
        <v>62.264200000000002</v>
      </c>
      <c r="FS1135" s="227">
        <f t="shared" si="1907"/>
        <v>62.264200000000002</v>
      </c>
      <c r="FT1135" s="228">
        <f t="shared" si="1762"/>
        <v>1.0006003785894786</v>
      </c>
      <c r="FU1135" s="239">
        <f t="shared" si="1763"/>
        <v>41</v>
      </c>
      <c r="FV1135" s="231">
        <f t="shared" si="1908"/>
        <v>1.0095253390000001</v>
      </c>
      <c r="FW1135" s="227">
        <f t="shared" si="1909"/>
        <v>3144.75128911</v>
      </c>
      <c r="FX1135" s="227">
        <f t="shared" si="1910"/>
        <v>3269.2796891100002</v>
      </c>
      <c r="FY1135" s="227">
        <f t="shared" si="1917"/>
        <v>3113.21</v>
      </c>
      <c r="FZ1135" s="227">
        <f t="shared" si="1918"/>
        <v>62.264200000000002</v>
      </c>
      <c r="GA1135" s="227">
        <f t="shared" si="1911"/>
        <v>31.132100000000001</v>
      </c>
      <c r="GB1135" s="228">
        <f t="shared" si="1912"/>
        <v>1.0010004113905639</v>
      </c>
      <c r="GC1135" s="239">
        <f t="shared" si="1913"/>
        <v>19</v>
      </c>
      <c r="GD1135" s="231">
        <f t="shared" si="1914"/>
        <v>1.004402955</v>
      </c>
      <c r="GE1135" s="227">
        <f t="shared" si="1815"/>
        <v>3130.04552724</v>
      </c>
      <c r="GF1135" s="227">
        <f t="shared" si="1915"/>
        <v>3223.4418272399998</v>
      </c>
      <c r="GG1135" s="225" t="s">
        <v>146</v>
      </c>
      <c r="GH1135" s="225" t="s">
        <v>147</v>
      </c>
      <c r="GI1135" s="226" t="s">
        <v>148</v>
      </c>
      <c r="GJ1135" s="225" t="s">
        <v>149</v>
      </c>
      <c r="GK1135" s="225" t="s">
        <v>27</v>
      </c>
      <c r="GL1135" s="225" t="s">
        <v>150</v>
      </c>
      <c r="GM1135" s="225" t="s">
        <v>151</v>
      </c>
      <c r="GN1135" s="229" t="s">
        <v>152</v>
      </c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5"/>
      <c r="HA1135" s="5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3"/>
      <c r="JZ1135" s="1"/>
      <c r="KA1135" s="1"/>
      <c r="KB1135" s="1"/>
      <c r="KC1135" s="1"/>
      <c r="KD1135" s="1"/>
      <c r="KE1135" s="1"/>
    </row>
    <row r="1136" spans="1:291" x14ac:dyDescent="0.2">
      <c r="A1136" s="196">
        <f t="shared" si="1799"/>
        <v>43794</v>
      </c>
      <c r="B1136" s="236">
        <f t="shared" si="1916"/>
        <v>123089.8372715833</v>
      </c>
      <c r="C1136" s="66">
        <f t="shared" si="1941"/>
        <v>47704.612013940001</v>
      </c>
      <c r="D1136" s="77">
        <f t="shared" si="1800"/>
        <v>5227.84</v>
      </c>
      <c r="E1136" s="67">
        <f>VLOOKUP(A1135,[1]Plan1!$DQ$117:$DS$314,3)</f>
        <v>5233.07</v>
      </c>
      <c r="F1136" s="11">
        <f t="shared" si="1801"/>
        <v>43764</v>
      </c>
      <c r="G1136" s="73">
        <f t="shared" si="1789"/>
        <v>1.0004131725529497E-3</v>
      </c>
      <c r="H1136" s="11">
        <f t="shared" si="1802"/>
        <v>43825</v>
      </c>
      <c r="I1136" s="11">
        <f t="shared" si="1790"/>
        <v>43794</v>
      </c>
      <c r="J1136" s="1">
        <f t="shared" si="1803"/>
        <v>20</v>
      </c>
      <c r="K1136" s="1">
        <f t="shared" si="1804"/>
        <v>20</v>
      </c>
      <c r="L1136" s="66">
        <f t="shared" si="1791"/>
        <v>1.0010004100000001</v>
      </c>
      <c r="M1136" s="70">
        <f t="shared" si="1942"/>
        <v>0.99960037000000002</v>
      </c>
      <c r="N1136" s="70">
        <f t="shared" si="1928"/>
        <v>1.1027963289813285</v>
      </c>
      <c r="O1136" s="66">
        <f t="shared" si="1938"/>
        <v>1.1038995700000001</v>
      </c>
      <c r="P1136" s="66">
        <f t="shared" si="1792"/>
        <v>47752.336184840002</v>
      </c>
      <c r="Q1136" s="74">
        <f t="shared" si="1793"/>
        <v>37</v>
      </c>
      <c r="R1136" s="75">
        <f t="shared" si="1939"/>
        <v>6.5260147154960063E-2</v>
      </c>
      <c r="S1136" s="66">
        <f t="shared" si="1940"/>
        <v>3113.21</v>
      </c>
      <c r="T1136" s="10">
        <f t="shared" si="1805"/>
        <v>0.06</v>
      </c>
      <c r="U1136" s="74">
        <f t="shared" si="1935"/>
        <v>20</v>
      </c>
      <c r="V1136" s="74">
        <v>252</v>
      </c>
      <c r="W1136" s="70">
        <f t="shared" si="1794"/>
        <v>1.004635226</v>
      </c>
      <c r="X1136" s="66">
        <f t="shared" si="1795"/>
        <v>221.34287024</v>
      </c>
      <c r="Y1136" s="66">
        <v>0</v>
      </c>
      <c r="Z1136" s="67">
        <f t="shared" si="1796"/>
        <v>3334.5528702400002</v>
      </c>
      <c r="AA1136" s="68" t="str">
        <f t="shared" si="1806"/>
        <v>A+INCORP J=</v>
      </c>
      <c r="AB1136" s="11">
        <f t="shared" si="1807"/>
        <v>43794</v>
      </c>
      <c r="AC1136" s="227">
        <f t="shared" si="1812"/>
        <v>3113.21</v>
      </c>
      <c r="AD1136" s="227">
        <f t="shared" si="1816"/>
        <v>62.264200000000002</v>
      </c>
      <c r="AE1136" s="227">
        <f t="shared" si="1817"/>
        <v>631.98163</v>
      </c>
      <c r="AF1136" s="228">
        <f t="shared" si="1813"/>
        <v>1.0579337857970661</v>
      </c>
      <c r="AG1136" s="230">
        <f t="shared" si="1814"/>
        <v>420</v>
      </c>
      <c r="AH1136" s="231">
        <f t="shared" si="1818"/>
        <v>1.1019869259999999</v>
      </c>
      <c r="AI1136" s="227">
        <f t="shared" si="1819"/>
        <v>3629.47112535</v>
      </c>
      <c r="AJ1136" s="227">
        <f t="shared" si="1820"/>
        <v>4323.7169553499998</v>
      </c>
      <c r="AK1136" s="227">
        <f t="shared" si="1948"/>
        <v>3113.21</v>
      </c>
      <c r="AL1136" s="227">
        <f t="shared" si="1821"/>
        <v>62.264200000000002</v>
      </c>
      <c r="AM1136" s="227">
        <f t="shared" si="1822"/>
        <v>600.84953000000007</v>
      </c>
      <c r="AN1136" s="228">
        <f t="shared" si="1949"/>
        <v>1.0569829000705533</v>
      </c>
      <c r="AO1136" s="230">
        <f t="shared" si="1950"/>
        <v>399</v>
      </c>
      <c r="AP1136" s="231">
        <f t="shared" si="1823"/>
        <v>1.0966489319999999</v>
      </c>
      <c r="AQ1136" s="227">
        <f t="shared" si="1824"/>
        <v>3608.6436507799999</v>
      </c>
      <c r="AR1136" s="227">
        <f t="shared" si="1825"/>
        <v>4271.7573807799999</v>
      </c>
      <c r="AS1136" s="227">
        <f t="shared" si="1808"/>
        <v>3113.21</v>
      </c>
      <c r="AT1136" s="227">
        <f t="shared" si="1826"/>
        <v>62.264200000000002</v>
      </c>
      <c r="AU1136" s="227">
        <f t="shared" si="1827"/>
        <v>569.71743000000004</v>
      </c>
      <c r="AV1136" s="228">
        <f t="shared" si="1809"/>
        <v>1.05466309787414</v>
      </c>
      <c r="AW1136" s="230">
        <f t="shared" si="1810"/>
        <v>378</v>
      </c>
      <c r="AX1136" s="231">
        <f t="shared" si="1828"/>
        <v>1.0913367949999999</v>
      </c>
      <c r="AY1136" s="227">
        <f t="shared" si="1829"/>
        <v>3583.2818124599999</v>
      </c>
      <c r="AZ1136" s="227">
        <f t="shared" si="1830"/>
        <v>4215.2634424600001</v>
      </c>
      <c r="BA1136" s="227">
        <f t="shared" si="1787"/>
        <v>3113.21</v>
      </c>
      <c r="BB1136" s="227">
        <f t="shared" si="1831"/>
        <v>62.264200000000002</v>
      </c>
      <c r="BC1136" s="227">
        <f t="shared" si="1832"/>
        <v>537.54759333333334</v>
      </c>
      <c r="BD1136" s="228">
        <f t="shared" si="1946"/>
        <v>1.0504606912821959</v>
      </c>
      <c r="BE1136" s="230">
        <f t="shared" si="1947"/>
        <v>358</v>
      </c>
      <c r="BF1136" s="231">
        <f t="shared" si="1833"/>
        <v>1.086301542</v>
      </c>
      <c r="BG1136" s="227">
        <f t="shared" si="1834"/>
        <v>3552.5370696</v>
      </c>
      <c r="BH1136" s="227">
        <f t="shared" si="1835"/>
        <v>4152.3488629333333</v>
      </c>
      <c r="BI1136" s="227">
        <f t="shared" si="1811"/>
        <v>3113.21</v>
      </c>
      <c r="BJ1136" s="227">
        <f t="shared" si="1836"/>
        <v>62.264200000000002</v>
      </c>
      <c r="BK1136" s="227">
        <f t="shared" si="1837"/>
        <v>506.4154933333333</v>
      </c>
      <c r="BL1136" s="228">
        <f t="shared" si="1797"/>
        <v>1.0373894414858091</v>
      </c>
      <c r="BM1136" s="230">
        <f t="shared" si="1798"/>
        <v>336</v>
      </c>
      <c r="BN1136" s="231">
        <f t="shared" si="1838"/>
        <v>1.0807895919999999</v>
      </c>
      <c r="BO1136" s="227">
        <f t="shared" si="1839"/>
        <v>3490.53015293</v>
      </c>
      <c r="BP1136" s="227">
        <f t="shared" si="1840"/>
        <v>4059.209846263333</v>
      </c>
      <c r="BQ1136" s="227">
        <f t="shared" si="1945"/>
        <v>3113.21</v>
      </c>
      <c r="BR1136" s="227">
        <f t="shared" si="1841"/>
        <v>62.264200000000002</v>
      </c>
      <c r="BS1136" s="227">
        <f t="shared" si="1842"/>
        <v>472.17018333333334</v>
      </c>
      <c r="BT1136" s="228">
        <f t="shared" si="1943"/>
        <v>1.0339766508330208</v>
      </c>
      <c r="BU1136" s="230">
        <f t="shared" si="1944"/>
        <v>313</v>
      </c>
      <c r="BV1136" s="231">
        <f t="shared" si="1843"/>
        <v>1.0750569999999999</v>
      </c>
      <c r="BW1136" s="227">
        <f t="shared" si="1844"/>
        <v>3460.5939150499999</v>
      </c>
      <c r="BX1136" s="227">
        <f t="shared" si="1845"/>
        <v>3995.0282983833331</v>
      </c>
      <c r="BY1136" s="227">
        <f t="shared" si="1788"/>
        <v>3113.21</v>
      </c>
      <c r="BZ1136" s="227">
        <f t="shared" si="1846"/>
        <v>62.264200000000002</v>
      </c>
      <c r="CA1136" s="227">
        <f t="shared" si="1847"/>
        <v>442.07581999999996</v>
      </c>
      <c r="CB1136" s="228">
        <f t="shared" si="1785"/>
        <v>1.0349070467203574</v>
      </c>
      <c r="CC1136" s="230">
        <f t="shared" si="1786"/>
        <v>293</v>
      </c>
      <c r="CD1136" s="231">
        <f t="shared" si="1848"/>
        <v>1.070096859</v>
      </c>
      <c r="CE1136" s="227">
        <f t="shared" si="1849"/>
        <v>3447.7268429599999</v>
      </c>
      <c r="CF1136" s="227">
        <f t="shared" si="1850"/>
        <v>3952.06686296</v>
      </c>
      <c r="CG1136" s="227">
        <f t="shared" si="1781"/>
        <v>3113.21</v>
      </c>
      <c r="CH1136" s="227">
        <f t="shared" si="1851"/>
        <v>62.264200000000002</v>
      </c>
      <c r="CI1136" s="227">
        <f t="shared" si="1852"/>
        <v>410.94372000000004</v>
      </c>
      <c r="CJ1136" s="228">
        <f t="shared" si="1936"/>
        <v>1.0299635346675373</v>
      </c>
      <c r="CK1136" s="230">
        <f t="shared" si="1937"/>
        <v>272</v>
      </c>
      <c r="CL1136" s="231">
        <f t="shared" si="1853"/>
        <v>1.0649133399999999</v>
      </c>
      <c r="CM1136" s="227">
        <f t="shared" si="1854"/>
        <v>3414.63693152</v>
      </c>
      <c r="CN1136" s="227">
        <f t="shared" si="1855"/>
        <v>3887.8448515199998</v>
      </c>
      <c r="CO1136" s="227">
        <f t="shared" si="1784"/>
        <v>3113.21</v>
      </c>
      <c r="CP1136" s="227">
        <f t="shared" si="1856"/>
        <v>62.264200000000002</v>
      </c>
      <c r="CQ1136" s="227">
        <f t="shared" si="1857"/>
        <v>377.73614666666668</v>
      </c>
      <c r="CR1136" s="228">
        <f t="shared" si="1782"/>
        <v>1.0253502172853475</v>
      </c>
      <c r="CS1136" s="230">
        <f t="shared" si="1783"/>
        <v>252</v>
      </c>
      <c r="CT1136" s="231">
        <f t="shared" si="1858"/>
        <v>1.06</v>
      </c>
      <c r="CU1136" s="227">
        <f t="shared" si="1859"/>
        <v>3383.65838295</v>
      </c>
      <c r="CV1136" s="227">
        <f t="shared" si="1860"/>
        <v>3823.6587296166667</v>
      </c>
      <c r="CW1136" s="227">
        <f t="shared" si="1934"/>
        <v>3113.21</v>
      </c>
      <c r="CX1136" s="227">
        <f t="shared" si="1861"/>
        <v>62.264200000000002</v>
      </c>
      <c r="CY1136" s="227">
        <f t="shared" si="1862"/>
        <v>346.60404666666665</v>
      </c>
      <c r="CZ1136" s="228">
        <f t="shared" si="1932"/>
        <v>1.0275084475114806</v>
      </c>
      <c r="DA1136" s="239">
        <f t="shared" si="1933"/>
        <v>231</v>
      </c>
      <c r="DB1136" s="231">
        <f t="shared" si="1863"/>
        <v>1.0548653889999999</v>
      </c>
      <c r="DC1136" s="227">
        <f t="shared" si="1864"/>
        <v>3374.3557000999999</v>
      </c>
      <c r="DD1136" s="227">
        <f t="shared" si="1865"/>
        <v>3783.2239467666668</v>
      </c>
      <c r="DE1136" s="227">
        <f t="shared" si="1780"/>
        <v>3113.21</v>
      </c>
      <c r="DF1136" s="227">
        <f t="shared" si="1866"/>
        <v>62.264200000000002</v>
      </c>
      <c r="DG1136" s="227">
        <f t="shared" si="1867"/>
        <v>315.47194666666667</v>
      </c>
      <c r="DH1136" s="228">
        <f t="shared" si="1778"/>
        <v>1.0259693873999369</v>
      </c>
      <c r="DI1136" s="239">
        <f t="shared" si="1779"/>
        <v>210</v>
      </c>
      <c r="DJ1136" s="231">
        <f t="shared" si="1868"/>
        <v>1.0497556509999999</v>
      </c>
      <c r="DK1136" s="227">
        <f t="shared" si="1869"/>
        <v>3352.9805994500002</v>
      </c>
      <c r="DL1136" s="227">
        <f t="shared" si="1870"/>
        <v>3730.7167461166669</v>
      </c>
      <c r="DM1136" s="227">
        <f t="shared" si="1931"/>
        <v>3113.21</v>
      </c>
      <c r="DN1136" s="227">
        <f t="shared" si="1871"/>
        <v>62.264200000000002</v>
      </c>
      <c r="DO1136" s="227">
        <f t="shared" si="1872"/>
        <v>283.30210999999997</v>
      </c>
      <c r="DP1136" s="228">
        <f t="shared" si="1929"/>
        <v>1.0226971598348251</v>
      </c>
      <c r="DQ1136" s="239">
        <f t="shared" si="1930"/>
        <v>189</v>
      </c>
      <c r="DR1136" s="231">
        <f t="shared" si="1873"/>
        <v>1.044670663</v>
      </c>
      <c r="DS1136" s="227">
        <f t="shared" si="1874"/>
        <v>3326.0966545599999</v>
      </c>
      <c r="DT1136" s="227">
        <f t="shared" si="1875"/>
        <v>3671.6629645600001</v>
      </c>
      <c r="DU1136" s="227">
        <f t="shared" si="1777"/>
        <v>3113.21</v>
      </c>
      <c r="DV1136" s="227">
        <f t="shared" si="1876"/>
        <v>62.264200000000002</v>
      </c>
      <c r="DW1136" s="227">
        <f t="shared" si="1877"/>
        <v>254.24548333333334</v>
      </c>
      <c r="DX1136" s="228">
        <f t="shared" si="1774"/>
        <v>1.0183189459941868</v>
      </c>
      <c r="DY1136" s="239">
        <f t="shared" si="1775"/>
        <v>171</v>
      </c>
      <c r="DZ1136" s="231">
        <f t="shared" si="1878"/>
        <v>1.040331712</v>
      </c>
      <c r="EA1136" s="227">
        <f t="shared" si="1879"/>
        <v>3298.1019617799998</v>
      </c>
      <c r="EB1136" s="227">
        <f t="shared" si="1880"/>
        <v>3614.611645113333</v>
      </c>
      <c r="EC1136" s="227">
        <f t="shared" si="1925"/>
        <v>3113.21</v>
      </c>
      <c r="ED1136" s="227">
        <f t="shared" si="1881"/>
        <v>62.264200000000002</v>
      </c>
      <c r="EE1136" s="227">
        <f t="shared" si="1882"/>
        <v>222.0756466666667</v>
      </c>
      <c r="EF1136" s="228">
        <f t="shared" si="1926"/>
        <v>1.010738794861028</v>
      </c>
      <c r="EG1136" s="239">
        <f t="shared" si="1927"/>
        <v>149</v>
      </c>
      <c r="EH1136" s="231">
        <f t="shared" si="1883"/>
        <v>1.0350530149999999</v>
      </c>
      <c r="EI1136" s="227">
        <f t="shared" si="1884"/>
        <v>3256.9414170999999</v>
      </c>
      <c r="EJ1136" s="227">
        <f t="shared" si="1885"/>
        <v>3541.2812637666666</v>
      </c>
      <c r="EK1136" s="227">
        <f t="shared" si="1776"/>
        <v>3113.21</v>
      </c>
      <c r="EL1136" s="227">
        <f t="shared" si="1886"/>
        <v>62.264200000000002</v>
      </c>
      <c r="EM1136" s="227">
        <f t="shared" si="1887"/>
        <v>188.86807333333334</v>
      </c>
      <c r="EN1136" s="228">
        <f t="shared" si="1772"/>
        <v>1.0050105517500065</v>
      </c>
      <c r="EO1136" s="239">
        <f t="shared" si="1773"/>
        <v>128</v>
      </c>
      <c r="EP1136" s="231">
        <f t="shared" si="1888"/>
        <v>1.0300392469999999</v>
      </c>
      <c r="EQ1136" s="227">
        <f t="shared" si="1889"/>
        <v>3222.7959631700001</v>
      </c>
      <c r="ER1136" s="227">
        <f t="shared" si="1890"/>
        <v>3473.9282365033332</v>
      </c>
      <c r="ES1136" s="227">
        <f t="shared" si="1924"/>
        <v>3113.21</v>
      </c>
      <c r="ET1136" s="227">
        <f t="shared" si="1891"/>
        <v>62.264200000000002</v>
      </c>
      <c r="EU1136" s="227">
        <f t="shared" si="1892"/>
        <v>158.77370999999999</v>
      </c>
      <c r="EV1136" s="228">
        <f t="shared" si="1922"/>
        <v>1.0037055652808482</v>
      </c>
      <c r="EW1136" s="239">
        <f t="shared" si="1923"/>
        <v>108</v>
      </c>
      <c r="EX1136" s="231">
        <f t="shared" si="1893"/>
        <v>1.025286811</v>
      </c>
      <c r="EY1136" s="227">
        <f t="shared" si="1894"/>
        <v>3203.7610695399999</v>
      </c>
      <c r="EZ1136" s="227">
        <f t="shared" si="1895"/>
        <v>3424.7989795399999</v>
      </c>
      <c r="FA1136" s="227">
        <f t="shared" si="1771"/>
        <v>3113.21</v>
      </c>
      <c r="FB1136" s="227">
        <f t="shared" si="1896"/>
        <v>62.264200000000002</v>
      </c>
      <c r="FC1136" s="227">
        <f t="shared" si="1897"/>
        <v>127.64160999999999</v>
      </c>
      <c r="FD1136" s="228">
        <f t="shared" si="1769"/>
        <v>1.0036054715620657</v>
      </c>
      <c r="FE1136" s="239">
        <f t="shared" si="1770"/>
        <v>86</v>
      </c>
      <c r="FF1136" s="231">
        <f t="shared" si="1898"/>
        <v>1.0200844529999999</v>
      </c>
      <c r="FG1136" s="227">
        <f t="shared" si="1899"/>
        <v>3187.1871497900001</v>
      </c>
      <c r="FH1136" s="227">
        <f t="shared" si="1900"/>
        <v>3377.0929597900004</v>
      </c>
      <c r="FI1136" s="227">
        <f t="shared" si="1921"/>
        <v>3113.21</v>
      </c>
      <c r="FJ1136" s="227">
        <f t="shared" si="1901"/>
        <v>62.264200000000002</v>
      </c>
      <c r="FK1136" s="227">
        <f t="shared" si="1902"/>
        <v>94.434036666666671</v>
      </c>
      <c r="FL1136" s="228">
        <f t="shared" si="1919"/>
        <v>1.0017016866606758</v>
      </c>
      <c r="FM1136" s="239">
        <f t="shared" si="1920"/>
        <v>64</v>
      </c>
      <c r="FN1136" s="231">
        <f t="shared" si="1903"/>
        <v>1.014908492</v>
      </c>
      <c r="FO1136" s="227">
        <f t="shared" si="1904"/>
        <v>3164.9999551400001</v>
      </c>
      <c r="FP1136" s="227">
        <f t="shared" si="1905"/>
        <v>3321.6981918066667</v>
      </c>
      <c r="FQ1136" s="227">
        <f t="shared" si="1767"/>
        <v>3113.21</v>
      </c>
      <c r="FR1136" s="227">
        <f t="shared" si="1906"/>
        <v>62.264200000000002</v>
      </c>
      <c r="FS1136" s="227">
        <f t="shared" si="1907"/>
        <v>63.301936666666663</v>
      </c>
      <c r="FT1136" s="228">
        <f t="shared" si="1762"/>
        <v>1.0006003785894786</v>
      </c>
      <c r="FU1136" s="239">
        <f t="shared" si="1763"/>
        <v>42</v>
      </c>
      <c r="FV1136" s="231">
        <f t="shared" si="1908"/>
        <v>1.0097587939999999</v>
      </c>
      <c r="FW1136" s="227">
        <f t="shared" si="1909"/>
        <v>3145.4785198999998</v>
      </c>
      <c r="FX1136" s="227">
        <f t="shared" si="1910"/>
        <v>3271.0446565666666</v>
      </c>
      <c r="FY1136" s="227">
        <f t="shared" si="1917"/>
        <v>3113.21</v>
      </c>
      <c r="FZ1136" s="227">
        <f t="shared" ref="FZ1136" si="1951">0.02*FY1136</f>
        <v>62.264200000000002</v>
      </c>
      <c r="GA1136" s="227">
        <f t="shared" ref="GA1136" si="1952">(($A1136-GA$1103)/30)*0.01*FY1136</f>
        <v>32.169836666666676</v>
      </c>
      <c r="GB1136" s="228">
        <f t="shared" si="1912"/>
        <v>1.0010004113905639</v>
      </c>
      <c r="GC1136" s="239">
        <f t="shared" si="1913"/>
        <v>20</v>
      </c>
      <c r="GD1136" s="231">
        <f t="shared" ref="GD1136" si="1953">ROUND((1+0.06)^TRUNC((GC1136/252),9),9)</f>
        <v>1.004635226</v>
      </c>
      <c r="GE1136" s="227">
        <f t="shared" ref="GE1136" si="1954">TRUNC(FY1136*(GB1136*GD1136),8)</f>
        <v>3130.7693590399999</v>
      </c>
      <c r="GF1136" s="227">
        <f t="shared" ref="GF1136" si="1955">IF(GF$1102="SIM",0,FZ1136+GA1136+GE1136)</f>
        <v>3225.2033957066665</v>
      </c>
      <c r="GG1136" s="227">
        <f>($S1136)</f>
        <v>3113.21</v>
      </c>
      <c r="GH1136" s="227">
        <v>0</v>
      </c>
      <c r="GI1136" s="227">
        <f>(($A1136-GI$1134)/30)*0.01*GG1136</f>
        <v>0</v>
      </c>
      <c r="GJ1136" s="228">
        <f>($O1136/GJ$1134)</f>
        <v>1</v>
      </c>
      <c r="GK1136" s="239">
        <f>NETWORKDAYS(GK$1134,$A1136,$AE$118:$AE$502)-1</f>
        <v>0</v>
      </c>
      <c r="GL1136" s="231">
        <f>ROUND((1+0.06)^TRUNC((GK1136/252),9),9)</f>
        <v>1</v>
      </c>
      <c r="GM1136" s="227">
        <f t="shared" ref="GM1136:GM1142" si="1956">TRUNC(GG1136*(GJ1136*GL1136),8)</f>
        <v>3113.21</v>
      </c>
      <c r="GN1136" s="227">
        <f>IF(GN$1102="SIM",0,GH1136+GI1136+GM1136)</f>
        <v>3113.21</v>
      </c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5"/>
      <c r="HA1136" s="5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3"/>
      <c r="JZ1136" s="1"/>
      <c r="KA1136" s="1"/>
      <c r="KB1136" s="1"/>
      <c r="KC1136" s="1"/>
      <c r="KD1136" s="1"/>
      <c r="KE1136" s="1"/>
    </row>
    <row r="1137" spans="1:291" x14ac:dyDescent="0.2">
      <c r="A1137" s="196">
        <f t="shared" si="1799"/>
        <v>43795</v>
      </c>
      <c r="B1137" s="236">
        <f>(P1137+X1137+AJ1137+AR1137+AZ1137+BH1137+BP1137+BX1137+CF1137+CN1137+CV1137+DD1137+DL1137+DT1137+EB1137+EJ1137+ER1137+EZ1137+FH1137+FP1137+FX1137+GF1137+GN1137)</f>
        <v>123227.18551454334</v>
      </c>
      <c r="C1137" s="66">
        <f t="shared" si="1941"/>
        <v>44860.469055080001</v>
      </c>
      <c r="D1137" s="77">
        <f t="shared" si="1800"/>
        <v>5233.07</v>
      </c>
      <c r="E1137" s="67">
        <f>VLOOKUP(A1136,[1]Plan1!$DQ$117:$DS$314,3)</f>
        <v>5259.76</v>
      </c>
      <c r="F1137" s="11">
        <f t="shared" si="1801"/>
        <v>43795</v>
      </c>
      <c r="G1137" s="73">
        <f t="shared" si="1789"/>
        <v>5.1002566371174396E-3</v>
      </c>
      <c r="H1137" s="11">
        <f t="shared" si="1802"/>
        <v>43825</v>
      </c>
      <c r="I1137" s="11">
        <f t="shared" si="1790"/>
        <v>43825</v>
      </c>
      <c r="J1137" s="1">
        <f t="shared" si="1803"/>
        <v>22</v>
      </c>
      <c r="K1137" s="1">
        <f t="shared" si="1804"/>
        <v>1</v>
      </c>
      <c r="L1137" s="66">
        <f t="shared" si="1791"/>
        <v>1.0002312600000001</v>
      </c>
      <c r="M1137" s="70">
        <f t="shared" si="1942"/>
        <v>1.0010004100000001</v>
      </c>
      <c r="N1137" s="70">
        <f t="shared" si="1928"/>
        <v>1.1038995774568048</v>
      </c>
      <c r="O1137" s="66">
        <f t="shared" si="1938"/>
        <v>1.10415486</v>
      </c>
      <c r="P1137" s="66">
        <f t="shared" si="1792"/>
        <v>44870.843487149999</v>
      </c>
      <c r="Q1137" s="74">
        <f t="shared" si="1793"/>
        <v>0</v>
      </c>
      <c r="R1137" s="75">
        <f t="shared" si="1939"/>
        <v>0</v>
      </c>
      <c r="S1137" s="66">
        <f t="shared" si="1940"/>
        <v>0</v>
      </c>
      <c r="T1137" s="10">
        <f t="shared" si="1805"/>
        <v>0.06</v>
      </c>
      <c r="U1137" s="74">
        <f t="shared" si="1935"/>
        <v>1</v>
      </c>
      <c r="V1137" s="74">
        <v>252</v>
      </c>
      <c r="W1137" s="70">
        <f t="shared" si="1794"/>
        <v>1.0002312529999999</v>
      </c>
      <c r="X1137" s="66">
        <f t="shared" si="1795"/>
        <v>10.376517160000001</v>
      </c>
      <c r="Y1137" s="66">
        <v>0</v>
      </c>
      <c r="Z1137" s="67">
        <f t="shared" si="1796"/>
        <v>0</v>
      </c>
      <c r="AA1137" s="68" t="str">
        <f t="shared" si="1806"/>
        <v>A+INCORP J=</v>
      </c>
      <c r="AB1137" s="11">
        <f t="shared" si="1807"/>
        <v>43825</v>
      </c>
      <c r="AC1137" s="227">
        <f t="shared" si="1812"/>
        <v>3113.21</v>
      </c>
      <c r="AD1137" s="227">
        <f t="shared" ref="AD1137:AD1200" si="1957">0.02*AC1137</f>
        <v>62.264200000000002</v>
      </c>
      <c r="AE1137" s="227">
        <f t="shared" ref="AE1137:AE1200" si="1958">((A1137-AE$525)/30)*0.01*AC1137</f>
        <v>633.01936666666666</v>
      </c>
      <c r="AF1137" s="228">
        <f t="shared" si="1813"/>
        <v>1.0581784456588106</v>
      </c>
      <c r="AG1137" s="230">
        <f t="shared" si="1814"/>
        <v>421</v>
      </c>
      <c r="AH1137" s="231">
        <f t="shared" ref="AH1137:AH1200" si="1959">ROUND((1+0.06)^TRUNC((AG1137/252),9),9)</f>
        <v>1.1022417630000001</v>
      </c>
      <c r="AI1137" s="227">
        <f t="shared" ref="AI1137:AI1200" si="1960">TRUNC(AC1137*(AF1137*AH1137),8)</f>
        <v>3631.15000164</v>
      </c>
      <c r="AJ1137" s="227">
        <f t="shared" ref="AJ1137:AJ1200" si="1961">IF($AJ$524="SIM",0,AD1137+AE1137+AI1137)</f>
        <v>4326.4335683066665</v>
      </c>
      <c r="AK1137" s="227">
        <f t="shared" si="1948"/>
        <v>3113.21</v>
      </c>
      <c r="AL1137" s="227">
        <f t="shared" ref="AL1137:AL1200" si="1962">0.02*AK1137</f>
        <v>62.264200000000002</v>
      </c>
      <c r="AM1137" s="227">
        <f t="shared" ref="AM1137:AM1200" si="1963">((A1137-AM$555)/30)*0.01*AK1137</f>
        <v>601.88726666666662</v>
      </c>
      <c r="AN1137" s="228">
        <f t="shared" si="1949"/>
        <v>1.0572273400285823</v>
      </c>
      <c r="AO1137" s="230">
        <f t="shared" si="1950"/>
        <v>400</v>
      </c>
      <c r="AP1137" s="231">
        <f t="shared" ref="AP1137:AP1200" si="1964">ROUND((1+0.06)^TRUNC((AO1137/252),9),9)</f>
        <v>1.0969025349999999</v>
      </c>
      <c r="AQ1137" s="227">
        <f t="shared" ref="AQ1137:AQ1200" si="1965">TRUNC(AK1137*(AN1137*AP1137),8)</f>
        <v>3610.3128943400002</v>
      </c>
      <c r="AR1137" s="227">
        <f t="shared" ref="AR1137:AR1200" si="1966">IF($AR$554="SIM",0,AL1137+AM1137+AQ1137)</f>
        <v>4274.4643610066669</v>
      </c>
      <c r="AS1137" s="227">
        <f t="shared" si="1808"/>
        <v>3113.21</v>
      </c>
      <c r="AT1137" s="227">
        <f t="shared" ref="AT1137:AT1200" si="1967">0.02*AS1137</f>
        <v>62.264200000000002</v>
      </c>
      <c r="AU1137" s="227">
        <f t="shared" ref="AU1137:AU1200" si="1968">(($A1137-AU$585)/30)*0.01*AS1137</f>
        <v>570.75516666666658</v>
      </c>
      <c r="AV1137" s="228">
        <f t="shared" si="1809"/>
        <v>1.0549070013501203</v>
      </c>
      <c r="AW1137" s="230">
        <f t="shared" si="1810"/>
        <v>379</v>
      </c>
      <c r="AX1137" s="231">
        <f t="shared" ref="AX1137:AX1200" si="1969">ROUND((1+0.06)^TRUNC((AW1137/252),9),9)</f>
        <v>1.0915891689999999</v>
      </c>
      <c r="AY1137" s="227">
        <f t="shared" ref="AY1137:AY1200" si="1970">TRUNC(AS1137*(AV1137*AX1137),8)</f>
        <v>3584.93932262</v>
      </c>
      <c r="AZ1137" s="227">
        <f t="shared" ref="AZ1137:AZ1200" si="1971">IF($AZ$584="SIM",0,AT1137+AU1137+AY1137)</f>
        <v>4217.9586892866664</v>
      </c>
      <c r="BA1137" s="227">
        <f t="shared" si="1787"/>
        <v>3113.21</v>
      </c>
      <c r="BB1137" s="227">
        <f t="shared" ref="BB1137:BB1200" si="1972">0.02*BA1137</f>
        <v>62.264200000000002</v>
      </c>
      <c r="BC1137" s="227">
        <f t="shared" ref="BC1137:BC1200" si="1973">(($A1137-BC$616)/30)*0.01*BA1137</f>
        <v>538.58533</v>
      </c>
      <c r="BD1137" s="228">
        <f t="shared" si="1946"/>
        <v>1.050703622901308</v>
      </c>
      <c r="BE1137" s="230">
        <f t="shared" si="1947"/>
        <v>359</v>
      </c>
      <c r="BF1137" s="231">
        <f t="shared" ref="BF1137:BF1200" si="1974">ROUND((1+0.06)^TRUNC((BE1137/252),9),9)</f>
        <v>1.086552752</v>
      </c>
      <c r="BG1137" s="227">
        <f t="shared" ref="BG1137:BG1200" si="1975">TRUNC(BA1137*(BD1137*BF1137),8)</f>
        <v>3554.1803596</v>
      </c>
      <c r="BH1137" s="227">
        <f t="shared" ref="BH1137:BH1200" si="1976">IF($AZ$584="SIM",0,BB1137+BC1137+BG1137)</f>
        <v>4155.0298896000004</v>
      </c>
      <c r="BI1137" s="227">
        <f t="shared" si="1811"/>
        <v>3113.21</v>
      </c>
      <c r="BJ1137" s="227">
        <f t="shared" ref="BJ1137:BJ1200" si="1977">0.02*BI1137</f>
        <v>62.264200000000002</v>
      </c>
      <c r="BK1137" s="227">
        <f t="shared" ref="BK1137:BK1200" si="1978">(($A1137-BK$646)/30)*0.01*BI1137</f>
        <v>507.45323000000002</v>
      </c>
      <c r="BL1137" s="228">
        <f t="shared" si="1797"/>
        <v>1.0376293502218157</v>
      </c>
      <c r="BM1137" s="230">
        <f t="shared" si="1798"/>
        <v>337</v>
      </c>
      <c r="BN1137" s="231">
        <f t="shared" ref="BN1137:BN1200" si="1979">ROUND((1+0.06)^TRUNC((BM1137/252),9),9)</f>
        <v>1.0810395269999999</v>
      </c>
      <c r="BO1137" s="227">
        <f t="shared" ref="BO1137:BO1200" si="1980">TRUNC(BI1137*(BL1137*BN1137),8)</f>
        <v>3492.1447593799999</v>
      </c>
      <c r="BP1137" s="227">
        <f t="shared" ref="BP1137:BP1200" si="1981">IF($AZ$584="SIM",0,BJ1137+BK1137+BO1137)</f>
        <v>4061.86218938</v>
      </c>
      <c r="BQ1137" s="227">
        <f t="shared" si="1945"/>
        <v>3113.21</v>
      </c>
      <c r="BR1137" s="227">
        <f t="shared" ref="BR1137:BR1200" si="1982">0.02*BQ1137</f>
        <v>62.264200000000002</v>
      </c>
      <c r="BS1137" s="227">
        <f t="shared" ref="BS1137:BS1200" si="1983">(($A1137-BS$679)/30)*0.01*BQ1137</f>
        <v>473.20792</v>
      </c>
      <c r="BT1137" s="228">
        <f t="shared" si="1943"/>
        <v>1.0342157703203045</v>
      </c>
      <c r="BU1137" s="230">
        <f t="shared" si="1944"/>
        <v>314</v>
      </c>
      <c r="BV1137" s="231">
        <f t="shared" ref="BV1137:BV1200" si="1984">ROUND((1+0.06)^TRUNC((BU1137/252),9),9)</f>
        <v>1.07530561</v>
      </c>
      <c r="BW1137" s="227">
        <f t="shared" ref="BW1137:BW1200" si="1985">TRUNC(BQ1137*(BT1137*BV1137),8)</f>
        <v>3462.19467614</v>
      </c>
      <c r="BX1137" s="227">
        <f t="shared" ref="BX1137:BX1200" si="1986">IF($AZ$584="SIM",0,BR1137+BS1137+BW1137)</f>
        <v>3997.6667961399999</v>
      </c>
      <c r="BY1137" s="227">
        <f t="shared" si="1788"/>
        <v>3113.21</v>
      </c>
      <c r="BZ1137" s="227">
        <f t="shared" ref="BZ1137:BZ1200" si="1987">0.02*BY1137</f>
        <v>62.264200000000002</v>
      </c>
      <c r="CA1137" s="227">
        <f t="shared" ref="CA1137:CA1200" si="1988">(($A1137-CA$708)/30)*0.01*BY1137</f>
        <v>443.11355666666668</v>
      </c>
      <c r="CB1137" s="228">
        <f t="shared" si="1785"/>
        <v>1.0351463813728359</v>
      </c>
      <c r="CC1137" s="230">
        <f t="shared" si="1786"/>
        <v>294</v>
      </c>
      <c r="CD1137" s="231">
        <f t="shared" ref="CD1137:CD1200" si="1989">ROUND((1+0.06)^TRUNC((CC1137/252),9),9)</f>
        <v>1.070344322</v>
      </c>
      <c r="CE1137" s="227">
        <f t="shared" ref="CE1137:CE1200" si="1990">TRUNC(BY1137*(CB1137*CD1137),8)</f>
        <v>3449.32165231</v>
      </c>
      <c r="CF1137" s="227">
        <f t="shared" ref="CF1137:CF1200" si="1991">IF($AZ$584="SIM",0,BZ1137+CA1137+CE1137)</f>
        <v>3954.6994089766667</v>
      </c>
      <c r="CG1137" s="227">
        <f t="shared" si="1781"/>
        <v>3113.21</v>
      </c>
      <c r="CH1137" s="227">
        <f t="shared" ref="CH1137:CH1200" si="1992">0.02*CG1137</f>
        <v>62.264200000000002</v>
      </c>
      <c r="CI1137" s="227">
        <f t="shared" ref="CI1137:CI1200" si="1993">(($A1137-CI$738)/30)*0.01*CG1137</f>
        <v>411.98145666666665</v>
      </c>
      <c r="CJ1137" s="228">
        <f t="shared" si="1936"/>
        <v>1.0302017260736316</v>
      </c>
      <c r="CK1137" s="230">
        <f t="shared" si="1937"/>
        <v>273</v>
      </c>
      <c r="CL1137" s="231">
        <f t="shared" ref="CL1137:CL1200" si="1994">ROUND((1+0.06)^TRUNC((CK1137/252),9),9)</f>
        <v>1.065159604</v>
      </c>
      <c r="CM1137" s="227">
        <f t="shared" ref="CM1137:CM1200" si="1995">TRUNC(CG1137*(CJ1137*CL1137),8)</f>
        <v>3416.2164335699999</v>
      </c>
      <c r="CN1137" s="227">
        <f t="shared" ref="CN1137:CN1200" si="1996">IF($AZ$584="SIM",0,CH1137+CI1137+CM1137)</f>
        <v>3890.4620902366664</v>
      </c>
      <c r="CO1137" s="227">
        <f t="shared" si="1784"/>
        <v>3113.21</v>
      </c>
      <c r="CP1137" s="227">
        <f t="shared" ref="CP1137:CP1200" si="1997">0.02*CO1137</f>
        <v>62.264200000000002</v>
      </c>
      <c r="CQ1137" s="227">
        <f t="shared" ref="CQ1137:CQ1200" si="1998">(($A1137-CQ$770)/30)*0.01*CO1137</f>
        <v>378.77388333333329</v>
      </c>
      <c r="CR1137" s="228">
        <f t="shared" si="1782"/>
        <v>1.0255873418065309</v>
      </c>
      <c r="CS1137" s="230">
        <f t="shared" si="1783"/>
        <v>253</v>
      </c>
      <c r="CT1137" s="231">
        <f t="shared" ref="CT1137:CT1200" si="1999">ROUND((1+0.06)^TRUNC((CS1137/252),9),9)</f>
        <v>1.060245128</v>
      </c>
      <c r="CU1137" s="227">
        <f t="shared" ref="CU1137:CU1200" si="2000">TRUNC(CO1137*(CR1137*CT1137),8)</f>
        <v>3385.2235560200002</v>
      </c>
      <c r="CV1137" s="227">
        <f t="shared" ref="CV1137:CV1200" si="2001">IF($AZ$769="SIM",0,CP1137+CQ1137+CU1137)</f>
        <v>3826.2616393533335</v>
      </c>
      <c r="CW1137" s="227">
        <f t="shared" si="1934"/>
        <v>3113.21</v>
      </c>
      <c r="CX1137" s="227">
        <f t="shared" ref="CX1137:CX1200" si="2002">0.02*CW1137</f>
        <v>62.264200000000002</v>
      </c>
      <c r="CY1137" s="227">
        <f t="shared" ref="CY1137:CY1200" si="2003">(($A1137-CY$800)/30)*0.01*CW1137</f>
        <v>347.64178333333331</v>
      </c>
      <c r="CZ1137" s="228">
        <f t="shared" si="1932"/>
        <v>1.0277460711492588</v>
      </c>
      <c r="DA1137" s="239">
        <f t="shared" si="1933"/>
        <v>232</v>
      </c>
      <c r="DB1137" s="231">
        <f t="shared" ref="DB1137:DB1200" si="2004">ROUND((1+0.06)^TRUNC((DA1137/252),9),9)</f>
        <v>1.0551093300000001</v>
      </c>
      <c r="DC1137" s="227">
        <f t="shared" ref="DC1137:DC1200" si="2005">TRUNC(CW1137*(CZ1137*DB1137),8)</f>
        <v>3375.9165713000002</v>
      </c>
      <c r="DD1137" s="227">
        <f t="shared" ref="DD1137:DD1200" si="2006">IF($AZ$799="SIM",0,CX1137+CY1137+DC1137)</f>
        <v>3785.8225546333333</v>
      </c>
      <c r="DE1137" s="227">
        <f t="shared" si="1780"/>
        <v>3113.21</v>
      </c>
      <c r="DF1137" s="227">
        <f t="shared" ref="DF1137:DF1200" si="2007">0.02*DE1137</f>
        <v>62.264200000000002</v>
      </c>
      <c r="DG1137" s="227">
        <f t="shared" ref="DG1137:DG1200" si="2008">(($A1137-DG$830)/30)*0.01*DE1137</f>
        <v>316.50968333333333</v>
      </c>
      <c r="DH1137" s="228">
        <f t="shared" si="1778"/>
        <v>1.0262066551116267</v>
      </c>
      <c r="DI1137" s="239">
        <f t="shared" si="1779"/>
        <v>211</v>
      </c>
      <c r="DJ1137" s="231">
        <f t="shared" ref="DJ1137:DJ1200" si="2009">ROUND((1+0.06)^TRUNC((DI1137/252),9),9)</f>
        <v>1.0499984090000001</v>
      </c>
      <c r="DK1137" s="227">
        <f t="shared" ref="DK1137:DK1200" si="2010">TRUNC(DE1137*(DH1137*DJ1137),8)</f>
        <v>3354.53157887</v>
      </c>
      <c r="DL1137" s="227">
        <f t="shared" ref="DL1137:DL1200" si="2011">IF($AZ$799="SIM",0,DF1137+DG1137+DK1137)</f>
        <v>3733.3054622033333</v>
      </c>
      <c r="DM1137" s="227">
        <f t="shared" si="1931"/>
        <v>3113.21</v>
      </c>
      <c r="DN1137" s="227">
        <f t="shared" ref="DN1137:DN1200" si="2012">0.02*DM1137</f>
        <v>62.264200000000002</v>
      </c>
      <c r="DO1137" s="227">
        <f t="shared" ref="DO1137:DO1200" si="2013">(($A1137-DO$861)/30)*0.01*DM1137</f>
        <v>284.33984666666669</v>
      </c>
      <c r="DP1137" s="228">
        <f t="shared" si="1929"/>
        <v>1.0229336708046899</v>
      </c>
      <c r="DQ1137" s="239">
        <f t="shared" si="1930"/>
        <v>190</v>
      </c>
      <c r="DR1137" s="231">
        <f t="shared" ref="DR1137:DR1200" si="2014">ROUND((1+0.06)^TRUNC((DQ1137/252),9),9)</f>
        <v>1.044912246</v>
      </c>
      <c r="DS1137" s="227">
        <f t="shared" ref="DS1137:DS1200" si="2015">TRUNC(DM1137*(DP1137*DR1137),8)</f>
        <v>3327.6352012500001</v>
      </c>
      <c r="DT1137" s="227">
        <f t="shared" ref="DT1137:DT1200" si="2016">IF(DT$860="SIM",0,DN1137+DO1137+DS1137)</f>
        <v>3674.239247916667</v>
      </c>
      <c r="DU1137" s="227">
        <f t="shared" si="1777"/>
        <v>3113.21</v>
      </c>
      <c r="DV1137" s="227">
        <f t="shared" ref="DV1137:DV1200" si="2017">0.02*DU1137</f>
        <v>62.264200000000002</v>
      </c>
      <c r="DW1137" s="227">
        <f t="shared" ref="DW1137:DW1200" si="2018">(($A1137-DW$889)/30)*0.01*DU1137</f>
        <v>255.28321999999997</v>
      </c>
      <c r="DX1137" s="228">
        <f t="shared" si="1774"/>
        <v>1.0185544444496513</v>
      </c>
      <c r="DY1137" s="239">
        <f t="shared" si="1775"/>
        <v>172</v>
      </c>
      <c r="DZ1137" s="231">
        <f t="shared" ref="DZ1137:DZ1200" si="2019">ROUND((1+0.06)^TRUNC((DY1137/252),9),9)</f>
        <v>1.0405722909999999</v>
      </c>
      <c r="EA1137" s="227">
        <f t="shared" ref="EA1137:EA1200" si="2020">TRUNC(DU1137*(DX1137*DZ1137),8)</f>
        <v>3299.6275570900002</v>
      </c>
      <c r="EB1137" s="227">
        <f t="shared" ref="EB1137:EB1200" si="2021">IF(EB$888="SIM",0,DV1137+DW1137+EA1137)</f>
        <v>3617.1749770900001</v>
      </c>
      <c r="EC1137" s="227">
        <f t="shared" si="1925"/>
        <v>3113.21</v>
      </c>
      <c r="ED1137" s="227">
        <f t="shared" ref="ED1137:ED1200" si="2022">0.02*EC1137</f>
        <v>62.264200000000002</v>
      </c>
      <c r="EE1137" s="227">
        <f t="shared" ref="EE1137:EE1200" si="2023">(($A1137-EE$920)/30)*0.01*EC1137</f>
        <v>223.11338333333336</v>
      </c>
      <c r="EF1137" s="228">
        <f t="shared" si="1926"/>
        <v>1.0109725403157346</v>
      </c>
      <c r="EG1137" s="239">
        <f t="shared" si="1927"/>
        <v>150</v>
      </c>
      <c r="EH1137" s="231">
        <f t="shared" ref="EH1137:EH1200" si="2024">ROUND((1+0.06)^TRUNC((EG1137/252),9),9)</f>
        <v>1.035292374</v>
      </c>
      <c r="EI1137" s="227">
        <f t="shared" ref="EI1137:EI1200" si="2025">TRUNC(EC1137*(EF1137*EH1137),8)</f>
        <v>3258.4479751099998</v>
      </c>
      <c r="EJ1137" s="227">
        <f t="shared" ref="EJ1137:EJ1200" si="2026">IF(EJ$919="SIM",0,ED1137+EE1137+EI1137)</f>
        <v>3543.8255584433332</v>
      </c>
      <c r="EK1137" s="227">
        <f t="shared" si="1776"/>
        <v>3113.21</v>
      </c>
      <c r="EL1137" s="227">
        <f t="shared" ref="EL1137:EL1200" si="2027">0.02*EK1137</f>
        <v>62.264200000000002</v>
      </c>
      <c r="EM1137" s="227">
        <f t="shared" ref="EM1137:EM1200" si="2028">(($A1137-EM$952)/30)*0.01*EK1137</f>
        <v>189.90581</v>
      </c>
      <c r="EN1137" s="228">
        <f t="shared" si="1772"/>
        <v>1.0052429724798706</v>
      </c>
      <c r="EO1137" s="239">
        <f t="shared" si="1773"/>
        <v>129</v>
      </c>
      <c r="EP1137" s="231">
        <f t="shared" ref="EP1137:EP1200" si="2029">ROUND((1+0.06)^TRUNC((EO1137/252),9),9)</f>
        <v>1.0302774459999999</v>
      </c>
      <c r="EQ1137" s="227">
        <f t="shared" ref="EQ1137:EQ1200" si="2030">TRUNC(EK1137*(EN1137*EP1137),8)</f>
        <v>3224.2867248500002</v>
      </c>
      <c r="ER1137" s="227">
        <f t="shared" ref="ER1137:ER1200" si="2031">IF(ER$919="SIM",0,EL1137+EM1137+EQ1137)</f>
        <v>3476.45673485</v>
      </c>
      <c r="ES1137" s="227">
        <f t="shared" si="1924"/>
        <v>3113.21</v>
      </c>
      <c r="ET1137" s="227">
        <f t="shared" ref="ET1137:ET1200" si="2032">0.02*ES1137</f>
        <v>62.264200000000002</v>
      </c>
      <c r="EU1137" s="227">
        <f t="shared" ref="EU1137:EU1200" si="2033">(($A1137-EU$981)/30)*0.01*ES1137</f>
        <v>159.81144666666668</v>
      </c>
      <c r="EV1137" s="228">
        <f t="shared" si="1922"/>
        <v>1.0039376842169581</v>
      </c>
      <c r="EW1137" s="239">
        <f t="shared" si="1923"/>
        <v>109</v>
      </c>
      <c r="EX1137" s="231">
        <f t="shared" ref="EX1137:EX1200" si="2034">ROUND((1+0.06)^TRUNC((EW1137/252),9),9)</f>
        <v>1.0255239110000001</v>
      </c>
      <c r="EY1137" s="227">
        <f t="shared" ref="EY1137:EY1200" si="2035">TRUNC(ES1137*(EV1137*EX1137),8)</f>
        <v>3205.2430263299998</v>
      </c>
      <c r="EZ1137" s="227">
        <f t="shared" ref="EZ1137:EZ1200" si="2036">IF(EZ$919="SIM",0,ET1137+EU1137+EY1137)</f>
        <v>3427.3186729966665</v>
      </c>
      <c r="FA1137" s="227">
        <f t="shared" si="1771"/>
        <v>3113.21</v>
      </c>
      <c r="FB1137" s="227">
        <f t="shared" ref="FB1137:FB1200" si="2037">0.02*FA1137</f>
        <v>62.264200000000002</v>
      </c>
      <c r="FC1137" s="227">
        <f t="shared" ref="FC1137:FC1200" si="2038">(($A1137-FC$1011)/30)*0.01*FA1137</f>
        <v>128.6793466666667</v>
      </c>
      <c r="FD1137" s="228">
        <f t="shared" si="1769"/>
        <v>1.0038375673503039</v>
      </c>
      <c r="FE1137" s="239">
        <f t="shared" si="1770"/>
        <v>87</v>
      </c>
      <c r="FF1137" s="231">
        <f t="shared" ref="FF1137:FF1200" si="2039">ROUND((1+0.06)^TRUNC((FE1137/252),9),9)</f>
        <v>1.02032035</v>
      </c>
      <c r="FG1137" s="227">
        <f t="shared" ref="FG1137:FG1200" si="2040">TRUNC(FA1137*(FD1137*FF1137),8)</f>
        <v>3188.6614402</v>
      </c>
      <c r="FH1137" s="227">
        <f t="shared" ref="FH1137:FH1200" si="2041">IF(FH$1010="SIM",0,FB1137+FC1137+FG1137)</f>
        <v>3379.6049868666669</v>
      </c>
      <c r="FI1137" s="227">
        <f t="shared" si="1921"/>
        <v>3113.21</v>
      </c>
      <c r="FJ1137" s="227">
        <f t="shared" ref="FJ1137:FJ1200" si="2042">0.02*FI1137</f>
        <v>62.264200000000002</v>
      </c>
      <c r="FK1137" s="227">
        <f t="shared" ref="FK1137:FK1200" si="2043">(($A1137-FK$1043)/30)*0.01*FI1137</f>
        <v>95.471773333333346</v>
      </c>
      <c r="FL1137" s="228">
        <f t="shared" si="1919"/>
        <v>1.0019333421758487</v>
      </c>
      <c r="FM1137" s="239">
        <f t="shared" si="1920"/>
        <v>65</v>
      </c>
      <c r="FN1137" s="231">
        <f t="shared" ref="FN1137:FN1200" si="2044">ROUND((1+0.06)^TRUNC((FM1137/252),9),9)</f>
        <v>1.015143192</v>
      </c>
      <c r="FO1137" s="227">
        <f t="shared" ref="FO1137:FO1200" si="2045">TRUNC(FI1137*(FL1137*FN1137),8)</f>
        <v>3166.46398232</v>
      </c>
      <c r="FP1137" s="227">
        <f t="shared" ref="FP1137:FP1200" si="2046">IF(FP$1010="SIM",0,FJ1137+FK1137+FO1137)</f>
        <v>3324.1999556533333</v>
      </c>
      <c r="FQ1137" s="227">
        <f t="shared" si="1767"/>
        <v>3113.21</v>
      </c>
      <c r="FR1137" s="227">
        <f t="shared" ref="FR1137:FR1200" si="2047">0.02*FQ1137</f>
        <v>62.264200000000002</v>
      </c>
      <c r="FS1137" s="227">
        <f t="shared" ref="FS1137:FS1200" si="2048">(($A1137-FS$1073)/30)*0.01*FQ1137</f>
        <v>64.339673333333351</v>
      </c>
      <c r="FT1137" s="228">
        <f t="shared" si="1762"/>
        <v>1.0008317794139665</v>
      </c>
      <c r="FU1137" s="239">
        <f t="shared" si="1763"/>
        <v>43</v>
      </c>
      <c r="FV1137" s="231">
        <f t="shared" ref="FV1137:FV1200" si="2049">ROUND((1+0.06)^TRUNC((FU1137/252),9),9)</f>
        <v>1.009992303</v>
      </c>
      <c r="FW1137" s="227">
        <f t="shared" ref="FW1137:FW1200" si="2050">TRUNC(FQ1137*(FT1137*FV1137),8)</f>
        <v>3146.9335167200002</v>
      </c>
      <c r="FX1137" s="227">
        <f t="shared" ref="FX1137:FX1200" si="2051">IF(FX$1072="SIM",0,FR1137+FS1137+FW1137)</f>
        <v>3273.5373900533336</v>
      </c>
      <c r="FY1137" s="227">
        <f t="shared" si="1917"/>
        <v>3113.21</v>
      </c>
      <c r="FZ1137" s="227">
        <f t="shared" ref="FZ1137:FZ1200" si="2052">0.02*FY1137</f>
        <v>62.264200000000002</v>
      </c>
      <c r="GA1137" s="227">
        <f t="shared" ref="GA1137:GA1200" si="2053">(($A1137-GA$1103)/30)*0.01*FY1137</f>
        <v>33.207573333333336</v>
      </c>
      <c r="GB1137" s="228">
        <f t="shared" si="1912"/>
        <v>1.0012319047274296</v>
      </c>
      <c r="GC1137" s="239">
        <f t="shared" si="1913"/>
        <v>21</v>
      </c>
      <c r="GD1137" s="231">
        <f t="shared" ref="GD1137:GD1200" si="2054">ROUND((1+0.06)^TRUNC((GC1137/252),9),9)</f>
        <v>1.004867551</v>
      </c>
      <c r="GE1137" s="227">
        <f t="shared" ref="GE1137:GE1200" si="2055">TRUNC(FY1137*(GB1137*GD1137),8)</f>
        <v>3132.2175544900001</v>
      </c>
      <c r="GF1137" s="227">
        <f t="shared" ref="GF1137:GF1200" si="2056">IF(GF$1102="SIM",0,FZ1137+GA1137+GE1137)</f>
        <v>3227.6893278233333</v>
      </c>
      <c r="GG1137" s="227">
        <f>GG1136</f>
        <v>3113.21</v>
      </c>
      <c r="GH1137" s="227">
        <f>0.02*GG1137</f>
        <v>62.264200000000002</v>
      </c>
      <c r="GI1137" s="227">
        <f t="shared" ref="GI1137:GI1142" si="2057">(($A1137-GI$1134)/30)*0.01*GG1137</f>
        <v>1.0377366666666668</v>
      </c>
      <c r="GJ1137" s="228">
        <f t="shared" ref="GJ1137:GJ1200" si="2058">($O1137/GJ$1134)</f>
        <v>1.0002312619797469</v>
      </c>
      <c r="GK1137" s="239">
        <f t="shared" ref="GK1137:GK1200" si="2059">NETWORKDAYS(GK$1134,$A1137,$AE$118:$AE$502)-1</f>
        <v>1</v>
      </c>
      <c r="GL1137" s="231">
        <f t="shared" ref="GL1137:GL1142" si="2060">ROUND((1+0.06)^TRUNC((GK1137/252),9),9)</f>
        <v>1.0002312529999999</v>
      </c>
      <c r="GM1137" s="227">
        <f t="shared" si="1956"/>
        <v>3114.6500727500002</v>
      </c>
      <c r="GN1137" s="227">
        <f t="shared" ref="GN1137:GN1142" si="2061">IF(GN$1102="SIM",0,GH1137+GI1137+GM1137)</f>
        <v>3177.9520094166669</v>
      </c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5"/>
      <c r="HA1137" s="5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3"/>
      <c r="JZ1137" s="1"/>
      <c r="KA1137" s="1"/>
      <c r="KB1137" s="1"/>
      <c r="KC1137" s="1"/>
      <c r="KD1137" s="1"/>
      <c r="KE1137" s="1"/>
    </row>
    <row r="1138" spans="1:291" x14ac:dyDescent="0.2">
      <c r="A1138" s="196">
        <f t="shared" si="1799"/>
        <v>43796</v>
      </c>
      <c r="B1138" s="236">
        <f t="shared" ref="B1138:B1167" si="2062">(P1138+X1138+AJ1138+AR1138+AZ1138+BH1138+BP1138+BX1138+CF1138+CN1138+CV1138+DD1138+DL1138+DT1138+EB1138+EJ1138+ER1138+EZ1138+FH1138+FP1138+FX1138+GF1138+GN1138)</f>
        <v>123302.29454227332</v>
      </c>
      <c r="C1138" s="66">
        <f t="shared" si="1941"/>
        <v>44860.469055080001</v>
      </c>
      <c r="D1138" s="77">
        <f t="shared" si="1800"/>
        <v>5233.07</v>
      </c>
      <c r="E1138" s="67">
        <f>VLOOKUP(A1137,[1]Plan1!$DQ$117:$DS$314,3)</f>
        <v>5259.76</v>
      </c>
      <c r="F1138" s="11">
        <f t="shared" si="1801"/>
        <v>43795</v>
      </c>
      <c r="G1138" s="73">
        <f t="shared" si="1789"/>
        <v>5.1002566371174396E-3</v>
      </c>
      <c r="H1138" s="11">
        <f t="shared" si="1802"/>
        <v>43825</v>
      </c>
      <c r="I1138" s="11">
        <f t="shared" si="1790"/>
        <v>43825</v>
      </c>
      <c r="J1138" s="1">
        <f t="shared" si="1803"/>
        <v>22</v>
      </c>
      <c r="K1138" s="1">
        <f t="shared" si="1804"/>
        <v>2</v>
      </c>
      <c r="L1138" s="66">
        <f t="shared" si="1791"/>
        <v>1.00046258</v>
      </c>
      <c r="M1138" s="70">
        <f t="shared" si="1942"/>
        <v>1.0010004100000001</v>
      </c>
      <c r="N1138" s="70">
        <f t="shared" si="1928"/>
        <v>1.1038995774568048</v>
      </c>
      <c r="O1138" s="66">
        <f t="shared" si="1938"/>
        <v>1.1044102099999999</v>
      </c>
      <c r="P1138" s="66">
        <f t="shared" si="1792"/>
        <v>44881.220610850003</v>
      </c>
      <c r="Q1138" s="74">
        <f t="shared" si="1793"/>
        <v>0</v>
      </c>
      <c r="R1138" s="75">
        <f t="shared" si="1939"/>
        <v>0</v>
      </c>
      <c r="S1138" s="66">
        <f t="shared" si="1940"/>
        <v>0</v>
      </c>
      <c r="T1138" s="10">
        <f t="shared" si="1805"/>
        <v>0.06</v>
      </c>
      <c r="U1138" s="74">
        <f t="shared" si="1935"/>
        <v>2</v>
      </c>
      <c r="V1138" s="74">
        <v>252</v>
      </c>
      <c r="W1138" s="70">
        <f t="shared" si="1794"/>
        <v>1.000462559</v>
      </c>
      <c r="X1138" s="66">
        <f t="shared" si="1795"/>
        <v>20.76021252</v>
      </c>
      <c r="Y1138" s="66">
        <v>0</v>
      </c>
      <c r="Z1138" s="67">
        <f t="shared" si="1796"/>
        <v>0</v>
      </c>
      <c r="AA1138" s="68" t="str">
        <f t="shared" si="1806"/>
        <v>A+INCORP J=</v>
      </c>
      <c r="AB1138" s="11">
        <f t="shared" si="1807"/>
        <v>43825</v>
      </c>
      <c r="AC1138" s="227">
        <f t="shared" si="1812"/>
        <v>3113.21</v>
      </c>
      <c r="AD1138" s="227">
        <f t="shared" si="1957"/>
        <v>62.264200000000002</v>
      </c>
      <c r="AE1138" s="227">
        <f t="shared" si="1958"/>
        <v>634.05710333333332</v>
      </c>
      <c r="AF1138" s="228">
        <f t="shared" si="1813"/>
        <v>1.0584231630221876</v>
      </c>
      <c r="AG1138" s="230">
        <f t="shared" si="1814"/>
        <v>422</v>
      </c>
      <c r="AH1138" s="231">
        <f t="shared" si="1959"/>
        <v>1.1024966599999999</v>
      </c>
      <c r="AI1138" s="227">
        <f t="shared" si="1960"/>
        <v>3632.8296612099998</v>
      </c>
      <c r="AJ1138" s="227">
        <f t="shared" si="1961"/>
        <v>4329.1509645433334</v>
      </c>
      <c r="AK1138" s="227">
        <f t="shared" si="1948"/>
        <v>3113.21</v>
      </c>
      <c r="AL1138" s="227">
        <f t="shared" si="1962"/>
        <v>62.264200000000002</v>
      </c>
      <c r="AM1138" s="227">
        <f t="shared" si="1963"/>
        <v>602.92500333333339</v>
      </c>
      <c r="AN1138" s="228">
        <f t="shared" si="1949"/>
        <v>1.0574718374365601</v>
      </c>
      <c r="AO1138" s="230">
        <f t="shared" si="1950"/>
        <v>401</v>
      </c>
      <c r="AP1138" s="231">
        <f t="shared" si="1964"/>
        <v>1.097156196</v>
      </c>
      <c r="AQ1138" s="227">
        <f t="shared" si="1965"/>
        <v>3611.9829110599999</v>
      </c>
      <c r="AR1138" s="227">
        <f t="shared" si="1966"/>
        <v>4277.1721143933337</v>
      </c>
      <c r="AS1138" s="227">
        <f t="shared" si="1808"/>
        <v>3113.21</v>
      </c>
      <c r="AT1138" s="227">
        <f t="shared" si="1967"/>
        <v>62.264200000000002</v>
      </c>
      <c r="AU1138" s="227">
        <f t="shared" si="1968"/>
        <v>571.79290333333336</v>
      </c>
      <c r="AV1138" s="228">
        <f t="shared" si="1809"/>
        <v>1.055150962149962</v>
      </c>
      <c r="AW1138" s="230">
        <f t="shared" si="1810"/>
        <v>380</v>
      </c>
      <c r="AX1138" s="231">
        <f t="shared" si="1969"/>
        <v>1.0918416019999999</v>
      </c>
      <c r="AY1138" s="227">
        <f t="shared" si="1970"/>
        <v>3586.5976047200002</v>
      </c>
      <c r="AZ1138" s="227">
        <f t="shared" si="1971"/>
        <v>4220.6547080533337</v>
      </c>
      <c r="BA1138" s="227">
        <f t="shared" si="1787"/>
        <v>3113.21</v>
      </c>
      <c r="BB1138" s="227">
        <f t="shared" si="1972"/>
        <v>62.264200000000002</v>
      </c>
      <c r="BC1138" s="227">
        <f t="shared" si="1973"/>
        <v>539.62306666666666</v>
      </c>
      <c r="BD1138" s="228">
        <f t="shared" si="1946"/>
        <v>1.0509466116158692</v>
      </c>
      <c r="BE1138" s="230">
        <f t="shared" si="1947"/>
        <v>360</v>
      </c>
      <c r="BF1138" s="231">
        <f t="shared" si="1974"/>
        <v>1.08680402</v>
      </c>
      <c r="BG1138" s="227">
        <f t="shared" si="1975"/>
        <v>3555.82441251</v>
      </c>
      <c r="BH1138" s="227">
        <f t="shared" si="1976"/>
        <v>4157.7116791766666</v>
      </c>
      <c r="BI1138" s="227">
        <f t="shared" si="1811"/>
        <v>3113.21</v>
      </c>
      <c r="BJ1138" s="227">
        <f t="shared" si="1977"/>
        <v>62.264200000000002</v>
      </c>
      <c r="BK1138" s="227">
        <f t="shared" si="1978"/>
        <v>508.49096666666668</v>
      </c>
      <c r="BL1138" s="228">
        <f t="shared" si="1797"/>
        <v>1.0378693153428125</v>
      </c>
      <c r="BM1138" s="230">
        <f t="shared" si="1798"/>
        <v>338</v>
      </c>
      <c r="BN1138" s="231">
        <f t="shared" si="1979"/>
        <v>1.0812895199999999</v>
      </c>
      <c r="BO1138" s="227">
        <f t="shared" si="1980"/>
        <v>3493.7601163999998</v>
      </c>
      <c r="BP1138" s="227">
        <f t="shared" si="1981"/>
        <v>4064.5152830666666</v>
      </c>
      <c r="BQ1138" s="227">
        <f t="shared" si="1945"/>
        <v>3113.21</v>
      </c>
      <c r="BR1138" s="227">
        <f t="shared" si="1982"/>
        <v>62.264200000000002</v>
      </c>
      <c r="BS1138" s="227">
        <f t="shared" si="1983"/>
        <v>474.2456566666666</v>
      </c>
      <c r="BT1138" s="228">
        <f t="shared" si="1943"/>
        <v>1.034454946007084</v>
      </c>
      <c r="BU1138" s="230">
        <f t="shared" si="1944"/>
        <v>315</v>
      </c>
      <c r="BV1138" s="231">
        <f t="shared" si="1984"/>
        <v>1.0755542769999999</v>
      </c>
      <c r="BW1138" s="227">
        <f t="shared" si="1985"/>
        <v>3463.7961791299999</v>
      </c>
      <c r="BX1138" s="227">
        <f t="shared" si="1986"/>
        <v>4000.3060357966665</v>
      </c>
      <c r="BY1138" s="227">
        <f t="shared" si="1788"/>
        <v>3113.21</v>
      </c>
      <c r="BZ1138" s="227">
        <f t="shared" si="1987"/>
        <v>62.264200000000002</v>
      </c>
      <c r="CA1138" s="227">
        <f t="shared" si="1988"/>
        <v>444.1512933333334</v>
      </c>
      <c r="CB1138" s="228">
        <f t="shared" si="1785"/>
        <v>1.0353857722753796</v>
      </c>
      <c r="CC1138" s="230">
        <f t="shared" si="1786"/>
        <v>295</v>
      </c>
      <c r="CD1138" s="231">
        <f t="shared" si="1989"/>
        <v>1.070591842</v>
      </c>
      <c r="CE1138" s="227">
        <f t="shared" si="1990"/>
        <v>3450.9172016299999</v>
      </c>
      <c r="CF1138" s="227">
        <f t="shared" si="1991"/>
        <v>3957.3326949633333</v>
      </c>
      <c r="CG1138" s="227">
        <f t="shared" si="1781"/>
        <v>3113.21</v>
      </c>
      <c r="CH1138" s="227">
        <f t="shared" si="1992"/>
        <v>62.264200000000002</v>
      </c>
      <c r="CI1138" s="227">
        <f t="shared" si="1993"/>
        <v>413.01919333333336</v>
      </c>
      <c r="CJ1138" s="228">
        <f t="shared" si="1936"/>
        <v>1.0304399734610976</v>
      </c>
      <c r="CK1138" s="230">
        <f t="shared" si="1937"/>
        <v>274</v>
      </c>
      <c r="CL1138" s="231">
        <f t="shared" si="1994"/>
        <v>1.065405924</v>
      </c>
      <c r="CM1138" s="227">
        <f t="shared" si="1995"/>
        <v>3417.7966661700002</v>
      </c>
      <c r="CN1138" s="227">
        <f t="shared" si="1996"/>
        <v>3893.0800595033334</v>
      </c>
      <c r="CO1138" s="227">
        <f t="shared" si="1784"/>
        <v>3113.21</v>
      </c>
      <c r="CP1138" s="227">
        <f t="shared" si="1997"/>
        <v>62.264200000000002</v>
      </c>
      <c r="CQ1138" s="227">
        <f t="shared" si="1998"/>
        <v>379.81162</v>
      </c>
      <c r="CR1138" s="228">
        <f t="shared" si="1782"/>
        <v>1.0258245220583393</v>
      </c>
      <c r="CS1138" s="230">
        <f t="shared" si="1783"/>
        <v>254</v>
      </c>
      <c r="CT1138" s="231">
        <f t="shared" si="1999"/>
        <v>1.060490312</v>
      </c>
      <c r="CU1138" s="227">
        <f t="shared" si="2000"/>
        <v>3386.78945385</v>
      </c>
      <c r="CV1138" s="227">
        <f t="shared" si="2001"/>
        <v>3828.86527385</v>
      </c>
      <c r="CW1138" s="227">
        <f t="shared" si="1934"/>
        <v>3113.21</v>
      </c>
      <c r="CX1138" s="227">
        <f t="shared" si="2002"/>
        <v>62.264200000000002</v>
      </c>
      <c r="CY1138" s="227">
        <f t="shared" si="2003"/>
        <v>348.67951999999997</v>
      </c>
      <c r="CZ1138" s="228">
        <f t="shared" si="1932"/>
        <v>1.0279837506349678</v>
      </c>
      <c r="DA1138" s="239">
        <f t="shared" si="1933"/>
        <v>233</v>
      </c>
      <c r="DB1138" s="231">
        <f t="shared" si="2004"/>
        <v>1.0553533260000001</v>
      </c>
      <c r="DC1138" s="227">
        <f t="shared" si="2005"/>
        <v>3377.4781629300001</v>
      </c>
      <c r="DD1138" s="227">
        <f t="shared" si="2006"/>
        <v>3788.4218829299998</v>
      </c>
      <c r="DE1138" s="227">
        <f t="shared" si="1780"/>
        <v>3113.21</v>
      </c>
      <c r="DF1138" s="227">
        <f t="shared" si="2007"/>
        <v>62.264200000000002</v>
      </c>
      <c r="DG1138" s="227">
        <f t="shared" si="2008"/>
        <v>317.54741999999999</v>
      </c>
      <c r="DH1138" s="228">
        <f t="shared" si="1778"/>
        <v>1.0264439785875952</v>
      </c>
      <c r="DI1138" s="239">
        <f t="shared" si="1779"/>
        <v>212</v>
      </c>
      <c r="DJ1138" s="231">
        <f t="shared" si="2009"/>
        <v>1.0502412240000001</v>
      </c>
      <c r="DK1138" s="227">
        <f t="shared" si="2010"/>
        <v>3356.0832814</v>
      </c>
      <c r="DL1138" s="227">
        <f t="shared" si="2011"/>
        <v>3735.8949014</v>
      </c>
      <c r="DM1138" s="227">
        <f t="shared" si="1931"/>
        <v>3113.21</v>
      </c>
      <c r="DN1138" s="227">
        <f t="shared" si="2012"/>
        <v>62.264200000000002</v>
      </c>
      <c r="DO1138" s="227">
        <f t="shared" si="2013"/>
        <v>285.37758333333329</v>
      </c>
      <c r="DP1138" s="228">
        <f t="shared" si="1929"/>
        <v>1.023170237360979</v>
      </c>
      <c r="DQ1138" s="239">
        <f t="shared" si="1930"/>
        <v>191</v>
      </c>
      <c r="DR1138" s="231">
        <f t="shared" si="2014"/>
        <v>1.0451538849999999</v>
      </c>
      <c r="DS1138" s="227">
        <f t="shared" si="2015"/>
        <v>3329.17446294</v>
      </c>
      <c r="DT1138" s="227">
        <f t="shared" si="2016"/>
        <v>3676.8162462733335</v>
      </c>
      <c r="DU1138" s="227">
        <f t="shared" si="1777"/>
        <v>3113.21</v>
      </c>
      <c r="DV1138" s="227">
        <f t="shared" si="2017"/>
        <v>62.264200000000002</v>
      </c>
      <c r="DW1138" s="227">
        <f t="shared" si="2018"/>
        <v>256.32095666666663</v>
      </c>
      <c r="DX1138" s="228">
        <f t="shared" si="1774"/>
        <v>1.0187899982535717</v>
      </c>
      <c r="DY1138" s="239">
        <f t="shared" si="1775"/>
        <v>173</v>
      </c>
      <c r="DZ1138" s="231">
        <f t="shared" si="2019"/>
        <v>1.0408129260000001</v>
      </c>
      <c r="EA1138" s="227">
        <f t="shared" si="2020"/>
        <v>3301.1538621300001</v>
      </c>
      <c r="EB1138" s="227">
        <f t="shared" si="2021"/>
        <v>3619.7390187966666</v>
      </c>
      <c r="EC1138" s="227">
        <f t="shared" si="1925"/>
        <v>3113.21</v>
      </c>
      <c r="ED1138" s="227">
        <f t="shared" si="2022"/>
        <v>62.264200000000002</v>
      </c>
      <c r="EE1138" s="227">
        <f t="shared" si="2023"/>
        <v>224.15112000000002</v>
      </c>
      <c r="EF1138" s="228">
        <f t="shared" si="1926"/>
        <v>1.011206340706895</v>
      </c>
      <c r="EG1138" s="239">
        <f t="shared" si="1927"/>
        <v>151</v>
      </c>
      <c r="EH1138" s="231">
        <f t="shared" si="2024"/>
        <v>1.0355317879999999</v>
      </c>
      <c r="EI1138" s="227">
        <f t="shared" si="2025"/>
        <v>3259.9552317399998</v>
      </c>
      <c r="EJ1138" s="227">
        <f t="shared" si="2026"/>
        <v>3546.3705517399999</v>
      </c>
      <c r="EK1138" s="227">
        <f t="shared" si="1776"/>
        <v>3113.21</v>
      </c>
      <c r="EL1138" s="227">
        <f t="shared" si="2027"/>
        <v>62.264200000000002</v>
      </c>
      <c r="EM1138" s="227">
        <f t="shared" si="2028"/>
        <v>190.94354666666669</v>
      </c>
      <c r="EN1138" s="228">
        <f t="shared" si="1772"/>
        <v>1.0054754478348429</v>
      </c>
      <c r="EO1138" s="239">
        <f t="shared" si="1773"/>
        <v>130</v>
      </c>
      <c r="EP1138" s="231">
        <f t="shared" si="2029"/>
        <v>1.0305157009999999</v>
      </c>
      <c r="EQ1138" s="227">
        <f t="shared" si="2030"/>
        <v>3225.7781817800001</v>
      </c>
      <c r="ER1138" s="227">
        <f t="shared" si="2031"/>
        <v>3478.9859284466665</v>
      </c>
      <c r="ES1138" s="227">
        <f t="shared" si="1924"/>
        <v>3113.21</v>
      </c>
      <c r="ET1138" s="227">
        <f t="shared" si="2032"/>
        <v>62.264200000000002</v>
      </c>
      <c r="EU1138" s="227">
        <f t="shared" si="2033"/>
        <v>160.84918333333334</v>
      </c>
      <c r="EV1138" s="228">
        <f t="shared" si="1922"/>
        <v>1.004169857707246</v>
      </c>
      <c r="EW1138" s="239">
        <f t="shared" si="1923"/>
        <v>110</v>
      </c>
      <c r="EX1138" s="231">
        <f t="shared" si="2034"/>
        <v>1.0257610660000001</v>
      </c>
      <c r="EY1138" s="227">
        <f t="shared" si="2035"/>
        <v>3206.7256719400002</v>
      </c>
      <c r="EZ1138" s="227">
        <f t="shared" si="2036"/>
        <v>3429.8390552733335</v>
      </c>
      <c r="FA1138" s="227">
        <f t="shared" si="1771"/>
        <v>3113.21</v>
      </c>
      <c r="FB1138" s="227">
        <f t="shared" si="2037"/>
        <v>62.264200000000002</v>
      </c>
      <c r="FC1138" s="227">
        <f t="shared" si="2038"/>
        <v>129.71708333333336</v>
      </c>
      <c r="FD1138" s="228">
        <f t="shared" si="1769"/>
        <v>1.0040697176872801</v>
      </c>
      <c r="FE1138" s="239">
        <f t="shared" si="1770"/>
        <v>88</v>
      </c>
      <c r="FF1138" s="231">
        <f t="shared" si="2039"/>
        <v>1.0205563019999999</v>
      </c>
      <c r="FG1138" s="227">
        <f t="shared" si="2040"/>
        <v>3190.1364167400002</v>
      </c>
      <c r="FH1138" s="227">
        <f t="shared" si="2041"/>
        <v>3382.1177000733337</v>
      </c>
      <c r="FI1138" s="227">
        <f t="shared" si="1921"/>
        <v>3113.21</v>
      </c>
      <c r="FJ1138" s="227">
        <f t="shared" si="2042"/>
        <v>62.264200000000002</v>
      </c>
      <c r="FK1138" s="227">
        <f t="shared" si="2043"/>
        <v>96.509510000000006</v>
      </c>
      <c r="FL1138" s="228">
        <f t="shared" si="1919"/>
        <v>1.0021650521362837</v>
      </c>
      <c r="FM1138" s="239">
        <f t="shared" si="1920"/>
        <v>66</v>
      </c>
      <c r="FN1138" s="231">
        <f t="shared" si="2044"/>
        <v>1.0153779469999999</v>
      </c>
      <c r="FO1138" s="227">
        <f t="shared" si="2045"/>
        <v>3167.9286917300001</v>
      </c>
      <c r="FP1138" s="227">
        <f t="shared" si="2046"/>
        <v>3326.70240173</v>
      </c>
      <c r="FQ1138" s="227">
        <f t="shared" si="1767"/>
        <v>3113.21</v>
      </c>
      <c r="FR1138" s="227">
        <f t="shared" si="2047"/>
        <v>62.264200000000002</v>
      </c>
      <c r="FS1138" s="227">
        <f t="shared" si="2048"/>
        <v>65.377410000000012</v>
      </c>
      <c r="FT1138" s="228">
        <f t="shared" si="1762"/>
        <v>1.0010632346238575</v>
      </c>
      <c r="FU1138" s="239">
        <f t="shared" si="1763"/>
        <v>44</v>
      </c>
      <c r="FV1138" s="231">
        <f t="shared" si="2049"/>
        <v>1.0102258669999999</v>
      </c>
      <c r="FW1138" s="227">
        <f t="shared" si="2050"/>
        <v>3148.3891924200002</v>
      </c>
      <c r="FX1138" s="227">
        <f t="shared" si="2051"/>
        <v>3276.0308024200003</v>
      </c>
      <c r="FY1138" s="227">
        <f t="shared" si="1917"/>
        <v>3113.21</v>
      </c>
      <c r="FZ1138" s="227">
        <f t="shared" si="2052"/>
        <v>62.264200000000002</v>
      </c>
      <c r="GA1138" s="227">
        <f t="shared" si="2053"/>
        <v>34.245310000000003</v>
      </c>
      <c r="GB1138" s="228">
        <f t="shared" si="1912"/>
        <v>1.001463452471441</v>
      </c>
      <c r="GC1138" s="239">
        <f t="shared" si="1913"/>
        <v>22</v>
      </c>
      <c r="GD1138" s="231">
        <f t="shared" si="2054"/>
        <v>1.005099929</v>
      </c>
      <c r="GE1138" s="227">
        <f t="shared" si="2055"/>
        <v>3133.6664202799998</v>
      </c>
      <c r="GF1138" s="227">
        <f t="shared" si="2056"/>
        <v>3230.1759302799996</v>
      </c>
      <c r="GG1138" s="227">
        <f t="shared" ref="GG1138:GG1201" si="2063">GG1137</f>
        <v>3113.21</v>
      </c>
      <c r="GH1138" s="227">
        <f t="shared" ref="GH1138:GH1142" si="2064">0.02*GG1138</f>
        <v>62.264200000000002</v>
      </c>
      <c r="GI1138" s="227">
        <f t="shared" si="2057"/>
        <v>2.0754733333333335</v>
      </c>
      <c r="GJ1138" s="228">
        <f t="shared" si="2058"/>
        <v>1.0004625783122643</v>
      </c>
      <c r="GK1138" s="239">
        <f t="shared" si="2059"/>
        <v>2</v>
      </c>
      <c r="GL1138" s="231">
        <f t="shared" si="2060"/>
        <v>1.000462559</v>
      </c>
      <c r="GM1138" s="227">
        <f t="shared" si="1956"/>
        <v>3116.0908128599999</v>
      </c>
      <c r="GN1138" s="227">
        <f t="shared" si="2061"/>
        <v>3180.4304861933333</v>
      </c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5"/>
      <c r="HA1138" s="5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3"/>
      <c r="JZ1138" s="1"/>
      <c r="KA1138" s="1"/>
      <c r="KB1138" s="1"/>
      <c r="KC1138" s="1"/>
      <c r="KD1138" s="1"/>
      <c r="KE1138" s="1"/>
    </row>
    <row r="1139" spans="1:291" x14ac:dyDescent="0.2">
      <c r="A1139" s="196">
        <f t="shared" si="1799"/>
        <v>43797</v>
      </c>
      <c r="B1139" s="236">
        <f t="shared" si="2062"/>
        <v>123377.42919531332</v>
      </c>
      <c r="C1139" s="66">
        <f t="shared" si="1941"/>
        <v>44860.469055080001</v>
      </c>
      <c r="D1139" s="77">
        <f t="shared" si="1800"/>
        <v>5233.07</v>
      </c>
      <c r="E1139" s="67">
        <f>VLOOKUP(A1138,[1]Plan1!$DQ$117:$DS$314,3)</f>
        <v>5259.76</v>
      </c>
      <c r="F1139" s="11">
        <f t="shared" si="1801"/>
        <v>43795</v>
      </c>
      <c r="G1139" s="73">
        <f t="shared" si="1789"/>
        <v>5.1002566371174396E-3</v>
      </c>
      <c r="H1139" s="11">
        <f t="shared" si="1802"/>
        <v>43825</v>
      </c>
      <c r="I1139" s="11">
        <f t="shared" si="1790"/>
        <v>43825</v>
      </c>
      <c r="J1139" s="1">
        <f t="shared" si="1803"/>
        <v>22</v>
      </c>
      <c r="K1139" s="1">
        <f t="shared" si="1804"/>
        <v>3</v>
      </c>
      <c r="L1139" s="66">
        <f t="shared" si="1791"/>
        <v>1.00069396</v>
      </c>
      <c r="M1139" s="70">
        <f t="shared" si="1942"/>
        <v>1.0010004100000001</v>
      </c>
      <c r="N1139" s="70">
        <f t="shared" si="1928"/>
        <v>1.1038995774568048</v>
      </c>
      <c r="O1139" s="66">
        <f t="shared" si="1938"/>
        <v>1.10466563</v>
      </c>
      <c r="P1139" s="66">
        <f t="shared" si="1792"/>
        <v>44891.600426179997</v>
      </c>
      <c r="Q1139" s="74">
        <f t="shared" si="1793"/>
        <v>0</v>
      </c>
      <c r="R1139" s="75">
        <f t="shared" si="1939"/>
        <v>0</v>
      </c>
      <c r="S1139" s="66">
        <f t="shared" si="1940"/>
        <v>0</v>
      </c>
      <c r="T1139" s="10">
        <f t="shared" si="1805"/>
        <v>0.06</v>
      </c>
      <c r="U1139" s="74">
        <f t="shared" si="1935"/>
        <v>3</v>
      </c>
      <c r="V1139" s="74">
        <v>252</v>
      </c>
      <c r="W1139" s="70">
        <f t="shared" si="1794"/>
        <v>1.0006939180000001</v>
      </c>
      <c r="X1139" s="66">
        <f t="shared" si="1795"/>
        <v>31.151089580000001</v>
      </c>
      <c r="Y1139" s="66">
        <v>0</v>
      </c>
      <c r="Z1139" s="67">
        <f t="shared" si="1796"/>
        <v>0</v>
      </c>
      <c r="AA1139" s="68" t="str">
        <f t="shared" si="1806"/>
        <v>A+INCORP J=</v>
      </c>
      <c r="AB1139" s="11">
        <f t="shared" si="1807"/>
        <v>43825</v>
      </c>
      <c r="AC1139" s="227">
        <f t="shared" si="1812"/>
        <v>3113.21</v>
      </c>
      <c r="AD1139" s="227">
        <f t="shared" si="1957"/>
        <v>62.264200000000002</v>
      </c>
      <c r="AE1139" s="227">
        <f t="shared" si="1958"/>
        <v>635.09483999999998</v>
      </c>
      <c r="AF1139" s="228">
        <f t="shared" si="1813"/>
        <v>1.0586679474708021</v>
      </c>
      <c r="AG1139" s="230">
        <f t="shared" si="1814"/>
        <v>423</v>
      </c>
      <c r="AH1139" s="231">
        <f t="shared" si="1959"/>
        <v>1.1027516150000001</v>
      </c>
      <c r="AI1139" s="227">
        <f t="shared" si="1960"/>
        <v>3634.5101306299998</v>
      </c>
      <c r="AJ1139" s="227">
        <f t="shared" si="1961"/>
        <v>4331.8691706299996</v>
      </c>
      <c r="AK1139" s="227">
        <f t="shared" si="1948"/>
        <v>3113.21</v>
      </c>
      <c r="AL1139" s="227">
        <f t="shared" si="1962"/>
        <v>62.264200000000002</v>
      </c>
      <c r="AM1139" s="227">
        <f t="shared" si="1963"/>
        <v>603.96273999999994</v>
      </c>
      <c r="AN1139" s="228">
        <f t="shared" si="1949"/>
        <v>1.0577164018694787</v>
      </c>
      <c r="AO1139" s="230">
        <f t="shared" si="1950"/>
        <v>402</v>
      </c>
      <c r="AP1139" s="231">
        <f t="shared" si="1964"/>
        <v>1.097409917</v>
      </c>
      <c r="AQ1139" s="227">
        <f t="shared" si="1965"/>
        <v>3613.6537404999999</v>
      </c>
      <c r="AR1139" s="227">
        <f t="shared" si="1966"/>
        <v>4279.8806804999995</v>
      </c>
      <c r="AS1139" s="227">
        <f t="shared" si="1808"/>
        <v>3113.21</v>
      </c>
      <c r="AT1139" s="227">
        <f t="shared" si="1967"/>
        <v>62.264200000000002</v>
      </c>
      <c r="AU1139" s="227">
        <f t="shared" si="1968"/>
        <v>572.83064000000002</v>
      </c>
      <c r="AV1139" s="228">
        <f t="shared" si="1809"/>
        <v>1.055394989827642</v>
      </c>
      <c r="AW1139" s="230">
        <f t="shared" si="1810"/>
        <v>381</v>
      </c>
      <c r="AX1139" s="231">
        <f t="shared" si="1969"/>
        <v>1.092094093</v>
      </c>
      <c r="AY1139" s="227">
        <f t="shared" si="1970"/>
        <v>3588.25668821</v>
      </c>
      <c r="AZ1139" s="227">
        <f t="shared" si="1971"/>
        <v>4223.3515282099997</v>
      </c>
      <c r="BA1139" s="227">
        <f t="shared" si="1787"/>
        <v>3113.21</v>
      </c>
      <c r="BB1139" s="227">
        <f t="shared" si="1972"/>
        <v>62.264200000000002</v>
      </c>
      <c r="BC1139" s="227">
        <f t="shared" si="1973"/>
        <v>540.66080333333332</v>
      </c>
      <c r="BD1139" s="228">
        <f t="shared" si="1946"/>
        <v>1.0511896669417873</v>
      </c>
      <c r="BE1139" s="230">
        <f t="shared" si="1947"/>
        <v>361</v>
      </c>
      <c r="BF1139" s="231">
        <f t="shared" si="1974"/>
        <v>1.0870553460000001</v>
      </c>
      <c r="BG1139" s="227">
        <f t="shared" si="1975"/>
        <v>3557.4692608300002</v>
      </c>
      <c r="BH1139" s="227">
        <f t="shared" si="1976"/>
        <v>4160.394264163333</v>
      </c>
      <c r="BI1139" s="227">
        <f t="shared" si="1811"/>
        <v>3113.21</v>
      </c>
      <c r="BJ1139" s="227">
        <f t="shared" si="1977"/>
        <v>62.264200000000002</v>
      </c>
      <c r="BK1139" s="227">
        <f t="shared" si="1978"/>
        <v>509.5287033333334</v>
      </c>
      <c r="BL1139" s="228">
        <f t="shared" si="1797"/>
        <v>1.038109346246298</v>
      </c>
      <c r="BM1139" s="230">
        <f t="shared" si="1798"/>
        <v>339</v>
      </c>
      <c r="BN1139" s="231">
        <f t="shared" si="1979"/>
        <v>1.081539571</v>
      </c>
      <c r="BO1139" s="227">
        <f t="shared" si="1980"/>
        <v>3495.3762558799999</v>
      </c>
      <c r="BP1139" s="227">
        <f t="shared" si="1981"/>
        <v>4067.1691592133334</v>
      </c>
      <c r="BQ1139" s="227">
        <f t="shared" si="1945"/>
        <v>3113.21</v>
      </c>
      <c r="BR1139" s="227">
        <f t="shared" si="1982"/>
        <v>62.264200000000002</v>
      </c>
      <c r="BS1139" s="227">
        <f t="shared" si="1983"/>
        <v>475.28339333333338</v>
      </c>
      <c r="BT1139" s="228">
        <f t="shared" si="1943"/>
        <v>1.0346941872599416</v>
      </c>
      <c r="BU1139" s="230">
        <f t="shared" si="1944"/>
        <v>316</v>
      </c>
      <c r="BV1139" s="231">
        <f t="shared" si="1984"/>
        <v>1.075803002</v>
      </c>
      <c r="BW1139" s="227">
        <f t="shared" si="1985"/>
        <v>3465.3984588500002</v>
      </c>
      <c r="BX1139" s="227">
        <f t="shared" si="1986"/>
        <v>4002.9460521833334</v>
      </c>
      <c r="BY1139" s="227">
        <f t="shared" si="1788"/>
        <v>3113.21</v>
      </c>
      <c r="BZ1139" s="227">
        <f t="shared" si="1987"/>
        <v>62.264200000000002</v>
      </c>
      <c r="CA1139" s="227">
        <f t="shared" si="1988"/>
        <v>445.18903000000006</v>
      </c>
      <c r="CB1139" s="228">
        <f t="shared" si="1785"/>
        <v>1.0356252288029997</v>
      </c>
      <c r="CC1139" s="230">
        <f t="shared" si="1786"/>
        <v>296</v>
      </c>
      <c r="CD1139" s="231">
        <f t="shared" si="1989"/>
        <v>1.0708394189999999</v>
      </c>
      <c r="CE1139" s="227">
        <f t="shared" si="1990"/>
        <v>3452.51352245</v>
      </c>
      <c r="CF1139" s="227">
        <f t="shared" si="1991"/>
        <v>3959.9667524500001</v>
      </c>
      <c r="CG1139" s="227">
        <f t="shared" si="1781"/>
        <v>3113.21</v>
      </c>
      <c r="CH1139" s="227">
        <f t="shared" si="1992"/>
        <v>62.264200000000002</v>
      </c>
      <c r="CI1139" s="227">
        <f t="shared" si="1993"/>
        <v>414.05693000000002</v>
      </c>
      <c r="CJ1139" s="228">
        <f t="shared" si="1936"/>
        <v>1.030678286160164</v>
      </c>
      <c r="CK1139" s="230">
        <f t="shared" si="1937"/>
        <v>275</v>
      </c>
      <c r="CL1139" s="231">
        <f t="shared" si="1994"/>
        <v>1.0656523019999999</v>
      </c>
      <c r="CM1139" s="227">
        <f t="shared" si="1995"/>
        <v>3419.3776669600002</v>
      </c>
      <c r="CN1139" s="227">
        <f t="shared" si="1996"/>
        <v>3895.6987969600004</v>
      </c>
      <c r="CO1139" s="227">
        <f t="shared" si="1784"/>
        <v>3113.21</v>
      </c>
      <c r="CP1139" s="227">
        <f t="shared" si="1997"/>
        <v>62.264200000000002</v>
      </c>
      <c r="CQ1139" s="227">
        <f t="shared" si="1998"/>
        <v>380.84935666666661</v>
      </c>
      <c r="CR1139" s="228">
        <f t="shared" si="1782"/>
        <v>1.0260617673292103</v>
      </c>
      <c r="CS1139" s="230">
        <f t="shared" si="1783"/>
        <v>255</v>
      </c>
      <c r="CT1139" s="231">
        <f t="shared" si="1999"/>
        <v>1.060735553</v>
      </c>
      <c r="CU1139" s="227">
        <f t="shared" si="2000"/>
        <v>3388.3561105399999</v>
      </c>
      <c r="CV1139" s="227">
        <f t="shared" si="2001"/>
        <v>3831.4696672066666</v>
      </c>
      <c r="CW1139" s="227">
        <f t="shared" si="1934"/>
        <v>3113.21</v>
      </c>
      <c r="CX1139" s="227">
        <f t="shared" si="2002"/>
        <v>62.264200000000002</v>
      </c>
      <c r="CY1139" s="227">
        <f t="shared" si="2003"/>
        <v>349.71725666666663</v>
      </c>
      <c r="CZ1139" s="228">
        <f t="shared" si="1932"/>
        <v>1.0282214952765962</v>
      </c>
      <c r="DA1139" s="239">
        <f t="shared" si="1933"/>
        <v>234</v>
      </c>
      <c r="DB1139" s="231">
        <f t="shared" si="2004"/>
        <v>1.05559738</v>
      </c>
      <c r="DC1139" s="227">
        <f t="shared" si="2005"/>
        <v>3379.04051544</v>
      </c>
      <c r="DD1139" s="227">
        <f t="shared" si="2006"/>
        <v>3791.0219721066669</v>
      </c>
      <c r="DE1139" s="227">
        <f t="shared" si="1780"/>
        <v>3113.21</v>
      </c>
      <c r="DF1139" s="227">
        <f t="shared" si="2007"/>
        <v>62.264200000000002</v>
      </c>
      <c r="DG1139" s="227">
        <f t="shared" si="2008"/>
        <v>318.58515666666665</v>
      </c>
      <c r="DH1139" s="228">
        <f t="shared" si="1778"/>
        <v>1.0266813671218888</v>
      </c>
      <c r="DI1139" s="239">
        <f t="shared" si="1779"/>
        <v>213</v>
      </c>
      <c r="DJ1139" s="231">
        <f t="shared" si="2009"/>
        <v>1.0504840950000001</v>
      </c>
      <c r="DK1139" s="227">
        <f t="shared" si="2010"/>
        <v>3357.6357344799999</v>
      </c>
      <c r="DL1139" s="227">
        <f t="shared" si="2011"/>
        <v>3738.4850911466665</v>
      </c>
      <c r="DM1139" s="227">
        <f t="shared" si="1931"/>
        <v>3113.21</v>
      </c>
      <c r="DN1139" s="227">
        <f t="shared" si="2012"/>
        <v>62.264200000000002</v>
      </c>
      <c r="DO1139" s="227">
        <f t="shared" si="2013"/>
        <v>286.41532000000001</v>
      </c>
      <c r="DP1139" s="228">
        <f t="shared" si="1929"/>
        <v>1.0234068687680959</v>
      </c>
      <c r="DQ1139" s="239">
        <f t="shared" si="1930"/>
        <v>192</v>
      </c>
      <c r="DR1139" s="231">
        <f t="shared" si="2014"/>
        <v>1.045395579</v>
      </c>
      <c r="DS1139" s="227">
        <f t="shared" si="2015"/>
        <v>3330.7144668599999</v>
      </c>
      <c r="DT1139" s="227">
        <f t="shared" si="2016"/>
        <v>3679.39398686</v>
      </c>
      <c r="DU1139" s="227">
        <f t="shared" si="1777"/>
        <v>3113.21</v>
      </c>
      <c r="DV1139" s="227">
        <f t="shared" si="2017"/>
        <v>62.264200000000002</v>
      </c>
      <c r="DW1139" s="227">
        <f t="shared" si="2018"/>
        <v>257.35869333333341</v>
      </c>
      <c r="DX1139" s="228">
        <f t="shared" si="1774"/>
        <v>1.0190256166306908</v>
      </c>
      <c r="DY1139" s="239">
        <f t="shared" si="1775"/>
        <v>174</v>
      </c>
      <c r="DZ1139" s="231">
        <f t="shared" si="2019"/>
        <v>1.041053617</v>
      </c>
      <c r="EA1139" s="227">
        <f t="shared" si="2020"/>
        <v>3302.68090704</v>
      </c>
      <c r="EB1139" s="227">
        <f t="shared" si="2021"/>
        <v>3622.3038003733336</v>
      </c>
      <c r="EC1139" s="227">
        <f t="shared" si="1925"/>
        <v>3113.21</v>
      </c>
      <c r="ED1139" s="227">
        <f t="shared" si="2022"/>
        <v>62.264200000000002</v>
      </c>
      <c r="EE1139" s="227">
        <f t="shared" si="2023"/>
        <v>225.18885666666668</v>
      </c>
      <c r="EF1139" s="228">
        <f t="shared" si="1926"/>
        <v>1.0114402051905849</v>
      </c>
      <c r="EG1139" s="239">
        <f t="shared" si="1927"/>
        <v>152</v>
      </c>
      <c r="EH1139" s="231">
        <f t="shared" si="2024"/>
        <v>1.0357712569999999</v>
      </c>
      <c r="EI1139" s="227">
        <f t="shared" si="2025"/>
        <v>3261.4632167499999</v>
      </c>
      <c r="EJ1139" s="227">
        <f t="shared" si="2026"/>
        <v>3548.9162734166666</v>
      </c>
      <c r="EK1139" s="227">
        <f t="shared" si="1776"/>
        <v>3113.21</v>
      </c>
      <c r="EL1139" s="227">
        <f t="shared" si="2027"/>
        <v>62.264200000000002</v>
      </c>
      <c r="EM1139" s="227">
        <f t="shared" si="2028"/>
        <v>191.98128333333335</v>
      </c>
      <c r="EN1139" s="228">
        <f t="shared" si="1772"/>
        <v>1.0057079869191075</v>
      </c>
      <c r="EO1139" s="239">
        <f t="shared" si="1773"/>
        <v>131</v>
      </c>
      <c r="EP1139" s="231">
        <f t="shared" si="2029"/>
        <v>1.0307540100000001</v>
      </c>
      <c r="EQ1139" s="227">
        <f t="shared" si="2030"/>
        <v>3227.27035716</v>
      </c>
      <c r="ER1139" s="227">
        <f t="shared" si="2031"/>
        <v>3481.5158404933336</v>
      </c>
      <c r="ES1139" s="227">
        <f t="shared" si="1924"/>
        <v>3113.21</v>
      </c>
      <c r="ET1139" s="227">
        <f t="shared" si="2032"/>
        <v>62.264200000000002</v>
      </c>
      <c r="EU1139" s="227">
        <f t="shared" si="2033"/>
        <v>161.88692</v>
      </c>
      <c r="EV1139" s="228">
        <f t="shared" si="1922"/>
        <v>1.0044020948440755</v>
      </c>
      <c r="EW1139" s="239">
        <f t="shared" si="1923"/>
        <v>111</v>
      </c>
      <c r="EX1139" s="231">
        <f t="shared" si="2034"/>
        <v>1.0259982759999999</v>
      </c>
      <c r="EY1139" s="227">
        <f t="shared" si="2035"/>
        <v>3208.20903567</v>
      </c>
      <c r="EZ1139" s="227">
        <f t="shared" si="2036"/>
        <v>3432.36015567</v>
      </c>
      <c r="FA1139" s="227">
        <f t="shared" si="1771"/>
        <v>3113.21</v>
      </c>
      <c r="FB1139" s="227">
        <f t="shared" si="2037"/>
        <v>62.264200000000002</v>
      </c>
      <c r="FC1139" s="227">
        <f t="shared" si="2038"/>
        <v>130.75482000000002</v>
      </c>
      <c r="FD1139" s="228">
        <f t="shared" si="1769"/>
        <v>1.0043019316644506</v>
      </c>
      <c r="FE1139" s="239">
        <f t="shared" si="1770"/>
        <v>89</v>
      </c>
      <c r="FF1139" s="231">
        <f t="shared" si="2039"/>
        <v>1.0207923080000001</v>
      </c>
      <c r="FG1139" s="227">
        <f t="shared" si="2040"/>
        <v>3191.6121054300002</v>
      </c>
      <c r="FH1139" s="227">
        <f t="shared" si="2041"/>
        <v>3384.6311254300003</v>
      </c>
      <c r="FI1139" s="227">
        <f t="shared" si="1921"/>
        <v>3113.21</v>
      </c>
      <c r="FJ1139" s="227">
        <f t="shared" si="2042"/>
        <v>62.264200000000002</v>
      </c>
      <c r="FK1139" s="227">
        <f t="shared" si="2043"/>
        <v>97.547246666666666</v>
      </c>
      <c r="FL1139" s="228">
        <f t="shared" si="1919"/>
        <v>1.0023968256161908</v>
      </c>
      <c r="FM1139" s="239">
        <f t="shared" si="1920"/>
        <v>67</v>
      </c>
      <c r="FN1139" s="231">
        <f t="shared" si="2044"/>
        <v>1.015612755</v>
      </c>
      <c r="FO1139" s="227">
        <f t="shared" si="2045"/>
        <v>3169.39410606</v>
      </c>
      <c r="FP1139" s="227">
        <f t="shared" si="2046"/>
        <v>3329.2055527266666</v>
      </c>
      <c r="FQ1139" s="227">
        <f t="shared" si="1767"/>
        <v>3113.21</v>
      </c>
      <c r="FR1139" s="227">
        <f t="shared" si="2047"/>
        <v>62.264200000000002</v>
      </c>
      <c r="FS1139" s="227">
        <f t="shared" si="2048"/>
        <v>66.415146666666672</v>
      </c>
      <c r="FT1139" s="228">
        <f t="shared" si="1762"/>
        <v>1.0012947532833849</v>
      </c>
      <c r="FU1139" s="239">
        <f t="shared" si="1763"/>
        <v>45</v>
      </c>
      <c r="FV1139" s="231">
        <f t="shared" si="2049"/>
        <v>1.0104594840000001</v>
      </c>
      <c r="FW1139" s="227">
        <f t="shared" si="2050"/>
        <v>3149.8455695399998</v>
      </c>
      <c r="FX1139" s="227">
        <f t="shared" si="2051"/>
        <v>3278.5249162066666</v>
      </c>
      <c r="FY1139" s="227">
        <f t="shared" si="1917"/>
        <v>3113.21</v>
      </c>
      <c r="FZ1139" s="227">
        <f t="shared" si="2052"/>
        <v>62.264200000000002</v>
      </c>
      <c r="GA1139" s="227">
        <f t="shared" si="2053"/>
        <v>35.283046666666664</v>
      </c>
      <c r="GB1139" s="228">
        <f t="shared" si="1912"/>
        <v>1.0016950636904556</v>
      </c>
      <c r="GC1139" s="239">
        <f t="shared" si="1913"/>
        <v>23</v>
      </c>
      <c r="GD1139" s="231">
        <f t="shared" si="2054"/>
        <v>1.005332361</v>
      </c>
      <c r="GE1139" s="227">
        <f t="shared" si="2055"/>
        <v>3135.1159881600001</v>
      </c>
      <c r="GF1139" s="227">
        <f t="shared" si="2056"/>
        <v>3232.6632348266667</v>
      </c>
      <c r="GG1139" s="227">
        <f t="shared" si="2063"/>
        <v>3113.21</v>
      </c>
      <c r="GH1139" s="227">
        <f t="shared" si="2064"/>
        <v>62.264200000000002</v>
      </c>
      <c r="GI1139" s="227">
        <f t="shared" si="2057"/>
        <v>3.11321</v>
      </c>
      <c r="GJ1139" s="228">
        <f t="shared" si="2058"/>
        <v>1.0006939580563474</v>
      </c>
      <c r="GK1139" s="239">
        <f t="shared" si="2059"/>
        <v>3</v>
      </c>
      <c r="GL1139" s="231">
        <f t="shared" si="2060"/>
        <v>1.0006939180000001</v>
      </c>
      <c r="GM1139" s="227">
        <f t="shared" si="1956"/>
        <v>3117.5322487799999</v>
      </c>
      <c r="GN1139" s="227">
        <f t="shared" si="2061"/>
        <v>3182.90965878</v>
      </c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5"/>
      <c r="HA1139" s="5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3"/>
      <c r="JZ1139" s="1"/>
      <c r="KA1139" s="1"/>
      <c r="KB1139" s="1"/>
      <c r="KC1139" s="1"/>
      <c r="KD1139" s="1"/>
      <c r="KE1139" s="1"/>
    </row>
    <row r="1140" spans="1:291" x14ac:dyDescent="0.2">
      <c r="A1140" s="196">
        <f t="shared" si="1799"/>
        <v>43798</v>
      </c>
      <c r="B1140" s="236">
        <f t="shared" si="2062"/>
        <v>123452.58844660332</v>
      </c>
      <c r="C1140" s="66">
        <f t="shared" si="1941"/>
        <v>44860.469055080001</v>
      </c>
      <c r="D1140" s="77">
        <f t="shared" si="1800"/>
        <v>5233.07</v>
      </c>
      <c r="E1140" s="67">
        <f>VLOOKUP(A1139,[1]Plan1!$DQ$117:$DS$314,3)</f>
        <v>5259.76</v>
      </c>
      <c r="F1140" s="11">
        <f t="shared" si="1801"/>
        <v>43795</v>
      </c>
      <c r="G1140" s="73">
        <f t="shared" si="1789"/>
        <v>5.1002566371174396E-3</v>
      </c>
      <c r="H1140" s="11">
        <f t="shared" si="1802"/>
        <v>43825</v>
      </c>
      <c r="I1140" s="11">
        <f t="shared" si="1790"/>
        <v>43825</v>
      </c>
      <c r="J1140" s="1">
        <f t="shared" si="1803"/>
        <v>22</v>
      </c>
      <c r="K1140" s="1">
        <f t="shared" si="1804"/>
        <v>4</v>
      </c>
      <c r="L1140" s="66">
        <f t="shared" si="1791"/>
        <v>1.0009253899999999</v>
      </c>
      <c r="M1140" s="70">
        <f t="shared" si="1942"/>
        <v>1.0010004100000001</v>
      </c>
      <c r="N1140" s="70">
        <f t="shared" si="1928"/>
        <v>1.1038995774568048</v>
      </c>
      <c r="O1140" s="66">
        <f t="shared" si="1938"/>
        <v>1.10492111</v>
      </c>
      <c r="P1140" s="66">
        <f t="shared" si="1792"/>
        <v>44901.982484530003</v>
      </c>
      <c r="Q1140" s="74">
        <f t="shared" si="1793"/>
        <v>0</v>
      </c>
      <c r="R1140" s="75">
        <f t="shared" si="1939"/>
        <v>0</v>
      </c>
      <c r="S1140" s="66">
        <f t="shared" si="1940"/>
        <v>0</v>
      </c>
      <c r="T1140" s="10">
        <f t="shared" si="1805"/>
        <v>0.06</v>
      </c>
      <c r="U1140" s="74">
        <f t="shared" si="1935"/>
        <v>4</v>
      </c>
      <c r="V1140" s="74">
        <v>252</v>
      </c>
      <c r="W1140" s="70">
        <f t="shared" si="1794"/>
        <v>1.0009253309999999</v>
      </c>
      <c r="X1140" s="66">
        <f t="shared" si="1795"/>
        <v>41.549196350000003</v>
      </c>
      <c r="Y1140" s="66">
        <v>0</v>
      </c>
      <c r="Z1140" s="67">
        <f t="shared" si="1796"/>
        <v>0</v>
      </c>
      <c r="AA1140" s="68" t="str">
        <f t="shared" si="1806"/>
        <v>A+INCORP J=</v>
      </c>
      <c r="AB1140" s="11">
        <f t="shared" si="1807"/>
        <v>43825</v>
      </c>
      <c r="AC1140" s="227">
        <f t="shared" si="1812"/>
        <v>3113.21</v>
      </c>
      <c r="AD1140" s="227">
        <f t="shared" si="1957"/>
        <v>62.264200000000002</v>
      </c>
      <c r="AE1140" s="227">
        <f t="shared" si="1958"/>
        <v>636.13257666666664</v>
      </c>
      <c r="AF1140" s="228">
        <f t="shared" si="1813"/>
        <v>1.058912789421049</v>
      </c>
      <c r="AG1140" s="230">
        <f t="shared" si="1814"/>
        <v>424</v>
      </c>
      <c r="AH1140" s="231">
        <f t="shared" si="1959"/>
        <v>1.103006629</v>
      </c>
      <c r="AI1140" s="227">
        <f t="shared" si="1960"/>
        <v>3636.1913805999998</v>
      </c>
      <c r="AJ1140" s="227">
        <f t="shared" si="1961"/>
        <v>4334.5881572666667</v>
      </c>
      <c r="AK1140" s="227">
        <f t="shared" si="1948"/>
        <v>3113.21</v>
      </c>
      <c r="AL1140" s="227">
        <f t="shared" si="1962"/>
        <v>62.264200000000002</v>
      </c>
      <c r="AM1140" s="227">
        <f t="shared" si="1963"/>
        <v>605.00047666666671</v>
      </c>
      <c r="AN1140" s="228">
        <f t="shared" si="1949"/>
        <v>1.0579610237523462</v>
      </c>
      <c r="AO1140" s="230">
        <f t="shared" si="1950"/>
        <v>403</v>
      </c>
      <c r="AP1140" s="231">
        <f t="shared" si="1964"/>
        <v>1.0976636950000001</v>
      </c>
      <c r="AQ1140" s="227">
        <f t="shared" si="1965"/>
        <v>3615.3253403600002</v>
      </c>
      <c r="AR1140" s="227">
        <f t="shared" si="1966"/>
        <v>4282.5900170266668</v>
      </c>
      <c r="AS1140" s="227">
        <f t="shared" si="1808"/>
        <v>3113.21</v>
      </c>
      <c r="AT1140" s="227">
        <f t="shared" si="1967"/>
        <v>62.264200000000002</v>
      </c>
      <c r="AU1140" s="227">
        <f t="shared" si="1968"/>
        <v>573.86837666666668</v>
      </c>
      <c r="AV1140" s="228">
        <f t="shared" si="1809"/>
        <v>1.0556390748291833</v>
      </c>
      <c r="AW1140" s="230">
        <f t="shared" si="1810"/>
        <v>382</v>
      </c>
      <c r="AX1140" s="231">
        <f t="shared" si="1969"/>
        <v>1.092346643</v>
      </c>
      <c r="AY1140" s="227">
        <f t="shared" si="1970"/>
        <v>3589.9165441800001</v>
      </c>
      <c r="AZ1140" s="227">
        <f t="shared" si="1971"/>
        <v>4226.0491208466665</v>
      </c>
      <c r="BA1140" s="227">
        <f t="shared" si="1787"/>
        <v>3113.21</v>
      </c>
      <c r="BB1140" s="227">
        <f t="shared" si="1972"/>
        <v>62.264200000000002</v>
      </c>
      <c r="BC1140" s="227">
        <f t="shared" si="1973"/>
        <v>541.69853999999998</v>
      </c>
      <c r="BD1140" s="228">
        <f t="shared" si="1946"/>
        <v>1.0514327793631546</v>
      </c>
      <c r="BE1140" s="230">
        <f t="shared" si="1947"/>
        <v>362</v>
      </c>
      <c r="BF1140" s="231">
        <f t="shared" si="1974"/>
        <v>1.0873067300000001</v>
      </c>
      <c r="BG1140" s="227">
        <f t="shared" si="1975"/>
        <v>3559.11487261</v>
      </c>
      <c r="BH1140" s="227">
        <f t="shared" si="1976"/>
        <v>4163.07761261</v>
      </c>
      <c r="BI1140" s="227">
        <f t="shared" si="1811"/>
        <v>3113.21</v>
      </c>
      <c r="BJ1140" s="227">
        <f t="shared" si="1977"/>
        <v>62.264200000000002</v>
      </c>
      <c r="BK1140" s="227">
        <f t="shared" si="1978"/>
        <v>510.56643999999994</v>
      </c>
      <c r="BL1140" s="228">
        <f t="shared" si="1797"/>
        <v>1.0383494335347738</v>
      </c>
      <c r="BM1140" s="230">
        <f t="shared" si="1798"/>
        <v>340</v>
      </c>
      <c r="BN1140" s="231">
        <f t="shared" si="1979"/>
        <v>1.08178968</v>
      </c>
      <c r="BO1140" s="227">
        <f t="shared" si="1980"/>
        <v>3496.99314645</v>
      </c>
      <c r="BP1140" s="227">
        <f t="shared" si="1981"/>
        <v>4069.8237864499997</v>
      </c>
      <c r="BQ1140" s="227">
        <f t="shared" si="1945"/>
        <v>3113.21</v>
      </c>
      <c r="BR1140" s="227">
        <f t="shared" si="1982"/>
        <v>62.264200000000002</v>
      </c>
      <c r="BS1140" s="227">
        <f t="shared" si="1983"/>
        <v>476.32112999999998</v>
      </c>
      <c r="BT1140" s="228">
        <f t="shared" si="1943"/>
        <v>1.0349334847122948</v>
      </c>
      <c r="BU1140" s="230">
        <f t="shared" si="1944"/>
        <v>317</v>
      </c>
      <c r="BV1140" s="231">
        <f t="shared" si="1984"/>
        <v>1.0760517839999999</v>
      </c>
      <c r="BW1140" s="227">
        <f t="shared" si="1985"/>
        <v>3467.0014810100001</v>
      </c>
      <c r="BX1140" s="227">
        <f t="shared" si="1986"/>
        <v>4005.58681101</v>
      </c>
      <c r="BY1140" s="227">
        <f t="shared" si="1788"/>
        <v>3113.21</v>
      </c>
      <c r="BZ1140" s="227">
        <f t="shared" si="1987"/>
        <v>62.264200000000002</v>
      </c>
      <c r="CA1140" s="227">
        <f t="shared" si="1988"/>
        <v>446.22676666666672</v>
      </c>
      <c r="CB1140" s="228">
        <f t="shared" si="1785"/>
        <v>1.0358647415806848</v>
      </c>
      <c r="CC1140" s="230">
        <f t="shared" si="1786"/>
        <v>297</v>
      </c>
      <c r="CD1140" s="231">
        <f t="shared" si="1989"/>
        <v>1.0710870530000001</v>
      </c>
      <c r="CE1140" s="227">
        <f t="shared" si="1990"/>
        <v>3454.1105837800001</v>
      </c>
      <c r="CF1140" s="227">
        <f t="shared" si="1991"/>
        <v>3962.6015504466668</v>
      </c>
      <c r="CG1140" s="227">
        <f t="shared" si="1781"/>
        <v>3113.21</v>
      </c>
      <c r="CH1140" s="227">
        <f t="shared" si="1992"/>
        <v>62.264200000000002</v>
      </c>
      <c r="CI1140" s="227">
        <f t="shared" si="1993"/>
        <v>415.09466666666668</v>
      </c>
      <c r="CJ1140" s="228">
        <f t="shared" si="1936"/>
        <v>1.0309166548406019</v>
      </c>
      <c r="CK1140" s="230">
        <f t="shared" si="1937"/>
        <v>276</v>
      </c>
      <c r="CL1140" s="231">
        <f t="shared" si="1994"/>
        <v>1.0658987369999999</v>
      </c>
      <c r="CM1140" s="227">
        <f t="shared" si="1995"/>
        <v>3420.9594020300001</v>
      </c>
      <c r="CN1140" s="227">
        <f t="shared" si="1996"/>
        <v>3898.3182686966666</v>
      </c>
      <c r="CO1140" s="227">
        <f t="shared" si="1784"/>
        <v>3113.21</v>
      </c>
      <c r="CP1140" s="227">
        <f t="shared" si="1997"/>
        <v>62.264200000000002</v>
      </c>
      <c r="CQ1140" s="227">
        <f t="shared" si="1998"/>
        <v>381.88709333333338</v>
      </c>
      <c r="CR1140" s="228">
        <f t="shared" si="1782"/>
        <v>1.0262990683307063</v>
      </c>
      <c r="CS1140" s="230">
        <f t="shared" si="1783"/>
        <v>256</v>
      </c>
      <c r="CT1140" s="231">
        <f t="shared" si="1999"/>
        <v>1.0609808510000001</v>
      </c>
      <c r="CU1140" s="227">
        <f t="shared" si="2000"/>
        <v>3389.9234957100002</v>
      </c>
      <c r="CV1140" s="227">
        <f t="shared" si="2001"/>
        <v>3834.0747890433336</v>
      </c>
      <c r="CW1140" s="227">
        <f t="shared" si="1934"/>
        <v>3113.21</v>
      </c>
      <c r="CX1140" s="227">
        <f t="shared" si="2002"/>
        <v>62.264200000000002</v>
      </c>
      <c r="CY1140" s="227">
        <f t="shared" si="2003"/>
        <v>350.7549933333334</v>
      </c>
      <c r="CZ1140" s="228">
        <f t="shared" si="1932"/>
        <v>1.0284592957661554</v>
      </c>
      <c r="DA1140" s="239">
        <f t="shared" si="1933"/>
        <v>235</v>
      </c>
      <c r="DB1140" s="231">
        <f t="shared" si="2004"/>
        <v>1.0558414890000001</v>
      </c>
      <c r="DC1140" s="227">
        <f t="shared" si="2005"/>
        <v>3380.6035888900001</v>
      </c>
      <c r="DD1140" s="227">
        <f t="shared" si="2006"/>
        <v>3793.6227822233336</v>
      </c>
      <c r="DE1140" s="227">
        <f t="shared" si="1780"/>
        <v>3113.21</v>
      </c>
      <c r="DF1140" s="227">
        <f t="shared" si="2007"/>
        <v>62.264200000000002</v>
      </c>
      <c r="DG1140" s="227">
        <f t="shared" si="2008"/>
        <v>319.62289333333337</v>
      </c>
      <c r="DH1140" s="228">
        <f t="shared" si="1778"/>
        <v>1.0269188114204613</v>
      </c>
      <c r="DI1140" s="239">
        <f t="shared" si="1779"/>
        <v>214</v>
      </c>
      <c r="DJ1140" s="231">
        <f t="shared" si="2009"/>
        <v>1.050727022</v>
      </c>
      <c r="DK1140" s="227">
        <f t="shared" si="2010"/>
        <v>3359.1889079900002</v>
      </c>
      <c r="DL1140" s="227">
        <f t="shared" si="2011"/>
        <v>3741.0760013233335</v>
      </c>
      <c r="DM1140" s="227">
        <f t="shared" si="1931"/>
        <v>3113.21</v>
      </c>
      <c r="DN1140" s="227">
        <f t="shared" si="2012"/>
        <v>62.264200000000002</v>
      </c>
      <c r="DO1140" s="227">
        <f t="shared" si="2013"/>
        <v>287.45305666666661</v>
      </c>
      <c r="DP1140" s="228">
        <f t="shared" si="1929"/>
        <v>1.0236435557616372</v>
      </c>
      <c r="DQ1140" s="239">
        <f t="shared" si="1930"/>
        <v>193</v>
      </c>
      <c r="DR1140" s="231">
        <f t="shared" si="2014"/>
        <v>1.0456373299999999</v>
      </c>
      <c r="DS1140" s="227">
        <f t="shared" si="2015"/>
        <v>3332.25518947</v>
      </c>
      <c r="DT1140" s="227">
        <f t="shared" si="2016"/>
        <v>3681.9724461366668</v>
      </c>
      <c r="DU1140" s="227">
        <f t="shared" si="1777"/>
        <v>3113.21</v>
      </c>
      <c r="DV1140" s="227">
        <f t="shared" si="2017"/>
        <v>62.264200000000002</v>
      </c>
      <c r="DW1140" s="227">
        <f t="shared" si="2018"/>
        <v>258.39643000000001</v>
      </c>
      <c r="DX1140" s="228">
        <f t="shared" si="1774"/>
        <v>1.0192612903562659</v>
      </c>
      <c r="DY1140" s="239">
        <f t="shared" si="1775"/>
        <v>175</v>
      </c>
      <c r="DZ1140" s="231">
        <f t="shared" si="2019"/>
        <v>1.041294363</v>
      </c>
      <c r="EA1140" s="227">
        <f t="shared" si="2020"/>
        <v>3304.2086589999999</v>
      </c>
      <c r="EB1140" s="227">
        <f t="shared" si="2021"/>
        <v>3624.8692889999998</v>
      </c>
      <c r="EC1140" s="227">
        <f t="shared" si="1925"/>
        <v>3113.21</v>
      </c>
      <c r="ED1140" s="227">
        <f t="shared" si="2022"/>
        <v>62.264200000000002</v>
      </c>
      <c r="EE1140" s="227">
        <f t="shared" si="2023"/>
        <v>226.22659333333334</v>
      </c>
      <c r="EF1140" s="228">
        <f t="shared" si="1926"/>
        <v>1.0116741246107284</v>
      </c>
      <c r="EG1140" s="239">
        <f t="shared" si="1927"/>
        <v>153</v>
      </c>
      <c r="EH1140" s="231">
        <f t="shared" si="2024"/>
        <v>1.036010782</v>
      </c>
      <c r="EI1140" s="227">
        <f t="shared" si="2025"/>
        <v>3262.9719040199998</v>
      </c>
      <c r="EJ1140" s="227">
        <f t="shared" si="2026"/>
        <v>3551.4626973533332</v>
      </c>
      <c r="EK1140" s="227">
        <f t="shared" si="1776"/>
        <v>3113.21</v>
      </c>
      <c r="EL1140" s="227">
        <f t="shared" si="2027"/>
        <v>62.264200000000002</v>
      </c>
      <c r="EM1140" s="227">
        <f t="shared" si="2028"/>
        <v>193.01902000000001</v>
      </c>
      <c r="EN1140" s="228">
        <f t="shared" si="1772"/>
        <v>1.0059405806284802</v>
      </c>
      <c r="EO1140" s="239">
        <f t="shared" si="1773"/>
        <v>132</v>
      </c>
      <c r="EP1140" s="231">
        <f t="shared" si="2029"/>
        <v>1.0309923750000001</v>
      </c>
      <c r="EQ1140" s="227">
        <f t="shared" si="2030"/>
        <v>3228.7632282899999</v>
      </c>
      <c r="ER1140" s="227">
        <f t="shared" si="2031"/>
        <v>3484.0464482899997</v>
      </c>
      <c r="ES1140" s="227">
        <f t="shared" si="1924"/>
        <v>3113.21</v>
      </c>
      <c r="ET1140" s="227">
        <f t="shared" si="2032"/>
        <v>62.264200000000002</v>
      </c>
      <c r="EU1140" s="227">
        <f t="shared" si="2033"/>
        <v>162.92465666666666</v>
      </c>
      <c r="EV1140" s="228">
        <f t="shared" si="1922"/>
        <v>1.0046343865350833</v>
      </c>
      <c r="EW1140" s="239">
        <f t="shared" si="1923"/>
        <v>112</v>
      </c>
      <c r="EX1140" s="231">
        <f t="shared" si="2034"/>
        <v>1.0262355409999999</v>
      </c>
      <c r="EY1140" s="227">
        <f t="shared" si="2035"/>
        <v>3209.6930887200001</v>
      </c>
      <c r="EZ1140" s="227">
        <f t="shared" si="2036"/>
        <v>3434.8819453866668</v>
      </c>
      <c r="FA1140" s="227">
        <f t="shared" si="1771"/>
        <v>3113.21</v>
      </c>
      <c r="FB1140" s="227">
        <f t="shared" si="2037"/>
        <v>62.264200000000002</v>
      </c>
      <c r="FC1140" s="227">
        <f t="shared" si="2038"/>
        <v>131.79255666666668</v>
      </c>
      <c r="FD1140" s="228">
        <f t="shared" si="1769"/>
        <v>1.0045342001903588</v>
      </c>
      <c r="FE1140" s="239">
        <f t="shared" si="1770"/>
        <v>90</v>
      </c>
      <c r="FF1140" s="231">
        <f t="shared" si="2039"/>
        <v>1.0210283689999999</v>
      </c>
      <c r="FG1140" s="227">
        <f t="shared" si="2040"/>
        <v>3193.0884807399998</v>
      </c>
      <c r="FH1140" s="227">
        <f t="shared" si="2041"/>
        <v>3387.1452374066666</v>
      </c>
      <c r="FI1140" s="227">
        <f t="shared" si="1921"/>
        <v>3113.21</v>
      </c>
      <c r="FJ1140" s="227">
        <f t="shared" si="2042"/>
        <v>62.264200000000002</v>
      </c>
      <c r="FK1140" s="227">
        <f t="shared" si="2043"/>
        <v>98.584983333333327</v>
      </c>
      <c r="FL1140" s="228">
        <f t="shared" si="1919"/>
        <v>1.0026286535413598</v>
      </c>
      <c r="FM1140" s="239">
        <f t="shared" si="1920"/>
        <v>68</v>
      </c>
      <c r="FN1140" s="231">
        <f t="shared" si="2044"/>
        <v>1.015847618</v>
      </c>
      <c r="FO1140" s="227">
        <f t="shared" si="2045"/>
        <v>3170.8602031</v>
      </c>
      <c r="FP1140" s="227">
        <f t="shared" si="2046"/>
        <v>3331.7093864333333</v>
      </c>
      <c r="FQ1140" s="227">
        <f t="shared" si="1767"/>
        <v>3113.21</v>
      </c>
      <c r="FR1140" s="227">
        <f t="shared" si="2047"/>
        <v>62.264200000000002</v>
      </c>
      <c r="FS1140" s="227">
        <f t="shared" si="2048"/>
        <v>67.452883333333332</v>
      </c>
      <c r="FT1140" s="228">
        <f t="shared" ref="FT1140:FT1203" si="2065">($O1140/FT$1073)</f>
        <v>1.0015263263283152</v>
      </c>
      <c r="FU1140" s="239">
        <f t="shared" ref="FU1140:FU1203" si="2066">NETWORKDAYS(FU$1073,$A1140,$AE$118:$AE$502)-1</f>
        <v>46</v>
      </c>
      <c r="FV1140" s="231">
        <f t="shared" si="2049"/>
        <v>1.010693155</v>
      </c>
      <c r="FW1140" s="227">
        <f t="shared" si="2050"/>
        <v>3151.30262292</v>
      </c>
      <c r="FX1140" s="227">
        <f t="shared" si="2051"/>
        <v>3281.0197062533334</v>
      </c>
      <c r="FY1140" s="227">
        <f t="shared" si="1917"/>
        <v>3113.21</v>
      </c>
      <c r="FZ1140" s="227">
        <f t="shared" si="2052"/>
        <v>62.264200000000002</v>
      </c>
      <c r="GA1140" s="227">
        <f t="shared" si="2053"/>
        <v>36.320783333333338</v>
      </c>
      <c r="GB1140" s="228">
        <f t="shared" si="1912"/>
        <v>1.0019267293166159</v>
      </c>
      <c r="GC1140" s="239">
        <f t="shared" si="1913"/>
        <v>24</v>
      </c>
      <c r="GD1140" s="231">
        <f t="shared" si="2054"/>
        <v>1.005564846</v>
      </c>
      <c r="GE1140" s="227">
        <f t="shared" si="2055"/>
        <v>3136.5662268699998</v>
      </c>
      <c r="GF1140" s="227">
        <f t="shared" si="2056"/>
        <v>3235.151210203333</v>
      </c>
      <c r="GG1140" s="227">
        <f t="shared" si="2063"/>
        <v>3113.21</v>
      </c>
      <c r="GH1140" s="227">
        <f t="shared" si="2064"/>
        <v>62.264200000000002</v>
      </c>
      <c r="GI1140" s="227">
        <f t="shared" si="2057"/>
        <v>4.150946666666667</v>
      </c>
      <c r="GJ1140" s="228">
        <f t="shared" si="2058"/>
        <v>1.0009253921532011</v>
      </c>
      <c r="GK1140" s="239">
        <f t="shared" si="2059"/>
        <v>4</v>
      </c>
      <c r="GL1140" s="231">
        <f t="shared" si="2060"/>
        <v>1.0009253309999999</v>
      </c>
      <c r="GM1140" s="227">
        <f t="shared" si="1956"/>
        <v>3118.9743556499998</v>
      </c>
      <c r="GN1140" s="227">
        <f t="shared" si="2061"/>
        <v>3185.3895023166665</v>
      </c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5"/>
      <c r="HA1140" s="5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3"/>
      <c r="JZ1140" s="1"/>
      <c r="KA1140" s="1"/>
      <c r="KB1140" s="1"/>
      <c r="KC1140" s="1"/>
      <c r="KD1140" s="1"/>
      <c r="KE1140" s="1"/>
    </row>
    <row r="1141" spans="1:291" x14ac:dyDescent="0.2">
      <c r="A1141" s="196">
        <f t="shared" si="1799"/>
        <v>43799</v>
      </c>
      <c r="B1141" s="236">
        <f t="shared" si="2062"/>
        <v>123511.46968209333</v>
      </c>
      <c r="C1141" s="66">
        <f t="shared" si="1941"/>
        <v>44860.469055080001</v>
      </c>
      <c r="D1141" s="77">
        <f t="shared" si="1800"/>
        <v>5233.07</v>
      </c>
      <c r="E1141" s="67">
        <f>VLOOKUP(A1140,[1]Plan1!$DQ$117:$DS$314,3)</f>
        <v>5259.76</v>
      </c>
      <c r="F1141" s="11">
        <f t="shared" si="1801"/>
        <v>43795</v>
      </c>
      <c r="G1141" s="73">
        <f t="shared" si="1789"/>
        <v>5.1002566371174396E-3</v>
      </c>
      <c r="H1141" s="11">
        <f t="shared" si="1802"/>
        <v>43825</v>
      </c>
      <c r="I1141" s="11">
        <f t="shared" si="1790"/>
        <v>43825</v>
      </c>
      <c r="J1141" s="1">
        <f t="shared" si="1803"/>
        <v>22</v>
      </c>
      <c r="K1141" s="1">
        <f t="shared" si="1804"/>
        <v>5</v>
      </c>
      <c r="L1141" s="66">
        <f t="shared" si="1791"/>
        <v>1.00115687</v>
      </c>
      <c r="M1141" s="70">
        <f t="shared" si="1942"/>
        <v>1.0010004100000001</v>
      </c>
      <c r="N1141" s="70">
        <f t="shared" si="1928"/>
        <v>1.1038995774568048</v>
      </c>
      <c r="O1141" s="66">
        <f t="shared" si="1938"/>
        <v>1.10517664</v>
      </c>
      <c r="P1141" s="66">
        <f t="shared" si="1792"/>
        <v>44912.366785910002</v>
      </c>
      <c r="Q1141" s="74">
        <f t="shared" si="1793"/>
        <v>0</v>
      </c>
      <c r="R1141" s="75">
        <f t="shared" si="1939"/>
        <v>0</v>
      </c>
      <c r="S1141" s="66">
        <f t="shared" si="1940"/>
        <v>0</v>
      </c>
      <c r="T1141" s="10">
        <f t="shared" si="1805"/>
        <v>0.06</v>
      </c>
      <c r="U1141" s="74">
        <f t="shared" si="1935"/>
        <v>5</v>
      </c>
      <c r="V1141" s="74">
        <v>252</v>
      </c>
      <c r="W1141" s="70">
        <f t="shared" si="1794"/>
        <v>1.001156798</v>
      </c>
      <c r="X1141" s="66">
        <f t="shared" si="1795"/>
        <v>51.954536070000003</v>
      </c>
      <c r="Y1141" s="66">
        <v>0</v>
      </c>
      <c r="Z1141" s="67">
        <f t="shared" si="1796"/>
        <v>0</v>
      </c>
      <c r="AA1141" s="68" t="str">
        <f t="shared" si="1806"/>
        <v>A+INCORP J=</v>
      </c>
      <c r="AB1141" s="11">
        <f t="shared" si="1807"/>
        <v>43825</v>
      </c>
      <c r="AC1141" s="227">
        <f t="shared" si="1812"/>
        <v>3113.21</v>
      </c>
      <c r="AD1141" s="227">
        <f t="shared" si="1957"/>
        <v>62.264200000000002</v>
      </c>
      <c r="AE1141" s="227">
        <f t="shared" si="1958"/>
        <v>637.1703133333333</v>
      </c>
      <c r="AF1141" s="228">
        <f t="shared" si="1813"/>
        <v>1.0591576792893227</v>
      </c>
      <c r="AG1141" s="230">
        <f t="shared" si="1814"/>
        <v>424</v>
      </c>
      <c r="AH1141" s="231">
        <f t="shared" si="1959"/>
        <v>1.103006629</v>
      </c>
      <c r="AI1141" s="227">
        <f t="shared" si="1960"/>
        <v>3637.0323057800001</v>
      </c>
      <c r="AJ1141" s="227">
        <f t="shared" si="1961"/>
        <v>4336.4668191133333</v>
      </c>
      <c r="AK1141" s="227">
        <f t="shared" si="1948"/>
        <v>3113.21</v>
      </c>
      <c r="AL1141" s="227">
        <f t="shared" si="1962"/>
        <v>62.264200000000002</v>
      </c>
      <c r="AM1141" s="227">
        <f t="shared" si="1963"/>
        <v>606.03821333333326</v>
      </c>
      <c r="AN1141" s="228">
        <f t="shared" si="1949"/>
        <v>1.0582056935101714</v>
      </c>
      <c r="AO1141" s="230">
        <f t="shared" si="1950"/>
        <v>403</v>
      </c>
      <c r="AP1141" s="231">
        <f t="shared" si="1964"/>
        <v>1.0976636950000001</v>
      </c>
      <c r="AQ1141" s="227">
        <f t="shared" si="1965"/>
        <v>3616.1614399499999</v>
      </c>
      <c r="AR1141" s="227">
        <f t="shared" si="1966"/>
        <v>4284.4638532833333</v>
      </c>
      <c r="AS1141" s="227">
        <f t="shared" si="1808"/>
        <v>3113.21</v>
      </c>
      <c r="AT1141" s="227">
        <f t="shared" si="1967"/>
        <v>62.264200000000002</v>
      </c>
      <c r="AU1141" s="227">
        <f t="shared" si="1968"/>
        <v>574.90611333333322</v>
      </c>
      <c r="AV1141" s="228">
        <f t="shared" si="1809"/>
        <v>1.0558832076006091</v>
      </c>
      <c r="AW1141" s="230">
        <f t="shared" si="1810"/>
        <v>382</v>
      </c>
      <c r="AX1141" s="231">
        <f t="shared" si="1969"/>
        <v>1.092346643</v>
      </c>
      <c r="AY1141" s="227">
        <f t="shared" si="1970"/>
        <v>3590.7467675900002</v>
      </c>
      <c r="AZ1141" s="227">
        <f t="shared" si="1971"/>
        <v>4227.9170809233337</v>
      </c>
      <c r="BA1141" s="227">
        <f t="shared" si="1787"/>
        <v>3113.21</v>
      </c>
      <c r="BB1141" s="227">
        <f t="shared" si="1972"/>
        <v>62.264200000000002</v>
      </c>
      <c r="BC1141" s="227">
        <f t="shared" si="1973"/>
        <v>542.73627666666664</v>
      </c>
      <c r="BD1141" s="228">
        <f t="shared" si="1946"/>
        <v>1.0516759393640622</v>
      </c>
      <c r="BE1141" s="230">
        <f t="shared" si="1947"/>
        <v>362</v>
      </c>
      <c r="BF1141" s="231">
        <f t="shared" si="1974"/>
        <v>1.0873067300000001</v>
      </c>
      <c r="BG1141" s="227">
        <f t="shared" si="1975"/>
        <v>3559.93797266</v>
      </c>
      <c r="BH1141" s="227">
        <f t="shared" si="1976"/>
        <v>4164.9384493266662</v>
      </c>
      <c r="BI1141" s="227">
        <f t="shared" si="1811"/>
        <v>3113.21</v>
      </c>
      <c r="BJ1141" s="227">
        <f t="shared" si="1977"/>
        <v>62.264200000000002</v>
      </c>
      <c r="BK1141" s="227">
        <f t="shared" si="1978"/>
        <v>511.60417666666666</v>
      </c>
      <c r="BL1141" s="228">
        <f t="shared" si="1797"/>
        <v>1.0385895678107413</v>
      </c>
      <c r="BM1141" s="230">
        <f t="shared" si="1798"/>
        <v>340</v>
      </c>
      <c r="BN1141" s="231">
        <f t="shared" si="1979"/>
        <v>1.08178968</v>
      </c>
      <c r="BO1141" s="227">
        <f t="shared" si="1980"/>
        <v>3497.8018799000001</v>
      </c>
      <c r="BP1141" s="227">
        <f t="shared" si="1981"/>
        <v>4071.6702565666669</v>
      </c>
      <c r="BQ1141" s="227">
        <f t="shared" si="1945"/>
        <v>3113.21</v>
      </c>
      <c r="BR1141" s="227">
        <f t="shared" si="1982"/>
        <v>62.264200000000002</v>
      </c>
      <c r="BS1141" s="227">
        <f t="shared" si="1983"/>
        <v>477.3588666666667</v>
      </c>
      <c r="BT1141" s="228">
        <f t="shared" si="1943"/>
        <v>1.035172828997561</v>
      </c>
      <c r="BU1141" s="230">
        <f t="shared" si="1944"/>
        <v>317</v>
      </c>
      <c r="BV1141" s="231">
        <f t="shared" si="1984"/>
        <v>1.0760517839999999</v>
      </c>
      <c r="BW1141" s="227">
        <f t="shared" si="1985"/>
        <v>3467.80327842</v>
      </c>
      <c r="BX1141" s="227">
        <f t="shared" si="1986"/>
        <v>4007.4263450866665</v>
      </c>
      <c r="BY1141" s="227">
        <f t="shared" si="1788"/>
        <v>3113.21</v>
      </c>
      <c r="BZ1141" s="227">
        <f t="shared" si="1987"/>
        <v>62.264200000000002</v>
      </c>
      <c r="CA1141" s="227">
        <f t="shared" si="1988"/>
        <v>447.26450333333332</v>
      </c>
      <c r="CB1141" s="228">
        <f t="shared" si="1785"/>
        <v>1.0361043012334243</v>
      </c>
      <c r="CC1141" s="230">
        <f t="shared" si="1786"/>
        <v>297</v>
      </c>
      <c r="CD1141" s="231">
        <f t="shared" si="1989"/>
        <v>1.0710870530000001</v>
      </c>
      <c r="CE1141" s="227">
        <f t="shared" si="1990"/>
        <v>3454.9093999800002</v>
      </c>
      <c r="CF1141" s="227">
        <f t="shared" si="1991"/>
        <v>3964.4381033133336</v>
      </c>
      <c r="CG1141" s="227">
        <f t="shared" si="1781"/>
        <v>3113.21</v>
      </c>
      <c r="CH1141" s="227">
        <f t="shared" si="1992"/>
        <v>62.264200000000002</v>
      </c>
      <c r="CI1141" s="227">
        <f t="shared" si="1993"/>
        <v>416.1324033333334</v>
      </c>
      <c r="CJ1141" s="228">
        <f t="shared" si="1936"/>
        <v>1.0311550701721828</v>
      </c>
      <c r="CK1141" s="230">
        <f t="shared" si="1937"/>
        <v>276</v>
      </c>
      <c r="CL1141" s="231">
        <f t="shared" si="1994"/>
        <v>1.0658987369999999</v>
      </c>
      <c r="CM1141" s="227">
        <f t="shared" si="1995"/>
        <v>3421.7505515100002</v>
      </c>
      <c r="CN1141" s="227">
        <f t="shared" si="1996"/>
        <v>3900.1471548433337</v>
      </c>
      <c r="CO1141" s="227">
        <f t="shared" si="1784"/>
        <v>3113.21</v>
      </c>
      <c r="CP1141" s="227">
        <f t="shared" si="1997"/>
        <v>62.264200000000002</v>
      </c>
      <c r="CQ1141" s="227">
        <f t="shared" si="1998"/>
        <v>382.92483000000004</v>
      </c>
      <c r="CR1141" s="228">
        <f t="shared" si="1782"/>
        <v>1.0265364157743899</v>
      </c>
      <c r="CS1141" s="230">
        <f t="shared" si="1783"/>
        <v>256</v>
      </c>
      <c r="CT1141" s="231">
        <f t="shared" si="1999"/>
        <v>1.0609808510000001</v>
      </c>
      <c r="CU1141" s="227">
        <f t="shared" si="2000"/>
        <v>3390.70746766</v>
      </c>
      <c r="CV1141" s="227">
        <f t="shared" si="2001"/>
        <v>3835.89649766</v>
      </c>
      <c r="CW1141" s="227">
        <f t="shared" si="1934"/>
        <v>3113.21</v>
      </c>
      <c r="CX1141" s="227">
        <f t="shared" si="2002"/>
        <v>62.264200000000002</v>
      </c>
      <c r="CY1141" s="227">
        <f t="shared" si="2003"/>
        <v>351.79273000000001</v>
      </c>
      <c r="CZ1141" s="228">
        <f t="shared" si="1932"/>
        <v>1.028697142795657</v>
      </c>
      <c r="DA1141" s="239">
        <f t="shared" si="1933"/>
        <v>235</v>
      </c>
      <c r="DB1141" s="231">
        <f t="shared" si="2004"/>
        <v>1.0558414890000001</v>
      </c>
      <c r="DC1141" s="227">
        <f t="shared" si="2005"/>
        <v>3381.38540547</v>
      </c>
      <c r="DD1141" s="227">
        <f t="shared" si="2006"/>
        <v>3795.4423354700002</v>
      </c>
      <c r="DE1141" s="227">
        <f t="shared" si="1780"/>
        <v>3113.21</v>
      </c>
      <c r="DF1141" s="227">
        <f t="shared" si="2007"/>
        <v>62.264200000000002</v>
      </c>
      <c r="DG1141" s="227">
        <f t="shared" si="2008"/>
        <v>320.66063000000003</v>
      </c>
      <c r="DH1141" s="228">
        <f t="shared" si="1778"/>
        <v>1.0271563021892658</v>
      </c>
      <c r="DI1141" s="239">
        <f t="shared" si="1779"/>
        <v>214</v>
      </c>
      <c r="DJ1141" s="231">
        <f t="shared" si="2009"/>
        <v>1.050727022</v>
      </c>
      <c r="DK1141" s="227">
        <f t="shared" si="2010"/>
        <v>3359.96577209</v>
      </c>
      <c r="DL1141" s="227">
        <f t="shared" si="2011"/>
        <v>3742.8906020899999</v>
      </c>
      <c r="DM1141" s="227">
        <f t="shared" si="1931"/>
        <v>3113.21</v>
      </c>
      <c r="DN1141" s="227">
        <f t="shared" si="2012"/>
        <v>62.264200000000002</v>
      </c>
      <c r="DO1141" s="227">
        <f t="shared" si="2013"/>
        <v>288.49079333333339</v>
      </c>
      <c r="DP1141" s="228">
        <f t="shared" si="1929"/>
        <v>1.0238802890771983</v>
      </c>
      <c r="DQ1141" s="239">
        <f t="shared" si="1930"/>
        <v>193</v>
      </c>
      <c r="DR1141" s="231">
        <f t="shared" si="2014"/>
        <v>1.0456373299999999</v>
      </c>
      <c r="DS1141" s="227">
        <f t="shared" si="2015"/>
        <v>3333.0258247299998</v>
      </c>
      <c r="DT1141" s="227">
        <f t="shared" si="2016"/>
        <v>3683.7808180633333</v>
      </c>
      <c r="DU1141" s="227">
        <f t="shared" si="1777"/>
        <v>3113.21</v>
      </c>
      <c r="DV1141" s="227">
        <f t="shared" si="2017"/>
        <v>62.264200000000002</v>
      </c>
      <c r="DW1141" s="227">
        <f t="shared" si="2018"/>
        <v>259.43416666666673</v>
      </c>
      <c r="DX1141" s="228">
        <f t="shared" si="1774"/>
        <v>1.0194970102055543</v>
      </c>
      <c r="DY1141" s="239">
        <f t="shared" si="1775"/>
        <v>175</v>
      </c>
      <c r="DZ1141" s="231">
        <f t="shared" si="2019"/>
        <v>1.041294363</v>
      </c>
      <c r="EA1141" s="227">
        <f t="shared" si="2020"/>
        <v>3304.9728080700002</v>
      </c>
      <c r="EB1141" s="227">
        <f t="shared" si="2021"/>
        <v>3626.6711747366671</v>
      </c>
      <c r="EC1141" s="227">
        <f t="shared" si="1925"/>
        <v>3113.21</v>
      </c>
      <c r="ED1141" s="227">
        <f t="shared" si="2022"/>
        <v>62.264200000000002</v>
      </c>
      <c r="EE1141" s="227">
        <f t="shared" si="2023"/>
        <v>227.26433</v>
      </c>
      <c r="EF1141" s="228">
        <f t="shared" si="1926"/>
        <v>1.01190808981125</v>
      </c>
      <c r="EG1141" s="239">
        <f t="shared" si="1927"/>
        <v>153</v>
      </c>
      <c r="EH1141" s="231">
        <f t="shared" si="2024"/>
        <v>1.036010782</v>
      </c>
      <c r="EI1141" s="227">
        <f t="shared" si="2025"/>
        <v>3263.7265164599999</v>
      </c>
      <c r="EJ1141" s="227">
        <f t="shared" si="2026"/>
        <v>3553.2550464599999</v>
      </c>
      <c r="EK1141" s="227">
        <f t="shared" si="1776"/>
        <v>3113.21</v>
      </c>
      <c r="EL1141" s="227">
        <f t="shared" si="2027"/>
        <v>62.264200000000002</v>
      </c>
      <c r="EM1141" s="227">
        <f t="shared" si="2028"/>
        <v>194.05675666666667</v>
      </c>
      <c r="EN1141" s="228">
        <f t="shared" si="1772"/>
        <v>1.0061732198587761</v>
      </c>
      <c r="EO1141" s="239">
        <f t="shared" si="1773"/>
        <v>132</v>
      </c>
      <c r="EP1141" s="231">
        <f t="shared" si="2029"/>
        <v>1.0309923750000001</v>
      </c>
      <c r="EQ1141" s="227">
        <f t="shared" si="2030"/>
        <v>3229.5099294500001</v>
      </c>
      <c r="ER1141" s="227">
        <f t="shared" si="2031"/>
        <v>3485.830886116667</v>
      </c>
      <c r="ES1141" s="227">
        <f t="shared" si="1924"/>
        <v>3113.21</v>
      </c>
      <c r="ET1141" s="227">
        <f t="shared" si="2032"/>
        <v>62.264200000000002</v>
      </c>
      <c r="EU1141" s="227">
        <f t="shared" si="2033"/>
        <v>163.96239333333332</v>
      </c>
      <c r="EV1141" s="228">
        <f t="shared" si="1922"/>
        <v>1.0048667236879061</v>
      </c>
      <c r="EW1141" s="239">
        <f t="shared" si="1923"/>
        <v>112</v>
      </c>
      <c r="EX1141" s="231">
        <f t="shared" si="2034"/>
        <v>1.0262355409999999</v>
      </c>
      <c r="EY1141" s="227">
        <f t="shared" si="2035"/>
        <v>3210.4353796099999</v>
      </c>
      <c r="EZ1141" s="227">
        <f t="shared" si="2036"/>
        <v>3436.6619729433332</v>
      </c>
      <c r="FA1141" s="227">
        <f t="shared" si="1771"/>
        <v>3113.21</v>
      </c>
      <c r="FB1141" s="227">
        <f t="shared" si="2037"/>
        <v>62.264200000000002</v>
      </c>
      <c r="FC1141" s="227">
        <f t="shared" si="2038"/>
        <v>132.83029333333334</v>
      </c>
      <c r="FD1141" s="228">
        <f t="shared" si="1769"/>
        <v>1.0047665141735487</v>
      </c>
      <c r="FE1141" s="239">
        <f t="shared" si="1770"/>
        <v>90</v>
      </c>
      <c r="FF1141" s="231">
        <f t="shared" si="2039"/>
        <v>1.0210283689999999</v>
      </c>
      <c r="FG1141" s="227">
        <f t="shared" si="2040"/>
        <v>3193.82693156</v>
      </c>
      <c r="FH1141" s="227">
        <f t="shared" si="2041"/>
        <v>3388.9214248933336</v>
      </c>
      <c r="FI1141" s="227">
        <f t="shared" si="1921"/>
        <v>3113.21</v>
      </c>
      <c r="FJ1141" s="227">
        <f t="shared" si="2042"/>
        <v>62.264200000000002</v>
      </c>
      <c r="FK1141" s="227">
        <f t="shared" si="2043"/>
        <v>99.622720000000001</v>
      </c>
      <c r="FL1141" s="228">
        <f t="shared" si="1919"/>
        <v>1.0028605268375805</v>
      </c>
      <c r="FM1141" s="239">
        <f t="shared" si="1920"/>
        <v>68</v>
      </c>
      <c r="FN1141" s="231">
        <f t="shared" si="2044"/>
        <v>1.015847618</v>
      </c>
      <c r="FO1141" s="227">
        <f t="shared" si="2045"/>
        <v>3171.5935132899999</v>
      </c>
      <c r="FP1141" s="227">
        <f t="shared" si="2046"/>
        <v>3333.4804332899998</v>
      </c>
      <c r="FQ1141" s="227">
        <f t="shared" ref="FQ1141:FQ1204" si="2067">FQ1140</f>
        <v>3113.21</v>
      </c>
      <c r="FR1141" s="227">
        <f t="shared" si="2047"/>
        <v>62.264200000000002</v>
      </c>
      <c r="FS1141" s="227">
        <f t="shared" si="2048"/>
        <v>68.490620000000007</v>
      </c>
      <c r="FT1141" s="228">
        <f t="shared" si="2065"/>
        <v>1.0017579446944143</v>
      </c>
      <c r="FU1141" s="239">
        <f t="shared" si="2066"/>
        <v>46</v>
      </c>
      <c r="FV1141" s="231">
        <f t="shared" si="2049"/>
        <v>1.010693155</v>
      </c>
      <c r="FW1141" s="227">
        <f t="shared" si="2050"/>
        <v>3152.0314101200001</v>
      </c>
      <c r="FX1141" s="227">
        <f t="shared" si="2051"/>
        <v>3282.7862301200003</v>
      </c>
      <c r="FY1141" s="227">
        <f t="shared" si="1917"/>
        <v>3113.21</v>
      </c>
      <c r="FZ1141" s="227">
        <f t="shared" si="2052"/>
        <v>62.264200000000002</v>
      </c>
      <c r="GA1141" s="227">
        <f t="shared" si="2053"/>
        <v>37.358519999999999</v>
      </c>
      <c r="GB1141" s="228">
        <f t="shared" si="1912"/>
        <v>1.0021584402820642</v>
      </c>
      <c r="GC1141" s="239">
        <f t="shared" si="1913"/>
        <v>24</v>
      </c>
      <c r="GD1141" s="231">
        <f t="shared" si="2054"/>
        <v>1.005564846</v>
      </c>
      <c r="GE1141" s="227">
        <f t="shared" si="2055"/>
        <v>3137.2916060500002</v>
      </c>
      <c r="GF1141" s="227">
        <f t="shared" si="2056"/>
        <v>3236.91432605</v>
      </c>
      <c r="GG1141" s="227">
        <f t="shared" si="2063"/>
        <v>3113.21</v>
      </c>
      <c r="GH1141" s="227">
        <f t="shared" si="2064"/>
        <v>62.264200000000002</v>
      </c>
      <c r="GI1141" s="227">
        <f t="shared" si="2057"/>
        <v>5.1886833333333326</v>
      </c>
      <c r="GJ1141" s="228">
        <f t="shared" si="2058"/>
        <v>1.00115687154403</v>
      </c>
      <c r="GK1141" s="239">
        <f t="shared" si="2059"/>
        <v>4</v>
      </c>
      <c r="GL1141" s="231">
        <f t="shared" si="2060"/>
        <v>1.0009253309999999</v>
      </c>
      <c r="GM1141" s="227">
        <f t="shared" si="1956"/>
        <v>3119.6956664300001</v>
      </c>
      <c r="GN1141" s="227">
        <f t="shared" si="2061"/>
        <v>3187.1485497633334</v>
      </c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5"/>
      <c r="HA1141" s="5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3"/>
      <c r="JZ1141" s="1"/>
      <c r="KA1141" s="1"/>
      <c r="KB1141" s="1"/>
      <c r="KC1141" s="1"/>
      <c r="KD1141" s="1"/>
      <c r="KE1141" s="1"/>
    </row>
    <row r="1142" spans="1:291" x14ac:dyDescent="0.2">
      <c r="A1142" s="196">
        <f t="shared" si="1799"/>
        <v>43800</v>
      </c>
      <c r="B1142" s="236">
        <f t="shared" si="2062"/>
        <v>123533.26215209332</v>
      </c>
      <c r="C1142" s="66">
        <f t="shared" si="1941"/>
        <v>44860.469055080001</v>
      </c>
      <c r="D1142" s="77">
        <f t="shared" si="1800"/>
        <v>5233.07</v>
      </c>
      <c r="E1142" s="67">
        <f>VLOOKUP(A1141,[1]Plan1!$DQ$117:$DS$314,3)</f>
        <v>5259.76</v>
      </c>
      <c r="F1142" s="11">
        <f t="shared" si="1801"/>
        <v>43795</v>
      </c>
      <c r="G1142" s="73">
        <f t="shared" si="1789"/>
        <v>5.1002566371174396E-3</v>
      </c>
      <c r="H1142" s="11">
        <f t="shared" si="1802"/>
        <v>43825</v>
      </c>
      <c r="I1142" s="11">
        <f t="shared" si="1790"/>
        <v>43825</v>
      </c>
      <c r="J1142" s="1">
        <f t="shared" si="1803"/>
        <v>22</v>
      </c>
      <c r="K1142" s="1">
        <f t="shared" si="1804"/>
        <v>5</v>
      </c>
      <c r="L1142" s="66">
        <f t="shared" si="1791"/>
        <v>1.00115687</v>
      </c>
      <c r="M1142" s="70">
        <f t="shared" si="1942"/>
        <v>1.0010004100000001</v>
      </c>
      <c r="N1142" s="70">
        <f t="shared" si="1928"/>
        <v>1.1038995774568048</v>
      </c>
      <c r="O1142" s="66">
        <f t="shared" si="1938"/>
        <v>1.10517664</v>
      </c>
      <c r="P1142" s="66">
        <f t="shared" si="1792"/>
        <v>44912.366785910002</v>
      </c>
      <c r="Q1142" s="74">
        <f t="shared" si="1793"/>
        <v>0</v>
      </c>
      <c r="R1142" s="75">
        <f t="shared" si="1939"/>
        <v>0</v>
      </c>
      <c r="S1142" s="66">
        <f t="shared" si="1940"/>
        <v>0</v>
      </c>
      <c r="T1142" s="10">
        <f t="shared" si="1805"/>
        <v>0.06</v>
      </c>
      <c r="U1142" s="74">
        <f t="shared" si="1935"/>
        <v>5</v>
      </c>
      <c r="V1142" s="74">
        <v>252</v>
      </c>
      <c r="W1142" s="70">
        <f t="shared" si="1794"/>
        <v>1.001156798</v>
      </c>
      <c r="X1142" s="66">
        <f t="shared" si="1795"/>
        <v>51.954536070000003</v>
      </c>
      <c r="Y1142" s="66">
        <v>0</v>
      </c>
      <c r="Z1142" s="67">
        <f t="shared" si="1796"/>
        <v>0</v>
      </c>
      <c r="AA1142" s="68" t="str">
        <f t="shared" si="1806"/>
        <v>A+INCORP J=</v>
      </c>
      <c r="AB1142" s="11">
        <f t="shared" si="1807"/>
        <v>43825</v>
      </c>
      <c r="AC1142" s="227">
        <f t="shared" si="1812"/>
        <v>3113.21</v>
      </c>
      <c r="AD1142" s="227">
        <f t="shared" si="1957"/>
        <v>62.264200000000002</v>
      </c>
      <c r="AE1142" s="227">
        <f t="shared" si="1958"/>
        <v>638.20805000000007</v>
      </c>
      <c r="AF1142" s="228">
        <f t="shared" si="1813"/>
        <v>1.0591576792893227</v>
      </c>
      <c r="AG1142" s="230">
        <f t="shared" si="1814"/>
        <v>424</v>
      </c>
      <c r="AH1142" s="231">
        <f t="shared" si="1959"/>
        <v>1.103006629</v>
      </c>
      <c r="AI1142" s="227">
        <f t="shared" si="1960"/>
        <v>3637.0323057800001</v>
      </c>
      <c r="AJ1142" s="227">
        <f t="shared" si="1961"/>
        <v>4337.5045557800004</v>
      </c>
      <c r="AK1142" s="227">
        <f t="shared" si="1948"/>
        <v>3113.21</v>
      </c>
      <c r="AL1142" s="227">
        <f t="shared" si="1962"/>
        <v>62.264200000000002</v>
      </c>
      <c r="AM1142" s="227">
        <f t="shared" si="1963"/>
        <v>607.07595000000003</v>
      </c>
      <c r="AN1142" s="228">
        <f t="shared" si="1949"/>
        <v>1.0582056935101714</v>
      </c>
      <c r="AO1142" s="230">
        <f t="shared" si="1950"/>
        <v>403</v>
      </c>
      <c r="AP1142" s="231">
        <f t="shared" si="1964"/>
        <v>1.0976636950000001</v>
      </c>
      <c r="AQ1142" s="227">
        <f t="shared" si="1965"/>
        <v>3616.1614399499999</v>
      </c>
      <c r="AR1142" s="227">
        <f t="shared" si="1966"/>
        <v>4285.5015899499995</v>
      </c>
      <c r="AS1142" s="227">
        <f t="shared" si="1808"/>
        <v>3113.21</v>
      </c>
      <c r="AT1142" s="227">
        <f t="shared" si="1967"/>
        <v>62.264200000000002</v>
      </c>
      <c r="AU1142" s="227">
        <f t="shared" si="1968"/>
        <v>575.94385</v>
      </c>
      <c r="AV1142" s="228">
        <f t="shared" si="1809"/>
        <v>1.0558832076006091</v>
      </c>
      <c r="AW1142" s="230">
        <f t="shared" si="1810"/>
        <v>382</v>
      </c>
      <c r="AX1142" s="231">
        <f t="shared" si="1969"/>
        <v>1.092346643</v>
      </c>
      <c r="AY1142" s="227">
        <f t="shared" si="1970"/>
        <v>3590.7467675900002</v>
      </c>
      <c r="AZ1142" s="227">
        <f t="shared" si="1971"/>
        <v>4228.9548175899999</v>
      </c>
      <c r="BA1142" s="227">
        <f t="shared" si="1787"/>
        <v>3113.21</v>
      </c>
      <c r="BB1142" s="227">
        <f t="shared" si="1972"/>
        <v>62.264200000000002</v>
      </c>
      <c r="BC1142" s="227">
        <f t="shared" si="1973"/>
        <v>543.7740133333333</v>
      </c>
      <c r="BD1142" s="228">
        <f t="shared" si="1946"/>
        <v>1.0516759393640622</v>
      </c>
      <c r="BE1142" s="230">
        <f t="shared" si="1947"/>
        <v>362</v>
      </c>
      <c r="BF1142" s="231">
        <f t="shared" si="1974"/>
        <v>1.0873067300000001</v>
      </c>
      <c r="BG1142" s="227">
        <f t="shared" si="1975"/>
        <v>3559.93797266</v>
      </c>
      <c r="BH1142" s="227">
        <f t="shared" si="1976"/>
        <v>4165.9761859933333</v>
      </c>
      <c r="BI1142" s="227">
        <f t="shared" si="1811"/>
        <v>3113.21</v>
      </c>
      <c r="BJ1142" s="227">
        <f t="shared" si="1977"/>
        <v>62.264200000000002</v>
      </c>
      <c r="BK1142" s="227">
        <f t="shared" si="1978"/>
        <v>512.64191333333326</v>
      </c>
      <c r="BL1142" s="228">
        <f t="shared" si="1797"/>
        <v>1.0385895678107413</v>
      </c>
      <c r="BM1142" s="230">
        <f t="shared" si="1798"/>
        <v>340</v>
      </c>
      <c r="BN1142" s="231">
        <f t="shared" si="1979"/>
        <v>1.08178968</v>
      </c>
      <c r="BO1142" s="227">
        <f t="shared" si="1980"/>
        <v>3497.8018799000001</v>
      </c>
      <c r="BP1142" s="227">
        <f t="shared" si="1981"/>
        <v>4072.7079932333336</v>
      </c>
      <c r="BQ1142" s="227">
        <f t="shared" si="1945"/>
        <v>3113.21</v>
      </c>
      <c r="BR1142" s="227">
        <f t="shared" si="1982"/>
        <v>62.264200000000002</v>
      </c>
      <c r="BS1142" s="227">
        <f t="shared" si="1983"/>
        <v>478.39660333333336</v>
      </c>
      <c r="BT1142" s="228">
        <f t="shared" si="1943"/>
        <v>1.035172828997561</v>
      </c>
      <c r="BU1142" s="230">
        <f t="shared" si="1944"/>
        <v>317</v>
      </c>
      <c r="BV1142" s="231">
        <f t="shared" si="1984"/>
        <v>1.0760517839999999</v>
      </c>
      <c r="BW1142" s="227">
        <f t="shared" si="1985"/>
        <v>3467.80327842</v>
      </c>
      <c r="BX1142" s="227">
        <f t="shared" si="1986"/>
        <v>4008.4640817533332</v>
      </c>
      <c r="BY1142" s="227">
        <f t="shared" si="1788"/>
        <v>3113.21</v>
      </c>
      <c r="BZ1142" s="227">
        <f t="shared" si="1987"/>
        <v>62.264200000000002</v>
      </c>
      <c r="CA1142" s="227">
        <f t="shared" si="1988"/>
        <v>448.30224000000004</v>
      </c>
      <c r="CB1142" s="228">
        <f t="shared" si="1785"/>
        <v>1.0361043012334243</v>
      </c>
      <c r="CC1142" s="230">
        <f t="shared" si="1786"/>
        <v>297</v>
      </c>
      <c r="CD1142" s="231">
        <f t="shared" si="1989"/>
        <v>1.0710870530000001</v>
      </c>
      <c r="CE1142" s="227">
        <f t="shared" si="1990"/>
        <v>3454.9093999800002</v>
      </c>
      <c r="CF1142" s="227">
        <f t="shared" si="1991"/>
        <v>3965.4758399800003</v>
      </c>
      <c r="CG1142" s="227">
        <f t="shared" si="1781"/>
        <v>3113.21</v>
      </c>
      <c r="CH1142" s="227">
        <f t="shared" si="1992"/>
        <v>62.264200000000002</v>
      </c>
      <c r="CI1142" s="227">
        <f t="shared" si="1993"/>
        <v>417.17014</v>
      </c>
      <c r="CJ1142" s="228">
        <f t="shared" si="1936"/>
        <v>1.0311550701721828</v>
      </c>
      <c r="CK1142" s="230">
        <f t="shared" si="1937"/>
        <v>276</v>
      </c>
      <c r="CL1142" s="231">
        <f t="shared" si="1994"/>
        <v>1.0658987369999999</v>
      </c>
      <c r="CM1142" s="227">
        <f t="shared" si="1995"/>
        <v>3421.7505515100002</v>
      </c>
      <c r="CN1142" s="227">
        <f t="shared" si="1996"/>
        <v>3901.1848915099999</v>
      </c>
      <c r="CO1142" s="227">
        <f t="shared" si="1784"/>
        <v>3113.21</v>
      </c>
      <c r="CP1142" s="227">
        <f t="shared" si="1997"/>
        <v>62.264200000000002</v>
      </c>
      <c r="CQ1142" s="227">
        <f t="shared" si="1998"/>
        <v>383.9625666666667</v>
      </c>
      <c r="CR1142" s="228">
        <f t="shared" si="1782"/>
        <v>1.0265364157743899</v>
      </c>
      <c r="CS1142" s="230">
        <f t="shared" si="1783"/>
        <v>256</v>
      </c>
      <c r="CT1142" s="231">
        <f t="shared" si="1999"/>
        <v>1.0609808510000001</v>
      </c>
      <c r="CU1142" s="227">
        <f t="shared" si="2000"/>
        <v>3390.70746766</v>
      </c>
      <c r="CV1142" s="227">
        <f t="shared" si="2001"/>
        <v>3836.9342343266667</v>
      </c>
      <c r="CW1142" s="227">
        <f t="shared" si="1934"/>
        <v>3113.21</v>
      </c>
      <c r="CX1142" s="227">
        <f t="shared" si="2002"/>
        <v>62.264200000000002</v>
      </c>
      <c r="CY1142" s="227">
        <f t="shared" si="2003"/>
        <v>352.83046666666672</v>
      </c>
      <c r="CZ1142" s="228">
        <f t="shared" si="1932"/>
        <v>1.028697142795657</v>
      </c>
      <c r="DA1142" s="239">
        <f t="shared" si="1933"/>
        <v>235</v>
      </c>
      <c r="DB1142" s="231">
        <f t="shared" si="2004"/>
        <v>1.0558414890000001</v>
      </c>
      <c r="DC1142" s="227">
        <f t="shared" si="2005"/>
        <v>3381.38540547</v>
      </c>
      <c r="DD1142" s="227">
        <f t="shared" si="2006"/>
        <v>3796.4800721366669</v>
      </c>
      <c r="DE1142" s="227">
        <f t="shared" si="1780"/>
        <v>3113.21</v>
      </c>
      <c r="DF1142" s="227">
        <f t="shared" si="2007"/>
        <v>62.264200000000002</v>
      </c>
      <c r="DG1142" s="227">
        <f t="shared" si="2008"/>
        <v>321.69836666666669</v>
      </c>
      <c r="DH1142" s="228">
        <f t="shared" si="1778"/>
        <v>1.0271563021892658</v>
      </c>
      <c r="DI1142" s="239">
        <f t="shared" si="1779"/>
        <v>214</v>
      </c>
      <c r="DJ1142" s="231">
        <f t="shared" si="2009"/>
        <v>1.050727022</v>
      </c>
      <c r="DK1142" s="227">
        <f t="shared" si="2010"/>
        <v>3359.96577209</v>
      </c>
      <c r="DL1142" s="227">
        <f t="shared" si="2011"/>
        <v>3743.9283387566666</v>
      </c>
      <c r="DM1142" s="227">
        <f t="shared" si="1931"/>
        <v>3113.21</v>
      </c>
      <c r="DN1142" s="227">
        <f t="shared" si="2012"/>
        <v>62.264200000000002</v>
      </c>
      <c r="DO1142" s="227">
        <f t="shared" si="2013"/>
        <v>289.52853000000005</v>
      </c>
      <c r="DP1142" s="228">
        <f t="shared" si="1929"/>
        <v>1.0238802890771983</v>
      </c>
      <c r="DQ1142" s="239">
        <f t="shared" si="1930"/>
        <v>193</v>
      </c>
      <c r="DR1142" s="231">
        <f t="shared" si="2014"/>
        <v>1.0456373299999999</v>
      </c>
      <c r="DS1142" s="227">
        <f t="shared" si="2015"/>
        <v>3333.0258247299998</v>
      </c>
      <c r="DT1142" s="227">
        <f t="shared" si="2016"/>
        <v>3684.81855473</v>
      </c>
      <c r="DU1142" s="227">
        <f t="shared" si="1777"/>
        <v>3113.21</v>
      </c>
      <c r="DV1142" s="227">
        <f t="shared" si="2017"/>
        <v>62.264200000000002</v>
      </c>
      <c r="DW1142" s="227">
        <f t="shared" si="2018"/>
        <v>260.47190333333333</v>
      </c>
      <c r="DX1142" s="228">
        <f t="shared" si="1774"/>
        <v>1.0194970102055543</v>
      </c>
      <c r="DY1142" s="239">
        <f t="shared" si="1775"/>
        <v>175</v>
      </c>
      <c r="DZ1142" s="231">
        <f t="shared" si="2019"/>
        <v>1.041294363</v>
      </c>
      <c r="EA1142" s="227">
        <f t="shared" si="2020"/>
        <v>3304.9728080700002</v>
      </c>
      <c r="EB1142" s="227">
        <f t="shared" si="2021"/>
        <v>3627.7089114033333</v>
      </c>
      <c r="EC1142" s="227">
        <f t="shared" si="1925"/>
        <v>3113.21</v>
      </c>
      <c r="ED1142" s="227">
        <f t="shared" si="2022"/>
        <v>62.264200000000002</v>
      </c>
      <c r="EE1142" s="227">
        <f t="shared" si="2023"/>
        <v>228.30206666666666</v>
      </c>
      <c r="EF1142" s="228">
        <f t="shared" si="1926"/>
        <v>1.01190808981125</v>
      </c>
      <c r="EG1142" s="239">
        <f t="shared" si="1927"/>
        <v>153</v>
      </c>
      <c r="EH1142" s="231">
        <f t="shared" si="2024"/>
        <v>1.036010782</v>
      </c>
      <c r="EI1142" s="227">
        <f t="shared" si="2025"/>
        <v>3263.7265164599999</v>
      </c>
      <c r="EJ1142" s="227">
        <f t="shared" si="2026"/>
        <v>3554.2927831266666</v>
      </c>
      <c r="EK1142" s="227">
        <f t="shared" si="1776"/>
        <v>3113.21</v>
      </c>
      <c r="EL1142" s="227">
        <f t="shared" si="2027"/>
        <v>62.264200000000002</v>
      </c>
      <c r="EM1142" s="227">
        <f t="shared" si="2028"/>
        <v>195.09449333333333</v>
      </c>
      <c r="EN1142" s="228">
        <f t="shared" si="1772"/>
        <v>1.0061732198587761</v>
      </c>
      <c r="EO1142" s="239">
        <f t="shared" si="1773"/>
        <v>132</v>
      </c>
      <c r="EP1142" s="231">
        <f t="shared" si="2029"/>
        <v>1.0309923750000001</v>
      </c>
      <c r="EQ1142" s="227">
        <f t="shared" si="2030"/>
        <v>3229.5099294500001</v>
      </c>
      <c r="ER1142" s="227">
        <f t="shared" si="2031"/>
        <v>3486.8686227833332</v>
      </c>
      <c r="ES1142" s="227">
        <f t="shared" si="1924"/>
        <v>3113.21</v>
      </c>
      <c r="ET1142" s="227">
        <f t="shared" si="2032"/>
        <v>62.264200000000002</v>
      </c>
      <c r="EU1142" s="227">
        <f t="shared" si="2033"/>
        <v>165.00012999999998</v>
      </c>
      <c r="EV1142" s="228">
        <f t="shared" si="1922"/>
        <v>1.0048667236879061</v>
      </c>
      <c r="EW1142" s="239">
        <f t="shared" si="1923"/>
        <v>112</v>
      </c>
      <c r="EX1142" s="231">
        <f t="shared" si="2034"/>
        <v>1.0262355409999999</v>
      </c>
      <c r="EY1142" s="227">
        <f t="shared" si="2035"/>
        <v>3210.4353796099999</v>
      </c>
      <c r="EZ1142" s="227">
        <f t="shared" si="2036"/>
        <v>3437.6997096099999</v>
      </c>
      <c r="FA1142" s="227">
        <f t="shared" si="1771"/>
        <v>3113.21</v>
      </c>
      <c r="FB1142" s="227">
        <f t="shared" si="2037"/>
        <v>62.264200000000002</v>
      </c>
      <c r="FC1142" s="227">
        <f t="shared" si="2038"/>
        <v>133.86803</v>
      </c>
      <c r="FD1142" s="228">
        <f t="shared" ref="FD1142:FD1205" si="2068">($O1142/FD$1011)</f>
        <v>1.0047665141735487</v>
      </c>
      <c r="FE1142" s="239">
        <f t="shared" ref="FE1142:FE1205" si="2069">NETWORKDAYS(FE$1011,$A1142,$AE$118:$AE$502)-1</f>
        <v>90</v>
      </c>
      <c r="FF1142" s="231">
        <f t="shared" si="2039"/>
        <v>1.0210283689999999</v>
      </c>
      <c r="FG1142" s="227">
        <f t="shared" si="2040"/>
        <v>3193.82693156</v>
      </c>
      <c r="FH1142" s="227">
        <f t="shared" si="2041"/>
        <v>3389.9591615600002</v>
      </c>
      <c r="FI1142" s="227">
        <f t="shared" si="1921"/>
        <v>3113.21</v>
      </c>
      <c r="FJ1142" s="227">
        <f t="shared" si="2042"/>
        <v>62.264200000000002</v>
      </c>
      <c r="FK1142" s="227">
        <f t="shared" si="2043"/>
        <v>100.66045666666666</v>
      </c>
      <c r="FL1142" s="228">
        <f t="shared" si="1919"/>
        <v>1.0028605268375805</v>
      </c>
      <c r="FM1142" s="239">
        <f t="shared" si="1920"/>
        <v>68</v>
      </c>
      <c r="FN1142" s="231">
        <f t="shared" si="2044"/>
        <v>1.015847618</v>
      </c>
      <c r="FO1142" s="227">
        <f t="shared" si="2045"/>
        <v>3171.5935132899999</v>
      </c>
      <c r="FP1142" s="227">
        <f t="shared" si="2046"/>
        <v>3334.5181699566665</v>
      </c>
      <c r="FQ1142" s="227">
        <f t="shared" si="2067"/>
        <v>3113.21</v>
      </c>
      <c r="FR1142" s="227">
        <f t="shared" si="2047"/>
        <v>62.264200000000002</v>
      </c>
      <c r="FS1142" s="227">
        <f t="shared" si="2048"/>
        <v>69.528356666666667</v>
      </c>
      <c r="FT1142" s="228">
        <f t="shared" si="2065"/>
        <v>1.0017579446944143</v>
      </c>
      <c r="FU1142" s="239">
        <f t="shared" si="2066"/>
        <v>46</v>
      </c>
      <c r="FV1142" s="231">
        <f t="shared" si="2049"/>
        <v>1.010693155</v>
      </c>
      <c r="FW1142" s="227">
        <f t="shared" si="2050"/>
        <v>3152.0314101200001</v>
      </c>
      <c r="FX1142" s="227">
        <f t="shared" si="2051"/>
        <v>3283.8239667866669</v>
      </c>
      <c r="FY1142" s="227">
        <f t="shared" si="1917"/>
        <v>3113.21</v>
      </c>
      <c r="FZ1142" s="227">
        <f t="shared" si="2052"/>
        <v>62.264200000000002</v>
      </c>
      <c r="GA1142" s="227">
        <f t="shared" si="2053"/>
        <v>38.396256666666673</v>
      </c>
      <c r="GB1142" s="228">
        <f t="shared" si="1912"/>
        <v>1.0021584402820642</v>
      </c>
      <c r="GC1142" s="239">
        <f t="shared" si="1913"/>
        <v>24</v>
      </c>
      <c r="GD1142" s="231">
        <f t="shared" si="2054"/>
        <v>1.005564846</v>
      </c>
      <c r="GE1142" s="227">
        <f t="shared" si="2055"/>
        <v>3137.2916060500002</v>
      </c>
      <c r="GF1142" s="227">
        <f t="shared" si="2056"/>
        <v>3237.9520627166667</v>
      </c>
      <c r="GG1142" s="227">
        <f t="shared" si="2063"/>
        <v>3113.21</v>
      </c>
      <c r="GH1142" s="227">
        <f t="shared" si="2064"/>
        <v>62.264200000000002</v>
      </c>
      <c r="GI1142" s="227">
        <f t="shared" si="2057"/>
        <v>6.2264200000000001</v>
      </c>
      <c r="GJ1142" s="228">
        <f t="shared" si="2058"/>
        <v>1.00115687154403</v>
      </c>
      <c r="GK1142" s="239">
        <f t="shared" si="2059"/>
        <v>4</v>
      </c>
      <c r="GL1142" s="231">
        <f t="shared" si="2060"/>
        <v>1.0009253309999999</v>
      </c>
      <c r="GM1142" s="227">
        <f t="shared" si="1956"/>
        <v>3119.6956664300001</v>
      </c>
      <c r="GN1142" s="227">
        <f t="shared" si="2061"/>
        <v>3188.1862864300001</v>
      </c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5"/>
      <c r="HA1142" s="5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3"/>
      <c r="JZ1142" s="1"/>
      <c r="KA1142" s="1"/>
      <c r="KB1142" s="1"/>
      <c r="KC1142" s="1"/>
      <c r="KD1142" s="1"/>
      <c r="KE1142" s="1"/>
    </row>
    <row r="1143" spans="1:291" x14ac:dyDescent="0.2">
      <c r="A1143" s="196">
        <f t="shared" si="1799"/>
        <v>43801</v>
      </c>
      <c r="B1143" s="236">
        <f t="shared" si="2062"/>
        <v>123571.35662305335</v>
      </c>
      <c r="C1143" s="66">
        <f t="shared" si="1941"/>
        <v>44860.469055080001</v>
      </c>
      <c r="D1143" s="77">
        <f t="shared" si="1800"/>
        <v>5233.07</v>
      </c>
      <c r="E1143" s="67">
        <f>VLOOKUP(A1142,[1]Plan1!$DQ$117:$DS$314,3)</f>
        <v>5259.76</v>
      </c>
      <c r="F1143" s="11">
        <f t="shared" si="1801"/>
        <v>43795</v>
      </c>
      <c r="G1143" s="73">
        <f t="shared" si="1789"/>
        <v>5.1002566371174396E-3</v>
      </c>
      <c r="H1143" s="11">
        <f t="shared" si="1802"/>
        <v>43825</v>
      </c>
      <c r="I1143" s="11">
        <f t="shared" si="1790"/>
        <v>43825</v>
      </c>
      <c r="J1143" s="1">
        <f t="shared" si="1803"/>
        <v>22</v>
      </c>
      <c r="K1143" s="1">
        <f t="shared" si="1804"/>
        <v>5</v>
      </c>
      <c r="L1143" s="66">
        <f t="shared" si="1791"/>
        <v>1.00115687</v>
      </c>
      <c r="M1143" s="70">
        <f t="shared" si="1942"/>
        <v>1.0010004100000001</v>
      </c>
      <c r="N1143" s="70">
        <f t="shared" si="1928"/>
        <v>1.1038995774568048</v>
      </c>
      <c r="O1143" s="66">
        <f t="shared" si="1938"/>
        <v>1.10517664</v>
      </c>
      <c r="P1143" s="66">
        <f t="shared" si="1792"/>
        <v>44912.366785910002</v>
      </c>
      <c r="Q1143" s="74">
        <f t="shared" si="1793"/>
        <v>0</v>
      </c>
      <c r="R1143" s="75">
        <f t="shared" si="1939"/>
        <v>0</v>
      </c>
      <c r="S1143" s="66">
        <f t="shared" si="1940"/>
        <v>0</v>
      </c>
      <c r="T1143" s="10">
        <f t="shared" si="1805"/>
        <v>0.06</v>
      </c>
      <c r="U1143" s="74">
        <f t="shared" si="1935"/>
        <v>5</v>
      </c>
      <c r="V1143" s="74">
        <v>252</v>
      </c>
      <c r="W1143" s="70">
        <f t="shared" si="1794"/>
        <v>1.001156798</v>
      </c>
      <c r="X1143" s="66">
        <f t="shared" si="1795"/>
        <v>51.954536070000003</v>
      </c>
      <c r="Y1143" s="66">
        <v>0</v>
      </c>
      <c r="Z1143" s="67">
        <f t="shared" si="1796"/>
        <v>0</v>
      </c>
      <c r="AA1143" s="68" t="str">
        <f t="shared" si="1806"/>
        <v>A+INCORP J=</v>
      </c>
      <c r="AB1143" s="11">
        <f t="shared" si="1807"/>
        <v>43825</v>
      </c>
      <c r="AC1143" s="227">
        <f t="shared" si="1812"/>
        <v>3113.21</v>
      </c>
      <c r="AD1143" s="227">
        <f t="shared" si="1957"/>
        <v>62.264200000000002</v>
      </c>
      <c r="AE1143" s="227">
        <f t="shared" si="1958"/>
        <v>639.24578666666673</v>
      </c>
      <c r="AF1143" s="228">
        <f t="shared" si="1813"/>
        <v>1.0591576792893227</v>
      </c>
      <c r="AG1143" s="230">
        <f t="shared" si="1814"/>
        <v>425</v>
      </c>
      <c r="AH1143" s="231">
        <f t="shared" si="1959"/>
        <v>1.103261702</v>
      </c>
      <c r="AI1143" s="227">
        <f t="shared" si="1960"/>
        <v>3637.8733784599999</v>
      </c>
      <c r="AJ1143" s="227">
        <f t="shared" si="1961"/>
        <v>4339.3833651266668</v>
      </c>
      <c r="AK1143" s="227">
        <f t="shared" si="1948"/>
        <v>3113.21</v>
      </c>
      <c r="AL1143" s="227">
        <f t="shared" si="1962"/>
        <v>62.264200000000002</v>
      </c>
      <c r="AM1143" s="227">
        <f t="shared" si="1963"/>
        <v>608.11368666666681</v>
      </c>
      <c r="AN1143" s="228">
        <f t="shared" si="1949"/>
        <v>1.0582056935101714</v>
      </c>
      <c r="AO1143" s="230">
        <f t="shared" si="1950"/>
        <v>404</v>
      </c>
      <c r="AP1143" s="231">
        <f t="shared" si="1964"/>
        <v>1.0979175329999999</v>
      </c>
      <c r="AQ1143" s="227">
        <f t="shared" si="1965"/>
        <v>3616.9976880499999</v>
      </c>
      <c r="AR1143" s="227">
        <f t="shared" si="1966"/>
        <v>4287.375574716667</v>
      </c>
      <c r="AS1143" s="227">
        <f t="shared" si="1808"/>
        <v>3113.21</v>
      </c>
      <c r="AT1143" s="227">
        <f t="shared" si="1967"/>
        <v>62.264200000000002</v>
      </c>
      <c r="AU1143" s="227">
        <f t="shared" si="1968"/>
        <v>576.98158666666677</v>
      </c>
      <c r="AV1143" s="228">
        <f t="shared" si="1809"/>
        <v>1.0558832076006091</v>
      </c>
      <c r="AW1143" s="230">
        <f t="shared" si="1810"/>
        <v>383</v>
      </c>
      <c r="AX1143" s="231">
        <f t="shared" si="1969"/>
        <v>1.092599251</v>
      </c>
      <c r="AY1143" s="227">
        <f t="shared" si="1970"/>
        <v>3591.57713711</v>
      </c>
      <c r="AZ1143" s="227">
        <f t="shared" si="1971"/>
        <v>4230.8229237766664</v>
      </c>
      <c r="BA1143" s="227">
        <f t="shared" si="1787"/>
        <v>3113.21</v>
      </c>
      <c r="BB1143" s="227">
        <f t="shared" si="1972"/>
        <v>62.264200000000002</v>
      </c>
      <c r="BC1143" s="227">
        <f t="shared" si="1973"/>
        <v>544.81175000000007</v>
      </c>
      <c r="BD1143" s="228">
        <f t="shared" si="1946"/>
        <v>1.0516759393640622</v>
      </c>
      <c r="BE1143" s="230">
        <f t="shared" si="1947"/>
        <v>363</v>
      </c>
      <c r="BF1143" s="231">
        <f t="shared" si="1974"/>
        <v>1.0875581729999999</v>
      </c>
      <c r="BG1143" s="227">
        <f t="shared" si="1975"/>
        <v>3560.7612191899998</v>
      </c>
      <c r="BH1143" s="227">
        <f t="shared" si="1976"/>
        <v>4167.8371691900002</v>
      </c>
      <c r="BI1143" s="227">
        <f t="shared" si="1811"/>
        <v>3113.21</v>
      </c>
      <c r="BJ1143" s="227">
        <f t="shared" si="1977"/>
        <v>62.264200000000002</v>
      </c>
      <c r="BK1143" s="227">
        <f t="shared" si="1978"/>
        <v>513.67965000000004</v>
      </c>
      <c r="BL1143" s="228">
        <f t="shared" si="1797"/>
        <v>1.0385895678107413</v>
      </c>
      <c r="BM1143" s="230">
        <f t="shared" si="1798"/>
        <v>341</v>
      </c>
      <c r="BN1143" s="231">
        <f t="shared" si="1979"/>
        <v>1.0820398470000001</v>
      </c>
      <c r="BO1143" s="227">
        <f t="shared" si="1980"/>
        <v>3498.6107567200002</v>
      </c>
      <c r="BP1143" s="227">
        <f t="shared" si="1981"/>
        <v>4074.5546067200003</v>
      </c>
      <c r="BQ1143" s="227">
        <f t="shared" si="1945"/>
        <v>3113.21</v>
      </c>
      <c r="BR1143" s="227">
        <f t="shared" si="1982"/>
        <v>62.264200000000002</v>
      </c>
      <c r="BS1143" s="227">
        <f t="shared" si="1983"/>
        <v>479.43434000000002</v>
      </c>
      <c r="BT1143" s="228">
        <f t="shared" si="1943"/>
        <v>1.035172828997561</v>
      </c>
      <c r="BU1143" s="230">
        <f t="shared" si="1944"/>
        <v>318</v>
      </c>
      <c r="BV1143" s="231">
        <f t="shared" si="1984"/>
        <v>1.0763006230000001</v>
      </c>
      <c r="BW1143" s="227">
        <f t="shared" si="1985"/>
        <v>3468.6052144499999</v>
      </c>
      <c r="BX1143" s="227">
        <f t="shared" si="1986"/>
        <v>4010.3037544499998</v>
      </c>
      <c r="BY1143" s="227">
        <f t="shared" si="1788"/>
        <v>3113.21</v>
      </c>
      <c r="BZ1143" s="227">
        <f t="shared" si="1987"/>
        <v>62.264200000000002</v>
      </c>
      <c r="CA1143" s="227">
        <f t="shared" si="1988"/>
        <v>449.3399766666667</v>
      </c>
      <c r="CB1143" s="228">
        <f t="shared" si="1785"/>
        <v>1.0361043012334243</v>
      </c>
      <c r="CC1143" s="230">
        <f t="shared" si="1786"/>
        <v>298</v>
      </c>
      <c r="CD1143" s="231">
        <f t="shared" si="1989"/>
        <v>1.0713347449999999</v>
      </c>
      <c r="CE1143" s="227">
        <f t="shared" si="1990"/>
        <v>3455.7083578299998</v>
      </c>
      <c r="CF1143" s="227">
        <f t="shared" si="1991"/>
        <v>3967.3125344966666</v>
      </c>
      <c r="CG1143" s="227">
        <f t="shared" si="1781"/>
        <v>3113.21</v>
      </c>
      <c r="CH1143" s="227">
        <f t="shared" si="1992"/>
        <v>62.264200000000002</v>
      </c>
      <c r="CI1143" s="227">
        <f t="shared" si="1993"/>
        <v>418.20787666666666</v>
      </c>
      <c r="CJ1143" s="228">
        <f t="shared" si="1936"/>
        <v>1.0311550701721828</v>
      </c>
      <c r="CK1143" s="230">
        <f t="shared" si="1937"/>
        <v>277</v>
      </c>
      <c r="CL1143" s="231">
        <f t="shared" si="1994"/>
        <v>1.066145229</v>
      </c>
      <c r="CM1143" s="227">
        <f t="shared" si="1995"/>
        <v>3422.5418406899998</v>
      </c>
      <c r="CN1143" s="227">
        <f t="shared" si="1996"/>
        <v>3903.0139173566668</v>
      </c>
      <c r="CO1143" s="227">
        <f t="shared" si="1784"/>
        <v>3113.21</v>
      </c>
      <c r="CP1143" s="227">
        <f t="shared" si="1997"/>
        <v>62.264200000000002</v>
      </c>
      <c r="CQ1143" s="227">
        <f t="shared" si="1998"/>
        <v>385.00030333333336</v>
      </c>
      <c r="CR1143" s="228">
        <f t="shared" si="1782"/>
        <v>1.0265364157743899</v>
      </c>
      <c r="CS1143" s="230">
        <f t="shared" si="1783"/>
        <v>257</v>
      </c>
      <c r="CT1143" s="231">
        <f t="shared" si="1999"/>
        <v>1.0612262059999999</v>
      </c>
      <c r="CU1143" s="227">
        <f t="shared" si="2000"/>
        <v>3391.4915789199999</v>
      </c>
      <c r="CV1143" s="227">
        <f t="shared" si="2001"/>
        <v>3838.7560822533333</v>
      </c>
      <c r="CW1143" s="227">
        <f t="shared" si="1934"/>
        <v>3113.21</v>
      </c>
      <c r="CX1143" s="227">
        <f t="shared" si="2002"/>
        <v>62.264200000000002</v>
      </c>
      <c r="CY1143" s="227">
        <f t="shared" si="2003"/>
        <v>353.86820333333338</v>
      </c>
      <c r="CZ1143" s="228">
        <f t="shared" si="1932"/>
        <v>1.028697142795657</v>
      </c>
      <c r="DA1143" s="239">
        <f t="shared" si="1933"/>
        <v>236</v>
      </c>
      <c r="DB1143" s="231">
        <f t="shared" si="2004"/>
        <v>1.056085655</v>
      </c>
      <c r="DC1143" s="227">
        <f t="shared" si="2005"/>
        <v>3382.16735935</v>
      </c>
      <c r="DD1143" s="227">
        <f t="shared" si="2006"/>
        <v>3798.2997626833335</v>
      </c>
      <c r="DE1143" s="227">
        <f t="shared" si="1780"/>
        <v>3113.21</v>
      </c>
      <c r="DF1143" s="227">
        <f t="shared" si="2007"/>
        <v>62.264200000000002</v>
      </c>
      <c r="DG1143" s="227">
        <f t="shared" si="2008"/>
        <v>322.73610333333335</v>
      </c>
      <c r="DH1143" s="228">
        <f t="shared" si="1778"/>
        <v>1.0271563021892658</v>
      </c>
      <c r="DI1143" s="239">
        <f t="shared" si="1779"/>
        <v>215</v>
      </c>
      <c r="DJ1143" s="231">
        <f t="shared" si="2009"/>
        <v>1.050970006</v>
      </c>
      <c r="DK1143" s="227">
        <f t="shared" si="2010"/>
        <v>3360.74277497</v>
      </c>
      <c r="DL1143" s="227">
        <f t="shared" si="2011"/>
        <v>3745.7430783033333</v>
      </c>
      <c r="DM1143" s="227">
        <f t="shared" si="1931"/>
        <v>3113.21</v>
      </c>
      <c r="DN1143" s="227">
        <f t="shared" si="2012"/>
        <v>62.264200000000002</v>
      </c>
      <c r="DO1143" s="227">
        <f t="shared" si="2013"/>
        <v>290.56626666666671</v>
      </c>
      <c r="DP1143" s="228">
        <f t="shared" si="1929"/>
        <v>1.0238802890771983</v>
      </c>
      <c r="DQ1143" s="239">
        <f t="shared" si="1930"/>
        <v>194</v>
      </c>
      <c r="DR1143" s="231">
        <f t="shared" si="2014"/>
        <v>1.0458791359999999</v>
      </c>
      <c r="DS1143" s="227">
        <f t="shared" si="2015"/>
        <v>3333.7965945000001</v>
      </c>
      <c r="DT1143" s="227">
        <f t="shared" si="2016"/>
        <v>3686.6270611666669</v>
      </c>
      <c r="DU1143" s="227">
        <f t="shared" si="1777"/>
        <v>3113.21</v>
      </c>
      <c r="DV1143" s="227">
        <f t="shared" si="2017"/>
        <v>62.264200000000002</v>
      </c>
      <c r="DW1143" s="227">
        <f t="shared" si="2018"/>
        <v>261.50964000000005</v>
      </c>
      <c r="DX1143" s="228">
        <f t="shared" si="1774"/>
        <v>1.0194970102055543</v>
      </c>
      <c r="DY1143" s="239">
        <f t="shared" si="1775"/>
        <v>176</v>
      </c>
      <c r="DZ1143" s="231">
        <f t="shared" si="2019"/>
        <v>1.041535165</v>
      </c>
      <c r="EA1143" s="227">
        <f t="shared" si="2020"/>
        <v>3305.7370915400002</v>
      </c>
      <c r="EB1143" s="227">
        <f t="shared" si="2021"/>
        <v>3629.5109315400005</v>
      </c>
      <c r="EC1143" s="227">
        <f t="shared" si="1925"/>
        <v>3113.21</v>
      </c>
      <c r="ED1143" s="227">
        <f t="shared" si="2022"/>
        <v>62.264200000000002</v>
      </c>
      <c r="EE1143" s="227">
        <f t="shared" si="2023"/>
        <v>229.33980333333332</v>
      </c>
      <c r="EF1143" s="228">
        <f t="shared" si="1926"/>
        <v>1.01190808981125</v>
      </c>
      <c r="EG1143" s="239">
        <f t="shared" si="1927"/>
        <v>154</v>
      </c>
      <c r="EH1143" s="231">
        <f t="shared" si="2024"/>
        <v>1.0362503620000001</v>
      </c>
      <c r="EI1143" s="227">
        <f t="shared" si="2025"/>
        <v>3264.4812611100001</v>
      </c>
      <c r="EJ1143" s="227">
        <f t="shared" si="2026"/>
        <v>3556.0852644433335</v>
      </c>
      <c r="EK1143" s="227">
        <f t="shared" si="1776"/>
        <v>3113.21</v>
      </c>
      <c r="EL1143" s="227">
        <f t="shared" si="2027"/>
        <v>62.264200000000002</v>
      </c>
      <c r="EM1143" s="227">
        <f t="shared" si="2028"/>
        <v>196.13222999999999</v>
      </c>
      <c r="EN1143" s="228">
        <f t="shared" si="1772"/>
        <v>1.0061732198587761</v>
      </c>
      <c r="EO1143" s="239">
        <f t="shared" si="1773"/>
        <v>133</v>
      </c>
      <c r="EP1143" s="231">
        <f t="shared" si="2029"/>
        <v>1.0312307940000001</v>
      </c>
      <c r="EQ1143" s="227">
        <f t="shared" si="2030"/>
        <v>3230.25675993</v>
      </c>
      <c r="ER1143" s="227">
        <f t="shared" si="2031"/>
        <v>3488.6531899299998</v>
      </c>
      <c r="ES1143" s="227">
        <f t="shared" si="1924"/>
        <v>3113.21</v>
      </c>
      <c r="ET1143" s="227">
        <f t="shared" si="2032"/>
        <v>62.264200000000002</v>
      </c>
      <c r="EU1143" s="227">
        <f t="shared" si="2033"/>
        <v>166.03786666666664</v>
      </c>
      <c r="EV1143" s="228">
        <f t="shared" si="1922"/>
        <v>1.0048667236879061</v>
      </c>
      <c r="EW1143" s="239">
        <f t="shared" si="1923"/>
        <v>113</v>
      </c>
      <c r="EX1143" s="231">
        <f t="shared" si="2034"/>
        <v>1.026472861</v>
      </c>
      <c r="EY1143" s="227">
        <f t="shared" si="2035"/>
        <v>3211.1778022799999</v>
      </c>
      <c r="EZ1143" s="227">
        <f t="shared" si="2036"/>
        <v>3439.4798689466666</v>
      </c>
      <c r="FA1143" s="227">
        <f t="shared" ref="FA1143:FA1206" si="2070">FA1142</f>
        <v>3113.21</v>
      </c>
      <c r="FB1143" s="227">
        <f t="shared" si="2037"/>
        <v>62.264200000000002</v>
      </c>
      <c r="FC1143" s="227">
        <f t="shared" si="2038"/>
        <v>134.90576666666666</v>
      </c>
      <c r="FD1143" s="228">
        <f t="shared" si="2068"/>
        <v>1.0047665141735487</v>
      </c>
      <c r="FE1143" s="239">
        <f t="shared" si="2069"/>
        <v>91</v>
      </c>
      <c r="FF1143" s="231">
        <f t="shared" si="2039"/>
        <v>1.021264484</v>
      </c>
      <c r="FG1143" s="227">
        <f t="shared" si="2040"/>
        <v>3194.56551089</v>
      </c>
      <c r="FH1143" s="227">
        <f t="shared" si="2041"/>
        <v>3391.7354775566669</v>
      </c>
      <c r="FI1143" s="227">
        <f t="shared" si="1921"/>
        <v>3113.21</v>
      </c>
      <c r="FJ1143" s="227">
        <f t="shared" si="2042"/>
        <v>62.264200000000002</v>
      </c>
      <c r="FK1143" s="227">
        <f t="shared" si="2043"/>
        <v>101.69819333333332</v>
      </c>
      <c r="FL1143" s="228">
        <f t="shared" si="1919"/>
        <v>1.0028605268375805</v>
      </c>
      <c r="FM1143" s="239">
        <f t="shared" si="1920"/>
        <v>69</v>
      </c>
      <c r="FN1143" s="231">
        <f t="shared" si="2044"/>
        <v>1.0160825360000001</v>
      </c>
      <c r="FO1143" s="227">
        <f t="shared" si="2045"/>
        <v>3172.3269544</v>
      </c>
      <c r="FP1143" s="227">
        <f t="shared" si="2046"/>
        <v>3336.2893477333332</v>
      </c>
      <c r="FQ1143" s="227">
        <f t="shared" si="2067"/>
        <v>3113.21</v>
      </c>
      <c r="FR1143" s="227">
        <f t="shared" si="2047"/>
        <v>62.264200000000002</v>
      </c>
      <c r="FS1143" s="227">
        <f t="shared" si="2048"/>
        <v>70.566093333333328</v>
      </c>
      <c r="FT1143" s="228">
        <f t="shared" si="2065"/>
        <v>1.0017579446944143</v>
      </c>
      <c r="FU1143" s="239">
        <f t="shared" si="2066"/>
        <v>47</v>
      </c>
      <c r="FV1143" s="231">
        <f t="shared" si="2049"/>
        <v>1.0109268810000001</v>
      </c>
      <c r="FW1143" s="227">
        <f t="shared" si="2050"/>
        <v>3152.7603273899999</v>
      </c>
      <c r="FX1143" s="227">
        <f t="shared" si="2051"/>
        <v>3285.5906207233334</v>
      </c>
      <c r="FY1143" s="227">
        <f t="shared" si="1917"/>
        <v>3113.21</v>
      </c>
      <c r="FZ1143" s="227">
        <f t="shared" si="2052"/>
        <v>62.264200000000002</v>
      </c>
      <c r="GA1143" s="227">
        <f t="shared" si="2053"/>
        <v>39.433993333333333</v>
      </c>
      <c r="GB1143" s="228">
        <f t="shared" si="1912"/>
        <v>1.0021584402820642</v>
      </c>
      <c r="GC1143" s="239">
        <f t="shared" si="1913"/>
        <v>25</v>
      </c>
      <c r="GD1143" s="231">
        <f t="shared" si="2054"/>
        <v>1.005797386</v>
      </c>
      <c r="GE1143" s="227">
        <f t="shared" si="2055"/>
        <v>3138.0171144999999</v>
      </c>
      <c r="GF1143" s="227">
        <f t="shared" si="2056"/>
        <v>3239.7153078333331</v>
      </c>
      <c r="GG1143" s="227">
        <f t="shared" si="2063"/>
        <v>3113.21</v>
      </c>
      <c r="GH1143" s="227">
        <f t="shared" ref="GH1143:GH1206" si="2071">0.02*GG1143</f>
        <v>62.264200000000002</v>
      </c>
      <c r="GI1143" s="227">
        <f t="shared" ref="GI1143:GI1206" si="2072">(($A1143-GI$1134)/30)*0.01*GG1143</f>
        <v>7.2641566666666675</v>
      </c>
      <c r="GJ1143" s="228">
        <f t="shared" si="2058"/>
        <v>1.00115687154403</v>
      </c>
      <c r="GK1143" s="239">
        <f t="shared" si="2059"/>
        <v>5</v>
      </c>
      <c r="GL1143" s="231">
        <f t="shared" ref="GL1143:GL1206" si="2073">ROUND((1+0.06)^TRUNC((GK1143/252),9),9)</f>
        <v>1.001156798</v>
      </c>
      <c r="GM1143" s="227">
        <f t="shared" ref="GM1143:GM1206" si="2074">TRUNC(GG1143*(GJ1143*GL1143),8)</f>
        <v>3120.4171054600001</v>
      </c>
      <c r="GN1143" s="227">
        <f t="shared" ref="GN1143:GN1206" si="2075">IF(GN$1102="SIM",0,GH1143+GI1143+GM1143)</f>
        <v>3189.9454621266668</v>
      </c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5"/>
      <c r="HA1143" s="5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3"/>
      <c r="JZ1143" s="1"/>
      <c r="KA1143" s="1"/>
      <c r="KB1143" s="1"/>
      <c r="KC1143" s="1"/>
      <c r="KD1143" s="1"/>
      <c r="KE1143" s="1"/>
    </row>
    <row r="1144" spans="1:291" x14ac:dyDescent="0.2">
      <c r="A1144" s="196">
        <f t="shared" si="1799"/>
        <v>43802</v>
      </c>
      <c r="B1144" s="236">
        <f t="shared" si="2062"/>
        <v>123646.56441699335</v>
      </c>
      <c r="C1144" s="66">
        <f t="shared" si="1941"/>
        <v>44860.469055080001</v>
      </c>
      <c r="D1144" s="77">
        <f t="shared" si="1800"/>
        <v>5233.07</v>
      </c>
      <c r="E1144" s="67">
        <f>VLOOKUP(A1143,[1]Plan1!$DQ$117:$DS$314,3)</f>
        <v>5259.76</v>
      </c>
      <c r="F1144" s="11">
        <f t="shared" si="1801"/>
        <v>43795</v>
      </c>
      <c r="G1144" s="73">
        <f t="shared" si="1789"/>
        <v>5.1002566371174396E-3</v>
      </c>
      <c r="H1144" s="11">
        <f t="shared" si="1802"/>
        <v>43825</v>
      </c>
      <c r="I1144" s="11">
        <f t="shared" si="1790"/>
        <v>43825</v>
      </c>
      <c r="J1144" s="1">
        <f t="shared" si="1803"/>
        <v>22</v>
      </c>
      <c r="K1144" s="1">
        <f t="shared" si="1804"/>
        <v>6</v>
      </c>
      <c r="L1144" s="66">
        <f t="shared" si="1791"/>
        <v>1.0013884</v>
      </c>
      <c r="M1144" s="70">
        <f t="shared" si="1942"/>
        <v>1.0010004100000001</v>
      </c>
      <c r="N1144" s="70">
        <f t="shared" si="1928"/>
        <v>1.1038995774568048</v>
      </c>
      <c r="O1144" s="66">
        <f t="shared" si="1938"/>
        <v>1.1054322299999999</v>
      </c>
      <c r="P1144" s="66">
        <f t="shared" si="1792"/>
        <v>44922.753330309999</v>
      </c>
      <c r="Q1144" s="74">
        <f t="shared" si="1793"/>
        <v>0</v>
      </c>
      <c r="R1144" s="75">
        <f t="shared" si="1939"/>
        <v>0</v>
      </c>
      <c r="S1144" s="66">
        <f t="shared" si="1940"/>
        <v>0</v>
      </c>
      <c r="T1144" s="10">
        <f t="shared" si="1805"/>
        <v>0.06</v>
      </c>
      <c r="U1144" s="74">
        <f t="shared" si="1935"/>
        <v>6</v>
      </c>
      <c r="V1144" s="74">
        <v>252</v>
      </c>
      <c r="W1144" s="70">
        <f t="shared" si="1794"/>
        <v>1.0013883180000001</v>
      </c>
      <c r="X1144" s="66">
        <f t="shared" si="1795"/>
        <v>62.367067050000003</v>
      </c>
      <c r="Y1144" s="66">
        <v>0</v>
      </c>
      <c r="Z1144" s="67">
        <f t="shared" si="1796"/>
        <v>0</v>
      </c>
      <c r="AA1144" s="68" t="str">
        <f t="shared" si="1806"/>
        <v>A+INCORP J=</v>
      </c>
      <c r="AB1144" s="11">
        <f t="shared" si="1807"/>
        <v>43825</v>
      </c>
      <c r="AC1144" s="227">
        <f t="shared" si="1812"/>
        <v>3113.21</v>
      </c>
      <c r="AD1144" s="227">
        <f t="shared" si="1957"/>
        <v>62.264200000000002</v>
      </c>
      <c r="AE1144" s="227">
        <f t="shared" si="1958"/>
        <v>640.28352333333328</v>
      </c>
      <c r="AF1144" s="228">
        <f t="shared" si="1813"/>
        <v>1.0594026266592287</v>
      </c>
      <c r="AG1144" s="230">
        <f t="shared" si="1814"/>
        <v>426</v>
      </c>
      <c r="AH1144" s="231">
        <f t="shared" si="1959"/>
        <v>1.1035168339999999</v>
      </c>
      <c r="AI1144" s="227">
        <f t="shared" si="1960"/>
        <v>3639.55615739</v>
      </c>
      <c r="AJ1144" s="227">
        <f t="shared" si="1961"/>
        <v>4342.1038807233335</v>
      </c>
      <c r="AK1144" s="227">
        <f t="shared" si="1948"/>
        <v>3113.21</v>
      </c>
      <c r="AL1144" s="227">
        <f t="shared" si="1962"/>
        <v>62.264200000000002</v>
      </c>
      <c r="AM1144" s="227">
        <f t="shared" si="1963"/>
        <v>609.15142333333336</v>
      </c>
      <c r="AN1144" s="228">
        <f t="shared" si="1949"/>
        <v>1.0584504207179453</v>
      </c>
      <c r="AO1144" s="230">
        <f t="shared" si="1950"/>
        <v>405</v>
      </c>
      <c r="AP1144" s="231">
        <f t="shared" si="1964"/>
        <v>1.098171429</v>
      </c>
      <c r="AQ1144" s="227">
        <f t="shared" si="1965"/>
        <v>3618.6708099799998</v>
      </c>
      <c r="AR1144" s="227">
        <f t="shared" si="1966"/>
        <v>4290.0864333133331</v>
      </c>
      <c r="AS1144" s="227">
        <f t="shared" si="1808"/>
        <v>3113.21</v>
      </c>
      <c r="AT1144" s="227">
        <f t="shared" si="1967"/>
        <v>62.264200000000002</v>
      </c>
      <c r="AU1144" s="227">
        <f t="shared" si="1968"/>
        <v>578.01932333333332</v>
      </c>
      <c r="AV1144" s="228">
        <f t="shared" si="1809"/>
        <v>1.056127397695896</v>
      </c>
      <c r="AW1144" s="230">
        <f t="shared" si="1810"/>
        <v>384</v>
      </c>
      <c r="AX1144" s="231">
        <f t="shared" si="1969"/>
        <v>1.092851917</v>
      </c>
      <c r="AY1144" s="227">
        <f t="shared" si="1970"/>
        <v>3593.2384997600002</v>
      </c>
      <c r="AZ1144" s="227">
        <f t="shared" si="1971"/>
        <v>4233.5220230933337</v>
      </c>
      <c r="BA1144" s="227">
        <f t="shared" si="1787"/>
        <v>3113.21</v>
      </c>
      <c r="BB1144" s="227">
        <f t="shared" si="1972"/>
        <v>62.264200000000002</v>
      </c>
      <c r="BC1144" s="227">
        <f t="shared" si="1973"/>
        <v>545.84948666666673</v>
      </c>
      <c r="BD1144" s="228">
        <f t="shared" si="1946"/>
        <v>1.0519191564604189</v>
      </c>
      <c r="BE1144" s="230">
        <f t="shared" si="1947"/>
        <v>364</v>
      </c>
      <c r="BF1144" s="231">
        <f t="shared" si="1974"/>
        <v>1.087809673</v>
      </c>
      <c r="BG1144" s="227">
        <f t="shared" si="1975"/>
        <v>3562.4083264699998</v>
      </c>
      <c r="BH1144" s="227">
        <f t="shared" si="1976"/>
        <v>4170.5220131366668</v>
      </c>
      <c r="BI1144" s="227">
        <f t="shared" si="1811"/>
        <v>3113.21</v>
      </c>
      <c r="BJ1144" s="227">
        <f t="shared" si="1977"/>
        <v>62.264200000000002</v>
      </c>
      <c r="BK1144" s="227">
        <f t="shared" si="1978"/>
        <v>514.71738666666681</v>
      </c>
      <c r="BL1144" s="228">
        <f t="shared" si="1797"/>
        <v>1.038829758471699</v>
      </c>
      <c r="BM1144" s="230">
        <f t="shared" si="1798"/>
        <v>342</v>
      </c>
      <c r="BN1144" s="231">
        <f t="shared" si="1979"/>
        <v>1.0822900710000001</v>
      </c>
      <c r="BO1144" s="227">
        <f t="shared" si="1980"/>
        <v>3500.2291153699998</v>
      </c>
      <c r="BP1144" s="227">
        <f t="shared" si="1981"/>
        <v>4077.2107020366666</v>
      </c>
      <c r="BQ1144" s="227">
        <f t="shared" si="1945"/>
        <v>3113.21</v>
      </c>
      <c r="BR1144" s="227">
        <f t="shared" si="1982"/>
        <v>62.264200000000002</v>
      </c>
      <c r="BS1144" s="227">
        <f t="shared" si="1983"/>
        <v>480.47207666666674</v>
      </c>
      <c r="BT1144" s="228">
        <f t="shared" si="1943"/>
        <v>1.0354122294823229</v>
      </c>
      <c r="BU1144" s="230">
        <f t="shared" si="1944"/>
        <v>319</v>
      </c>
      <c r="BV1144" s="231">
        <f t="shared" si="1984"/>
        <v>1.076549521</v>
      </c>
      <c r="BW1144" s="227">
        <f t="shared" si="1985"/>
        <v>3470.2096972700001</v>
      </c>
      <c r="BX1144" s="227">
        <f t="shared" si="1986"/>
        <v>4012.9459739366666</v>
      </c>
      <c r="BY1144" s="227">
        <f t="shared" si="1788"/>
        <v>3113.21</v>
      </c>
      <c r="BZ1144" s="227">
        <f t="shared" si="1987"/>
        <v>62.264200000000002</v>
      </c>
      <c r="CA1144" s="227">
        <f t="shared" si="1988"/>
        <v>450.37771333333336</v>
      </c>
      <c r="CB1144" s="228">
        <f t="shared" si="1785"/>
        <v>1.0363439171362288</v>
      </c>
      <c r="CC1144" s="230">
        <f t="shared" si="1786"/>
        <v>299</v>
      </c>
      <c r="CD1144" s="231">
        <f t="shared" si="1989"/>
        <v>1.0715824940000001</v>
      </c>
      <c r="CE1144" s="227">
        <f t="shared" si="1990"/>
        <v>3457.3068729000001</v>
      </c>
      <c r="CF1144" s="227">
        <f t="shared" si="1991"/>
        <v>3969.9487862333335</v>
      </c>
      <c r="CG1144" s="227">
        <f t="shared" si="1781"/>
        <v>3113.21</v>
      </c>
      <c r="CH1144" s="227">
        <f t="shared" si="1992"/>
        <v>62.264200000000002</v>
      </c>
      <c r="CI1144" s="227">
        <f t="shared" si="1993"/>
        <v>419.24561333333338</v>
      </c>
      <c r="CJ1144" s="228">
        <f t="shared" si="1936"/>
        <v>1.0313935414851352</v>
      </c>
      <c r="CK1144" s="230">
        <f t="shared" si="1937"/>
        <v>278</v>
      </c>
      <c r="CL1144" s="231">
        <f t="shared" si="1994"/>
        <v>1.0663917780000001</v>
      </c>
      <c r="CM1144" s="227">
        <f t="shared" si="1995"/>
        <v>3424.1250141300002</v>
      </c>
      <c r="CN1144" s="227">
        <f t="shared" si="1996"/>
        <v>3905.6348274633337</v>
      </c>
      <c r="CO1144" s="227">
        <f t="shared" si="1784"/>
        <v>3113.21</v>
      </c>
      <c r="CP1144" s="227">
        <f t="shared" si="1997"/>
        <v>62.264200000000002</v>
      </c>
      <c r="CQ1144" s="227">
        <f t="shared" si="1998"/>
        <v>386.03804000000002</v>
      </c>
      <c r="CR1144" s="228">
        <f t="shared" si="1782"/>
        <v>1.0267738189486986</v>
      </c>
      <c r="CS1144" s="230">
        <f t="shared" si="1783"/>
        <v>258</v>
      </c>
      <c r="CT1144" s="231">
        <f t="shared" si="1999"/>
        <v>1.061471617</v>
      </c>
      <c r="CU1144" s="227">
        <f t="shared" si="2000"/>
        <v>3393.0603878799998</v>
      </c>
      <c r="CV1144" s="227">
        <f t="shared" si="2001"/>
        <v>3841.3626278799998</v>
      </c>
      <c r="CW1144" s="227">
        <f t="shared" si="1934"/>
        <v>3113.21</v>
      </c>
      <c r="CX1144" s="227">
        <f t="shared" si="2002"/>
        <v>62.264200000000002</v>
      </c>
      <c r="CY1144" s="227">
        <f t="shared" si="2003"/>
        <v>354.90594000000004</v>
      </c>
      <c r="CZ1144" s="228">
        <f t="shared" si="1932"/>
        <v>1.0289350456730895</v>
      </c>
      <c r="DA1144" s="239">
        <f t="shared" si="1933"/>
        <v>237</v>
      </c>
      <c r="DB1144" s="231">
        <f t="shared" si="2004"/>
        <v>1.0563298780000001</v>
      </c>
      <c r="DC1144" s="227">
        <f t="shared" si="2005"/>
        <v>3383.7318576399998</v>
      </c>
      <c r="DD1144" s="227">
        <f t="shared" si="2006"/>
        <v>3800.90199764</v>
      </c>
      <c r="DE1144" s="227">
        <f t="shared" si="1780"/>
        <v>3113.21</v>
      </c>
      <c r="DF1144" s="227">
        <f t="shared" si="2007"/>
        <v>62.264200000000002</v>
      </c>
      <c r="DG1144" s="227">
        <f t="shared" si="2008"/>
        <v>323.77384000000001</v>
      </c>
      <c r="DH1144" s="228">
        <f t="shared" si="1778"/>
        <v>1.0273938487223488</v>
      </c>
      <c r="DI1144" s="239">
        <f t="shared" si="1779"/>
        <v>216</v>
      </c>
      <c r="DJ1144" s="231">
        <f t="shared" si="2009"/>
        <v>1.0512130449999999</v>
      </c>
      <c r="DK1144" s="227">
        <f t="shared" si="2010"/>
        <v>3362.2973596699999</v>
      </c>
      <c r="DL1144" s="227">
        <f t="shared" si="2011"/>
        <v>3748.3353996699998</v>
      </c>
      <c r="DM1144" s="227">
        <f t="shared" si="1931"/>
        <v>3113.21</v>
      </c>
      <c r="DN1144" s="227">
        <f t="shared" si="2012"/>
        <v>62.264200000000002</v>
      </c>
      <c r="DO1144" s="227">
        <f t="shared" si="2013"/>
        <v>291.60400333333337</v>
      </c>
      <c r="DP1144" s="228">
        <f t="shared" si="1929"/>
        <v>1.0241170779791833</v>
      </c>
      <c r="DQ1144" s="239">
        <f t="shared" si="1930"/>
        <v>195</v>
      </c>
      <c r="DR1144" s="231">
        <f t="shared" si="2014"/>
        <v>1.0461209979999999</v>
      </c>
      <c r="DS1144" s="227">
        <f t="shared" si="2015"/>
        <v>3335.3387155300002</v>
      </c>
      <c r="DT1144" s="227">
        <f t="shared" si="2016"/>
        <v>3689.2069188633336</v>
      </c>
      <c r="DU1144" s="227">
        <f t="shared" si="1777"/>
        <v>3113.21</v>
      </c>
      <c r="DV1144" s="227">
        <f t="shared" si="2017"/>
        <v>62.264200000000002</v>
      </c>
      <c r="DW1144" s="227">
        <f t="shared" si="2018"/>
        <v>262.54737666666671</v>
      </c>
      <c r="DX1144" s="228">
        <f t="shared" si="1774"/>
        <v>1.0197327854032985</v>
      </c>
      <c r="DY1144" s="239">
        <f t="shared" si="1775"/>
        <v>177</v>
      </c>
      <c r="DZ1144" s="231">
        <f t="shared" si="2019"/>
        <v>1.0417760229999999</v>
      </c>
      <c r="EA1144" s="227">
        <f t="shared" si="2020"/>
        <v>3307.2662347800001</v>
      </c>
      <c r="EB1144" s="227">
        <f t="shared" si="2021"/>
        <v>3632.0778114466666</v>
      </c>
      <c r="EC1144" s="227">
        <f t="shared" si="1925"/>
        <v>3113.21</v>
      </c>
      <c r="ED1144" s="227">
        <f t="shared" si="2022"/>
        <v>62.264200000000002</v>
      </c>
      <c r="EE1144" s="227">
        <f t="shared" si="2023"/>
        <v>230.37754000000004</v>
      </c>
      <c r="EF1144" s="228">
        <f t="shared" si="1926"/>
        <v>1.0121421099482253</v>
      </c>
      <c r="EG1144" s="239">
        <f t="shared" si="1927"/>
        <v>155</v>
      </c>
      <c r="EH1144" s="231">
        <f t="shared" si="2024"/>
        <v>1.036489998</v>
      </c>
      <c r="EI1144" s="227">
        <f t="shared" si="2025"/>
        <v>3265.9913209400002</v>
      </c>
      <c r="EJ1144" s="227">
        <f t="shared" si="2026"/>
        <v>3558.6330609400002</v>
      </c>
      <c r="EK1144" s="227">
        <f t="shared" si="1776"/>
        <v>3113.21</v>
      </c>
      <c r="EL1144" s="227">
        <f t="shared" si="2027"/>
        <v>62.264200000000002</v>
      </c>
      <c r="EM1144" s="227">
        <f t="shared" si="2028"/>
        <v>197.16996666666665</v>
      </c>
      <c r="EN1144" s="228">
        <f t="shared" si="1772"/>
        <v>1.0064059137141796</v>
      </c>
      <c r="EO1144" s="239">
        <f t="shared" si="1773"/>
        <v>134</v>
      </c>
      <c r="EP1144" s="231">
        <f t="shared" si="2029"/>
        <v>1.031469269</v>
      </c>
      <c r="EQ1144" s="227">
        <f t="shared" si="2030"/>
        <v>3231.7509877799998</v>
      </c>
      <c r="ER1144" s="227">
        <f t="shared" si="2031"/>
        <v>3491.1851544466663</v>
      </c>
      <c r="ES1144" s="227">
        <f t="shared" si="1924"/>
        <v>3113.21</v>
      </c>
      <c r="ET1144" s="227">
        <f t="shared" si="2032"/>
        <v>62.264200000000002</v>
      </c>
      <c r="EU1144" s="227">
        <f t="shared" si="2033"/>
        <v>167.07560333333331</v>
      </c>
      <c r="EV1144" s="228">
        <f t="shared" si="1922"/>
        <v>1.0050991153949071</v>
      </c>
      <c r="EW1144" s="239">
        <f t="shared" si="1923"/>
        <v>114</v>
      </c>
      <c r="EX1144" s="231">
        <f t="shared" si="2034"/>
        <v>1.0267102349999999</v>
      </c>
      <c r="EY1144" s="227">
        <f t="shared" si="2035"/>
        <v>3212.66320249</v>
      </c>
      <c r="EZ1144" s="227">
        <f t="shared" si="2036"/>
        <v>3442.0030058233333</v>
      </c>
      <c r="FA1144" s="227">
        <f t="shared" si="2070"/>
        <v>3113.21</v>
      </c>
      <c r="FB1144" s="227">
        <f t="shared" si="2037"/>
        <v>62.264200000000002</v>
      </c>
      <c r="FC1144" s="227">
        <f t="shared" si="2038"/>
        <v>135.94350333333333</v>
      </c>
      <c r="FD1144" s="228">
        <f t="shared" si="2068"/>
        <v>1.0049988827054763</v>
      </c>
      <c r="FE1144" s="239">
        <f t="shared" si="2069"/>
        <v>92</v>
      </c>
      <c r="FF1144" s="231">
        <f t="shared" si="2039"/>
        <v>1.021500654</v>
      </c>
      <c r="FG1144" s="227">
        <f t="shared" si="2040"/>
        <v>3196.04322813</v>
      </c>
      <c r="FH1144" s="227">
        <f t="shared" si="2041"/>
        <v>3394.2509314633335</v>
      </c>
      <c r="FI1144" s="227">
        <f t="shared" si="1921"/>
        <v>3113.21</v>
      </c>
      <c r="FJ1144" s="227">
        <f t="shared" si="2042"/>
        <v>62.264200000000002</v>
      </c>
      <c r="FK1144" s="227">
        <f t="shared" si="2043"/>
        <v>102.73593000000001</v>
      </c>
      <c r="FL1144" s="228">
        <f t="shared" si="1919"/>
        <v>1.0030924545790629</v>
      </c>
      <c r="FM1144" s="239">
        <f t="shared" si="1920"/>
        <v>70</v>
      </c>
      <c r="FN1144" s="231">
        <f t="shared" si="2044"/>
        <v>1.016317508</v>
      </c>
      <c r="FO1144" s="227">
        <f t="shared" si="2045"/>
        <v>3173.7943857599998</v>
      </c>
      <c r="FP1144" s="227">
        <f t="shared" si="2046"/>
        <v>3338.7945157599997</v>
      </c>
      <c r="FQ1144" s="227">
        <f t="shared" si="2067"/>
        <v>3113.21</v>
      </c>
      <c r="FR1144" s="227">
        <f t="shared" si="2047"/>
        <v>62.264200000000002</v>
      </c>
      <c r="FS1144" s="227">
        <f t="shared" si="2048"/>
        <v>71.603830000000002</v>
      </c>
      <c r="FT1144" s="228">
        <f t="shared" si="2065"/>
        <v>1.0019896174459162</v>
      </c>
      <c r="FU1144" s="239">
        <f t="shared" si="2066"/>
        <v>48</v>
      </c>
      <c r="FV1144" s="231">
        <f t="shared" si="2049"/>
        <v>1.01116066</v>
      </c>
      <c r="FW1144" s="227">
        <f t="shared" si="2050"/>
        <v>3154.21870545</v>
      </c>
      <c r="FX1144" s="227">
        <f t="shared" si="2051"/>
        <v>3288.0867354500001</v>
      </c>
      <c r="FY1144" s="227">
        <f t="shared" si="1917"/>
        <v>3113.21</v>
      </c>
      <c r="FZ1144" s="227">
        <f t="shared" si="2052"/>
        <v>62.264200000000002</v>
      </c>
      <c r="GA1144" s="227">
        <f t="shared" si="2053"/>
        <v>40.471730000000001</v>
      </c>
      <c r="GB1144" s="228">
        <f t="shared" si="1912"/>
        <v>1.0023902056546579</v>
      </c>
      <c r="GC1144" s="239">
        <f t="shared" si="1913"/>
        <v>26</v>
      </c>
      <c r="GD1144" s="231">
        <f t="shared" si="2054"/>
        <v>1.006029979</v>
      </c>
      <c r="GE1144" s="227">
        <f t="shared" si="2055"/>
        <v>3139.46867342</v>
      </c>
      <c r="GF1144" s="227">
        <f t="shared" si="2056"/>
        <v>3242.2046034199998</v>
      </c>
      <c r="GG1144" s="227">
        <f t="shared" si="2063"/>
        <v>3113.21</v>
      </c>
      <c r="GH1144" s="227">
        <f t="shared" si="2071"/>
        <v>62.264200000000002</v>
      </c>
      <c r="GI1144" s="227">
        <f t="shared" si="2072"/>
        <v>8.301893333333334</v>
      </c>
      <c r="GJ1144" s="228">
        <f t="shared" si="2058"/>
        <v>1.0013884052876294</v>
      </c>
      <c r="GK1144" s="239">
        <f t="shared" si="2059"/>
        <v>6</v>
      </c>
      <c r="GL1144" s="231">
        <f t="shared" si="2073"/>
        <v>1.0013883180000001</v>
      </c>
      <c r="GM1144" s="227">
        <f t="shared" si="2074"/>
        <v>3121.8605235599998</v>
      </c>
      <c r="GN1144" s="227">
        <f t="shared" si="2075"/>
        <v>3192.4266168933332</v>
      </c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5"/>
      <c r="HA1144" s="5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3"/>
      <c r="JZ1144" s="1"/>
      <c r="KA1144" s="1"/>
      <c r="KB1144" s="1"/>
      <c r="KC1144" s="1"/>
      <c r="KD1144" s="1"/>
      <c r="KE1144" s="1"/>
    </row>
    <row r="1145" spans="1:291" x14ac:dyDescent="0.2">
      <c r="A1145" s="196">
        <f t="shared" si="1799"/>
        <v>43803</v>
      </c>
      <c r="B1145" s="236">
        <f t="shared" si="2062"/>
        <v>123721.79724891338</v>
      </c>
      <c r="C1145" s="66">
        <f t="shared" si="1941"/>
        <v>44860.469055080001</v>
      </c>
      <c r="D1145" s="77">
        <f t="shared" si="1800"/>
        <v>5233.07</v>
      </c>
      <c r="E1145" s="67">
        <f>VLOOKUP(A1144,[1]Plan1!$DQ$117:$DS$314,3)</f>
        <v>5259.76</v>
      </c>
      <c r="F1145" s="11">
        <f t="shared" si="1801"/>
        <v>43795</v>
      </c>
      <c r="G1145" s="73">
        <f t="shared" si="1789"/>
        <v>5.1002566371174396E-3</v>
      </c>
      <c r="H1145" s="11">
        <f t="shared" si="1802"/>
        <v>43825</v>
      </c>
      <c r="I1145" s="11">
        <f t="shared" si="1790"/>
        <v>43825</v>
      </c>
      <c r="J1145" s="1">
        <f t="shared" si="1803"/>
        <v>22</v>
      </c>
      <c r="K1145" s="1">
        <f t="shared" si="1804"/>
        <v>7</v>
      </c>
      <c r="L1145" s="66">
        <f t="shared" si="1791"/>
        <v>1.00161999</v>
      </c>
      <c r="M1145" s="70">
        <f t="shared" si="1942"/>
        <v>1.0010004100000001</v>
      </c>
      <c r="N1145" s="70">
        <f t="shared" si="1928"/>
        <v>1.1038995774568048</v>
      </c>
      <c r="O1145" s="66">
        <f t="shared" si="1938"/>
        <v>1.1056878800000001</v>
      </c>
      <c r="P1145" s="66">
        <f t="shared" si="1792"/>
        <v>44933.14256634</v>
      </c>
      <c r="Q1145" s="74">
        <f t="shared" si="1793"/>
        <v>0</v>
      </c>
      <c r="R1145" s="75">
        <f t="shared" si="1939"/>
        <v>0</v>
      </c>
      <c r="S1145" s="66">
        <f t="shared" si="1940"/>
        <v>0</v>
      </c>
      <c r="T1145" s="10">
        <f t="shared" si="1805"/>
        <v>0.06</v>
      </c>
      <c r="U1145" s="74">
        <f t="shared" si="1935"/>
        <v>7</v>
      </c>
      <c r="V1145" s="74">
        <v>252</v>
      </c>
      <c r="W1145" s="70">
        <f t="shared" si="1794"/>
        <v>1.001619891</v>
      </c>
      <c r="X1145" s="66">
        <f t="shared" si="1795"/>
        <v>72.786793239999994</v>
      </c>
      <c r="Y1145" s="66">
        <v>0</v>
      </c>
      <c r="Z1145" s="67">
        <f t="shared" si="1796"/>
        <v>0</v>
      </c>
      <c r="AA1145" s="68" t="str">
        <f t="shared" si="1806"/>
        <v>A+INCORP J=</v>
      </c>
      <c r="AB1145" s="11">
        <f t="shared" si="1807"/>
        <v>43825</v>
      </c>
      <c r="AC1145" s="227">
        <f t="shared" si="1812"/>
        <v>3113.21</v>
      </c>
      <c r="AD1145" s="227">
        <f t="shared" si="1957"/>
        <v>62.264200000000002</v>
      </c>
      <c r="AE1145" s="227">
        <f t="shared" si="1958"/>
        <v>641.32126000000005</v>
      </c>
      <c r="AF1145" s="228">
        <f t="shared" si="1813"/>
        <v>1.059647631530767</v>
      </c>
      <c r="AG1145" s="230">
        <f t="shared" si="1814"/>
        <v>427</v>
      </c>
      <c r="AH1145" s="231">
        <f t="shared" si="1959"/>
        <v>1.103772025</v>
      </c>
      <c r="AI1145" s="227">
        <f t="shared" si="1960"/>
        <v>3641.2397176600002</v>
      </c>
      <c r="AJ1145" s="227">
        <f t="shared" si="1961"/>
        <v>4344.82517766</v>
      </c>
      <c r="AK1145" s="227">
        <f t="shared" si="1948"/>
        <v>3113.21</v>
      </c>
      <c r="AL1145" s="227">
        <f t="shared" si="1962"/>
        <v>62.264200000000002</v>
      </c>
      <c r="AM1145" s="227">
        <f t="shared" si="1963"/>
        <v>610.18916000000002</v>
      </c>
      <c r="AN1145" s="228">
        <f t="shared" si="1949"/>
        <v>1.0586952053756684</v>
      </c>
      <c r="AO1145" s="230">
        <f t="shared" si="1950"/>
        <v>406</v>
      </c>
      <c r="AP1145" s="231">
        <f t="shared" si="1964"/>
        <v>1.098425384</v>
      </c>
      <c r="AQ1145" s="227">
        <f t="shared" si="1965"/>
        <v>3620.3447097100002</v>
      </c>
      <c r="AR1145" s="227">
        <f t="shared" si="1966"/>
        <v>4292.7980697100002</v>
      </c>
      <c r="AS1145" s="227">
        <f t="shared" si="1808"/>
        <v>3113.21</v>
      </c>
      <c r="AT1145" s="227">
        <f t="shared" si="1967"/>
        <v>62.264200000000002</v>
      </c>
      <c r="AU1145" s="227">
        <f t="shared" si="1968"/>
        <v>579.05706000000009</v>
      </c>
      <c r="AV1145" s="228">
        <f t="shared" si="1809"/>
        <v>1.0563716451150447</v>
      </c>
      <c r="AW1145" s="230">
        <f t="shared" si="1810"/>
        <v>385</v>
      </c>
      <c r="AX1145" s="231">
        <f t="shared" si="1969"/>
        <v>1.0931046419999999</v>
      </c>
      <c r="AY1145" s="227">
        <f t="shared" si="1970"/>
        <v>3594.9006356800001</v>
      </c>
      <c r="AZ1145" s="227">
        <f t="shared" si="1971"/>
        <v>4236.2218956799998</v>
      </c>
      <c r="BA1145" s="227">
        <f t="shared" si="1787"/>
        <v>3113.21</v>
      </c>
      <c r="BB1145" s="227">
        <f t="shared" si="1972"/>
        <v>62.264200000000002</v>
      </c>
      <c r="BC1145" s="227">
        <f t="shared" si="1973"/>
        <v>546.88722333333328</v>
      </c>
      <c r="BD1145" s="228">
        <f t="shared" si="1946"/>
        <v>1.0521624306522246</v>
      </c>
      <c r="BE1145" s="230">
        <f t="shared" si="1947"/>
        <v>365</v>
      </c>
      <c r="BF1145" s="231">
        <f t="shared" si="1974"/>
        <v>1.088061232</v>
      </c>
      <c r="BG1145" s="227">
        <f t="shared" si="1975"/>
        <v>3564.05620129</v>
      </c>
      <c r="BH1145" s="227">
        <f t="shared" si="1976"/>
        <v>4173.2076246233337</v>
      </c>
      <c r="BI1145" s="227">
        <f t="shared" si="1811"/>
        <v>3113.21</v>
      </c>
      <c r="BJ1145" s="227">
        <f t="shared" si="1977"/>
        <v>62.264200000000002</v>
      </c>
      <c r="BK1145" s="227">
        <f t="shared" si="1978"/>
        <v>515.75512333333336</v>
      </c>
      <c r="BL1145" s="228">
        <f t="shared" si="1797"/>
        <v>1.0390700055176472</v>
      </c>
      <c r="BM1145" s="230">
        <f t="shared" si="1798"/>
        <v>343</v>
      </c>
      <c r="BN1145" s="231">
        <f t="shared" si="1979"/>
        <v>1.082540354</v>
      </c>
      <c r="BO1145" s="227">
        <f t="shared" si="1980"/>
        <v>3501.8482291099999</v>
      </c>
      <c r="BP1145" s="227">
        <f t="shared" si="1981"/>
        <v>4079.8675524433334</v>
      </c>
      <c r="BQ1145" s="227">
        <f t="shared" si="1945"/>
        <v>3113.21</v>
      </c>
      <c r="BR1145" s="227">
        <f t="shared" si="1982"/>
        <v>62.264200000000002</v>
      </c>
      <c r="BS1145" s="227">
        <f t="shared" si="1983"/>
        <v>481.50981333333334</v>
      </c>
      <c r="BT1145" s="228">
        <f t="shared" si="1943"/>
        <v>1.0356516861665805</v>
      </c>
      <c r="BU1145" s="230">
        <f t="shared" si="1944"/>
        <v>320</v>
      </c>
      <c r="BV1145" s="231">
        <f t="shared" si="1984"/>
        <v>1.076798476</v>
      </c>
      <c r="BW1145" s="227">
        <f t="shared" si="1985"/>
        <v>3471.8149232800001</v>
      </c>
      <c r="BX1145" s="227">
        <f t="shared" si="1986"/>
        <v>4015.5889366133333</v>
      </c>
      <c r="BY1145" s="227">
        <f t="shared" si="1788"/>
        <v>3113.21</v>
      </c>
      <c r="BZ1145" s="227">
        <f t="shared" si="1987"/>
        <v>62.264200000000002</v>
      </c>
      <c r="CA1145" s="227">
        <f t="shared" si="1988"/>
        <v>451.41544999999996</v>
      </c>
      <c r="CB1145" s="228">
        <f t="shared" si="1785"/>
        <v>1.0365835892890989</v>
      </c>
      <c r="CC1145" s="230">
        <f t="shared" si="1786"/>
        <v>300</v>
      </c>
      <c r="CD1145" s="231">
        <f t="shared" si="1989"/>
        <v>1.0718303</v>
      </c>
      <c r="CE1145" s="227">
        <f t="shared" si="1990"/>
        <v>3458.9061292400002</v>
      </c>
      <c r="CF1145" s="227">
        <f t="shared" si="1991"/>
        <v>3972.5857792400002</v>
      </c>
      <c r="CG1145" s="227">
        <f t="shared" si="1781"/>
        <v>3113.21</v>
      </c>
      <c r="CH1145" s="227">
        <f t="shared" si="1992"/>
        <v>62.264200000000002</v>
      </c>
      <c r="CI1145" s="227">
        <f t="shared" si="1993"/>
        <v>420.28335000000004</v>
      </c>
      <c r="CJ1145" s="228">
        <f t="shared" si="1936"/>
        <v>1.0316320687794596</v>
      </c>
      <c r="CK1145" s="230">
        <f t="shared" si="1937"/>
        <v>279</v>
      </c>
      <c r="CL1145" s="231">
        <f t="shared" si="1994"/>
        <v>1.066638384</v>
      </c>
      <c r="CM1145" s="227">
        <f t="shared" si="1995"/>
        <v>3425.7089226200001</v>
      </c>
      <c r="CN1145" s="227">
        <f t="shared" si="1996"/>
        <v>3908.2564726200003</v>
      </c>
      <c r="CO1145" s="227">
        <f t="shared" si="1784"/>
        <v>3113.21</v>
      </c>
      <c r="CP1145" s="227">
        <f t="shared" si="1997"/>
        <v>62.264200000000002</v>
      </c>
      <c r="CQ1145" s="227">
        <f t="shared" si="1998"/>
        <v>387.07577666666668</v>
      </c>
      <c r="CR1145" s="228">
        <f t="shared" si="1782"/>
        <v>1.0270112778536324</v>
      </c>
      <c r="CS1145" s="230">
        <f t="shared" si="1783"/>
        <v>259</v>
      </c>
      <c r="CT1145" s="231">
        <f t="shared" si="1999"/>
        <v>1.0617170849999999</v>
      </c>
      <c r="CU1145" s="227">
        <f t="shared" si="2000"/>
        <v>3394.6299260699998</v>
      </c>
      <c r="CV1145" s="227">
        <f t="shared" si="2001"/>
        <v>3843.9699027366664</v>
      </c>
      <c r="CW1145" s="227">
        <f t="shared" si="1934"/>
        <v>3113.21</v>
      </c>
      <c r="CX1145" s="227">
        <f t="shared" si="2002"/>
        <v>62.264200000000002</v>
      </c>
      <c r="CY1145" s="227">
        <f t="shared" si="2003"/>
        <v>355.9436766666667</v>
      </c>
      <c r="CZ1145" s="228">
        <f t="shared" si="1932"/>
        <v>1.0291730043984528</v>
      </c>
      <c r="DA1145" s="239">
        <f t="shared" si="1933"/>
        <v>238</v>
      </c>
      <c r="DB1145" s="231">
        <f t="shared" si="2004"/>
        <v>1.056574157</v>
      </c>
      <c r="DC1145" s="227">
        <f t="shared" si="2005"/>
        <v>3385.2970808300001</v>
      </c>
      <c r="DD1145" s="227">
        <f t="shared" si="2006"/>
        <v>3803.504957496667</v>
      </c>
      <c r="DE1145" s="227">
        <f t="shared" si="1780"/>
        <v>3113.21</v>
      </c>
      <c r="DF1145" s="227">
        <f t="shared" si="2007"/>
        <v>62.264200000000002</v>
      </c>
      <c r="DG1145" s="227">
        <f t="shared" si="2008"/>
        <v>324.81157666666667</v>
      </c>
      <c r="DH1145" s="228">
        <f t="shared" si="1778"/>
        <v>1.0276314510197109</v>
      </c>
      <c r="DI1145" s="239">
        <f t="shared" si="1779"/>
        <v>217</v>
      </c>
      <c r="DJ1145" s="231">
        <f t="shared" si="2009"/>
        <v>1.0514561410000001</v>
      </c>
      <c r="DK1145" s="227">
        <f t="shared" si="2010"/>
        <v>3363.85266873</v>
      </c>
      <c r="DL1145" s="227">
        <f t="shared" si="2011"/>
        <v>3750.9284453966666</v>
      </c>
      <c r="DM1145" s="227">
        <f t="shared" si="1931"/>
        <v>3113.21</v>
      </c>
      <c r="DN1145" s="227">
        <f t="shared" si="2012"/>
        <v>62.264200000000002</v>
      </c>
      <c r="DO1145" s="227">
        <f t="shared" si="2013"/>
        <v>292.64174000000003</v>
      </c>
      <c r="DP1145" s="228">
        <f t="shared" si="1929"/>
        <v>1.0243539224675926</v>
      </c>
      <c r="DQ1145" s="239">
        <f t="shared" si="1930"/>
        <v>196</v>
      </c>
      <c r="DR1145" s="231">
        <f t="shared" si="2014"/>
        <v>1.0463629160000001</v>
      </c>
      <c r="DS1145" s="227">
        <f t="shared" si="2015"/>
        <v>3336.8815528099999</v>
      </c>
      <c r="DT1145" s="227">
        <f t="shared" si="2016"/>
        <v>3691.78749281</v>
      </c>
      <c r="DU1145" s="227">
        <f t="shared" si="1777"/>
        <v>3113.21</v>
      </c>
      <c r="DV1145" s="227">
        <f t="shared" si="2017"/>
        <v>62.264200000000002</v>
      </c>
      <c r="DW1145" s="227">
        <f t="shared" si="2018"/>
        <v>263.58511333333337</v>
      </c>
      <c r="DX1145" s="228">
        <f t="shared" si="1774"/>
        <v>1.0199686159494989</v>
      </c>
      <c r="DY1145" s="239">
        <f t="shared" si="1775"/>
        <v>178</v>
      </c>
      <c r="DZ1145" s="231">
        <f t="shared" si="2019"/>
        <v>1.042016936</v>
      </c>
      <c r="EA1145" s="227">
        <f t="shared" si="2020"/>
        <v>3308.7960858199999</v>
      </c>
      <c r="EB1145" s="227">
        <f t="shared" si="2021"/>
        <v>3634.6453991533335</v>
      </c>
      <c r="EC1145" s="227">
        <f t="shared" si="1925"/>
        <v>3113.21</v>
      </c>
      <c r="ED1145" s="227">
        <f t="shared" si="2022"/>
        <v>62.264200000000002</v>
      </c>
      <c r="EE1145" s="227">
        <f t="shared" si="2023"/>
        <v>231.41527666666667</v>
      </c>
      <c r="EF1145" s="228">
        <f t="shared" si="1926"/>
        <v>1.0123761850216548</v>
      </c>
      <c r="EG1145" s="239">
        <f t="shared" si="1927"/>
        <v>156</v>
      </c>
      <c r="EH1145" s="231">
        <f t="shared" si="2024"/>
        <v>1.036729689</v>
      </c>
      <c r="EI1145" s="227">
        <f t="shared" si="2025"/>
        <v>3267.5020806000002</v>
      </c>
      <c r="EJ1145" s="227">
        <f t="shared" si="2026"/>
        <v>3561.1815572666669</v>
      </c>
      <c r="EK1145" s="227">
        <f t="shared" si="1776"/>
        <v>3113.21</v>
      </c>
      <c r="EL1145" s="227">
        <f t="shared" si="2027"/>
        <v>62.264200000000002</v>
      </c>
      <c r="EM1145" s="227">
        <f t="shared" si="2028"/>
        <v>198.20770333333331</v>
      </c>
      <c r="EN1145" s="228">
        <f t="shared" si="1772"/>
        <v>1.0066386621946912</v>
      </c>
      <c r="EO1145" s="239">
        <f t="shared" si="1773"/>
        <v>135</v>
      </c>
      <c r="EP1145" s="231">
        <f t="shared" si="2029"/>
        <v>1.0317077990000001</v>
      </c>
      <c r="EQ1145" s="227">
        <f t="shared" si="2030"/>
        <v>3233.2459089600002</v>
      </c>
      <c r="ER1145" s="227">
        <f t="shared" si="2031"/>
        <v>3493.7178122933337</v>
      </c>
      <c r="ES1145" s="227">
        <f t="shared" si="1924"/>
        <v>3113.21</v>
      </c>
      <c r="ET1145" s="227">
        <f t="shared" si="2032"/>
        <v>62.264200000000002</v>
      </c>
      <c r="EU1145" s="227">
        <f t="shared" si="2033"/>
        <v>168.11334000000002</v>
      </c>
      <c r="EV1145" s="228">
        <f t="shared" si="1922"/>
        <v>1.0053315616560867</v>
      </c>
      <c r="EW1145" s="239">
        <f t="shared" si="1923"/>
        <v>115</v>
      </c>
      <c r="EX1145" s="231">
        <f t="shared" si="2034"/>
        <v>1.0269476639999999</v>
      </c>
      <c r="EY1145" s="227">
        <f t="shared" si="2035"/>
        <v>3214.1492927300001</v>
      </c>
      <c r="EZ1145" s="227">
        <f t="shared" si="2036"/>
        <v>3444.52683273</v>
      </c>
      <c r="FA1145" s="227">
        <f t="shared" si="2070"/>
        <v>3113.21</v>
      </c>
      <c r="FB1145" s="227">
        <f t="shared" si="2037"/>
        <v>62.264200000000002</v>
      </c>
      <c r="FC1145" s="227">
        <f t="shared" si="2038"/>
        <v>136.98124000000001</v>
      </c>
      <c r="FD1145" s="228">
        <f t="shared" si="2068"/>
        <v>1.0052313057861419</v>
      </c>
      <c r="FE1145" s="239">
        <f t="shared" si="2069"/>
        <v>93</v>
      </c>
      <c r="FF1145" s="231">
        <f t="shared" si="2039"/>
        <v>1.0217368790000001</v>
      </c>
      <c r="FG1145" s="227">
        <f t="shared" si="2040"/>
        <v>3197.5216326999998</v>
      </c>
      <c r="FH1145" s="227">
        <f t="shared" si="2041"/>
        <v>3396.7670727</v>
      </c>
      <c r="FI1145" s="227">
        <f t="shared" si="1921"/>
        <v>3113.21</v>
      </c>
      <c r="FJ1145" s="227">
        <f t="shared" si="2042"/>
        <v>62.264200000000002</v>
      </c>
      <c r="FK1145" s="227">
        <f t="shared" si="2043"/>
        <v>103.77366666666667</v>
      </c>
      <c r="FL1145" s="228">
        <f t="shared" si="1919"/>
        <v>1.0033244367658074</v>
      </c>
      <c r="FM1145" s="239">
        <f t="shared" si="1920"/>
        <v>71</v>
      </c>
      <c r="FN1145" s="231">
        <f t="shared" si="2044"/>
        <v>1.0165525339999999</v>
      </c>
      <c r="FO1145" s="227">
        <f t="shared" si="2045"/>
        <v>3175.2624974099999</v>
      </c>
      <c r="FP1145" s="227">
        <f t="shared" si="2046"/>
        <v>3341.3003640766665</v>
      </c>
      <c r="FQ1145" s="227">
        <f t="shared" si="2067"/>
        <v>3113.21</v>
      </c>
      <c r="FR1145" s="227">
        <f t="shared" si="2047"/>
        <v>62.264200000000002</v>
      </c>
      <c r="FS1145" s="227">
        <f t="shared" si="2048"/>
        <v>72.641566666666677</v>
      </c>
      <c r="FT1145" s="228">
        <f t="shared" si="2065"/>
        <v>1.002221344582821</v>
      </c>
      <c r="FU1145" s="239">
        <f t="shared" si="2066"/>
        <v>49</v>
      </c>
      <c r="FV1145" s="231">
        <f t="shared" si="2049"/>
        <v>1.0113944939999999</v>
      </c>
      <c r="FW1145" s="227">
        <f t="shared" si="2050"/>
        <v>3155.6777635899998</v>
      </c>
      <c r="FX1145" s="227">
        <f t="shared" si="2051"/>
        <v>3290.5835302566666</v>
      </c>
      <c r="FY1145" s="227">
        <f t="shared" si="1917"/>
        <v>3113.21</v>
      </c>
      <c r="FZ1145" s="227">
        <f t="shared" si="2052"/>
        <v>62.264200000000002</v>
      </c>
      <c r="GA1145" s="227">
        <f t="shared" si="2053"/>
        <v>41.509466666666661</v>
      </c>
      <c r="GB1145" s="228">
        <f t="shared" si="1912"/>
        <v>1.0026220254343976</v>
      </c>
      <c r="GC1145" s="239">
        <f t="shared" si="1913"/>
        <v>27</v>
      </c>
      <c r="GD1145" s="231">
        <f t="shared" si="2054"/>
        <v>1.006262626</v>
      </c>
      <c r="GE1145" s="227">
        <f t="shared" si="2055"/>
        <v>3140.9209069799999</v>
      </c>
      <c r="GF1145" s="227">
        <f t="shared" si="2056"/>
        <v>3244.6945736466664</v>
      </c>
      <c r="GG1145" s="227">
        <f t="shared" si="2063"/>
        <v>3113.21</v>
      </c>
      <c r="GH1145" s="227">
        <f t="shared" si="2071"/>
        <v>62.264200000000002</v>
      </c>
      <c r="GI1145" s="227">
        <f t="shared" si="2072"/>
        <v>9.3396299999999997</v>
      </c>
      <c r="GJ1145" s="228">
        <f t="shared" si="2058"/>
        <v>1.0016199933839995</v>
      </c>
      <c r="GK1145" s="239">
        <f t="shared" si="2059"/>
        <v>7</v>
      </c>
      <c r="GL1145" s="231">
        <f t="shared" si="2073"/>
        <v>1.001619891</v>
      </c>
      <c r="GM1145" s="227">
        <f t="shared" si="2074"/>
        <v>3123.3046101800001</v>
      </c>
      <c r="GN1145" s="227">
        <f t="shared" si="2075"/>
        <v>3194.9084401800001</v>
      </c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5"/>
      <c r="HA1145" s="5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3"/>
      <c r="JZ1145" s="1"/>
      <c r="KA1145" s="1"/>
      <c r="KB1145" s="1"/>
      <c r="KC1145" s="1"/>
      <c r="KD1145" s="1"/>
      <c r="KE1145" s="1"/>
    </row>
    <row r="1146" spans="1:291" x14ac:dyDescent="0.2">
      <c r="A1146" s="196">
        <f t="shared" si="1799"/>
        <v>43804</v>
      </c>
      <c r="B1146" s="236">
        <f t="shared" si="2062"/>
        <v>123797.05475485334</v>
      </c>
      <c r="C1146" s="66">
        <f t="shared" si="1941"/>
        <v>44860.469055080001</v>
      </c>
      <c r="D1146" s="77">
        <f t="shared" si="1800"/>
        <v>5233.07</v>
      </c>
      <c r="E1146" s="67">
        <f>VLOOKUP(A1145,[1]Plan1!$DQ$117:$DS$314,3)</f>
        <v>5259.76</v>
      </c>
      <c r="F1146" s="11">
        <f t="shared" si="1801"/>
        <v>43795</v>
      </c>
      <c r="G1146" s="73">
        <f t="shared" si="1789"/>
        <v>5.1002566371174396E-3</v>
      </c>
      <c r="H1146" s="11">
        <f t="shared" si="1802"/>
        <v>43825</v>
      </c>
      <c r="I1146" s="11">
        <f t="shared" si="1790"/>
        <v>43825</v>
      </c>
      <c r="J1146" s="1">
        <f t="shared" si="1803"/>
        <v>22</v>
      </c>
      <c r="K1146" s="1">
        <f t="shared" si="1804"/>
        <v>8</v>
      </c>
      <c r="L1146" s="66">
        <f t="shared" si="1791"/>
        <v>1.00185163</v>
      </c>
      <c r="M1146" s="70">
        <f t="shared" si="1942"/>
        <v>1.0010004100000001</v>
      </c>
      <c r="N1146" s="70">
        <f t="shared" si="1928"/>
        <v>1.1038995774568048</v>
      </c>
      <c r="O1146" s="66">
        <f t="shared" si="1938"/>
        <v>1.1059435900000001</v>
      </c>
      <c r="P1146" s="66">
        <f t="shared" si="1792"/>
        <v>44943.534045389999</v>
      </c>
      <c r="Q1146" s="74">
        <f t="shared" si="1793"/>
        <v>0</v>
      </c>
      <c r="R1146" s="75">
        <f t="shared" si="1939"/>
        <v>0</v>
      </c>
      <c r="S1146" s="66">
        <f t="shared" si="1940"/>
        <v>0</v>
      </c>
      <c r="T1146" s="10">
        <f t="shared" si="1805"/>
        <v>0.06</v>
      </c>
      <c r="U1146" s="74">
        <f t="shared" si="1935"/>
        <v>8</v>
      </c>
      <c r="V1146" s="74">
        <v>252</v>
      </c>
      <c r="W1146" s="70">
        <f t="shared" si="1794"/>
        <v>1.0018515189999999</v>
      </c>
      <c r="X1146" s="66">
        <f t="shared" si="1795"/>
        <v>83.213807209999999</v>
      </c>
      <c r="Y1146" s="66">
        <v>0</v>
      </c>
      <c r="Z1146" s="67">
        <f t="shared" si="1796"/>
        <v>0</v>
      </c>
      <c r="AA1146" s="68" t="str">
        <f t="shared" si="1806"/>
        <v>A+INCORP J=</v>
      </c>
      <c r="AB1146" s="11">
        <f t="shared" si="1807"/>
        <v>43825</v>
      </c>
      <c r="AC1146" s="227">
        <f t="shared" si="1812"/>
        <v>3113.21</v>
      </c>
      <c r="AD1146" s="227">
        <f t="shared" si="1957"/>
        <v>62.264200000000002</v>
      </c>
      <c r="AE1146" s="227">
        <f t="shared" si="1958"/>
        <v>642.35899666666671</v>
      </c>
      <c r="AF1146" s="228">
        <f t="shared" si="1813"/>
        <v>1.0598926939039377</v>
      </c>
      <c r="AG1146" s="230">
        <f t="shared" si="1814"/>
        <v>428</v>
      </c>
      <c r="AH1146" s="231">
        <f t="shared" si="1959"/>
        <v>1.104027275</v>
      </c>
      <c r="AI1146" s="227">
        <f t="shared" si="1960"/>
        <v>3642.9240595400001</v>
      </c>
      <c r="AJ1146" s="227">
        <f t="shared" si="1961"/>
        <v>4347.547256206667</v>
      </c>
      <c r="AK1146" s="227">
        <f t="shared" si="1948"/>
        <v>3113.21</v>
      </c>
      <c r="AL1146" s="227">
        <f t="shared" si="1962"/>
        <v>62.264200000000002</v>
      </c>
      <c r="AM1146" s="227">
        <f t="shared" si="1963"/>
        <v>611.22689666666668</v>
      </c>
      <c r="AN1146" s="228">
        <f t="shared" si="1949"/>
        <v>1.0589400474833404</v>
      </c>
      <c r="AO1146" s="230">
        <f t="shared" si="1950"/>
        <v>407</v>
      </c>
      <c r="AP1146" s="231">
        <f t="shared" si="1964"/>
        <v>1.098679398</v>
      </c>
      <c r="AQ1146" s="227">
        <f t="shared" si="1965"/>
        <v>3622.0193875</v>
      </c>
      <c r="AR1146" s="227">
        <f t="shared" si="1966"/>
        <v>4295.5104841666671</v>
      </c>
      <c r="AS1146" s="227">
        <f t="shared" si="1808"/>
        <v>3113.21</v>
      </c>
      <c r="AT1146" s="227">
        <f t="shared" si="1967"/>
        <v>62.264200000000002</v>
      </c>
      <c r="AU1146" s="227">
        <f t="shared" si="1968"/>
        <v>580.09479666666664</v>
      </c>
      <c r="AV1146" s="228">
        <f t="shared" si="1809"/>
        <v>1.0566159498580543</v>
      </c>
      <c r="AW1146" s="230">
        <f t="shared" si="1810"/>
        <v>386</v>
      </c>
      <c r="AX1146" s="231">
        <f t="shared" si="1969"/>
        <v>1.093357425</v>
      </c>
      <c r="AY1146" s="227">
        <f t="shared" si="1970"/>
        <v>3596.5635418500001</v>
      </c>
      <c r="AZ1146" s="227">
        <f t="shared" si="1971"/>
        <v>4238.9225385166665</v>
      </c>
      <c r="BA1146" s="227">
        <f t="shared" si="1787"/>
        <v>3113.21</v>
      </c>
      <c r="BB1146" s="227">
        <f t="shared" si="1972"/>
        <v>62.264200000000002</v>
      </c>
      <c r="BC1146" s="227">
        <f t="shared" si="1973"/>
        <v>547.92496000000006</v>
      </c>
      <c r="BD1146" s="228">
        <f t="shared" si="1946"/>
        <v>1.0524057619394791</v>
      </c>
      <c r="BE1146" s="230">
        <f t="shared" si="1947"/>
        <v>366</v>
      </c>
      <c r="BF1146" s="231">
        <f t="shared" si="1974"/>
        <v>1.088312849</v>
      </c>
      <c r="BG1146" s="227">
        <f t="shared" si="1975"/>
        <v>3565.7048406200001</v>
      </c>
      <c r="BH1146" s="227">
        <f t="shared" si="1976"/>
        <v>4175.89400062</v>
      </c>
      <c r="BI1146" s="227">
        <f t="shared" si="1811"/>
        <v>3113.21</v>
      </c>
      <c r="BJ1146" s="227">
        <f t="shared" si="1977"/>
        <v>62.264200000000002</v>
      </c>
      <c r="BK1146" s="227">
        <f t="shared" si="1978"/>
        <v>516.79286000000002</v>
      </c>
      <c r="BL1146" s="228">
        <f t="shared" si="1797"/>
        <v>1.0393103089485856</v>
      </c>
      <c r="BM1146" s="230">
        <f t="shared" si="1798"/>
        <v>344</v>
      </c>
      <c r="BN1146" s="231">
        <f t="shared" si="1979"/>
        <v>1.0827906940000001</v>
      </c>
      <c r="BO1146" s="227">
        <f t="shared" si="1980"/>
        <v>3503.46809175</v>
      </c>
      <c r="BP1146" s="227">
        <f t="shared" si="1981"/>
        <v>4082.5251517500001</v>
      </c>
      <c r="BQ1146" s="227">
        <f t="shared" si="1945"/>
        <v>3113.21</v>
      </c>
      <c r="BR1146" s="227">
        <f t="shared" si="1982"/>
        <v>62.264200000000002</v>
      </c>
      <c r="BS1146" s="227">
        <f t="shared" si="1983"/>
        <v>482.54755</v>
      </c>
      <c r="BT1146" s="228">
        <f t="shared" si="1943"/>
        <v>1.0358911990503337</v>
      </c>
      <c r="BU1146" s="230">
        <f t="shared" si="1944"/>
        <v>321</v>
      </c>
      <c r="BV1146" s="231">
        <f t="shared" si="1984"/>
        <v>1.0770474880000001</v>
      </c>
      <c r="BW1146" s="227">
        <f t="shared" si="1985"/>
        <v>3473.4208927300001</v>
      </c>
      <c r="BX1146" s="227">
        <f t="shared" si="1986"/>
        <v>4018.23264273</v>
      </c>
      <c r="BY1146" s="227">
        <f t="shared" si="1788"/>
        <v>3113.21</v>
      </c>
      <c r="BZ1146" s="227">
        <f t="shared" si="1987"/>
        <v>62.264200000000002</v>
      </c>
      <c r="CA1146" s="227">
        <f t="shared" si="1988"/>
        <v>452.45318666666668</v>
      </c>
      <c r="CB1146" s="228">
        <f t="shared" si="1785"/>
        <v>1.0368233176920341</v>
      </c>
      <c r="CC1146" s="230">
        <f t="shared" si="1786"/>
        <v>301</v>
      </c>
      <c r="CD1146" s="231">
        <f t="shared" si="1989"/>
        <v>1.072078163</v>
      </c>
      <c r="CE1146" s="227">
        <f t="shared" si="1990"/>
        <v>3460.5061271099999</v>
      </c>
      <c r="CF1146" s="227">
        <f t="shared" si="1991"/>
        <v>3975.2235137766666</v>
      </c>
      <c r="CG1146" s="227">
        <f t="shared" si="1781"/>
        <v>3113.21</v>
      </c>
      <c r="CH1146" s="227">
        <f t="shared" si="1992"/>
        <v>62.264200000000002</v>
      </c>
      <c r="CI1146" s="227">
        <f t="shared" si="1993"/>
        <v>421.32108666666664</v>
      </c>
      <c r="CJ1146" s="228">
        <f t="shared" si="1936"/>
        <v>1.0318706520551555</v>
      </c>
      <c r="CK1146" s="230">
        <f t="shared" si="1937"/>
        <v>280</v>
      </c>
      <c r="CL1146" s="231">
        <f t="shared" si="1994"/>
        <v>1.0668850459999999</v>
      </c>
      <c r="CM1146" s="227">
        <f t="shared" si="1995"/>
        <v>3427.29356319</v>
      </c>
      <c r="CN1146" s="227">
        <f t="shared" si="1996"/>
        <v>3910.8788498566664</v>
      </c>
      <c r="CO1146" s="227">
        <f t="shared" si="1784"/>
        <v>3113.21</v>
      </c>
      <c r="CP1146" s="227">
        <f t="shared" si="1997"/>
        <v>62.264200000000002</v>
      </c>
      <c r="CQ1146" s="227">
        <f t="shared" si="1998"/>
        <v>388.11351333333334</v>
      </c>
      <c r="CR1146" s="228">
        <f t="shared" si="1782"/>
        <v>1.0272487924891911</v>
      </c>
      <c r="CS1146" s="230">
        <f t="shared" si="1783"/>
        <v>260</v>
      </c>
      <c r="CT1146" s="231">
        <f t="shared" si="1999"/>
        <v>1.0619626099999999</v>
      </c>
      <c r="CU1146" s="227">
        <f t="shared" si="2000"/>
        <v>3396.2001937199998</v>
      </c>
      <c r="CV1146" s="227">
        <f t="shared" si="2001"/>
        <v>3846.5779070533331</v>
      </c>
      <c r="CW1146" s="227">
        <f t="shared" si="1934"/>
        <v>3113.21</v>
      </c>
      <c r="CX1146" s="227">
        <f t="shared" si="2002"/>
        <v>62.264200000000002</v>
      </c>
      <c r="CY1146" s="227">
        <f t="shared" si="2003"/>
        <v>356.98141333333336</v>
      </c>
      <c r="CZ1146" s="228">
        <f t="shared" si="1932"/>
        <v>1.0294110189717471</v>
      </c>
      <c r="DA1146" s="239">
        <f t="shared" si="1933"/>
        <v>239</v>
      </c>
      <c r="DB1146" s="231">
        <f t="shared" si="2004"/>
        <v>1.0568184920000001</v>
      </c>
      <c r="DC1146" s="227">
        <f t="shared" si="2005"/>
        <v>3386.8630291600002</v>
      </c>
      <c r="DD1146" s="227">
        <f t="shared" si="2006"/>
        <v>3806.1086424933337</v>
      </c>
      <c r="DE1146" s="227">
        <f t="shared" si="1780"/>
        <v>3113.21</v>
      </c>
      <c r="DF1146" s="227">
        <f t="shared" si="2007"/>
        <v>62.264200000000002</v>
      </c>
      <c r="DG1146" s="227">
        <f t="shared" si="2008"/>
        <v>325.84931333333333</v>
      </c>
      <c r="DH1146" s="228">
        <f t="shared" si="1778"/>
        <v>1.0278691090813514</v>
      </c>
      <c r="DI1146" s="239">
        <f t="shared" si="1779"/>
        <v>218</v>
      </c>
      <c r="DJ1146" s="231">
        <f t="shared" si="2009"/>
        <v>1.051699293</v>
      </c>
      <c r="DK1146" s="227">
        <f t="shared" si="2010"/>
        <v>3365.4086992100001</v>
      </c>
      <c r="DL1146" s="227">
        <f t="shared" si="2011"/>
        <v>3753.5222125433334</v>
      </c>
      <c r="DM1146" s="227">
        <f t="shared" si="1931"/>
        <v>3113.21</v>
      </c>
      <c r="DN1146" s="227">
        <f t="shared" si="2012"/>
        <v>62.264200000000002</v>
      </c>
      <c r="DO1146" s="227">
        <f t="shared" si="2013"/>
        <v>293.67947666666669</v>
      </c>
      <c r="DP1146" s="228">
        <f t="shared" si="1929"/>
        <v>1.0245908225424258</v>
      </c>
      <c r="DQ1146" s="239">
        <f t="shared" si="1930"/>
        <v>197</v>
      </c>
      <c r="DR1146" s="231">
        <f t="shared" si="2014"/>
        <v>1.04660489</v>
      </c>
      <c r="DS1146" s="227">
        <f t="shared" si="2015"/>
        <v>3338.4251065899998</v>
      </c>
      <c r="DT1146" s="227">
        <f t="shared" si="2016"/>
        <v>3694.3687832566666</v>
      </c>
      <c r="DU1146" s="227">
        <f t="shared" si="1777"/>
        <v>3113.21</v>
      </c>
      <c r="DV1146" s="227">
        <f t="shared" si="2017"/>
        <v>62.264200000000002</v>
      </c>
      <c r="DW1146" s="227">
        <f t="shared" si="2018"/>
        <v>264.62285000000003</v>
      </c>
      <c r="DX1146" s="228">
        <f t="shared" si="1774"/>
        <v>1.0202045018441552</v>
      </c>
      <c r="DY1146" s="239">
        <f t="shared" si="1775"/>
        <v>179</v>
      </c>
      <c r="DZ1146" s="231">
        <f t="shared" si="2019"/>
        <v>1.0422579059999999</v>
      </c>
      <c r="EA1146" s="227">
        <f t="shared" si="2020"/>
        <v>3310.3266512300002</v>
      </c>
      <c r="EB1146" s="227">
        <f t="shared" si="2021"/>
        <v>3637.21370123</v>
      </c>
      <c r="EC1146" s="227">
        <f t="shared" si="1925"/>
        <v>3113.21</v>
      </c>
      <c r="ED1146" s="227">
        <f t="shared" si="2022"/>
        <v>62.264200000000002</v>
      </c>
      <c r="EE1146" s="227">
        <f t="shared" si="2023"/>
        <v>232.45301333333336</v>
      </c>
      <c r="EF1146" s="228">
        <f t="shared" si="1926"/>
        <v>1.0126103150315378</v>
      </c>
      <c r="EG1146" s="239">
        <f t="shared" si="1927"/>
        <v>157</v>
      </c>
      <c r="EH1146" s="231">
        <f t="shared" si="2024"/>
        <v>1.0369694350000001</v>
      </c>
      <c r="EI1146" s="227">
        <f t="shared" si="2025"/>
        <v>3269.0135403300001</v>
      </c>
      <c r="EJ1146" s="227">
        <f t="shared" si="2026"/>
        <v>3563.7307536633334</v>
      </c>
      <c r="EK1146" s="227">
        <f t="shared" si="1776"/>
        <v>3113.21</v>
      </c>
      <c r="EL1146" s="227">
        <f t="shared" si="2027"/>
        <v>62.264200000000002</v>
      </c>
      <c r="EM1146" s="227">
        <f t="shared" si="2028"/>
        <v>199.24544</v>
      </c>
      <c r="EN1146" s="228">
        <f t="shared" si="1772"/>
        <v>1.0068714653003108</v>
      </c>
      <c r="EO1146" s="239">
        <f t="shared" si="1773"/>
        <v>136</v>
      </c>
      <c r="EP1146" s="231">
        <f t="shared" si="2029"/>
        <v>1.031946384</v>
      </c>
      <c r="EQ1146" s="227">
        <f t="shared" si="2030"/>
        <v>3234.7415237099999</v>
      </c>
      <c r="ER1146" s="227">
        <f t="shared" si="2031"/>
        <v>3496.2511637099997</v>
      </c>
      <c r="ES1146" s="227">
        <f t="shared" si="1924"/>
        <v>3113.21</v>
      </c>
      <c r="ET1146" s="227">
        <f t="shared" si="2032"/>
        <v>62.264200000000002</v>
      </c>
      <c r="EU1146" s="227">
        <f t="shared" si="2033"/>
        <v>169.15107666666668</v>
      </c>
      <c r="EV1146" s="228">
        <f t="shared" si="1922"/>
        <v>1.0055640624714444</v>
      </c>
      <c r="EW1146" s="239">
        <f t="shared" si="1923"/>
        <v>116</v>
      </c>
      <c r="EX1146" s="231">
        <f t="shared" si="2034"/>
        <v>1.0271851489999999</v>
      </c>
      <c r="EY1146" s="227">
        <f t="shared" si="2035"/>
        <v>3215.63607637</v>
      </c>
      <c r="EZ1146" s="227">
        <f t="shared" si="2036"/>
        <v>3447.0513530366666</v>
      </c>
      <c r="FA1146" s="227">
        <f t="shared" si="2070"/>
        <v>3113.21</v>
      </c>
      <c r="FB1146" s="227">
        <f t="shared" si="2037"/>
        <v>62.264200000000002</v>
      </c>
      <c r="FC1146" s="227">
        <f t="shared" si="2038"/>
        <v>138.01897666666667</v>
      </c>
      <c r="FD1146" s="228">
        <f t="shared" si="2068"/>
        <v>1.0054637834155455</v>
      </c>
      <c r="FE1146" s="239">
        <f t="shared" si="2069"/>
        <v>94</v>
      </c>
      <c r="FF1146" s="231">
        <f t="shared" si="2039"/>
        <v>1.021973158</v>
      </c>
      <c r="FG1146" s="227">
        <f t="shared" si="2040"/>
        <v>3199.0007217100001</v>
      </c>
      <c r="FH1146" s="227">
        <f t="shared" si="2041"/>
        <v>3399.2838983766669</v>
      </c>
      <c r="FI1146" s="227">
        <f t="shared" si="1921"/>
        <v>3113.21</v>
      </c>
      <c r="FJ1146" s="227">
        <f t="shared" si="2042"/>
        <v>62.264200000000002</v>
      </c>
      <c r="FK1146" s="227">
        <f t="shared" si="2043"/>
        <v>104.81140333333335</v>
      </c>
      <c r="FL1146" s="228">
        <f t="shared" si="1919"/>
        <v>1.0035564733978137</v>
      </c>
      <c r="FM1146" s="239">
        <f t="shared" si="1920"/>
        <v>72</v>
      </c>
      <c r="FN1146" s="231">
        <f t="shared" si="2044"/>
        <v>1.0167876140000001</v>
      </c>
      <c r="FO1146" s="227">
        <f t="shared" si="2045"/>
        <v>3176.7312895999999</v>
      </c>
      <c r="FP1146" s="227">
        <f t="shared" si="2046"/>
        <v>3343.8068929333331</v>
      </c>
      <c r="FQ1146" s="227">
        <f t="shared" si="2067"/>
        <v>3113.21</v>
      </c>
      <c r="FR1146" s="227">
        <f t="shared" si="2047"/>
        <v>62.264200000000002</v>
      </c>
      <c r="FS1146" s="227">
        <f t="shared" si="2048"/>
        <v>73.679303333333337</v>
      </c>
      <c r="FT1146" s="228">
        <f t="shared" si="2065"/>
        <v>1.0024531261051284</v>
      </c>
      <c r="FU1146" s="239">
        <f t="shared" si="2066"/>
        <v>50</v>
      </c>
      <c r="FV1146" s="231">
        <f t="shared" si="2049"/>
        <v>1.011628381</v>
      </c>
      <c r="FW1146" s="227">
        <f t="shared" si="2050"/>
        <v>3157.1374958000001</v>
      </c>
      <c r="FX1146" s="227">
        <f t="shared" si="2051"/>
        <v>3293.0809991333335</v>
      </c>
      <c r="FY1146" s="227">
        <f t="shared" si="1917"/>
        <v>3113.21</v>
      </c>
      <c r="FZ1146" s="227">
        <f t="shared" si="2052"/>
        <v>62.264200000000002</v>
      </c>
      <c r="GA1146" s="227">
        <f t="shared" si="2053"/>
        <v>42.547203333333336</v>
      </c>
      <c r="GB1146" s="228">
        <f t="shared" si="1912"/>
        <v>1.0028538996212828</v>
      </c>
      <c r="GC1146" s="239">
        <f t="shared" si="1913"/>
        <v>28</v>
      </c>
      <c r="GD1146" s="231">
        <f t="shared" si="2054"/>
        <v>1.0064953270000001</v>
      </c>
      <c r="GE1146" s="227">
        <f t="shared" si="2055"/>
        <v>3142.3738154100001</v>
      </c>
      <c r="GF1146" s="227">
        <f t="shared" si="2056"/>
        <v>3247.1852187433333</v>
      </c>
      <c r="GG1146" s="227">
        <f t="shared" si="2063"/>
        <v>3113.21</v>
      </c>
      <c r="GH1146" s="227">
        <f t="shared" si="2071"/>
        <v>62.264200000000002</v>
      </c>
      <c r="GI1146" s="227">
        <f t="shared" si="2072"/>
        <v>10.377366666666665</v>
      </c>
      <c r="GJ1146" s="228">
        <f t="shared" si="2058"/>
        <v>1.0018516358331402</v>
      </c>
      <c r="GK1146" s="239">
        <f t="shared" si="2059"/>
        <v>8</v>
      </c>
      <c r="GL1146" s="231">
        <f t="shared" si="2073"/>
        <v>1.0018515189999999</v>
      </c>
      <c r="GM1146" s="227">
        <f t="shared" si="2074"/>
        <v>3124.7493717900002</v>
      </c>
      <c r="GN1146" s="227">
        <f t="shared" si="2075"/>
        <v>3197.3909384566668</v>
      </c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5"/>
      <c r="HA1146" s="5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3"/>
      <c r="JZ1146" s="1"/>
      <c r="KA1146" s="1"/>
      <c r="KB1146" s="1"/>
      <c r="KC1146" s="1"/>
      <c r="KD1146" s="1"/>
      <c r="KE1146" s="1"/>
    </row>
    <row r="1147" spans="1:291" x14ac:dyDescent="0.2">
      <c r="A1147" s="196">
        <f t="shared" si="1799"/>
        <v>43805</v>
      </c>
      <c r="B1147" s="236">
        <f t="shared" si="2062"/>
        <v>123872.33726484334</v>
      </c>
      <c r="C1147" s="66">
        <f t="shared" si="1941"/>
        <v>44860.469055080001</v>
      </c>
      <c r="D1147" s="77">
        <f t="shared" si="1800"/>
        <v>5233.07</v>
      </c>
      <c r="E1147" s="67">
        <f>VLOOKUP(A1146,[1]Plan1!$DQ$117:$DS$314,3)</f>
        <v>5259.76</v>
      </c>
      <c r="F1147" s="11">
        <f t="shared" si="1801"/>
        <v>43795</v>
      </c>
      <c r="G1147" s="73">
        <f t="shared" si="1789"/>
        <v>5.1002566371174396E-3</v>
      </c>
      <c r="H1147" s="11">
        <f t="shared" si="1802"/>
        <v>43825</v>
      </c>
      <c r="I1147" s="11">
        <f t="shared" si="1790"/>
        <v>43825</v>
      </c>
      <c r="J1147" s="1">
        <f t="shared" si="1803"/>
        <v>22</v>
      </c>
      <c r="K1147" s="1">
        <f t="shared" si="1804"/>
        <v>9</v>
      </c>
      <c r="L1147" s="66">
        <f t="shared" si="1791"/>
        <v>1.00208333</v>
      </c>
      <c r="M1147" s="70">
        <f t="shared" si="1942"/>
        <v>1.0010004100000001</v>
      </c>
      <c r="N1147" s="70">
        <f t="shared" si="1928"/>
        <v>1.1038995774568048</v>
      </c>
      <c r="O1147" s="66">
        <f t="shared" si="1938"/>
        <v>1.10619936</v>
      </c>
      <c r="P1147" s="66">
        <f t="shared" si="1792"/>
        <v>44953.928216070002</v>
      </c>
      <c r="Q1147" s="74">
        <f t="shared" si="1793"/>
        <v>0</v>
      </c>
      <c r="R1147" s="75">
        <f t="shared" si="1939"/>
        <v>0</v>
      </c>
      <c r="S1147" s="66">
        <f t="shared" si="1940"/>
        <v>0</v>
      </c>
      <c r="T1147" s="10">
        <f t="shared" si="1805"/>
        <v>0.06</v>
      </c>
      <c r="U1147" s="74">
        <f t="shared" si="1935"/>
        <v>9</v>
      </c>
      <c r="V1147" s="74">
        <v>252</v>
      </c>
      <c r="W1147" s="70">
        <f t="shared" si="1794"/>
        <v>1.0020831990000001</v>
      </c>
      <c r="X1147" s="66">
        <f t="shared" si="1795"/>
        <v>93.647978300000005</v>
      </c>
      <c r="Y1147" s="66">
        <v>0</v>
      </c>
      <c r="Z1147" s="67">
        <f t="shared" si="1796"/>
        <v>0</v>
      </c>
      <c r="AA1147" s="68" t="str">
        <f t="shared" si="1806"/>
        <v>A+INCORP J=</v>
      </c>
      <c r="AB1147" s="11">
        <f t="shared" si="1807"/>
        <v>43825</v>
      </c>
      <c r="AC1147" s="227">
        <f t="shared" si="1812"/>
        <v>3113.21</v>
      </c>
      <c r="AD1147" s="227">
        <f t="shared" si="1957"/>
        <v>62.264200000000002</v>
      </c>
      <c r="AE1147" s="227">
        <f t="shared" si="1958"/>
        <v>643.39673333333337</v>
      </c>
      <c r="AF1147" s="228">
        <f t="shared" si="1813"/>
        <v>1.0601378137787405</v>
      </c>
      <c r="AG1147" s="230">
        <f t="shared" si="1814"/>
        <v>429</v>
      </c>
      <c r="AH1147" s="231">
        <f t="shared" si="1959"/>
        <v>1.1042825839999999</v>
      </c>
      <c r="AI1147" s="227">
        <f t="shared" si="1960"/>
        <v>3644.6091833</v>
      </c>
      <c r="AJ1147" s="227">
        <f t="shared" si="1961"/>
        <v>4350.2701166333336</v>
      </c>
      <c r="AK1147" s="227">
        <f t="shared" si="1948"/>
        <v>3113.21</v>
      </c>
      <c r="AL1147" s="227">
        <f t="shared" si="1962"/>
        <v>62.264200000000002</v>
      </c>
      <c r="AM1147" s="227">
        <f t="shared" si="1963"/>
        <v>612.26463333333345</v>
      </c>
      <c r="AN1147" s="228">
        <f t="shared" si="1949"/>
        <v>1.0591849470409613</v>
      </c>
      <c r="AO1147" s="230">
        <f t="shared" si="1950"/>
        <v>408</v>
      </c>
      <c r="AP1147" s="231">
        <f t="shared" si="1964"/>
        <v>1.09893347</v>
      </c>
      <c r="AQ1147" s="227">
        <f t="shared" si="1965"/>
        <v>3623.6948403400002</v>
      </c>
      <c r="AR1147" s="227">
        <f t="shared" si="1966"/>
        <v>4298.2236736733339</v>
      </c>
      <c r="AS1147" s="227">
        <f t="shared" si="1808"/>
        <v>3113.21</v>
      </c>
      <c r="AT1147" s="227">
        <f t="shared" si="1967"/>
        <v>62.264200000000002</v>
      </c>
      <c r="AU1147" s="227">
        <f t="shared" si="1968"/>
        <v>581.13253333333341</v>
      </c>
      <c r="AV1147" s="228">
        <f t="shared" si="1809"/>
        <v>1.0568603119249254</v>
      </c>
      <c r="AW1147" s="230">
        <f t="shared" si="1810"/>
        <v>387</v>
      </c>
      <c r="AX1147" s="231">
        <f t="shared" si="1969"/>
        <v>1.0936102670000001</v>
      </c>
      <c r="AY1147" s="227">
        <f t="shared" si="1970"/>
        <v>3598.2272218399999</v>
      </c>
      <c r="AZ1147" s="227">
        <f t="shared" si="1971"/>
        <v>4241.6239551733333</v>
      </c>
      <c r="BA1147" s="227">
        <f t="shared" si="1787"/>
        <v>3113.21</v>
      </c>
      <c r="BB1147" s="227">
        <f t="shared" si="1972"/>
        <v>62.264200000000002</v>
      </c>
      <c r="BC1147" s="227">
        <f t="shared" si="1973"/>
        <v>548.96269666666672</v>
      </c>
      <c r="BD1147" s="228">
        <f t="shared" si="1946"/>
        <v>1.0526491503221824</v>
      </c>
      <c r="BE1147" s="230">
        <f t="shared" si="1947"/>
        <v>367</v>
      </c>
      <c r="BF1147" s="231">
        <f t="shared" si="1974"/>
        <v>1.0885645239999999</v>
      </c>
      <c r="BG1147" s="227">
        <f t="shared" si="1975"/>
        <v>3567.3542447499999</v>
      </c>
      <c r="BH1147" s="227">
        <f t="shared" si="1976"/>
        <v>4178.5811414166665</v>
      </c>
      <c r="BI1147" s="227">
        <f t="shared" si="1811"/>
        <v>3113.21</v>
      </c>
      <c r="BJ1147" s="227">
        <f t="shared" si="1977"/>
        <v>62.264200000000002</v>
      </c>
      <c r="BK1147" s="227">
        <f t="shared" si="1978"/>
        <v>517.83059666666668</v>
      </c>
      <c r="BL1147" s="228">
        <f t="shared" si="1797"/>
        <v>1.039550668764514</v>
      </c>
      <c r="BM1147" s="230">
        <f t="shared" si="1798"/>
        <v>345</v>
      </c>
      <c r="BN1147" s="231">
        <f t="shared" si="1979"/>
        <v>1.083041092</v>
      </c>
      <c r="BO1147" s="227">
        <f t="shared" si="1980"/>
        <v>3505.0887067799999</v>
      </c>
      <c r="BP1147" s="227">
        <f t="shared" si="1981"/>
        <v>4085.1835034466667</v>
      </c>
      <c r="BQ1147" s="227">
        <f t="shared" si="1945"/>
        <v>3113.21</v>
      </c>
      <c r="BR1147" s="227">
        <f t="shared" si="1982"/>
        <v>62.264200000000002</v>
      </c>
      <c r="BS1147" s="227">
        <f t="shared" si="1983"/>
        <v>483.58528666666666</v>
      </c>
      <c r="BT1147" s="228">
        <f t="shared" si="1943"/>
        <v>1.0361307681335823</v>
      </c>
      <c r="BU1147" s="230">
        <f t="shared" si="1944"/>
        <v>322</v>
      </c>
      <c r="BV1147" s="231">
        <f t="shared" si="1984"/>
        <v>1.077296558</v>
      </c>
      <c r="BW1147" s="227">
        <f t="shared" si="1985"/>
        <v>3475.02760911</v>
      </c>
      <c r="BX1147" s="227">
        <f t="shared" si="1986"/>
        <v>4020.8770957766665</v>
      </c>
      <c r="BY1147" s="227">
        <f t="shared" si="1788"/>
        <v>3113.21</v>
      </c>
      <c r="BZ1147" s="227">
        <f t="shared" si="1987"/>
        <v>62.264200000000002</v>
      </c>
      <c r="CA1147" s="227">
        <f t="shared" si="1988"/>
        <v>453.49092333333334</v>
      </c>
      <c r="CB1147" s="228">
        <f t="shared" si="1785"/>
        <v>1.0370631023450343</v>
      </c>
      <c r="CC1147" s="230">
        <f t="shared" si="1786"/>
        <v>302</v>
      </c>
      <c r="CD1147" s="231">
        <f t="shared" si="1989"/>
        <v>1.072326084</v>
      </c>
      <c r="CE1147" s="227">
        <f t="shared" si="1990"/>
        <v>3462.1068699900002</v>
      </c>
      <c r="CF1147" s="227">
        <f t="shared" si="1991"/>
        <v>3977.8619933233335</v>
      </c>
      <c r="CG1147" s="227">
        <f t="shared" si="1781"/>
        <v>3113.21</v>
      </c>
      <c r="CH1147" s="227">
        <f t="shared" si="1992"/>
        <v>62.264200000000002</v>
      </c>
      <c r="CI1147" s="227">
        <f t="shared" si="1993"/>
        <v>422.35882333333331</v>
      </c>
      <c r="CJ1147" s="228">
        <f t="shared" si="1936"/>
        <v>1.032109291312223</v>
      </c>
      <c r="CK1147" s="230">
        <f t="shared" si="1937"/>
        <v>281</v>
      </c>
      <c r="CL1147" s="231">
        <f t="shared" si="1994"/>
        <v>1.0671317659999999</v>
      </c>
      <c r="CM1147" s="227">
        <f t="shared" si="1995"/>
        <v>3428.8789425300001</v>
      </c>
      <c r="CN1147" s="227">
        <f t="shared" si="1996"/>
        <v>3913.5019658633337</v>
      </c>
      <c r="CO1147" s="227">
        <f t="shared" si="1784"/>
        <v>3113.21</v>
      </c>
      <c r="CP1147" s="227">
        <f t="shared" si="1997"/>
        <v>62.264200000000002</v>
      </c>
      <c r="CQ1147" s="227">
        <f t="shared" si="1998"/>
        <v>389.15125</v>
      </c>
      <c r="CR1147" s="228">
        <f t="shared" si="1782"/>
        <v>1.0274863628553748</v>
      </c>
      <c r="CS1147" s="230">
        <f t="shared" si="1783"/>
        <v>261</v>
      </c>
      <c r="CT1147" s="231">
        <f t="shared" si="1999"/>
        <v>1.0622081910000001</v>
      </c>
      <c r="CU1147" s="227">
        <f t="shared" si="2000"/>
        <v>3397.7711878999999</v>
      </c>
      <c r="CV1147" s="227">
        <f t="shared" si="2001"/>
        <v>3849.1866378999998</v>
      </c>
      <c r="CW1147" s="227">
        <f t="shared" si="1934"/>
        <v>3113.21</v>
      </c>
      <c r="CX1147" s="227">
        <f t="shared" si="2002"/>
        <v>62.264200000000002</v>
      </c>
      <c r="CY1147" s="227">
        <f t="shared" si="2003"/>
        <v>358.01915000000002</v>
      </c>
      <c r="CZ1147" s="228">
        <f t="shared" si="1932"/>
        <v>1.029649089392972</v>
      </c>
      <c r="DA1147" s="239">
        <f t="shared" si="1933"/>
        <v>240</v>
      </c>
      <c r="DB1147" s="231">
        <f t="shared" si="2004"/>
        <v>1.057062884</v>
      </c>
      <c r="DC1147" s="227">
        <f t="shared" si="2005"/>
        <v>3388.4297060899999</v>
      </c>
      <c r="DD1147" s="227">
        <f t="shared" si="2006"/>
        <v>3808.71305609</v>
      </c>
      <c r="DE1147" s="227">
        <f t="shared" si="1780"/>
        <v>3113.21</v>
      </c>
      <c r="DF1147" s="227">
        <f t="shared" si="2007"/>
        <v>62.264200000000002</v>
      </c>
      <c r="DG1147" s="227">
        <f t="shared" si="2008"/>
        <v>326.88704999999999</v>
      </c>
      <c r="DH1147" s="228">
        <f t="shared" si="1778"/>
        <v>1.0281068229072705</v>
      </c>
      <c r="DI1147" s="239">
        <f t="shared" si="1779"/>
        <v>219</v>
      </c>
      <c r="DJ1147" s="231">
        <f t="shared" si="2009"/>
        <v>1.0519425010000001</v>
      </c>
      <c r="DK1147" s="227">
        <f t="shared" si="2010"/>
        <v>3366.9654513599999</v>
      </c>
      <c r="DL1147" s="227">
        <f t="shared" si="2011"/>
        <v>3756.1167013599998</v>
      </c>
      <c r="DM1147" s="227">
        <f t="shared" si="1931"/>
        <v>3113.21</v>
      </c>
      <c r="DN1147" s="227">
        <f t="shared" si="2012"/>
        <v>62.264200000000002</v>
      </c>
      <c r="DO1147" s="227">
        <f t="shared" si="2013"/>
        <v>294.71721333333335</v>
      </c>
      <c r="DP1147" s="228">
        <f t="shared" si="1929"/>
        <v>1.024827778203683</v>
      </c>
      <c r="DQ1147" s="239">
        <f t="shared" si="1930"/>
        <v>198</v>
      </c>
      <c r="DR1147" s="231">
        <f t="shared" si="2014"/>
        <v>1.046846921</v>
      </c>
      <c r="DS1147" s="227">
        <f t="shared" si="2015"/>
        <v>3339.9693803099999</v>
      </c>
      <c r="DT1147" s="227">
        <f t="shared" si="2016"/>
        <v>3696.9507936433333</v>
      </c>
      <c r="DU1147" s="227">
        <f t="shared" si="1777"/>
        <v>3113.21</v>
      </c>
      <c r="DV1147" s="227">
        <f t="shared" si="2017"/>
        <v>62.264200000000002</v>
      </c>
      <c r="DW1147" s="227">
        <f t="shared" si="2018"/>
        <v>265.66058666666669</v>
      </c>
      <c r="DX1147" s="228">
        <f t="shared" si="1774"/>
        <v>1.0204404430872676</v>
      </c>
      <c r="DY1147" s="239">
        <f t="shared" si="1775"/>
        <v>180</v>
      </c>
      <c r="DZ1147" s="231">
        <f t="shared" si="2019"/>
        <v>1.04249893</v>
      </c>
      <c r="EA1147" s="227">
        <f t="shared" si="2020"/>
        <v>3311.8579217500001</v>
      </c>
      <c r="EB1147" s="227">
        <f t="shared" si="2021"/>
        <v>3639.7827084166665</v>
      </c>
      <c r="EC1147" s="227">
        <f t="shared" si="1925"/>
        <v>3113.21</v>
      </c>
      <c r="ED1147" s="227">
        <f t="shared" si="2022"/>
        <v>62.264200000000002</v>
      </c>
      <c r="EE1147" s="227">
        <f t="shared" si="2023"/>
        <v>233.49074999999999</v>
      </c>
      <c r="EF1147" s="228">
        <f t="shared" si="1926"/>
        <v>1.0128444999778743</v>
      </c>
      <c r="EG1147" s="239">
        <f t="shared" si="1927"/>
        <v>158</v>
      </c>
      <c r="EH1147" s="231">
        <f t="shared" si="2024"/>
        <v>1.0372092369999999</v>
      </c>
      <c r="EI1147" s="227">
        <f t="shared" si="2025"/>
        <v>3270.52570354</v>
      </c>
      <c r="EJ1147" s="227">
        <f t="shared" si="2026"/>
        <v>3566.28065354</v>
      </c>
      <c r="EK1147" s="227">
        <f t="shared" si="1776"/>
        <v>3113.21</v>
      </c>
      <c r="EL1147" s="227">
        <f t="shared" si="2027"/>
        <v>62.264200000000002</v>
      </c>
      <c r="EM1147" s="227">
        <f t="shared" si="2028"/>
        <v>200.28317666666669</v>
      </c>
      <c r="EN1147" s="228">
        <f t="shared" ref="EN1147:EN1210" si="2076">($O1147/EN$952)</f>
        <v>1.0071043230310379</v>
      </c>
      <c r="EO1147" s="239">
        <f t="shared" ref="EO1147:EO1210" si="2077">NETWORKDAYS(EO$952,$A1147,$AE$118:$AE$502)-1</f>
        <v>137</v>
      </c>
      <c r="EP1147" s="231">
        <f t="shared" si="2029"/>
        <v>1.0321850239999999</v>
      </c>
      <c r="EQ1147" s="227">
        <f t="shared" si="2030"/>
        <v>3236.2378322700001</v>
      </c>
      <c r="ER1147" s="227">
        <f t="shared" si="2031"/>
        <v>3498.785208936667</v>
      </c>
      <c r="ES1147" s="227">
        <f t="shared" si="1924"/>
        <v>3113.21</v>
      </c>
      <c r="ET1147" s="227">
        <f t="shared" si="2032"/>
        <v>62.264200000000002</v>
      </c>
      <c r="EU1147" s="227">
        <f t="shared" si="2033"/>
        <v>170.18881333333334</v>
      </c>
      <c r="EV1147" s="228">
        <f t="shared" si="1922"/>
        <v>1.0057966178409803</v>
      </c>
      <c r="EW1147" s="239">
        <f t="shared" si="1923"/>
        <v>117</v>
      </c>
      <c r="EX1147" s="231">
        <f t="shared" si="2034"/>
        <v>1.0274226879999999</v>
      </c>
      <c r="EY1147" s="227">
        <f t="shared" si="2035"/>
        <v>3217.1235473900001</v>
      </c>
      <c r="EZ1147" s="227">
        <f t="shared" si="2036"/>
        <v>3449.5765607233334</v>
      </c>
      <c r="FA1147" s="227">
        <f t="shared" si="2070"/>
        <v>3113.21</v>
      </c>
      <c r="FB1147" s="227">
        <f t="shared" si="2037"/>
        <v>62.264200000000002</v>
      </c>
      <c r="FC1147" s="227">
        <f t="shared" si="2038"/>
        <v>139.05671333333333</v>
      </c>
      <c r="FD1147" s="228">
        <f t="shared" si="2068"/>
        <v>1.0056963155936869</v>
      </c>
      <c r="FE1147" s="239">
        <f t="shared" si="2069"/>
        <v>95</v>
      </c>
      <c r="FF1147" s="231">
        <f t="shared" si="2039"/>
        <v>1.022209492</v>
      </c>
      <c r="FG1147" s="227">
        <f t="shared" si="2040"/>
        <v>3200.4804985400001</v>
      </c>
      <c r="FH1147" s="227">
        <f t="shared" si="2041"/>
        <v>3401.8014118733336</v>
      </c>
      <c r="FI1147" s="227">
        <f t="shared" si="1921"/>
        <v>3113.21</v>
      </c>
      <c r="FJ1147" s="227">
        <f t="shared" si="2042"/>
        <v>62.264200000000002</v>
      </c>
      <c r="FK1147" s="227">
        <f t="shared" si="2043"/>
        <v>105.84914000000001</v>
      </c>
      <c r="FL1147" s="228">
        <f t="shared" si="1919"/>
        <v>1.0037885644750817</v>
      </c>
      <c r="FM1147" s="239">
        <f t="shared" si="1920"/>
        <v>73</v>
      </c>
      <c r="FN1147" s="231">
        <f t="shared" si="2044"/>
        <v>1.0170227489999999</v>
      </c>
      <c r="FO1147" s="227">
        <f t="shared" si="2045"/>
        <v>3178.2007656800001</v>
      </c>
      <c r="FP1147" s="227">
        <f t="shared" si="2046"/>
        <v>3346.31410568</v>
      </c>
      <c r="FQ1147" s="227">
        <f t="shared" si="2067"/>
        <v>3113.21</v>
      </c>
      <c r="FR1147" s="227">
        <f t="shared" si="2047"/>
        <v>62.264200000000002</v>
      </c>
      <c r="FS1147" s="227">
        <f t="shared" si="2048"/>
        <v>74.717039999999997</v>
      </c>
      <c r="FT1147" s="228">
        <f t="shared" si="2065"/>
        <v>1.0026849620128384</v>
      </c>
      <c r="FU1147" s="239">
        <f t="shared" si="2066"/>
        <v>51</v>
      </c>
      <c r="FV1147" s="231">
        <f t="shared" si="2049"/>
        <v>1.0118623229999999</v>
      </c>
      <c r="FW1147" s="227">
        <f t="shared" si="2050"/>
        <v>3158.5979085600002</v>
      </c>
      <c r="FX1147" s="227">
        <f t="shared" si="2051"/>
        <v>3295.5791485600002</v>
      </c>
      <c r="FY1147" s="227">
        <f t="shared" si="1917"/>
        <v>3113.21</v>
      </c>
      <c r="FZ1147" s="227">
        <f t="shared" si="2052"/>
        <v>62.264200000000002</v>
      </c>
      <c r="GA1147" s="227">
        <f t="shared" si="2053"/>
        <v>43.584939999999996</v>
      </c>
      <c r="GB1147" s="228">
        <f t="shared" si="1912"/>
        <v>1.0030858282153137</v>
      </c>
      <c r="GC1147" s="239">
        <f t="shared" si="1913"/>
        <v>29</v>
      </c>
      <c r="GD1147" s="231">
        <f t="shared" si="2054"/>
        <v>1.0067280810000001</v>
      </c>
      <c r="GE1147" s="227">
        <f t="shared" si="2055"/>
        <v>3143.82739584</v>
      </c>
      <c r="GF1147" s="227">
        <f t="shared" si="2056"/>
        <v>3249.6765358399998</v>
      </c>
      <c r="GG1147" s="227">
        <f t="shared" si="2063"/>
        <v>3113.21</v>
      </c>
      <c r="GH1147" s="227">
        <f t="shared" si="2071"/>
        <v>62.264200000000002</v>
      </c>
      <c r="GI1147" s="227">
        <f t="shared" si="2072"/>
        <v>11.415103333333333</v>
      </c>
      <c r="GJ1147" s="228">
        <f t="shared" si="2058"/>
        <v>1.0020833326350511</v>
      </c>
      <c r="GK1147" s="239">
        <f t="shared" si="2059"/>
        <v>9</v>
      </c>
      <c r="GL1147" s="231">
        <f t="shared" si="2073"/>
        <v>1.0020831990000001</v>
      </c>
      <c r="GM1147" s="227">
        <f t="shared" si="2074"/>
        <v>3126.1947992700002</v>
      </c>
      <c r="GN1147" s="227">
        <f t="shared" si="2075"/>
        <v>3199.8741026033335</v>
      </c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5"/>
      <c r="HA1147" s="5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3"/>
      <c r="JZ1147" s="1"/>
      <c r="KA1147" s="1"/>
      <c r="KB1147" s="1"/>
      <c r="KC1147" s="1"/>
      <c r="KD1147" s="1"/>
      <c r="KE1147" s="1"/>
    </row>
    <row r="1148" spans="1:291" x14ac:dyDescent="0.2">
      <c r="A1148" s="196">
        <f t="shared" si="1799"/>
        <v>43806</v>
      </c>
      <c r="B1148" s="236">
        <f t="shared" si="2062"/>
        <v>123931.30475104332</v>
      </c>
      <c r="C1148" s="66">
        <f t="shared" si="1941"/>
        <v>44860.469055080001</v>
      </c>
      <c r="D1148" s="77">
        <f t="shared" si="1800"/>
        <v>5233.07</v>
      </c>
      <c r="E1148" s="67">
        <f>VLOOKUP(A1147,[1]Plan1!$DQ$117:$DS$314,3)</f>
        <v>5259.76</v>
      </c>
      <c r="F1148" s="11">
        <f t="shared" si="1801"/>
        <v>43795</v>
      </c>
      <c r="G1148" s="73">
        <f t="shared" si="1789"/>
        <v>5.1002566371174396E-3</v>
      </c>
      <c r="H1148" s="11">
        <f t="shared" si="1802"/>
        <v>43825</v>
      </c>
      <c r="I1148" s="11">
        <f t="shared" si="1790"/>
        <v>43825</v>
      </c>
      <c r="J1148" s="1">
        <f t="shared" si="1803"/>
        <v>22</v>
      </c>
      <c r="K1148" s="1">
        <f t="shared" si="1804"/>
        <v>10</v>
      </c>
      <c r="L1148" s="66">
        <f t="shared" si="1791"/>
        <v>1.00231508</v>
      </c>
      <c r="M1148" s="70">
        <f t="shared" si="1942"/>
        <v>1.0010004100000001</v>
      </c>
      <c r="N1148" s="70">
        <f t="shared" si="1928"/>
        <v>1.1038995774568048</v>
      </c>
      <c r="O1148" s="66">
        <f t="shared" si="1938"/>
        <v>1.1064551899999999</v>
      </c>
      <c r="P1148" s="66">
        <f t="shared" si="1792"/>
        <v>44964.32462978</v>
      </c>
      <c r="Q1148" s="74">
        <f t="shared" si="1793"/>
        <v>0</v>
      </c>
      <c r="R1148" s="75">
        <f t="shared" si="1939"/>
        <v>0</v>
      </c>
      <c r="S1148" s="66">
        <f t="shared" si="1940"/>
        <v>0</v>
      </c>
      <c r="T1148" s="10">
        <f t="shared" si="1805"/>
        <v>0.06</v>
      </c>
      <c r="U1148" s="74">
        <f t="shared" si="1935"/>
        <v>10</v>
      </c>
      <c r="V1148" s="74">
        <v>252</v>
      </c>
      <c r="W1148" s="70">
        <f t="shared" si="1794"/>
        <v>1.0023149339999999</v>
      </c>
      <c r="X1148" s="66">
        <f t="shared" si="1795"/>
        <v>104.08944387</v>
      </c>
      <c r="Y1148" s="66">
        <v>0</v>
      </c>
      <c r="Z1148" s="67">
        <f t="shared" si="1796"/>
        <v>0</v>
      </c>
      <c r="AA1148" s="68" t="str">
        <f t="shared" si="1806"/>
        <v>A+INCORP J=</v>
      </c>
      <c r="AB1148" s="11">
        <f t="shared" si="1807"/>
        <v>43825</v>
      </c>
      <c r="AC1148" s="227">
        <f t="shared" si="1812"/>
        <v>3113.21</v>
      </c>
      <c r="AD1148" s="227">
        <f t="shared" si="1957"/>
        <v>62.264200000000002</v>
      </c>
      <c r="AE1148" s="227">
        <f t="shared" si="1958"/>
        <v>644.43446999999992</v>
      </c>
      <c r="AF1148" s="228">
        <f t="shared" si="1813"/>
        <v>1.0603829911551754</v>
      </c>
      <c r="AG1148" s="230">
        <f t="shared" si="1814"/>
        <v>429</v>
      </c>
      <c r="AH1148" s="231">
        <f t="shared" si="1959"/>
        <v>1.1042825839999999</v>
      </c>
      <c r="AI1148" s="227">
        <f t="shared" si="1960"/>
        <v>3645.4520696700001</v>
      </c>
      <c r="AJ1148" s="227">
        <f t="shared" si="1961"/>
        <v>4352.1507396699999</v>
      </c>
      <c r="AK1148" s="227">
        <f t="shared" si="1948"/>
        <v>3113.21</v>
      </c>
      <c r="AL1148" s="227">
        <f t="shared" si="1962"/>
        <v>62.264200000000002</v>
      </c>
      <c r="AM1148" s="227">
        <f t="shared" si="1963"/>
        <v>613.30237</v>
      </c>
      <c r="AN1148" s="228">
        <f t="shared" si="1949"/>
        <v>1.0594299040485313</v>
      </c>
      <c r="AO1148" s="230">
        <f t="shared" si="1950"/>
        <v>408</v>
      </c>
      <c r="AP1148" s="231">
        <f t="shared" si="1964"/>
        <v>1.09893347</v>
      </c>
      <c r="AQ1148" s="227">
        <f t="shared" si="1965"/>
        <v>3624.53288987</v>
      </c>
      <c r="AR1148" s="227">
        <f t="shared" si="1966"/>
        <v>4300.0994598699999</v>
      </c>
      <c r="AS1148" s="227">
        <f t="shared" si="1808"/>
        <v>3113.21</v>
      </c>
      <c r="AT1148" s="227">
        <f t="shared" si="1967"/>
        <v>62.264200000000002</v>
      </c>
      <c r="AU1148" s="227">
        <f t="shared" si="1968"/>
        <v>582.17026999999996</v>
      </c>
      <c r="AV1148" s="228">
        <f t="shared" si="1809"/>
        <v>1.0571047313156576</v>
      </c>
      <c r="AW1148" s="230">
        <f t="shared" si="1810"/>
        <v>387</v>
      </c>
      <c r="AX1148" s="231">
        <f t="shared" si="1969"/>
        <v>1.0936102670000001</v>
      </c>
      <c r="AY1148" s="227">
        <f t="shared" si="1970"/>
        <v>3599.05938148</v>
      </c>
      <c r="AZ1148" s="227">
        <f t="shared" si="1971"/>
        <v>4243.4938514799996</v>
      </c>
      <c r="BA1148" s="227">
        <f t="shared" si="1787"/>
        <v>3113.21</v>
      </c>
      <c r="BB1148" s="227">
        <f t="shared" si="1972"/>
        <v>62.264200000000002</v>
      </c>
      <c r="BC1148" s="227">
        <f t="shared" si="1973"/>
        <v>550.00043333333338</v>
      </c>
      <c r="BD1148" s="228">
        <f t="shared" si="1946"/>
        <v>1.0528925958003346</v>
      </c>
      <c r="BE1148" s="230">
        <f t="shared" si="1947"/>
        <v>367</v>
      </c>
      <c r="BF1148" s="231">
        <f t="shared" si="1974"/>
        <v>1.0885645239999999</v>
      </c>
      <c r="BG1148" s="227">
        <f t="shared" si="1975"/>
        <v>3568.17926442</v>
      </c>
      <c r="BH1148" s="227">
        <f t="shared" si="1976"/>
        <v>4180.4438977533337</v>
      </c>
      <c r="BI1148" s="227">
        <f t="shared" si="1811"/>
        <v>3113.21</v>
      </c>
      <c r="BJ1148" s="227">
        <f t="shared" si="1977"/>
        <v>62.264200000000002</v>
      </c>
      <c r="BK1148" s="227">
        <f t="shared" si="1978"/>
        <v>518.86833333333345</v>
      </c>
      <c r="BL1148" s="228">
        <f t="shared" si="1797"/>
        <v>1.0397910849654328</v>
      </c>
      <c r="BM1148" s="230">
        <f t="shared" si="1798"/>
        <v>345</v>
      </c>
      <c r="BN1148" s="231">
        <f t="shared" si="1979"/>
        <v>1.083041092</v>
      </c>
      <c r="BO1148" s="227">
        <f t="shared" si="1980"/>
        <v>3505.8993263399998</v>
      </c>
      <c r="BP1148" s="227">
        <f t="shared" si="1981"/>
        <v>4087.0318596733332</v>
      </c>
      <c r="BQ1148" s="227">
        <f t="shared" si="1945"/>
        <v>3113.21</v>
      </c>
      <c r="BR1148" s="227">
        <f t="shared" si="1982"/>
        <v>62.264200000000002</v>
      </c>
      <c r="BS1148" s="227">
        <f t="shared" si="1983"/>
        <v>484.62302333333338</v>
      </c>
      <c r="BT1148" s="228">
        <f t="shared" si="1943"/>
        <v>1.0363703934163264</v>
      </c>
      <c r="BU1148" s="230">
        <f t="shared" si="1944"/>
        <v>322</v>
      </c>
      <c r="BV1148" s="231">
        <f t="shared" si="1984"/>
        <v>1.077296558</v>
      </c>
      <c r="BW1148" s="227">
        <f t="shared" si="1985"/>
        <v>3475.83127646</v>
      </c>
      <c r="BX1148" s="227">
        <f t="shared" si="1986"/>
        <v>4022.7184997933336</v>
      </c>
      <c r="BY1148" s="227">
        <f t="shared" si="1788"/>
        <v>3113.21</v>
      </c>
      <c r="BZ1148" s="227">
        <f t="shared" si="1987"/>
        <v>62.264200000000002</v>
      </c>
      <c r="CA1148" s="227">
        <f t="shared" si="1988"/>
        <v>454.52866</v>
      </c>
      <c r="CB1148" s="228">
        <f t="shared" si="1785"/>
        <v>1.0373029432480998</v>
      </c>
      <c r="CC1148" s="230">
        <f t="shared" si="1786"/>
        <v>302</v>
      </c>
      <c r="CD1148" s="231">
        <f t="shared" si="1989"/>
        <v>1.072326084</v>
      </c>
      <c r="CE1148" s="227">
        <f t="shared" si="1990"/>
        <v>3462.9075491799999</v>
      </c>
      <c r="CF1148" s="227">
        <f t="shared" si="1991"/>
        <v>3979.70040918</v>
      </c>
      <c r="CG1148" s="227">
        <f t="shared" si="1781"/>
        <v>3113.21</v>
      </c>
      <c r="CH1148" s="227">
        <f t="shared" si="1992"/>
        <v>62.264200000000002</v>
      </c>
      <c r="CI1148" s="227">
        <f t="shared" si="1993"/>
        <v>423.39656000000002</v>
      </c>
      <c r="CJ1148" s="228">
        <f t="shared" si="1936"/>
        <v>1.032347986550662</v>
      </c>
      <c r="CK1148" s="230">
        <f t="shared" si="1937"/>
        <v>281</v>
      </c>
      <c r="CL1148" s="231">
        <f t="shared" si="1994"/>
        <v>1.0671317659999999</v>
      </c>
      <c r="CM1148" s="227">
        <f t="shared" si="1995"/>
        <v>3429.6719371099998</v>
      </c>
      <c r="CN1148" s="227">
        <f t="shared" si="1996"/>
        <v>3915.33269711</v>
      </c>
      <c r="CO1148" s="227">
        <f t="shared" si="1784"/>
        <v>3113.21</v>
      </c>
      <c r="CP1148" s="227">
        <f t="shared" si="1997"/>
        <v>62.264200000000002</v>
      </c>
      <c r="CQ1148" s="227">
        <f t="shared" si="1998"/>
        <v>390.18898666666666</v>
      </c>
      <c r="CR1148" s="228">
        <f t="shared" si="1782"/>
        <v>1.0277239889521836</v>
      </c>
      <c r="CS1148" s="230">
        <f t="shared" si="1783"/>
        <v>261</v>
      </c>
      <c r="CT1148" s="231">
        <f t="shared" si="1999"/>
        <v>1.0622081910000001</v>
      </c>
      <c r="CU1148" s="227">
        <f t="shared" si="2000"/>
        <v>3398.5569882099999</v>
      </c>
      <c r="CV1148" s="227">
        <f t="shared" si="2001"/>
        <v>3851.0101748766665</v>
      </c>
      <c r="CW1148" s="227">
        <f t="shared" si="1934"/>
        <v>3113.21</v>
      </c>
      <c r="CX1148" s="227">
        <f t="shared" si="2002"/>
        <v>62.264200000000002</v>
      </c>
      <c r="CY1148" s="227">
        <f t="shared" si="2003"/>
        <v>359.05688666666668</v>
      </c>
      <c r="CZ1148" s="228">
        <f t="shared" si="1932"/>
        <v>1.0298872156621277</v>
      </c>
      <c r="DA1148" s="239">
        <f t="shared" si="1933"/>
        <v>240</v>
      </c>
      <c r="DB1148" s="231">
        <f t="shared" si="2004"/>
        <v>1.057062884</v>
      </c>
      <c r="DC1148" s="227">
        <f t="shared" si="2005"/>
        <v>3389.213346</v>
      </c>
      <c r="DD1148" s="227">
        <f t="shared" si="2006"/>
        <v>3810.5344326666668</v>
      </c>
      <c r="DE1148" s="227">
        <f t="shared" si="1780"/>
        <v>3113.21</v>
      </c>
      <c r="DF1148" s="227">
        <f t="shared" si="2007"/>
        <v>62.264200000000002</v>
      </c>
      <c r="DG1148" s="227">
        <f t="shared" si="2008"/>
        <v>327.92478666666665</v>
      </c>
      <c r="DH1148" s="228">
        <f t="shared" si="1778"/>
        <v>1.0283445924974683</v>
      </c>
      <c r="DI1148" s="239">
        <f t="shared" si="1779"/>
        <v>219</v>
      </c>
      <c r="DJ1148" s="231">
        <f t="shared" si="2009"/>
        <v>1.0519425010000001</v>
      </c>
      <c r="DK1148" s="227">
        <f t="shared" si="2010"/>
        <v>3367.7441272599999</v>
      </c>
      <c r="DL1148" s="227">
        <f t="shared" si="2011"/>
        <v>3757.9331139266665</v>
      </c>
      <c r="DM1148" s="227">
        <f t="shared" si="1931"/>
        <v>3113.21</v>
      </c>
      <c r="DN1148" s="227">
        <f t="shared" si="2012"/>
        <v>62.264200000000002</v>
      </c>
      <c r="DO1148" s="227">
        <f t="shared" si="2013"/>
        <v>295.75495000000001</v>
      </c>
      <c r="DP1148" s="228">
        <f t="shared" si="1929"/>
        <v>1.0250647894513643</v>
      </c>
      <c r="DQ1148" s="239">
        <f t="shared" si="1930"/>
        <v>198</v>
      </c>
      <c r="DR1148" s="231">
        <f t="shared" si="2014"/>
        <v>1.046846921</v>
      </c>
      <c r="DS1148" s="227">
        <f t="shared" si="2015"/>
        <v>3340.7418128300001</v>
      </c>
      <c r="DT1148" s="227">
        <f t="shared" si="2016"/>
        <v>3698.7609628300002</v>
      </c>
      <c r="DU1148" s="227">
        <f t="shared" si="1777"/>
        <v>3113.21</v>
      </c>
      <c r="DV1148" s="227">
        <f t="shared" si="2017"/>
        <v>62.264200000000002</v>
      </c>
      <c r="DW1148" s="227">
        <f t="shared" si="2018"/>
        <v>266.69832333333335</v>
      </c>
      <c r="DX1148" s="228">
        <f t="shared" ref="DX1148:DX1211" si="2078">($O1148/DX$889)</f>
        <v>1.0206764396788357</v>
      </c>
      <c r="DY1148" s="239">
        <f t="shared" ref="DY1148:DY1211" si="2079">NETWORKDAYS(DY$889,$A1148,$AE$118:$AE$502)-1</f>
        <v>180</v>
      </c>
      <c r="DZ1148" s="231">
        <f t="shared" si="2019"/>
        <v>1.04249893</v>
      </c>
      <c r="EA1148" s="227">
        <f t="shared" si="2020"/>
        <v>3312.6238529500001</v>
      </c>
      <c r="EB1148" s="227">
        <f t="shared" si="2021"/>
        <v>3641.5863762833333</v>
      </c>
      <c r="EC1148" s="227">
        <f t="shared" si="1925"/>
        <v>3113.21</v>
      </c>
      <c r="ED1148" s="227">
        <f t="shared" si="2022"/>
        <v>62.264200000000002</v>
      </c>
      <c r="EE1148" s="227">
        <f t="shared" si="2023"/>
        <v>234.52848666666668</v>
      </c>
      <c r="EF1148" s="228">
        <f t="shared" si="1926"/>
        <v>1.0130787398606649</v>
      </c>
      <c r="EG1148" s="239">
        <f t="shared" si="1927"/>
        <v>158</v>
      </c>
      <c r="EH1148" s="231">
        <f t="shared" si="2024"/>
        <v>1.0372092369999999</v>
      </c>
      <c r="EI1148" s="227">
        <f t="shared" si="2025"/>
        <v>3271.28207587</v>
      </c>
      <c r="EJ1148" s="227">
        <f t="shared" si="2026"/>
        <v>3568.0747625366666</v>
      </c>
      <c r="EK1148" s="227">
        <f t="shared" ref="EK1148:EK1211" si="2080">EK1147</f>
        <v>3113.21</v>
      </c>
      <c r="EL1148" s="227">
        <f t="shared" si="2027"/>
        <v>62.264200000000002</v>
      </c>
      <c r="EM1148" s="227">
        <f t="shared" si="2028"/>
        <v>201.32091333333332</v>
      </c>
      <c r="EN1148" s="228">
        <f t="shared" si="2076"/>
        <v>1.0073372353868733</v>
      </c>
      <c r="EO1148" s="239">
        <f t="shared" si="2077"/>
        <v>137</v>
      </c>
      <c r="EP1148" s="231">
        <f t="shared" si="2029"/>
        <v>1.0321850239999999</v>
      </c>
      <c r="EQ1148" s="227">
        <f t="shared" si="2030"/>
        <v>3236.9862748700002</v>
      </c>
      <c r="ER1148" s="227">
        <f t="shared" si="2031"/>
        <v>3500.5713882033333</v>
      </c>
      <c r="ES1148" s="227">
        <f t="shared" si="1924"/>
        <v>3113.21</v>
      </c>
      <c r="ET1148" s="227">
        <f t="shared" si="2032"/>
        <v>62.264200000000002</v>
      </c>
      <c r="EU1148" s="227">
        <f t="shared" si="2033"/>
        <v>171.22655</v>
      </c>
      <c r="EV1148" s="228">
        <f t="shared" si="1922"/>
        <v>1.0060292277646943</v>
      </c>
      <c r="EW1148" s="239">
        <f t="shared" si="1923"/>
        <v>117</v>
      </c>
      <c r="EX1148" s="231">
        <f t="shared" si="2034"/>
        <v>1.0274226879999999</v>
      </c>
      <c r="EY1148" s="227">
        <f t="shared" si="2035"/>
        <v>3217.8675694399999</v>
      </c>
      <c r="EZ1148" s="227">
        <f t="shared" si="2036"/>
        <v>3451.3583194399998</v>
      </c>
      <c r="FA1148" s="227">
        <f t="shared" si="2070"/>
        <v>3113.21</v>
      </c>
      <c r="FB1148" s="227">
        <f t="shared" si="2037"/>
        <v>62.264200000000002</v>
      </c>
      <c r="FC1148" s="227">
        <f t="shared" si="2038"/>
        <v>140.09444999999999</v>
      </c>
      <c r="FD1148" s="228">
        <f t="shared" si="2068"/>
        <v>1.005928902320566</v>
      </c>
      <c r="FE1148" s="239">
        <f t="shared" si="2069"/>
        <v>95</v>
      </c>
      <c r="FF1148" s="231">
        <f t="shared" si="2039"/>
        <v>1.022209492</v>
      </c>
      <c r="FG1148" s="227">
        <f t="shared" si="2040"/>
        <v>3201.22067156</v>
      </c>
      <c r="FH1148" s="227">
        <f t="shared" si="2041"/>
        <v>3403.5793215600002</v>
      </c>
      <c r="FI1148" s="227">
        <f t="shared" si="1921"/>
        <v>3113.21</v>
      </c>
      <c r="FJ1148" s="227">
        <f t="shared" si="2042"/>
        <v>62.264200000000002</v>
      </c>
      <c r="FK1148" s="227">
        <f t="shared" si="2043"/>
        <v>106.88687666666667</v>
      </c>
      <c r="FL1148" s="228">
        <f t="shared" si="1919"/>
        <v>1.0040207099976119</v>
      </c>
      <c r="FM1148" s="239">
        <f t="shared" si="1920"/>
        <v>73</v>
      </c>
      <c r="FN1148" s="231">
        <f t="shared" si="2044"/>
        <v>1.0170227489999999</v>
      </c>
      <c r="FO1148" s="227">
        <f t="shared" si="2045"/>
        <v>3178.93578609</v>
      </c>
      <c r="FP1148" s="227">
        <f t="shared" si="2046"/>
        <v>3348.0868627566665</v>
      </c>
      <c r="FQ1148" s="227">
        <f t="shared" si="2067"/>
        <v>3113.21</v>
      </c>
      <c r="FR1148" s="227">
        <f t="shared" si="2047"/>
        <v>62.264200000000002</v>
      </c>
      <c r="FS1148" s="227">
        <f t="shared" si="2048"/>
        <v>75.754776666666658</v>
      </c>
      <c r="FT1148" s="228">
        <f t="shared" si="2065"/>
        <v>1.0029168523059513</v>
      </c>
      <c r="FU1148" s="239">
        <f t="shared" si="2066"/>
        <v>51</v>
      </c>
      <c r="FV1148" s="231">
        <f t="shared" si="2049"/>
        <v>1.0118623229999999</v>
      </c>
      <c r="FW1148" s="227">
        <f t="shared" si="2050"/>
        <v>3159.3283954200001</v>
      </c>
      <c r="FX1148" s="227">
        <f t="shared" si="2051"/>
        <v>3297.3473720866668</v>
      </c>
      <c r="FY1148" s="227">
        <f t="shared" si="1917"/>
        <v>3113.21</v>
      </c>
      <c r="FZ1148" s="227">
        <f t="shared" si="2052"/>
        <v>62.264200000000002</v>
      </c>
      <c r="GA1148" s="227">
        <f t="shared" si="2053"/>
        <v>44.622676666666671</v>
      </c>
      <c r="GB1148" s="228">
        <f t="shared" si="1912"/>
        <v>1.00331781121649</v>
      </c>
      <c r="GC1148" s="239">
        <f t="shared" si="1913"/>
        <v>29</v>
      </c>
      <c r="GD1148" s="231">
        <f t="shared" si="2054"/>
        <v>1.0067280810000001</v>
      </c>
      <c r="GE1148" s="227">
        <f t="shared" si="2055"/>
        <v>3144.55446674</v>
      </c>
      <c r="GF1148" s="227">
        <f t="shared" si="2056"/>
        <v>3251.4413434066664</v>
      </c>
      <c r="GG1148" s="227">
        <f t="shared" si="2063"/>
        <v>3113.21</v>
      </c>
      <c r="GH1148" s="227">
        <f t="shared" si="2071"/>
        <v>62.264200000000002</v>
      </c>
      <c r="GI1148" s="227">
        <f t="shared" si="2072"/>
        <v>12.45284</v>
      </c>
      <c r="GJ1148" s="228">
        <f t="shared" si="2058"/>
        <v>1.0023150837897328</v>
      </c>
      <c r="GK1148" s="239">
        <f t="shared" si="2059"/>
        <v>9</v>
      </c>
      <c r="GL1148" s="231">
        <f t="shared" si="2073"/>
        <v>1.0020831990000001</v>
      </c>
      <c r="GM1148" s="227">
        <f t="shared" si="2074"/>
        <v>3126.9177922899999</v>
      </c>
      <c r="GN1148" s="227">
        <f t="shared" si="2075"/>
        <v>3201.6348322899998</v>
      </c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5"/>
      <c r="HA1148" s="5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3"/>
      <c r="JZ1148" s="1"/>
      <c r="KA1148" s="1"/>
      <c r="KB1148" s="1"/>
      <c r="KC1148" s="1"/>
      <c r="KD1148" s="1"/>
      <c r="KE1148" s="1"/>
    </row>
    <row r="1149" spans="1:291" x14ac:dyDescent="0.2">
      <c r="A1149" s="196">
        <f t="shared" si="1799"/>
        <v>43807</v>
      </c>
      <c r="B1149" s="236">
        <f t="shared" si="2062"/>
        <v>123953.09722104332</v>
      </c>
      <c r="C1149" s="66">
        <f t="shared" si="1941"/>
        <v>44860.469055080001</v>
      </c>
      <c r="D1149" s="77">
        <f t="shared" si="1800"/>
        <v>5233.07</v>
      </c>
      <c r="E1149" s="67">
        <f>VLOOKUP(A1148,[1]Plan1!$DQ$117:$DS$314,3)</f>
        <v>5259.76</v>
      </c>
      <c r="F1149" s="11">
        <f t="shared" si="1801"/>
        <v>43795</v>
      </c>
      <c r="G1149" s="73">
        <f t="shared" si="1789"/>
        <v>5.1002566371174396E-3</v>
      </c>
      <c r="H1149" s="11">
        <f t="shared" si="1802"/>
        <v>43825</v>
      </c>
      <c r="I1149" s="11">
        <f t="shared" si="1790"/>
        <v>43825</v>
      </c>
      <c r="J1149" s="1">
        <f t="shared" si="1803"/>
        <v>22</v>
      </c>
      <c r="K1149" s="1">
        <f t="shared" si="1804"/>
        <v>10</v>
      </c>
      <c r="L1149" s="66">
        <f t="shared" si="1791"/>
        <v>1.00231508</v>
      </c>
      <c r="M1149" s="70">
        <f t="shared" si="1942"/>
        <v>1.0010004100000001</v>
      </c>
      <c r="N1149" s="70">
        <f t="shared" si="1928"/>
        <v>1.1038995774568048</v>
      </c>
      <c r="O1149" s="66">
        <f t="shared" si="1938"/>
        <v>1.1064551899999999</v>
      </c>
      <c r="P1149" s="66">
        <f t="shared" si="1792"/>
        <v>44964.32462978</v>
      </c>
      <c r="Q1149" s="74">
        <f t="shared" si="1793"/>
        <v>0</v>
      </c>
      <c r="R1149" s="75">
        <f t="shared" si="1939"/>
        <v>0</v>
      </c>
      <c r="S1149" s="66">
        <f t="shared" si="1940"/>
        <v>0</v>
      </c>
      <c r="T1149" s="10">
        <f t="shared" si="1805"/>
        <v>0.06</v>
      </c>
      <c r="U1149" s="74">
        <f t="shared" si="1935"/>
        <v>10</v>
      </c>
      <c r="V1149" s="74">
        <v>252</v>
      </c>
      <c r="W1149" s="70">
        <f t="shared" si="1794"/>
        <v>1.0023149339999999</v>
      </c>
      <c r="X1149" s="66">
        <f t="shared" si="1795"/>
        <v>104.08944387</v>
      </c>
      <c r="Y1149" s="66">
        <v>0</v>
      </c>
      <c r="Z1149" s="67">
        <f t="shared" si="1796"/>
        <v>0</v>
      </c>
      <c r="AA1149" s="68" t="str">
        <f t="shared" si="1806"/>
        <v>A+INCORP J=</v>
      </c>
      <c r="AB1149" s="11">
        <f t="shared" si="1807"/>
        <v>43825</v>
      </c>
      <c r="AC1149" s="227">
        <f t="shared" si="1812"/>
        <v>3113.21</v>
      </c>
      <c r="AD1149" s="227">
        <f t="shared" si="1957"/>
        <v>62.264200000000002</v>
      </c>
      <c r="AE1149" s="227">
        <f t="shared" si="1958"/>
        <v>645.47220666666669</v>
      </c>
      <c r="AF1149" s="228">
        <f t="shared" si="1813"/>
        <v>1.0603829911551754</v>
      </c>
      <c r="AG1149" s="230">
        <f t="shared" si="1814"/>
        <v>429</v>
      </c>
      <c r="AH1149" s="231">
        <f t="shared" si="1959"/>
        <v>1.1042825839999999</v>
      </c>
      <c r="AI1149" s="227">
        <f t="shared" si="1960"/>
        <v>3645.4520696700001</v>
      </c>
      <c r="AJ1149" s="227">
        <f t="shared" si="1961"/>
        <v>4353.188476336667</v>
      </c>
      <c r="AK1149" s="227">
        <f t="shared" si="1948"/>
        <v>3113.21</v>
      </c>
      <c r="AL1149" s="227">
        <f t="shared" si="1962"/>
        <v>62.264200000000002</v>
      </c>
      <c r="AM1149" s="227">
        <f t="shared" si="1963"/>
        <v>614.34010666666677</v>
      </c>
      <c r="AN1149" s="228">
        <f t="shared" si="1949"/>
        <v>1.0594299040485313</v>
      </c>
      <c r="AO1149" s="230">
        <f t="shared" si="1950"/>
        <v>408</v>
      </c>
      <c r="AP1149" s="231">
        <f t="shared" si="1964"/>
        <v>1.09893347</v>
      </c>
      <c r="AQ1149" s="227">
        <f t="shared" si="1965"/>
        <v>3624.53288987</v>
      </c>
      <c r="AR1149" s="227">
        <f t="shared" si="1966"/>
        <v>4301.137196536667</v>
      </c>
      <c r="AS1149" s="227">
        <f t="shared" si="1808"/>
        <v>3113.21</v>
      </c>
      <c r="AT1149" s="227">
        <f t="shared" si="1967"/>
        <v>62.264200000000002</v>
      </c>
      <c r="AU1149" s="227">
        <f t="shared" si="1968"/>
        <v>583.20800666666673</v>
      </c>
      <c r="AV1149" s="228">
        <f t="shared" si="1809"/>
        <v>1.0571047313156576</v>
      </c>
      <c r="AW1149" s="230">
        <f t="shared" si="1810"/>
        <v>387</v>
      </c>
      <c r="AX1149" s="231">
        <f t="shared" si="1969"/>
        <v>1.0936102670000001</v>
      </c>
      <c r="AY1149" s="227">
        <f t="shared" si="1970"/>
        <v>3599.05938148</v>
      </c>
      <c r="AZ1149" s="227">
        <f t="shared" si="1971"/>
        <v>4244.5315881466668</v>
      </c>
      <c r="BA1149" s="227">
        <f t="shared" si="1787"/>
        <v>3113.21</v>
      </c>
      <c r="BB1149" s="227">
        <f t="shared" si="1972"/>
        <v>62.264200000000002</v>
      </c>
      <c r="BC1149" s="227">
        <f t="shared" si="1973"/>
        <v>551.03816999999992</v>
      </c>
      <c r="BD1149" s="228">
        <f t="shared" si="1946"/>
        <v>1.0528925958003346</v>
      </c>
      <c r="BE1149" s="230">
        <f t="shared" si="1947"/>
        <v>367</v>
      </c>
      <c r="BF1149" s="231">
        <f t="shared" si="1974"/>
        <v>1.0885645239999999</v>
      </c>
      <c r="BG1149" s="227">
        <f t="shared" si="1975"/>
        <v>3568.17926442</v>
      </c>
      <c r="BH1149" s="227">
        <f t="shared" si="1976"/>
        <v>4181.4816344199999</v>
      </c>
      <c r="BI1149" s="227">
        <f t="shared" si="1811"/>
        <v>3113.21</v>
      </c>
      <c r="BJ1149" s="227">
        <f t="shared" si="1977"/>
        <v>62.264200000000002</v>
      </c>
      <c r="BK1149" s="227">
        <f t="shared" si="1978"/>
        <v>519.90607</v>
      </c>
      <c r="BL1149" s="228">
        <f t="shared" si="1797"/>
        <v>1.0397910849654328</v>
      </c>
      <c r="BM1149" s="230">
        <f t="shared" si="1798"/>
        <v>345</v>
      </c>
      <c r="BN1149" s="231">
        <f t="shared" si="1979"/>
        <v>1.083041092</v>
      </c>
      <c r="BO1149" s="227">
        <f t="shared" si="1980"/>
        <v>3505.8993263399998</v>
      </c>
      <c r="BP1149" s="227">
        <f t="shared" si="1981"/>
        <v>4088.0695963399999</v>
      </c>
      <c r="BQ1149" s="227">
        <f t="shared" si="1945"/>
        <v>3113.21</v>
      </c>
      <c r="BR1149" s="227">
        <f t="shared" si="1982"/>
        <v>62.264200000000002</v>
      </c>
      <c r="BS1149" s="227">
        <f t="shared" si="1983"/>
        <v>485.66075999999998</v>
      </c>
      <c r="BT1149" s="228">
        <f t="shared" si="1943"/>
        <v>1.0363703934163264</v>
      </c>
      <c r="BU1149" s="230">
        <f t="shared" si="1944"/>
        <v>322</v>
      </c>
      <c r="BV1149" s="231">
        <f t="shared" si="1984"/>
        <v>1.077296558</v>
      </c>
      <c r="BW1149" s="227">
        <f t="shared" si="1985"/>
        <v>3475.83127646</v>
      </c>
      <c r="BX1149" s="227">
        <f t="shared" si="1986"/>
        <v>4023.7562364599999</v>
      </c>
      <c r="BY1149" s="227">
        <f t="shared" si="1788"/>
        <v>3113.21</v>
      </c>
      <c r="BZ1149" s="227">
        <f t="shared" si="1987"/>
        <v>62.264200000000002</v>
      </c>
      <c r="CA1149" s="227">
        <f t="shared" si="1988"/>
        <v>455.56639666666672</v>
      </c>
      <c r="CB1149" s="228">
        <f t="shared" si="1785"/>
        <v>1.0373029432480998</v>
      </c>
      <c r="CC1149" s="230">
        <f t="shared" si="1786"/>
        <v>302</v>
      </c>
      <c r="CD1149" s="231">
        <f t="shared" si="1989"/>
        <v>1.072326084</v>
      </c>
      <c r="CE1149" s="227">
        <f t="shared" si="1990"/>
        <v>3462.9075491799999</v>
      </c>
      <c r="CF1149" s="227">
        <f t="shared" si="1991"/>
        <v>3980.7381458466666</v>
      </c>
      <c r="CG1149" s="227">
        <f t="shared" si="1781"/>
        <v>3113.21</v>
      </c>
      <c r="CH1149" s="227">
        <f t="shared" si="1992"/>
        <v>62.264200000000002</v>
      </c>
      <c r="CI1149" s="227">
        <f t="shared" si="1993"/>
        <v>424.43429666666668</v>
      </c>
      <c r="CJ1149" s="228">
        <f t="shared" si="1936"/>
        <v>1.032347986550662</v>
      </c>
      <c r="CK1149" s="230">
        <f t="shared" si="1937"/>
        <v>281</v>
      </c>
      <c r="CL1149" s="231">
        <f t="shared" si="1994"/>
        <v>1.0671317659999999</v>
      </c>
      <c r="CM1149" s="227">
        <f t="shared" si="1995"/>
        <v>3429.6719371099998</v>
      </c>
      <c r="CN1149" s="227">
        <f t="shared" si="1996"/>
        <v>3916.3704337766667</v>
      </c>
      <c r="CO1149" s="227">
        <f t="shared" si="1784"/>
        <v>3113.21</v>
      </c>
      <c r="CP1149" s="227">
        <f t="shared" si="1997"/>
        <v>62.264200000000002</v>
      </c>
      <c r="CQ1149" s="227">
        <f t="shared" si="1998"/>
        <v>391.22672333333338</v>
      </c>
      <c r="CR1149" s="228">
        <f t="shared" si="1782"/>
        <v>1.0277239889521836</v>
      </c>
      <c r="CS1149" s="230">
        <f t="shared" si="1783"/>
        <v>261</v>
      </c>
      <c r="CT1149" s="231">
        <f t="shared" si="1999"/>
        <v>1.0622081910000001</v>
      </c>
      <c r="CU1149" s="227">
        <f t="shared" si="2000"/>
        <v>3398.5569882099999</v>
      </c>
      <c r="CV1149" s="227">
        <f t="shared" si="2001"/>
        <v>3852.0479115433332</v>
      </c>
      <c r="CW1149" s="227">
        <f t="shared" si="1934"/>
        <v>3113.21</v>
      </c>
      <c r="CX1149" s="227">
        <f t="shared" si="2002"/>
        <v>62.264200000000002</v>
      </c>
      <c r="CY1149" s="227">
        <f t="shared" si="2003"/>
        <v>360.09462333333335</v>
      </c>
      <c r="CZ1149" s="228">
        <f t="shared" si="1932"/>
        <v>1.0298872156621277</v>
      </c>
      <c r="DA1149" s="239">
        <f t="shared" si="1933"/>
        <v>240</v>
      </c>
      <c r="DB1149" s="231">
        <f t="shared" si="2004"/>
        <v>1.057062884</v>
      </c>
      <c r="DC1149" s="227">
        <f t="shared" si="2005"/>
        <v>3389.213346</v>
      </c>
      <c r="DD1149" s="227">
        <f t="shared" si="2006"/>
        <v>3811.5721693333335</v>
      </c>
      <c r="DE1149" s="227">
        <f t="shared" si="1780"/>
        <v>3113.21</v>
      </c>
      <c r="DF1149" s="227">
        <f t="shared" si="2007"/>
        <v>62.264200000000002</v>
      </c>
      <c r="DG1149" s="227">
        <f t="shared" si="2008"/>
        <v>328.96252333333337</v>
      </c>
      <c r="DH1149" s="228">
        <f t="shared" si="1778"/>
        <v>1.0283445924974683</v>
      </c>
      <c r="DI1149" s="239">
        <f t="shared" si="1779"/>
        <v>219</v>
      </c>
      <c r="DJ1149" s="231">
        <f t="shared" si="2009"/>
        <v>1.0519425010000001</v>
      </c>
      <c r="DK1149" s="227">
        <f t="shared" si="2010"/>
        <v>3367.7441272599999</v>
      </c>
      <c r="DL1149" s="227">
        <f t="shared" si="2011"/>
        <v>3758.9708505933331</v>
      </c>
      <c r="DM1149" s="227">
        <f t="shared" si="1931"/>
        <v>3113.21</v>
      </c>
      <c r="DN1149" s="227">
        <f t="shared" si="2012"/>
        <v>62.264200000000002</v>
      </c>
      <c r="DO1149" s="227">
        <f t="shared" si="2013"/>
        <v>296.79268666666667</v>
      </c>
      <c r="DP1149" s="228">
        <f t="shared" si="1929"/>
        <v>1.0250647894513643</v>
      </c>
      <c r="DQ1149" s="239">
        <f t="shared" si="1930"/>
        <v>198</v>
      </c>
      <c r="DR1149" s="231">
        <f t="shared" si="2014"/>
        <v>1.046846921</v>
      </c>
      <c r="DS1149" s="227">
        <f t="shared" si="2015"/>
        <v>3340.7418128300001</v>
      </c>
      <c r="DT1149" s="227">
        <f t="shared" si="2016"/>
        <v>3699.7986994966668</v>
      </c>
      <c r="DU1149" s="227">
        <f t="shared" ref="DU1149:DU1212" si="2081">DU1148</f>
        <v>3113.21</v>
      </c>
      <c r="DV1149" s="227">
        <f t="shared" si="2017"/>
        <v>62.264200000000002</v>
      </c>
      <c r="DW1149" s="227">
        <f t="shared" si="2018"/>
        <v>267.73606000000001</v>
      </c>
      <c r="DX1149" s="228">
        <f t="shared" si="2078"/>
        <v>1.0206764396788357</v>
      </c>
      <c r="DY1149" s="239">
        <f t="shared" si="2079"/>
        <v>180</v>
      </c>
      <c r="DZ1149" s="231">
        <f t="shared" si="2019"/>
        <v>1.04249893</v>
      </c>
      <c r="EA1149" s="227">
        <f t="shared" si="2020"/>
        <v>3312.6238529500001</v>
      </c>
      <c r="EB1149" s="227">
        <f t="shared" si="2021"/>
        <v>3642.6241129500004</v>
      </c>
      <c r="EC1149" s="227">
        <f t="shared" si="1925"/>
        <v>3113.21</v>
      </c>
      <c r="ED1149" s="227">
        <f t="shared" si="2022"/>
        <v>62.264200000000002</v>
      </c>
      <c r="EE1149" s="227">
        <f t="shared" si="2023"/>
        <v>235.56622333333331</v>
      </c>
      <c r="EF1149" s="228">
        <f t="shared" si="1926"/>
        <v>1.0130787398606649</v>
      </c>
      <c r="EG1149" s="239">
        <f t="shared" si="1927"/>
        <v>158</v>
      </c>
      <c r="EH1149" s="231">
        <f t="shared" si="2024"/>
        <v>1.0372092369999999</v>
      </c>
      <c r="EI1149" s="227">
        <f t="shared" si="2025"/>
        <v>3271.28207587</v>
      </c>
      <c r="EJ1149" s="227">
        <f t="shared" si="2026"/>
        <v>3569.1124992033333</v>
      </c>
      <c r="EK1149" s="227">
        <f t="shared" si="2080"/>
        <v>3113.21</v>
      </c>
      <c r="EL1149" s="227">
        <f t="shared" si="2027"/>
        <v>62.264200000000002</v>
      </c>
      <c r="EM1149" s="227">
        <f t="shared" si="2028"/>
        <v>202.35865000000001</v>
      </c>
      <c r="EN1149" s="228">
        <f t="shared" si="2076"/>
        <v>1.0073372353868733</v>
      </c>
      <c r="EO1149" s="239">
        <f t="shared" si="2077"/>
        <v>137</v>
      </c>
      <c r="EP1149" s="231">
        <f t="shared" si="2029"/>
        <v>1.0321850239999999</v>
      </c>
      <c r="EQ1149" s="227">
        <f t="shared" si="2030"/>
        <v>3236.9862748700002</v>
      </c>
      <c r="ER1149" s="227">
        <f t="shared" si="2031"/>
        <v>3501.6091248700004</v>
      </c>
      <c r="ES1149" s="227">
        <f t="shared" si="1924"/>
        <v>3113.21</v>
      </c>
      <c r="ET1149" s="227">
        <f t="shared" si="2032"/>
        <v>62.264200000000002</v>
      </c>
      <c r="EU1149" s="227">
        <f t="shared" si="2033"/>
        <v>172.26428666666666</v>
      </c>
      <c r="EV1149" s="228">
        <f t="shared" si="1922"/>
        <v>1.0060292277646943</v>
      </c>
      <c r="EW1149" s="239">
        <f t="shared" si="1923"/>
        <v>117</v>
      </c>
      <c r="EX1149" s="231">
        <f t="shared" si="2034"/>
        <v>1.0274226879999999</v>
      </c>
      <c r="EY1149" s="227">
        <f t="shared" si="2035"/>
        <v>3217.8675694399999</v>
      </c>
      <c r="EZ1149" s="227">
        <f t="shared" si="2036"/>
        <v>3452.3960561066665</v>
      </c>
      <c r="FA1149" s="227">
        <f t="shared" si="2070"/>
        <v>3113.21</v>
      </c>
      <c r="FB1149" s="227">
        <f t="shared" si="2037"/>
        <v>62.264200000000002</v>
      </c>
      <c r="FC1149" s="227">
        <f t="shared" si="2038"/>
        <v>141.13218666666666</v>
      </c>
      <c r="FD1149" s="228">
        <f t="shared" si="2068"/>
        <v>1.005928902320566</v>
      </c>
      <c r="FE1149" s="239">
        <f t="shared" si="2069"/>
        <v>95</v>
      </c>
      <c r="FF1149" s="231">
        <f t="shared" si="2039"/>
        <v>1.022209492</v>
      </c>
      <c r="FG1149" s="227">
        <f t="shared" si="2040"/>
        <v>3201.22067156</v>
      </c>
      <c r="FH1149" s="227">
        <f t="shared" si="2041"/>
        <v>3404.6170582266668</v>
      </c>
      <c r="FI1149" s="227">
        <f t="shared" si="1921"/>
        <v>3113.21</v>
      </c>
      <c r="FJ1149" s="227">
        <f t="shared" si="2042"/>
        <v>62.264200000000002</v>
      </c>
      <c r="FK1149" s="227">
        <f t="shared" si="2043"/>
        <v>107.92461333333335</v>
      </c>
      <c r="FL1149" s="228">
        <f t="shared" si="1919"/>
        <v>1.0040207099976119</v>
      </c>
      <c r="FM1149" s="239">
        <f t="shared" si="1920"/>
        <v>73</v>
      </c>
      <c r="FN1149" s="231">
        <f t="shared" si="2044"/>
        <v>1.0170227489999999</v>
      </c>
      <c r="FO1149" s="227">
        <f t="shared" si="2045"/>
        <v>3178.93578609</v>
      </c>
      <c r="FP1149" s="227">
        <f t="shared" si="2046"/>
        <v>3349.1245994233332</v>
      </c>
      <c r="FQ1149" s="227">
        <f t="shared" si="2067"/>
        <v>3113.21</v>
      </c>
      <c r="FR1149" s="227">
        <f t="shared" si="2047"/>
        <v>62.264200000000002</v>
      </c>
      <c r="FS1149" s="227">
        <f t="shared" si="2048"/>
        <v>76.792513333333346</v>
      </c>
      <c r="FT1149" s="228">
        <f t="shared" si="2065"/>
        <v>1.0029168523059513</v>
      </c>
      <c r="FU1149" s="239">
        <f t="shared" si="2066"/>
        <v>51</v>
      </c>
      <c r="FV1149" s="231">
        <f t="shared" si="2049"/>
        <v>1.0118623229999999</v>
      </c>
      <c r="FW1149" s="227">
        <f t="shared" si="2050"/>
        <v>3159.3283954200001</v>
      </c>
      <c r="FX1149" s="227">
        <f t="shared" si="2051"/>
        <v>3298.3851087533335</v>
      </c>
      <c r="FY1149" s="227">
        <f t="shared" si="1917"/>
        <v>3113.21</v>
      </c>
      <c r="FZ1149" s="227">
        <f t="shared" si="2052"/>
        <v>62.264200000000002</v>
      </c>
      <c r="GA1149" s="227">
        <f t="shared" si="2053"/>
        <v>45.660413333333331</v>
      </c>
      <c r="GB1149" s="228">
        <f t="shared" si="1912"/>
        <v>1.00331781121649</v>
      </c>
      <c r="GC1149" s="239">
        <f t="shared" si="1913"/>
        <v>29</v>
      </c>
      <c r="GD1149" s="231">
        <f t="shared" si="2054"/>
        <v>1.0067280810000001</v>
      </c>
      <c r="GE1149" s="227">
        <f t="shared" si="2055"/>
        <v>3144.55446674</v>
      </c>
      <c r="GF1149" s="227">
        <f t="shared" si="2056"/>
        <v>3252.4790800733331</v>
      </c>
      <c r="GG1149" s="227">
        <f t="shared" si="2063"/>
        <v>3113.21</v>
      </c>
      <c r="GH1149" s="227">
        <f t="shared" si="2071"/>
        <v>62.264200000000002</v>
      </c>
      <c r="GI1149" s="227">
        <f t="shared" si="2072"/>
        <v>13.490576666666669</v>
      </c>
      <c r="GJ1149" s="228">
        <f t="shared" si="2058"/>
        <v>1.0023150837897328</v>
      </c>
      <c r="GK1149" s="239">
        <f t="shared" si="2059"/>
        <v>9</v>
      </c>
      <c r="GL1149" s="231">
        <f t="shared" si="2073"/>
        <v>1.0020831990000001</v>
      </c>
      <c r="GM1149" s="227">
        <f t="shared" si="2074"/>
        <v>3126.9177922899999</v>
      </c>
      <c r="GN1149" s="227">
        <f t="shared" si="2075"/>
        <v>3202.6725689566665</v>
      </c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5"/>
      <c r="HA1149" s="5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3"/>
      <c r="JZ1149" s="1"/>
      <c r="KA1149" s="1"/>
      <c r="KB1149" s="1"/>
      <c r="KC1149" s="1"/>
      <c r="KD1149" s="1"/>
      <c r="KE1149" s="1"/>
    </row>
    <row r="1150" spans="1:291" x14ac:dyDescent="0.2">
      <c r="A1150" s="196">
        <f t="shared" si="1799"/>
        <v>43808</v>
      </c>
      <c r="B1150" s="236">
        <f t="shared" si="2062"/>
        <v>123991.22943494331</v>
      </c>
      <c r="C1150" s="66">
        <f t="shared" si="1941"/>
        <v>44860.469055080001</v>
      </c>
      <c r="D1150" s="77">
        <f t="shared" si="1800"/>
        <v>5233.07</v>
      </c>
      <c r="E1150" s="67">
        <f>VLOOKUP(A1149,[1]Plan1!$DQ$117:$DS$314,3)</f>
        <v>5259.76</v>
      </c>
      <c r="F1150" s="11">
        <f t="shared" si="1801"/>
        <v>43795</v>
      </c>
      <c r="G1150" s="73">
        <f t="shared" si="1789"/>
        <v>5.1002566371174396E-3</v>
      </c>
      <c r="H1150" s="11">
        <f t="shared" si="1802"/>
        <v>43825</v>
      </c>
      <c r="I1150" s="11">
        <f t="shared" si="1790"/>
        <v>43825</v>
      </c>
      <c r="J1150" s="1">
        <f t="shared" si="1803"/>
        <v>22</v>
      </c>
      <c r="K1150" s="1">
        <f t="shared" si="1804"/>
        <v>10</v>
      </c>
      <c r="L1150" s="66">
        <f t="shared" si="1791"/>
        <v>1.00231508</v>
      </c>
      <c r="M1150" s="70">
        <f t="shared" si="1942"/>
        <v>1.0010004100000001</v>
      </c>
      <c r="N1150" s="70">
        <f t="shared" si="1928"/>
        <v>1.1038995774568048</v>
      </c>
      <c r="O1150" s="66">
        <f t="shared" si="1938"/>
        <v>1.1064551899999999</v>
      </c>
      <c r="P1150" s="66">
        <f t="shared" si="1792"/>
        <v>44964.32462978</v>
      </c>
      <c r="Q1150" s="74">
        <f t="shared" si="1793"/>
        <v>0</v>
      </c>
      <c r="R1150" s="75">
        <f t="shared" si="1939"/>
        <v>0</v>
      </c>
      <c r="S1150" s="66">
        <f t="shared" si="1940"/>
        <v>0</v>
      </c>
      <c r="T1150" s="10">
        <f t="shared" si="1805"/>
        <v>0.06</v>
      </c>
      <c r="U1150" s="74">
        <f t="shared" si="1935"/>
        <v>10</v>
      </c>
      <c r="V1150" s="74">
        <v>252</v>
      </c>
      <c r="W1150" s="70">
        <f t="shared" si="1794"/>
        <v>1.0023149339999999</v>
      </c>
      <c r="X1150" s="66">
        <f t="shared" si="1795"/>
        <v>104.08944387</v>
      </c>
      <c r="Y1150" s="66">
        <v>0</v>
      </c>
      <c r="Z1150" s="67">
        <f t="shared" si="1796"/>
        <v>0</v>
      </c>
      <c r="AA1150" s="68" t="str">
        <f t="shared" si="1806"/>
        <v>A+INCORP J=</v>
      </c>
      <c r="AB1150" s="11">
        <f t="shared" si="1807"/>
        <v>43825</v>
      </c>
      <c r="AC1150" s="227">
        <f t="shared" si="1812"/>
        <v>3113.21</v>
      </c>
      <c r="AD1150" s="227">
        <f t="shared" si="1957"/>
        <v>62.264200000000002</v>
      </c>
      <c r="AE1150" s="227">
        <f t="shared" si="1958"/>
        <v>646.50994333333335</v>
      </c>
      <c r="AF1150" s="228">
        <f t="shared" si="1813"/>
        <v>1.0603829911551754</v>
      </c>
      <c r="AG1150" s="230">
        <f t="shared" si="1814"/>
        <v>430</v>
      </c>
      <c r="AH1150" s="231">
        <f t="shared" si="1959"/>
        <v>1.1045379529999999</v>
      </c>
      <c r="AI1150" s="227">
        <f t="shared" si="1960"/>
        <v>3646.2950925199998</v>
      </c>
      <c r="AJ1150" s="227">
        <f t="shared" si="1961"/>
        <v>4355.0692358533333</v>
      </c>
      <c r="AK1150" s="227">
        <f t="shared" si="1948"/>
        <v>3113.21</v>
      </c>
      <c r="AL1150" s="227">
        <f t="shared" si="1962"/>
        <v>62.264200000000002</v>
      </c>
      <c r="AM1150" s="227">
        <f t="shared" si="1963"/>
        <v>615.37784333333332</v>
      </c>
      <c r="AN1150" s="228">
        <f t="shared" si="1949"/>
        <v>1.0594299040485313</v>
      </c>
      <c r="AO1150" s="230">
        <f t="shared" si="1950"/>
        <v>409</v>
      </c>
      <c r="AP1150" s="231">
        <f t="shared" si="1964"/>
        <v>1.0991876009999999</v>
      </c>
      <c r="AQ1150" s="227">
        <f t="shared" si="1965"/>
        <v>3625.3710717899999</v>
      </c>
      <c r="AR1150" s="227">
        <f t="shared" si="1966"/>
        <v>4303.0131151233327</v>
      </c>
      <c r="AS1150" s="227">
        <f t="shared" si="1808"/>
        <v>3113.21</v>
      </c>
      <c r="AT1150" s="227">
        <f t="shared" si="1967"/>
        <v>62.264200000000002</v>
      </c>
      <c r="AU1150" s="227">
        <f t="shared" si="1968"/>
        <v>584.24574333333328</v>
      </c>
      <c r="AV1150" s="228">
        <f t="shared" si="1809"/>
        <v>1.0571047313156576</v>
      </c>
      <c r="AW1150" s="230">
        <f t="shared" si="1810"/>
        <v>388</v>
      </c>
      <c r="AX1150" s="231">
        <f t="shared" si="1969"/>
        <v>1.0938631670000001</v>
      </c>
      <c r="AY1150" s="227">
        <f t="shared" si="1970"/>
        <v>3599.8916726100001</v>
      </c>
      <c r="AZ1150" s="227">
        <f t="shared" si="1971"/>
        <v>4246.4016159433331</v>
      </c>
      <c r="BA1150" s="227">
        <f t="shared" si="1787"/>
        <v>3113.21</v>
      </c>
      <c r="BB1150" s="227">
        <f t="shared" si="1972"/>
        <v>62.264200000000002</v>
      </c>
      <c r="BC1150" s="227">
        <f t="shared" si="1973"/>
        <v>552.0759066666667</v>
      </c>
      <c r="BD1150" s="228">
        <f t="shared" si="1946"/>
        <v>1.0528925958003346</v>
      </c>
      <c r="BE1150" s="230">
        <f t="shared" si="1947"/>
        <v>368</v>
      </c>
      <c r="BF1150" s="231">
        <f t="shared" si="1974"/>
        <v>1.088816258</v>
      </c>
      <c r="BG1150" s="227">
        <f t="shared" si="1975"/>
        <v>3569.0044171999998</v>
      </c>
      <c r="BH1150" s="227">
        <f t="shared" si="1976"/>
        <v>4183.3445238666663</v>
      </c>
      <c r="BI1150" s="227">
        <f t="shared" si="1811"/>
        <v>3113.21</v>
      </c>
      <c r="BJ1150" s="227">
        <f t="shared" si="1977"/>
        <v>62.264200000000002</v>
      </c>
      <c r="BK1150" s="227">
        <f t="shared" si="1978"/>
        <v>520.94380666666666</v>
      </c>
      <c r="BL1150" s="228">
        <f t="shared" si="1797"/>
        <v>1.0397910849654328</v>
      </c>
      <c r="BM1150" s="230">
        <f t="shared" si="1798"/>
        <v>346</v>
      </c>
      <c r="BN1150" s="231">
        <f t="shared" si="1979"/>
        <v>1.083291548</v>
      </c>
      <c r="BO1150" s="227">
        <f t="shared" si="1980"/>
        <v>3506.7100744499999</v>
      </c>
      <c r="BP1150" s="227">
        <f t="shared" si="1981"/>
        <v>4089.9180811166666</v>
      </c>
      <c r="BQ1150" s="227">
        <f t="shared" si="1945"/>
        <v>3113.21</v>
      </c>
      <c r="BR1150" s="227">
        <f t="shared" si="1982"/>
        <v>62.264200000000002</v>
      </c>
      <c r="BS1150" s="227">
        <f t="shared" si="1983"/>
        <v>486.69849666666664</v>
      </c>
      <c r="BT1150" s="228">
        <f t="shared" si="1943"/>
        <v>1.0363703934163264</v>
      </c>
      <c r="BU1150" s="230">
        <f t="shared" si="1944"/>
        <v>323</v>
      </c>
      <c r="BV1150" s="231">
        <f t="shared" si="1984"/>
        <v>1.0775456859999999</v>
      </c>
      <c r="BW1150" s="227">
        <f t="shared" si="1985"/>
        <v>3476.6350726800001</v>
      </c>
      <c r="BX1150" s="227">
        <f t="shared" si="1986"/>
        <v>4025.5977693466666</v>
      </c>
      <c r="BY1150" s="227">
        <f t="shared" si="1788"/>
        <v>3113.21</v>
      </c>
      <c r="BZ1150" s="227">
        <f t="shared" si="1987"/>
        <v>62.264200000000002</v>
      </c>
      <c r="CA1150" s="227">
        <f t="shared" si="1988"/>
        <v>456.60413333333332</v>
      </c>
      <c r="CB1150" s="228">
        <f t="shared" si="1785"/>
        <v>1.0373029432480998</v>
      </c>
      <c r="CC1150" s="230">
        <f t="shared" si="1786"/>
        <v>303</v>
      </c>
      <c r="CD1150" s="231">
        <f t="shared" si="1989"/>
        <v>1.0725740619999999</v>
      </c>
      <c r="CE1150" s="227">
        <f t="shared" si="1990"/>
        <v>3463.7083549200001</v>
      </c>
      <c r="CF1150" s="227">
        <f t="shared" si="1991"/>
        <v>3982.5766882533335</v>
      </c>
      <c r="CG1150" s="227">
        <f t="shared" si="1781"/>
        <v>3113.21</v>
      </c>
      <c r="CH1150" s="227">
        <f t="shared" si="1992"/>
        <v>62.264200000000002</v>
      </c>
      <c r="CI1150" s="227">
        <f t="shared" si="1993"/>
        <v>425.47203333333329</v>
      </c>
      <c r="CJ1150" s="228">
        <f t="shared" si="1936"/>
        <v>1.032347986550662</v>
      </c>
      <c r="CK1150" s="230">
        <f t="shared" si="1937"/>
        <v>282</v>
      </c>
      <c r="CL1150" s="231">
        <f t="shared" si="1994"/>
        <v>1.067378543</v>
      </c>
      <c r="CM1150" s="227">
        <f t="shared" si="1995"/>
        <v>3430.46505768</v>
      </c>
      <c r="CN1150" s="227">
        <f t="shared" si="1996"/>
        <v>3918.2012910133335</v>
      </c>
      <c r="CO1150" s="227">
        <f t="shared" si="1784"/>
        <v>3113.21</v>
      </c>
      <c r="CP1150" s="227">
        <f t="shared" si="1997"/>
        <v>62.264200000000002</v>
      </c>
      <c r="CQ1150" s="227">
        <f t="shared" si="1998"/>
        <v>392.26445999999999</v>
      </c>
      <c r="CR1150" s="228">
        <f t="shared" si="1782"/>
        <v>1.0277239889521836</v>
      </c>
      <c r="CS1150" s="230">
        <f t="shared" si="1783"/>
        <v>262</v>
      </c>
      <c r="CT1150" s="231">
        <f t="shared" si="1999"/>
        <v>1.0624538299999999</v>
      </c>
      <c r="CU1150" s="227">
        <f t="shared" si="2000"/>
        <v>3399.3429152499998</v>
      </c>
      <c r="CV1150" s="227">
        <f t="shared" si="2001"/>
        <v>3853.8715752499998</v>
      </c>
      <c r="CW1150" s="227">
        <f t="shared" si="1934"/>
        <v>3113.21</v>
      </c>
      <c r="CX1150" s="227">
        <f t="shared" si="2002"/>
        <v>62.264200000000002</v>
      </c>
      <c r="CY1150" s="227">
        <f t="shared" si="2003"/>
        <v>361.13236000000001</v>
      </c>
      <c r="CZ1150" s="228">
        <f t="shared" si="1932"/>
        <v>1.0298872156621277</v>
      </c>
      <c r="DA1150" s="239">
        <f t="shared" si="1933"/>
        <v>241</v>
      </c>
      <c r="DB1150" s="231">
        <f t="shared" si="2004"/>
        <v>1.057307333</v>
      </c>
      <c r="DC1150" s="227">
        <f t="shared" si="2005"/>
        <v>3389.99711187</v>
      </c>
      <c r="DD1150" s="227">
        <f t="shared" si="2006"/>
        <v>3813.3936718700002</v>
      </c>
      <c r="DE1150" s="227">
        <f t="shared" si="1780"/>
        <v>3113.21</v>
      </c>
      <c r="DF1150" s="227">
        <f t="shared" si="2007"/>
        <v>62.264200000000002</v>
      </c>
      <c r="DG1150" s="227">
        <f t="shared" si="2008"/>
        <v>330.00025999999997</v>
      </c>
      <c r="DH1150" s="228">
        <f t="shared" si="1778"/>
        <v>1.0283445924974683</v>
      </c>
      <c r="DI1150" s="239">
        <f t="shared" si="1779"/>
        <v>220</v>
      </c>
      <c r="DJ1150" s="231">
        <f t="shared" si="2009"/>
        <v>1.0521857649999999</v>
      </c>
      <c r="DK1150" s="227">
        <f t="shared" si="2010"/>
        <v>3368.5229254400001</v>
      </c>
      <c r="DL1150" s="227">
        <f t="shared" si="2011"/>
        <v>3760.78738544</v>
      </c>
      <c r="DM1150" s="227">
        <f t="shared" si="1931"/>
        <v>3113.21</v>
      </c>
      <c r="DN1150" s="227">
        <f t="shared" si="2012"/>
        <v>62.264200000000002</v>
      </c>
      <c r="DO1150" s="227">
        <f t="shared" si="2013"/>
        <v>297.83042333333333</v>
      </c>
      <c r="DP1150" s="228">
        <f t="shared" si="1929"/>
        <v>1.0250647894513643</v>
      </c>
      <c r="DQ1150" s="239">
        <f t="shared" si="1930"/>
        <v>199</v>
      </c>
      <c r="DR1150" s="231">
        <f t="shared" si="2014"/>
        <v>1.0470890070000001</v>
      </c>
      <c r="DS1150" s="227">
        <f t="shared" si="2015"/>
        <v>3341.5143678300001</v>
      </c>
      <c r="DT1150" s="227">
        <f t="shared" si="2016"/>
        <v>3701.6089911633335</v>
      </c>
      <c r="DU1150" s="227">
        <f t="shared" si="2081"/>
        <v>3113.21</v>
      </c>
      <c r="DV1150" s="227">
        <f t="shared" si="2017"/>
        <v>62.264200000000002</v>
      </c>
      <c r="DW1150" s="227">
        <f t="shared" si="2018"/>
        <v>268.77379666666667</v>
      </c>
      <c r="DX1150" s="228">
        <f t="shared" si="2078"/>
        <v>1.0206764396788357</v>
      </c>
      <c r="DY1150" s="239">
        <f t="shared" si="2079"/>
        <v>181</v>
      </c>
      <c r="DZ1150" s="231">
        <f t="shared" si="2019"/>
        <v>1.042740011</v>
      </c>
      <c r="EA1150" s="227">
        <f t="shared" si="2020"/>
        <v>3313.3899071400001</v>
      </c>
      <c r="EB1150" s="227">
        <f t="shared" si="2021"/>
        <v>3644.427903806667</v>
      </c>
      <c r="EC1150" s="227">
        <f t="shared" si="1925"/>
        <v>3113.21</v>
      </c>
      <c r="ED1150" s="227">
        <f t="shared" si="2022"/>
        <v>62.264200000000002</v>
      </c>
      <c r="EE1150" s="227">
        <f t="shared" si="2023"/>
        <v>236.60396</v>
      </c>
      <c r="EF1150" s="228">
        <f t="shared" si="1926"/>
        <v>1.0130787398606649</v>
      </c>
      <c r="EG1150" s="239">
        <f t="shared" si="1927"/>
        <v>159</v>
      </c>
      <c r="EH1150" s="231">
        <f t="shared" si="2024"/>
        <v>1.0374490940000001</v>
      </c>
      <c r="EI1150" s="227">
        <f t="shared" si="2025"/>
        <v>3272.03856731</v>
      </c>
      <c r="EJ1150" s="227">
        <f t="shared" si="2026"/>
        <v>3570.90672731</v>
      </c>
      <c r="EK1150" s="227">
        <f t="shared" si="2080"/>
        <v>3113.21</v>
      </c>
      <c r="EL1150" s="227">
        <f t="shared" si="2027"/>
        <v>62.264200000000002</v>
      </c>
      <c r="EM1150" s="227">
        <f t="shared" si="2028"/>
        <v>203.39638666666664</v>
      </c>
      <c r="EN1150" s="228">
        <f t="shared" si="2076"/>
        <v>1.0073372353868733</v>
      </c>
      <c r="EO1150" s="239">
        <f t="shared" si="2077"/>
        <v>138</v>
      </c>
      <c r="EP1150" s="231">
        <f t="shared" si="2029"/>
        <v>1.0324237199999999</v>
      </c>
      <c r="EQ1150" s="227">
        <f t="shared" si="2030"/>
        <v>3237.7348380200001</v>
      </c>
      <c r="ER1150" s="227">
        <f t="shared" si="2031"/>
        <v>3503.395424686667</v>
      </c>
      <c r="ES1150" s="227">
        <f t="shared" si="1924"/>
        <v>3113.21</v>
      </c>
      <c r="ET1150" s="227">
        <f t="shared" si="2032"/>
        <v>62.264200000000002</v>
      </c>
      <c r="EU1150" s="227">
        <f t="shared" si="2033"/>
        <v>173.30202333333332</v>
      </c>
      <c r="EV1150" s="228">
        <f t="shared" si="1922"/>
        <v>1.0060292277646943</v>
      </c>
      <c r="EW1150" s="239">
        <f t="shared" si="1923"/>
        <v>118</v>
      </c>
      <c r="EX1150" s="231">
        <f t="shared" si="2034"/>
        <v>1.027660282</v>
      </c>
      <c r="EY1150" s="227">
        <f t="shared" si="2035"/>
        <v>3218.6117091599999</v>
      </c>
      <c r="EZ1150" s="227">
        <f t="shared" si="2036"/>
        <v>3454.1779324933332</v>
      </c>
      <c r="FA1150" s="227">
        <f t="shared" si="2070"/>
        <v>3113.21</v>
      </c>
      <c r="FB1150" s="227">
        <f t="shared" si="2037"/>
        <v>62.264200000000002</v>
      </c>
      <c r="FC1150" s="227">
        <f t="shared" si="2038"/>
        <v>142.16992333333334</v>
      </c>
      <c r="FD1150" s="228">
        <f t="shared" si="2068"/>
        <v>1.005928902320566</v>
      </c>
      <c r="FE1150" s="239">
        <f t="shared" si="2069"/>
        <v>96</v>
      </c>
      <c r="FF1150" s="231">
        <f t="shared" si="2039"/>
        <v>1.0224458809999999</v>
      </c>
      <c r="FG1150" s="227">
        <f t="shared" si="2040"/>
        <v>3201.9609634100002</v>
      </c>
      <c r="FH1150" s="227">
        <f t="shared" si="2041"/>
        <v>3406.3950867433336</v>
      </c>
      <c r="FI1150" s="227">
        <f t="shared" si="1921"/>
        <v>3113.21</v>
      </c>
      <c r="FJ1150" s="227">
        <f t="shared" si="2042"/>
        <v>62.264200000000002</v>
      </c>
      <c r="FK1150" s="227">
        <f t="shared" si="2043"/>
        <v>108.96235000000001</v>
      </c>
      <c r="FL1150" s="228">
        <f t="shared" si="1919"/>
        <v>1.0040207099976119</v>
      </c>
      <c r="FM1150" s="239">
        <f t="shared" si="1920"/>
        <v>74</v>
      </c>
      <c r="FN1150" s="231">
        <f t="shared" si="2044"/>
        <v>1.017257938</v>
      </c>
      <c r="FO1150" s="227">
        <f t="shared" si="2045"/>
        <v>3179.6709227699998</v>
      </c>
      <c r="FP1150" s="227">
        <f t="shared" si="2046"/>
        <v>3350.8974727699997</v>
      </c>
      <c r="FQ1150" s="227">
        <f t="shared" si="2067"/>
        <v>3113.21</v>
      </c>
      <c r="FR1150" s="227">
        <f t="shared" si="2047"/>
        <v>62.264200000000002</v>
      </c>
      <c r="FS1150" s="227">
        <f t="shared" si="2048"/>
        <v>77.830250000000007</v>
      </c>
      <c r="FT1150" s="228">
        <f t="shared" si="2065"/>
        <v>1.0029168523059513</v>
      </c>
      <c r="FU1150" s="239">
        <f t="shared" si="2066"/>
        <v>52</v>
      </c>
      <c r="FV1150" s="231">
        <f t="shared" si="2049"/>
        <v>1.0120963190000001</v>
      </c>
      <c r="FW1150" s="227">
        <f t="shared" si="2050"/>
        <v>3160.0589989700002</v>
      </c>
      <c r="FX1150" s="227">
        <f t="shared" si="2051"/>
        <v>3300.1534489700002</v>
      </c>
      <c r="FY1150" s="227">
        <f t="shared" si="1917"/>
        <v>3113.21</v>
      </c>
      <c r="FZ1150" s="227">
        <f t="shared" si="2052"/>
        <v>62.264200000000002</v>
      </c>
      <c r="GA1150" s="227">
        <f t="shared" si="2053"/>
        <v>46.698149999999998</v>
      </c>
      <c r="GB1150" s="228">
        <f t="shared" si="1912"/>
        <v>1.00331781121649</v>
      </c>
      <c r="GC1150" s="239">
        <f t="shared" si="1913"/>
        <v>30</v>
      </c>
      <c r="GD1150" s="231">
        <f t="shared" si="2054"/>
        <v>1.00696089</v>
      </c>
      <c r="GE1150" s="227">
        <f t="shared" si="2055"/>
        <v>3145.2816547399998</v>
      </c>
      <c r="GF1150" s="227">
        <f t="shared" si="2056"/>
        <v>3254.2440047399996</v>
      </c>
      <c r="GG1150" s="227">
        <f t="shared" si="2063"/>
        <v>3113.21</v>
      </c>
      <c r="GH1150" s="227">
        <f t="shared" si="2071"/>
        <v>62.264200000000002</v>
      </c>
      <c r="GI1150" s="227">
        <f t="shared" si="2072"/>
        <v>14.528313333333335</v>
      </c>
      <c r="GJ1150" s="228">
        <f t="shared" si="2058"/>
        <v>1.0023150837897328</v>
      </c>
      <c r="GK1150" s="239">
        <f t="shared" si="2059"/>
        <v>10</v>
      </c>
      <c r="GL1150" s="231">
        <f t="shared" si="2073"/>
        <v>1.0023149339999999</v>
      </c>
      <c r="GM1150" s="227">
        <f t="shared" si="2074"/>
        <v>3127.6409021999998</v>
      </c>
      <c r="GN1150" s="227">
        <f t="shared" si="2075"/>
        <v>3204.4334155333331</v>
      </c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5"/>
      <c r="HA1150" s="5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3"/>
      <c r="JZ1150" s="1"/>
      <c r="KA1150" s="1"/>
      <c r="KB1150" s="1"/>
      <c r="KC1150" s="1"/>
      <c r="KD1150" s="1"/>
      <c r="KE1150" s="1"/>
    </row>
    <row r="1151" spans="1:291" x14ac:dyDescent="0.2">
      <c r="A1151" s="196">
        <f t="shared" si="1799"/>
        <v>43809</v>
      </c>
      <c r="B1151" s="236">
        <f t="shared" si="2062"/>
        <v>124066.56057868332</v>
      </c>
      <c r="C1151" s="66">
        <f t="shared" si="1941"/>
        <v>44860.469055080001</v>
      </c>
      <c r="D1151" s="77">
        <f t="shared" si="1800"/>
        <v>5233.07</v>
      </c>
      <c r="E1151" s="67">
        <f>VLOOKUP(A1150,[1]Plan1!$DQ$117:$DS$314,3)</f>
        <v>5259.76</v>
      </c>
      <c r="F1151" s="11">
        <f t="shared" si="1801"/>
        <v>43795</v>
      </c>
      <c r="G1151" s="73">
        <f t="shared" si="1789"/>
        <v>5.1002566371174396E-3</v>
      </c>
      <c r="H1151" s="11">
        <f t="shared" si="1802"/>
        <v>43825</v>
      </c>
      <c r="I1151" s="11">
        <f t="shared" si="1790"/>
        <v>43825</v>
      </c>
      <c r="J1151" s="1">
        <f t="shared" si="1803"/>
        <v>22</v>
      </c>
      <c r="K1151" s="1">
        <f t="shared" si="1804"/>
        <v>11</v>
      </c>
      <c r="L1151" s="66">
        <f t="shared" si="1791"/>
        <v>1.0025468799999999</v>
      </c>
      <c r="M1151" s="70">
        <f t="shared" si="1942"/>
        <v>1.0010004100000001</v>
      </c>
      <c r="N1151" s="70">
        <f t="shared" si="1928"/>
        <v>1.1038995774568048</v>
      </c>
      <c r="O1151" s="66">
        <f t="shared" si="1938"/>
        <v>1.10671107</v>
      </c>
      <c r="P1151" s="66">
        <f t="shared" si="1792"/>
        <v>44974.723286499997</v>
      </c>
      <c r="Q1151" s="74">
        <f t="shared" si="1793"/>
        <v>0</v>
      </c>
      <c r="R1151" s="75">
        <f t="shared" si="1939"/>
        <v>0</v>
      </c>
      <c r="S1151" s="66">
        <f t="shared" si="1940"/>
        <v>0</v>
      </c>
      <c r="T1151" s="10">
        <f t="shared" si="1805"/>
        <v>0.06</v>
      </c>
      <c r="U1151" s="74">
        <f t="shared" si="1935"/>
        <v>11</v>
      </c>
      <c r="V1151" s="74">
        <v>252</v>
      </c>
      <c r="W1151" s="70">
        <f t="shared" si="1794"/>
        <v>1.0025467210000001</v>
      </c>
      <c r="X1151" s="66">
        <f t="shared" si="1795"/>
        <v>114.53807226000001</v>
      </c>
      <c r="Y1151" s="66">
        <v>0</v>
      </c>
      <c r="Z1151" s="67">
        <f t="shared" si="1796"/>
        <v>0</v>
      </c>
      <c r="AA1151" s="68" t="str">
        <f t="shared" si="1806"/>
        <v>A+INCORP J=</v>
      </c>
      <c r="AB1151" s="11">
        <f t="shared" si="1807"/>
        <v>43825</v>
      </c>
      <c r="AC1151" s="227">
        <f t="shared" si="1812"/>
        <v>3113.21</v>
      </c>
      <c r="AD1151" s="227">
        <f t="shared" si="1957"/>
        <v>62.264200000000002</v>
      </c>
      <c r="AE1151" s="227">
        <f t="shared" si="1958"/>
        <v>647.54768000000001</v>
      </c>
      <c r="AF1151" s="228">
        <f t="shared" si="1813"/>
        <v>1.0606282164496377</v>
      </c>
      <c r="AG1151" s="230">
        <f t="shared" si="1814"/>
        <v>431</v>
      </c>
      <c r="AH1151" s="231">
        <f t="shared" si="1959"/>
        <v>1.10479338</v>
      </c>
      <c r="AI1151" s="227">
        <f t="shared" si="1960"/>
        <v>3647.9817479100002</v>
      </c>
      <c r="AJ1151" s="227">
        <f t="shared" si="1961"/>
        <v>4357.7936279100004</v>
      </c>
      <c r="AK1151" s="227">
        <f t="shared" si="1948"/>
        <v>3113.21</v>
      </c>
      <c r="AL1151" s="227">
        <f t="shared" si="1962"/>
        <v>62.264200000000002</v>
      </c>
      <c r="AM1151" s="227">
        <f t="shared" si="1963"/>
        <v>616.41558000000009</v>
      </c>
      <c r="AN1151" s="228">
        <f t="shared" si="1949"/>
        <v>1.0596749089310589</v>
      </c>
      <c r="AO1151" s="230">
        <f t="shared" si="1950"/>
        <v>410</v>
      </c>
      <c r="AP1151" s="231">
        <f t="shared" si="1964"/>
        <v>1.0994417910000001</v>
      </c>
      <c r="AQ1151" s="227">
        <f t="shared" si="1965"/>
        <v>3627.0480493499999</v>
      </c>
      <c r="AR1151" s="227">
        <f t="shared" si="1966"/>
        <v>4305.7278293500003</v>
      </c>
      <c r="AS1151" s="227">
        <f t="shared" si="1808"/>
        <v>3113.21</v>
      </c>
      <c r="AT1151" s="227">
        <f t="shared" si="1967"/>
        <v>62.264200000000002</v>
      </c>
      <c r="AU1151" s="227">
        <f t="shared" si="1968"/>
        <v>585.28348000000005</v>
      </c>
      <c r="AV1151" s="228">
        <f t="shared" si="1809"/>
        <v>1.0573491984762746</v>
      </c>
      <c r="AW1151" s="230">
        <f t="shared" si="1810"/>
        <v>389</v>
      </c>
      <c r="AX1151" s="231">
        <f t="shared" si="1969"/>
        <v>1.0941161260000001</v>
      </c>
      <c r="AY1151" s="227">
        <f t="shared" si="1970"/>
        <v>3601.5568651799999</v>
      </c>
      <c r="AZ1151" s="227">
        <f t="shared" si="1971"/>
        <v>4249.1045451800001</v>
      </c>
      <c r="BA1151" s="227">
        <f t="shared" si="1787"/>
        <v>3113.21</v>
      </c>
      <c r="BB1151" s="227">
        <f t="shared" si="1972"/>
        <v>62.264200000000002</v>
      </c>
      <c r="BC1151" s="227">
        <f t="shared" si="1973"/>
        <v>553.11364333333336</v>
      </c>
      <c r="BD1151" s="228">
        <f t="shared" si="1946"/>
        <v>1.0531360888580277</v>
      </c>
      <c r="BE1151" s="230">
        <f t="shared" si="1947"/>
        <v>369</v>
      </c>
      <c r="BF1151" s="231">
        <f t="shared" si="1974"/>
        <v>1.089068049</v>
      </c>
      <c r="BG1151" s="227">
        <f t="shared" si="1975"/>
        <v>3570.6553194200001</v>
      </c>
      <c r="BH1151" s="227">
        <f t="shared" si="1976"/>
        <v>4186.0331627533333</v>
      </c>
      <c r="BI1151" s="227">
        <f t="shared" si="1811"/>
        <v>3113.21</v>
      </c>
      <c r="BJ1151" s="227">
        <f t="shared" si="1977"/>
        <v>62.264200000000002</v>
      </c>
      <c r="BK1151" s="227">
        <f t="shared" si="1978"/>
        <v>521.98154333333332</v>
      </c>
      <c r="BL1151" s="228">
        <f t="shared" si="1797"/>
        <v>1.0400315481538436</v>
      </c>
      <c r="BM1151" s="230">
        <f t="shared" si="1798"/>
        <v>347</v>
      </c>
      <c r="BN1151" s="231">
        <f t="shared" si="1979"/>
        <v>1.083542062</v>
      </c>
      <c r="BO1151" s="227">
        <f t="shared" si="1980"/>
        <v>3508.33216335</v>
      </c>
      <c r="BP1151" s="227">
        <f t="shared" si="1981"/>
        <v>4092.5779066833334</v>
      </c>
      <c r="BQ1151" s="227">
        <f t="shared" si="1945"/>
        <v>3113.21</v>
      </c>
      <c r="BR1151" s="227">
        <f t="shared" si="1982"/>
        <v>62.264200000000002</v>
      </c>
      <c r="BS1151" s="227">
        <f t="shared" si="1983"/>
        <v>487.73623333333336</v>
      </c>
      <c r="BT1151" s="228">
        <f t="shared" si="1943"/>
        <v>1.0366100655319839</v>
      </c>
      <c r="BU1151" s="230">
        <f t="shared" si="1944"/>
        <v>324</v>
      </c>
      <c r="BV1151" s="231">
        <f t="shared" si="1984"/>
        <v>1.077794871</v>
      </c>
      <c r="BW1151" s="227">
        <f t="shared" si="1985"/>
        <v>3478.2432490400001</v>
      </c>
      <c r="BX1151" s="227">
        <f t="shared" si="1986"/>
        <v>4028.2436823733333</v>
      </c>
      <c r="BY1151" s="227">
        <f t="shared" si="1788"/>
        <v>3113.21</v>
      </c>
      <c r="BZ1151" s="227">
        <f t="shared" si="1987"/>
        <v>62.264200000000002</v>
      </c>
      <c r="CA1151" s="227">
        <f t="shared" si="1988"/>
        <v>457.64186999999998</v>
      </c>
      <c r="CB1151" s="228">
        <f t="shared" si="1785"/>
        <v>1.0375428310262198</v>
      </c>
      <c r="CC1151" s="230">
        <f t="shared" si="1786"/>
        <v>304</v>
      </c>
      <c r="CD1151" s="231">
        <f t="shared" si="1989"/>
        <v>1.0728220980000001</v>
      </c>
      <c r="CE1151" s="227">
        <f t="shared" si="1990"/>
        <v>3465.3105540699999</v>
      </c>
      <c r="CF1151" s="227">
        <f t="shared" si="1991"/>
        <v>3985.2166240699999</v>
      </c>
      <c r="CG1151" s="227">
        <f t="shared" si="1781"/>
        <v>3113.21</v>
      </c>
      <c r="CH1151" s="227">
        <f t="shared" si="1992"/>
        <v>62.264200000000002</v>
      </c>
      <c r="CI1151" s="227">
        <f t="shared" si="1993"/>
        <v>426.50976999999995</v>
      </c>
      <c r="CJ1151" s="228">
        <f t="shared" si="1936"/>
        <v>1.0325867284402441</v>
      </c>
      <c r="CK1151" s="230">
        <f t="shared" si="1937"/>
        <v>283</v>
      </c>
      <c r="CL1151" s="231">
        <f t="shared" si="1994"/>
        <v>1.0676253769999999</v>
      </c>
      <c r="CM1151" s="227">
        <f t="shared" si="1995"/>
        <v>3432.0518778800001</v>
      </c>
      <c r="CN1151" s="227">
        <f t="shared" si="1996"/>
        <v>3920.8258478799999</v>
      </c>
      <c r="CO1151" s="227">
        <f t="shared" si="1784"/>
        <v>3113.21</v>
      </c>
      <c r="CP1151" s="227">
        <f t="shared" si="1997"/>
        <v>62.264200000000002</v>
      </c>
      <c r="CQ1151" s="227">
        <f t="shared" si="1998"/>
        <v>393.30219666666665</v>
      </c>
      <c r="CR1151" s="228">
        <f t="shared" si="1782"/>
        <v>1.0279616614911802</v>
      </c>
      <c r="CS1151" s="230">
        <f t="shared" si="1783"/>
        <v>263</v>
      </c>
      <c r="CT1151" s="231">
        <f t="shared" si="1999"/>
        <v>1.062699525</v>
      </c>
      <c r="CU1151" s="227">
        <f t="shared" si="2000"/>
        <v>3400.9153389100002</v>
      </c>
      <c r="CV1151" s="227">
        <f t="shared" si="2001"/>
        <v>3856.4817355766668</v>
      </c>
      <c r="CW1151" s="227">
        <f t="shared" si="1934"/>
        <v>3113.21</v>
      </c>
      <c r="CX1151" s="227">
        <f t="shared" si="2002"/>
        <v>62.264200000000002</v>
      </c>
      <c r="CY1151" s="227">
        <f t="shared" si="2003"/>
        <v>362.17009666666667</v>
      </c>
      <c r="CZ1151" s="228">
        <f t="shared" si="1932"/>
        <v>1.030125388471226</v>
      </c>
      <c r="DA1151" s="239">
        <f t="shared" si="1933"/>
        <v>242</v>
      </c>
      <c r="DB1151" s="231">
        <f t="shared" si="2004"/>
        <v>1.057551838</v>
      </c>
      <c r="DC1151" s="227">
        <f t="shared" si="2005"/>
        <v>3391.5652129199998</v>
      </c>
      <c r="DD1151" s="227">
        <f t="shared" si="2006"/>
        <v>3815.9995095866666</v>
      </c>
      <c r="DE1151" s="227">
        <f t="shared" si="1780"/>
        <v>3113.21</v>
      </c>
      <c r="DF1151" s="227">
        <f t="shared" si="2007"/>
        <v>62.264200000000002</v>
      </c>
      <c r="DG1151" s="227">
        <f t="shared" si="2008"/>
        <v>331.03799666666669</v>
      </c>
      <c r="DH1151" s="228">
        <f t="shared" si="1778"/>
        <v>1.0285824085578985</v>
      </c>
      <c r="DI1151" s="239">
        <f t="shared" si="1779"/>
        <v>221</v>
      </c>
      <c r="DJ1151" s="231">
        <f t="shared" si="2009"/>
        <v>1.0524290860000001</v>
      </c>
      <c r="DK1151" s="227">
        <f t="shared" si="2010"/>
        <v>3370.0810944300001</v>
      </c>
      <c r="DL1151" s="227">
        <f t="shared" si="2011"/>
        <v>3763.3832910966667</v>
      </c>
      <c r="DM1151" s="227">
        <f t="shared" si="1931"/>
        <v>3113.21</v>
      </c>
      <c r="DN1151" s="227">
        <f t="shared" si="2012"/>
        <v>62.264200000000002</v>
      </c>
      <c r="DO1151" s="227">
        <f t="shared" si="2013"/>
        <v>298.86815999999999</v>
      </c>
      <c r="DP1151" s="228">
        <f t="shared" si="1929"/>
        <v>1.0253018470210657</v>
      </c>
      <c r="DQ1151" s="239">
        <f t="shared" si="1930"/>
        <v>200</v>
      </c>
      <c r="DR1151" s="231">
        <f t="shared" si="2014"/>
        <v>1.0473311489999999</v>
      </c>
      <c r="DS1151" s="227">
        <f t="shared" si="2015"/>
        <v>3343.0600423999999</v>
      </c>
      <c r="DT1151" s="227">
        <f t="shared" si="2016"/>
        <v>3704.1924024</v>
      </c>
      <c r="DU1151" s="227">
        <f t="shared" si="2081"/>
        <v>3113.21</v>
      </c>
      <c r="DV1151" s="227">
        <f t="shared" si="2017"/>
        <v>62.264200000000002</v>
      </c>
      <c r="DW1151" s="227">
        <f t="shared" si="2018"/>
        <v>269.81153333333333</v>
      </c>
      <c r="DX1151" s="228">
        <f t="shared" si="2078"/>
        <v>1.0209124823941174</v>
      </c>
      <c r="DY1151" s="239">
        <f t="shared" si="2079"/>
        <v>182</v>
      </c>
      <c r="DZ1151" s="231">
        <f t="shared" si="2019"/>
        <v>1.0429811470000001</v>
      </c>
      <c r="EA1151" s="227">
        <f t="shared" si="2020"/>
        <v>3314.9225713599999</v>
      </c>
      <c r="EB1151" s="227">
        <f t="shared" si="2021"/>
        <v>3646.998304693333</v>
      </c>
      <c r="EC1151" s="227">
        <f t="shared" si="1925"/>
        <v>3113.21</v>
      </c>
      <c r="ED1151" s="227">
        <f t="shared" si="2022"/>
        <v>62.264200000000002</v>
      </c>
      <c r="EE1151" s="227">
        <f t="shared" si="2023"/>
        <v>237.64169666666669</v>
      </c>
      <c r="EF1151" s="228">
        <f t="shared" si="1926"/>
        <v>1.0133130255238336</v>
      </c>
      <c r="EG1151" s="239">
        <f t="shared" si="1927"/>
        <v>160</v>
      </c>
      <c r="EH1151" s="231">
        <f t="shared" si="2024"/>
        <v>1.037689007</v>
      </c>
      <c r="EI1151" s="227">
        <f t="shared" si="2025"/>
        <v>3273.5521054599999</v>
      </c>
      <c r="EJ1151" s="227">
        <f t="shared" si="2026"/>
        <v>3573.4580021266665</v>
      </c>
      <c r="EK1151" s="227">
        <f t="shared" si="2080"/>
        <v>3113.21</v>
      </c>
      <c r="EL1151" s="227">
        <f t="shared" si="2027"/>
        <v>62.264200000000002</v>
      </c>
      <c r="EM1151" s="227">
        <f t="shared" si="2028"/>
        <v>204.43412333333333</v>
      </c>
      <c r="EN1151" s="228">
        <f t="shared" si="2076"/>
        <v>1.0075701932636318</v>
      </c>
      <c r="EO1151" s="239">
        <f t="shared" si="2077"/>
        <v>139</v>
      </c>
      <c r="EP1151" s="231">
        <f t="shared" si="2029"/>
        <v>1.03266247</v>
      </c>
      <c r="EQ1151" s="227">
        <f t="shared" si="2030"/>
        <v>3239.2325056700001</v>
      </c>
      <c r="ER1151" s="227">
        <f t="shared" si="2031"/>
        <v>3505.9308290033337</v>
      </c>
      <c r="ES1151" s="227">
        <f t="shared" si="1924"/>
        <v>3113.21</v>
      </c>
      <c r="ET1151" s="227">
        <f t="shared" si="2032"/>
        <v>62.264200000000002</v>
      </c>
      <c r="EU1151" s="227">
        <f t="shared" si="2033"/>
        <v>174.33975999999998</v>
      </c>
      <c r="EV1151" s="228">
        <f t="shared" si="1922"/>
        <v>1.0062618831502237</v>
      </c>
      <c r="EW1151" s="239">
        <f t="shared" si="1923"/>
        <v>119</v>
      </c>
      <c r="EX1151" s="231">
        <f t="shared" si="2034"/>
        <v>1.027897931</v>
      </c>
      <c r="EY1151" s="227">
        <f t="shared" si="2035"/>
        <v>3220.1005328199999</v>
      </c>
      <c r="EZ1151" s="227">
        <f t="shared" si="2036"/>
        <v>3456.7044928199998</v>
      </c>
      <c r="FA1151" s="227">
        <f t="shared" si="2070"/>
        <v>3113.21</v>
      </c>
      <c r="FB1151" s="227">
        <f t="shared" si="2037"/>
        <v>62.264200000000002</v>
      </c>
      <c r="FC1151" s="227">
        <f t="shared" si="2038"/>
        <v>143.20766</v>
      </c>
      <c r="FD1151" s="228">
        <f t="shared" si="2068"/>
        <v>1.006161534504727</v>
      </c>
      <c r="FE1151" s="239">
        <f t="shared" si="2069"/>
        <v>97</v>
      </c>
      <c r="FF1151" s="231">
        <f t="shared" si="2039"/>
        <v>1.022682324</v>
      </c>
      <c r="FG1151" s="227">
        <f t="shared" si="2040"/>
        <v>3203.4420844900001</v>
      </c>
      <c r="FH1151" s="227">
        <f t="shared" si="2041"/>
        <v>3408.9139444900002</v>
      </c>
      <c r="FI1151" s="227">
        <f t="shared" si="1921"/>
        <v>3113.21</v>
      </c>
      <c r="FJ1151" s="227">
        <f t="shared" si="2042"/>
        <v>62.264200000000002</v>
      </c>
      <c r="FK1151" s="227">
        <f t="shared" si="2043"/>
        <v>110.00008666666668</v>
      </c>
      <c r="FL1151" s="228">
        <f t="shared" si="1919"/>
        <v>1.0042529008911936</v>
      </c>
      <c r="FM1151" s="239">
        <f t="shared" si="1920"/>
        <v>75</v>
      </c>
      <c r="FN1151" s="231">
        <f t="shared" si="2044"/>
        <v>1.0174931810000001</v>
      </c>
      <c r="FO1151" s="227">
        <f t="shared" si="2045"/>
        <v>3181.14173235</v>
      </c>
      <c r="FP1151" s="227">
        <f t="shared" si="2046"/>
        <v>3353.4060190166665</v>
      </c>
      <c r="FQ1151" s="227">
        <f t="shared" si="2067"/>
        <v>3113.21</v>
      </c>
      <c r="FR1151" s="227">
        <f t="shared" si="2047"/>
        <v>62.264200000000002</v>
      </c>
      <c r="FS1151" s="227">
        <f t="shared" si="2048"/>
        <v>78.867986666666667</v>
      </c>
      <c r="FT1151" s="228">
        <f t="shared" si="2065"/>
        <v>1.0031487879202334</v>
      </c>
      <c r="FU1151" s="239">
        <f t="shared" si="2066"/>
        <v>53</v>
      </c>
      <c r="FV1151" s="231">
        <f t="shared" si="2049"/>
        <v>1.0123303690000001</v>
      </c>
      <c r="FW1151" s="227">
        <f t="shared" si="2050"/>
        <v>3161.5207387199998</v>
      </c>
      <c r="FX1151" s="227">
        <f t="shared" si="2051"/>
        <v>3302.6529253866665</v>
      </c>
      <c r="FY1151" s="227">
        <f t="shared" si="1917"/>
        <v>3113.21</v>
      </c>
      <c r="FZ1151" s="227">
        <f t="shared" si="2052"/>
        <v>62.264200000000002</v>
      </c>
      <c r="GA1151" s="227">
        <f t="shared" si="2053"/>
        <v>47.735886666666673</v>
      </c>
      <c r="GB1151" s="228">
        <f t="shared" si="1912"/>
        <v>1.0035498395569546</v>
      </c>
      <c r="GC1151" s="239">
        <f t="shared" si="1913"/>
        <v>31</v>
      </c>
      <c r="GD1151" s="231">
        <f t="shared" si="2054"/>
        <v>1.0071937520000001</v>
      </c>
      <c r="GE1151" s="227">
        <f t="shared" si="2055"/>
        <v>3146.7365576699999</v>
      </c>
      <c r="GF1151" s="227">
        <f t="shared" si="2056"/>
        <v>3256.7366443366664</v>
      </c>
      <c r="GG1151" s="227">
        <f t="shared" si="2063"/>
        <v>3113.21</v>
      </c>
      <c r="GH1151" s="227">
        <f t="shared" si="2071"/>
        <v>62.264200000000002</v>
      </c>
      <c r="GI1151" s="227">
        <f t="shared" si="2072"/>
        <v>15.566050000000001</v>
      </c>
      <c r="GJ1151" s="228">
        <f t="shared" si="2058"/>
        <v>1.0025468802383897</v>
      </c>
      <c r="GK1151" s="239">
        <f t="shared" si="2059"/>
        <v>11</v>
      </c>
      <c r="GL1151" s="231">
        <f t="shared" si="2073"/>
        <v>1.0025467210000001</v>
      </c>
      <c r="GM1151" s="227">
        <f t="shared" si="2074"/>
        <v>3129.0876431900001</v>
      </c>
      <c r="GN1151" s="227">
        <f t="shared" si="2075"/>
        <v>3206.9178931900001</v>
      </c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5"/>
      <c r="HA1151" s="5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3"/>
      <c r="JZ1151" s="1"/>
      <c r="KA1151" s="1"/>
      <c r="KB1151" s="1"/>
      <c r="KC1151" s="1"/>
      <c r="KD1151" s="1"/>
      <c r="KE1151" s="1"/>
    </row>
    <row r="1152" spans="1:291" x14ac:dyDescent="0.2">
      <c r="A1152" s="196">
        <f t="shared" si="1799"/>
        <v>43810</v>
      </c>
      <c r="B1152" s="236">
        <f t="shared" si="2062"/>
        <v>124141.91753855337</v>
      </c>
      <c r="C1152" s="66">
        <f t="shared" si="1941"/>
        <v>44860.469055080001</v>
      </c>
      <c r="D1152" s="77">
        <f t="shared" si="1800"/>
        <v>5233.07</v>
      </c>
      <c r="E1152" s="67">
        <f>VLOOKUP(A1151,[1]Plan1!$DQ$117:$DS$314,3)</f>
        <v>5259.76</v>
      </c>
      <c r="F1152" s="11">
        <f t="shared" si="1801"/>
        <v>43795</v>
      </c>
      <c r="G1152" s="73">
        <f t="shared" si="1789"/>
        <v>5.1002566371174396E-3</v>
      </c>
      <c r="H1152" s="11">
        <f t="shared" si="1802"/>
        <v>43825</v>
      </c>
      <c r="I1152" s="11">
        <f t="shared" si="1790"/>
        <v>43825</v>
      </c>
      <c r="J1152" s="1">
        <f t="shared" si="1803"/>
        <v>22</v>
      </c>
      <c r="K1152" s="1">
        <f t="shared" si="1804"/>
        <v>12</v>
      </c>
      <c r="L1152" s="66">
        <f t="shared" si="1791"/>
        <v>1.0027787399999999</v>
      </c>
      <c r="M1152" s="70">
        <f t="shared" si="1942"/>
        <v>1.0010004100000001</v>
      </c>
      <c r="N1152" s="70">
        <f t="shared" si="1928"/>
        <v>1.1038995774568048</v>
      </c>
      <c r="O1152" s="66">
        <f t="shared" si="1938"/>
        <v>1.1069670199999999</v>
      </c>
      <c r="P1152" s="66">
        <f t="shared" si="1792"/>
        <v>44985.124634860003</v>
      </c>
      <c r="Q1152" s="74">
        <f t="shared" si="1793"/>
        <v>0</v>
      </c>
      <c r="R1152" s="75">
        <f t="shared" si="1939"/>
        <v>0</v>
      </c>
      <c r="S1152" s="66">
        <f t="shared" si="1940"/>
        <v>0</v>
      </c>
      <c r="T1152" s="10">
        <f t="shared" si="1805"/>
        <v>0.06</v>
      </c>
      <c r="U1152" s="74">
        <f t="shared" si="1935"/>
        <v>12</v>
      </c>
      <c r="V1152" s="74">
        <v>252</v>
      </c>
      <c r="W1152" s="70">
        <f t="shared" si="1794"/>
        <v>1.0027785629999999</v>
      </c>
      <c r="X1152" s="66">
        <f t="shared" si="1795"/>
        <v>124.99400285999999</v>
      </c>
      <c r="Y1152" s="66">
        <v>0</v>
      </c>
      <c r="Z1152" s="67">
        <f t="shared" si="1796"/>
        <v>0</v>
      </c>
      <c r="AA1152" s="68" t="str">
        <f t="shared" si="1806"/>
        <v>A+INCORP J=</v>
      </c>
      <c r="AB1152" s="11">
        <f t="shared" si="1807"/>
        <v>43825</v>
      </c>
      <c r="AC1152" s="227">
        <f t="shared" si="1812"/>
        <v>3113.21</v>
      </c>
      <c r="AD1152" s="227">
        <f t="shared" si="1957"/>
        <v>62.264200000000002</v>
      </c>
      <c r="AE1152" s="227">
        <f t="shared" si="1958"/>
        <v>648.58541666666656</v>
      </c>
      <c r="AF1152" s="228">
        <f t="shared" si="1813"/>
        <v>1.0608735088293373</v>
      </c>
      <c r="AG1152" s="230">
        <f t="shared" si="1814"/>
        <v>432</v>
      </c>
      <c r="AH1152" s="231">
        <f t="shared" si="1959"/>
        <v>1.105048866</v>
      </c>
      <c r="AI1152" s="227">
        <f t="shared" si="1960"/>
        <v>3649.6692189599999</v>
      </c>
      <c r="AJ1152" s="227">
        <f t="shared" si="1961"/>
        <v>4360.5188356266663</v>
      </c>
      <c r="AK1152" s="227">
        <f t="shared" si="1948"/>
        <v>3113.21</v>
      </c>
      <c r="AL1152" s="227">
        <f t="shared" si="1962"/>
        <v>62.264200000000002</v>
      </c>
      <c r="AM1152" s="227">
        <f t="shared" si="1963"/>
        <v>617.45331666666664</v>
      </c>
      <c r="AN1152" s="228">
        <f t="shared" si="1949"/>
        <v>1.0599199808385269</v>
      </c>
      <c r="AO1152" s="230">
        <f t="shared" si="1950"/>
        <v>411</v>
      </c>
      <c r="AP1152" s="231">
        <f t="shared" si="1964"/>
        <v>1.09969604</v>
      </c>
      <c r="AQ1152" s="227">
        <f t="shared" si="1965"/>
        <v>3628.7258388300002</v>
      </c>
      <c r="AR1152" s="227">
        <f t="shared" si="1966"/>
        <v>4308.4433554966672</v>
      </c>
      <c r="AS1152" s="227">
        <f t="shared" si="1808"/>
        <v>3113.21</v>
      </c>
      <c r="AT1152" s="227">
        <f t="shared" si="1967"/>
        <v>62.264200000000002</v>
      </c>
      <c r="AU1152" s="227">
        <f t="shared" si="1968"/>
        <v>586.3212166666666</v>
      </c>
      <c r="AV1152" s="228">
        <f t="shared" si="1809"/>
        <v>1.0575937325147295</v>
      </c>
      <c r="AW1152" s="230">
        <f t="shared" si="1810"/>
        <v>390</v>
      </c>
      <c r="AX1152" s="231">
        <f t="shared" si="1969"/>
        <v>1.094369143</v>
      </c>
      <c r="AY1152" s="227">
        <f t="shared" si="1970"/>
        <v>3603.22286162</v>
      </c>
      <c r="AZ1152" s="227">
        <f t="shared" si="1971"/>
        <v>4251.8082782866668</v>
      </c>
      <c r="BA1152" s="227">
        <f t="shared" si="1787"/>
        <v>3113.21</v>
      </c>
      <c r="BB1152" s="227">
        <f t="shared" si="1972"/>
        <v>62.264200000000002</v>
      </c>
      <c r="BC1152" s="227">
        <f t="shared" si="1973"/>
        <v>554.15138000000002</v>
      </c>
      <c r="BD1152" s="228">
        <f t="shared" si="1946"/>
        <v>1.0533796485270777</v>
      </c>
      <c r="BE1152" s="230">
        <f t="shared" si="1947"/>
        <v>370</v>
      </c>
      <c r="BF1152" s="231">
        <f t="shared" si="1974"/>
        <v>1.0893198989999999</v>
      </c>
      <c r="BG1152" s="227">
        <f t="shared" si="1975"/>
        <v>3572.30702277</v>
      </c>
      <c r="BH1152" s="227">
        <f t="shared" si="1976"/>
        <v>4188.7226027699999</v>
      </c>
      <c r="BI1152" s="227">
        <f t="shared" si="1811"/>
        <v>3113.21</v>
      </c>
      <c r="BJ1152" s="227">
        <f t="shared" si="1977"/>
        <v>62.264200000000002</v>
      </c>
      <c r="BK1152" s="227">
        <f t="shared" si="1978"/>
        <v>523.01928000000009</v>
      </c>
      <c r="BL1152" s="228">
        <f t="shared" si="1797"/>
        <v>1.0402720771247429</v>
      </c>
      <c r="BM1152" s="230">
        <f t="shared" si="1798"/>
        <v>348</v>
      </c>
      <c r="BN1152" s="231">
        <f t="shared" si="1979"/>
        <v>1.0837926339999999</v>
      </c>
      <c r="BO1152" s="227">
        <f t="shared" si="1980"/>
        <v>3509.9550371</v>
      </c>
      <c r="BP1152" s="227">
        <f t="shared" si="1981"/>
        <v>4095.2385171000001</v>
      </c>
      <c r="BQ1152" s="227">
        <f t="shared" si="1945"/>
        <v>3113.21</v>
      </c>
      <c r="BR1152" s="227">
        <f t="shared" si="1982"/>
        <v>62.264200000000002</v>
      </c>
      <c r="BS1152" s="227">
        <f t="shared" si="1983"/>
        <v>488.77397000000002</v>
      </c>
      <c r="BT1152" s="228">
        <f t="shared" si="1943"/>
        <v>1.0368498032137194</v>
      </c>
      <c r="BU1152" s="230">
        <f t="shared" si="1944"/>
        <v>325</v>
      </c>
      <c r="BV1152" s="231">
        <f t="shared" si="1984"/>
        <v>1.0780441140000001</v>
      </c>
      <c r="BW1152" s="227">
        <f t="shared" si="1985"/>
        <v>3479.8522045300001</v>
      </c>
      <c r="BX1152" s="227">
        <f t="shared" si="1986"/>
        <v>4030.8903745300004</v>
      </c>
      <c r="BY1152" s="227">
        <f t="shared" si="1788"/>
        <v>3113.21</v>
      </c>
      <c r="BZ1152" s="227">
        <f t="shared" si="1987"/>
        <v>62.264200000000002</v>
      </c>
      <c r="CA1152" s="227">
        <f t="shared" si="1988"/>
        <v>458.67960666666664</v>
      </c>
      <c r="CB1152" s="228">
        <f t="shared" si="1785"/>
        <v>1.0377827844294156</v>
      </c>
      <c r="CC1152" s="230">
        <f t="shared" si="1786"/>
        <v>305</v>
      </c>
      <c r="CD1152" s="231">
        <f t="shared" si="1989"/>
        <v>1.073070191</v>
      </c>
      <c r="CE1152" s="227">
        <f t="shared" si="1990"/>
        <v>3466.9135270900001</v>
      </c>
      <c r="CF1152" s="227">
        <f t="shared" si="1991"/>
        <v>3987.8573337566668</v>
      </c>
      <c r="CG1152" s="227">
        <f t="shared" si="1781"/>
        <v>3113.21</v>
      </c>
      <c r="CH1152" s="227">
        <f t="shared" si="1992"/>
        <v>62.264200000000002</v>
      </c>
      <c r="CI1152" s="227">
        <f t="shared" si="1993"/>
        <v>427.54750666666666</v>
      </c>
      <c r="CJ1152" s="228">
        <f t="shared" si="1936"/>
        <v>1.0328255356414264</v>
      </c>
      <c r="CK1152" s="230">
        <f t="shared" si="1937"/>
        <v>284</v>
      </c>
      <c r="CL1152" s="231">
        <f t="shared" si="1994"/>
        <v>1.0678722679999999</v>
      </c>
      <c r="CM1152" s="227">
        <f t="shared" si="1995"/>
        <v>3433.6394654199999</v>
      </c>
      <c r="CN1152" s="227">
        <f t="shared" si="1996"/>
        <v>3923.4511720866667</v>
      </c>
      <c r="CO1152" s="227">
        <f t="shared" si="1784"/>
        <v>3113.21</v>
      </c>
      <c r="CP1152" s="227">
        <f t="shared" si="1997"/>
        <v>62.264200000000002</v>
      </c>
      <c r="CQ1152" s="227">
        <f t="shared" si="1998"/>
        <v>394.33993333333331</v>
      </c>
      <c r="CR1152" s="228">
        <f t="shared" si="1782"/>
        <v>1.0281993990492391</v>
      </c>
      <c r="CS1152" s="230">
        <f t="shared" si="1783"/>
        <v>264</v>
      </c>
      <c r="CT1152" s="231">
        <f t="shared" si="1999"/>
        <v>1.0629452770000001</v>
      </c>
      <c r="CU1152" s="227">
        <f t="shared" si="2000"/>
        <v>3402.48852377</v>
      </c>
      <c r="CV1152" s="227">
        <f t="shared" si="2001"/>
        <v>3859.0926571033333</v>
      </c>
      <c r="CW1152" s="227">
        <f t="shared" si="1934"/>
        <v>3113.21</v>
      </c>
      <c r="CX1152" s="227">
        <f t="shared" si="2002"/>
        <v>62.264200000000002</v>
      </c>
      <c r="CY1152" s="227">
        <f t="shared" si="2003"/>
        <v>363.20783333333333</v>
      </c>
      <c r="CZ1152" s="228">
        <f t="shared" si="1932"/>
        <v>1.0303636264362435</v>
      </c>
      <c r="DA1152" s="239">
        <f t="shared" si="1933"/>
        <v>243</v>
      </c>
      <c r="DB1152" s="231">
        <f t="shared" si="2004"/>
        <v>1.0577963990000001</v>
      </c>
      <c r="DC1152" s="227">
        <f t="shared" si="2005"/>
        <v>3393.1340707499999</v>
      </c>
      <c r="DD1152" s="227">
        <f t="shared" si="2006"/>
        <v>3818.6061040833333</v>
      </c>
      <c r="DE1152" s="227">
        <f t="shared" si="1780"/>
        <v>3113.21</v>
      </c>
      <c r="DF1152" s="227">
        <f t="shared" si="2007"/>
        <v>62.264200000000002</v>
      </c>
      <c r="DG1152" s="227">
        <f t="shared" si="2008"/>
        <v>332.07573333333329</v>
      </c>
      <c r="DH1152" s="228">
        <f t="shared" si="1778"/>
        <v>1.0288202896766536</v>
      </c>
      <c r="DI1152" s="239">
        <f t="shared" si="1779"/>
        <v>222</v>
      </c>
      <c r="DJ1152" s="231">
        <f t="shared" si="2009"/>
        <v>1.0526724629999999</v>
      </c>
      <c r="DK1152" s="227">
        <f t="shared" si="2010"/>
        <v>3371.6400162999998</v>
      </c>
      <c r="DL1152" s="227">
        <f t="shared" si="2011"/>
        <v>3765.979949633333</v>
      </c>
      <c r="DM1152" s="227">
        <f t="shared" si="1931"/>
        <v>3113.21</v>
      </c>
      <c r="DN1152" s="227">
        <f t="shared" si="2012"/>
        <v>62.264200000000002</v>
      </c>
      <c r="DO1152" s="227">
        <f t="shared" si="2013"/>
        <v>299.90589666666665</v>
      </c>
      <c r="DP1152" s="228">
        <f t="shared" si="1929"/>
        <v>1.0255389694415951</v>
      </c>
      <c r="DQ1152" s="239">
        <f t="shared" si="1930"/>
        <v>201</v>
      </c>
      <c r="DR1152" s="231">
        <f t="shared" si="2014"/>
        <v>1.0475733469999999</v>
      </c>
      <c r="DS1152" s="227">
        <f t="shared" si="2015"/>
        <v>3344.6064646700002</v>
      </c>
      <c r="DT1152" s="227">
        <f t="shared" si="2016"/>
        <v>3706.7765613366669</v>
      </c>
      <c r="DU1152" s="227">
        <f t="shared" si="2081"/>
        <v>3113.21</v>
      </c>
      <c r="DV1152" s="227">
        <f t="shared" si="2017"/>
        <v>62.264200000000002</v>
      </c>
      <c r="DW1152" s="227">
        <f t="shared" si="2018"/>
        <v>270.84926999999999</v>
      </c>
      <c r="DX1152" s="228">
        <f t="shared" si="2078"/>
        <v>1.0211485896825976</v>
      </c>
      <c r="DY1152" s="239">
        <f t="shared" si="2079"/>
        <v>183</v>
      </c>
      <c r="DZ1152" s="231">
        <f t="shared" si="2019"/>
        <v>1.0432223389999999</v>
      </c>
      <c r="EA1152" s="227">
        <f t="shared" si="2020"/>
        <v>3316.4559777200002</v>
      </c>
      <c r="EB1152" s="227">
        <f t="shared" si="2021"/>
        <v>3649.5694477200004</v>
      </c>
      <c r="EC1152" s="227">
        <f t="shared" si="1925"/>
        <v>3113.21</v>
      </c>
      <c r="ED1152" s="227">
        <f t="shared" si="2022"/>
        <v>62.264200000000002</v>
      </c>
      <c r="EE1152" s="227">
        <f t="shared" si="2023"/>
        <v>238.67943333333335</v>
      </c>
      <c r="EF1152" s="228">
        <f t="shared" si="1926"/>
        <v>1.0135473752795314</v>
      </c>
      <c r="EG1152" s="239">
        <f t="shared" si="1927"/>
        <v>161</v>
      </c>
      <c r="EH1152" s="231">
        <f t="shared" si="2024"/>
        <v>1.037928975</v>
      </c>
      <c r="EI1152" s="227">
        <f t="shared" si="2025"/>
        <v>3275.0663742299998</v>
      </c>
      <c r="EJ1152" s="227">
        <f t="shared" si="2026"/>
        <v>3576.0100075633331</v>
      </c>
      <c r="EK1152" s="227">
        <f t="shared" si="2080"/>
        <v>3113.21</v>
      </c>
      <c r="EL1152" s="227">
        <f t="shared" si="2027"/>
        <v>62.264200000000002</v>
      </c>
      <c r="EM1152" s="227">
        <f t="shared" si="2028"/>
        <v>205.47186000000002</v>
      </c>
      <c r="EN1152" s="228">
        <f t="shared" si="2076"/>
        <v>1.0078032148696827</v>
      </c>
      <c r="EO1152" s="239">
        <f t="shared" si="2077"/>
        <v>140</v>
      </c>
      <c r="EP1152" s="231">
        <f t="shared" si="2029"/>
        <v>1.032901276</v>
      </c>
      <c r="EQ1152" s="227">
        <f t="shared" si="2030"/>
        <v>3240.7309002500001</v>
      </c>
      <c r="ER1152" s="227">
        <f t="shared" si="2031"/>
        <v>3508.4669602500003</v>
      </c>
      <c r="ES1152" s="227">
        <f t="shared" si="1924"/>
        <v>3113.21</v>
      </c>
      <c r="ET1152" s="227">
        <f t="shared" si="2032"/>
        <v>62.264200000000002</v>
      </c>
      <c r="EU1152" s="227">
        <f t="shared" si="2033"/>
        <v>175.3774966666667</v>
      </c>
      <c r="EV1152" s="228">
        <f t="shared" si="1922"/>
        <v>1.0064946021822945</v>
      </c>
      <c r="EW1152" s="239">
        <f t="shared" si="1923"/>
        <v>120</v>
      </c>
      <c r="EX1152" s="231">
        <f t="shared" si="2034"/>
        <v>1.0281356349999999</v>
      </c>
      <c r="EY1152" s="227">
        <f t="shared" si="2035"/>
        <v>3221.5900768000001</v>
      </c>
      <c r="EZ1152" s="227">
        <f t="shared" si="2036"/>
        <v>3459.2317734666667</v>
      </c>
      <c r="FA1152" s="227">
        <f t="shared" si="2070"/>
        <v>3113.21</v>
      </c>
      <c r="FB1152" s="227">
        <f t="shared" si="2037"/>
        <v>62.264200000000002</v>
      </c>
      <c r="FC1152" s="227">
        <f t="shared" si="2038"/>
        <v>144.24539666666669</v>
      </c>
      <c r="FD1152" s="228">
        <f t="shared" si="2068"/>
        <v>1.0063942303290818</v>
      </c>
      <c r="FE1152" s="239">
        <f t="shared" si="2069"/>
        <v>98</v>
      </c>
      <c r="FF1152" s="231">
        <f t="shared" si="2039"/>
        <v>1.0229188220000001</v>
      </c>
      <c r="FG1152" s="227">
        <f t="shared" si="2040"/>
        <v>3204.9239230399999</v>
      </c>
      <c r="FH1152" s="227">
        <f t="shared" si="2041"/>
        <v>3411.4335197066666</v>
      </c>
      <c r="FI1152" s="227">
        <f t="shared" si="1921"/>
        <v>3113.21</v>
      </c>
      <c r="FJ1152" s="227">
        <f t="shared" si="2042"/>
        <v>62.264200000000002</v>
      </c>
      <c r="FK1152" s="227">
        <f t="shared" si="2043"/>
        <v>111.03782333333335</v>
      </c>
      <c r="FL1152" s="228">
        <f t="shared" si="1919"/>
        <v>1.0044851553042473</v>
      </c>
      <c r="FM1152" s="239">
        <f t="shared" si="1920"/>
        <v>76</v>
      </c>
      <c r="FN1152" s="231">
        <f t="shared" si="2044"/>
        <v>1.0177284790000001</v>
      </c>
      <c r="FO1152" s="227">
        <f t="shared" si="2045"/>
        <v>3182.61325528</v>
      </c>
      <c r="FP1152" s="227">
        <f t="shared" si="2046"/>
        <v>3355.9152786133332</v>
      </c>
      <c r="FQ1152" s="227">
        <f t="shared" si="2067"/>
        <v>3113.21</v>
      </c>
      <c r="FR1152" s="227">
        <f t="shared" si="2047"/>
        <v>62.264200000000002</v>
      </c>
      <c r="FS1152" s="227">
        <f t="shared" si="2048"/>
        <v>79.905723333333341</v>
      </c>
      <c r="FT1152" s="228">
        <f t="shared" si="2065"/>
        <v>1.0033807869841518</v>
      </c>
      <c r="FU1152" s="239">
        <f t="shared" si="2066"/>
        <v>54</v>
      </c>
      <c r="FV1152" s="231">
        <f t="shared" si="2049"/>
        <v>1.0125644730000001</v>
      </c>
      <c r="FW1152" s="227">
        <f t="shared" si="2050"/>
        <v>3162.9831851600002</v>
      </c>
      <c r="FX1152" s="227">
        <f t="shared" si="2051"/>
        <v>3305.1531084933335</v>
      </c>
      <c r="FY1152" s="227">
        <f t="shared" si="1917"/>
        <v>3113.21</v>
      </c>
      <c r="FZ1152" s="227">
        <f t="shared" si="2052"/>
        <v>62.264200000000002</v>
      </c>
      <c r="GA1152" s="227">
        <f t="shared" si="2053"/>
        <v>48.773623333333333</v>
      </c>
      <c r="GB1152" s="228">
        <f t="shared" si="1912"/>
        <v>1.0037819313724223</v>
      </c>
      <c r="GC1152" s="239">
        <f t="shared" si="1913"/>
        <v>32</v>
      </c>
      <c r="GD1152" s="231">
        <f t="shared" si="2054"/>
        <v>1.0074266679999999</v>
      </c>
      <c r="GE1152" s="227">
        <f t="shared" si="2055"/>
        <v>3148.1921648399998</v>
      </c>
      <c r="GF1152" s="227">
        <f t="shared" si="2056"/>
        <v>3259.2299881733334</v>
      </c>
      <c r="GG1152" s="227">
        <f t="shared" si="2063"/>
        <v>3113.21</v>
      </c>
      <c r="GH1152" s="227">
        <f t="shared" si="2071"/>
        <v>62.264200000000002</v>
      </c>
      <c r="GI1152" s="227">
        <f t="shared" si="2072"/>
        <v>16.603786666666668</v>
      </c>
      <c r="GJ1152" s="228">
        <f t="shared" si="2058"/>
        <v>1.0027787400986123</v>
      </c>
      <c r="GK1152" s="239">
        <f t="shared" si="2059"/>
        <v>12</v>
      </c>
      <c r="GL1152" s="231">
        <f t="shared" si="2073"/>
        <v>1.0027785629999999</v>
      </c>
      <c r="GM1152" s="227">
        <f t="shared" si="2074"/>
        <v>3130.5350883699998</v>
      </c>
      <c r="GN1152" s="227">
        <f t="shared" si="2075"/>
        <v>3209.4030750366665</v>
      </c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5"/>
      <c r="HA1152" s="5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3"/>
      <c r="JZ1152" s="1"/>
      <c r="KA1152" s="1"/>
      <c r="KB1152" s="1"/>
      <c r="KC1152" s="1"/>
      <c r="KD1152" s="1"/>
      <c r="KE1152" s="1"/>
    </row>
    <row r="1153" spans="1:291" x14ac:dyDescent="0.2">
      <c r="A1153" s="196">
        <f t="shared" si="1799"/>
        <v>43811</v>
      </c>
      <c r="B1153" s="236">
        <f t="shared" si="2062"/>
        <v>124217.29914175332</v>
      </c>
      <c r="C1153" s="66">
        <f t="shared" si="1941"/>
        <v>44860.469055080001</v>
      </c>
      <c r="D1153" s="77">
        <f t="shared" si="1800"/>
        <v>5233.07</v>
      </c>
      <c r="E1153" s="67">
        <f>VLOOKUP(A1152,[1]Plan1!$DQ$117:$DS$314,3)</f>
        <v>5259.76</v>
      </c>
      <c r="F1153" s="11">
        <f t="shared" si="1801"/>
        <v>43795</v>
      </c>
      <c r="G1153" s="73">
        <f t="shared" si="1789"/>
        <v>5.1002566371174396E-3</v>
      </c>
      <c r="H1153" s="11">
        <f t="shared" si="1802"/>
        <v>43825</v>
      </c>
      <c r="I1153" s="11">
        <f t="shared" si="1790"/>
        <v>43825</v>
      </c>
      <c r="J1153" s="1">
        <f t="shared" si="1803"/>
        <v>22</v>
      </c>
      <c r="K1153" s="1">
        <f t="shared" si="1804"/>
        <v>13</v>
      </c>
      <c r="L1153" s="66">
        <f t="shared" si="1791"/>
        <v>1.00301065</v>
      </c>
      <c r="M1153" s="70">
        <f t="shared" si="1942"/>
        <v>1.0010004100000001</v>
      </c>
      <c r="N1153" s="70">
        <f t="shared" si="1928"/>
        <v>1.1038995774568048</v>
      </c>
      <c r="O1153" s="66">
        <f t="shared" si="1938"/>
        <v>1.1072230300000001</v>
      </c>
      <c r="P1153" s="66">
        <f t="shared" si="1792"/>
        <v>44995.52822624</v>
      </c>
      <c r="Q1153" s="74">
        <f t="shared" si="1793"/>
        <v>0</v>
      </c>
      <c r="R1153" s="75">
        <f t="shared" si="1939"/>
        <v>0</v>
      </c>
      <c r="S1153" s="66">
        <f t="shared" si="1940"/>
        <v>0</v>
      </c>
      <c r="T1153" s="10">
        <f t="shared" si="1805"/>
        <v>0.06</v>
      </c>
      <c r="U1153" s="74">
        <f t="shared" si="1935"/>
        <v>13</v>
      </c>
      <c r="V1153" s="74">
        <v>252</v>
      </c>
      <c r="W1153" s="70">
        <f t="shared" si="1794"/>
        <v>1.0030104580000001</v>
      </c>
      <c r="X1153" s="66">
        <f t="shared" si="1795"/>
        <v>135.45714791</v>
      </c>
      <c r="Y1153" s="66">
        <v>0</v>
      </c>
      <c r="Z1153" s="67">
        <f t="shared" si="1796"/>
        <v>0</v>
      </c>
      <c r="AA1153" s="68" t="str">
        <f t="shared" si="1806"/>
        <v>A+INCORP J=</v>
      </c>
      <c r="AB1153" s="11">
        <f t="shared" si="1807"/>
        <v>43825</v>
      </c>
      <c r="AC1153" s="227">
        <f t="shared" si="1812"/>
        <v>3113.21</v>
      </c>
      <c r="AD1153" s="227">
        <f t="shared" si="1957"/>
        <v>62.264200000000002</v>
      </c>
      <c r="AE1153" s="227">
        <f t="shared" si="1958"/>
        <v>649.62315333333333</v>
      </c>
      <c r="AF1153" s="228">
        <f t="shared" si="1813"/>
        <v>1.0611188587106692</v>
      </c>
      <c r="AG1153" s="230">
        <f t="shared" si="1814"/>
        <v>433</v>
      </c>
      <c r="AH1153" s="231">
        <f t="shared" si="1959"/>
        <v>1.105304412</v>
      </c>
      <c r="AI1153" s="227">
        <f t="shared" si="1960"/>
        <v>3651.3574762799999</v>
      </c>
      <c r="AJ1153" s="227">
        <f t="shared" si="1961"/>
        <v>4363.2448296133334</v>
      </c>
      <c r="AK1153" s="227">
        <f t="shared" si="1948"/>
        <v>3113.21</v>
      </c>
      <c r="AL1153" s="227">
        <f t="shared" si="1962"/>
        <v>62.264200000000002</v>
      </c>
      <c r="AM1153" s="227">
        <f t="shared" si="1963"/>
        <v>618.49105333333341</v>
      </c>
      <c r="AN1153" s="228">
        <f t="shared" si="1949"/>
        <v>1.0601651101959442</v>
      </c>
      <c r="AO1153" s="230">
        <f t="shared" si="1950"/>
        <v>412</v>
      </c>
      <c r="AP1153" s="231">
        <f t="shared" si="1964"/>
        <v>1.0999503479999999</v>
      </c>
      <c r="AQ1153" s="227">
        <f t="shared" si="1965"/>
        <v>3630.40440773</v>
      </c>
      <c r="AR1153" s="227">
        <f t="shared" si="1966"/>
        <v>4311.1596610633333</v>
      </c>
      <c r="AS1153" s="227">
        <f t="shared" si="1808"/>
        <v>3113.21</v>
      </c>
      <c r="AT1153" s="227">
        <f t="shared" si="1967"/>
        <v>62.264200000000002</v>
      </c>
      <c r="AU1153" s="227">
        <f t="shared" si="1968"/>
        <v>587.35895333333337</v>
      </c>
      <c r="AV1153" s="228">
        <f t="shared" si="1809"/>
        <v>1.0578383238770461</v>
      </c>
      <c r="AW1153" s="230">
        <f t="shared" si="1810"/>
        <v>391</v>
      </c>
      <c r="AX1153" s="231">
        <f t="shared" si="1969"/>
        <v>1.0946222189999999</v>
      </c>
      <c r="AY1153" s="227">
        <f t="shared" si="1970"/>
        <v>3604.8896329499999</v>
      </c>
      <c r="AZ1153" s="227">
        <f t="shared" si="1971"/>
        <v>4254.5127862833333</v>
      </c>
      <c r="BA1153" s="227">
        <f t="shared" si="1787"/>
        <v>3113.21</v>
      </c>
      <c r="BB1153" s="227">
        <f t="shared" si="1972"/>
        <v>62.264200000000002</v>
      </c>
      <c r="BC1153" s="227">
        <f t="shared" si="1973"/>
        <v>555.18911666666656</v>
      </c>
      <c r="BD1153" s="228">
        <f t="shared" si="1946"/>
        <v>1.0536232652915767</v>
      </c>
      <c r="BE1153" s="230">
        <f t="shared" si="1947"/>
        <v>371</v>
      </c>
      <c r="BF1153" s="231">
        <f t="shared" si="1974"/>
        <v>1.089571807</v>
      </c>
      <c r="BG1153" s="227">
        <f t="shared" si="1975"/>
        <v>3573.9594919699998</v>
      </c>
      <c r="BH1153" s="227">
        <f t="shared" si="1976"/>
        <v>4191.4128086366663</v>
      </c>
      <c r="BI1153" s="227">
        <f t="shared" si="1811"/>
        <v>3113.21</v>
      </c>
      <c r="BJ1153" s="227">
        <f t="shared" si="1977"/>
        <v>62.264200000000002</v>
      </c>
      <c r="BK1153" s="227">
        <f t="shared" si="1978"/>
        <v>524.05701666666664</v>
      </c>
      <c r="BL1153" s="228">
        <f t="shared" si="1797"/>
        <v>1.0405126624806327</v>
      </c>
      <c r="BM1153" s="230">
        <f t="shared" si="1798"/>
        <v>349</v>
      </c>
      <c r="BN1153" s="231">
        <f t="shared" si="1979"/>
        <v>1.0840432630000001</v>
      </c>
      <c r="BO1153" s="227">
        <f t="shared" si="1980"/>
        <v>3511.5786610599998</v>
      </c>
      <c r="BP1153" s="227">
        <f t="shared" si="1981"/>
        <v>4097.8998777266661</v>
      </c>
      <c r="BQ1153" s="227">
        <f t="shared" si="1945"/>
        <v>3113.21</v>
      </c>
      <c r="BR1153" s="227">
        <f t="shared" si="1982"/>
        <v>62.264200000000002</v>
      </c>
      <c r="BS1153" s="227">
        <f t="shared" si="1983"/>
        <v>489.81170666666662</v>
      </c>
      <c r="BT1153" s="228">
        <f t="shared" si="1943"/>
        <v>1.0370895970949507</v>
      </c>
      <c r="BU1153" s="230">
        <f t="shared" si="1944"/>
        <v>326</v>
      </c>
      <c r="BV1153" s="231">
        <f t="shared" si="1984"/>
        <v>1.078293414</v>
      </c>
      <c r="BW1153" s="227">
        <f t="shared" si="1985"/>
        <v>3481.4619047599999</v>
      </c>
      <c r="BX1153" s="227">
        <f t="shared" si="1986"/>
        <v>4033.5378114266664</v>
      </c>
      <c r="BY1153" s="227">
        <f t="shared" si="1788"/>
        <v>3113.21</v>
      </c>
      <c r="BZ1153" s="227">
        <f t="shared" si="1987"/>
        <v>62.264200000000002</v>
      </c>
      <c r="CA1153" s="227">
        <f t="shared" si="1988"/>
        <v>459.71734333333336</v>
      </c>
      <c r="CB1153" s="228">
        <f t="shared" si="1785"/>
        <v>1.0380227940826769</v>
      </c>
      <c r="CC1153" s="230">
        <f t="shared" si="1786"/>
        <v>306</v>
      </c>
      <c r="CD1153" s="231">
        <f t="shared" si="1989"/>
        <v>1.073318341</v>
      </c>
      <c r="CE1153" s="227">
        <f t="shared" si="1990"/>
        <v>3468.5172429300001</v>
      </c>
      <c r="CF1153" s="227">
        <f t="shared" si="1991"/>
        <v>3990.4987862633334</v>
      </c>
      <c r="CG1153" s="227">
        <f t="shared" si="1781"/>
        <v>3113.21</v>
      </c>
      <c r="CH1153" s="227">
        <f t="shared" si="1992"/>
        <v>62.264200000000002</v>
      </c>
      <c r="CI1153" s="227">
        <f t="shared" si="1993"/>
        <v>428.58524333333338</v>
      </c>
      <c r="CJ1153" s="228">
        <f t="shared" si="1936"/>
        <v>1.0330643988239807</v>
      </c>
      <c r="CK1153" s="230">
        <f t="shared" si="1937"/>
        <v>285</v>
      </c>
      <c r="CL1153" s="231">
        <f t="shared" si="1994"/>
        <v>1.068119217</v>
      </c>
      <c r="CM1153" s="227">
        <f t="shared" si="1995"/>
        <v>3435.2277927499999</v>
      </c>
      <c r="CN1153" s="227">
        <f t="shared" si="1996"/>
        <v>3926.0772360833334</v>
      </c>
      <c r="CO1153" s="227">
        <f t="shared" si="1784"/>
        <v>3113.21</v>
      </c>
      <c r="CP1153" s="227">
        <f t="shared" si="1997"/>
        <v>62.264200000000002</v>
      </c>
      <c r="CQ1153" s="227">
        <f t="shared" si="1998"/>
        <v>395.37767000000002</v>
      </c>
      <c r="CR1153" s="228">
        <f t="shared" si="1782"/>
        <v>1.0284371923379234</v>
      </c>
      <c r="CS1153" s="230">
        <f t="shared" si="1783"/>
        <v>265</v>
      </c>
      <c r="CT1153" s="231">
        <f t="shared" si="1999"/>
        <v>1.063191086</v>
      </c>
      <c r="CU1153" s="227">
        <f t="shared" si="2000"/>
        <v>3404.06243937</v>
      </c>
      <c r="CV1153" s="227">
        <f t="shared" si="2001"/>
        <v>3861.7043093699999</v>
      </c>
      <c r="CW1153" s="227">
        <f t="shared" si="1934"/>
        <v>3113.21</v>
      </c>
      <c r="CX1153" s="227">
        <f t="shared" si="2002"/>
        <v>62.264200000000002</v>
      </c>
      <c r="CY1153" s="227">
        <f t="shared" si="2003"/>
        <v>364.24556999999999</v>
      </c>
      <c r="CZ1153" s="228">
        <f t="shared" si="1932"/>
        <v>1.0306019202491921</v>
      </c>
      <c r="DA1153" s="239">
        <f t="shared" si="1933"/>
        <v>244</v>
      </c>
      <c r="DB1153" s="231">
        <f t="shared" si="2004"/>
        <v>1.0580410170000001</v>
      </c>
      <c r="DC1153" s="227">
        <f t="shared" si="2005"/>
        <v>3394.70365821</v>
      </c>
      <c r="DD1153" s="227">
        <f t="shared" si="2006"/>
        <v>3821.2134282100001</v>
      </c>
      <c r="DE1153" s="227">
        <f t="shared" si="1780"/>
        <v>3113.21</v>
      </c>
      <c r="DF1153" s="227">
        <f t="shared" si="2007"/>
        <v>62.264200000000002</v>
      </c>
      <c r="DG1153" s="227">
        <f t="shared" si="2008"/>
        <v>333.11347000000001</v>
      </c>
      <c r="DH1153" s="228">
        <f t="shared" ref="DH1153:DH1216" si="2082">($O1153/DH$830)</f>
        <v>1.0290582265596877</v>
      </c>
      <c r="DI1153" s="239">
        <f t="shared" ref="DI1153:DI1216" si="2083">NETWORKDAYS(DI$830,$A1153,$AE$118:$AE$502)-1</f>
        <v>223</v>
      </c>
      <c r="DJ1153" s="231">
        <f t="shared" si="2009"/>
        <v>1.052915896</v>
      </c>
      <c r="DK1153" s="227">
        <f t="shared" si="2010"/>
        <v>3373.1996608300001</v>
      </c>
      <c r="DL1153" s="227">
        <f t="shared" si="2011"/>
        <v>3768.5773308299999</v>
      </c>
      <c r="DM1153" s="227">
        <f t="shared" si="1931"/>
        <v>3113.21</v>
      </c>
      <c r="DN1153" s="227">
        <f t="shared" si="2012"/>
        <v>62.264200000000002</v>
      </c>
      <c r="DO1153" s="227">
        <f t="shared" si="2013"/>
        <v>300.94363333333331</v>
      </c>
      <c r="DP1153" s="228">
        <f t="shared" si="1929"/>
        <v>1.0257761474485485</v>
      </c>
      <c r="DQ1153" s="239">
        <f t="shared" si="1930"/>
        <v>202</v>
      </c>
      <c r="DR1153" s="231">
        <f t="shared" si="2014"/>
        <v>1.0478156009999999</v>
      </c>
      <c r="DS1153" s="227">
        <f t="shared" si="2015"/>
        <v>3346.1536046800002</v>
      </c>
      <c r="DT1153" s="227">
        <f t="shared" si="2016"/>
        <v>3709.3614380133336</v>
      </c>
      <c r="DU1153" s="227">
        <f t="shared" si="2081"/>
        <v>3113.21</v>
      </c>
      <c r="DV1153" s="227">
        <f t="shared" si="2017"/>
        <v>62.264200000000002</v>
      </c>
      <c r="DW1153" s="227">
        <f t="shared" si="2018"/>
        <v>271.88700666666665</v>
      </c>
      <c r="DX1153" s="228">
        <f t="shared" si="2078"/>
        <v>1.0213847523195341</v>
      </c>
      <c r="DY1153" s="239">
        <f t="shared" si="2079"/>
        <v>184</v>
      </c>
      <c r="DZ1153" s="231">
        <f t="shared" si="2019"/>
        <v>1.043463587</v>
      </c>
      <c r="EA1153" s="227">
        <f t="shared" si="2020"/>
        <v>3317.99009652</v>
      </c>
      <c r="EB1153" s="227">
        <f t="shared" si="2021"/>
        <v>3652.1413031866668</v>
      </c>
      <c r="EC1153" s="227">
        <f t="shared" si="1925"/>
        <v>3113.21</v>
      </c>
      <c r="ED1153" s="227">
        <f t="shared" si="2022"/>
        <v>62.264200000000002</v>
      </c>
      <c r="EE1153" s="227">
        <f t="shared" si="2023"/>
        <v>239.71717000000001</v>
      </c>
      <c r="EF1153" s="228">
        <f t="shared" si="1926"/>
        <v>1.0137817799716835</v>
      </c>
      <c r="EG1153" s="239">
        <f t="shared" si="1927"/>
        <v>162</v>
      </c>
      <c r="EH1153" s="231">
        <f t="shared" si="2024"/>
        <v>1.038168999</v>
      </c>
      <c r="EI1153" s="227">
        <f t="shared" si="2025"/>
        <v>3276.58134746</v>
      </c>
      <c r="EJ1153" s="227">
        <f t="shared" si="2026"/>
        <v>3578.5627174599999</v>
      </c>
      <c r="EK1153" s="227">
        <f t="shared" si="2080"/>
        <v>3113.21</v>
      </c>
      <c r="EL1153" s="227">
        <f t="shared" si="2027"/>
        <v>62.264200000000002</v>
      </c>
      <c r="EM1153" s="227">
        <f t="shared" si="2028"/>
        <v>206.50959666666668</v>
      </c>
      <c r="EN1153" s="228">
        <f t="shared" si="2076"/>
        <v>1.0080362911008418</v>
      </c>
      <c r="EO1153" s="239">
        <f t="shared" si="2077"/>
        <v>141</v>
      </c>
      <c r="EP1153" s="231">
        <f t="shared" si="2029"/>
        <v>1.033140137</v>
      </c>
      <c r="EQ1153" s="227">
        <f t="shared" si="2030"/>
        <v>3242.2299896</v>
      </c>
      <c r="ER1153" s="227">
        <f t="shared" si="2031"/>
        <v>3511.0037862666668</v>
      </c>
      <c r="ES1153" s="227">
        <f t="shared" si="1924"/>
        <v>3113.21</v>
      </c>
      <c r="ET1153" s="227">
        <f t="shared" si="2032"/>
        <v>62.264200000000002</v>
      </c>
      <c r="EU1153" s="227">
        <f t="shared" si="2033"/>
        <v>176.41523333333336</v>
      </c>
      <c r="EV1153" s="228">
        <f t="shared" si="1922"/>
        <v>1.0067273757685435</v>
      </c>
      <c r="EW1153" s="239">
        <f t="shared" si="1923"/>
        <v>121</v>
      </c>
      <c r="EX1153" s="231">
        <f t="shared" si="2034"/>
        <v>1.0283733939999999</v>
      </c>
      <c r="EY1153" s="227">
        <f t="shared" si="2035"/>
        <v>3223.0803122500001</v>
      </c>
      <c r="EZ1153" s="227">
        <f t="shared" si="2036"/>
        <v>3461.7597455833334</v>
      </c>
      <c r="FA1153" s="227">
        <f t="shared" si="2070"/>
        <v>3113.21</v>
      </c>
      <c r="FB1153" s="227">
        <f t="shared" si="2037"/>
        <v>62.264200000000002</v>
      </c>
      <c r="FC1153" s="227">
        <f t="shared" si="2038"/>
        <v>145.28313333333335</v>
      </c>
      <c r="FD1153" s="228">
        <f t="shared" si="2068"/>
        <v>1.006626980702175</v>
      </c>
      <c r="FE1153" s="239">
        <f t="shared" si="2069"/>
        <v>99</v>
      </c>
      <c r="FF1153" s="231">
        <f t="shared" si="2039"/>
        <v>1.023155375</v>
      </c>
      <c r="FG1153" s="227">
        <f t="shared" si="2040"/>
        <v>3206.4064503599998</v>
      </c>
      <c r="FH1153" s="227">
        <f t="shared" si="2041"/>
        <v>3413.9537836933332</v>
      </c>
      <c r="FI1153" s="227">
        <f t="shared" si="1921"/>
        <v>3113.21</v>
      </c>
      <c r="FJ1153" s="227">
        <f t="shared" si="2042"/>
        <v>62.264200000000002</v>
      </c>
      <c r="FK1153" s="227">
        <f t="shared" si="2043"/>
        <v>112.07556000000001</v>
      </c>
      <c r="FL1153" s="228">
        <f t="shared" si="1919"/>
        <v>1.0047174641625634</v>
      </c>
      <c r="FM1153" s="239">
        <f t="shared" si="1920"/>
        <v>77</v>
      </c>
      <c r="FN1153" s="231">
        <f t="shared" si="2044"/>
        <v>1.017963832</v>
      </c>
      <c r="FO1153" s="227">
        <f t="shared" si="2045"/>
        <v>3184.0854630600002</v>
      </c>
      <c r="FP1153" s="227">
        <f t="shared" si="2046"/>
        <v>3358.42522306</v>
      </c>
      <c r="FQ1153" s="227">
        <f t="shared" si="2067"/>
        <v>3113.21</v>
      </c>
      <c r="FR1153" s="227">
        <f t="shared" si="2047"/>
        <v>62.264200000000002</v>
      </c>
      <c r="FS1153" s="227">
        <f t="shared" si="2048"/>
        <v>80.943460000000002</v>
      </c>
      <c r="FT1153" s="228">
        <f t="shared" si="2065"/>
        <v>1.003612840433473</v>
      </c>
      <c r="FU1153" s="239">
        <f t="shared" si="2066"/>
        <v>55</v>
      </c>
      <c r="FV1153" s="231">
        <f t="shared" si="2049"/>
        <v>1.0127986309999999</v>
      </c>
      <c r="FW1153" s="227">
        <f t="shared" si="2050"/>
        <v>3164.4463099700001</v>
      </c>
      <c r="FX1153" s="227">
        <f t="shared" si="2051"/>
        <v>3307.6539699700002</v>
      </c>
      <c r="FY1153" s="227">
        <f t="shared" si="1917"/>
        <v>3113.21</v>
      </c>
      <c r="FZ1153" s="227">
        <f t="shared" si="2052"/>
        <v>62.264200000000002</v>
      </c>
      <c r="GA1153" s="227">
        <f t="shared" si="2053"/>
        <v>49.811360000000001</v>
      </c>
      <c r="GB1153" s="228">
        <f t="shared" si="1912"/>
        <v>1.0040140775950359</v>
      </c>
      <c r="GC1153" s="239">
        <f t="shared" si="1913"/>
        <v>33</v>
      </c>
      <c r="GD1153" s="231">
        <f t="shared" si="2054"/>
        <v>1.007659638</v>
      </c>
      <c r="GE1153" s="227">
        <f t="shared" si="2055"/>
        <v>3149.6484480600002</v>
      </c>
      <c r="GF1153" s="227">
        <f t="shared" si="2056"/>
        <v>3261.7240080600004</v>
      </c>
      <c r="GG1153" s="227">
        <f t="shared" si="2063"/>
        <v>3113.21</v>
      </c>
      <c r="GH1153" s="227">
        <f t="shared" si="2071"/>
        <v>62.264200000000002</v>
      </c>
      <c r="GI1153" s="227">
        <f t="shared" si="2072"/>
        <v>17.641523333333332</v>
      </c>
      <c r="GJ1153" s="228">
        <f t="shared" si="2058"/>
        <v>1.0030106543116055</v>
      </c>
      <c r="GK1153" s="239">
        <f t="shared" si="2059"/>
        <v>13</v>
      </c>
      <c r="GL1153" s="231">
        <f t="shared" si="2073"/>
        <v>1.0030104580000001</v>
      </c>
      <c r="GM1153" s="227">
        <f t="shared" si="2074"/>
        <v>3131.9832034699998</v>
      </c>
      <c r="GN1153" s="227">
        <f t="shared" si="2075"/>
        <v>3211.8889268033331</v>
      </c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5"/>
      <c r="HA1153" s="5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3"/>
      <c r="JZ1153" s="1"/>
      <c r="KA1153" s="1"/>
      <c r="KB1153" s="1"/>
      <c r="KC1153" s="1"/>
      <c r="KD1153" s="1"/>
      <c r="KE1153" s="1"/>
    </row>
    <row r="1154" spans="1:291" x14ac:dyDescent="0.2">
      <c r="A1154" s="196">
        <f t="shared" si="1799"/>
        <v>43812</v>
      </c>
      <c r="B1154" s="236">
        <f t="shared" si="2062"/>
        <v>124292.70478953334</v>
      </c>
      <c r="C1154" s="66">
        <f t="shared" si="1941"/>
        <v>44860.469055080001</v>
      </c>
      <c r="D1154" s="77">
        <f t="shared" si="1800"/>
        <v>5233.07</v>
      </c>
      <c r="E1154" s="67">
        <f>VLOOKUP(A1153,[1]Plan1!$DQ$117:$DS$314,3)</f>
        <v>5259.76</v>
      </c>
      <c r="F1154" s="11">
        <f t="shared" si="1801"/>
        <v>43795</v>
      </c>
      <c r="G1154" s="73">
        <f t="shared" si="1789"/>
        <v>5.1002566371174396E-3</v>
      </c>
      <c r="H1154" s="11">
        <f t="shared" si="1802"/>
        <v>43825</v>
      </c>
      <c r="I1154" s="11">
        <f t="shared" si="1790"/>
        <v>43825</v>
      </c>
      <c r="J1154" s="1">
        <f t="shared" si="1803"/>
        <v>22</v>
      </c>
      <c r="K1154" s="1">
        <f t="shared" si="1804"/>
        <v>14</v>
      </c>
      <c r="L1154" s="66">
        <f t="shared" si="1791"/>
        <v>1.00324261</v>
      </c>
      <c r="M1154" s="70">
        <f t="shared" si="1942"/>
        <v>1.0010004100000001</v>
      </c>
      <c r="N1154" s="70">
        <f t="shared" si="1928"/>
        <v>1.1038995774568048</v>
      </c>
      <c r="O1154" s="66">
        <f t="shared" si="1938"/>
        <v>1.10747909</v>
      </c>
      <c r="P1154" s="66">
        <f t="shared" si="1792"/>
        <v>45005.93406064</v>
      </c>
      <c r="Q1154" s="74">
        <f t="shared" si="1793"/>
        <v>0</v>
      </c>
      <c r="R1154" s="75">
        <f t="shared" si="1939"/>
        <v>0</v>
      </c>
      <c r="S1154" s="66">
        <f t="shared" si="1940"/>
        <v>0</v>
      </c>
      <c r="T1154" s="10">
        <f t="shared" si="1805"/>
        <v>0.06</v>
      </c>
      <c r="U1154" s="74">
        <f t="shared" si="1935"/>
        <v>14</v>
      </c>
      <c r="V1154" s="74">
        <v>252</v>
      </c>
      <c r="W1154" s="70">
        <f t="shared" si="1794"/>
        <v>1.0032424069999999</v>
      </c>
      <c r="X1154" s="66">
        <f t="shared" si="1795"/>
        <v>145.92755563</v>
      </c>
      <c r="Y1154" s="66">
        <v>0</v>
      </c>
      <c r="Z1154" s="67">
        <f t="shared" si="1796"/>
        <v>0</v>
      </c>
      <c r="AA1154" s="68" t="str">
        <f t="shared" si="1806"/>
        <v>A+INCORP J=</v>
      </c>
      <c r="AB1154" s="11">
        <f t="shared" si="1807"/>
        <v>43825</v>
      </c>
      <c r="AC1154" s="227">
        <f t="shared" si="1812"/>
        <v>3113.21</v>
      </c>
      <c r="AD1154" s="227">
        <f t="shared" si="1957"/>
        <v>62.264200000000002</v>
      </c>
      <c r="AE1154" s="227">
        <f t="shared" si="1958"/>
        <v>650.66088999999999</v>
      </c>
      <c r="AF1154" s="228">
        <f t="shared" si="1813"/>
        <v>1.0613642565100281</v>
      </c>
      <c r="AG1154" s="230">
        <f t="shared" si="1814"/>
        <v>434</v>
      </c>
      <c r="AH1154" s="231">
        <f t="shared" si="1959"/>
        <v>1.1055600160000001</v>
      </c>
      <c r="AI1154" s="227">
        <f t="shared" si="1960"/>
        <v>3653.04648056</v>
      </c>
      <c r="AJ1154" s="227">
        <f t="shared" si="1961"/>
        <v>4365.9715705600001</v>
      </c>
      <c r="AK1154" s="227">
        <f t="shared" si="1948"/>
        <v>3113.21</v>
      </c>
      <c r="AL1154" s="227">
        <f t="shared" si="1962"/>
        <v>62.264200000000002</v>
      </c>
      <c r="AM1154" s="227">
        <f t="shared" si="1963"/>
        <v>619.52878999999996</v>
      </c>
      <c r="AN1154" s="228">
        <f t="shared" si="1949"/>
        <v>1.0604102874283186</v>
      </c>
      <c r="AO1154" s="230">
        <f t="shared" si="1950"/>
        <v>413</v>
      </c>
      <c r="AP1154" s="231">
        <f t="shared" si="1964"/>
        <v>1.100204714</v>
      </c>
      <c r="AQ1154" s="227">
        <f t="shared" si="1965"/>
        <v>3632.0837202299999</v>
      </c>
      <c r="AR1154" s="227">
        <f t="shared" si="1966"/>
        <v>4313.8767102299998</v>
      </c>
      <c r="AS1154" s="227">
        <f t="shared" si="1808"/>
        <v>3113.21</v>
      </c>
      <c r="AT1154" s="227">
        <f t="shared" si="1967"/>
        <v>62.264200000000002</v>
      </c>
      <c r="AU1154" s="227">
        <f t="shared" si="1968"/>
        <v>588.39669000000004</v>
      </c>
      <c r="AV1154" s="228">
        <f t="shared" si="1809"/>
        <v>1.0580829630092468</v>
      </c>
      <c r="AW1154" s="230">
        <f t="shared" si="1810"/>
        <v>392</v>
      </c>
      <c r="AX1154" s="231">
        <f t="shared" si="1969"/>
        <v>1.0948753529999999</v>
      </c>
      <c r="AY1154" s="227">
        <f t="shared" si="1970"/>
        <v>3606.5571435699999</v>
      </c>
      <c r="AZ1154" s="227">
        <f t="shared" si="1971"/>
        <v>4257.2180335699995</v>
      </c>
      <c r="BA1154" s="227">
        <f t="shared" si="1787"/>
        <v>3113.21</v>
      </c>
      <c r="BB1154" s="227">
        <f t="shared" si="1972"/>
        <v>62.264200000000002</v>
      </c>
      <c r="BC1154" s="227">
        <f t="shared" si="1973"/>
        <v>556.22685333333334</v>
      </c>
      <c r="BD1154" s="228">
        <f t="shared" si="1946"/>
        <v>1.0538669296356162</v>
      </c>
      <c r="BE1154" s="230">
        <f t="shared" si="1947"/>
        <v>372</v>
      </c>
      <c r="BF1154" s="231">
        <f t="shared" si="1974"/>
        <v>1.089823773</v>
      </c>
      <c r="BG1154" s="227">
        <f t="shared" si="1975"/>
        <v>3575.6126950100002</v>
      </c>
      <c r="BH1154" s="227">
        <f t="shared" si="1976"/>
        <v>4194.1037483433338</v>
      </c>
      <c r="BI1154" s="227">
        <f t="shared" si="1811"/>
        <v>3113.21</v>
      </c>
      <c r="BJ1154" s="227">
        <f t="shared" si="1977"/>
        <v>62.264200000000002</v>
      </c>
      <c r="BK1154" s="227">
        <f t="shared" si="1978"/>
        <v>525.09475333333341</v>
      </c>
      <c r="BL1154" s="228">
        <f t="shared" si="1797"/>
        <v>1.0407532948240139</v>
      </c>
      <c r="BM1154" s="230">
        <f t="shared" si="1798"/>
        <v>350</v>
      </c>
      <c r="BN1154" s="231">
        <f t="shared" si="1979"/>
        <v>1.084293951</v>
      </c>
      <c r="BO1154" s="227">
        <f t="shared" si="1980"/>
        <v>3513.2030102399999</v>
      </c>
      <c r="BP1154" s="227">
        <f t="shared" si="1981"/>
        <v>4100.5619635733328</v>
      </c>
      <c r="BQ1154" s="227">
        <f t="shared" si="1945"/>
        <v>3113.21</v>
      </c>
      <c r="BR1154" s="227">
        <f t="shared" si="1982"/>
        <v>62.264200000000002</v>
      </c>
      <c r="BS1154" s="227">
        <f t="shared" si="1983"/>
        <v>490.8494433333334</v>
      </c>
      <c r="BT1154" s="228">
        <f t="shared" si="1943"/>
        <v>1.0373294378090949</v>
      </c>
      <c r="BU1154" s="230">
        <f t="shared" si="1944"/>
        <v>327</v>
      </c>
      <c r="BV1154" s="231">
        <f t="shared" si="1984"/>
        <v>1.078542772</v>
      </c>
      <c r="BW1154" s="227">
        <f t="shared" si="1985"/>
        <v>3483.0723217700001</v>
      </c>
      <c r="BX1154" s="227">
        <f t="shared" si="1986"/>
        <v>4036.1859651033337</v>
      </c>
      <c r="BY1154" s="227">
        <f t="shared" si="1788"/>
        <v>3113.21</v>
      </c>
      <c r="BZ1154" s="227">
        <f t="shared" si="1987"/>
        <v>62.264200000000002</v>
      </c>
      <c r="CA1154" s="227">
        <f t="shared" si="1988"/>
        <v>460.75508000000008</v>
      </c>
      <c r="CB1154" s="228">
        <f t="shared" si="1785"/>
        <v>1.0382628506109923</v>
      </c>
      <c r="CC1154" s="230">
        <f t="shared" si="1786"/>
        <v>307</v>
      </c>
      <c r="CD1154" s="231">
        <f t="shared" si="1989"/>
        <v>1.0735665489999999</v>
      </c>
      <c r="CE1154" s="227">
        <f t="shared" si="1990"/>
        <v>3470.1216737499999</v>
      </c>
      <c r="CF1154" s="227">
        <f t="shared" si="1991"/>
        <v>3993.1409537499999</v>
      </c>
      <c r="CG1154" s="227">
        <f t="shared" si="1781"/>
        <v>3113.21</v>
      </c>
      <c r="CH1154" s="227">
        <f t="shared" si="1992"/>
        <v>62.264200000000002</v>
      </c>
      <c r="CI1154" s="227">
        <f t="shared" si="1993"/>
        <v>429.62298000000004</v>
      </c>
      <c r="CJ1154" s="228">
        <f t="shared" si="1936"/>
        <v>1.0333033086576777</v>
      </c>
      <c r="CK1154" s="230">
        <f t="shared" si="1937"/>
        <v>286</v>
      </c>
      <c r="CL1154" s="231">
        <f t="shared" si="1994"/>
        <v>1.0683662220000001</v>
      </c>
      <c r="CM1154" s="227">
        <f t="shared" si="1995"/>
        <v>3436.8168226600001</v>
      </c>
      <c r="CN1154" s="227">
        <f t="shared" si="1996"/>
        <v>3928.7040026600002</v>
      </c>
      <c r="CO1154" s="227">
        <f t="shared" si="1784"/>
        <v>3113.21</v>
      </c>
      <c r="CP1154" s="227">
        <f t="shared" si="1997"/>
        <v>62.264200000000002</v>
      </c>
      <c r="CQ1154" s="227">
        <f t="shared" si="1998"/>
        <v>396.41540666666663</v>
      </c>
      <c r="CR1154" s="228">
        <f t="shared" si="1782"/>
        <v>1.028675032068795</v>
      </c>
      <c r="CS1154" s="230">
        <f t="shared" si="1783"/>
        <v>266</v>
      </c>
      <c r="CT1154" s="231">
        <f t="shared" si="1999"/>
        <v>1.0634369509999999</v>
      </c>
      <c r="CU1154" s="227">
        <f t="shared" si="2000"/>
        <v>3405.6370520199998</v>
      </c>
      <c r="CV1154" s="227">
        <f t="shared" si="2001"/>
        <v>3864.3166586866664</v>
      </c>
      <c r="CW1154" s="227">
        <f t="shared" si="1934"/>
        <v>3113.21</v>
      </c>
      <c r="CX1154" s="227">
        <f t="shared" si="2002"/>
        <v>62.264200000000002</v>
      </c>
      <c r="CY1154" s="227">
        <f t="shared" si="2003"/>
        <v>365.28330666666665</v>
      </c>
      <c r="CZ1154" s="228">
        <f t="shared" si="1932"/>
        <v>1.0308402606020828</v>
      </c>
      <c r="DA1154" s="239">
        <f t="shared" si="1933"/>
        <v>245</v>
      </c>
      <c r="DB1154" s="231">
        <f t="shared" si="2004"/>
        <v>1.0582856919999999</v>
      </c>
      <c r="DC1154" s="227">
        <f t="shared" si="2005"/>
        <v>3396.27394486</v>
      </c>
      <c r="DD1154" s="227">
        <f t="shared" si="2006"/>
        <v>3823.8214515266668</v>
      </c>
      <c r="DE1154" s="227">
        <f t="shared" ref="DE1154:DE1217" si="2084">DE1153</f>
        <v>3113.21</v>
      </c>
      <c r="DF1154" s="227">
        <f t="shared" si="2007"/>
        <v>62.264200000000002</v>
      </c>
      <c r="DG1154" s="227">
        <f t="shared" si="2008"/>
        <v>334.15120666666661</v>
      </c>
      <c r="DH1154" s="228">
        <f t="shared" si="2082"/>
        <v>1.0292962099129539</v>
      </c>
      <c r="DI1154" s="239">
        <f t="shared" si="2083"/>
        <v>224</v>
      </c>
      <c r="DJ1154" s="231">
        <f t="shared" si="2009"/>
        <v>1.0531593859999999</v>
      </c>
      <c r="DK1154" s="227">
        <f t="shared" si="2010"/>
        <v>3374.7600010299998</v>
      </c>
      <c r="DL1154" s="227">
        <f t="shared" si="2011"/>
        <v>3771.1754076966663</v>
      </c>
      <c r="DM1154" s="227">
        <f t="shared" si="1931"/>
        <v>3113.21</v>
      </c>
      <c r="DN1154" s="227">
        <f t="shared" si="2012"/>
        <v>62.264200000000002</v>
      </c>
      <c r="DO1154" s="227">
        <f t="shared" si="2013"/>
        <v>301.98136999999997</v>
      </c>
      <c r="DP1154" s="228">
        <f t="shared" si="1929"/>
        <v>1.0260133717775219</v>
      </c>
      <c r="DQ1154" s="239">
        <f t="shared" si="1930"/>
        <v>203</v>
      </c>
      <c r="DR1154" s="231">
        <f t="shared" si="2014"/>
        <v>1.0480579109999999</v>
      </c>
      <c r="DS1154" s="227">
        <f t="shared" si="2015"/>
        <v>3347.70143246</v>
      </c>
      <c r="DT1154" s="227">
        <f t="shared" si="2016"/>
        <v>3711.94700246</v>
      </c>
      <c r="DU1154" s="227">
        <f t="shared" si="2081"/>
        <v>3113.21</v>
      </c>
      <c r="DV1154" s="227">
        <f t="shared" si="2017"/>
        <v>62.264200000000002</v>
      </c>
      <c r="DW1154" s="227">
        <f t="shared" si="2018"/>
        <v>272.92474333333337</v>
      </c>
      <c r="DX1154" s="228">
        <f t="shared" si="2078"/>
        <v>1.0216209610801834</v>
      </c>
      <c r="DY1154" s="239">
        <f t="shared" si="2079"/>
        <v>185</v>
      </c>
      <c r="DZ1154" s="231">
        <f t="shared" si="2019"/>
        <v>1.043704891</v>
      </c>
      <c r="EA1154" s="227">
        <f t="shared" si="2020"/>
        <v>3319.52489805</v>
      </c>
      <c r="EB1154" s="227">
        <f t="shared" si="2021"/>
        <v>3654.7138413833336</v>
      </c>
      <c r="EC1154" s="227">
        <f t="shared" si="1925"/>
        <v>3113.21</v>
      </c>
      <c r="ED1154" s="227">
        <f t="shared" si="2022"/>
        <v>62.264200000000002</v>
      </c>
      <c r="EE1154" s="227">
        <f t="shared" si="2023"/>
        <v>240.75490666666667</v>
      </c>
      <c r="EF1154" s="228">
        <f t="shared" si="1926"/>
        <v>1.0140162304442133</v>
      </c>
      <c r="EG1154" s="239">
        <f t="shared" si="1927"/>
        <v>163</v>
      </c>
      <c r="EH1154" s="231">
        <f t="shared" si="2024"/>
        <v>1.0384090779999999</v>
      </c>
      <c r="EI1154" s="227">
        <f t="shared" si="2025"/>
        <v>3278.09699262</v>
      </c>
      <c r="EJ1154" s="227">
        <f t="shared" si="2026"/>
        <v>3581.1160992866667</v>
      </c>
      <c r="EK1154" s="227">
        <f t="shared" si="2080"/>
        <v>3113.21</v>
      </c>
      <c r="EL1154" s="227">
        <f t="shared" si="2027"/>
        <v>62.264200000000002</v>
      </c>
      <c r="EM1154" s="227">
        <f t="shared" si="2028"/>
        <v>207.54733333333334</v>
      </c>
      <c r="EN1154" s="228">
        <f t="shared" si="2076"/>
        <v>1.0082694128529237</v>
      </c>
      <c r="EO1154" s="239">
        <f t="shared" si="2077"/>
        <v>142</v>
      </c>
      <c r="EP1154" s="231">
        <f t="shared" si="2029"/>
        <v>1.0333790540000001</v>
      </c>
      <c r="EQ1154" s="227">
        <f t="shared" si="2030"/>
        <v>3243.7297478300002</v>
      </c>
      <c r="ER1154" s="227">
        <f t="shared" si="2031"/>
        <v>3513.5412811633337</v>
      </c>
      <c r="ES1154" s="227">
        <f t="shared" si="1924"/>
        <v>3113.21</v>
      </c>
      <c r="ET1154" s="227">
        <f t="shared" si="2032"/>
        <v>62.264200000000002</v>
      </c>
      <c r="EU1154" s="227">
        <f t="shared" si="2033"/>
        <v>177.45297000000002</v>
      </c>
      <c r="EV1154" s="228">
        <f t="shared" si="1922"/>
        <v>1.0069601948166076</v>
      </c>
      <c r="EW1154" s="239">
        <f t="shared" si="1923"/>
        <v>122</v>
      </c>
      <c r="EX1154" s="231">
        <f t="shared" si="2034"/>
        <v>1.0286112080000001</v>
      </c>
      <c r="EY1154" s="227">
        <f t="shared" si="2035"/>
        <v>3224.5712102900002</v>
      </c>
      <c r="EZ1154" s="227">
        <f t="shared" si="2036"/>
        <v>3464.2883802900001</v>
      </c>
      <c r="FA1154" s="227">
        <f t="shared" si="2070"/>
        <v>3113.21</v>
      </c>
      <c r="FB1154" s="227">
        <f t="shared" si="2037"/>
        <v>62.264200000000002</v>
      </c>
      <c r="FC1154" s="227">
        <f t="shared" si="2038"/>
        <v>146.32087000000001</v>
      </c>
      <c r="FD1154" s="228">
        <f t="shared" si="2068"/>
        <v>1.0068597765325493</v>
      </c>
      <c r="FE1154" s="239">
        <f t="shared" si="2069"/>
        <v>100</v>
      </c>
      <c r="FF1154" s="231">
        <f t="shared" si="2039"/>
        <v>1.0233919819999999</v>
      </c>
      <c r="FG1154" s="227">
        <f t="shared" si="2040"/>
        <v>3207.8896345899998</v>
      </c>
      <c r="FH1154" s="227">
        <f t="shared" si="2041"/>
        <v>3416.4747045899999</v>
      </c>
      <c r="FI1154" s="227">
        <f t="shared" si="1921"/>
        <v>3113.21</v>
      </c>
      <c r="FJ1154" s="227">
        <f t="shared" si="2042"/>
        <v>62.264200000000002</v>
      </c>
      <c r="FK1154" s="227">
        <f t="shared" si="2043"/>
        <v>113.11329666666667</v>
      </c>
      <c r="FL1154" s="228">
        <f t="shared" si="1919"/>
        <v>1.0049498183919308</v>
      </c>
      <c r="FM1154" s="239">
        <f t="shared" si="1920"/>
        <v>78</v>
      </c>
      <c r="FN1154" s="231">
        <f t="shared" si="2044"/>
        <v>1.018199238</v>
      </c>
      <c r="FO1154" s="227">
        <f t="shared" si="2045"/>
        <v>3185.5583209000001</v>
      </c>
      <c r="FP1154" s="227">
        <f t="shared" si="2046"/>
        <v>3360.9358175666666</v>
      </c>
      <c r="FQ1154" s="227">
        <f t="shared" si="2067"/>
        <v>3113.21</v>
      </c>
      <c r="FR1154" s="227">
        <f t="shared" si="2047"/>
        <v>62.264200000000002</v>
      </c>
      <c r="FS1154" s="227">
        <f t="shared" si="2048"/>
        <v>81.981196666666662</v>
      </c>
      <c r="FT1154" s="228">
        <f t="shared" si="2065"/>
        <v>1.0038449392039632</v>
      </c>
      <c r="FU1154" s="239">
        <f t="shared" si="2066"/>
        <v>56</v>
      </c>
      <c r="FV1154" s="231">
        <f t="shared" si="2049"/>
        <v>1.013032843</v>
      </c>
      <c r="FW1154" s="227">
        <f t="shared" si="2050"/>
        <v>3165.9100848100002</v>
      </c>
      <c r="FX1154" s="227">
        <f t="shared" si="2051"/>
        <v>3310.1554814766669</v>
      </c>
      <c r="FY1154" s="227">
        <f t="shared" si="1917"/>
        <v>3113.21</v>
      </c>
      <c r="FZ1154" s="227">
        <f t="shared" si="2052"/>
        <v>62.264200000000002</v>
      </c>
      <c r="GA1154" s="227">
        <f t="shared" si="2053"/>
        <v>50.849096666666661</v>
      </c>
      <c r="GB1154" s="228">
        <f t="shared" si="1912"/>
        <v>1.0042462691569374</v>
      </c>
      <c r="GC1154" s="239">
        <f t="shared" si="1913"/>
        <v>34</v>
      </c>
      <c r="GD1154" s="231">
        <f t="shared" si="2054"/>
        <v>1.0078926619999999</v>
      </c>
      <c r="GE1154" s="227">
        <f t="shared" si="2055"/>
        <v>3151.1053791300001</v>
      </c>
      <c r="GF1154" s="227">
        <f t="shared" si="2056"/>
        <v>3264.2186757966665</v>
      </c>
      <c r="GG1154" s="227">
        <f t="shared" si="2063"/>
        <v>3113.21</v>
      </c>
      <c r="GH1154" s="227">
        <f t="shared" si="2071"/>
        <v>62.264200000000002</v>
      </c>
      <c r="GI1154" s="227">
        <f t="shared" si="2072"/>
        <v>18.679259999999999</v>
      </c>
      <c r="GJ1154" s="228">
        <f t="shared" si="2058"/>
        <v>1.0032426138185739</v>
      </c>
      <c r="GK1154" s="239">
        <f t="shared" si="2059"/>
        <v>14</v>
      </c>
      <c r="GL1154" s="231">
        <f t="shared" si="2073"/>
        <v>1.0032424069999999</v>
      </c>
      <c r="GM1154" s="227">
        <f t="shared" si="2074"/>
        <v>3133.4319635500001</v>
      </c>
      <c r="GN1154" s="227">
        <f t="shared" si="2075"/>
        <v>3214.3754235500001</v>
      </c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5"/>
      <c r="HA1154" s="5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3"/>
      <c r="JZ1154" s="1"/>
      <c r="KA1154" s="1"/>
      <c r="KB1154" s="1"/>
      <c r="KC1154" s="1"/>
      <c r="KD1154" s="1"/>
      <c r="KE1154" s="1"/>
    </row>
    <row r="1155" spans="1:291" x14ac:dyDescent="0.2">
      <c r="A1155" s="196">
        <f t="shared" si="1799"/>
        <v>43813</v>
      </c>
      <c r="B1155" s="236">
        <f t="shared" si="2062"/>
        <v>124351.75863144333</v>
      </c>
      <c r="C1155" s="66">
        <f t="shared" si="1941"/>
        <v>44860.469055080001</v>
      </c>
      <c r="D1155" s="77">
        <f t="shared" si="1800"/>
        <v>5233.07</v>
      </c>
      <c r="E1155" s="67">
        <f>VLOOKUP(A1154,[1]Plan1!$DQ$117:$DS$314,3)</f>
        <v>5259.76</v>
      </c>
      <c r="F1155" s="11">
        <f t="shared" si="1801"/>
        <v>43795</v>
      </c>
      <c r="G1155" s="73">
        <f t="shared" si="1789"/>
        <v>5.1002566371174396E-3</v>
      </c>
      <c r="H1155" s="11">
        <f t="shared" si="1802"/>
        <v>43825</v>
      </c>
      <c r="I1155" s="11">
        <f t="shared" si="1790"/>
        <v>43825</v>
      </c>
      <c r="J1155" s="1">
        <f t="shared" si="1803"/>
        <v>22</v>
      </c>
      <c r="K1155" s="1">
        <f t="shared" si="1804"/>
        <v>15</v>
      </c>
      <c r="L1155" s="66">
        <f t="shared" si="1791"/>
        <v>1.0034746299999999</v>
      </c>
      <c r="M1155" s="70">
        <f t="shared" si="1942"/>
        <v>1.0010004100000001</v>
      </c>
      <c r="N1155" s="70">
        <f t="shared" si="1928"/>
        <v>1.1038995774568048</v>
      </c>
      <c r="O1155" s="66">
        <f t="shared" si="1938"/>
        <v>1.1077352199999999</v>
      </c>
      <c r="P1155" s="66">
        <f t="shared" si="1792"/>
        <v>45016.342586669998</v>
      </c>
      <c r="Q1155" s="74">
        <f t="shared" si="1793"/>
        <v>0</v>
      </c>
      <c r="R1155" s="75">
        <f t="shared" si="1939"/>
        <v>0</v>
      </c>
      <c r="S1155" s="66">
        <f t="shared" si="1940"/>
        <v>0</v>
      </c>
      <c r="T1155" s="10">
        <f t="shared" si="1805"/>
        <v>0.06</v>
      </c>
      <c r="U1155" s="74">
        <f t="shared" si="1935"/>
        <v>15</v>
      </c>
      <c r="V1155" s="74">
        <v>252</v>
      </c>
      <c r="W1155" s="70">
        <f t="shared" si="1794"/>
        <v>1.0034744090000001</v>
      </c>
      <c r="X1155" s="66">
        <f t="shared" si="1795"/>
        <v>156.40518582999999</v>
      </c>
      <c r="Y1155" s="66">
        <v>0</v>
      </c>
      <c r="Z1155" s="67">
        <f t="shared" si="1796"/>
        <v>0</v>
      </c>
      <c r="AA1155" s="68" t="str">
        <f t="shared" si="1806"/>
        <v>A+INCORP J=</v>
      </c>
      <c r="AB1155" s="11">
        <f t="shared" si="1807"/>
        <v>43825</v>
      </c>
      <c r="AC1155" s="227">
        <f t="shared" si="1812"/>
        <v>3113.21</v>
      </c>
      <c r="AD1155" s="227">
        <f t="shared" si="1957"/>
        <v>62.264200000000002</v>
      </c>
      <c r="AE1155" s="227">
        <f t="shared" si="1958"/>
        <v>651.69862666666666</v>
      </c>
      <c r="AF1155" s="228">
        <f t="shared" si="1813"/>
        <v>1.0616097213946245</v>
      </c>
      <c r="AG1155" s="230">
        <f t="shared" si="1814"/>
        <v>434</v>
      </c>
      <c r="AH1155" s="231">
        <f t="shared" si="1959"/>
        <v>1.1055600160000001</v>
      </c>
      <c r="AI1155" s="227">
        <f t="shared" si="1960"/>
        <v>3653.89133154</v>
      </c>
      <c r="AJ1155" s="227">
        <f t="shared" si="1961"/>
        <v>4367.8541582066664</v>
      </c>
      <c r="AK1155" s="227">
        <f t="shared" si="1948"/>
        <v>3113.21</v>
      </c>
      <c r="AL1155" s="227">
        <f t="shared" si="1962"/>
        <v>62.264200000000002</v>
      </c>
      <c r="AM1155" s="227">
        <f t="shared" si="1963"/>
        <v>620.56652666666673</v>
      </c>
      <c r="AN1155" s="228">
        <f t="shared" si="1949"/>
        <v>1.0606555316856336</v>
      </c>
      <c r="AO1155" s="230">
        <f t="shared" si="1950"/>
        <v>413</v>
      </c>
      <c r="AP1155" s="231">
        <f t="shared" si="1964"/>
        <v>1.100204714</v>
      </c>
      <c r="AQ1155" s="227">
        <f t="shared" si="1965"/>
        <v>3632.9237230899998</v>
      </c>
      <c r="AR1155" s="227">
        <f t="shared" si="1966"/>
        <v>4315.7544497566669</v>
      </c>
      <c r="AS1155" s="227">
        <f t="shared" si="1808"/>
        <v>3113.21</v>
      </c>
      <c r="AT1155" s="227">
        <f t="shared" si="1967"/>
        <v>62.264200000000002</v>
      </c>
      <c r="AU1155" s="227">
        <f t="shared" si="1968"/>
        <v>589.4344266666667</v>
      </c>
      <c r="AV1155" s="228">
        <f t="shared" si="1809"/>
        <v>1.0583276690192858</v>
      </c>
      <c r="AW1155" s="230">
        <f t="shared" si="1810"/>
        <v>392</v>
      </c>
      <c r="AX1155" s="231">
        <f t="shared" si="1969"/>
        <v>1.0948753529999999</v>
      </c>
      <c r="AY1155" s="227">
        <f t="shared" si="1970"/>
        <v>3607.3912428200001</v>
      </c>
      <c r="AZ1155" s="227">
        <f t="shared" si="1971"/>
        <v>4259.0898694866664</v>
      </c>
      <c r="BA1155" s="227">
        <f t="shared" si="1787"/>
        <v>3113.21</v>
      </c>
      <c r="BB1155" s="227">
        <f t="shared" si="1972"/>
        <v>62.264200000000002</v>
      </c>
      <c r="BC1155" s="227">
        <f t="shared" si="1973"/>
        <v>557.26459</v>
      </c>
      <c r="BD1155" s="228">
        <f t="shared" si="1946"/>
        <v>1.0541106605910129</v>
      </c>
      <c r="BE1155" s="230">
        <f t="shared" si="1947"/>
        <v>372</v>
      </c>
      <c r="BF1155" s="231">
        <f t="shared" si="1974"/>
        <v>1.089823773</v>
      </c>
      <c r="BG1155" s="227">
        <f t="shared" si="1975"/>
        <v>3576.43963764</v>
      </c>
      <c r="BH1155" s="227">
        <f t="shared" si="1976"/>
        <v>4195.9684276400003</v>
      </c>
      <c r="BI1155" s="227">
        <f t="shared" si="1811"/>
        <v>3113.21</v>
      </c>
      <c r="BJ1155" s="227">
        <f t="shared" si="1977"/>
        <v>62.264200000000002</v>
      </c>
      <c r="BK1155" s="227">
        <f t="shared" si="1978"/>
        <v>526.13248999999996</v>
      </c>
      <c r="BL1155" s="228">
        <f t="shared" si="1797"/>
        <v>1.0409939929498839</v>
      </c>
      <c r="BM1155" s="230">
        <f t="shared" si="1798"/>
        <v>350</v>
      </c>
      <c r="BN1155" s="231">
        <f t="shared" si="1979"/>
        <v>1.084293951</v>
      </c>
      <c r="BO1155" s="227">
        <f t="shared" si="1980"/>
        <v>3514.0155192000002</v>
      </c>
      <c r="BP1155" s="227">
        <f t="shared" si="1981"/>
        <v>4102.4122091999998</v>
      </c>
      <c r="BQ1155" s="227">
        <f t="shared" si="1945"/>
        <v>3113.21</v>
      </c>
      <c r="BR1155" s="227">
        <f t="shared" si="1982"/>
        <v>62.264200000000002</v>
      </c>
      <c r="BS1155" s="227">
        <f t="shared" si="1983"/>
        <v>491.88718</v>
      </c>
      <c r="BT1155" s="228">
        <f t="shared" si="1943"/>
        <v>1.0375693440893172</v>
      </c>
      <c r="BU1155" s="230">
        <f t="shared" si="1944"/>
        <v>327</v>
      </c>
      <c r="BV1155" s="231">
        <f t="shared" si="1984"/>
        <v>1.078542772</v>
      </c>
      <c r="BW1155" s="227">
        <f t="shared" si="1985"/>
        <v>3483.8778623200001</v>
      </c>
      <c r="BX1155" s="227">
        <f t="shared" si="1986"/>
        <v>4038.0292423199999</v>
      </c>
      <c r="BY1155" s="227">
        <f t="shared" si="1788"/>
        <v>3113.21</v>
      </c>
      <c r="BZ1155" s="227">
        <f t="shared" si="1987"/>
        <v>62.264200000000002</v>
      </c>
      <c r="CA1155" s="227">
        <f t="shared" si="1988"/>
        <v>461.79281666666668</v>
      </c>
      <c r="CB1155" s="228">
        <f t="shared" si="1785"/>
        <v>1.038502972764384</v>
      </c>
      <c r="CC1155" s="230">
        <f t="shared" si="1786"/>
        <v>307</v>
      </c>
      <c r="CD1155" s="231">
        <f t="shared" si="1989"/>
        <v>1.0735665489999999</v>
      </c>
      <c r="CE1155" s="227">
        <f t="shared" si="1990"/>
        <v>3470.9242191600001</v>
      </c>
      <c r="CF1155" s="227">
        <f t="shared" si="1991"/>
        <v>3994.9812358266668</v>
      </c>
      <c r="CG1155" s="227">
        <f t="shared" si="1781"/>
        <v>3113.21</v>
      </c>
      <c r="CH1155" s="227">
        <f t="shared" si="1992"/>
        <v>62.264200000000002</v>
      </c>
      <c r="CI1155" s="227">
        <f t="shared" si="1993"/>
        <v>430.6607166666667</v>
      </c>
      <c r="CJ1155" s="228">
        <f t="shared" si="1936"/>
        <v>1.0335422838029749</v>
      </c>
      <c r="CK1155" s="230">
        <f t="shared" si="1937"/>
        <v>286</v>
      </c>
      <c r="CL1155" s="231">
        <f t="shared" si="1994"/>
        <v>1.0683662220000001</v>
      </c>
      <c r="CM1155" s="227">
        <f t="shared" si="1995"/>
        <v>3437.6116655599999</v>
      </c>
      <c r="CN1155" s="227">
        <f t="shared" si="1996"/>
        <v>3930.5365822266667</v>
      </c>
      <c r="CO1155" s="227">
        <f t="shared" si="1784"/>
        <v>3113.21</v>
      </c>
      <c r="CP1155" s="227">
        <f t="shared" si="1997"/>
        <v>62.264200000000002</v>
      </c>
      <c r="CQ1155" s="227">
        <f t="shared" si="1998"/>
        <v>397.4531433333334</v>
      </c>
      <c r="CR1155" s="228">
        <f t="shared" si="1782"/>
        <v>1.0289129368187291</v>
      </c>
      <c r="CS1155" s="230">
        <f t="shared" si="1783"/>
        <v>266</v>
      </c>
      <c r="CT1155" s="231">
        <f t="shared" si="1999"/>
        <v>1.0634369509999999</v>
      </c>
      <c r="CU1155" s="227">
        <f t="shared" si="2000"/>
        <v>3406.42468388</v>
      </c>
      <c r="CV1155" s="227">
        <f t="shared" si="2001"/>
        <v>3866.1420272133332</v>
      </c>
      <c r="CW1155" s="227">
        <f t="shared" si="1934"/>
        <v>3113.21</v>
      </c>
      <c r="CX1155" s="227">
        <f t="shared" si="2002"/>
        <v>62.264200000000002</v>
      </c>
      <c r="CY1155" s="227">
        <f t="shared" si="2003"/>
        <v>366.32104333333336</v>
      </c>
      <c r="CZ1155" s="228">
        <f t="shared" si="1932"/>
        <v>1.0310786661108928</v>
      </c>
      <c r="DA1155" s="239">
        <f t="shared" si="1933"/>
        <v>245</v>
      </c>
      <c r="DB1155" s="231">
        <f t="shared" si="2004"/>
        <v>1.0582856919999999</v>
      </c>
      <c r="DC1155" s="227">
        <f t="shared" si="2005"/>
        <v>3397.0594112899998</v>
      </c>
      <c r="DD1155" s="227">
        <f t="shared" si="2006"/>
        <v>3825.6446546233333</v>
      </c>
      <c r="DE1155" s="227">
        <f t="shared" si="2084"/>
        <v>3113.21</v>
      </c>
      <c r="DF1155" s="227">
        <f t="shared" si="2007"/>
        <v>62.264200000000002</v>
      </c>
      <c r="DG1155" s="227">
        <f t="shared" si="2008"/>
        <v>335.18894333333338</v>
      </c>
      <c r="DH1155" s="228">
        <f t="shared" si="2082"/>
        <v>1.029534258324545</v>
      </c>
      <c r="DI1155" s="239">
        <f t="shared" si="2083"/>
        <v>224</v>
      </c>
      <c r="DJ1155" s="231">
        <f t="shared" si="2009"/>
        <v>1.0531593859999999</v>
      </c>
      <c r="DK1155" s="227">
        <f t="shared" si="2010"/>
        <v>3375.5404918700001</v>
      </c>
      <c r="DL1155" s="227">
        <f t="shared" si="2011"/>
        <v>3772.9936352033337</v>
      </c>
      <c r="DM1155" s="227">
        <f t="shared" si="1931"/>
        <v>3113.21</v>
      </c>
      <c r="DN1155" s="227">
        <f t="shared" si="2012"/>
        <v>62.264200000000002</v>
      </c>
      <c r="DO1155" s="227">
        <f t="shared" si="2013"/>
        <v>303.01910666666663</v>
      </c>
      <c r="DP1155" s="228">
        <f t="shared" si="1929"/>
        <v>1.0262506609573232</v>
      </c>
      <c r="DQ1155" s="239">
        <f t="shared" si="1930"/>
        <v>203</v>
      </c>
      <c r="DR1155" s="231">
        <f t="shared" si="2014"/>
        <v>1.0480579109999999</v>
      </c>
      <c r="DS1155" s="227">
        <f t="shared" si="2015"/>
        <v>3348.47566538</v>
      </c>
      <c r="DT1155" s="227">
        <f t="shared" si="2016"/>
        <v>3713.7589720466667</v>
      </c>
      <c r="DU1155" s="227">
        <f t="shared" si="2081"/>
        <v>3113.21</v>
      </c>
      <c r="DV1155" s="227">
        <f t="shared" si="2017"/>
        <v>62.264200000000002</v>
      </c>
      <c r="DW1155" s="227">
        <f t="shared" si="2018"/>
        <v>273.96248000000003</v>
      </c>
      <c r="DX1155" s="228">
        <f t="shared" si="2078"/>
        <v>1.0218572344140315</v>
      </c>
      <c r="DY1155" s="239">
        <f t="shared" si="2079"/>
        <v>185</v>
      </c>
      <c r="DZ1155" s="231">
        <f t="shared" si="2019"/>
        <v>1.043704891</v>
      </c>
      <c r="EA1155" s="227">
        <f t="shared" si="2020"/>
        <v>3320.2926144899998</v>
      </c>
      <c r="EB1155" s="227">
        <f t="shared" si="2021"/>
        <v>3656.51929449</v>
      </c>
      <c r="EC1155" s="227">
        <f t="shared" si="1925"/>
        <v>3113.21</v>
      </c>
      <c r="ED1155" s="227">
        <f t="shared" si="2022"/>
        <v>62.264200000000002</v>
      </c>
      <c r="EE1155" s="227">
        <f t="shared" si="2023"/>
        <v>241.79264333333333</v>
      </c>
      <c r="EF1155" s="228">
        <f t="shared" si="1926"/>
        <v>1.0142507450092726</v>
      </c>
      <c r="EG1155" s="239">
        <f t="shared" si="1927"/>
        <v>163</v>
      </c>
      <c r="EH1155" s="231">
        <f t="shared" si="2024"/>
        <v>1.0384090779999999</v>
      </c>
      <c r="EI1155" s="227">
        <f t="shared" si="2025"/>
        <v>3278.8551279100002</v>
      </c>
      <c r="EJ1155" s="227">
        <f t="shared" si="2026"/>
        <v>3582.9119712433335</v>
      </c>
      <c r="EK1155" s="227">
        <f t="shared" si="2080"/>
        <v>3113.21</v>
      </c>
      <c r="EL1155" s="227">
        <f t="shared" si="2027"/>
        <v>62.264200000000002</v>
      </c>
      <c r="EM1155" s="227">
        <f t="shared" si="2028"/>
        <v>208.58507</v>
      </c>
      <c r="EN1155" s="228">
        <f t="shared" si="2076"/>
        <v>1.0085025983342983</v>
      </c>
      <c r="EO1155" s="239">
        <f t="shared" si="2077"/>
        <v>142</v>
      </c>
      <c r="EP1155" s="231">
        <f t="shared" si="2029"/>
        <v>1.0333790540000001</v>
      </c>
      <c r="EQ1155" s="227">
        <f t="shared" si="2030"/>
        <v>3244.4799349099999</v>
      </c>
      <c r="ER1155" s="227">
        <f t="shared" si="2031"/>
        <v>3515.32920491</v>
      </c>
      <c r="ES1155" s="227">
        <f t="shared" si="1924"/>
        <v>3113.21</v>
      </c>
      <c r="ET1155" s="227">
        <f t="shared" si="2032"/>
        <v>62.264200000000002</v>
      </c>
      <c r="EU1155" s="227">
        <f t="shared" si="2033"/>
        <v>178.49070666666668</v>
      </c>
      <c r="EV1155" s="228">
        <f t="shared" si="1922"/>
        <v>1.0071930775112128</v>
      </c>
      <c r="EW1155" s="239">
        <f t="shared" si="1923"/>
        <v>122</v>
      </c>
      <c r="EX1155" s="231">
        <f t="shared" si="2034"/>
        <v>1.0286112080000001</v>
      </c>
      <c r="EY1155" s="227">
        <f t="shared" si="2035"/>
        <v>3225.3169665199998</v>
      </c>
      <c r="EZ1155" s="227">
        <f t="shared" si="2036"/>
        <v>3466.0718731866664</v>
      </c>
      <c r="FA1155" s="227">
        <f t="shared" si="2070"/>
        <v>3113.21</v>
      </c>
      <c r="FB1155" s="227">
        <f t="shared" si="2037"/>
        <v>62.264200000000002</v>
      </c>
      <c r="FC1155" s="227">
        <f t="shared" si="2038"/>
        <v>147.35860666666667</v>
      </c>
      <c r="FD1155" s="228">
        <f t="shared" si="2068"/>
        <v>1.007092636003118</v>
      </c>
      <c r="FE1155" s="239">
        <f t="shared" si="2069"/>
        <v>100</v>
      </c>
      <c r="FF1155" s="231">
        <f t="shared" si="2039"/>
        <v>1.0233919819999999</v>
      </c>
      <c r="FG1155" s="227">
        <f t="shared" si="2040"/>
        <v>3208.63153281</v>
      </c>
      <c r="FH1155" s="227">
        <f t="shared" si="2041"/>
        <v>3418.2543394766667</v>
      </c>
      <c r="FI1155" s="227">
        <f t="shared" si="1921"/>
        <v>3113.21</v>
      </c>
      <c r="FJ1155" s="227">
        <f t="shared" si="2042"/>
        <v>62.264200000000002</v>
      </c>
      <c r="FK1155" s="227">
        <f t="shared" si="2043"/>
        <v>114.15103333333333</v>
      </c>
      <c r="FL1155" s="228">
        <f t="shared" si="1919"/>
        <v>1.0051822361407703</v>
      </c>
      <c r="FM1155" s="239">
        <f t="shared" si="1920"/>
        <v>78</v>
      </c>
      <c r="FN1155" s="231">
        <f t="shared" si="2044"/>
        <v>1.018199238</v>
      </c>
      <c r="FO1155" s="227">
        <f t="shared" si="2045"/>
        <v>3186.2950544999999</v>
      </c>
      <c r="FP1155" s="227">
        <f t="shared" si="2046"/>
        <v>3362.710287833333</v>
      </c>
      <c r="FQ1155" s="227">
        <f t="shared" si="2067"/>
        <v>3113.21</v>
      </c>
      <c r="FR1155" s="227">
        <f t="shared" si="2047"/>
        <v>62.264200000000002</v>
      </c>
      <c r="FS1155" s="227">
        <f t="shared" si="2048"/>
        <v>83.018933333333322</v>
      </c>
      <c r="FT1155" s="228">
        <f t="shared" si="2065"/>
        <v>1.0040771014240897</v>
      </c>
      <c r="FU1155" s="239">
        <f t="shared" si="2066"/>
        <v>56</v>
      </c>
      <c r="FV1155" s="231">
        <f t="shared" si="2049"/>
        <v>1.013032843</v>
      </c>
      <c r="FW1155" s="227">
        <f t="shared" si="2050"/>
        <v>3166.6422742999998</v>
      </c>
      <c r="FX1155" s="227">
        <f t="shared" si="2051"/>
        <v>3311.9254076333332</v>
      </c>
      <c r="FY1155" s="227">
        <f t="shared" si="1917"/>
        <v>3113.21</v>
      </c>
      <c r="FZ1155" s="227">
        <f t="shared" si="2052"/>
        <v>62.264200000000002</v>
      </c>
      <c r="GA1155" s="227">
        <f t="shared" si="2053"/>
        <v>51.886833333333335</v>
      </c>
      <c r="GB1155" s="228">
        <f t="shared" si="1912"/>
        <v>1.0044785241938421</v>
      </c>
      <c r="GC1155" s="239">
        <f t="shared" si="1913"/>
        <v>34</v>
      </c>
      <c r="GD1155" s="231">
        <f t="shared" si="2054"/>
        <v>1.0078926619999999</v>
      </c>
      <c r="GE1155" s="227">
        <f t="shared" si="2055"/>
        <v>3151.8341446899999</v>
      </c>
      <c r="GF1155" s="227">
        <f t="shared" si="2056"/>
        <v>3265.9851780233334</v>
      </c>
      <c r="GG1155" s="227">
        <f t="shared" si="2063"/>
        <v>3113.21</v>
      </c>
      <c r="GH1155" s="227">
        <f t="shared" si="2071"/>
        <v>62.264200000000002</v>
      </c>
      <c r="GI1155" s="227">
        <f t="shared" si="2072"/>
        <v>19.716996666666667</v>
      </c>
      <c r="GJ1155" s="228">
        <f t="shared" si="2058"/>
        <v>1.0034746367371081</v>
      </c>
      <c r="GK1155" s="239">
        <f t="shared" si="2059"/>
        <v>14</v>
      </c>
      <c r="GL1155" s="231">
        <f t="shared" si="2073"/>
        <v>1.0032424069999999</v>
      </c>
      <c r="GM1155" s="227">
        <f t="shared" si="2074"/>
        <v>3134.15664173</v>
      </c>
      <c r="GN1155" s="227">
        <f t="shared" si="2075"/>
        <v>3216.1378383966667</v>
      </c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5"/>
      <c r="HA1155" s="5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3"/>
      <c r="JZ1155" s="1"/>
      <c r="KA1155" s="1"/>
      <c r="KB1155" s="1"/>
      <c r="KC1155" s="1"/>
      <c r="KD1155" s="1"/>
      <c r="KE1155" s="1"/>
    </row>
    <row r="1156" spans="1:291" x14ac:dyDescent="0.2">
      <c r="A1156" s="196">
        <f t="shared" si="1799"/>
        <v>43814</v>
      </c>
      <c r="B1156" s="236">
        <f t="shared" si="2062"/>
        <v>124373.55110144331</v>
      </c>
      <c r="C1156" s="66">
        <f t="shared" si="1941"/>
        <v>44860.469055080001</v>
      </c>
      <c r="D1156" s="77">
        <f t="shared" si="1800"/>
        <v>5233.07</v>
      </c>
      <c r="E1156" s="67">
        <f>VLOOKUP(A1155,[1]Plan1!$DQ$117:$DS$314,3)</f>
        <v>5259.76</v>
      </c>
      <c r="F1156" s="11">
        <f t="shared" si="1801"/>
        <v>43795</v>
      </c>
      <c r="G1156" s="73">
        <f t="shared" si="1789"/>
        <v>5.1002566371174396E-3</v>
      </c>
      <c r="H1156" s="11">
        <f t="shared" si="1802"/>
        <v>43825</v>
      </c>
      <c r="I1156" s="11">
        <f t="shared" si="1790"/>
        <v>43825</v>
      </c>
      <c r="J1156" s="1">
        <f t="shared" si="1803"/>
        <v>22</v>
      </c>
      <c r="K1156" s="1">
        <f t="shared" si="1804"/>
        <v>15</v>
      </c>
      <c r="L1156" s="66">
        <f t="shared" si="1791"/>
        <v>1.0034746299999999</v>
      </c>
      <c r="M1156" s="70">
        <f t="shared" si="1942"/>
        <v>1.0010004100000001</v>
      </c>
      <c r="N1156" s="70">
        <f t="shared" si="1928"/>
        <v>1.1038995774568048</v>
      </c>
      <c r="O1156" s="66">
        <f t="shared" si="1938"/>
        <v>1.1077352199999999</v>
      </c>
      <c r="P1156" s="66">
        <f t="shared" si="1792"/>
        <v>45016.342586669998</v>
      </c>
      <c r="Q1156" s="74">
        <f t="shared" si="1793"/>
        <v>0</v>
      </c>
      <c r="R1156" s="75">
        <f t="shared" si="1939"/>
        <v>0</v>
      </c>
      <c r="S1156" s="66">
        <f t="shared" si="1940"/>
        <v>0</v>
      </c>
      <c r="T1156" s="10">
        <f t="shared" si="1805"/>
        <v>0.06</v>
      </c>
      <c r="U1156" s="74">
        <f t="shared" si="1935"/>
        <v>15</v>
      </c>
      <c r="V1156" s="74">
        <v>252</v>
      </c>
      <c r="W1156" s="70">
        <f t="shared" si="1794"/>
        <v>1.0034744090000001</v>
      </c>
      <c r="X1156" s="66">
        <f t="shared" si="1795"/>
        <v>156.40518582999999</v>
      </c>
      <c r="Y1156" s="66">
        <v>0</v>
      </c>
      <c r="Z1156" s="67">
        <f t="shared" si="1796"/>
        <v>0</v>
      </c>
      <c r="AA1156" s="68" t="str">
        <f t="shared" si="1806"/>
        <v>A+INCORP J=</v>
      </c>
      <c r="AB1156" s="11">
        <f t="shared" si="1807"/>
        <v>43825</v>
      </c>
      <c r="AC1156" s="227">
        <f t="shared" si="1812"/>
        <v>3113.21</v>
      </c>
      <c r="AD1156" s="227">
        <f t="shared" si="1957"/>
        <v>62.264200000000002</v>
      </c>
      <c r="AE1156" s="227">
        <f t="shared" si="1958"/>
        <v>652.73636333333332</v>
      </c>
      <c r="AF1156" s="228">
        <f t="shared" si="1813"/>
        <v>1.0616097213946245</v>
      </c>
      <c r="AG1156" s="230">
        <f t="shared" si="1814"/>
        <v>434</v>
      </c>
      <c r="AH1156" s="231">
        <f t="shared" si="1959"/>
        <v>1.1055600160000001</v>
      </c>
      <c r="AI1156" s="227">
        <f t="shared" si="1960"/>
        <v>3653.89133154</v>
      </c>
      <c r="AJ1156" s="227">
        <f t="shared" si="1961"/>
        <v>4368.8918948733335</v>
      </c>
      <c r="AK1156" s="227">
        <f t="shared" si="1948"/>
        <v>3113.21</v>
      </c>
      <c r="AL1156" s="227">
        <f t="shared" si="1962"/>
        <v>62.264200000000002</v>
      </c>
      <c r="AM1156" s="227">
        <f t="shared" si="1963"/>
        <v>621.60426333333328</v>
      </c>
      <c r="AN1156" s="228">
        <f t="shared" si="1949"/>
        <v>1.0606555316856336</v>
      </c>
      <c r="AO1156" s="230">
        <f t="shared" si="1950"/>
        <v>413</v>
      </c>
      <c r="AP1156" s="231">
        <f t="shared" si="1964"/>
        <v>1.100204714</v>
      </c>
      <c r="AQ1156" s="227">
        <f t="shared" si="1965"/>
        <v>3632.9237230899998</v>
      </c>
      <c r="AR1156" s="227">
        <f t="shared" si="1966"/>
        <v>4316.7921864233331</v>
      </c>
      <c r="AS1156" s="227">
        <f t="shared" si="1808"/>
        <v>3113.21</v>
      </c>
      <c r="AT1156" s="227">
        <f t="shared" si="1967"/>
        <v>62.264200000000002</v>
      </c>
      <c r="AU1156" s="227">
        <f t="shared" si="1968"/>
        <v>590.47216333333324</v>
      </c>
      <c r="AV1156" s="228">
        <f t="shared" si="1809"/>
        <v>1.0583276690192858</v>
      </c>
      <c r="AW1156" s="230">
        <f t="shared" si="1810"/>
        <v>392</v>
      </c>
      <c r="AX1156" s="231">
        <f t="shared" si="1969"/>
        <v>1.0948753529999999</v>
      </c>
      <c r="AY1156" s="227">
        <f t="shared" si="1970"/>
        <v>3607.3912428200001</v>
      </c>
      <c r="AZ1156" s="227">
        <f t="shared" si="1971"/>
        <v>4260.1276061533335</v>
      </c>
      <c r="BA1156" s="227">
        <f t="shared" si="1787"/>
        <v>3113.21</v>
      </c>
      <c r="BB1156" s="227">
        <f t="shared" si="1972"/>
        <v>62.264200000000002</v>
      </c>
      <c r="BC1156" s="227">
        <f t="shared" si="1973"/>
        <v>558.30232666666666</v>
      </c>
      <c r="BD1156" s="228">
        <f t="shared" si="1946"/>
        <v>1.0541106605910129</v>
      </c>
      <c r="BE1156" s="230">
        <f t="shared" si="1947"/>
        <v>372</v>
      </c>
      <c r="BF1156" s="231">
        <f t="shared" si="1974"/>
        <v>1.089823773</v>
      </c>
      <c r="BG1156" s="227">
        <f t="shared" si="1975"/>
        <v>3576.43963764</v>
      </c>
      <c r="BH1156" s="227">
        <f t="shared" si="1976"/>
        <v>4197.0061643066665</v>
      </c>
      <c r="BI1156" s="227">
        <f t="shared" si="1811"/>
        <v>3113.21</v>
      </c>
      <c r="BJ1156" s="227">
        <f t="shared" si="1977"/>
        <v>62.264200000000002</v>
      </c>
      <c r="BK1156" s="227">
        <f t="shared" si="1978"/>
        <v>527.17022666666674</v>
      </c>
      <c r="BL1156" s="228">
        <f t="shared" si="1797"/>
        <v>1.0409939929498839</v>
      </c>
      <c r="BM1156" s="230">
        <f t="shared" si="1798"/>
        <v>350</v>
      </c>
      <c r="BN1156" s="231">
        <f t="shared" si="1979"/>
        <v>1.084293951</v>
      </c>
      <c r="BO1156" s="227">
        <f t="shared" si="1980"/>
        <v>3514.0155192000002</v>
      </c>
      <c r="BP1156" s="227">
        <f t="shared" si="1981"/>
        <v>4103.4499458666669</v>
      </c>
      <c r="BQ1156" s="227">
        <f t="shared" si="1945"/>
        <v>3113.21</v>
      </c>
      <c r="BR1156" s="227">
        <f t="shared" si="1982"/>
        <v>62.264200000000002</v>
      </c>
      <c r="BS1156" s="227">
        <f t="shared" si="1983"/>
        <v>492.92491666666672</v>
      </c>
      <c r="BT1156" s="228">
        <f t="shared" si="1943"/>
        <v>1.0375693440893172</v>
      </c>
      <c r="BU1156" s="230">
        <f t="shared" si="1944"/>
        <v>327</v>
      </c>
      <c r="BV1156" s="231">
        <f t="shared" si="1984"/>
        <v>1.078542772</v>
      </c>
      <c r="BW1156" s="227">
        <f t="shared" si="1985"/>
        <v>3483.8778623200001</v>
      </c>
      <c r="BX1156" s="227">
        <f t="shared" si="1986"/>
        <v>4039.066978986667</v>
      </c>
      <c r="BY1156" s="227">
        <f t="shared" si="1788"/>
        <v>3113.21</v>
      </c>
      <c r="BZ1156" s="227">
        <f t="shared" si="1987"/>
        <v>62.264200000000002</v>
      </c>
      <c r="CA1156" s="227">
        <f t="shared" si="1988"/>
        <v>462.83055333333334</v>
      </c>
      <c r="CB1156" s="228">
        <f t="shared" si="1785"/>
        <v>1.038502972764384</v>
      </c>
      <c r="CC1156" s="230">
        <f t="shared" si="1786"/>
        <v>307</v>
      </c>
      <c r="CD1156" s="231">
        <f t="shared" si="1989"/>
        <v>1.0735665489999999</v>
      </c>
      <c r="CE1156" s="227">
        <f t="shared" si="1990"/>
        <v>3470.9242191600001</v>
      </c>
      <c r="CF1156" s="227">
        <f t="shared" si="1991"/>
        <v>3996.0189724933334</v>
      </c>
      <c r="CG1156" s="227">
        <f t="shared" ref="CG1156:CG1219" si="2085">CG1155</f>
        <v>3113.21</v>
      </c>
      <c r="CH1156" s="227">
        <f t="shared" si="1992"/>
        <v>62.264200000000002</v>
      </c>
      <c r="CI1156" s="227">
        <f t="shared" si="1993"/>
        <v>431.69845333333342</v>
      </c>
      <c r="CJ1156" s="228">
        <f t="shared" si="1936"/>
        <v>1.0335422838029749</v>
      </c>
      <c r="CK1156" s="230">
        <f t="shared" si="1937"/>
        <v>286</v>
      </c>
      <c r="CL1156" s="231">
        <f t="shared" si="1994"/>
        <v>1.0683662220000001</v>
      </c>
      <c r="CM1156" s="227">
        <f t="shared" si="1995"/>
        <v>3437.6116655599999</v>
      </c>
      <c r="CN1156" s="227">
        <f t="shared" si="1996"/>
        <v>3931.5743188933334</v>
      </c>
      <c r="CO1156" s="227">
        <f t="shared" si="1784"/>
        <v>3113.21</v>
      </c>
      <c r="CP1156" s="227">
        <f t="shared" si="1997"/>
        <v>62.264200000000002</v>
      </c>
      <c r="CQ1156" s="227">
        <f t="shared" si="1998"/>
        <v>398.49088</v>
      </c>
      <c r="CR1156" s="228">
        <f t="shared" si="1782"/>
        <v>1.0289129368187291</v>
      </c>
      <c r="CS1156" s="230">
        <f t="shared" si="1783"/>
        <v>266</v>
      </c>
      <c r="CT1156" s="231">
        <f t="shared" si="1999"/>
        <v>1.0634369509999999</v>
      </c>
      <c r="CU1156" s="227">
        <f t="shared" si="2000"/>
        <v>3406.42468388</v>
      </c>
      <c r="CV1156" s="227">
        <f t="shared" si="2001"/>
        <v>3867.1797638799999</v>
      </c>
      <c r="CW1156" s="227">
        <f t="shared" si="1934"/>
        <v>3113.21</v>
      </c>
      <c r="CX1156" s="227">
        <f t="shared" si="2002"/>
        <v>62.264200000000002</v>
      </c>
      <c r="CY1156" s="227">
        <f t="shared" si="2003"/>
        <v>367.35878000000002</v>
      </c>
      <c r="CZ1156" s="228">
        <f t="shared" si="1932"/>
        <v>1.0310786661108928</v>
      </c>
      <c r="DA1156" s="239">
        <f t="shared" si="1933"/>
        <v>245</v>
      </c>
      <c r="DB1156" s="231">
        <f t="shared" si="2004"/>
        <v>1.0582856919999999</v>
      </c>
      <c r="DC1156" s="227">
        <f t="shared" si="2005"/>
        <v>3397.0594112899998</v>
      </c>
      <c r="DD1156" s="227">
        <f t="shared" si="2006"/>
        <v>3826.6823912899999</v>
      </c>
      <c r="DE1156" s="227">
        <f t="shared" si="2084"/>
        <v>3113.21</v>
      </c>
      <c r="DF1156" s="227">
        <f t="shared" si="2007"/>
        <v>62.264200000000002</v>
      </c>
      <c r="DG1156" s="227">
        <f t="shared" si="2008"/>
        <v>336.22668000000004</v>
      </c>
      <c r="DH1156" s="228">
        <f t="shared" si="2082"/>
        <v>1.029534258324545</v>
      </c>
      <c r="DI1156" s="239">
        <f t="shared" si="2083"/>
        <v>224</v>
      </c>
      <c r="DJ1156" s="231">
        <f t="shared" si="2009"/>
        <v>1.0531593859999999</v>
      </c>
      <c r="DK1156" s="227">
        <f t="shared" si="2010"/>
        <v>3375.5404918700001</v>
      </c>
      <c r="DL1156" s="227">
        <f t="shared" si="2011"/>
        <v>3774.0313718699999</v>
      </c>
      <c r="DM1156" s="227">
        <f t="shared" si="1931"/>
        <v>3113.21</v>
      </c>
      <c r="DN1156" s="227">
        <f t="shared" si="2012"/>
        <v>62.264200000000002</v>
      </c>
      <c r="DO1156" s="227">
        <f t="shared" si="2013"/>
        <v>304.0568433333334</v>
      </c>
      <c r="DP1156" s="228">
        <f t="shared" si="1929"/>
        <v>1.0262506609573232</v>
      </c>
      <c r="DQ1156" s="239">
        <f t="shared" si="1930"/>
        <v>203</v>
      </c>
      <c r="DR1156" s="231">
        <f t="shared" si="2014"/>
        <v>1.0480579109999999</v>
      </c>
      <c r="DS1156" s="227">
        <f t="shared" si="2015"/>
        <v>3348.47566538</v>
      </c>
      <c r="DT1156" s="227">
        <f t="shared" si="2016"/>
        <v>3714.7967087133334</v>
      </c>
      <c r="DU1156" s="227">
        <f t="shared" si="2081"/>
        <v>3113.21</v>
      </c>
      <c r="DV1156" s="227">
        <f t="shared" si="2017"/>
        <v>62.264200000000002</v>
      </c>
      <c r="DW1156" s="227">
        <f t="shared" si="2018"/>
        <v>275.00021666666669</v>
      </c>
      <c r="DX1156" s="228">
        <f t="shared" si="2078"/>
        <v>1.0218572344140315</v>
      </c>
      <c r="DY1156" s="239">
        <f t="shared" si="2079"/>
        <v>185</v>
      </c>
      <c r="DZ1156" s="231">
        <f t="shared" si="2019"/>
        <v>1.043704891</v>
      </c>
      <c r="EA1156" s="227">
        <f t="shared" si="2020"/>
        <v>3320.2926144899998</v>
      </c>
      <c r="EB1156" s="227">
        <f t="shared" si="2021"/>
        <v>3657.5570311566667</v>
      </c>
      <c r="EC1156" s="227">
        <f t="shared" si="1925"/>
        <v>3113.21</v>
      </c>
      <c r="ED1156" s="227">
        <f t="shared" si="2022"/>
        <v>62.264200000000002</v>
      </c>
      <c r="EE1156" s="227">
        <f t="shared" si="2023"/>
        <v>242.83037999999999</v>
      </c>
      <c r="EF1156" s="228">
        <f t="shared" si="1926"/>
        <v>1.0142507450092726</v>
      </c>
      <c r="EG1156" s="239">
        <f t="shared" si="1927"/>
        <v>163</v>
      </c>
      <c r="EH1156" s="231">
        <f t="shared" si="2024"/>
        <v>1.0384090779999999</v>
      </c>
      <c r="EI1156" s="227">
        <f t="shared" si="2025"/>
        <v>3278.8551279100002</v>
      </c>
      <c r="EJ1156" s="227">
        <f t="shared" si="2026"/>
        <v>3583.9497079100001</v>
      </c>
      <c r="EK1156" s="227">
        <f t="shared" si="2080"/>
        <v>3113.21</v>
      </c>
      <c r="EL1156" s="227">
        <f t="shared" si="2027"/>
        <v>62.264200000000002</v>
      </c>
      <c r="EM1156" s="227">
        <f t="shared" si="2028"/>
        <v>209.62280666666669</v>
      </c>
      <c r="EN1156" s="228">
        <f t="shared" si="2076"/>
        <v>1.0085025983342983</v>
      </c>
      <c r="EO1156" s="239">
        <f t="shared" si="2077"/>
        <v>142</v>
      </c>
      <c r="EP1156" s="231">
        <f t="shared" si="2029"/>
        <v>1.0333790540000001</v>
      </c>
      <c r="EQ1156" s="227">
        <f t="shared" si="2030"/>
        <v>3244.4799349099999</v>
      </c>
      <c r="ER1156" s="227">
        <f t="shared" si="2031"/>
        <v>3516.3669415766667</v>
      </c>
      <c r="ES1156" s="227">
        <f t="shared" si="1924"/>
        <v>3113.21</v>
      </c>
      <c r="ET1156" s="227">
        <f t="shared" si="2032"/>
        <v>62.264200000000002</v>
      </c>
      <c r="EU1156" s="227">
        <f t="shared" si="2033"/>
        <v>179.52844333333334</v>
      </c>
      <c r="EV1156" s="228">
        <f t="shared" si="1922"/>
        <v>1.0071930775112128</v>
      </c>
      <c r="EW1156" s="239">
        <f t="shared" si="1923"/>
        <v>122</v>
      </c>
      <c r="EX1156" s="231">
        <f t="shared" si="2034"/>
        <v>1.0286112080000001</v>
      </c>
      <c r="EY1156" s="227">
        <f t="shared" si="2035"/>
        <v>3225.3169665199998</v>
      </c>
      <c r="EZ1156" s="227">
        <f t="shared" si="2036"/>
        <v>3467.109609853333</v>
      </c>
      <c r="FA1156" s="227">
        <f t="shared" si="2070"/>
        <v>3113.21</v>
      </c>
      <c r="FB1156" s="227">
        <f t="shared" si="2037"/>
        <v>62.264200000000002</v>
      </c>
      <c r="FC1156" s="227">
        <f t="shared" si="2038"/>
        <v>148.39634333333333</v>
      </c>
      <c r="FD1156" s="228">
        <f t="shared" si="2068"/>
        <v>1.007092636003118</v>
      </c>
      <c r="FE1156" s="239">
        <f t="shared" si="2069"/>
        <v>100</v>
      </c>
      <c r="FF1156" s="231">
        <f t="shared" si="2039"/>
        <v>1.0233919819999999</v>
      </c>
      <c r="FG1156" s="227">
        <f t="shared" si="2040"/>
        <v>3208.63153281</v>
      </c>
      <c r="FH1156" s="227">
        <f t="shared" si="2041"/>
        <v>3419.2920761433334</v>
      </c>
      <c r="FI1156" s="227">
        <f t="shared" si="1921"/>
        <v>3113.21</v>
      </c>
      <c r="FJ1156" s="227">
        <f t="shared" si="2042"/>
        <v>62.264200000000002</v>
      </c>
      <c r="FK1156" s="227">
        <f t="shared" si="2043"/>
        <v>115.18877000000002</v>
      </c>
      <c r="FL1156" s="228">
        <f t="shared" si="1919"/>
        <v>1.0051822361407703</v>
      </c>
      <c r="FM1156" s="239">
        <f t="shared" si="1920"/>
        <v>78</v>
      </c>
      <c r="FN1156" s="231">
        <f t="shared" si="2044"/>
        <v>1.018199238</v>
      </c>
      <c r="FO1156" s="227">
        <f t="shared" si="2045"/>
        <v>3186.2950544999999</v>
      </c>
      <c r="FP1156" s="227">
        <f t="shared" si="2046"/>
        <v>3363.7480244999997</v>
      </c>
      <c r="FQ1156" s="227">
        <f t="shared" si="2067"/>
        <v>3113.21</v>
      </c>
      <c r="FR1156" s="227">
        <f t="shared" si="2047"/>
        <v>62.264200000000002</v>
      </c>
      <c r="FS1156" s="227">
        <f t="shared" si="2048"/>
        <v>84.056670000000011</v>
      </c>
      <c r="FT1156" s="228">
        <f t="shared" si="2065"/>
        <v>1.0040771014240897</v>
      </c>
      <c r="FU1156" s="239">
        <f t="shared" si="2066"/>
        <v>56</v>
      </c>
      <c r="FV1156" s="231">
        <f t="shared" si="2049"/>
        <v>1.013032843</v>
      </c>
      <c r="FW1156" s="227">
        <f t="shared" si="2050"/>
        <v>3166.6422742999998</v>
      </c>
      <c r="FX1156" s="227">
        <f t="shared" si="2051"/>
        <v>3312.9631442999998</v>
      </c>
      <c r="FY1156" s="227">
        <f t="shared" si="1917"/>
        <v>3113.21</v>
      </c>
      <c r="FZ1156" s="227">
        <f t="shared" si="2052"/>
        <v>62.264200000000002</v>
      </c>
      <c r="GA1156" s="227">
        <f t="shared" si="2053"/>
        <v>52.924570000000003</v>
      </c>
      <c r="GB1156" s="228">
        <f t="shared" si="1912"/>
        <v>1.0044785241938421</v>
      </c>
      <c r="GC1156" s="239">
        <f t="shared" si="1913"/>
        <v>34</v>
      </c>
      <c r="GD1156" s="231">
        <f t="shared" si="2054"/>
        <v>1.0078926619999999</v>
      </c>
      <c r="GE1156" s="227">
        <f t="shared" si="2055"/>
        <v>3151.8341446899999</v>
      </c>
      <c r="GF1156" s="227">
        <f t="shared" si="2056"/>
        <v>3267.0229146900001</v>
      </c>
      <c r="GG1156" s="227">
        <f t="shared" si="2063"/>
        <v>3113.21</v>
      </c>
      <c r="GH1156" s="227">
        <f t="shared" si="2071"/>
        <v>62.264200000000002</v>
      </c>
      <c r="GI1156" s="227">
        <f t="shared" si="2072"/>
        <v>20.754733333333331</v>
      </c>
      <c r="GJ1156" s="228">
        <f t="shared" si="2058"/>
        <v>1.0034746367371081</v>
      </c>
      <c r="GK1156" s="239">
        <f t="shared" si="2059"/>
        <v>14</v>
      </c>
      <c r="GL1156" s="231">
        <f t="shared" si="2073"/>
        <v>1.0032424069999999</v>
      </c>
      <c r="GM1156" s="227">
        <f t="shared" si="2074"/>
        <v>3134.15664173</v>
      </c>
      <c r="GN1156" s="227">
        <f t="shared" si="2075"/>
        <v>3217.1755750633333</v>
      </c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5"/>
      <c r="HA1156" s="5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3"/>
      <c r="JZ1156" s="1"/>
      <c r="KA1156" s="1"/>
      <c r="KB1156" s="1"/>
      <c r="KC1156" s="1"/>
      <c r="KD1156" s="1"/>
      <c r="KE1156" s="1"/>
    </row>
    <row r="1157" spans="1:291" x14ac:dyDescent="0.2">
      <c r="A1157" s="196">
        <f t="shared" si="1799"/>
        <v>43815</v>
      </c>
      <c r="B1157" s="236">
        <f t="shared" si="2062"/>
        <v>124411.72112403333</v>
      </c>
      <c r="C1157" s="66">
        <f t="shared" si="1941"/>
        <v>44860.469055080001</v>
      </c>
      <c r="D1157" s="77">
        <f t="shared" si="1800"/>
        <v>5233.07</v>
      </c>
      <c r="E1157" s="67">
        <f>VLOOKUP(A1156,[1]Plan1!$DQ$117:$DS$314,3)</f>
        <v>5259.76</v>
      </c>
      <c r="F1157" s="11">
        <f t="shared" si="1801"/>
        <v>43795</v>
      </c>
      <c r="G1157" s="73">
        <f t="shared" si="1789"/>
        <v>5.1002566371174396E-3</v>
      </c>
      <c r="H1157" s="11">
        <f t="shared" si="1802"/>
        <v>43825</v>
      </c>
      <c r="I1157" s="11">
        <f t="shared" si="1790"/>
        <v>43825</v>
      </c>
      <c r="J1157" s="1">
        <f t="shared" si="1803"/>
        <v>22</v>
      </c>
      <c r="K1157" s="1">
        <f t="shared" si="1804"/>
        <v>15</v>
      </c>
      <c r="L1157" s="66">
        <f t="shared" si="1791"/>
        <v>1.0034746299999999</v>
      </c>
      <c r="M1157" s="70">
        <f t="shared" si="1942"/>
        <v>1.0010004100000001</v>
      </c>
      <c r="N1157" s="70">
        <f t="shared" si="1928"/>
        <v>1.1038995774568048</v>
      </c>
      <c r="O1157" s="66">
        <f t="shared" si="1938"/>
        <v>1.1077352199999999</v>
      </c>
      <c r="P1157" s="66">
        <f t="shared" si="1792"/>
        <v>45016.342586669998</v>
      </c>
      <c r="Q1157" s="74">
        <f t="shared" si="1793"/>
        <v>0</v>
      </c>
      <c r="R1157" s="75">
        <f t="shared" si="1939"/>
        <v>0</v>
      </c>
      <c r="S1157" s="66">
        <f t="shared" si="1940"/>
        <v>0</v>
      </c>
      <c r="T1157" s="10">
        <f t="shared" si="1805"/>
        <v>0.06</v>
      </c>
      <c r="U1157" s="74">
        <f t="shared" si="1935"/>
        <v>15</v>
      </c>
      <c r="V1157" s="74">
        <v>252</v>
      </c>
      <c r="W1157" s="70">
        <f t="shared" si="1794"/>
        <v>1.0034744090000001</v>
      </c>
      <c r="X1157" s="66">
        <f t="shared" si="1795"/>
        <v>156.40518582999999</v>
      </c>
      <c r="Y1157" s="66">
        <v>0</v>
      </c>
      <c r="Z1157" s="67">
        <f t="shared" si="1796"/>
        <v>0</v>
      </c>
      <c r="AA1157" s="68" t="str">
        <f t="shared" si="1806"/>
        <v>A+INCORP J=</v>
      </c>
      <c r="AB1157" s="11">
        <f t="shared" si="1807"/>
        <v>43825</v>
      </c>
      <c r="AC1157" s="227">
        <f t="shared" si="1812"/>
        <v>3113.21</v>
      </c>
      <c r="AD1157" s="227">
        <f t="shared" si="1957"/>
        <v>62.264200000000002</v>
      </c>
      <c r="AE1157" s="227">
        <f t="shared" si="1958"/>
        <v>653.77409999999998</v>
      </c>
      <c r="AF1157" s="228">
        <f t="shared" si="1813"/>
        <v>1.0616097213946245</v>
      </c>
      <c r="AG1157" s="230">
        <f t="shared" si="1814"/>
        <v>435</v>
      </c>
      <c r="AH1157" s="231">
        <f t="shared" si="1959"/>
        <v>1.1058156800000001</v>
      </c>
      <c r="AI1157" s="227">
        <f t="shared" si="1960"/>
        <v>3654.7363046400001</v>
      </c>
      <c r="AJ1157" s="227">
        <f t="shared" si="1961"/>
        <v>4370.7746046399998</v>
      </c>
      <c r="AK1157" s="227">
        <f t="shared" si="1948"/>
        <v>3113.21</v>
      </c>
      <c r="AL1157" s="227">
        <f t="shared" si="1962"/>
        <v>62.264200000000002</v>
      </c>
      <c r="AM1157" s="227">
        <f t="shared" si="1963"/>
        <v>622.64200000000005</v>
      </c>
      <c r="AN1157" s="228">
        <f t="shared" si="1949"/>
        <v>1.0606555316856336</v>
      </c>
      <c r="AO1157" s="230">
        <f t="shared" si="1950"/>
        <v>414</v>
      </c>
      <c r="AP1157" s="231">
        <f t="shared" si="1964"/>
        <v>1.100459139</v>
      </c>
      <c r="AQ1157" s="227">
        <f t="shared" si="1965"/>
        <v>3633.7638454799999</v>
      </c>
      <c r="AR1157" s="227">
        <f t="shared" si="1966"/>
        <v>4318.6700454800002</v>
      </c>
      <c r="AS1157" s="227">
        <f t="shared" si="1808"/>
        <v>3113.21</v>
      </c>
      <c r="AT1157" s="227">
        <f t="shared" si="1967"/>
        <v>62.264200000000002</v>
      </c>
      <c r="AU1157" s="227">
        <f t="shared" si="1968"/>
        <v>591.50990000000002</v>
      </c>
      <c r="AV1157" s="228">
        <f t="shared" si="1809"/>
        <v>1.0583276690192858</v>
      </c>
      <c r="AW1157" s="230">
        <f t="shared" si="1810"/>
        <v>393</v>
      </c>
      <c r="AX1157" s="231">
        <f t="shared" si="1969"/>
        <v>1.095128546</v>
      </c>
      <c r="AY1157" s="227">
        <f t="shared" si="1970"/>
        <v>3608.2254621799998</v>
      </c>
      <c r="AZ1157" s="227">
        <f t="shared" si="1971"/>
        <v>4261.9995621799999</v>
      </c>
      <c r="BA1157" s="227">
        <f t="shared" si="1787"/>
        <v>3113.21</v>
      </c>
      <c r="BB1157" s="227">
        <f t="shared" si="1972"/>
        <v>62.264200000000002</v>
      </c>
      <c r="BC1157" s="227">
        <f t="shared" si="1973"/>
        <v>559.34006333333321</v>
      </c>
      <c r="BD1157" s="228">
        <f t="shared" si="1946"/>
        <v>1.0541106605910129</v>
      </c>
      <c r="BE1157" s="230">
        <f t="shared" si="1947"/>
        <v>373</v>
      </c>
      <c r="BF1157" s="231">
        <f t="shared" si="1974"/>
        <v>1.090075798</v>
      </c>
      <c r="BG1157" s="227">
        <f t="shared" si="1975"/>
        <v>3577.2666999799999</v>
      </c>
      <c r="BH1157" s="227">
        <f t="shared" si="1976"/>
        <v>4198.870963313333</v>
      </c>
      <c r="BI1157" s="227">
        <f t="shared" si="1811"/>
        <v>3113.21</v>
      </c>
      <c r="BJ1157" s="227">
        <f t="shared" si="1977"/>
        <v>62.264200000000002</v>
      </c>
      <c r="BK1157" s="227">
        <f t="shared" si="1978"/>
        <v>528.20796333333328</v>
      </c>
      <c r="BL1157" s="228">
        <f t="shared" si="1797"/>
        <v>1.0409939929498839</v>
      </c>
      <c r="BM1157" s="230">
        <f t="shared" si="1798"/>
        <v>351</v>
      </c>
      <c r="BN1157" s="231">
        <f t="shared" si="1979"/>
        <v>1.0845446969999999</v>
      </c>
      <c r="BO1157" s="227">
        <f t="shared" si="1980"/>
        <v>3514.8281450899999</v>
      </c>
      <c r="BP1157" s="227">
        <f t="shared" si="1981"/>
        <v>4105.3003084233333</v>
      </c>
      <c r="BQ1157" s="227">
        <f t="shared" si="1945"/>
        <v>3113.21</v>
      </c>
      <c r="BR1157" s="227">
        <f t="shared" si="1982"/>
        <v>62.264200000000002</v>
      </c>
      <c r="BS1157" s="227">
        <f t="shared" si="1983"/>
        <v>493.96265333333338</v>
      </c>
      <c r="BT1157" s="228">
        <f t="shared" si="1943"/>
        <v>1.0375693440893172</v>
      </c>
      <c r="BU1157" s="230">
        <f t="shared" si="1944"/>
        <v>328</v>
      </c>
      <c r="BV1157" s="231">
        <f t="shared" si="1984"/>
        <v>1.078792188</v>
      </c>
      <c r="BW1157" s="227">
        <f t="shared" si="1985"/>
        <v>3484.6835187199999</v>
      </c>
      <c r="BX1157" s="227">
        <f t="shared" si="1986"/>
        <v>4040.910372053333</v>
      </c>
      <c r="BY1157" s="227">
        <f t="shared" si="1788"/>
        <v>3113.21</v>
      </c>
      <c r="BZ1157" s="227">
        <f t="shared" si="1987"/>
        <v>62.264200000000002</v>
      </c>
      <c r="CA1157" s="227">
        <f t="shared" si="1988"/>
        <v>463.86829</v>
      </c>
      <c r="CB1157" s="228">
        <f t="shared" si="1785"/>
        <v>1.038502972764384</v>
      </c>
      <c r="CC1157" s="230">
        <f t="shared" si="1786"/>
        <v>308</v>
      </c>
      <c r="CD1157" s="231">
        <f t="shared" si="1989"/>
        <v>1.0738148139999999</v>
      </c>
      <c r="CE1157" s="227">
        <f t="shared" si="1990"/>
        <v>3471.7268792300001</v>
      </c>
      <c r="CF1157" s="227">
        <f t="shared" si="1991"/>
        <v>3997.8593692300001</v>
      </c>
      <c r="CG1157" s="227">
        <f t="shared" si="2085"/>
        <v>3113.21</v>
      </c>
      <c r="CH1157" s="227">
        <f t="shared" si="1992"/>
        <v>62.264200000000002</v>
      </c>
      <c r="CI1157" s="227">
        <f t="shared" si="1993"/>
        <v>432.73619000000002</v>
      </c>
      <c r="CJ1157" s="228">
        <f t="shared" si="1936"/>
        <v>1.0335422838029749</v>
      </c>
      <c r="CK1157" s="230">
        <f t="shared" si="1937"/>
        <v>287</v>
      </c>
      <c r="CL1157" s="231">
        <f t="shared" si="1994"/>
        <v>1.068613284</v>
      </c>
      <c r="CM1157" s="227">
        <f t="shared" si="1995"/>
        <v>3438.4066207000001</v>
      </c>
      <c r="CN1157" s="227">
        <f t="shared" si="1996"/>
        <v>3933.4070107000002</v>
      </c>
      <c r="CO1157" s="227">
        <f t="shared" si="1784"/>
        <v>3113.21</v>
      </c>
      <c r="CP1157" s="227">
        <f t="shared" si="1997"/>
        <v>62.264200000000002</v>
      </c>
      <c r="CQ1157" s="227">
        <f t="shared" si="1998"/>
        <v>399.52861666666672</v>
      </c>
      <c r="CR1157" s="228">
        <f t="shared" ref="CR1157:CR1220" si="2086">($O1157/CR$770)</f>
        <v>1.0289129368187291</v>
      </c>
      <c r="CS1157" s="230">
        <f t="shared" ref="CS1157:CS1220" si="2087">NETWORKDAYS(CS$770,$A1157,$AE$118:$AE$502)-1</f>
        <v>267</v>
      </c>
      <c r="CT1157" s="231">
        <f t="shared" si="1999"/>
        <v>1.0636828739999999</v>
      </c>
      <c r="CU1157" s="227">
        <f t="shared" si="2000"/>
        <v>3407.2124298499998</v>
      </c>
      <c r="CV1157" s="227">
        <f t="shared" si="2001"/>
        <v>3869.0052465166664</v>
      </c>
      <c r="CW1157" s="227">
        <f t="shared" si="1934"/>
        <v>3113.21</v>
      </c>
      <c r="CX1157" s="227">
        <f t="shared" si="2002"/>
        <v>62.264200000000002</v>
      </c>
      <c r="CY1157" s="227">
        <f t="shared" si="2003"/>
        <v>368.39651666666668</v>
      </c>
      <c r="CZ1157" s="228">
        <f t="shared" si="1932"/>
        <v>1.0310786661108928</v>
      </c>
      <c r="DA1157" s="239">
        <f t="shared" si="1933"/>
        <v>246</v>
      </c>
      <c r="DB1157" s="231">
        <f t="shared" si="2004"/>
        <v>1.0585304230000001</v>
      </c>
      <c r="DC1157" s="227">
        <f t="shared" si="2005"/>
        <v>3397.8449890900001</v>
      </c>
      <c r="DD1157" s="227">
        <f t="shared" si="2006"/>
        <v>3828.5057057566669</v>
      </c>
      <c r="DE1157" s="227">
        <f t="shared" si="2084"/>
        <v>3113.21</v>
      </c>
      <c r="DF1157" s="227">
        <f t="shared" si="2007"/>
        <v>62.264200000000002</v>
      </c>
      <c r="DG1157" s="227">
        <f t="shared" si="2008"/>
        <v>337.2644166666667</v>
      </c>
      <c r="DH1157" s="228">
        <f t="shared" si="2082"/>
        <v>1.029534258324545</v>
      </c>
      <c r="DI1157" s="239">
        <f t="shared" si="2083"/>
        <v>225</v>
      </c>
      <c r="DJ1157" s="231">
        <f t="shared" si="2009"/>
        <v>1.0534029309999999</v>
      </c>
      <c r="DK1157" s="227">
        <f t="shared" si="2010"/>
        <v>3376.32109167</v>
      </c>
      <c r="DL1157" s="227">
        <f t="shared" si="2011"/>
        <v>3775.8497083366665</v>
      </c>
      <c r="DM1157" s="227">
        <f t="shared" si="1931"/>
        <v>3113.21</v>
      </c>
      <c r="DN1157" s="227">
        <f t="shared" si="2012"/>
        <v>62.264200000000002</v>
      </c>
      <c r="DO1157" s="227">
        <f t="shared" si="2013"/>
        <v>305.09458000000001</v>
      </c>
      <c r="DP1157" s="228">
        <f t="shared" si="1929"/>
        <v>1.0262506609573232</v>
      </c>
      <c r="DQ1157" s="239">
        <f t="shared" si="1930"/>
        <v>204</v>
      </c>
      <c r="DR1157" s="231">
        <f t="shared" si="2014"/>
        <v>1.0483002770000001</v>
      </c>
      <c r="DS1157" s="227">
        <f t="shared" si="2015"/>
        <v>3349.2500087100002</v>
      </c>
      <c r="DT1157" s="227">
        <f t="shared" si="2016"/>
        <v>3716.6087887100002</v>
      </c>
      <c r="DU1157" s="227">
        <f t="shared" si="2081"/>
        <v>3113.21</v>
      </c>
      <c r="DV1157" s="227">
        <f t="shared" si="2017"/>
        <v>62.264200000000002</v>
      </c>
      <c r="DW1157" s="227">
        <f t="shared" si="2018"/>
        <v>276.03795333333335</v>
      </c>
      <c r="DX1157" s="228">
        <f t="shared" si="2078"/>
        <v>1.0218572344140315</v>
      </c>
      <c r="DY1157" s="239">
        <f t="shared" si="2079"/>
        <v>186</v>
      </c>
      <c r="DZ1157" s="231">
        <f t="shared" si="2019"/>
        <v>1.0439462500000001</v>
      </c>
      <c r="EA1157" s="227">
        <f t="shared" si="2020"/>
        <v>3321.0604392999999</v>
      </c>
      <c r="EB1157" s="227">
        <f t="shared" si="2021"/>
        <v>3659.3625926333334</v>
      </c>
      <c r="EC1157" s="227">
        <f t="shared" si="1925"/>
        <v>3113.21</v>
      </c>
      <c r="ED1157" s="227">
        <f t="shared" si="2022"/>
        <v>62.264200000000002</v>
      </c>
      <c r="EE1157" s="227">
        <f t="shared" si="2023"/>
        <v>243.86811666666668</v>
      </c>
      <c r="EF1157" s="228">
        <f t="shared" si="1926"/>
        <v>1.0142507450092726</v>
      </c>
      <c r="EG1157" s="239">
        <f t="shared" si="1927"/>
        <v>164</v>
      </c>
      <c r="EH1157" s="231">
        <f t="shared" si="2024"/>
        <v>1.038649213</v>
      </c>
      <c r="EI1157" s="227">
        <f t="shared" si="2025"/>
        <v>3279.6133723200001</v>
      </c>
      <c r="EJ1157" s="227">
        <f t="shared" si="2026"/>
        <v>3585.7456889866667</v>
      </c>
      <c r="EK1157" s="227">
        <f t="shared" si="2080"/>
        <v>3113.21</v>
      </c>
      <c r="EL1157" s="227">
        <f t="shared" si="2027"/>
        <v>62.264200000000002</v>
      </c>
      <c r="EM1157" s="227">
        <f t="shared" si="2028"/>
        <v>210.66054333333332</v>
      </c>
      <c r="EN1157" s="228">
        <f t="shared" si="2076"/>
        <v>1.0085025983342983</v>
      </c>
      <c r="EO1157" s="239">
        <f t="shared" si="2077"/>
        <v>143</v>
      </c>
      <c r="EP1157" s="231">
        <f t="shared" si="2029"/>
        <v>1.033618025</v>
      </c>
      <c r="EQ1157" s="227">
        <f t="shared" si="2030"/>
        <v>3245.23022747</v>
      </c>
      <c r="ER1157" s="227">
        <f t="shared" si="2031"/>
        <v>3518.1549708033335</v>
      </c>
      <c r="ES1157" s="227">
        <f t="shared" si="1924"/>
        <v>3113.21</v>
      </c>
      <c r="ET1157" s="227">
        <f t="shared" si="2032"/>
        <v>62.264200000000002</v>
      </c>
      <c r="EU1157" s="227">
        <f t="shared" si="2033"/>
        <v>180.56618</v>
      </c>
      <c r="EV1157" s="228">
        <f t="shared" si="1922"/>
        <v>1.0071930775112128</v>
      </c>
      <c r="EW1157" s="239">
        <f t="shared" si="1923"/>
        <v>123</v>
      </c>
      <c r="EX1157" s="231">
        <f t="shared" si="2034"/>
        <v>1.0288490770000001</v>
      </c>
      <c r="EY1157" s="227">
        <f t="shared" si="2035"/>
        <v>3226.0628293999998</v>
      </c>
      <c r="EZ1157" s="227">
        <f t="shared" si="2036"/>
        <v>3468.8932093999997</v>
      </c>
      <c r="FA1157" s="227">
        <f t="shared" si="2070"/>
        <v>3113.21</v>
      </c>
      <c r="FB1157" s="227">
        <f t="shared" si="2037"/>
        <v>62.264200000000002</v>
      </c>
      <c r="FC1157" s="227">
        <f t="shared" si="2038"/>
        <v>149.43407999999999</v>
      </c>
      <c r="FD1157" s="228">
        <f t="shared" si="2068"/>
        <v>1.007092636003118</v>
      </c>
      <c r="FE1157" s="239">
        <f t="shared" si="2069"/>
        <v>101</v>
      </c>
      <c r="FF1157" s="231">
        <f t="shared" si="2039"/>
        <v>1.023628644</v>
      </c>
      <c r="FG1157" s="227">
        <f t="shared" si="2040"/>
        <v>3209.3735370200002</v>
      </c>
      <c r="FH1157" s="227">
        <f t="shared" si="2041"/>
        <v>3421.0718170200003</v>
      </c>
      <c r="FI1157" s="227">
        <f t="shared" si="1921"/>
        <v>3113.21</v>
      </c>
      <c r="FJ1157" s="227">
        <f t="shared" si="2042"/>
        <v>62.264200000000002</v>
      </c>
      <c r="FK1157" s="227">
        <f t="shared" si="2043"/>
        <v>116.22650666666668</v>
      </c>
      <c r="FL1157" s="228">
        <f t="shared" si="1919"/>
        <v>1.0051822361407703</v>
      </c>
      <c r="FM1157" s="239">
        <f t="shared" si="1920"/>
        <v>79</v>
      </c>
      <c r="FN1157" s="231">
        <f t="shared" si="2044"/>
        <v>1.0184346989999999</v>
      </c>
      <c r="FO1157" s="227">
        <f t="shared" si="2045"/>
        <v>3187.0318928199999</v>
      </c>
      <c r="FP1157" s="227">
        <f t="shared" si="2046"/>
        <v>3365.5225994866664</v>
      </c>
      <c r="FQ1157" s="227">
        <f t="shared" si="2067"/>
        <v>3113.21</v>
      </c>
      <c r="FR1157" s="227">
        <f t="shared" si="2047"/>
        <v>62.264200000000002</v>
      </c>
      <c r="FS1157" s="227">
        <f t="shared" si="2048"/>
        <v>85.094406666666671</v>
      </c>
      <c r="FT1157" s="228">
        <f t="shared" si="2065"/>
        <v>1.0040771014240897</v>
      </c>
      <c r="FU1157" s="239">
        <f t="shared" si="2066"/>
        <v>57</v>
      </c>
      <c r="FV1157" s="231">
        <f t="shared" si="2049"/>
        <v>1.0132671090000001</v>
      </c>
      <c r="FW1157" s="227">
        <f t="shared" si="2050"/>
        <v>3167.3745670600001</v>
      </c>
      <c r="FX1157" s="227">
        <f t="shared" si="2051"/>
        <v>3314.7331737266668</v>
      </c>
      <c r="FY1157" s="227">
        <f t="shared" si="1917"/>
        <v>3113.21</v>
      </c>
      <c r="FZ1157" s="227">
        <f t="shared" si="2052"/>
        <v>62.264200000000002</v>
      </c>
      <c r="GA1157" s="227">
        <f t="shared" si="2053"/>
        <v>53.962306666666677</v>
      </c>
      <c r="GB1157" s="228">
        <f t="shared" si="1912"/>
        <v>1.0044785241938421</v>
      </c>
      <c r="GC1157" s="239">
        <f t="shared" si="1913"/>
        <v>35</v>
      </c>
      <c r="GD1157" s="231">
        <f t="shared" si="2054"/>
        <v>1.0081257400000001</v>
      </c>
      <c r="GE1157" s="227">
        <f t="shared" si="2055"/>
        <v>3152.5630151599998</v>
      </c>
      <c r="GF1157" s="227">
        <f t="shared" si="2056"/>
        <v>3268.7895218266667</v>
      </c>
      <c r="GG1157" s="227">
        <f t="shared" si="2063"/>
        <v>3113.21</v>
      </c>
      <c r="GH1157" s="227">
        <f t="shared" si="2071"/>
        <v>62.264200000000002</v>
      </c>
      <c r="GI1157" s="227">
        <f t="shared" si="2072"/>
        <v>21.792469999999998</v>
      </c>
      <c r="GJ1157" s="228">
        <f t="shared" si="2058"/>
        <v>1.0034746367371081</v>
      </c>
      <c r="GK1157" s="239">
        <f t="shared" si="2059"/>
        <v>15</v>
      </c>
      <c r="GL1157" s="231">
        <f t="shared" si="2073"/>
        <v>1.0034744090000001</v>
      </c>
      <c r="GM1157" s="227">
        <f t="shared" si="2074"/>
        <v>3134.8814223099998</v>
      </c>
      <c r="GN1157" s="227">
        <f t="shared" si="2075"/>
        <v>3218.9380923099998</v>
      </c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5"/>
      <c r="HA1157" s="5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3"/>
      <c r="JZ1157" s="1"/>
      <c r="KA1157" s="1"/>
      <c r="KB1157" s="1"/>
      <c r="KC1157" s="1"/>
      <c r="KD1157" s="1"/>
      <c r="KE1157" s="1"/>
    </row>
    <row r="1158" spans="1:291" x14ac:dyDescent="0.2">
      <c r="A1158" s="196">
        <f t="shared" si="1799"/>
        <v>43816</v>
      </c>
      <c r="B1158" s="236">
        <f t="shared" si="2062"/>
        <v>124487.17659252333</v>
      </c>
      <c r="C1158" s="66">
        <f t="shared" si="1941"/>
        <v>44860.469055080001</v>
      </c>
      <c r="D1158" s="77">
        <f t="shared" si="1800"/>
        <v>5233.07</v>
      </c>
      <c r="E1158" s="67">
        <f>VLOOKUP(A1157,[1]Plan1!$DQ$117:$DS$314,3)</f>
        <v>5259.76</v>
      </c>
      <c r="F1158" s="11">
        <f t="shared" si="1801"/>
        <v>43795</v>
      </c>
      <c r="G1158" s="73">
        <f t="shared" si="1789"/>
        <v>5.1002566371174396E-3</v>
      </c>
      <c r="H1158" s="11">
        <f t="shared" si="1802"/>
        <v>43825</v>
      </c>
      <c r="I1158" s="11">
        <f t="shared" si="1790"/>
        <v>43825</v>
      </c>
      <c r="J1158" s="1">
        <f t="shared" si="1803"/>
        <v>22</v>
      </c>
      <c r="K1158" s="1">
        <f t="shared" si="1804"/>
        <v>16</v>
      </c>
      <c r="L1158" s="66">
        <f t="shared" si="1791"/>
        <v>1.0037067</v>
      </c>
      <c r="M1158" s="70">
        <f t="shared" si="1942"/>
        <v>1.0010004100000001</v>
      </c>
      <c r="N1158" s="70">
        <f t="shared" si="1928"/>
        <v>1.1038995774568048</v>
      </c>
      <c r="O1158" s="66">
        <f t="shared" si="1938"/>
        <v>1.1079914</v>
      </c>
      <c r="P1158" s="66">
        <f t="shared" si="1792"/>
        <v>45026.75335572</v>
      </c>
      <c r="Q1158" s="74">
        <f t="shared" si="1793"/>
        <v>0</v>
      </c>
      <c r="R1158" s="75">
        <f t="shared" si="1939"/>
        <v>0</v>
      </c>
      <c r="S1158" s="66">
        <f t="shared" si="1940"/>
        <v>0</v>
      </c>
      <c r="T1158" s="10">
        <f t="shared" si="1805"/>
        <v>0.06</v>
      </c>
      <c r="U1158" s="74">
        <f t="shared" si="1935"/>
        <v>16</v>
      </c>
      <c r="V1158" s="74">
        <v>252</v>
      </c>
      <c r="W1158" s="70">
        <f t="shared" si="1794"/>
        <v>1.003706465</v>
      </c>
      <c r="X1158" s="66">
        <f t="shared" si="1795"/>
        <v>166.89008537000001</v>
      </c>
      <c r="Y1158" s="66">
        <v>0</v>
      </c>
      <c r="Z1158" s="67">
        <f t="shared" si="1796"/>
        <v>0</v>
      </c>
      <c r="AA1158" s="68" t="str">
        <f t="shared" si="1806"/>
        <v>A+INCORP J=</v>
      </c>
      <c r="AB1158" s="11">
        <f t="shared" si="1807"/>
        <v>43825</v>
      </c>
      <c r="AC1158" s="227">
        <f t="shared" si="1812"/>
        <v>3113.21</v>
      </c>
      <c r="AD1158" s="227">
        <f t="shared" si="1957"/>
        <v>62.264200000000002</v>
      </c>
      <c r="AE1158" s="227">
        <f t="shared" si="1958"/>
        <v>654.81183666666675</v>
      </c>
      <c r="AF1158" s="228">
        <f t="shared" si="1813"/>
        <v>1.061855234197248</v>
      </c>
      <c r="AG1158" s="230">
        <f t="shared" si="1814"/>
        <v>436</v>
      </c>
      <c r="AH1158" s="231">
        <f t="shared" si="1959"/>
        <v>1.106071402</v>
      </c>
      <c r="AI1158" s="227">
        <f t="shared" si="1960"/>
        <v>3656.4268762000002</v>
      </c>
      <c r="AJ1158" s="227">
        <f t="shared" si="1961"/>
        <v>4373.5029128666665</v>
      </c>
      <c r="AK1158" s="227">
        <f t="shared" si="1948"/>
        <v>3113.21</v>
      </c>
      <c r="AL1158" s="227">
        <f t="shared" si="1962"/>
        <v>62.264200000000002</v>
      </c>
      <c r="AM1158" s="227">
        <f t="shared" si="1963"/>
        <v>623.67973666666671</v>
      </c>
      <c r="AN1158" s="228">
        <f t="shared" si="1949"/>
        <v>1.0609008238179061</v>
      </c>
      <c r="AO1158" s="230">
        <f t="shared" si="1950"/>
        <v>415</v>
      </c>
      <c r="AP1158" s="231">
        <f t="shared" si="1964"/>
        <v>1.1007136230000001</v>
      </c>
      <c r="AQ1158" s="227">
        <f t="shared" si="1965"/>
        <v>3635.4447181599999</v>
      </c>
      <c r="AR1158" s="227">
        <f t="shared" si="1966"/>
        <v>4321.3886548266664</v>
      </c>
      <c r="AS1158" s="227">
        <f t="shared" si="1808"/>
        <v>3113.21</v>
      </c>
      <c r="AT1158" s="227">
        <f t="shared" si="1967"/>
        <v>62.264200000000002</v>
      </c>
      <c r="AU1158" s="227">
        <f t="shared" si="1968"/>
        <v>592.54763666666679</v>
      </c>
      <c r="AV1158" s="228">
        <f t="shared" si="1809"/>
        <v>1.0585724227992093</v>
      </c>
      <c r="AW1158" s="230">
        <f t="shared" si="1810"/>
        <v>394</v>
      </c>
      <c r="AX1158" s="231">
        <f t="shared" si="1969"/>
        <v>1.0953817969999999</v>
      </c>
      <c r="AY1158" s="227">
        <f t="shared" si="1970"/>
        <v>3609.8945206100002</v>
      </c>
      <c r="AZ1158" s="227">
        <f t="shared" si="1971"/>
        <v>4264.7063572766674</v>
      </c>
      <c r="BA1158" s="227">
        <f t="shared" si="1787"/>
        <v>3113.21</v>
      </c>
      <c r="BB1158" s="227">
        <f t="shared" si="1972"/>
        <v>62.264200000000002</v>
      </c>
      <c r="BC1158" s="227">
        <f t="shared" si="1973"/>
        <v>560.37779999999998</v>
      </c>
      <c r="BD1158" s="228">
        <f t="shared" si="1946"/>
        <v>1.0543544391259505</v>
      </c>
      <c r="BE1158" s="230">
        <f t="shared" si="1947"/>
        <v>374</v>
      </c>
      <c r="BF1158" s="231">
        <f t="shared" si="1974"/>
        <v>1.0903278810000001</v>
      </c>
      <c r="BG1158" s="227">
        <f t="shared" si="1975"/>
        <v>3578.9214393100001</v>
      </c>
      <c r="BH1158" s="227">
        <f t="shared" si="1976"/>
        <v>4201.5634393099999</v>
      </c>
      <c r="BI1158" s="227">
        <f t="shared" si="1811"/>
        <v>3113.21</v>
      </c>
      <c r="BJ1158" s="227">
        <f t="shared" si="1977"/>
        <v>62.264200000000002</v>
      </c>
      <c r="BK1158" s="227">
        <f t="shared" si="1978"/>
        <v>529.24570000000006</v>
      </c>
      <c r="BL1158" s="228">
        <f t="shared" si="1797"/>
        <v>1.0412347380632458</v>
      </c>
      <c r="BM1158" s="230">
        <f t="shared" si="1798"/>
        <v>352</v>
      </c>
      <c r="BN1158" s="231">
        <f t="shared" si="1979"/>
        <v>1.0847955010000001</v>
      </c>
      <c r="BO1158" s="227">
        <f t="shared" si="1980"/>
        <v>3516.4540024299999</v>
      </c>
      <c r="BP1158" s="227">
        <f t="shared" si="1981"/>
        <v>4107.9639024299995</v>
      </c>
      <c r="BQ1158" s="227">
        <f t="shared" si="1945"/>
        <v>3113.21</v>
      </c>
      <c r="BR1158" s="227">
        <f t="shared" si="1982"/>
        <v>62.264200000000002</v>
      </c>
      <c r="BS1158" s="227">
        <f t="shared" si="1983"/>
        <v>495.00039000000004</v>
      </c>
      <c r="BT1158" s="228">
        <f t="shared" si="1943"/>
        <v>1.0378092972024529</v>
      </c>
      <c r="BU1158" s="230">
        <f t="shared" si="1944"/>
        <v>329</v>
      </c>
      <c r="BV1158" s="231">
        <f t="shared" si="1984"/>
        <v>1.079041661</v>
      </c>
      <c r="BW1158" s="227">
        <f t="shared" si="1985"/>
        <v>3486.29542971</v>
      </c>
      <c r="BX1158" s="227">
        <f t="shared" si="1986"/>
        <v>4043.5600197100002</v>
      </c>
      <c r="BY1158" s="227">
        <f t="shared" si="1788"/>
        <v>3113.21</v>
      </c>
      <c r="BZ1158" s="227">
        <f t="shared" si="1987"/>
        <v>62.264200000000002</v>
      </c>
      <c r="CA1158" s="227">
        <f t="shared" si="1988"/>
        <v>464.90602666666672</v>
      </c>
      <c r="CB1158" s="228">
        <f t="shared" si="1785"/>
        <v>1.0387431417928299</v>
      </c>
      <c r="CC1158" s="230">
        <f t="shared" si="1786"/>
        <v>309</v>
      </c>
      <c r="CD1158" s="231">
        <f t="shared" si="1989"/>
        <v>1.0740631359999999</v>
      </c>
      <c r="CE1158" s="227">
        <f t="shared" si="1990"/>
        <v>3473.33279696</v>
      </c>
      <c r="CF1158" s="227">
        <f t="shared" si="1991"/>
        <v>4000.5030236266666</v>
      </c>
      <c r="CG1158" s="227">
        <f t="shared" si="2085"/>
        <v>3113.21</v>
      </c>
      <c r="CH1158" s="227">
        <f t="shared" si="1992"/>
        <v>62.264200000000002</v>
      </c>
      <c r="CI1158" s="227">
        <f t="shared" si="1993"/>
        <v>433.77392666666668</v>
      </c>
      <c r="CJ1158" s="228">
        <f t="shared" si="1936"/>
        <v>1.0337813055994154</v>
      </c>
      <c r="CK1158" s="230">
        <f t="shared" si="1937"/>
        <v>288</v>
      </c>
      <c r="CL1158" s="231">
        <f t="shared" si="1994"/>
        <v>1.068860404</v>
      </c>
      <c r="CM1158" s="227">
        <f t="shared" si="1995"/>
        <v>3439.9971282500001</v>
      </c>
      <c r="CN1158" s="227">
        <f t="shared" si="1996"/>
        <v>3936.0352549166669</v>
      </c>
      <c r="CO1158" s="227">
        <f t="shared" ref="CO1158:CO1221" si="2088">CO1157</f>
        <v>3113.21</v>
      </c>
      <c r="CP1158" s="227">
        <f t="shared" si="1997"/>
        <v>62.264200000000002</v>
      </c>
      <c r="CQ1158" s="227">
        <f t="shared" si="1998"/>
        <v>400.56635333333338</v>
      </c>
      <c r="CR1158" s="228">
        <f t="shared" si="2086"/>
        <v>1.0291508880108509</v>
      </c>
      <c r="CS1158" s="230">
        <f t="shared" si="2087"/>
        <v>268</v>
      </c>
      <c r="CT1158" s="231">
        <f t="shared" si="1999"/>
        <v>1.063928853</v>
      </c>
      <c r="CU1158" s="227">
        <f t="shared" si="2000"/>
        <v>3408.7885052199999</v>
      </c>
      <c r="CV1158" s="227">
        <f t="shared" si="2001"/>
        <v>3871.6190585533332</v>
      </c>
      <c r="CW1158" s="227">
        <f t="shared" si="1934"/>
        <v>3113.21</v>
      </c>
      <c r="CX1158" s="227">
        <f t="shared" si="2002"/>
        <v>62.264200000000002</v>
      </c>
      <c r="CY1158" s="227">
        <f t="shared" si="2003"/>
        <v>369.43425333333334</v>
      </c>
      <c r="CZ1158" s="228">
        <f t="shared" si="1932"/>
        <v>1.0313171181596454</v>
      </c>
      <c r="DA1158" s="239">
        <f t="shared" si="1933"/>
        <v>247</v>
      </c>
      <c r="DB1158" s="231">
        <f t="shared" si="2004"/>
        <v>1.0587752109999999</v>
      </c>
      <c r="DC1158" s="227">
        <f t="shared" si="2005"/>
        <v>3399.4167330199998</v>
      </c>
      <c r="DD1158" s="227">
        <f t="shared" si="2006"/>
        <v>3831.1151863533332</v>
      </c>
      <c r="DE1158" s="227">
        <f t="shared" si="2084"/>
        <v>3113.21</v>
      </c>
      <c r="DF1158" s="227">
        <f t="shared" si="2007"/>
        <v>62.264200000000002</v>
      </c>
      <c r="DG1158" s="227">
        <f t="shared" si="2008"/>
        <v>338.30215333333337</v>
      </c>
      <c r="DH1158" s="228">
        <f t="shared" si="2082"/>
        <v>1.0297723532063685</v>
      </c>
      <c r="DI1158" s="239">
        <f t="shared" si="2083"/>
        <v>226</v>
      </c>
      <c r="DJ1158" s="231">
        <f t="shared" si="2009"/>
        <v>1.053646533</v>
      </c>
      <c r="DK1158" s="227">
        <f t="shared" si="2010"/>
        <v>3377.88287846</v>
      </c>
      <c r="DL1158" s="227">
        <f t="shared" si="2011"/>
        <v>3778.4492317933336</v>
      </c>
      <c r="DM1158" s="227">
        <f t="shared" si="1931"/>
        <v>3113.21</v>
      </c>
      <c r="DN1158" s="227">
        <f t="shared" si="2012"/>
        <v>62.264200000000002</v>
      </c>
      <c r="DO1158" s="227">
        <f t="shared" si="2013"/>
        <v>306.13231666666672</v>
      </c>
      <c r="DP1158" s="228">
        <f t="shared" si="1929"/>
        <v>1.0264879964591449</v>
      </c>
      <c r="DQ1158" s="239">
        <f t="shared" si="1930"/>
        <v>205</v>
      </c>
      <c r="DR1158" s="231">
        <f t="shared" si="2014"/>
        <v>1.048542699</v>
      </c>
      <c r="DS1158" s="227">
        <f t="shared" si="2015"/>
        <v>3350.7992732100001</v>
      </c>
      <c r="DT1158" s="227">
        <f t="shared" si="2016"/>
        <v>3719.1957898766668</v>
      </c>
      <c r="DU1158" s="227">
        <f t="shared" si="2081"/>
        <v>3113.21</v>
      </c>
      <c r="DV1158" s="227">
        <f t="shared" si="2017"/>
        <v>62.264200000000002</v>
      </c>
      <c r="DW1158" s="227">
        <f t="shared" si="2018"/>
        <v>277.07569000000001</v>
      </c>
      <c r="DX1158" s="228">
        <f t="shared" si="2078"/>
        <v>1.0220935538715932</v>
      </c>
      <c r="DY1158" s="239">
        <f t="shared" si="2079"/>
        <v>187</v>
      </c>
      <c r="DZ1158" s="231">
        <f t="shared" si="2019"/>
        <v>1.0441876649999999</v>
      </c>
      <c r="EA1158" s="227">
        <f t="shared" si="2020"/>
        <v>3322.5966637500001</v>
      </c>
      <c r="EB1158" s="227">
        <f t="shared" si="2021"/>
        <v>3661.9365537500003</v>
      </c>
      <c r="EC1158" s="227">
        <f t="shared" si="1925"/>
        <v>3113.21</v>
      </c>
      <c r="ED1158" s="227">
        <f t="shared" si="2022"/>
        <v>62.264200000000002</v>
      </c>
      <c r="EE1158" s="227">
        <f t="shared" si="2023"/>
        <v>244.90585333333331</v>
      </c>
      <c r="EF1158" s="228">
        <f t="shared" si="1926"/>
        <v>1.0144853053547103</v>
      </c>
      <c r="EG1158" s="239">
        <f t="shared" si="1927"/>
        <v>165</v>
      </c>
      <c r="EH1158" s="231">
        <f t="shared" si="2024"/>
        <v>1.038889403</v>
      </c>
      <c r="EI1158" s="227">
        <f t="shared" si="2025"/>
        <v>3281.1304244299999</v>
      </c>
      <c r="EJ1158" s="227">
        <f t="shared" si="2026"/>
        <v>3588.3004777633332</v>
      </c>
      <c r="EK1158" s="227">
        <f t="shared" si="2080"/>
        <v>3113.21</v>
      </c>
      <c r="EL1158" s="227">
        <f t="shared" si="2027"/>
        <v>62.264200000000002</v>
      </c>
      <c r="EM1158" s="227">
        <f t="shared" si="2028"/>
        <v>211.69828000000001</v>
      </c>
      <c r="EN1158" s="228">
        <f t="shared" si="2076"/>
        <v>1.0087358293365962</v>
      </c>
      <c r="EO1158" s="239">
        <f t="shared" si="2077"/>
        <v>144</v>
      </c>
      <c r="EP1158" s="231">
        <f t="shared" si="2029"/>
        <v>1.0338570520000001</v>
      </c>
      <c r="EQ1158" s="227">
        <f t="shared" si="2030"/>
        <v>3246.7313764400001</v>
      </c>
      <c r="ER1158" s="227">
        <f t="shared" si="2031"/>
        <v>3520.6938564400002</v>
      </c>
      <c r="ES1158" s="227">
        <f t="shared" si="1924"/>
        <v>3113.21</v>
      </c>
      <c r="ET1158" s="227">
        <f t="shared" si="2032"/>
        <v>62.264200000000002</v>
      </c>
      <c r="EU1158" s="227">
        <f t="shared" si="2033"/>
        <v>181.60391666666666</v>
      </c>
      <c r="EV1158" s="228">
        <f t="shared" si="1922"/>
        <v>1.0074260056676336</v>
      </c>
      <c r="EW1158" s="239">
        <f t="shared" si="1923"/>
        <v>124</v>
      </c>
      <c r="EX1158" s="231">
        <f t="shared" si="2034"/>
        <v>1.0290870009999999</v>
      </c>
      <c r="EY1158" s="227">
        <f t="shared" si="2035"/>
        <v>3227.55511157</v>
      </c>
      <c r="EZ1158" s="227">
        <f t="shared" si="2036"/>
        <v>3471.4232282366665</v>
      </c>
      <c r="FA1158" s="227">
        <f t="shared" si="2070"/>
        <v>3113.21</v>
      </c>
      <c r="FB1158" s="227">
        <f t="shared" si="2037"/>
        <v>62.264200000000002</v>
      </c>
      <c r="FC1158" s="227">
        <f t="shared" si="2038"/>
        <v>150.47181666666665</v>
      </c>
      <c r="FD1158" s="228">
        <f t="shared" si="2068"/>
        <v>1.0073255409309683</v>
      </c>
      <c r="FE1158" s="239">
        <f t="shared" si="2069"/>
        <v>102</v>
      </c>
      <c r="FF1158" s="231">
        <f t="shared" si="2039"/>
        <v>1.0238653609999999</v>
      </c>
      <c r="FG1158" s="227">
        <f t="shared" si="2040"/>
        <v>3210.8580999599999</v>
      </c>
      <c r="FH1158" s="227">
        <f t="shared" si="2041"/>
        <v>3423.5941166266666</v>
      </c>
      <c r="FI1158" s="227">
        <f t="shared" si="1921"/>
        <v>3113.21</v>
      </c>
      <c r="FJ1158" s="227">
        <f t="shared" si="2042"/>
        <v>62.264200000000002</v>
      </c>
      <c r="FK1158" s="227">
        <f t="shared" si="2043"/>
        <v>117.26424333333334</v>
      </c>
      <c r="FL1158" s="228">
        <f t="shared" si="1919"/>
        <v>1.0054146992606614</v>
      </c>
      <c r="FM1158" s="239">
        <f t="shared" si="1920"/>
        <v>80</v>
      </c>
      <c r="FN1158" s="231">
        <f t="shared" si="2044"/>
        <v>1.018670215</v>
      </c>
      <c r="FO1158" s="227">
        <f t="shared" si="2045"/>
        <v>3188.5061215199999</v>
      </c>
      <c r="FP1158" s="227">
        <f t="shared" si="2046"/>
        <v>3368.034564853333</v>
      </c>
      <c r="FQ1158" s="227">
        <f t="shared" si="2067"/>
        <v>3113.21</v>
      </c>
      <c r="FR1158" s="227">
        <f t="shared" si="2047"/>
        <v>62.264200000000002</v>
      </c>
      <c r="FS1158" s="227">
        <f t="shared" si="2048"/>
        <v>86.132143333333332</v>
      </c>
      <c r="FT1158" s="228">
        <f t="shared" si="2065"/>
        <v>1.0043093089653854</v>
      </c>
      <c r="FU1158" s="239">
        <f t="shared" si="2066"/>
        <v>58</v>
      </c>
      <c r="FV1158" s="231">
        <f t="shared" si="2049"/>
        <v>1.01350143</v>
      </c>
      <c r="FW1158" s="227">
        <f t="shared" si="2050"/>
        <v>3168.8397029100001</v>
      </c>
      <c r="FX1158" s="227">
        <f t="shared" si="2051"/>
        <v>3317.2360462433335</v>
      </c>
      <c r="FY1158" s="227">
        <f t="shared" si="1917"/>
        <v>3113.21</v>
      </c>
      <c r="FZ1158" s="227">
        <f t="shared" si="2052"/>
        <v>62.264200000000002</v>
      </c>
      <c r="GA1158" s="227">
        <f t="shared" si="2053"/>
        <v>55.000043333333338</v>
      </c>
      <c r="GB1158" s="228">
        <f t="shared" si="1912"/>
        <v>1.0047108245700349</v>
      </c>
      <c r="GC1158" s="239">
        <f t="shared" si="1913"/>
        <v>36</v>
      </c>
      <c r="GD1158" s="231">
        <f t="shared" si="2054"/>
        <v>1.0083588720000001</v>
      </c>
      <c r="GE1158" s="227">
        <f t="shared" si="2055"/>
        <v>3154.0212994799999</v>
      </c>
      <c r="GF1158" s="227">
        <f t="shared" si="2056"/>
        <v>3271.2855428133334</v>
      </c>
      <c r="GG1158" s="227">
        <f t="shared" si="2063"/>
        <v>3113.21</v>
      </c>
      <c r="GH1158" s="227">
        <f t="shared" si="2071"/>
        <v>62.264200000000002</v>
      </c>
      <c r="GI1158" s="227">
        <f t="shared" si="2072"/>
        <v>22.830206666666665</v>
      </c>
      <c r="GJ1158" s="228">
        <f t="shared" si="2058"/>
        <v>1.0037067049496178</v>
      </c>
      <c r="GK1158" s="239">
        <f t="shared" si="2059"/>
        <v>16</v>
      </c>
      <c r="GL1158" s="231">
        <f t="shared" si="2073"/>
        <v>1.003706465</v>
      </c>
      <c r="GM1158" s="227">
        <f t="shared" si="2074"/>
        <v>3136.3315265000001</v>
      </c>
      <c r="GN1158" s="227">
        <f t="shared" si="2075"/>
        <v>3221.4259331666667</v>
      </c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5"/>
      <c r="HA1158" s="5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3"/>
      <c r="JZ1158" s="1"/>
      <c r="KA1158" s="1"/>
      <c r="KB1158" s="1"/>
      <c r="KC1158" s="1"/>
      <c r="KD1158" s="1"/>
      <c r="KE1158" s="1"/>
    </row>
    <row r="1159" spans="1:291" x14ac:dyDescent="0.2">
      <c r="A1159" s="196">
        <f t="shared" si="1799"/>
        <v>43817</v>
      </c>
      <c r="B1159" s="236">
        <f t="shared" si="2062"/>
        <v>124562.65614712333</v>
      </c>
      <c r="C1159" s="66">
        <f t="shared" si="1941"/>
        <v>44860.469055080001</v>
      </c>
      <c r="D1159" s="77">
        <f t="shared" si="1800"/>
        <v>5233.07</v>
      </c>
      <c r="E1159" s="67">
        <f>VLOOKUP(A1158,[1]Plan1!$DQ$117:$DS$314,3)</f>
        <v>5259.76</v>
      </c>
      <c r="F1159" s="11">
        <f t="shared" si="1801"/>
        <v>43795</v>
      </c>
      <c r="G1159" s="73">
        <f t="shared" si="1789"/>
        <v>5.1002566371174396E-3</v>
      </c>
      <c r="H1159" s="11">
        <f t="shared" si="1802"/>
        <v>43825</v>
      </c>
      <c r="I1159" s="11">
        <f t="shared" si="1790"/>
        <v>43825</v>
      </c>
      <c r="J1159" s="1">
        <f t="shared" si="1803"/>
        <v>22</v>
      </c>
      <c r="K1159" s="1">
        <f t="shared" si="1804"/>
        <v>17</v>
      </c>
      <c r="L1159" s="66">
        <f t="shared" si="1791"/>
        <v>1.0039388199999999</v>
      </c>
      <c r="M1159" s="70">
        <f t="shared" si="1942"/>
        <v>1.0010004100000001</v>
      </c>
      <c r="N1159" s="70">
        <f t="shared" si="1928"/>
        <v>1.1038995774568048</v>
      </c>
      <c r="O1159" s="66">
        <f t="shared" si="1938"/>
        <v>1.1082476299999999</v>
      </c>
      <c r="P1159" s="66">
        <f t="shared" si="1792"/>
        <v>45037.166367799997</v>
      </c>
      <c r="Q1159" s="74">
        <f t="shared" si="1793"/>
        <v>0</v>
      </c>
      <c r="R1159" s="75">
        <f t="shared" si="1939"/>
        <v>0</v>
      </c>
      <c r="S1159" s="66">
        <f t="shared" si="1940"/>
        <v>0</v>
      </c>
      <c r="T1159" s="10">
        <f t="shared" si="1805"/>
        <v>0.06</v>
      </c>
      <c r="U1159" s="74">
        <f t="shared" si="1935"/>
        <v>17</v>
      </c>
      <c r="V1159" s="74">
        <v>252</v>
      </c>
      <c r="W1159" s="70">
        <f t="shared" si="1794"/>
        <v>1.0039385750000001</v>
      </c>
      <c r="X1159" s="66">
        <f t="shared" si="1795"/>
        <v>177.38225752</v>
      </c>
      <c r="Y1159" s="66">
        <v>0</v>
      </c>
      <c r="Z1159" s="67">
        <f t="shared" si="1796"/>
        <v>0</v>
      </c>
      <c r="AA1159" s="68" t="str">
        <f t="shared" si="1806"/>
        <v>A+INCORP J=</v>
      </c>
      <c r="AB1159" s="11">
        <f t="shared" si="1807"/>
        <v>43825</v>
      </c>
      <c r="AC1159" s="227">
        <f t="shared" si="1812"/>
        <v>3113.21</v>
      </c>
      <c r="AD1159" s="227">
        <f t="shared" si="1957"/>
        <v>62.264200000000002</v>
      </c>
      <c r="AE1159" s="227">
        <f t="shared" si="1958"/>
        <v>655.8495733333333</v>
      </c>
      <c r="AF1159" s="228">
        <f t="shared" si="1813"/>
        <v>1.0621007949178982</v>
      </c>
      <c r="AG1159" s="230">
        <f t="shared" si="1814"/>
        <v>437</v>
      </c>
      <c r="AH1159" s="231">
        <f t="shared" si="1959"/>
        <v>1.106327184</v>
      </c>
      <c r="AI1159" s="227">
        <f t="shared" si="1960"/>
        <v>3658.1182021200002</v>
      </c>
      <c r="AJ1159" s="227">
        <f t="shared" si="1961"/>
        <v>4376.2319754533337</v>
      </c>
      <c r="AK1159" s="227">
        <f t="shared" si="1948"/>
        <v>3113.21</v>
      </c>
      <c r="AL1159" s="227">
        <f t="shared" si="1962"/>
        <v>62.264200000000002</v>
      </c>
      <c r="AM1159" s="227">
        <f t="shared" si="1963"/>
        <v>624.71747333333337</v>
      </c>
      <c r="AN1159" s="228">
        <f t="shared" si="1949"/>
        <v>1.0611461638251363</v>
      </c>
      <c r="AO1159" s="230">
        <f t="shared" si="1950"/>
        <v>416</v>
      </c>
      <c r="AP1159" s="231">
        <f t="shared" si="1964"/>
        <v>1.1009681659999999</v>
      </c>
      <c r="AQ1159" s="227">
        <f t="shared" si="1965"/>
        <v>3637.12633852</v>
      </c>
      <c r="AR1159" s="227">
        <f t="shared" si="1966"/>
        <v>4324.1080118533337</v>
      </c>
      <c r="AS1159" s="227">
        <f t="shared" si="1808"/>
        <v>3113.21</v>
      </c>
      <c r="AT1159" s="227">
        <f t="shared" si="1967"/>
        <v>62.264200000000002</v>
      </c>
      <c r="AU1159" s="227">
        <f t="shared" si="1968"/>
        <v>593.58537333333334</v>
      </c>
      <c r="AV1159" s="228">
        <f t="shared" si="1809"/>
        <v>1.058817224349017</v>
      </c>
      <c r="AW1159" s="230">
        <f t="shared" si="1810"/>
        <v>395</v>
      </c>
      <c r="AX1159" s="231">
        <f t="shared" si="1969"/>
        <v>1.0956351070000001</v>
      </c>
      <c r="AY1159" s="227">
        <f t="shared" si="1970"/>
        <v>3611.5643224</v>
      </c>
      <c r="AZ1159" s="227">
        <f t="shared" si="1971"/>
        <v>4267.4138957333334</v>
      </c>
      <c r="BA1159" s="227">
        <f t="shared" si="1787"/>
        <v>3113.21</v>
      </c>
      <c r="BB1159" s="227">
        <f t="shared" si="1972"/>
        <v>62.264200000000002</v>
      </c>
      <c r="BC1159" s="227">
        <f t="shared" si="1973"/>
        <v>561.41553666666675</v>
      </c>
      <c r="BD1159" s="228">
        <f t="shared" si="1946"/>
        <v>1.0545982652404287</v>
      </c>
      <c r="BE1159" s="230">
        <f t="shared" si="1947"/>
        <v>375</v>
      </c>
      <c r="BF1159" s="231">
        <f t="shared" si="1974"/>
        <v>1.0905800219999999</v>
      </c>
      <c r="BG1159" s="227">
        <f t="shared" si="1975"/>
        <v>3580.5769132400001</v>
      </c>
      <c r="BH1159" s="227">
        <f t="shared" si="1976"/>
        <v>4204.256649906667</v>
      </c>
      <c r="BI1159" s="227">
        <f t="shared" si="1811"/>
        <v>3113.21</v>
      </c>
      <c r="BJ1159" s="227">
        <f t="shared" si="1977"/>
        <v>62.264200000000002</v>
      </c>
      <c r="BK1159" s="227">
        <f t="shared" si="1978"/>
        <v>530.28343666666672</v>
      </c>
      <c r="BL1159" s="228">
        <f t="shared" si="1797"/>
        <v>1.0414755301640997</v>
      </c>
      <c r="BM1159" s="230">
        <f t="shared" si="1798"/>
        <v>353</v>
      </c>
      <c r="BN1159" s="231">
        <f t="shared" si="1979"/>
        <v>1.0850463619999999</v>
      </c>
      <c r="BO1159" s="227">
        <f t="shared" si="1980"/>
        <v>3518.08057925</v>
      </c>
      <c r="BP1159" s="227">
        <f t="shared" si="1981"/>
        <v>4110.6282159166667</v>
      </c>
      <c r="BQ1159" s="227">
        <f t="shared" si="1945"/>
        <v>3113.21</v>
      </c>
      <c r="BR1159" s="227">
        <f t="shared" si="1982"/>
        <v>62.264200000000002</v>
      </c>
      <c r="BS1159" s="227">
        <f t="shared" si="1983"/>
        <v>496.03812666666664</v>
      </c>
      <c r="BT1159" s="228">
        <f t="shared" si="1943"/>
        <v>1.0380492971485014</v>
      </c>
      <c r="BU1159" s="230">
        <f t="shared" si="1944"/>
        <v>330</v>
      </c>
      <c r="BV1159" s="231">
        <f t="shared" si="1984"/>
        <v>1.079291193</v>
      </c>
      <c r="BW1159" s="227">
        <f t="shared" si="1985"/>
        <v>3487.9080614700001</v>
      </c>
      <c r="BX1159" s="227">
        <f t="shared" si="1986"/>
        <v>4046.2103881366666</v>
      </c>
      <c r="BY1159" s="227">
        <f t="shared" si="1788"/>
        <v>3113.21</v>
      </c>
      <c r="BZ1159" s="227">
        <f t="shared" si="1987"/>
        <v>62.264200000000002</v>
      </c>
      <c r="CA1159" s="227">
        <f t="shared" si="1988"/>
        <v>465.94376333333332</v>
      </c>
      <c r="CB1159" s="228">
        <f t="shared" ref="CB1159:CB1222" si="2089">($O1159/CB$708)</f>
        <v>1.0389833576963303</v>
      </c>
      <c r="CC1159" s="230">
        <f t="shared" ref="CC1159:CC1222" si="2090">NETWORKDAYS(CC$708,$A1159,$AE$118:$AE$502)-1</f>
        <v>310</v>
      </c>
      <c r="CD1159" s="231">
        <f t="shared" si="1989"/>
        <v>1.0743115160000001</v>
      </c>
      <c r="CE1159" s="227">
        <f t="shared" si="1990"/>
        <v>3474.93943042</v>
      </c>
      <c r="CF1159" s="227">
        <f t="shared" si="1991"/>
        <v>4003.1473937533333</v>
      </c>
      <c r="CG1159" s="227">
        <f t="shared" si="2085"/>
        <v>3113.21</v>
      </c>
      <c r="CH1159" s="227">
        <f t="shared" si="1992"/>
        <v>62.264200000000002</v>
      </c>
      <c r="CI1159" s="227">
        <f t="shared" si="1993"/>
        <v>434.81166333333334</v>
      </c>
      <c r="CJ1159" s="228">
        <f t="shared" si="1936"/>
        <v>1.0340203740469986</v>
      </c>
      <c r="CK1159" s="230">
        <f t="shared" si="1937"/>
        <v>289</v>
      </c>
      <c r="CL1159" s="231">
        <f t="shared" si="1994"/>
        <v>1.0691075809999999</v>
      </c>
      <c r="CM1159" s="227">
        <f t="shared" si="1995"/>
        <v>3441.5883423499999</v>
      </c>
      <c r="CN1159" s="227">
        <f t="shared" si="1996"/>
        <v>3938.6642056833334</v>
      </c>
      <c r="CO1159" s="227">
        <f t="shared" si="2088"/>
        <v>3113.21</v>
      </c>
      <c r="CP1159" s="227">
        <f t="shared" si="1997"/>
        <v>62.264200000000002</v>
      </c>
      <c r="CQ1159" s="227">
        <f t="shared" si="1998"/>
        <v>401.60409000000004</v>
      </c>
      <c r="CR1159" s="228">
        <f t="shared" si="2086"/>
        <v>1.0293888856451601</v>
      </c>
      <c r="CS1159" s="230">
        <f t="shared" si="2087"/>
        <v>269</v>
      </c>
      <c r="CT1159" s="231">
        <f t="shared" si="1999"/>
        <v>1.064174889</v>
      </c>
      <c r="CU1159" s="227">
        <f t="shared" si="2000"/>
        <v>3410.3652815599999</v>
      </c>
      <c r="CV1159" s="227">
        <f t="shared" si="2001"/>
        <v>3874.2335715599997</v>
      </c>
      <c r="CW1159" s="227">
        <f t="shared" si="1934"/>
        <v>3113.21</v>
      </c>
      <c r="CX1159" s="227">
        <f t="shared" si="2002"/>
        <v>62.264200000000002</v>
      </c>
      <c r="CY1159" s="227">
        <f t="shared" si="2003"/>
        <v>370.47199000000001</v>
      </c>
      <c r="CZ1159" s="228">
        <f t="shared" si="1932"/>
        <v>1.0315556167483402</v>
      </c>
      <c r="DA1159" s="239">
        <f t="shared" si="1933"/>
        <v>248</v>
      </c>
      <c r="DB1159" s="231">
        <f t="shared" si="2004"/>
        <v>1.059020056</v>
      </c>
      <c r="DC1159" s="227">
        <f t="shared" si="2005"/>
        <v>3400.9891768699999</v>
      </c>
      <c r="DD1159" s="227">
        <f t="shared" si="2006"/>
        <v>3833.72536687</v>
      </c>
      <c r="DE1159" s="227">
        <f t="shared" si="2084"/>
        <v>3113.21</v>
      </c>
      <c r="DF1159" s="227">
        <f t="shared" si="2007"/>
        <v>62.264200000000002</v>
      </c>
      <c r="DG1159" s="227">
        <f t="shared" si="2008"/>
        <v>339.33989000000003</v>
      </c>
      <c r="DH1159" s="228">
        <f t="shared" si="2082"/>
        <v>1.0300104945584241</v>
      </c>
      <c r="DI1159" s="239">
        <f t="shared" si="2083"/>
        <v>227</v>
      </c>
      <c r="DJ1159" s="231">
        <f t="shared" si="2009"/>
        <v>1.0538901919999999</v>
      </c>
      <c r="DK1159" s="227">
        <f t="shared" si="2010"/>
        <v>3379.4453616199999</v>
      </c>
      <c r="DL1159" s="227">
        <f t="shared" si="2011"/>
        <v>3781.0494516199997</v>
      </c>
      <c r="DM1159" s="227">
        <f t="shared" si="1931"/>
        <v>3113.21</v>
      </c>
      <c r="DN1159" s="227">
        <f t="shared" si="2012"/>
        <v>62.264200000000002</v>
      </c>
      <c r="DO1159" s="227">
        <f t="shared" si="2013"/>
        <v>307.17005333333339</v>
      </c>
      <c r="DP1159" s="228">
        <f t="shared" si="1929"/>
        <v>1.0267253782829864</v>
      </c>
      <c r="DQ1159" s="239">
        <f t="shared" si="1930"/>
        <v>206</v>
      </c>
      <c r="DR1159" s="231">
        <f t="shared" si="2014"/>
        <v>1.0487851770000001</v>
      </c>
      <c r="DS1159" s="227">
        <f t="shared" si="2015"/>
        <v>3352.3492262</v>
      </c>
      <c r="DT1159" s="227">
        <f t="shared" si="2016"/>
        <v>3721.7834795333333</v>
      </c>
      <c r="DU1159" s="227">
        <f t="shared" si="2081"/>
        <v>3113.21</v>
      </c>
      <c r="DV1159" s="227">
        <f t="shared" si="2017"/>
        <v>62.264200000000002</v>
      </c>
      <c r="DW1159" s="227">
        <f t="shared" si="2018"/>
        <v>278.11342666666667</v>
      </c>
      <c r="DX1159" s="228">
        <f t="shared" si="2078"/>
        <v>1.0223299194528679</v>
      </c>
      <c r="DY1159" s="239">
        <f t="shared" si="2079"/>
        <v>188</v>
      </c>
      <c r="DZ1159" s="231">
        <f t="shared" si="2019"/>
        <v>1.044429136</v>
      </c>
      <c r="EA1159" s="227">
        <f t="shared" si="2020"/>
        <v>3324.1335716399999</v>
      </c>
      <c r="EB1159" s="227">
        <f t="shared" si="2021"/>
        <v>3664.5111983066668</v>
      </c>
      <c r="EC1159" s="227">
        <f t="shared" si="1925"/>
        <v>3113.21</v>
      </c>
      <c r="ED1159" s="227">
        <f t="shared" si="2022"/>
        <v>62.264200000000002</v>
      </c>
      <c r="EE1159" s="227">
        <f t="shared" si="2023"/>
        <v>245.94359</v>
      </c>
      <c r="EF1159" s="228">
        <f t="shared" si="1926"/>
        <v>1.0147199114805259</v>
      </c>
      <c r="EG1159" s="239">
        <f t="shared" si="1927"/>
        <v>166</v>
      </c>
      <c r="EH1159" s="231">
        <f t="shared" si="2024"/>
        <v>1.0391296489999999</v>
      </c>
      <c r="EI1159" s="227">
        <f t="shared" si="2025"/>
        <v>3282.6481523500001</v>
      </c>
      <c r="EJ1159" s="227">
        <f t="shared" si="2026"/>
        <v>3590.8559423500001</v>
      </c>
      <c r="EK1159" s="227">
        <f t="shared" si="2080"/>
        <v>3113.21</v>
      </c>
      <c r="EL1159" s="227">
        <f t="shared" si="2027"/>
        <v>62.264200000000002</v>
      </c>
      <c r="EM1159" s="227">
        <f t="shared" si="2028"/>
        <v>212.73601666666664</v>
      </c>
      <c r="EN1159" s="228">
        <f t="shared" si="2076"/>
        <v>1.0089691058598174</v>
      </c>
      <c r="EO1159" s="239">
        <f t="shared" si="2077"/>
        <v>145</v>
      </c>
      <c r="EP1159" s="231">
        <f t="shared" si="2029"/>
        <v>1.0340961339999999</v>
      </c>
      <c r="EQ1159" s="227">
        <f t="shared" si="2030"/>
        <v>3248.23319184</v>
      </c>
      <c r="ER1159" s="227">
        <f t="shared" si="2031"/>
        <v>3523.2334085066668</v>
      </c>
      <c r="ES1159" s="227">
        <f t="shared" si="1924"/>
        <v>3113.21</v>
      </c>
      <c r="ET1159" s="227">
        <f t="shared" si="2032"/>
        <v>62.264200000000002</v>
      </c>
      <c r="EU1159" s="227">
        <f t="shared" si="2033"/>
        <v>182.64165333333332</v>
      </c>
      <c r="EV1159" s="228">
        <f t="shared" si="1922"/>
        <v>1.0076589792858694</v>
      </c>
      <c r="EW1159" s="239">
        <f t="shared" si="1923"/>
        <v>125</v>
      </c>
      <c r="EX1159" s="231">
        <f t="shared" si="2034"/>
        <v>1.0293249799999999</v>
      </c>
      <c r="EY1159" s="227">
        <f t="shared" si="2035"/>
        <v>3229.0480570300001</v>
      </c>
      <c r="EZ1159" s="227">
        <f t="shared" si="2036"/>
        <v>3473.9539103633333</v>
      </c>
      <c r="FA1159" s="227">
        <f t="shared" si="2070"/>
        <v>3113.21</v>
      </c>
      <c r="FB1159" s="227">
        <f t="shared" si="2037"/>
        <v>62.264200000000002</v>
      </c>
      <c r="FC1159" s="227">
        <f t="shared" si="2038"/>
        <v>151.50955333333332</v>
      </c>
      <c r="FD1159" s="228">
        <f t="shared" si="2068"/>
        <v>1.0075584913161</v>
      </c>
      <c r="FE1159" s="239">
        <f t="shared" si="2069"/>
        <v>103</v>
      </c>
      <c r="FF1159" s="231">
        <f t="shared" si="2039"/>
        <v>1.0241021320000001</v>
      </c>
      <c r="FG1159" s="227">
        <f t="shared" si="2040"/>
        <v>3212.3433204900002</v>
      </c>
      <c r="FH1159" s="227">
        <f t="shared" si="2041"/>
        <v>3426.1170738233336</v>
      </c>
      <c r="FI1159" s="227">
        <f t="shared" si="1921"/>
        <v>3113.21</v>
      </c>
      <c r="FJ1159" s="227">
        <f t="shared" si="2042"/>
        <v>62.264200000000002</v>
      </c>
      <c r="FK1159" s="227">
        <f t="shared" si="2043"/>
        <v>118.30198</v>
      </c>
      <c r="FL1159" s="228">
        <f t="shared" si="1919"/>
        <v>1.0056472077516041</v>
      </c>
      <c r="FM1159" s="239">
        <f t="shared" si="1920"/>
        <v>81</v>
      </c>
      <c r="FN1159" s="231">
        <f t="shared" si="2044"/>
        <v>1.0189057850000001</v>
      </c>
      <c r="FO1159" s="227">
        <f t="shared" si="2045"/>
        <v>3189.9810041000001</v>
      </c>
      <c r="FP1159" s="227">
        <f t="shared" si="2046"/>
        <v>3370.5471840999999</v>
      </c>
      <c r="FQ1159" s="227">
        <f t="shared" si="2067"/>
        <v>3113.21</v>
      </c>
      <c r="FR1159" s="227">
        <f t="shared" si="2047"/>
        <v>62.264200000000002</v>
      </c>
      <c r="FS1159" s="227">
        <f t="shared" si="2048"/>
        <v>87.169879999999992</v>
      </c>
      <c r="FT1159" s="228">
        <f t="shared" si="2065"/>
        <v>1.0045415618278501</v>
      </c>
      <c r="FU1159" s="239">
        <f t="shared" si="2066"/>
        <v>59</v>
      </c>
      <c r="FV1159" s="231">
        <f t="shared" si="2049"/>
        <v>1.013735805</v>
      </c>
      <c r="FW1159" s="227">
        <f t="shared" si="2050"/>
        <v>3170.3054894699999</v>
      </c>
      <c r="FX1159" s="227">
        <f t="shared" si="2051"/>
        <v>3319.7395694699999</v>
      </c>
      <c r="FY1159" s="227">
        <f t="shared" si="1917"/>
        <v>3113.21</v>
      </c>
      <c r="FZ1159" s="227">
        <f t="shared" si="2052"/>
        <v>62.264200000000002</v>
      </c>
      <c r="GA1159" s="227">
        <f t="shared" si="2053"/>
        <v>56.037780000000005</v>
      </c>
      <c r="GB1159" s="228">
        <f t="shared" si="1912"/>
        <v>1.0049431702855156</v>
      </c>
      <c r="GC1159" s="239">
        <f t="shared" si="1913"/>
        <v>37</v>
      </c>
      <c r="GD1159" s="231">
        <f t="shared" si="2054"/>
        <v>1.008592057</v>
      </c>
      <c r="GE1159" s="227">
        <f t="shared" si="2055"/>
        <v>3155.48022919</v>
      </c>
      <c r="GF1159" s="227">
        <f t="shared" si="2056"/>
        <v>3273.7822091900002</v>
      </c>
      <c r="GG1159" s="227">
        <f t="shared" si="2063"/>
        <v>3113.21</v>
      </c>
      <c r="GH1159" s="227">
        <f t="shared" si="2071"/>
        <v>62.264200000000002</v>
      </c>
      <c r="GI1159" s="227">
        <f t="shared" si="2072"/>
        <v>23.867943333333336</v>
      </c>
      <c r="GJ1159" s="228">
        <f t="shared" si="2058"/>
        <v>1.0039388184561027</v>
      </c>
      <c r="GK1159" s="239">
        <f t="shared" si="2059"/>
        <v>17</v>
      </c>
      <c r="GL1159" s="231">
        <f t="shared" si="2073"/>
        <v>1.0039385750000001</v>
      </c>
      <c r="GM1159" s="227">
        <f t="shared" si="2074"/>
        <v>3137.78227634</v>
      </c>
      <c r="GN1159" s="227">
        <f t="shared" si="2075"/>
        <v>3223.9144196733332</v>
      </c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5"/>
      <c r="HA1159" s="5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3"/>
      <c r="JZ1159" s="1"/>
      <c r="KA1159" s="1"/>
      <c r="KB1159" s="1"/>
      <c r="KC1159" s="1"/>
      <c r="KD1159" s="1"/>
      <c r="KE1159" s="1"/>
    </row>
    <row r="1160" spans="1:291" x14ac:dyDescent="0.2">
      <c r="A1160" s="196">
        <f t="shared" si="1799"/>
        <v>43818</v>
      </c>
      <c r="B1160" s="236">
        <f t="shared" si="2062"/>
        <v>124638.16211086334</v>
      </c>
      <c r="C1160" s="66">
        <f t="shared" si="1941"/>
        <v>44860.469055080001</v>
      </c>
      <c r="D1160" s="77">
        <f t="shared" si="1800"/>
        <v>5233.07</v>
      </c>
      <c r="E1160" s="67">
        <f>VLOOKUP(A1159,[1]Plan1!$DQ$117:$DS$314,3)</f>
        <v>5259.76</v>
      </c>
      <c r="F1160" s="11">
        <f t="shared" si="1801"/>
        <v>43795</v>
      </c>
      <c r="G1160" s="73">
        <f t="shared" si="1789"/>
        <v>5.1002566371174396E-3</v>
      </c>
      <c r="H1160" s="11">
        <f t="shared" si="1802"/>
        <v>43825</v>
      </c>
      <c r="I1160" s="11">
        <f t="shared" si="1790"/>
        <v>43825</v>
      </c>
      <c r="J1160" s="1">
        <f t="shared" si="1803"/>
        <v>22</v>
      </c>
      <c r="K1160" s="1">
        <f t="shared" si="1804"/>
        <v>18</v>
      </c>
      <c r="L1160" s="66">
        <f t="shared" si="1791"/>
        <v>1.0041709999999999</v>
      </c>
      <c r="M1160" s="70">
        <f t="shared" si="1942"/>
        <v>1.0010004100000001</v>
      </c>
      <c r="N1160" s="70">
        <f t="shared" si="1928"/>
        <v>1.1038995774568048</v>
      </c>
      <c r="O1160" s="66">
        <f t="shared" si="1938"/>
        <v>1.1085039400000001</v>
      </c>
      <c r="P1160" s="66">
        <f t="shared" si="1792"/>
        <v>45047.582071500001</v>
      </c>
      <c r="Q1160" s="74">
        <f t="shared" si="1793"/>
        <v>0</v>
      </c>
      <c r="R1160" s="75">
        <f t="shared" si="1939"/>
        <v>0</v>
      </c>
      <c r="S1160" s="66">
        <f t="shared" si="1940"/>
        <v>0</v>
      </c>
      <c r="T1160" s="10">
        <f t="shared" si="1805"/>
        <v>0.06</v>
      </c>
      <c r="U1160" s="74">
        <f t="shared" si="1935"/>
        <v>18</v>
      </c>
      <c r="V1160" s="74">
        <v>252</v>
      </c>
      <c r="W1160" s="70">
        <f t="shared" si="1794"/>
        <v>1.004170738</v>
      </c>
      <c r="X1160" s="66">
        <f t="shared" si="1795"/>
        <v>187.88166235</v>
      </c>
      <c r="Y1160" s="66">
        <v>0</v>
      </c>
      <c r="Z1160" s="67">
        <f t="shared" si="1796"/>
        <v>0</v>
      </c>
      <c r="AA1160" s="68" t="str">
        <f t="shared" si="1806"/>
        <v>A+INCORP J=</v>
      </c>
      <c r="AB1160" s="11">
        <f t="shared" si="1807"/>
        <v>43825</v>
      </c>
      <c r="AC1160" s="227">
        <f t="shared" si="1812"/>
        <v>3113.21</v>
      </c>
      <c r="AD1160" s="227">
        <f t="shared" si="1957"/>
        <v>62.264200000000002</v>
      </c>
      <c r="AE1160" s="227">
        <f t="shared" si="1958"/>
        <v>656.88731000000007</v>
      </c>
      <c r="AF1160" s="228">
        <f t="shared" si="1813"/>
        <v>1.0623464323073919</v>
      </c>
      <c r="AG1160" s="230">
        <f t="shared" si="1814"/>
        <v>438</v>
      </c>
      <c r="AH1160" s="231">
        <f t="shared" si="1959"/>
        <v>1.1065830249999999</v>
      </c>
      <c r="AI1160" s="227">
        <f t="shared" si="1960"/>
        <v>3659.8103783699999</v>
      </c>
      <c r="AJ1160" s="227">
        <f t="shared" si="1961"/>
        <v>4378.9618883699995</v>
      </c>
      <c r="AK1160" s="227">
        <f t="shared" si="1948"/>
        <v>3113.21</v>
      </c>
      <c r="AL1160" s="227">
        <f t="shared" si="1962"/>
        <v>62.264200000000002</v>
      </c>
      <c r="AM1160" s="227">
        <f t="shared" si="1963"/>
        <v>625.75521000000003</v>
      </c>
      <c r="AN1160" s="228">
        <f t="shared" si="1949"/>
        <v>1.0613915804322984</v>
      </c>
      <c r="AO1160" s="230">
        <f t="shared" si="1950"/>
        <v>417</v>
      </c>
      <c r="AP1160" s="231">
        <f t="shared" si="1964"/>
        <v>1.101222768</v>
      </c>
      <c r="AQ1160" s="227">
        <f t="shared" si="1965"/>
        <v>3638.8088052799999</v>
      </c>
      <c r="AR1160" s="227">
        <f t="shared" si="1966"/>
        <v>4326.8282152800002</v>
      </c>
      <c r="AS1160" s="227">
        <f t="shared" si="1808"/>
        <v>3113.21</v>
      </c>
      <c r="AT1160" s="227">
        <f t="shared" si="1967"/>
        <v>62.264200000000002</v>
      </c>
      <c r="AU1160" s="227">
        <f t="shared" si="1968"/>
        <v>594.62311000000011</v>
      </c>
      <c r="AV1160" s="228">
        <f t="shared" si="1809"/>
        <v>1.0590621023306404</v>
      </c>
      <c r="AW1160" s="230">
        <f t="shared" si="1810"/>
        <v>396</v>
      </c>
      <c r="AX1160" s="231">
        <f t="shared" si="1969"/>
        <v>1.095888475</v>
      </c>
      <c r="AY1160" s="227">
        <f t="shared" si="1970"/>
        <v>3613.2349622900001</v>
      </c>
      <c r="AZ1160" s="227">
        <f t="shared" si="1971"/>
        <v>4270.1222722900002</v>
      </c>
      <c r="BA1160" s="227">
        <f t="shared" ref="BA1160:BA1223" si="2091">BA1159</f>
        <v>3113.21</v>
      </c>
      <c r="BB1160" s="227">
        <f t="shared" si="1972"/>
        <v>62.264200000000002</v>
      </c>
      <c r="BC1160" s="227">
        <f t="shared" si="1973"/>
        <v>562.4532733333333</v>
      </c>
      <c r="BD1160" s="228">
        <f t="shared" si="1946"/>
        <v>1.0548421674821722</v>
      </c>
      <c r="BE1160" s="230">
        <f t="shared" si="1947"/>
        <v>376</v>
      </c>
      <c r="BF1160" s="231">
        <f t="shared" si="1974"/>
        <v>1.0908322210000001</v>
      </c>
      <c r="BG1160" s="227">
        <f t="shared" si="1975"/>
        <v>3582.2332189499998</v>
      </c>
      <c r="BH1160" s="227">
        <f t="shared" si="1976"/>
        <v>4206.9506922833334</v>
      </c>
      <c r="BI1160" s="227">
        <f t="shared" si="1811"/>
        <v>3113.21</v>
      </c>
      <c r="BJ1160" s="227">
        <f t="shared" si="1977"/>
        <v>62.264200000000002</v>
      </c>
      <c r="BK1160" s="227">
        <f t="shared" si="1978"/>
        <v>531.32117333333338</v>
      </c>
      <c r="BL1160" s="228">
        <f t="shared" si="1797"/>
        <v>1.0417163974449406</v>
      </c>
      <c r="BM1160" s="230">
        <f t="shared" si="1798"/>
        <v>354</v>
      </c>
      <c r="BN1160" s="231">
        <f t="shared" si="1979"/>
        <v>1.085297282</v>
      </c>
      <c r="BO1160" s="227">
        <f t="shared" si="1980"/>
        <v>3519.7079775399998</v>
      </c>
      <c r="BP1160" s="227">
        <f t="shared" si="1981"/>
        <v>4113.2933508733331</v>
      </c>
      <c r="BQ1160" s="227">
        <f t="shared" si="1945"/>
        <v>3113.21</v>
      </c>
      <c r="BR1160" s="227">
        <f t="shared" si="1982"/>
        <v>62.264200000000002</v>
      </c>
      <c r="BS1160" s="227">
        <f t="shared" si="1983"/>
        <v>497.07586333333336</v>
      </c>
      <c r="BT1160" s="228">
        <f t="shared" si="1943"/>
        <v>1.0382893720272108</v>
      </c>
      <c r="BU1160" s="230">
        <f t="shared" si="1944"/>
        <v>331</v>
      </c>
      <c r="BV1160" s="231">
        <f t="shared" si="1984"/>
        <v>1.0795407809999999</v>
      </c>
      <c r="BW1160" s="227">
        <f t="shared" si="1985"/>
        <v>3489.5214989599999</v>
      </c>
      <c r="BX1160" s="227">
        <f t="shared" si="1986"/>
        <v>4048.861562293333</v>
      </c>
      <c r="BY1160" s="227">
        <f t="shared" ref="BY1160:BY1223" si="2092">BY1159</f>
        <v>3113.21</v>
      </c>
      <c r="BZ1160" s="227">
        <f t="shared" si="1987"/>
        <v>62.264200000000002</v>
      </c>
      <c r="CA1160" s="227">
        <f t="shared" si="1988"/>
        <v>466.98149999999998</v>
      </c>
      <c r="CB1160" s="228">
        <f t="shared" si="2089"/>
        <v>1.0392236485999176</v>
      </c>
      <c r="CC1160" s="230">
        <f t="shared" si="2090"/>
        <v>311</v>
      </c>
      <c r="CD1160" s="231">
        <f t="shared" si="1989"/>
        <v>1.0745599530000001</v>
      </c>
      <c r="CE1160" s="227">
        <f t="shared" si="1990"/>
        <v>3476.5468706800002</v>
      </c>
      <c r="CF1160" s="227">
        <f t="shared" si="1991"/>
        <v>4005.7925706800002</v>
      </c>
      <c r="CG1160" s="227">
        <f t="shared" si="2085"/>
        <v>3113.21</v>
      </c>
      <c r="CH1160" s="227">
        <f t="shared" si="1992"/>
        <v>62.264200000000002</v>
      </c>
      <c r="CI1160" s="227">
        <f t="shared" si="1993"/>
        <v>435.84940000000006</v>
      </c>
      <c r="CJ1160" s="228">
        <f t="shared" si="1936"/>
        <v>1.0342595171364111</v>
      </c>
      <c r="CK1160" s="230">
        <f t="shared" si="1937"/>
        <v>290</v>
      </c>
      <c r="CL1160" s="231">
        <f t="shared" si="1994"/>
        <v>1.069354814</v>
      </c>
      <c r="CM1160" s="227">
        <f t="shared" si="1995"/>
        <v>3443.1803531800001</v>
      </c>
      <c r="CN1160" s="227">
        <f t="shared" si="1996"/>
        <v>3941.2939531800002</v>
      </c>
      <c r="CO1160" s="227">
        <f t="shared" si="2088"/>
        <v>3113.21</v>
      </c>
      <c r="CP1160" s="227">
        <f t="shared" si="1997"/>
        <v>62.264200000000002</v>
      </c>
      <c r="CQ1160" s="227">
        <f t="shared" si="1998"/>
        <v>402.64182666666665</v>
      </c>
      <c r="CR1160" s="228">
        <f t="shared" si="2086"/>
        <v>1.0296269575869694</v>
      </c>
      <c r="CS1160" s="230">
        <f t="shared" si="2087"/>
        <v>270</v>
      </c>
      <c r="CT1160" s="231">
        <f t="shared" si="1999"/>
        <v>1.064420983</v>
      </c>
      <c r="CU1160" s="227">
        <f t="shared" si="2000"/>
        <v>3411.9428546499998</v>
      </c>
      <c r="CV1160" s="227">
        <f t="shared" si="2001"/>
        <v>3876.8488813166664</v>
      </c>
      <c r="CW1160" s="227">
        <f t="shared" si="1934"/>
        <v>3113.21</v>
      </c>
      <c r="CX1160" s="227">
        <f t="shared" si="2002"/>
        <v>62.264200000000002</v>
      </c>
      <c r="CY1160" s="227">
        <f t="shared" si="2003"/>
        <v>371.50972666666667</v>
      </c>
      <c r="CZ1160" s="228">
        <f t="shared" si="1932"/>
        <v>1.0317941898009431</v>
      </c>
      <c r="DA1160" s="239">
        <f t="shared" si="1933"/>
        <v>249</v>
      </c>
      <c r="DB1160" s="231">
        <f t="shared" si="2004"/>
        <v>1.0592649569999999</v>
      </c>
      <c r="DC1160" s="227">
        <f t="shared" si="2005"/>
        <v>3402.5624097700002</v>
      </c>
      <c r="DD1160" s="227">
        <f t="shared" si="2006"/>
        <v>3836.3363364366669</v>
      </c>
      <c r="DE1160" s="227">
        <f t="shared" si="2084"/>
        <v>3113.21</v>
      </c>
      <c r="DF1160" s="227">
        <f t="shared" si="2007"/>
        <v>62.264200000000002</v>
      </c>
      <c r="DG1160" s="227">
        <f t="shared" si="2008"/>
        <v>340.37762666666669</v>
      </c>
      <c r="DH1160" s="228">
        <f t="shared" si="2082"/>
        <v>1.0302487102628515</v>
      </c>
      <c r="DI1160" s="239">
        <f t="shared" si="2083"/>
        <v>228</v>
      </c>
      <c r="DJ1160" s="231">
        <f t="shared" si="2009"/>
        <v>1.054133907</v>
      </c>
      <c r="DK1160" s="227">
        <f t="shared" si="2010"/>
        <v>3381.0086296999998</v>
      </c>
      <c r="DL1160" s="227">
        <f t="shared" si="2011"/>
        <v>3783.6504563666667</v>
      </c>
      <c r="DM1160" s="227">
        <f t="shared" si="1931"/>
        <v>3113.21</v>
      </c>
      <c r="DN1160" s="227">
        <f t="shared" si="2012"/>
        <v>62.264200000000002</v>
      </c>
      <c r="DO1160" s="227">
        <f t="shared" si="2013"/>
        <v>308.20779000000005</v>
      </c>
      <c r="DP1160" s="228">
        <f t="shared" si="1929"/>
        <v>1.02696283422206</v>
      </c>
      <c r="DQ1160" s="239">
        <f t="shared" si="1930"/>
        <v>207</v>
      </c>
      <c r="DR1160" s="231">
        <f t="shared" si="2014"/>
        <v>1.0490277109999999</v>
      </c>
      <c r="DS1160" s="227">
        <f t="shared" si="2015"/>
        <v>3353.8999586700002</v>
      </c>
      <c r="DT1160" s="227">
        <f t="shared" si="2016"/>
        <v>3724.3719486700002</v>
      </c>
      <c r="DU1160" s="227">
        <f t="shared" si="2081"/>
        <v>3113.21</v>
      </c>
      <c r="DV1160" s="227">
        <f t="shared" si="2017"/>
        <v>62.264200000000002</v>
      </c>
      <c r="DW1160" s="227">
        <f t="shared" si="2018"/>
        <v>279.15116333333333</v>
      </c>
      <c r="DX1160" s="228">
        <f t="shared" si="2078"/>
        <v>1.0225663588320841</v>
      </c>
      <c r="DY1160" s="239">
        <f t="shared" si="2079"/>
        <v>189</v>
      </c>
      <c r="DZ1160" s="231">
        <f t="shared" si="2019"/>
        <v>1.044670663</v>
      </c>
      <c r="EA1160" s="227">
        <f t="shared" si="2020"/>
        <v>3325.6712531799999</v>
      </c>
      <c r="EB1160" s="227">
        <f t="shared" si="2021"/>
        <v>3667.0866165133334</v>
      </c>
      <c r="EC1160" s="227">
        <f t="shared" si="1925"/>
        <v>3113.21</v>
      </c>
      <c r="ED1160" s="227">
        <f t="shared" si="2022"/>
        <v>62.264200000000002</v>
      </c>
      <c r="EE1160" s="227">
        <f t="shared" si="2023"/>
        <v>246.98132666666669</v>
      </c>
      <c r="EF1160" s="228">
        <f t="shared" si="1926"/>
        <v>1.0149545908549467</v>
      </c>
      <c r="EG1160" s="239">
        <f t="shared" si="1927"/>
        <v>167</v>
      </c>
      <c r="EH1160" s="231">
        <f t="shared" si="2024"/>
        <v>1.0393699510000001</v>
      </c>
      <c r="EI1160" s="227">
        <f t="shared" si="2025"/>
        <v>3284.1666451599999</v>
      </c>
      <c r="EJ1160" s="227">
        <f t="shared" si="2026"/>
        <v>3593.4121718266665</v>
      </c>
      <c r="EK1160" s="227">
        <f t="shared" si="2080"/>
        <v>3113.21</v>
      </c>
      <c r="EL1160" s="227">
        <f t="shared" si="2027"/>
        <v>62.264200000000002</v>
      </c>
      <c r="EM1160" s="227">
        <f t="shared" si="2028"/>
        <v>213.77375333333333</v>
      </c>
      <c r="EN1160" s="228">
        <f t="shared" si="2076"/>
        <v>1.0092024552165157</v>
      </c>
      <c r="EO1160" s="239">
        <f t="shared" si="2077"/>
        <v>146</v>
      </c>
      <c r="EP1160" s="231">
        <f t="shared" si="2029"/>
        <v>1.034335271</v>
      </c>
      <c r="EQ1160" s="227">
        <f t="shared" si="2030"/>
        <v>3249.7357618400001</v>
      </c>
      <c r="ER1160" s="227">
        <f t="shared" si="2031"/>
        <v>3525.7737151733336</v>
      </c>
      <c r="ES1160" s="227">
        <f t="shared" si="1924"/>
        <v>3113.21</v>
      </c>
      <c r="ET1160" s="227">
        <f t="shared" si="2032"/>
        <v>62.264200000000002</v>
      </c>
      <c r="EU1160" s="227">
        <f t="shared" si="2033"/>
        <v>183.67939000000001</v>
      </c>
      <c r="EV1160" s="228">
        <f t="shared" si="1922"/>
        <v>1.0078920256430097</v>
      </c>
      <c r="EW1160" s="239">
        <f t="shared" si="1923"/>
        <v>126</v>
      </c>
      <c r="EX1160" s="231">
        <f t="shared" si="2034"/>
        <v>1.0295630140000001</v>
      </c>
      <c r="EY1160" s="227">
        <f t="shared" si="2035"/>
        <v>3230.5417534100002</v>
      </c>
      <c r="EZ1160" s="227">
        <f t="shared" si="2036"/>
        <v>3476.48534341</v>
      </c>
      <c r="FA1160" s="227">
        <f t="shared" si="2070"/>
        <v>3113.21</v>
      </c>
      <c r="FB1160" s="227">
        <f t="shared" si="2037"/>
        <v>62.264200000000002</v>
      </c>
      <c r="FC1160" s="227">
        <f t="shared" si="2038"/>
        <v>152.54729</v>
      </c>
      <c r="FD1160" s="228">
        <f t="shared" si="2068"/>
        <v>1.0077915144328826</v>
      </c>
      <c r="FE1160" s="239">
        <f t="shared" si="2069"/>
        <v>104</v>
      </c>
      <c r="FF1160" s="231">
        <f t="shared" si="2039"/>
        <v>1.024338958</v>
      </c>
      <c r="FG1160" s="227">
        <f t="shared" si="2040"/>
        <v>3213.8292889499999</v>
      </c>
      <c r="FH1160" s="227">
        <f t="shared" si="2041"/>
        <v>3428.6407789499999</v>
      </c>
      <c r="FI1160" s="227">
        <f t="shared" si="1921"/>
        <v>3113.21</v>
      </c>
      <c r="FJ1160" s="227">
        <f t="shared" si="2042"/>
        <v>62.264200000000002</v>
      </c>
      <c r="FK1160" s="227">
        <f t="shared" si="2043"/>
        <v>119.33971666666667</v>
      </c>
      <c r="FL1160" s="228">
        <f t="shared" si="1919"/>
        <v>1.0058797888362296</v>
      </c>
      <c r="FM1160" s="239">
        <f t="shared" si="1920"/>
        <v>82</v>
      </c>
      <c r="FN1160" s="231">
        <f t="shared" si="2044"/>
        <v>1.01914141</v>
      </c>
      <c r="FO1160" s="227">
        <f t="shared" si="2045"/>
        <v>3191.45663027</v>
      </c>
      <c r="FP1160" s="227">
        <f t="shared" si="2046"/>
        <v>3373.0605469366665</v>
      </c>
      <c r="FQ1160" s="227">
        <f t="shared" si="2067"/>
        <v>3113.21</v>
      </c>
      <c r="FR1160" s="227">
        <f t="shared" si="2047"/>
        <v>62.264200000000002</v>
      </c>
      <c r="FS1160" s="227">
        <f t="shared" si="2048"/>
        <v>88.207616666666681</v>
      </c>
      <c r="FT1160" s="228">
        <f t="shared" si="2065"/>
        <v>1.0047738872041851</v>
      </c>
      <c r="FU1160" s="239">
        <f t="shared" si="2066"/>
        <v>60</v>
      </c>
      <c r="FV1160" s="231">
        <f t="shared" si="2049"/>
        <v>1.0139702340000001</v>
      </c>
      <c r="FW1160" s="227">
        <f t="shared" si="2050"/>
        <v>3171.7720127699999</v>
      </c>
      <c r="FX1160" s="227">
        <f t="shared" si="2051"/>
        <v>3322.2438294366666</v>
      </c>
      <c r="FY1160" s="227">
        <f t="shared" si="1917"/>
        <v>3113.21</v>
      </c>
      <c r="FZ1160" s="227">
        <f t="shared" si="2052"/>
        <v>62.264200000000002</v>
      </c>
      <c r="GA1160" s="227">
        <f t="shared" si="2053"/>
        <v>57.075516666666665</v>
      </c>
      <c r="GB1160" s="228">
        <f t="shared" si="1912"/>
        <v>1.0051755885438574</v>
      </c>
      <c r="GC1160" s="239">
        <f t="shared" si="1913"/>
        <v>38</v>
      </c>
      <c r="GD1160" s="231">
        <f t="shared" si="2054"/>
        <v>1.008825297</v>
      </c>
      <c r="GE1160" s="227">
        <f t="shared" si="2055"/>
        <v>3156.9398961900001</v>
      </c>
      <c r="GF1160" s="227">
        <f t="shared" si="2056"/>
        <v>3276.279612856667</v>
      </c>
      <c r="GG1160" s="227">
        <f t="shared" si="2063"/>
        <v>3113.21</v>
      </c>
      <c r="GH1160" s="227">
        <f t="shared" si="2071"/>
        <v>62.264200000000002</v>
      </c>
      <c r="GI1160" s="227">
        <f t="shared" si="2072"/>
        <v>24.90568</v>
      </c>
      <c r="GJ1160" s="228">
        <f t="shared" si="2058"/>
        <v>1.0041710044329486</v>
      </c>
      <c r="GK1160" s="239">
        <f t="shared" si="2059"/>
        <v>18</v>
      </c>
      <c r="GL1160" s="231">
        <f t="shared" si="2073"/>
        <v>1.004170738</v>
      </c>
      <c r="GM1160" s="227">
        <f t="shared" si="2074"/>
        <v>3139.2337538699999</v>
      </c>
      <c r="GN1160" s="227">
        <f t="shared" si="2075"/>
        <v>3226.4036338699998</v>
      </c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5"/>
      <c r="HA1160" s="5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3"/>
      <c r="JZ1160" s="1"/>
      <c r="KA1160" s="1"/>
      <c r="KB1160" s="1"/>
      <c r="KC1160" s="1"/>
      <c r="KD1160" s="1"/>
      <c r="KE1160" s="1"/>
    </row>
    <row r="1161" spans="1:291" x14ac:dyDescent="0.2">
      <c r="A1161" s="196">
        <f t="shared" si="1799"/>
        <v>43819</v>
      </c>
      <c r="B1161" s="236">
        <f t="shared" si="2062"/>
        <v>124713.69218091333</v>
      </c>
      <c r="C1161" s="66">
        <f t="shared" si="1941"/>
        <v>44860.469055080001</v>
      </c>
      <c r="D1161" s="77">
        <f t="shared" si="1800"/>
        <v>5233.07</v>
      </c>
      <c r="E1161" s="67">
        <f>VLOOKUP(A1160,[1]Plan1!$DQ$117:$DS$314,3)</f>
        <v>5259.76</v>
      </c>
      <c r="F1161" s="11">
        <f t="shared" si="1801"/>
        <v>43795</v>
      </c>
      <c r="G1161" s="73">
        <f t="shared" si="1789"/>
        <v>5.1002566371174396E-3</v>
      </c>
      <c r="H1161" s="11">
        <f t="shared" si="1802"/>
        <v>43825</v>
      </c>
      <c r="I1161" s="11">
        <f t="shared" si="1790"/>
        <v>43825</v>
      </c>
      <c r="J1161" s="1">
        <f t="shared" si="1803"/>
        <v>22</v>
      </c>
      <c r="K1161" s="1">
        <f t="shared" si="1804"/>
        <v>19</v>
      </c>
      <c r="L1161" s="66">
        <f t="shared" si="1791"/>
        <v>1.0044032300000001</v>
      </c>
      <c r="M1161" s="70">
        <f t="shared" si="1942"/>
        <v>1.0010004100000001</v>
      </c>
      <c r="N1161" s="70">
        <f t="shared" si="1928"/>
        <v>1.1038995774568048</v>
      </c>
      <c r="O1161" s="66">
        <f t="shared" si="1938"/>
        <v>1.1087602999999999</v>
      </c>
      <c r="P1161" s="66">
        <f t="shared" si="1792"/>
        <v>45058.000018229999</v>
      </c>
      <c r="Q1161" s="74">
        <f t="shared" si="1793"/>
        <v>0</v>
      </c>
      <c r="R1161" s="75">
        <f t="shared" si="1939"/>
        <v>0</v>
      </c>
      <c r="S1161" s="66">
        <f t="shared" si="1940"/>
        <v>0</v>
      </c>
      <c r="T1161" s="10">
        <f t="shared" si="1805"/>
        <v>0.06</v>
      </c>
      <c r="U1161" s="74">
        <f t="shared" si="1935"/>
        <v>19</v>
      </c>
      <c r="V1161" s="74">
        <v>252</v>
      </c>
      <c r="W1161" s="70">
        <f t="shared" si="1794"/>
        <v>1.004402955</v>
      </c>
      <c r="X1161" s="66">
        <f t="shared" si="1795"/>
        <v>198.38834646999999</v>
      </c>
      <c r="Y1161" s="66">
        <v>0</v>
      </c>
      <c r="Z1161" s="67">
        <f t="shared" si="1796"/>
        <v>0</v>
      </c>
      <c r="AA1161" s="68" t="str">
        <f t="shared" si="1806"/>
        <v>A+INCORP J=</v>
      </c>
      <c r="AB1161" s="11">
        <f t="shared" si="1807"/>
        <v>43825</v>
      </c>
      <c r="AC1161" s="227">
        <f t="shared" si="1812"/>
        <v>3113.21</v>
      </c>
      <c r="AD1161" s="227">
        <f t="shared" si="1957"/>
        <v>62.264200000000002</v>
      </c>
      <c r="AE1161" s="227">
        <f t="shared" si="1958"/>
        <v>657.92504666666673</v>
      </c>
      <c r="AF1161" s="228">
        <f t="shared" si="1813"/>
        <v>1.062592117614912</v>
      </c>
      <c r="AG1161" s="230">
        <f t="shared" si="1814"/>
        <v>439</v>
      </c>
      <c r="AH1161" s="231">
        <f t="shared" si="1959"/>
        <v>1.1068389249999999</v>
      </c>
      <c r="AI1161" s="227">
        <f t="shared" si="1960"/>
        <v>3661.5033062100001</v>
      </c>
      <c r="AJ1161" s="227">
        <f t="shared" si="1961"/>
        <v>4381.6925528766669</v>
      </c>
      <c r="AK1161" s="227">
        <f t="shared" si="1948"/>
        <v>3113.21</v>
      </c>
      <c r="AL1161" s="227">
        <f t="shared" si="1962"/>
        <v>62.264200000000002</v>
      </c>
      <c r="AM1161" s="227">
        <f t="shared" si="1963"/>
        <v>626.79294666666669</v>
      </c>
      <c r="AN1161" s="228">
        <f t="shared" si="1949"/>
        <v>1.0616370449144179</v>
      </c>
      <c r="AO1161" s="230">
        <f t="shared" si="1950"/>
        <v>418</v>
      </c>
      <c r="AP1161" s="231">
        <f t="shared" si="1964"/>
        <v>1.1014774279999999</v>
      </c>
      <c r="AQ1161" s="227">
        <f t="shared" si="1965"/>
        <v>3640.4920169500001</v>
      </c>
      <c r="AR1161" s="227">
        <f t="shared" si="1966"/>
        <v>4329.5491636166671</v>
      </c>
      <c r="AS1161" s="227">
        <f t="shared" si="1808"/>
        <v>3113.21</v>
      </c>
      <c r="AT1161" s="227">
        <f t="shared" si="1967"/>
        <v>62.264200000000002</v>
      </c>
      <c r="AU1161" s="227">
        <f t="shared" si="1968"/>
        <v>595.66084666666666</v>
      </c>
      <c r="AV1161" s="228">
        <f t="shared" si="1809"/>
        <v>1.0593070280821475</v>
      </c>
      <c r="AW1161" s="230">
        <f t="shared" si="1810"/>
        <v>397</v>
      </c>
      <c r="AX1161" s="231">
        <f t="shared" si="1969"/>
        <v>1.0961419020000001</v>
      </c>
      <c r="AY1161" s="227">
        <f t="shared" si="1970"/>
        <v>3614.9063460799998</v>
      </c>
      <c r="AZ1161" s="227">
        <f t="shared" si="1971"/>
        <v>4272.8313927466661</v>
      </c>
      <c r="BA1161" s="227">
        <f t="shared" si="2091"/>
        <v>3113.21</v>
      </c>
      <c r="BB1161" s="227">
        <f t="shared" si="1972"/>
        <v>62.264200000000002</v>
      </c>
      <c r="BC1161" s="227">
        <f t="shared" si="1973"/>
        <v>563.49101000000007</v>
      </c>
      <c r="BD1161" s="228">
        <f t="shared" si="1946"/>
        <v>1.055086117303456</v>
      </c>
      <c r="BE1161" s="230">
        <f t="shared" si="1947"/>
        <v>377</v>
      </c>
      <c r="BF1161" s="231">
        <f t="shared" si="1974"/>
        <v>1.0910844790000001</v>
      </c>
      <c r="BG1161" s="227">
        <f t="shared" si="1975"/>
        <v>3583.8902630699999</v>
      </c>
      <c r="BH1161" s="227">
        <f t="shared" si="1976"/>
        <v>4209.6454730699998</v>
      </c>
      <c r="BI1161" s="227">
        <f t="shared" si="1811"/>
        <v>3113.21</v>
      </c>
      <c r="BJ1161" s="227">
        <f t="shared" si="1977"/>
        <v>62.264200000000002</v>
      </c>
      <c r="BK1161" s="227">
        <f t="shared" si="1978"/>
        <v>532.35891000000004</v>
      </c>
      <c r="BL1161" s="228">
        <f t="shared" si="1797"/>
        <v>1.041957311713273</v>
      </c>
      <c r="BM1161" s="230">
        <f t="shared" si="1798"/>
        <v>355</v>
      </c>
      <c r="BN1161" s="231">
        <f t="shared" si="1979"/>
        <v>1.0855482599999999</v>
      </c>
      <c r="BO1161" s="227">
        <f t="shared" si="1980"/>
        <v>3521.3360990900001</v>
      </c>
      <c r="BP1161" s="227">
        <f t="shared" si="1981"/>
        <v>4115.9592090900005</v>
      </c>
      <c r="BQ1161" s="227">
        <f t="shared" si="1945"/>
        <v>3113.21</v>
      </c>
      <c r="BR1161" s="227">
        <f t="shared" si="1982"/>
        <v>62.264200000000002</v>
      </c>
      <c r="BS1161" s="227">
        <f t="shared" si="1983"/>
        <v>498.11360000000002</v>
      </c>
      <c r="BT1161" s="228">
        <f t="shared" si="1943"/>
        <v>1.038529493738833</v>
      </c>
      <c r="BU1161" s="230">
        <f t="shared" si="1944"/>
        <v>332</v>
      </c>
      <c r="BV1161" s="231">
        <f t="shared" si="1984"/>
        <v>1.0797904279999999</v>
      </c>
      <c r="BW1161" s="227">
        <f t="shared" si="1985"/>
        <v>3491.1356577199999</v>
      </c>
      <c r="BX1161" s="227">
        <f t="shared" si="1986"/>
        <v>4051.5134577199997</v>
      </c>
      <c r="BY1161" s="227">
        <f t="shared" si="2092"/>
        <v>3113.21</v>
      </c>
      <c r="BZ1161" s="227">
        <f t="shared" si="1987"/>
        <v>62.264200000000002</v>
      </c>
      <c r="CA1161" s="227">
        <f t="shared" si="1988"/>
        <v>468.0192366666667</v>
      </c>
      <c r="CB1161" s="228">
        <f t="shared" si="2089"/>
        <v>1.0394639863785591</v>
      </c>
      <c r="CC1161" s="230">
        <f t="shared" si="2090"/>
        <v>312</v>
      </c>
      <c r="CD1161" s="231">
        <f t="shared" si="1989"/>
        <v>1.074808448</v>
      </c>
      <c r="CE1161" s="227">
        <f t="shared" si="1990"/>
        <v>3478.1550271900001</v>
      </c>
      <c r="CF1161" s="227">
        <f t="shared" si="1991"/>
        <v>4008.4384638566667</v>
      </c>
      <c r="CG1161" s="227">
        <f t="shared" si="2085"/>
        <v>3113.21</v>
      </c>
      <c r="CH1161" s="227">
        <f t="shared" si="1992"/>
        <v>62.264200000000002</v>
      </c>
      <c r="CI1161" s="227">
        <f t="shared" si="1993"/>
        <v>436.88713666666666</v>
      </c>
      <c r="CJ1161" s="228">
        <f t="shared" si="1936"/>
        <v>1.0344987068769662</v>
      </c>
      <c r="CK1161" s="230">
        <f t="shared" si="1937"/>
        <v>291</v>
      </c>
      <c r="CL1161" s="231">
        <f t="shared" si="1994"/>
        <v>1.069602105</v>
      </c>
      <c r="CM1161" s="227">
        <f t="shared" si="1995"/>
        <v>3444.7730742799999</v>
      </c>
      <c r="CN1161" s="227">
        <f t="shared" si="1996"/>
        <v>3943.9244109466667</v>
      </c>
      <c r="CO1161" s="227">
        <f t="shared" si="2088"/>
        <v>3113.21</v>
      </c>
      <c r="CP1161" s="227">
        <f t="shared" si="1997"/>
        <v>62.264200000000002</v>
      </c>
      <c r="CQ1161" s="227">
        <f t="shared" si="1998"/>
        <v>403.67956333333336</v>
      </c>
      <c r="CR1161" s="228">
        <f t="shared" si="2086"/>
        <v>1.0298650759709662</v>
      </c>
      <c r="CS1161" s="230">
        <f t="shared" si="2087"/>
        <v>271</v>
      </c>
      <c r="CT1161" s="231">
        <f t="shared" si="1999"/>
        <v>1.0646671329999999</v>
      </c>
      <c r="CU1161" s="227">
        <f t="shared" si="2000"/>
        <v>3413.52112601</v>
      </c>
      <c r="CV1161" s="227">
        <f t="shared" si="2001"/>
        <v>3879.4648893433332</v>
      </c>
      <c r="CW1161" s="227">
        <f t="shared" si="1934"/>
        <v>3113.21</v>
      </c>
      <c r="CX1161" s="227">
        <f t="shared" si="2002"/>
        <v>62.264200000000002</v>
      </c>
      <c r="CY1161" s="227">
        <f t="shared" si="2003"/>
        <v>372.54746333333333</v>
      </c>
      <c r="CZ1161" s="228">
        <f t="shared" si="1932"/>
        <v>1.0320328093934878</v>
      </c>
      <c r="DA1161" s="239">
        <f t="shared" si="1933"/>
        <v>250</v>
      </c>
      <c r="DB1161" s="231">
        <f t="shared" si="2004"/>
        <v>1.059509915</v>
      </c>
      <c r="DC1161" s="227">
        <f t="shared" si="2005"/>
        <v>3404.1363431</v>
      </c>
      <c r="DD1161" s="227">
        <f t="shared" si="2006"/>
        <v>3838.9480064333334</v>
      </c>
      <c r="DE1161" s="227">
        <f t="shared" si="2084"/>
        <v>3113.21</v>
      </c>
      <c r="DF1161" s="227">
        <f t="shared" si="2007"/>
        <v>62.264200000000002</v>
      </c>
      <c r="DG1161" s="227">
        <f t="shared" si="2008"/>
        <v>341.41536333333335</v>
      </c>
      <c r="DH1161" s="228">
        <f t="shared" si="2082"/>
        <v>1.0304869724375108</v>
      </c>
      <c r="DI1161" s="239">
        <f t="shared" si="2083"/>
        <v>229</v>
      </c>
      <c r="DJ1161" s="231">
        <f t="shared" si="2009"/>
        <v>1.054377678</v>
      </c>
      <c r="DK1161" s="227">
        <f t="shared" si="2010"/>
        <v>3382.5725914499999</v>
      </c>
      <c r="DL1161" s="227">
        <f t="shared" si="2011"/>
        <v>3786.252154783333</v>
      </c>
      <c r="DM1161" s="227">
        <f t="shared" si="1931"/>
        <v>3113.21</v>
      </c>
      <c r="DN1161" s="227">
        <f t="shared" si="2012"/>
        <v>62.264200000000002</v>
      </c>
      <c r="DO1161" s="227">
        <f t="shared" si="2013"/>
        <v>309.24552666666671</v>
      </c>
      <c r="DP1161" s="228">
        <f t="shared" si="1929"/>
        <v>1.0272003364831535</v>
      </c>
      <c r="DQ1161" s="239">
        <f t="shared" si="1930"/>
        <v>208</v>
      </c>
      <c r="DR1161" s="231">
        <f t="shared" si="2014"/>
        <v>1.049270302</v>
      </c>
      <c r="DS1161" s="227">
        <f t="shared" si="2015"/>
        <v>3355.4513833199999</v>
      </c>
      <c r="DT1161" s="227">
        <f t="shared" si="2016"/>
        <v>3726.9611099866665</v>
      </c>
      <c r="DU1161" s="227">
        <f t="shared" si="2081"/>
        <v>3113.21</v>
      </c>
      <c r="DV1161" s="227">
        <f t="shared" si="2017"/>
        <v>62.264200000000002</v>
      </c>
      <c r="DW1161" s="227">
        <f t="shared" si="2018"/>
        <v>280.18889999999999</v>
      </c>
      <c r="DX1161" s="228">
        <f t="shared" si="2078"/>
        <v>1.0228028443350135</v>
      </c>
      <c r="DY1161" s="239">
        <f t="shared" si="2079"/>
        <v>190</v>
      </c>
      <c r="DZ1161" s="231">
        <f t="shared" si="2019"/>
        <v>1.044912246</v>
      </c>
      <c r="EA1161" s="227">
        <f t="shared" si="2020"/>
        <v>3327.2096186499998</v>
      </c>
      <c r="EB1161" s="227">
        <f t="shared" si="2021"/>
        <v>3669.66271865</v>
      </c>
      <c r="EC1161" s="227">
        <f t="shared" si="1925"/>
        <v>3113.21</v>
      </c>
      <c r="ED1161" s="227">
        <f t="shared" si="2022"/>
        <v>62.264200000000002</v>
      </c>
      <c r="EE1161" s="227">
        <f t="shared" si="2023"/>
        <v>248.01906333333332</v>
      </c>
      <c r="EF1161" s="228">
        <f t="shared" si="1926"/>
        <v>1.0151893160097452</v>
      </c>
      <c r="EG1161" s="239">
        <f t="shared" si="1927"/>
        <v>168</v>
      </c>
      <c r="EH1161" s="231">
        <f t="shared" si="2024"/>
        <v>1.0396103080000001</v>
      </c>
      <c r="EI1161" s="227">
        <f t="shared" si="2025"/>
        <v>3285.68581111</v>
      </c>
      <c r="EJ1161" s="227">
        <f t="shared" si="2026"/>
        <v>3595.9690744433333</v>
      </c>
      <c r="EK1161" s="227">
        <f t="shared" si="2080"/>
        <v>3113.21</v>
      </c>
      <c r="EL1161" s="227">
        <f t="shared" si="2027"/>
        <v>62.264200000000002</v>
      </c>
      <c r="EM1161" s="227">
        <f t="shared" si="2028"/>
        <v>214.81149000000002</v>
      </c>
      <c r="EN1161" s="228">
        <f t="shared" si="2076"/>
        <v>1.0094358500941372</v>
      </c>
      <c r="EO1161" s="239">
        <f t="shared" si="2077"/>
        <v>147</v>
      </c>
      <c r="EP1161" s="231">
        <f t="shared" si="2029"/>
        <v>1.0345744640000001</v>
      </c>
      <c r="EQ1161" s="227">
        <f t="shared" si="2030"/>
        <v>3251.2390018800002</v>
      </c>
      <c r="ER1161" s="227">
        <f t="shared" si="2031"/>
        <v>3528.3146918800003</v>
      </c>
      <c r="ES1161" s="227">
        <f t="shared" si="1924"/>
        <v>3113.21</v>
      </c>
      <c r="ET1161" s="227">
        <f t="shared" si="2032"/>
        <v>62.264200000000002</v>
      </c>
      <c r="EU1161" s="227">
        <f t="shared" si="2033"/>
        <v>184.71712666666667</v>
      </c>
      <c r="EV1161" s="228">
        <f t="shared" si="1922"/>
        <v>1.008125117461965</v>
      </c>
      <c r="EW1161" s="239">
        <f t="shared" si="1923"/>
        <v>127</v>
      </c>
      <c r="EX1161" s="231">
        <f t="shared" si="2034"/>
        <v>1.0298011030000001</v>
      </c>
      <c r="EY1161" s="227">
        <f t="shared" si="2035"/>
        <v>3232.03611357</v>
      </c>
      <c r="EZ1161" s="227">
        <f t="shared" si="2036"/>
        <v>3479.0174402366665</v>
      </c>
      <c r="FA1161" s="227">
        <f t="shared" si="2070"/>
        <v>3113.21</v>
      </c>
      <c r="FB1161" s="227">
        <f t="shared" si="2037"/>
        <v>62.264200000000002</v>
      </c>
      <c r="FC1161" s="227">
        <f t="shared" si="2038"/>
        <v>153.58502666666669</v>
      </c>
      <c r="FD1161" s="228">
        <f t="shared" si="2068"/>
        <v>1.0080245830069463</v>
      </c>
      <c r="FE1161" s="239">
        <f t="shared" si="2069"/>
        <v>105</v>
      </c>
      <c r="FF1161" s="231">
        <f t="shared" si="2039"/>
        <v>1.0245758389999999</v>
      </c>
      <c r="FG1161" s="227">
        <f t="shared" si="2040"/>
        <v>3215.3159186100002</v>
      </c>
      <c r="FH1161" s="227">
        <f t="shared" si="2041"/>
        <v>3431.1651452766669</v>
      </c>
      <c r="FI1161" s="227">
        <f t="shared" si="1921"/>
        <v>3113.21</v>
      </c>
      <c r="FJ1161" s="227">
        <f t="shared" si="2042"/>
        <v>62.264200000000002</v>
      </c>
      <c r="FK1161" s="227">
        <f t="shared" si="2043"/>
        <v>120.37745333333334</v>
      </c>
      <c r="FL1161" s="228">
        <f t="shared" si="1919"/>
        <v>1.0061124152919063</v>
      </c>
      <c r="FM1161" s="239">
        <f t="shared" si="1920"/>
        <v>83</v>
      </c>
      <c r="FN1161" s="231">
        <f t="shared" si="2044"/>
        <v>1.019377089</v>
      </c>
      <c r="FO1161" s="227">
        <f t="shared" si="2045"/>
        <v>3192.9329107799999</v>
      </c>
      <c r="FP1161" s="227">
        <f t="shared" si="2046"/>
        <v>3375.5745641133335</v>
      </c>
      <c r="FQ1161" s="227">
        <f t="shared" si="2067"/>
        <v>3113.21</v>
      </c>
      <c r="FR1161" s="227">
        <f t="shared" si="2047"/>
        <v>62.264200000000002</v>
      </c>
      <c r="FS1161" s="227">
        <f t="shared" si="2048"/>
        <v>89.245353333333341</v>
      </c>
      <c r="FT1161" s="228">
        <f t="shared" si="2065"/>
        <v>1.005006257901689</v>
      </c>
      <c r="FU1161" s="239">
        <f t="shared" si="2066"/>
        <v>61</v>
      </c>
      <c r="FV1161" s="231">
        <f t="shared" si="2049"/>
        <v>1.0142047169999999</v>
      </c>
      <c r="FW1161" s="227">
        <f t="shared" si="2050"/>
        <v>3173.2391872399999</v>
      </c>
      <c r="FX1161" s="227">
        <f t="shared" si="2051"/>
        <v>3324.7487405733332</v>
      </c>
      <c r="FY1161" s="227">
        <f t="shared" si="1917"/>
        <v>3113.21</v>
      </c>
      <c r="FZ1161" s="227">
        <f t="shared" si="2052"/>
        <v>62.264200000000002</v>
      </c>
      <c r="GA1161" s="227">
        <f t="shared" si="2053"/>
        <v>58.11325333333334</v>
      </c>
      <c r="GB1161" s="228">
        <f t="shared" si="1912"/>
        <v>1.005408052141487</v>
      </c>
      <c r="GC1161" s="239">
        <f t="shared" si="1913"/>
        <v>39</v>
      </c>
      <c r="GD1161" s="231">
        <f t="shared" si="2054"/>
        <v>1.00905859</v>
      </c>
      <c r="GE1161" s="227">
        <f t="shared" si="2055"/>
        <v>3158.4002090399999</v>
      </c>
      <c r="GF1161" s="227">
        <f t="shared" si="2056"/>
        <v>3278.7776623733334</v>
      </c>
      <c r="GG1161" s="227">
        <f t="shared" si="2063"/>
        <v>3113.21</v>
      </c>
      <c r="GH1161" s="227">
        <f t="shared" si="2071"/>
        <v>62.264200000000002</v>
      </c>
      <c r="GI1161" s="227">
        <f t="shared" si="2072"/>
        <v>25.943416666666668</v>
      </c>
      <c r="GJ1161" s="228">
        <f t="shared" si="2058"/>
        <v>1.0044032357037695</v>
      </c>
      <c r="GK1161" s="239">
        <f t="shared" si="2059"/>
        <v>19</v>
      </c>
      <c r="GL1161" s="231">
        <f t="shared" si="2073"/>
        <v>1.004402955</v>
      </c>
      <c r="GM1161" s="227">
        <f t="shared" si="2074"/>
        <v>3140.6858775300002</v>
      </c>
      <c r="GN1161" s="227">
        <f t="shared" si="2075"/>
        <v>3228.8934941966668</v>
      </c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5"/>
      <c r="HA1161" s="5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3"/>
      <c r="JZ1161" s="1"/>
      <c r="KA1161" s="1"/>
      <c r="KB1161" s="1"/>
      <c r="KC1161" s="1"/>
      <c r="KD1161" s="1"/>
      <c r="KE1161" s="1"/>
    </row>
    <row r="1162" spans="1:291" ht="13.5" thickBot="1" x14ac:dyDescent="0.25">
      <c r="A1162" s="196">
        <f t="shared" si="1799"/>
        <v>43820</v>
      </c>
      <c r="B1162" s="236">
        <f t="shared" si="2062"/>
        <v>124772.83197859331</v>
      </c>
      <c r="C1162" s="66">
        <f t="shared" si="1941"/>
        <v>44860.469055080001</v>
      </c>
      <c r="D1162" s="77">
        <f t="shared" si="1800"/>
        <v>5233.07</v>
      </c>
      <c r="E1162" s="67">
        <f>VLOOKUP(A1161,[1]Plan1!$DQ$117:$DS$314,3)</f>
        <v>5259.76</v>
      </c>
      <c r="F1162" s="11">
        <f t="shared" si="1801"/>
        <v>43795</v>
      </c>
      <c r="G1162" s="73">
        <f t="shared" ref="G1162:G1225" si="2093">(E1162/D1162)-1</f>
        <v>5.1002566371174396E-3</v>
      </c>
      <c r="H1162" s="11">
        <f t="shared" si="1802"/>
        <v>43825</v>
      </c>
      <c r="I1162" s="11">
        <f t="shared" ref="I1162:I1225" si="2094">IF(A1162&gt;I1161,H1162,I1161)</f>
        <v>43825</v>
      </c>
      <c r="J1162" s="1">
        <f t="shared" si="1803"/>
        <v>22</v>
      </c>
      <c r="K1162" s="1">
        <f t="shared" si="1804"/>
        <v>20</v>
      </c>
      <c r="L1162" s="66">
        <f t="shared" ref="L1162:L1225" si="2095">TRUNC((E1162/D1162)^TRUNC((K1162/J1162),9),8)</f>
        <v>1.0046355199999999</v>
      </c>
      <c r="M1162" s="70">
        <f t="shared" si="1942"/>
        <v>1.0010004100000001</v>
      </c>
      <c r="N1162" s="70">
        <f t="shared" si="1928"/>
        <v>1.1038995774568048</v>
      </c>
      <c r="O1162" s="66">
        <f t="shared" si="1938"/>
        <v>1.1090167200000001</v>
      </c>
      <c r="P1162" s="66">
        <f t="shared" ref="P1162:P1225" si="2096">TRUNC(C1162*L1162,8)</f>
        <v>45068.420656590002</v>
      </c>
      <c r="Q1162" s="74">
        <f t="shared" ref="Q1162:Q1225" si="2097">IF(VLOOKUP(A1162,AE$10:AM$114,9)=VLOOKUP(A1161,AE$10:AM$114,9),0,VLOOKUP(A1162,AE$10:AM$114,9))</f>
        <v>0</v>
      </c>
      <c r="R1162" s="75">
        <f t="shared" si="1939"/>
        <v>0</v>
      </c>
      <c r="S1162" s="66">
        <f t="shared" si="1940"/>
        <v>0</v>
      </c>
      <c r="T1162" s="10">
        <f t="shared" si="1805"/>
        <v>0.06</v>
      </c>
      <c r="U1162" s="74">
        <f t="shared" si="1935"/>
        <v>20</v>
      </c>
      <c r="V1162" s="74">
        <v>252</v>
      </c>
      <c r="W1162" s="70">
        <f t="shared" ref="W1162:W1225" si="2098">ROUND((1+T1162)^TRUNC((U1162/V1162),9),9)</f>
        <v>1.004635226</v>
      </c>
      <c r="X1162" s="66">
        <f t="shared" ref="X1162:X1225" si="2099">TRUNC((P1162*(W1162-1)),8)</f>
        <v>208.9023152</v>
      </c>
      <c r="Y1162" s="66">
        <v>0</v>
      </c>
      <c r="Z1162" s="67">
        <f t="shared" ref="Z1162:Z1225" si="2100">IF(S1162&gt;0,S1162+X1162,0)</f>
        <v>0</v>
      </c>
      <c r="AA1162" s="68" t="str">
        <f t="shared" si="1806"/>
        <v>A+INCORP J=</v>
      </c>
      <c r="AB1162" s="11">
        <f t="shared" si="1807"/>
        <v>43825</v>
      </c>
      <c r="AC1162" s="227">
        <f t="shared" si="1812"/>
        <v>3113.21</v>
      </c>
      <c r="AD1162" s="227">
        <f t="shared" si="1957"/>
        <v>62.264200000000002</v>
      </c>
      <c r="AE1162" s="227">
        <f t="shared" si="1958"/>
        <v>658.96278333333339</v>
      </c>
      <c r="AF1162" s="228">
        <f t="shared" si="1813"/>
        <v>1.0628378604240647</v>
      </c>
      <c r="AG1162" s="230">
        <f t="shared" si="1814"/>
        <v>439</v>
      </c>
      <c r="AH1162" s="231">
        <f t="shared" si="1959"/>
        <v>1.1068389249999999</v>
      </c>
      <c r="AI1162" s="227">
        <f t="shared" si="1960"/>
        <v>3662.3500921899999</v>
      </c>
      <c r="AJ1162" s="227">
        <f t="shared" si="1961"/>
        <v>4383.5770755233334</v>
      </c>
      <c r="AK1162" s="227">
        <f t="shared" si="1948"/>
        <v>3113.21</v>
      </c>
      <c r="AL1162" s="227">
        <f t="shared" si="1962"/>
        <v>62.264200000000002</v>
      </c>
      <c r="AM1162" s="227">
        <f t="shared" si="1963"/>
        <v>627.83068333333335</v>
      </c>
      <c r="AN1162" s="228">
        <f t="shared" si="1949"/>
        <v>1.0618825668464866</v>
      </c>
      <c r="AO1162" s="230">
        <f t="shared" si="1950"/>
        <v>418</v>
      </c>
      <c r="AP1162" s="231">
        <f t="shared" si="1964"/>
        <v>1.1014774279999999</v>
      </c>
      <c r="AQ1162" s="227">
        <f t="shared" si="1965"/>
        <v>3641.3339437099999</v>
      </c>
      <c r="AR1162" s="227">
        <f t="shared" si="1966"/>
        <v>4331.4288270433335</v>
      </c>
      <c r="AS1162" s="227">
        <f t="shared" si="1808"/>
        <v>3113.21</v>
      </c>
      <c r="AT1162" s="227">
        <f t="shared" si="1967"/>
        <v>62.264200000000002</v>
      </c>
      <c r="AU1162" s="227">
        <f t="shared" si="1968"/>
        <v>596.69858333333343</v>
      </c>
      <c r="AV1162" s="228">
        <f t="shared" si="1809"/>
        <v>1.0595520111575165</v>
      </c>
      <c r="AW1162" s="230">
        <f t="shared" si="1810"/>
        <v>397</v>
      </c>
      <c r="AX1162" s="231">
        <f t="shared" si="1969"/>
        <v>1.0961419020000001</v>
      </c>
      <c r="AY1162" s="227">
        <f t="shared" si="1970"/>
        <v>3615.7423557100001</v>
      </c>
      <c r="AZ1162" s="227">
        <f t="shared" si="1971"/>
        <v>4274.7051390433335</v>
      </c>
      <c r="BA1162" s="227">
        <f t="shared" si="2091"/>
        <v>3113.21</v>
      </c>
      <c r="BB1162" s="227">
        <f t="shared" si="1972"/>
        <v>62.264200000000002</v>
      </c>
      <c r="BC1162" s="227">
        <f t="shared" si="1973"/>
        <v>564.52874666666662</v>
      </c>
      <c r="BD1162" s="228">
        <f t="shared" si="1946"/>
        <v>1.0553301242201891</v>
      </c>
      <c r="BE1162" s="230">
        <f t="shared" si="1947"/>
        <v>377</v>
      </c>
      <c r="BF1162" s="231">
        <f t="shared" si="1974"/>
        <v>1.0910844790000001</v>
      </c>
      <c r="BG1162" s="227">
        <f t="shared" si="1975"/>
        <v>3584.7190996899999</v>
      </c>
      <c r="BH1162" s="227">
        <f t="shared" si="1976"/>
        <v>4211.5120463566664</v>
      </c>
      <c r="BI1162" s="227">
        <f t="shared" si="1811"/>
        <v>3113.21</v>
      </c>
      <c r="BJ1162" s="227">
        <f t="shared" si="1977"/>
        <v>62.264200000000002</v>
      </c>
      <c r="BK1162" s="227">
        <f t="shared" si="1978"/>
        <v>533.3966466666667</v>
      </c>
      <c r="BL1162" s="228">
        <f t="shared" ref="BL1162:BL1225" si="2101">($O1162/BL$646)</f>
        <v>1.0421982823665961</v>
      </c>
      <c r="BM1162" s="230">
        <f t="shared" ref="BM1162:BM1225" si="2102">NETWORKDAYS(BM$646,$A1162,$AE$118:$AE$502)-1</f>
        <v>355</v>
      </c>
      <c r="BN1162" s="231">
        <f t="shared" si="1979"/>
        <v>1.0855482599999999</v>
      </c>
      <c r="BO1162" s="227">
        <f t="shared" si="1980"/>
        <v>3522.1504689799999</v>
      </c>
      <c r="BP1162" s="227">
        <f t="shared" si="1981"/>
        <v>4117.8113156466661</v>
      </c>
      <c r="BQ1162" s="227">
        <f t="shared" si="1945"/>
        <v>3113.21</v>
      </c>
      <c r="BR1162" s="227">
        <f t="shared" si="1982"/>
        <v>62.264200000000002</v>
      </c>
      <c r="BS1162" s="227">
        <f t="shared" si="1983"/>
        <v>499.15133666666674</v>
      </c>
      <c r="BT1162" s="228">
        <f t="shared" si="1943"/>
        <v>1.038769671649951</v>
      </c>
      <c r="BU1162" s="230">
        <f t="shared" si="1944"/>
        <v>332</v>
      </c>
      <c r="BV1162" s="231">
        <f t="shared" si="1984"/>
        <v>1.0797904279999999</v>
      </c>
      <c r="BW1162" s="227">
        <f t="shared" si="1985"/>
        <v>3491.94304324</v>
      </c>
      <c r="BX1162" s="227">
        <f t="shared" si="1986"/>
        <v>4053.3585799066668</v>
      </c>
      <c r="BY1162" s="227">
        <f t="shared" si="2092"/>
        <v>3113.21</v>
      </c>
      <c r="BZ1162" s="227">
        <f t="shared" si="1987"/>
        <v>62.264200000000002</v>
      </c>
      <c r="CA1162" s="227">
        <f t="shared" si="1988"/>
        <v>469.05697333333336</v>
      </c>
      <c r="CB1162" s="228">
        <f t="shared" si="2089"/>
        <v>1.0397043804072661</v>
      </c>
      <c r="CC1162" s="230">
        <f t="shared" si="2090"/>
        <v>312</v>
      </c>
      <c r="CD1162" s="231">
        <f t="shared" si="1989"/>
        <v>1.074808448</v>
      </c>
      <c r="CE1162" s="227">
        <f t="shared" si="1990"/>
        <v>3478.9594107100002</v>
      </c>
      <c r="CF1162" s="227">
        <f t="shared" si="1991"/>
        <v>4010.2805840433334</v>
      </c>
      <c r="CG1162" s="227">
        <f t="shared" si="2085"/>
        <v>3113.21</v>
      </c>
      <c r="CH1162" s="227">
        <f t="shared" si="1992"/>
        <v>62.264200000000002</v>
      </c>
      <c r="CI1162" s="227">
        <f t="shared" si="1993"/>
        <v>437.92487333333332</v>
      </c>
      <c r="CJ1162" s="228">
        <f t="shared" si="1936"/>
        <v>1.0347379525988931</v>
      </c>
      <c r="CK1162" s="230">
        <f t="shared" si="1937"/>
        <v>291</v>
      </c>
      <c r="CL1162" s="231">
        <f t="shared" si="1994"/>
        <v>1.069602105</v>
      </c>
      <c r="CM1162" s="227">
        <f t="shared" si="1995"/>
        <v>3445.5697376399999</v>
      </c>
      <c r="CN1162" s="227">
        <f t="shared" si="1996"/>
        <v>3945.7588109733333</v>
      </c>
      <c r="CO1162" s="227">
        <f t="shared" si="2088"/>
        <v>3113.21</v>
      </c>
      <c r="CP1162" s="227">
        <f t="shared" si="1997"/>
        <v>62.264200000000002</v>
      </c>
      <c r="CQ1162" s="227">
        <f t="shared" si="1998"/>
        <v>404.71730000000002</v>
      </c>
      <c r="CR1162" s="228">
        <f t="shared" si="2086"/>
        <v>1.0301032500855885</v>
      </c>
      <c r="CS1162" s="230">
        <f t="shared" si="2087"/>
        <v>271</v>
      </c>
      <c r="CT1162" s="231">
        <f t="shared" si="1999"/>
        <v>1.0646671329999999</v>
      </c>
      <c r="CU1162" s="227">
        <f t="shared" si="2000"/>
        <v>3414.3105618300001</v>
      </c>
      <c r="CV1162" s="227">
        <f t="shared" si="2001"/>
        <v>3881.29206183</v>
      </c>
      <c r="CW1162" s="227">
        <f t="shared" si="1934"/>
        <v>3113.21</v>
      </c>
      <c r="CX1162" s="227">
        <f t="shared" si="2002"/>
        <v>62.264200000000002</v>
      </c>
      <c r="CY1162" s="227">
        <f t="shared" si="2003"/>
        <v>373.58519999999999</v>
      </c>
      <c r="CZ1162" s="228">
        <f t="shared" si="1932"/>
        <v>1.032271484833964</v>
      </c>
      <c r="DA1162" s="239">
        <f t="shared" si="1933"/>
        <v>250</v>
      </c>
      <c r="DB1162" s="231">
        <f t="shared" si="2004"/>
        <v>1.059509915</v>
      </c>
      <c r="DC1162" s="227">
        <f t="shared" si="2005"/>
        <v>3404.9236085100001</v>
      </c>
      <c r="DD1162" s="227">
        <f t="shared" si="2006"/>
        <v>3840.7730085100002</v>
      </c>
      <c r="DE1162" s="227">
        <f t="shared" si="2084"/>
        <v>3113.21</v>
      </c>
      <c r="DF1162" s="227">
        <f t="shared" si="2007"/>
        <v>62.264200000000002</v>
      </c>
      <c r="DG1162" s="227">
        <f t="shared" si="2008"/>
        <v>342.45310000000001</v>
      </c>
      <c r="DH1162" s="228">
        <f t="shared" si="2082"/>
        <v>1.030725290376449</v>
      </c>
      <c r="DI1162" s="239">
        <f t="shared" si="2083"/>
        <v>229</v>
      </c>
      <c r="DJ1162" s="231">
        <f t="shared" si="2009"/>
        <v>1.054377678</v>
      </c>
      <c r="DK1162" s="227">
        <f t="shared" si="2010"/>
        <v>3383.35486988</v>
      </c>
      <c r="DL1162" s="227">
        <f t="shared" si="2011"/>
        <v>3788.0721698799998</v>
      </c>
      <c r="DM1162" s="227">
        <f t="shared" si="1931"/>
        <v>3113.21</v>
      </c>
      <c r="DN1162" s="227">
        <f t="shared" si="2012"/>
        <v>62.264200000000002</v>
      </c>
      <c r="DO1162" s="227">
        <f t="shared" si="2013"/>
        <v>310.28326333333337</v>
      </c>
      <c r="DP1162" s="228">
        <f t="shared" si="1929"/>
        <v>1.0274378943306712</v>
      </c>
      <c r="DQ1162" s="239">
        <f t="shared" si="1930"/>
        <v>208</v>
      </c>
      <c r="DR1162" s="231">
        <f t="shared" si="2014"/>
        <v>1.049270302</v>
      </c>
      <c r="DS1162" s="227">
        <f t="shared" si="2015"/>
        <v>3356.22738949</v>
      </c>
      <c r="DT1162" s="227">
        <f t="shared" si="2016"/>
        <v>3728.7748528233333</v>
      </c>
      <c r="DU1162" s="227">
        <f t="shared" si="2081"/>
        <v>3113.21</v>
      </c>
      <c r="DV1162" s="227">
        <f t="shared" si="2017"/>
        <v>62.264200000000002</v>
      </c>
      <c r="DW1162" s="227">
        <f t="shared" si="2018"/>
        <v>281.22663666666665</v>
      </c>
      <c r="DX1162" s="228">
        <f t="shared" si="2078"/>
        <v>1.023039385186399</v>
      </c>
      <c r="DY1162" s="239">
        <f t="shared" si="2079"/>
        <v>190</v>
      </c>
      <c r="DZ1162" s="231">
        <f t="shared" si="2019"/>
        <v>1.044912246</v>
      </c>
      <c r="EA1162" s="227">
        <f t="shared" si="2020"/>
        <v>3327.9790934299999</v>
      </c>
      <c r="EB1162" s="227">
        <f t="shared" si="2021"/>
        <v>3671.4699300966668</v>
      </c>
      <c r="EC1162" s="227">
        <f t="shared" si="1925"/>
        <v>3113.21</v>
      </c>
      <c r="ED1162" s="227">
        <f t="shared" si="2022"/>
        <v>62.264200000000002</v>
      </c>
      <c r="EE1162" s="227">
        <f t="shared" si="2023"/>
        <v>249.05680000000001</v>
      </c>
      <c r="EF1162" s="228">
        <f t="shared" si="1926"/>
        <v>1.0154240961009979</v>
      </c>
      <c r="EG1162" s="239">
        <f t="shared" si="1927"/>
        <v>168</v>
      </c>
      <c r="EH1162" s="231">
        <f t="shared" si="2024"/>
        <v>1.0396103080000001</v>
      </c>
      <c r="EI1162" s="227">
        <f t="shared" si="2025"/>
        <v>3286.4456827899999</v>
      </c>
      <c r="EJ1162" s="227">
        <f t="shared" si="2026"/>
        <v>3597.7666827899998</v>
      </c>
      <c r="EK1162" s="227">
        <f t="shared" si="2080"/>
        <v>3113.21</v>
      </c>
      <c r="EL1162" s="227">
        <f t="shared" si="2027"/>
        <v>62.264200000000002</v>
      </c>
      <c r="EM1162" s="227">
        <f t="shared" si="2028"/>
        <v>215.84922666666671</v>
      </c>
      <c r="EN1162" s="228">
        <f t="shared" si="2076"/>
        <v>1.0096692995968668</v>
      </c>
      <c r="EO1162" s="239">
        <f t="shared" si="2077"/>
        <v>147</v>
      </c>
      <c r="EP1162" s="231">
        <f t="shared" si="2029"/>
        <v>1.0345744640000001</v>
      </c>
      <c r="EQ1162" s="227">
        <f t="shared" si="2030"/>
        <v>3251.9909071500001</v>
      </c>
      <c r="ER1162" s="227">
        <f t="shared" si="2031"/>
        <v>3530.1043338166669</v>
      </c>
      <c r="ES1162" s="227">
        <f t="shared" si="1924"/>
        <v>3113.21</v>
      </c>
      <c r="ET1162" s="227">
        <f t="shared" si="2032"/>
        <v>62.264200000000002</v>
      </c>
      <c r="EU1162" s="227">
        <f t="shared" si="2033"/>
        <v>185.75486333333333</v>
      </c>
      <c r="EV1162" s="228">
        <f t="shared" si="1922"/>
        <v>1.0083582638350987</v>
      </c>
      <c r="EW1162" s="239">
        <f t="shared" si="1923"/>
        <v>127</v>
      </c>
      <c r="EX1162" s="231">
        <f t="shared" si="2034"/>
        <v>1.0298011030000001</v>
      </c>
      <c r="EY1162" s="227">
        <f t="shared" si="2035"/>
        <v>3232.78357783</v>
      </c>
      <c r="EZ1162" s="227">
        <f t="shared" si="2036"/>
        <v>3480.8026411633332</v>
      </c>
      <c r="FA1162" s="227">
        <f t="shared" si="2070"/>
        <v>3113.21</v>
      </c>
      <c r="FB1162" s="227">
        <f t="shared" si="2037"/>
        <v>62.264200000000002</v>
      </c>
      <c r="FC1162" s="227">
        <f t="shared" si="2038"/>
        <v>154.62276333333335</v>
      </c>
      <c r="FD1162" s="228">
        <f t="shared" si="2068"/>
        <v>1.0082577061297482</v>
      </c>
      <c r="FE1162" s="239">
        <f t="shared" si="2069"/>
        <v>105</v>
      </c>
      <c r="FF1162" s="231">
        <f t="shared" si="2039"/>
        <v>1.0245758389999999</v>
      </c>
      <c r="FG1162" s="227">
        <f t="shared" si="2040"/>
        <v>3216.0595160399998</v>
      </c>
      <c r="FH1162" s="227">
        <f t="shared" si="2041"/>
        <v>3432.9464793733332</v>
      </c>
      <c r="FI1162" s="227">
        <f t="shared" si="1921"/>
        <v>3113.21</v>
      </c>
      <c r="FJ1162" s="227">
        <f t="shared" si="2042"/>
        <v>62.264200000000002</v>
      </c>
      <c r="FK1162" s="227">
        <f t="shared" si="2043"/>
        <v>121.41519</v>
      </c>
      <c r="FL1162" s="228">
        <f t="shared" si="1919"/>
        <v>1.0063450961928453</v>
      </c>
      <c r="FM1162" s="239">
        <f t="shared" si="1920"/>
        <v>83</v>
      </c>
      <c r="FN1162" s="231">
        <f t="shared" si="2044"/>
        <v>1.019377089</v>
      </c>
      <c r="FO1162" s="227">
        <f t="shared" si="2045"/>
        <v>3193.6713317499998</v>
      </c>
      <c r="FP1162" s="227">
        <f t="shared" si="2046"/>
        <v>3377.35072175</v>
      </c>
      <c r="FQ1162" s="227">
        <f t="shared" si="2067"/>
        <v>3113.21</v>
      </c>
      <c r="FR1162" s="227">
        <f t="shared" si="2047"/>
        <v>62.264200000000002</v>
      </c>
      <c r="FS1162" s="227">
        <f t="shared" si="2048"/>
        <v>90.283090000000001</v>
      </c>
      <c r="FT1162" s="228">
        <f t="shared" si="2065"/>
        <v>1.0052386829845958</v>
      </c>
      <c r="FU1162" s="239">
        <f t="shared" si="2066"/>
        <v>61</v>
      </c>
      <c r="FV1162" s="231">
        <f t="shared" si="2049"/>
        <v>1.0142047169999999</v>
      </c>
      <c r="FW1162" s="227">
        <f t="shared" si="2050"/>
        <v>3173.9730537</v>
      </c>
      <c r="FX1162" s="227">
        <f t="shared" si="2051"/>
        <v>3326.5203437</v>
      </c>
      <c r="FY1162" s="227">
        <f t="shared" si="1917"/>
        <v>3113.21</v>
      </c>
      <c r="FZ1162" s="227">
        <f t="shared" si="2052"/>
        <v>62.264200000000002</v>
      </c>
      <c r="GA1162" s="227">
        <f t="shared" si="2053"/>
        <v>59.15099</v>
      </c>
      <c r="GB1162" s="228">
        <f t="shared" si="1912"/>
        <v>1.0056405701462625</v>
      </c>
      <c r="GC1162" s="239">
        <f t="shared" si="1913"/>
        <v>39</v>
      </c>
      <c r="GD1162" s="231">
        <f t="shared" si="2054"/>
        <v>1.00905859</v>
      </c>
      <c r="GE1162" s="227">
        <f t="shared" si="2055"/>
        <v>3159.13064373</v>
      </c>
      <c r="GF1162" s="227">
        <f t="shared" si="2056"/>
        <v>3280.5458337300001</v>
      </c>
      <c r="GG1162" s="227">
        <f t="shared" si="2063"/>
        <v>3113.21</v>
      </c>
      <c r="GH1162" s="227">
        <f t="shared" si="2071"/>
        <v>62.264200000000002</v>
      </c>
      <c r="GI1162" s="227">
        <f t="shared" si="2072"/>
        <v>26.981153333333339</v>
      </c>
      <c r="GJ1162" s="228">
        <f t="shared" si="2058"/>
        <v>1.0046355213273614</v>
      </c>
      <c r="GK1162" s="239">
        <f t="shared" si="2059"/>
        <v>19</v>
      </c>
      <c r="GL1162" s="231">
        <f t="shared" si="2073"/>
        <v>1.004402955</v>
      </c>
      <c r="GM1162" s="227">
        <f t="shared" si="2074"/>
        <v>3141.4122154699999</v>
      </c>
      <c r="GN1162" s="227">
        <f t="shared" si="2075"/>
        <v>3230.6575688033331</v>
      </c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5"/>
      <c r="HA1162" s="5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3"/>
      <c r="JZ1162" s="1"/>
      <c r="KA1162" s="1"/>
      <c r="KB1162" s="1"/>
      <c r="KC1162" s="1"/>
      <c r="KD1162" s="1"/>
      <c r="KE1162" s="1"/>
    </row>
    <row r="1163" spans="1:291" x14ac:dyDescent="0.2">
      <c r="A1163" s="196">
        <f t="shared" ref="A1163:A1226" si="2103">(A1162+1)</f>
        <v>43821</v>
      </c>
      <c r="B1163" s="236">
        <f t="shared" si="2062"/>
        <v>124794.62444859333</v>
      </c>
      <c r="C1163" s="66">
        <f t="shared" si="1941"/>
        <v>44860.469055080001</v>
      </c>
      <c r="D1163" s="77">
        <f t="shared" ref="D1163:D1226" si="2104">IF(E1163=E1162,D1162,E1162)</f>
        <v>5233.07</v>
      </c>
      <c r="E1163" s="67">
        <f>VLOOKUP(A1162,[1]Plan1!$DQ$117:$DS$314,3)</f>
        <v>5259.76</v>
      </c>
      <c r="F1163" s="11">
        <f t="shared" ref="F1163:F1226" si="2105">IF(D1163=D1162,F1162,A1163)</f>
        <v>43795</v>
      </c>
      <c r="G1163" s="73">
        <f t="shared" si="2093"/>
        <v>5.1002566371174396E-3</v>
      </c>
      <c r="H1163" s="11">
        <f t="shared" ref="H1163:H1226" si="2106">IF(DAY(A1163)=25,VLOOKUP(A1163,AJ$118:AP$450,4),H1162)</f>
        <v>43825</v>
      </c>
      <c r="I1163" s="11">
        <f t="shared" si="2094"/>
        <v>43825</v>
      </c>
      <c r="J1163" s="1">
        <f t="shared" ref="J1163:J1226" si="2107">IF(I1163=I1162,J1162,NETWORKDAYS(I1162,I1163,$AE$118:$AE$502)-1)</f>
        <v>22</v>
      </c>
      <c r="K1163" s="1">
        <f t="shared" ref="K1163:K1226" si="2108">(J1163-(NETWORKDAYS(A1163,I1163,AE$118:AE$502)-1))</f>
        <v>20</v>
      </c>
      <c r="L1163" s="66">
        <f t="shared" si="2095"/>
        <v>1.0046355199999999</v>
      </c>
      <c r="M1163" s="70">
        <f t="shared" si="1942"/>
        <v>1.0010004100000001</v>
      </c>
      <c r="N1163" s="70">
        <f t="shared" si="1928"/>
        <v>1.1038995774568048</v>
      </c>
      <c r="O1163" s="66">
        <f t="shared" si="1938"/>
        <v>1.1090167200000001</v>
      </c>
      <c r="P1163" s="66">
        <f t="shared" si="2096"/>
        <v>45068.420656590002</v>
      </c>
      <c r="Q1163" s="74">
        <f t="shared" si="2097"/>
        <v>0</v>
      </c>
      <c r="R1163" s="75">
        <f t="shared" si="1939"/>
        <v>0</v>
      </c>
      <c r="S1163" s="66">
        <f t="shared" si="1940"/>
        <v>0</v>
      </c>
      <c r="T1163" s="10">
        <f t="shared" ref="T1163:T1226" si="2109">IF(Q1162&gt;0,VLOOKUP(A1162,$AE$11:$AH$20,4),T1162)</f>
        <v>0.06</v>
      </c>
      <c r="U1163" s="74">
        <f t="shared" si="1935"/>
        <v>20</v>
      </c>
      <c r="V1163" s="74">
        <v>252</v>
      </c>
      <c r="W1163" s="70">
        <f t="shared" si="2098"/>
        <v>1.004635226</v>
      </c>
      <c r="X1163" s="66">
        <f t="shared" si="2099"/>
        <v>208.9023152</v>
      </c>
      <c r="Y1163" s="66">
        <v>0</v>
      </c>
      <c r="Z1163" s="67">
        <f t="shared" si="2100"/>
        <v>0</v>
      </c>
      <c r="AA1163" s="68" t="str">
        <f t="shared" ref="AA1163:AA1226" si="2110">IF($Q1162&gt;0,VLOOKUP($A1162,$AE$10:$AO$114,($AN$7)+1),AA1162)</f>
        <v>A+INCORP J=</v>
      </c>
      <c r="AB1163" s="11">
        <f t="shared" ref="AB1163:AB1226" si="2111">IF($Q1162&gt;0,VLOOKUP($A1162,$AE$10:$AO$114,($AO$7)+1),AB1162)</f>
        <v>43825</v>
      </c>
      <c r="AC1163" s="227">
        <f t="shared" si="1812"/>
        <v>3113.21</v>
      </c>
      <c r="AD1163" s="227">
        <f t="shared" si="1957"/>
        <v>62.264200000000002</v>
      </c>
      <c r="AE1163" s="227">
        <f t="shared" si="1958"/>
        <v>660.00051999999994</v>
      </c>
      <c r="AF1163" s="228">
        <f t="shared" si="1813"/>
        <v>1.0628378604240647</v>
      </c>
      <c r="AG1163" s="230">
        <f t="shared" si="1814"/>
        <v>439</v>
      </c>
      <c r="AH1163" s="231">
        <f t="shared" si="1959"/>
        <v>1.1068389249999999</v>
      </c>
      <c r="AI1163" s="227">
        <f t="shared" si="1960"/>
        <v>3662.3500921899999</v>
      </c>
      <c r="AJ1163" s="227">
        <f t="shared" si="1961"/>
        <v>4384.6148121899996</v>
      </c>
      <c r="AK1163" s="227">
        <f t="shared" si="1948"/>
        <v>3113.21</v>
      </c>
      <c r="AL1163" s="227">
        <f t="shared" si="1962"/>
        <v>62.264200000000002</v>
      </c>
      <c r="AM1163" s="227">
        <f t="shared" si="1963"/>
        <v>628.86842000000001</v>
      </c>
      <c r="AN1163" s="228">
        <f t="shared" si="1949"/>
        <v>1.0618825668464866</v>
      </c>
      <c r="AO1163" s="230">
        <f t="shared" si="1950"/>
        <v>418</v>
      </c>
      <c r="AP1163" s="231">
        <f t="shared" si="1964"/>
        <v>1.1014774279999999</v>
      </c>
      <c r="AQ1163" s="227">
        <f t="shared" si="1965"/>
        <v>3641.3339437099999</v>
      </c>
      <c r="AR1163" s="227">
        <f t="shared" si="1966"/>
        <v>4332.4665637099997</v>
      </c>
      <c r="AS1163" s="227">
        <f t="shared" si="1808"/>
        <v>3113.21</v>
      </c>
      <c r="AT1163" s="227">
        <f t="shared" si="1967"/>
        <v>62.264200000000002</v>
      </c>
      <c r="AU1163" s="227">
        <f t="shared" si="1968"/>
        <v>597.73631999999998</v>
      </c>
      <c r="AV1163" s="228">
        <f t="shared" si="1809"/>
        <v>1.0595520111575165</v>
      </c>
      <c r="AW1163" s="230">
        <f t="shared" si="1810"/>
        <v>397</v>
      </c>
      <c r="AX1163" s="231">
        <f t="shared" si="1969"/>
        <v>1.0961419020000001</v>
      </c>
      <c r="AY1163" s="227">
        <f t="shared" si="1970"/>
        <v>3615.7423557100001</v>
      </c>
      <c r="AZ1163" s="227">
        <f t="shared" si="1971"/>
        <v>4275.7428757099997</v>
      </c>
      <c r="BA1163" s="227">
        <f t="shared" si="2091"/>
        <v>3113.21</v>
      </c>
      <c r="BB1163" s="227">
        <f t="shared" si="1972"/>
        <v>62.264200000000002</v>
      </c>
      <c r="BC1163" s="227">
        <f t="shared" si="1973"/>
        <v>565.56648333333339</v>
      </c>
      <c r="BD1163" s="228">
        <f t="shared" si="1946"/>
        <v>1.0553301242201891</v>
      </c>
      <c r="BE1163" s="230">
        <f t="shared" si="1947"/>
        <v>377</v>
      </c>
      <c r="BF1163" s="231">
        <f t="shared" si="1974"/>
        <v>1.0910844790000001</v>
      </c>
      <c r="BG1163" s="227">
        <f t="shared" si="1975"/>
        <v>3584.7190996899999</v>
      </c>
      <c r="BH1163" s="227">
        <f t="shared" si="1976"/>
        <v>4212.5497830233335</v>
      </c>
      <c r="BI1163" s="227">
        <f t="shared" si="1811"/>
        <v>3113.21</v>
      </c>
      <c r="BJ1163" s="227">
        <f t="shared" si="1977"/>
        <v>62.264200000000002</v>
      </c>
      <c r="BK1163" s="227">
        <f t="shared" si="1978"/>
        <v>534.43438333333336</v>
      </c>
      <c r="BL1163" s="228">
        <f t="shared" si="2101"/>
        <v>1.0421982823665961</v>
      </c>
      <c r="BM1163" s="230">
        <f t="shared" si="2102"/>
        <v>355</v>
      </c>
      <c r="BN1163" s="231">
        <f t="shared" si="1979"/>
        <v>1.0855482599999999</v>
      </c>
      <c r="BO1163" s="227">
        <f t="shared" si="1980"/>
        <v>3522.1504689799999</v>
      </c>
      <c r="BP1163" s="227">
        <f t="shared" si="1981"/>
        <v>4118.8490523133332</v>
      </c>
      <c r="BQ1163" s="227">
        <f t="shared" si="1945"/>
        <v>3113.21</v>
      </c>
      <c r="BR1163" s="227">
        <f t="shared" si="1982"/>
        <v>62.264200000000002</v>
      </c>
      <c r="BS1163" s="227">
        <f t="shared" si="1983"/>
        <v>500.1890733333334</v>
      </c>
      <c r="BT1163" s="228">
        <f t="shared" si="1943"/>
        <v>1.038769671649951</v>
      </c>
      <c r="BU1163" s="230">
        <f t="shared" si="1944"/>
        <v>332</v>
      </c>
      <c r="BV1163" s="231">
        <f t="shared" si="1984"/>
        <v>1.0797904279999999</v>
      </c>
      <c r="BW1163" s="227">
        <f t="shared" si="1985"/>
        <v>3491.94304324</v>
      </c>
      <c r="BX1163" s="227">
        <f t="shared" si="1986"/>
        <v>4054.3963165733335</v>
      </c>
      <c r="BY1163" s="227">
        <f t="shared" si="2092"/>
        <v>3113.21</v>
      </c>
      <c r="BZ1163" s="227">
        <f t="shared" si="1987"/>
        <v>62.264200000000002</v>
      </c>
      <c r="CA1163" s="227">
        <f t="shared" si="1988"/>
        <v>470.09470999999996</v>
      </c>
      <c r="CB1163" s="228">
        <f t="shared" si="2089"/>
        <v>1.0397043804072661</v>
      </c>
      <c r="CC1163" s="230">
        <f t="shared" si="2090"/>
        <v>312</v>
      </c>
      <c r="CD1163" s="231">
        <f t="shared" si="1989"/>
        <v>1.074808448</v>
      </c>
      <c r="CE1163" s="227">
        <f t="shared" si="1990"/>
        <v>3478.9594107100002</v>
      </c>
      <c r="CF1163" s="227">
        <f t="shared" si="1991"/>
        <v>4011.3183207100001</v>
      </c>
      <c r="CG1163" s="227">
        <f t="shared" si="2085"/>
        <v>3113.21</v>
      </c>
      <c r="CH1163" s="227">
        <f t="shared" si="1992"/>
        <v>62.264200000000002</v>
      </c>
      <c r="CI1163" s="227">
        <f t="shared" si="1993"/>
        <v>438.96260999999998</v>
      </c>
      <c r="CJ1163" s="228">
        <f t="shared" si="1936"/>
        <v>1.0347379525988931</v>
      </c>
      <c r="CK1163" s="230">
        <f t="shared" si="1937"/>
        <v>291</v>
      </c>
      <c r="CL1163" s="231">
        <f t="shared" si="1994"/>
        <v>1.069602105</v>
      </c>
      <c r="CM1163" s="227">
        <f t="shared" si="1995"/>
        <v>3445.5697376399999</v>
      </c>
      <c r="CN1163" s="227">
        <f t="shared" si="1996"/>
        <v>3946.79654764</v>
      </c>
      <c r="CO1163" s="227">
        <f t="shared" si="2088"/>
        <v>3113.21</v>
      </c>
      <c r="CP1163" s="227">
        <f t="shared" si="1997"/>
        <v>62.264200000000002</v>
      </c>
      <c r="CQ1163" s="227">
        <f t="shared" si="1998"/>
        <v>405.75503666666668</v>
      </c>
      <c r="CR1163" s="228">
        <f t="shared" si="2086"/>
        <v>1.0301032500855885</v>
      </c>
      <c r="CS1163" s="230">
        <f t="shared" si="2087"/>
        <v>271</v>
      </c>
      <c r="CT1163" s="231">
        <f t="shared" si="1999"/>
        <v>1.0646671329999999</v>
      </c>
      <c r="CU1163" s="227">
        <f t="shared" si="2000"/>
        <v>3414.3105618300001</v>
      </c>
      <c r="CV1163" s="227">
        <f t="shared" si="2001"/>
        <v>3882.3297984966666</v>
      </c>
      <c r="CW1163" s="227">
        <f t="shared" si="1934"/>
        <v>3113.21</v>
      </c>
      <c r="CX1163" s="227">
        <f t="shared" si="2002"/>
        <v>62.264200000000002</v>
      </c>
      <c r="CY1163" s="227">
        <f t="shared" si="2003"/>
        <v>374.62293666666665</v>
      </c>
      <c r="CZ1163" s="228">
        <f t="shared" si="1932"/>
        <v>1.032271484833964</v>
      </c>
      <c r="DA1163" s="239">
        <f t="shared" si="1933"/>
        <v>250</v>
      </c>
      <c r="DB1163" s="231">
        <f t="shared" si="2004"/>
        <v>1.059509915</v>
      </c>
      <c r="DC1163" s="227">
        <f t="shared" si="2005"/>
        <v>3404.9236085100001</v>
      </c>
      <c r="DD1163" s="227">
        <f t="shared" si="2006"/>
        <v>3841.8107451766668</v>
      </c>
      <c r="DE1163" s="227">
        <f t="shared" si="2084"/>
        <v>3113.21</v>
      </c>
      <c r="DF1163" s="227">
        <f t="shared" si="2007"/>
        <v>62.264200000000002</v>
      </c>
      <c r="DG1163" s="227">
        <f t="shared" si="2008"/>
        <v>343.49083666666667</v>
      </c>
      <c r="DH1163" s="228">
        <f t="shared" si="2082"/>
        <v>1.030725290376449</v>
      </c>
      <c r="DI1163" s="239">
        <f t="shared" si="2083"/>
        <v>229</v>
      </c>
      <c r="DJ1163" s="231">
        <f t="shared" si="2009"/>
        <v>1.054377678</v>
      </c>
      <c r="DK1163" s="227">
        <f t="shared" si="2010"/>
        <v>3383.35486988</v>
      </c>
      <c r="DL1163" s="227">
        <f t="shared" si="2011"/>
        <v>3789.1099065466669</v>
      </c>
      <c r="DM1163" s="227">
        <f t="shared" si="1931"/>
        <v>3113.21</v>
      </c>
      <c r="DN1163" s="227">
        <f t="shared" si="2012"/>
        <v>62.264200000000002</v>
      </c>
      <c r="DO1163" s="227">
        <f t="shared" si="2013"/>
        <v>311.32100000000003</v>
      </c>
      <c r="DP1163" s="228">
        <f t="shared" si="1929"/>
        <v>1.0274378943306712</v>
      </c>
      <c r="DQ1163" s="239">
        <f t="shared" si="1930"/>
        <v>208</v>
      </c>
      <c r="DR1163" s="231">
        <f t="shared" si="2014"/>
        <v>1.049270302</v>
      </c>
      <c r="DS1163" s="227">
        <f t="shared" si="2015"/>
        <v>3356.22738949</v>
      </c>
      <c r="DT1163" s="227">
        <f t="shared" si="2016"/>
        <v>3729.8125894899999</v>
      </c>
      <c r="DU1163" s="227">
        <f t="shared" si="2081"/>
        <v>3113.21</v>
      </c>
      <c r="DV1163" s="227">
        <f t="shared" si="2017"/>
        <v>62.264200000000002</v>
      </c>
      <c r="DW1163" s="227">
        <f t="shared" si="2018"/>
        <v>282.26437333333331</v>
      </c>
      <c r="DX1163" s="228">
        <f t="shared" si="2078"/>
        <v>1.023039385186399</v>
      </c>
      <c r="DY1163" s="239">
        <f t="shared" si="2079"/>
        <v>190</v>
      </c>
      <c r="DZ1163" s="231">
        <f t="shared" si="2019"/>
        <v>1.044912246</v>
      </c>
      <c r="EA1163" s="227">
        <f t="shared" si="2020"/>
        <v>3327.9790934299999</v>
      </c>
      <c r="EB1163" s="227">
        <f t="shared" si="2021"/>
        <v>3672.5076667633334</v>
      </c>
      <c r="EC1163" s="227">
        <f t="shared" si="1925"/>
        <v>3113.21</v>
      </c>
      <c r="ED1163" s="227">
        <f t="shared" si="2022"/>
        <v>62.264200000000002</v>
      </c>
      <c r="EE1163" s="227">
        <f t="shared" si="2023"/>
        <v>250.0945366666667</v>
      </c>
      <c r="EF1163" s="228">
        <f t="shared" si="1926"/>
        <v>1.0154240961009979</v>
      </c>
      <c r="EG1163" s="239">
        <f t="shared" si="1927"/>
        <v>168</v>
      </c>
      <c r="EH1163" s="231">
        <f t="shared" si="2024"/>
        <v>1.0396103080000001</v>
      </c>
      <c r="EI1163" s="227">
        <f t="shared" si="2025"/>
        <v>3286.4456827899999</v>
      </c>
      <c r="EJ1163" s="227">
        <f t="shared" si="2026"/>
        <v>3598.8044194566664</v>
      </c>
      <c r="EK1163" s="227">
        <f t="shared" si="2080"/>
        <v>3113.21</v>
      </c>
      <c r="EL1163" s="227">
        <f t="shared" si="2027"/>
        <v>62.264200000000002</v>
      </c>
      <c r="EM1163" s="227">
        <f t="shared" si="2028"/>
        <v>216.88696333333334</v>
      </c>
      <c r="EN1163" s="228">
        <f t="shared" si="2076"/>
        <v>1.0096692995968668</v>
      </c>
      <c r="EO1163" s="239">
        <f t="shared" si="2077"/>
        <v>147</v>
      </c>
      <c r="EP1163" s="231">
        <f t="shared" si="2029"/>
        <v>1.0345744640000001</v>
      </c>
      <c r="EQ1163" s="227">
        <f t="shared" si="2030"/>
        <v>3251.9909071500001</v>
      </c>
      <c r="ER1163" s="227">
        <f t="shared" si="2031"/>
        <v>3531.1420704833336</v>
      </c>
      <c r="ES1163" s="227">
        <f t="shared" si="1924"/>
        <v>3113.21</v>
      </c>
      <c r="ET1163" s="227">
        <f t="shared" si="2032"/>
        <v>62.264200000000002</v>
      </c>
      <c r="EU1163" s="227">
        <f t="shared" si="2033"/>
        <v>186.79259999999999</v>
      </c>
      <c r="EV1163" s="228">
        <f t="shared" si="1922"/>
        <v>1.0083582638350987</v>
      </c>
      <c r="EW1163" s="239">
        <f t="shared" si="1923"/>
        <v>127</v>
      </c>
      <c r="EX1163" s="231">
        <f t="shared" si="2034"/>
        <v>1.0298011030000001</v>
      </c>
      <c r="EY1163" s="227">
        <f t="shared" si="2035"/>
        <v>3232.78357783</v>
      </c>
      <c r="EZ1163" s="227">
        <f t="shared" si="2036"/>
        <v>3481.8403778299999</v>
      </c>
      <c r="FA1163" s="227">
        <f t="shared" si="2070"/>
        <v>3113.21</v>
      </c>
      <c r="FB1163" s="227">
        <f t="shared" si="2037"/>
        <v>62.264200000000002</v>
      </c>
      <c r="FC1163" s="227">
        <f t="shared" si="2038"/>
        <v>155.66050000000001</v>
      </c>
      <c r="FD1163" s="228">
        <f t="shared" si="2068"/>
        <v>1.0082577061297482</v>
      </c>
      <c r="FE1163" s="239">
        <f t="shared" si="2069"/>
        <v>105</v>
      </c>
      <c r="FF1163" s="231">
        <f t="shared" si="2039"/>
        <v>1.0245758389999999</v>
      </c>
      <c r="FG1163" s="227">
        <f t="shared" si="2040"/>
        <v>3216.0595160399998</v>
      </c>
      <c r="FH1163" s="227">
        <f t="shared" si="2041"/>
        <v>3433.9842160399999</v>
      </c>
      <c r="FI1163" s="227">
        <f t="shared" si="1921"/>
        <v>3113.21</v>
      </c>
      <c r="FJ1163" s="227">
        <f t="shared" si="2042"/>
        <v>62.264200000000002</v>
      </c>
      <c r="FK1163" s="227">
        <f t="shared" si="2043"/>
        <v>122.45292666666666</v>
      </c>
      <c r="FL1163" s="228">
        <f t="shared" si="1919"/>
        <v>1.0063450961928453</v>
      </c>
      <c r="FM1163" s="239">
        <f t="shared" si="1920"/>
        <v>83</v>
      </c>
      <c r="FN1163" s="231">
        <f t="shared" si="2044"/>
        <v>1.019377089</v>
      </c>
      <c r="FO1163" s="227">
        <f t="shared" si="2045"/>
        <v>3193.6713317499998</v>
      </c>
      <c r="FP1163" s="227">
        <f t="shared" si="2046"/>
        <v>3378.3884584166663</v>
      </c>
      <c r="FQ1163" s="227">
        <f t="shared" si="2067"/>
        <v>3113.21</v>
      </c>
      <c r="FR1163" s="227">
        <f t="shared" si="2047"/>
        <v>62.264200000000002</v>
      </c>
      <c r="FS1163" s="227">
        <f t="shared" si="2048"/>
        <v>91.320826666666662</v>
      </c>
      <c r="FT1163" s="228">
        <f t="shared" si="2065"/>
        <v>1.0052386829845958</v>
      </c>
      <c r="FU1163" s="239">
        <f t="shared" si="2066"/>
        <v>61</v>
      </c>
      <c r="FV1163" s="231">
        <f t="shared" si="2049"/>
        <v>1.0142047169999999</v>
      </c>
      <c r="FW1163" s="227">
        <f t="shared" si="2050"/>
        <v>3173.9730537</v>
      </c>
      <c r="FX1163" s="227">
        <f t="shared" si="2051"/>
        <v>3327.5580803666667</v>
      </c>
      <c r="FY1163" s="227">
        <f t="shared" si="1917"/>
        <v>3113.21</v>
      </c>
      <c r="FZ1163" s="227">
        <f t="shared" si="2052"/>
        <v>62.264200000000002</v>
      </c>
      <c r="GA1163" s="227">
        <f t="shared" si="2053"/>
        <v>60.188726666666668</v>
      </c>
      <c r="GB1163" s="228">
        <f t="shared" si="1912"/>
        <v>1.0056405701462625</v>
      </c>
      <c r="GC1163" s="239">
        <f t="shared" si="1913"/>
        <v>39</v>
      </c>
      <c r="GD1163" s="231">
        <f t="shared" si="2054"/>
        <v>1.00905859</v>
      </c>
      <c r="GE1163" s="227">
        <f t="shared" si="2055"/>
        <v>3159.13064373</v>
      </c>
      <c r="GF1163" s="227">
        <f t="shared" si="2056"/>
        <v>3281.5835703966668</v>
      </c>
      <c r="GG1163" s="227">
        <f t="shared" si="2063"/>
        <v>3113.21</v>
      </c>
      <c r="GH1163" s="227">
        <f t="shared" si="2071"/>
        <v>62.264200000000002</v>
      </c>
      <c r="GI1163" s="227">
        <f t="shared" si="2072"/>
        <v>28.018890000000003</v>
      </c>
      <c r="GJ1163" s="228">
        <f t="shared" si="2058"/>
        <v>1.0046355213273614</v>
      </c>
      <c r="GK1163" s="239">
        <f t="shared" si="2059"/>
        <v>19</v>
      </c>
      <c r="GL1163" s="231">
        <f t="shared" si="2073"/>
        <v>1.004402955</v>
      </c>
      <c r="GM1163" s="227">
        <f t="shared" si="2074"/>
        <v>3141.4122154699999</v>
      </c>
      <c r="GN1163" s="227">
        <f t="shared" si="2075"/>
        <v>3231.6953054699998</v>
      </c>
      <c r="GO1163" s="3"/>
      <c r="GP1163" s="232" t="s">
        <v>154</v>
      </c>
      <c r="GQ1163" s="232" t="s">
        <v>154</v>
      </c>
      <c r="GT1163" s="233"/>
      <c r="GV1163" s="238" t="s">
        <v>155</v>
      </c>
      <c r="GW1163" s="1"/>
      <c r="GX1163" s="1"/>
      <c r="GY1163" s="1"/>
      <c r="GZ1163" s="5"/>
      <c r="HA1163" s="5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3"/>
      <c r="JZ1163" s="1"/>
      <c r="KA1163" s="1"/>
      <c r="KB1163" s="1"/>
      <c r="KC1163" s="1"/>
      <c r="KD1163" s="1"/>
      <c r="KE1163" s="1"/>
    </row>
    <row r="1164" spans="1:291" ht="13.5" thickBot="1" x14ac:dyDescent="0.25">
      <c r="A1164" s="196">
        <f t="shared" si="2103"/>
        <v>43822</v>
      </c>
      <c r="B1164" s="236">
        <f t="shared" si="2062"/>
        <v>124832.8323867833</v>
      </c>
      <c r="C1164" s="66">
        <f t="shared" si="1941"/>
        <v>44860.469055080001</v>
      </c>
      <c r="D1164" s="77">
        <f t="shared" si="2104"/>
        <v>5233.07</v>
      </c>
      <c r="E1164" s="67">
        <f>VLOOKUP(A1163,[1]Plan1!$DQ$117:$DS$314,3)</f>
        <v>5259.76</v>
      </c>
      <c r="F1164" s="11">
        <f t="shared" si="2105"/>
        <v>43795</v>
      </c>
      <c r="G1164" s="73">
        <f t="shared" si="2093"/>
        <v>5.1002566371174396E-3</v>
      </c>
      <c r="H1164" s="11">
        <f t="shared" si="2106"/>
        <v>43825</v>
      </c>
      <c r="I1164" s="11">
        <f t="shared" si="2094"/>
        <v>43825</v>
      </c>
      <c r="J1164" s="1">
        <f t="shared" si="2107"/>
        <v>22</v>
      </c>
      <c r="K1164" s="1">
        <f t="shared" si="2108"/>
        <v>20</v>
      </c>
      <c r="L1164" s="66">
        <f t="shared" si="2095"/>
        <v>1.0046355199999999</v>
      </c>
      <c r="M1164" s="70">
        <f t="shared" si="1942"/>
        <v>1.0010004100000001</v>
      </c>
      <c r="N1164" s="70">
        <f t="shared" si="1928"/>
        <v>1.1038995774568048</v>
      </c>
      <c r="O1164" s="66">
        <f t="shared" si="1938"/>
        <v>1.1090167200000001</v>
      </c>
      <c r="P1164" s="66">
        <f t="shared" si="2096"/>
        <v>45068.420656590002</v>
      </c>
      <c r="Q1164" s="74">
        <f t="shared" si="2097"/>
        <v>0</v>
      </c>
      <c r="R1164" s="75">
        <f t="shared" si="1939"/>
        <v>0</v>
      </c>
      <c r="S1164" s="66">
        <f t="shared" si="1940"/>
        <v>0</v>
      </c>
      <c r="T1164" s="10">
        <f t="shared" si="2109"/>
        <v>0.06</v>
      </c>
      <c r="U1164" s="74">
        <f t="shared" si="1935"/>
        <v>20</v>
      </c>
      <c r="V1164" s="74">
        <v>252</v>
      </c>
      <c r="W1164" s="70">
        <f t="shared" si="2098"/>
        <v>1.004635226</v>
      </c>
      <c r="X1164" s="66">
        <f t="shared" si="2099"/>
        <v>208.9023152</v>
      </c>
      <c r="Y1164" s="66">
        <v>0</v>
      </c>
      <c r="Z1164" s="67">
        <f t="shared" si="2100"/>
        <v>0</v>
      </c>
      <c r="AA1164" s="68" t="str">
        <f t="shared" si="2110"/>
        <v>A+INCORP J=</v>
      </c>
      <c r="AB1164" s="11">
        <f t="shared" si="2111"/>
        <v>43825</v>
      </c>
      <c r="AC1164" s="227">
        <f t="shared" si="1812"/>
        <v>3113.21</v>
      </c>
      <c r="AD1164" s="227">
        <f t="shared" si="1957"/>
        <v>62.264200000000002</v>
      </c>
      <c r="AE1164" s="227">
        <f t="shared" si="1958"/>
        <v>661.03825666666671</v>
      </c>
      <c r="AF1164" s="228">
        <f t="shared" si="1813"/>
        <v>1.0628378604240647</v>
      </c>
      <c r="AG1164" s="230">
        <f t="shared" si="1814"/>
        <v>440</v>
      </c>
      <c r="AH1164" s="231">
        <f t="shared" si="1959"/>
        <v>1.107094885</v>
      </c>
      <c r="AI1164" s="227">
        <f t="shared" si="1960"/>
        <v>3663.1970222199998</v>
      </c>
      <c r="AJ1164" s="227">
        <f t="shared" si="1961"/>
        <v>4386.4994788866661</v>
      </c>
      <c r="AK1164" s="227">
        <f t="shared" si="1948"/>
        <v>3113.21</v>
      </c>
      <c r="AL1164" s="227">
        <f t="shared" si="1962"/>
        <v>62.264200000000002</v>
      </c>
      <c r="AM1164" s="227">
        <f t="shared" si="1963"/>
        <v>629.90615666666667</v>
      </c>
      <c r="AN1164" s="228">
        <f t="shared" si="1949"/>
        <v>1.0618825668464866</v>
      </c>
      <c r="AO1164" s="230">
        <f t="shared" si="1950"/>
        <v>419</v>
      </c>
      <c r="AP1164" s="231">
        <f t="shared" si="1964"/>
        <v>1.101732148</v>
      </c>
      <c r="AQ1164" s="227">
        <f t="shared" si="1965"/>
        <v>3642.17601324</v>
      </c>
      <c r="AR1164" s="227">
        <f t="shared" si="1966"/>
        <v>4334.346369906667</v>
      </c>
      <c r="AS1164" s="227">
        <f t="shared" ref="AS1164:AS1227" si="2112">AS1163</f>
        <v>3113.21</v>
      </c>
      <c r="AT1164" s="227">
        <f t="shared" si="1967"/>
        <v>62.264200000000002</v>
      </c>
      <c r="AU1164" s="227">
        <f t="shared" si="1968"/>
        <v>598.77405666666675</v>
      </c>
      <c r="AV1164" s="228">
        <f t="shared" ref="AV1164:AV1227" si="2113">($O1164/AV$585)</f>
        <v>1.0595520111575165</v>
      </c>
      <c r="AW1164" s="230">
        <f t="shared" ref="AW1164:AW1227" si="2114">NETWORKDAYS(AW$585,$A1164,$AE$118:$AE$502)-1</f>
        <v>398</v>
      </c>
      <c r="AX1164" s="231">
        <f t="shared" si="1969"/>
        <v>1.0963953879999999</v>
      </c>
      <c r="AY1164" s="227">
        <f t="shared" si="1970"/>
        <v>3616.5785066399999</v>
      </c>
      <c r="AZ1164" s="227">
        <f t="shared" si="1971"/>
        <v>4277.6167633066671</v>
      </c>
      <c r="BA1164" s="227">
        <f t="shared" si="2091"/>
        <v>3113.21</v>
      </c>
      <c r="BB1164" s="227">
        <f t="shared" si="1972"/>
        <v>62.264200000000002</v>
      </c>
      <c r="BC1164" s="227">
        <f t="shared" si="1973"/>
        <v>566.60421999999994</v>
      </c>
      <c r="BD1164" s="228">
        <f t="shared" si="1946"/>
        <v>1.0553301242201891</v>
      </c>
      <c r="BE1164" s="230">
        <f t="shared" si="1947"/>
        <v>378</v>
      </c>
      <c r="BF1164" s="231">
        <f t="shared" si="1974"/>
        <v>1.0913367949999999</v>
      </c>
      <c r="BG1164" s="227">
        <f t="shared" si="1975"/>
        <v>3585.5480748999998</v>
      </c>
      <c r="BH1164" s="227">
        <f t="shared" si="1976"/>
        <v>4214.4164948999996</v>
      </c>
      <c r="BI1164" s="227">
        <f t="shared" si="1811"/>
        <v>3113.21</v>
      </c>
      <c r="BJ1164" s="227">
        <f t="shared" si="1977"/>
        <v>62.264200000000002</v>
      </c>
      <c r="BK1164" s="227">
        <f t="shared" si="1978"/>
        <v>535.47212000000002</v>
      </c>
      <c r="BL1164" s="228">
        <f t="shared" si="2101"/>
        <v>1.0421982823665961</v>
      </c>
      <c r="BM1164" s="230">
        <f t="shared" si="2102"/>
        <v>356</v>
      </c>
      <c r="BN1164" s="231">
        <f t="shared" si="1979"/>
        <v>1.085799296</v>
      </c>
      <c r="BO1164" s="227">
        <f t="shared" si="1980"/>
        <v>3522.96497589</v>
      </c>
      <c r="BP1164" s="227">
        <f t="shared" si="1981"/>
        <v>4120.7012958899995</v>
      </c>
      <c r="BQ1164" s="227">
        <f t="shared" si="1945"/>
        <v>3113.21</v>
      </c>
      <c r="BR1164" s="227">
        <f t="shared" si="1982"/>
        <v>62.264200000000002</v>
      </c>
      <c r="BS1164" s="227">
        <f t="shared" si="1983"/>
        <v>501.22681</v>
      </c>
      <c r="BT1164" s="228">
        <f t="shared" si="1943"/>
        <v>1.038769671649951</v>
      </c>
      <c r="BU1164" s="230">
        <f t="shared" si="1944"/>
        <v>333</v>
      </c>
      <c r="BV1164" s="231">
        <f t="shared" si="1984"/>
        <v>1.0800401319999999</v>
      </c>
      <c r="BW1164" s="227">
        <f t="shared" si="1985"/>
        <v>3492.7505630300002</v>
      </c>
      <c r="BX1164" s="227">
        <f t="shared" si="1986"/>
        <v>4056.2415730299999</v>
      </c>
      <c r="BY1164" s="227">
        <f t="shared" si="2092"/>
        <v>3113.21</v>
      </c>
      <c r="BZ1164" s="227">
        <f t="shared" si="1987"/>
        <v>62.264200000000002</v>
      </c>
      <c r="CA1164" s="227">
        <f t="shared" si="1988"/>
        <v>471.13244666666662</v>
      </c>
      <c r="CB1164" s="228">
        <f t="shared" si="2089"/>
        <v>1.0397043804072661</v>
      </c>
      <c r="CC1164" s="230">
        <f t="shared" si="2090"/>
        <v>313</v>
      </c>
      <c r="CD1164" s="231">
        <f t="shared" si="1989"/>
        <v>1.0750569999999999</v>
      </c>
      <c r="CE1164" s="227">
        <f t="shared" si="1990"/>
        <v>3479.7639283100002</v>
      </c>
      <c r="CF1164" s="227">
        <f t="shared" si="1991"/>
        <v>4013.1605749766668</v>
      </c>
      <c r="CG1164" s="227">
        <f t="shared" si="2085"/>
        <v>3113.21</v>
      </c>
      <c r="CH1164" s="227">
        <f t="shared" si="1992"/>
        <v>62.264200000000002</v>
      </c>
      <c r="CI1164" s="227">
        <f t="shared" si="1993"/>
        <v>440.0003466666667</v>
      </c>
      <c r="CJ1164" s="228">
        <f t="shared" si="1936"/>
        <v>1.0347379525988931</v>
      </c>
      <c r="CK1164" s="230">
        <f t="shared" si="1937"/>
        <v>292</v>
      </c>
      <c r="CL1164" s="231">
        <f t="shared" si="1994"/>
        <v>1.0698494540000001</v>
      </c>
      <c r="CM1164" s="227">
        <f t="shared" si="1995"/>
        <v>3446.3665369599998</v>
      </c>
      <c r="CN1164" s="227">
        <f t="shared" si="1996"/>
        <v>3948.6310836266666</v>
      </c>
      <c r="CO1164" s="227">
        <f t="shared" si="2088"/>
        <v>3113.21</v>
      </c>
      <c r="CP1164" s="227">
        <f t="shared" si="1997"/>
        <v>62.264200000000002</v>
      </c>
      <c r="CQ1164" s="227">
        <f t="shared" si="1998"/>
        <v>406.79277333333329</v>
      </c>
      <c r="CR1164" s="228">
        <f t="shared" si="2086"/>
        <v>1.0301032500855885</v>
      </c>
      <c r="CS1164" s="230">
        <f t="shared" si="2087"/>
        <v>272</v>
      </c>
      <c r="CT1164" s="231">
        <f t="shared" si="1999"/>
        <v>1.0649133399999999</v>
      </c>
      <c r="CU1164" s="227">
        <f t="shared" si="2000"/>
        <v>3415.1001298800002</v>
      </c>
      <c r="CV1164" s="227">
        <f t="shared" si="2001"/>
        <v>3884.1571032133334</v>
      </c>
      <c r="CW1164" s="227">
        <f t="shared" si="1934"/>
        <v>3113.21</v>
      </c>
      <c r="CX1164" s="227">
        <f t="shared" si="2002"/>
        <v>62.264200000000002</v>
      </c>
      <c r="CY1164" s="227">
        <f t="shared" si="2003"/>
        <v>375.66067333333336</v>
      </c>
      <c r="CZ1164" s="228">
        <f t="shared" si="1932"/>
        <v>1.032271484833964</v>
      </c>
      <c r="DA1164" s="239">
        <f t="shared" si="1933"/>
        <v>251</v>
      </c>
      <c r="DB1164" s="231">
        <f t="shared" si="2004"/>
        <v>1.0597549289999999</v>
      </c>
      <c r="DC1164" s="227">
        <f t="shared" si="2005"/>
        <v>3405.7110045899999</v>
      </c>
      <c r="DD1164" s="227">
        <f t="shared" si="2006"/>
        <v>3843.6358779233333</v>
      </c>
      <c r="DE1164" s="227">
        <f t="shared" si="2084"/>
        <v>3113.21</v>
      </c>
      <c r="DF1164" s="227">
        <f t="shared" si="2007"/>
        <v>62.264200000000002</v>
      </c>
      <c r="DG1164" s="227">
        <f t="shared" si="2008"/>
        <v>344.52857333333333</v>
      </c>
      <c r="DH1164" s="228">
        <f t="shared" si="2082"/>
        <v>1.030725290376449</v>
      </c>
      <c r="DI1164" s="239">
        <f t="shared" si="2083"/>
        <v>230</v>
      </c>
      <c r="DJ1164" s="231">
        <f t="shared" si="2009"/>
        <v>1.0546215050000001</v>
      </c>
      <c r="DK1164" s="227">
        <f t="shared" si="2010"/>
        <v>3384.13727763</v>
      </c>
      <c r="DL1164" s="227">
        <f t="shared" si="2011"/>
        <v>3790.9300509633331</v>
      </c>
      <c r="DM1164" s="227">
        <f t="shared" si="1931"/>
        <v>3113.21</v>
      </c>
      <c r="DN1164" s="227">
        <f t="shared" si="2012"/>
        <v>62.264200000000002</v>
      </c>
      <c r="DO1164" s="227">
        <f t="shared" si="2013"/>
        <v>312.35873666666669</v>
      </c>
      <c r="DP1164" s="228">
        <f t="shared" si="1929"/>
        <v>1.0274378943306712</v>
      </c>
      <c r="DQ1164" s="239">
        <f t="shared" si="1930"/>
        <v>209</v>
      </c>
      <c r="DR1164" s="231">
        <f t="shared" si="2014"/>
        <v>1.0495129480000001</v>
      </c>
      <c r="DS1164" s="227">
        <f t="shared" si="2015"/>
        <v>3357.0035242499998</v>
      </c>
      <c r="DT1164" s="227">
        <f t="shared" si="2016"/>
        <v>3731.6264609166665</v>
      </c>
      <c r="DU1164" s="227">
        <f t="shared" si="2081"/>
        <v>3113.21</v>
      </c>
      <c r="DV1164" s="227">
        <f t="shared" si="2017"/>
        <v>62.264200000000002</v>
      </c>
      <c r="DW1164" s="227">
        <f t="shared" si="2018"/>
        <v>283.30210999999997</v>
      </c>
      <c r="DX1164" s="228">
        <f t="shared" si="2078"/>
        <v>1.023039385186399</v>
      </c>
      <c r="DY1164" s="239">
        <f t="shared" si="2079"/>
        <v>191</v>
      </c>
      <c r="DZ1164" s="231">
        <f t="shared" si="2019"/>
        <v>1.0451538849999999</v>
      </c>
      <c r="EA1164" s="227">
        <f t="shared" si="2020"/>
        <v>3328.74869829</v>
      </c>
      <c r="EB1164" s="227">
        <f t="shared" si="2021"/>
        <v>3674.3150082900002</v>
      </c>
      <c r="EC1164" s="227">
        <f t="shared" si="1925"/>
        <v>3113.21</v>
      </c>
      <c r="ED1164" s="227">
        <f t="shared" si="2022"/>
        <v>62.264200000000002</v>
      </c>
      <c r="EE1164" s="227">
        <f t="shared" si="2023"/>
        <v>251.13227333333333</v>
      </c>
      <c r="EF1164" s="228">
        <f t="shared" si="1926"/>
        <v>1.0154240961009979</v>
      </c>
      <c r="EG1164" s="239">
        <f t="shared" si="1927"/>
        <v>169</v>
      </c>
      <c r="EH1164" s="231">
        <f t="shared" si="2024"/>
        <v>1.03985072</v>
      </c>
      <c r="EI1164" s="227">
        <f t="shared" si="2025"/>
        <v>3287.2056800400001</v>
      </c>
      <c r="EJ1164" s="227">
        <f t="shared" si="2026"/>
        <v>3600.6021533733333</v>
      </c>
      <c r="EK1164" s="227">
        <f t="shared" si="2080"/>
        <v>3113.21</v>
      </c>
      <c r="EL1164" s="227">
        <f t="shared" si="2027"/>
        <v>62.264200000000002</v>
      </c>
      <c r="EM1164" s="227">
        <f t="shared" si="2028"/>
        <v>217.92470000000003</v>
      </c>
      <c r="EN1164" s="228">
        <f t="shared" si="2076"/>
        <v>1.0096692995968668</v>
      </c>
      <c r="EO1164" s="239">
        <f t="shared" si="2077"/>
        <v>148</v>
      </c>
      <c r="EP1164" s="231">
        <f t="shared" si="2029"/>
        <v>1.0348137120000001</v>
      </c>
      <c r="EQ1164" s="227">
        <f t="shared" si="2030"/>
        <v>3252.7429383899998</v>
      </c>
      <c r="ER1164" s="227">
        <f t="shared" si="2031"/>
        <v>3532.9318383899999</v>
      </c>
      <c r="ES1164" s="227">
        <f t="shared" si="1924"/>
        <v>3113.21</v>
      </c>
      <c r="ET1164" s="227">
        <f t="shared" si="2032"/>
        <v>62.264200000000002</v>
      </c>
      <c r="EU1164" s="227">
        <f t="shared" si="2033"/>
        <v>187.83033666666668</v>
      </c>
      <c r="EV1164" s="228">
        <f t="shared" si="1922"/>
        <v>1.0083582638350987</v>
      </c>
      <c r="EW1164" s="239">
        <f t="shared" si="1923"/>
        <v>128</v>
      </c>
      <c r="EX1164" s="231">
        <f t="shared" si="2034"/>
        <v>1.0300392469999999</v>
      </c>
      <c r="EY1164" s="227">
        <f t="shared" si="2035"/>
        <v>3233.5311668700001</v>
      </c>
      <c r="EZ1164" s="227">
        <f t="shared" si="2036"/>
        <v>3483.6257035366666</v>
      </c>
      <c r="FA1164" s="227">
        <f t="shared" si="2070"/>
        <v>3113.21</v>
      </c>
      <c r="FB1164" s="227">
        <f t="shared" si="2037"/>
        <v>62.264200000000002</v>
      </c>
      <c r="FC1164" s="227">
        <f t="shared" si="2038"/>
        <v>156.69823666666667</v>
      </c>
      <c r="FD1164" s="228">
        <f t="shared" si="2068"/>
        <v>1.0082577061297482</v>
      </c>
      <c r="FE1164" s="239">
        <f t="shared" si="2069"/>
        <v>106</v>
      </c>
      <c r="FF1164" s="231">
        <f t="shared" si="2039"/>
        <v>1.024812775</v>
      </c>
      <c r="FG1164" s="227">
        <f t="shared" si="2040"/>
        <v>3216.8032387100002</v>
      </c>
      <c r="FH1164" s="227">
        <f t="shared" si="2041"/>
        <v>3435.7656753766669</v>
      </c>
      <c r="FI1164" s="227">
        <f t="shared" si="1921"/>
        <v>3113.21</v>
      </c>
      <c r="FJ1164" s="227">
        <f t="shared" si="2042"/>
        <v>62.264200000000002</v>
      </c>
      <c r="FK1164" s="227">
        <f t="shared" si="2043"/>
        <v>123.49066333333334</v>
      </c>
      <c r="FL1164" s="228">
        <f t="shared" si="1919"/>
        <v>1.0063450961928453</v>
      </c>
      <c r="FM1164" s="239">
        <f t="shared" si="1920"/>
        <v>84</v>
      </c>
      <c r="FN1164" s="231">
        <f t="shared" si="2044"/>
        <v>1.019612822</v>
      </c>
      <c r="FO1164" s="227">
        <f t="shared" si="2045"/>
        <v>3194.4098746599998</v>
      </c>
      <c r="FP1164" s="227">
        <f t="shared" si="2046"/>
        <v>3380.1647379933329</v>
      </c>
      <c r="FQ1164" s="227">
        <f t="shared" si="2067"/>
        <v>3113.21</v>
      </c>
      <c r="FR1164" s="227">
        <f t="shared" si="2047"/>
        <v>62.264200000000002</v>
      </c>
      <c r="FS1164" s="227">
        <f t="shared" si="2048"/>
        <v>92.358563333333336</v>
      </c>
      <c r="FT1164" s="228">
        <f t="shared" si="2065"/>
        <v>1.0052386829845958</v>
      </c>
      <c r="FU1164" s="239">
        <f t="shared" si="2066"/>
        <v>62</v>
      </c>
      <c r="FV1164" s="231">
        <f t="shared" si="2049"/>
        <v>1.014439254</v>
      </c>
      <c r="FW1164" s="227">
        <f t="shared" si="2050"/>
        <v>3174.7070417199998</v>
      </c>
      <c r="FX1164" s="227">
        <f t="shared" si="2051"/>
        <v>3329.3298050533331</v>
      </c>
      <c r="FY1164" s="227">
        <f t="shared" si="1917"/>
        <v>3113.21</v>
      </c>
      <c r="FZ1164" s="227">
        <f t="shared" si="2052"/>
        <v>62.264200000000002</v>
      </c>
      <c r="GA1164" s="227">
        <f t="shared" si="2053"/>
        <v>61.226463333333328</v>
      </c>
      <c r="GB1164" s="228">
        <f t="shared" si="1912"/>
        <v>1.0056405701462625</v>
      </c>
      <c r="GC1164" s="239">
        <f t="shared" si="1913"/>
        <v>40</v>
      </c>
      <c r="GD1164" s="231">
        <f t="shared" si="2054"/>
        <v>1.009291937</v>
      </c>
      <c r="GE1164" s="227">
        <f t="shared" si="2055"/>
        <v>3159.8611995800002</v>
      </c>
      <c r="GF1164" s="227">
        <f t="shared" si="2056"/>
        <v>3283.3518629133337</v>
      </c>
      <c r="GG1164" s="227">
        <f t="shared" si="2063"/>
        <v>3113.21</v>
      </c>
      <c r="GH1164" s="227">
        <f t="shared" si="2071"/>
        <v>62.264200000000002</v>
      </c>
      <c r="GI1164" s="227">
        <f t="shared" si="2072"/>
        <v>29.05662666666667</v>
      </c>
      <c r="GJ1164" s="228">
        <f t="shared" si="2058"/>
        <v>1.0046355213273614</v>
      </c>
      <c r="GK1164" s="239">
        <f t="shared" si="2059"/>
        <v>20</v>
      </c>
      <c r="GL1164" s="231">
        <f t="shared" si="2073"/>
        <v>1.004635226</v>
      </c>
      <c r="GM1164" s="227">
        <f t="shared" si="2074"/>
        <v>3142.1386758600001</v>
      </c>
      <c r="GN1164" s="227">
        <f t="shared" si="2075"/>
        <v>3233.4595025266667</v>
      </c>
      <c r="GO1164" s="3"/>
      <c r="GP1164" s="235">
        <v>0.02</v>
      </c>
      <c r="GQ1164" s="235">
        <v>0.01</v>
      </c>
      <c r="GR1164" s="224">
        <f>GO1165</f>
        <v>43825</v>
      </c>
      <c r="GT1164" s="232" t="s">
        <v>153</v>
      </c>
      <c r="GV1164" s="237" t="s">
        <v>156</v>
      </c>
      <c r="GW1164" s="1"/>
      <c r="GX1164" s="1"/>
      <c r="GY1164" s="1"/>
      <c r="GZ1164" s="5"/>
      <c r="HA1164" s="5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3"/>
      <c r="JZ1164" s="1"/>
      <c r="KA1164" s="1"/>
      <c r="KB1164" s="1"/>
      <c r="KC1164" s="1"/>
      <c r="KD1164" s="1"/>
      <c r="KE1164" s="1"/>
    </row>
    <row r="1165" spans="1:291" x14ac:dyDescent="0.2">
      <c r="A1165" s="196">
        <f t="shared" si="2103"/>
        <v>43823</v>
      </c>
      <c r="B1165" s="236">
        <f t="shared" si="2062"/>
        <v>124908.41241229336</v>
      </c>
      <c r="C1165" s="66">
        <f t="shared" si="1941"/>
        <v>44860.469055080001</v>
      </c>
      <c r="D1165" s="77">
        <f t="shared" si="2104"/>
        <v>5233.07</v>
      </c>
      <c r="E1165" s="67">
        <f>VLOOKUP(A1164,[1]Plan1!$DQ$117:$DS$314,3)</f>
        <v>5259.76</v>
      </c>
      <c r="F1165" s="11">
        <f t="shared" si="2105"/>
        <v>43795</v>
      </c>
      <c r="G1165" s="73">
        <f t="shared" si="2093"/>
        <v>5.1002566371174396E-3</v>
      </c>
      <c r="H1165" s="11">
        <f t="shared" si="2106"/>
        <v>43825</v>
      </c>
      <c r="I1165" s="11">
        <f t="shared" si="2094"/>
        <v>43825</v>
      </c>
      <c r="J1165" s="1">
        <f t="shared" si="2107"/>
        <v>22</v>
      </c>
      <c r="K1165" s="1">
        <f t="shared" si="2108"/>
        <v>21</v>
      </c>
      <c r="L1165" s="66">
        <f t="shared" si="2095"/>
        <v>1.0048678600000001</v>
      </c>
      <c r="M1165" s="70">
        <f t="shared" si="1942"/>
        <v>1.0010004100000001</v>
      </c>
      <c r="N1165" s="70">
        <f t="shared" si="1928"/>
        <v>1.1038995774568048</v>
      </c>
      <c r="O1165" s="66">
        <f t="shared" si="1938"/>
        <v>1.1092732000000001</v>
      </c>
      <c r="P1165" s="66">
        <f t="shared" si="2096"/>
        <v>45078.843537970002</v>
      </c>
      <c r="Q1165" s="74">
        <f t="shared" si="2097"/>
        <v>0</v>
      </c>
      <c r="R1165" s="75">
        <f t="shared" si="1939"/>
        <v>0</v>
      </c>
      <c r="S1165" s="66">
        <f t="shared" si="1940"/>
        <v>0</v>
      </c>
      <c r="T1165" s="10">
        <f t="shared" si="2109"/>
        <v>0.06</v>
      </c>
      <c r="U1165" s="74">
        <f t="shared" si="1935"/>
        <v>21</v>
      </c>
      <c r="V1165" s="74">
        <v>252</v>
      </c>
      <c r="W1165" s="70">
        <f t="shared" si="2098"/>
        <v>1.004867551</v>
      </c>
      <c r="X1165" s="66">
        <f t="shared" si="2099"/>
        <v>219.42356993999999</v>
      </c>
      <c r="Y1165" s="66">
        <v>0</v>
      </c>
      <c r="Z1165" s="67">
        <f t="shared" si="2100"/>
        <v>0</v>
      </c>
      <c r="AA1165" s="68" t="str">
        <f t="shared" si="2110"/>
        <v>A+INCORP J=</v>
      </c>
      <c r="AB1165" s="11">
        <f t="shared" si="2111"/>
        <v>43825</v>
      </c>
      <c r="AC1165" s="227">
        <f t="shared" si="1812"/>
        <v>3113.21</v>
      </c>
      <c r="AD1165" s="227">
        <f t="shared" si="1957"/>
        <v>62.264200000000002</v>
      </c>
      <c r="AE1165" s="227">
        <f t="shared" si="1958"/>
        <v>662.07599333333337</v>
      </c>
      <c r="AF1165" s="228">
        <f t="shared" si="1813"/>
        <v>1.0630836607348495</v>
      </c>
      <c r="AG1165" s="230">
        <f t="shared" si="1814"/>
        <v>441</v>
      </c>
      <c r="AH1165" s="231">
        <f t="shared" si="1959"/>
        <v>1.1073509029999999</v>
      </c>
      <c r="AI1165" s="227">
        <f t="shared" si="1960"/>
        <v>3664.8915200699998</v>
      </c>
      <c r="AJ1165" s="227">
        <f t="shared" si="1961"/>
        <v>4389.2317134033328</v>
      </c>
      <c r="AK1165" s="227">
        <f t="shared" si="1948"/>
        <v>3113.21</v>
      </c>
      <c r="AL1165" s="227">
        <f t="shared" si="1962"/>
        <v>62.264200000000002</v>
      </c>
      <c r="AM1165" s="227">
        <f t="shared" si="1963"/>
        <v>630.94389333333334</v>
      </c>
      <c r="AN1165" s="228">
        <f t="shared" si="1949"/>
        <v>1.0621281462285042</v>
      </c>
      <c r="AO1165" s="230">
        <f t="shared" si="1950"/>
        <v>420</v>
      </c>
      <c r="AP1165" s="231">
        <f t="shared" si="1964"/>
        <v>1.1019869259999999</v>
      </c>
      <c r="AQ1165" s="227">
        <f t="shared" si="1965"/>
        <v>3643.8607878100001</v>
      </c>
      <c r="AR1165" s="227">
        <f t="shared" si="1966"/>
        <v>4337.0688811433338</v>
      </c>
      <c r="AS1165" s="227">
        <f t="shared" si="2112"/>
        <v>3113.21</v>
      </c>
      <c r="AT1165" s="227">
        <f t="shared" si="1967"/>
        <v>62.264200000000002</v>
      </c>
      <c r="AU1165" s="227">
        <f t="shared" si="1968"/>
        <v>599.8117933333333</v>
      </c>
      <c r="AV1165" s="228">
        <f t="shared" si="2113"/>
        <v>1.0597970515567465</v>
      </c>
      <c r="AW1165" s="230">
        <f t="shared" si="2114"/>
        <v>399</v>
      </c>
      <c r="AX1165" s="231">
        <f t="shared" si="1969"/>
        <v>1.0966489319999999</v>
      </c>
      <c r="AY1165" s="227">
        <f t="shared" si="1970"/>
        <v>3618.2514409199998</v>
      </c>
      <c r="AZ1165" s="227">
        <f t="shared" si="1971"/>
        <v>4280.3274342533332</v>
      </c>
      <c r="BA1165" s="227">
        <f t="shared" si="2091"/>
        <v>3113.21</v>
      </c>
      <c r="BB1165" s="227">
        <f t="shared" si="1972"/>
        <v>62.264200000000002</v>
      </c>
      <c r="BC1165" s="227">
        <f t="shared" si="1973"/>
        <v>567.64195666666672</v>
      </c>
      <c r="BD1165" s="228">
        <f t="shared" si="1946"/>
        <v>1.055574188232371</v>
      </c>
      <c r="BE1165" s="230">
        <f t="shared" si="1947"/>
        <v>379</v>
      </c>
      <c r="BF1165" s="231">
        <f t="shared" si="1974"/>
        <v>1.0915891689999999</v>
      </c>
      <c r="BG1165" s="227">
        <f t="shared" si="1975"/>
        <v>3587.2066547099998</v>
      </c>
      <c r="BH1165" s="227">
        <f t="shared" si="1976"/>
        <v>4217.1128113766663</v>
      </c>
      <c r="BI1165" s="227">
        <f t="shared" si="1811"/>
        <v>3113.21</v>
      </c>
      <c r="BJ1165" s="227">
        <f t="shared" si="1977"/>
        <v>62.264200000000002</v>
      </c>
      <c r="BK1165" s="227">
        <f t="shared" si="1978"/>
        <v>536.50985666666668</v>
      </c>
      <c r="BL1165" s="228">
        <f t="shared" si="2101"/>
        <v>1.0424393094049094</v>
      </c>
      <c r="BM1165" s="230">
        <f t="shared" si="2102"/>
        <v>357</v>
      </c>
      <c r="BN1165" s="231">
        <f t="shared" si="1979"/>
        <v>1.08605039</v>
      </c>
      <c r="BO1165" s="227">
        <f t="shared" si="1980"/>
        <v>3524.5946082199998</v>
      </c>
      <c r="BP1165" s="227">
        <f t="shared" si="1981"/>
        <v>4123.368664886666</v>
      </c>
      <c r="BQ1165" s="227">
        <f t="shared" si="1945"/>
        <v>3113.21</v>
      </c>
      <c r="BR1165" s="227">
        <f t="shared" si="1982"/>
        <v>62.264200000000002</v>
      </c>
      <c r="BS1165" s="227">
        <f t="shared" si="1983"/>
        <v>502.26454666666666</v>
      </c>
      <c r="BT1165" s="228">
        <f t="shared" si="1943"/>
        <v>1.0390099057605646</v>
      </c>
      <c r="BU1165" s="230">
        <f t="shared" si="1944"/>
        <v>334</v>
      </c>
      <c r="BV1165" s="231">
        <f t="shared" si="1984"/>
        <v>1.0802898940000001</v>
      </c>
      <c r="BW1165" s="227">
        <f t="shared" si="1985"/>
        <v>3494.3662183800002</v>
      </c>
      <c r="BX1165" s="227">
        <f t="shared" si="1986"/>
        <v>4058.8949650466666</v>
      </c>
      <c r="BY1165" s="227">
        <f t="shared" si="2092"/>
        <v>3113.21</v>
      </c>
      <c r="BZ1165" s="227">
        <f t="shared" si="1987"/>
        <v>62.264200000000002</v>
      </c>
      <c r="CA1165" s="227">
        <f t="shared" si="1988"/>
        <v>472.17018333333334</v>
      </c>
      <c r="CB1165" s="228">
        <f t="shared" si="2089"/>
        <v>1.0399448306860382</v>
      </c>
      <c r="CC1165" s="230">
        <f t="shared" si="2090"/>
        <v>314</v>
      </c>
      <c r="CD1165" s="231">
        <f t="shared" si="1989"/>
        <v>1.07530561</v>
      </c>
      <c r="CE1165" s="227">
        <f t="shared" si="1990"/>
        <v>3481.3735775499999</v>
      </c>
      <c r="CF1165" s="227">
        <f t="shared" si="1991"/>
        <v>4015.8079608833332</v>
      </c>
      <c r="CG1165" s="227">
        <f t="shared" si="2085"/>
        <v>3113.21</v>
      </c>
      <c r="CH1165" s="227">
        <f t="shared" si="1992"/>
        <v>62.264200000000002</v>
      </c>
      <c r="CI1165" s="227">
        <f t="shared" si="1993"/>
        <v>441.0380833333333</v>
      </c>
      <c r="CJ1165" s="228">
        <f t="shared" si="1936"/>
        <v>1.0349772543021918</v>
      </c>
      <c r="CK1165" s="230">
        <f t="shared" si="1937"/>
        <v>293</v>
      </c>
      <c r="CL1165" s="231">
        <f t="shared" si="1994"/>
        <v>1.070096859</v>
      </c>
      <c r="CM1165" s="227">
        <f t="shared" si="1995"/>
        <v>3447.9607350400001</v>
      </c>
      <c r="CN1165" s="227">
        <f t="shared" si="1996"/>
        <v>3951.2630183733336</v>
      </c>
      <c r="CO1165" s="227">
        <f t="shared" si="2088"/>
        <v>3113.21</v>
      </c>
      <c r="CP1165" s="227">
        <f t="shared" si="1997"/>
        <v>62.264200000000002</v>
      </c>
      <c r="CQ1165" s="227">
        <f t="shared" si="1998"/>
        <v>407.83051</v>
      </c>
      <c r="CR1165" s="228">
        <f t="shared" si="2086"/>
        <v>1.0303414799308355</v>
      </c>
      <c r="CS1165" s="230">
        <f t="shared" si="2087"/>
        <v>273</v>
      </c>
      <c r="CT1165" s="231">
        <f t="shared" si="1999"/>
        <v>1.065159604</v>
      </c>
      <c r="CU1165" s="227">
        <f t="shared" si="2000"/>
        <v>3416.6798665199999</v>
      </c>
      <c r="CV1165" s="227">
        <f t="shared" si="2001"/>
        <v>3886.7745765199998</v>
      </c>
      <c r="CW1165" s="227">
        <f t="shared" si="1934"/>
        <v>3113.21</v>
      </c>
      <c r="CX1165" s="227">
        <f t="shared" si="2002"/>
        <v>62.264200000000002</v>
      </c>
      <c r="CY1165" s="227">
        <f t="shared" si="2003"/>
        <v>376.69840999999997</v>
      </c>
      <c r="CZ1165" s="228">
        <f t="shared" si="1932"/>
        <v>1.0325102161223707</v>
      </c>
      <c r="DA1165" s="239">
        <f t="shared" si="1933"/>
        <v>252</v>
      </c>
      <c r="DB1165" s="231">
        <f t="shared" si="2004"/>
        <v>1.06</v>
      </c>
      <c r="DC1165" s="227">
        <f t="shared" si="2005"/>
        <v>3407.2863977299999</v>
      </c>
      <c r="DD1165" s="227">
        <f t="shared" si="2006"/>
        <v>3846.2490077299999</v>
      </c>
      <c r="DE1165" s="227">
        <f t="shared" si="2084"/>
        <v>3113.21</v>
      </c>
      <c r="DF1165" s="227">
        <f t="shared" si="2007"/>
        <v>62.264200000000002</v>
      </c>
      <c r="DG1165" s="227">
        <f t="shared" si="2008"/>
        <v>345.56630999999999</v>
      </c>
      <c r="DH1165" s="228">
        <f t="shared" si="2082"/>
        <v>1.030963664079666</v>
      </c>
      <c r="DI1165" s="239">
        <f t="shared" si="2083"/>
        <v>231</v>
      </c>
      <c r="DJ1165" s="231">
        <f t="shared" si="2009"/>
        <v>1.0548653889999999</v>
      </c>
      <c r="DK1165" s="227">
        <f t="shared" si="2010"/>
        <v>3385.7026916899999</v>
      </c>
      <c r="DL1165" s="227">
        <f t="shared" si="2011"/>
        <v>3793.5332016900002</v>
      </c>
      <c r="DM1165" s="227">
        <f t="shared" si="1931"/>
        <v>3113.21</v>
      </c>
      <c r="DN1165" s="227">
        <f t="shared" si="2012"/>
        <v>62.264200000000002</v>
      </c>
      <c r="DO1165" s="227">
        <f t="shared" si="2013"/>
        <v>313.39647333333335</v>
      </c>
      <c r="DP1165" s="228">
        <f t="shared" si="1929"/>
        <v>1.0276755077646129</v>
      </c>
      <c r="DQ1165" s="239">
        <f t="shared" si="1930"/>
        <v>210</v>
      </c>
      <c r="DR1165" s="231">
        <f t="shared" si="2014"/>
        <v>1.0497556509999999</v>
      </c>
      <c r="DS1165" s="227">
        <f t="shared" si="2015"/>
        <v>3358.5563881200001</v>
      </c>
      <c r="DT1165" s="227">
        <f t="shared" si="2016"/>
        <v>3734.2170614533334</v>
      </c>
      <c r="DU1165" s="227">
        <f t="shared" si="2081"/>
        <v>3113.21</v>
      </c>
      <c r="DV1165" s="227">
        <f t="shared" si="2017"/>
        <v>62.264200000000002</v>
      </c>
      <c r="DW1165" s="227">
        <f t="shared" si="2018"/>
        <v>284.33984666666669</v>
      </c>
      <c r="DX1165" s="228">
        <f t="shared" si="2078"/>
        <v>1.0232759813862404</v>
      </c>
      <c r="DY1165" s="239">
        <f t="shared" si="2079"/>
        <v>192</v>
      </c>
      <c r="DZ1165" s="231">
        <f t="shared" si="2019"/>
        <v>1.045395579</v>
      </c>
      <c r="EA1165" s="227">
        <f t="shared" si="2020"/>
        <v>3330.2884891600002</v>
      </c>
      <c r="EB1165" s="227">
        <f t="shared" si="2021"/>
        <v>3676.892535826667</v>
      </c>
      <c r="EC1165" s="227">
        <f t="shared" si="1925"/>
        <v>3113.21</v>
      </c>
      <c r="ED1165" s="227">
        <f t="shared" si="2022"/>
        <v>62.264200000000002</v>
      </c>
      <c r="EE1165" s="227">
        <f t="shared" si="2023"/>
        <v>252.17001000000002</v>
      </c>
      <c r="EF1165" s="228">
        <f t="shared" si="1926"/>
        <v>1.0156589311287043</v>
      </c>
      <c r="EG1165" s="239">
        <f t="shared" si="1927"/>
        <v>170</v>
      </c>
      <c r="EH1165" s="231">
        <f t="shared" si="2024"/>
        <v>1.0400911880000001</v>
      </c>
      <c r="EI1165" s="227">
        <f t="shared" si="2025"/>
        <v>3288.7262553800001</v>
      </c>
      <c r="EJ1165" s="227">
        <f t="shared" si="2026"/>
        <v>3603.16046538</v>
      </c>
      <c r="EK1165" s="227">
        <f t="shared" si="2080"/>
        <v>3113.21</v>
      </c>
      <c r="EL1165" s="227">
        <f t="shared" si="2027"/>
        <v>62.264200000000002</v>
      </c>
      <c r="EM1165" s="227">
        <f t="shared" si="2028"/>
        <v>218.96243666666666</v>
      </c>
      <c r="EN1165" s="228">
        <f t="shared" si="2076"/>
        <v>1.0099028037247042</v>
      </c>
      <c r="EO1165" s="239">
        <f t="shared" si="2077"/>
        <v>149</v>
      </c>
      <c r="EP1165" s="231">
        <f t="shared" si="2029"/>
        <v>1.0350530149999999</v>
      </c>
      <c r="EQ1165" s="227">
        <f t="shared" si="2030"/>
        <v>3254.2475715999999</v>
      </c>
      <c r="ER1165" s="227">
        <f t="shared" si="2031"/>
        <v>3535.4742082666667</v>
      </c>
      <c r="ES1165" s="227">
        <f t="shared" si="1924"/>
        <v>3113.21</v>
      </c>
      <c r="ET1165" s="227">
        <f t="shared" si="2032"/>
        <v>62.264200000000002</v>
      </c>
      <c r="EU1165" s="227">
        <f t="shared" si="2033"/>
        <v>188.86807333333334</v>
      </c>
      <c r="EV1165" s="228">
        <f t="shared" si="1922"/>
        <v>1.0085914647624108</v>
      </c>
      <c r="EW1165" s="239">
        <f t="shared" si="1923"/>
        <v>129</v>
      </c>
      <c r="EX1165" s="231">
        <f t="shared" si="2034"/>
        <v>1.0302774459999999</v>
      </c>
      <c r="EY1165" s="227">
        <f t="shared" si="2035"/>
        <v>3235.0269135499998</v>
      </c>
      <c r="EZ1165" s="227">
        <f t="shared" si="2036"/>
        <v>3486.1591868833329</v>
      </c>
      <c r="FA1165" s="227">
        <f t="shared" si="2070"/>
        <v>3113.21</v>
      </c>
      <c r="FB1165" s="227">
        <f t="shared" si="2037"/>
        <v>62.264200000000002</v>
      </c>
      <c r="FC1165" s="227">
        <f t="shared" si="2038"/>
        <v>157.73597333333333</v>
      </c>
      <c r="FD1165" s="228">
        <f t="shared" si="2068"/>
        <v>1.0084908838012878</v>
      </c>
      <c r="FE1165" s="239">
        <f t="shared" si="2069"/>
        <v>107</v>
      </c>
      <c r="FF1165" s="231">
        <f t="shared" si="2039"/>
        <v>1.025049766</v>
      </c>
      <c r="FG1165" s="227">
        <f t="shared" si="2040"/>
        <v>3218.2912494799998</v>
      </c>
      <c r="FH1165" s="227">
        <f t="shared" si="2041"/>
        <v>3438.2914228133332</v>
      </c>
      <c r="FI1165" s="227">
        <f t="shared" si="1921"/>
        <v>3113.21</v>
      </c>
      <c r="FJ1165" s="227">
        <f t="shared" si="2042"/>
        <v>62.264200000000002</v>
      </c>
      <c r="FK1165" s="227">
        <f t="shared" si="2043"/>
        <v>124.5284</v>
      </c>
      <c r="FL1165" s="228">
        <f t="shared" si="1919"/>
        <v>1.0065778315390459</v>
      </c>
      <c r="FM1165" s="239">
        <f t="shared" si="1920"/>
        <v>85</v>
      </c>
      <c r="FN1165" s="231">
        <f t="shared" si="2044"/>
        <v>1.0198486099999999</v>
      </c>
      <c r="FO1165" s="227">
        <f t="shared" si="2045"/>
        <v>3195.8875252900002</v>
      </c>
      <c r="FP1165" s="227">
        <f t="shared" si="2046"/>
        <v>3382.6801252900004</v>
      </c>
      <c r="FQ1165" s="227">
        <f t="shared" si="2067"/>
        <v>3113.21</v>
      </c>
      <c r="FR1165" s="227">
        <f t="shared" si="2047"/>
        <v>62.264200000000002</v>
      </c>
      <c r="FS1165" s="227">
        <f t="shared" si="2048"/>
        <v>93.396299999999997</v>
      </c>
      <c r="FT1165" s="228">
        <f t="shared" si="2065"/>
        <v>1.0054711624529054</v>
      </c>
      <c r="FU1165" s="239">
        <f t="shared" si="2066"/>
        <v>63</v>
      </c>
      <c r="FV1165" s="231">
        <f t="shared" si="2049"/>
        <v>1.014673846</v>
      </c>
      <c r="FW1165" s="227">
        <f t="shared" si="2050"/>
        <v>3176.17557958</v>
      </c>
      <c r="FX1165" s="227">
        <f t="shared" si="2051"/>
        <v>3331.8360795799999</v>
      </c>
      <c r="FY1165" s="227">
        <f t="shared" si="1917"/>
        <v>3113.21</v>
      </c>
      <c r="FZ1165" s="227">
        <f t="shared" si="2052"/>
        <v>62.264200000000002</v>
      </c>
      <c r="GA1165" s="227">
        <f t="shared" si="2053"/>
        <v>62.264200000000002</v>
      </c>
      <c r="GB1165" s="228">
        <f t="shared" si="1912"/>
        <v>1.0058731425581835</v>
      </c>
      <c r="GC1165" s="239">
        <f t="shared" si="1913"/>
        <v>41</v>
      </c>
      <c r="GD1165" s="231">
        <f t="shared" si="2054"/>
        <v>1.0095253390000001</v>
      </c>
      <c r="GE1165" s="227">
        <f t="shared" si="2055"/>
        <v>3161.3228711699999</v>
      </c>
      <c r="GF1165" s="227">
        <f t="shared" si="2056"/>
        <v>3285.85127117</v>
      </c>
      <c r="GG1165" s="227">
        <f t="shared" si="2063"/>
        <v>3113.21</v>
      </c>
      <c r="GH1165" s="227">
        <f t="shared" si="2071"/>
        <v>62.264200000000002</v>
      </c>
      <c r="GI1165" s="227">
        <f t="shared" si="2072"/>
        <v>30.094363333333334</v>
      </c>
      <c r="GJ1165" s="228">
        <f t="shared" si="2058"/>
        <v>1.0048678613037234</v>
      </c>
      <c r="GK1165" s="239">
        <f t="shared" si="2059"/>
        <v>21</v>
      </c>
      <c r="GL1165" s="231">
        <f t="shared" si="2073"/>
        <v>1.004867551</v>
      </c>
      <c r="GM1165" s="227">
        <f t="shared" si="2074"/>
        <v>3143.5921490800001</v>
      </c>
      <c r="GN1165" s="227">
        <f t="shared" si="2075"/>
        <v>3235.9507124133333</v>
      </c>
      <c r="GO1165" s="224">
        <f>$A1167</f>
        <v>43825</v>
      </c>
      <c r="GP1165" s="224">
        <f>GO1165</f>
        <v>43825</v>
      </c>
      <c r="GQ1165" s="224">
        <f>GO1165</f>
        <v>43825</v>
      </c>
      <c r="GR1165" s="234">
        <f>$O1167</f>
        <v>1.1095297399999999</v>
      </c>
      <c r="GS1165" s="224">
        <f>GO1165</f>
        <v>43825</v>
      </c>
      <c r="GT1165" s="224">
        <f>GO1165</f>
        <v>43825</v>
      </c>
      <c r="GU1165" s="224">
        <f>GO1165</f>
        <v>43825</v>
      </c>
      <c r="GV1165" s="224">
        <f>GO1165</f>
        <v>43825</v>
      </c>
      <c r="GW1165" s="1"/>
      <c r="GX1165" s="1"/>
      <c r="GY1165" s="1"/>
      <c r="GZ1165" s="5"/>
      <c r="HA1165" s="5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3"/>
      <c r="JZ1165" s="1"/>
      <c r="KA1165" s="1"/>
      <c r="KB1165" s="1"/>
      <c r="KC1165" s="1"/>
      <c r="KD1165" s="1"/>
      <c r="KE1165" s="1"/>
    </row>
    <row r="1166" spans="1:291" x14ac:dyDescent="0.2">
      <c r="A1166" s="196">
        <f t="shared" si="2103"/>
        <v>43824</v>
      </c>
      <c r="B1166" s="236">
        <f t="shared" si="2062"/>
        <v>124967.5865024333</v>
      </c>
      <c r="C1166" s="66">
        <f t="shared" si="1941"/>
        <v>44860.469055080001</v>
      </c>
      <c r="D1166" s="77">
        <f t="shared" si="2104"/>
        <v>5233.07</v>
      </c>
      <c r="E1166" s="67">
        <f>VLOOKUP(A1165,[1]Plan1!$DQ$117:$DS$314,3)</f>
        <v>5259.76</v>
      </c>
      <c r="F1166" s="11">
        <f t="shared" si="2105"/>
        <v>43795</v>
      </c>
      <c r="G1166" s="73">
        <f t="shared" si="2093"/>
        <v>5.1002566371174396E-3</v>
      </c>
      <c r="H1166" s="11">
        <f t="shared" si="2106"/>
        <v>43857</v>
      </c>
      <c r="I1166" s="11">
        <f t="shared" si="2094"/>
        <v>43825</v>
      </c>
      <c r="J1166" s="1">
        <f t="shared" si="2107"/>
        <v>22</v>
      </c>
      <c r="K1166" s="1">
        <f t="shared" si="2108"/>
        <v>22</v>
      </c>
      <c r="L1166" s="66">
        <f t="shared" si="2095"/>
        <v>1.0051002499999999</v>
      </c>
      <c r="M1166" s="70">
        <f t="shared" si="1942"/>
        <v>1.0010004100000001</v>
      </c>
      <c r="N1166" s="70">
        <f t="shared" si="1928"/>
        <v>1.1038995774568048</v>
      </c>
      <c r="O1166" s="66">
        <f t="shared" si="1938"/>
        <v>1.1095297399999999</v>
      </c>
      <c r="P1166" s="66">
        <f t="shared" si="2096"/>
        <v>45089.268662369999</v>
      </c>
      <c r="Q1166" s="74">
        <f t="shared" si="2097"/>
        <v>0</v>
      </c>
      <c r="R1166" s="75">
        <f t="shared" si="1939"/>
        <v>0</v>
      </c>
      <c r="S1166" s="66">
        <f t="shared" si="1940"/>
        <v>0</v>
      </c>
      <c r="T1166" s="10">
        <f t="shared" si="2109"/>
        <v>0.06</v>
      </c>
      <c r="U1166" s="74">
        <f t="shared" si="1935"/>
        <v>22</v>
      </c>
      <c r="V1166" s="74">
        <v>252</v>
      </c>
      <c r="W1166" s="70">
        <f t="shared" si="2098"/>
        <v>1.005099929</v>
      </c>
      <c r="X1166" s="66">
        <f t="shared" si="2099"/>
        <v>229.95206884000001</v>
      </c>
      <c r="Y1166" s="66">
        <v>0</v>
      </c>
      <c r="Z1166" s="67">
        <f t="shared" si="2100"/>
        <v>0</v>
      </c>
      <c r="AA1166" s="68" t="str">
        <f t="shared" si="2110"/>
        <v>A+INCORP J=</v>
      </c>
      <c r="AB1166" s="11">
        <f t="shared" si="2111"/>
        <v>43825</v>
      </c>
      <c r="AC1166" s="227">
        <f t="shared" si="1812"/>
        <v>3113.21</v>
      </c>
      <c r="AD1166" s="227">
        <f t="shared" si="1957"/>
        <v>62.264200000000002</v>
      </c>
      <c r="AE1166" s="227">
        <f t="shared" si="1958"/>
        <v>663.11373000000003</v>
      </c>
      <c r="AF1166" s="228">
        <f t="shared" si="1813"/>
        <v>1.0633295185472664</v>
      </c>
      <c r="AG1166" s="230">
        <f t="shared" si="1814"/>
        <v>441</v>
      </c>
      <c r="AH1166" s="231">
        <f t="shared" si="1959"/>
        <v>1.1073509029999999</v>
      </c>
      <c r="AI1166" s="227">
        <f t="shared" si="1960"/>
        <v>3665.7390942000002</v>
      </c>
      <c r="AJ1166" s="227">
        <f t="shared" si="1961"/>
        <v>4391.1170241999998</v>
      </c>
      <c r="AK1166" s="227">
        <f t="shared" si="1948"/>
        <v>3113.21</v>
      </c>
      <c r="AL1166" s="227">
        <f t="shared" si="1962"/>
        <v>62.264200000000002</v>
      </c>
      <c r="AM1166" s="227">
        <f t="shared" si="1963"/>
        <v>631.98163</v>
      </c>
      <c r="AN1166" s="228">
        <f t="shared" si="1949"/>
        <v>1.0623737830604707</v>
      </c>
      <c r="AO1166" s="230">
        <f t="shared" si="1950"/>
        <v>420</v>
      </c>
      <c r="AP1166" s="231">
        <f t="shared" si="1964"/>
        <v>1.1019869259999999</v>
      </c>
      <c r="AQ1166" s="227">
        <f t="shared" si="1965"/>
        <v>3644.7034981900001</v>
      </c>
      <c r="AR1166" s="227">
        <f t="shared" si="1966"/>
        <v>4338.9493281900004</v>
      </c>
      <c r="AS1166" s="227">
        <f t="shared" si="2112"/>
        <v>3113.21</v>
      </c>
      <c r="AT1166" s="227">
        <f t="shared" si="1967"/>
        <v>62.264200000000002</v>
      </c>
      <c r="AU1166" s="227">
        <f t="shared" si="1968"/>
        <v>600.84953000000007</v>
      </c>
      <c r="AV1166" s="228">
        <f t="shared" si="2113"/>
        <v>1.060042149279838</v>
      </c>
      <c r="AW1166" s="230">
        <f t="shared" si="2114"/>
        <v>399</v>
      </c>
      <c r="AX1166" s="231">
        <f t="shared" si="1969"/>
        <v>1.0966489319999999</v>
      </c>
      <c r="AY1166" s="227">
        <f t="shared" si="1970"/>
        <v>3619.0882286699998</v>
      </c>
      <c r="AZ1166" s="227">
        <f t="shared" si="1971"/>
        <v>4282.2019586699998</v>
      </c>
      <c r="BA1166" s="227">
        <f t="shared" si="2091"/>
        <v>3113.21</v>
      </c>
      <c r="BB1166" s="227">
        <f t="shared" si="1972"/>
        <v>62.264200000000002</v>
      </c>
      <c r="BC1166" s="227">
        <f t="shared" si="1973"/>
        <v>568.67969333333338</v>
      </c>
      <c r="BD1166" s="228">
        <f t="shared" si="1946"/>
        <v>1.0558183093400018</v>
      </c>
      <c r="BE1166" s="230">
        <f t="shared" si="1947"/>
        <v>379</v>
      </c>
      <c r="BF1166" s="231">
        <f t="shared" si="1974"/>
        <v>1.0915891689999999</v>
      </c>
      <c r="BG1166" s="227">
        <f t="shared" si="1975"/>
        <v>3588.0362627700001</v>
      </c>
      <c r="BH1166" s="227">
        <f t="shared" si="1976"/>
        <v>4218.9801561033337</v>
      </c>
      <c r="BI1166" s="227">
        <f t="shared" si="1811"/>
        <v>3113.21</v>
      </c>
      <c r="BJ1166" s="227">
        <f t="shared" si="1977"/>
        <v>62.264200000000002</v>
      </c>
      <c r="BK1166" s="227">
        <f t="shared" si="1978"/>
        <v>537.54759333333334</v>
      </c>
      <c r="BL1166" s="228">
        <f t="shared" si="2101"/>
        <v>1.0426803928282127</v>
      </c>
      <c r="BM1166" s="230">
        <f t="shared" si="2102"/>
        <v>357</v>
      </c>
      <c r="BN1166" s="231">
        <f t="shared" si="1979"/>
        <v>1.08605039</v>
      </c>
      <c r="BO1166" s="227">
        <f t="shared" si="1980"/>
        <v>3525.40973609</v>
      </c>
      <c r="BP1166" s="227">
        <f t="shared" si="1981"/>
        <v>4125.2215294233338</v>
      </c>
      <c r="BQ1166" s="227">
        <f t="shared" si="1945"/>
        <v>3113.21</v>
      </c>
      <c r="BR1166" s="227">
        <f t="shared" si="1982"/>
        <v>62.264200000000002</v>
      </c>
      <c r="BS1166" s="227">
        <f t="shared" si="1983"/>
        <v>503.30228333333338</v>
      </c>
      <c r="BT1166" s="228">
        <f t="shared" si="1943"/>
        <v>1.0392501960706737</v>
      </c>
      <c r="BU1166" s="230">
        <f t="shared" si="1944"/>
        <v>334</v>
      </c>
      <c r="BV1166" s="231">
        <f t="shared" si="1984"/>
        <v>1.0802898940000001</v>
      </c>
      <c r="BW1166" s="227">
        <f t="shared" si="1985"/>
        <v>3495.1743553699998</v>
      </c>
      <c r="BX1166" s="227">
        <f t="shared" si="1986"/>
        <v>4060.7408387033333</v>
      </c>
      <c r="BY1166" s="227">
        <f t="shared" si="2092"/>
        <v>3113.21</v>
      </c>
      <c r="BZ1166" s="227">
        <f t="shared" si="1987"/>
        <v>62.264200000000002</v>
      </c>
      <c r="CA1166" s="227">
        <f t="shared" si="1988"/>
        <v>473.20792</v>
      </c>
      <c r="CB1166" s="228">
        <f t="shared" si="2089"/>
        <v>1.0401853372148753</v>
      </c>
      <c r="CC1166" s="230">
        <f t="shared" si="2090"/>
        <v>314</v>
      </c>
      <c r="CD1166" s="231">
        <f t="shared" si="1989"/>
        <v>1.07530561</v>
      </c>
      <c r="CE1166" s="227">
        <f t="shared" si="1990"/>
        <v>3482.1787097599999</v>
      </c>
      <c r="CF1166" s="227">
        <f t="shared" si="1991"/>
        <v>4017.6508297599999</v>
      </c>
      <c r="CG1166" s="227">
        <f t="shared" si="2085"/>
        <v>3113.21</v>
      </c>
      <c r="CH1166" s="227">
        <f t="shared" si="1992"/>
        <v>62.264200000000002</v>
      </c>
      <c r="CI1166" s="227">
        <f t="shared" si="1993"/>
        <v>442.07581999999996</v>
      </c>
      <c r="CJ1166" s="228">
        <f t="shared" si="1936"/>
        <v>1.0352166119868618</v>
      </c>
      <c r="CK1166" s="230">
        <f t="shared" si="1937"/>
        <v>293</v>
      </c>
      <c r="CL1166" s="231">
        <f t="shared" si="1994"/>
        <v>1.070096859</v>
      </c>
      <c r="CM1166" s="227">
        <f t="shared" si="1995"/>
        <v>3448.75813991</v>
      </c>
      <c r="CN1166" s="227">
        <f t="shared" si="1996"/>
        <v>3953.09815991</v>
      </c>
      <c r="CO1166" s="227">
        <f t="shared" si="2088"/>
        <v>3113.21</v>
      </c>
      <c r="CP1166" s="227">
        <f t="shared" si="1997"/>
        <v>62.264200000000002</v>
      </c>
      <c r="CQ1166" s="227">
        <f t="shared" si="1998"/>
        <v>408.86824666666666</v>
      </c>
      <c r="CR1166" s="228">
        <f t="shared" si="2086"/>
        <v>1.0305797655067073</v>
      </c>
      <c r="CS1166" s="230">
        <f t="shared" si="2087"/>
        <v>273</v>
      </c>
      <c r="CT1166" s="231">
        <f t="shared" si="1999"/>
        <v>1.065159604</v>
      </c>
      <c r="CU1166" s="227">
        <f t="shared" si="2000"/>
        <v>3417.4700370999999</v>
      </c>
      <c r="CV1166" s="227">
        <f t="shared" si="2001"/>
        <v>3888.6024837666664</v>
      </c>
      <c r="CW1166" s="227">
        <f t="shared" si="1934"/>
        <v>3113.21</v>
      </c>
      <c r="CX1166" s="227">
        <f t="shared" si="2002"/>
        <v>62.264200000000002</v>
      </c>
      <c r="CY1166" s="227">
        <f t="shared" si="2003"/>
        <v>377.73614666666668</v>
      </c>
      <c r="CZ1166" s="228">
        <f t="shared" si="1932"/>
        <v>1.0327490032587081</v>
      </c>
      <c r="DA1166" s="239">
        <f t="shared" si="1933"/>
        <v>252</v>
      </c>
      <c r="DB1166" s="231">
        <f t="shared" si="2004"/>
        <v>1.06</v>
      </c>
      <c r="DC1166" s="227">
        <f t="shared" si="2005"/>
        <v>3408.0743959000001</v>
      </c>
      <c r="DD1166" s="227">
        <f t="shared" si="2006"/>
        <v>3848.0747425666668</v>
      </c>
      <c r="DE1166" s="227">
        <f t="shared" si="2084"/>
        <v>3113.21</v>
      </c>
      <c r="DF1166" s="227">
        <f t="shared" si="2007"/>
        <v>62.264200000000002</v>
      </c>
      <c r="DG1166" s="227">
        <f t="shared" si="2008"/>
        <v>346.60404666666665</v>
      </c>
      <c r="DH1166" s="228">
        <f t="shared" si="2082"/>
        <v>1.0312020935471613</v>
      </c>
      <c r="DI1166" s="239">
        <f t="shared" si="2083"/>
        <v>231</v>
      </c>
      <c r="DJ1166" s="231">
        <f t="shared" si="2009"/>
        <v>1.0548653889999999</v>
      </c>
      <c r="DK1166" s="227">
        <f t="shared" si="2010"/>
        <v>3386.4856982299998</v>
      </c>
      <c r="DL1166" s="227">
        <f t="shared" si="2011"/>
        <v>3795.3539448966667</v>
      </c>
      <c r="DM1166" s="227">
        <f t="shared" si="1931"/>
        <v>3113.21</v>
      </c>
      <c r="DN1166" s="227">
        <f t="shared" si="2012"/>
        <v>62.264200000000002</v>
      </c>
      <c r="DO1166" s="227">
        <f t="shared" si="2013"/>
        <v>314.43421000000001</v>
      </c>
      <c r="DP1166" s="228">
        <f t="shared" si="1929"/>
        <v>1.0279131767849785</v>
      </c>
      <c r="DQ1166" s="239">
        <f t="shared" si="1930"/>
        <v>210</v>
      </c>
      <c r="DR1166" s="231">
        <f t="shared" si="2014"/>
        <v>1.0497556509999999</v>
      </c>
      <c r="DS1166" s="227">
        <f t="shared" si="2015"/>
        <v>3359.3331165700001</v>
      </c>
      <c r="DT1166" s="227">
        <f t="shared" si="2016"/>
        <v>3736.0315265700001</v>
      </c>
      <c r="DU1166" s="227">
        <f t="shared" si="2081"/>
        <v>3113.21</v>
      </c>
      <c r="DV1166" s="227">
        <f t="shared" si="2017"/>
        <v>62.264200000000002</v>
      </c>
      <c r="DW1166" s="227">
        <f t="shared" si="2018"/>
        <v>285.37758333333329</v>
      </c>
      <c r="DX1166" s="228">
        <f t="shared" si="2078"/>
        <v>1.0235126329345379</v>
      </c>
      <c r="DY1166" s="239">
        <f t="shared" si="2079"/>
        <v>192</v>
      </c>
      <c r="DZ1166" s="231">
        <f t="shared" si="2019"/>
        <v>1.045395579</v>
      </c>
      <c r="EA1166" s="227">
        <f t="shared" si="2020"/>
        <v>3331.05868014</v>
      </c>
      <c r="EB1166" s="227">
        <f t="shared" si="2021"/>
        <v>3678.7004634733335</v>
      </c>
      <c r="EC1166" s="227">
        <f t="shared" si="1925"/>
        <v>3113.21</v>
      </c>
      <c r="ED1166" s="227">
        <f t="shared" si="2022"/>
        <v>62.264200000000002</v>
      </c>
      <c r="EE1166" s="227">
        <f t="shared" si="2023"/>
        <v>253.20774666666665</v>
      </c>
      <c r="EF1166" s="228">
        <f t="shared" si="1926"/>
        <v>1.0158938210928643</v>
      </c>
      <c r="EG1166" s="239">
        <f t="shared" si="1927"/>
        <v>170</v>
      </c>
      <c r="EH1166" s="231">
        <f t="shared" si="2024"/>
        <v>1.0400911880000001</v>
      </c>
      <c r="EI1166" s="227">
        <f t="shared" si="2025"/>
        <v>3289.4868343200001</v>
      </c>
      <c r="EJ1166" s="227">
        <f t="shared" si="2026"/>
        <v>3604.9587809866666</v>
      </c>
      <c r="EK1166" s="227">
        <f t="shared" si="2080"/>
        <v>3113.21</v>
      </c>
      <c r="EL1166" s="227">
        <f t="shared" si="2027"/>
        <v>62.264200000000002</v>
      </c>
      <c r="EM1166" s="227">
        <f t="shared" si="2028"/>
        <v>220.00017333333335</v>
      </c>
      <c r="EN1166" s="228">
        <f t="shared" si="2076"/>
        <v>1.0101363624776492</v>
      </c>
      <c r="EO1166" s="239">
        <f t="shared" si="2077"/>
        <v>149</v>
      </c>
      <c r="EP1166" s="231">
        <f t="shared" si="2029"/>
        <v>1.0350530149999999</v>
      </c>
      <c r="EQ1166" s="227">
        <f t="shared" si="2030"/>
        <v>3255.0001766999999</v>
      </c>
      <c r="ER1166" s="227">
        <f t="shared" si="2031"/>
        <v>3537.2645500333333</v>
      </c>
      <c r="ES1166" s="227">
        <f t="shared" si="1924"/>
        <v>3113.21</v>
      </c>
      <c r="ET1166" s="227">
        <f t="shared" si="2032"/>
        <v>62.264200000000002</v>
      </c>
      <c r="EU1166" s="227">
        <f t="shared" si="2033"/>
        <v>189.90581</v>
      </c>
      <c r="EV1166" s="228">
        <f t="shared" si="1922"/>
        <v>1.0088247202439007</v>
      </c>
      <c r="EW1166" s="239">
        <f t="shared" si="1923"/>
        <v>129</v>
      </c>
      <c r="EX1166" s="231">
        <f t="shared" si="2034"/>
        <v>1.0302774459999999</v>
      </c>
      <c r="EY1166" s="227">
        <f t="shared" si="2035"/>
        <v>3235.7750735200002</v>
      </c>
      <c r="EZ1166" s="227">
        <f t="shared" si="2036"/>
        <v>3487.94508352</v>
      </c>
      <c r="FA1166" s="227">
        <f t="shared" si="2070"/>
        <v>3113.21</v>
      </c>
      <c r="FB1166" s="227">
        <f t="shared" si="2037"/>
        <v>62.264200000000002</v>
      </c>
      <c r="FC1166" s="227">
        <f t="shared" si="2038"/>
        <v>158.77370999999999</v>
      </c>
      <c r="FD1166" s="228">
        <f t="shared" si="2068"/>
        <v>1.0087241160215652</v>
      </c>
      <c r="FE1166" s="239">
        <f t="shared" si="2069"/>
        <v>107</v>
      </c>
      <c r="FF1166" s="231">
        <f t="shared" si="2039"/>
        <v>1.025049766</v>
      </c>
      <c r="FG1166" s="227">
        <f t="shared" si="2040"/>
        <v>3219.0355390200002</v>
      </c>
      <c r="FH1166" s="227">
        <f t="shared" si="2041"/>
        <v>3440.0734490200002</v>
      </c>
      <c r="FI1166" s="227">
        <f t="shared" si="1921"/>
        <v>3113.21</v>
      </c>
      <c r="FJ1166" s="227">
        <f t="shared" si="2042"/>
        <v>62.264200000000002</v>
      </c>
      <c r="FK1166" s="227">
        <f t="shared" si="2043"/>
        <v>125.56613666666667</v>
      </c>
      <c r="FL1166" s="228">
        <f t="shared" si="1919"/>
        <v>1.0068106213305084</v>
      </c>
      <c r="FM1166" s="239">
        <f t="shared" si="1920"/>
        <v>85</v>
      </c>
      <c r="FN1166" s="231">
        <f t="shared" si="2044"/>
        <v>1.0198486099999999</v>
      </c>
      <c r="FO1166" s="227">
        <f t="shared" si="2045"/>
        <v>3196.62663355</v>
      </c>
      <c r="FP1166" s="227">
        <f t="shared" si="2046"/>
        <v>3384.4569702166664</v>
      </c>
      <c r="FQ1166" s="227">
        <f t="shared" si="2067"/>
        <v>3113.21</v>
      </c>
      <c r="FR1166" s="227">
        <f t="shared" si="2047"/>
        <v>62.264200000000002</v>
      </c>
      <c r="FS1166" s="227">
        <f t="shared" si="2048"/>
        <v>94.434036666666671</v>
      </c>
      <c r="FT1166" s="228">
        <f t="shared" si="2065"/>
        <v>1.0057036963066173</v>
      </c>
      <c r="FU1166" s="239">
        <f t="shared" si="2066"/>
        <v>63</v>
      </c>
      <c r="FV1166" s="231">
        <f t="shared" si="2049"/>
        <v>1.014673846</v>
      </c>
      <c r="FW1166" s="227">
        <f t="shared" si="2050"/>
        <v>3176.9101290899998</v>
      </c>
      <c r="FX1166" s="227">
        <f t="shared" si="2051"/>
        <v>3333.6083657566664</v>
      </c>
      <c r="FY1166" s="227">
        <f t="shared" si="1917"/>
        <v>3113.21</v>
      </c>
      <c r="FZ1166" s="227">
        <f t="shared" si="2052"/>
        <v>62.264200000000002</v>
      </c>
      <c r="GA1166" s="227">
        <f t="shared" si="2053"/>
        <v>63.301936666666663</v>
      </c>
      <c r="GB1166" s="228">
        <f t="shared" si="1912"/>
        <v>1.0061057693772499</v>
      </c>
      <c r="GC1166" s="239">
        <f t="shared" si="1913"/>
        <v>41</v>
      </c>
      <c r="GD1166" s="231">
        <f t="shared" si="2054"/>
        <v>1.0095253390000001</v>
      </c>
      <c r="GE1166" s="227">
        <f t="shared" si="2055"/>
        <v>3162.0539857200001</v>
      </c>
      <c r="GF1166" s="227">
        <f t="shared" si="2056"/>
        <v>3287.6201223866669</v>
      </c>
      <c r="GG1166" s="227">
        <f t="shared" si="2063"/>
        <v>3113.21</v>
      </c>
      <c r="GH1166" s="227">
        <f t="shared" si="2071"/>
        <v>62.264200000000002</v>
      </c>
      <c r="GI1166" s="227">
        <f t="shared" si="2072"/>
        <v>31.132100000000001</v>
      </c>
      <c r="GJ1166" s="228">
        <f t="shared" si="2058"/>
        <v>1.0051002556328561</v>
      </c>
      <c r="GK1166" s="239">
        <f t="shared" si="2059"/>
        <v>21</v>
      </c>
      <c r="GL1166" s="231">
        <f t="shared" si="2073"/>
        <v>1.004867551</v>
      </c>
      <c r="GM1166" s="227">
        <f t="shared" si="2074"/>
        <v>3144.3191630699998</v>
      </c>
      <c r="GN1166" s="227">
        <f t="shared" si="2075"/>
        <v>3237.7154630699997</v>
      </c>
      <c r="GO1166" s="225" t="s">
        <v>146</v>
      </c>
      <c r="GP1166" s="225" t="s">
        <v>147</v>
      </c>
      <c r="GQ1166" s="226" t="s">
        <v>148</v>
      </c>
      <c r="GR1166" s="225" t="s">
        <v>149</v>
      </c>
      <c r="GS1166" s="225" t="s">
        <v>27</v>
      </c>
      <c r="GT1166" s="225" t="s">
        <v>150</v>
      </c>
      <c r="GU1166" s="225" t="s">
        <v>151</v>
      </c>
      <c r="GV1166" s="229" t="s">
        <v>152</v>
      </c>
      <c r="GW1166" s="1"/>
      <c r="GX1166" s="1"/>
      <c r="GY1166" s="1"/>
      <c r="GZ1166" s="5"/>
      <c r="HA1166" s="5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3"/>
      <c r="JZ1166" s="1"/>
      <c r="KA1166" s="1"/>
      <c r="KB1166" s="1"/>
      <c r="KC1166" s="1"/>
      <c r="KD1166" s="1"/>
      <c r="KE1166" s="1"/>
    </row>
    <row r="1167" spans="1:291" x14ac:dyDescent="0.2">
      <c r="A1167" s="196">
        <f t="shared" si="2103"/>
        <v>43825</v>
      </c>
      <c r="B1167" s="236">
        <f t="shared" si="2062"/>
        <v>125005.80963796335</v>
      </c>
      <c r="C1167" s="66">
        <f t="shared" si="1941"/>
        <v>44860.469055080001</v>
      </c>
      <c r="D1167" s="77">
        <f t="shared" si="2104"/>
        <v>5233.07</v>
      </c>
      <c r="E1167" s="67">
        <f>VLOOKUP(A1166,[1]Plan1!$DQ$117:$DS$314,3)</f>
        <v>5259.76</v>
      </c>
      <c r="F1167" s="11">
        <f t="shared" si="2105"/>
        <v>43795</v>
      </c>
      <c r="G1167" s="73">
        <f t="shared" si="2093"/>
        <v>5.1002566371174396E-3</v>
      </c>
      <c r="H1167" s="11">
        <f t="shared" si="2106"/>
        <v>43857</v>
      </c>
      <c r="I1167" s="11">
        <f t="shared" si="2094"/>
        <v>43825</v>
      </c>
      <c r="J1167" s="1">
        <f t="shared" si="2107"/>
        <v>22</v>
      </c>
      <c r="K1167" s="1">
        <f t="shared" si="2108"/>
        <v>22</v>
      </c>
      <c r="L1167" s="66">
        <f t="shared" si="2095"/>
        <v>1.0051002499999999</v>
      </c>
      <c r="M1167" s="70">
        <f t="shared" si="1942"/>
        <v>1.0010004100000001</v>
      </c>
      <c r="N1167" s="70">
        <f t="shared" si="1928"/>
        <v>1.1038995774568048</v>
      </c>
      <c r="O1167" s="66">
        <f t="shared" si="1938"/>
        <v>1.1095297399999999</v>
      </c>
      <c r="P1167" s="66">
        <f t="shared" si="2096"/>
        <v>45089.268662369999</v>
      </c>
      <c r="Q1167" s="74">
        <f t="shared" si="2097"/>
        <v>38</v>
      </c>
      <c r="R1167" s="75">
        <f t="shared" si="1939"/>
        <v>6.9397624803645697E-2</v>
      </c>
      <c r="S1167" s="66">
        <f t="shared" si="1940"/>
        <v>3113.21</v>
      </c>
      <c r="T1167" s="10">
        <f t="shared" si="2109"/>
        <v>0.06</v>
      </c>
      <c r="U1167" s="74">
        <f t="shared" si="1935"/>
        <v>22</v>
      </c>
      <c r="V1167" s="74">
        <v>252</v>
      </c>
      <c r="W1167" s="70">
        <f t="shared" si="2098"/>
        <v>1.005099929</v>
      </c>
      <c r="X1167" s="66">
        <f t="shared" si="2099"/>
        <v>229.95206884000001</v>
      </c>
      <c r="Y1167" s="66">
        <v>0</v>
      </c>
      <c r="Z1167" s="67">
        <f t="shared" si="2100"/>
        <v>3343.1620688399998</v>
      </c>
      <c r="AA1167" s="68" t="str">
        <f t="shared" si="2110"/>
        <v>A+INCORP J=</v>
      </c>
      <c r="AB1167" s="11">
        <f t="shared" si="2111"/>
        <v>43825</v>
      </c>
      <c r="AC1167" s="227">
        <f t="shared" si="1812"/>
        <v>3113.21</v>
      </c>
      <c r="AD1167" s="227">
        <f t="shared" si="1957"/>
        <v>62.264200000000002</v>
      </c>
      <c r="AE1167" s="227">
        <f t="shared" si="1958"/>
        <v>664.15146666666658</v>
      </c>
      <c r="AF1167" s="228">
        <f t="shared" si="1813"/>
        <v>1.0633295185472664</v>
      </c>
      <c r="AG1167" s="230">
        <f t="shared" si="1814"/>
        <v>442</v>
      </c>
      <c r="AH1167" s="231">
        <f t="shared" si="1959"/>
        <v>1.107606981</v>
      </c>
      <c r="AI1167" s="227">
        <f t="shared" si="1960"/>
        <v>3666.5868066399998</v>
      </c>
      <c r="AJ1167" s="227">
        <f t="shared" si="1961"/>
        <v>4393.0024733066666</v>
      </c>
      <c r="AK1167" s="227">
        <f t="shared" si="1948"/>
        <v>3113.21</v>
      </c>
      <c r="AL1167" s="227">
        <f t="shared" si="1962"/>
        <v>62.264200000000002</v>
      </c>
      <c r="AM1167" s="227">
        <f t="shared" si="1963"/>
        <v>633.01936666666666</v>
      </c>
      <c r="AN1167" s="228">
        <f t="shared" si="1949"/>
        <v>1.0623737830604707</v>
      </c>
      <c r="AO1167" s="230">
        <f t="shared" si="1950"/>
        <v>421</v>
      </c>
      <c r="AP1167" s="231">
        <f t="shared" si="1964"/>
        <v>1.1022417630000001</v>
      </c>
      <c r="AQ1167" s="227">
        <f t="shared" si="1965"/>
        <v>3645.5463442199998</v>
      </c>
      <c r="AR1167" s="227">
        <f t="shared" si="1966"/>
        <v>4340.8299108866668</v>
      </c>
      <c r="AS1167" s="227">
        <f t="shared" si="2112"/>
        <v>3113.21</v>
      </c>
      <c r="AT1167" s="227">
        <f t="shared" si="1967"/>
        <v>62.264200000000002</v>
      </c>
      <c r="AU1167" s="227">
        <f t="shared" si="1968"/>
        <v>601.88726666666662</v>
      </c>
      <c r="AV1167" s="228">
        <f t="shared" si="2113"/>
        <v>1.060042149279838</v>
      </c>
      <c r="AW1167" s="230">
        <f t="shared" si="2114"/>
        <v>400</v>
      </c>
      <c r="AX1167" s="231">
        <f t="shared" si="1969"/>
        <v>1.0969025349999999</v>
      </c>
      <c r="AY1167" s="227">
        <f t="shared" si="1970"/>
        <v>3619.9251525099999</v>
      </c>
      <c r="AZ1167" s="227">
        <f t="shared" si="1971"/>
        <v>4284.0766191766661</v>
      </c>
      <c r="BA1167" s="227">
        <f t="shared" si="2091"/>
        <v>3113.21</v>
      </c>
      <c r="BB1167" s="227">
        <f t="shared" si="1972"/>
        <v>62.264200000000002</v>
      </c>
      <c r="BC1167" s="227">
        <f t="shared" si="1973"/>
        <v>569.71743000000004</v>
      </c>
      <c r="BD1167" s="228">
        <f t="shared" si="1946"/>
        <v>1.0558183093400018</v>
      </c>
      <c r="BE1167" s="230">
        <f t="shared" si="1947"/>
        <v>380</v>
      </c>
      <c r="BF1167" s="231">
        <f t="shared" si="1974"/>
        <v>1.0918416019999999</v>
      </c>
      <c r="BG1167" s="227">
        <f t="shared" si="1975"/>
        <v>3588.8660060399998</v>
      </c>
      <c r="BH1167" s="227">
        <f t="shared" si="1976"/>
        <v>4220.84763604</v>
      </c>
      <c r="BI1167" s="227">
        <f t="shared" ref="BI1167:BI1230" si="2115">BI1166</f>
        <v>3113.21</v>
      </c>
      <c r="BJ1167" s="227">
        <f t="shared" si="1977"/>
        <v>62.264200000000002</v>
      </c>
      <c r="BK1167" s="227">
        <f t="shared" si="1978"/>
        <v>538.58533</v>
      </c>
      <c r="BL1167" s="228">
        <f t="shared" si="2101"/>
        <v>1.0426803928282127</v>
      </c>
      <c r="BM1167" s="230">
        <f t="shared" si="2102"/>
        <v>358</v>
      </c>
      <c r="BN1167" s="231">
        <f t="shared" si="1979"/>
        <v>1.086301542</v>
      </c>
      <c r="BO1167" s="227">
        <f t="shared" si="1980"/>
        <v>3526.2249963300001</v>
      </c>
      <c r="BP1167" s="227">
        <f t="shared" si="1981"/>
        <v>4127.0745263299996</v>
      </c>
      <c r="BQ1167" s="227">
        <f t="shared" si="1945"/>
        <v>3113.21</v>
      </c>
      <c r="BR1167" s="227">
        <f t="shared" si="1982"/>
        <v>62.264200000000002</v>
      </c>
      <c r="BS1167" s="227">
        <f t="shared" si="1983"/>
        <v>504.34002000000004</v>
      </c>
      <c r="BT1167" s="228">
        <f t="shared" si="1943"/>
        <v>1.0392501960706737</v>
      </c>
      <c r="BU1167" s="230">
        <f t="shared" si="1944"/>
        <v>335</v>
      </c>
      <c r="BV1167" s="231">
        <f t="shared" si="1984"/>
        <v>1.0805397139999999</v>
      </c>
      <c r="BW1167" s="227">
        <f t="shared" si="1985"/>
        <v>3495.9826240299999</v>
      </c>
      <c r="BX1167" s="227">
        <f t="shared" si="1986"/>
        <v>4062.5868440300001</v>
      </c>
      <c r="BY1167" s="227">
        <f t="shared" si="2092"/>
        <v>3113.21</v>
      </c>
      <c r="BZ1167" s="227">
        <f t="shared" si="1987"/>
        <v>62.264200000000002</v>
      </c>
      <c r="CA1167" s="227">
        <f t="shared" si="1988"/>
        <v>474.2456566666666</v>
      </c>
      <c r="CB1167" s="228">
        <f t="shared" si="2089"/>
        <v>1.0401853372148753</v>
      </c>
      <c r="CC1167" s="230">
        <f t="shared" si="2090"/>
        <v>315</v>
      </c>
      <c r="CD1167" s="231">
        <f t="shared" si="1989"/>
        <v>1.0755542769999999</v>
      </c>
      <c r="CE1167" s="227">
        <f t="shared" si="1990"/>
        <v>3482.9839719299998</v>
      </c>
      <c r="CF1167" s="227">
        <f t="shared" si="1991"/>
        <v>4019.4938285966664</v>
      </c>
      <c r="CG1167" s="227">
        <f t="shared" si="2085"/>
        <v>3113.21</v>
      </c>
      <c r="CH1167" s="227">
        <f t="shared" si="1992"/>
        <v>62.264200000000002</v>
      </c>
      <c r="CI1167" s="227">
        <f t="shared" si="1993"/>
        <v>443.11355666666668</v>
      </c>
      <c r="CJ1167" s="228">
        <f t="shared" si="1936"/>
        <v>1.0352166119868618</v>
      </c>
      <c r="CK1167" s="230">
        <f t="shared" si="1937"/>
        <v>294</v>
      </c>
      <c r="CL1167" s="231">
        <f t="shared" si="1994"/>
        <v>1.070344322</v>
      </c>
      <c r="CM1167" s="227">
        <f t="shared" si="1995"/>
        <v>3449.5556752299999</v>
      </c>
      <c r="CN1167" s="227">
        <f t="shared" si="1996"/>
        <v>3954.9334318966667</v>
      </c>
      <c r="CO1167" s="227">
        <f t="shared" si="2088"/>
        <v>3113.21</v>
      </c>
      <c r="CP1167" s="227">
        <f t="shared" si="1997"/>
        <v>62.264200000000002</v>
      </c>
      <c r="CQ1167" s="227">
        <f t="shared" si="1998"/>
        <v>409.90598333333332</v>
      </c>
      <c r="CR1167" s="228">
        <f t="shared" si="2086"/>
        <v>1.0305797655067073</v>
      </c>
      <c r="CS1167" s="230">
        <f t="shared" si="2087"/>
        <v>274</v>
      </c>
      <c r="CT1167" s="231">
        <f t="shared" si="1999"/>
        <v>1.065405924</v>
      </c>
      <c r="CU1167" s="227">
        <f t="shared" si="2000"/>
        <v>3418.2603329499998</v>
      </c>
      <c r="CV1167" s="227">
        <f t="shared" si="2001"/>
        <v>3890.430516283333</v>
      </c>
      <c r="CW1167" s="227">
        <f t="shared" si="1934"/>
        <v>3113.21</v>
      </c>
      <c r="CX1167" s="227">
        <f t="shared" si="2002"/>
        <v>62.264200000000002</v>
      </c>
      <c r="CY1167" s="227">
        <f t="shared" si="2003"/>
        <v>378.77388333333329</v>
      </c>
      <c r="CZ1167" s="228">
        <f t="shared" si="1932"/>
        <v>1.0327490032587081</v>
      </c>
      <c r="DA1167" s="239">
        <f t="shared" si="1933"/>
        <v>253</v>
      </c>
      <c r="DB1167" s="231">
        <f t="shared" si="2004"/>
        <v>1.060245128</v>
      </c>
      <c r="DC1167" s="227">
        <f t="shared" si="2005"/>
        <v>3408.8625227500002</v>
      </c>
      <c r="DD1167" s="227">
        <f t="shared" si="2006"/>
        <v>3849.9006060833335</v>
      </c>
      <c r="DE1167" s="227">
        <f t="shared" si="2084"/>
        <v>3113.21</v>
      </c>
      <c r="DF1167" s="227">
        <f t="shared" si="2007"/>
        <v>62.264200000000002</v>
      </c>
      <c r="DG1167" s="227">
        <f t="shared" si="2008"/>
        <v>347.64178333333331</v>
      </c>
      <c r="DH1167" s="228">
        <f t="shared" si="2082"/>
        <v>1.0312020935471613</v>
      </c>
      <c r="DI1167" s="239">
        <f t="shared" si="2083"/>
        <v>232</v>
      </c>
      <c r="DJ1167" s="231">
        <f t="shared" si="2009"/>
        <v>1.0551093300000001</v>
      </c>
      <c r="DK1167" s="227">
        <f t="shared" si="2010"/>
        <v>3387.2688339000001</v>
      </c>
      <c r="DL1167" s="227">
        <f t="shared" si="2011"/>
        <v>3797.1748172333337</v>
      </c>
      <c r="DM1167" s="227">
        <f t="shared" si="1931"/>
        <v>3113.21</v>
      </c>
      <c r="DN1167" s="227">
        <f t="shared" si="2012"/>
        <v>62.264200000000002</v>
      </c>
      <c r="DO1167" s="227">
        <f t="shared" si="2013"/>
        <v>315.47194666666667</v>
      </c>
      <c r="DP1167" s="228">
        <f t="shared" si="1929"/>
        <v>1.0279131767849785</v>
      </c>
      <c r="DQ1167" s="239">
        <f t="shared" si="1930"/>
        <v>211</v>
      </c>
      <c r="DR1167" s="231">
        <f t="shared" si="2014"/>
        <v>1.0499984090000001</v>
      </c>
      <c r="DS1167" s="227">
        <f t="shared" si="2015"/>
        <v>3360.1099687699998</v>
      </c>
      <c r="DT1167" s="227">
        <f t="shared" si="2016"/>
        <v>3737.8461154366664</v>
      </c>
      <c r="DU1167" s="227">
        <f t="shared" si="2081"/>
        <v>3113.21</v>
      </c>
      <c r="DV1167" s="227">
        <f t="shared" si="2017"/>
        <v>62.264200000000002</v>
      </c>
      <c r="DW1167" s="227">
        <f t="shared" si="2018"/>
        <v>286.41532000000001</v>
      </c>
      <c r="DX1167" s="228">
        <f t="shared" si="2078"/>
        <v>1.0235126329345379</v>
      </c>
      <c r="DY1167" s="239">
        <f t="shared" si="2079"/>
        <v>193</v>
      </c>
      <c r="DZ1167" s="231">
        <f t="shared" si="2019"/>
        <v>1.0456373299999999</v>
      </c>
      <c r="EA1167" s="227">
        <f t="shared" si="2020"/>
        <v>3331.8289978900002</v>
      </c>
      <c r="EB1167" s="227">
        <f t="shared" si="2021"/>
        <v>3680.5085178900003</v>
      </c>
      <c r="EC1167" s="227">
        <f t="shared" si="1925"/>
        <v>3113.21</v>
      </c>
      <c r="ED1167" s="227">
        <f t="shared" si="2022"/>
        <v>62.264200000000002</v>
      </c>
      <c r="EE1167" s="227">
        <f t="shared" si="2023"/>
        <v>254.24548333333334</v>
      </c>
      <c r="EF1167" s="228">
        <f t="shared" si="1926"/>
        <v>1.0158938210928643</v>
      </c>
      <c r="EG1167" s="239">
        <f t="shared" si="1927"/>
        <v>171</v>
      </c>
      <c r="EH1167" s="231">
        <f t="shared" si="2024"/>
        <v>1.040331712</v>
      </c>
      <c r="EI1167" s="227">
        <f t="shared" si="2025"/>
        <v>3290.24753736</v>
      </c>
      <c r="EJ1167" s="227">
        <f t="shared" si="2026"/>
        <v>3606.7572206933332</v>
      </c>
      <c r="EK1167" s="227">
        <f t="shared" si="2080"/>
        <v>3113.21</v>
      </c>
      <c r="EL1167" s="227">
        <f t="shared" si="2027"/>
        <v>62.264200000000002</v>
      </c>
      <c r="EM1167" s="227">
        <f t="shared" si="2028"/>
        <v>221.03790999999998</v>
      </c>
      <c r="EN1167" s="228">
        <f t="shared" si="2076"/>
        <v>1.0101363624776492</v>
      </c>
      <c r="EO1167" s="239">
        <f t="shared" si="2077"/>
        <v>150</v>
      </c>
      <c r="EP1167" s="231">
        <f t="shared" si="2029"/>
        <v>1.035292374</v>
      </c>
      <c r="EQ1167" s="227">
        <f t="shared" si="2030"/>
        <v>3255.7529049</v>
      </c>
      <c r="ER1167" s="227">
        <f t="shared" si="2031"/>
        <v>3539.0550149000001</v>
      </c>
      <c r="ES1167" s="227">
        <f t="shared" si="1924"/>
        <v>3113.21</v>
      </c>
      <c r="ET1167" s="227">
        <f t="shared" si="2032"/>
        <v>62.264200000000002</v>
      </c>
      <c r="EU1167" s="227">
        <f t="shared" si="2033"/>
        <v>190.94354666666669</v>
      </c>
      <c r="EV1167" s="228">
        <f t="shared" si="1922"/>
        <v>1.0088247202439007</v>
      </c>
      <c r="EW1167" s="239">
        <f t="shared" si="1923"/>
        <v>130</v>
      </c>
      <c r="EX1167" s="231">
        <f t="shared" si="2034"/>
        <v>1.0305157009999999</v>
      </c>
      <c r="EY1167" s="227">
        <f t="shared" si="2035"/>
        <v>3236.523357</v>
      </c>
      <c r="EZ1167" s="227">
        <f t="shared" si="2036"/>
        <v>3489.731103666667</v>
      </c>
      <c r="FA1167" s="227">
        <f t="shared" si="2070"/>
        <v>3113.21</v>
      </c>
      <c r="FB1167" s="227">
        <f t="shared" si="2037"/>
        <v>62.264200000000002</v>
      </c>
      <c r="FC1167" s="227">
        <f t="shared" si="2038"/>
        <v>159.81144666666668</v>
      </c>
      <c r="FD1167" s="228">
        <f t="shared" si="2068"/>
        <v>1.0087241160215652</v>
      </c>
      <c r="FE1167" s="239">
        <f t="shared" si="2069"/>
        <v>108</v>
      </c>
      <c r="FF1167" s="231">
        <f t="shared" si="2039"/>
        <v>1.025286811</v>
      </c>
      <c r="FG1167" s="227">
        <f t="shared" si="2040"/>
        <v>3219.77994803</v>
      </c>
      <c r="FH1167" s="227">
        <f t="shared" si="2041"/>
        <v>3441.8555946966667</v>
      </c>
      <c r="FI1167" s="227">
        <f t="shared" si="1921"/>
        <v>3113.21</v>
      </c>
      <c r="FJ1167" s="227">
        <f t="shared" si="2042"/>
        <v>62.264200000000002</v>
      </c>
      <c r="FK1167" s="227">
        <f t="shared" si="2043"/>
        <v>126.60387333333333</v>
      </c>
      <c r="FL1167" s="228">
        <f t="shared" si="1919"/>
        <v>1.0068106213305084</v>
      </c>
      <c r="FM1167" s="239">
        <f t="shared" si="1920"/>
        <v>86</v>
      </c>
      <c r="FN1167" s="231">
        <f t="shared" si="2044"/>
        <v>1.0200844529999999</v>
      </c>
      <c r="FO1167" s="227">
        <f t="shared" si="2045"/>
        <v>3197.3658628899998</v>
      </c>
      <c r="FP1167" s="227">
        <f t="shared" si="2046"/>
        <v>3386.2339362233333</v>
      </c>
      <c r="FQ1167" s="227">
        <f t="shared" si="2067"/>
        <v>3113.21</v>
      </c>
      <c r="FR1167" s="227">
        <f t="shared" si="2047"/>
        <v>62.264200000000002</v>
      </c>
      <c r="FS1167" s="227">
        <f t="shared" si="2048"/>
        <v>95.471773333333346</v>
      </c>
      <c r="FT1167" s="228">
        <f t="shared" si="2065"/>
        <v>1.0057036963066173</v>
      </c>
      <c r="FU1167" s="239">
        <f t="shared" si="2066"/>
        <v>64</v>
      </c>
      <c r="FV1167" s="231">
        <f t="shared" si="2049"/>
        <v>1.014908492</v>
      </c>
      <c r="FW1167" s="227">
        <f t="shared" si="2050"/>
        <v>3177.6447979300001</v>
      </c>
      <c r="FX1167" s="227">
        <f t="shared" si="2051"/>
        <v>3335.3807712633334</v>
      </c>
      <c r="FY1167" s="227">
        <f t="shared" si="1917"/>
        <v>3113.21</v>
      </c>
      <c r="FZ1167" s="227">
        <f t="shared" si="2052"/>
        <v>62.264200000000002</v>
      </c>
      <c r="GA1167" s="227">
        <f t="shared" si="2053"/>
        <v>64.339673333333351</v>
      </c>
      <c r="GB1167" s="228">
        <f t="shared" si="1912"/>
        <v>1.0061057693772499</v>
      </c>
      <c r="GC1167" s="239">
        <f t="shared" si="1913"/>
        <v>42</v>
      </c>
      <c r="GD1167" s="231">
        <f t="shared" si="2054"/>
        <v>1.0097587939999999</v>
      </c>
      <c r="GE1167" s="227">
        <f t="shared" si="2055"/>
        <v>3162.7852177999998</v>
      </c>
      <c r="GF1167" s="227">
        <f t="shared" si="2056"/>
        <v>3289.3890911333333</v>
      </c>
      <c r="GG1167" s="227">
        <f t="shared" si="2063"/>
        <v>3113.21</v>
      </c>
      <c r="GH1167" s="227">
        <f t="shared" si="2071"/>
        <v>62.264200000000002</v>
      </c>
      <c r="GI1167" s="227">
        <f t="shared" si="2072"/>
        <v>32.169836666666676</v>
      </c>
      <c r="GJ1167" s="228">
        <f t="shared" si="2058"/>
        <v>1.0051002556328561</v>
      </c>
      <c r="GK1167" s="239">
        <f t="shared" si="2059"/>
        <v>22</v>
      </c>
      <c r="GL1167" s="231">
        <f t="shared" si="2073"/>
        <v>1.005099929</v>
      </c>
      <c r="GM1167" s="227">
        <f t="shared" si="2074"/>
        <v>3145.04629432</v>
      </c>
      <c r="GN1167" s="227">
        <f t="shared" si="2075"/>
        <v>3239.4803309866666</v>
      </c>
      <c r="GO1167" s="227">
        <f>($S1167)</f>
        <v>3113.21</v>
      </c>
      <c r="GP1167" s="227">
        <v>0</v>
      </c>
      <c r="GQ1167" s="227">
        <f>(($A1167-GQ$1165)/30)*0.01*GO1167</f>
        <v>0</v>
      </c>
      <c r="GR1167" s="228">
        <f>($O1167/GR$1165)</f>
        <v>1</v>
      </c>
      <c r="GS1167" s="239">
        <f>NETWORKDAYS(GS$1165,$A1167,$AE$118:$AE$502)-1</f>
        <v>0</v>
      </c>
      <c r="GT1167" s="231">
        <f>ROUND((1+0.06)^TRUNC((GS1167/252),9),9)</f>
        <v>1</v>
      </c>
      <c r="GU1167" s="227">
        <f t="shared" ref="GU1167:GU1169" si="2116">TRUNC(GO1167*(GR1167*GT1167),8)</f>
        <v>3113.21</v>
      </c>
      <c r="GV1167" s="227">
        <f>IF(GV$1102="SIM",0,GP1167+GQ1167+GU1167)</f>
        <v>3113.21</v>
      </c>
      <c r="GW1167" s="1"/>
      <c r="GX1167" s="1"/>
      <c r="GY1167" s="1"/>
      <c r="GZ1167" s="5"/>
      <c r="HA1167" s="5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3"/>
      <c r="JZ1167" s="1"/>
      <c r="KA1167" s="1"/>
      <c r="KB1167" s="1"/>
      <c r="KC1167" s="1"/>
      <c r="KD1167" s="1"/>
      <c r="KE1167" s="1"/>
    </row>
    <row r="1168" spans="1:291" x14ac:dyDescent="0.2">
      <c r="A1168" s="196">
        <f t="shared" si="2103"/>
        <v>43826</v>
      </c>
      <c r="B1168" s="236">
        <f>(P1168+X1168+AJ1168+AR1168+AZ1168+BH1168+BP1168+BX1168+CF1168+CN1168+CV1168+DD1168+DL1168+DT1168+EB1168+EJ1168+ER1168+EZ1168+FH1168+FP1168+FX1168+GF1168+GN1168+GV1168)</f>
        <v>125181.22393160002</v>
      </c>
      <c r="C1168" s="66">
        <f t="shared" si="1941"/>
        <v>42206.010731210001</v>
      </c>
      <c r="D1168" s="77">
        <f t="shared" si="2104"/>
        <v>5259.76</v>
      </c>
      <c r="E1168" s="67">
        <f>VLOOKUP(A1167,[1]Plan1!$DQ$117:$DS$314,3)</f>
        <v>5320.25</v>
      </c>
      <c r="F1168" s="11">
        <f t="shared" si="2105"/>
        <v>43826</v>
      </c>
      <c r="G1168" s="73">
        <f t="shared" si="2093"/>
        <v>1.1500524738771389E-2</v>
      </c>
      <c r="H1168" s="11">
        <f t="shared" si="2106"/>
        <v>43857</v>
      </c>
      <c r="I1168" s="11">
        <f t="shared" si="2094"/>
        <v>43857</v>
      </c>
      <c r="J1168" s="1">
        <f t="shared" si="2107"/>
        <v>21</v>
      </c>
      <c r="K1168" s="1">
        <f t="shared" si="2108"/>
        <v>1</v>
      </c>
      <c r="L1168" s="66">
        <f t="shared" si="2095"/>
        <v>1.0005446600000001</v>
      </c>
      <c r="M1168" s="70">
        <f t="shared" si="1942"/>
        <v>1.0051002499999999</v>
      </c>
      <c r="N1168" s="70">
        <f t="shared" si="1928"/>
        <v>1.1095297412767287</v>
      </c>
      <c r="O1168" s="66">
        <f t="shared" si="1938"/>
        <v>1.1101340500000001</v>
      </c>
      <c r="P1168" s="66">
        <f t="shared" si="2096"/>
        <v>42228.998657010001</v>
      </c>
      <c r="Q1168" s="74">
        <f t="shared" si="2097"/>
        <v>0</v>
      </c>
      <c r="R1168" s="75">
        <f t="shared" si="1939"/>
        <v>0</v>
      </c>
      <c r="S1168" s="66">
        <f t="shared" si="1940"/>
        <v>0</v>
      </c>
      <c r="T1168" s="10">
        <f t="shared" si="2109"/>
        <v>0.06</v>
      </c>
      <c r="U1168" s="74">
        <f t="shared" si="1935"/>
        <v>1</v>
      </c>
      <c r="V1168" s="74">
        <v>252</v>
      </c>
      <c r="W1168" s="70">
        <f t="shared" si="2098"/>
        <v>1.0002312529999999</v>
      </c>
      <c r="X1168" s="66">
        <f t="shared" si="2099"/>
        <v>9.76558262</v>
      </c>
      <c r="Y1168" s="66">
        <v>0</v>
      </c>
      <c r="Z1168" s="67">
        <f t="shared" si="2100"/>
        <v>0</v>
      </c>
      <c r="AA1168" s="68" t="str">
        <f t="shared" si="2110"/>
        <v>A+INCORP J=</v>
      </c>
      <c r="AB1168" s="11">
        <f t="shared" si="2111"/>
        <v>43857</v>
      </c>
      <c r="AC1168" s="227">
        <f t="shared" ref="AC1168:AC1231" si="2117">AC1167</f>
        <v>3113.21</v>
      </c>
      <c r="AD1168" s="227">
        <f t="shared" si="1957"/>
        <v>62.264200000000002</v>
      </c>
      <c r="AE1168" s="227">
        <f t="shared" si="1958"/>
        <v>665.18920333333335</v>
      </c>
      <c r="AF1168" s="228">
        <f t="shared" si="1813"/>
        <v>1.063908665403982</v>
      </c>
      <c r="AG1168" s="230">
        <f t="shared" si="1814"/>
        <v>443</v>
      </c>
      <c r="AH1168" s="231">
        <f t="shared" si="1959"/>
        <v>1.107863118</v>
      </c>
      <c r="AI1168" s="227">
        <f t="shared" si="1960"/>
        <v>3669.4321980099999</v>
      </c>
      <c r="AJ1168" s="227">
        <f t="shared" si="1961"/>
        <v>4396.8856013433333</v>
      </c>
      <c r="AK1168" s="227">
        <f t="shared" si="1948"/>
        <v>3113.21</v>
      </c>
      <c r="AL1168" s="227">
        <f t="shared" si="1962"/>
        <v>62.264200000000002</v>
      </c>
      <c r="AM1168" s="227">
        <f t="shared" si="1963"/>
        <v>634.05710333333332</v>
      </c>
      <c r="AN1168" s="228">
        <f t="shared" si="1949"/>
        <v>1.0629524093718676</v>
      </c>
      <c r="AO1168" s="230">
        <f t="shared" si="1950"/>
        <v>422</v>
      </c>
      <c r="AP1168" s="231">
        <f t="shared" si="1964"/>
        <v>1.1024966599999999</v>
      </c>
      <c r="AQ1168" s="227">
        <f t="shared" si="1965"/>
        <v>3648.37540988</v>
      </c>
      <c r="AR1168" s="227">
        <f t="shared" si="1966"/>
        <v>4344.6967132133332</v>
      </c>
      <c r="AS1168" s="227">
        <f t="shared" si="2112"/>
        <v>3113.21</v>
      </c>
      <c r="AT1168" s="227">
        <f t="shared" si="1967"/>
        <v>62.264200000000002</v>
      </c>
      <c r="AU1168" s="227">
        <f t="shared" si="1968"/>
        <v>602.92500333333339</v>
      </c>
      <c r="AV1168" s="228">
        <f t="shared" si="2113"/>
        <v>1.0606195056571726</v>
      </c>
      <c r="AW1168" s="230">
        <f t="shared" si="2114"/>
        <v>401</v>
      </c>
      <c r="AX1168" s="231">
        <f t="shared" si="1969"/>
        <v>1.097156196</v>
      </c>
      <c r="AY1168" s="227">
        <f t="shared" si="1970"/>
        <v>3622.7343310199999</v>
      </c>
      <c r="AZ1168" s="227">
        <f t="shared" si="1971"/>
        <v>4287.9235343533328</v>
      </c>
      <c r="BA1168" s="227">
        <f t="shared" si="2091"/>
        <v>3113.21</v>
      </c>
      <c r="BB1168" s="227">
        <f t="shared" si="1972"/>
        <v>62.264200000000002</v>
      </c>
      <c r="BC1168" s="227">
        <f t="shared" si="1973"/>
        <v>570.75516666666658</v>
      </c>
      <c r="BD1168" s="228">
        <f t="shared" si="1946"/>
        <v>1.0563933651852984</v>
      </c>
      <c r="BE1168" s="230">
        <f t="shared" si="1947"/>
        <v>381</v>
      </c>
      <c r="BF1168" s="231">
        <f t="shared" si="1974"/>
        <v>1.092094093</v>
      </c>
      <c r="BG1168" s="227">
        <f t="shared" si="1975"/>
        <v>3591.6510828099999</v>
      </c>
      <c r="BH1168" s="227">
        <f t="shared" si="1976"/>
        <v>4224.6704494766664</v>
      </c>
      <c r="BI1168" s="227">
        <f t="shared" si="2115"/>
        <v>3113.21</v>
      </c>
      <c r="BJ1168" s="227">
        <f t="shared" si="1977"/>
        <v>62.264200000000002</v>
      </c>
      <c r="BK1168" s="227">
        <f t="shared" si="1978"/>
        <v>539.62306666666666</v>
      </c>
      <c r="BL1168" s="228">
        <f t="shared" si="2101"/>
        <v>1.0432482930524916</v>
      </c>
      <c r="BM1168" s="230">
        <f t="shared" si="2102"/>
        <v>359</v>
      </c>
      <c r="BN1168" s="231">
        <f t="shared" si="1979"/>
        <v>1.086552752</v>
      </c>
      <c r="BO1168" s="227">
        <f t="shared" si="1980"/>
        <v>3528.9614621400001</v>
      </c>
      <c r="BP1168" s="227">
        <f t="shared" si="1981"/>
        <v>4130.8487288066663</v>
      </c>
      <c r="BQ1168" s="227">
        <f t="shared" si="1945"/>
        <v>3113.21</v>
      </c>
      <c r="BR1168" s="227">
        <f t="shared" si="1982"/>
        <v>62.264200000000002</v>
      </c>
      <c r="BS1168" s="227">
        <f t="shared" si="1983"/>
        <v>505.37775666666676</v>
      </c>
      <c r="BT1168" s="228">
        <f t="shared" si="1943"/>
        <v>1.0398162280239835</v>
      </c>
      <c r="BU1168" s="230">
        <f t="shared" si="1944"/>
        <v>336</v>
      </c>
      <c r="BV1168" s="231">
        <f t="shared" si="1984"/>
        <v>1.0807895919999999</v>
      </c>
      <c r="BW1168" s="227">
        <f t="shared" si="1985"/>
        <v>3498.6956221800001</v>
      </c>
      <c r="BX1168" s="227">
        <f t="shared" si="1986"/>
        <v>4066.3375788466669</v>
      </c>
      <c r="BY1168" s="227">
        <f t="shared" si="2092"/>
        <v>3113.21</v>
      </c>
      <c r="BZ1168" s="227">
        <f t="shared" si="1987"/>
        <v>62.264200000000002</v>
      </c>
      <c r="CA1168" s="227">
        <f t="shared" si="1988"/>
        <v>475.28339333333338</v>
      </c>
      <c r="CB1168" s="228">
        <f t="shared" si="2089"/>
        <v>1.0407518784967091</v>
      </c>
      <c r="CC1168" s="230">
        <f t="shared" si="2090"/>
        <v>316</v>
      </c>
      <c r="CD1168" s="231">
        <f t="shared" si="1989"/>
        <v>1.075803002</v>
      </c>
      <c r="CE1168" s="227">
        <f t="shared" si="1990"/>
        <v>3485.6868823700001</v>
      </c>
      <c r="CF1168" s="227">
        <f t="shared" si="1991"/>
        <v>4023.2344757033334</v>
      </c>
      <c r="CG1168" s="227">
        <f t="shared" si="2085"/>
        <v>3113.21</v>
      </c>
      <c r="CH1168" s="227">
        <f t="shared" si="1992"/>
        <v>62.264200000000002</v>
      </c>
      <c r="CI1168" s="227">
        <f t="shared" si="1993"/>
        <v>444.1512933333334</v>
      </c>
      <c r="CJ1168" s="228">
        <f t="shared" si="1936"/>
        <v>1.0357804470317791</v>
      </c>
      <c r="CK1168" s="230">
        <f t="shared" si="1937"/>
        <v>295</v>
      </c>
      <c r="CL1168" s="231">
        <f t="shared" si="1994"/>
        <v>1.070591842</v>
      </c>
      <c r="CM1168" s="227">
        <f t="shared" si="1995"/>
        <v>3452.2326436100002</v>
      </c>
      <c r="CN1168" s="227">
        <f t="shared" si="1996"/>
        <v>3958.6481369433336</v>
      </c>
      <c r="CO1168" s="227">
        <f t="shared" si="2088"/>
        <v>3113.21</v>
      </c>
      <c r="CP1168" s="227">
        <f t="shared" si="1997"/>
        <v>62.264200000000002</v>
      </c>
      <c r="CQ1168" s="227">
        <f t="shared" si="1998"/>
        <v>410.94372000000004</v>
      </c>
      <c r="CR1168" s="228">
        <f t="shared" si="2086"/>
        <v>1.0311410750738519</v>
      </c>
      <c r="CS1168" s="230">
        <f t="shared" si="2087"/>
        <v>275</v>
      </c>
      <c r="CT1168" s="231">
        <f t="shared" si="1999"/>
        <v>1.0656523019999999</v>
      </c>
      <c r="CU1168" s="227">
        <f t="shared" si="2000"/>
        <v>3420.91301518</v>
      </c>
      <c r="CV1168" s="227">
        <f t="shared" si="2001"/>
        <v>3894.1209351799998</v>
      </c>
      <c r="CW1168" s="227">
        <f t="shared" si="1934"/>
        <v>3113.21</v>
      </c>
      <c r="CX1168" s="227">
        <f t="shared" si="2002"/>
        <v>62.264200000000002</v>
      </c>
      <c r="CY1168" s="227">
        <f t="shared" si="2003"/>
        <v>379.81162</v>
      </c>
      <c r="CZ1168" s="228">
        <f t="shared" si="1932"/>
        <v>1.0333114943102408</v>
      </c>
      <c r="DA1168" s="239">
        <f t="shared" si="1933"/>
        <v>254</v>
      </c>
      <c r="DB1168" s="231">
        <f t="shared" si="2004"/>
        <v>1.060490312</v>
      </c>
      <c r="DC1168" s="227">
        <f t="shared" si="2005"/>
        <v>3411.5079101900001</v>
      </c>
      <c r="DD1168" s="227">
        <f t="shared" si="2006"/>
        <v>3853.5837301900001</v>
      </c>
      <c r="DE1168" s="227">
        <f t="shared" si="2084"/>
        <v>3113.21</v>
      </c>
      <c r="DF1168" s="227">
        <f t="shared" si="2007"/>
        <v>62.264200000000002</v>
      </c>
      <c r="DG1168" s="227">
        <f t="shared" si="2008"/>
        <v>348.67951999999997</v>
      </c>
      <c r="DH1168" s="228">
        <f t="shared" si="2082"/>
        <v>1.0317637420678685</v>
      </c>
      <c r="DI1168" s="239">
        <f t="shared" si="2083"/>
        <v>233</v>
      </c>
      <c r="DJ1168" s="231">
        <f t="shared" si="2009"/>
        <v>1.0553533260000001</v>
      </c>
      <c r="DK1168" s="227">
        <f t="shared" si="2010"/>
        <v>3389.8974628599999</v>
      </c>
      <c r="DL1168" s="227">
        <f t="shared" si="2011"/>
        <v>3800.8411828600001</v>
      </c>
      <c r="DM1168" s="227">
        <f t="shared" si="1931"/>
        <v>3113.21</v>
      </c>
      <c r="DN1168" s="227">
        <f t="shared" si="2012"/>
        <v>62.264200000000002</v>
      </c>
      <c r="DO1168" s="227">
        <f t="shared" si="2013"/>
        <v>316.50968333333333</v>
      </c>
      <c r="DP1168" s="228">
        <f t="shared" si="1929"/>
        <v>1.0284730339834554</v>
      </c>
      <c r="DQ1168" s="239">
        <f t="shared" si="1930"/>
        <v>212</v>
      </c>
      <c r="DR1168" s="231">
        <f t="shared" si="2014"/>
        <v>1.0502412240000001</v>
      </c>
      <c r="DS1168" s="227">
        <f t="shared" si="2015"/>
        <v>3362.7175244999999</v>
      </c>
      <c r="DT1168" s="227">
        <f t="shared" si="2016"/>
        <v>3741.4914078333331</v>
      </c>
      <c r="DU1168" s="227">
        <f t="shared" si="2081"/>
        <v>3113.21</v>
      </c>
      <c r="DV1168" s="227">
        <f t="shared" si="2017"/>
        <v>62.264200000000002</v>
      </c>
      <c r="DW1168" s="227">
        <f t="shared" si="2018"/>
        <v>287.45305666666661</v>
      </c>
      <c r="DX1168" s="228">
        <f t="shared" si="2078"/>
        <v>1.0240700933584548</v>
      </c>
      <c r="DY1168" s="239">
        <f t="shared" si="2079"/>
        <v>194</v>
      </c>
      <c r="DZ1168" s="231">
        <f t="shared" si="2019"/>
        <v>1.0458791359999999</v>
      </c>
      <c r="EA1168" s="227">
        <f t="shared" si="2020"/>
        <v>3334.4146050999998</v>
      </c>
      <c r="EB1168" s="227">
        <f t="shared" si="2021"/>
        <v>3684.1318617666666</v>
      </c>
      <c r="EC1168" s="227">
        <f t="shared" si="1925"/>
        <v>3113.21</v>
      </c>
      <c r="ED1168" s="227">
        <f t="shared" si="2022"/>
        <v>62.264200000000002</v>
      </c>
      <c r="EE1168" s="227">
        <f t="shared" si="2023"/>
        <v>255.28321999999997</v>
      </c>
      <c r="EF1168" s="228">
        <f t="shared" si="1926"/>
        <v>1.0164471318991386</v>
      </c>
      <c r="EG1168" s="239">
        <f t="shared" si="1927"/>
        <v>172</v>
      </c>
      <c r="EH1168" s="231">
        <f t="shared" si="2024"/>
        <v>1.0405722909999999</v>
      </c>
      <c r="EI1168" s="227">
        <f t="shared" si="2025"/>
        <v>3292.80087581</v>
      </c>
      <c r="EJ1168" s="227">
        <f t="shared" si="2026"/>
        <v>3610.3482958099999</v>
      </c>
      <c r="EK1168" s="227">
        <f t="shared" si="2080"/>
        <v>3113.21</v>
      </c>
      <c r="EL1168" s="227">
        <f t="shared" si="2027"/>
        <v>62.264200000000002</v>
      </c>
      <c r="EM1168" s="227">
        <f t="shared" si="2028"/>
        <v>222.0756466666667</v>
      </c>
      <c r="EN1168" s="228">
        <f t="shared" si="2076"/>
        <v>1.0106865374600782</v>
      </c>
      <c r="EO1168" s="239">
        <f t="shared" si="2077"/>
        <v>151</v>
      </c>
      <c r="EP1168" s="231">
        <f t="shared" si="2029"/>
        <v>1.0355317879999999</v>
      </c>
      <c r="EQ1168" s="227">
        <f t="shared" si="2030"/>
        <v>3258.2794755199998</v>
      </c>
      <c r="ER1168" s="227">
        <f t="shared" si="2031"/>
        <v>3542.6193221866665</v>
      </c>
      <c r="ES1168" s="227">
        <f t="shared" si="1924"/>
        <v>3113.21</v>
      </c>
      <c r="ET1168" s="227">
        <f t="shared" si="2032"/>
        <v>62.264200000000002</v>
      </c>
      <c r="EU1168" s="227">
        <f t="shared" si="2033"/>
        <v>191.98128333333335</v>
      </c>
      <c r="EV1168" s="228">
        <f t="shared" si="1922"/>
        <v>1.0093741808349173</v>
      </c>
      <c r="EW1168" s="239">
        <f t="shared" si="1923"/>
        <v>131</v>
      </c>
      <c r="EX1168" s="231">
        <f t="shared" si="2034"/>
        <v>1.0307540100000001</v>
      </c>
      <c r="EY1168" s="227">
        <f t="shared" si="2035"/>
        <v>3239.0350036599998</v>
      </c>
      <c r="EZ1168" s="227">
        <f t="shared" si="2036"/>
        <v>3493.2804869933334</v>
      </c>
      <c r="FA1168" s="227">
        <f t="shared" si="2070"/>
        <v>3113.21</v>
      </c>
      <c r="FB1168" s="227">
        <f t="shared" si="2037"/>
        <v>62.264200000000002</v>
      </c>
      <c r="FC1168" s="227">
        <f t="shared" si="2038"/>
        <v>160.84918333333334</v>
      </c>
      <c r="FD1168" s="228">
        <f t="shared" si="2068"/>
        <v>1.0092735218180726</v>
      </c>
      <c r="FE1168" s="239">
        <f t="shared" si="2069"/>
        <v>109</v>
      </c>
      <c r="FF1168" s="231">
        <f t="shared" si="2039"/>
        <v>1.0255239110000001</v>
      </c>
      <c r="FG1168" s="227">
        <f t="shared" si="2040"/>
        <v>3222.2786018699999</v>
      </c>
      <c r="FH1168" s="227">
        <f t="shared" si="2041"/>
        <v>3445.3919852033332</v>
      </c>
      <c r="FI1168" s="227">
        <f t="shared" si="1921"/>
        <v>3113.21</v>
      </c>
      <c r="FJ1168" s="227">
        <f t="shared" si="2042"/>
        <v>62.264200000000002</v>
      </c>
      <c r="FK1168" s="227">
        <f t="shared" si="2043"/>
        <v>127.64160999999999</v>
      </c>
      <c r="FL1168" s="228">
        <f t="shared" si="1919"/>
        <v>1.0073589849341522</v>
      </c>
      <c r="FM1168" s="239">
        <f t="shared" si="1920"/>
        <v>87</v>
      </c>
      <c r="FN1168" s="231">
        <f t="shared" si="2044"/>
        <v>1.02032035</v>
      </c>
      <c r="FO1168" s="227">
        <f t="shared" si="2045"/>
        <v>3199.8471228499998</v>
      </c>
      <c r="FP1168" s="227">
        <f t="shared" si="2046"/>
        <v>3389.7529328499995</v>
      </c>
      <c r="FQ1168" s="227">
        <f t="shared" si="2067"/>
        <v>3113.21</v>
      </c>
      <c r="FR1168" s="227">
        <f t="shared" si="2047"/>
        <v>62.264200000000002</v>
      </c>
      <c r="FS1168" s="227">
        <f t="shared" si="2048"/>
        <v>96.509510000000006</v>
      </c>
      <c r="FT1168" s="228">
        <f t="shared" si="2065"/>
        <v>1.0062514570189307</v>
      </c>
      <c r="FU1168" s="239">
        <f t="shared" si="2066"/>
        <v>65</v>
      </c>
      <c r="FV1168" s="231">
        <f t="shared" si="2049"/>
        <v>1.015143192</v>
      </c>
      <c r="FW1168" s="227">
        <f t="shared" si="2050"/>
        <v>3180.1107535599999</v>
      </c>
      <c r="FX1168" s="227">
        <f t="shared" si="2051"/>
        <v>3338.8844635599999</v>
      </c>
      <c r="FY1168" s="227">
        <f t="shared" si="1917"/>
        <v>3113.21</v>
      </c>
      <c r="FZ1168" s="227">
        <f t="shared" si="2052"/>
        <v>62.264200000000002</v>
      </c>
      <c r="GA1168" s="227">
        <f t="shared" si="2053"/>
        <v>65.377410000000012</v>
      </c>
      <c r="GB1168" s="228">
        <f t="shared" si="1912"/>
        <v>1.006653749080338</v>
      </c>
      <c r="GC1168" s="239">
        <f t="shared" si="1913"/>
        <v>43</v>
      </c>
      <c r="GD1168" s="231">
        <f t="shared" si="2054"/>
        <v>1.009992303</v>
      </c>
      <c r="GE1168" s="227">
        <f t="shared" si="2055"/>
        <v>3165.23964153</v>
      </c>
      <c r="GF1168" s="227">
        <f t="shared" si="2056"/>
        <v>3292.8812515300001</v>
      </c>
      <c r="GG1168" s="227">
        <f t="shared" si="2063"/>
        <v>3113.21</v>
      </c>
      <c r="GH1168" s="227">
        <f t="shared" si="2071"/>
        <v>62.264200000000002</v>
      </c>
      <c r="GI1168" s="227">
        <f t="shared" si="2072"/>
        <v>33.207573333333336</v>
      </c>
      <c r="GJ1168" s="228">
        <f t="shared" si="2058"/>
        <v>1.0056476876786899</v>
      </c>
      <c r="GK1168" s="239">
        <f t="shared" si="2059"/>
        <v>23</v>
      </c>
      <c r="GL1168" s="231">
        <f t="shared" si="2073"/>
        <v>1.005332361</v>
      </c>
      <c r="GM1168" s="227">
        <f t="shared" si="2074"/>
        <v>3147.4869532500002</v>
      </c>
      <c r="GN1168" s="227">
        <f t="shared" si="2075"/>
        <v>3242.9587265833334</v>
      </c>
      <c r="GO1168" s="227">
        <f>GO1167</f>
        <v>3113.21</v>
      </c>
      <c r="GP1168" s="227">
        <f>0.02*GO1168</f>
        <v>62.264200000000002</v>
      </c>
      <c r="GQ1168" s="227">
        <f t="shared" ref="GQ1168:GQ1169" si="2118">(($A1168-GQ$1165)/30)*0.01*GO1168</f>
        <v>1.0377366666666668</v>
      </c>
      <c r="GR1168" s="228">
        <f t="shared" ref="GR1168:GR1231" si="2119">($O1168/GR$1165)</f>
        <v>1.0005446541703336</v>
      </c>
      <c r="GS1168" s="239">
        <f t="shared" ref="GS1168:GS1231" si="2120">NETWORKDAYS(GS$1165,$A1168,$AE$118:$AE$502)-1</f>
        <v>1</v>
      </c>
      <c r="GT1168" s="231">
        <f t="shared" ref="GT1168:GT1169" si="2121">ROUND((1+0.06)^TRUNC((GS1168/252),9),9)</f>
        <v>1.0002312529999999</v>
      </c>
      <c r="GU1168" s="227">
        <f t="shared" si="2116"/>
        <v>3115.6259540699998</v>
      </c>
      <c r="GV1168" s="227">
        <f t="shared" ref="GV1168:GV1169" si="2122">IF(GV$1102="SIM",0,GP1168+GQ1168+GU1168)</f>
        <v>3178.9278907366665</v>
      </c>
      <c r="GW1168" s="1"/>
      <c r="GX1168" s="1"/>
      <c r="GY1168" s="1"/>
      <c r="GZ1168" s="5"/>
      <c r="HA1168" s="5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3"/>
      <c r="JZ1168" s="1"/>
      <c r="KA1168" s="1"/>
      <c r="KB1168" s="1"/>
      <c r="KC1168" s="1"/>
      <c r="KD1168" s="1"/>
      <c r="KE1168" s="1"/>
    </row>
    <row r="1169" spans="1:291" x14ac:dyDescent="0.2">
      <c r="A1169" s="196">
        <f t="shared" si="2103"/>
        <v>43827</v>
      </c>
      <c r="B1169" s="236">
        <f t="shared" ref="B1169:B1199" si="2123">(P1169+X1169+AJ1169+AR1169+AZ1169+BH1169+BP1169+BX1169+CF1169+CN1169+CV1169+DD1169+DL1169+DT1169+EB1169+EJ1169+ER1169+EZ1169+FH1169+FP1169+FX1169+GF1169+GN1169+GV1169)</f>
        <v>125277.26899820667</v>
      </c>
      <c r="C1169" s="66">
        <f t="shared" si="1941"/>
        <v>42206.010731210001</v>
      </c>
      <c r="D1169" s="77">
        <f t="shared" si="2104"/>
        <v>5259.76</v>
      </c>
      <c r="E1169" s="67">
        <f>VLOOKUP(A1168,[1]Plan1!$DQ$117:$DS$314,3)</f>
        <v>5320.25</v>
      </c>
      <c r="F1169" s="11">
        <f t="shared" si="2105"/>
        <v>43826</v>
      </c>
      <c r="G1169" s="73">
        <f t="shared" si="2093"/>
        <v>1.1500524738771389E-2</v>
      </c>
      <c r="H1169" s="11">
        <f t="shared" si="2106"/>
        <v>43857</v>
      </c>
      <c r="I1169" s="11">
        <f t="shared" si="2094"/>
        <v>43857</v>
      </c>
      <c r="J1169" s="1">
        <f t="shared" si="2107"/>
        <v>21</v>
      </c>
      <c r="K1169" s="1">
        <f t="shared" si="2108"/>
        <v>2</v>
      </c>
      <c r="L1169" s="66">
        <f t="shared" si="2095"/>
        <v>1.0010896300000001</v>
      </c>
      <c r="M1169" s="70">
        <f t="shared" si="1942"/>
        <v>1.0051002499999999</v>
      </c>
      <c r="N1169" s="70">
        <f t="shared" si="1928"/>
        <v>1.1095297412767287</v>
      </c>
      <c r="O1169" s="66">
        <f t="shared" si="1938"/>
        <v>1.1107387099999999</v>
      </c>
      <c r="P1169" s="66">
        <f t="shared" si="2096"/>
        <v>42251.99966668</v>
      </c>
      <c r="Q1169" s="74">
        <f t="shared" si="2097"/>
        <v>0</v>
      </c>
      <c r="R1169" s="75">
        <f t="shared" si="1939"/>
        <v>0</v>
      </c>
      <c r="S1169" s="66">
        <f t="shared" si="1940"/>
        <v>0</v>
      </c>
      <c r="T1169" s="10">
        <f t="shared" si="2109"/>
        <v>0.06</v>
      </c>
      <c r="U1169" s="74">
        <f t="shared" si="1935"/>
        <v>2</v>
      </c>
      <c r="V1169" s="74">
        <v>252</v>
      </c>
      <c r="W1169" s="70">
        <f t="shared" si="2098"/>
        <v>1.000462559</v>
      </c>
      <c r="X1169" s="66">
        <f t="shared" si="2099"/>
        <v>19.544042709999999</v>
      </c>
      <c r="Y1169" s="66">
        <v>0</v>
      </c>
      <c r="Z1169" s="67">
        <f t="shared" si="2100"/>
        <v>0</v>
      </c>
      <c r="AA1169" s="68" t="str">
        <f t="shared" si="2110"/>
        <v>A+INCORP J=</v>
      </c>
      <c r="AB1169" s="11">
        <f t="shared" si="2111"/>
        <v>43857</v>
      </c>
      <c r="AC1169" s="227">
        <f t="shared" si="2117"/>
        <v>3113.21</v>
      </c>
      <c r="AD1169" s="227">
        <f t="shared" si="1957"/>
        <v>62.264200000000002</v>
      </c>
      <c r="AE1169" s="227">
        <f t="shared" si="1958"/>
        <v>666.22694000000001</v>
      </c>
      <c r="AF1169" s="228">
        <f t="shared" ref="AF1169:AF1232" si="2124">($O1169/AF$525)</f>
        <v>1.0644881476868855</v>
      </c>
      <c r="AG1169" s="230">
        <f t="shared" ref="AG1169:AG1232" si="2125">NETWORKDAYS(AG$525,$A1169,$AE$118:$AE$502)-1</f>
        <v>443</v>
      </c>
      <c r="AH1169" s="231">
        <f t="shared" si="1959"/>
        <v>1.107863118</v>
      </c>
      <c r="AI1169" s="227">
        <f t="shared" si="1960"/>
        <v>3671.4308385099998</v>
      </c>
      <c r="AJ1169" s="227">
        <f t="shared" si="1961"/>
        <v>4399.9219785099995</v>
      </c>
      <c r="AK1169" s="227">
        <f t="shared" si="1948"/>
        <v>3113.21</v>
      </c>
      <c r="AL1169" s="227">
        <f t="shared" si="1962"/>
        <v>62.264200000000002</v>
      </c>
      <c r="AM1169" s="227">
        <f t="shared" si="1963"/>
        <v>635.09483999999998</v>
      </c>
      <c r="AN1169" s="228">
        <f t="shared" si="1949"/>
        <v>1.0635313708079668</v>
      </c>
      <c r="AO1169" s="230">
        <f t="shared" si="1950"/>
        <v>422</v>
      </c>
      <c r="AP1169" s="231">
        <f t="shared" si="1964"/>
        <v>1.1024966599999999</v>
      </c>
      <c r="AQ1169" s="227">
        <f t="shared" si="1965"/>
        <v>3650.3625813200001</v>
      </c>
      <c r="AR1169" s="227">
        <f t="shared" si="1966"/>
        <v>4347.7216213199999</v>
      </c>
      <c r="AS1169" s="227">
        <f t="shared" si="2112"/>
        <v>3113.21</v>
      </c>
      <c r="AT1169" s="227">
        <f t="shared" si="1967"/>
        <v>62.264200000000002</v>
      </c>
      <c r="AU1169" s="227">
        <f t="shared" si="1968"/>
        <v>603.96273999999994</v>
      </c>
      <c r="AV1169" s="228">
        <f t="shared" si="2113"/>
        <v>1.0611971964236979</v>
      </c>
      <c r="AW1169" s="230">
        <f t="shared" si="2114"/>
        <v>401</v>
      </c>
      <c r="AX1169" s="231">
        <f t="shared" si="1969"/>
        <v>1.097156196</v>
      </c>
      <c r="AY1169" s="227">
        <f t="shared" si="1970"/>
        <v>3624.70753646</v>
      </c>
      <c r="AZ1169" s="227">
        <f t="shared" si="1971"/>
        <v>4290.93447646</v>
      </c>
      <c r="BA1169" s="227">
        <f t="shared" si="2091"/>
        <v>3113.21</v>
      </c>
      <c r="BB1169" s="227">
        <f t="shared" si="1972"/>
        <v>62.264200000000002</v>
      </c>
      <c r="BC1169" s="227">
        <f t="shared" si="1973"/>
        <v>571.79290333333336</v>
      </c>
      <c r="BD1169" s="228">
        <f t="shared" si="1946"/>
        <v>1.0569687540873798</v>
      </c>
      <c r="BE1169" s="230">
        <f t="shared" si="1947"/>
        <v>381</v>
      </c>
      <c r="BF1169" s="231">
        <f t="shared" si="1974"/>
        <v>1.092094093</v>
      </c>
      <c r="BG1169" s="227">
        <f t="shared" si="1975"/>
        <v>3593.6073580399998</v>
      </c>
      <c r="BH1169" s="227">
        <f t="shared" si="1976"/>
        <v>4227.6644613733333</v>
      </c>
      <c r="BI1169" s="227">
        <f t="shared" si="2115"/>
        <v>3113.21</v>
      </c>
      <c r="BJ1169" s="227">
        <f t="shared" si="1977"/>
        <v>62.264200000000002</v>
      </c>
      <c r="BK1169" s="227">
        <f t="shared" si="1978"/>
        <v>540.66080333333332</v>
      </c>
      <c r="BL1169" s="228">
        <f t="shared" si="2101"/>
        <v>1.0438165221892133</v>
      </c>
      <c r="BM1169" s="230">
        <f t="shared" si="2102"/>
        <v>359</v>
      </c>
      <c r="BN1169" s="231">
        <f t="shared" si="1979"/>
        <v>1.086552752</v>
      </c>
      <c r="BO1169" s="227">
        <f t="shared" si="1980"/>
        <v>3530.8835920299998</v>
      </c>
      <c r="BP1169" s="227">
        <f t="shared" si="1981"/>
        <v>4133.8085953633326</v>
      </c>
      <c r="BQ1169" s="227">
        <f t="shared" si="1945"/>
        <v>3113.21</v>
      </c>
      <c r="BR1169" s="227">
        <f t="shared" si="1982"/>
        <v>62.264200000000002</v>
      </c>
      <c r="BS1169" s="227">
        <f t="shared" si="1983"/>
        <v>506.4154933333333</v>
      </c>
      <c r="BT1169" s="228">
        <f t="shared" si="1943"/>
        <v>1.0403825878076842</v>
      </c>
      <c r="BU1169" s="230">
        <f t="shared" si="1944"/>
        <v>336</v>
      </c>
      <c r="BV1169" s="231">
        <f t="shared" si="1984"/>
        <v>1.0807895919999999</v>
      </c>
      <c r="BW1169" s="227">
        <f t="shared" si="1985"/>
        <v>3500.6012670800001</v>
      </c>
      <c r="BX1169" s="227">
        <f t="shared" si="1986"/>
        <v>4069.2809604133336</v>
      </c>
      <c r="BY1169" s="227">
        <f t="shared" si="2092"/>
        <v>3113.21</v>
      </c>
      <c r="BZ1169" s="227">
        <f t="shared" si="1987"/>
        <v>62.264200000000002</v>
      </c>
      <c r="CA1169" s="227">
        <f t="shared" si="1988"/>
        <v>476.32112999999998</v>
      </c>
      <c r="CB1169" s="228">
        <f t="shared" si="2089"/>
        <v>1.0413187479039232</v>
      </c>
      <c r="CC1169" s="230">
        <f t="shared" si="2090"/>
        <v>316</v>
      </c>
      <c r="CD1169" s="231">
        <f t="shared" si="1989"/>
        <v>1.075803002</v>
      </c>
      <c r="CE1169" s="227">
        <f t="shared" si="1990"/>
        <v>3487.5854417599999</v>
      </c>
      <c r="CF1169" s="227">
        <f t="shared" si="1991"/>
        <v>4026.1707717599998</v>
      </c>
      <c r="CG1169" s="227">
        <f t="shared" si="2085"/>
        <v>3113.21</v>
      </c>
      <c r="CH1169" s="227">
        <f t="shared" si="1992"/>
        <v>62.264200000000002</v>
      </c>
      <c r="CI1169" s="227">
        <f t="shared" si="1993"/>
        <v>445.18903000000006</v>
      </c>
      <c r="CJ1169" s="228">
        <f t="shared" si="1936"/>
        <v>1.0363446086346972</v>
      </c>
      <c r="CK1169" s="230">
        <f t="shared" si="1937"/>
        <v>295</v>
      </c>
      <c r="CL1169" s="231">
        <f t="shared" si="1994"/>
        <v>1.070591842</v>
      </c>
      <c r="CM1169" s="227">
        <f t="shared" si="1995"/>
        <v>3454.1129813799998</v>
      </c>
      <c r="CN1169" s="227">
        <f t="shared" si="1996"/>
        <v>3961.5662113799999</v>
      </c>
      <c r="CO1169" s="227">
        <f t="shared" si="2088"/>
        <v>3113.21</v>
      </c>
      <c r="CP1169" s="227">
        <f t="shared" si="1997"/>
        <v>62.264200000000002</v>
      </c>
      <c r="CQ1169" s="227">
        <f t="shared" si="1998"/>
        <v>411.98145666666665</v>
      </c>
      <c r="CR1169" s="228">
        <f t="shared" si="2086"/>
        <v>1.0317027097363092</v>
      </c>
      <c r="CS1169" s="230">
        <f t="shared" si="2087"/>
        <v>275</v>
      </c>
      <c r="CT1169" s="231">
        <f t="shared" si="1999"/>
        <v>1.0656523019999999</v>
      </c>
      <c r="CU1169" s="227">
        <f t="shared" si="2000"/>
        <v>3422.7762939999998</v>
      </c>
      <c r="CV1169" s="227">
        <f t="shared" si="2001"/>
        <v>3897.0219506666663</v>
      </c>
      <c r="CW1169" s="227">
        <f t="shared" si="1934"/>
        <v>3113.21</v>
      </c>
      <c r="CX1169" s="227">
        <f t="shared" si="2002"/>
        <v>62.264200000000002</v>
      </c>
      <c r="CY1169" s="227">
        <f t="shared" si="2003"/>
        <v>380.84935666666661</v>
      </c>
      <c r="CZ1169" s="228">
        <f t="shared" si="1932"/>
        <v>1.03387431114137</v>
      </c>
      <c r="DA1169" s="239">
        <f t="shared" si="1933"/>
        <v>254</v>
      </c>
      <c r="DB1169" s="231">
        <f t="shared" si="2004"/>
        <v>1.060490312</v>
      </c>
      <c r="DC1169" s="227">
        <f t="shared" si="2005"/>
        <v>3413.3660663000001</v>
      </c>
      <c r="DD1169" s="227">
        <f t="shared" si="2006"/>
        <v>3856.4796229666667</v>
      </c>
      <c r="DE1169" s="227">
        <f t="shared" si="2084"/>
        <v>3113.21</v>
      </c>
      <c r="DF1169" s="227">
        <f t="shared" si="2007"/>
        <v>62.264200000000002</v>
      </c>
      <c r="DG1169" s="227">
        <f t="shared" si="2008"/>
        <v>349.71725666666663</v>
      </c>
      <c r="DH1169" s="228">
        <f t="shared" si="2082"/>
        <v>1.0323257158802008</v>
      </c>
      <c r="DI1169" s="239">
        <f t="shared" si="2083"/>
        <v>233</v>
      </c>
      <c r="DJ1169" s="231">
        <f t="shared" si="2009"/>
        <v>1.0553533260000001</v>
      </c>
      <c r="DK1169" s="227">
        <f t="shared" si="2010"/>
        <v>3391.74384835</v>
      </c>
      <c r="DL1169" s="227">
        <f t="shared" si="2011"/>
        <v>3803.7253050166664</v>
      </c>
      <c r="DM1169" s="227">
        <f t="shared" si="1931"/>
        <v>3113.21</v>
      </c>
      <c r="DN1169" s="227">
        <f t="shared" si="2012"/>
        <v>62.264200000000002</v>
      </c>
      <c r="DO1169" s="227">
        <f t="shared" si="2013"/>
        <v>317.54741999999999</v>
      </c>
      <c r="DP1169" s="228">
        <f t="shared" si="1929"/>
        <v>1.029033215436072</v>
      </c>
      <c r="DQ1169" s="239">
        <f t="shared" si="1930"/>
        <v>212</v>
      </c>
      <c r="DR1169" s="231">
        <f t="shared" si="2014"/>
        <v>1.0502412240000001</v>
      </c>
      <c r="DS1169" s="227">
        <f t="shared" si="2015"/>
        <v>3364.54910582</v>
      </c>
      <c r="DT1169" s="227">
        <f t="shared" si="2016"/>
        <v>3744.36072582</v>
      </c>
      <c r="DU1169" s="227">
        <f t="shared" si="2081"/>
        <v>3113.21</v>
      </c>
      <c r="DV1169" s="227">
        <f t="shared" si="2017"/>
        <v>62.264200000000002</v>
      </c>
      <c r="DW1169" s="227">
        <f t="shared" si="2018"/>
        <v>288.49079333333339</v>
      </c>
      <c r="DX1169" s="228">
        <f t="shared" si="2078"/>
        <v>1.0246278766483645</v>
      </c>
      <c r="DY1169" s="239">
        <f t="shared" si="2079"/>
        <v>194</v>
      </c>
      <c r="DZ1169" s="231">
        <f t="shared" si="2019"/>
        <v>1.0458791359999999</v>
      </c>
      <c r="EA1169" s="227">
        <f t="shared" si="2020"/>
        <v>3336.23077057</v>
      </c>
      <c r="EB1169" s="227">
        <f t="shared" si="2021"/>
        <v>3686.9857639033335</v>
      </c>
      <c r="EC1169" s="227">
        <f t="shared" si="1925"/>
        <v>3113.21</v>
      </c>
      <c r="ED1169" s="227">
        <f t="shared" si="2022"/>
        <v>62.264200000000002</v>
      </c>
      <c r="EE1169" s="227">
        <f t="shared" si="2023"/>
        <v>256.32095666666663</v>
      </c>
      <c r="EF1169" s="228">
        <f t="shared" si="1926"/>
        <v>1.0170007631680595</v>
      </c>
      <c r="EG1169" s="239">
        <f t="shared" si="1927"/>
        <v>172</v>
      </c>
      <c r="EH1169" s="231">
        <f t="shared" si="2024"/>
        <v>1.0405722909999999</v>
      </c>
      <c r="EI1169" s="227">
        <f t="shared" si="2025"/>
        <v>3294.5943754099999</v>
      </c>
      <c r="EJ1169" s="227">
        <f t="shared" si="2026"/>
        <v>3613.1795320766664</v>
      </c>
      <c r="EK1169" s="227">
        <f t="shared" si="2080"/>
        <v>3113.21</v>
      </c>
      <c r="EL1169" s="227">
        <f t="shared" si="2027"/>
        <v>62.264200000000002</v>
      </c>
      <c r="EM1169" s="227">
        <f t="shared" si="2028"/>
        <v>223.11338333333336</v>
      </c>
      <c r="EN1169" s="228">
        <f t="shared" si="2076"/>
        <v>1.0112370310889698</v>
      </c>
      <c r="EO1169" s="239">
        <f t="shared" si="2077"/>
        <v>151</v>
      </c>
      <c r="EP1169" s="231">
        <f t="shared" si="2029"/>
        <v>1.0355317879999999</v>
      </c>
      <c r="EQ1169" s="227">
        <f t="shared" si="2030"/>
        <v>3260.0541722500002</v>
      </c>
      <c r="ER1169" s="227">
        <f t="shared" si="2031"/>
        <v>3545.4317555833336</v>
      </c>
      <c r="ES1169" s="227">
        <f t="shared" si="1924"/>
        <v>3113.21</v>
      </c>
      <c r="ET1169" s="227">
        <f t="shared" si="2032"/>
        <v>62.264200000000002</v>
      </c>
      <c r="EU1169" s="227">
        <f t="shared" si="2033"/>
        <v>193.01902000000001</v>
      </c>
      <c r="EV1169" s="228">
        <f t="shared" si="1922"/>
        <v>1.0099239596586398</v>
      </c>
      <c r="EW1169" s="239">
        <f t="shared" si="1923"/>
        <v>131</v>
      </c>
      <c r="EX1169" s="231">
        <f t="shared" si="2034"/>
        <v>1.0307540100000001</v>
      </c>
      <c r="EY1169" s="227">
        <f t="shared" si="2035"/>
        <v>3240.7992184499999</v>
      </c>
      <c r="EZ1169" s="227">
        <f t="shared" si="2036"/>
        <v>3496.0824384500002</v>
      </c>
      <c r="FA1169" s="227">
        <f t="shared" si="2070"/>
        <v>3113.21</v>
      </c>
      <c r="FB1169" s="227">
        <f t="shared" si="2037"/>
        <v>62.264200000000002</v>
      </c>
      <c r="FC1169" s="227">
        <f t="shared" si="2038"/>
        <v>161.88692</v>
      </c>
      <c r="FD1169" s="228">
        <f t="shared" si="2068"/>
        <v>1.0098232458155505</v>
      </c>
      <c r="FE1169" s="239">
        <f t="shared" si="2069"/>
        <v>109</v>
      </c>
      <c r="FF1169" s="231">
        <f t="shared" si="2039"/>
        <v>1.0255239110000001</v>
      </c>
      <c r="FG1169" s="227">
        <f t="shared" si="2040"/>
        <v>3224.0336898999999</v>
      </c>
      <c r="FH1169" s="227">
        <f t="shared" si="2041"/>
        <v>3448.1848098999999</v>
      </c>
      <c r="FI1169" s="227">
        <f t="shared" si="1921"/>
        <v>3113.21</v>
      </c>
      <c r="FJ1169" s="227">
        <f t="shared" si="2042"/>
        <v>62.264200000000002</v>
      </c>
      <c r="FK1169" s="227">
        <f t="shared" si="2043"/>
        <v>128.6793466666667</v>
      </c>
      <c r="FL1169" s="228">
        <f t="shared" si="1919"/>
        <v>1.0079076661351567</v>
      </c>
      <c r="FM1169" s="239">
        <f t="shared" si="1920"/>
        <v>87</v>
      </c>
      <c r="FN1169" s="231">
        <f t="shared" si="2044"/>
        <v>1.02032035</v>
      </c>
      <c r="FO1169" s="227">
        <f t="shared" si="2045"/>
        <v>3201.5899930599999</v>
      </c>
      <c r="FP1169" s="227">
        <f t="shared" si="2046"/>
        <v>3392.5335397266667</v>
      </c>
      <c r="FQ1169" s="227">
        <f t="shared" si="2067"/>
        <v>3113.21</v>
      </c>
      <c r="FR1169" s="227">
        <f t="shared" si="2047"/>
        <v>62.264200000000002</v>
      </c>
      <c r="FS1169" s="227">
        <f t="shared" si="2048"/>
        <v>97.547246666666666</v>
      </c>
      <c r="FT1169" s="228">
        <f t="shared" si="2065"/>
        <v>1.0067995349794265</v>
      </c>
      <c r="FU1169" s="239">
        <f t="shared" si="2066"/>
        <v>65</v>
      </c>
      <c r="FV1169" s="231">
        <f t="shared" si="2049"/>
        <v>1.015143192</v>
      </c>
      <c r="FW1169" s="227">
        <f t="shared" si="2050"/>
        <v>3181.8428739000001</v>
      </c>
      <c r="FX1169" s="227">
        <f t="shared" si="2051"/>
        <v>3341.6543205666667</v>
      </c>
      <c r="FY1169" s="227">
        <f t="shared" si="1917"/>
        <v>3113.21</v>
      </c>
      <c r="FZ1169" s="227">
        <f t="shared" si="2052"/>
        <v>62.264200000000002</v>
      </c>
      <c r="GA1169" s="227">
        <f t="shared" si="2053"/>
        <v>66.415146666666672</v>
      </c>
      <c r="GB1169" s="228">
        <f t="shared" si="1912"/>
        <v>1.0072020461584419</v>
      </c>
      <c r="GC1169" s="239">
        <f t="shared" si="1913"/>
        <v>43</v>
      </c>
      <c r="GD1169" s="231">
        <f t="shared" si="2054"/>
        <v>1.009992303</v>
      </c>
      <c r="GE1169" s="227">
        <f t="shared" si="2055"/>
        <v>3166.9636619799999</v>
      </c>
      <c r="GF1169" s="227">
        <f t="shared" si="2056"/>
        <v>3295.6430086466667</v>
      </c>
      <c r="GG1169" s="227">
        <f t="shared" si="2063"/>
        <v>3113.21</v>
      </c>
      <c r="GH1169" s="227">
        <f t="shared" si="2071"/>
        <v>62.264200000000002</v>
      </c>
      <c r="GI1169" s="227">
        <f t="shared" si="2072"/>
        <v>34.245310000000003</v>
      </c>
      <c r="GJ1169" s="228">
        <f t="shared" si="2058"/>
        <v>1.0061954367823513</v>
      </c>
      <c r="GK1169" s="239">
        <f t="shared" si="2059"/>
        <v>23</v>
      </c>
      <c r="GL1169" s="231">
        <f t="shared" si="2073"/>
        <v>1.005332361</v>
      </c>
      <c r="GM1169" s="227">
        <f t="shared" si="2074"/>
        <v>3149.2013042899998</v>
      </c>
      <c r="GN1169" s="227">
        <f t="shared" si="2075"/>
        <v>3245.7108142899997</v>
      </c>
      <c r="GO1169" s="227">
        <f t="shared" ref="GO1169:GO1232" si="2126">GO1168</f>
        <v>3113.21</v>
      </c>
      <c r="GP1169" s="227">
        <f t="shared" ref="GP1169" si="2127">0.02*GO1169</f>
        <v>62.264200000000002</v>
      </c>
      <c r="GQ1169" s="227">
        <f t="shared" si="2118"/>
        <v>2.0754733333333335</v>
      </c>
      <c r="GR1169" s="228">
        <f t="shared" si="2119"/>
        <v>1.0010896237896245</v>
      </c>
      <c r="GS1169" s="239">
        <f t="shared" si="2120"/>
        <v>1</v>
      </c>
      <c r="GT1169" s="231">
        <f t="shared" si="2121"/>
        <v>1.0002312529999999</v>
      </c>
      <c r="GU1169" s="227">
        <f t="shared" si="2116"/>
        <v>3117.3229512900002</v>
      </c>
      <c r="GV1169" s="227">
        <f t="shared" si="2122"/>
        <v>3181.6626246233336</v>
      </c>
      <c r="GW1169" s="1"/>
      <c r="GX1169" s="1"/>
      <c r="GY1169" s="1"/>
      <c r="GZ1169" s="5"/>
      <c r="HA1169" s="5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3"/>
      <c r="JZ1169" s="1"/>
      <c r="KA1169" s="1"/>
      <c r="KB1169" s="1"/>
      <c r="KC1169" s="1"/>
      <c r="KD1169" s="1"/>
      <c r="KE1169" s="1"/>
    </row>
    <row r="1170" spans="1:291" x14ac:dyDescent="0.2">
      <c r="A1170" s="196">
        <f t="shared" si="2103"/>
        <v>43828</v>
      </c>
      <c r="B1170" s="236">
        <f t="shared" si="2123"/>
        <v>125300.09920487335</v>
      </c>
      <c r="C1170" s="66">
        <f t="shared" si="1941"/>
        <v>42206.010731210001</v>
      </c>
      <c r="D1170" s="77">
        <f t="shared" si="2104"/>
        <v>5259.76</v>
      </c>
      <c r="E1170" s="67">
        <f>VLOOKUP(A1169,[1]Plan1!$DQ$117:$DS$314,3)</f>
        <v>5320.25</v>
      </c>
      <c r="F1170" s="11">
        <f t="shared" si="2105"/>
        <v>43826</v>
      </c>
      <c r="G1170" s="73">
        <f t="shared" si="2093"/>
        <v>1.1500524738771389E-2</v>
      </c>
      <c r="H1170" s="11">
        <f t="shared" si="2106"/>
        <v>43857</v>
      </c>
      <c r="I1170" s="11">
        <f t="shared" si="2094"/>
        <v>43857</v>
      </c>
      <c r="J1170" s="1">
        <f t="shared" si="2107"/>
        <v>21</v>
      </c>
      <c r="K1170" s="1">
        <f t="shared" si="2108"/>
        <v>2</v>
      </c>
      <c r="L1170" s="66">
        <f t="shared" si="2095"/>
        <v>1.0010896300000001</v>
      </c>
      <c r="M1170" s="70">
        <f t="shared" si="1942"/>
        <v>1.0051002499999999</v>
      </c>
      <c r="N1170" s="70">
        <f t="shared" si="1928"/>
        <v>1.1095297412767287</v>
      </c>
      <c r="O1170" s="66">
        <f t="shared" si="1938"/>
        <v>1.1107387099999999</v>
      </c>
      <c r="P1170" s="66">
        <f t="shared" si="2096"/>
        <v>42251.99966668</v>
      </c>
      <c r="Q1170" s="74">
        <f t="shared" si="2097"/>
        <v>0</v>
      </c>
      <c r="R1170" s="75">
        <f t="shared" si="1939"/>
        <v>0</v>
      </c>
      <c r="S1170" s="66">
        <f t="shared" si="1940"/>
        <v>0</v>
      </c>
      <c r="T1170" s="10">
        <f t="shared" si="2109"/>
        <v>0.06</v>
      </c>
      <c r="U1170" s="74">
        <f t="shared" si="1935"/>
        <v>2</v>
      </c>
      <c r="V1170" s="74">
        <v>252</v>
      </c>
      <c r="W1170" s="70">
        <f t="shared" si="2098"/>
        <v>1.000462559</v>
      </c>
      <c r="X1170" s="66">
        <f t="shared" si="2099"/>
        <v>19.544042709999999</v>
      </c>
      <c r="Y1170" s="66">
        <v>0</v>
      </c>
      <c r="Z1170" s="67">
        <f t="shared" si="2100"/>
        <v>0</v>
      </c>
      <c r="AA1170" s="68" t="str">
        <f t="shared" si="2110"/>
        <v>A+INCORP J=</v>
      </c>
      <c r="AB1170" s="11">
        <f t="shared" si="2111"/>
        <v>43857</v>
      </c>
      <c r="AC1170" s="227">
        <f t="shared" si="2117"/>
        <v>3113.21</v>
      </c>
      <c r="AD1170" s="227">
        <f t="shared" si="1957"/>
        <v>62.264200000000002</v>
      </c>
      <c r="AE1170" s="227">
        <f t="shared" si="1958"/>
        <v>667.26467666666667</v>
      </c>
      <c r="AF1170" s="228">
        <f t="shared" si="2124"/>
        <v>1.0644881476868855</v>
      </c>
      <c r="AG1170" s="230">
        <f t="shared" si="2125"/>
        <v>443</v>
      </c>
      <c r="AH1170" s="231">
        <f t="shared" si="1959"/>
        <v>1.107863118</v>
      </c>
      <c r="AI1170" s="227">
        <f t="shared" si="1960"/>
        <v>3671.4308385099998</v>
      </c>
      <c r="AJ1170" s="227">
        <f t="shared" si="1961"/>
        <v>4400.9597151766666</v>
      </c>
      <c r="AK1170" s="227">
        <f t="shared" si="1948"/>
        <v>3113.21</v>
      </c>
      <c r="AL1170" s="227">
        <f t="shared" si="1962"/>
        <v>62.264200000000002</v>
      </c>
      <c r="AM1170" s="227">
        <f t="shared" si="1963"/>
        <v>636.13257666666664</v>
      </c>
      <c r="AN1170" s="228">
        <f t="shared" si="1949"/>
        <v>1.0635313708079668</v>
      </c>
      <c r="AO1170" s="230">
        <f t="shared" si="1950"/>
        <v>422</v>
      </c>
      <c r="AP1170" s="231">
        <f t="shared" si="1964"/>
        <v>1.1024966599999999</v>
      </c>
      <c r="AQ1170" s="227">
        <f t="shared" si="1965"/>
        <v>3650.3625813200001</v>
      </c>
      <c r="AR1170" s="227">
        <f t="shared" si="1966"/>
        <v>4348.7593579866671</v>
      </c>
      <c r="AS1170" s="227">
        <f t="shared" si="2112"/>
        <v>3113.21</v>
      </c>
      <c r="AT1170" s="227">
        <f t="shared" si="1967"/>
        <v>62.264200000000002</v>
      </c>
      <c r="AU1170" s="227">
        <f t="shared" si="1968"/>
        <v>605.00047666666671</v>
      </c>
      <c r="AV1170" s="228">
        <f t="shared" si="2113"/>
        <v>1.0611971964236979</v>
      </c>
      <c r="AW1170" s="230">
        <f t="shared" si="2114"/>
        <v>401</v>
      </c>
      <c r="AX1170" s="231">
        <f t="shared" si="1969"/>
        <v>1.097156196</v>
      </c>
      <c r="AY1170" s="227">
        <f t="shared" si="1970"/>
        <v>3624.70753646</v>
      </c>
      <c r="AZ1170" s="227">
        <f t="shared" si="1971"/>
        <v>4291.9722131266662</v>
      </c>
      <c r="BA1170" s="227">
        <f t="shared" si="2091"/>
        <v>3113.21</v>
      </c>
      <c r="BB1170" s="227">
        <f t="shared" si="1972"/>
        <v>62.264200000000002</v>
      </c>
      <c r="BC1170" s="227">
        <f t="shared" si="1973"/>
        <v>572.83064000000002</v>
      </c>
      <c r="BD1170" s="228">
        <f t="shared" si="1946"/>
        <v>1.0569687540873798</v>
      </c>
      <c r="BE1170" s="230">
        <f t="shared" si="1947"/>
        <v>381</v>
      </c>
      <c r="BF1170" s="231">
        <f t="shared" si="1974"/>
        <v>1.092094093</v>
      </c>
      <c r="BG1170" s="227">
        <f t="shared" si="1975"/>
        <v>3593.6073580399998</v>
      </c>
      <c r="BH1170" s="227">
        <f t="shared" si="1976"/>
        <v>4228.7021980399995</v>
      </c>
      <c r="BI1170" s="227">
        <f t="shared" si="2115"/>
        <v>3113.21</v>
      </c>
      <c r="BJ1170" s="227">
        <f t="shared" si="1977"/>
        <v>62.264200000000002</v>
      </c>
      <c r="BK1170" s="227">
        <f t="shared" si="1978"/>
        <v>541.69853999999998</v>
      </c>
      <c r="BL1170" s="228">
        <f t="shared" si="2101"/>
        <v>1.0438165221892133</v>
      </c>
      <c r="BM1170" s="230">
        <f t="shared" si="2102"/>
        <v>359</v>
      </c>
      <c r="BN1170" s="231">
        <f t="shared" si="1979"/>
        <v>1.086552752</v>
      </c>
      <c r="BO1170" s="227">
        <f t="shared" si="1980"/>
        <v>3530.8835920299998</v>
      </c>
      <c r="BP1170" s="227">
        <f t="shared" si="1981"/>
        <v>4134.8463320299998</v>
      </c>
      <c r="BQ1170" s="227">
        <f t="shared" si="1945"/>
        <v>3113.21</v>
      </c>
      <c r="BR1170" s="227">
        <f t="shared" si="1982"/>
        <v>62.264200000000002</v>
      </c>
      <c r="BS1170" s="227">
        <f t="shared" si="1983"/>
        <v>507.45323000000002</v>
      </c>
      <c r="BT1170" s="228">
        <f t="shared" si="1943"/>
        <v>1.0403825878076842</v>
      </c>
      <c r="BU1170" s="230">
        <f t="shared" si="1944"/>
        <v>336</v>
      </c>
      <c r="BV1170" s="231">
        <f t="shared" si="1984"/>
        <v>1.0807895919999999</v>
      </c>
      <c r="BW1170" s="227">
        <f t="shared" si="1985"/>
        <v>3500.6012670800001</v>
      </c>
      <c r="BX1170" s="227">
        <f t="shared" si="1986"/>
        <v>4070.3186970800002</v>
      </c>
      <c r="BY1170" s="227">
        <f t="shared" si="2092"/>
        <v>3113.21</v>
      </c>
      <c r="BZ1170" s="227">
        <f t="shared" si="1987"/>
        <v>62.264200000000002</v>
      </c>
      <c r="CA1170" s="227">
        <f t="shared" si="1988"/>
        <v>477.3588666666667</v>
      </c>
      <c r="CB1170" s="228">
        <f t="shared" si="2089"/>
        <v>1.0413187479039232</v>
      </c>
      <c r="CC1170" s="230">
        <f t="shared" si="2090"/>
        <v>316</v>
      </c>
      <c r="CD1170" s="231">
        <f t="shared" si="1989"/>
        <v>1.075803002</v>
      </c>
      <c r="CE1170" s="227">
        <f t="shared" si="1990"/>
        <v>3487.5854417599999</v>
      </c>
      <c r="CF1170" s="227">
        <f t="shared" si="1991"/>
        <v>4027.2085084266664</v>
      </c>
      <c r="CG1170" s="227">
        <f t="shared" si="2085"/>
        <v>3113.21</v>
      </c>
      <c r="CH1170" s="227">
        <f t="shared" si="1992"/>
        <v>62.264200000000002</v>
      </c>
      <c r="CI1170" s="227">
        <f t="shared" si="1993"/>
        <v>446.22676666666672</v>
      </c>
      <c r="CJ1170" s="228">
        <f t="shared" si="1936"/>
        <v>1.0363446086346972</v>
      </c>
      <c r="CK1170" s="230">
        <f t="shared" si="1937"/>
        <v>295</v>
      </c>
      <c r="CL1170" s="231">
        <f t="shared" si="1994"/>
        <v>1.070591842</v>
      </c>
      <c r="CM1170" s="227">
        <f t="shared" si="1995"/>
        <v>3454.1129813799998</v>
      </c>
      <c r="CN1170" s="227">
        <f t="shared" si="1996"/>
        <v>3962.6039480466666</v>
      </c>
      <c r="CO1170" s="227">
        <f t="shared" si="2088"/>
        <v>3113.21</v>
      </c>
      <c r="CP1170" s="227">
        <f t="shared" si="1997"/>
        <v>62.264200000000002</v>
      </c>
      <c r="CQ1170" s="227">
        <f t="shared" si="1998"/>
        <v>413.01919333333336</v>
      </c>
      <c r="CR1170" s="228">
        <f t="shared" si="2086"/>
        <v>1.0317027097363092</v>
      </c>
      <c r="CS1170" s="230">
        <f t="shared" si="2087"/>
        <v>275</v>
      </c>
      <c r="CT1170" s="231">
        <f t="shared" si="1999"/>
        <v>1.0656523019999999</v>
      </c>
      <c r="CU1170" s="227">
        <f t="shared" si="2000"/>
        <v>3422.7762939999998</v>
      </c>
      <c r="CV1170" s="227">
        <f t="shared" si="2001"/>
        <v>3898.0596873333334</v>
      </c>
      <c r="CW1170" s="227">
        <f t="shared" si="1934"/>
        <v>3113.21</v>
      </c>
      <c r="CX1170" s="227">
        <f t="shared" si="2002"/>
        <v>62.264200000000002</v>
      </c>
      <c r="CY1170" s="227">
        <f t="shared" si="2003"/>
        <v>381.88709333333338</v>
      </c>
      <c r="CZ1170" s="228">
        <f t="shared" si="1932"/>
        <v>1.03387431114137</v>
      </c>
      <c r="DA1170" s="239">
        <f t="shared" si="1933"/>
        <v>254</v>
      </c>
      <c r="DB1170" s="231">
        <f t="shared" si="2004"/>
        <v>1.060490312</v>
      </c>
      <c r="DC1170" s="227">
        <f t="shared" si="2005"/>
        <v>3413.3660663000001</v>
      </c>
      <c r="DD1170" s="227">
        <f t="shared" si="2006"/>
        <v>3857.5173596333334</v>
      </c>
      <c r="DE1170" s="227">
        <f t="shared" si="2084"/>
        <v>3113.21</v>
      </c>
      <c r="DF1170" s="227">
        <f t="shared" si="2007"/>
        <v>62.264200000000002</v>
      </c>
      <c r="DG1170" s="227">
        <f t="shared" si="2008"/>
        <v>350.7549933333334</v>
      </c>
      <c r="DH1170" s="228">
        <f t="shared" si="2082"/>
        <v>1.0323257158802008</v>
      </c>
      <c r="DI1170" s="239">
        <f t="shared" si="2083"/>
        <v>233</v>
      </c>
      <c r="DJ1170" s="231">
        <f t="shared" si="2009"/>
        <v>1.0553533260000001</v>
      </c>
      <c r="DK1170" s="227">
        <f t="shared" si="2010"/>
        <v>3391.74384835</v>
      </c>
      <c r="DL1170" s="227">
        <f t="shared" si="2011"/>
        <v>3804.7630416833335</v>
      </c>
      <c r="DM1170" s="227">
        <f t="shared" si="1931"/>
        <v>3113.21</v>
      </c>
      <c r="DN1170" s="227">
        <f t="shared" si="2012"/>
        <v>62.264200000000002</v>
      </c>
      <c r="DO1170" s="227">
        <f t="shared" si="2013"/>
        <v>318.58515666666665</v>
      </c>
      <c r="DP1170" s="228">
        <f t="shared" si="1929"/>
        <v>1.029033215436072</v>
      </c>
      <c r="DQ1170" s="239">
        <f t="shared" si="1930"/>
        <v>212</v>
      </c>
      <c r="DR1170" s="231">
        <f t="shared" si="2014"/>
        <v>1.0502412240000001</v>
      </c>
      <c r="DS1170" s="227">
        <f t="shared" si="2015"/>
        <v>3364.54910582</v>
      </c>
      <c r="DT1170" s="227">
        <f t="shared" si="2016"/>
        <v>3745.3984624866666</v>
      </c>
      <c r="DU1170" s="227">
        <f t="shared" si="2081"/>
        <v>3113.21</v>
      </c>
      <c r="DV1170" s="227">
        <f t="shared" si="2017"/>
        <v>62.264200000000002</v>
      </c>
      <c r="DW1170" s="227">
        <f t="shared" si="2018"/>
        <v>289.52853000000005</v>
      </c>
      <c r="DX1170" s="228">
        <f t="shared" si="2078"/>
        <v>1.0246278766483645</v>
      </c>
      <c r="DY1170" s="239">
        <f t="shared" si="2079"/>
        <v>194</v>
      </c>
      <c r="DZ1170" s="231">
        <f t="shared" si="2019"/>
        <v>1.0458791359999999</v>
      </c>
      <c r="EA1170" s="227">
        <f t="shared" si="2020"/>
        <v>3336.23077057</v>
      </c>
      <c r="EB1170" s="227">
        <f t="shared" si="2021"/>
        <v>3688.0235005700001</v>
      </c>
      <c r="EC1170" s="227">
        <f t="shared" si="1925"/>
        <v>3113.21</v>
      </c>
      <c r="ED1170" s="227">
        <f t="shared" si="2022"/>
        <v>62.264200000000002</v>
      </c>
      <c r="EE1170" s="227">
        <f t="shared" si="2023"/>
        <v>257.35869333333341</v>
      </c>
      <c r="EF1170" s="228">
        <f t="shared" si="1926"/>
        <v>1.0170007631680595</v>
      </c>
      <c r="EG1170" s="239">
        <f t="shared" si="1927"/>
        <v>172</v>
      </c>
      <c r="EH1170" s="231">
        <f t="shared" si="2024"/>
        <v>1.0405722909999999</v>
      </c>
      <c r="EI1170" s="227">
        <f t="shared" si="2025"/>
        <v>3294.5943754099999</v>
      </c>
      <c r="EJ1170" s="227">
        <f t="shared" si="2026"/>
        <v>3614.2172687433331</v>
      </c>
      <c r="EK1170" s="227">
        <f t="shared" si="2080"/>
        <v>3113.21</v>
      </c>
      <c r="EL1170" s="227">
        <f t="shared" si="2027"/>
        <v>62.264200000000002</v>
      </c>
      <c r="EM1170" s="227">
        <f t="shared" si="2028"/>
        <v>224.15112000000002</v>
      </c>
      <c r="EN1170" s="228">
        <f t="shared" si="2076"/>
        <v>1.0112370310889698</v>
      </c>
      <c r="EO1170" s="239">
        <f t="shared" si="2077"/>
        <v>151</v>
      </c>
      <c r="EP1170" s="231">
        <f t="shared" si="2029"/>
        <v>1.0355317879999999</v>
      </c>
      <c r="EQ1170" s="227">
        <f t="shared" si="2030"/>
        <v>3260.0541722500002</v>
      </c>
      <c r="ER1170" s="227">
        <f t="shared" si="2031"/>
        <v>3546.4694922500003</v>
      </c>
      <c r="ES1170" s="227">
        <f t="shared" si="1924"/>
        <v>3113.21</v>
      </c>
      <c r="ET1170" s="227">
        <f t="shared" si="2032"/>
        <v>62.264200000000002</v>
      </c>
      <c r="EU1170" s="227">
        <f t="shared" si="2033"/>
        <v>194.05675666666667</v>
      </c>
      <c r="EV1170" s="228">
        <f t="shared" si="1922"/>
        <v>1.0099239596586398</v>
      </c>
      <c r="EW1170" s="239">
        <f t="shared" si="1923"/>
        <v>131</v>
      </c>
      <c r="EX1170" s="231">
        <f t="shared" si="2034"/>
        <v>1.0307540100000001</v>
      </c>
      <c r="EY1170" s="227">
        <f t="shared" si="2035"/>
        <v>3240.7992184499999</v>
      </c>
      <c r="EZ1170" s="227">
        <f t="shared" si="2036"/>
        <v>3497.1201751166664</v>
      </c>
      <c r="FA1170" s="227">
        <f t="shared" si="2070"/>
        <v>3113.21</v>
      </c>
      <c r="FB1170" s="227">
        <f t="shared" si="2037"/>
        <v>62.264200000000002</v>
      </c>
      <c r="FC1170" s="227">
        <f t="shared" si="2038"/>
        <v>162.92465666666666</v>
      </c>
      <c r="FD1170" s="228">
        <f t="shared" si="2068"/>
        <v>1.0098232458155505</v>
      </c>
      <c r="FE1170" s="239">
        <f t="shared" si="2069"/>
        <v>109</v>
      </c>
      <c r="FF1170" s="231">
        <f t="shared" si="2039"/>
        <v>1.0255239110000001</v>
      </c>
      <c r="FG1170" s="227">
        <f t="shared" si="2040"/>
        <v>3224.0336898999999</v>
      </c>
      <c r="FH1170" s="227">
        <f t="shared" si="2041"/>
        <v>3449.2225465666666</v>
      </c>
      <c r="FI1170" s="227">
        <f t="shared" si="1921"/>
        <v>3113.21</v>
      </c>
      <c r="FJ1170" s="227">
        <f t="shared" si="2042"/>
        <v>62.264200000000002</v>
      </c>
      <c r="FK1170" s="227">
        <f t="shared" si="2043"/>
        <v>129.71708333333336</v>
      </c>
      <c r="FL1170" s="228">
        <f t="shared" si="1919"/>
        <v>1.0079076661351567</v>
      </c>
      <c r="FM1170" s="239">
        <f t="shared" si="1920"/>
        <v>87</v>
      </c>
      <c r="FN1170" s="231">
        <f t="shared" si="2044"/>
        <v>1.02032035</v>
      </c>
      <c r="FO1170" s="227">
        <f t="shared" si="2045"/>
        <v>3201.5899930599999</v>
      </c>
      <c r="FP1170" s="227">
        <f t="shared" si="2046"/>
        <v>3393.5712763933334</v>
      </c>
      <c r="FQ1170" s="227">
        <f t="shared" si="2067"/>
        <v>3113.21</v>
      </c>
      <c r="FR1170" s="227">
        <f t="shared" si="2047"/>
        <v>62.264200000000002</v>
      </c>
      <c r="FS1170" s="227">
        <f t="shared" si="2048"/>
        <v>98.584983333333327</v>
      </c>
      <c r="FT1170" s="228">
        <f t="shared" si="2065"/>
        <v>1.0067995349794265</v>
      </c>
      <c r="FU1170" s="239">
        <f t="shared" si="2066"/>
        <v>65</v>
      </c>
      <c r="FV1170" s="231">
        <f t="shared" si="2049"/>
        <v>1.015143192</v>
      </c>
      <c r="FW1170" s="227">
        <f t="shared" si="2050"/>
        <v>3181.8428739000001</v>
      </c>
      <c r="FX1170" s="227">
        <f t="shared" si="2051"/>
        <v>3342.6920572333333</v>
      </c>
      <c r="FY1170" s="227">
        <f t="shared" si="1917"/>
        <v>3113.21</v>
      </c>
      <c r="FZ1170" s="227">
        <f t="shared" si="2052"/>
        <v>62.264200000000002</v>
      </c>
      <c r="GA1170" s="227">
        <f t="shared" si="2053"/>
        <v>67.452883333333332</v>
      </c>
      <c r="GB1170" s="228">
        <f t="shared" ref="GB1170:GB1233" si="2128">($O1170/GB$1103)</f>
        <v>1.0072020461584419</v>
      </c>
      <c r="GC1170" s="239">
        <f t="shared" ref="GC1170:GC1233" si="2129">NETWORKDAYS(GC$1103,$A1170,$AE$118:$AE$502)-1</f>
        <v>43</v>
      </c>
      <c r="GD1170" s="231">
        <f t="shared" si="2054"/>
        <v>1.009992303</v>
      </c>
      <c r="GE1170" s="227">
        <f t="shared" si="2055"/>
        <v>3166.9636619799999</v>
      </c>
      <c r="GF1170" s="227">
        <f t="shared" si="2056"/>
        <v>3296.6807453133333</v>
      </c>
      <c r="GG1170" s="227">
        <f t="shared" si="2063"/>
        <v>3113.21</v>
      </c>
      <c r="GH1170" s="227">
        <f t="shared" si="2071"/>
        <v>62.264200000000002</v>
      </c>
      <c r="GI1170" s="227">
        <f t="shared" si="2072"/>
        <v>35.283046666666664</v>
      </c>
      <c r="GJ1170" s="228">
        <f t="shared" si="2058"/>
        <v>1.0061954367823513</v>
      </c>
      <c r="GK1170" s="239">
        <f t="shared" si="2059"/>
        <v>23</v>
      </c>
      <c r="GL1170" s="231">
        <f t="shared" si="2073"/>
        <v>1.005332361</v>
      </c>
      <c r="GM1170" s="227">
        <f t="shared" si="2074"/>
        <v>3149.2013042899998</v>
      </c>
      <c r="GN1170" s="227">
        <f t="shared" si="2075"/>
        <v>3246.7485509566663</v>
      </c>
      <c r="GO1170" s="227">
        <f t="shared" si="2126"/>
        <v>3113.21</v>
      </c>
      <c r="GP1170" s="227">
        <f t="shared" ref="GP1170:GP1233" si="2130">0.02*GO1170</f>
        <v>62.264200000000002</v>
      </c>
      <c r="GQ1170" s="227">
        <f t="shared" ref="GQ1170:GQ1233" si="2131">(($A1170-GQ$1165)/30)*0.01*GO1170</f>
        <v>3.11321</v>
      </c>
      <c r="GR1170" s="228">
        <f t="shared" si="2119"/>
        <v>1.0010896237896245</v>
      </c>
      <c r="GS1170" s="239">
        <f t="shared" si="2120"/>
        <v>1</v>
      </c>
      <c r="GT1170" s="231">
        <f t="shared" ref="GT1170:GT1233" si="2132">ROUND((1+0.06)^TRUNC((GS1170/252),9),9)</f>
        <v>1.0002312529999999</v>
      </c>
      <c r="GU1170" s="227">
        <f t="shared" ref="GU1170:GU1233" si="2133">TRUNC(GO1170*(GR1170*GT1170),8)</f>
        <v>3117.3229512900002</v>
      </c>
      <c r="GV1170" s="227">
        <f t="shared" ref="GV1170:GV1233" si="2134">IF(GV$1102="SIM",0,GP1170+GQ1170+GU1170)</f>
        <v>3182.7003612900003</v>
      </c>
      <c r="GW1170" s="1"/>
      <c r="GX1170" s="1"/>
      <c r="GY1170" s="1"/>
      <c r="GZ1170" s="5"/>
      <c r="HA1170" s="5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3"/>
      <c r="JZ1170" s="1"/>
      <c r="KA1170" s="1"/>
      <c r="KB1170" s="1"/>
      <c r="KC1170" s="1"/>
      <c r="KD1170" s="1"/>
      <c r="KE1170" s="1"/>
    </row>
    <row r="1171" spans="1:291" x14ac:dyDescent="0.2">
      <c r="A1171" s="196">
        <f t="shared" si="2103"/>
        <v>43829</v>
      </c>
      <c r="B1171" s="236">
        <f t="shared" si="2123"/>
        <v>125340.10647805998</v>
      </c>
      <c r="C1171" s="66">
        <f t="shared" si="1941"/>
        <v>42206.010731210001</v>
      </c>
      <c r="D1171" s="77">
        <f t="shared" si="2104"/>
        <v>5259.76</v>
      </c>
      <c r="E1171" s="67">
        <f>VLOOKUP(A1170,[1]Plan1!$DQ$117:$DS$314,3)</f>
        <v>5320.25</v>
      </c>
      <c r="F1171" s="11">
        <f t="shared" si="2105"/>
        <v>43826</v>
      </c>
      <c r="G1171" s="73">
        <f t="shared" si="2093"/>
        <v>1.1500524738771389E-2</v>
      </c>
      <c r="H1171" s="11">
        <f t="shared" si="2106"/>
        <v>43857</v>
      </c>
      <c r="I1171" s="11">
        <f t="shared" si="2094"/>
        <v>43857</v>
      </c>
      <c r="J1171" s="1">
        <f t="shared" si="2107"/>
        <v>21</v>
      </c>
      <c r="K1171" s="1">
        <f t="shared" si="2108"/>
        <v>2</v>
      </c>
      <c r="L1171" s="66">
        <f t="shared" si="2095"/>
        <v>1.0010896300000001</v>
      </c>
      <c r="M1171" s="70">
        <f t="shared" si="1942"/>
        <v>1.0051002499999999</v>
      </c>
      <c r="N1171" s="70">
        <f t="shared" si="1928"/>
        <v>1.1095297412767287</v>
      </c>
      <c r="O1171" s="66">
        <f t="shared" si="1938"/>
        <v>1.1107387099999999</v>
      </c>
      <c r="P1171" s="66">
        <f t="shared" si="2096"/>
        <v>42251.99966668</v>
      </c>
      <c r="Q1171" s="74">
        <f t="shared" si="2097"/>
        <v>0</v>
      </c>
      <c r="R1171" s="75">
        <f t="shared" si="1939"/>
        <v>0</v>
      </c>
      <c r="S1171" s="66">
        <f t="shared" si="1940"/>
        <v>0</v>
      </c>
      <c r="T1171" s="10">
        <f t="shared" si="2109"/>
        <v>0.06</v>
      </c>
      <c r="U1171" s="74">
        <f t="shared" si="1935"/>
        <v>2</v>
      </c>
      <c r="V1171" s="74">
        <v>252</v>
      </c>
      <c r="W1171" s="70">
        <f t="shared" si="2098"/>
        <v>1.000462559</v>
      </c>
      <c r="X1171" s="66">
        <f t="shared" si="2099"/>
        <v>19.544042709999999</v>
      </c>
      <c r="Y1171" s="66">
        <v>0</v>
      </c>
      <c r="Z1171" s="67">
        <f t="shared" si="2100"/>
        <v>0</v>
      </c>
      <c r="AA1171" s="68" t="str">
        <f t="shared" si="2110"/>
        <v>A+INCORP J=</v>
      </c>
      <c r="AB1171" s="11">
        <f t="shared" si="2111"/>
        <v>43857</v>
      </c>
      <c r="AC1171" s="227">
        <f t="shared" si="2117"/>
        <v>3113.21</v>
      </c>
      <c r="AD1171" s="227">
        <f t="shared" si="1957"/>
        <v>62.264200000000002</v>
      </c>
      <c r="AE1171" s="227">
        <f t="shared" si="1958"/>
        <v>668.30241333333322</v>
      </c>
      <c r="AF1171" s="228">
        <f t="shared" si="2124"/>
        <v>1.0644881476868855</v>
      </c>
      <c r="AG1171" s="230">
        <f t="shared" si="2125"/>
        <v>444</v>
      </c>
      <c r="AH1171" s="231">
        <f t="shared" si="1959"/>
        <v>1.1081193140000001</v>
      </c>
      <c r="AI1171" s="227">
        <f t="shared" si="1960"/>
        <v>3672.2798656800001</v>
      </c>
      <c r="AJ1171" s="227">
        <f t="shared" si="1961"/>
        <v>4402.846479013333</v>
      </c>
      <c r="AK1171" s="227">
        <f t="shared" si="1948"/>
        <v>3113.21</v>
      </c>
      <c r="AL1171" s="227">
        <f t="shared" si="1962"/>
        <v>62.264200000000002</v>
      </c>
      <c r="AM1171" s="227">
        <f t="shared" si="1963"/>
        <v>637.1703133333333</v>
      </c>
      <c r="AN1171" s="228">
        <f t="shared" si="1949"/>
        <v>1.0635313708079668</v>
      </c>
      <c r="AO1171" s="230">
        <f t="shared" si="1950"/>
        <v>423</v>
      </c>
      <c r="AP1171" s="231">
        <f t="shared" si="1964"/>
        <v>1.1027516150000001</v>
      </c>
      <c r="AQ1171" s="227">
        <f t="shared" si="1965"/>
        <v>3651.2067364300001</v>
      </c>
      <c r="AR1171" s="227">
        <f t="shared" si="1966"/>
        <v>4350.6412497633337</v>
      </c>
      <c r="AS1171" s="227">
        <f t="shared" si="2112"/>
        <v>3113.21</v>
      </c>
      <c r="AT1171" s="227">
        <f t="shared" si="1967"/>
        <v>62.264200000000002</v>
      </c>
      <c r="AU1171" s="227">
        <f t="shared" si="1968"/>
        <v>606.03821333333326</v>
      </c>
      <c r="AV1171" s="228">
        <f t="shared" si="2113"/>
        <v>1.0611971964236979</v>
      </c>
      <c r="AW1171" s="230">
        <f t="shared" si="2114"/>
        <v>402</v>
      </c>
      <c r="AX1171" s="231">
        <f t="shared" si="1969"/>
        <v>1.097409917</v>
      </c>
      <c r="AY1171" s="227">
        <f t="shared" si="1970"/>
        <v>3625.5457620699999</v>
      </c>
      <c r="AZ1171" s="227">
        <f t="shared" si="1971"/>
        <v>4293.8481754033328</v>
      </c>
      <c r="BA1171" s="227">
        <f t="shared" si="2091"/>
        <v>3113.21</v>
      </c>
      <c r="BB1171" s="227">
        <f t="shared" si="1972"/>
        <v>62.264200000000002</v>
      </c>
      <c r="BC1171" s="227">
        <f t="shared" si="1973"/>
        <v>573.86837666666668</v>
      </c>
      <c r="BD1171" s="228">
        <f t="shared" si="1946"/>
        <v>1.0569687540873798</v>
      </c>
      <c r="BE1171" s="230">
        <f t="shared" si="1947"/>
        <v>382</v>
      </c>
      <c r="BF1171" s="231">
        <f t="shared" si="1974"/>
        <v>1.092346643</v>
      </c>
      <c r="BG1171" s="227">
        <f t="shared" si="1975"/>
        <v>3594.4383904000001</v>
      </c>
      <c r="BH1171" s="227">
        <f t="shared" si="1976"/>
        <v>4230.5709670666665</v>
      </c>
      <c r="BI1171" s="227">
        <f t="shared" si="2115"/>
        <v>3113.21</v>
      </c>
      <c r="BJ1171" s="227">
        <f t="shared" si="1977"/>
        <v>62.264200000000002</v>
      </c>
      <c r="BK1171" s="227">
        <f t="shared" si="1978"/>
        <v>542.73627666666664</v>
      </c>
      <c r="BL1171" s="228">
        <f t="shared" si="2101"/>
        <v>1.0438165221892133</v>
      </c>
      <c r="BM1171" s="230">
        <f t="shared" si="2102"/>
        <v>360</v>
      </c>
      <c r="BN1171" s="231">
        <f t="shared" si="1979"/>
        <v>1.08680402</v>
      </c>
      <c r="BO1171" s="227">
        <f t="shared" si="1980"/>
        <v>3531.70011755</v>
      </c>
      <c r="BP1171" s="227">
        <f t="shared" si="1981"/>
        <v>4136.700594216667</v>
      </c>
      <c r="BQ1171" s="227">
        <f t="shared" si="1945"/>
        <v>3113.21</v>
      </c>
      <c r="BR1171" s="227">
        <f t="shared" si="1982"/>
        <v>62.264200000000002</v>
      </c>
      <c r="BS1171" s="227">
        <f t="shared" si="1983"/>
        <v>508.49096666666668</v>
      </c>
      <c r="BT1171" s="228">
        <f t="shared" si="1943"/>
        <v>1.0403825878076842</v>
      </c>
      <c r="BU1171" s="230">
        <f t="shared" si="1944"/>
        <v>337</v>
      </c>
      <c r="BV1171" s="231">
        <f t="shared" si="1984"/>
        <v>1.0810395269999999</v>
      </c>
      <c r="BW1171" s="227">
        <f t="shared" si="1985"/>
        <v>3501.41078892</v>
      </c>
      <c r="BX1171" s="227">
        <f t="shared" si="1986"/>
        <v>4072.1659555866668</v>
      </c>
      <c r="BY1171" s="227">
        <f t="shared" si="2092"/>
        <v>3113.21</v>
      </c>
      <c r="BZ1171" s="227">
        <f t="shared" si="1987"/>
        <v>62.264200000000002</v>
      </c>
      <c r="CA1171" s="227">
        <f t="shared" si="1988"/>
        <v>478.39660333333336</v>
      </c>
      <c r="CB1171" s="228">
        <f t="shared" si="2089"/>
        <v>1.0413187479039232</v>
      </c>
      <c r="CC1171" s="230">
        <f t="shared" si="2090"/>
        <v>317</v>
      </c>
      <c r="CD1171" s="231">
        <f t="shared" si="1989"/>
        <v>1.0760517839999999</v>
      </c>
      <c r="CE1171" s="227">
        <f t="shared" si="1990"/>
        <v>3488.3919541800001</v>
      </c>
      <c r="CF1171" s="227">
        <f t="shared" si="1991"/>
        <v>4029.0527575133333</v>
      </c>
      <c r="CG1171" s="227">
        <f t="shared" si="2085"/>
        <v>3113.21</v>
      </c>
      <c r="CH1171" s="227">
        <f t="shared" si="1992"/>
        <v>62.264200000000002</v>
      </c>
      <c r="CI1171" s="227">
        <f t="shared" si="1993"/>
        <v>447.26450333333332</v>
      </c>
      <c r="CJ1171" s="228">
        <f t="shared" si="1936"/>
        <v>1.0363446086346972</v>
      </c>
      <c r="CK1171" s="230">
        <f t="shared" si="1937"/>
        <v>296</v>
      </c>
      <c r="CL1171" s="231">
        <f t="shared" si="1994"/>
        <v>1.0708394189999999</v>
      </c>
      <c r="CM1171" s="227">
        <f t="shared" si="1995"/>
        <v>3454.9117535199998</v>
      </c>
      <c r="CN1171" s="227">
        <f t="shared" si="1996"/>
        <v>3964.4404568533332</v>
      </c>
      <c r="CO1171" s="227">
        <f t="shared" si="2088"/>
        <v>3113.21</v>
      </c>
      <c r="CP1171" s="227">
        <f t="shared" si="1997"/>
        <v>62.264200000000002</v>
      </c>
      <c r="CQ1171" s="227">
        <f t="shared" si="1998"/>
        <v>414.05693000000002</v>
      </c>
      <c r="CR1171" s="228">
        <f t="shared" si="2086"/>
        <v>1.0317027097363092</v>
      </c>
      <c r="CS1171" s="230">
        <f t="shared" si="2087"/>
        <v>276</v>
      </c>
      <c r="CT1171" s="231">
        <f t="shared" si="1999"/>
        <v>1.0658987369999999</v>
      </c>
      <c r="CU1171" s="227">
        <f t="shared" si="2000"/>
        <v>3423.5678203500001</v>
      </c>
      <c r="CV1171" s="227">
        <f t="shared" si="2001"/>
        <v>3899.8889503500004</v>
      </c>
      <c r="CW1171" s="227">
        <f t="shared" si="1934"/>
        <v>3113.21</v>
      </c>
      <c r="CX1171" s="227">
        <f t="shared" si="2002"/>
        <v>62.264200000000002</v>
      </c>
      <c r="CY1171" s="227">
        <f t="shared" si="2003"/>
        <v>382.92483000000004</v>
      </c>
      <c r="CZ1171" s="228">
        <f t="shared" si="1932"/>
        <v>1.03387431114137</v>
      </c>
      <c r="DA1171" s="239">
        <f t="shared" si="1933"/>
        <v>255</v>
      </c>
      <c r="DB1171" s="231">
        <f t="shared" si="2004"/>
        <v>1.060735553</v>
      </c>
      <c r="DC1171" s="227">
        <f t="shared" si="2005"/>
        <v>3414.15541562</v>
      </c>
      <c r="DD1171" s="227">
        <f t="shared" si="2006"/>
        <v>3859.34444562</v>
      </c>
      <c r="DE1171" s="227">
        <f t="shared" si="2084"/>
        <v>3113.21</v>
      </c>
      <c r="DF1171" s="227">
        <f t="shared" si="2007"/>
        <v>62.264200000000002</v>
      </c>
      <c r="DG1171" s="227">
        <f t="shared" si="2008"/>
        <v>351.79273000000001</v>
      </c>
      <c r="DH1171" s="228">
        <f t="shared" si="2082"/>
        <v>1.0323257158802008</v>
      </c>
      <c r="DI1171" s="239">
        <f t="shared" si="2083"/>
        <v>234</v>
      </c>
      <c r="DJ1171" s="231">
        <f t="shared" si="2009"/>
        <v>1.05559738</v>
      </c>
      <c r="DK1171" s="227">
        <f t="shared" si="2010"/>
        <v>3392.5282004999999</v>
      </c>
      <c r="DL1171" s="227">
        <f t="shared" si="2011"/>
        <v>3806.5851305000001</v>
      </c>
      <c r="DM1171" s="227">
        <f t="shared" si="1931"/>
        <v>3113.21</v>
      </c>
      <c r="DN1171" s="227">
        <f t="shared" si="2012"/>
        <v>62.264200000000002</v>
      </c>
      <c r="DO1171" s="227">
        <f t="shared" si="2013"/>
        <v>319.62289333333337</v>
      </c>
      <c r="DP1171" s="228">
        <f t="shared" si="1929"/>
        <v>1.029033215436072</v>
      </c>
      <c r="DQ1171" s="239">
        <f t="shared" si="1930"/>
        <v>213</v>
      </c>
      <c r="DR1171" s="231">
        <f t="shared" si="2014"/>
        <v>1.0504840950000001</v>
      </c>
      <c r="DS1171" s="227">
        <f t="shared" si="2015"/>
        <v>3365.3271665000002</v>
      </c>
      <c r="DT1171" s="227">
        <f t="shared" si="2016"/>
        <v>3747.2142598333335</v>
      </c>
      <c r="DU1171" s="227">
        <f t="shared" si="2081"/>
        <v>3113.21</v>
      </c>
      <c r="DV1171" s="227">
        <f t="shared" si="2017"/>
        <v>62.264200000000002</v>
      </c>
      <c r="DW1171" s="227">
        <f t="shared" si="2018"/>
        <v>290.56626666666671</v>
      </c>
      <c r="DX1171" s="228">
        <f t="shared" si="2078"/>
        <v>1.0246278766483645</v>
      </c>
      <c r="DY1171" s="239">
        <f t="shared" si="2079"/>
        <v>195</v>
      </c>
      <c r="DZ1171" s="231">
        <f t="shared" si="2019"/>
        <v>1.0461209979999999</v>
      </c>
      <c r="EA1171" s="227">
        <f t="shared" si="2020"/>
        <v>3337.0022817499998</v>
      </c>
      <c r="EB1171" s="227">
        <f t="shared" si="2021"/>
        <v>3689.8327484166666</v>
      </c>
      <c r="EC1171" s="227">
        <f t="shared" si="1925"/>
        <v>3113.21</v>
      </c>
      <c r="ED1171" s="227">
        <f t="shared" si="2022"/>
        <v>62.264200000000002</v>
      </c>
      <c r="EE1171" s="227">
        <f t="shared" si="2023"/>
        <v>258.39643000000001</v>
      </c>
      <c r="EF1171" s="228">
        <f t="shared" si="1926"/>
        <v>1.0170007631680595</v>
      </c>
      <c r="EG1171" s="239">
        <f t="shared" si="1927"/>
        <v>173</v>
      </c>
      <c r="EH1171" s="231">
        <f t="shared" si="2024"/>
        <v>1.0408129260000001</v>
      </c>
      <c r="EI1171" s="227">
        <f t="shared" si="2025"/>
        <v>3295.3562587800002</v>
      </c>
      <c r="EJ1171" s="227">
        <f t="shared" si="2026"/>
        <v>3616.01688878</v>
      </c>
      <c r="EK1171" s="227">
        <f t="shared" si="2080"/>
        <v>3113.21</v>
      </c>
      <c r="EL1171" s="227">
        <f t="shared" si="2027"/>
        <v>62.264200000000002</v>
      </c>
      <c r="EM1171" s="227">
        <f t="shared" si="2028"/>
        <v>225.18885666666668</v>
      </c>
      <c r="EN1171" s="228">
        <f t="shared" si="2076"/>
        <v>1.0112370310889698</v>
      </c>
      <c r="EO1171" s="239">
        <f t="shared" si="2077"/>
        <v>152</v>
      </c>
      <c r="EP1171" s="231">
        <f t="shared" si="2029"/>
        <v>1.0357712569999999</v>
      </c>
      <c r="EQ1171" s="227">
        <f t="shared" si="2030"/>
        <v>3260.8080669400001</v>
      </c>
      <c r="ER1171" s="227">
        <f t="shared" si="2031"/>
        <v>3548.2611236066668</v>
      </c>
      <c r="ES1171" s="227">
        <f t="shared" si="1924"/>
        <v>3113.21</v>
      </c>
      <c r="ET1171" s="227">
        <f t="shared" si="2032"/>
        <v>62.264200000000002</v>
      </c>
      <c r="EU1171" s="227">
        <f t="shared" si="2033"/>
        <v>195.09449333333333</v>
      </c>
      <c r="EV1171" s="228">
        <f t="shared" si="1922"/>
        <v>1.0099239596586398</v>
      </c>
      <c r="EW1171" s="239">
        <f t="shared" si="1923"/>
        <v>132</v>
      </c>
      <c r="EX1171" s="231">
        <f t="shared" si="2034"/>
        <v>1.0309923750000001</v>
      </c>
      <c r="EY1171" s="227">
        <f t="shared" si="2035"/>
        <v>3241.5486631200001</v>
      </c>
      <c r="EZ1171" s="227">
        <f t="shared" si="2036"/>
        <v>3498.9073564533337</v>
      </c>
      <c r="FA1171" s="227">
        <f t="shared" si="2070"/>
        <v>3113.21</v>
      </c>
      <c r="FB1171" s="227">
        <f t="shared" si="2037"/>
        <v>62.264200000000002</v>
      </c>
      <c r="FC1171" s="227">
        <f t="shared" si="2038"/>
        <v>163.96239333333332</v>
      </c>
      <c r="FD1171" s="228">
        <f t="shared" si="2068"/>
        <v>1.0098232458155505</v>
      </c>
      <c r="FE1171" s="239">
        <f t="shared" si="2069"/>
        <v>110</v>
      </c>
      <c r="FF1171" s="231">
        <f t="shared" si="2039"/>
        <v>1.0257610660000001</v>
      </c>
      <c r="FG1171" s="227">
        <f t="shared" si="2040"/>
        <v>3224.77925585</v>
      </c>
      <c r="FH1171" s="227">
        <f t="shared" si="2041"/>
        <v>3451.0058491833333</v>
      </c>
      <c r="FI1171" s="227">
        <f t="shared" si="1921"/>
        <v>3113.21</v>
      </c>
      <c r="FJ1171" s="227">
        <f t="shared" si="2042"/>
        <v>62.264200000000002</v>
      </c>
      <c r="FK1171" s="227">
        <f t="shared" si="2043"/>
        <v>130.75482000000002</v>
      </c>
      <c r="FL1171" s="228">
        <f t="shared" si="1919"/>
        <v>1.0079076661351567</v>
      </c>
      <c r="FM1171" s="239">
        <f t="shared" si="1920"/>
        <v>88</v>
      </c>
      <c r="FN1171" s="231">
        <f t="shared" si="2044"/>
        <v>1.0205563019999999</v>
      </c>
      <c r="FO1171" s="227">
        <f t="shared" si="2045"/>
        <v>3202.3303699100002</v>
      </c>
      <c r="FP1171" s="227">
        <f t="shared" si="2046"/>
        <v>3395.3493899100004</v>
      </c>
      <c r="FQ1171" s="227">
        <f t="shared" si="2067"/>
        <v>3113.21</v>
      </c>
      <c r="FR1171" s="227">
        <f t="shared" si="2047"/>
        <v>62.264200000000002</v>
      </c>
      <c r="FS1171" s="227">
        <f t="shared" si="2048"/>
        <v>99.622720000000001</v>
      </c>
      <c r="FT1171" s="228">
        <f t="shared" si="2065"/>
        <v>1.0067995349794265</v>
      </c>
      <c r="FU1171" s="239">
        <f t="shared" si="2066"/>
        <v>66</v>
      </c>
      <c r="FV1171" s="231">
        <f t="shared" si="2049"/>
        <v>1.0153779469999999</v>
      </c>
      <c r="FW1171" s="227">
        <f t="shared" si="2050"/>
        <v>3182.5786849000001</v>
      </c>
      <c r="FX1171" s="227">
        <f t="shared" si="2051"/>
        <v>3344.4656049</v>
      </c>
      <c r="FY1171" s="227">
        <f t="shared" ref="FY1171:FY1234" si="2135">FY1170</f>
        <v>3113.21</v>
      </c>
      <c r="FZ1171" s="227">
        <f t="shared" si="2052"/>
        <v>62.264200000000002</v>
      </c>
      <c r="GA1171" s="227">
        <f t="shared" si="2053"/>
        <v>68.490620000000007</v>
      </c>
      <c r="GB1171" s="228">
        <f t="shared" si="2128"/>
        <v>1.0072020461584419</v>
      </c>
      <c r="GC1171" s="239">
        <f t="shared" si="2129"/>
        <v>44</v>
      </c>
      <c r="GD1171" s="231">
        <f t="shared" si="2054"/>
        <v>1.0102258669999999</v>
      </c>
      <c r="GE1171" s="227">
        <f t="shared" si="2055"/>
        <v>3167.6960326100002</v>
      </c>
      <c r="GF1171" s="227">
        <f t="shared" si="2056"/>
        <v>3298.4508526100003</v>
      </c>
      <c r="GG1171" s="227">
        <f t="shared" si="2063"/>
        <v>3113.21</v>
      </c>
      <c r="GH1171" s="227">
        <f t="shared" si="2071"/>
        <v>62.264200000000002</v>
      </c>
      <c r="GI1171" s="227">
        <f t="shared" si="2072"/>
        <v>36.320783333333338</v>
      </c>
      <c r="GJ1171" s="228">
        <f t="shared" si="2058"/>
        <v>1.0061954367823513</v>
      </c>
      <c r="GK1171" s="239">
        <f t="shared" si="2059"/>
        <v>24</v>
      </c>
      <c r="GL1171" s="231">
        <f t="shared" si="2073"/>
        <v>1.005564846</v>
      </c>
      <c r="GM1171" s="227">
        <f t="shared" si="2074"/>
        <v>3149.92956301</v>
      </c>
      <c r="GN1171" s="227">
        <f t="shared" si="2075"/>
        <v>3248.5145463433332</v>
      </c>
      <c r="GO1171" s="227">
        <f t="shared" si="2126"/>
        <v>3113.21</v>
      </c>
      <c r="GP1171" s="227">
        <f t="shared" si="2130"/>
        <v>62.264200000000002</v>
      </c>
      <c r="GQ1171" s="227">
        <f t="shared" si="2131"/>
        <v>4.150946666666667</v>
      </c>
      <c r="GR1171" s="228">
        <f t="shared" si="2119"/>
        <v>1.0010896237896245</v>
      </c>
      <c r="GS1171" s="239">
        <f t="shared" si="2120"/>
        <v>2</v>
      </c>
      <c r="GT1171" s="231">
        <f t="shared" si="2132"/>
        <v>1.000462559</v>
      </c>
      <c r="GU1171" s="227">
        <f t="shared" si="2133"/>
        <v>3118.0438400799999</v>
      </c>
      <c r="GV1171" s="227">
        <f t="shared" si="2134"/>
        <v>3184.4589867466666</v>
      </c>
      <c r="GW1171" s="1"/>
      <c r="GX1171" s="1"/>
      <c r="GY1171" s="1"/>
      <c r="GZ1171" s="5"/>
      <c r="HA1171" s="5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3"/>
      <c r="JZ1171" s="1"/>
      <c r="KA1171" s="1"/>
      <c r="KB1171" s="1"/>
      <c r="KC1171" s="1"/>
      <c r="KD1171" s="1"/>
      <c r="KE1171" s="1"/>
    </row>
    <row r="1172" spans="1:291" x14ac:dyDescent="0.2">
      <c r="A1172" s="196">
        <f t="shared" si="2103"/>
        <v>43830</v>
      </c>
      <c r="B1172" s="236">
        <f t="shared" si="2123"/>
        <v>125453.39847447671</v>
      </c>
      <c r="C1172" s="66">
        <f t="shared" si="1941"/>
        <v>42206.010731210001</v>
      </c>
      <c r="D1172" s="77">
        <f t="shared" si="2104"/>
        <v>5259.76</v>
      </c>
      <c r="E1172" s="67">
        <f>VLOOKUP(A1171,[1]Plan1!$DQ$117:$DS$314,3)</f>
        <v>5320.25</v>
      </c>
      <c r="F1172" s="11">
        <f t="shared" si="2105"/>
        <v>43826</v>
      </c>
      <c r="G1172" s="73">
        <f t="shared" si="2093"/>
        <v>1.1500524738771389E-2</v>
      </c>
      <c r="H1172" s="11">
        <f t="shared" si="2106"/>
        <v>43857</v>
      </c>
      <c r="I1172" s="11">
        <f t="shared" si="2094"/>
        <v>43857</v>
      </c>
      <c r="J1172" s="1">
        <f t="shared" si="2107"/>
        <v>21</v>
      </c>
      <c r="K1172" s="1">
        <f t="shared" si="2108"/>
        <v>3</v>
      </c>
      <c r="L1172" s="66">
        <f t="shared" si="2095"/>
        <v>1.0016348900000001</v>
      </c>
      <c r="M1172" s="70">
        <f t="shared" si="1942"/>
        <v>1.0051002499999999</v>
      </c>
      <c r="N1172" s="70">
        <f t="shared" si="1928"/>
        <v>1.1095297412767287</v>
      </c>
      <c r="O1172" s="66">
        <f t="shared" si="1938"/>
        <v>1.1113436999999999</v>
      </c>
      <c r="P1172" s="66">
        <f t="shared" si="2096"/>
        <v>42275.012916090003</v>
      </c>
      <c r="Q1172" s="74">
        <f t="shared" si="2097"/>
        <v>0</v>
      </c>
      <c r="R1172" s="75">
        <f t="shared" si="1939"/>
        <v>0</v>
      </c>
      <c r="S1172" s="66">
        <f t="shared" si="1940"/>
        <v>0</v>
      </c>
      <c r="T1172" s="10">
        <f t="shared" si="2109"/>
        <v>0.06</v>
      </c>
      <c r="U1172" s="74">
        <f t="shared" si="1935"/>
        <v>3</v>
      </c>
      <c r="V1172" s="74">
        <v>252</v>
      </c>
      <c r="W1172" s="70">
        <f t="shared" si="2098"/>
        <v>1.0006939180000001</v>
      </c>
      <c r="X1172" s="66">
        <f t="shared" si="2099"/>
        <v>29.335392410000001</v>
      </c>
      <c r="Y1172" s="66">
        <v>0</v>
      </c>
      <c r="Z1172" s="67">
        <f t="shared" si="2100"/>
        <v>0</v>
      </c>
      <c r="AA1172" s="68" t="str">
        <f t="shared" si="2110"/>
        <v>A+INCORP J=</v>
      </c>
      <c r="AB1172" s="11">
        <f t="shared" si="2111"/>
        <v>43857</v>
      </c>
      <c r="AC1172" s="227">
        <f t="shared" si="2117"/>
        <v>3113.21</v>
      </c>
      <c r="AD1172" s="227">
        <f t="shared" si="1957"/>
        <v>62.264200000000002</v>
      </c>
      <c r="AE1172" s="227">
        <f t="shared" si="1958"/>
        <v>669.34014999999999</v>
      </c>
      <c r="AF1172" s="228">
        <f t="shared" si="2124"/>
        <v>1.0650679462287669</v>
      </c>
      <c r="AG1172" s="230">
        <f t="shared" si="2125"/>
        <v>445</v>
      </c>
      <c r="AH1172" s="231">
        <f t="shared" si="1959"/>
        <v>1.1083755689999999</v>
      </c>
      <c r="AI1172" s="227">
        <f t="shared" si="1960"/>
        <v>3675.1297446600001</v>
      </c>
      <c r="AJ1172" s="227">
        <f t="shared" si="1961"/>
        <v>4406.7340946599998</v>
      </c>
      <c r="AK1172" s="227">
        <f t="shared" si="1948"/>
        <v>3113.21</v>
      </c>
      <c r="AL1172" s="227">
        <f t="shared" si="1962"/>
        <v>62.264200000000002</v>
      </c>
      <c r="AM1172" s="227">
        <f t="shared" si="1963"/>
        <v>638.20805000000007</v>
      </c>
      <c r="AN1172" s="228">
        <f t="shared" si="1949"/>
        <v>1.0641106482187859</v>
      </c>
      <c r="AO1172" s="230">
        <f t="shared" si="1950"/>
        <v>424</v>
      </c>
      <c r="AP1172" s="231">
        <f t="shared" si="1964"/>
        <v>1.103006629</v>
      </c>
      <c r="AQ1172" s="227">
        <f t="shared" si="1965"/>
        <v>3654.0402625299998</v>
      </c>
      <c r="AR1172" s="227">
        <f t="shared" si="1966"/>
        <v>4354.5125125300001</v>
      </c>
      <c r="AS1172" s="227">
        <f t="shared" si="2112"/>
        <v>3113.21</v>
      </c>
      <c r="AT1172" s="227">
        <f t="shared" si="1967"/>
        <v>62.264200000000002</v>
      </c>
      <c r="AU1172" s="227">
        <f t="shared" si="1968"/>
        <v>607.07595000000003</v>
      </c>
      <c r="AV1172" s="228">
        <f t="shared" si="2113"/>
        <v>1.0617752024714611</v>
      </c>
      <c r="AW1172" s="230">
        <f t="shared" si="2114"/>
        <v>403</v>
      </c>
      <c r="AX1172" s="231">
        <f t="shared" si="1969"/>
        <v>1.0976636950000001</v>
      </c>
      <c r="AY1172" s="227">
        <f t="shared" si="1970"/>
        <v>3628.3593715400002</v>
      </c>
      <c r="AZ1172" s="227">
        <f t="shared" si="1971"/>
        <v>4297.6995215400002</v>
      </c>
      <c r="BA1172" s="227">
        <f t="shared" si="2091"/>
        <v>3113.21</v>
      </c>
      <c r="BB1172" s="227">
        <f t="shared" si="1972"/>
        <v>62.264200000000002</v>
      </c>
      <c r="BC1172" s="227">
        <f t="shared" si="1973"/>
        <v>574.90611333333322</v>
      </c>
      <c r="BD1172" s="228">
        <f t="shared" si="1946"/>
        <v>1.0575444570144303</v>
      </c>
      <c r="BE1172" s="230">
        <f t="shared" si="1947"/>
        <v>383</v>
      </c>
      <c r="BF1172" s="231">
        <f t="shared" si="1974"/>
        <v>1.092599251</v>
      </c>
      <c r="BG1172" s="227">
        <f t="shared" si="1975"/>
        <v>3597.2278618999999</v>
      </c>
      <c r="BH1172" s="227">
        <f t="shared" si="1976"/>
        <v>4234.3981752333329</v>
      </c>
      <c r="BI1172" s="227">
        <f t="shared" si="2115"/>
        <v>3113.21</v>
      </c>
      <c r="BJ1172" s="227">
        <f t="shared" si="1977"/>
        <v>62.264200000000002</v>
      </c>
      <c r="BK1172" s="227">
        <f t="shared" si="1978"/>
        <v>543.7740133333333</v>
      </c>
      <c r="BL1172" s="228">
        <f t="shared" si="2101"/>
        <v>1.0443850614433816</v>
      </c>
      <c r="BM1172" s="230">
        <f t="shared" si="2102"/>
        <v>361</v>
      </c>
      <c r="BN1172" s="231">
        <f t="shared" si="1979"/>
        <v>1.0870553460000001</v>
      </c>
      <c r="BO1172" s="227">
        <f t="shared" si="1980"/>
        <v>3534.44090005</v>
      </c>
      <c r="BP1172" s="227">
        <f t="shared" si="1981"/>
        <v>4140.4791133833332</v>
      </c>
      <c r="BQ1172" s="227">
        <f t="shared" si="1945"/>
        <v>3113.21</v>
      </c>
      <c r="BR1172" s="227">
        <f t="shared" si="1982"/>
        <v>62.264200000000002</v>
      </c>
      <c r="BS1172" s="227">
        <f t="shared" si="1983"/>
        <v>509.5287033333334</v>
      </c>
      <c r="BT1172" s="228">
        <f t="shared" si="1943"/>
        <v>1.0409492566886112</v>
      </c>
      <c r="BU1172" s="230">
        <f t="shared" si="1944"/>
        <v>338</v>
      </c>
      <c r="BV1172" s="231">
        <f t="shared" si="1984"/>
        <v>1.0812895199999999</v>
      </c>
      <c r="BW1172" s="227">
        <f t="shared" si="1985"/>
        <v>3504.1280655</v>
      </c>
      <c r="BX1172" s="227">
        <f t="shared" si="1986"/>
        <v>4075.9209688333335</v>
      </c>
      <c r="BY1172" s="227">
        <f t="shared" si="2092"/>
        <v>3113.21</v>
      </c>
      <c r="BZ1172" s="227">
        <f t="shared" si="1987"/>
        <v>62.264200000000002</v>
      </c>
      <c r="CA1172" s="227">
        <f t="shared" si="1988"/>
        <v>479.43434000000002</v>
      </c>
      <c r="CB1172" s="228">
        <f t="shared" si="2089"/>
        <v>1.0418859266864962</v>
      </c>
      <c r="CC1172" s="230">
        <f t="shared" si="2090"/>
        <v>318</v>
      </c>
      <c r="CD1172" s="231">
        <f t="shared" si="1989"/>
        <v>1.0763006230000001</v>
      </c>
      <c r="CE1172" s="227">
        <f t="shared" si="1990"/>
        <v>3491.0991256100001</v>
      </c>
      <c r="CF1172" s="227">
        <f t="shared" si="1991"/>
        <v>4032.79766561</v>
      </c>
      <c r="CG1172" s="227">
        <f t="shared" si="2085"/>
        <v>3113.21</v>
      </c>
      <c r="CH1172" s="227">
        <f t="shared" si="1992"/>
        <v>62.264200000000002</v>
      </c>
      <c r="CI1172" s="227">
        <f t="shared" si="1993"/>
        <v>448.30224000000004</v>
      </c>
      <c r="CJ1172" s="228">
        <f t="shared" si="1936"/>
        <v>1.0369090781351595</v>
      </c>
      <c r="CK1172" s="230">
        <f t="shared" si="1937"/>
        <v>297</v>
      </c>
      <c r="CL1172" s="231">
        <f t="shared" si="1994"/>
        <v>1.0710870530000001</v>
      </c>
      <c r="CM1172" s="227">
        <f t="shared" si="1995"/>
        <v>3457.59294378</v>
      </c>
      <c r="CN1172" s="227">
        <f t="shared" si="1996"/>
        <v>3968.1593837800001</v>
      </c>
      <c r="CO1172" s="227">
        <f t="shared" si="2088"/>
        <v>3113.21</v>
      </c>
      <c r="CP1172" s="227">
        <f t="shared" si="1997"/>
        <v>62.264200000000002</v>
      </c>
      <c r="CQ1172" s="227">
        <f t="shared" si="1998"/>
        <v>415.09466666666668</v>
      </c>
      <c r="CR1172" s="228">
        <f t="shared" si="2086"/>
        <v>1.0322646509172044</v>
      </c>
      <c r="CS1172" s="230">
        <f t="shared" si="2087"/>
        <v>277</v>
      </c>
      <c r="CT1172" s="231">
        <f t="shared" si="1999"/>
        <v>1.066145229</v>
      </c>
      <c r="CU1172" s="227">
        <f t="shared" si="2000"/>
        <v>3426.22468785</v>
      </c>
      <c r="CV1172" s="227">
        <f t="shared" si="2001"/>
        <v>3903.5835545166665</v>
      </c>
      <c r="CW1172" s="227">
        <f t="shared" si="1934"/>
        <v>3113.21</v>
      </c>
      <c r="CX1172" s="227">
        <f t="shared" si="2002"/>
        <v>62.264200000000002</v>
      </c>
      <c r="CY1172" s="227">
        <f t="shared" si="2003"/>
        <v>383.9625666666667</v>
      </c>
      <c r="CZ1172" s="228">
        <f t="shared" si="1932"/>
        <v>1.0344374351361187</v>
      </c>
      <c r="DA1172" s="239">
        <f t="shared" si="1933"/>
        <v>256</v>
      </c>
      <c r="DB1172" s="231">
        <f t="shared" si="2004"/>
        <v>1.0609808510000001</v>
      </c>
      <c r="DC1172" s="227">
        <f t="shared" si="2005"/>
        <v>3416.80497861</v>
      </c>
      <c r="DD1172" s="227">
        <f t="shared" si="2006"/>
        <v>3863.0317452766667</v>
      </c>
      <c r="DE1172" s="227">
        <f t="shared" si="2084"/>
        <v>3113.21</v>
      </c>
      <c r="DF1172" s="227">
        <f t="shared" si="2007"/>
        <v>62.264200000000002</v>
      </c>
      <c r="DG1172" s="227">
        <f t="shared" si="2008"/>
        <v>352.83046666666672</v>
      </c>
      <c r="DH1172" s="228">
        <f t="shared" si="2082"/>
        <v>1.0328879963960662</v>
      </c>
      <c r="DI1172" s="239">
        <f t="shared" si="2083"/>
        <v>235</v>
      </c>
      <c r="DJ1172" s="231">
        <f t="shared" si="2009"/>
        <v>1.0558414890000001</v>
      </c>
      <c r="DK1172" s="227">
        <f t="shared" si="2010"/>
        <v>3395.1609771200001</v>
      </c>
      <c r="DL1172" s="227">
        <f t="shared" si="2011"/>
        <v>3810.255643786667</v>
      </c>
      <c r="DM1172" s="227">
        <f t="shared" si="1931"/>
        <v>3113.21</v>
      </c>
      <c r="DN1172" s="227">
        <f t="shared" si="2012"/>
        <v>62.264200000000002</v>
      </c>
      <c r="DO1172" s="227">
        <f t="shared" si="2013"/>
        <v>320.66063000000003</v>
      </c>
      <c r="DP1172" s="228">
        <f t="shared" si="1929"/>
        <v>1.0295937026140212</v>
      </c>
      <c r="DQ1172" s="239">
        <f t="shared" si="1930"/>
        <v>214</v>
      </c>
      <c r="DR1172" s="231">
        <f t="shared" si="2014"/>
        <v>1.050727022</v>
      </c>
      <c r="DS1172" s="227">
        <f t="shared" si="2015"/>
        <v>3367.9388351799998</v>
      </c>
      <c r="DT1172" s="227">
        <f t="shared" si="2016"/>
        <v>3750.8636651799998</v>
      </c>
      <c r="DU1172" s="227">
        <f t="shared" si="2081"/>
        <v>3113.21</v>
      </c>
      <c r="DV1172" s="227">
        <f t="shared" si="2017"/>
        <v>62.264200000000002</v>
      </c>
      <c r="DW1172" s="227">
        <f t="shared" si="2018"/>
        <v>291.60400333333337</v>
      </c>
      <c r="DX1172" s="228">
        <f t="shared" si="2078"/>
        <v>1.0251859643547825</v>
      </c>
      <c r="DY1172" s="239">
        <f t="shared" si="2079"/>
        <v>196</v>
      </c>
      <c r="DZ1172" s="231">
        <f t="shared" si="2019"/>
        <v>1.0463629160000001</v>
      </c>
      <c r="EA1172" s="227">
        <f t="shared" si="2020"/>
        <v>3339.5919687800001</v>
      </c>
      <c r="EB1172" s="227">
        <f t="shared" si="2021"/>
        <v>3693.4601721133336</v>
      </c>
      <c r="EC1172" s="227">
        <f t="shared" si="1925"/>
        <v>3113.21</v>
      </c>
      <c r="ED1172" s="227">
        <f t="shared" si="2022"/>
        <v>62.264200000000002</v>
      </c>
      <c r="EE1172" s="227">
        <f t="shared" si="2023"/>
        <v>259.43416666666673</v>
      </c>
      <c r="EF1172" s="228">
        <f t="shared" si="1926"/>
        <v>1.0175546965874767</v>
      </c>
      <c r="EG1172" s="239">
        <f t="shared" si="1927"/>
        <v>174</v>
      </c>
      <c r="EH1172" s="231">
        <f t="shared" si="2024"/>
        <v>1.041053617</v>
      </c>
      <c r="EI1172" s="227">
        <f t="shared" si="2025"/>
        <v>3297.9136279200002</v>
      </c>
      <c r="EJ1172" s="227">
        <f t="shared" si="2026"/>
        <v>3619.6119945866667</v>
      </c>
      <c r="EK1172" s="227">
        <f t="shared" si="2080"/>
        <v>3113.21</v>
      </c>
      <c r="EL1172" s="227">
        <f t="shared" si="2027"/>
        <v>62.264200000000002</v>
      </c>
      <c r="EM1172" s="227">
        <f t="shared" si="2028"/>
        <v>226.22659333333334</v>
      </c>
      <c r="EN1172" s="228">
        <f t="shared" si="2076"/>
        <v>1.0117878251559547</v>
      </c>
      <c r="EO1172" s="239">
        <f t="shared" si="2077"/>
        <v>153</v>
      </c>
      <c r="EP1172" s="231">
        <f t="shared" si="2029"/>
        <v>1.036010782</v>
      </c>
      <c r="EQ1172" s="227">
        <f t="shared" si="2030"/>
        <v>3263.33862456</v>
      </c>
      <c r="ER1172" s="227">
        <f t="shared" si="2031"/>
        <v>3551.8294178933334</v>
      </c>
      <c r="ES1172" s="227">
        <f t="shared" si="1924"/>
        <v>3113.21</v>
      </c>
      <c r="ET1172" s="227">
        <f t="shared" si="2032"/>
        <v>62.264200000000002</v>
      </c>
      <c r="EU1172" s="227">
        <f t="shared" si="2033"/>
        <v>196.13222999999999</v>
      </c>
      <c r="EV1172" s="228">
        <f t="shared" si="1922"/>
        <v>1.0104740385303432</v>
      </c>
      <c r="EW1172" s="239">
        <f t="shared" si="1923"/>
        <v>133</v>
      </c>
      <c r="EX1172" s="231">
        <f t="shared" si="2034"/>
        <v>1.0312307940000001</v>
      </c>
      <c r="EY1172" s="227">
        <f t="shared" si="2035"/>
        <v>3244.06427171</v>
      </c>
      <c r="EZ1172" s="227">
        <f t="shared" si="2036"/>
        <v>3502.4607017099997</v>
      </c>
      <c r="FA1172" s="227">
        <f t="shared" si="2070"/>
        <v>3113.21</v>
      </c>
      <c r="FB1172" s="227">
        <f t="shared" si="2037"/>
        <v>62.264200000000002</v>
      </c>
      <c r="FC1172" s="227">
        <f t="shared" si="2038"/>
        <v>165.00012999999998</v>
      </c>
      <c r="FD1172" s="228">
        <f t="shared" si="2068"/>
        <v>1.0103732698310868</v>
      </c>
      <c r="FE1172" s="239">
        <f t="shared" si="2069"/>
        <v>111</v>
      </c>
      <c r="FF1172" s="231">
        <f t="shared" si="2039"/>
        <v>1.0259982759999999</v>
      </c>
      <c r="FG1172" s="227">
        <f t="shared" si="2040"/>
        <v>3227.28185287</v>
      </c>
      <c r="FH1172" s="227">
        <f t="shared" si="2041"/>
        <v>3454.5461828699999</v>
      </c>
      <c r="FI1172" s="227">
        <f t="shared" si="1921"/>
        <v>3113.21</v>
      </c>
      <c r="FJ1172" s="227">
        <f t="shared" si="2042"/>
        <v>62.264200000000002</v>
      </c>
      <c r="FK1172" s="227">
        <f t="shared" si="2043"/>
        <v>131.79255666666668</v>
      </c>
      <c r="FL1172" s="228">
        <f t="shared" si="1919"/>
        <v>1.0084566467851019</v>
      </c>
      <c r="FM1172" s="239">
        <f t="shared" si="1920"/>
        <v>89</v>
      </c>
      <c r="FN1172" s="231">
        <f t="shared" si="2044"/>
        <v>1.0207923080000001</v>
      </c>
      <c r="FO1172" s="227">
        <f t="shared" si="2045"/>
        <v>3204.8155442100001</v>
      </c>
      <c r="FP1172" s="227">
        <f t="shared" si="2046"/>
        <v>3398.8723008766669</v>
      </c>
      <c r="FQ1172" s="227">
        <f t="shared" si="2067"/>
        <v>3113.21</v>
      </c>
      <c r="FR1172" s="227">
        <f t="shared" si="2047"/>
        <v>62.264200000000002</v>
      </c>
      <c r="FS1172" s="227">
        <f t="shared" si="2048"/>
        <v>100.66045666666666</v>
      </c>
      <c r="FT1172" s="228">
        <f t="shared" si="2065"/>
        <v>1.0073479120596376</v>
      </c>
      <c r="FU1172" s="239">
        <f t="shared" si="2066"/>
        <v>67</v>
      </c>
      <c r="FV1172" s="231">
        <f t="shared" si="2049"/>
        <v>1.015612755</v>
      </c>
      <c r="FW1172" s="227">
        <f t="shared" si="2050"/>
        <v>3185.0485293299998</v>
      </c>
      <c r="FX1172" s="227">
        <f t="shared" si="2051"/>
        <v>3347.9731859966664</v>
      </c>
      <c r="FY1172" s="227">
        <f t="shared" si="2135"/>
        <v>3113.21</v>
      </c>
      <c r="FZ1172" s="227">
        <f t="shared" si="2052"/>
        <v>62.264200000000002</v>
      </c>
      <c r="GA1172" s="227">
        <f t="shared" si="2053"/>
        <v>69.528356666666667</v>
      </c>
      <c r="GB1172" s="228">
        <f t="shared" si="2128"/>
        <v>1.0077506424758471</v>
      </c>
      <c r="GC1172" s="239">
        <f t="shared" si="2129"/>
        <v>45</v>
      </c>
      <c r="GD1172" s="231">
        <f t="shared" si="2054"/>
        <v>1.0104594840000001</v>
      </c>
      <c r="GE1172" s="227">
        <f t="shared" si="2055"/>
        <v>3170.1543286800002</v>
      </c>
      <c r="GF1172" s="227">
        <f t="shared" si="2056"/>
        <v>3301.9468853466669</v>
      </c>
      <c r="GG1172" s="227">
        <f t="shared" si="2063"/>
        <v>3113.21</v>
      </c>
      <c r="GH1172" s="227">
        <f t="shared" si="2071"/>
        <v>62.264200000000002</v>
      </c>
      <c r="GI1172" s="227">
        <f t="shared" si="2072"/>
        <v>37.358519999999999</v>
      </c>
      <c r="GJ1172" s="228">
        <f t="shared" si="2058"/>
        <v>1.0067434848262509</v>
      </c>
      <c r="GK1172" s="239">
        <f t="shared" si="2059"/>
        <v>25</v>
      </c>
      <c r="GL1172" s="231">
        <f t="shared" si="2073"/>
        <v>1.005797386</v>
      </c>
      <c r="GM1172" s="227">
        <f t="shared" si="2074"/>
        <v>3152.37407411</v>
      </c>
      <c r="GN1172" s="227">
        <f t="shared" si="2075"/>
        <v>3251.9967941099999</v>
      </c>
      <c r="GO1172" s="227">
        <f t="shared" si="2126"/>
        <v>3113.21</v>
      </c>
      <c r="GP1172" s="227">
        <f t="shared" si="2130"/>
        <v>62.264200000000002</v>
      </c>
      <c r="GQ1172" s="227">
        <f t="shared" si="2131"/>
        <v>5.1886833333333326</v>
      </c>
      <c r="GR1172" s="228">
        <f t="shared" si="2119"/>
        <v>1.0016348908322188</v>
      </c>
      <c r="GS1172" s="239">
        <f t="shared" si="2120"/>
        <v>3</v>
      </c>
      <c r="GT1172" s="231">
        <f t="shared" si="2132"/>
        <v>1.0006939180000001</v>
      </c>
      <c r="GU1172" s="227">
        <f t="shared" si="2133"/>
        <v>3120.4636028099999</v>
      </c>
      <c r="GV1172" s="227">
        <f t="shared" si="2134"/>
        <v>3187.9164861433333</v>
      </c>
      <c r="GW1172" s="1"/>
      <c r="GX1172" s="1"/>
      <c r="GY1172" s="1"/>
      <c r="GZ1172" s="5"/>
      <c r="HA1172" s="5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3"/>
      <c r="JZ1172" s="1"/>
      <c r="KA1172" s="1"/>
      <c r="KB1172" s="1"/>
      <c r="KC1172" s="1"/>
      <c r="KD1172" s="1"/>
      <c r="KE1172" s="1"/>
    </row>
    <row r="1173" spans="1:291" x14ac:dyDescent="0.2">
      <c r="A1173" s="196">
        <f t="shared" si="2103"/>
        <v>43831</v>
      </c>
      <c r="B1173" s="236">
        <f t="shared" si="2123"/>
        <v>125549.55537642333</v>
      </c>
      <c r="C1173" s="66">
        <f t="shared" si="1941"/>
        <v>42206.010731210001</v>
      </c>
      <c r="D1173" s="77">
        <f t="shared" si="2104"/>
        <v>5259.76</v>
      </c>
      <c r="E1173" s="67">
        <f>VLOOKUP(A1172,[1]Plan1!$DQ$117:$DS$314,3)</f>
        <v>5320.25</v>
      </c>
      <c r="F1173" s="11">
        <f t="shared" si="2105"/>
        <v>43826</v>
      </c>
      <c r="G1173" s="73">
        <f t="shared" si="2093"/>
        <v>1.1500524738771389E-2</v>
      </c>
      <c r="H1173" s="11">
        <f t="shared" si="2106"/>
        <v>43857</v>
      </c>
      <c r="I1173" s="11">
        <f t="shared" si="2094"/>
        <v>43857</v>
      </c>
      <c r="J1173" s="1">
        <f t="shared" si="2107"/>
        <v>21</v>
      </c>
      <c r="K1173" s="1">
        <f t="shared" si="2108"/>
        <v>4</v>
      </c>
      <c r="L1173" s="66">
        <f t="shared" si="2095"/>
        <v>1.0021804400000001</v>
      </c>
      <c r="M1173" s="70">
        <f t="shared" si="1942"/>
        <v>1.0051002499999999</v>
      </c>
      <c r="N1173" s="70">
        <f t="shared" si="1928"/>
        <v>1.1095297412767287</v>
      </c>
      <c r="O1173" s="66">
        <f t="shared" si="1938"/>
        <v>1.1119490000000001</v>
      </c>
      <c r="P1173" s="66">
        <f t="shared" si="2096"/>
        <v>42298.038405239997</v>
      </c>
      <c r="Q1173" s="74">
        <f t="shared" si="2097"/>
        <v>0</v>
      </c>
      <c r="R1173" s="75">
        <f t="shared" si="1939"/>
        <v>0</v>
      </c>
      <c r="S1173" s="66">
        <f t="shared" si="1940"/>
        <v>0</v>
      </c>
      <c r="T1173" s="10">
        <f t="shared" si="2109"/>
        <v>0.06</v>
      </c>
      <c r="U1173" s="74">
        <f t="shared" si="1935"/>
        <v>4</v>
      </c>
      <c r="V1173" s="74">
        <v>252</v>
      </c>
      <c r="W1173" s="70">
        <f t="shared" si="2098"/>
        <v>1.0009253309999999</v>
      </c>
      <c r="X1173" s="66">
        <f t="shared" si="2099"/>
        <v>39.139686169999997</v>
      </c>
      <c r="Y1173" s="66">
        <v>0</v>
      </c>
      <c r="Z1173" s="67">
        <f t="shared" si="2100"/>
        <v>0</v>
      </c>
      <c r="AA1173" s="68" t="str">
        <f t="shared" si="2110"/>
        <v>A+INCORP J=</v>
      </c>
      <c r="AB1173" s="11">
        <f t="shared" si="2111"/>
        <v>43857</v>
      </c>
      <c r="AC1173" s="227">
        <f t="shared" si="2117"/>
        <v>3113.21</v>
      </c>
      <c r="AD1173" s="227">
        <f t="shared" si="1957"/>
        <v>62.264200000000002</v>
      </c>
      <c r="AE1173" s="227">
        <f t="shared" si="1958"/>
        <v>670.37788666666677</v>
      </c>
      <c r="AF1173" s="228">
        <f t="shared" si="2124"/>
        <v>1.065648041862415</v>
      </c>
      <c r="AG1173" s="230">
        <f t="shared" si="2125"/>
        <v>445</v>
      </c>
      <c r="AH1173" s="231">
        <f t="shared" si="1959"/>
        <v>1.1083755689999999</v>
      </c>
      <c r="AI1173" s="227">
        <f t="shared" si="1960"/>
        <v>3677.1314260700001</v>
      </c>
      <c r="AJ1173" s="227">
        <f t="shared" si="1961"/>
        <v>4409.7735127366668</v>
      </c>
      <c r="AK1173" s="227">
        <f t="shared" si="1948"/>
        <v>3113.21</v>
      </c>
      <c r="AL1173" s="227">
        <f t="shared" si="1962"/>
        <v>62.264200000000002</v>
      </c>
      <c r="AM1173" s="227">
        <f t="shared" si="1963"/>
        <v>639.24578666666673</v>
      </c>
      <c r="AN1173" s="228">
        <f t="shared" si="1949"/>
        <v>1.0646902224543413</v>
      </c>
      <c r="AO1173" s="230">
        <f t="shared" si="1950"/>
        <v>424</v>
      </c>
      <c r="AP1173" s="231">
        <f t="shared" si="1964"/>
        <v>1.103006629</v>
      </c>
      <c r="AQ1173" s="227">
        <f t="shared" si="1965"/>
        <v>3656.0304574400002</v>
      </c>
      <c r="AR1173" s="227">
        <f t="shared" si="1966"/>
        <v>4357.5404441066667</v>
      </c>
      <c r="AS1173" s="227">
        <f t="shared" si="2112"/>
        <v>3113.21</v>
      </c>
      <c r="AT1173" s="227">
        <f t="shared" si="1967"/>
        <v>62.264200000000002</v>
      </c>
      <c r="AU1173" s="227">
        <f t="shared" si="1968"/>
        <v>608.11368666666681</v>
      </c>
      <c r="AV1173" s="228">
        <f t="shared" si="2113"/>
        <v>1.0623535046925074</v>
      </c>
      <c r="AW1173" s="230">
        <f t="shared" si="2114"/>
        <v>403</v>
      </c>
      <c r="AX1173" s="231">
        <f t="shared" si="1969"/>
        <v>1.0976636950000001</v>
      </c>
      <c r="AY1173" s="227">
        <f t="shared" si="1970"/>
        <v>3630.3355792000002</v>
      </c>
      <c r="AZ1173" s="227">
        <f t="shared" si="1971"/>
        <v>4300.7134658666673</v>
      </c>
      <c r="BA1173" s="227">
        <f t="shared" si="2091"/>
        <v>3113.21</v>
      </c>
      <c r="BB1173" s="227">
        <f t="shared" si="1972"/>
        <v>62.264200000000002</v>
      </c>
      <c r="BC1173" s="227">
        <f t="shared" si="1973"/>
        <v>575.94385</v>
      </c>
      <c r="BD1173" s="228">
        <f t="shared" si="1946"/>
        <v>1.0581204549346337</v>
      </c>
      <c r="BE1173" s="230">
        <f t="shared" si="1947"/>
        <v>383</v>
      </c>
      <c r="BF1173" s="231">
        <f t="shared" si="1974"/>
        <v>1.092599251</v>
      </c>
      <c r="BG1173" s="227">
        <f t="shared" si="1975"/>
        <v>3599.1871135900001</v>
      </c>
      <c r="BH1173" s="227">
        <f t="shared" si="1976"/>
        <v>4237.3951635900003</v>
      </c>
      <c r="BI1173" s="227">
        <f t="shared" si="2115"/>
        <v>3113.21</v>
      </c>
      <c r="BJ1173" s="227">
        <f t="shared" si="1977"/>
        <v>62.264200000000002</v>
      </c>
      <c r="BK1173" s="227">
        <f t="shared" si="1978"/>
        <v>544.81175000000007</v>
      </c>
      <c r="BL1173" s="228">
        <f t="shared" si="2101"/>
        <v>1.0449538920199997</v>
      </c>
      <c r="BM1173" s="230">
        <f t="shared" si="2102"/>
        <v>361</v>
      </c>
      <c r="BN1173" s="231">
        <f t="shared" si="1979"/>
        <v>1.0870553460000001</v>
      </c>
      <c r="BO1173" s="227">
        <f t="shared" si="1980"/>
        <v>3536.3659544500001</v>
      </c>
      <c r="BP1173" s="227">
        <f t="shared" si="1981"/>
        <v>4143.44190445</v>
      </c>
      <c r="BQ1173" s="227">
        <f t="shared" si="1945"/>
        <v>3113.21</v>
      </c>
      <c r="BR1173" s="227">
        <f t="shared" si="1982"/>
        <v>62.264200000000002</v>
      </c>
      <c r="BS1173" s="227">
        <f t="shared" si="1983"/>
        <v>510.56643999999994</v>
      </c>
      <c r="BT1173" s="228">
        <f t="shared" si="1943"/>
        <v>1.0415162159335987</v>
      </c>
      <c r="BU1173" s="230">
        <f t="shared" si="1944"/>
        <v>338</v>
      </c>
      <c r="BV1173" s="231">
        <f t="shared" si="1984"/>
        <v>1.0812895199999999</v>
      </c>
      <c r="BW1173" s="227">
        <f t="shared" si="1985"/>
        <v>3506.0366098300001</v>
      </c>
      <c r="BX1173" s="227">
        <f t="shared" si="1986"/>
        <v>4078.8672498300002</v>
      </c>
      <c r="BY1173" s="227">
        <f t="shared" si="2092"/>
        <v>3113.21</v>
      </c>
      <c r="BZ1173" s="227">
        <f t="shared" si="1987"/>
        <v>62.264200000000002</v>
      </c>
      <c r="CA1173" s="227">
        <f t="shared" si="1988"/>
        <v>480.47207666666674</v>
      </c>
      <c r="CB1173" s="228">
        <f t="shared" si="2089"/>
        <v>1.0424533960944062</v>
      </c>
      <c r="CC1173" s="230">
        <f t="shared" si="2090"/>
        <v>318</v>
      </c>
      <c r="CD1173" s="231">
        <f t="shared" si="1989"/>
        <v>1.0763006230000001</v>
      </c>
      <c r="CE1173" s="227">
        <f t="shared" si="1990"/>
        <v>3493.0005736500002</v>
      </c>
      <c r="CF1173" s="227">
        <f t="shared" si="1991"/>
        <v>4035.7368503166672</v>
      </c>
      <c r="CG1173" s="227">
        <f t="shared" si="2085"/>
        <v>3113.21</v>
      </c>
      <c r="CH1173" s="227">
        <f t="shared" si="1992"/>
        <v>62.264200000000002</v>
      </c>
      <c r="CI1173" s="227">
        <f t="shared" si="1993"/>
        <v>449.3399766666667</v>
      </c>
      <c r="CJ1173" s="228">
        <f t="shared" si="1936"/>
        <v>1.037473836872709</v>
      </c>
      <c r="CK1173" s="230">
        <f t="shared" si="1937"/>
        <v>297</v>
      </c>
      <c r="CL1173" s="231">
        <f t="shared" si="1994"/>
        <v>1.0710870530000001</v>
      </c>
      <c r="CM1173" s="227">
        <f t="shared" si="1995"/>
        <v>3459.4761424799999</v>
      </c>
      <c r="CN1173" s="227">
        <f t="shared" si="1996"/>
        <v>3971.0803191466666</v>
      </c>
      <c r="CO1173" s="227">
        <f t="shared" si="2088"/>
        <v>3113.21</v>
      </c>
      <c r="CP1173" s="227">
        <f t="shared" si="1997"/>
        <v>62.264200000000002</v>
      </c>
      <c r="CQ1173" s="227">
        <f t="shared" si="1998"/>
        <v>416.1324033333334</v>
      </c>
      <c r="CR1173" s="228">
        <f t="shared" si="2086"/>
        <v>1.0328268800396625</v>
      </c>
      <c r="CS1173" s="230">
        <f t="shared" si="2087"/>
        <v>277</v>
      </c>
      <c r="CT1173" s="231">
        <f t="shared" si="1999"/>
        <v>1.066145229</v>
      </c>
      <c r="CU1173" s="227">
        <f t="shared" si="2000"/>
        <v>3428.0908016399999</v>
      </c>
      <c r="CV1173" s="227">
        <f t="shared" si="2001"/>
        <v>3906.4874049733335</v>
      </c>
      <c r="CW1173" s="227">
        <f t="shared" si="1934"/>
        <v>3113.21</v>
      </c>
      <c r="CX1173" s="227">
        <f t="shared" si="2002"/>
        <v>62.264200000000002</v>
      </c>
      <c r="CY1173" s="227">
        <f t="shared" si="2003"/>
        <v>385.00030333333336</v>
      </c>
      <c r="CZ1173" s="228">
        <f t="shared" si="1932"/>
        <v>1.0350008476785106</v>
      </c>
      <c r="DA1173" s="239">
        <f t="shared" si="1933"/>
        <v>256</v>
      </c>
      <c r="DB1173" s="231">
        <f t="shared" si="2004"/>
        <v>1.0609808510000001</v>
      </c>
      <c r="DC1173" s="227">
        <f t="shared" si="2005"/>
        <v>3418.6659619000002</v>
      </c>
      <c r="DD1173" s="227">
        <f t="shared" si="2006"/>
        <v>3865.9304652333335</v>
      </c>
      <c r="DE1173" s="227">
        <f t="shared" si="2084"/>
        <v>3113.21</v>
      </c>
      <c r="DF1173" s="227">
        <f t="shared" si="2007"/>
        <v>62.264200000000002</v>
      </c>
      <c r="DG1173" s="227">
        <f t="shared" si="2008"/>
        <v>353.86820333333338</v>
      </c>
      <c r="DH1173" s="228">
        <f t="shared" si="2082"/>
        <v>1.0334505650273715</v>
      </c>
      <c r="DI1173" s="239">
        <f t="shared" si="2083"/>
        <v>235</v>
      </c>
      <c r="DJ1173" s="231">
        <f t="shared" si="2009"/>
        <v>1.0558414890000001</v>
      </c>
      <c r="DK1173" s="227">
        <f t="shared" si="2010"/>
        <v>3397.0101718699998</v>
      </c>
      <c r="DL1173" s="227">
        <f t="shared" si="2011"/>
        <v>3813.1425752033333</v>
      </c>
      <c r="DM1173" s="227">
        <f t="shared" si="1931"/>
        <v>3113.21</v>
      </c>
      <c r="DN1173" s="227">
        <f t="shared" si="2012"/>
        <v>62.264200000000002</v>
      </c>
      <c r="DO1173" s="227">
        <f t="shared" si="2013"/>
        <v>321.69836666666669</v>
      </c>
      <c r="DP1173" s="228">
        <f t="shared" si="1929"/>
        <v>1.0301544769884945</v>
      </c>
      <c r="DQ1173" s="239">
        <f t="shared" si="1930"/>
        <v>214</v>
      </c>
      <c r="DR1173" s="231">
        <f t="shared" si="2014"/>
        <v>1.050727022</v>
      </c>
      <c r="DS1173" s="227">
        <f t="shared" si="2015"/>
        <v>3369.77320323</v>
      </c>
      <c r="DT1173" s="227">
        <f t="shared" si="2016"/>
        <v>3753.7357698966666</v>
      </c>
      <c r="DU1173" s="227">
        <f t="shared" si="2081"/>
        <v>3113.21</v>
      </c>
      <c r="DV1173" s="227">
        <f t="shared" si="2017"/>
        <v>62.264200000000002</v>
      </c>
      <c r="DW1173" s="227">
        <f t="shared" si="2018"/>
        <v>292.64174000000003</v>
      </c>
      <c r="DX1173" s="228">
        <f t="shared" si="2078"/>
        <v>1.0257443380282232</v>
      </c>
      <c r="DY1173" s="239">
        <f t="shared" si="2079"/>
        <v>196</v>
      </c>
      <c r="DZ1173" s="231">
        <f t="shared" si="2019"/>
        <v>1.0463629160000001</v>
      </c>
      <c r="EA1173" s="227">
        <f t="shared" si="2020"/>
        <v>3341.41089754</v>
      </c>
      <c r="EB1173" s="227">
        <f t="shared" si="2021"/>
        <v>3696.3168375400001</v>
      </c>
      <c r="EC1173" s="227">
        <f t="shared" si="1925"/>
        <v>3113.21</v>
      </c>
      <c r="ED1173" s="227">
        <f t="shared" si="2022"/>
        <v>62.264200000000002</v>
      </c>
      <c r="EE1173" s="227">
        <f t="shared" si="2023"/>
        <v>260.47190333333333</v>
      </c>
      <c r="EF1173" s="228">
        <f t="shared" si="1926"/>
        <v>1.0181089138452382</v>
      </c>
      <c r="EG1173" s="239">
        <f t="shared" si="1927"/>
        <v>174</v>
      </c>
      <c r="EH1173" s="231">
        <f t="shared" si="2024"/>
        <v>1.041053617</v>
      </c>
      <c r="EI1173" s="227">
        <f t="shared" si="2025"/>
        <v>3299.7098563200002</v>
      </c>
      <c r="EJ1173" s="227">
        <f t="shared" si="2026"/>
        <v>3622.4459596533334</v>
      </c>
      <c r="EK1173" s="227">
        <f t="shared" si="2080"/>
        <v>3113.21</v>
      </c>
      <c r="EL1173" s="227">
        <f t="shared" si="2027"/>
        <v>62.264200000000002</v>
      </c>
      <c r="EM1173" s="227">
        <f t="shared" si="2028"/>
        <v>227.26433</v>
      </c>
      <c r="EN1173" s="228">
        <f t="shared" si="2076"/>
        <v>1.0123389014526638</v>
      </c>
      <c r="EO1173" s="239">
        <f t="shared" si="2077"/>
        <v>153</v>
      </c>
      <c r="EP1173" s="231">
        <f t="shared" si="2029"/>
        <v>1.036010782</v>
      </c>
      <c r="EQ1173" s="227">
        <f t="shared" si="2030"/>
        <v>3265.1160214800002</v>
      </c>
      <c r="ER1173" s="227">
        <f t="shared" si="2031"/>
        <v>3554.6445514800002</v>
      </c>
      <c r="ES1173" s="227">
        <f t="shared" si="1924"/>
        <v>3113.21</v>
      </c>
      <c r="ET1173" s="227">
        <f t="shared" si="2032"/>
        <v>62.264200000000002</v>
      </c>
      <c r="EU1173" s="227">
        <f t="shared" si="2033"/>
        <v>197.16996666666665</v>
      </c>
      <c r="EV1173" s="228">
        <f t="shared" si="1922"/>
        <v>1.0110243992653007</v>
      </c>
      <c r="EW1173" s="239">
        <f t="shared" si="1923"/>
        <v>133</v>
      </c>
      <c r="EX1173" s="231">
        <f t="shared" si="2034"/>
        <v>1.0312307940000001</v>
      </c>
      <c r="EY1173" s="227">
        <f t="shared" si="2035"/>
        <v>3245.8311707299999</v>
      </c>
      <c r="EZ1173" s="227">
        <f t="shared" si="2036"/>
        <v>3505.2653373966668</v>
      </c>
      <c r="FA1173" s="227">
        <f t="shared" si="2070"/>
        <v>3113.21</v>
      </c>
      <c r="FB1173" s="227">
        <f t="shared" si="2037"/>
        <v>62.264200000000002</v>
      </c>
      <c r="FC1173" s="227">
        <f t="shared" si="2038"/>
        <v>166.03786666666664</v>
      </c>
      <c r="FD1173" s="228">
        <f t="shared" si="2068"/>
        <v>1.0109235756817692</v>
      </c>
      <c r="FE1173" s="239">
        <f t="shared" si="2069"/>
        <v>111</v>
      </c>
      <c r="FF1173" s="231">
        <f t="shared" si="2039"/>
        <v>1.0259982759999999</v>
      </c>
      <c r="FG1173" s="227">
        <f t="shared" si="2040"/>
        <v>3229.0396112499998</v>
      </c>
      <c r="FH1173" s="227">
        <f t="shared" si="2041"/>
        <v>3457.3416779166664</v>
      </c>
      <c r="FI1173" s="227">
        <f t="shared" si="1921"/>
        <v>3113.21</v>
      </c>
      <c r="FJ1173" s="227">
        <f t="shared" si="2042"/>
        <v>62.264200000000002</v>
      </c>
      <c r="FK1173" s="227">
        <f t="shared" si="2043"/>
        <v>132.83029333333334</v>
      </c>
      <c r="FL1173" s="228">
        <f t="shared" si="1919"/>
        <v>1.0090059087355672</v>
      </c>
      <c r="FM1173" s="239">
        <f t="shared" si="1920"/>
        <v>89</v>
      </c>
      <c r="FN1173" s="231">
        <f t="shared" si="2044"/>
        <v>1.0207923080000001</v>
      </c>
      <c r="FO1173" s="227">
        <f t="shared" si="2045"/>
        <v>3206.56106619</v>
      </c>
      <c r="FP1173" s="227">
        <f t="shared" si="2046"/>
        <v>3401.6555595233335</v>
      </c>
      <c r="FQ1173" s="227">
        <f t="shared" si="2067"/>
        <v>3113.21</v>
      </c>
      <c r="FR1173" s="227">
        <f t="shared" si="2047"/>
        <v>62.264200000000002</v>
      </c>
      <c r="FS1173" s="227">
        <f t="shared" si="2048"/>
        <v>101.69819333333332</v>
      </c>
      <c r="FT1173" s="228">
        <f t="shared" si="2065"/>
        <v>1.0078965701310962</v>
      </c>
      <c r="FU1173" s="239">
        <f t="shared" si="2066"/>
        <v>67</v>
      </c>
      <c r="FV1173" s="231">
        <f t="shared" si="2049"/>
        <v>1.015612755</v>
      </c>
      <c r="FW1173" s="227">
        <f t="shared" si="2050"/>
        <v>3186.78328508</v>
      </c>
      <c r="FX1173" s="227">
        <f t="shared" si="2051"/>
        <v>3350.7456784133333</v>
      </c>
      <c r="FY1173" s="227">
        <f t="shared" si="2135"/>
        <v>3113.21</v>
      </c>
      <c r="FZ1173" s="227">
        <f t="shared" si="2052"/>
        <v>62.264200000000002</v>
      </c>
      <c r="GA1173" s="227">
        <f t="shared" si="2053"/>
        <v>70.566093333333328</v>
      </c>
      <c r="GB1173" s="228">
        <f t="shared" si="2128"/>
        <v>1.0082995198968383</v>
      </c>
      <c r="GC1173" s="239">
        <f t="shared" si="2129"/>
        <v>45</v>
      </c>
      <c r="GD1173" s="231">
        <f t="shared" si="2054"/>
        <v>1.0104594840000001</v>
      </c>
      <c r="GE1173" s="227">
        <f t="shared" si="2055"/>
        <v>3171.8809722199999</v>
      </c>
      <c r="GF1173" s="227">
        <f t="shared" si="2056"/>
        <v>3304.7112655533333</v>
      </c>
      <c r="GG1173" s="227">
        <f t="shared" si="2063"/>
        <v>3113.21</v>
      </c>
      <c r="GH1173" s="227">
        <f t="shared" si="2071"/>
        <v>62.264200000000002</v>
      </c>
      <c r="GI1173" s="227">
        <f t="shared" si="2072"/>
        <v>38.396256666666673</v>
      </c>
      <c r="GJ1173" s="228">
        <f t="shared" si="2058"/>
        <v>1.0072918136927982</v>
      </c>
      <c r="GK1173" s="239">
        <f t="shared" si="2059"/>
        <v>25</v>
      </c>
      <c r="GL1173" s="231">
        <f t="shared" si="2073"/>
        <v>1.005797386</v>
      </c>
      <c r="GM1173" s="227">
        <f t="shared" si="2074"/>
        <v>3154.0910335200001</v>
      </c>
      <c r="GN1173" s="227">
        <f t="shared" si="2075"/>
        <v>3254.7514901866666</v>
      </c>
      <c r="GO1173" s="227">
        <f t="shared" si="2126"/>
        <v>3113.21</v>
      </c>
      <c r="GP1173" s="227">
        <f t="shared" si="2130"/>
        <v>62.264200000000002</v>
      </c>
      <c r="GQ1173" s="227">
        <f t="shared" si="2131"/>
        <v>6.2264200000000001</v>
      </c>
      <c r="GR1173" s="228">
        <f t="shared" si="2119"/>
        <v>1.0021804372724612</v>
      </c>
      <c r="GS1173" s="239">
        <f t="shared" si="2120"/>
        <v>3</v>
      </c>
      <c r="GT1173" s="231">
        <f t="shared" si="2132"/>
        <v>1.0006939180000001</v>
      </c>
      <c r="GU1173" s="227">
        <f t="shared" si="2133"/>
        <v>3122.1631819999998</v>
      </c>
      <c r="GV1173" s="227">
        <f t="shared" si="2134"/>
        <v>3190.6538019999998</v>
      </c>
      <c r="GW1173" s="1"/>
      <c r="GX1173" s="1"/>
      <c r="GY1173" s="1"/>
      <c r="GZ1173" s="5"/>
      <c r="HA1173" s="5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3"/>
      <c r="JZ1173" s="1"/>
      <c r="KA1173" s="1"/>
      <c r="KB1173" s="1"/>
      <c r="KC1173" s="1"/>
      <c r="KD1173" s="1"/>
      <c r="KE1173" s="1"/>
    </row>
    <row r="1174" spans="1:291" x14ac:dyDescent="0.2">
      <c r="A1174" s="196">
        <f t="shared" si="2103"/>
        <v>43832</v>
      </c>
      <c r="B1174" s="236">
        <f t="shared" si="2123"/>
        <v>125589.58932062998</v>
      </c>
      <c r="C1174" s="66">
        <f t="shared" si="1941"/>
        <v>42206.010731210001</v>
      </c>
      <c r="D1174" s="77">
        <f t="shared" si="2104"/>
        <v>5259.76</v>
      </c>
      <c r="E1174" s="67">
        <f>VLOOKUP(A1173,[1]Plan1!$DQ$117:$DS$314,3)</f>
        <v>5320.25</v>
      </c>
      <c r="F1174" s="11">
        <f t="shared" si="2105"/>
        <v>43826</v>
      </c>
      <c r="G1174" s="73">
        <f t="shared" si="2093"/>
        <v>1.1500524738771389E-2</v>
      </c>
      <c r="H1174" s="11">
        <f t="shared" si="2106"/>
        <v>43857</v>
      </c>
      <c r="I1174" s="11">
        <f t="shared" si="2094"/>
        <v>43857</v>
      </c>
      <c r="J1174" s="1">
        <f t="shared" si="2107"/>
        <v>21</v>
      </c>
      <c r="K1174" s="1">
        <f t="shared" si="2108"/>
        <v>4</v>
      </c>
      <c r="L1174" s="66">
        <f t="shared" si="2095"/>
        <v>1.0021804400000001</v>
      </c>
      <c r="M1174" s="70">
        <f t="shared" si="1942"/>
        <v>1.0051002499999999</v>
      </c>
      <c r="N1174" s="70">
        <f t="shared" si="1928"/>
        <v>1.1095297412767287</v>
      </c>
      <c r="O1174" s="66">
        <f t="shared" si="1938"/>
        <v>1.1119490000000001</v>
      </c>
      <c r="P1174" s="66">
        <f t="shared" si="2096"/>
        <v>42298.038405239997</v>
      </c>
      <c r="Q1174" s="74">
        <f t="shared" si="2097"/>
        <v>0</v>
      </c>
      <c r="R1174" s="75">
        <f t="shared" si="1939"/>
        <v>0</v>
      </c>
      <c r="S1174" s="66">
        <f t="shared" si="1940"/>
        <v>0</v>
      </c>
      <c r="T1174" s="10">
        <f t="shared" si="2109"/>
        <v>0.06</v>
      </c>
      <c r="U1174" s="74">
        <f t="shared" si="1935"/>
        <v>4</v>
      </c>
      <c r="V1174" s="74">
        <v>252</v>
      </c>
      <c r="W1174" s="70">
        <f t="shared" si="2098"/>
        <v>1.0009253309999999</v>
      </c>
      <c r="X1174" s="66">
        <f t="shared" si="2099"/>
        <v>39.139686169999997</v>
      </c>
      <c r="Y1174" s="66">
        <v>0</v>
      </c>
      <c r="Z1174" s="67">
        <f t="shared" si="2100"/>
        <v>0</v>
      </c>
      <c r="AA1174" s="68" t="str">
        <f t="shared" si="2110"/>
        <v>A+INCORP J=</v>
      </c>
      <c r="AB1174" s="11">
        <f t="shared" si="2111"/>
        <v>43857</v>
      </c>
      <c r="AC1174" s="227">
        <f t="shared" si="2117"/>
        <v>3113.21</v>
      </c>
      <c r="AD1174" s="227">
        <f t="shared" si="1957"/>
        <v>62.264200000000002</v>
      </c>
      <c r="AE1174" s="227">
        <f t="shared" si="1958"/>
        <v>671.41562333333331</v>
      </c>
      <c r="AF1174" s="228">
        <f t="shared" si="2124"/>
        <v>1.065648041862415</v>
      </c>
      <c r="AG1174" s="230">
        <f t="shared" si="2125"/>
        <v>446</v>
      </c>
      <c r="AH1174" s="231">
        <f t="shared" si="1959"/>
        <v>1.108631884</v>
      </c>
      <c r="AI1174" s="227">
        <f t="shared" si="1960"/>
        <v>3677.98177317</v>
      </c>
      <c r="AJ1174" s="227">
        <f t="shared" si="1961"/>
        <v>4411.6615965033334</v>
      </c>
      <c r="AK1174" s="227">
        <f t="shared" si="1948"/>
        <v>3113.21</v>
      </c>
      <c r="AL1174" s="227">
        <f t="shared" si="1962"/>
        <v>62.264200000000002</v>
      </c>
      <c r="AM1174" s="227">
        <f t="shared" si="1963"/>
        <v>640.28352333333328</v>
      </c>
      <c r="AN1174" s="228">
        <f t="shared" si="1949"/>
        <v>1.0646902224543413</v>
      </c>
      <c r="AO1174" s="230">
        <f t="shared" si="1950"/>
        <v>425</v>
      </c>
      <c r="AP1174" s="231">
        <f t="shared" si="1964"/>
        <v>1.103261702</v>
      </c>
      <c r="AQ1174" s="227">
        <f t="shared" si="1965"/>
        <v>3656.8759234899999</v>
      </c>
      <c r="AR1174" s="227">
        <f t="shared" si="1966"/>
        <v>4359.423646823333</v>
      </c>
      <c r="AS1174" s="227">
        <f t="shared" si="2112"/>
        <v>3113.21</v>
      </c>
      <c r="AT1174" s="227">
        <f t="shared" si="1967"/>
        <v>62.264200000000002</v>
      </c>
      <c r="AU1174" s="227">
        <f t="shared" si="1968"/>
        <v>609.15142333333336</v>
      </c>
      <c r="AV1174" s="228">
        <f t="shared" si="2113"/>
        <v>1.0623535046925074</v>
      </c>
      <c r="AW1174" s="230">
        <f t="shared" si="2114"/>
        <v>404</v>
      </c>
      <c r="AX1174" s="231">
        <f t="shared" si="1969"/>
        <v>1.0979175329999999</v>
      </c>
      <c r="AY1174" s="227">
        <f t="shared" si="1970"/>
        <v>3631.1751051199999</v>
      </c>
      <c r="AZ1174" s="227">
        <f t="shared" si="1971"/>
        <v>4302.5907284533332</v>
      </c>
      <c r="BA1174" s="227">
        <f t="shared" si="2091"/>
        <v>3113.21</v>
      </c>
      <c r="BB1174" s="227">
        <f t="shared" si="1972"/>
        <v>62.264200000000002</v>
      </c>
      <c r="BC1174" s="227">
        <f t="shared" si="1973"/>
        <v>576.98158666666677</v>
      </c>
      <c r="BD1174" s="228">
        <f t="shared" si="1946"/>
        <v>1.0581204549346337</v>
      </c>
      <c r="BE1174" s="230">
        <f t="shared" si="1947"/>
        <v>384</v>
      </c>
      <c r="BF1174" s="231">
        <f t="shared" si="1974"/>
        <v>1.092851917</v>
      </c>
      <c r="BG1174" s="227">
        <f t="shared" si="1975"/>
        <v>3600.0194335900001</v>
      </c>
      <c r="BH1174" s="227">
        <f t="shared" si="1976"/>
        <v>4239.2652202566669</v>
      </c>
      <c r="BI1174" s="227">
        <f t="shared" si="2115"/>
        <v>3113.21</v>
      </c>
      <c r="BJ1174" s="227">
        <f t="shared" si="1977"/>
        <v>62.264200000000002</v>
      </c>
      <c r="BK1174" s="227">
        <f t="shared" si="1978"/>
        <v>545.84948666666673</v>
      </c>
      <c r="BL1174" s="228">
        <f t="shared" si="2101"/>
        <v>1.0449538920199997</v>
      </c>
      <c r="BM1174" s="230">
        <f t="shared" si="2102"/>
        <v>362</v>
      </c>
      <c r="BN1174" s="231">
        <f t="shared" si="1979"/>
        <v>1.0873067300000001</v>
      </c>
      <c r="BO1174" s="227">
        <f t="shared" si="1980"/>
        <v>3537.18374705</v>
      </c>
      <c r="BP1174" s="227">
        <f t="shared" si="1981"/>
        <v>4145.297433716667</v>
      </c>
      <c r="BQ1174" s="227">
        <f t="shared" si="1945"/>
        <v>3113.21</v>
      </c>
      <c r="BR1174" s="227">
        <f t="shared" si="1982"/>
        <v>62.264200000000002</v>
      </c>
      <c r="BS1174" s="227">
        <f t="shared" si="1983"/>
        <v>511.60417666666666</v>
      </c>
      <c r="BT1174" s="228">
        <f t="shared" si="1943"/>
        <v>1.0415162159335987</v>
      </c>
      <c r="BU1174" s="230">
        <f t="shared" si="1944"/>
        <v>339</v>
      </c>
      <c r="BV1174" s="231">
        <f t="shared" si="1984"/>
        <v>1.081539571</v>
      </c>
      <c r="BW1174" s="227">
        <f t="shared" si="1985"/>
        <v>3506.8473898699999</v>
      </c>
      <c r="BX1174" s="227">
        <f t="shared" si="1986"/>
        <v>4080.7157665366667</v>
      </c>
      <c r="BY1174" s="227">
        <f t="shared" si="2092"/>
        <v>3113.21</v>
      </c>
      <c r="BZ1174" s="227">
        <f t="shared" si="1987"/>
        <v>62.264200000000002</v>
      </c>
      <c r="CA1174" s="227">
        <f t="shared" si="1988"/>
        <v>481.50981333333334</v>
      </c>
      <c r="CB1174" s="228">
        <f t="shared" si="2089"/>
        <v>1.0424533960944062</v>
      </c>
      <c r="CC1174" s="230">
        <f t="shared" si="2090"/>
        <v>319</v>
      </c>
      <c r="CD1174" s="231">
        <f t="shared" si="1989"/>
        <v>1.076549521</v>
      </c>
      <c r="CE1174" s="227">
        <f t="shared" si="1990"/>
        <v>3493.8083413300001</v>
      </c>
      <c r="CF1174" s="227">
        <f t="shared" si="1991"/>
        <v>4037.5823546633333</v>
      </c>
      <c r="CG1174" s="227">
        <f t="shared" si="2085"/>
        <v>3113.21</v>
      </c>
      <c r="CH1174" s="227">
        <f t="shared" si="1992"/>
        <v>62.264200000000002</v>
      </c>
      <c r="CI1174" s="227">
        <f t="shared" si="1993"/>
        <v>450.37771333333336</v>
      </c>
      <c r="CJ1174" s="228">
        <f t="shared" si="1936"/>
        <v>1.037473836872709</v>
      </c>
      <c r="CK1174" s="230">
        <f t="shared" si="1937"/>
        <v>298</v>
      </c>
      <c r="CL1174" s="231">
        <f t="shared" si="1994"/>
        <v>1.0713347449999999</v>
      </c>
      <c r="CM1174" s="227">
        <f t="shared" si="1995"/>
        <v>3460.2761564100001</v>
      </c>
      <c r="CN1174" s="227">
        <f t="shared" si="1996"/>
        <v>3972.9180697433335</v>
      </c>
      <c r="CO1174" s="227">
        <f t="shared" si="2088"/>
        <v>3113.21</v>
      </c>
      <c r="CP1174" s="227">
        <f t="shared" si="1997"/>
        <v>62.264200000000002</v>
      </c>
      <c r="CQ1174" s="227">
        <f t="shared" si="1998"/>
        <v>417.17014</v>
      </c>
      <c r="CR1174" s="228">
        <f t="shared" si="2086"/>
        <v>1.0328268800396625</v>
      </c>
      <c r="CS1174" s="230">
        <f t="shared" si="2087"/>
        <v>278</v>
      </c>
      <c r="CT1174" s="231">
        <f t="shared" si="1999"/>
        <v>1.0663917780000001</v>
      </c>
      <c r="CU1174" s="227">
        <f t="shared" si="2000"/>
        <v>3428.8835570199999</v>
      </c>
      <c r="CV1174" s="227">
        <f t="shared" si="2001"/>
        <v>3908.3178970199997</v>
      </c>
      <c r="CW1174" s="227">
        <f t="shared" si="1934"/>
        <v>3113.21</v>
      </c>
      <c r="CX1174" s="227">
        <f t="shared" si="2002"/>
        <v>62.264200000000002</v>
      </c>
      <c r="CY1174" s="227">
        <f t="shared" si="2003"/>
        <v>386.03804000000002</v>
      </c>
      <c r="CZ1174" s="228">
        <f t="shared" si="1932"/>
        <v>1.0350008476785106</v>
      </c>
      <c r="DA1174" s="239">
        <f t="shared" si="1933"/>
        <v>257</v>
      </c>
      <c r="DB1174" s="231">
        <f t="shared" si="2004"/>
        <v>1.0612262059999999</v>
      </c>
      <c r="DC1174" s="227">
        <f t="shared" si="2005"/>
        <v>3419.45653864</v>
      </c>
      <c r="DD1174" s="227">
        <f t="shared" si="2006"/>
        <v>3867.7587786399999</v>
      </c>
      <c r="DE1174" s="227">
        <f t="shared" si="2084"/>
        <v>3113.21</v>
      </c>
      <c r="DF1174" s="227">
        <f t="shared" si="2007"/>
        <v>62.264200000000002</v>
      </c>
      <c r="DG1174" s="227">
        <f t="shared" si="2008"/>
        <v>354.90594000000004</v>
      </c>
      <c r="DH1174" s="228">
        <f t="shared" si="2082"/>
        <v>1.0334505650273715</v>
      </c>
      <c r="DI1174" s="239">
        <f t="shared" si="2083"/>
        <v>236</v>
      </c>
      <c r="DJ1174" s="231">
        <f t="shared" si="2009"/>
        <v>1.056085655</v>
      </c>
      <c r="DK1174" s="227">
        <f t="shared" si="2010"/>
        <v>3397.7957390199999</v>
      </c>
      <c r="DL1174" s="227">
        <f t="shared" si="2011"/>
        <v>3814.9658790200001</v>
      </c>
      <c r="DM1174" s="227">
        <f t="shared" si="1931"/>
        <v>3113.21</v>
      </c>
      <c r="DN1174" s="227">
        <f t="shared" si="2012"/>
        <v>62.264200000000002</v>
      </c>
      <c r="DO1174" s="227">
        <f t="shared" si="2013"/>
        <v>322.73610333333335</v>
      </c>
      <c r="DP1174" s="228">
        <f t="shared" si="1929"/>
        <v>1.0301544769884945</v>
      </c>
      <c r="DQ1174" s="239">
        <f t="shared" si="1930"/>
        <v>215</v>
      </c>
      <c r="DR1174" s="231">
        <f t="shared" si="2014"/>
        <v>1.050970006</v>
      </c>
      <c r="DS1174" s="227">
        <f t="shared" si="2015"/>
        <v>3370.5524741099998</v>
      </c>
      <c r="DT1174" s="227">
        <f t="shared" si="2016"/>
        <v>3755.5527774433331</v>
      </c>
      <c r="DU1174" s="227">
        <f t="shared" si="2081"/>
        <v>3113.21</v>
      </c>
      <c r="DV1174" s="227">
        <f t="shared" si="2017"/>
        <v>62.264200000000002</v>
      </c>
      <c r="DW1174" s="227">
        <f t="shared" si="2018"/>
        <v>293.67947666666669</v>
      </c>
      <c r="DX1174" s="228">
        <f t="shared" si="2078"/>
        <v>1.0257443380282232</v>
      </c>
      <c r="DY1174" s="239">
        <f t="shared" si="2079"/>
        <v>197</v>
      </c>
      <c r="DZ1174" s="231">
        <f t="shared" si="2019"/>
        <v>1.04660489</v>
      </c>
      <c r="EA1174" s="227">
        <f t="shared" si="2020"/>
        <v>3342.1836070300001</v>
      </c>
      <c r="EB1174" s="227">
        <f t="shared" si="2021"/>
        <v>3698.1272836966668</v>
      </c>
      <c r="EC1174" s="227">
        <f t="shared" si="1925"/>
        <v>3113.21</v>
      </c>
      <c r="ED1174" s="227">
        <f t="shared" si="2022"/>
        <v>62.264200000000002</v>
      </c>
      <c r="EE1174" s="227">
        <f t="shared" si="2023"/>
        <v>261.50964000000005</v>
      </c>
      <c r="EF1174" s="228">
        <f t="shared" si="1926"/>
        <v>1.0181089138452382</v>
      </c>
      <c r="EG1174" s="239">
        <f t="shared" si="1927"/>
        <v>175</v>
      </c>
      <c r="EH1174" s="231">
        <f t="shared" si="2024"/>
        <v>1.041294363</v>
      </c>
      <c r="EI1174" s="227">
        <f t="shared" si="2025"/>
        <v>3300.4729216800001</v>
      </c>
      <c r="EJ1174" s="227">
        <f t="shared" si="2026"/>
        <v>3624.2467616800004</v>
      </c>
      <c r="EK1174" s="227">
        <f t="shared" si="2080"/>
        <v>3113.21</v>
      </c>
      <c r="EL1174" s="227">
        <f t="shared" si="2027"/>
        <v>62.264200000000002</v>
      </c>
      <c r="EM1174" s="227">
        <f t="shared" si="2028"/>
        <v>228.30206666666666</v>
      </c>
      <c r="EN1174" s="228">
        <f t="shared" si="2076"/>
        <v>1.0123389014526638</v>
      </c>
      <c r="EO1174" s="239">
        <f t="shared" si="2077"/>
        <v>154</v>
      </c>
      <c r="EP1174" s="231">
        <f t="shared" si="2029"/>
        <v>1.0362503620000001</v>
      </c>
      <c r="EQ1174" s="227">
        <f t="shared" si="2030"/>
        <v>3265.8710874600001</v>
      </c>
      <c r="ER1174" s="227">
        <f t="shared" si="2031"/>
        <v>3556.4373541266668</v>
      </c>
      <c r="ES1174" s="227">
        <f t="shared" si="1924"/>
        <v>3113.21</v>
      </c>
      <c r="ET1174" s="227">
        <f t="shared" si="2032"/>
        <v>62.264200000000002</v>
      </c>
      <c r="EU1174" s="227">
        <f t="shared" si="2033"/>
        <v>198.20770333333331</v>
      </c>
      <c r="EV1174" s="228">
        <f t="shared" si="1922"/>
        <v>1.0110243992653007</v>
      </c>
      <c r="EW1174" s="239">
        <f t="shared" si="1923"/>
        <v>134</v>
      </c>
      <c r="EX1174" s="231">
        <f t="shared" si="2034"/>
        <v>1.031469269</v>
      </c>
      <c r="EY1174" s="227">
        <f t="shared" si="2035"/>
        <v>3246.5817782499998</v>
      </c>
      <c r="EZ1174" s="227">
        <f t="shared" si="2036"/>
        <v>3507.0536815833329</v>
      </c>
      <c r="FA1174" s="227">
        <f t="shared" si="2070"/>
        <v>3113.21</v>
      </c>
      <c r="FB1174" s="227">
        <f t="shared" si="2037"/>
        <v>62.264200000000002</v>
      </c>
      <c r="FC1174" s="227">
        <f t="shared" si="2038"/>
        <v>167.07560333333331</v>
      </c>
      <c r="FD1174" s="228">
        <f t="shared" si="2068"/>
        <v>1.0109235756817692</v>
      </c>
      <c r="FE1174" s="239">
        <f t="shared" si="2069"/>
        <v>112</v>
      </c>
      <c r="FF1174" s="231">
        <f t="shared" si="2039"/>
        <v>1.0262355409999999</v>
      </c>
      <c r="FG1174" s="227">
        <f t="shared" si="2040"/>
        <v>3229.7863357800002</v>
      </c>
      <c r="FH1174" s="227">
        <f t="shared" si="2041"/>
        <v>3459.1261391133335</v>
      </c>
      <c r="FI1174" s="227">
        <f t="shared" si="1921"/>
        <v>3113.21</v>
      </c>
      <c r="FJ1174" s="227">
        <f t="shared" si="2042"/>
        <v>62.264200000000002</v>
      </c>
      <c r="FK1174" s="227">
        <f t="shared" si="2043"/>
        <v>133.86803</v>
      </c>
      <c r="FL1174" s="228">
        <f t="shared" ref="FL1174:FL1237" si="2136">($O1174/FL$1043)</f>
        <v>1.0090059087355672</v>
      </c>
      <c r="FM1174" s="239">
        <f t="shared" ref="FM1174:FM1237" si="2137">NETWORKDAYS(FM$1043,$A1174,$AE$118:$AE$502)-1</f>
        <v>90</v>
      </c>
      <c r="FN1174" s="231">
        <f t="shared" si="2044"/>
        <v>1.0210283689999999</v>
      </c>
      <c r="FO1174" s="227">
        <f t="shared" si="2045"/>
        <v>3207.3025921600001</v>
      </c>
      <c r="FP1174" s="227">
        <f t="shared" si="2046"/>
        <v>3403.4348221600003</v>
      </c>
      <c r="FQ1174" s="227">
        <f t="shared" si="2067"/>
        <v>3113.21</v>
      </c>
      <c r="FR1174" s="227">
        <f t="shared" si="2047"/>
        <v>62.264200000000002</v>
      </c>
      <c r="FS1174" s="227">
        <f t="shared" si="2048"/>
        <v>102.73593000000001</v>
      </c>
      <c r="FT1174" s="228">
        <f t="shared" si="2065"/>
        <v>1.0078965701310962</v>
      </c>
      <c r="FU1174" s="239">
        <f t="shared" si="2066"/>
        <v>68</v>
      </c>
      <c r="FV1174" s="231">
        <f t="shared" si="2049"/>
        <v>1.015847618</v>
      </c>
      <c r="FW1174" s="227">
        <f t="shared" si="2050"/>
        <v>3187.5202367100001</v>
      </c>
      <c r="FX1174" s="227">
        <f t="shared" si="2051"/>
        <v>3352.52036671</v>
      </c>
      <c r="FY1174" s="227">
        <f t="shared" si="2135"/>
        <v>3113.21</v>
      </c>
      <c r="FZ1174" s="227">
        <f t="shared" si="2052"/>
        <v>62.264200000000002</v>
      </c>
      <c r="GA1174" s="227">
        <f t="shared" si="2053"/>
        <v>71.603830000000002</v>
      </c>
      <c r="GB1174" s="228">
        <f t="shared" si="2128"/>
        <v>1.0082995198968383</v>
      </c>
      <c r="GC1174" s="239">
        <f t="shared" si="2129"/>
        <v>46</v>
      </c>
      <c r="GD1174" s="231">
        <f t="shared" si="2054"/>
        <v>1.010693155</v>
      </c>
      <c r="GE1174" s="227">
        <f t="shared" si="2055"/>
        <v>3172.6144767400001</v>
      </c>
      <c r="GF1174" s="227">
        <f t="shared" si="2056"/>
        <v>3306.4825067400002</v>
      </c>
      <c r="GG1174" s="227">
        <f t="shared" si="2063"/>
        <v>3113.21</v>
      </c>
      <c r="GH1174" s="227">
        <f t="shared" si="2071"/>
        <v>62.264200000000002</v>
      </c>
      <c r="GI1174" s="227">
        <f t="shared" si="2072"/>
        <v>39.433993333333333</v>
      </c>
      <c r="GJ1174" s="228">
        <f t="shared" si="2058"/>
        <v>1.0072918136927982</v>
      </c>
      <c r="GK1174" s="239">
        <f t="shared" si="2059"/>
        <v>26</v>
      </c>
      <c r="GL1174" s="231">
        <f t="shared" si="2073"/>
        <v>1.006029979</v>
      </c>
      <c r="GM1174" s="227">
        <f t="shared" si="2074"/>
        <v>3154.8204244600001</v>
      </c>
      <c r="GN1174" s="227">
        <f t="shared" si="2075"/>
        <v>3256.5186177933333</v>
      </c>
      <c r="GO1174" s="227">
        <f t="shared" si="2126"/>
        <v>3113.21</v>
      </c>
      <c r="GP1174" s="227">
        <f t="shared" si="2130"/>
        <v>62.264200000000002</v>
      </c>
      <c r="GQ1174" s="227">
        <f t="shared" si="2131"/>
        <v>7.2641566666666675</v>
      </c>
      <c r="GR1174" s="228">
        <f t="shared" si="2119"/>
        <v>1.0021804372724612</v>
      </c>
      <c r="GS1174" s="239">
        <f t="shared" si="2120"/>
        <v>4</v>
      </c>
      <c r="GT1174" s="231">
        <f t="shared" si="2132"/>
        <v>1.0009253309999999</v>
      </c>
      <c r="GU1174" s="227">
        <f t="shared" si="2133"/>
        <v>3122.88519013</v>
      </c>
      <c r="GV1174" s="227">
        <f t="shared" si="2134"/>
        <v>3192.4135467966667</v>
      </c>
      <c r="GW1174" s="1"/>
      <c r="GX1174" s="1"/>
      <c r="GY1174" s="1"/>
      <c r="GZ1174" s="5"/>
      <c r="HA1174" s="5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3"/>
      <c r="JZ1174" s="1"/>
      <c r="KA1174" s="1"/>
      <c r="KB1174" s="1"/>
      <c r="KC1174" s="1"/>
      <c r="KD1174" s="1"/>
      <c r="KE1174" s="1"/>
    </row>
    <row r="1175" spans="1:291" x14ac:dyDescent="0.2">
      <c r="A1175" s="196">
        <f t="shared" si="2103"/>
        <v>43833</v>
      </c>
      <c r="B1175" s="236">
        <f t="shared" si="2123"/>
        <v>125703.02214563666</v>
      </c>
      <c r="C1175" s="66">
        <f t="shared" si="1941"/>
        <v>42206.010731210001</v>
      </c>
      <c r="D1175" s="77">
        <f t="shared" si="2104"/>
        <v>5259.76</v>
      </c>
      <c r="E1175" s="67">
        <f>VLOOKUP(A1174,[1]Plan1!$DQ$117:$DS$314,3)</f>
        <v>5320.25</v>
      </c>
      <c r="F1175" s="11">
        <f t="shared" si="2105"/>
        <v>43826</v>
      </c>
      <c r="G1175" s="73">
        <f t="shared" si="2093"/>
        <v>1.1500524738771389E-2</v>
      </c>
      <c r="H1175" s="11">
        <f t="shared" si="2106"/>
        <v>43857</v>
      </c>
      <c r="I1175" s="11">
        <f t="shared" si="2094"/>
        <v>43857</v>
      </c>
      <c r="J1175" s="1">
        <f t="shared" si="2107"/>
        <v>21</v>
      </c>
      <c r="K1175" s="1">
        <f t="shared" si="2108"/>
        <v>5</v>
      </c>
      <c r="L1175" s="66">
        <f t="shared" si="2095"/>
        <v>1.0027263</v>
      </c>
      <c r="M1175" s="70">
        <f t="shared" si="1942"/>
        <v>1.0051002499999999</v>
      </c>
      <c r="N1175" s="70">
        <f t="shared" si="1928"/>
        <v>1.1095297412767287</v>
      </c>
      <c r="O1175" s="66">
        <f t="shared" si="1938"/>
        <v>1.1125546500000001</v>
      </c>
      <c r="P1175" s="66">
        <f t="shared" si="2096"/>
        <v>42321.076978259996</v>
      </c>
      <c r="Q1175" s="74">
        <f t="shared" si="2097"/>
        <v>0</v>
      </c>
      <c r="R1175" s="75">
        <f t="shared" si="1939"/>
        <v>0</v>
      </c>
      <c r="S1175" s="66">
        <f t="shared" si="1940"/>
        <v>0</v>
      </c>
      <c r="T1175" s="10">
        <f t="shared" si="2109"/>
        <v>0.06</v>
      </c>
      <c r="U1175" s="74">
        <f t="shared" si="1935"/>
        <v>5</v>
      </c>
      <c r="V1175" s="74">
        <v>252</v>
      </c>
      <c r="W1175" s="70">
        <f t="shared" si="2098"/>
        <v>1.001156798</v>
      </c>
      <c r="X1175" s="66">
        <f t="shared" si="2099"/>
        <v>48.956937199999999</v>
      </c>
      <c r="Y1175" s="66">
        <v>0</v>
      </c>
      <c r="Z1175" s="67">
        <f t="shared" si="2100"/>
        <v>0</v>
      </c>
      <c r="AA1175" s="68" t="str">
        <f t="shared" si="2110"/>
        <v>A+INCORP J=</v>
      </c>
      <c r="AB1175" s="11">
        <f t="shared" si="2111"/>
        <v>43857</v>
      </c>
      <c r="AC1175" s="227">
        <f t="shared" si="2117"/>
        <v>3113.21</v>
      </c>
      <c r="AD1175" s="227">
        <f t="shared" si="1957"/>
        <v>62.264200000000002</v>
      </c>
      <c r="AE1175" s="227">
        <f t="shared" si="1958"/>
        <v>672.45336000000009</v>
      </c>
      <c r="AF1175" s="228">
        <f t="shared" si="2124"/>
        <v>1.0662284729222513</v>
      </c>
      <c r="AG1175" s="230">
        <f t="shared" si="2125"/>
        <v>447</v>
      </c>
      <c r="AH1175" s="231">
        <f t="shared" si="1959"/>
        <v>1.1088882579999999</v>
      </c>
      <c r="AI1175" s="227">
        <f t="shared" si="1960"/>
        <v>3680.8360812699998</v>
      </c>
      <c r="AJ1175" s="227">
        <f t="shared" si="1961"/>
        <v>4415.5536412700003</v>
      </c>
      <c r="AK1175" s="227">
        <f t="shared" si="1948"/>
        <v>3113.21</v>
      </c>
      <c r="AL1175" s="227">
        <f t="shared" si="1962"/>
        <v>62.264200000000002</v>
      </c>
      <c r="AM1175" s="227">
        <f t="shared" si="1963"/>
        <v>641.32126000000005</v>
      </c>
      <c r="AN1175" s="228">
        <f t="shared" si="1949"/>
        <v>1.0652701318145992</v>
      </c>
      <c r="AO1175" s="230">
        <f t="shared" si="1950"/>
        <v>426</v>
      </c>
      <c r="AP1175" s="231">
        <f t="shared" si="1964"/>
        <v>1.1035168339999999</v>
      </c>
      <c r="AQ1175" s="227">
        <f t="shared" si="1965"/>
        <v>3659.7138519</v>
      </c>
      <c r="AR1175" s="227">
        <f t="shared" si="1966"/>
        <v>4363.2993119000002</v>
      </c>
      <c r="AS1175" s="227">
        <f t="shared" si="2112"/>
        <v>3113.21</v>
      </c>
      <c r="AT1175" s="227">
        <f t="shared" si="1967"/>
        <v>62.264200000000002</v>
      </c>
      <c r="AU1175" s="227">
        <f t="shared" si="1968"/>
        <v>610.18916000000002</v>
      </c>
      <c r="AV1175" s="228">
        <f t="shared" si="2113"/>
        <v>1.062932141302745</v>
      </c>
      <c r="AW1175" s="230">
        <f t="shared" si="2114"/>
        <v>405</v>
      </c>
      <c r="AX1175" s="231">
        <f t="shared" si="1969"/>
        <v>1.098171429</v>
      </c>
      <c r="AY1175" s="227">
        <f t="shared" si="1970"/>
        <v>3633.9930878499999</v>
      </c>
      <c r="AZ1175" s="227">
        <f t="shared" si="1971"/>
        <v>4306.4464478499995</v>
      </c>
      <c r="BA1175" s="227">
        <f t="shared" si="2091"/>
        <v>3113.21</v>
      </c>
      <c r="BB1175" s="227">
        <f t="shared" si="1972"/>
        <v>62.264200000000002</v>
      </c>
      <c r="BC1175" s="227">
        <f t="shared" si="1973"/>
        <v>578.01932333333332</v>
      </c>
      <c r="BD1175" s="228">
        <f t="shared" si="1946"/>
        <v>1.0586967859116219</v>
      </c>
      <c r="BE1175" s="230">
        <f t="shared" si="1947"/>
        <v>385</v>
      </c>
      <c r="BF1175" s="231">
        <f t="shared" si="1974"/>
        <v>1.0931046419999999</v>
      </c>
      <c r="BG1175" s="227">
        <f t="shared" si="1975"/>
        <v>3602.8132393199999</v>
      </c>
      <c r="BH1175" s="227">
        <f t="shared" si="1976"/>
        <v>4243.0967626533329</v>
      </c>
      <c r="BI1175" s="227">
        <f t="shared" si="2115"/>
        <v>3113.21</v>
      </c>
      <c r="BJ1175" s="227">
        <f t="shared" si="1977"/>
        <v>62.264200000000002</v>
      </c>
      <c r="BK1175" s="227">
        <f t="shared" si="1978"/>
        <v>546.88722333333328</v>
      </c>
      <c r="BL1175" s="228">
        <f t="shared" si="2101"/>
        <v>1.0455230515090608</v>
      </c>
      <c r="BM1175" s="230">
        <f t="shared" si="2102"/>
        <v>363</v>
      </c>
      <c r="BN1175" s="231">
        <f t="shared" si="1979"/>
        <v>1.0875581729999999</v>
      </c>
      <c r="BO1175" s="227">
        <f t="shared" si="1980"/>
        <v>3539.9287900700001</v>
      </c>
      <c r="BP1175" s="227">
        <f t="shared" si="1981"/>
        <v>4149.0802134033329</v>
      </c>
      <c r="BQ1175" s="227">
        <f t="shared" si="1945"/>
        <v>3113.21</v>
      </c>
      <c r="BR1175" s="227">
        <f t="shared" si="1982"/>
        <v>62.264200000000002</v>
      </c>
      <c r="BS1175" s="227">
        <f t="shared" si="1983"/>
        <v>512.64191333333326</v>
      </c>
      <c r="BT1175" s="228">
        <f t="shared" si="1943"/>
        <v>1.0420835030089775</v>
      </c>
      <c r="BU1175" s="230">
        <f t="shared" si="1944"/>
        <v>340</v>
      </c>
      <c r="BV1175" s="231">
        <f t="shared" si="1984"/>
        <v>1.08178968</v>
      </c>
      <c r="BW1175" s="227">
        <f t="shared" si="1985"/>
        <v>3509.5688891999998</v>
      </c>
      <c r="BX1175" s="227">
        <f t="shared" si="1986"/>
        <v>4084.4750025333333</v>
      </c>
      <c r="BY1175" s="227">
        <f t="shared" si="2092"/>
        <v>3113.21</v>
      </c>
      <c r="BZ1175" s="227">
        <f t="shared" si="1987"/>
        <v>62.264200000000002</v>
      </c>
      <c r="CA1175" s="227">
        <f t="shared" si="1988"/>
        <v>482.54755</v>
      </c>
      <c r="CB1175" s="228">
        <f t="shared" si="2089"/>
        <v>1.0430211936276965</v>
      </c>
      <c r="CC1175" s="230">
        <f t="shared" si="2090"/>
        <v>320</v>
      </c>
      <c r="CD1175" s="231">
        <f t="shared" si="1989"/>
        <v>1.076798476</v>
      </c>
      <c r="CE1175" s="227">
        <f t="shared" si="1990"/>
        <v>3496.5197215500002</v>
      </c>
      <c r="CF1175" s="227">
        <f t="shared" si="1991"/>
        <v>4041.3314715500001</v>
      </c>
      <c r="CG1175" s="227">
        <f t="shared" si="2085"/>
        <v>3113.21</v>
      </c>
      <c r="CH1175" s="227">
        <f t="shared" si="1992"/>
        <v>62.264200000000002</v>
      </c>
      <c r="CI1175" s="227">
        <f t="shared" si="1993"/>
        <v>451.41544999999996</v>
      </c>
      <c r="CJ1175" s="228">
        <f t="shared" si="1936"/>
        <v>1.0380389221682593</v>
      </c>
      <c r="CK1175" s="230">
        <f t="shared" si="1937"/>
        <v>299</v>
      </c>
      <c r="CL1175" s="231">
        <f t="shared" si="1994"/>
        <v>1.0715824940000001</v>
      </c>
      <c r="CM1175" s="227">
        <f t="shared" si="1995"/>
        <v>3462.9615136500001</v>
      </c>
      <c r="CN1175" s="227">
        <f t="shared" si="1996"/>
        <v>3976.6411636500002</v>
      </c>
      <c r="CO1175" s="227">
        <f t="shared" si="2088"/>
        <v>3113.21</v>
      </c>
      <c r="CP1175" s="227">
        <f t="shared" si="1997"/>
        <v>62.264200000000002</v>
      </c>
      <c r="CQ1175" s="227">
        <f t="shared" si="1998"/>
        <v>418.20787666666666</v>
      </c>
      <c r="CR1175" s="228">
        <f t="shared" si="2086"/>
        <v>1.0333894342574332</v>
      </c>
      <c r="CS1175" s="230">
        <f t="shared" si="2087"/>
        <v>279</v>
      </c>
      <c r="CT1175" s="231">
        <f t="shared" si="1999"/>
        <v>1.066638384</v>
      </c>
      <c r="CU1175" s="227">
        <f t="shared" si="2000"/>
        <v>3431.5445521800002</v>
      </c>
      <c r="CV1175" s="227">
        <f t="shared" si="2001"/>
        <v>3912.0166288466671</v>
      </c>
      <c r="CW1175" s="227">
        <f t="shared" si="1934"/>
        <v>3113.21</v>
      </c>
      <c r="CX1175" s="227">
        <f t="shared" si="2002"/>
        <v>62.264200000000002</v>
      </c>
      <c r="CY1175" s="227">
        <f t="shared" si="2003"/>
        <v>387.07577666666668</v>
      </c>
      <c r="CZ1175" s="228">
        <f t="shared" si="1932"/>
        <v>1.0355645860004987</v>
      </c>
      <c r="DA1175" s="239">
        <f t="shared" si="1933"/>
        <v>258</v>
      </c>
      <c r="DB1175" s="231">
        <f t="shared" si="2004"/>
        <v>1.061471617</v>
      </c>
      <c r="DC1175" s="227">
        <f t="shared" si="2005"/>
        <v>3422.1102165000002</v>
      </c>
      <c r="DD1175" s="227">
        <f t="shared" si="2006"/>
        <v>3871.4501931666668</v>
      </c>
      <c r="DE1175" s="227">
        <f t="shared" si="2084"/>
        <v>3113.21</v>
      </c>
      <c r="DF1175" s="227">
        <f t="shared" si="2007"/>
        <v>62.264200000000002</v>
      </c>
      <c r="DG1175" s="227">
        <f t="shared" si="2008"/>
        <v>355.9436766666667</v>
      </c>
      <c r="DH1175" s="228">
        <f t="shared" si="2082"/>
        <v>1.0340134589503021</v>
      </c>
      <c r="DI1175" s="239">
        <f t="shared" si="2083"/>
        <v>237</v>
      </c>
      <c r="DJ1175" s="231">
        <f t="shared" si="2009"/>
        <v>1.0563298780000001</v>
      </c>
      <c r="DK1175" s="227">
        <f t="shared" si="2010"/>
        <v>3400.4326094200001</v>
      </c>
      <c r="DL1175" s="227">
        <f t="shared" si="2011"/>
        <v>3818.6404860866669</v>
      </c>
      <c r="DM1175" s="227">
        <f t="shared" si="1931"/>
        <v>3113.21</v>
      </c>
      <c r="DN1175" s="227">
        <f t="shared" si="2012"/>
        <v>62.264200000000002</v>
      </c>
      <c r="DO1175" s="227">
        <f t="shared" si="2013"/>
        <v>323.77384000000001</v>
      </c>
      <c r="DP1175" s="228">
        <f t="shared" si="1929"/>
        <v>1.0307155756171078</v>
      </c>
      <c r="DQ1175" s="239">
        <f t="shared" si="1930"/>
        <v>216</v>
      </c>
      <c r="DR1175" s="231">
        <f t="shared" si="2014"/>
        <v>1.0512130449999999</v>
      </c>
      <c r="DS1175" s="227">
        <f t="shared" si="2015"/>
        <v>3373.1681991</v>
      </c>
      <c r="DT1175" s="227">
        <f t="shared" si="2016"/>
        <v>3759.2062390999999</v>
      </c>
      <c r="DU1175" s="227">
        <f t="shared" si="2081"/>
        <v>3113.21</v>
      </c>
      <c r="DV1175" s="227">
        <f t="shared" si="2017"/>
        <v>62.264200000000002</v>
      </c>
      <c r="DW1175" s="227">
        <f t="shared" si="2018"/>
        <v>294.71721333333335</v>
      </c>
      <c r="DX1175" s="228">
        <f t="shared" si="2078"/>
        <v>1.0263030345676569</v>
      </c>
      <c r="DY1175" s="239">
        <f t="shared" si="2079"/>
        <v>198</v>
      </c>
      <c r="DZ1175" s="231">
        <f t="shared" si="2019"/>
        <v>1.046846921</v>
      </c>
      <c r="EA1175" s="227">
        <f t="shared" si="2020"/>
        <v>3344.7773209100001</v>
      </c>
      <c r="EB1175" s="227">
        <f t="shared" si="2021"/>
        <v>3701.7587342433335</v>
      </c>
      <c r="EC1175" s="227">
        <f t="shared" si="1925"/>
        <v>3113.21</v>
      </c>
      <c r="ED1175" s="227">
        <f t="shared" si="2022"/>
        <v>62.264200000000002</v>
      </c>
      <c r="EE1175" s="227">
        <f t="shared" si="2023"/>
        <v>262.54737666666671</v>
      </c>
      <c r="EF1175" s="228">
        <f t="shared" si="1926"/>
        <v>1.0186634515656465</v>
      </c>
      <c r="EG1175" s="239">
        <f t="shared" si="1927"/>
        <v>176</v>
      </c>
      <c r="EH1175" s="231">
        <f t="shared" si="2024"/>
        <v>1.041535165</v>
      </c>
      <c r="EI1175" s="227">
        <f t="shared" si="2025"/>
        <v>3303.0342629000002</v>
      </c>
      <c r="EJ1175" s="227">
        <f t="shared" si="2026"/>
        <v>3627.8458395666667</v>
      </c>
      <c r="EK1175" s="227">
        <f t="shared" si="2080"/>
        <v>3113.21</v>
      </c>
      <c r="EL1175" s="227">
        <f t="shared" si="2027"/>
        <v>62.264200000000002</v>
      </c>
      <c r="EM1175" s="227">
        <f t="shared" si="2028"/>
        <v>229.33980333333332</v>
      </c>
      <c r="EN1175" s="228">
        <f t="shared" si="2076"/>
        <v>1.0128902963958355</v>
      </c>
      <c r="EO1175" s="239">
        <f t="shared" si="2077"/>
        <v>155</v>
      </c>
      <c r="EP1175" s="231">
        <f t="shared" si="2029"/>
        <v>1.036489998</v>
      </c>
      <c r="EQ1175" s="227">
        <f t="shared" si="2030"/>
        <v>3268.4055772199999</v>
      </c>
      <c r="ER1175" s="227">
        <f t="shared" si="2031"/>
        <v>3560.0095805533333</v>
      </c>
      <c r="ES1175" s="227">
        <f t="shared" si="1924"/>
        <v>3113.21</v>
      </c>
      <c r="ET1175" s="227">
        <f t="shared" si="2032"/>
        <v>62.264200000000002</v>
      </c>
      <c r="EU1175" s="227">
        <f t="shared" si="2033"/>
        <v>199.24544</v>
      </c>
      <c r="EV1175" s="228">
        <f t="shared" si="1922"/>
        <v>1.0115750782329649</v>
      </c>
      <c r="EW1175" s="239">
        <f t="shared" si="1923"/>
        <v>135</v>
      </c>
      <c r="EX1175" s="231">
        <f t="shared" si="2034"/>
        <v>1.0317077990000001</v>
      </c>
      <c r="EY1175" s="227">
        <f t="shared" si="2035"/>
        <v>3249.1012973500001</v>
      </c>
      <c r="EZ1175" s="227">
        <f t="shared" si="2036"/>
        <v>3510.6109373500003</v>
      </c>
      <c r="FA1175" s="227">
        <f t="shared" si="2070"/>
        <v>3113.21</v>
      </c>
      <c r="FB1175" s="227">
        <f t="shared" si="2037"/>
        <v>62.264200000000002</v>
      </c>
      <c r="FC1175" s="227">
        <f t="shared" si="2038"/>
        <v>168.11334000000002</v>
      </c>
      <c r="FD1175" s="228">
        <f t="shared" si="2068"/>
        <v>1.0114741997334222</v>
      </c>
      <c r="FE1175" s="239">
        <f t="shared" si="2069"/>
        <v>113</v>
      </c>
      <c r="FF1175" s="231">
        <f t="shared" si="2039"/>
        <v>1.026472861</v>
      </c>
      <c r="FG1175" s="227">
        <f t="shared" si="2040"/>
        <v>3232.2928217200001</v>
      </c>
      <c r="FH1175" s="227">
        <f t="shared" si="2041"/>
        <v>3462.6703617200001</v>
      </c>
      <c r="FI1175" s="227">
        <f t="shared" ref="FI1175:FI1238" si="2138">FI1174</f>
        <v>3113.21</v>
      </c>
      <c r="FJ1175" s="227">
        <f t="shared" si="2042"/>
        <v>62.264200000000002</v>
      </c>
      <c r="FK1175" s="227">
        <f t="shared" si="2043"/>
        <v>134.90576666666666</v>
      </c>
      <c r="FL1175" s="228">
        <f t="shared" si="2136"/>
        <v>1.0095554882833933</v>
      </c>
      <c r="FM1175" s="239">
        <f t="shared" si="2137"/>
        <v>91</v>
      </c>
      <c r="FN1175" s="231">
        <f t="shared" si="2044"/>
        <v>1.021264484</v>
      </c>
      <c r="FO1175" s="227">
        <f t="shared" si="2045"/>
        <v>3209.79162692</v>
      </c>
      <c r="FP1175" s="227">
        <f t="shared" si="2046"/>
        <v>3406.9615935866668</v>
      </c>
      <c r="FQ1175" s="227">
        <f t="shared" si="2067"/>
        <v>3113.21</v>
      </c>
      <c r="FR1175" s="227">
        <f t="shared" si="2047"/>
        <v>62.264200000000002</v>
      </c>
      <c r="FS1175" s="227">
        <f t="shared" si="2048"/>
        <v>103.77366666666667</v>
      </c>
      <c r="FT1175" s="228">
        <f t="shared" si="2065"/>
        <v>1.0084455454507377</v>
      </c>
      <c r="FU1175" s="239">
        <f t="shared" si="2066"/>
        <v>69</v>
      </c>
      <c r="FV1175" s="231">
        <f t="shared" si="2049"/>
        <v>1.0160825360000001</v>
      </c>
      <c r="FW1175" s="227">
        <f t="shared" si="2050"/>
        <v>3189.9939226500001</v>
      </c>
      <c r="FX1175" s="227">
        <f t="shared" si="2051"/>
        <v>3356.0317893166666</v>
      </c>
      <c r="FY1175" s="227">
        <f t="shared" si="2135"/>
        <v>3113.21</v>
      </c>
      <c r="FZ1175" s="227">
        <f t="shared" si="2052"/>
        <v>62.264200000000002</v>
      </c>
      <c r="GA1175" s="227">
        <f t="shared" si="2053"/>
        <v>72.641566666666677</v>
      </c>
      <c r="GB1175" s="228">
        <f t="shared" si="2128"/>
        <v>1.0088487146928458</v>
      </c>
      <c r="GC1175" s="239">
        <f t="shared" si="2129"/>
        <v>47</v>
      </c>
      <c r="GD1175" s="231">
        <f t="shared" si="2054"/>
        <v>1.0109268810000001</v>
      </c>
      <c r="GE1175" s="227">
        <f t="shared" si="2055"/>
        <v>3175.07659496</v>
      </c>
      <c r="GF1175" s="227">
        <f t="shared" si="2056"/>
        <v>3309.9823616266667</v>
      </c>
      <c r="GG1175" s="227">
        <f t="shared" si="2063"/>
        <v>3113.21</v>
      </c>
      <c r="GH1175" s="227">
        <f t="shared" si="2071"/>
        <v>62.264200000000002</v>
      </c>
      <c r="GI1175" s="227">
        <f t="shared" si="2072"/>
        <v>40.471730000000001</v>
      </c>
      <c r="GJ1175" s="228">
        <f t="shared" si="2058"/>
        <v>1.0078404596171733</v>
      </c>
      <c r="GK1175" s="239">
        <f t="shared" si="2059"/>
        <v>27</v>
      </c>
      <c r="GL1175" s="231">
        <f t="shared" si="2073"/>
        <v>1.006262626</v>
      </c>
      <c r="GM1175" s="227">
        <f t="shared" si="2074"/>
        <v>3157.2687315899998</v>
      </c>
      <c r="GN1175" s="227">
        <f t="shared" si="2075"/>
        <v>3260.0046615899996</v>
      </c>
      <c r="GO1175" s="227">
        <f t="shared" si="2126"/>
        <v>3113.21</v>
      </c>
      <c r="GP1175" s="227">
        <f t="shared" si="2130"/>
        <v>62.264200000000002</v>
      </c>
      <c r="GQ1175" s="227">
        <f t="shared" si="2131"/>
        <v>8.301893333333334</v>
      </c>
      <c r="GR1175" s="228">
        <f t="shared" si="2119"/>
        <v>1.0027262991616612</v>
      </c>
      <c r="GS1175" s="239">
        <f t="shared" si="2120"/>
        <v>5</v>
      </c>
      <c r="GT1175" s="231">
        <f t="shared" si="2132"/>
        <v>1.001156798</v>
      </c>
      <c r="GU1175" s="227">
        <f t="shared" si="2133"/>
        <v>3125.3087152799999</v>
      </c>
      <c r="GV1175" s="227">
        <f t="shared" si="2134"/>
        <v>3195.8748086133332</v>
      </c>
      <c r="GW1175" s="1"/>
      <c r="GX1175" s="1"/>
      <c r="GY1175" s="1"/>
      <c r="GZ1175" s="5"/>
      <c r="HA1175" s="5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3"/>
      <c r="JZ1175" s="1"/>
      <c r="KA1175" s="1"/>
      <c r="KB1175" s="1"/>
      <c r="KC1175" s="1"/>
      <c r="KD1175" s="1"/>
      <c r="KE1175" s="1"/>
    </row>
    <row r="1176" spans="1:291" x14ac:dyDescent="0.2">
      <c r="A1176" s="196">
        <f t="shared" si="2103"/>
        <v>43834</v>
      </c>
      <c r="B1176" s="236">
        <f t="shared" si="2123"/>
        <v>125799.29383356334</v>
      </c>
      <c r="C1176" s="66">
        <f t="shared" si="1941"/>
        <v>42206.010731210001</v>
      </c>
      <c r="D1176" s="77">
        <f t="shared" si="2104"/>
        <v>5259.76</v>
      </c>
      <c r="E1176" s="67">
        <f>VLOOKUP(A1175,[1]Plan1!$DQ$117:$DS$314,3)</f>
        <v>5320.25</v>
      </c>
      <c r="F1176" s="11">
        <f t="shared" si="2105"/>
        <v>43826</v>
      </c>
      <c r="G1176" s="73">
        <f t="shared" si="2093"/>
        <v>1.1500524738771389E-2</v>
      </c>
      <c r="H1176" s="11">
        <f t="shared" si="2106"/>
        <v>43857</v>
      </c>
      <c r="I1176" s="11">
        <f t="shared" si="2094"/>
        <v>43857</v>
      </c>
      <c r="J1176" s="1">
        <f t="shared" si="2107"/>
        <v>21</v>
      </c>
      <c r="K1176" s="1">
        <f t="shared" si="2108"/>
        <v>6</v>
      </c>
      <c r="L1176" s="66">
        <f t="shared" si="2095"/>
        <v>1.0032724500000001</v>
      </c>
      <c r="M1176" s="70">
        <f t="shared" si="1942"/>
        <v>1.0051002499999999</v>
      </c>
      <c r="N1176" s="70">
        <f t="shared" si="1928"/>
        <v>1.1095297412767287</v>
      </c>
      <c r="O1176" s="66">
        <f t="shared" si="1938"/>
        <v>1.1131606199999999</v>
      </c>
      <c r="P1176" s="66">
        <f t="shared" si="2096"/>
        <v>42344.127791020001</v>
      </c>
      <c r="Q1176" s="74">
        <f t="shared" si="2097"/>
        <v>0</v>
      </c>
      <c r="R1176" s="75">
        <f t="shared" si="1939"/>
        <v>0</v>
      </c>
      <c r="S1176" s="66">
        <f t="shared" si="1940"/>
        <v>0</v>
      </c>
      <c r="T1176" s="10">
        <f t="shared" si="2109"/>
        <v>0.06</v>
      </c>
      <c r="U1176" s="74">
        <f t="shared" si="1935"/>
        <v>6</v>
      </c>
      <c r="V1176" s="74">
        <v>252</v>
      </c>
      <c r="W1176" s="70">
        <f t="shared" si="2098"/>
        <v>1.0013883180000001</v>
      </c>
      <c r="X1176" s="66">
        <f t="shared" si="2099"/>
        <v>58.787114799999998</v>
      </c>
      <c r="Y1176" s="66">
        <v>0</v>
      </c>
      <c r="Z1176" s="67">
        <f t="shared" si="2100"/>
        <v>0</v>
      </c>
      <c r="AA1176" s="68" t="str">
        <f t="shared" si="2110"/>
        <v>A+INCORP J=</v>
      </c>
      <c r="AB1176" s="11">
        <f t="shared" si="2111"/>
        <v>43857</v>
      </c>
      <c r="AC1176" s="227">
        <f t="shared" si="2117"/>
        <v>3113.21</v>
      </c>
      <c r="AD1176" s="227">
        <f t="shared" si="1957"/>
        <v>62.264200000000002</v>
      </c>
      <c r="AE1176" s="227">
        <f t="shared" si="1958"/>
        <v>673.49109666666664</v>
      </c>
      <c r="AF1176" s="228">
        <f t="shared" si="2124"/>
        <v>1.0668092106574598</v>
      </c>
      <c r="AG1176" s="230">
        <f t="shared" si="2125"/>
        <v>447</v>
      </c>
      <c r="AH1176" s="231">
        <f t="shared" si="1959"/>
        <v>1.1088882579999999</v>
      </c>
      <c r="AI1176" s="227">
        <f t="shared" si="1960"/>
        <v>3682.8409052500001</v>
      </c>
      <c r="AJ1176" s="227">
        <f t="shared" si="1961"/>
        <v>4418.5962019166664</v>
      </c>
      <c r="AK1176" s="227">
        <f t="shared" si="1948"/>
        <v>3113.21</v>
      </c>
      <c r="AL1176" s="227">
        <f t="shared" si="1962"/>
        <v>62.264200000000002</v>
      </c>
      <c r="AM1176" s="227">
        <f t="shared" si="1963"/>
        <v>642.35899666666671</v>
      </c>
      <c r="AN1176" s="228">
        <f t="shared" si="1949"/>
        <v>1.0658503475745851</v>
      </c>
      <c r="AO1176" s="230">
        <f t="shared" si="1950"/>
        <v>426</v>
      </c>
      <c r="AP1176" s="231">
        <f t="shared" si="1964"/>
        <v>1.1035168339999999</v>
      </c>
      <c r="AQ1176" s="227">
        <f t="shared" si="1965"/>
        <v>3661.7071713300002</v>
      </c>
      <c r="AR1176" s="227">
        <f t="shared" si="1966"/>
        <v>4366.3303679966666</v>
      </c>
      <c r="AS1176" s="227">
        <f t="shared" si="2112"/>
        <v>3113.21</v>
      </c>
      <c r="AT1176" s="227">
        <f t="shared" si="1967"/>
        <v>62.264200000000002</v>
      </c>
      <c r="AU1176" s="227">
        <f t="shared" si="1968"/>
        <v>611.22689666666668</v>
      </c>
      <c r="AV1176" s="228">
        <f t="shared" si="2113"/>
        <v>1.0635110836402428</v>
      </c>
      <c r="AW1176" s="230">
        <f t="shared" si="2114"/>
        <v>405</v>
      </c>
      <c r="AX1176" s="231">
        <f t="shared" si="1969"/>
        <v>1.098171429</v>
      </c>
      <c r="AY1176" s="227">
        <f t="shared" si="1970"/>
        <v>3635.9723980700001</v>
      </c>
      <c r="AZ1176" s="227">
        <f t="shared" si="1971"/>
        <v>4309.4634947366667</v>
      </c>
      <c r="BA1176" s="227">
        <f t="shared" si="2091"/>
        <v>3113.21</v>
      </c>
      <c r="BB1176" s="227">
        <f t="shared" si="1972"/>
        <v>62.264200000000002</v>
      </c>
      <c r="BC1176" s="227">
        <f t="shared" si="1973"/>
        <v>579.05706000000009</v>
      </c>
      <c r="BD1176" s="228">
        <f t="shared" si="1946"/>
        <v>1.0592734213976709</v>
      </c>
      <c r="BE1176" s="230">
        <f t="shared" si="1947"/>
        <v>385</v>
      </c>
      <c r="BF1176" s="231">
        <f t="shared" si="1974"/>
        <v>1.0931046419999999</v>
      </c>
      <c r="BG1176" s="227">
        <f t="shared" si="1975"/>
        <v>3604.7755669600001</v>
      </c>
      <c r="BH1176" s="227">
        <f t="shared" si="1976"/>
        <v>4246.0968269599998</v>
      </c>
      <c r="BI1176" s="227">
        <f t="shared" si="2115"/>
        <v>3113.21</v>
      </c>
      <c r="BJ1176" s="227">
        <f t="shared" si="1977"/>
        <v>62.264200000000002</v>
      </c>
      <c r="BK1176" s="227">
        <f t="shared" si="1978"/>
        <v>547.92496000000006</v>
      </c>
      <c r="BL1176" s="228">
        <f t="shared" si="2101"/>
        <v>1.0460925117180695</v>
      </c>
      <c r="BM1176" s="230">
        <f t="shared" si="2102"/>
        <v>363</v>
      </c>
      <c r="BN1176" s="231">
        <f t="shared" si="1979"/>
        <v>1.0875581729999999</v>
      </c>
      <c r="BO1176" s="227">
        <f t="shared" si="1980"/>
        <v>3541.8568667300001</v>
      </c>
      <c r="BP1176" s="227">
        <f t="shared" si="1981"/>
        <v>4152.0460267300004</v>
      </c>
      <c r="BQ1176" s="227">
        <f t="shared" si="1945"/>
        <v>3113.21</v>
      </c>
      <c r="BR1176" s="227">
        <f t="shared" si="1982"/>
        <v>62.264200000000002</v>
      </c>
      <c r="BS1176" s="227">
        <f t="shared" si="1983"/>
        <v>513.67965000000004</v>
      </c>
      <c r="BT1176" s="228">
        <f t="shared" si="1943"/>
        <v>1.0426510898149992</v>
      </c>
      <c r="BU1176" s="230">
        <f t="shared" si="1944"/>
        <v>340</v>
      </c>
      <c r="BV1176" s="231">
        <f t="shared" si="1984"/>
        <v>1.08178968</v>
      </c>
      <c r="BW1176" s="227">
        <f t="shared" si="1985"/>
        <v>3511.4804298700001</v>
      </c>
      <c r="BX1176" s="227">
        <f t="shared" si="1986"/>
        <v>4087.4242798700002</v>
      </c>
      <c r="BY1176" s="227">
        <f t="shared" si="2092"/>
        <v>3113.21</v>
      </c>
      <c r="BZ1176" s="227">
        <f t="shared" si="1987"/>
        <v>62.264200000000002</v>
      </c>
      <c r="CA1176" s="227">
        <f t="shared" si="1988"/>
        <v>483.58528666666666</v>
      </c>
      <c r="CB1176" s="228">
        <f t="shared" si="2089"/>
        <v>1.0435892911613343</v>
      </c>
      <c r="CC1176" s="230">
        <f t="shared" si="2090"/>
        <v>320</v>
      </c>
      <c r="CD1176" s="231">
        <f t="shared" si="1989"/>
        <v>1.076798476</v>
      </c>
      <c r="CE1176" s="227">
        <f t="shared" si="1990"/>
        <v>3498.4241547800002</v>
      </c>
      <c r="CF1176" s="227">
        <f t="shared" si="1991"/>
        <v>4044.2736414466667</v>
      </c>
      <c r="CG1176" s="227">
        <f t="shared" si="2085"/>
        <v>3113.21</v>
      </c>
      <c r="CH1176" s="227">
        <f t="shared" si="1992"/>
        <v>62.264200000000002</v>
      </c>
      <c r="CI1176" s="227">
        <f t="shared" si="1993"/>
        <v>452.45318666666668</v>
      </c>
      <c r="CJ1176" s="228">
        <f t="shared" si="1936"/>
        <v>1.038604306031125</v>
      </c>
      <c r="CK1176" s="230">
        <f t="shared" si="1937"/>
        <v>299</v>
      </c>
      <c r="CL1176" s="231">
        <f t="shared" si="1994"/>
        <v>1.0715824940000001</v>
      </c>
      <c r="CM1176" s="227">
        <f t="shared" si="1995"/>
        <v>3464.8476688999999</v>
      </c>
      <c r="CN1176" s="227">
        <f t="shared" si="1996"/>
        <v>3979.5650555666666</v>
      </c>
      <c r="CO1176" s="227">
        <f t="shared" si="2088"/>
        <v>3113.21</v>
      </c>
      <c r="CP1176" s="227">
        <f t="shared" si="1997"/>
        <v>62.264200000000002</v>
      </c>
      <c r="CQ1176" s="227">
        <f t="shared" si="1998"/>
        <v>419.24561333333338</v>
      </c>
      <c r="CR1176" s="228">
        <f t="shared" si="2086"/>
        <v>1.0339522857052041</v>
      </c>
      <c r="CS1176" s="230">
        <f t="shared" si="2087"/>
        <v>279</v>
      </c>
      <c r="CT1176" s="231">
        <f t="shared" si="1999"/>
        <v>1.066638384</v>
      </c>
      <c r="CU1176" s="227">
        <f t="shared" si="2000"/>
        <v>3433.41359569</v>
      </c>
      <c r="CV1176" s="227">
        <f t="shared" si="2001"/>
        <v>3914.9234090233335</v>
      </c>
      <c r="CW1176" s="227">
        <f t="shared" si="1934"/>
        <v>3113.21</v>
      </c>
      <c r="CX1176" s="227">
        <f t="shared" si="2002"/>
        <v>62.264200000000002</v>
      </c>
      <c r="CY1176" s="227">
        <f t="shared" si="2003"/>
        <v>388.11351333333334</v>
      </c>
      <c r="CZ1176" s="228">
        <f t="shared" si="1932"/>
        <v>1.0361286221781181</v>
      </c>
      <c r="DA1176" s="239">
        <f t="shared" si="1933"/>
        <v>258</v>
      </c>
      <c r="DB1176" s="231">
        <f t="shared" si="2004"/>
        <v>1.061471617</v>
      </c>
      <c r="DC1176" s="227">
        <f t="shared" si="2005"/>
        <v>3423.97412145</v>
      </c>
      <c r="DD1176" s="227">
        <f t="shared" si="2006"/>
        <v>3874.3518347833333</v>
      </c>
      <c r="DE1176" s="227">
        <f t="shared" si="2084"/>
        <v>3113.21</v>
      </c>
      <c r="DF1176" s="227">
        <f t="shared" si="2007"/>
        <v>62.264200000000002</v>
      </c>
      <c r="DG1176" s="227">
        <f t="shared" si="2008"/>
        <v>356.98141333333336</v>
      </c>
      <c r="DH1176" s="228">
        <f t="shared" si="2082"/>
        <v>1.0345766502827189</v>
      </c>
      <c r="DI1176" s="239">
        <f t="shared" si="2083"/>
        <v>237</v>
      </c>
      <c r="DJ1176" s="231">
        <f t="shared" si="2009"/>
        <v>1.0563298780000001</v>
      </c>
      <c r="DK1176" s="227">
        <f t="shared" si="2010"/>
        <v>3402.2847073299999</v>
      </c>
      <c r="DL1176" s="227">
        <f t="shared" si="2011"/>
        <v>3821.5303206633334</v>
      </c>
      <c r="DM1176" s="227">
        <f t="shared" si="1931"/>
        <v>3113.21</v>
      </c>
      <c r="DN1176" s="227">
        <f t="shared" si="2012"/>
        <v>62.264200000000002</v>
      </c>
      <c r="DO1176" s="227">
        <f t="shared" si="2013"/>
        <v>324.81157666666667</v>
      </c>
      <c r="DP1176" s="228">
        <f t="shared" si="1929"/>
        <v>1.0312769707066494</v>
      </c>
      <c r="DQ1176" s="239">
        <f t="shared" si="1930"/>
        <v>216</v>
      </c>
      <c r="DR1176" s="231">
        <f t="shared" si="2014"/>
        <v>1.0512130449999999</v>
      </c>
      <c r="DS1176" s="227">
        <f t="shared" si="2015"/>
        <v>3375.00544704</v>
      </c>
      <c r="DT1176" s="227">
        <f t="shared" si="2016"/>
        <v>3762.0812237066666</v>
      </c>
      <c r="DU1176" s="227">
        <f t="shared" si="2081"/>
        <v>3113.21</v>
      </c>
      <c r="DV1176" s="227">
        <f t="shared" si="2017"/>
        <v>62.264200000000002</v>
      </c>
      <c r="DW1176" s="227">
        <f t="shared" si="2018"/>
        <v>295.75495000000001</v>
      </c>
      <c r="DX1176" s="228">
        <f t="shared" si="2078"/>
        <v>1.0268620262988557</v>
      </c>
      <c r="DY1176" s="239">
        <f t="shared" si="2079"/>
        <v>198</v>
      </c>
      <c r="DZ1176" s="231">
        <f t="shared" si="2019"/>
        <v>1.046846921</v>
      </c>
      <c r="EA1176" s="227">
        <f t="shared" si="2020"/>
        <v>3346.59910532</v>
      </c>
      <c r="EB1176" s="227">
        <f t="shared" si="2021"/>
        <v>3704.6182553200001</v>
      </c>
      <c r="EC1176" s="227">
        <f t="shared" si="1925"/>
        <v>3113.21</v>
      </c>
      <c r="ED1176" s="227">
        <f t="shared" si="2022"/>
        <v>62.264200000000002</v>
      </c>
      <c r="EE1176" s="227">
        <f t="shared" si="2023"/>
        <v>263.58511333333337</v>
      </c>
      <c r="EF1176" s="228">
        <f t="shared" si="1926"/>
        <v>1.0192182822804747</v>
      </c>
      <c r="EG1176" s="239">
        <f t="shared" si="1927"/>
        <v>176</v>
      </c>
      <c r="EH1176" s="231">
        <f t="shared" si="2024"/>
        <v>1.041535165</v>
      </c>
      <c r="EI1176" s="227">
        <f t="shared" si="2025"/>
        <v>3304.8333113100002</v>
      </c>
      <c r="EJ1176" s="227">
        <f t="shared" si="2026"/>
        <v>3630.6826246433338</v>
      </c>
      <c r="EK1176" s="227">
        <f t="shared" si="2080"/>
        <v>3113.21</v>
      </c>
      <c r="EL1176" s="227">
        <f t="shared" si="2027"/>
        <v>62.264200000000002</v>
      </c>
      <c r="EM1176" s="227">
        <f t="shared" si="2028"/>
        <v>230.37754000000004</v>
      </c>
      <c r="EN1176" s="228">
        <f t="shared" si="2076"/>
        <v>1.0134419826729157</v>
      </c>
      <c r="EO1176" s="239">
        <f t="shared" si="2077"/>
        <v>155</v>
      </c>
      <c r="EP1176" s="231">
        <f t="shared" si="2029"/>
        <v>1.036489998</v>
      </c>
      <c r="EQ1176" s="227">
        <f t="shared" si="2030"/>
        <v>3270.1857645800001</v>
      </c>
      <c r="ER1176" s="227">
        <f t="shared" si="2031"/>
        <v>3562.8275045800001</v>
      </c>
      <c r="ES1176" s="227">
        <f t="shared" si="1924"/>
        <v>3113.21</v>
      </c>
      <c r="ET1176" s="227">
        <f t="shared" si="2032"/>
        <v>62.264200000000002</v>
      </c>
      <c r="EU1176" s="227">
        <f t="shared" si="2033"/>
        <v>200.28317666666669</v>
      </c>
      <c r="EV1176" s="228">
        <f t="shared" ref="EV1176:EV1239" si="2139">($O1176/EV$981)</f>
        <v>1.012126048156246</v>
      </c>
      <c r="EW1176" s="239">
        <f t="shared" ref="EW1176:EW1239" si="2140">NETWORKDAYS(EW$981,$A1176,$AE$118:$AE$502)-1</f>
        <v>135</v>
      </c>
      <c r="EX1176" s="231">
        <f t="shared" si="2034"/>
        <v>1.0317077990000001</v>
      </c>
      <c r="EY1176" s="227">
        <f t="shared" si="2035"/>
        <v>3250.87097034</v>
      </c>
      <c r="EZ1176" s="227">
        <f t="shared" si="2036"/>
        <v>3513.4183470066669</v>
      </c>
      <c r="FA1176" s="227">
        <f t="shared" si="2070"/>
        <v>3113.21</v>
      </c>
      <c r="FB1176" s="227">
        <f t="shared" si="2037"/>
        <v>62.264200000000002</v>
      </c>
      <c r="FC1176" s="227">
        <f t="shared" si="2038"/>
        <v>169.15107666666668</v>
      </c>
      <c r="FD1176" s="228">
        <f t="shared" si="2068"/>
        <v>1.0120251147116774</v>
      </c>
      <c r="FE1176" s="239">
        <f t="shared" si="2069"/>
        <v>113</v>
      </c>
      <c r="FF1176" s="231">
        <f t="shared" si="2039"/>
        <v>1.026472861</v>
      </c>
      <c r="FG1176" s="227">
        <f t="shared" si="2040"/>
        <v>3234.0533397099998</v>
      </c>
      <c r="FH1176" s="227">
        <f t="shared" si="2041"/>
        <v>3465.4686163766664</v>
      </c>
      <c r="FI1176" s="227">
        <f t="shared" si="2138"/>
        <v>3113.21</v>
      </c>
      <c r="FJ1176" s="227">
        <f t="shared" si="2042"/>
        <v>62.264200000000002</v>
      </c>
      <c r="FK1176" s="227">
        <f t="shared" si="2043"/>
        <v>135.94350333333333</v>
      </c>
      <c r="FL1176" s="228">
        <f t="shared" si="2136"/>
        <v>1.0101053582059494</v>
      </c>
      <c r="FM1176" s="239">
        <f t="shared" si="2137"/>
        <v>91</v>
      </c>
      <c r="FN1176" s="231">
        <f t="shared" si="2044"/>
        <v>1.021264484</v>
      </c>
      <c r="FO1176" s="227">
        <f t="shared" si="2045"/>
        <v>3211.5398892899998</v>
      </c>
      <c r="FP1176" s="227">
        <f t="shared" si="2046"/>
        <v>3409.7475926233333</v>
      </c>
      <c r="FQ1176" s="227">
        <f t="shared" si="2067"/>
        <v>3113.21</v>
      </c>
      <c r="FR1176" s="227">
        <f t="shared" si="2047"/>
        <v>62.264200000000002</v>
      </c>
      <c r="FS1176" s="227">
        <f t="shared" si="2048"/>
        <v>104.81140333333335</v>
      </c>
      <c r="FT1176" s="228">
        <f t="shared" si="2065"/>
        <v>1.0089948108258602</v>
      </c>
      <c r="FU1176" s="239">
        <f t="shared" si="2066"/>
        <v>69</v>
      </c>
      <c r="FV1176" s="231">
        <f t="shared" si="2049"/>
        <v>1.0160825360000001</v>
      </c>
      <c r="FW1176" s="227">
        <f t="shared" si="2050"/>
        <v>3191.7314019</v>
      </c>
      <c r="FX1176" s="227">
        <f t="shared" si="2051"/>
        <v>3358.8070052333333</v>
      </c>
      <c r="FY1176" s="227">
        <f t="shared" si="2135"/>
        <v>3113.21</v>
      </c>
      <c r="FZ1176" s="227">
        <f t="shared" si="2052"/>
        <v>62.264200000000002</v>
      </c>
      <c r="GA1176" s="227">
        <f t="shared" si="2053"/>
        <v>73.679303333333337</v>
      </c>
      <c r="GB1176" s="228">
        <f t="shared" si="2128"/>
        <v>1.0093981996602963</v>
      </c>
      <c r="GC1176" s="239">
        <f t="shared" si="2129"/>
        <v>47</v>
      </c>
      <c r="GD1176" s="231">
        <f t="shared" si="2054"/>
        <v>1.0109268810000001</v>
      </c>
      <c r="GE1176" s="227">
        <f t="shared" si="2055"/>
        <v>3176.80594926</v>
      </c>
      <c r="GF1176" s="227">
        <f t="shared" si="2056"/>
        <v>3312.7494525933334</v>
      </c>
      <c r="GG1176" s="227">
        <f t="shared" si="2063"/>
        <v>3113.21</v>
      </c>
      <c r="GH1176" s="227">
        <f t="shared" si="2071"/>
        <v>62.264200000000002</v>
      </c>
      <c r="GI1176" s="227">
        <f t="shared" si="2072"/>
        <v>41.509466666666661</v>
      </c>
      <c r="GJ1176" s="228">
        <f t="shared" si="2058"/>
        <v>1.0083893954229912</v>
      </c>
      <c r="GK1176" s="239">
        <f t="shared" si="2059"/>
        <v>27</v>
      </c>
      <c r="GL1176" s="231">
        <f t="shared" si="2073"/>
        <v>1.006262626</v>
      </c>
      <c r="GM1176" s="227">
        <f t="shared" si="2074"/>
        <v>3158.98838656</v>
      </c>
      <c r="GN1176" s="227">
        <f t="shared" si="2075"/>
        <v>3262.7620532266665</v>
      </c>
      <c r="GO1176" s="227">
        <f t="shared" si="2126"/>
        <v>3113.21</v>
      </c>
      <c r="GP1176" s="227">
        <f t="shared" si="2130"/>
        <v>62.264200000000002</v>
      </c>
      <c r="GQ1176" s="227">
        <f t="shared" si="2131"/>
        <v>9.3396299999999997</v>
      </c>
      <c r="GR1176" s="228">
        <f t="shared" si="2119"/>
        <v>1.0032724494613368</v>
      </c>
      <c r="GS1176" s="239">
        <f t="shared" si="2120"/>
        <v>5</v>
      </c>
      <c r="GT1176" s="231">
        <f t="shared" si="2132"/>
        <v>1.001156798</v>
      </c>
      <c r="GU1176" s="227">
        <f t="shared" si="2133"/>
        <v>3127.0109627400002</v>
      </c>
      <c r="GV1176" s="227">
        <f t="shared" si="2134"/>
        <v>3198.6147927400002</v>
      </c>
      <c r="GW1176" s="1"/>
      <c r="GX1176" s="1"/>
      <c r="GY1176" s="1"/>
      <c r="GZ1176" s="5"/>
      <c r="HA1176" s="5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3"/>
      <c r="JZ1176" s="1"/>
      <c r="KA1176" s="1"/>
      <c r="KB1176" s="1"/>
      <c r="KC1176" s="1"/>
      <c r="KD1176" s="1"/>
      <c r="KE1176" s="1"/>
    </row>
    <row r="1177" spans="1:291" x14ac:dyDescent="0.2">
      <c r="A1177" s="196">
        <f t="shared" si="2103"/>
        <v>43835</v>
      </c>
      <c r="B1177" s="236">
        <f t="shared" si="2123"/>
        <v>125822.12404023</v>
      </c>
      <c r="C1177" s="66">
        <f t="shared" si="1941"/>
        <v>42206.010731210001</v>
      </c>
      <c r="D1177" s="77">
        <f t="shared" si="2104"/>
        <v>5259.76</v>
      </c>
      <c r="E1177" s="67">
        <f>VLOOKUP(A1176,[1]Plan1!$DQ$117:$DS$314,3)</f>
        <v>5320.25</v>
      </c>
      <c r="F1177" s="11">
        <f t="shared" si="2105"/>
        <v>43826</v>
      </c>
      <c r="G1177" s="73">
        <f t="shared" si="2093"/>
        <v>1.1500524738771389E-2</v>
      </c>
      <c r="H1177" s="11">
        <f t="shared" si="2106"/>
        <v>43857</v>
      </c>
      <c r="I1177" s="11">
        <f t="shared" si="2094"/>
        <v>43857</v>
      </c>
      <c r="J1177" s="1">
        <f t="shared" si="2107"/>
        <v>21</v>
      </c>
      <c r="K1177" s="1">
        <f t="shared" si="2108"/>
        <v>6</v>
      </c>
      <c r="L1177" s="66">
        <f t="shared" si="2095"/>
        <v>1.0032724500000001</v>
      </c>
      <c r="M1177" s="70">
        <f t="shared" si="1942"/>
        <v>1.0051002499999999</v>
      </c>
      <c r="N1177" s="70">
        <f t="shared" si="1928"/>
        <v>1.1095297412767287</v>
      </c>
      <c r="O1177" s="66">
        <f t="shared" si="1938"/>
        <v>1.1131606199999999</v>
      </c>
      <c r="P1177" s="66">
        <f t="shared" si="2096"/>
        <v>42344.127791020001</v>
      </c>
      <c r="Q1177" s="74">
        <f t="shared" si="2097"/>
        <v>0</v>
      </c>
      <c r="R1177" s="75">
        <f t="shared" si="1939"/>
        <v>0</v>
      </c>
      <c r="S1177" s="66">
        <f t="shared" si="1940"/>
        <v>0</v>
      </c>
      <c r="T1177" s="10">
        <f t="shared" si="2109"/>
        <v>0.06</v>
      </c>
      <c r="U1177" s="74">
        <f t="shared" si="1935"/>
        <v>6</v>
      </c>
      <c r="V1177" s="74">
        <v>252</v>
      </c>
      <c r="W1177" s="70">
        <f t="shared" si="2098"/>
        <v>1.0013883180000001</v>
      </c>
      <c r="X1177" s="66">
        <f t="shared" si="2099"/>
        <v>58.787114799999998</v>
      </c>
      <c r="Y1177" s="66">
        <v>0</v>
      </c>
      <c r="Z1177" s="67">
        <f t="shared" si="2100"/>
        <v>0</v>
      </c>
      <c r="AA1177" s="68" t="str">
        <f t="shared" si="2110"/>
        <v>A+INCORP J=</v>
      </c>
      <c r="AB1177" s="11">
        <f t="shared" si="2111"/>
        <v>43857</v>
      </c>
      <c r="AC1177" s="227">
        <f t="shared" si="2117"/>
        <v>3113.21</v>
      </c>
      <c r="AD1177" s="227">
        <f t="shared" si="1957"/>
        <v>62.264200000000002</v>
      </c>
      <c r="AE1177" s="227">
        <f t="shared" si="1958"/>
        <v>674.52883333333341</v>
      </c>
      <c r="AF1177" s="228">
        <f t="shared" si="2124"/>
        <v>1.0668092106574598</v>
      </c>
      <c r="AG1177" s="230">
        <f t="shared" si="2125"/>
        <v>447</v>
      </c>
      <c r="AH1177" s="231">
        <f t="shared" si="1959"/>
        <v>1.1088882579999999</v>
      </c>
      <c r="AI1177" s="227">
        <f t="shared" si="1960"/>
        <v>3682.8409052500001</v>
      </c>
      <c r="AJ1177" s="227">
        <f t="shared" si="1961"/>
        <v>4419.6339385833335</v>
      </c>
      <c r="AK1177" s="227">
        <f t="shared" si="1948"/>
        <v>3113.21</v>
      </c>
      <c r="AL1177" s="227">
        <f t="shared" si="1962"/>
        <v>62.264200000000002</v>
      </c>
      <c r="AM1177" s="227">
        <f t="shared" si="1963"/>
        <v>643.39673333333337</v>
      </c>
      <c r="AN1177" s="228">
        <f t="shared" si="1949"/>
        <v>1.0658503475745851</v>
      </c>
      <c r="AO1177" s="230">
        <f t="shared" si="1950"/>
        <v>426</v>
      </c>
      <c r="AP1177" s="231">
        <f t="shared" si="1964"/>
        <v>1.1035168339999999</v>
      </c>
      <c r="AQ1177" s="227">
        <f t="shared" si="1965"/>
        <v>3661.7071713300002</v>
      </c>
      <c r="AR1177" s="227">
        <f t="shared" si="1966"/>
        <v>4367.3681046633337</v>
      </c>
      <c r="AS1177" s="227">
        <f t="shared" si="2112"/>
        <v>3113.21</v>
      </c>
      <c r="AT1177" s="227">
        <f t="shared" si="1967"/>
        <v>62.264200000000002</v>
      </c>
      <c r="AU1177" s="227">
        <f t="shared" si="1968"/>
        <v>612.26463333333345</v>
      </c>
      <c r="AV1177" s="228">
        <f t="shared" si="2113"/>
        <v>1.0635110836402428</v>
      </c>
      <c r="AW1177" s="230">
        <f t="shared" si="2114"/>
        <v>405</v>
      </c>
      <c r="AX1177" s="231">
        <f t="shared" si="1969"/>
        <v>1.098171429</v>
      </c>
      <c r="AY1177" s="227">
        <f t="shared" si="1970"/>
        <v>3635.9723980700001</v>
      </c>
      <c r="AZ1177" s="227">
        <f t="shared" si="1971"/>
        <v>4310.5012314033338</v>
      </c>
      <c r="BA1177" s="227">
        <f t="shared" si="2091"/>
        <v>3113.21</v>
      </c>
      <c r="BB1177" s="227">
        <f t="shared" si="1972"/>
        <v>62.264200000000002</v>
      </c>
      <c r="BC1177" s="227">
        <f t="shared" si="1973"/>
        <v>580.09479666666664</v>
      </c>
      <c r="BD1177" s="228">
        <f t="shared" si="1946"/>
        <v>1.0592734213976709</v>
      </c>
      <c r="BE1177" s="230">
        <f t="shared" si="1947"/>
        <v>385</v>
      </c>
      <c r="BF1177" s="231">
        <f t="shared" si="1974"/>
        <v>1.0931046419999999</v>
      </c>
      <c r="BG1177" s="227">
        <f t="shared" si="1975"/>
        <v>3604.7755669600001</v>
      </c>
      <c r="BH1177" s="227">
        <f t="shared" si="1976"/>
        <v>4247.1345636266669</v>
      </c>
      <c r="BI1177" s="227">
        <f t="shared" si="2115"/>
        <v>3113.21</v>
      </c>
      <c r="BJ1177" s="227">
        <f t="shared" si="1977"/>
        <v>62.264200000000002</v>
      </c>
      <c r="BK1177" s="227">
        <f t="shared" si="1978"/>
        <v>548.96269666666672</v>
      </c>
      <c r="BL1177" s="228">
        <f t="shared" si="2101"/>
        <v>1.0460925117180695</v>
      </c>
      <c r="BM1177" s="230">
        <f t="shared" si="2102"/>
        <v>363</v>
      </c>
      <c r="BN1177" s="231">
        <f t="shared" si="1979"/>
        <v>1.0875581729999999</v>
      </c>
      <c r="BO1177" s="227">
        <f t="shared" si="1980"/>
        <v>3541.8568667300001</v>
      </c>
      <c r="BP1177" s="227">
        <f t="shared" si="1981"/>
        <v>4153.0837633966667</v>
      </c>
      <c r="BQ1177" s="227">
        <f t="shared" si="1945"/>
        <v>3113.21</v>
      </c>
      <c r="BR1177" s="227">
        <f t="shared" si="1982"/>
        <v>62.264200000000002</v>
      </c>
      <c r="BS1177" s="227">
        <f t="shared" si="1983"/>
        <v>514.71738666666681</v>
      </c>
      <c r="BT1177" s="228">
        <f t="shared" si="1943"/>
        <v>1.0426510898149992</v>
      </c>
      <c r="BU1177" s="230">
        <f t="shared" si="1944"/>
        <v>340</v>
      </c>
      <c r="BV1177" s="231">
        <f t="shared" si="1984"/>
        <v>1.08178968</v>
      </c>
      <c r="BW1177" s="227">
        <f t="shared" si="1985"/>
        <v>3511.4804298700001</v>
      </c>
      <c r="BX1177" s="227">
        <f t="shared" si="1986"/>
        <v>4088.4620165366669</v>
      </c>
      <c r="BY1177" s="227">
        <f t="shared" si="2092"/>
        <v>3113.21</v>
      </c>
      <c r="BZ1177" s="227">
        <f t="shared" si="1987"/>
        <v>62.264200000000002</v>
      </c>
      <c r="CA1177" s="227">
        <f t="shared" si="1988"/>
        <v>484.62302333333338</v>
      </c>
      <c r="CB1177" s="228">
        <f t="shared" si="2089"/>
        <v>1.0435892911613343</v>
      </c>
      <c r="CC1177" s="230">
        <f t="shared" si="2090"/>
        <v>320</v>
      </c>
      <c r="CD1177" s="231">
        <f t="shared" si="1989"/>
        <v>1.076798476</v>
      </c>
      <c r="CE1177" s="227">
        <f t="shared" si="1990"/>
        <v>3498.4241547800002</v>
      </c>
      <c r="CF1177" s="227">
        <f t="shared" si="1991"/>
        <v>4045.3113781133334</v>
      </c>
      <c r="CG1177" s="227">
        <f t="shared" si="2085"/>
        <v>3113.21</v>
      </c>
      <c r="CH1177" s="227">
        <f t="shared" si="1992"/>
        <v>62.264200000000002</v>
      </c>
      <c r="CI1177" s="227">
        <f t="shared" si="1993"/>
        <v>453.49092333333334</v>
      </c>
      <c r="CJ1177" s="228">
        <f t="shared" si="1936"/>
        <v>1.038604306031125</v>
      </c>
      <c r="CK1177" s="230">
        <f t="shared" si="1937"/>
        <v>299</v>
      </c>
      <c r="CL1177" s="231">
        <f t="shared" si="1994"/>
        <v>1.0715824940000001</v>
      </c>
      <c r="CM1177" s="227">
        <f t="shared" si="1995"/>
        <v>3464.8476688999999</v>
      </c>
      <c r="CN1177" s="227">
        <f t="shared" si="1996"/>
        <v>3980.6027922333333</v>
      </c>
      <c r="CO1177" s="227">
        <f t="shared" si="2088"/>
        <v>3113.21</v>
      </c>
      <c r="CP1177" s="227">
        <f t="shared" si="1997"/>
        <v>62.264200000000002</v>
      </c>
      <c r="CQ1177" s="227">
        <f t="shared" si="1998"/>
        <v>420.28335000000004</v>
      </c>
      <c r="CR1177" s="228">
        <f t="shared" si="2086"/>
        <v>1.0339522857052041</v>
      </c>
      <c r="CS1177" s="230">
        <f t="shared" si="2087"/>
        <v>279</v>
      </c>
      <c r="CT1177" s="231">
        <f t="shared" si="1999"/>
        <v>1.066638384</v>
      </c>
      <c r="CU1177" s="227">
        <f t="shared" si="2000"/>
        <v>3433.41359569</v>
      </c>
      <c r="CV1177" s="227">
        <f t="shared" si="2001"/>
        <v>3915.9611456900002</v>
      </c>
      <c r="CW1177" s="227">
        <f t="shared" si="1934"/>
        <v>3113.21</v>
      </c>
      <c r="CX1177" s="227">
        <f t="shared" si="2002"/>
        <v>62.264200000000002</v>
      </c>
      <c r="CY1177" s="227">
        <f t="shared" si="2003"/>
        <v>389.15125</v>
      </c>
      <c r="CZ1177" s="228">
        <f t="shared" si="1932"/>
        <v>1.0361286221781181</v>
      </c>
      <c r="DA1177" s="239">
        <f t="shared" si="1933"/>
        <v>258</v>
      </c>
      <c r="DB1177" s="231">
        <f t="shared" si="2004"/>
        <v>1.061471617</v>
      </c>
      <c r="DC1177" s="227">
        <f t="shared" si="2005"/>
        <v>3423.97412145</v>
      </c>
      <c r="DD1177" s="227">
        <f t="shared" si="2006"/>
        <v>3875.3895714499999</v>
      </c>
      <c r="DE1177" s="227">
        <f t="shared" si="2084"/>
        <v>3113.21</v>
      </c>
      <c r="DF1177" s="227">
        <f t="shared" si="2007"/>
        <v>62.264200000000002</v>
      </c>
      <c r="DG1177" s="227">
        <f t="shared" si="2008"/>
        <v>358.01915000000002</v>
      </c>
      <c r="DH1177" s="228">
        <f t="shared" si="2082"/>
        <v>1.0345766502827189</v>
      </c>
      <c r="DI1177" s="239">
        <f t="shared" si="2083"/>
        <v>237</v>
      </c>
      <c r="DJ1177" s="231">
        <f t="shared" si="2009"/>
        <v>1.0563298780000001</v>
      </c>
      <c r="DK1177" s="227">
        <f t="shared" si="2010"/>
        <v>3402.2847073299999</v>
      </c>
      <c r="DL1177" s="227">
        <f t="shared" si="2011"/>
        <v>3822.5680573300001</v>
      </c>
      <c r="DM1177" s="227">
        <f t="shared" si="1931"/>
        <v>3113.21</v>
      </c>
      <c r="DN1177" s="227">
        <f t="shared" si="2012"/>
        <v>62.264200000000002</v>
      </c>
      <c r="DO1177" s="227">
        <f t="shared" si="2013"/>
        <v>325.84931333333333</v>
      </c>
      <c r="DP1177" s="228">
        <f t="shared" si="1929"/>
        <v>1.0312769707066494</v>
      </c>
      <c r="DQ1177" s="239">
        <f t="shared" si="1930"/>
        <v>216</v>
      </c>
      <c r="DR1177" s="231">
        <f t="shared" si="2014"/>
        <v>1.0512130449999999</v>
      </c>
      <c r="DS1177" s="227">
        <f t="shared" si="2015"/>
        <v>3375.00544704</v>
      </c>
      <c r="DT1177" s="227">
        <f t="shared" si="2016"/>
        <v>3763.1189603733333</v>
      </c>
      <c r="DU1177" s="227">
        <f t="shared" si="2081"/>
        <v>3113.21</v>
      </c>
      <c r="DV1177" s="227">
        <f t="shared" si="2017"/>
        <v>62.264200000000002</v>
      </c>
      <c r="DW1177" s="227">
        <f t="shared" si="2018"/>
        <v>296.79268666666667</v>
      </c>
      <c r="DX1177" s="228">
        <f t="shared" si="2078"/>
        <v>1.0268620262988557</v>
      </c>
      <c r="DY1177" s="239">
        <f t="shared" si="2079"/>
        <v>198</v>
      </c>
      <c r="DZ1177" s="231">
        <f t="shared" si="2019"/>
        <v>1.046846921</v>
      </c>
      <c r="EA1177" s="227">
        <f t="shared" si="2020"/>
        <v>3346.59910532</v>
      </c>
      <c r="EB1177" s="227">
        <f t="shared" si="2021"/>
        <v>3705.6559919866668</v>
      </c>
      <c r="EC1177" s="227">
        <f t="shared" si="1925"/>
        <v>3113.21</v>
      </c>
      <c r="ED1177" s="227">
        <f t="shared" si="2022"/>
        <v>62.264200000000002</v>
      </c>
      <c r="EE1177" s="227">
        <f t="shared" si="2023"/>
        <v>264.62285000000003</v>
      </c>
      <c r="EF1177" s="228">
        <f t="shared" si="1926"/>
        <v>1.0192182822804747</v>
      </c>
      <c r="EG1177" s="239">
        <f t="shared" si="1927"/>
        <v>176</v>
      </c>
      <c r="EH1177" s="231">
        <f t="shared" si="2024"/>
        <v>1.041535165</v>
      </c>
      <c r="EI1177" s="227">
        <f t="shared" si="2025"/>
        <v>3304.8333113100002</v>
      </c>
      <c r="EJ1177" s="227">
        <f t="shared" si="2026"/>
        <v>3631.72036131</v>
      </c>
      <c r="EK1177" s="227">
        <f t="shared" si="2080"/>
        <v>3113.21</v>
      </c>
      <c r="EL1177" s="227">
        <f t="shared" si="2027"/>
        <v>62.264200000000002</v>
      </c>
      <c r="EM1177" s="227">
        <f t="shared" si="2028"/>
        <v>231.41527666666667</v>
      </c>
      <c r="EN1177" s="228">
        <f t="shared" si="2076"/>
        <v>1.0134419826729157</v>
      </c>
      <c r="EO1177" s="239">
        <f t="shared" si="2077"/>
        <v>155</v>
      </c>
      <c r="EP1177" s="231">
        <f t="shared" si="2029"/>
        <v>1.036489998</v>
      </c>
      <c r="EQ1177" s="227">
        <f t="shared" si="2030"/>
        <v>3270.1857645800001</v>
      </c>
      <c r="ER1177" s="227">
        <f t="shared" si="2031"/>
        <v>3563.8652412466668</v>
      </c>
      <c r="ES1177" s="227">
        <f t="shared" ref="ES1177:ES1240" si="2141">ES1176</f>
        <v>3113.21</v>
      </c>
      <c r="ET1177" s="227">
        <f t="shared" si="2032"/>
        <v>62.264200000000002</v>
      </c>
      <c r="EU1177" s="227">
        <f t="shared" si="2033"/>
        <v>201.32091333333332</v>
      </c>
      <c r="EV1177" s="228">
        <f t="shared" si="2139"/>
        <v>1.012126048156246</v>
      </c>
      <c r="EW1177" s="239">
        <f t="shared" si="2140"/>
        <v>135</v>
      </c>
      <c r="EX1177" s="231">
        <f t="shared" si="2034"/>
        <v>1.0317077990000001</v>
      </c>
      <c r="EY1177" s="227">
        <f t="shared" si="2035"/>
        <v>3250.87097034</v>
      </c>
      <c r="EZ1177" s="227">
        <f t="shared" si="2036"/>
        <v>3514.4560836733335</v>
      </c>
      <c r="FA1177" s="227">
        <f t="shared" si="2070"/>
        <v>3113.21</v>
      </c>
      <c r="FB1177" s="227">
        <f t="shared" si="2037"/>
        <v>62.264200000000002</v>
      </c>
      <c r="FC1177" s="227">
        <f t="shared" si="2038"/>
        <v>170.18881333333334</v>
      </c>
      <c r="FD1177" s="228">
        <f t="shared" si="2068"/>
        <v>1.0120251147116774</v>
      </c>
      <c r="FE1177" s="239">
        <f t="shared" si="2069"/>
        <v>113</v>
      </c>
      <c r="FF1177" s="231">
        <f t="shared" si="2039"/>
        <v>1.026472861</v>
      </c>
      <c r="FG1177" s="227">
        <f t="shared" si="2040"/>
        <v>3234.0533397099998</v>
      </c>
      <c r="FH1177" s="227">
        <f t="shared" si="2041"/>
        <v>3466.5063530433331</v>
      </c>
      <c r="FI1177" s="227">
        <f t="shared" si="2138"/>
        <v>3113.21</v>
      </c>
      <c r="FJ1177" s="227">
        <f t="shared" si="2042"/>
        <v>62.264200000000002</v>
      </c>
      <c r="FK1177" s="227">
        <f t="shared" si="2043"/>
        <v>136.98124000000001</v>
      </c>
      <c r="FL1177" s="228">
        <f t="shared" si="2136"/>
        <v>1.0101053582059494</v>
      </c>
      <c r="FM1177" s="239">
        <f t="shared" si="2137"/>
        <v>91</v>
      </c>
      <c r="FN1177" s="231">
        <f t="shared" si="2044"/>
        <v>1.021264484</v>
      </c>
      <c r="FO1177" s="227">
        <f t="shared" si="2045"/>
        <v>3211.5398892899998</v>
      </c>
      <c r="FP1177" s="227">
        <f t="shared" si="2046"/>
        <v>3410.7853292899999</v>
      </c>
      <c r="FQ1177" s="227">
        <f t="shared" si="2067"/>
        <v>3113.21</v>
      </c>
      <c r="FR1177" s="227">
        <f t="shared" si="2047"/>
        <v>62.264200000000002</v>
      </c>
      <c r="FS1177" s="227">
        <f t="shared" si="2048"/>
        <v>105.84914000000001</v>
      </c>
      <c r="FT1177" s="228">
        <f t="shared" si="2065"/>
        <v>1.0089948108258602</v>
      </c>
      <c r="FU1177" s="239">
        <f t="shared" si="2066"/>
        <v>69</v>
      </c>
      <c r="FV1177" s="231">
        <f t="shared" si="2049"/>
        <v>1.0160825360000001</v>
      </c>
      <c r="FW1177" s="227">
        <f t="shared" si="2050"/>
        <v>3191.7314019</v>
      </c>
      <c r="FX1177" s="227">
        <f t="shared" si="2051"/>
        <v>3359.8447418999999</v>
      </c>
      <c r="FY1177" s="227">
        <f t="shared" si="2135"/>
        <v>3113.21</v>
      </c>
      <c r="FZ1177" s="227">
        <f t="shared" si="2052"/>
        <v>62.264200000000002</v>
      </c>
      <c r="GA1177" s="227">
        <f t="shared" si="2053"/>
        <v>74.717039999999997</v>
      </c>
      <c r="GB1177" s="228">
        <f t="shared" si="2128"/>
        <v>1.0093981996602963</v>
      </c>
      <c r="GC1177" s="239">
        <f t="shared" si="2129"/>
        <v>47</v>
      </c>
      <c r="GD1177" s="231">
        <f t="shared" si="2054"/>
        <v>1.0109268810000001</v>
      </c>
      <c r="GE1177" s="227">
        <f t="shared" si="2055"/>
        <v>3176.80594926</v>
      </c>
      <c r="GF1177" s="227">
        <f t="shared" si="2056"/>
        <v>3313.7871892600001</v>
      </c>
      <c r="GG1177" s="227">
        <f t="shared" si="2063"/>
        <v>3113.21</v>
      </c>
      <c r="GH1177" s="227">
        <f t="shared" si="2071"/>
        <v>62.264200000000002</v>
      </c>
      <c r="GI1177" s="227">
        <f t="shared" si="2072"/>
        <v>42.547203333333336</v>
      </c>
      <c r="GJ1177" s="228">
        <f t="shared" si="2058"/>
        <v>1.0083893954229912</v>
      </c>
      <c r="GK1177" s="239">
        <f t="shared" si="2059"/>
        <v>27</v>
      </c>
      <c r="GL1177" s="231">
        <f t="shared" si="2073"/>
        <v>1.006262626</v>
      </c>
      <c r="GM1177" s="227">
        <f t="shared" si="2074"/>
        <v>3158.98838656</v>
      </c>
      <c r="GN1177" s="227">
        <f t="shared" si="2075"/>
        <v>3263.7997898933331</v>
      </c>
      <c r="GO1177" s="227">
        <f t="shared" si="2126"/>
        <v>3113.21</v>
      </c>
      <c r="GP1177" s="227">
        <f t="shared" si="2130"/>
        <v>62.264200000000002</v>
      </c>
      <c r="GQ1177" s="227">
        <f t="shared" si="2131"/>
        <v>10.377366666666665</v>
      </c>
      <c r="GR1177" s="228">
        <f t="shared" si="2119"/>
        <v>1.0032724494613368</v>
      </c>
      <c r="GS1177" s="239">
        <f t="shared" si="2120"/>
        <v>5</v>
      </c>
      <c r="GT1177" s="231">
        <f t="shared" si="2132"/>
        <v>1.001156798</v>
      </c>
      <c r="GU1177" s="227">
        <f t="shared" si="2133"/>
        <v>3127.0109627400002</v>
      </c>
      <c r="GV1177" s="227">
        <f t="shared" si="2134"/>
        <v>3199.6525294066669</v>
      </c>
      <c r="GW1177" s="1"/>
      <c r="GX1177" s="1"/>
      <c r="GY1177" s="1"/>
      <c r="GZ1177" s="5"/>
      <c r="HA1177" s="5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3"/>
      <c r="JZ1177" s="1"/>
      <c r="KA1177" s="1"/>
      <c r="KB1177" s="1"/>
      <c r="KC1177" s="1"/>
      <c r="KD1177" s="1"/>
      <c r="KE1177" s="1"/>
    </row>
    <row r="1178" spans="1:291" x14ac:dyDescent="0.2">
      <c r="A1178" s="196">
        <f t="shared" si="2103"/>
        <v>43836</v>
      </c>
      <c r="B1178" s="236">
        <f t="shared" si="2123"/>
        <v>125862.18468346664</v>
      </c>
      <c r="C1178" s="66">
        <f t="shared" si="1941"/>
        <v>42206.010731210001</v>
      </c>
      <c r="D1178" s="77">
        <f t="shared" si="2104"/>
        <v>5259.76</v>
      </c>
      <c r="E1178" s="67">
        <f>VLOOKUP(A1177,[1]Plan1!$DQ$117:$DS$314,3)</f>
        <v>5320.25</v>
      </c>
      <c r="F1178" s="11">
        <f t="shared" si="2105"/>
        <v>43826</v>
      </c>
      <c r="G1178" s="73">
        <f t="shared" si="2093"/>
        <v>1.1500524738771389E-2</v>
      </c>
      <c r="H1178" s="11">
        <f t="shared" si="2106"/>
        <v>43857</v>
      </c>
      <c r="I1178" s="11">
        <f t="shared" si="2094"/>
        <v>43857</v>
      </c>
      <c r="J1178" s="1">
        <f t="shared" si="2107"/>
        <v>21</v>
      </c>
      <c r="K1178" s="1">
        <f t="shared" si="2108"/>
        <v>6</v>
      </c>
      <c r="L1178" s="66">
        <f t="shared" si="2095"/>
        <v>1.0032724500000001</v>
      </c>
      <c r="M1178" s="70">
        <f t="shared" si="1942"/>
        <v>1.0051002499999999</v>
      </c>
      <c r="N1178" s="70">
        <f t="shared" si="1928"/>
        <v>1.1095297412767287</v>
      </c>
      <c r="O1178" s="66">
        <f t="shared" si="1938"/>
        <v>1.1131606199999999</v>
      </c>
      <c r="P1178" s="66">
        <f t="shared" si="2096"/>
        <v>42344.127791020001</v>
      </c>
      <c r="Q1178" s="74">
        <f t="shared" si="2097"/>
        <v>0</v>
      </c>
      <c r="R1178" s="75">
        <f t="shared" si="1939"/>
        <v>0</v>
      </c>
      <c r="S1178" s="66">
        <f t="shared" si="1940"/>
        <v>0</v>
      </c>
      <c r="T1178" s="10">
        <f t="shared" si="2109"/>
        <v>0.06</v>
      </c>
      <c r="U1178" s="74">
        <f t="shared" si="1935"/>
        <v>6</v>
      </c>
      <c r="V1178" s="74">
        <v>252</v>
      </c>
      <c r="W1178" s="70">
        <f t="shared" si="2098"/>
        <v>1.0013883180000001</v>
      </c>
      <c r="X1178" s="66">
        <f t="shared" si="2099"/>
        <v>58.787114799999998</v>
      </c>
      <c r="Y1178" s="66">
        <v>0</v>
      </c>
      <c r="Z1178" s="67">
        <f t="shared" si="2100"/>
        <v>0</v>
      </c>
      <c r="AA1178" s="68" t="str">
        <f t="shared" si="2110"/>
        <v>A+INCORP J=</v>
      </c>
      <c r="AB1178" s="11">
        <f t="shared" si="2111"/>
        <v>43857</v>
      </c>
      <c r="AC1178" s="227">
        <f t="shared" si="2117"/>
        <v>3113.21</v>
      </c>
      <c r="AD1178" s="227">
        <f t="shared" si="1957"/>
        <v>62.264200000000002</v>
      </c>
      <c r="AE1178" s="227">
        <f t="shared" si="1958"/>
        <v>675.56656999999996</v>
      </c>
      <c r="AF1178" s="228">
        <f t="shared" si="2124"/>
        <v>1.0668092106574598</v>
      </c>
      <c r="AG1178" s="230">
        <f t="shared" si="2125"/>
        <v>448</v>
      </c>
      <c r="AH1178" s="231">
        <f t="shared" si="1959"/>
        <v>1.109144691</v>
      </c>
      <c r="AI1178" s="227">
        <f t="shared" si="1960"/>
        <v>3683.6925708099998</v>
      </c>
      <c r="AJ1178" s="227">
        <f t="shared" si="1961"/>
        <v>4421.5233408099994</v>
      </c>
      <c r="AK1178" s="227">
        <f t="shared" si="1948"/>
        <v>3113.21</v>
      </c>
      <c r="AL1178" s="227">
        <f t="shared" si="1962"/>
        <v>62.264200000000002</v>
      </c>
      <c r="AM1178" s="227">
        <f t="shared" si="1963"/>
        <v>644.43446999999992</v>
      </c>
      <c r="AN1178" s="228">
        <f t="shared" si="1949"/>
        <v>1.0658503475745851</v>
      </c>
      <c r="AO1178" s="230">
        <f t="shared" si="1950"/>
        <v>427</v>
      </c>
      <c r="AP1178" s="231">
        <f t="shared" si="1964"/>
        <v>1.103772025</v>
      </c>
      <c r="AQ1178" s="227">
        <f t="shared" si="1965"/>
        <v>3662.5539501799999</v>
      </c>
      <c r="AR1178" s="227">
        <f t="shared" si="1966"/>
        <v>4369.2526201800001</v>
      </c>
      <c r="AS1178" s="227">
        <f t="shared" si="2112"/>
        <v>3113.21</v>
      </c>
      <c r="AT1178" s="227">
        <f t="shared" si="1967"/>
        <v>62.264200000000002</v>
      </c>
      <c r="AU1178" s="227">
        <f t="shared" si="1968"/>
        <v>613.30237</v>
      </c>
      <c r="AV1178" s="228">
        <f t="shared" si="2113"/>
        <v>1.0635110836402428</v>
      </c>
      <c r="AW1178" s="230">
        <f t="shared" si="2114"/>
        <v>406</v>
      </c>
      <c r="AX1178" s="231">
        <f t="shared" si="1969"/>
        <v>1.098425384</v>
      </c>
      <c r="AY1178" s="227">
        <f t="shared" si="1970"/>
        <v>3636.81322615</v>
      </c>
      <c r="AZ1178" s="227">
        <f t="shared" si="1971"/>
        <v>4312.3797961500004</v>
      </c>
      <c r="BA1178" s="227">
        <f t="shared" si="2091"/>
        <v>3113.21</v>
      </c>
      <c r="BB1178" s="227">
        <f t="shared" si="1972"/>
        <v>62.264200000000002</v>
      </c>
      <c r="BC1178" s="227">
        <f t="shared" si="1973"/>
        <v>581.13253333333341</v>
      </c>
      <c r="BD1178" s="228">
        <f t="shared" si="1946"/>
        <v>1.0592734213976709</v>
      </c>
      <c r="BE1178" s="230">
        <f t="shared" si="1947"/>
        <v>386</v>
      </c>
      <c r="BF1178" s="231">
        <f t="shared" si="1974"/>
        <v>1.093357425</v>
      </c>
      <c r="BG1178" s="227">
        <f t="shared" si="1975"/>
        <v>3605.6091797300001</v>
      </c>
      <c r="BH1178" s="227">
        <f t="shared" si="1976"/>
        <v>4249.0059130633335</v>
      </c>
      <c r="BI1178" s="227">
        <f t="shared" si="2115"/>
        <v>3113.21</v>
      </c>
      <c r="BJ1178" s="227">
        <f t="shared" si="1977"/>
        <v>62.264200000000002</v>
      </c>
      <c r="BK1178" s="227">
        <f t="shared" si="1978"/>
        <v>550.00043333333338</v>
      </c>
      <c r="BL1178" s="228">
        <f t="shared" si="2101"/>
        <v>1.0460925117180695</v>
      </c>
      <c r="BM1178" s="230">
        <f t="shared" si="2102"/>
        <v>364</v>
      </c>
      <c r="BN1178" s="231">
        <f t="shared" si="1979"/>
        <v>1.087809673</v>
      </c>
      <c r="BO1178" s="227">
        <f t="shared" si="1980"/>
        <v>3542.6759281999998</v>
      </c>
      <c r="BP1178" s="227">
        <f t="shared" si="1981"/>
        <v>4154.9405615333335</v>
      </c>
      <c r="BQ1178" s="227">
        <f t="shared" si="1945"/>
        <v>3113.21</v>
      </c>
      <c r="BR1178" s="227">
        <f t="shared" si="1982"/>
        <v>62.264200000000002</v>
      </c>
      <c r="BS1178" s="227">
        <f t="shared" si="1983"/>
        <v>515.75512333333336</v>
      </c>
      <c r="BT1178" s="228">
        <f t="shared" si="1943"/>
        <v>1.0426510898149992</v>
      </c>
      <c r="BU1178" s="230">
        <f t="shared" si="1944"/>
        <v>341</v>
      </c>
      <c r="BV1178" s="231">
        <f t="shared" si="1984"/>
        <v>1.0820398470000001</v>
      </c>
      <c r="BW1178" s="227">
        <f t="shared" si="1985"/>
        <v>3512.2924699</v>
      </c>
      <c r="BX1178" s="227">
        <f t="shared" si="1986"/>
        <v>4090.3117932333334</v>
      </c>
      <c r="BY1178" s="227">
        <f t="shared" si="2092"/>
        <v>3113.21</v>
      </c>
      <c r="BZ1178" s="227">
        <f t="shared" si="1987"/>
        <v>62.264200000000002</v>
      </c>
      <c r="CA1178" s="227">
        <f t="shared" si="1988"/>
        <v>485.66075999999998</v>
      </c>
      <c r="CB1178" s="228">
        <f t="shared" si="2089"/>
        <v>1.0435892911613343</v>
      </c>
      <c r="CC1178" s="230">
        <f t="shared" si="2090"/>
        <v>321</v>
      </c>
      <c r="CD1178" s="231">
        <f t="shared" si="1989"/>
        <v>1.0770474880000001</v>
      </c>
      <c r="CE1178" s="227">
        <f t="shared" si="1990"/>
        <v>3499.23317301</v>
      </c>
      <c r="CF1178" s="227">
        <f t="shared" si="1991"/>
        <v>4047.1581330099998</v>
      </c>
      <c r="CG1178" s="227">
        <f t="shared" si="2085"/>
        <v>3113.21</v>
      </c>
      <c r="CH1178" s="227">
        <f t="shared" si="1992"/>
        <v>62.264200000000002</v>
      </c>
      <c r="CI1178" s="227">
        <f t="shared" si="1993"/>
        <v>454.52866</v>
      </c>
      <c r="CJ1178" s="228">
        <f t="shared" si="1936"/>
        <v>1.038604306031125</v>
      </c>
      <c r="CK1178" s="230">
        <f t="shared" si="1937"/>
        <v>300</v>
      </c>
      <c r="CL1178" s="231">
        <f t="shared" si="1994"/>
        <v>1.0718303</v>
      </c>
      <c r="CM1178" s="227">
        <f t="shared" si="1995"/>
        <v>3465.6489231599999</v>
      </c>
      <c r="CN1178" s="227">
        <f t="shared" si="1996"/>
        <v>3982.4417831599999</v>
      </c>
      <c r="CO1178" s="227">
        <f t="shared" si="2088"/>
        <v>3113.21</v>
      </c>
      <c r="CP1178" s="227">
        <f t="shared" si="1997"/>
        <v>62.264200000000002</v>
      </c>
      <c r="CQ1178" s="227">
        <f t="shared" si="1998"/>
        <v>421.32108666666664</v>
      </c>
      <c r="CR1178" s="228">
        <f t="shared" si="2086"/>
        <v>1.0339522857052041</v>
      </c>
      <c r="CS1178" s="230">
        <f t="shared" si="2087"/>
        <v>280</v>
      </c>
      <c r="CT1178" s="231">
        <f t="shared" si="1999"/>
        <v>1.0668850459999999</v>
      </c>
      <c r="CU1178" s="227">
        <f t="shared" si="2000"/>
        <v>3434.2075786199998</v>
      </c>
      <c r="CV1178" s="227">
        <f t="shared" si="2001"/>
        <v>3917.7928652866667</v>
      </c>
      <c r="CW1178" s="227">
        <f t="shared" si="1934"/>
        <v>3113.21</v>
      </c>
      <c r="CX1178" s="227">
        <f t="shared" si="2002"/>
        <v>62.264200000000002</v>
      </c>
      <c r="CY1178" s="227">
        <f t="shared" si="2003"/>
        <v>390.18898666666666</v>
      </c>
      <c r="CZ1178" s="228">
        <f t="shared" si="1932"/>
        <v>1.0361286221781181</v>
      </c>
      <c r="DA1178" s="239">
        <f t="shared" si="1933"/>
        <v>259</v>
      </c>
      <c r="DB1178" s="231">
        <f t="shared" si="2004"/>
        <v>1.0617170849999999</v>
      </c>
      <c r="DC1178" s="227">
        <f t="shared" si="2005"/>
        <v>3424.7659241400002</v>
      </c>
      <c r="DD1178" s="227">
        <f t="shared" si="2006"/>
        <v>3877.2191108066668</v>
      </c>
      <c r="DE1178" s="227">
        <f t="shared" si="2084"/>
        <v>3113.21</v>
      </c>
      <c r="DF1178" s="227">
        <f t="shared" si="2007"/>
        <v>62.264200000000002</v>
      </c>
      <c r="DG1178" s="227">
        <f t="shared" si="2008"/>
        <v>359.05688666666668</v>
      </c>
      <c r="DH1178" s="228">
        <f t="shared" si="2082"/>
        <v>1.0345766502827189</v>
      </c>
      <c r="DI1178" s="239">
        <f t="shared" si="2083"/>
        <v>238</v>
      </c>
      <c r="DJ1178" s="231">
        <f t="shared" si="2009"/>
        <v>1.056574157</v>
      </c>
      <c r="DK1178" s="227">
        <f t="shared" si="2010"/>
        <v>3403.0714944199999</v>
      </c>
      <c r="DL1178" s="227">
        <f t="shared" si="2011"/>
        <v>3824.3925810866667</v>
      </c>
      <c r="DM1178" s="227">
        <f t="shared" si="1931"/>
        <v>3113.21</v>
      </c>
      <c r="DN1178" s="227">
        <f t="shared" si="2012"/>
        <v>62.264200000000002</v>
      </c>
      <c r="DO1178" s="227">
        <f t="shared" si="2013"/>
        <v>326.88704999999999</v>
      </c>
      <c r="DP1178" s="228">
        <f t="shared" si="1929"/>
        <v>1.0312769707066494</v>
      </c>
      <c r="DQ1178" s="239">
        <f t="shared" si="1930"/>
        <v>217</v>
      </c>
      <c r="DR1178" s="231">
        <f t="shared" si="2014"/>
        <v>1.0514561410000001</v>
      </c>
      <c r="DS1178" s="227">
        <f t="shared" si="2015"/>
        <v>3375.7859266300002</v>
      </c>
      <c r="DT1178" s="227">
        <f t="shared" si="2016"/>
        <v>3764.9371766300001</v>
      </c>
      <c r="DU1178" s="227">
        <f t="shared" si="2081"/>
        <v>3113.21</v>
      </c>
      <c r="DV1178" s="227">
        <f t="shared" si="2017"/>
        <v>62.264200000000002</v>
      </c>
      <c r="DW1178" s="227">
        <f t="shared" si="2018"/>
        <v>297.83042333333333</v>
      </c>
      <c r="DX1178" s="228">
        <f t="shared" si="2078"/>
        <v>1.0268620262988557</v>
      </c>
      <c r="DY1178" s="239">
        <f t="shared" si="2079"/>
        <v>199</v>
      </c>
      <c r="DZ1178" s="231">
        <f t="shared" si="2019"/>
        <v>1.0470890070000001</v>
      </c>
      <c r="EA1178" s="227">
        <f t="shared" si="2020"/>
        <v>3347.3730148300001</v>
      </c>
      <c r="EB1178" s="227">
        <f t="shared" si="2021"/>
        <v>3707.4676381633335</v>
      </c>
      <c r="EC1178" s="227">
        <f t="shared" si="1925"/>
        <v>3113.21</v>
      </c>
      <c r="ED1178" s="227">
        <f t="shared" si="2022"/>
        <v>62.264200000000002</v>
      </c>
      <c r="EE1178" s="227">
        <f t="shared" si="2023"/>
        <v>265.66058666666669</v>
      </c>
      <c r="EF1178" s="228">
        <f t="shared" si="1926"/>
        <v>1.0192182822804747</v>
      </c>
      <c r="EG1178" s="239">
        <f t="shared" si="1927"/>
        <v>177</v>
      </c>
      <c r="EH1178" s="231">
        <f t="shared" si="2024"/>
        <v>1.0417760229999999</v>
      </c>
      <c r="EI1178" s="227">
        <f t="shared" si="2025"/>
        <v>3305.5975635099999</v>
      </c>
      <c r="EJ1178" s="227">
        <f t="shared" si="2026"/>
        <v>3633.5223501766668</v>
      </c>
      <c r="EK1178" s="227">
        <f t="shared" si="2080"/>
        <v>3113.21</v>
      </c>
      <c r="EL1178" s="227">
        <f t="shared" si="2027"/>
        <v>62.264200000000002</v>
      </c>
      <c r="EM1178" s="227">
        <f t="shared" si="2028"/>
        <v>232.45301333333336</v>
      </c>
      <c r="EN1178" s="228">
        <f t="shared" si="2076"/>
        <v>1.0134419826729157</v>
      </c>
      <c r="EO1178" s="239">
        <f t="shared" si="2077"/>
        <v>156</v>
      </c>
      <c r="EP1178" s="231">
        <f t="shared" si="2029"/>
        <v>1.036729689</v>
      </c>
      <c r="EQ1178" s="227">
        <f t="shared" si="2030"/>
        <v>3270.9420035200001</v>
      </c>
      <c r="ER1178" s="227">
        <f t="shared" si="2031"/>
        <v>3565.6592168533334</v>
      </c>
      <c r="ES1178" s="227">
        <f t="shared" si="2141"/>
        <v>3113.21</v>
      </c>
      <c r="ET1178" s="227">
        <f t="shared" si="2032"/>
        <v>62.264200000000002</v>
      </c>
      <c r="EU1178" s="227">
        <f t="shared" si="2033"/>
        <v>202.35865000000001</v>
      </c>
      <c r="EV1178" s="228">
        <f t="shared" si="2139"/>
        <v>1.012126048156246</v>
      </c>
      <c r="EW1178" s="239">
        <f t="shared" si="2140"/>
        <v>136</v>
      </c>
      <c r="EX1178" s="231">
        <f t="shared" si="2034"/>
        <v>1.031946384</v>
      </c>
      <c r="EY1178" s="227">
        <f t="shared" si="2035"/>
        <v>3251.62274235</v>
      </c>
      <c r="EZ1178" s="227">
        <f t="shared" si="2036"/>
        <v>3516.2455923500002</v>
      </c>
      <c r="FA1178" s="227">
        <f t="shared" si="2070"/>
        <v>3113.21</v>
      </c>
      <c r="FB1178" s="227">
        <f t="shared" si="2037"/>
        <v>62.264200000000002</v>
      </c>
      <c r="FC1178" s="227">
        <f t="shared" si="2038"/>
        <v>171.22655</v>
      </c>
      <c r="FD1178" s="228">
        <f t="shared" si="2068"/>
        <v>1.0120251147116774</v>
      </c>
      <c r="FE1178" s="239">
        <f t="shared" si="2069"/>
        <v>114</v>
      </c>
      <c r="FF1178" s="231">
        <f t="shared" si="2039"/>
        <v>1.0267102349999999</v>
      </c>
      <c r="FG1178" s="227">
        <f t="shared" si="2040"/>
        <v>3234.80122132</v>
      </c>
      <c r="FH1178" s="227">
        <f t="shared" si="2041"/>
        <v>3468.2919713199999</v>
      </c>
      <c r="FI1178" s="227">
        <f t="shared" si="2138"/>
        <v>3113.21</v>
      </c>
      <c r="FJ1178" s="227">
        <f t="shared" si="2042"/>
        <v>62.264200000000002</v>
      </c>
      <c r="FK1178" s="227">
        <f t="shared" si="2043"/>
        <v>138.01897666666667</v>
      </c>
      <c r="FL1178" s="228">
        <f t="shared" si="2136"/>
        <v>1.0101053582059494</v>
      </c>
      <c r="FM1178" s="239">
        <f t="shared" si="2137"/>
        <v>92</v>
      </c>
      <c r="FN1178" s="231">
        <f t="shared" si="2044"/>
        <v>1.021500654</v>
      </c>
      <c r="FO1178" s="227">
        <f t="shared" si="2045"/>
        <v>3212.28256603</v>
      </c>
      <c r="FP1178" s="227">
        <f t="shared" si="2046"/>
        <v>3412.5657426966668</v>
      </c>
      <c r="FQ1178" s="227">
        <f t="shared" si="2067"/>
        <v>3113.21</v>
      </c>
      <c r="FR1178" s="227">
        <f t="shared" si="2047"/>
        <v>62.264200000000002</v>
      </c>
      <c r="FS1178" s="227">
        <f t="shared" si="2048"/>
        <v>106.88687666666667</v>
      </c>
      <c r="FT1178" s="228">
        <f t="shared" si="2065"/>
        <v>1.0089948108258602</v>
      </c>
      <c r="FU1178" s="239">
        <f t="shared" si="2066"/>
        <v>70</v>
      </c>
      <c r="FV1178" s="231">
        <f t="shared" si="2049"/>
        <v>1.016317508</v>
      </c>
      <c r="FW1178" s="227">
        <f t="shared" si="2050"/>
        <v>3192.46949894</v>
      </c>
      <c r="FX1178" s="227">
        <f t="shared" si="2051"/>
        <v>3361.6205756066665</v>
      </c>
      <c r="FY1178" s="227">
        <f t="shared" si="2135"/>
        <v>3113.21</v>
      </c>
      <c r="FZ1178" s="227">
        <f t="shared" si="2052"/>
        <v>62.264200000000002</v>
      </c>
      <c r="GA1178" s="227">
        <f t="shared" si="2053"/>
        <v>75.754776666666658</v>
      </c>
      <c r="GB1178" s="228">
        <f t="shared" si="2128"/>
        <v>1.0093981996602963</v>
      </c>
      <c r="GC1178" s="239">
        <f t="shared" si="2129"/>
        <v>48</v>
      </c>
      <c r="GD1178" s="231">
        <f t="shared" si="2054"/>
        <v>1.01116066</v>
      </c>
      <c r="GE1178" s="227">
        <f t="shared" si="2055"/>
        <v>3177.5405924199999</v>
      </c>
      <c r="GF1178" s="227">
        <f t="shared" si="2056"/>
        <v>3315.5595690866667</v>
      </c>
      <c r="GG1178" s="227">
        <f t="shared" si="2063"/>
        <v>3113.21</v>
      </c>
      <c r="GH1178" s="227">
        <f t="shared" si="2071"/>
        <v>62.264200000000002</v>
      </c>
      <c r="GI1178" s="227">
        <f t="shared" si="2072"/>
        <v>43.584939999999996</v>
      </c>
      <c r="GJ1178" s="228">
        <f t="shared" si="2058"/>
        <v>1.0083893954229912</v>
      </c>
      <c r="GK1178" s="239">
        <f t="shared" si="2059"/>
        <v>28</v>
      </c>
      <c r="GL1178" s="231">
        <f t="shared" si="2073"/>
        <v>1.0064953270000001</v>
      </c>
      <c r="GM1178" s="227">
        <f t="shared" si="2074"/>
        <v>3159.7189113099998</v>
      </c>
      <c r="GN1178" s="227">
        <f t="shared" si="2075"/>
        <v>3265.5680513099996</v>
      </c>
      <c r="GO1178" s="227">
        <f t="shared" si="2126"/>
        <v>3113.21</v>
      </c>
      <c r="GP1178" s="227">
        <f t="shared" si="2130"/>
        <v>62.264200000000002</v>
      </c>
      <c r="GQ1178" s="227">
        <f t="shared" si="2131"/>
        <v>11.415103333333333</v>
      </c>
      <c r="GR1178" s="228">
        <f t="shared" si="2119"/>
        <v>1.0032724494613368</v>
      </c>
      <c r="GS1178" s="239">
        <f t="shared" si="2120"/>
        <v>6</v>
      </c>
      <c r="GT1178" s="231">
        <f t="shared" si="2132"/>
        <v>1.0013883180000001</v>
      </c>
      <c r="GU1178" s="227">
        <f t="shared" si="2133"/>
        <v>3127.7340918</v>
      </c>
      <c r="GV1178" s="227">
        <f t="shared" si="2134"/>
        <v>3201.4133951333333</v>
      </c>
      <c r="GW1178" s="1"/>
      <c r="GX1178" s="1"/>
      <c r="GY1178" s="1"/>
      <c r="GZ1178" s="5"/>
      <c r="HA1178" s="5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3"/>
      <c r="JZ1178" s="1"/>
      <c r="KA1178" s="1"/>
      <c r="KB1178" s="1"/>
      <c r="KC1178" s="1"/>
      <c r="KD1178" s="1"/>
      <c r="KE1178" s="1"/>
    </row>
    <row r="1179" spans="1:291" x14ac:dyDescent="0.2">
      <c r="A1179" s="196">
        <f t="shared" si="2103"/>
        <v>43837</v>
      </c>
      <c r="B1179" s="236">
        <f t="shared" si="2123"/>
        <v>125975.75725608335</v>
      </c>
      <c r="C1179" s="66">
        <f t="shared" si="1941"/>
        <v>42206.010731210001</v>
      </c>
      <c r="D1179" s="77">
        <f t="shared" si="2104"/>
        <v>5259.76</v>
      </c>
      <c r="E1179" s="67">
        <f>VLOOKUP(A1178,[1]Plan1!$DQ$117:$DS$314,3)</f>
        <v>5320.25</v>
      </c>
      <c r="F1179" s="11">
        <f t="shared" si="2105"/>
        <v>43826</v>
      </c>
      <c r="G1179" s="73">
        <f t="shared" si="2093"/>
        <v>1.1500524738771389E-2</v>
      </c>
      <c r="H1179" s="11">
        <f t="shared" si="2106"/>
        <v>43857</v>
      </c>
      <c r="I1179" s="11">
        <f t="shared" si="2094"/>
        <v>43857</v>
      </c>
      <c r="J1179" s="1">
        <f t="shared" si="2107"/>
        <v>21</v>
      </c>
      <c r="K1179" s="1">
        <f t="shared" si="2108"/>
        <v>7</v>
      </c>
      <c r="L1179" s="66">
        <f t="shared" si="2095"/>
        <v>1.0038189</v>
      </c>
      <c r="M1179" s="70">
        <f t="shared" si="1942"/>
        <v>1.0051002499999999</v>
      </c>
      <c r="N1179" s="70">
        <f t="shared" si="1928"/>
        <v>1.1095297412767287</v>
      </c>
      <c r="O1179" s="66">
        <f t="shared" si="1938"/>
        <v>1.11376692</v>
      </c>
      <c r="P1179" s="66">
        <f t="shared" si="2096"/>
        <v>42367.191265590001</v>
      </c>
      <c r="Q1179" s="74">
        <f t="shared" si="2097"/>
        <v>0</v>
      </c>
      <c r="R1179" s="75">
        <f t="shared" si="1939"/>
        <v>0</v>
      </c>
      <c r="S1179" s="66">
        <f t="shared" si="1940"/>
        <v>0</v>
      </c>
      <c r="T1179" s="10">
        <f t="shared" si="2109"/>
        <v>0.06</v>
      </c>
      <c r="U1179" s="74">
        <f t="shared" si="1935"/>
        <v>7</v>
      </c>
      <c r="V1179" s="74">
        <v>252</v>
      </c>
      <c r="W1179" s="70">
        <f t="shared" si="2098"/>
        <v>1.001619891</v>
      </c>
      <c r="X1179" s="66">
        <f t="shared" si="2099"/>
        <v>68.630231820000006</v>
      </c>
      <c r="Y1179" s="66">
        <v>0</v>
      </c>
      <c r="Z1179" s="67">
        <f t="shared" si="2100"/>
        <v>0</v>
      </c>
      <c r="AA1179" s="68" t="str">
        <f t="shared" si="2110"/>
        <v>A+INCORP J=</v>
      </c>
      <c r="AB1179" s="11">
        <f t="shared" si="2111"/>
        <v>43857</v>
      </c>
      <c r="AC1179" s="227">
        <f t="shared" si="2117"/>
        <v>3113.21</v>
      </c>
      <c r="AD1179" s="227">
        <f t="shared" si="1957"/>
        <v>62.264200000000002</v>
      </c>
      <c r="AE1179" s="227">
        <f t="shared" si="1958"/>
        <v>676.60430666666673</v>
      </c>
      <c r="AF1179" s="228">
        <f t="shared" si="2124"/>
        <v>1.0673902646516458</v>
      </c>
      <c r="AG1179" s="230">
        <f t="shared" si="2125"/>
        <v>449</v>
      </c>
      <c r="AH1179" s="231">
        <f t="shared" si="1959"/>
        <v>1.109401184</v>
      </c>
      <c r="AI1179" s="227">
        <f t="shared" si="1960"/>
        <v>3686.5512792700001</v>
      </c>
      <c r="AJ1179" s="227">
        <f t="shared" si="1961"/>
        <v>4425.4197859366668</v>
      </c>
      <c r="AK1179" s="227">
        <f t="shared" si="1948"/>
        <v>3113.21</v>
      </c>
      <c r="AL1179" s="227">
        <f t="shared" si="1962"/>
        <v>62.264200000000002</v>
      </c>
      <c r="AM1179" s="227">
        <f t="shared" si="1963"/>
        <v>645.47220666666669</v>
      </c>
      <c r="AN1179" s="228">
        <f t="shared" si="1949"/>
        <v>1.0664308793092907</v>
      </c>
      <c r="AO1179" s="230">
        <f t="shared" si="1950"/>
        <v>428</v>
      </c>
      <c r="AP1179" s="231">
        <f t="shared" si="1964"/>
        <v>1.104027275</v>
      </c>
      <c r="AQ1179" s="227">
        <f t="shared" si="1965"/>
        <v>3665.3962522900001</v>
      </c>
      <c r="AR1179" s="227">
        <f t="shared" si="1966"/>
        <v>4373.132658956667</v>
      </c>
      <c r="AS1179" s="227">
        <f t="shared" si="2112"/>
        <v>3113.21</v>
      </c>
      <c r="AT1179" s="227">
        <f t="shared" si="1967"/>
        <v>62.264200000000002</v>
      </c>
      <c r="AU1179" s="227">
        <f t="shared" si="1968"/>
        <v>614.34010666666677</v>
      </c>
      <c r="AV1179" s="228">
        <f t="shared" si="2113"/>
        <v>1.0640903412589782</v>
      </c>
      <c r="AW1179" s="230">
        <f t="shared" si="2114"/>
        <v>407</v>
      </c>
      <c r="AX1179" s="231">
        <f t="shared" si="1969"/>
        <v>1.098679398</v>
      </c>
      <c r="AY1179" s="227">
        <f t="shared" si="1970"/>
        <v>3639.63555374</v>
      </c>
      <c r="AZ1179" s="227">
        <f t="shared" si="1971"/>
        <v>4316.2398604066666</v>
      </c>
      <c r="BA1179" s="227">
        <f t="shared" si="2091"/>
        <v>3113.21</v>
      </c>
      <c r="BB1179" s="227">
        <f t="shared" si="1972"/>
        <v>62.264200000000002</v>
      </c>
      <c r="BC1179" s="227">
        <f t="shared" si="1973"/>
        <v>582.17026999999996</v>
      </c>
      <c r="BD1179" s="228">
        <f t="shared" si="1946"/>
        <v>1.0598503709086888</v>
      </c>
      <c r="BE1179" s="230">
        <f t="shared" si="1947"/>
        <v>387</v>
      </c>
      <c r="BF1179" s="231">
        <f t="shared" si="1974"/>
        <v>1.0936102670000001</v>
      </c>
      <c r="BG1179" s="227">
        <f t="shared" si="1975"/>
        <v>3608.4072915299998</v>
      </c>
      <c r="BH1179" s="227">
        <f t="shared" si="1976"/>
        <v>4252.8417615299995</v>
      </c>
      <c r="BI1179" s="227">
        <f t="shared" si="2115"/>
        <v>3113.21</v>
      </c>
      <c r="BJ1179" s="227">
        <f t="shared" si="1977"/>
        <v>62.264200000000002</v>
      </c>
      <c r="BK1179" s="227">
        <f t="shared" si="1978"/>
        <v>551.03816999999992</v>
      </c>
      <c r="BL1179" s="228">
        <f t="shared" si="2101"/>
        <v>1.046662282044525</v>
      </c>
      <c r="BM1179" s="230">
        <f t="shared" si="2102"/>
        <v>365</v>
      </c>
      <c r="BN1179" s="231">
        <f t="shared" si="1979"/>
        <v>1.088061232</v>
      </c>
      <c r="BO1179" s="227">
        <f t="shared" si="1980"/>
        <v>3545.4252008100002</v>
      </c>
      <c r="BP1179" s="227">
        <f t="shared" si="1981"/>
        <v>4158.7275708100005</v>
      </c>
      <c r="BQ1179" s="227">
        <f t="shared" si="1945"/>
        <v>3113.21</v>
      </c>
      <c r="BR1179" s="227">
        <f t="shared" si="1982"/>
        <v>62.264200000000002</v>
      </c>
      <c r="BS1179" s="227">
        <f t="shared" si="1983"/>
        <v>516.79286000000002</v>
      </c>
      <c r="BT1179" s="228">
        <f t="shared" si="1943"/>
        <v>1.043218985718247</v>
      </c>
      <c r="BU1179" s="230">
        <f t="shared" si="1944"/>
        <v>342</v>
      </c>
      <c r="BV1179" s="231">
        <f t="shared" si="1984"/>
        <v>1.0822900710000001</v>
      </c>
      <c r="BW1179" s="227">
        <f t="shared" si="1985"/>
        <v>3515.0181612900001</v>
      </c>
      <c r="BX1179" s="227">
        <f t="shared" si="1986"/>
        <v>4094.0752212900002</v>
      </c>
      <c r="BY1179" s="227">
        <f t="shared" si="2092"/>
        <v>3113.21</v>
      </c>
      <c r="BZ1179" s="227">
        <f t="shared" si="1987"/>
        <v>62.264200000000002</v>
      </c>
      <c r="CA1179" s="227">
        <f t="shared" si="1988"/>
        <v>486.69849666666664</v>
      </c>
      <c r="CB1179" s="228">
        <f t="shared" si="2089"/>
        <v>1.0441576980703311</v>
      </c>
      <c r="CC1179" s="230">
        <f t="shared" si="2090"/>
        <v>322</v>
      </c>
      <c r="CD1179" s="231">
        <f t="shared" si="1989"/>
        <v>1.077296558</v>
      </c>
      <c r="CE1179" s="227">
        <f t="shared" si="1990"/>
        <v>3501.94873143</v>
      </c>
      <c r="CF1179" s="227">
        <f t="shared" si="1991"/>
        <v>4050.9114280966664</v>
      </c>
      <c r="CG1179" s="227">
        <f t="shared" si="2085"/>
        <v>3113.21</v>
      </c>
      <c r="CH1179" s="227">
        <f t="shared" si="1992"/>
        <v>62.264200000000002</v>
      </c>
      <c r="CI1179" s="227">
        <f t="shared" si="1993"/>
        <v>455.56639666666672</v>
      </c>
      <c r="CJ1179" s="228">
        <f t="shared" si="1936"/>
        <v>1.0391699977915347</v>
      </c>
      <c r="CK1179" s="230">
        <f t="shared" si="1937"/>
        <v>301</v>
      </c>
      <c r="CL1179" s="231">
        <f t="shared" si="1994"/>
        <v>1.072078163</v>
      </c>
      <c r="CM1179" s="227">
        <f t="shared" si="1995"/>
        <v>3468.3384170700001</v>
      </c>
      <c r="CN1179" s="227">
        <f t="shared" si="1996"/>
        <v>3986.1690137366668</v>
      </c>
      <c r="CO1179" s="227">
        <f t="shared" si="2088"/>
        <v>3113.21</v>
      </c>
      <c r="CP1179" s="227">
        <f t="shared" si="1997"/>
        <v>62.264200000000002</v>
      </c>
      <c r="CQ1179" s="227">
        <f t="shared" si="1998"/>
        <v>422.35882333333331</v>
      </c>
      <c r="CR1179" s="228">
        <f t="shared" si="2086"/>
        <v>1.0345154436714132</v>
      </c>
      <c r="CS1179" s="230">
        <f t="shared" si="2087"/>
        <v>281</v>
      </c>
      <c r="CT1179" s="231">
        <f t="shared" si="1999"/>
        <v>1.0671317659999999</v>
      </c>
      <c r="CU1179" s="227">
        <f t="shared" si="2000"/>
        <v>3436.8726746100001</v>
      </c>
      <c r="CV1179" s="227">
        <f t="shared" si="2001"/>
        <v>3921.4956979433337</v>
      </c>
      <c r="CW1179" s="227">
        <f t="shared" si="1934"/>
        <v>3113.21</v>
      </c>
      <c r="CX1179" s="227">
        <f t="shared" si="2002"/>
        <v>62.264200000000002</v>
      </c>
      <c r="CY1179" s="227">
        <f t="shared" si="2003"/>
        <v>391.22672333333338</v>
      </c>
      <c r="CZ1179" s="228">
        <f t="shared" si="1932"/>
        <v>1.0366929655193573</v>
      </c>
      <c r="DA1179" s="239">
        <f t="shared" si="1933"/>
        <v>260</v>
      </c>
      <c r="DB1179" s="231">
        <f t="shared" si="2004"/>
        <v>1.0619626099999999</v>
      </c>
      <c r="DC1179" s="227">
        <f t="shared" si="2005"/>
        <v>3427.4236933299999</v>
      </c>
      <c r="DD1179" s="227">
        <f t="shared" si="2006"/>
        <v>3880.9146166633332</v>
      </c>
      <c r="DE1179" s="227">
        <f t="shared" si="2084"/>
        <v>3113.21</v>
      </c>
      <c r="DF1179" s="227">
        <f t="shared" si="2007"/>
        <v>62.264200000000002</v>
      </c>
      <c r="DG1179" s="227">
        <f t="shared" si="2008"/>
        <v>360.09462333333335</v>
      </c>
      <c r="DH1179" s="228">
        <f t="shared" si="2082"/>
        <v>1.0351401483186686</v>
      </c>
      <c r="DI1179" s="239">
        <f t="shared" si="2083"/>
        <v>239</v>
      </c>
      <c r="DJ1179" s="231">
        <f t="shared" si="2009"/>
        <v>1.0568184920000001</v>
      </c>
      <c r="DK1179" s="227">
        <f t="shared" si="2010"/>
        <v>3405.7124255700001</v>
      </c>
      <c r="DL1179" s="227">
        <f t="shared" si="2011"/>
        <v>3828.0712489033335</v>
      </c>
      <c r="DM1179" s="227">
        <f t="shared" si="1931"/>
        <v>3113.21</v>
      </c>
      <c r="DN1179" s="227">
        <f t="shared" si="2012"/>
        <v>62.264200000000002</v>
      </c>
      <c r="DO1179" s="227">
        <f t="shared" si="2013"/>
        <v>327.92478666666665</v>
      </c>
      <c r="DP1179" s="228">
        <f t="shared" si="1929"/>
        <v>1.0318386715215233</v>
      </c>
      <c r="DQ1179" s="239">
        <f t="shared" si="1930"/>
        <v>218</v>
      </c>
      <c r="DR1179" s="231">
        <f t="shared" si="2014"/>
        <v>1.051699293</v>
      </c>
      <c r="DS1179" s="227">
        <f t="shared" si="2015"/>
        <v>3378.4056847699999</v>
      </c>
      <c r="DT1179" s="227">
        <f t="shared" si="2016"/>
        <v>3768.5946714366664</v>
      </c>
      <c r="DU1179" s="227">
        <f t="shared" si="2081"/>
        <v>3113.21</v>
      </c>
      <c r="DV1179" s="227">
        <f t="shared" si="2017"/>
        <v>62.264200000000002</v>
      </c>
      <c r="DW1179" s="227">
        <f t="shared" si="2018"/>
        <v>298.86815999999999</v>
      </c>
      <c r="DX1179" s="228">
        <f t="shared" si="2078"/>
        <v>1.0274213224465627</v>
      </c>
      <c r="DY1179" s="239">
        <f t="shared" si="2079"/>
        <v>200</v>
      </c>
      <c r="DZ1179" s="231">
        <f t="shared" si="2019"/>
        <v>1.0473311489999999</v>
      </c>
      <c r="EA1179" s="227">
        <f t="shared" si="2020"/>
        <v>3349.9707230200002</v>
      </c>
      <c r="EB1179" s="227">
        <f t="shared" si="2021"/>
        <v>3711.1030830200002</v>
      </c>
      <c r="EC1179" s="227">
        <f t="shared" si="1925"/>
        <v>3113.21</v>
      </c>
      <c r="ED1179" s="227">
        <f t="shared" si="2022"/>
        <v>62.264200000000002</v>
      </c>
      <c r="EE1179" s="227">
        <f t="shared" si="2023"/>
        <v>266.69832333333335</v>
      </c>
      <c r="EF1179" s="228">
        <f t="shared" si="1926"/>
        <v>1.0197734151457991</v>
      </c>
      <c r="EG1179" s="239">
        <f t="shared" si="1927"/>
        <v>178</v>
      </c>
      <c r="EH1179" s="231">
        <f t="shared" si="2024"/>
        <v>1.042016936</v>
      </c>
      <c r="EI1179" s="227">
        <f t="shared" si="2025"/>
        <v>3308.1628509799998</v>
      </c>
      <c r="EJ1179" s="227">
        <f t="shared" si="2026"/>
        <v>3637.1253743133329</v>
      </c>
      <c r="EK1179" s="227">
        <f t="shared" si="2080"/>
        <v>3113.21</v>
      </c>
      <c r="EL1179" s="227">
        <f t="shared" si="2027"/>
        <v>62.264200000000002</v>
      </c>
      <c r="EM1179" s="227">
        <f t="shared" si="2028"/>
        <v>233.49074999999999</v>
      </c>
      <c r="EN1179" s="228">
        <f t="shared" si="2076"/>
        <v>1.0139939693880895</v>
      </c>
      <c r="EO1179" s="239">
        <f t="shared" si="2077"/>
        <v>157</v>
      </c>
      <c r="EP1179" s="231">
        <f t="shared" si="2029"/>
        <v>1.0369694350000001</v>
      </c>
      <c r="EQ1179" s="227">
        <f t="shared" si="2030"/>
        <v>3273.4803966899999</v>
      </c>
      <c r="ER1179" s="227">
        <f t="shared" si="2031"/>
        <v>3569.2353466899999</v>
      </c>
      <c r="ES1179" s="227">
        <f t="shared" si="2141"/>
        <v>3113.21</v>
      </c>
      <c r="ET1179" s="227">
        <f t="shared" si="2032"/>
        <v>62.264200000000002</v>
      </c>
      <c r="EU1179" s="227">
        <f t="shared" si="2033"/>
        <v>203.39638666666664</v>
      </c>
      <c r="EV1179" s="228">
        <f t="shared" si="2139"/>
        <v>1.0126773181275079</v>
      </c>
      <c r="EW1179" s="239">
        <f t="shared" si="2140"/>
        <v>137</v>
      </c>
      <c r="EX1179" s="231">
        <f t="shared" si="2034"/>
        <v>1.0321850239999999</v>
      </c>
      <c r="EY1179" s="227">
        <f t="shared" si="2035"/>
        <v>3254.1461434100001</v>
      </c>
      <c r="EZ1179" s="227">
        <f t="shared" si="2036"/>
        <v>3519.806730076667</v>
      </c>
      <c r="FA1179" s="227">
        <f t="shared" si="2070"/>
        <v>3113.21</v>
      </c>
      <c r="FB1179" s="227">
        <f t="shared" si="2037"/>
        <v>62.264200000000002</v>
      </c>
      <c r="FC1179" s="227">
        <f t="shared" si="2038"/>
        <v>172.26428666666666</v>
      </c>
      <c r="FD1179" s="228">
        <f t="shared" si="2068"/>
        <v>1.0125763297079911</v>
      </c>
      <c r="FE1179" s="239">
        <f t="shared" si="2069"/>
        <v>115</v>
      </c>
      <c r="FF1179" s="231">
        <f t="shared" si="2039"/>
        <v>1.0269476639999999</v>
      </c>
      <c r="FG1179" s="227">
        <f t="shared" si="2040"/>
        <v>3237.3115677400001</v>
      </c>
      <c r="FH1179" s="227">
        <f t="shared" si="2041"/>
        <v>3471.8400544066667</v>
      </c>
      <c r="FI1179" s="227">
        <f t="shared" si="2138"/>
        <v>3113.21</v>
      </c>
      <c r="FJ1179" s="227">
        <f t="shared" si="2042"/>
        <v>62.264200000000002</v>
      </c>
      <c r="FK1179" s="227">
        <f t="shared" si="2043"/>
        <v>139.05671333333333</v>
      </c>
      <c r="FL1179" s="228">
        <f t="shared" si="2136"/>
        <v>1.0106555275774463</v>
      </c>
      <c r="FM1179" s="239">
        <f t="shared" si="2137"/>
        <v>93</v>
      </c>
      <c r="FN1179" s="231">
        <f t="shared" si="2044"/>
        <v>1.0217368790000001</v>
      </c>
      <c r="FO1179" s="227">
        <f t="shared" si="2045"/>
        <v>3214.7754392799998</v>
      </c>
      <c r="FP1179" s="227">
        <f t="shared" si="2046"/>
        <v>3416.0963526133332</v>
      </c>
      <c r="FQ1179" s="227">
        <f t="shared" si="2067"/>
        <v>3113.21</v>
      </c>
      <c r="FR1179" s="227">
        <f t="shared" si="2047"/>
        <v>62.264200000000002</v>
      </c>
      <c r="FS1179" s="227">
        <f t="shared" si="2048"/>
        <v>107.92461333333335</v>
      </c>
      <c r="FT1179" s="228">
        <f t="shared" si="2065"/>
        <v>1.0095443753206981</v>
      </c>
      <c r="FU1179" s="239">
        <f t="shared" si="2066"/>
        <v>71</v>
      </c>
      <c r="FV1179" s="231">
        <f t="shared" si="2049"/>
        <v>1.0165525339999999</v>
      </c>
      <c r="FW1179" s="227">
        <f t="shared" si="2050"/>
        <v>3194.9469951800002</v>
      </c>
      <c r="FX1179" s="227">
        <f t="shared" si="2051"/>
        <v>3365.1358085133334</v>
      </c>
      <c r="FY1179" s="227">
        <f t="shared" si="2135"/>
        <v>3113.21</v>
      </c>
      <c r="FZ1179" s="227">
        <f t="shared" si="2052"/>
        <v>62.264200000000002</v>
      </c>
      <c r="GA1179" s="227">
        <f t="shared" si="2053"/>
        <v>76.792513333333346</v>
      </c>
      <c r="GB1179" s="228">
        <f t="shared" si="2128"/>
        <v>1.0099479838670482</v>
      </c>
      <c r="GC1179" s="239">
        <f t="shared" si="2129"/>
        <v>49</v>
      </c>
      <c r="GD1179" s="231">
        <f t="shared" si="2054"/>
        <v>1.0113944939999999</v>
      </c>
      <c r="GE1179" s="227">
        <f t="shared" si="2055"/>
        <v>3180.0065048500001</v>
      </c>
      <c r="GF1179" s="227">
        <f t="shared" si="2056"/>
        <v>3319.0632181833334</v>
      </c>
      <c r="GG1179" s="227">
        <f t="shared" si="2063"/>
        <v>3113.21</v>
      </c>
      <c r="GH1179" s="227">
        <f t="shared" si="2071"/>
        <v>62.264200000000002</v>
      </c>
      <c r="GI1179" s="227">
        <f t="shared" si="2072"/>
        <v>44.622676666666671</v>
      </c>
      <c r="GJ1179" s="228">
        <f t="shared" si="2058"/>
        <v>1.0089386301690468</v>
      </c>
      <c r="GK1179" s="239">
        <f t="shared" si="2059"/>
        <v>29</v>
      </c>
      <c r="GL1179" s="231">
        <f t="shared" si="2073"/>
        <v>1.0067280810000001</v>
      </c>
      <c r="GM1179" s="227">
        <f t="shared" si="2074"/>
        <v>3162.17098979</v>
      </c>
      <c r="GN1179" s="227">
        <f t="shared" si="2075"/>
        <v>3269.0578664566665</v>
      </c>
      <c r="GO1179" s="227">
        <f t="shared" si="2126"/>
        <v>3113.21</v>
      </c>
      <c r="GP1179" s="227">
        <f t="shared" si="2130"/>
        <v>62.264200000000002</v>
      </c>
      <c r="GQ1179" s="227">
        <f t="shared" si="2131"/>
        <v>12.45284</v>
      </c>
      <c r="GR1179" s="228">
        <f t="shared" si="2119"/>
        <v>1.0038188971843154</v>
      </c>
      <c r="GS1179" s="239">
        <f t="shared" si="2120"/>
        <v>7</v>
      </c>
      <c r="GT1179" s="231">
        <f t="shared" si="2132"/>
        <v>1.001619891</v>
      </c>
      <c r="GU1179" s="227">
        <f t="shared" si="2133"/>
        <v>3130.1613486900001</v>
      </c>
      <c r="GV1179" s="227">
        <f t="shared" si="2134"/>
        <v>3204.8783886900001</v>
      </c>
      <c r="GW1179" s="1"/>
      <c r="GX1179" s="1"/>
      <c r="GY1179" s="1"/>
      <c r="GZ1179" s="5"/>
      <c r="HA1179" s="5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3"/>
      <c r="JZ1179" s="1"/>
      <c r="KA1179" s="1"/>
      <c r="KB1179" s="1"/>
      <c r="KC1179" s="1"/>
      <c r="KD1179" s="1"/>
      <c r="KE1179" s="1"/>
    </row>
    <row r="1180" spans="1:291" x14ac:dyDescent="0.2">
      <c r="A1180" s="196">
        <f t="shared" si="2103"/>
        <v>43838</v>
      </c>
      <c r="B1180" s="236">
        <f t="shared" si="2123"/>
        <v>126089.40040813001</v>
      </c>
      <c r="C1180" s="66">
        <f t="shared" si="1941"/>
        <v>42206.010731210001</v>
      </c>
      <c r="D1180" s="77">
        <f t="shared" si="2104"/>
        <v>5259.76</v>
      </c>
      <c r="E1180" s="67">
        <f>VLOOKUP(A1179,[1]Plan1!$DQ$117:$DS$314,3)</f>
        <v>5320.25</v>
      </c>
      <c r="F1180" s="11">
        <f t="shared" si="2105"/>
        <v>43826</v>
      </c>
      <c r="G1180" s="73">
        <f t="shared" si="2093"/>
        <v>1.1500524738771389E-2</v>
      </c>
      <c r="H1180" s="11">
        <f t="shared" si="2106"/>
        <v>43857</v>
      </c>
      <c r="I1180" s="11">
        <f t="shared" si="2094"/>
        <v>43857</v>
      </c>
      <c r="J1180" s="1">
        <f t="shared" si="2107"/>
        <v>21</v>
      </c>
      <c r="K1180" s="1">
        <f t="shared" si="2108"/>
        <v>8</v>
      </c>
      <c r="L1180" s="66">
        <f t="shared" si="2095"/>
        <v>1.00436565</v>
      </c>
      <c r="M1180" s="70">
        <f t="shared" si="1942"/>
        <v>1.0051002499999999</v>
      </c>
      <c r="N1180" s="70">
        <f t="shared" si="1928"/>
        <v>1.1095297412767287</v>
      </c>
      <c r="O1180" s="66">
        <f t="shared" si="1938"/>
        <v>1.11437355</v>
      </c>
      <c r="P1180" s="66">
        <f t="shared" si="2096"/>
        <v>42390.267401949997</v>
      </c>
      <c r="Q1180" s="74">
        <f t="shared" si="2097"/>
        <v>0</v>
      </c>
      <c r="R1180" s="75">
        <f t="shared" si="1939"/>
        <v>0</v>
      </c>
      <c r="S1180" s="66">
        <f t="shared" si="1940"/>
        <v>0</v>
      </c>
      <c r="T1180" s="10">
        <f t="shared" si="2109"/>
        <v>0.06</v>
      </c>
      <c r="U1180" s="74">
        <f t="shared" si="1935"/>
        <v>8</v>
      </c>
      <c r="V1180" s="74">
        <v>252</v>
      </c>
      <c r="W1180" s="70">
        <f t="shared" si="2098"/>
        <v>1.0018515189999999</v>
      </c>
      <c r="X1180" s="66">
        <f t="shared" si="2099"/>
        <v>78.486385499999997</v>
      </c>
      <c r="Y1180" s="66">
        <v>0</v>
      </c>
      <c r="Z1180" s="67">
        <f t="shared" si="2100"/>
        <v>0</v>
      </c>
      <c r="AA1180" s="68" t="str">
        <f t="shared" si="2110"/>
        <v>A+INCORP J=</v>
      </c>
      <c r="AB1180" s="11">
        <f t="shared" si="2111"/>
        <v>43857</v>
      </c>
      <c r="AC1180" s="227">
        <f t="shared" si="2117"/>
        <v>3113.21</v>
      </c>
      <c r="AD1180" s="227">
        <f t="shared" si="1957"/>
        <v>62.264200000000002</v>
      </c>
      <c r="AE1180" s="227">
        <f t="shared" si="1958"/>
        <v>677.64204333333339</v>
      </c>
      <c r="AF1180" s="228">
        <f t="shared" si="2124"/>
        <v>1.0679716349048094</v>
      </c>
      <c r="AG1180" s="230">
        <f t="shared" si="2125"/>
        <v>450</v>
      </c>
      <c r="AH1180" s="231">
        <f t="shared" si="1959"/>
        <v>1.109657736</v>
      </c>
      <c r="AI1180" s="227">
        <f t="shared" si="1960"/>
        <v>3689.4122044000001</v>
      </c>
      <c r="AJ1180" s="227">
        <f t="shared" si="1961"/>
        <v>4429.3184477333334</v>
      </c>
      <c r="AK1180" s="227">
        <f t="shared" si="1948"/>
        <v>3113.21</v>
      </c>
      <c r="AL1180" s="227">
        <f t="shared" si="1962"/>
        <v>62.264200000000002</v>
      </c>
      <c r="AM1180" s="227">
        <f t="shared" si="1963"/>
        <v>646.50994333333335</v>
      </c>
      <c r="AN1180" s="228">
        <f t="shared" si="1949"/>
        <v>1.0670117270187158</v>
      </c>
      <c r="AO1180" s="230">
        <f t="shared" si="1950"/>
        <v>429</v>
      </c>
      <c r="AP1180" s="231">
        <f t="shared" si="1964"/>
        <v>1.1042825839999999</v>
      </c>
      <c r="AQ1180" s="227">
        <f t="shared" si="1965"/>
        <v>3668.2407592999998</v>
      </c>
      <c r="AR1180" s="227">
        <f t="shared" si="1966"/>
        <v>4377.0149026333329</v>
      </c>
      <c r="AS1180" s="227">
        <f t="shared" si="2112"/>
        <v>3113.21</v>
      </c>
      <c r="AT1180" s="227">
        <f t="shared" si="1967"/>
        <v>62.264200000000002</v>
      </c>
      <c r="AU1180" s="227">
        <f t="shared" si="1968"/>
        <v>615.37784333333332</v>
      </c>
      <c r="AV1180" s="228">
        <f t="shared" si="2113"/>
        <v>1.0646699141589508</v>
      </c>
      <c r="AW1180" s="230">
        <f t="shared" si="2114"/>
        <v>408</v>
      </c>
      <c r="AX1180" s="231">
        <f t="shared" si="1969"/>
        <v>1.09893347</v>
      </c>
      <c r="AY1180" s="227">
        <f t="shared" si="1970"/>
        <v>3642.4600683600002</v>
      </c>
      <c r="AZ1180" s="227">
        <f t="shared" si="1971"/>
        <v>4320.1021116933334</v>
      </c>
      <c r="BA1180" s="227">
        <f t="shared" si="2091"/>
        <v>3113.21</v>
      </c>
      <c r="BB1180" s="227">
        <f t="shared" si="1972"/>
        <v>62.264200000000002</v>
      </c>
      <c r="BC1180" s="227">
        <f t="shared" si="1973"/>
        <v>583.20800666666673</v>
      </c>
      <c r="BD1180" s="228">
        <f t="shared" si="1946"/>
        <v>1.0604276344446757</v>
      </c>
      <c r="BE1180" s="230">
        <f t="shared" si="1947"/>
        <v>388</v>
      </c>
      <c r="BF1180" s="231">
        <f t="shared" si="1974"/>
        <v>1.0938631670000001</v>
      </c>
      <c r="BG1180" s="227">
        <f t="shared" si="1975"/>
        <v>3611.2075724900001</v>
      </c>
      <c r="BH1180" s="227">
        <f t="shared" si="1976"/>
        <v>4256.6797791566669</v>
      </c>
      <c r="BI1180" s="227">
        <f t="shared" si="2115"/>
        <v>3113.21</v>
      </c>
      <c r="BJ1180" s="227">
        <f t="shared" si="1977"/>
        <v>62.264200000000002</v>
      </c>
      <c r="BK1180" s="227">
        <f t="shared" si="1978"/>
        <v>552.0759066666667</v>
      </c>
      <c r="BL1180" s="228">
        <f t="shared" si="2101"/>
        <v>1.0472323624884268</v>
      </c>
      <c r="BM1180" s="230">
        <f t="shared" si="2102"/>
        <v>366</v>
      </c>
      <c r="BN1180" s="231">
        <f t="shared" si="1979"/>
        <v>1.088312849</v>
      </c>
      <c r="BO1180" s="227">
        <f t="shared" si="1980"/>
        <v>3548.1766056699998</v>
      </c>
      <c r="BP1180" s="227">
        <f t="shared" si="1981"/>
        <v>4162.5167123366664</v>
      </c>
      <c r="BQ1180" s="227">
        <f t="shared" si="1945"/>
        <v>3113.21</v>
      </c>
      <c r="BR1180" s="227">
        <f t="shared" si="1982"/>
        <v>62.264200000000002</v>
      </c>
      <c r="BS1180" s="227">
        <f t="shared" si="1983"/>
        <v>517.83059666666668</v>
      </c>
      <c r="BT1180" s="228">
        <f t="shared" si="1943"/>
        <v>1.0437871907187208</v>
      </c>
      <c r="BU1180" s="230">
        <f t="shared" si="1944"/>
        <v>343</v>
      </c>
      <c r="BV1180" s="231">
        <f t="shared" si="1984"/>
        <v>1.082540354</v>
      </c>
      <c r="BW1180" s="227">
        <f t="shared" si="1985"/>
        <v>3517.7459709</v>
      </c>
      <c r="BX1180" s="227">
        <f t="shared" si="1986"/>
        <v>4097.8407675666667</v>
      </c>
      <c r="BY1180" s="227">
        <f t="shared" si="2092"/>
        <v>3113.21</v>
      </c>
      <c r="BZ1180" s="227">
        <f t="shared" si="1987"/>
        <v>62.264200000000002</v>
      </c>
      <c r="CA1180" s="227">
        <f t="shared" si="1988"/>
        <v>487.73623333333336</v>
      </c>
      <c r="CB1180" s="228">
        <f t="shared" si="2089"/>
        <v>1.0447264143546866</v>
      </c>
      <c r="CC1180" s="230">
        <f t="shared" si="2090"/>
        <v>323</v>
      </c>
      <c r="CD1180" s="231">
        <f t="shared" si="1989"/>
        <v>1.0775456859999999</v>
      </c>
      <c r="CE1180" s="227">
        <f t="shared" si="1990"/>
        <v>3504.6663978199999</v>
      </c>
      <c r="CF1180" s="227">
        <f t="shared" si="1991"/>
        <v>4054.6668311533331</v>
      </c>
      <c r="CG1180" s="227">
        <f t="shared" si="2085"/>
        <v>3113.21</v>
      </c>
      <c r="CH1180" s="227">
        <f t="shared" si="1992"/>
        <v>62.264200000000002</v>
      </c>
      <c r="CI1180" s="227">
        <f t="shared" si="1993"/>
        <v>456.60413333333332</v>
      </c>
      <c r="CJ1180" s="228">
        <f t="shared" si="1936"/>
        <v>1.0397359974494886</v>
      </c>
      <c r="CK1180" s="230">
        <f t="shared" si="1937"/>
        <v>302</v>
      </c>
      <c r="CL1180" s="231">
        <f t="shared" si="1994"/>
        <v>1.072326084</v>
      </c>
      <c r="CM1180" s="227">
        <f t="shared" si="1995"/>
        <v>3471.02999963</v>
      </c>
      <c r="CN1180" s="227">
        <f t="shared" si="1996"/>
        <v>3989.8983329633334</v>
      </c>
      <c r="CO1180" s="227">
        <f t="shared" si="2088"/>
        <v>3113.21</v>
      </c>
      <c r="CP1180" s="227">
        <f t="shared" si="1997"/>
        <v>62.264200000000002</v>
      </c>
      <c r="CQ1180" s="227">
        <f t="shared" si="1998"/>
        <v>423.39656000000002</v>
      </c>
      <c r="CR1180" s="228">
        <f t="shared" si="2086"/>
        <v>1.0350789081560601</v>
      </c>
      <c r="CS1180" s="230">
        <f t="shared" si="2087"/>
        <v>282</v>
      </c>
      <c r="CT1180" s="231">
        <f t="shared" si="1999"/>
        <v>1.067378543</v>
      </c>
      <c r="CU1180" s="227">
        <f t="shared" si="2000"/>
        <v>3439.5398379500002</v>
      </c>
      <c r="CV1180" s="227">
        <f t="shared" si="2001"/>
        <v>3925.2005979500004</v>
      </c>
      <c r="CW1180" s="227">
        <f t="shared" si="1934"/>
        <v>3113.21</v>
      </c>
      <c r="CX1180" s="227">
        <f t="shared" si="2002"/>
        <v>62.264200000000002</v>
      </c>
      <c r="CY1180" s="227">
        <f t="shared" si="2003"/>
        <v>392.26445999999999</v>
      </c>
      <c r="CZ1180" s="228">
        <f t="shared" si="1932"/>
        <v>1.0372576160242162</v>
      </c>
      <c r="DA1180" s="239">
        <f t="shared" si="1933"/>
        <v>261</v>
      </c>
      <c r="DB1180" s="231">
        <f t="shared" si="2004"/>
        <v>1.0622081910000001</v>
      </c>
      <c r="DC1180" s="227">
        <f t="shared" si="2005"/>
        <v>3430.0835218500001</v>
      </c>
      <c r="DD1180" s="227">
        <f t="shared" si="2006"/>
        <v>3884.6121818500001</v>
      </c>
      <c r="DE1180" s="227">
        <f t="shared" si="2084"/>
        <v>3113.21</v>
      </c>
      <c r="DF1180" s="227">
        <f t="shared" si="2007"/>
        <v>62.264200000000002</v>
      </c>
      <c r="DG1180" s="227">
        <f t="shared" si="2008"/>
        <v>361.13236000000001</v>
      </c>
      <c r="DH1180" s="228">
        <f t="shared" si="2082"/>
        <v>1.0357039530581509</v>
      </c>
      <c r="DI1180" s="239">
        <f t="shared" si="2083"/>
        <v>240</v>
      </c>
      <c r="DJ1180" s="231">
        <f t="shared" si="2009"/>
        <v>1.057062884</v>
      </c>
      <c r="DK1180" s="227">
        <f t="shared" si="2010"/>
        <v>3408.3554071100002</v>
      </c>
      <c r="DL1180" s="227">
        <f t="shared" si="2011"/>
        <v>3831.7519671100004</v>
      </c>
      <c r="DM1180" s="227">
        <f t="shared" si="1931"/>
        <v>3113.21</v>
      </c>
      <c r="DN1180" s="227">
        <f t="shared" si="2012"/>
        <v>62.264200000000002</v>
      </c>
      <c r="DO1180" s="227">
        <f t="shared" si="2013"/>
        <v>328.96252333333337</v>
      </c>
      <c r="DP1180" s="228">
        <f t="shared" si="1929"/>
        <v>1.0324006780617292</v>
      </c>
      <c r="DQ1180" s="239">
        <f t="shared" si="1930"/>
        <v>219</v>
      </c>
      <c r="DR1180" s="231">
        <f t="shared" si="2014"/>
        <v>1.0519425010000001</v>
      </c>
      <c r="DS1180" s="227">
        <f t="shared" si="2015"/>
        <v>3381.0274745299998</v>
      </c>
      <c r="DT1180" s="227">
        <f t="shared" si="2016"/>
        <v>3772.254197863333</v>
      </c>
      <c r="DU1180" s="227">
        <f t="shared" si="2081"/>
        <v>3113.21</v>
      </c>
      <c r="DV1180" s="227">
        <f t="shared" si="2017"/>
        <v>62.264200000000002</v>
      </c>
      <c r="DW1180" s="227">
        <f t="shared" si="2018"/>
        <v>299.90589666666665</v>
      </c>
      <c r="DX1180" s="228">
        <f t="shared" si="2078"/>
        <v>1.0279809230107775</v>
      </c>
      <c r="DY1180" s="239">
        <f t="shared" si="2079"/>
        <v>201</v>
      </c>
      <c r="DZ1180" s="231">
        <f t="shared" si="2019"/>
        <v>1.0475733469999999</v>
      </c>
      <c r="EA1180" s="227">
        <f t="shared" si="2020"/>
        <v>3352.5704464700002</v>
      </c>
      <c r="EB1180" s="227">
        <f t="shared" si="2021"/>
        <v>3714.7405431366669</v>
      </c>
      <c r="EC1180" s="227">
        <f t="shared" ref="EC1180:EC1243" si="2142">EC1179</f>
        <v>3113.21</v>
      </c>
      <c r="ED1180" s="227">
        <f t="shared" si="2022"/>
        <v>62.264200000000002</v>
      </c>
      <c r="EE1180" s="227">
        <f t="shared" si="2023"/>
        <v>267.73606000000001</v>
      </c>
      <c r="EF1180" s="228">
        <f t="shared" ref="EF1180:EF1243" si="2143">($O1180/EF$920)</f>
        <v>1.020328850161619</v>
      </c>
      <c r="EG1180" s="239">
        <f t="shared" ref="EG1180:EG1243" si="2144">NETWORKDAYS(EG$920,$A1180,$AE$118:$AE$502)-1</f>
        <v>179</v>
      </c>
      <c r="EH1180" s="231">
        <f t="shared" si="2024"/>
        <v>1.0422579059999999</v>
      </c>
      <c r="EI1180" s="227">
        <f t="shared" si="2025"/>
        <v>3310.7301326400002</v>
      </c>
      <c r="EJ1180" s="227">
        <f t="shared" si="2026"/>
        <v>3640.73039264</v>
      </c>
      <c r="EK1180" s="227">
        <f t="shared" si="2080"/>
        <v>3113.21</v>
      </c>
      <c r="EL1180" s="227">
        <f t="shared" si="2027"/>
        <v>62.264200000000002</v>
      </c>
      <c r="EM1180" s="227">
        <f t="shared" si="2028"/>
        <v>234.52848666666668</v>
      </c>
      <c r="EN1180" s="228">
        <f t="shared" si="2076"/>
        <v>1.0145462565413568</v>
      </c>
      <c r="EO1180" s="239">
        <f t="shared" si="2077"/>
        <v>158</v>
      </c>
      <c r="EP1180" s="231">
        <f t="shared" si="2029"/>
        <v>1.0372092369999999</v>
      </c>
      <c r="EQ1180" s="227">
        <f t="shared" si="2030"/>
        <v>3276.02076085</v>
      </c>
      <c r="ER1180" s="227">
        <f t="shared" si="2031"/>
        <v>3572.8134475166667</v>
      </c>
      <c r="ES1180" s="227">
        <f t="shared" si="2141"/>
        <v>3113.21</v>
      </c>
      <c r="ET1180" s="227">
        <f t="shared" si="2032"/>
        <v>62.264200000000002</v>
      </c>
      <c r="EU1180" s="227">
        <f t="shared" si="2033"/>
        <v>204.43412333333333</v>
      </c>
      <c r="EV1180" s="228">
        <f t="shared" si="2139"/>
        <v>1.0132288881467502</v>
      </c>
      <c r="EW1180" s="239">
        <f t="shared" si="2140"/>
        <v>138</v>
      </c>
      <c r="EX1180" s="231">
        <f t="shared" si="2034"/>
        <v>1.0324237199999999</v>
      </c>
      <c r="EY1180" s="227">
        <f t="shared" si="2035"/>
        <v>3256.67150464</v>
      </c>
      <c r="EZ1180" s="227">
        <f t="shared" si="2036"/>
        <v>3523.3698279733335</v>
      </c>
      <c r="FA1180" s="227">
        <f t="shared" si="2070"/>
        <v>3113.21</v>
      </c>
      <c r="FB1180" s="227">
        <f t="shared" si="2037"/>
        <v>62.264200000000002</v>
      </c>
      <c r="FC1180" s="227">
        <f t="shared" si="2038"/>
        <v>173.30202333333332</v>
      </c>
      <c r="FD1180" s="228">
        <f t="shared" si="2068"/>
        <v>1.0131278447223628</v>
      </c>
      <c r="FE1180" s="239">
        <f t="shared" si="2069"/>
        <v>116</v>
      </c>
      <c r="FF1180" s="231">
        <f t="shared" si="2039"/>
        <v>1.0271851489999999</v>
      </c>
      <c r="FG1180" s="227">
        <f t="shared" si="2040"/>
        <v>3239.8238650799999</v>
      </c>
      <c r="FH1180" s="227">
        <f t="shared" si="2041"/>
        <v>3475.3900884133332</v>
      </c>
      <c r="FI1180" s="227">
        <f t="shared" si="2138"/>
        <v>3113.21</v>
      </c>
      <c r="FJ1180" s="227">
        <f t="shared" si="2042"/>
        <v>62.264200000000002</v>
      </c>
      <c r="FK1180" s="227">
        <f t="shared" si="2043"/>
        <v>140.09444999999999</v>
      </c>
      <c r="FL1180" s="228">
        <f t="shared" si="2136"/>
        <v>1.0112059963978834</v>
      </c>
      <c r="FM1180" s="239">
        <f t="shared" si="2137"/>
        <v>94</v>
      </c>
      <c r="FN1180" s="231">
        <f t="shared" si="2044"/>
        <v>1.021973158</v>
      </c>
      <c r="FO1180" s="227">
        <f t="shared" si="2045"/>
        <v>3217.2702444699999</v>
      </c>
      <c r="FP1180" s="227">
        <f t="shared" si="2046"/>
        <v>3419.62889447</v>
      </c>
      <c r="FQ1180" s="227">
        <f t="shared" si="2067"/>
        <v>3113.21</v>
      </c>
      <c r="FR1180" s="227">
        <f t="shared" si="2047"/>
        <v>62.264200000000002</v>
      </c>
      <c r="FS1180" s="227">
        <f t="shared" si="2048"/>
        <v>108.96235000000001</v>
      </c>
      <c r="FT1180" s="228">
        <f t="shared" si="2065"/>
        <v>1.0100942389352512</v>
      </c>
      <c r="FU1180" s="239">
        <f t="shared" si="2066"/>
        <v>72</v>
      </c>
      <c r="FV1180" s="231">
        <f t="shared" si="2049"/>
        <v>1.0167876140000001</v>
      </c>
      <c r="FW1180" s="227">
        <f t="shared" si="2050"/>
        <v>3197.4264122899999</v>
      </c>
      <c r="FX1180" s="227">
        <f t="shared" si="2051"/>
        <v>3368.6529622899998</v>
      </c>
      <c r="FY1180" s="227">
        <f t="shared" si="2135"/>
        <v>3113.21</v>
      </c>
      <c r="FZ1180" s="227">
        <f t="shared" si="2052"/>
        <v>62.264200000000002</v>
      </c>
      <c r="GA1180" s="227">
        <f t="shared" si="2053"/>
        <v>77.830250000000007</v>
      </c>
      <c r="GB1180" s="228">
        <f t="shared" si="2128"/>
        <v>1.010498067313101</v>
      </c>
      <c r="GC1180" s="239">
        <f t="shared" si="2129"/>
        <v>50</v>
      </c>
      <c r="GD1180" s="231">
        <f t="shared" si="2054"/>
        <v>1.011628381</v>
      </c>
      <c r="GE1180" s="227">
        <f t="shared" si="2055"/>
        <v>3182.4743269000001</v>
      </c>
      <c r="GF1180" s="227">
        <f t="shared" si="2056"/>
        <v>3322.5687769000001</v>
      </c>
      <c r="GG1180" s="227">
        <f t="shared" si="2063"/>
        <v>3113.21</v>
      </c>
      <c r="GH1180" s="227">
        <f t="shared" si="2071"/>
        <v>62.264200000000002</v>
      </c>
      <c r="GI1180" s="227">
        <f t="shared" si="2072"/>
        <v>45.660413333333331</v>
      </c>
      <c r="GJ1180" s="228">
        <f t="shared" si="2058"/>
        <v>1.0094881638553406</v>
      </c>
      <c r="GK1180" s="239">
        <f t="shared" si="2059"/>
        <v>30</v>
      </c>
      <c r="GL1180" s="231">
        <f t="shared" si="2073"/>
        <v>1.00696089</v>
      </c>
      <c r="GM1180" s="227">
        <f t="shared" si="2074"/>
        <v>3164.6249742199998</v>
      </c>
      <c r="GN1180" s="227">
        <f t="shared" si="2075"/>
        <v>3272.5495875533329</v>
      </c>
      <c r="GO1180" s="227">
        <f t="shared" si="2126"/>
        <v>3113.21</v>
      </c>
      <c r="GP1180" s="227">
        <f t="shared" si="2130"/>
        <v>62.264200000000002</v>
      </c>
      <c r="GQ1180" s="227">
        <f t="shared" si="2131"/>
        <v>13.490576666666669</v>
      </c>
      <c r="GR1180" s="228">
        <f t="shared" si="2119"/>
        <v>1.0043656423305969</v>
      </c>
      <c r="GS1180" s="239">
        <f t="shared" si="2120"/>
        <v>8</v>
      </c>
      <c r="GT1180" s="231">
        <f t="shared" si="2132"/>
        <v>1.0018515189999999</v>
      </c>
      <c r="GU1180" s="227">
        <f t="shared" si="2133"/>
        <v>3132.5904931099999</v>
      </c>
      <c r="GV1180" s="227">
        <f t="shared" si="2134"/>
        <v>3208.3452697766666</v>
      </c>
      <c r="GW1180" s="1"/>
      <c r="GX1180" s="1"/>
      <c r="GY1180" s="1"/>
      <c r="GZ1180" s="5"/>
      <c r="HA1180" s="5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3"/>
      <c r="JZ1180" s="1"/>
      <c r="KA1180" s="1"/>
      <c r="KB1180" s="1"/>
      <c r="KC1180" s="1"/>
      <c r="KD1180" s="1"/>
      <c r="KE1180" s="1"/>
    </row>
    <row r="1181" spans="1:291" x14ac:dyDescent="0.2">
      <c r="A1181" s="196">
        <f t="shared" si="2103"/>
        <v>43839</v>
      </c>
      <c r="B1181" s="236">
        <f t="shared" si="2123"/>
        <v>126203.11359888664</v>
      </c>
      <c r="C1181" s="66">
        <f t="shared" si="1941"/>
        <v>42206.010731210001</v>
      </c>
      <c r="D1181" s="77">
        <f t="shared" si="2104"/>
        <v>5259.76</v>
      </c>
      <c r="E1181" s="67">
        <f>VLOOKUP(A1180,[1]Plan1!$DQ$117:$DS$314,3)</f>
        <v>5320.25</v>
      </c>
      <c r="F1181" s="11">
        <f t="shared" si="2105"/>
        <v>43826</v>
      </c>
      <c r="G1181" s="73">
        <f t="shared" si="2093"/>
        <v>1.1500524738771389E-2</v>
      </c>
      <c r="H1181" s="11">
        <f t="shared" si="2106"/>
        <v>43857</v>
      </c>
      <c r="I1181" s="11">
        <f t="shared" si="2094"/>
        <v>43857</v>
      </c>
      <c r="J1181" s="1">
        <f t="shared" si="2107"/>
        <v>21</v>
      </c>
      <c r="K1181" s="1">
        <f t="shared" si="2108"/>
        <v>9</v>
      </c>
      <c r="L1181" s="66">
        <f t="shared" si="2095"/>
        <v>1.0049126900000001</v>
      </c>
      <c r="M1181" s="70">
        <f t="shared" si="1942"/>
        <v>1.0051002499999999</v>
      </c>
      <c r="N1181" s="70">
        <f t="shared" si="1928"/>
        <v>1.1095297412767287</v>
      </c>
      <c r="O1181" s="66">
        <f t="shared" si="1938"/>
        <v>1.1149805100000001</v>
      </c>
      <c r="P1181" s="66">
        <f t="shared" si="2096"/>
        <v>42413.355778060002</v>
      </c>
      <c r="Q1181" s="74">
        <f t="shared" si="2097"/>
        <v>0</v>
      </c>
      <c r="R1181" s="75">
        <f t="shared" si="1939"/>
        <v>0</v>
      </c>
      <c r="S1181" s="66">
        <f t="shared" si="1940"/>
        <v>0</v>
      </c>
      <c r="T1181" s="10">
        <f t="shared" si="2109"/>
        <v>0.06</v>
      </c>
      <c r="U1181" s="74">
        <f t="shared" si="1935"/>
        <v>9</v>
      </c>
      <c r="V1181" s="74">
        <v>252</v>
      </c>
      <c r="W1181" s="70">
        <f t="shared" si="2098"/>
        <v>1.0020831990000001</v>
      </c>
      <c r="X1181" s="66">
        <f t="shared" si="2099"/>
        <v>88.355460339999993</v>
      </c>
      <c r="Y1181" s="66">
        <v>0</v>
      </c>
      <c r="Z1181" s="67">
        <f t="shared" si="2100"/>
        <v>0</v>
      </c>
      <c r="AA1181" s="68" t="str">
        <f t="shared" si="2110"/>
        <v>A+INCORP J=</v>
      </c>
      <c r="AB1181" s="11">
        <f t="shared" si="2111"/>
        <v>43857</v>
      </c>
      <c r="AC1181" s="227">
        <f t="shared" si="2117"/>
        <v>3113.21</v>
      </c>
      <c r="AD1181" s="227">
        <f t="shared" si="1957"/>
        <v>62.264200000000002</v>
      </c>
      <c r="AE1181" s="227">
        <f t="shared" si="1958"/>
        <v>678.67978000000005</v>
      </c>
      <c r="AF1181" s="228">
        <f t="shared" si="2124"/>
        <v>1.0685533214169507</v>
      </c>
      <c r="AG1181" s="230">
        <f t="shared" si="2125"/>
        <v>451</v>
      </c>
      <c r="AH1181" s="231">
        <f t="shared" si="1959"/>
        <v>1.1099143469999999</v>
      </c>
      <c r="AI1181" s="227">
        <f t="shared" si="1960"/>
        <v>3692.27534728</v>
      </c>
      <c r="AJ1181" s="227">
        <f t="shared" si="1961"/>
        <v>4433.2193272799996</v>
      </c>
      <c r="AK1181" s="227">
        <f t="shared" si="1948"/>
        <v>3113.21</v>
      </c>
      <c r="AL1181" s="227">
        <f t="shared" si="1962"/>
        <v>62.264200000000002</v>
      </c>
      <c r="AM1181" s="227">
        <f t="shared" si="1963"/>
        <v>647.54768000000001</v>
      </c>
      <c r="AN1181" s="228">
        <f t="shared" si="1949"/>
        <v>1.0675928907028605</v>
      </c>
      <c r="AO1181" s="230">
        <f t="shared" si="1950"/>
        <v>430</v>
      </c>
      <c r="AP1181" s="231">
        <f t="shared" si="1964"/>
        <v>1.1045379529999999</v>
      </c>
      <c r="AQ1181" s="227">
        <f t="shared" si="1965"/>
        <v>3671.0874756100002</v>
      </c>
      <c r="AR1181" s="227">
        <f t="shared" si="1966"/>
        <v>4380.8993556100004</v>
      </c>
      <c r="AS1181" s="227">
        <f t="shared" si="2112"/>
        <v>3113.21</v>
      </c>
      <c r="AT1181" s="227">
        <f t="shared" si="1967"/>
        <v>62.264200000000002</v>
      </c>
      <c r="AU1181" s="227">
        <f t="shared" si="1968"/>
        <v>616.41558000000009</v>
      </c>
      <c r="AV1181" s="228">
        <f t="shared" si="2113"/>
        <v>1.0652498023401609</v>
      </c>
      <c r="AW1181" s="230">
        <f t="shared" si="2114"/>
        <v>409</v>
      </c>
      <c r="AX1181" s="231">
        <f t="shared" si="1969"/>
        <v>1.0991876009999999</v>
      </c>
      <c r="AY1181" s="227">
        <f t="shared" si="1970"/>
        <v>3645.2867744</v>
      </c>
      <c r="AZ1181" s="227">
        <f t="shared" si="1971"/>
        <v>4323.9665543999999</v>
      </c>
      <c r="BA1181" s="227">
        <f t="shared" si="2091"/>
        <v>3113.21</v>
      </c>
      <c r="BB1181" s="227">
        <f t="shared" si="1972"/>
        <v>62.264200000000002</v>
      </c>
      <c r="BC1181" s="227">
        <f t="shared" si="1973"/>
        <v>584.24574333333328</v>
      </c>
      <c r="BD1181" s="228">
        <f t="shared" si="1946"/>
        <v>1.0610052120056312</v>
      </c>
      <c r="BE1181" s="230">
        <f t="shared" si="1947"/>
        <v>389</v>
      </c>
      <c r="BF1181" s="231">
        <f t="shared" si="1974"/>
        <v>1.0941161260000001</v>
      </c>
      <c r="BG1181" s="227">
        <f t="shared" si="1975"/>
        <v>3614.0100269599998</v>
      </c>
      <c r="BH1181" s="227">
        <f t="shared" si="1976"/>
        <v>4260.5199702933332</v>
      </c>
      <c r="BI1181" s="227">
        <f t="shared" si="2115"/>
        <v>3113.21</v>
      </c>
      <c r="BJ1181" s="227">
        <f t="shared" si="1977"/>
        <v>62.264200000000002</v>
      </c>
      <c r="BK1181" s="227">
        <f t="shared" si="1978"/>
        <v>553.11364333333336</v>
      </c>
      <c r="BL1181" s="228">
        <f t="shared" si="2101"/>
        <v>1.0478027530497749</v>
      </c>
      <c r="BM1181" s="230">
        <f t="shared" si="2102"/>
        <v>367</v>
      </c>
      <c r="BN1181" s="231">
        <f t="shared" si="1979"/>
        <v>1.0885645239999999</v>
      </c>
      <c r="BO1181" s="227">
        <f t="shared" si="1980"/>
        <v>3550.93014382</v>
      </c>
      <c r="BP1181" s="227">
        <f t="shared" si="1981"/>
        <v>4166.3079871533337</v>
      </c>
      <c r="BQ1181" s="227">
        <f t="shared" si="1945"/>
        <v>3113.21</v>
      </c>
      <c r="BR1181" s="227">
        <f t="shared" si="1982"/>
        <v>62.264200000000002</v>
      </c>
      <c r="BS1181" s="227">
        <f t="shared" si="1983"/>
        <v>518.86833333333345</v>
      </c>
      <c r="BT1181" s="228">
        <f t="shared" si="1943"/>
        <v>1.0443557048164205</v>
      </c>
      <c r="BU1181" s="230">
        <f t="shared" si="1944"/>
        <v>344</v>
      </c>
      <c r="BV1181" s="231">
        <f t="shared" si="1984"/>
        <v>1.0827906940000001</v>
      </c>
      <c r="BW1181" s="227">
        <f t="shared" si="1985"/>
        <v>3520.4758932499999</v>
      </c>
      <c r="BX1181" s="227">
        <f t="shared" si="1986"/>
        <v>4101.6084265833333</v>
      </c>
      <c r="BY1181" s="227">
        <f t="shared" si="2092"/>
        <v>3113.21</v>
      </c>
      <c r="BZ1181" s="227">
        <f t="shared" si="1987"/>
        <v>62.264200000000002</v>
      </c>
      <c r="CA1181" s="227">
        <f t="shared" si="1988"/>
        <v>488.77397000000002</v>
      </c>
      <c r="CB1181" s="228">
        <f t="shared" si="2089"/>
        <v>1.0452954400144008</v>
      </c>
      <c r="CC1181" s="230">
        <f t="shared" si="2090"/>
        <v>324</v>
      </c>
      <c r="CD1181" s="231">
        <f t="shared" si="1989"/>
        <v>1.077794871</v>
      </c>
      <c r="CE1181" s="227">
        <f t="shared" si="1990"/>
        <v>3507.3861699499998</v>
      </c>
      <c r="CF1181" s="227">
        <f t="shared" si="1991"/>
        <v>4058.4243399500001</v>
      </c>
      <c r="CG1181" s="227">
        <f t="shared" si="2085"/>
        <v>3113.21</v>
      </c>
      <c r="CH1181" s="227">
        <f t="shared" si="1992"/>
        <v>62.264200000000002</v>
      </c>
      <c r="CI1181" s="227">
        <f t="shared" si="1993"/>
        <v>457.64186999999998</v>
      </c>
      <c r="CJ1181" s="228">
        <f t="shared" si="1936"/>
        <v>1.0403023050049867</v>
      </c>
      <c r="CK1181" s="230">
        <f t="shared" si="1937"/>
        <v>303</v>
      </c>
      <c r="CL1181" s="231">
        <f t="shared" si="1994"/>
        <v>1.0725740619999999</v>
      </c>
      <c r="CM1181" s="227">
        <f t="shared" si="1995"/>
        <v>3473.7236686199999</v>
      </c>
      <c r="CN1181" s="227">
        <f t="shared" si="1996"/>
        <v>3993.6297386199999</v>
      </c>
      <c r="CO1181" s="227">
        <f t="shared" si="2088"/>
        <v>3113.21</v>
      </c>
      <c r="CP1181" s="227">
        <f t="shared" si="1997"/>
        <v>62.264200000000002</v>
      </c>
      <c r="CQ1181" s="227">
        <f t="shared" si="1998"/>
        <v>424.43429666666668</v>
      </c>
      <c r="CR1181" s="228">
        <f t="shared" si="2086"/>
        <v>1.0356426791591447</v>
      </c>
      <c r="CS1181" s="230">
        <f t="shared" si="2087"/>
        <v>283</v>
      </c>
      <c r="CT1181" s="231">
        <f t="shared" si="1999"/>
        <v>1.0676253769999999</v>
      </c>
      <c r="CU1181" s="227">
        <f t="shared" si="2000"/>
        <v>3442.2090696400001</v>
      </c>
      <c r="CV1181" s="227">
        <f t="shared" si="2001"/>
        <v>3928.9075663066669</v>
      </c>
      <c r="CW1181" s="227">
        <f t="shared" si="1934"/>
        <v>3113.21</v>
      </c>
      <c r="CX1181" s="227">
        <f t="shared" si="2002"/>
        <v>62.264200000000002</v>
      </c>
      <c r="CY1181" s="227">
        <f t="shared" si="2003"/>
        <v>393.30219666666665</v>
      </c>
      <c r="CZ1181" s="228">
        <f t="shared" si="1932"/>
        <v>1.0378225736926945</v>
      </c>
      <c r="DA1181" s="239">
        <f t="shared" si="1933"/>
        <v>262</v>
      </c>
      <c r="DB1181" s="231">
        <f t="shared" si="2004"/>
        <v>1.0624538299999999</v>
      </c>
      <c r="DC1181" s="227">
        <f t="shared" si="2005"/>
        <v>3432.7454171499999</v>
      </c>
      <c r="DD1181" s="227">
        <f t="shared" si="2006"/>
        <v>3888.3118138166665</v>
      </c>
      <c r="DE1181" s="227">
        <f t="shared" si="2084"/>
        <v>3113.21</v>
      </c>
      <c r="DF1181" s="227">
        <f t="shared" si="2007"/>
        <v>62.264200000000002</v>
      </c>
      <c r="DG1181" s="227">
        <f t="shared" si="2008"/>
        <v>362.17009666666667</v>
      </c>
      <c r="DH1181" s="228">
        <f t="shared" si="2082"/>
        <v>1.0362680645011657</v>
      </c>
      <c r="DI1181" s="239">
        <f t="shared" si="2083"/>
        <v>241</v>
      </c>
      <c r="DJ1181" s="231">
        <f t="shared" si="2009"/>
        <v>1.057307333</v>
      </c>
      <c r="DK1181" s="227">
        <f t="shared" si="2010"/>
        <v>3411.0004400100001</v>
      </c>
      <c r="DL1181" s="227">
        <f t="shared" si="2011"/>
        <v>3835.4347366766669</v>
      </c>
      <c r="DM1181" s="227">
        <f t="shared" si="1931"/>
        <v>3113.21</v>
      </c>
      <c r="DN1181" s="227">
        <f t="shared" si="2012"/>
        <v>62.264200000000002</v>
      </c>
      <c r="DO1181" s="227">
        <f t="shared" si="2013"/>
        <v>330.00025999999997</v>
      </c>
      <c r="DP1181" s="228">
        <f t="shared" si="1929"/>
        <v>1.0329629903272675</v>
      </c>
      <c r="DQ1181" s="239">
        <f t="shared" si="1930"/>
        <v>220</v>
      </c>
      <c r="DR1181" s="231">
        <f t="shared" si="2014"/>
        <v>1.0521857649999999</v>
      </c>
      <c r="DS1181" s="227">
        <f t="shared" si="2015"/>
        <v>3383.6512968799998</v>
      </c>
      <c r="DT1181" s="227">
        <f t="shared" si="2016"/>
        <v>3775.9157568799997</v>
      </c>
      <c r="DU1181" s="227">
        <f t="shared" si="2081"/>
        <v>3113.21</v>
      </c>
      <c r="DV1181" s="227">
        <f t="shared" si="2017"/>
        <v>62.264200000000002</v>
      </c>
      <c r="DW1181" s="227">
        <f t="shared" si="2018"/>
        <v>300.94363333333331</v>
      </c>
      <c r="DX1181" s="228">
        <f t="shared" si="2078"/>
        <v>1.0285408279915003</v>
      </c>
      <c r="DY1181" s="239">
        <f t="shared" si="2079"/>
        <v>202</v>
      </c>
      <c r="DZ1181" s="231">
        <f t="shared" si="2019"/>
        <v>1.0478156009999999</v>
      </c>
      <c r="EA1181" s="227">
        <f t="shared" si="2020"/>
        <v>3355.1721861599999</v>
      </c>
      <c r="EB1181" s="227">
        <f t="shared" si="2021"/>
        <v>3718.3800194933333</v>
      </c>
      <c r="EC1181" s="227">
        <f t="shared" si="2142"/>
        <v>3113.21</v>
      </c>
      <c r="ED1181" s="227">
        <f t="shared" si="2022"/>
        <v>62.264200000000002</v>
      </c>
      <c r="EE1181" s="227">
        <f t="shared" si="2023"/>
        <v>268.77379666666667</v>
      </c>
      <c r="EF1181" s="228">
        <f t="shared" si="2143"/>
        <v>1.0208845873279346</v>
      </c>
      <c r="EG1181" s="239">
        <f t="shared" si="2144"/>
        <v>180</v>
      </c>
      <c r="EH1181" s="231">
        <f t="shared" si="2024"/>
        <v>1.04249893</v>
      </c>
      <c r="EI1181" s="227">
        <f t="shared" si="2025"/>
        <v>3313.2993999199998</v>
      </c>
      <c r="EJ1181" s="227">
        <f t="shared" si="2026"/>
        <v>3644.3373965866667</v>
      </c>
      <c r="EK1181" s="227">
        <f t="shared" si="2080"/>
        <v>3113.21</v>
      </c>
      <c r="EL1181" s="227">
        <f t="shared" si="2027"/>
        <v>62.264200000000002</v>
      </c>
      <c r="EM1181" s="227">
        <f t="shared" si="2028"/>
        <v>235.56622333333331</v>
      </c>
      <c r="EN1181" s="228">
        <f t="shared" si="2076"/>
        <v>1.0150988441327173</v>
      </c>
      <c r="EO1181" s="239">
        <f t="shared" si="2077"/>
        <v>159</v>
      </c>
      <c r="EP1181" s="231">
        <f t="shared" si="2029"/>
        <v>1.0374490940000001</v>
      </c>
      <c r="EQ1181" s="227">
        <f t="shared" si="2030"/>
        <v>3278.5630938099998</v>
      </c>
      <c r="ER1181" s="227">
        <f t="shared" si="2031"/>
        <v>3576.3935171433332</v>
      </c>
      <c r="ES1181" s="227">
        <f t="shared" si="2141"/>
        <v>3113.21</v>
      </c>
      <c r="ET1181" s="227">
        <f t="shared" si="2032"/>
        <v>62.264200000000002</v>
      </c>
      <c r="EU1181" s="227">
        <f t="shared" si="2033"/>
        <v>205.47186000000002</v>
      </c>
      <c r="EV1181" s="228">
        <f t="shared" si="2139"/>
        <v>1.0137807582139726</v>
      </c>
      <c r="EW1181" s="239">
        <f t="shared" si="2140"/>
        <v>139</v>
      </c>
      <c r="EX1181" s="231">
        <f t="shared" si="2034"/>
        <v>1.03266247</v>
      </c>
      <c r="EY1181" s="227">
        <f t="shared" si="2035"/>
        <v>3259.1988206699998</v>
      </c>
      <c r="EZ1181" s="227">
        <f t="shared" si="2036"/>
        <v>3526.93488067</v>
      </c>
      <c r="FA1181" s="227">
        <f t="shared" si="2070"/>
        <v>3113.21</v>
      </c>
      <c r="FB1181" s="227">
        <f t="shared" si="2037"/>
        <v>62.264200000000002</v>
      </c>
      <c r="FC1181" s="227">
        <f t="shared" si="2038"/>
        <v>174.33975999999998</v>
      </c>
      <c r="FD1181" s="228">
        <f t="shared" si="2068"/>
        <v>1.0136796597547932</v>
      </c>
      <c r="FE1181" s="239">
        <f t="shared" si="2069"/>
        <v>117</v>
      </c>
      <c r="FF1181" s="231">
        <f t="shared" si="2039"/>
        <v>1.0274226879999999</v>
      </c>
      <c r="FG1181" s="227">
        <f t="shared" si="2040"/>
        <v>3242.3381079800001</v>
      </c>
      <c r="FH1181" s="227">
        <f t="shared" si="2041"/>
        <v>3478.94206798</v>
      </c>
      <c r="FI1181" s="227">
        <f t="shared" si="2138"/>
        <v>3113.21</v>
      </c>
      <c r="FJ1181" s="227">
        <f t="shared" si="2042"/>
        <v>62.264200000000002</v>
      </c>
      <c r="FK1181" s="227">
        <f t="shared" si="2043"/>
        <v>141.13218666666666</v>
      </c>
      <c r="FL1181" s="228">
        <f t="shared" si="2136"/>
        <v>1.0117567646672609</v>
      </c>
      <c r="FM1181" s="239">
        <f t="shared" si="2137"/>
        <v>95</v>
      </c>
      <c r="FN1181" s="231">
        <f t="shared" si="2044"/>
        <v>1.022209492</v>
      </c>
      <c r="FO1181" s="227">
        <f t="shared" si="2045"/>
        <v>3219.7669856900002</v>
      </c>
      <c r="FP1181" s="227">
        <f t="shared" si="2046"/>
        <v>3423.163372356667</v>
      </c>
      <c r="FQ1181" s="227">
        <f t="shared" si="2067"/>
        <v>3113.21</v>
      </c>
      <c r="FR1181" s="227">
        <f t="shared" si="2047"/>
        <v>62.264200000000002</v>
      </c>
      <c r="FS1181" s="227">
        <f t="shared" si="2048"/>
        <v>110.00008666666668</v>
      </c>
      <c r="FT1181" s="228">
        <f t="shared" si="2065"/>
        <v>1.0106444016695195</v>
      </c>
      <c r="FU1181" s="239">
        <f t="shared" si="2066"/>
        <v>73</v>
      </c>
      <c r="FV1181" s="231">
        <f t="shared" si="2049"/>
        <v>1.0170227489999999</v>
      </c>
      <c r="FW1181" s="227">
        <f t="shared" si="2050"/>
        <v>3199.90775437</v>
      </c>
      <c r="FX1181" s="227">
        <f t="shared" si="2051"/>
        <v>3372.1720410366665</v>
      </c>
      <c r="FY1181" s="227">
        <f t="shared" si="2135"/>
        <v>3113.21</v>
      </c>
      <c r="FZ1181" s="227">
        <f t="shared" si="2052"/>
        <v>62.264200000000002</v>
      </c>
      <c r="GA1181" s="227">
        <f t="shared" si="2053"/>
        <v>78.867986666666667</v>
      </c>
      <c r="GB1181" s="228">
        <f t="shared" si="2128"/>
        <v>1.0110484499984549</v>
      </c>
      <c r="GC1181" s="239">
        <f t="shared" si="2129"/>
        <v>51</v>
      </c>
      <c r="GD1181" s="231">
        <f t="shared" si="2054"/>
        <v>1.0118623229999999</v>
      </c>
      <c r="GE1181" s="227">
        <f t="shared" si="2055"/>
        <v>3184.9440657800001</v>
      </c>
      <c r="GF1181" s="227">
        <f t="shared" si="2056"/>
        <v>3326.0762524466668</v>
      </c>
      <c r="GG1181" s="227">
        <f t="shared" si="2063"/>
        <v>3113.21</v>
      </c>
      <c r="GH1181" s="227">
        <f t="shared" si="2071"/>
        <v>62.264200000000002</v>
      </c>
      <c r="GI1181" s="227">
        <f t="shared" si="2072"/>
        <v>46.698149999999998</v>
      </c>
      <c r="GJ1181" s="228">
        <f t="shared" si="2058"/>
        <v>1.010037996481872</v>
      </c>
      <c r="GK1181" s="239">
        <f t="shared" si="2059"/>
        <v>31</v>
      </c>
      <c r="GL1181" s="231">
        <f t="shared" si="2073"/>
        <v>1.0071937520000001</v>
      </c>
      <c r="GM1181" s="227">
        <f t="shared" si="2074"/>
        <v>3167.0808592499998</v>
      </c>
      <c r="GN1181" s="227">
        <f t="shared" si="2075"/>
        <v>3276.0432092499996</v>
      </c>
      <c r="GO1181" s="227">
        <f t="shared" si="2126"/>
        <v>3113.21</v>
      </c>
      <c r="GP1181" s="227">
        <f t="shared" si="2130"/>
        <v>62.264200000000002</v>
      </c>
      <c r="GQ1181" s="227">
        <f t="shared" si="2131"/>
        <v>14.528313333333335</v>
      </c>
      <c r="GR1181" s="228">
        <f t="shared" si="2119"/>
        <v>1.0049126849001813</v>
      </c>
      <c r="GS1181" s="239">
        <f t="shared" si="2120"/>
        <v>9</v>
      </c>
      <c r="GT1181" s="231">
        <f t="shared" si="2132"/>
        <v>1.0020831990000001</v>
      </c>
      <c r="GU1181" s="227">
        <f t="shared" si="2133"/>
        <v>3135.0215166200001</v>
      </c>
      <c r="GV1181" s="227">
        <f t="shared" si="2134"/>
        <v>3211.8140299533334</v>
      </c>
      <c r="GW1181" s="1"/>
      <c r="GX1181" s="1"/>
      <c r="GY1181" s="1"/>
      <c r="GZ1181" s="5"/>
      <c r="HA1181" s="5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3"/>
      <c r="JZ1181" s="1"/>
      <c r="KA1181" s="1"/>
      <c r="KB1181" s="1"/>
      <c r="KC1181" s="1"/>
      <c r="KD1181" s="1"/>
      <c r="KE1181" s="1"/>
    </row>
    <row r="1182" spans="1:291" x14ac:dyDescent="0.2">
      <c r="A1182" s="196">
        <f t="shared" si="2103"/>
        <v>43840</v>
      </c>
      <c r="B1182" s="236">
        <f t="shared" si="2123"/>
        <v>126316.8985308433</v>
      </c>
      <c r="C1182" s="66">
        <f t="shared" si="1941"/>
        <v>42206.010731210001</v>
      </c>
      <c r="D1182" s="77">
        <f t="shared" si="2104"/>
        <v>5259.76</v>
      </c>
      <c r="E1182" s="67">
        <f>VLOOKUP(A1181,[1]Plan1!$DQ$117:$DS$314,3)</f>
        <v>5320.25</v>
      </c>
      <c r="F1182" s="11">
        <f t="shared" si="2105"/>
        <v>43826</v>
      </c>
      <c r="G1182" s="73">
        <f t="shared" si="2093"/>
        <v>1.1500524738771389E-2</v>
      </c>
      <c r="H1182" s="11">
        <f t="shared" si="2106"/>
        <v>43857</v>
      </c>
      <c r="I1182" s="11">
        <f t="shared" si="2094"/>
        <v>43857</v>
      </c>
      <c r="J1182" s="1">
        <f t="shared" si="2107"/>
        <v>21</v>
      </c>
      <c r="K1182" s="1">
        <f t="shared" si="2108"/>
        <v>10</v>
      </c>
      <c r="L1182" s="66">
        <f t="shared" si="2095"/>
        <v>1.00546004</v>
      </c>
      <c r="M1182" s="70">
        <f t="shared" si="1942"/>
        <v>1.0051002499999999</v>
      </c>
      <c r="N1182" s="70">
        <f t="shared" si="1928"/>
        <v>1.1095297412767287</v>
      </c>
      <c r="O1182" s="66">
        <f t="shared" si="1938"/>
        <v>1.1155878100000001</v>
      </c>
      <c r="P1182" s="66">
        <f t="shared" si="2096"/>
        <v>42436.457238039999</v>
      </c>
      <c r="Q1182" s="74">
        <f t="shared" si="2097"/>
        <v>0</v>
      </c>
      <c r="R1182" s="75">
        <f t="shared" si="1939"/>
        <v>0</v>
      </c>
      <c r="S1182" s="66">
        <f t="shared" si="1940"/>
        <v>0</v>
      </c>
      <c r="T1182" s="10">
        <f t="shared" si="2109"/>
        <v>0.06</v>
      </c>
      <c r="U1182" s="74">
        <f t="shared" si="1935"/>
        <v>10</v>
      </c>
      <c r="V1182" s="74">
        <v>252</v>
      </c>
      <c r="W1182" s="70">
        <f t="shared" si="2098"/>
        <v>1.0023149339999999</v>
      </c>
      <c r="X1182" s="66">
        <f t="shared" si="2099"/>
        <v>98.237597690000001</v>
      </c>
      <c r="Y1182" s="66">
        <v>0</v>
      </c>
      <c r="Z1182" s="67">
        <f t="shared" si="2100"/>
        <v>0</v>
      </c>
      <c r="AA1182" s="68" t="str">
        <f t="shared" si="2110"/>
        <v>A+INCORP J=</v>
      </c>
      <c r="AB1182" s="11">
        <f t="shared" si="2111"/>
        <v>43857</v>
      </c>
      <c r="AC1182" s="227">
        <f t="shared" si="2117"/>
        <v>3113.21</v>
      </c>
      <c r="AD1182" s="227">
        <f t="shared" si="1957"/>
        <v>62.264200000000002</v>
      </c>
      <c r="AE1182" s="227">
        <f t="shared" si="1958"/>
        <v>679.7175166666666</v>
      </c>
      <c r="AF1182" s="228">
        <f t="shared" si="2124"/>
        <v>1.0691353337716747</v>
      </c>
      <c r="AG1182" s="230">
        <f t="shared" si="2125"/>
        <v>452</v>
      </c>
      <c r="AH1182" s="231">
        <f t="shared" si="1959"/>
        <v>1.1101710170000001</v>
      </c>
      <c r="AI1182" s="227">
        <f t="shared" si="1960"/>
        <v>3695.1407421200001</v>
      </c>
      <c r="AJ1182" s="227">
        <f t="shared" si="1961"/>
        <v>4437.1224587866664</v>
      </c>
      <c r="AK1182" s="227">
        <f t="shared" si="1948"/>
        <v>3113.21</v>
      </c>
      <c r="AL1182" s="227">
        <f t="shared" si="1962"/>
        <v>62.264200000000002</v>
      </c>
      <c r="AM1182" s="227">
        <f t="shared" si="1963"/>
        <v>648.58541666666656</v>
      </c>
      <c r="AN1182" s="228">
        <f t="shared" si="1949"/>
        <v>1.068174379936716</v>
      </c>
      <c r="AO1182" s="230">
        <f t="shared" si="1950"/>
        <v>431</v>
      </c>
      <c r="AP1182" s="231">
        <f t="shared" si="1964"/>
        <v>1.10479338</v>
      </c>
      <c r="AQ1182" s="227">
        <f t="shared" si="1965"/>
        <v>3673.9364285800002</v>
      </c>
      <c r="AR1182" s="227">
        <f t="shared" si="1966"/>
        <v>4384.7860452466666</v>
      </c>
      <c r="AS1182" s="227">
        <f t="shared" si="2112"/>
        <v>3113.21</v>
      </c>
      <c r="AT1182" s="227">
        <f t="shared" si="1967"/>
        <v>62.264200000000002</v>
      </c>
      <c r="AU1182" s="227">
        <f t="shared" si="1968"/>
        <v>617.45331666666664</v>
      </c>
      <c r="AV1182" s="228">
        <f t="shared" si="2113"/>
        <v>1.0658300153565849</v>
      </c>
      <c r="AW1182" s="230">
        <f t="shared" si="2114"/>
        <v>410</v>
      </c>
      <c r="AX1182" s="231">
        <f t="shared" si="1969"/>
        <v>1.0994417910000001</v>
      </c>
      <c r="AY1182" s="227">
        <f t="shared" si="1970"/>
        <v>3648.1157056299999</v>
      </c>
      <c r="AZ1182" s="227">
        <f t="shared" si="1971"/>
        <v>4327.8332222966665</v>
      </c>
      <c r="BA1182" s="227">
        <f t="shared" si="2091"/>
        <v>3113.21</v>
      </c>
      <c r="BB1182" s="227">
        <f t="shared" si="1972"/>
        <v>62.264200000000002</v>
      </c>
      <c r="BC1182" s="227">
        <f t="shared" si="1973"/>
        <v>585.28348000000005</v>
      </c>
      <c r="BD1182" s="228">
        <f t="shared" si="1946"/>
        <v>1.061583113107464</v>
      </c>
      <c r="BE1182" s="230">
        <f t="shared" si="1947"/>
        <v>390</v>
      </c>
      <c r="BF1182" s="231">
        <f t="shared" si="1974"/>
        <v>1.094369143</v>
      </c>
      <c r="BG1182" s="227">
        <f t="shared" si="1975"/>
        <v>3616.8146851299998</v>
      </c>
      <c r="BH1182" s="227">
        <f t="shared" si="1976"/>
        <v>4264.3623651299995</v>
      </c>
      <c r="BI1182" s="227">
        <f t="shared" si="2115"/>
        <v>3113.21</v>
      </c>
      <c r="BJ1182" s="227">
        <f t="shared" si="1977"/>
        <v>62.264200000000002</v>
      </c>
      <c r="BK1182" s="227">
        <f t="shared" si="1978"/>
        <v>554.15138000000002</v>
      </c>
      <c r="BL1182" s="228">
        <f t="shared" si="2101"/>
        <v>1.0483734631260677</v>
      </c>
      <c r="BM1182" s="230">
        <f t="shared" si="2102"/>
        <v>368</v>
      </c>
      <c r="BN1182" s="231">
        <f t="shared" si="1979"/>
        <v>1.088816258</v>
      </c>
      <c r="BO1182" s="227">
        <f t="shared" si="1980"/>
        <v>3553.6858514300002</v>
      </c>
      <c r="BP1182" s="227">
        <f t="shared" si="1981"/>
        <v>4170.10143143</v>
      </c>
      <c r="BQ1182" s="227">
        <f t="shared" si="1945"/>
        <v>3113.21</v>
      </c>
      <c r="BR1182" s="227">
        <f t="shared" si="1982"/>
        <v>62.264200000000002</v>
      </c>
      <c r="BS1182" s="227">
        <f t="shared" si="1983"/>
        <v>519.90607</v>
      </c>
      <c r="BT1182" s="228">
        <f t="shared" si="1943"/>
        <v>1.0449245373779288</v>
      </c>
      <c r="BU1182" s="230">
        <f t="shared" si="1944"/>
        <v>345</v>
      </c>
      <c r="BV1182" s="231">
        <f t="shared" si="1984"/>
        <v>1.083041092</v>
      </c>
      <c r="BW1182" s="227">
        <f t="shared" si="1985"/>
        <v>3523.2079642200001</v>
      </c>
      <c r="BX1182" s="227">
        <f t="shared" si="1986"/>
        <v>4105.3782342200002</v>
      </c>
      <c r="BY1182" s="227">
        <f t="shared" si="2092"/>
        <v>3113.21</v>
      </c>
      <c r="BZ1182" s="227">
        <f t="shared" si="1987"/>
        <v>62.264200000000002</v>
      </c>
      <c r="CA1182" s="227">
        <f t="shared" si="1988"/>
        <v>489.81170666666662</v>
      </c>
      <c r="CB1182" s="228">
        <f t="shared" si="2089"/>
        <v>1.0458647844244844</v>
      </c>
      <c r="CC1182" s="230">
        <f t="shared" si="2090"/>
        <v>325</v>
      </c>
      <c r="CD1182" s="231">
        <f t="shared" si="1989"/>
        <v>1.0780441140000001</v>
      </c>
      <c r="CE1182" s="227">
        <f t="shared" si="1990"/>
        <v>3510.1080835799999</v>
      </c>
      <c r="CF1182" s="227">
        <f t="shared" si="1991"/>
        <v>4062.1839902466663</v>
      </c>
      <c r="CG1182" s="227">
        <f t="shared" si="2085"/>
        <v>3113.21</v>
      </c>
      <c r="CH1182" s="227">
        <f t="shared" si="1992"/>
        <v>62.264200000000002</v>
      </c>
      <c r="CI1182" s="227">
        <f t="shared" si="1993"/>
        <v>458.67960666666664</v>
      </c>
      <c r="CJ1182" s="228">
        <f t="shared" si="1936"/>
        <v>1.040868929788257</v>
      </c>
      <c r="CK1182" s="230">
        <f t="shared" si="1937"/>
        <v>304</v>
      </c>
      <c r="CL1182" s="231">
        <f t="shared" si="1994"/>
        <v>1.0728220980000001</v>
      </c>
      <c r="CM1182" s="227">
        <f t="shared" si="1995"/>
        <v>3476.4194594599999</v>
      </c>
      <c r="CN1182" s="227">
        <f t="shared" si="1996"/>
        <v>3997.3632661266665</v>
      </c>
      <c r="CO1182" s="227">
        <f t="shared" si="2088"/>
        <v>3113.21</v>
      </c>
      <c r="CP1182" s="227">
        <f t="shared" si="1997"/>
        <v>62.264200000000002</v>
      </c>
      <c r="CQ1182" s="227">
        <f t="shared" si="1998"/>
        <v>425.47203333333329</v>
      </c>
      <c r="CR1182" s="228">
        <f t="shared" si="2086"/>
        <v>1.0362067659691043</v>
      </c>
      <c r="CS1182" s="230">
        <f t="shared" si="2087"/>
        <v>284</v>
      </c>
      <c r="CT1182" s="231">
        <f t="shared" si="1999"/>
        <v>1.0678722679999999</v>
      </c>
      <c r="CU1182" s="227">
        <f t="shared" si="2000"/>
        <v>3444.8804015599999</v>
      </c>
      <c r="CV1182" s="227">
        <f t="shared" si="2001"/>
        <v>3932.616634893333</v>
      </c>
      <c r="CW1182" s="227">
        <f t="shared" si="1934"/>
        <v>3113.21</v>
      </c>
      <c r="CX1182" s="227">
        <f t="shared" si="2002"/>
        <v>62.264200000000002</v>
      </c>
      <c r="CY1182" s="227">
        <f t="shared" si="2003"/>
        <v>394.33993333333331</v>
      </c>
      <c r="CZ1182" s="228">
        <f t="shared" si="1932"/>
        <v>1.0383878478327813</v>
      </c>
      <c r="DA1182" s="239">
        <f t="shared" si="1933"/>
        <v>263</v>
      </c>
      <c r="DB1182" s="231">
        <f t="shared" si="2004"/>
        <v>1.062699525</v>
      </c>
      <c r="DC1182" s="227">
        <f t="shared" si="2005"/>
        <v>3435.4094045799998</v>
      </c>
      <c r="DD1182" s="227">
        <f t="shared" si="2006"/>
        <v>3892.013537913333</v>
      </c>
      <c r="DE1182" s="227">
        <f t="shared" si="2084"/>
        <v>3113.21</v>
      </c>
      <c r="DF1182" s="227">
        <f t="shared" si="2007"/>
        <v>62.264200000000002</v>
      </c>
      <c r="DG1182" s="227">
        <f t="shared" si="2008"/>
        <v>363.20783333333333</v>
      </c>
      <c r="DH1182" s="228">
        <f t="shared" si="2082"/>
        <v>1.0368324919417597</v>
      </c>
      <c r="DI1182" s="239">
        <f t="shared" si="2083"/>
        <v>242</v>
      </c>
      <c r="DJ1182" s="231">
        <f t="shared" si="2009"/>
        <v>1.057551838</v>
      </c>
      <c r="DK1182" s="227">
        <f t="shared" si="2010"/>
        <v>3413.6475526600002</v>
      </c>
      <c r="DL1182" s="227">
        <f t="shared" si="2011"/>
        <v>3839.1195859933337</v>
      </c>
      <c r="DM1182" s="227">
        <f t="shared" si="1931"/>
        <v>3113.21</v>
      </c>
      <c r="DN1182" s="227">
        <f t="shared" si="2012"/>
        <v>62.264200000000002</v>
      </c>
      <c r="DO1182" s="227">
        <f t="shared" si="2013"/>
        <v>331.03799666666669</v>
      </c>
      <c r="DP1182" s="228">
        <f t="shared" si="1929"/>
        <v>1.0335256175825418</v>
      </c>
      <c r="DQ1182" s="239">
        <f t="shared" si="1930"/>
        <v>221</v>
      </c>
      <c r="DR1182" s="231">
        <f t="shared" si="2014"/>
        <v>1.0524290860000001</v>
      </c>
      <c r="DS1182" s="227">
        <f t="shared" si="2015"/>
        <v>3386.2771863900002</v>
      </c>
      <c r="DT1182" s="227">
        <f t="shared" si="2016"/>
        <v>3779.5793830566668</v>
      </c>
      <c r="DU1182" s="227">
        <f t="shared" si="2081"/>
        <v>3113.21</v>
      </c>
      <c r="DV1182" s="227">
        <f t="shared" si="2017"/>
        <v>62.264200000000002</v>
      </c>
      <c r="DW1182" s="227">
        <f t="shared" si="2018"/>
        <v>301.98136999999997</v>
      </c>
      <c r="DX1182" s="228">
        <f t="shared" si="2078"/>
        <v>1.0291010466134733</v>
      </c>
      <c r="DY1182" s="239">
        <f t="shared" si="2079"/>
        <v>203</v>
      </c>
      <c r="DZ1182" s="231">
        <f t="shared" si="2019"/>
        <v>1.0480579109999999</v>
      </c>
      <c r="EA1182" s="227">
        <f t="shared" si="2020"/>
        <v>3357.7759731599999</v>
      </c>
      <c r="EB1182" s="227">
        <f t="shared" si="2021"/>
        <v>3722.02154316</v>
      </c>
      <c r="EC1182" s="227">
        <f t="shared" si="2142"/>
        <v>3113.21</v>
      </c>
      <c r="ED1182" s="227">
        <f t="shared" si="2022"/>
        <v>62.264200000000002</v>
      </c>
      <c r="EE1182" s="227">
        <f t="shared" si="2023"/>
        <v>269.81153333333333</v>
      </c>
      <c r="EF1182" s="228">
        <f t="shared" si="2143"/>
        <v>1.0214406358008217</v>
      </c>
      <c r="EG1182" s="239">
        <f t="shared" si="2144"/>
        <v>181</v>
      </c>
      <c r="EH1182" s="231">
        <f t="shared" si="2024"/>
        <v>1.042740011</v>
      </c>
      <c r="EI1182" s="227">
        <f t="shared" si="2025"/>
        <v>3315.8706930399999</v>
      </c>
      <c r="EJ1182" s="227">
        <f t="shared" si="2026"/>
        <v>3647.9464263733335</v>
      </c>
      <c r="EK1182" s="227">
        <f t="shared" si="2080"/>
        <v>3113.21</v>
      </c>
      <c r="EL1182" s="227">
        <f t="shared" si="2027"/>
        <v>62.264200000000002</v>
      </c>
      <c r="EM1182" s="227">
        <f t="shared" si="2028"/>
        <v>236.60396</v>
      </c>
      <c r="EN1182" s="228">
        <f t="shared" si="2076"/>
        <v>1.0156517412663557</v>
      </c>
      <c r="EO1182" s="239">
        <f t="shared" si="2077"/>
        <v>160</v>
      </c>
      <c r="EP1182" s="231">
        <f t="shared" si="2029"/>
        <v>1.037689007</v>
      </c>
      <c r="EQ1182" s="227">
        <f t="shared" si="2030"/>
        <v>3281.1074290800002</v>
      </c>
      <c r="ER1182" s="227">
        <f t="shared" si="2031"/>
        <v>3579.9755890800002</v>
      </c>
      <c r="ES1182" s="227">
        <f t="shared" si="2141"/>
        <v>3113.21</v>
      </c>
      <c r="ET1182" s="227">
        <f t="shared" si="2032"/>
        <v>62.264200000000002</v>
      </c>
      <c r="EU1182" s="227">
        <f t="shared" si="2033"/>
        <v>206.50959666666668</v>
      </c>
      <c r="EV1182" s="228">
        <f t="shared" si="2139"/>
        <v>1.0143329374215386</v>
      </c>
      <c r="EW1182" s="239">
        <f t="shared" si="2140"/>
        <v>140</v>
      </c>
      <c r="EX1182" s="231">
        <f t="shared" si="2034"/>
        <v>1.032901276</v>
      </c>
      <c r="EY1182" s="227">
        <f t="shared" si="2035"/>
        <v>3261.7281280100001</v>
      </c>
      <c r="EZ1182" s="227">
        <f t="shared" si="2036"/>
        <v>3530.5019246766669</v>
      </c>
      <c r="FA1182" s="227">
        <f t="shared" si="2070"/>
        <v>3113.21</v>
      </c>
      <c r="FB1182" s="227">
        <f t="shared" si="2037"/>
        <v>62.264200000000002</v>
      </c>
      <c r="FC1182" s="227">
        <f t="shared" si="2038"/>
        <v>175.3774966666667</v>
      </c>
      <c r="FD1182" s="228">
        <f t="shared" si="2068"/>
        <v>1.0142317838967381</v>
      </c>
      <c r="FE1182" s="239">
        <f t="shared" si="2069"/>
        <v>118</v>
      </c>
      <c r="FF1182" s="231">
        <f t="shared" si="2039"/>
        <v>1.027660282</v>
      </c>
      <c r="FG1182" s="227">
        <f t="shared" si="2040"/>
        <v>3244.8543296299999</v>
      </c>
      <c r="FH1182" s="227">
        <f t="shared" si="2041"/>
        <v>3482.4960262966665</v>
      </c>
      <c r="FI1182" s="227">
        <f t="shared" si="2138"/>
        <v>3113.21</v>
      </c>
      <c r="FJ1182" s="227">
        <f t="shared" si="2042"/>
        <v>62.264200000000002</v>
      </c>
      <c r="FK1182" s="227">
        <f t="shared" si="2043"/>
        <v>142.16992333333334</v>
      </c>
      <c r="FL1182" s="228">
        <f t="shared" si="2136"/>
        <v>1.0123078414597892</v>
      </c>
      <c r="FM1182" s="239">
        <f t="shared" si="2137"/>
        <v>96</v>
      </c>
      <c r="FN1182" s="231">
        <f t="shared" si="2044"/>
        <v>1.0224458809999999</v>
      </c>
      <c r="FO1182" s="227">
        <f t="shared" si="2045"/>
        <v>3222.2656927600001</v>
      </c>
      <c r="FP1182" s="227">
        <f t="shared" si="2046"/>
        <v>3426.6998160933335</v>
      </c>
      <c r="FQ1182" s="227">
        <f t="shared" si="2067"/>
        <v>3113.21</v>
      </c>
      <c r="FR1182" s="227">
        <f t="shared" si="2047"/>
        <v>62.264200000000002</v>
      </c>
      <c r="FS1182" s="227">
        <f t="shared" si="2048"/>
        <v>111.03782333333335</v>
      </c>
      <c r="FT1182" s="228">
        <f t="shared" si="2065"/>
        <v>1.0111948725877367</v>
      </c>
      <c r="FU1182" s="239">
        <f t="shared" si="2066"/>
        <v>74</v>
      </c>
      <c r="FV1182" s="231">
        <f t="shared" si="2049"/>
        <v>1.017257938</v>
      </c>
      <c r="FW1182" s="227">
        <f t="shared" si="2050"/>
        <v>3202.3910479199999</v>
      </c>
      <c r="FX1182" s="227">
        <f t="shared" si="2051"/>
        <v>3375.6930712533331</v>
      </c>
      <c r="FY1182" s="227">
        <f t="shared" si="2135"/>
        <v>3113.21</v>
      </c>
      <c r="FZ1182" s="227">
        <f t="shared" si="2052"/>
        <v>62.264200000000002</v>
      </c>
      <c r="GA1182" s="227">
        <f t="shared" si="2053"/>
        <v>79.905723333333341</v>
      </c>
      <c r="GB1182" s="228">
        <f t="shared" si="2128"/>
        <v>1.0115991409909675</v>
      </c>
      <c r="GC1182" s="239">
        <f t="shared" si="2129"/>
        <v>52</v>
      </c>
      <c r="GD1182" s="231">
        <f t="shared" si="2054"/>
        <v>1.0120963190000001</v>
      </c>
      <c r="GE1182" s="227">
        <f t="shared" si="2055"/>
        <v>3187.4157478699999</v>
      </c>
      <c r="GF1182" s="227">
        <f t="shared" si="2056"/>
        <v>3329.5856712033333</v>
      </c>
      <c r="GG1182" s="227">
        <f t="shared" si="2063"/>
        <v>3113.21</v>
      </c>
      <c r="GH1182" s="227">
        <f t="shared" si="2071"/>
        <v>62.264200000000002</v>
      </c>
      <c r="GI1182" s="227">
        <f t="shared" si="2072"/>
        <v>47.735886666666673</v>
      </c>
      <c r="GJ1182" s="228">
        <f t="shared" si="2058"/>
        <v>1.0105881371074363</v>
      </c>
      <c r="GK1182" s="239">
        <f t="shared" si="2059"/>
        <v>32</v>
      </c>
      <c r="GL1182" s="231">
        <f t="shared" si="2073"/>
        <v>1.0074266679999999</v>
      </c>
      <c r="GM1182" s="227">
        <f t="shared" si="2074"/>
        <v>3169.5386773599998</v>
      </c>
      <c r="GN1182" s="227">
        <f t="shared" si="2075"/>
        <v>3279.5387640266663</v>
      </c>
      <c r="GO1182" s="227">
        <f t="shared" si="2126"/>
        <v>3113.21</v>
      </c>
      <c r="GP1182" s="227">
        <f t="shared" si="2130"/>
        <v>62.264200000000002</v>
      </c>
      <c r="GQ1182" s="227">
        <f t="shared" si="2131"/>
        <v>15.566050000000001</v>
      </c>
      <c r="GR1182" s="228">
        <f t="shared" si="2119"/>
        <v>1.0054600339058961</v>
      </c>
      <c r="GS1182" s="239">
        <f t="shared" si="2120"/>
        <v>10</v>
      </c>
      <c r="GT1182" s="231">
        <f t="shared" si="2132"/>
        <v>1.0023149339999999</v>
      </c>
      <c r="GU1182" s="227">
        <f t="shared" si="2133"/>
        <v>3137.4544576100002</v>
      </c>
      <c r="GV1182" s="227">
        <f t="shared" si="2134"/>
        <v>3215.2847076100002</v>
      </c>
      <c r="GW1182" s="1"/>
      <c r="GX1182" s="1"/>
      <c r="GY1182" s="1"/>
      <c r="GZ1182" s="5"/>
      <c r="HA1182" s="5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3"/>
      <c r="JZ1182" s="1"/>
      <c r="KA1182" s="1"/>
      <c r="KB1182" s="1"/>
      <c r="KC1182" s="1"/>
      <c r="KD1182" s="1"/>
      <c r="KE1182" s="1"/>
    </row>
    <row r="1183" spans="1:291" x14ac:dyDescent="0.2">
      <c r="A1183" s="196">
        <f t="shared" si="2103"/>
        <v>43841</v>
      </c>
      <c r="B1183" s="236">
        <f t="shared" si="2123"/>
        <v>126413.45617200999</v>
      </c>
      <c r="C1183" s="66">
        <f t="shared" si="1941"/>
        <v>42206.010731210001</v>
      </c>
      <c r="D1183" s="77">
        <f t="shared" si="2104"/>
        <v>5259.76</v>
      </c>
      <c r="E1183" s="67">
        <f>VLOOKUP(A1182,[1]Plan1!$DQ$117:$DS$314,3)</f>
        <v>5320.25</v>
      </c>
      <c r="F1183" s="11">
        <f t="shared" si="2105"/>
        <v>43826</v>
      </c>
      <c r="G1183" s="73">
        <f t="shared" si="2093"/>
        <v>1.1500524738771389E-2</v>
      </c>
      <c r="H1183" s="11">
        <f t="shared" si="2106"/>
        <v>43857</v>
      </c>
      <c r="I1183" s="11">
        <f t="shared" si="2094"/>
        <v>43857</v>
      </c>
      <c r="J1183" s="1">
        <f t="shared" si="2107"/>
        <v>21</v>
      </c>
      <c r="K1183" s="1">
        <f t="shared" si="2108"/>
        <v>11</v>
      </c>
      <c r="L1183" s="66">
        <f t="shared" si="2095"/>
        <v>1.00600768</v>
      </c>
      <c r="M1183" s="70">
        <f t="shared" si="1942"/>
        <v>1.0051002499999999</v>
      </c>
      <c r="N1183" s="70">
        <f t="shared" ref="N1183:N1246" si="2145">IF(I1183&gt;I1182,N1182*M1183,N1182)</f>
        <v>1.1095297412767287</v>
      </c>
      <c r="O1183" s="66">
        <f t="shared" si="1938"/>
        <v>1.11619544</v>
      </c>
      <c r="P1183" s="66">
        <f t="shared" si="2096"/>
        <v>42459.570937750002</v>
      </c>
      <c r="Q1183" s="74">
        <f t="shared" si="2097"/>
        <v>0</v>
      </c>
      <c r="R1183" s="75">
        <f t="shared" si="1939"/>
        <v>0</v>
      </c>
      <c r="S1183" s="66">
        <f t="shared" si="1940"/>
        <v>0</v>
      </c>
      <c r="T1183" s="10">
        <f t="shared" si="2109"/>
        <v>0.06</v>
      </c>
      <c r="U1183" s="74">
        <f t="shared" si="1935"/>
        <v>11</v>
      </c>
      <c r="V1183" s="74">
        <v>252</v>
      </c>
      <c r="W1183" s="70">
        <f t="shared" si="2098"/>
        <v>1.0025467210000001</v>
      </c>
      <c r="X1183" s="66">
        <f t="shared" si="2099"/>
        <v>108.13268094999999</v>
      </c>
      <c r="Y1183" s="66">
        <v>0</v>
      </c>
      <c r="Z1183" s="67">
        <f t="shared" si="2100"/>
        <v>0</v>
      </c>
      <c r="AA1183" s="68" t="str">
        <f t="shared" si="2110"/>
        <v>A+INCORP J=</v>
      </c>
      <c r="AB1183" s="11">
        <f t="shared" si="2111"/>
        <v>43857</v>
      </c>
      <c r="AC1183" s="227">
        <f t="shared" si="2117"/>
        <v>3113.21</v>
      </c>
      <c r="AD1183" s="227">
        <f t="shared" si="1957"/>
        <v>62.264200000000002</v>
      </c>
      <c r="AE1183" s="227">
        <f t="shared" si="1958"/>
        <v>680.75525333333337</v>
      </c>
      <c r="AF1183" s="228">
        <f t="shared" si="2124"/>
        <v>1.0697176623853761</v>
      </c>
      <c r="AG1183" s="230">
        <f t="shared" si="2125"/>
        <v>452</v>
      </c>
      <c r="AH1183" s="231">
        <f t="shared" si="1959"/>
        <v>1.1101710170000001</v>
      </c>
      <c r="AI1183" s="227">
        <f t="shared" si="1960"/>
        <v>3697.1533836600001</v>
      </c>
      <c r="AJ1183" s="227">
        <f t="shared" si="1961"/>
        <v>4440.1728369933335</v>
      </c>
      <c r="AK1183" s="227">
        <f t="shared" si="1948"/>
        <v>3113.21</v>
      </c>
      <c r="AL1183" s="227">
        <f t="shared" si="1962"/>
        <v>62.264200000000002</v>
      </c>
      <c r="AM1183" s="227">
        <f t="shared" si="1963"/>
        <v>649.62315333333333</v>
      </c>
      <c r="AN1183" s="228">
        <f t="shared" si="1949"/>
        <v>1.0687561851452911</v>
      </c>
      <c r="AO1183" s="230">
        <f t="shared" si="1950"/>
        <v>431</v>
      </c>
      <c r="AP1183" s="231">
        <f t="shared" si="1964"/>
        <v>1.10479338</v>
      </c>
      <c r="AQ1183" s="227">
        <f t="shared" si="1965"/>
        <v>3675.9375207200001</v>
      </c>
      <c r="AR1183" s="227">
        <f t="shared" si="1966"/>
        <v>4387.8248740533336</v>
      </c>
      <c r="AS1183" s="227">
        <f t="shared" si="2112"/>
        <v>3113.21</v>
      </c>
      <c r="AT1183" s="227">
        <f t="shared" si="1967"/>
        <v>62.264200000000002</v>
      </c>
      <c r="AU1183" s="227">
        <f t="shared" si="1968"/>
        <v>618.49105333333341</v>
      </c>
      <c r="AV1183" s="228">
        <f t="shared" si="2113"/>
        <v>1.0664105436542464</v>
      </c>
      <c r="AW1183" s="230">
        <f t="shared" si="2114"/>
        <v>410</v>
      </c>
      <c r="AX1183" s="231">
        <f t="shared" si="1969"/>
        <v>1.0994417910000001</v>
      </c>
      <c r="AY1183" s="227">
        <f t="shared" si="1970"/>
        <v>3650.1027339299999</v>
      </c>
      <c r="AZ1183" s="227">
        <f t="shared" si="1971"/>
        <v>4330.8579872633336</v>
      </c>
      <c r="BA1183" s="227">
        <f t="shared" si="2091"/>
        <v>3113.21</v>
      </c>
      <c r="BB1183" s="227">
        <f t="shared" si="1972"/>
        <v>62.264200000000002</v>
      </c>
      <c r="BC1183" s="227">
        <f t="shared" si="1973"/>
        <v>586.3212166666666</v>
      </c>
      <c r="BD1183" s="228">
        <f t="shared" si="1946"/>
        <v>1.0621613282342657</v>
      </c>
      <c r="BE1183" s="230">
        <f t="shared" si="1947"/>
        <v>390</v>
      </c>
      <c r="BF1183" s="231">
        <f t="shared" si="1974"/>
        <v>1.094369143</v>
      </c>
      <c r="BG1183" s="227">
        <f t="shared" si="1975"/>
        <v>3618.7846646200001</v>
      </c>
      <c r="BH1183" s="227">
        <f t="shared" si="1976"/>
        <v>4267.3700812866664</v>
      </c>
      <c r="BI1183" s="227">
        <f t="shared" si="2115"/>
        <v>3113.21</v>
      </c>
      <c r="BJ1183" s="227">
        <f t="shared" si="1977"/>
        <v>62.264200000000002</v>
      </c>
      <c r="BK1183" s="227">
        <f t="shared" si="1978"/>
        <v>555.18911666666656</v>
      </c>
      <c r="BL1183" s="228">
        <f t="shared" si="2101"/>
        <v>1.0489444833198069</v>
      </c>
      <c r="BM1183" s="230">
        <f t="shared" si="2102"/>
        <v>368</v>
      </c>
      <c r="BN1183" s="231">
        <f t="shared" si="1979"/>
        <v>1.088816258</v>
      </c>
      <c r="BO1183" s="227">
        <f t="shared" si="1980"/>
        <v>3555.6214463800002</v>
      </c>
      <c r="BP1183" s="227">
        <f t="shared" si="1981"/>
        <v>4173.0747630466667</v>
      </c>
      <c r="BQ1183" s="227">
        <f t="shared" si="1945"/>
        <v>3113.21</v>
      </c>
      <c r="BR1183" s="227">
        <f t="shared" si="1982"/>
        <v>62.264200000000002</v>
      </c>
      <c r="BS1183" s="227">
        <f t="shared" si="1983"/>
        <v>520.94380666666666</v>
      </c>
      <c r="BT1183" s="228">
        <f t="shared" si="1943"/>
        <v>1.0454936790366629</v>
      </c>
      <c r="BU1183" s="230">
        <f t="shared" si="1944"/>
        <v>345</v>
      </c>
      <c r="BV1183" s="231">
        <f t="shared" si="1984"/>
        <v>1.083041092</v>
      </c>
      <c r="BW1183" s="227">
        <f t="shared" si="1985"/>
        <v>3525.1269587000002</v>
      </c>
      <c r="BX1183" s="227">
        <f t="shared" si="1986"/>
        <v>4108.3349653666664</v>
      </c>
      <c r="BY1183" s="227">
        <f t="shared" si="2092"/>
        <v>3113.21</v>
      </c>
      <c r="BZ1183" s="227">
        <f t="shared" si="1987"/>
        <v>62.264200000000002</v>
      </c>
      <c r="CA1183" s="227">
        <f t="shared" si="1988"/>
        <v>490.8494433333334</v>
      </c>
      <c r="CB1183" s="228">
        <f t="shared" si="2089"/>
        <v>1.0464344382099269</v>
      </c>
      <c r="CC1183" s="230">
        <f t="shared" si="2090"/>
        <v>325</v>
      </c>
      <c r="CD1183" s="231">
        <f t="shared" si="1989"/>
        <v>1.0780441140000001</v>
      </c>
      <c r="CE1183" s="227">
        <f t="shared" si="1990"/>
        <v>3512.0199429200002</v>
      </c>
      <c r="CF1183" s="227">
        <f t="shared" si="1991"/>
        <v>4065.1335862533333</v>
      </c>
      <c r="CG1183" s="227">
        <f t="shared" si="2085"/>
        <v>3113.21</v>
      </c>
      <c r="CH1183" s="227">
        <f t="shared" si="1992"/>
        <v>62.264200000000002</v>
      </c>
      <c r="CI1183" s="227">
        <f t="shared" si="1993"/>
        <v>459.71734333333336</v>
      </c>
      <c r="CJ1183" s="228">
        <f t="shared" si="1936"/>
        <v>1.0414358624690714</v>
      </c>
      <c r="CK1183" s="230">
        <f t="shared" si="1937"/>
        <v>304</v>
      </c>
      <c r="CL1183" s="231">
        <f t="shared" si="1994"/>
        <v>1.0728220980000001</v>
      </c>
      <c r="CM1183" s="227">
        <f t="shared" si="1995"/>
        <v>3478.3129695299999</v>
      </c>
      <c r="CN1183" s="227">
        <f t="shared" si="1996"/>
        <v>4000.2945128633332</v>
      </c>
      <c r="CO1183" s="227">
        <f t="shared" si="2088"/>
        <v>3113.21</v>
      </c>
      <c r="CP1183" s="227">
        <f t="shared" si="1997"/>
        <v>62.264200000000002</v>
      </c>
      <c r="CQ1183" s="227">
        <f t="shared" si="1998"/>
        <v>426.50976999999995</v>
      </c>
      <c r="CR1183" s="228">
        <f t="shared" si="2086"/>
        <v>1.0367711592975022</v>
      </c>
      <c r="CS1183" s="230">
        <f t="shared" si="2087"/>
        <v>284</v>
      </c>
      <c r="CT1183" s="231">
        <f t="shared" si="1999"/>
        <v>1.0678722679999999</v>
      </c>
      <c r="CU1183" s="227">
        <f t="shared" si="2000"/>
        <v>3446.7567331800001</v>
      </c>
      <c r="CV1183" s="227">
        <f t="shared" si="2001"/>
        <v>3935.5307031800003</v>
      </c>
      <c r="CW1183" s="227">
        <f t="shared" si="1934"/>
        <v>3113.21</v>
      </c>
      <c r="CX1183" s="227">
        <f t="shared" si="2002"/>
        <v>62.264200000000002</v>
      </c>
      <c r="CY1183" s="227">
        <f t="shared" si="2003"/>
        <v>395.37767000000002</v>
      </c>
      <c r="CZ1183" s="228">
        <f t="shared" si="1932"/>
        <v>1.0389534291364875</v>
      </c>
      <c r="DA1183" s="239">
        <f t="shared" si="1933"/>
        <v>263</v>
      </c>
      <c r="DB1183" s="231">
        <f t="shared" si="2004"/>
        <v>1.062699525</v>
      </c>
      <c r="DC1183" s="227">
        <f t="shared" si="2005"/>
        <v>3437.2805776</v>
      </c>
      <c r="DD1183" s="227">
        <f t="shared" si="2006"/>
        <v>3894.9224475999999</v>
      </c>
      <c r="DE1183" s="227">
        <f t="shared" si="2084"/>
        <v>3113.21</v>
      </c>
      <c r="DF1183" s="227">
        <f t="shared" si="2007"/>
        <v>62.264200000000002</v>
      </c>
      <c r="DG1183" s="227">
        <f t="shared" si="2008"/>
        <v>364.24556999999999</v>
      </c>
      <c r="DH1183" s="228">
        <f t="shared" si="2082"/>
        <v>1.0373972260858866</v>
      </c>
      <c r="DI1183" s="239">
        <f t="shared" si="2083"/>
        <v>242</v>
      </c>
      <c r="DJ1183" s="231">
        <f t="shared" si="2009"/>
        <v>1.057551838</v>
      </c>
      <c r="DK1183" s="227">
        <f t="shared" si="2010"/>
        <v>3415.5068726099998</v>
      </c>
      <c r="DL1183" s="227">
        <f t="shared" si="2011"/>
        <v>3842.01664261</v>
      </c>
      <c r="DM1183" s="227">
        <f t="shared" si="1931"/>
        <v>3113.21</v>
      </c>
      <c r="DN1183" s="227">
        <f t="shared" si="2012"/>
        <v>62.264200000000002</v>
      </c>
      <c r="DO1183" s="227">
        <f t="shared" si="2013"/>
        <v>332.07573333333329</v>
      </c>
      <c r="DP1183" s="228">
        <f t="shared" si="1929"/>
        <v>1.0340885505631485</v>
      </c>
      <c r="DQ1183" s="239">
        <f t="shared" si="1930"/>
        <v>221</v>
      </c>
      <c r="DR1183" s="231">
        <f t="shared" si="2014"/>
        <v>1.0524290860000001</v>
      </c>
      <c r="DS1183" s="227">
        <f t="shared" si="2015"/>
        <v>3388.12159845</v>
      </c>
      <c r="DT1183" s="227">
        <f t="shared" si="2016"/>
        <v>3782.4615317833332</v>
      </c>
      <c r="DU1183" s="227">
        <f t="shared" si="2081"/>
        <v>3113.21</v>
      </c>
      <c r="DV1183" s="227">
        <f t="shared" si="2017"/>
        <v>62.264200000000002</v>
      </c>
      <c r="DW1183" s="227">
        <f t="shared" si="2018"/>
        <v>303.01910666666663</v>
      </c>
      <c r="DX1183" s="228">
        <f t="shared" si="2078"/>
        <v>1.0296615696519547</v>
      </c>
      <c r="DY1183" s="239">
        <f t="shared" si="2079"/>
        <v>203</v>
      </c>
      <c r="DZ1183" s="231">
        <f t="shared" si="2019"/>
        <v>1.0480579109999999</v>
      </c>
      <c r="EA1183" s="227">
        <f t="shared" si="2020"/>
        <v>3359.6048613900002</v>
      </c>
      <c r="EB1183" s="227">
        <f t="shared" si="2021"/>
        <v>3724.8881680566669</v>
      </c>
      <c r="EC1183" s="227">
        <f t="shared" si="2142"/>
        <v>3113.21</v>
      </c>
      <c r="ED1183" s="227">
        <f t="shared" si="2022"/>
        <v>62.264200000000002</v>
      </c>
      <c r="EE1183" s="227">
        <f t="shared" si="2023"/>
        <v>270.84926999999999</v>
      </c>
      <c r="EF1183" s="228">
        <f t="shared" si="2143"/>
        <v>1.0219969864242042</v>
      </c>
      <c r="EG1183" s="239">
        <f t="shared" si="2144"/>
        <v>181</v>
      </c>
      <c r="EH1183" s="231">
        <f t="shared" si="2024"/>
        <v>1.042740011</v>
      </c>
      <c r="EI1183" s="227">
        <f t="shared" si="2025"/>
        <v>3317.6767566200001</v>
      </c>
      <c r="EJ1183" s="227">
        <f t="shared" si="2026"/>
        <v>3650.7902266199999</v>
      </c>
      <c r="EK1183" s="227">
        <f t="shared" si="2080"/>
        <v>3113.21</v>
      </c>
      <c r="EL1183" s="227">
        <f t="shared" si="2027"/>
        <v>62.264200000000002</v>
      </c>
      <c r="EM1183" s="227">
        <f t="shared" si="2028"/>
        <v>237.64169666666669</v>
      </c>
      <c r="EN1183" s="228">
        <f t="shared" si="2076"/>
        <v>1.0162049388380876</v>
      </c>
      <c r="EO1183" s="239">
        <f t="shared" si="2077"/>
        <v>160</v>
      </c>
      <c r="EP1183" s="231">
        <f t="shared" si="2029"/>
        <v>1.037689007</v>
      </c>
      <c r="EQ1183" s="227">
        <f t="shared" si="2030"/>
        <v>3282.8945580599998</v>
      </c>
      <c r="ER1183" s="227">
        <f t="shared" si="2031"/>
        <v>3582.8004547266664</v>
      </c>
      <c r="ES1183" s="227">
        <f t="shared" si="2141"/>
        <v>3113.21</v>
      </c>
      <c r="ET1183" s="227">
        <f t="shared" si="2032"/>
        <v>62.264200000000002</v>
      </c>
      <c r="EU1183" s="227">
        <f t="shared" si="2033"/>
        <v>207.54733333333334</v>
      </c>
      <c r="EV1183" s="228">
        <f t="shared" si="2139"/>
        <v>1.0148854166770851</v>
      </c>
      <c r="EW1183" s="239">
        <f t="shared" si="2140"/>
        <v>140</v>
      </c>
      <c r="EX1183" s="231">
        <f t="shared" si="2034"/>
        <v>1.032901276</v>
      </c>
      <c r="EY1183" s="227">
        <f t="shared" si="2035"/>
        <v>3263.5047016200001</v>
      </c>
      <c r="EZ1183" s="227">
        <f t="shared" si="2036"/>
        <v>3533.3162349533336</v>
      </c>
      <c r="FA1183" s="227">
        <f t="shared" si="2070"/>
        <v>3113.21</v>
      </c>
      <c r="FB1183" s="227">
        <f t="shared" si="2037"/>
        <v>62.264200000000002</v>
      </c>
      <c r="FC1183" s="227">
        <f t="shared" si="2038"/>
        <v>176.41523333333336</v>
      </c>
      <c r="FD1183" s="228">
        <f t="shared" si="2068"/>
        <v>1.0147842080567415</v>
      </c>
      <c r="FE1183" s="239">
        <f t="shared" si="2069"/>
        <v>118</v>
      </c>
      <c r="FF1183" s="231">
        <f t="shared" si="2039"/>
        <v>1.027660282</v>
      </c>
      <c r="FG1183" s="227">
        <f t="shared" si="2040"/>
        <v>3246.6217125500002</v>
      </c>
      <c r="FH1183" s="227">
        <f t="shared" si="2041"/>
        <v>3485.3011458833334</v>
      </c>
      <c r="FI1183" s="227">
        <f t="shared" si="2138"/>
        <v>3113.21</v>
      </c>
      <c r="FJ1183" s="227">
        <f t="shared" si="2042"/>
        <v>62.264200000000002</v>
      </c>
      <c r="FK1183" s="227">
        <f t="shared" si="2043"/>
        <v>143.20766</v>
      </c>
      <c r="FL1183" s="228">
        <f t="shared" si="2136"/>
        <v>1.0128592177012581</v>
      </c>
      <c r="FM1183" s="239">
        <f t="shared" si="2137"/>
        <v>96</v>
      </c>
      <c r="FN1183" s="231">
        <f t="shared" si="2044"/>
        <v>1.0224458809999999</v>
      </c>
      <c r="FO1183" s="227">
        <f t="shared" si="2045"/>
        <v>3224.0207722700002</v>
      </c>
      <c r="FP1183" s="227">
        <f t="shared" si="2046"/>
        <v>3429.4926322700003</v>
      </c>
      <c r="FQ1183" s="227">
        <f t="shared" si="2067"/>
        <v>3113.21</v>
      </c>
      <c r="FR1183" s="227">
        <f t="shared" si="2047"/>
        <v>62.264200000000002</v>
      </c>
      <c r="FS1183" s="227">
        <f t="shared" si="2048"/>
        <v>112.07556000000001</v>
      </c>
      <c r="FT1183" s="228">
        <f t="shared" si="2065"/>
        <v>1.0117456426256688</v>
      </c>
      <c r="FU1183" s="239">
        <f t="shared" si="2066"/>
        <v>74</v>
      </c>
      <c r="FV1183" s="231">
        <f t="shared" si="2049"/>
        <v>1.017257938</v>
      </c>
      <c r="FW1183" s="227">
        <f t="shared" si="2050"/>
        <v>3204.1353022500002</v>
      </c>
      <c r="FX1183" s="227">
        <f t="shared" si="2051"/>
        <v>3378.4750622500001</v>
      </c>
      <c r="FY1183" s="227">
        <f t="shared" si="2135"/>
        <v>3113.21</v>
      </c>
      <c r="FZ1183" s="227">
        <f t="shared" si="2052"/>
        <v>62.264200000000002</v>
      </c>
      <c r="GA1183" s="227">
        <f t="shared" si="2053"/>
        <v>80.943460000000002</v>
      </c>
      <c r="GB1183" s="228">
        <f t="shared" si="2128"/>
        <v>1.0121501312227812</v>
      </c>
      <c r="GC1183" s="239">
        <f t="shared" si="2129"/>
        <v>52</v>
      </c>
      <c r="GD1183" s="231">
        <f t="shared" si="2054"/>
        <v>1.0120963190000001</v>
      </c>
      <c r="GE1183" s="227">
        <f t="shared" si="2055"/>
        <v>3189.1518455700002</v>
      </c>
      <c r="GF1183" s="227">
        <f t="shared" si="2056"/>
        <v>3332.3595055700002</v>
      </c>
      <c r="GG1183" s="227">
        <f t="shared" si="2063"/>
        <v>3113.21</v>
      </c>
      <c r="GH1183" s="227">
        <f t="shared" si="2071"/>
        <v>62.264200000000002</v>
      </c>
      <c r="GI1183" s="227">
        <f t="shared" si="2072"/>
        <v>48.773623333333333</v>
      </c>
      <c r="GJ1183" s="228">
        <f t="shared" si="2058"/>
        <v>1.0111385766732386</v>
      </c>
      <c r="GK1183" s="239">
        <f t="shared" si="2059"/>
        <v>32</v>
      </c>
      <c r="GL1183" s="231">
        <f t="shared" si="2073"/>
        <v>1.0074266679999999</v>
      </c>
      <c r="GM1183" s="227">
        <f t="shared" si="2074"/>
        <v>3171.26503791</v>
      </c>
      <c r="GN1183" s="227">
        <f t="shared" si="2075"/>
        <v>3282.3028612433336</v>
      </c>
      <c r="GO1183" s="227">
        <f t="shared" si="2126"/>
        <v>3113.21</v>
      </c>
      <c r="GP1183" s="227">
        <f t="shared" si="2130"/>
        <v>62.264200000000002</v>
      </c>
      <c r="GQ1183" s="227">
        <f t="shared" si="2131"/>
        <v>16.603786666666668</v>
      </c>
      <c r="GR1183" s="228">
        <f t="shared" si="2119"/>
        <v>1.0060076803349138</v>
      </c>
      <c r="GS1183" s="239">
        <f t="shared" si="2120"/>
        <v>10</v>
      </c>
      <c r="GT1183" s="231">
        <f t="shared" si="2132"/>
        <v>1.0023149339999999</v>
      </c>
      <c r="GU1183" s="227">
        <f t="shared" si="2133"/>
        <v>3139.1633427699999</v>
      </c>
      <c r="GV1183" s="227">
        <f t="shared" si="2134"/>
        <v>3218.0313294366665</v>
      </c>
      <c r="GW1183" s="1"/>
      <c r="GX1183" s="1"/>
      <c r="GY1183" s="1"/>
      <c r="GZ1183" s="5"/>
      <c r="HA1183" s="5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3"/>
      <c r="JZ1183" s="1"/>
      <c r="KA1183" s="1"/>
      <c r="KB1183" s="1"/>
      <c r="KC1183" s="1"/>
      <c r="KD1183" s="1"/>
      <c r="KE1183" s="1"/>
    </row>
    <row r="1184" spans="1:291" x14ac:dyDescent="0.2">
      <c r="A1184" s="196">
        <f t="shared" si="2103"/>
        <v>43842</v>
      </c>
      <c r="B1184" s="236">
        <f t="shared" si="2123"/>
        <v>126436.28637867665</v>
      </c>
      <c r="C1184" s="66">
        <f t="shared" si="1941"/>
        <v>42206.010731210001</v>
      </c>
      <c r="D1184" s="77">
        <f t="shared" si="2104"/>
        <v>5259.76</v>
      </c>
      <c r="E1184" s="67">
        <f>VLOOKUP(A1183,[1]Plan1!$DQ$117:$DS$314,3)</f>
        <v>5320.25</v>
      </c>
      <c r="F1184" s="11">
        <f t="shared" si="2105"/>
        <v>43826</v>
      </c>
      <c r="G1184" s="73">
        <f t="shared" si="2093"/>
        <v>1.1500524738771389E-2</v>
      </c>
      <c r="H1184" s="11">
        <f t="shared" si="2106"/>
        <v>43857</v>
      </c>
      <c r="I1184" s="11">
        <f t="shared" si="2094"/>
        <v>43857</v>
      </c>
      <c r="J1184" s="1">
        <f t="shared" si="2107"/>
        <v>21</v>
      </c>
      <c r="K1184" s="1">
        <f t="shared" si="2108"/>
        <v>11</v>
      </c>
      <c r="L1184" s="66">
        <f t="shared" si="2095"/>
        <v>1.00600768</v>
      </c>
      <c r="M1184" s="70">
        <f t="shared" si="1942"/>
        <v>1.0051002499999999</v>
      </c>
      <c r="N1184" s="70">
        <f t="shared" si="2145"/>
        <v>1.1095297412767287</v>
      </c>
      <c r="O1184" s="66">
        <f t="shared" si="1938"/>
        <v>1.11619544</v>
      </c>
      <c r="P1184" s="66">
        <f t="shared" si="2096"/>
        <v>42459.570937750002</v>
      </c>
      <c r="Q1184" s="74">
        <f t="shared" si="2097"/>
        <v>0</v>
      </c>
      <c r="R1184" s="75">
        <f t="shared" si="1939"/>
        <v>0</v>
      </c>
      <c r="S1184" s="66">
        <f t="shared" si="1940"/>
        <v>0</v>
      </c>
      <c r="T1184" s="10">
        <f t="shared" si="2109"/>
        <v>0.06</v>
      </c>
      <c r="U1184" s="74">
        <f t="shared" si="1935"/>
        <v>11</v>
      </c>
      <c r="V1184" s="74">
        <v>252</v>
      </c>
      <c r="W1184" s="70">
        <f t="shared" si="2098"/>
        <v>1.0025467210000001</v>
      </c>
      <c r="X1184" s="66">
        <f t="shared" si="2099"/>
        <v>108.13268094999999</v>
      </c>
      <c r="Y1184" s="66">
        <v>0</v>
      </c>
      <c r="Z1184" s="67">
        <f t="shared" si="2100"/>
        <v>0</v>
      </c>
      <c r="AA1184" s="68" t="str">
        <f t="shared" si="2110"/>
        <v>A+INCORP J=</v>
      </c>
      <c r="AB1184" s="11">
        <f t="shared" si="2111"/>
        <v>43857</v>
      </c>
      <c r="AC1184" s="227">
        <f t="shared" si="2117"/>
        <v>3113.21</v>
      </c>
      <c r="AD1184" s="227">
        <f t="shared" si="1957"/>
        <v>62.264200000000002</v>
      </c>
      <c r="AE1184" s="227">
        <f t="shared" si="1958"/>
        <v>681.79299000000003</v>
      </c>
      <c r="AF1184" s="228">
        <f t="shared" si="2124"/>
        <v>1.0697176623853761</v>
      </c>
      <c r="AG1184" s="230">
        <f t="shared" si="2125"/>
        <v>452</v>
      </c>
      <c r="AH1184" s="231">
        <f t="shared" si="1959"/>
        <v>1.1101710170000001</v>
      </c>
      <c r="AI1184" s="227">
        <f t="shared" si="1960"/>
        <v>3697.1533836600001</v>
      </c>
      <c r="AJ1184" s="227">
        <f t="shared" si="1961"/>
        <v>4441.2105736600006</v>
      </c>
      <c r="AK1184" s="227">
        <f t="shared" si="1948"/>
        <v>3113.21</v>
      </c>
      <c r="AL1184" s="227">
        <f t="shared" si="1962"/>
        <v>62.264200000000002</v>
      </c>
      <c r="AM1184" s="227">
        <f t="shared" si="1963"/>
        <v>650.66088999999999</v>
      </c>
      <c r="AN1184" s="228">
        <f t="shared" si="1949"/>
        <v>1.0687561851452911</v>
      </c>
      <c r="AO1184" s="230">
        <f t="shared" si="1950"/>
        <v>431</v>
      </c>
      <c r="AP1184" s="231">
        <f t="shared" si="1964"/>
        <v>1.10479338</v>
      </c>
      <c r="AQ1184" s="227">
        <f t="shared" si="1965"/>
        <v>3675.9375207200001</v>
      </c>
      <c r="AR1184" s="227">
        <f t="shared" si="1966"/>
        <v>4388.8626107199998</v>
      </c>
      <c r="AS1184" s="227">
        <f t="shared" si="2112"/>
        <v>3113.21</v>
      </c>
      <c r="AT1184" s="227">
        <f t="shared" si="1967"/>
        <v>62.264200000000002</v>
      </c>
      <c r="AU1184" s="227">
        <f t="shared" si="1968"/>
        <v>619.52878999999996</v>
      </c>
      <c r="AV1184" s="228">
        <f t="shared" si="2113"/>
        <v>1.0664105436542464</v>
      </c>
      <c r="AW1184" s="230">
        <f t="shared" si="2114"/>
        <v>410</v>
      </c>
      <c r="AX1184" s="231">
        <f t="shared" si="1969"/>
        <v>1.0994417910000001</v>
      </c>
      <c r="AY1184" s="227">
        <f t="shared" si="1970"/>
        <v>3650.1027339299999</v>
      </c>
      <c r="AZ1184" s="227">
        <f t="shared" si="1971"/>
        <v>4331.8957239299998</v>
      </c>
      <c r="BA1184" s="227">
        <f t="shared" si="2091"/>
        <v>3113.21</v>
      </c>
      <c r="BB1184" s="227">
        <f t="shared" si="1972"/>
        <v>62.264200000000002</v>
      </c>
      <c r="BC1184" s="227">
        <f t="shared" si="1973"/>
        <v>587.35895333333337</v>
      </c>
      <c r="BD1184" s="228">
        <f t="shared" si="1946"/>
        <v>1.0621613282342657</v>
      </c>
      <c r="BE1184" s="230">
        <f t="shared" si="1947"/>
        <v>390</v>
      </c>
      <c r="BF1184" s="231">
        <f t="shared" si="1974"/>
        <v>1.094369143</v>
      </c>
      <c r="BG1184" s="227">
        <f t="shared" si="1975"/>
        <v>3618.7846646200001</v>
      </c>
      <c r="BH1184" s="227">
        <f t="shared" si="1976"/>
        <v>4268.4078179533335</v>
      </c>
      <c r="BI1184" s="227">
        <f t="shared" si="2115"/>
        <v>3113.21</v>
      </c>
      <c r="BJ1184" s="227">
        <f t="shared" si="1977"/>
        <v>62.264200000000002</v>
      </c>
      <c r="BK1184" s="227">
        <f t="shared" si="1978"/>
        <v>556.22685333333334</v>
      </c>
      <c r="BL1184" s="228">
        <f t="shared" si="2101"/>
        <v>1.0489444833198069</v>
      </c>
      <c r="BM1184" s="230">
        <f t="shared" si="2102"/>
        <v>368</v>
      </c>
      <c r="BN1184" s="231">
        <f t="shared" si="1979"/>
        <v>1.088816258</v>
      </c>
      <c r="BO1184" s="227">
        <f t="shared" si="1980"/>
        <v>3555.6214463800002</v>
      </c>
      <c r="BP1184" s="227">
        <f t="shared" si="1981"/>
        <v>4174.1124997133338</v>
      </c>
      <c r="BQ1184" s="227">
        <f t="shared" si="1945"/>
        <v>3113.21</v>
      </c>
      <c r="BR1184" s="227">
        <f t="shared" si="1982"/>
        <v>62.264200000000002</v>
      </c>
      <c r="BS1184" s="227">
        <f t="shared" si="1983"/>
        <v>521.98154333333332</v>
      </c>
      <c r="BT1184" s="228">
        <f t="shared" si="1943"/>
        <v>1.0454936790366629</v>
      </c>
      <c r="BU1184" s="230">
        <f t="shared" si="1944"/>
        <v>345</v>
      </c>
      <c r="BV1184" s="231">
        <f t="shared" si="1984"/>
        <v>1.083041092</v>
      </c>
      <c r="BW1184" s="227">
        <f t="shared" si="1985"/>
        <v>3525.1269587000002</v>
      </c>
      <c r="BX1184" s="227">
        <f t="shared" si="1986"/>
        <v>4109.3727020333336</v>
      </c>
      <c r="BY1184" s="227">
        <f t="shared" si="2092"/>
        <v>3113.21</v>
      </c>
      <c r="BZ1184" s="227">
        <f t="shared" si="1987"/>
        <v>62.264200000000002</v>
      </c>
      <c r="CA1184" s="227">
        <f t="shared" si="1988"/>
        <v>491.88718</v>
      </c>
      <c r="CB1184" s="228">
        <f t="shared" si="2089"/>
        <v>1.0464344382099269</v>
      </c>
      <c r="CC1184" s="230">
        <f t="shared" si="2090"/>
        <v>325</v>
      </c>
      <c r="CD1184" s="231">
        <f t="shared" si="1989"/>
        <v>1.0780441140000001</v>
      </c>
      <c r="CE1184" s="227">
        <f t="shared" si="1990"/>
        <v>3512.0199429200002</v>
      </c>
      <c r="CF1184" s="227">
        <f t="shared" si="1991"/>
        <v>4066.1713229200004</v>
      </c>
      <c r="CG1184" s="227">
        <f t="shared" si="2085"/>
        <v>3113.21</v>
      </c>
      <c r="CH1184" s="227">
        <f t="shared" si="1992"/>
        <v>62.264200000000002</v>
      </c>
      <c r="CI1184" s="227">
        <f t="shared" si="1993"/>
        <v>460.75508000000008</v>
      </c>
      <c r="CJ1184" s="228">
        <f t="shared" si="1936"/>
        <v>1.0414358624690714</v>
      </c>
      <c r="CK1184" s="230">
        <f t="shared" si="1937"/>
        <v>304</v>
      </c>
      <c r="CL1184" s="231">
        <f t="shared" si="1994"/>
        <v>1.0728220980000001</v>
      </c>
      <c r="CM1184" s="227">
        <f t="shared" si="1995"/>
        <v>3478.3129695299999</v>
      </c>
      <c r="CN1184" s="227">
        <f t="shared" si="1996"/>
        <v>4001.3322495299999</v>
      </c>
      <c r="CO1184" s="227">
        <f t="shared" si="2088"/>
        <v>3113.21</v>
      </c>
      <c r="CP1184" s="227">
        <f t="shared" si="1997"/>
        <v>62.264200000000002</v>
      </c>
      <c r="CQ1184" s="227">
        <f t="shared" si="1998"/>
        <v>427.54750666666666</v>
      </c>
      <c r="CR1184" s="228">
        <f t="shared" si="2086"/>
        <v>1.0367711592975022</v>
      </c>
      <c r="CS1184" s="230">
        <f t="shared" si="2087"/>
        <v>284</v>
      </c>
      <c r="CT1184" s="231">
        <f t="shared" si="1999"/>
        <v>1.0678722679999999</v>
      </c>
      <c r="CU1184" s="227">
        <f t="shared" si="2000"/>
        <v>3446.7567331800001</v>
      </c>
      <c r="CV1184" s="227">
        <f t="shared" si="2001"/>
        <v>3936.5684398466669</v>
      </c>
      <c r="CW1184" s="227">
        <f t="shared" si="1934"/>
        <v>3113.21</v>
      </c>
      <c r="CX1184" s="227">
        <f t="shared" si="2002"/>
        <v>62.264200000000002</v>
      </c>
      <c r="CY1184" s="227">
        <f t="shared" si="2003"/>
        <v>396.41540666666663</v>
      </c>
      <c r="CZ1184" s="228">
        <f t="shared" si="1932"/>
        <v>1.0389534291364875</v>
      </c>
      <c r="DA1184" s="239">
        <f t="shared" si="1933"/>
        <v>263</v>
      </c>
      <c r="DB1184" s="231">
        <f t="shared" si="2004"/>
        <v>1.062699525</v>
      </c>
      <c r="DC1184" s="227">
        <f t="shared" si="2005"/>
        <v>3437.2805776</v>
      </c>
      <c r="DD1184" s="227">
        <f t="shared" si="2006"/>
        <v>3895.9601842666666</v>
      </c>
      <c r="DE1184" s="227">
        <f t="shared" si="2084"/>
        <v>3113.21</v>
      </c>
      <c r="DF1184" s="227">
        <f t="shared" si="2007"/>
        <v>62.264200000000002</v>
      </c>
      <c r="DG1184" s="227">
        <f t="shared" si="2008"/>
        <v>365.28330666666665</v>
      </c>
      <c r="DH1184" s="228">
        <f t="shared" si="2082"/>
        <v>1.0373972260858866</v>
      </c>
      <c r="DI1184" s="239">
        <f t="shared" si="2083"/>
        <v>242</v>
      </c>
      <c r="DJ1184" s="231">
        <f t="shared" si="2009"/>
        <v>1.057551838</v>
      </c>
      <c r="DK1184" s="227">
        <f t="shared" si="2010"/>
        <v>3415.5068726099998</v>
      </c>
      <c r="DL1184" s="227">
        <f t="shared" si="2011"/>
        <v>3843.0543792766666</v>
      </c>
      <c r="DM1184" s="227">
        <f t="shared" si="1931"/>
        <v>3113.21</v>
      </c>
      <c r="DN1184" s="227">
        <f t="shared" si="2012"/>
        <v>62.264200000000002</v>
      </c>
      <c r="DO1184" s="227">
        <f t="shared" si="2013"/>
        <v>333.11347000000001</v>
      </c>
      <c r="DP1184" s="228">
        <f t="shared" ref="DP1184:DP1247" si="2146">($O1184/DP$861)</f>
        <v>1.0340885505631485</v>
      </c>
      <c r="DQ1184" s="239">
        <f t="shared" ref="DQ1184:DQ1247" si="2147">NETWORKDAYS(DQ$861,$A1184,$AE$118:$AE$502)-1</f>
        <v>221</v>
      </c>
      <c r="DR1184" s="231">
        <f t="shared" si="2014"/>
        <v>1.0524290860000001</v>
      </c>
      <c r="DS1184" s="227">
        <f t="shared" si="2015"/>
        <v>3388.12159845</v>
      </c>
      <c r="DT1184" s="227">
        <f t="shared" si="2016"/>
        <v>3783.4992684499998</v>
      </c>
      <c r="DU1184" s="227">
        <f t="shared" si="2081"/>
        <v>3113.21</v>
      </c>
      <c r="DV1184" s="227">
        <f t="shared" si="2017"/>
        <v>62.264200000000002</v>
      </c>
      <c r="DW1184" s="227">
        <f t="shared" si="2018"/>
        <v>304.0568433333334</v>
      </c>
      <c r="DX1184" s="228">
        <f t="shared" si="2078"/>
        <v>1.0296615696519547</v>
      </c>
      <c r="DY1184" s="239">
        <f t="shared" si="2079"/>
        <v>203</v>
      </c>
      <c r="DZ1184" s="231">
        <f t="shared" si="2019"/>
        <v>1.0480579109999999</v>
      </c>
      <c r="EA1184" s="227">
        <f t="shared" si="2020"/>
        <v>3359.6048613900002</v>
      </c>
      <c r="EB1184" s="227">
        <f t="shared" si="2021"/>
        <v>3725.9259047233336</v>
      </c>
      <c r="EC1184" s="227">
        <f t="shared" si="2142"/>
        <v>3113.21</v>
      </c>
      <c r="ED1184" s="227">
        <f t="shared" si="2022"/>
        <v>62.264200000000002</v>
      </c>
      <c r="EE1184" s="227">
        <f t="shared" si="2023"/>
        <v>271.88700666666665</v>
      </c>
      <c r="EF1184" s="228">
        <f t="shared" si="2143"/>
        <v>1.0219969864242042</v>
      </c>
      <c r="EG1184" s="239">
        <f t="shared" si="2144"/>
        <v>181</v>
      </c>
      <c r="EH1184" s="231">
        <f t="shared" si="2024"/>
        <v>1.042740011</v>
      </c>
      <c r="EI1184" s="227">
        <f t="shared" si="2025"/>
        <v>3317.6767566200001</v>
      </c>
      <c r="EJ1184" s="227">
        <f t="shared" si="2026"/>
        <v>3651.827963286667</v>
      </c>
      <c r="EK1184" s="227">
        <f t="shared" si="2080"/>
        <v>3113.21</v>
      </c>
      <c r="EL1184" s="227">
        <f t="shared" si="2027"/>
        <v>62.264200000000002</v>
      </c>
      <c r="EM1184" s="227">
        <f t="shared" si="2028"/>
        <v>238.67943333333335</v>
      </c>
      <c r="EN1184" s="228">
        <f t="shared" si="2076"/>
        <v>1.0162049388380876</v>
      </c>
      <c r="EO1184" s="239">
        <f t="shared" si="2077"/>
        <v>160</v>
      </c>
      <c r="EP1184" s="231">
        <f t="shared" si="2029"/>
        <v>1.037689007</v>
      </c>
      <c r="EQ1184" s="227">
        <f t="shared" si="2030"/>
        <v>3282.8945580599998</v>
      </c>
      <c r="ER1184" s="227">
        <f t="shared" si="2031"/>
        <v>3583.8381913933331</v>
      </c>
      <c r="ES1184" s="227">
        <f t="shared" si="2141"/>
        <v>3113.21</v>
      </c>
      <c r="ET1184" s="227">
        <f t="shared" si="2032"/>
        <v>62.264200000000002</v>
      </c>
      <c r="EU1184" s="227">
        <f t="shared" si="2033"/>
        <v>208.58507</v>
      </c>
      <c r="EV1184" s="228">
        <f t="shared" si="2139"/>
        <v>1.0148854166770851</v>
      </c>
      <c r="EW1184" s="239">
        <f t="shared" si="2140"/>
        <v>140</v>
      </c>
      <c r="EX1184" s="231">
        <f t="shared" si="2034"/>
        <v>1.032901276</v>
      </c>
      <c r="EY1184" s="227">
        <f t="shared" si="2035"/>
        <v>3263.5047016200001</v>
      </c>
      <c r="EZ1184" s="227">
        <f t="shared" si="2036"/>
        <v>3534.3539716200003</v>
      </c>
      <c r="FA1184" s="227">
        <f t="shared" si="2070"/>
        <v>3113.21</v>
      </c>
      <c r="FB1184" s="227">
        <f t="shared" si="2037"/>
        <v>62.264200000000002</v>
      </c>
      <c r="FC1184" s="227">
        <f t="shared" si="2038"/>
        <v>177.45297000000002</v>
      </c>
      <c r="FD1184" s="228">
        <f t="shared" si="2068"/>
        <v>1.0147842080567415</v>
      </c>
      <c r="FE1184" s="239">
        <f t="shared" si="2069"/>
        <v>118</v>
      </c>
      <c r="FF1184" s="231">
        <f t="shared" si="2039"/>
        <v>1.027660282</v>
      </c>
      <c r="FG1184" s="227">
        <f t="shared" si="2040"/>
        <v>3246.6217125500002</v>
      </c>
      <c r="FH1184" s="227">
        <f t="shared" si="2041"/>
        <v>3486.3388825500001</v>
      </c>
      <c r="FI1184" s="227">
        <f t="shared" si="2138"/>
        <v>3113.21</v>
      </c>
      <c r="FJ1184" s="227">
        <f t="shared" si="2042"/>
        <v>62.264200000000002</v>
      </c>
      <c r="FK1184" s="227">
        <f t="shared" si="2043"/>
        <v>144.24539666666669</v>
      </c>
      <c r="FL1184" s="228">
        <f t="shared" si="2136"/>
        <v>1.0128592177012581</v>
      </c>
      <c r="FM1184" s="239">
        <f t="shared" si="2137"/>
        <v>96</v>
      </c>
      <c r="FN1184" s="231">
        <f t="shared" si="2044"/>
        <v>1.0224458809999999</v>
      </c>
      <c r="FO1184" s="227">
        <f t="shared" si="2045"/>
        <v>3224.0207722700002</v>
      </c>
      <c r="FP1184" s="227">
        <f t="shared" si="2046"/>
        <v>3430.5303689366669</v>
      </c>
      <c r="FQ1184" s="227">
        <f t="shared" si="2067"/>
        <v>3113.21</v>
      </c>
      <c r="FR1184" s="227">
        <f t="shared" si="2047"/>
        <v>62.264200000000002</v>
      </c>
      <c r="FS1184" s="227">
        <f t="shared" si="2048"/>
        <v>113.11329666666667</v>
      </c>
      <c r="FT1184" s="228">
        <f t="shared" si="2065"/>
        <v>1.0117456426256688</v>
      </c>
      <c r="FU1184" s="239">
        <f t="shared" si="2066"/>
        <v>74</v>
      </c>
      <c r="FV1184" s="231">
        <f t="shared" si="2049"/>
        <v>1.017257938</v>
      </c>
      <c r="FW1184" s="227">
        <f t="shared" si="2050"/>
        <v>3204.1353022500002</v>
      </c>
      <c r="FX1184" s="227">
        <f t="shared" si="2051"/>
        <v>3379.5127989166667</v>
      </c>
      <c r="FY1184" s="227">
        <f t="shared" si="2135"/>
        <v>3113.21</v>
      </c>
      <c r="FZ1184" s="227">
        <f t="shared" si="2052"/>
        <v>62.264200000000002</v>
      </c>
      <c r="GA1184" s="227">
        <f t="shared" si="2053"/>
        <v>81.981196666666662</v>
      </c>
      <c r="GB1184" s="228">
        <f t="shared" si="2128"/>
        <v>1.0121501312227812</v>
      </c>
      <c r="GC1184" s="239">
        <f t="shared" si="2129"/>
        <v>52</v>
      </c>
      <c r="GD1184" s="231">
        <f t="shared" si="2054"/>
        <v>1.0120963190000001</v>
      </c>
      <c r="GE1184" s="227">
        <f t="shared" si="2055"/>
        <v>3189.1518455700002</v>
      </c>
      <c r="GF1184" s="227">
        <f t="shared" si="2056"/>
        <v>3333.3972422366669</v>
      </c>
      <c r="GG1184" s="227">
        <f t="shared" si="2063"/>
        <v>3113.21</v>
      </c>
      <c r="GH1184" s="227">
        <f t="shared" si="2071"/>
        <v>62.264200000000002</v>
      </c>
      <c r="GI1184" s="227">
        <f t="shared" si="2072"/>
        <v>49.811360000000001</v>
      </c>
      <c r="GJ1184" s="228">
        <f t="shared" si="2058"/>
        <v>1.0111385766732386</v>
      </c>
      <c r="GK1184" s="239">
        <f t="shared" si="2059"/>
        <v>32</v>
      </c>
      <c r="GL1184" s="231">
        <f t="shared" si="2073"/>
        <v>1.0074266679999999</v>
      </c>
      <c r="GM1184" s="227">
        <f t="shared" si="2074"/>
        <v>3171.26503791</v>
      </c>
      <c r="GN1184" s="227">
        <f t="shared" si="2075"/>
        <v>3283.3405979099998</v>
      </c>
      <c r="GO1184" s="227">
        <f t="shared" si="2126"/>
        <v>3113.21</v>
      </c>
      <c r="GP1184" s="227">
        <f t="shared" si="2130"/>
        <v>62.264200000000002</v>
      </c>
      <c r="GQ1184" s="227">
        <f t="shared" si="2131"/>
        <v>17.641523333333332</v>
      </c>
      <c r="GR1184" s="228">
        <f t="shared" si="2119"/>
        <v>1.0060076803349138</v>
      </c>
      <c r="GS1184" s="239">
        <f t="shared" si="2120"/>
        <v>10</v>
      </c>
      <c r="GT1184" s="231">
        <f t="shared" si="2132"/>
        <v>1.0023149339999999</v>
      </c>
      <c r="GU1184" s="227">
        <f t="shared" si="2133"/>
        <v>3139.1633427699999</v>
      </c>
      <c r="GV1184" s="227">
        <f t="shared" si="2134"/>
        <v>3219.0690661033332</v>
      </c>
      <c r="GW1184" s="1"/>
      <c r="GX1184" s="1"/>
      <c r="GY1184" s="1"/>
      <c r="GZ1184" s="5"/>
      <c r="HA1184" s="5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3"/>
      <c r="JZ1184" s="1"/>
      <c r="KA1184" s="1"/>
      <c r="KB1184" s="1"/>
      <c r="KC1184" s="1"/>
      <c r="KD1184" s="1"/>
      <c r="KE1184" s="1"/>
    </row>
    <row r="1185" spans="1:291" x14ac:dyDescent="0.2">
      <c r="A1185" s="196">
        <f t="shared" si="2103"/>
        <v>43843</v>
      </c>
      <c r="B1185" s="236">
        <f t="shared" si="2123"/>
        <v>126476.41398355331</v>
      </c>
      <c r="C1185" s="66">
        <f t="shared" si="1941"/>
        <v>42206.010731210001</v>
      </c>
      <c r="D1185" s="77">
        <f t="shared" si="2104"/>
        <v>5259.76</v>
      </c>
      <c r="E1185" s="67">
        <f>VLOOKUP(A1184,[1]Plan1!$DQ$117:$DS$314,3)</f>
        <v>5320.25</v>
      </c>
      <c r="F1185" s="11">
        <f t="shared" si="2105"/>
        <v>43826</v>
      </c>
      <c r="G1185" s="73">
        <f t="shared" si="2093"/>
        <v>1.1500524738771389E-2</v>
      </c>
      <c r="H1185" s="11">
        <f t="shared" si="2106"/>
        <v>43857</v>
      </c>
      <c r="I1185" s="11">
        <f t="shared" si="2094"/>
        <v>43857</v>
      </c>
      <c r="J1185" s="1">
        <f t="shared" si="2107"/>
        <v>21</v>
      </c>
      <c r="K1185" s="1">
        <f t="shared" si="2108"/>
        <v>11</v>
      </c>
      <c r="L1185" s="66">
        <f t="shared" si="2095"/>
        <v>1.00600768</v>
      </c>
      <c r="M1185" s="70">
        <f t="shared" si="1942"/>
        <v>1.0051002499999999</v>
      </c>
      <c r="N1185" s="70">
        <f t="shared" si="2145"/>
        <v>1.1095297412767287</v>
      </c>
      <c r="O1185" s="66">
        <f t="shared" si="1938"/>
        <v>1.11619544</v>
      </c>
      <c r="P1185" s="66">
        <f t="shared" si="2096"/>
        <v>42459.570937750002</v>
      </c>
      <c r="Q1185" s="74">
        <f t="shared" si="2097"/>
        <v>0</v>
      </c>
      <c r="R1185" s="75">
        <f t="shared" si="1939"/>
        <v>0</v>
      </c>
      <c r="S1185" s="66">
        <f t="shared" si="1940"/>
        <v>0</v>
      </c>
      <c r="T1185" s="10">
        <f t="shared" si="2109"/>
        <v>0.06</v>
      </c>
      <c r="U1185" s="74">
        <f t="shared" si="1935"/>
        <v>11</v>
      </c>
      <c r="V1185" s="74">
        <v>252</v>
      </c>
      <c r="W1185" s="70">
        <f t="shared" si="2098"/>
        <v>1.0025467210000001</v>
      </c>
      <c r="X1185" s="66">
        <f t="shared" si="2099"/>
        <v>108.13268094999999</v>
      </c>
      <c r="Y1185" s="66">
        <v>0</v>
      </c>
      <c r="Z1185" s="67">
        <f t="shared" si="2100"/>
        <v>0</v>
      </c>
      <c r="AA1185" s="68" t="str">
        <f t="shared" si="2110"/>
        <v>A+INCORP J=</v>
      </c>
      <c r="AB1185" s="11">
        <f t="shared" si="2111"/>
        <v>43857</v>
      </c>
      <c r="AC1185" s="227">
        <f t="shared" si="2117"/>
        <v>3113.21</v>
      </c>
      <c r="AD1185" s="227">
        <f t="shared" si="1957"/>
        <v>62.264200000000002</v>
      </c>
      <c r="AE1185" s="227">
        <f t="shared" si="1958"/>
        <v>682.83072666666669</v>
      </c>
      <c r="AF1185" s="228">
        <f t="shared" si="2124"/>
        <v>1.0697176623853761</v>
      </c>
      <c r="AG1185" s="230">
        <f t="shared" si="2125"/>
        <v>453</v>
      </c>
      <c r="AH1185" s="231">
        <f t="shared" si="1959"/>
        <v>1.1104277469999999</v>
      </c>
      <c r="AI1185" s="227">
        <f t="shared" si="1960"/>
        <v>3698.0083602099999</v>
      </c>
      <c r="AJ1185" s="227">
        <f t="shared" si="1961"/>
        <v>4443.103286876667</v>
      </c>
      <c r="AK1185" s="227">
        <f t="shared" si="1948"/>
        <v>3113.21</v>
      </c>
      <c r="AL1185" s="227">
        <f t="shared" si="1962"/>
        <v>62.264200000000002</v>
      </c>
      <c r="AM1185" s="227">
        <f t="shared" si="1963"/>
        <v>651.69862666666666</v>
      </c>
      <c r="AN1185" s="228">
        <f t="shared" si="1949"/>
        <v>1.0687561851452911</v>
      </c>
      <c r="AO1185" s="230">
        <f t="shared" si="1950"/>
        <v>432</v>
      </c>
      <c r="AP1185" s="231">
        <f t="shared" si="1964"/>
        <v>1.105048866</v>
      </c>
      <c r="AQ1185" s="227">
        <f t="shared" si="1965"/>
        <v>3676.78758969</v>
      </c>
      <c r="AR1185" s="227">
        <f t="shared" si="1966"/>
        <v>4390.7504163566664</v>
      </c>
      <c r="AS1185" s="227">
        <f t="shared" si="2112"/>
        <v>3113.21</v>
      </c>
      <c r="AT1185" s="227">
        <f t="shared" si="1967"/>
        <v>62.264200000000002</v>
      </c>
      <c r="AU1185" s="227">
        <f t="shared" si="1968"/>
        <v>620.56652666666673</v>
      </c>
      <c r="AV1185" s="228">
        <f t="shared" si="2113"/>
        <v>1.0664105436542464</v>
      </c>
      <c r="AW1185" s="230">
        <f t="shared" si="2114"/>
        <v>411</v>
      </c>
      <c r="AX1185" s="231">
        <f t="shared" si="1969"/>
        <v>1.09969604</v>
      </c>
      <c r="AY1185" s="227">
        <f t="shared" si="1970"/>
        <v>3650.9468304299999</v>
      </c>
      <c r="AZ1185" s="227">
        <f t="shared" si="1971"/>
        <v>4333.7775570966669</v>
      </c>
      <c r="BA1185" s="227">
        <f t="shared" si="2091"/>
        <v>3113.21</v>
      </c>
      <c r="BB1185" s="227">
        <f t="shared" si="1972"/>
        <v>62.264200000000002</v>
      </c>
      <c r="BC1185" s="227">
        <f t="shared" si="1973"/>
        <v>588.39669000000004</v>
      </c>
      <c r="BD1185" s="228">
        <f t="shared" si="1946"/>
        <v>1.0621613282342657</v>
      </c>
      <c r="BE1185" s="230">
        <f t="shared" si="1947"/>
        <v>391</v>
      </c>
      <c r="BF1185" s="231">
        <f t="shared" si="1974"/>
        <v>1.0946222189999999</v>
      </c>
      <c r="BG1185" s="227">
        <f t="shared" si="1975"/>
        <v>3619.6215189499999</v>
      </c>
      <c r="BH1185" s="227">
        <f t="shared" si="1976"/>
        <v>4270.28240895</v>
      </c>
      <c r="BI1185" s="227">
        <f t="shared" si="2115"/>
        <v>3113.21</v>
      </c>
      <c r="BJ1185" s="227">
        <f t="shared" si="1977"/>
        <v>62.264200000000002</v>
      </c>
      <c r="BK1185" s="227">
        <f t="shared" si="1978"/>
        <v>557.26459</v>
      </c>
      <c r="BL1185" s="228">
        <f t="shared" si="2101"/>
        <v>1.0489444833198069</v>
      </c>
      <c r="BM1185" s="230">
        <f t="shared" si="2102"/>
        <v>369</v>
      </c>
      <c r="BN1185" s="231">
        <f t="shared" si="1979"/>
        <v>1.089068049</v>
      </c>
      <c r="BO1185" s="227">
        <f t="shared" si="1980"/>
        <v>3556.4436911600001</v>
      </c>
      <c r="BP1185" s="227">
        <f t="shared" si="1981"/>
        <v>4175.9724811599999</v>
      </c>
      <c r="BQ1185" s="227">
        <f t="shared" si="1945"/>
        <v>3113.21</v>
      </c>
      <c r="BR1185" s="227">
        <f t="shared" si="1982"/>
        <v>62.264200000000002</v>
      </c>
      <c r="BS1185" s="227">
        <f t="shared" si="1983"/>
        <v>523.01928000000009</v>
      </c>
      <c r="BT1185" s="228">
        <f t="shared" si="1943"/>
        <v>1.0454936790366629</v>
      </c>
      <c r="BU1185" s="230">
        <f t="shared" si="1944"/>
        <v>346</v>
      </c>
      <c r="BV1185" s="231">
        <f t="shared" si="1984"/>
        <v>1.083291548</v>
      </c>
      <c r="BW1185" s="227">
        <f t="shared" si="1985"/>
        <v>3525.94215325</v>
      </c>
      <c r="BX1185" s="227">
        <f t="shared" si="1986"/>
        <v>4111.2256332500001</v>
      </c>
      <c r="BY1185" s="227">
        <f t="shared" si="2092"/>
        <v>3113.21</v>
      </c>
      <c r="BZ1185" s="227">
        <f t="shared" si="1987"/>
        <v>62.264200000000002</v>
      </c>
      <c r="CA1185" s="227">
        <f t="shared" si="1988"/>
        <v>492.92491666666672</v>
      </c>
      <c r="CB1185" s="228">
        <f t="shared" si="2089"/>
        <v>1.0464344382099269</v>
      </c>
      <c r="CC1185" s="230">
        <f t="shared" si="2090"/>
        <v>326</v>
      </c>
      <c r="CD1185" s="231">
        <f t="shared" si="1989"/>
        <v>1.078293414</v>
      </c>
      <c r="CE1185" s="227">
        <f t="shared" si="1990"/>
        <v>3512.8321050200002</v>
      </c>
      <c r="CF1185" s="227">
        <f t="shared" si="1991"/>
        <v>4068.0212216866666</v>
      </c>
      <c r="CG1185" s="227">
        <f t="shared" si="2085"/>
        <v>3113.21</v>
      </c>
      <c r="CH1185" s="227">
        <f t="shared" si="1992"/>
        <v>62.264200000000002</v>
      </c>
      <c r="CI1185" s="227">
        <f t="shared" si="1993"/>
        <v>461.79281666666668</v>
      </c>
      <c r="CJ1185" s="228">
        <f t="shared" si="1936"/>
        <v>1.0414358624690714</v>
      </c>
      <c r="CK1185" s="230">
        <f t="shared" si="1937"/>
        <v>305</v>
      </c>
      <c r="CL1185" s="231">
        <f t="shared" si="1994"/>
        <v>1.073070191</v>
      </c>
      <c r="CM1185" s="227">
        <f t="shared" si="1995"/>
        <v>3479.1173387700001</v>
      </c>
      <c r="CN1185" s="227">
        <f t="shared" si="1996"/>
        <v>4003.1743554366667</v>
      </c>
      <c r="CO1185" s="227">
        <f t="shared" si="2088"/>
        <v>3113.21</v>
      </c>
      <c r="CP1185" s="227">
        <f t="shared" si="1997"/>
        <v>62.264200000000002</v>
      </c>
      <c r="CQ1185" s="227">
        <f t="shared" si="1998"/>
        <v>428.58524333333338</v>
      </c>
      <c r="CR1185" s="228">
        <f t="shared" si="2086"/>
        <v>1.0367711592975022</v>
      </c>
      <c r="CS1185" s="230">
        <f t="shared" si="2087"/>
        <v>285</v>
      </c>
      <c r="CT1185" s="231">
        <f t="shared" si="1999"/>
        <v>1.068119217</v>
      </c>
      <c r="CU1185" s="227">
        <f t="shared" si="2000"/>
        <v>3447.5538070900002</v>
      </c>
      <c r="CV1185" s="227">
        <f t="shared" si="2001"/>
        <v>3938.4032504233337</v>
      </c>
      <c r="CW1185" s="227">
        <f t="shared" si="1934"/>
        <v>3113.21</v>
      </c>
      <c r="CX1185" s="227">
        <f t="shared" si="2002"/>
        <v>62.264200000000002</v>
      </c>
      <c r="CY1185" s="227">
        <f t="shared" si="2003"/>
        <v>397.4531433333334</v>
      </c>
      <c r="CZ1185" s="228">
        <f t="shared" si="1932"/>
        <v>1.0389534291364875</v>
      </c>
      <c r="DA1185" s="239">
        <f t="shared" si="1933"/>
        <v>264</v>
      </c>
      <c r="DB1185" s="231">
        <f t="shared" si="2004"/>
        <v>1.0629452770000001</v>
      </c>
      <c r="DC1185" s="227">
        <f t="shared" si="2005"/>
        <v>3438.0754575800001</v>
      </c>
      <c r="DD1185" s="227">
        <f t="shared" si="2006"/>
        <v>3897.7928009133334</v>
      </c>
      <c r="DE1185" s="227">
        <f t="shared" si="2084"/>
        <v>3113.21</v>
      </c>
      <c r="DF1185" s="227">
        <f t="shared" si="2007"/>
        <v>62.264200000000002</v>
      </c>
      <c r="DG1185" s="227">
        <f t="shared" si="2008"/>
        <v>366.32104333333336</v>
      </c>
      <c r="DH1185" s="228">
        <f t="shared" si="2082"/>
        <v>1.0373972260858866</v>
      </c>
      <c r="DI1185" s="239">
        <f t="shared" si="2083"/>
        <v>243</v>
      </c>
      <c r="DJ1185" s="231">
        <f t="shared" si="2009"/>
        <v>1.0577963990000001</v>
      </c>
      <c r="DK1185" s="227">
        <f t="shared" si="2010"/>
        <v>3416.29671547</v>
      </c>
      <c r="DL1185" s="227">
        <f t="shared" si="2011"/>
        <v>3844.8819588033334</v>
      </c>
      <c r="DM1185" s="227">
        <f t="shared" ref="DM1185:DM1248" si="2148">DM1184</f>
        <v>3113.21</v>
      </c>
      <c r="DN1185" s="227">
        <f t="shared" si="2012"/>
        <v>62.264200000000002</v>
      </c>
      <c r="DO1185" s="227">
        <f t="shared" si="2013"/>
        <v>334.15120666666661</v>
      </c>
      <c r="DP1185" s="228">
        <f t="shared" si="2146"/>
        <v>1.0340885505631485</v>
      </c>
      <c r="DQ1185" s="239">
        <f t="shared" si="2147"/>
        <v>222</v>
      </c>
      <c r="DR1185" s="231">
        <f t="shared" si="2014"/>
        <v>1.0526724629999999</v>
      </c>
      <c r="DS1185" s="227">
        <f t="shared" si="2015"/>
        <v>3388.9051104999999</v>
      </c>
      <c r="DT1185" s="227">
        <f t="shared" si="2016"/>
        <v>3785.3205171666664</v>
      </c>
      <c r="DU1185" s="227">
        <f t="shared" si="2081"/>
        <v>3113.21</v>
      </c>
      <c r="DV1185" s="227">
        <f t="shared" si="2017"/>
        <v>62.264200000000002</v>
      </c>
      <c r="DW1185" s="227">
        <f t="shared" si="2018"/>
        <v>305.09458000000001</v>
      </c>
      <c r="DX1185" s="228">
        <f t="shared" si="2078"/>
        <v>1.0296615696519547</v>
      </c>
      <c r="DY1185" s="239">
        <f t="shared" si="2079"/>
        <v>204</v>
      </c>
      <c r="DZ1185" s="231">
        <f t="shared" si="2019"/>
        <v>1.0483002770000001</v>
      </c>
      <c r="EA1185" s="227">
        <f t="shared" si="2020"/>
        <v>3360.3817783700001</v>
      </c>
      <c r="EB1185" s="227">
        <f t="shared" si="2021"/>
        <v>3727.7405583700001</v>
      </c>
      <c r="EC1185" s="227">
        <f t="shared" si="2142"/>
        <v>3113.21</v>
      </c>
      <c r="ED1185" s="227">
        <f t="shared" si="2022"/>
        <v>62.264200000000002</v>
      </c>
      <c r="EE1185" s="227">
        <f t="shared" si="2023"/>
        <v>272.92474333333337</v>
      </c>
      <c r="EF1185" s="228">
        <f t="shared" si="2143"/>
        <v>1.0219969864242042</v>
      </c>
      <c r="EG1185" s="239">
        <f t="shared" si="2144"/>
        <v>182</v>
      </c>
      <c r="EH1185" s="231">
        <f t="shared" si="2024"/>
        <v>1.0429811470000001</v>
      </c>
      <c r="EI1185" s="227">
        <f t="shared" si="2025"/>
        <v>3318.4439769099999</v>
      </c>
      <c r="EJ1185" s="227">
        <f t="shared" si="2026"/>
        <v>3653.6329202433335</v>
      </c>
      <c r="EK1185" s="227">
        <f t="shared" si="2080"/>
        <v>3113.21</v>
      </c>
      <c r="EL1185" s="227">
        <f t="shared" si="2027"/>
        <v>62.264200000000002</v>
      </c>
      <c r="EM1185" s="227">
        <f t="shared" si="2028"/>
        <v>239.71717000000001</v>
      </c>
      <c r="EN1185" s="228">
        <f t="shared" si="2076"/>
        <v>1.0162049388380876</v>
      </c>
      <c r="EO1185" s="239">
        <f t="shared" si="2077"/>
        <v>161</v>
      </c>
      <c r="EP1185" s="231">
        <f t="shared" si="2029"/>
        <v>1.037928975</v>
      </c>
      <c r="EQ1185" s="227">
        <f t="shared" si="2030"/>
        <v>3283.6537350799999</v>
      </c>
      <c r="ER1185" s="227">
        <f t="shared" si="2031"/>
        <v>3585.6351050799999</v>
      </c>
      <c r="ES1185" s="227">
        <f t="shared" si="2141"/>
        <v>3113.21</v>
      </c>
      <c r="ET1185" s="227">
        <f t="shared" si="2032"/>
        <v>62.264200000000002</v>
      </c>
      <c r="EU1185" s="227">
        <f t="shared" si="2033"/>
        <v>209.62280666666669</v>
      </c>
      <c r="EV1185" s="228">
        <f t="shared" si="2139"/>
        <v>1.0148854166770851</v>
      </c>
      <c r="EW1185" s="239">
        <f t="shared" si="2140"/>
        <v>141</v>
      </c>
      <c r="EX1185" s="231">
        <f t="shared" si="2034"/>
        <v>1.033140137</v>
      </c>
      <c r="EY1185" s="227">
        <f t="shared" si="2035"/>
        <v>3264.2593952299999</v>
      </c>
      <c r="EZ1185" s="227">
        <f t="shared" si="2036"/>
        <v>3536.1464018966667</v>
      </c>
      <c r="FA1185" s="227">
        <f t="shared" si="2070"/>
        <v>3113.21</v>
      </c>
      <c r="FB1185" s="227">
        <f t="shared" si="2037"/>
        <v>62.264200000000002</v>
      </c>
      <c r="FC1185" s="227">
        <f t="shared" si="2038"/>
        <v>178.49070666666668</v>
      </c>
      <c r="FD1185" s="228">
        <f t="shared" si="2068"/>
        <v>1.0147842080567415</v>
      </c>
      <c r="FE1185" s="239">
        <f t="shared" si="2069"/>
        <v>119</v>
      </c>
      <c r="FF1185" s="231">
        <f t="shared" si="2039"/>
        <v>1.027897931</v>
      </c>
      <c r="FG1185" s="227">
        <f t="shared" si="2040"/>
        <v>3247.3725019100002</v>
      </c>
      <c r="FH1185" s="227">
        <f t="shared" si="2041"/>
        <v>3488.1274085766668</v>
      </c>
      <c r="FI1185" s="227">
        <f t="shared" si="2138"/>
        <v>3113.21</v>
      </c>
      <c r="FJ1185" s="227">
        <f t="shared" si="2042"/>
        <v>62.264200000000002</v>
      </c>
      <c r="FK1185" s="227">
        <f t="shared" si="2043"/>
        <v>145.28313333333335</v>
      </c>
      <c r="FL1185" s="228">
        <f t="shared" si="2136"/>
        <v>1.0128592177012581</v>
      </c>
      <c r="FM1185" s="239">
        <f t="shared" si="2137"/>
        <v>97</v>
      </c>
      <c r="FN1185" s="231">
        <f t="shared" si="2044"/>
        <v>1.022682324</v>
      </c>
      <c r="FO1185" s="227">
        <f t="shared" si="2045"/>
        <v>3224.7663346099998</v>
      </c>
      <c r="FP1185" s="227">
        <f t="shared" si="2046"/>
        <v>3432.3136679433333</v>
      </c>
      <c r="FQ1185" s="227">
        <f t="shared" si="2067"/>
        <v>3113.21</v>
      </c>
      <c r="FR1185" s="227">
        <f t="shared" si="2047"/>
        <v>62.264200000000002</v>
      </c>
      <c r="FS1185" s="227">
        <f t="shared" si="2048"/>
        <v>114.15103333333333</v>
      </c>
      <c r="FT1185" s="228">
        <f t="shared" si="2065"/>
        <v>1.0117456426256688</v>
      </c>
      <c r="FU1185" s="239">
        <f t="shared" si="2066"/>
        <v>75</v>
      </c>
      <c r="FV1185" s="231">
        <f t="shared" si="2049"/>
        <v>1.0174931810000001</v>
      </c>
      <c r="FW1185" s="227">
        <f t="shared" si="2050"/>
        <v>3204.87626516</v>
      </c>
      <c r="FX1185" s="227">
        <f t="shared" si="2051"/>
        <v>3381.2914984933332</v>
      </c>
      <c r="FY1185" s="227">
        <f t="shared" si="2135"/>
        <v>3113.21</v>
      </c>
      <c r="FZ1185" s="227">
        <f t="shared" si="2052"/>
        <v>62.264200000000002</v>
      </c>
      <c r="GA1185" s="227">
        <f t="shared" si="2053"/>
        <v>83.018933333333322</v>
      </c>
      <c r="GB1185" s="228">
        <f t="shared" si="2128"/>
        <v>1.0121501312227812</v>
      </c>
      <c r="GC1185" s="239">
        <f t="shared" si="2129"/>
        <v>53</v>
      </c>
      <c r="GD1185" s="231">
        <f t="shared" si="2054"/>
        <v>1.0123303690000001</v>
      </c>
      <c r="GE1185" s="227">
        <f t="shared" si="2055"/>
        <v>3189.88934552</v>
      </c>
      <c r="GF1185" s="227">
        <f t="shared" si="2056"/>
        <v>3335.1724788533334</v>
      </c>
      <c r="GG1185" s="227">
        <f t="shared" si="2063"/>
        <v>3113.21</v>
      </c>
      <c r="GH1185" s="227">
        <f t="shared" si="2071"/>
        <v>62.264200000000002</v>
      </c>
      <c r="GI1185" s="227">
        <f t="shared" si="2072"/>
        <v>50.849096666666661</v>
      </c>
      <c r="GJ1185" s="228">
        <f t="shared" si="2058"/>
        <v>1.0111385766732386</v>
      </c>
      <c r="GK1185" s="239">
        <f t="shared" si="2059"/>
        <v>33</v>
      </c>
      <c r="GL1185" s="231">
        <f t="shared" si="2073"/>
        <v>1.007659638</v>
      </c>
      <c r="GM1185" s="227">
        <f t="shared" si="2074"/>
        <v>3171.9984010799999</v>
      </c>
      <c r="GN1185" s="227">
        <f t="shared" si="2075"/>
        <v>3285.1116977466663</v>
      </c>
      <c r="GO1185" s="227">
        <f t="shared" si="2126"/>
        <v>3113.21</v>
      </c>
      <c r="GP1185" s="227">
        <f t="shared" si="2130"/>
        <v>62.264200000000002</v>
      </c>
      <c r="GQ1185" s="227">
        <f t="shared" si="2131"/>
        <v>18.679259999999999</v>
      </c>
      <c r="GR1185" s="228">
        <f t="shared" si="2119"/>
        <v>1.0060076803349138</v>
      </c>
      <c r="GS1185" s="239">
        <f t="shared" si="2120"/>
        <v>11</v>
      </c>
      <c r="GT1185" s="231">
        <f t="shared" si="2132"/>
        <v>1.0025467210000001</v>
      </c>
      <c r="GU1185" s="227">
        <f t="shared" si="2133"/>
        <v>3139.8892795299998</v>
      </c>
      <c r="GV1185" s="227">
        <f t="shared" si="2134"/>
        <v>3220.8327395299998</v>
      </c>
      <c r="GW1185" s="1"/>
      <c r="GX1185" s="1"/>
      <c r="GY1185" s="1"/>
      <c r="GZ1185" s="5"/>
      <c r="HA1185" s="5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3"/>
      <c r="JZ1185" s="1"/>
      <c r="KA1185" s="1"/>
      <c r="KB1185" s="1"/>
      <c r="KC1185" s="1"/>
      <c r="KD1185" s="1"/>
      <c r="KE1185" s="1"/>
    </row>
    <row r="1186" spans="1:291" x14ac:dyDescent="0.2">
      <c r="A1186" s="196">
        <f t="shared" si="2103"/>
        <v>43844</v>
      </c>
      <c r="B1186" s="236">
        <f t="shared" si="2123"/>
        <v>126590.33907641999</v>
      </c>
      <c r="C1186" s="66">
        <f t="shared" si="1941"/>
        <v>42206.010731210001</v>
      </c>
      <c r="D1186" s="77">
        <f t="shared" si="2104"/>
        <v>5259.76</v>
      </c>
      <c r="E1186" s="67">
        <f>VLOOKUP(A1185,[1]Plan1!$DQ$117:$DS$314,3)</f>
        <v>5320.25</v>
      </c>
      <c r="F1186" s="11">
        <f t="shared" si="2105"/>
        <v>43826</v>
      </c>
      <c r="G1186" s="73">
        <f t="shared" si="2093"/>
        <v>1.1500524738771389E-2</v>
      </c>
      <c r="H1186" s="11">
        <f t="shared" si="2106"/>
        <v>43857</v>
      </c>
      <c r="I1186" s="11">
        <f t="shared" si="2094"/>
        <v>43857</v>
      </c>
      <c r="J1186" s="1">
        <f t="shared" si="2107"/>
        <v>21</v>
      </c>
      <c r="K1186" s="1">
        <f t="shared" si="2108"/>
        <v>12</v>
      </c>
      <c r="L1186" s="66">
        <f t="shared" si="2095"/>
        <v>1.0065556200000001</v>
      </c>
      <c r="M1186" s="70">
        <f t="shared" si="1942"/>
        <v>1.0051002499999999</v>
      </c>
      <c r="N1186" s="70">
        <f t="shared" si="2145"/>
        <v>1.1095297412767287</v>
      </c>
      <c r="O1186" s="66">
        <f t="shared" si="1938"/>
        <v>1.1168033900000001</v>
      </c>
      <c r="P1186" s="66">
        <f t="shared" si="2096"/>
        <v>42482.697299270003</v>
      </c>
      <c r="Q1186" s="74">
        <f t="shared" si="2097"/>
        <v>0</v>
      </c>
      <c r="R1186" s="75">
        <f t="shared" si="1939"/>
        <v>0</v>
      </c>
      <c r="S1186" s="66">
        <f t="shared" si="1940"/>
        <v>0</v>
      </c>
      <c r="T1186" s="10">
        <f t="shared" si="2109"/>
        <v>0.06</v>
      </c>
      <c r="U1186" s="74">
        <f t="shared" si="1935"/>
        <v>12</v>
      </c>
      <c r="V1186" s="74">
        <v>252</v>
      </c>
      <c r="W1186" s="70">
        <f t="shared" si="2098"/>
        <v>1.0027785629999999</v>
      </c>
      <c r="X1186" s="66">
        <f t="shared" si="2099"/>
        <v>118.04085085</v>
      </c>
      <c r="Y1186" s="66">
        <v>0</v>
      </c>
      <c r="Z1186" s="67">
        <f t="shared" si="2100"/>
        <v>0</v>
      </c>
      <c r="AA1186" s="68" t="str">
        <f t="shared" si="2110"/>
        <v>A+INCORP J=</v>
      </c>
      <c r="AB1186" s="11">
        <f t="shared" si="2111"/>
        <v>43857</v>
      </c>
      <c r="AC1186" s="227">
        <f t="shared" si="2117"/>
        <v>3113.21</v>
      </c>
      <c r="AD1186" s="227">
        <f t="shared" si="1957"/>
        <v>62.264200000000002</v>
      </c>
      <c r="AE1186" s="227">
        <f t="shared" si="1958"/>
        <v>683.86846333333324</v>
      </c>
      <c r="AF1186" s="228">
        <f t="shared" si="2124"/>
        <v>1.07030029767445</v>
      </c>
      <c r="AG1186" s="230">
        <f t="shared" si="2125"/>
        <v>454</v>
      </c>
      <c r="AH1186" s="231">
        <f t="shared" si="1959"/>
        <v>1.110684537</v>
      </c>
      <c r="AI1186" s="227">
        <f t="shared" si="1960"/>
        <v>3700.8781695100001</v>
      </c>
      <c r="AJ1186" s="227">
        <f t="shared" si="1961"/>
        <v>4447.0108328433334</v>
      </c>
      <c r="AK1186" s="227">
        <f t="shared" si="1948"/>
        <v>3113.21</v>
      </c>
      <c r="AL1186" s="227">
        <f t="shared" si="1962"/>
        <v>62.264200000000002</v>
      </c>
      <c r="AM1186" s="227">
        <f t="shared" si="1963"/>
        <v>652.73636333333332</v>
      </c>
      <c r="AN1186" s="228">
        <f t="shared" si="1949"/>
        <v>1.0693382967535943</v>
      </c>
      <c r="AO1186" s="230">
        <f t="shared" si="1950"/>
        <v>433</v>
      </c>
      <c r="AP1186" s="231">
        <f t="shared" si="1964"/>
        <v>1.105304412</v>
      </c>
      <c r="AQ1186" s="227">
        <f t="shared" si="1965"/>
        <v>3679.64093039</v>
      </c>
      <c r="AR1186" s="227">
        <f t="shared" si="1966"/>
        <v>4394.641493723333</v>
      </c>
      <c r="AS1186" s="227">
        <f t="shared" si="2112"/>
        <v>3113.21</v>
      </c>
      <c r="AT1186" s="227">
        <f t="shared" si="1967"/>
        <v>62.264200000000002</v>
      </c>
      <c r="AU1186" s="227">
        <f t="shared" si="1968"/>
        <v>621.60426333333328</v>
      </c>
      <c r="AV1186" s="228">
        <f t="shared" si="2113"/>
        <v>1.0669913776791682</v>
      </c>
      <c r="AW1186" s="230">
        <f t="shared" si="2114"/>
        <v>412</v>
      </c>
      <c r="AX1186" s="231">
        <f t="shared" si="1969"/>
        <v>1.0999503479999999</v>
      </c>
      <c r="AY1186" s="227">
        <f t="shared" si="1970"/>
        <v>3653.78011715</v>
      </c>
      <c r="AZ1186" s="227">
        <f t="shared" si="1971"/>
        <v>4337.6485804833337</v>
      </c>
      <c r="BA1186" s="227">
        <f t="shared" si="2091"/>
        <v>3113.21</v>
      </c>
      <c r="BB1186" s="227">
        <f t="shared" si="1972"/>
        <v>62.264200000000002</v>
      </c>
      <c r="BC1186" s="227">
        <f t="shared" si="1973"/>
        <v>589.4344266666667</v>
      </c>
      <c r="BD1186" s="228">
        <f t="shared" si="1946"/>
        <v>1.062739847870128</v>
      </c>
      <c r="BE1186" s="230">
        <f t="shared" si="1947"/>
        <v>392</v>
      </c>
      <c r="BF1186" s="231">
        <f t="shared" si="1974"/>
        <v>1.0948753529999999</v>
      </c>
      <c r="BG1186" s="227">
        <f t="shared" si="1975"/>
        <v>3622.43049372</v>
      </c>
      <c r="BH1186" s="227">
        <f t="shared" si="1976"/>
        <v>4274.1291203866667</v>
      </c>
      <c r="BI1186" s="227">
        <f t="shared" si="2115"/>
        <v>3113.21</v>
      </c>
      <c r="BJ1186" s="227">
        <f t="shared" si="1977"/>
        <v>62.264200000000002</v>
      </c>
      <c r="BK1186" s="227">
        <f t="shared" si="1978"/>
        <v>558.30232666666666</v>
      </c>
      <c r="BL1186" s="228">
        <f t="shared" si="2101"/>
        <v>1.0495158042334942</v>
      </c>
      <c r="BM1186" s="230">
        <f t="shared" si="2102"/>
        <v>370</v>
      </c>
      <c r="BN1186" s="231">
        <f t="shared" si="1979"/>
        <v>1.0893198989999999</v>
      </c>
      <c r="BO1186" s="227">
        <f t="shared" si="1980"/>
        <v>3559.2036386999998</v>
      </c>
      <c r="BP1186" s="227">
        <f t="shared" si="1981"/>
        <v>4179.7701653666663</v>
      </c>
      <c r="BQ1186" s="227">
        <f t="shared" si="1945"/>
        <v>3113.21</v>
      </c>
      <c r="BR1186" s="227">
        <f t="shared" si="1982"/>
        <v>62.264200000000002</v>
      </c>
      <c r="BS1186" s="227">
        <f t="shared" si="1983"/>
        <v>524.05701666666664</v>
      </c>
      <c r="BT1186" s="228">
        <f t="shared" si="1943"/>
        <v>1.0460631204260402</v>
      </c>
      <c r="BU1186" s="230">
        <f t="shared" si="1944"/>
        <v>347</v>
      </c>
      <c r="BV1186" s="231">
        <f t="shared" si="1984"/>
        <v>1.083542062</v>
      </c>
      <c r="BW1186" s="227">
        <f t="shared" si="1985"/>
        <v>3528.6784297999998</v>
      </c>
      <c r="BX1186" s="227">
        <f t="shared" si="1986"/>
        <v>4114.9996464666665</v>
      </c>
      <c r="BY1186" s="227">
        <f t="shared" si="2092"/>
        <v>3113.21</v>
      </c>
      <c r="BZ1186" s="227">
        <f t="shared" si="1987"/>
        <v>62.264200000000002</v>
      </c>
      <c r="CA1186" s="227">
        <f t="shared" si="1988"/>
        <v>493.96265333333338</v>
      </c>
      <c r="CB1186" s="228">
        <f t="shared" si="2089"/>
        <v>1.047004391995717</v>
      </c>
      <c r="CC1186" s="230">
        <f t="shared" si="2090"/>
        <v>327</v>
      </c>
      <c r="CD1186" s="231">
        <f t="shared" si="1989"/>
        <v>1.078542772</v>
      </c>
      <c r="CE1186" s="227">
        <f t="shared" si="1990"/>
        <v>3515.5582070800001</v>
      </c>
      <c r="CF1186" s="227">
        <f t="shared" si="1991"/>
        <v>4071.7850604133337</v>
      </c>
      <c r="CG1186" s="227">
        <f t="shared" si="2085"/>
        <v>3113.21</v>
      </c>
      <c r="CH1186" s="227">
        <f t="shared" si="1992"/>
        <v>62.264200000000002</v>
      </c>
      <c r="CI1186" s="227">
        <f t="shared" si="1993"/>
        <v>462.83055333333334</v>
      </c>
      <c r="CJ1186" s="228">
        <f t="shared" si="1936"/>
        <v>1.0420030937172013</v>
      </c>
      <c r="CK1186" s="230">
        <f t="shared" si="1937"/>
        <v>306</v>
      </c>
      <c r="CL1186" s="231">
        <f t="shared" si="1994"/>
        <v>1.073318341</v>
      </c>
      <c r="CM1186" s="227">
        <f t="shared" si="1995"/>
        <v>3481.81727641</v>
      </c>
      <c r="CN1186" s="227">
        <f t="shared" si="1996"/>
        <v>4006.9120297433333</v>
      </c>
      <c r="CO1186" s="227">
        <f t="shared" si="2088"/>
        <v>3113.21</v>
      </c>
      <c r="CP1186" s="227">
        <f t="shared" si="1997"/>
        <v>62.264200000000002</v>
      </c>
      <c r="CQ1186" s="227">
        <f t="shared" si="1998"/>
        <v>429.62298000000004</v>
      </c>
      <c r="CR1186" s="228">
        <f t="shared" si="2086"/>
        <v>1.0373358498559002</v>
      </c>
      <c r="CS1186" s="230">
        <f t="shared" si="2087"/>
        <v>286</v>
      </c>
      <c r="CT1186" s="231">
        <f t="shared" si="1999"/>
        <v>1.0683662220000001</v>
      </c>
      <c r="CU1186" s="227">
        <f t="shared" si="2000"/>
        <v>3450.2292498900001</v>
      </c>
      <c r="CV1186" s="227">
        <f t="shared" si="2001"/>
        <v>3942.1164298900003</v>
      </c>
      <c r="CW1186" s="227">
        <f t="shared" si="1934"/>
        <v>3113.21</v>
      </c>
      <c r="CX1186" s="227">
        <f t="shared" si="2002"/>
        <v>62.264200000000002</v>
      </c>
      <c r="CY1186" s="227">
        <f t="shared" si="2003"/>
        <v>398.49088</v>
      </c>
      <c r="CZ1186" s="228">
        <f t="shared" si="1932"/>
        <v>1.039519308295825</v>
      </c>
      <c r="DA1186" s="239">
        <f t="shared" si="1933"/>
        <v>265</v>
      </c>
      <c r="DB1186" s="231">
        <f t="shared" si="2004"/>
        <v>1.063191086</v>
      </c>
      <c r="DC1186" s="227">
        <f t="shared" si="2005"/>
        <v>3440.74354636</v>
      </c>
      <c r="DD1186" s="227">
        <f t="shared" si="2006"/>
        <v>3901.4986263599999</v>
      </c>
      <c r="DE1186" s="227">
        <f t="shared" si="2084"/>
        <v>3113.21</v>
      </c>
      <c r="DF1186" s="227">
        <f t="shared" si="2007"/>
        <v>62.264200000000002</v>
      </c>
      <c r="DG1186" s="227">
        <f t="shared" si="2008"/>
        <v>367.35878000000002</v>
      </c>
      <c r="DH1186" s="228">
        <f t="shared" si="2082"/>
        <v>1.0379622576394996</v>
      </c>
      <c r="DI1186" s="239">
        <f t="shared" si="2083"/>
        <v>244</v>
      </c>
      <c r="DJ1186" s="231">
        <f t="shared" si="2009"/>
        <v>1.0580410170000001</v>
      </c>
      <c r="DK1186" s="227">
        <f t="shared" si="2010"/>
        <v>3418.9479020499998</v>
      </c>
      <c r="DL1186" s="227">
        <f t="shared" si="2011"/>
        <v>3848.5708820499999</v>
      </c>
      <c r="DM1186" s="227">
        <f t="shared" si="2148"/>
        <v>3113.21</v>
      </c>
      <c r="DN1186" s="227">
        <f t="shared" si="2012"/>
        <v>62.264200000000002</v>
      </c>
      <c r="DO1186" s="227">
        <f t="shared" si="2013"/>
        <v>335.18894333333338</v>
      </c>
      <c r="DP1186" s="228">
        <f t="shared" si="2146"/>
        <v>1.0346517800046833</v>
      </c>
      <c r="DQ1186" s="239">
        <f t="shared" si="2147"/>
        <v>223</v>
      </c>
      <c r="DR1186" s="231">
        <f t="shared" si="2014"/>
        <v>1.052915896</v>
      </c>
      <c r="DS1186" s="227">
        <f t="shared" si="2015"/>
        <v>3391.5350398199998</v>
      </c>
      <c r="DT1186" s="227">
        <f t="shared" si="2016"/>
        <v>3788.988183153333</v>
      </c>
      <c r="DU1186" s="227">
        <f t="shared" si="2081"/>
        <v>3113.21</v>
      </c>
      <c r="DV1186" s="227">
        <f t="shared" si="2017"/>
        <v>62.264200000000002</v>
      </c>
      <c r="DW1186" s="227">
        <f t="shared" si="2018"/>
        <v>306.13231666666672</v>
      </c>
      <c r="DX1186" s="228">
        <f t="shared" si="2078"/>
        <v>1.030222387882201</v>
      </c>
      <c r="DY1186" s="239">
        <f t="shared" si="2079"/>
        <v>205</v>
      </c>
      <c r="DZ1186" s="231">
        <f t="shared" si="2019"/>
        <v>1.048542699</v>
      </c>
      <c r="EA1186" s="227">
        <f t="shared" si="2020"/>
        <v>3362.9895726700001</v>
      </c>
      <c r="EB1186" s="227">
        <f t="shared" si="2021"/>
        <v>3731.3860893366668</v>
      </c>
      <c r="EC1186" s="227">
        <f t="shared" si="2142"/>
        <v>3113.21</v>
      </c>
      <c r="ED1186" s="227">
        <f t="shared" si="2022"/>
        <v>62.264200000000002</v>
      </c>
      <c r="EE1186" s="227">
        <f t="shared" si="2023"/>
        <v>273.96248000000003</v>
      </c>
      <c r="EF1186" s="228">
        <f t="shared" si="2143"/>
        <v>1.0225536300420071</v>
      </c>
      <c r="EG1186" s="239">
        <f t="shared" si="2144"/>
        <v>183</v>
      </c>
      <c r="EH1186" s="231">
        <f t="shared" si="2024"/>
        <v>1.0432223389999999</v>
      </c>
      <c r="EI1186" s="227">
        <f t="shared" si="2025"/>
        <v>3321.01922595</v>
      </c>
      <c r="EJ1186" s="227">
        <f t="shared" si="2026"/>
        <v>3657.2459059500002</v>
      </c>
      <c r="EK1186" s="227">
        <f t="shared" si="2080"/>
        <v>3113.21</v>
      </c>
      <c r="EL1186" s="227">
        <f t="shared" si="2027"/>
        <v>62.264200000000002</v>
      </c>
      <c r="EM1186" s="227">
        <f t="shared" si="2028"/>
        <v>240.75490666666667</v>
      </c>
      <c r="EN1186" s="228">
        <f t="shared" si="2076"/>
        <v>1.0167584277437283</v>
      </c>
      <c r="EO1186" s="239">
        <f t="shared" si="2077"/>
        <v>162</v>
      </c>
      <c r="EP1186" s="231">
        <f t="shared" si="2029"/>
        <v>1.038168999</v>
      </c>
      <c r="EQ1186" s="227">
        <f t="shared" si="2030"/>
        <v>3286.2019864899999</v>
      </c>
      <c r="ER1186" s="227">
        <f t="shared" si="2031"/>
        <v>3589.2210931566665</v>
      </c>
      <c r="ES1186" s="227">
        <f t="shared" si="2141"/>
        <v>3113.21</v>
      </c>
      <c r="ET1186" s="227">
        <f t="shared" si="2032"/>
        <v>62.264200000000002</v>
      </c>
      <c r="EU1186" s="227">
        <f t="shared" si="2033"/>
        <v>210.66054333333332</v>
      </c>
      <c r="EV1186" s="228">
        <f t="shared" si="2139"/>
        <v>1.0154381868882489</v>
      </c>
      <c r="EW1186" s="239">
        <f t="shared" si="2140"/>
        <v>142</v>
      </c>
      <c r="EX1186" s="231">
        <f t="shared" si="2034"/>
        <v>1.0333790540000001</v>
      </c>
      <c r="EY1186" s="227">
        <f t="shared" si="2035"/>
        <v>3266.7925971999998</v>
      </c>
      <c r="EZ1186" s="227">
        <f t="shared" si="2036"/>
        <v>3539.7173405333333</v>
      </c>
      <c r="FA1186" s="227">
        <f t="shared" si="2070"/>
        <v>3113.21</v>
      </c>
      <c r="FB1186" s="227">
        <f t="shared" si="2037"/>
        <v>62.264200000000002</v>
      </c>
      <c r="FC1186" s="227">
        <f t="shared" si="2038"/>
        <v>179.52844333333334</v>
      </c>
      <c r="FD1186" s="228">
        <f t="shared" si="2068"/>
        <v>1.0153369231433469</v>
      </c>
      <c r="FE1186" s="239">
        <f t="shared" si="2069"/>
        <v>120</v>
      </c>
      <c r="FF1186" s="231">
        <f t="shared" si="2039"/>
        <v>1.0281356349999999</v>
      </c>
      <c r="FG1186" s="227">
        <f t="shared" si="2040"/>
        <v>3249.89259666</v>
      </c>
      <c r="FH1186" s="227">
        <f t="shared" si="2041"/>
        <v>3491.6852399933332</v>
      </c>
      <c r="FI1186" s="227">
        <f t="shared" si="2138"/>
        <v>3113.21</v>
      </c>
      <c r="FJ1186" s="227">
        <f t="shared" si="2042"/>
        <v>62.264200000000002</v>
      </c>
      <c r="FK1186" s="227">
        <f t="shared" si="2043"/>
        <v>146.32087000000001</v>
      </c>
      <c r="FL1186" s="228">
        <f t="shared" si="2136"/>
        <v>1.013410884317457</v>
      </c>
      <c r="FM1186" s="239">
        <f t="shared" si="2137"/>
        <v>98</v>
      </c>
      <c r="FN1186" s="231">
        <f t="shared" si="2044"/>
        <v>1.0229188220000001</v>
      </c>
      <c r="FO1186" s="227">
        <f t="shared" si="2045"/>
        <v>3227.2688864299998</v>
      </c>
      <c r="FP1186" s="227">
        <f t="shared" si="2046"/>
        <v>3435.8539564299999</v>
      </c>
      <c r="FQ1186" s="227">
        <f t="shared" si="2067"/>
        <v>3113.21</v>
      </c>
      <c r="FR1186" s="227">
        <f t="shared" si="2047"/>
        <v>62.264200000000002</v>
      </c>
      <c r="FS1186" s="227">
        <f t="shared" si="2048"/>
        <v>115.18877000000002</v>
      </c>
      <c r="FT1186" s="228">
        <f t="shared" si="2065"/>
        <v>1.0122967027190826</v>
      </c>
      <c r="FU1186" s="239">
        <f t="shared" si="2066"/>
        <v>76</v>
      </c>
      <c r="FV1186" s="231">
        <f t="shared" si="2049"/>
        <v>1.0177284790000001</v>
      </c>
      <c r="FW1186" s="227">
        <f t="shared" si="2050"/>
        <v>3207.3633814700001</v>
      </c>
      <c r="FX1186" s="227">
        <f t="shared" si="2051"/>
        <v>3384.81635147</v>
      </c>
      <c r="FY1186" s="227">
        <f t="shared" si="2135"/>
        <v>3113.21</v>
      </c>
      <c r="FZ1186" s="227">
        <f t="shared" si="2052"/>
        <v>62.264200000000002</v>
      </c>
      <c r="GA1186" s="227">
        <f t="shared" si="2053"/>
        <v>84.056670000000011</v>
      </c>
      <c r="GB1186" s="228">
        <f t="shared" si="2128"/>
        <v>1.0127014116260382</v>
      </c>
      <c r="GC1186" s="239">
        <f t="shared" si="2129"/>
        <v>54</v>
      </c>
      <c r="GD1186" s="231">
        <f t="shared" si="2054"/>
        <v>1.0125644730000001</v>
      </c>
      <c r="GE1186" s="227">
        <f t="shared" si="2055"/>
        <v>3192.3648310899998</v>
      </c>
      <c r="GF1186" s="227">
        <f t="shared" si="2056"/>
        <v>3338.6857010899998</v>
      </c>
      <c r="GG1186" s="227">
        <f t="shared" si="2063"/>
        <v>3113.21</v>
      </c>
      <c r="GH1186" s="227">
        <f t="shared" si="2071"/>
        <v>62.264200000000002</v>
      </c>
      <c r="GI1186" s="227">
        <f t="shared" si="2072"/>
        <v>51.886833333333335</v>
      </c>
      <c r="GJ1186" s="228">
        <f t="shared" si="2058"/>
        <v>1.0116893061204835</v>
      </c>
      <c r="GK1186" s="239">
        <f t="shared" si="2059"/>
        <v>34</v>
      </c>
      <c r="GL1186" s="231">
        <f t="shared" si="2073"/>
        <v>1.0078926619999999</v>
      </c>
      <c r="GM1186" s="227">
        <f t="shared" si="2074"/>
        <v>3174.4600029200001</v>
      </c>
      <c r="GN1186" s="227">
        <f t="shared" si="2075"/>
        <v>3288.6110362533336</v>
      </c>
      <c r="GO1186" s="227">
        <f t="shared" si="2126"/>
        <v>3113.21</v>
      </c>
      <c r="GP1186" s="227">
        <f t="shared" si="2130"/>
        <v>62.264200000000002</v>
      </c>
      <c r="GQ1186" s="227">
        <f t="shared" si="2131"/>
        <v>19.716996666666667</v>
      </c>
      <c r="GR1186" s="228">
        <f t="shared" si="2119"/>
        <v>1.0065556151744073</v>
      </c>
      <c r="GS1186" s="239">
        <f t="shared" si="2120"/>
        <v>12</v>
      </c>
      <c r="GT1186" s="231">
        <f t="shared" si="2132"/>
        <v>1.0027785629999999</v>
      </c>
      <c r="GU1186" s="227">
        <f t="shared" si="2133"/>
        <v>3142.3259645399999</v>
      </c>
      <c r="GV1186" s="227">
        <f t="shared" si="2134"/>
        <v>3224.3071612066665</v>
      </c>
      <c r="GW1186" s="1"/>
      <c r="GX1186" s="1"/>
      <c r="GY1186" s="1"/>
      <c r="GZ1186" s="5"/>
      <c r="HA1186" s="5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3"/>
      <c r="JZ1186" s="1"/>
      <c r="KA1186" s="1"/>
      <c r="KB1186" s="1"/>
      <c r="KC1186" s="1"/>
      <c r="KD1186" s="1"/>
      <c r="KE1186" s="1"/>
    </row>
    <row r="1187" spans="1:291" x14ac:dyDescent="0.2">
      <c r="A1187" s="196">
        <f t="shared" si="2103"/>
        <v>43845</v>
      </c>
      <c r="B1187" s="236">
        <f t="shared" si="2123"/>
        <v>126704.33439314664</v>
      </c>
      <c r="C1187" s="66">
        <f t="shared" si="1941"/>
        <v>42206.010731210001</v>
      </c>
      <c r="D1187" s="77">
        <f t="shared" si="2104"/>
        <v>5259.76</v>
      </c>
      <c r="E1187" s="67">
        <f>VLOOKUP(A1186,[1]Plan1!$DQ$117:$DS$314,3)</f>
        <v>5320.25</v>
      </c>
      <c r="F1187" s="11">
        <f t="shared" si="2105"/>
        <v>43826</v>
      </c>
      <c r="G1187" s="73">
        <f t="shared" si="2093"/>
        <v>1.1500524738771389E-2</v>
      </c>
      <c r="H1187" s="11">
        <f t="shared" si="2106"/>
        <v>43857</v>
      </c>
      <c r="I1187" s="11">
        <f t="shared" si="2094"/>
        <v>43857</v>
      </c>
      <c r="J1187" s="1">
        <f t="shared" si="2107"/>
        <v>21</v>
      </c>
      <c r="K1187" s="1">
        <f t="shared" si="2108"/>
        <v>13</v>
      </c>
      <c r="L1187" s="66">
        <f t="shared" si="2095"/>
        <v>1.00710385</v>
      </c>
      <c r="M1187" s="70">
        <f t="shared" si="1942"/>
        <v>1.0051002499999999</v>
      </c>
      <c r="N1187" s="70">
        <f t="shared" si="2145"/>
        <v>1.1095297412767287</v>
      </c>
      <c r="O1187" s="66">
        <f t="shared" si="1938"/>
        <v>1.1174116700000001</v>
      </c>
      <c r="P1187" s="66">
        <f t="shared" si="2096"/>
        <v>42505.835900539998</v>
      </c>
      <c r="Q1187" s="74">
        <f t="shared" si="2097"/>
        <v>0</v>
      </c>
      <c r="R1187" s="75">
        <f t="shared" si="1939"/>
        <v>0</v>
      </c>
      <c r="S1187" s="66">
        <f t="shared" si="1940"/>
        <v>0</v>
      </c>
      <c r="T1187" s="10">
        <f t="shared" si="2109"/>
        <v>0.06</v>
      </c>
      <c r="U1187" s="74">
        <f t="shared" si="1935"/>
        <v>13</v>
      </c>
      <c r="V1187" s="74">
        <v>252</v>
      </c>
      <c r="W1187" s="70">
        <f t="shared" si="2098"/>
        <v>1.0030104580000001</v>
      </c>
      <c r="X1187" s="66">
        <f t="shared" si="2099"/>
        <v>127.96203373</v>
      </c>
      <c r="Y1187" s="66">
        <v>0</v>
      </c>
      <c r="Z1187" s="67">
        <f t="shared" si="2100"/>
        <v>0</v>
      </c>
      <c r="AA1187" s="68" t="str">
        <f t="shared" si="2110"/>
        <v>A+INCORP J=</v>
      </c>
      <c r="AB1187" s="11">
        <f t="shared" si="2111"/>
        <v>43857</v>
      </c>
      <c r="AC1187" s="227">
        <f t="shared" si="2117"/>
        <v>3113.21</v>
      </c>
      <c r="AD1187" s="227">
        <f t="shared" si="1957"/>
        <v>62.264200000000002</v>
      </c>
      <c r="AE1187" s="227">
        <f t="shared" si="1958"/>
        <v>684.90620000000001</v>
      </c>
      <c r="AF1187" s="228">
        <f t="shared" si="2124"/>
        <v>1.0708832492225013</v>
      </c>
      <c r="AG1187" s="230">
        <f t="shared" si="2125"/>
        <v>455</v>
      </c>
      <c r="AH1187" s="231">
        <f t="shared" si="1959"/>
        <v>1.1109413850000001</v>
      </c>
      <c r="AI1187" s="227">
        <f t="shared" si="1960"/>
        <v>3703.7501975499999</v>
      </c>
      <c r="AJ1187" s="227">
        <f t="shared" si="1961"/>
        <v>4450.9205975499999</v>
      </c>
      <c r="AK1187" s="227">
        <f t="shared" si="1948"/>
        <v>3113.21</v>
      </c>
      <c r="AL1187" s="227">
        <f t="shared" si="1962"/>
        <v>62.264200000000002</v>
      </c>
      <c r="AM1187" s="227">
        <f t="shared" si="1963"/>
        <v>653.77409999999998</v>
      </c>
      <c r="AN1187" s="228">
        <f t="shared" si="1949"/>
        <v>1.0699207243366171</v>
      </c>
      <c r="AO1187" s="230">
        <f t="shared" si="1950"/>
        <v>434</v>
      </c>
      <c r="AP1187" s="231">
        <f t="shared" si="1964"/>
        <v>1.1055600160000001</v>
      </c>
      <c r="AQ1187" s="227">
        <f t="shared" si="1965"/>
        <v>3682.4964780400001</v>
      </c>
      <c r="AR1187" s="227">
        <f t="shared" si="1966"/>
        <v>4398.5347780399998</v>
      </c>
      <c r="AS1187" s="227">
        <f t="shared" si="2112"/>
        <v>3113.21</v>
      </c>
      <c r="AT1187" s="227">
        <f t="shared" si="1967"/>
        <v>62.264200000000002</v>
      </c>
      <c r="AU1187" s="227">
        <f t="shared" si="1968"/>
        <v>622.64200000000005</v>
      </c>
      <c r="AV1187" s="228">
        <f t="shared" si="2113"/>
        <v>1.0675725269853273</v>
      </c>
      <c r="AW1187" s="230">
        <f t="shared" si="2114"/>
        <v>413</v>
      </c>
      <c r="AX1187" s="231">
        <f t="shared" si="1969"/>
        <v>1.100204714</v>
      </c>
      <c r="AY1187" s="227">
        <f t="shared" si="1970"/>
        <v>3656.6155962399998</v>
      </c>
      <c r="AZ1187" s="227">
        <f t="shared" si="1971"/>
        <v>4341.5217962400002</v>
      </c>
      <c r="BA1187" s="227">
        <f t="shared" si="2091"/>
        <v>3113.21</v>
      </c>
      <c r="BB1187" s="227">
        <f t="shared" si="1972"/>
        <v>62.264200000000002</v>
      </c>
      <c r="BC1187" s="227">
        <f t="shared" si="1973"/>
        <v>590.47216333333324</v>
      </c>
      <c r="BD1187" s="228">
        <f t="shared" si="1946"/>
        <v>1.0633186815309592</v>
      </c>
      <c r="BE1187" s="230">
        <f t="shared" si="1947"/>
        <v>393</v>
      </c>
      <c r="BF1187" s="231">
        <f t="shared" si="1974"/>
        <v>1.095128546</v>
      </c>
      <c r="BG1187" s="227">
        <f t="shared" si="1975"/>
        <v>3625.24164625</v>
      </c>
      <c r="BH1187" s="227">
        <f t="shared" si="1976"/>
        <v>4277.978009583333</v>
      </c>
      <c r="BI1187" s="227">
        <f t="shared" si="2115"/>
        <v>3113.21</v>
      </c>
      <c r="BJ1187" s="227">
        <f t="shared" si="1977"/>
        <v>62.264200000000002</v>
      </c>
      <c r="BK1187" s="227">
        <f t="shared" si="1978"/>
        <v>559.34006333333321</v>
      </c>
      <c r="BL1187" s="228">
        <f t="shared" si="2101"/>
        <v>1.0500874352646277</v>
      </c>
      <c r="BM1187" s="230">
        <f t="shared" si="2102"/>
        <v>371</v>
      </c>
      <c r="BN1187" s="231">
        <f t="shared" si="1979"/>
        <v>1.089571807</v>
      </c>
      <c r="BO1187" s="227">
        <f t="shared" si="1980"/>
        <v>3561.9657237000001</v>
      </c>
      <c r="BP1187" s="227">
        <f t="shared" si="1981"/>
        <v>4183.5699870333337</v>
      </c>
      <c r="BQ1187" s="227">
        <f t="shared" si="1945"/>
        <v>3113.21</v>
      </c>
      <c r="BR1187" s="227">
        <f t="shared" si="1982"/>
        <v>62.264200000000002</v>
      </c>
      <c r="BS1187" s="227">
        <f t="shared" si="1983"/>
        <v>525.09475333333341</v>
      </c>
      <c r="BT1187" s="228">
        <f t="shared" si="1943"/>
        <v>1.0466328709126436</v>
      </c>
      <c r="BU1187" s="230">
        <f t="shared" si="1944"/>
        <v>348</v>
      </c>
      <c r="BV1187" s="231">
        <f t="shared" si="1984"/>
        <v>1.0837926339999999</v>
      </c>
      <c r="BW1187" s="227">
        <f t="shared" si="1985"/>
        <v>3531.4168264599998</v>
      </c>
      <c r="BX1187" s="227">
        <f t="shared" si="1986"/>
        <v>4118.7757797933336</v>
      </c>
      <c r="BY1187" s="227">
        <f t="shared" si="2092"/>
        <v>3113.21</v>
      </c>
      <c r="BZ1187" s="227">
        <f t="shared" si="1987"/>
        <v>62.264200000000002</v>
      </c>
      <c r="CA1187" s="227">
        <f t="shared" si="1988"/>
        <v>495.00039000000004</v>
      </c>
      <c r="CB1187" s="228">
        <f t="shared" si="2089"/>
        <v>1.0475746551568659</v>
      </c>
      <c r="CC1187" s="230">
        <f t="shared" si="2090"/>
        <v>328</v>
      </c>
      <c r="CD1187" s="231">
        <f t="shared" si="1989"/>
        <v>1.078792188</v>
      </c>
      <c r="CE1187" s="227">
        <f t="shared" si="1990"/>
        <v>3518.2864222500002</v>
      </c>
      <c r="CF1187" s="227">
        <f t="shared" si="1991"/>
        <v>4075.55101225</v>
      </c>
      <c r="CG1187" s="227">
        <f t="shared" si="2085"/>
        <v>3113.21</v>
      </c>
      <c r="CH1187" s="227">
        <f t="shared" si="1992"/>
        <v>62.264200000000002</v>
      </c>
      <c r="CI1187" s="227">
        <f t="shared" si="1993"/>
        <v>463.86829</v>
      </c>
      <c r="CJ1187" s="228">
        <f t="shared" si="1936"/>
        <v>1.0425706328628752</v>
      </c>
      <c r="CK1187" s="230">
        <f t="shared" si="1937"/>
        <v>307</v>
      </c>
      <c r="CL1187" s="231">
        <f t="shared" si="1994"/>
        <v>1.0735665489999999</v>
      </c>
      <c r="CM1187" s="227">
        <f t="shared" si="1995"/>
        <v>3484.51930778</v>
      </c>
      <c r="CN1187" s="227">
        <f t="shared" si="1996"/>
        <v>4010.6517977799999</v>
      </c>
      <c r="CO1187" s="227">
        <f t="shared" si="2088"/>
        <v>3113.21</v>
      </c>
      <c r="CP1187" s="227">
        <f t="shared" si="1997"/>
        <v>62.264200000000002</v>
      </c>
      <c r="CQ1187" s="227">
        <f t="shared" si="1998"/>
        <v>430.6607166666667</v>
      </c>
      <c r="CR1187" s="228">
        <f t="shared" si="2086"/>
        <v>1.037900846932736</v>
      </c>
      <c r="CS1187" s="230">
        <f t="shared" si="2087"/>
        <v>287</v>
      </c>
      <c r="CT1187" s="231">
        <f t="shared" si="1999"/>
        <v>1.068613284</v>
      </c>
      <c r="CU1187" s="227">
        <f t="shared" si="2000"/>
        <v>3452.90676506</v>
      </c>
      <c r="CV1187" s="227">
        <f t="shared" si="2001"/>
        <v>3945.8316817266668</v>
      </c>
      <c r="CW1187" s="227">
        <f t="shared" si="1934"/>
        <v>3113.21</v>
      </c>
      <c r="CX1187" s="227">
        <f t="shared" si="2002"/>
        <v>62.264200000000002</v>
      </c>
      <c r="CY1187" s="227">
        <f t="shared" si="2003"/>
        <v>399.52861666666672</v>
      </c>
      <c r="CZ1187" s="228">
        <f t="shared" ref="CZ1187:CZ1250" si="2149">($O1187/CZ$800)</f>
        <v>1.0400854946187821</v>
      </c>
      <c r="DA1187" s="239">
        <f t="shared" ref="DA1187:DA1250" si="2150">NETWORKDAYS(DA$800,$A1187,$AE$118:$AE$502)-1</f>
        <v>266</v>
      </c>
      <c r="DB1187" s="231">
        <f t="shared" si="2004"/>
        <v>1.0634369509999999</v>
      </c>
      <c r="DC1187" s="227">
        <f t="shared" si="2005"/>
        <v>3443.4136994800001</v>
      </c>
      <c r="DD1187" s="227">
        <f t="shared" si="2006"/>
        <v>3905.2065161466667</v>
      </c>
      <c r="DE1187" s="227">
        <f t="shared" si="2084"/>
        <v>3113.21</v>
      </c>
      <c r="DF1187" s="227">
        <f t="shared" si="2007"/>
        <v>62.264200000000002</v>
      </c>
      <c r="DG1187" s="227">
        <f t="shared" si="2008"/>
        <v>368.39651666666668</v>
      </c>
      <c r="DH1187" s="228">
        <f t="shared" si="2082"/>
        <v>1.0385275958966451</v>
      </c>
      <c r="DI1187" s="239">
        <f t="shared" si="2083"/>
        <v>245</v>
      </c>
      <c r="DJ1187" s="231">
        <f t="shared" si="2009"/>
        <v>1.0582856919999999</v>
      </c>
      <c r="DK1187" s="227">
        <f t="shared" si="2010"/>
        <v>3421.6011440100001</v>
      </c>
      <c r="DL1187" s="227">
        <f t="shared" si="2011"/>
        <v>3852.2618606766669</v>
      </c>
      <c r="DM1187" s="227">
        <f t="shared" si="2148"/>
        <v>3113.21</v>
      </c>
      <c r="DN1187" s="227">
        <f t="shared" si="2012"/>
        <v>62.264200000000002</v>
      </c>
      <c r="DO1187" s="227">
        <f t="shared" si="2013"/>
        <v>336.22668000000004</v>
      </c>
      <c r="DP1187" s="228">
        <f t="shared" si="2146"/>
        <v>1.0352153151715502</v>
      </c>
      <c r="DQ1187" s="239">
        <f t="shared" si="2147"/>
        <v>224</v>
      </c>
      <c r="DR1187" s="231">
        <f t="shared" si="2014"/>
        <v>1.0531593859999999</v>
      </c>
      <c r="DS1187" s="227">
        <f t="shared" si="2015"/>
        <v>3394.1670089200002</v>
      </c>
      <c r="DT1187" s="227">
        <f t="shared" si="2016"/>
        <v>3792.65788892</v>
      </c>
      <c r="DU1187" s="227">
        <f t="shared" si="2081"/>
        <v>3113.21</v>
      </c>
      <c r="DV1187" s="227">
        <f t="shared" si="2017"/>
        <v>62.264200000000002</v>
      </c>
      <c r="DW1187" s="227">
        <f t="shared" si="2018"/>
        <v>307.17005333333339</v>
      </c>
      <c r="DX1187" s="228">
        <f t="shared" si="2078"/>
        <v>1.0307835105289553</v>
      </c>
      <c r="DY1187" s="239">
        <f t="shared" si="2079"/>
        <v>206</v>
      </c>
      <c r="DZ1187" s="231">
        <f t="shared" si="2019"/>
        <v>1.0487851770000001</v>
      </c>
      <c r="EA1187" s="227">
        <f t="shared" si="2020"/>
        <v>3365.5993871300002</v>
      </c>
      <c r="EB1187" s="227">
        <f t="shared" si="2021"/>
        <v>3735.0336404633335</v>
      </c>
      <c r="EC1187" s="227">
        <f t="shared" si="2142"/>
        <v>3113.21</v>
      </c>
      <c r="ED1187" s="227">
        <f t="shared" si="2022"/>
        <v>62.264200000000002</v>
      </c>
      <c r="EE1187" s="227">
        <f t="shared" si="2023"/>
        <v>275.00021666666669</v>
      </c>
      <c r="EF1187" s="228">
        <f t="shared" si="2143"/>
        <v>1.0231105758103056</v>
      </c>
      <c r="EG1187" s="239">
        <f t="shared" si="2144"/>
        <v>184</v>
      </c>
      <c r="EH1187" s="231">
        <f t="shared" si="2024"/>
        <v>1.043463587</v>
      </c>
      <c r="EI1187" s="227">
        <f t="shared" si="2025"/>
        <v>3323.5964708500001</v>
      </c>
      <c r="EJ1187" s="227">
        <f t="shared" si="2026"/>
        <v>3660.8608875166669</v>
      </c>
      <c r="EK1187" s="227">
        <f t="shared" si="2080"/>
        <v>3113.21</v>
      </c>
      <c r="EL1187" s="227">
        <f t="shared" si="2027"/>
        <v>62.264200000000002</v>
      </c>
      <c r="EM1187" s="227">
        <f t="shared" si="2028"/>
        <v>241.79264333333333</v>
      </c>
      <c r="EN1187" s="228">
        <f t="shared" si="2076"/>
        <v>1.0173122170874622</v>
      </c>
      <c r="EO1187" s="239">
        <f t="shared" si="2077"/>
        <v>163</v>
      </c>
      <c r="EP1187" s="231">
        <f t="shared" si="2029"/>
        <v>1.0384090779999999</v>
      </c>
      <c r="EQ1187" s="227">
        <f t="shared" si="2030"/>
        <v>3288.75221053</v>
      </c>
      <c r="ER1187" s="227">
        <f t="shared" si="2031"/>
        <v>3592.8090538633332</v>
      </c>
      <c r="ES1187" s="227">
        <f t="shared" si="2141"/>
        <v>3113.21</v>
      </c>
      <c r="ET1187" s="227">
        <f t="shared" si="2032"/>
        <v>62.264200000000002</v>
      </c>
      <c r="EU1187" s="227">
        <f t="shared" si="2033"/>
        <v>211.69828000000001</v>
      </c>
      <c r="EV1187" s="228">
        <f t="shared" si="2139"/>
        <v>1.015991257147393</v>
      </c>
      <c r="EW1187" s="239">
        <f t="shared" si="2140"/>
        <v>143</v>
      </c>
      <c r="EX1187" s="231">
        <f t="shared" si="2034"/>
        <v>1.033618025</v>
      </c>
      <c r="EY1187" s="227">
        <f t="shared" si="2035"/>
        <v>3269.3277577899999</v>
      </c>
      <c r="EZ1187" s="227">
        <f t="shared" si="2036"/>
        <v>3543.29023779</v>
      </c>
      <c r="FA1187" s="227">
        <f t="shared" si="2070"/>
        <v>3113.21</v>
      </c>
      <c r="FB1187" s="227">
        <f t="shared" si="2037"/>
        <v>62.264200000000002</v>
      </c>
      <c r="FC1187" s="227">
        <f t="shared" si="2038"/>
        <v>180.56618</v>
      </c>
      <c r="FD1187" s="228">
        <f t="shared" si="2068"/>
        <v>1.0158899382480104</v>
      </c>
      <c r="FE1187" s="239">
        <f t="shared" si="2069"/>
        <v>121</v>
      </c>
      <c r="FF1187" s="231">
        <f t="shared" si="2039"/>
        <v>1.0283733939999999</v>
      </c>
      <c r="FG1187" s="227">
        <f t="shared" si="2040"/>
        <v>3252.41464391</v>
      </c>
      <c r="FH1187" s="227">
        <f t="shared" si="2041"/>
        <v>3495.2450239099999</v>
      </c>
      <c r="FI1187" s="227">
        <f t="shared" si="2138"/>
        <v>3113.21</v>
      </c>
      <c r="FJ1187" s="227">
        <f t="shared" si="2042"/>
        <v>62.264200000000002</v>
      </c>
      <c r="FK1187" s="227">
        <f t="shared" si="2043"/>
        <v>147.35860666666667</v>
      </c>
      <c r="FL1187" s="228">
        <f t="shared" si="2136"/>
        <v>1.0139628503825964</v>
      </c>
      <c r="FM1187" s="239">
        <f t="shared" si="2137"/>
        <v>99</v>
      </c>
      <c r="FN1187" s="231">
        <f t="shared" si="2044"/>
        <v>1.023155375</v>
      </c>
      <c r="FO1187" s="227">
        <f t="shared" si="2045"/>
        <v>3229.7733780399999</v>
      </c>
      <c r="FP1187" s="227">
        <f t="shared" si="2046"/>
        <v>3439.3961847066666</v>
      </c>
      <c r="FQ1187" s="227">
        <f t="shared" si="2067"/>
        <v>3113.21</v>
      </c>
      <c r="FR1187" s="227">
        <f t="shared" si="2047"/>
        <v>62.264200000000002</v>
      </c>
      <c r="FS1187" s="227">
        <f t="shared" si="2048"/>
        <v>116.22650666666668</v>
      </c>
      <c r="FT1187" s="228">
        <f t="shared" si="2065"/>
        <v>1.0128480619322113</v>
      </c>
      <c r="FU1187" s="239">
        <f t="shared" si="2066"/>
        <v>77</v>
      </c>
      <c r="FV1187" s="231">
        <f t="shared" si="2049"/>
        <v>1.017963832</v>
      </c>
      <c r="FW1187" s="227">
        <f t="shared" si="2050"/>
        <v>3209.8524265000001</v>
      </c>
      <c r="FX1187" s="227">
        <f t="shared" si="2051"/>
        <v>3388.3431331666666</v>
      </c>
      <c r="FY1187" s="227">
        <f t="shared" si="2135"/>
        <v>3113.21</v>
      </c>
      <c r="FZ1187" s="227">
        <f t="shared" si="2052"/>
        <v>62.264200000000002</v>
      </c>
      <c r="GA1187" s="227">
        <f t="shared" si="2053"/>
        <v>85.094406666666671</v>
      </c>
      <c r="GB1187" s="228">
        <f t="shared" si="2128"/>
        <v>1.0132529912685964</v>
      </c>
      <c r="GC1187" s="239">
        <f t="shared" si="2129"/>
        <v>55</v>
      </c>
      <c r="GD1187" s="231">
        <f t="shared" si="2054"/>
        <v>1.0127986309999999</v>
      </c>
      <c r="GE1187" s="227">
        <f t="shared" si="2055"/>
        <v>3194.8422340900001</v>
      </c>
      <c r="GF1187" s="227">
        <f t="shared" si="2056"/>
        <v>3342.2008407566668</v>
      </c>
      <c r="GG1187" s="227">
        <f t="shared" si="2063"/>
        <v>3113.21</v>
      </c>
      <c r="GH1187" s="227">
        <f t="shared" si="2071"/>
        <v>62.264200000000002</v>
      </c>
      <c r="GI1187" s="227">
        <f t="shared" si="2072"/>
        <v>52.924570000000003</v>
      </c>
      <c r="GJ1187" s="228">
        <f t="shared" si="2058"/>
        <v>1.0122403345079662</v>
      </c>
      <c r="GK1187" s="239">
        <f t="shared" si="2059"/>
        <v>35</v>
      </c>
      <c r="GL1187" s="231">
        <f t="shared" si="2073"/>
        <v>1.0081257400000001</v>
      </c>
      <c r="GM1187" s="227">
        <f t="shared" si="2074"/>
        <v>3176.9235122099999</v>
      </c>
      <c r="GN1187" s="227">
        <f t="shared" si="2075"/>
        <v>3292.1122822100001</v>
      </c>
      <c r="GO1187" s="227">
        <f t="shared" si="2126"/>
        <v>3113.21</v>
      </c>
      <c r="GP1187" s="227">
        <f t="shared" si="2130"/>
        <v>62.264200000000002</v>
      </c>
      <c r="GQ1187" s="227">
        <f t="shared" si="2131"/>
        <v>20.754733333333331</v>
      </c>
      <c r="GR1187" s="228">
        <f t="shared" si="2119"/>
        <v>1.0071038474372036</v>
      </c>
      <c r="GS1187" s="239">
        <f t="shared" si="2120"/>
        <v>13</v>
      </c>
      <c r="GT1187" s="231">
        <f t="shared" si="2132"/>
        <v>1.0030104580000001</v>
      </c>
      <c r="GU1187" s="227">
        <f t="shared" si="2133"/>
        <v>3144.7645354199999</v>
      </c>
      <c r="GV1187" s="227">
        <f t="shared" si="2134"/>
        <v>3227.7834687533332</v>
      </c>
      <c r="GW1187" s="1"/>
      <c r="GX1187" s="1"/>
      <c r="GY1187" s="1"/>
      <c r="GZ1187" s="5"/>
      <c r="HA1187" s="5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3"/>
      <c r="JZ1187" s="1"/>
      <c r="KA1187" s="1"/>
      <c r="KB1187" s="1"/>
      <c r="KC1187" s="1"/>
      <c r="KD1187" s="1"/>
      <c r="KE1187" s="1"/>
    </row>
    <row r="1188" spans="1:291" x14ac:dyDescent="0.2">
      <c r="A1188" s="196">
        <f t="shared" si="2103"/>
        <v>43846</v>
      </c>
      <c r="B1188" s="236">
        <f t="shared" si="2123"/>
        <v>126818.40153471334</v>
      </c>
      <c r="C1188" s="66">
        <f t="shared" si="1941"/>
        <v>42206.010731210001</v>
      </c>
      <c r="D1188" s="77">
        <f t="shared" si="2104"/>
        <v>5259.76</v>
      </c>
      <c r="E1188" s="67">
        <f>VLOOKUP(A1187,[1]Plan1!$DQ$117:$DS$314,3)</f>
        <v>5320.25</v>
      </c>
      <c r="F1188" s="11">
        <f t="shared" si="2105"/>
        <v>43826</v>
      </c>
      <c r="G1188" s="73">
        <f t="shared" si="2093"/>
        <v>1.1500524738771389E-2</v>
      </c>
      <c r="H1188" s="11">
        <f t="shared" si="2106"/>
        <v>43857</v>
      </c>
      <c r="I1188" s="11">
        <f t="shared" si="2094"/>
        <v>43857</v>
      </c>
      <c r="J1188" s="1">
        <f t="shared" si="2107"/>
        <v>21</v>
      </c>
      <c r="K1188" s="1">
        <f t="shared" si="2108"/>
        <v>14</v>
      </c>
      <c r="L1188" s="66">
        <f t="shared" si="2095"/>
        <v>1.0076523900000001</v>
      </c>
      <c r="M1188" s="70">
        <f t="shared" si="1942"/>
        <v>1.0051002499999999</v>
      </c>
      <c r="N1188" s="70">
        <f t="shared" si="2145"/>
        <v>1.1095297412767287</v>
      </c>
      <c r="O1188" s="66">
        <f t="shared" si="1938"/>
        <v>1.11802029</v>
      </c>
      <c r="P1188" s="66">
        <f t="shared" si="2096"/>
        <v>42528.987585659997</v>
      </c>
      <c r="Q1188" s="74">
        <f t="shared" si="2097"/>
        <v>0</v>
      </c>
      <c r="R1188" s="75">
        <f t="shared" si="1939"/>
        <v>0</v>
      </c>
      <c r="S1188" s="66">
        <f t="shared" si="1940"/>
        <v>0</v>
      </c>
      <c r="T1188" s="10">
        <f t="shared" si="2109"/>
        <v>0.06</v>
      </c>
      <c r="U1188" s="74">
        <f t="shared" si="1935"/>
        <v>14</v>
      </c>
      <c r="V1188" s="74">
        <v>252</v>
      </c>
      <c r="W1188" s="70">
        <f t="shared" si="2098"/>
        <v>1.0032424069999999</v>
      </c>
      <c r="X1188" s="66">
        <f t="shared" si="2099"/>
        <v>137.89628705000001</v>
      </c>
      <c r="Y1188" s="66">
        <v>0</v>
      </c>
      <c r="Z1188" s="67">
        <f t="shared" si="2100"/>
        <v>0</v>
      </c>
      <c r="AA1188" s="68" t="str">
        <f t="shared" si="2110"/>
        <v>A+INCORP J=</v>
      </c>
      <c r="AB1188" s="11">
        <f t="shared" si="2111"/>
        <v>43857</v>
      </c>
      <c r="AC1188" s="227">
        <f t="shared" si="2117"/>
        <v>3113.21</v>
      </c>
      <c r="AD1188" s="227">
        <f t="shared" si="1957"/>
        <v>62.264200000000002</v>
      </c>
      <c r="AE1188" s="227">
        <f t="shared" si="1958"/>
        <v>685.94393666666679</v>
      </c>
      <c r="AF1188" s="228">
        <f t="shared" si="2124"/>
        <v>1.0714665266131354</v>
      </c>
      <c r="AG1188" s="230">
        <f t="shared" si="2125"/>
        <v>456</v>
      </c>
      <c r="AH1188" s="231">
        <f t="shared" si="1959"/>
        <v>1.1111982929999999</v>
      </c>
      <c r="AI1188" s="227">
        <f t="shared" si="1960"/>
        <v>3706.6244852200002</v>
      </c>
      <c r="AJ1188" s="227">
        <f t="shared" si="1961"/>
        <v>4454.8326218866669</v>
      </c>
      <c r="AK1188" s="227">
        <f t="shared" si="1948"/>
        <v>3113.21</v>
      </c>
      <c r="AL1188" s="227">
        <f t="shared" si="1962"/>
        <v>62.264200000000002</v>
      </c>
      <c r="AM1188" s="227">
        <f t="shared" si="1963"/>
        <v>654.81183666666675</v>
      </c>
      <c r="AN1188" s="228">
        <f t="shared" si="1949"/>
        <v>1.0705034774693507</v>
      </c>
      <c r="AO1188" s="230">
        <f t="shared" si="1950"/>
        <v>435</v>
      </c>
      <c r="AP1188" s="231">
        <f t="shared" si="1964"/>
        <v>1.1058156800000001</v>
      </c>
      <c r="AQ1188" s="227">
        <f t="shared" si="1965"/>
        <v>3685.3542733300001</v>
      </c>
      <c r="AR1188" s="227">
        <f t="shared" si="1966"/>
        <v>4402.4303099966664</v>
      </c>
      <c r="AS1188" s="227">
        <f t="shared" si="2112"/>
        <v>3113.21</v>
      </c>
      <c r="AT1188" s="227">
        <f t="shared" si="1967"/>
        <v>62.264200000000002</v>
      </c>
      <c r="AU1188" s="227">
        <f t="shared" si="1968"/>
        <v>623.67973666666671</v>
      </c>
      <c r="AV1188" s="228">
        <f t="shared" si="2113"/>
        <v>1.0681540011267006</v>
      </c>
      <c r="AW1188" s="230">
        <f t="shared" si="2114"/>
        <v>414</v>
      </c>
      <c r="AX1188" s="231">
        <f t="shared" si="1969"/>
        <v>1.100459139</v>
      </c>
      <c r="AY1188" s="227">
        <f t="shared" si="1970"/>
        <v>3659.4533048200001</v>
      </c>
      <c r="AZ1188" s="227">
        <f t="shared" si="1971"/>
        <v>4345.3972414866666</v>
      </c>
      <c r="BA1188" s="227">
        <f t="shared" si="2091"/>
        <v>3113.21</v>
      </c>
      <c r="BB1188" s="227">
        <f t="shared" si="1972"/>
        <v>62.264200000000002</v>
      </c>
      <c r="BC1188" s="227">
        <f t="shared" si="1973"/>
        <v>591.50990000000002</v>
      </c>
      <c r="BD1188" s="228">
        <f t="shared" si="1946"/>
        <v>1.0638978387326674</v>
      </c>
      <c r="BE1188" s="230">
        <f t="shared" si="1947"/>
        <v>394</v>
      </c>
      <c r="BF1188" s="231">
        <f t="shared" si="1974"/>
        <v>1.0953817969999999</v>
      </c>
      <c r="BG1188" s="227">
        <f t="shared" si="1975"/>
        <v>3628.0550067300001</v>
      </c>
      <c r="BH1188" s="227">
        <f t="shared" si="1976"/>
        <v>4281.8291067299997</v>
      </c>
      <c r="BI1188" s="227">
        <f t="shared" si="2115"/>
        <v>3113.21</v>
      </c>
      <c r="BJ1188" s="227">
        <f t="shared" si="1977"/>
        <v>62.264200000000002</v>
      </c>
      <c r="BK1188" s="227">
        <f t="shared" si="1978"/>
        <v>560.37779999999998</v>
      </c>
      <c r="BL1188" s="228">
        <f t="shared" si="2101"/>
        <v>1.0506593858107061</v>
      </c>
      <c r="BM1188" s="230">
        <f t="shared" si="2102"/>
        <v>372</v>
      </c>
      <c r="BN1188" s="231">
        <f t="shared" si="1979"/>
        <v>1.089823773</v>
      </c>
      <c r="BO1188" s="227">
        <f t="shared" si="1980"/>
        <v>3564.7299790799998</v>
      </c>
      <c r="BP1188" s="227">
        <f t="shared" si="1981"/>
        <v>4187.3719790799996</v>
      </c>
      <c r="BQ1188" s="227">
        <f t="shared" si="1945"/>
        <v>3113.21</v>
      </c>
      <c r="BR1188" s="227">
        <f t="shared" si="1982"/>
        <v>62.264200000000002</v>
      </c>
      <c r="BS1188" s="227">
        <f t="shared" si="1983"/>
        <v>526.13248999999996</v>
      </c>
      <c r="BT1188" s="228">
        <f t="shared" si="1943"/>
        <v>1.0472029398630553</v>
      </c>
      <c r="BU1188" s="230">
        <f t="shared" si="1944"/>
        <v>349</v>
      </c>
      <c r="BV1188" s="231">
        <f t="shared" si="1984"/>
        <v>1.0840432630000001</v>
      </c>
      <c r="BW1188" s="227">
        <f t="shared" si="1985"/>
        <v>3534.1573726299998</v>
      </c>
      <c r="BX1188" s="227">
        <f t="shared" si="1986"/>
        <v>4122.5540626299999</v>
      </c>
      <c r="BY1188" s="227">
        <f t="shared" si="2092"/>
        <v>3113.21</v>
      </c>
      <c r="BZ1188" s="227">
        <f t="shared" si="1987"/>
        <v>62.264200000000002</v>
      </c>
      <c r="CA1188" s="227">
        <f t="shared" si="1988"/>
        <v>496.03812666666664</v>
      </c>
      <c r="CB1188" s="228">
        <f t="shared" si="2089"/>
        <v>1.0481452370683841</v>
      </c>
      <c r="CC1188" s="230">
        <f t="shared" si="2090"/>
        <v>329</v>
      </c>
      <c r="CD1188" s="231">
        <f t="shared" si="1989"/>
        <v>1.079041661</v>
      </c>
      <c r="CE1188" s="227">
        <f t="shared" si="1990"/>
        <v>3521.0167797899999</v>
      </c>
      <c r="CF1188" s="227">
        <f t="shared" si="1991"/>
        <v>4079.3191064566663</v>
      </c>
      <c r="CG1188" s="227">
        <f t="shared" si="2085"/>
        <v>3113.21</v>
      </c>
      <c r="CH1188" s="227">
        <f t="shared" si="1992"/>
        <v>62.264200000000002</v>
      </c>
      <c r="CI1188" s="227">
        <f t="shared" si="1993"/>
        <v>464.90602666666672</v>
      </c>
      <c r="CJ1188" s="228">
        <f t="shared" si="1936"/>
        <v>1.0431384892363218</v>
      </c>
      <c r="CK1188" s="230">
        <f t="shared" si="1937"/>
        <v>308</v>
      </c>
      <c r="CL1188" s="231">
        <f t="shared" si="1994"/>
        <v>1.0738148139999999</v>
      </c>
      <c r="CM1188" s="227">
        <f t="shared" si="1995"/>
        <v>3487.2234618699999</v>
      </c>
      <c r="CN1188" s="227">
        <f t="shared" si="1996"/>
        <v>4014.3936885366666</v>
      </c>
      <c r="CO1188" s="227">
        <f t="shared" si="2088"/>
        <v>3113.21</v>
      </c>
      <c r="CP1188" s="227">
        <f t="shared" si="1997"/>
        <v>62.264200000000002</v>
      </c>
      <c r="CQ1188" s="227">
        <f t="shared" si="1998"/>
        <v>431.69845333333342</v>
      </c>
      <c r="CR1188" s="228">
        <f t="shared" si="2086"/>
        <v>1.0384661598164471</v>
      </c>
      <c r="CS1188" s="230">
        <f t="shared" si="2087"/>
        <v>288</v>
      </c>
      <c r="CT1188" s="231">
        <f t="shared" si="1999"/>
        <v>1.068860404</v>
      </c>
      <c r="CU1188" s="227">
        <f t="shared" si="2000"/>
        <v>3455.5863877699999</v>
      </c>
      <c r="CV1188" s="227">
        <f t="shared" si="2001"/>
        <v>3949.5490411033334</v>
      </c>
      <c r="CW1188" s="227">
        <f t="shared" ref="CW1188:CW1251" si="2151">CW1187</f>
        <v>3113.21</v>
      </c>
      <c r="CX1188" s="227">
        <f t="shared" si="2002"/>
        <v>62.264200000000002</v>
      </c>
      <c r="CY1188" s="227">
        <f t="shared" si="2003"/>
        <v>400.56635333333338</v>
      </c>
      <c r="CZ1188" s="228">
        <f t="shared" si="2149"/>
        <v>1.0406519974133472</v>
      </c>
      <c r="DA1188" s="239">
        <f t="shared" si="2150"/>
        <v>267</v>
      </c>
      <c r="DB1188" s="231">
        <f t="shared" si="2004"/>
        <v>1.0636828739999999</v>
      </c>
      <c r="DC1188" s="227">
        <f t="shared" si="2005"/>
        <v>3446.0859552400002</v>
      </c>
      <c r="DD1188" s="227">
        <f t="shared" si="2006"/>
        <v>3908.9165085733334</v>
      </c>
      <c r="DE1188" s="227">
        <f t="shared" si="2084"/>
        <v>3113.21</v>
      </c>
      <c r="DF1188" s="227">
        <f t="shared" si="2007"/>
        <v>62.264200000000002</v>
      </c>
      <c r="DG1188" s="227">
        <f t="shared" si="2008"/>
        <v>369.43425333333334</v>
      </c>
      <c r="DH1188" s="228">
        <f t="shared" si="2082"/>
        <v>1.0390932501513699</v>
      </c>
      <c r="DI1188" s="239">
        <f t="shared" si="2083"/>
        <v>246</v>
      </c>
      <c r="DJ1188" s="231">
        <f t="shared" si="2009"/>
        <v>1.0585304230000001</v>
      </c>
      <c r="DK1188" s="227">
        <f t="shared" si="2010"/>
        <v>3424.2564697299999</v>
      </c>
      <c r="DL1188" s="227">
        <f t="shared" si="2011"/>
        <v>3855.9549230633334</v>
      </c>
      <c r="DM1188" s="227">
        <f t="shared" si="2148"/>
        <v>3113.21</v>
      </c>
      <c r="DN1188" s="227">
        <f t="shared" si="2012"/>
        <v>62.264200000000002</v>
      </c>
      <c r="DO1188" s="227">
        <f t="shared" si="2013"/>
        <v>337.2644166666667</v>
      </c>
      <c r="DP1188" s="228">
        <f t="shared" si="2146"/>
        <v>1.0357791653281534</v>
      </c>
      <c r="DQ1188" s="239">
        <f t="shared" si="2147"/>
        <v>225</v>
      </c>
      <c r="DR1188" s="231">
        <f t="shared" si="2014"/>
        <v>1.0534029309999999</v>
      </c>
      <c r="DS1188" s="227">
        <f t="shared" si="2015"/>
        <v>3396.80104274</v>
      </c>
      <c r="DT1188" s="227">
        <f t="shared" si="2016"/>
        <v>3796.3296594066669</v>
      </c>
      <c r="DU1188" s="227">
        <f t="shared" si="2081"/>
        <v>3113.21</v>
      </c>
      <c r="DV1188" s="227">
        <f t="shared" si="2017"/>
        <v>62.264200000000002</v>
      </c>
      <c r="DW1188" s="227">
        <f t="shared" si="2018"/>
        <v>308.20779000000005</v>
      </c>
      <c r="DX1188" s="228">
        <f t="shared" si="2078"/>
        <v>1.0313449468169602</v>
      </c>
      <c r="DY1188" s="239">
        <f t="shared" si="2079"/>
        <v>207</v>
      </c>
      <c r="DZ1188" s="231">
        <f t="shared" si="2019"/>
        <v>1.0490277109999999</v>
      </c>
      <c r="EA1188" s="227">
        <f t="shared" si="2020"/>
        <v>3368.2112528600001</v>
      </c>
      <c r="EB1188" s="227">
        <f t="shared" si="2021"/>
        <v>3738.6832428600001</v>
      </c>
      <c r="EC1188" s="227">
        <f t="shared" si="2142"/>
        <v>3113.21</v>
      </c>
      <c r="ED1188" s="227">
        <f t="shared" si="2022"/>
        <v>62.264200000000002</v>
      </c>
      <c r="EE1188" s="227">
        <f t="shared" si="2023"/>
        <v>276.03795333333335</v>
      </c>
      <c r="EF1188" s="228">
        <f t="shared" si="2143"/>
        <v>1.0236678328851756</v>
      </c>
      <c r="EG1188" s="239">
        <f t="shared" si="2144"/>
        <v>185</v>
      </c>
      <c r="EH1188" s="231">
        <f t="shared" si="2024"/>
        <v>1.043704891</v>
      </c>
      <c r="EI1188" s="227">
        <f t="shared" si="2025"/>
        <v>3326.1757423200002</v>
      </c>
      <c r="EJ1188" s="227">
        <f t="shared" si="2026"/>
        <v>3664.4778956533337</v>
      </c>
      <c r="EK1188" s="227">
        <f t="shared" si="2080"/>
        <v>3113.21</v>
      </c>
      <c r="EL1188" s="227">
        <f t="shared" si="2027"/>
        <v>62.264200000000002</v>
      </c>
      <c r="EM1188" s="227">
        <f t="shared" si="2028"/>
        <v>242.83037999999999</v>
      </c>
      <c r="EN1188" s="228">
        <f t="shared" si="2076"/>
        <v>1.0178663159734742</v>
      </c>
      <c r="EO1188" s="239">
        <f t="shared" si="2077"/>
        <v>164</v>
      </c>
      <c r="EP1188" s="231">
        <f t="shared" si="2029"/>
        <v>1.038649213</v>
      </c>
      <c r="EQ1188" s="227">
        <f t="shared" si="2030"/>
        <v>3291.3044407699999</v>
      </c>
      <c r="ER1188" s="227">
        <f t="shared" si="2031"/>
        <v>3596.3990207699999</v>
      </c>
      <c r="ES1188" s="227">
        <f t="shared" si="2141"/>
        <v>3113.21</v>
      </c>
      <c r="ET1188" s="227">
        <f t="shared" si="2032"/>
        <v>62.264200000000002</v>
      </c>
      <c r="EU1188" s="227">
        <f t="shared" si="2033"/>
        <v>212.73601666666664</v>
      </c>
      <c r="EV1188" s="228">
        <f t="shared" si="2139"/>
        <v>1.0165446365468807</v>
      </c>
      <c r="EW1188" s="239">
        <f t="shared" si="2140"/>
        <v>144</v>
      </c>
      <c r="EX1188" s="231">
        <f t="shared" si="2034"/>
        <v>1.0338570520000001</v>
      </c>
      <c r="EY1188" s="227">
        <f t="shared" si="2035"/>
        <v>3271.8649135300002</v>
      </c>
      <c r="EZ1188" s="227">
        <f t="shared" si="2036"/>
        <v>3546.865130196667</v>
      </c>
      <c r="FA1188" s="227">
        <f t="shared" si="2070"/>
        <v>3113.21</v>
      </c>
      <c r="FB1188" s="227">
        <f t="shared" si="2037"/>
        <v>62.264200000000002</v>
      </c>
      <c r="FC1188" s="227">
        <f t="shared" si="2038"/>
        <v>181.60391666666666</v>
      </c>
      <c r="FD1188" s="228">
        <f t="shared" si="2068"/>
        <v>1.0164432624621889</v>
      </c>
      <c r="FE1188" s="239">
        <f t="shared" si="2069"/>
        <v>122</v>
      </c>
      <c r="FF1188" s="231">
        <f t="shared" si="2039"/>
        <v>1.0286112080000001</v>
      </c>
      <c r="FG1188" s="227">
        <f t="shared" si="2040"/>
        <v>3254.9386737499999</v>
      </c>
      <c r="FH1188" s="227">
        <f t="shared" si="2041"/>
        <v>3498.8067904166664</v>
      </c>
      <c r="FI1188" s="227">
        <f t="shared" si="2138"/>
        <v>3113.21</v>
      </c>
      <c r="FJ1188" s="227">
        <f t="shared" si="2042"/>
        <v>62.264200000000002</v>
      </c>
      <c r="FK1188" s="227">
        <f t="shared" si="2043"/>
        <v>148.39634333333333</v>
      </c>
      <c r="FL1188" s="228">
        <f t="shared" si="2136"/>
        <v>1.0145151249708866</v>
      </c>
      <c r="FM1188" s="239">
        <f t="shared" si="2137"/>
        <v>100</v>
      </c>
      <c r="FN1188" s="231">
        <f t="shared" si="2044"/>
        <v>1.0233919819999999</v>
      </c>
      <c r="FO1188" s="227">
        <f t="shared" si="2045"/>
        <v>3232.2798361599998</v>
      </c>
      <c r="FP1188" s="227">
        <f t="shared" si="2046"/>
        <v>3442.9403794933332</v>
      </c>
      <c r="FQ1188" s="227">
        <f t="shared" si="2067"/>
        <v>3113.21</v>
      </c>
      <c r="FR1188" s="227">
        <f t="shared" si="2047"/>
        <v>62.264200000000002</v>
      </c>
      <c r="FS1188" s="227">
        <f t="shared" si="2048"/>
        <v>117.26424333333334</v>
      </c>
      <c r="FT1188" s="228">
        <f t="shared" si="2065"/>
        <v>1.0133997293292889</v>
      </c>
      <c r="FU1188" s="239">
        <f t="shared" si="2066"/>
        <v>78</v>
      </c>
      <c r="FV1188" s="231">
        <f t="shared" si="2049"/>
        <v>1.018199238</v>
      </c>
      <c r="FW1188" s="227">
        <f t="shared" si="2050"/>
        <v>3212.3434235999998</v>
      </c>
      <c r="FX1188" s="227">
        <f t="shared" si="2051"/>
        <v>3391.871866933333</v>
      </c>
      <c r="FY1188" s="227">
        <f t="shared" si="2135"/>
        <v>3113.21</v>
      </c>
      <c r="FZ1188" s="227">
        <f t="shared" si="2052"/>
        <v>62.264200000000002</v>
      </c>
      <c r="GA1188" s="227">
        <f t="shared" si="2053"/>
        <v>86.132143333333332</v>
      </c>
      <c r="GB1188" s="228">
        <f t="shared" si="2128"/>
        <v>1.013804879218313</v>
      </c>
      <c r="GC1188" s="239">
        <f t="shared" si="2129"/>
        <v>56</v>
      </c>
      <c r="GD1188" s="231">
        <f t="shared" si="2054"/>
        <v>1.013032843</v>
      </c>
      <c r="GE1188" s="227">
        <f t="shared" si="2055"/>
        <v>3197.3215840399998</v>
      </c>
      <c r="GF1188" s="227">
        <f t="shared" si="2056"/>
        <v>3345.7179273733332</v>
      </c>
      <c r="GG1188" s="227">
        <f t="shared" si="2063"/>
        <v>3113.21</v>
      </c>
      <c r="GH1188" s="227">
        <f t="shared" si="2071"/>
        <v>62.264200000000002</v>
      </c>
      <c r="GI1188" s="227">
        <f t="shared" si="2072"/>
        <v>53.962306666666677</v>
      </c>
      <c r="GJ1188" s="228">
        <f t="shared" si="2058"/>
        <v>1.0127916708944817</v>
      </c>
      <c r="GK1188" s="239">
        <f t="shared" si="2059"/>
        <v>36</v>
      </c>
      <c r="GL1188" s="231">
        <f t="shared" si="2073"/>
        <v>1.0083588720000001</v>
      </c>
      <c r="GM1188" s="227">
        <f t="shared" si="2074"/>
        <v>3179.3889583199998</v>
      </c>
      <c r="GN1188" s="227">
        <f t="shared" si="2075"/>
        <v>3295.6154649866667</v>
      </c>
      <c r="GO1188" s="227">
        <f t="shared" si="2126"/>
        <v>3113.21</v>
      </c>
      <c r="GP1188" s="227">
        <f t="shared" si="2130"/>
        <v>62.264200000000002</v>
      </c>
      <c r="GQ1188" s="227">
        <f t="shared" si="2131"/>
        <v>21.792469999999998</v>
      </c>
      <c r="GR1188" s="228">
        <f t="shared" si="2119"/>
        <v>1.0076523861361302</v>
      </c>
      <c r="GS1188" s="239">
        <f t="shared" si="2120"/>
        <v>14</v>
      </c>
      <c r="GT1188" s="231">
        <f t="shared" si="2132"/>
        <v>1.0032424069999999</v>
      </c>
      <c r="GU1188" s="227">
        <f t="shared" si="2133"/>
        <v>3147.20502437</v>
      </c>
      <c r="GV1188" s="227">
        <f t="shared" si="2134"/>
        <v>3231.26169437</v>
      </c>
      <c r="GW1188" s="1"/>
      <c r="GX1188" s="1"/>
      <c r="GY1188" s="1"/>
      <c r="GZ1188" s="5"/>
      <c r="HA1188" s="5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3"/>
      <c r="JZ1188" s="1"/>
      <c r="KA1188" s="1"/>
      <c r="KB1188" s="1"/>
      <c r="KC1188" s="1"/>
      <c r="KD1188" s="1"/>
      <c r="KE1188" s="1"/>
    </row>
    <row r="1189" spans="1:291" x14ac:dyDescent="0.2">
      <c r="A1189" s="196">
        <f t="shared" si="2103"/>
        <v>43847</v>
      </c>
      <c r="B1189" s="236">
        <f t="shared" si="2123"/>
        <v>126932.53940912003</v>
      </c>
      <c r="C1189" s="66">
        <f t="shared" si="1941"/>
        <v>42206.010731210001</v>
      </c>
      <c r="D1189" s="77">
        <f t="shared" si="2104"/>
        <v>5259.76</v>
      </c>
      <c r="E1189" s="67">
        <f>VLOOKUP(A1188,[1]Plan1!$DQ$117:$DS$314,3)</f>
        <v>5320.25</v>
      </c>
      <c r="F1189" s="11">
        <f t="shared" si="2105"/>
        <v>43826</v>
      </c>
      <c r="G1189" s="73">
        <f t="shared" si="2093"/>
        <v>1.1500524738771389E-2</v>
      </c>
      <c r="H1189" s="11">
        <f t="shared" si="2106"/>
        <v>43857</v>
      </c>
      <c r="I1189" s="11">
        <f t="shared" si="2094"/>
        <v>43857</v>
      </c>
      <c r="J1189" s="1">
        <f t="shared" si="2107"/>
        <v>21</v>
      </c>
      <c r="K1189" s="1">
        <f t="shared" si="2108"/>
        <v>15</v>
      </c>
      <c r="L1189" s="66">
        <f t="shared" si="2095"/>
        <v>1.0082012300000001</v>
      </c>
      <c r="M1189" s="70">
        <f t="shared" si="1942"/>
        <v>1.0051002499999999</v>
      </c>
      <c r="N1189" s="70">
        <f t="shared" si="2145"/>
        <v>1.1095297412767287</v>
      </c>
      <c r="O1189" s="66">
        <f t="shared" si="1938"/>
        <v>1.11862924</v>
      </c>
      <c r="P1189" s="66">
        <f t="shared" si="2096"/>
        <v>42552.151932590001</v>
      </c>
      <c r="Q1189" s="74">
        <f t="shared" si="2097"/>
        <v>0</v>
      </c>
      <c r="R1189" s="75">
        <f t="shared" si="1939"/>
        <v>0</v>
      </c>
      <c r="S1189" s="66">
        <f t="shared" si="1940"/>
        <v>0</v>
      </c>
      <c r="T1189" s="10">
        <f t="shared" si="2109"/>
        <v>0.06</v>
      </c>
      <c r="U1189" s="74">
        <f t="shared" ref="U1189:U1252" si="2152">IF(Q1188&gt;0,1,IF(K1189=K1188,U1188,U1188+1))</f>
        <v>15</v>
      </c>
      <c r="V1189" s="74">
        <v>252</v>
      </c>
      <c r="W1189" s="70">
        <f t="shared" si="2098"/>
        <v>1.0034744090000001</v>
      </c>
      <c r="X1189" s="66">
        <f t="shared" si="2099"/>
        <v>147.84357964</v>
      </c>
      <c r="Y1189" s="66">
        <v>0</v>
      </c>
      <c r="Z1189" s="67">
        <f t="shared" si="2100"/>
        <v>0</v>
      </c>
      <c r="AA1189" s="68" t="str">
        <f t="shared" si="2110"/>
        <v>A+INCORP J=</v>
      </c>
      <c r="AB1189" s="11">
        <f t="shared" si="2111"/>
        <v>43857</v>
      </c>
      <c r="AC1189" s="227">
        <f t="shared" si="2117"/>
        <v>3113.21</v>
      </c>
      <c r="AD1189" s="227">
        <f t="shared" si="1957"/>
        <v>62.264200000000002</v>
      </c>
      <c r="AE1189" s="227">
        <f t="shared" si="1958"/>
        <v>686.98167333333333</v>
      </c>
      <c r="AF1189" s="228">
        <f t="shared" si="2124"/>
        <v>1.072050120262747</v>
      </c>
      <c r="AG1189" s="230">
        <f t="shared" si="2125"/>
        <v>457</v>
      </c>
      <c r="AH1189" s="231">
        <f t="shared" si="1959"/>
        <v>1.1114552609999999</v>
      </c>
      <c r="AI1189" s="227">
        <f t="shared" si="1960"/>
        <v>3709.50100049</v>
      </c>
      <c r="AJ1189" s="227">
        <f t="shared" si="1961"/>
        <v>4458.7468738233329</v>
      </c>
      <c r="AK1189" s="227">
        <f t="shared" si="1948"/>
        <v>3113.21</v>
      </c>
      <c r="AL1189" s="227">
        <f t="shared" si="1962"/>
        <v>62.264200000000002</v>
      </c>
      <c r="AM1189" s="227">
        <f t="shared" si="1963"/>
        <v>655.8495733333333</v>
      </c>
      <c r="AN1189" s="228">
        <f t="shared" si="1949"/>
        <v>1.071086546576804</v>
      </c>
      <c r="AO1189" s="230">
        <f t="shared" si="1950"/>
        <v>436</v>
      </c>
      <c r="AP1189" s="231">
        <f t="shared" si="1964"/>
        <v>1.106071402</v>
      </c>
      <c r="AQ1189" s="227">
        <f t="shared" si="1965"/>
        <v>3688.2142777200002</v>
      </c>
      <c r="AR1189" s="227">
        <f t="shared" si="1966"/>
        <v>4406.3280510533332</v>
      </c>
      <c r="AS1189" s="227">
        <f t="shared" si="2112"/>
        <v>3113.21</v>
      </c>
      <c r="AT1189" s="227">
        <f t="shared" si="1967"/>
        <v>62.264200000000002</v>
      </c>
      <c r="AU1189" s="227">
        <f t="shared" si="1968"/>
        <v>624.71747333333337</v>
      </c>
      <c r="AV1189" s="228">
        <f t="shared" si="2113"/>
        <v>1.0687357905493111</v>
      </c>
      <c r="AW1189" s="230">
        <f t="shared" si="2114"/>
        <v>415</v>
      </c>
      <c r="AX1189" s="231">
        <f t="shared" si="1969"/>
        <v>1.1007136230000001</v>
      </c>
      <c r="AY1189" s="227">
        <f t="shared" si="1970"/>
        <v>3662.2932112399999</v>
      </c>
      <c r="AZ1189" s="227">
        <f t="shared" si="1971"/>
        <v>4349.2748845733331</v>
      </c>
      <c r="BA1189" s="227">
        <f t="shared" si="2091"/>
        <v>3113.21</v>
      </c>
      <c r="BB1189" s="227">
        <f t="shared" si="1972"/>
        <v>62.264200000000002</v>
      </c>
      <c r="BC1189" s="227">
        <f t="shared" si="1973"/>
        <v>592.54763666666679</v>
      </c>
      <c r="BD1189" s="228">
        <f t="shared" si="1946"/>
        <v>1.0644773099593445</v>
      </c>
      <c r="BE1189" s="230">
        <f t="shared" si="1947"/>
        <v>395</v>
      </c>
      <c r="BF1189" s="231">
        <f t="shared" si="1974"/>
        <v>1.0956351070000001</v>
      </c>
      <c r="BG1189" s="227">
        <f t="shared" si="1975"/>
        <v>3630.8705470999998</v>
      </c>
      <c r="BH1189" s="227">
        <f t="shared" si="1976"/>
        <v>4285.682383766667</v>
      </c>
      <c r="BI1189" s="227">
        <f t="shared" si="2115"/>
        <v>3113.21</v>
      </c>
      <c r="BJ1189" s="227">
        <f t="shared" si="1977"/>
        <v>62.264200000000002</v>
      </c>
      <c r="BK1189" s="227">
        <f t="shared" si="1978"/>
        <v>561.41553666666675</v>
      </c>
      <c r="BL1189" s="228">
        <f t="shared" si="2101"/>
        <v>1.0512316464742306</v>
      </c>
      <c r="BM1189" s="230">
        <f t="shared" si="2102"/>
        <v>373</v>
      </c>
      <c r="BN1189" s="231">
        <f t="shared" si="1979"/>
        <v>1.090075798</v>
      </c>
      <c r="BO1189" s="227">
        <f t="shared" si="1980"/>
        <v>3567.4963772699998</v>
      </c>
      <c r="BP1189" s="227">
        <f t="shared" si="1981"/>
        <v>4191.1761139366663</v>
      </c>
      <c r="BQ1189" s="227">
        <f t="shared" si="1945"/>
        <v>3113.21</v>
      </c>
      <c r="BR1189" s="227">
        <f t="shared" si="1982"/>
        <v>62.264200000000002</v>
      </c>
      <c r="BS1189" s="227">
        <f t="shared" si="1983"/>
        <v>527.17022666666674</v>
      </c>
      <c r="BT1189" s="228">
        <f t="shared" si="1943"/>
        <v>1.0477733179106932</v>
      </c>
      <c r="BU1189" s="230">
        <f t="shared" si="1944"/>
        <v>350</v>
      </c>
      <c r="BV1189" s="231">
        <f t="shared" si="1984"/>
        <v>1.084293951</v>
      </c>
      <c r="BW1189" s="227">
        <f t="shared" si="1985"/>
        <v>3536.90004426</v>
      </c>
      <c r="BX1189" s="227">
        <f t="shared" si="1986"/>
        <v>4126.3344709266667</v>
      </c>
      <c r="BY1189" s="227">
        <f t="shared" si="2092"/>
        <v>3113.21</v>
      </c>
      <c r="BZ1189" s="227">
        <f t="shared" si="1987"/>
        <v>62.264200000000002</v>
      </c>
      <c r="CA1189" s="227">
        <f t="shared" si="1988"/>
        <v>497.07586333333336</v>
      </c>
      <c r="CB1189" s="228">
        <f t="shared" si="2089"/>
        <v>1.0487161283552613</v>
      </c>
      <c r="CC1189" s="230">
        <f t="shared" si="2090"/>
        <v>330</v>
      </c>
      <c r="CD1189" s="231">
        <f t="shared" si="1989"/>
        <v>1.079291193</v>
      </c>
      <c r="CE1189" s="227">
        <f t="shared" si="1990"/>
        <v>3523.7492557700002</v>
      </c>
      <c r="CF1189" s="227">
        <f t="shared" si="1991"/>
        <v>4083.0893191033338</v>
      </c>
      <c r="CG1189" s="227">
        <f t="shared" si="2085"/>
        <v>3113.21</v>
      </c>
      <c r="CH1189" s="227">
        <f t="shared" si="1992"/>
        <v>62.264200000000002</v>
      </c>
      <c r="CI1189" s="227">
        <f t="shared" si="1993"/>
        <v>465.94376333333332</v>
      </c>
      <c r="CJ1189" s="228">
        <f t="shared" ref="CJ1189:CJ1252" si="2153">($O1189/CJ$738)</f>
        <v>1.0437066535073121</v>
      </c>
      <c r="CK1189" s="230">
        <f t="shared" ref="CK1189:CK1252" si="2154">NETWORKDAYS(CK$738,$A1189,$AE$118:$AE$502)-1</f>
        <v>309</v>
      </c>
      <c r="CL1189" s="231">
        <f t="shared" si="1994"/>
        <v>1.0740631359999999</v>
      </c>
      <c r="CM1189" s="227">
        <f t="shared" si="1995"/>
        <v>3489.9297084899999</v>
      </c>
      <c r="CN1189" s="227">
        <f t="shared" si="1996"/>
        <v>4018.1376718233332</v>
      </c>
      <c r="CO1189" s="227">
        <f t="shared" si="2088"/>
        <v>3113.21</v>
      </c>
      <c r="CP1189" s="227">
        <f t="shared" si="1997"/>
        <v>62.264200000000002</v>
      </c>
      <c r="CQ1189" s="227">
        <f t="shared" si="1998"/>
        <v>432.73619000000002</v>
      </c>
      <c r="CR1189" s="228">
        <f t="shared" si="2086"/>
        <v>1.0390317792185961</v>
      </c>
      <c r="CS1189" s="230">
        <f t="shared" si="2087"/>
        <v>289</v>
      </c>
      <c r="CT1189" s="231">
        <f t="shared" si="1999"/>
        <v>1.0691075809999999</v>
      </c>
      <c r="CU1189" s="227">
        <f t="shared" si="2000"/>
        <v>3458.2680848800001</v>
      </c>
      <c r="CV1189" s="227">
        <f t="shared" si="2001"/>
        <v>3953.2684748800002</v>
      </c>
      <c r="CW1189" s="227">
        <f t="shared" si="2151"/>
        <v>3113.21</v>
      </c>
      <c r="CX1189" s="227">
        <f t="shared" si="2002"/>
        <v>62.264200000000002</v>
      </c>
      <c r="CY1189" s="227">
        <f t="shared" si="2003"/>
        <v>401.60409000000004</v>
      </c>
      <c r="CZ1189" s="228">
        <f t="shared" si="2149"/>
        <v>1.0412188073715323</v>
      </c>
      <c r="DA1189" s="239">
        <f t="shared" si="2150"/>
        <v>268</v>
      </c>
      <c r="DB1189" s="231">
        <f t="shared" si="2004"/>
        <v>1.063928853</v>
      </c>
      <c r="DC1189" s="227">
        <f t="shared" si="2005"/>
        <v>3448.76027737</v>
      </c>
      <c r="DD1189" s="227">
        <f t="shared" si="2006"/>
        <v>3912.6285673699999</v>
      </c>
      <c r="DE1189" s="227">
        <f t="shared" si="2084"/>
        <v>3113.21</v>
      </c>
      <c r="DF1189" s="227">
        <f t="shared" si="2007"/>
        <v>62.264200000000002</v>
      </c>
      <c r="DG1189" s="227">
        <f t="shared" si="2008"/>
        <v>370.47199000000001</v>
      </c>
      <c r="DH1189" s="228">
        <f t="shared" si="2082"/>
        <v>1.0396592111096274</v>
      </c>
      <c r="DI1189" s="239">
        <f t="shared" si="2083"/>
        <v>247</v>
      </c>
      <c r="DJ1189" s="231">
        <f t="shared" si="2009"/>
        <v>1.0587752109999999</v>
      </c>
      <c r="DK1189" s="227">
        <f t="shared" si="2010"/>
        <v>3426.91385283</v>
      </c>
      <c r="DL1189" s="227">
        <f t="shared" si="2011"/>
        <v>3859.6500428300001</v>
      </c>
      <c r="DM1189" s="227">
        <f t="shared" si="2148"/>
        <v>3113.21</v>
      </c>
      <c r="DN1189" s="227">
        <f t="shared" si="2012"/>
        <v>62.264200000000002</v>
      </c>
      <c r="DO1189" s="227">
        <f t="shared" si="2013"/>
        <v>338.30215333333337</v>
      </c>
      <c r="DP1189" s="228">
        <f t="shared" si="2146"/>
        <v>1.0363433212100888</v>
      </c>
      <c r="DQ1189" s="239">
        <f t="shared" si="2147"/>
        <v>226</v>
      </c>
      <c r="DR1189" s="231">
        <f t="shared" si="2014"/>
        <v>1.053646533</v>
      </c>
      <c r="DS1189" s="227">
        <f t="shared" si="2015"/>
        <v>3399.43711833</v>
      </c>
      <c r="DT1189" s="227">
        <f t="shared" si="2016"/>
        <v>3800.0034716633336</v>
      </c>
      <c r="DU1189" s="227">
        <f t="shared" si="2081"/>
        <v>3113.21</v>
      </c>
      <c r="DV1189" s="227">
        <f t="shared" si="2017"/>
        <v>62.264200000000002</v>
      </c>
      <c r="DW1189" s="227">
        <f t="shared" si="2018"/>
        <v>309.24552666666671</v>
      </c>
      <c r="DX1189" s="228">
        <f t="shared" si="2078"/>
        <v>1.0319066875214729</v>
      </c>
      <c r="DY1189" s="239">
        <f t="shared" si="2079"/>
        <v>208</v>
      </c>
      <c r="DZ1189" s="231">
        <f t="shared" si="2019"/>
        <v>1.049270302</v>
      </c>
      <c r="EA1189" s="227">
        <f t="shared" si="2020"/>
        <v>3370.82514395</v>
      </c>
      <c r="EB1189" s="227">
        <f t="shared" si="2021"/>
        <v>3742.3348706166666</v>
      </c>
      <c r="EC1189" s="227">
        <f t="shared" si="2142"/>
        <v>3113.21</v>
      </c>
      <c r="ED1189" s="227">
        <f t="shared" si="2022"/>
        <v>62.264200000000002</v>
      </c>
      <c r="EE1189" s="227">
        <f t="shared" si="2023"/>
        <v>277.07569000000001</v>
      </c>
      <c r="EF1189" s="228">
        <f t="shared" si="2143"/>
        <v>1.0242253921105411</v>
      </c>
      <c r="EG1189" s="239">
        <f t="shared" si="2144"/>
        <v>186</v>
      </c>
      <c r="EH1189" s="231">
        <f t="shared" si="2024"/>
        <v>1.0439462500000001</v>
      </c>
      <c r="EI1189" s="227">
        <f t="shared" si="2025"/>
        <v>3328.7570084200001</v>
      </c>
      <c r="EJ1189" s="227">
        <f t="shared" si="2026"/>
        <v>3668.0968984200003</v>
      </c>
      <c r="EK1189" s="227">
        <f t="shared" si="2080"/>
        <v>3113.21</v>
      </c>
      <c r="EL1189" s="227">
        <f t="shared" si="2027"/>
        <v>62.264200000000002</v>
      </c>
      <c r="EM1189" s="227">
        <f t="shared" si="2028"/>
        <v>243.86811666666668</v>
      </c>
      <c r="EN1189" s="228">
        <f t="shared" si="2076"/>
        <v>1.0184207152975795</v>
      </c>
      <c r="EO1189" s="239">
        <f t="shared" si="2077"/>
        <v>165</v>
      </c>
      <c r="EP1189" s="231">
        <f t="shared" si="2029"/>
        <v>1.038889403</v>
      </c>
      <c r="EQ1189" s="227">
        <f t="shared" si="2030"/>
        <v>3293.8586455599998</v>
      </c>
      <c r="ER1189" s="227">
        <f t="shared" si="2031"/>
        <v>3599.9909622266664</v>
      </c>
      <c r="ES1189" s="227">
        <f t="shared" si="2141"/>
        <v>3113.21</v>
      </c>
      <c r="ET1189" s="227">
        <f t="shared" si="2032"/>
        <v>62.264200000000002</v>
      </c>
      <c r="EU1189" s="227">
        <f t="shared" si="2033"/>
        <v>213.77375333333333</v>
      </c>
      <c r="EV1189" s="228">
        <f t="shared" si="2139"/>
        <v>1.0170983159943485</v>
      </c>
      <c r="EW1189" s="239">
        <f t="shared" si="2140"/>
        <v>145</v>
      </c>
      <c r="EX1189" s="231">
        <f t="shared" si="2034"/>
        <v>1.0340961339999999</v>
      </c>
      <c r="EY1189" s="227">
        <f t="shared" si="2035"/>
        <v>3274.40403298</v>
      </c>
      <c r="EZ1189" s="227">
        <f t="shared" si="2036"/>
        <v>3550.4419863133335</v>
      </c>
      <c r="FA1189" s="227">
        <f t="shared" si="2070"/>
        <v>3113.21</v>
      </c>
      <c r="FB1189" s="227">
        <f t="shared" si="2037"/>
        <v>62.264200000000002</v>
      </c>
      <c r="FC1189" s="227">
        <f t="shared" si="2038"/>
        <v>182.64165333333332</v>
      </c>
      <c r="FD1189" s="228">
        <f t="shared" si="2068"/>
        <v>1.0169968866944255</v>
      </c>
      <c r="FE1189" s="239">
        <f t="shared" si="2069"/>
        <v>123</v>
      </c>
      <c r="FF1189" s="231">
        <f t="shared" si="2039"/>
        <v>1.0288490770000001</v>
      </c>
      <c r="FG1189" s="227">
        <f t="shared" si="2040"/>
        <v>3257.4646580100002</v>
      </c>
      <c r="FH1189" s="227">
        <f t="shared" si="2041"/>
        <v>3502.3705113433334</v>
      </c>
      <c r="FI1189" s="227">
        <f t="shared" si="2138"/>
        <v>3113.21</v>
      </c>
      <c r="FJ1189" s="227">
        <f t="shared" si="2042"/>
        <v>62.264200000000002</v>
      </c>
      <c r="FK1189" s="227">
        <f t="shared" si="2043"/>
        <v>149.43407999999999</v>
      </c>
      <c r="FL1189" s="228">
        <f t="shared" si="2136"/>
        <v>1.0150676990081171</v>
      </c>
      <c r="FM1189" s="239">
        <f t="shared" si="2137"/>
        <v>101</v>
      </c>
      <c r="FN1189" s="231">
        <f t="shared" si="2044"/>
        <v>1.023628644</v>
      </c>
      <c r="FO1189" s="227">
        <f t="shared" si="2045"/>
        <v>3234.7882359800001</v>
      </c>
      <c r="FP1189" s="227">
        <f t="shared" si="2046"/>
        <v>3446.4865159800001</v>
      </c>
      <c r="FQ1189" s="227">
        <f t="shared" si="2067"/>
        <v>3113.21</v>
      </c>
      <c r="FR1189" s="227">
        <f t="shared" si="2047"/>
        <v>62.264200000000002</v>
      </c>
      <c r="FS1189" s="227">
        <f t="shared" si="2048"/>
        <v>118.30198</v>
      </c>
      <c r="FT1189" s="228">
        <f t="shared" si="2065"/>
        <v>1.0139516958460819</v>
      </c>
      <c r="FU1189" s="239">
        <f t="shared" si="2066"/>
        <v>79</v>
      </c>
      <c r="FV1189" s="231">
        <f t="shared" si="2049"/>
        <v>1.0184346989999999</v>
      </c>
      <c r="FW1189" s="227">
        <f t="shared" si="2050"/>
        <v>3214.8363513200002</v>
      </c>
      <c r="FX1189" s="227">
        <f t="shared" si="2051"/>
        <v>3395.40253132</v>
      </c>
      <c r="FY1189" s="227">
        <f t="shared" si="2135"/>
        <v>3113.21</v>
      </c>
      <c r="FZ1189" s="227">
        <f t="shared" si="2052"/>
        <v>62.264200000000002</v>
      </c>
      <c r="GA1189" s="227">
        <f t="shared" si="2053"/>
        <v>87.169879999999992</v>
      </c>
      <c r="GB1189" s="228">
        <f t="shared" si="2128"/>
        <v>1.0143570664073307</v>
      </c>
      <c r="GC1189" s="239">
        <f t="shared" si="2129"/>
        <v>57</v>
      </c>
      <c r="GD1189" s="231">
        <f t="shared" si="2054"/>
        <v>1.0132671090000001</v>
      </c>
      <c r="GE1189" s="227">
        <f t="shared" si="2055"/>
        <v>3199.8028532799999</v>
      </c>
      <c r="GF1189" s="227">
        <f t="shared" si="2056"/>
        <v>3349.2369332799999</v>
      </c>
      <c r="GG1189" s="227">
        <f t="shared" si="2063"/>
        <v>3113.21</v>
      </c>
      <c r="GH1189" s="227">
        <f t="shared" si="2071"/>
        <v>62.264200000000002</v>
      </c>
      <c r="GI1189" s="227">
        <f t="shared" si="2072"/>
        <v>55.000043333333338</v>
      </c>
      <c r="GJ1189" s="228">
        <f t="shared" si="2058"/>
        <v>1.0133433062212351</v>
      </c>
      <c r="GK1189" s="239">
        <f t="shared" si="2059"/>
        <v>37</v>
      </c>
      <c r="GL1189" s="231">
        <f t="shared" si="2073"/>
        <v>1.008592057</v>
      </c>
      <c r="GM1189" s="227">
        <f t="shared" si="2074"/>
        <v>3181.8563106000001</v>
      </c>
      <c r="GN1189" s="227">
        <f t="shared" si="2075"/>
        <v>3299.1205539333337</v>
      </c>
      <c r="GO1189" s="227">
        <f t="shared" si="2126"/>
        <v>3113.21</v>
      </c>
      <c r="GP1189" s="227">
        <f t="shared" si="2130"/>
        <v>62.264200000000002</v>
      </c>
      <c r="GQ1189" s="227">
        <f t="shared" si="2131"/>
        <v>22.830206666666665</v>
      </c>
      <c r="GR1189" s="228">
        <f t="shared" si="2119"/>
        <v>1.0082012222583596</v>
      </c>
      <c r="GS1189" s="239">
        <f t="shared" si="2120"/>
        <v>15</v>
      </c>
      <c r="GT1189" s="231">
        <f t="shared" si="2132"/>
        <v>1.0034744090000001</v>
      </c>
      <c r="GU1189" s="227">
        <f t="shared" si="2133"/>
        <v>3149.6474010400002</v>
      </c>
      <c r="GV1189" s="227">
        <f t="shared" si="2134"/>
        <v>3234.7418077066668</v>
      </c>
      <c r="GW1189" s="1"/>
      <c r="GX1189" s="1"/>
      <c r="GY1189" s="1"/>
      <c r="GZ1189" s="5"/>
      <c r="HA1189" s="5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3"/>
      <c r="JZ1189" s="1"/>
      <c r="KA1189" s="1"/>
      <c r="KB1189" s="1"/>
      <c r="KC1189" s="1"/>
      <c r="KD1189" s="1"/>
      <c r="KE1189" s="1"/>
    </row>
    <row r="1190" spans="1:291" x14ac:dyDescent="0.2">
      <c r="A1190" s="196">
        <f t="shared" si="2103"/>
        <v>43848</v>
      </c>
      <c r="B1190" s="236">
        <f t="shared" si="2123"/>
        <v>127029.38304070664</v>
      </c>
      <c r="C1190" s="66">
        <f t="shared" si="1941"/>
        <v>42206.010731210001</v>
      </c>
      <c r="D1190" s="77">
        <f t="shared" si="2104"/>
        <v>5259.76</v>
      </c>
      <c r="E1190" s="67">
        <f>VLOOKUP(A1189,[1]Plan1!$DQ$117:$DS$314,3)</f>
        <v>5320.25</v>
      </c>
      <c r="F1190" s="11">
        <f t="shared" si="2105"/>
        <v>43826</v>
      </c>
      <c r="G1190" s="73">
        <f t="shared" si="2093"/>
        <v>1.1500524738771389E-2</v>
      </c>
      <c r="H1190" s="11">
        <f t="shared" si="2106"/>
        <v>43857</v>
      </c>
      <c r="I1190" s="11">
        <f t="shared" si="2094"/>
        <v>43857</v>
      </c>
      <c r="J1190" s="1">
        <f t="shared" si="2107"/>
        <v>21</v>
      </c>
      <c r="K1190" s="1">
        <f t="shared" si="2108"/>
        <v>16</v>
      </c>
      <c r="L1190" s="66">
        <f t="shared" si="2095"/>
        <v>1.0087503600000001</v>
      </c>
      <c r="M1190" s="70">
        <f t="shared" si="1942"/>
        <v>1.0051002499999999</v>
      </c>
      <c r="N1190" s="70">
        <f t="shared" si="2145"/>
        <v>1.1095297412767287</v>
      </c>
      <c r="O1190" s="66">
        <f t="shared" si="1938"/>
        <v>1.1192385199999999</v>
      </c>
      <c r="P1190" s="66">
        <f t="shared" si="2096"/>
        <v>42575.328519269999</v>
      </c>
      <c r="Q1190" s="74">
        <f t="shared" si="2097"/>
        <v>0</v>
      </c>
      <c r="R1190" s="75">
        <f t="shared" si="1939"/>
        <v>0</v>
      </c>
      <c r="S1190" s="66">
        <f t="shared" si="1940"/>
        <v>0</v>
      </c>
      <c r="T1190" s="10">
        <f t="shared" si="2109"/>
        <v>0.06</v>
      </c>
      <c r="U1190" s="74">
        <f t="shared" si="2152"/>
        <v>16</v>
      </c>
      <c r="V1190" s="74">
        <v>252</v>
      </c>
      <c r="W1190" s="70">
        <f t="shared" si="2098"/>
        <v>1.003706465</v>
      </c>
      <c r="X1190" s="66">
        <f t="shared" si="2099"/>
        <v>157.80396501999999</v>
      </c>
      <c r="Y1190" s="66">
        <v>0</v>
      </c>
      <c r="Z1190" s="67">
        <f t="shared" si="2100"/>
        <v>0</v>
      </c>
      <c r="AA1190" s="68" t="str">
        <f t="shared" si="2110"/>
        <v>A+INCORP J=</v>
      </c>
      <c r="AB1190" s="11">
        <f t="shared" si="2111"/>
        <v>43857</v>
      </c>
      <c r="AC1190" s="227">
        <f t="shared" si="2117"/>
        <v>3113.21</v>
      </c>
      <c r="AD1190" s="227">
        <f t="shared" si="1957"/>
        <v>62.264200000000002</v>
      </c>
      <c r="AE1190" s="227">
        <f t="shared" si="1958"/>
        <v>688.01941000000011</v>
      </c>
      <c r="AF1190" s="228">
        <f t="shared" si="2124"/>
        <v>1.0726340301713364</v>
      </c>
      <c r="AG1190" s="230">
        <f t="shared" si="2125"/>
        <v>457</v>
      </c>
      <c r="AH1190" s="231">
        <f t="shared" si="1959"/>
        <v>1.1114552609999999</v>
      </c>
      <c r="AI1190" s="227">
        <f t="shared" si="1960"/>
        <v>3711.5214418400001</v>
      </c>
      <c r="AJ1190" s="227">
        <f t="shared" si="1961"/>
        <v>4461.8050518400005</v>
      </c>
      <c r="AK1190" s="227">
        <f t="shared" si="1948"/>
        <v>3113.21</v>
      </c>
      <c r="AL1190" s="227">
        <f t="shared" si="1962"/>
        <v>62.264200000000002</v>
      </c>
      <c r="AM1190" s="227">
        <f t="shared" si="1963"/>
        <v>656.88731000000007</v>
      </c>
      <c r="AN1190" s="228">
        <f t="shared" si="1949"/>
        <v>1.0716699316589768</v>
      </c>
      <c r="AO1190" s="230">
        <f t="shared" si="1950"/>
        <v>436</v>
      </c>
      <c r="AP1190" s="231">
        <f t="shared" si="1964"/>
        <v>1.106071402</v>
      </c>
      <c r="AQ1190" s="227">
        <f t="shared" si="1965"/>
        <v>3690.2231249000001</v>
      </c>
      <c r="AR1190" s="227">
        <f t="shared" si="1966"/>
        <v>4409.3746349000003</v>
      </c>
      <c r="AS1190" s="227">
        <f t="shared" si="2112"/>
        <v>3113.21</v>
      </c>
      <c r="AT1190" s="227">
        <f t="shared" si="1967"/>
        <v>62.264200000000002</v>
      </c>
      <c r="AU1190" s="227">
        <f t="shared" si="1968"/>
        <v>625.75521000000003</v>
      </c>
      <c r="AV1190" s="228">
        <f t="shared" si="2113"/>
        <v>1.069317895253159</v>
      </c>
      <c r="AW1190" s="230">
        <f t="shared" si="2114"/>
        <v>415</v>
      </c>
      <c r="AX1190" s="231">
        <f t="shared" si="1969"/>
        <v>1.1007136230000001</v>
      </c>
      <c r="AY1190" s="227">
        <f t="shared" si="1970"/>
        <v>3664.2879400800002</v>
      </c>
      <c r="AZ1190" s="227">
        <f t="shared" si="1971"/>
        <v>4352.3073500800001</v>
      </c>
      <c r="BA1190" s="227">
        <f t="shared" si="2091"/>
        <v>3113.21</v>
      </c>
      <c r="BB1190" s="227">
        <f t="shared" si="1972"/>
        <v>62.264200000000002</v>
      </c>
      <c r="BC1190" s="227">
        <f t="shared" si="1973"/>
        <v>593.58537333333334</v>
      </c>
      <c r="BD1190" s="228">
        <f t="shared" si="1946"/>
        <v>1.0650570952109906</v>
      </c>
      <c r="BE1190" s="230">
        <f t="shared" si="1947"/>
        <v>395</v>
      </c>
      <c r="BF1190" s="231">
        <f t="shared" si="1974"/>
        <v>1.0956351070000001</v>
      </c>
      <c r="BG1190" s="227">
        <f t="shared" si="1975"/>
        <v>3632.8481610700001</v>
      </c>
      <c r="BH1190" s="227">
        <f t="shared" si="1976"/>
        <v>4288.697734403333</v>
      </c>
      <c r="BI1190" s="227">
        <f t="shared" si="2115"/>
        <v>3113.21</v>
      </c>
      <c r="BJ1190" s="227">
        <f t="shared" si="1977"/>
        <v>62.264200000000002</v>
      </c>
      <c r="BK1190" s="227">
        <f t="shared" si="1978"/>
        <v>562.4532733333333</v>
      </c>
      <c r="BL1190" s="228">
        <f t="shared" si="2101"/>
        <v>1.0518042172552016</v>
      </c>
      <c r="BM1190" s="230">
        <f t="shared" si="2102"/>
        <v>373</v>
      </c>
      <c r="BN1190" s="231">
        <f t="shared" si="1979"/>
        <v>1.090075798</v>
      </c>
      <c r="BO1190" s="227">
        <f t="shared" si="1980"/>
        <v>3569.4394734399998</v>
      </c>
      <c r="BP1190" s="227">
        <f t="shared" si="1981"/>
        <v>4194.1569467733334</v>
      </c>
      <c r="BQ1190" s="227">
        <f t="shared" si="1945"/>
        <v>3113.21</v>
      </c>
      <c r="BR1190" s="227">
        <f t="shared" si="1982"/>
        <v>62.264200000000002</v>
      </c>
      <c r="BS1190" s="227">
        <f t="shared" si="1983"/>
        <v>528.20796333333328</v>
      </c>
      <c r="BT1190" s="228">
        <f t="shared" si="1943"/>
        <v>1.0483440050555568</v>
      </c>
      <c r="BU1190" s="230">
        <f t="shared" si="1944"/>
        <v>350</v>
      </c>
      <c r="BV1190" s="231">
        <f t="shared" si="1984"/>
        <v>1.084293951</v>
      </c>
      <c r="BW1190" s="227">
        <f t="shared" si="1985"/>
        <v>3538.82647563</v>
      </c>
      <c r="BX1190" s="227">
        <f t="shared" si="1986"/>
        <v>4129.2986389633334</v>
      </c>
      <c r="BY1190" s="227">
        <f t="shared" si="2092"/>
        <v>3113.21</v>
      </c>
      <c r="BZ1190" s="227">
        <f t="shared" si="1987"/>
        <v>62.264200000000002</v>
      </c>
      <c r="CA1190" s="227">
        <f t="shared" si="1988"/>
        <v>498.11360000000002</v>
      </c>
      <c r="CB1190" s="228">
        <f t="shared" si="2089"/>
        <v>1.0492873290174969</v>
      </c>
      <c r="CC1190" s="230">
        <f t="shared" si="2090"/>
        <v>330</v>
      </c>
      <c r="CD1190" s="231">
        <f t="shared" si="1989"/>
        <v>1.079291193</v>
      </c>
      <c r="CE1190" s="227">
        <f t="shared" si="1990"/>
        <v>3525.6685243400002</v>
      </c>
      <c r="CF1190" s="227">
        <f t="shared" si="1991"/>
        <v>4086.04632434</v>
      </c>
      <c r="CG1190" s="227">
        <f t="shared" si="2085"/>
        <v>3113.21</v>
      </c>
      <c r="CH1190" s="227">
        <f t="shared" si="1992"/>
        <v>62.264200000000002</v>
      </c>
      <c r="CI1190" s="227">
        <f t="shared" si="1993"/>
        <v>466.98149999999998</v>
      </c>
      <c r="CJ1190" s="228">
        <f t="shared" si="2153"/>
        <v>1.0442751256758467</v>
      </c>
      <c r="CK1190" s="230">
        <f t="shared" si="2154"/>
        <v>309</v>
      </c>
      <c r="CL1190" s="231">
        <f t="shared" si="1994"/>
        <v>1.0740631359999999</v>
      </c>
      <c r="CM1190" s="227">
        <f t="shared" si="1995"/>
        <v>3491.8305566899999</v>
      </c>
      <c r="CN1190" s="227">
        <f t="shared" si="1996"/>
        <v>4021.0762566899998</v>
      </c>
      <c r="CO1190" s="227">
        <f t="shared" si="2088"/>
        <v>3113.21</v>
      </c>
      <c r="CP1190" s="227">
        <f t="shared" si="1997"/>
        <v>62.264200000000002</v>
      </c>
      <c r="CQ1190" s="227">
        <f t="shared" si="1998"/>
        <v>433.77392666666668</v>
      </c>
      <c r="CR1190" s="228">
        <f t="shared" si="2086"/>
        <v>1.0395977051391827</v>
      </c>
      <c r="CS1190" s="230">
        <f t="shared" si="2087"/>
        <v>289</v>
      </c>
      <c r="CT1190" s="231">
        <f t="shared" si="1999"/>
        <v>1.0691075809999999</v>
      </c>
      <c r="CU1190" s="227">
        <f t="shared" si="2000"/>
        <v>3460.1516880499998</v>
      </c>
      <c r="CV1190" s="227">
        <f t="shared" si="2001"/>
        <v>3956.1898147166667</v>
      </c>
      <c r="CW1190" s="227">
        <f t="shared" si="2151"/>
        <v>3113.21</v>
      </c>
      <c r="CX1190" s="227">
        <f t="shared" si="2002"/>
        <v>62.264200000000002</v>
      </c>
      <c r="CY1190" s="227">
        <f t="shared" si="2003"/>
        <v>402.64182666666665</v>
      </c>
      <c r="CZ1190" s="228">
        <f t="shared" si="2149"/>
        <v>1.041785924493337</v>
      </c>
      <c r="DA1190" s="239">
        <f t="shared" si="2150"/>
        <v>268</v>
      </c>
      <c r="DB1190" s="231">
        <f t="shared" si="2004"/>
        <v>1.063928853</v>
      </c>
      <c r="DC1190" s="227">
        <f t="shared" si="2005"/>
        <v>3450.6387019499998</v>
      </c>
      <c r="DD1190" s="227">
        <f t="shared" si="2006"/>
        <v>3915.5447286166664</v>
      </c>
      <c r="DE1190" s="227">
        <f t="shared" si="2084"/>
        <v>3113.21</v>
      </c>
      <c r="DF1190" s="227">
        <f t="shared" si="2007"/>
        <v>62.264200000000002</v>
      </c>
      <c r="DG1190" s="227">
        <f t="shared" si="2008"/>
        <v>371.50972666666667</v>
      </c>
      <c r="DH1190" s="228">
        <f t="shared" si="2082"/>
        <v>1.0402254787714174</v>
      </c>
      <c r="DI1190" s="239">
        <f t="shared" si="2083"/>
        <v>247</v>
      </c>
      <c r="DJ1190" s="231">
        <f t="shared" si="2009"/>
        <v>1.0587752109999999</v>
      </c>
      <c r="DK1190" s="227">
        <f t="shared" si="2010"/>
        <v>3428.7803783899999</v>
      </c>
      <c r="DL1190" s="227">
        <f t="shared" si="2011"/>
        <v>3862.5543050566666</v>
      </c>
      <c r="DM1190" s="227">
        <f t="shared" si="2148"/>
        <v>3113.21</v>
      </c>
      <c r="DN1190" s="227">
        <f t="shared" si="2012"/>
        <v>62.264200000000002</v>
      </c>
      <c r="DO1190" s="227">
        <f t="shared" si="2013"/>
        <v>339.33989000000003</v>
      </c>
      <c r="DP1190" s="228">
        <f t="shared" si="2146"/>
        <v>1.0369077828173561</v>
      </c>
      <c r="DQ1190" s="239">
        <f t="shared" si="2147"/>
        <v>226</v>
      </c>
      <c r="DR1190" s="231">
        <f t="shared" si="2014"/>
        <v>1.053646533</v>
      </c>
      <c r="DS1190" s="227">
        <f t="shared" si="2015"/>
        <v>3401.2886782300002</v>
      </c>
      <c r="DT1190" s="227">
        <f t="shared" si="2016"/>
        <v>3802.89276823</v>
      </c>
      <c r="DU1190" s="227">
        <f t="shared" si="2081"/>
        <v>3113.21</v>
      </c>
      <c r="DV1190" s="227">
        <f t="shared" si="2017"/>
        <v>62.264200000000002</v>
      </c>
      <c r="DW1190" s="227">
        <f t="shared" si="2018"/>
        <v>310.28326333333337</v>
      </c>
      <c r="DX1190" s="228">
        <f t="shared" si="2078"/>
        <v>1.0324687326424935</v>
      </c>
      <c r="DY1190" s="239">
        <f t="shared" si="2079"/>
        <v>208</v>
      </c>
      <c r="DZ1190" s="231">
        <f t="shared" si="2019"/>
        <v>1.049270302</v>
      </c>
      <c r="EA1190" s="227">
        <f t="shared" si="2020"/>
        <v>3372.6611198700002</v>
      </c>
      <c r="EB1190" s="227">
        <f t="shared" si="2021"/>
        <v>3745.2085832033335</v>
      </c>
      <c r="EC1190" s="227">
        <f t="shared" si="2142"/>
        <v>3113.21</v>
      </c>
      <c r="ED1190" s="227">
        <f t="shared" si="2022"/>
        <v>62.264200000000002</v>
      </c>
      <c r="EE1190" s="227">
        <f t="shared" si="2023"/>
        <v>278.11342666666667</v>
      </c>
      <c r="EF1190" s="228">
        <f t="shared" si="2143"/>
        <v>1.0247832534864023</v>
      </c>
      <c r="EG1190" s="239">
        <f t="shared" si="2144"/>
        <v>186</v>
      </c>
      <c r="EH1190" s="231">
        <f t="shared" si="2024"/>
        <v>1.0439462500000001</v>
      </c>
      <c r="EI1190" s="227">
        <f t="shared" si="2025"/>
        <v>3330.5700712299999</v>
      </c>
      <c r="EJ1190" s="227">
        <f t="shared" si="2026"/>
        <v>3670.9476978966668</v>
      </c>
      <c r="EK1190" s="227">
        <f t="shared" si="2080"/>
        <v>3113.21</v>
      </c>
      <c r="EL1190" s="227">
        <f t="shared" si="2027"/>
        <v>62.264200000000002</v>
      </c>
      <c r="EM1190" s="227">
        <f t="shared" si="2028"/>
        <v>244.90585333333331</v>
      </c>
      <c r="EN1190" s="228">
        <f t="shared" si="2076"/>
        <v>1.0189754150597781</v>
      </c>
      <c r="EO1190" s="239">
        <f t="shared" si="2077"/>
        <v>165</v>
      </c>
      <c r="EP1190" s="231">
        <f t="shared" si="2029"/>
        <v>1.038889403</v>
      </c>
      <c r="EQ1190" s="227">
        <f t="shared" si="2030"/>
        <v>3295.6527003900001</v>
      </c>
      <c r="ER1190" s="227">
        <f t="shared" si="2031"/>
        <v>3602.8227537233333</v>
      </c>
      <c r="ES1190" s="227">
        <f t="shared" si="2141"/>
        <v>3113.21</v>
      </c>
      <c r="ET1190" s="227">
        <f t="shared" si="2032"/>
        <v>62.264200000000002</v>
      </c>
      <c r="EU1190" s="227">
        <f t="shared" si="2033"/>
        <v>214.81149000000002</v>
      </c>
      <c r="EV1190" s="228">
        <f t="shared" si="2139"/>
        <v>1.0176522954897969</v>
      </c>
      <c r="EW1190" s="239">
        <f t="shared" si="2140"/>
        <v>145</v>
      </c>
      <c r="EX1190" s="231">
        <f t="shared" si="2034"/>
        <v>1.0340961339999999</v>
      </c>
      <c r="EY1190" s="227">
        <f t="shared" si="2035"/>
        <v>3276.1874915399999</v>
      </c>
      <c r="EZ1190" s="227">
        <f t="shared" si="2036"/>
        <v>3553.26318154</v>
      </c>
      <c r="FA1190" s="227">
        <f t="shared" si="2070"/>
        <v>3113.21</v>
      </c>
      <c r="FB1190" s="227">
        <f t="shared" si="2037"/>
        <v>62.264200000000002</v>
      </c>
      <c r="FC1190" s="227">
        <f t="shared" si="2038"/>
        <v>183.67939000000001</v>
      </c>
      <c r="FD1190" s="228">
        <f t="shared" si="2068"/>
        <v>1.0175508109447207</v>
      </c>
      <c r="FE1190" s="239">
        <f t="shared" si="2069"/>
        <v>123</v>
      </c>
      <c r="FF1190" s="231">
        <f t="shared" si="2039"/>
        <v>1.0288490770000001</v>
      </c>
      <c r="FG1190" s="227">
        <f t="shared" si="2040"/>
        <v>3259.2388902500002</v>
      </c>
      <c r="FH1190" s="227">
        <f t="shared" si="2041"/>
        <v>3505.18248025</v>
      </c>
      <c r="FI1190" s="227">
        <f t="shared" si="2138"/>
        <v>3113.21</v>
      </c>
      <c r="FJ1190" s="227">
        <f t="shared" si="2042"/>
        <v>62.264200000000002</v>
      </c>
      <c r="FK1190" s="227">
        <f t="shared" si="2043"/>
        <v>150.47181666666665</v>
      </c>
      <c r="FL1190" s="228">
        <f t="shared" si="2136"/>
        <v>1.0156205724942882</v>
      </c>
      <c r="FM1190" s="239">
        <f t="shared" si="2137"/>
        <v>101</v>
      </c>
      <c r="FN1190" s="231">
        <f t="shared" si="2044"/>
        <v>1.023628644</v>
      </c>
      <c r="FO1190" s="227">
        <f t="shared" si="2045"/>
        <v>3236.5501171300002</v>
      </c>
      <c r="FP1190" s="227">
        <f t="shared" si="2046"/>
        <v>3449.2861337966669</v>
      </c>
      <c r="FQ1190" s="227">
        <f t="shared" si="2067"/>
        <v>3113.21</v>
      </c>
      <c r="FR1190" s="227">
        <f t="shared" si="2047"/>
        <v>62.264200000000002</v>
      </c>
      <c r="FS1190" s="227">
        <f t="shared" si="2048"/>
        <v>119.33971666666667</v>
      </c>
      <c r="FT1190" s="228">
        <f t="shared" si="2065"/>
        <v>1.0145039614825897</v>
      </c>
      <c r="FU1190" s="239">
        <f t="shared" si="2066"/>
        <v>79</v>
      </c>
      <c r="FV1190" s="231">
        <f t="shared" si="2049"/>
        <v>1.0184346989999999</v>
      </c>
      <c r="FW1190" s="227">
        <f t="shared" si="2050"/>
        <v>3216.5873653399999</v>
      </c>
      <c r="FX1190" s="227">
        <f t="shared" si="2051"/>
        <v>3398.1912820066664</v>
      </c>
      <c r="FY1190" s="227">
        <f t="shared" si="2135"/>
        <v>3113.21</v>
      </c>
      <c r="FZ1190" s="227">
        <f t="shared" si="2052"/>
        <v>62.264200000000002</v>
      </c>
      <c r="GA1190" s="227">
        <f t="shared" si="2053"/>
        <v>88.207616666666681</v>
      </c>
      <c r="GB1190" s="228">
        <f t="shared" si="2128"/>
        <v>1.0149095528356495</v>
      </c>
      <c r="GC1190" s="239">
        <f t="shared" si="2129"/>
        <v>57</v>
      </c>
      <c r="GD1190" s="231">
        <f t="shared" si="2054"/>
        <v>1.0132671090000001</v>
      </c>
      <c r="GE1190" s="227">
        <f t="shared" si="2055"/>
        <v>3201.54567907</v>
      </c>
      <c r="GF1190" s="227">
        <f t="shared" si="2056"/>
        <v>3352.0174957366667</v>
      </c>
      <c r="GG1190" s="227">
        <f t="shared" si="2063"/>
        <v>3113.21</v>
      </c>
      <c r="GH1190" s="227">
        <f t="shared" si="2071"/>
        <v>62.264200000000002</v>
      </c>
      <c r="GI1190" s="227">
        <f t="shared" si="2072"/>
        <v>56.037780000000005</v>
      </c>
      <c r="GJ1190" s="228">
        <f t="shared" si="2058"/>
        <v>1.0138952404882264</v>
      </c>
      <c r="GK1190" s="239">
        <f t="shared" si="2059"/>
        <v>37</v>
      </c>
      <c r="GL1190" s="231">
        <f t="shared" si="2073"/>
        <v>1.008592057</v>
      </c>
      <c r="GM1190" s="227">
        <f t="shared" si="2074"/>
        <v>3183.5893615</v>
      </c>
      <c r="GN1190" s="227">
        <f t="shared" si="2075"/>
        <v>3301.8913415000002</v>
      </c>
      <c r="GO1190" s="227">
        <f t="shared" si="2126"/>
        <v>3113.21</v>
      </c>
      <c r="GP1190" s="227">
        <f t="shared" si="2130"/>
        <v>62.264200000000002</v>
      </c>
      <c r="GQ1190" s="227">
        <f t="shared" si="2131"/>
        <v>23.867943333333336</v>
      </c>
      <c r="GR1190" s="228">
        <f t="shared" si="2119"/>
        <v>1.0087503558038922</v>
      </c>
      <c r="GS1190" s="239">
        <f t="shared" si="2120"/>
        <v>15</v>
      </c>
      <c r="GT1190" s="231">
        <f t="shared" si="2132"/>
        <v>1.0034744090000001</v>
      </c>
      <c r="GU1190" s="227">
        <f t="shared" si="2133"/>
        <v>3151.36290882</v>
      </c>
      <c r="GV1190" s="227">
        <f t="shared" si="2134"/>
        <v>3237.4950521533333</v>
      </c>
      <c r="GW1190" s="1"/>
      <c r="GX1190" s="1"/>
      <c r="GY1190" s="1"/>
      <c r="GZ1190" s="5"/>
      <c r="HA1190" s="5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3"/>
      <c r="JZ1190" s="1"/>
      <c r="KA1190" s="1"/>
      <c r="KB1190" s="1"/>
      <c r="KC1190" s="1"/>
      <c r="KD1190" s="1"/>
      <c r="KE1190" s="1"/>
    </row>
    <row r="1191" spans="1:291" x14ac:dyDescent="0.2">
      <c r="A1191" s="196">
        <f t="shared" si="2103"/>
        <v>43849</v>
      </c>
      <c r="B1191" s="236">
        <f t="shared" si="2123"/>
        <v>127052.21324737332</v>
      </c>
      <c r="C1191" s="66">
        <f t="shared" si="1941"/>
        <v>42206.010731210001</v>
      </c>
      <c r="D1191" s="77">
        <f t="shared" si="2104"/>
        <v>5259.76</v>
      </c>
      <c r="E1191" s="67">
        <f>VLOOKUP(A1190,[1]Plan1!$DQ$117:$DS$314,3)</f>
        <v>5320.25</v>
      </c>
      <c r="F1191" s="11">
        <f t="shared" si="2105"/>
        <v>43826</v>
      </c>
      <c r="G1191" s="73">
        <f t="shared" si="2093"/>
        <v>1.1500524738771389E-2</v>
      </c>
      <c r="H1191" s="11">
        <f t="shared" si="2106"/>
        <v>43857</v>
      </c>
      <c r="I1191" s="11">
        <f t="shared" si="2094"/>
        <v>43857</v>
      </c>
      <c r="J1191" s="1">
        <f t="shared" si="2107"/>
        <v>21</v>
      </c>
      <c r="K1191" s="1">
        <f t="shared" si="2108"/>
        <v>16</v>
      </c>
      <c r="L1191" s="66">
        <f t="shared" si="2095"/>
        <v>1.0087503600000001</v>
      </c>
      <c r="M1191" s="70">
        <f t="shared" si="1942"/>
        <v>1.0051002499999999</v>
      </c>
      <c r="N1191" s="70">
        <f t="shared" si="2145"/>
        <v>1.1095297412767287</v>
      </c>
      <c r="O1191" s="66">
        <f t="shared" si="1938"/>
        <v>1.1192385199999999</v>
      </c>
      <c r="P1191" s="66">
        <f t="shared" si="2096"/>
        <v>42575.328519269999</v>
      </c>
      <c r="Q1191" s="74">
        <f t="shared" si="2097"/>
        <v>0</v>
      </c>
      <c r="R1191" s="75">
        <f t="shared" si="1939"/>
        <v>0</v>
      </c>
      <c r="S1191" s="66">
        <f t="shared" si="1940"/>
        <v>0</v>
      </c>
      <c r="T1191" s="10">
        <f t="shared" si="2109"/>
        <v>0.06</v>
      </c>
      <c r="U1191" s="74">
        <f t="shared" si="2152"/>
        <v>16</v>
      </c>
      <c r="V1191" s="74">
        <v>252</v>
      </c>
      <c r="W1191" s="70">
        <f t="shared" si="2098"/>
        <v>1.003706465</v>
      </c>
      <c r="X1191" s="66">
        <f t="shared" si="2099"/>
        <v>157.80396501999999</v>
      </c>
      <c r="Y1191" s="66">
        <v>0</v>
      </c>
      <c r="Z1191" s="67">
        <f t="shared" si="2100"/>
        <v>0</v>
      </c>
      <c r="AA1191" s="68" t="str">
        <f t="shared" si="2110"/>
        <v>A+INCORP J=</v>
      </c>
      <c r="AB1191" s="11">
        <f t="shared" si="2111"/>
        <v>43857</v>
      </c>
      <c r="AC1191" s="227">
        <f t="shared" si="2117"/>
        <v>3113.21</v>
      </c>
      <c r="AD1191" s="227">
        <f t="shared" si="1957"/>
        <v>62.264200000000002</v>
      </c>
      <c r="AE1191" s="227">
        <f t="shared" si="1958"/>
        <v>689.05714666666665</v>
      </c>
      <c r="AF1191" s="228">
        <f t="shared" si="2124"/>
        <v>1.0726340301713364</v>
      </c>
      <c r="AG1191" s="230">
        <f t="shared" si="2125"/>
        <v>457</v>
      </c>
      <c r="AH1191" s="231">
        <f t="shared" si="1959"/>
        <v>1.1114552609999999</v>
      </c>
      <c r="AI1191" s="227">
        <f t="shared" si="1960"/>
        <v>3711.5214418400001</v>
      </c>
      <c r="AJ1191" s="227">
        <f t="shared" si="1961"/>
        <v>4462.8427885066667</v>
      </c>
      <c r="AK1191" s="227">
        <f t="shared" si="1948"/>
        <v>3113.21</v>
      </c>
      <c r="AL1191" s="227">
        <f t="shared" si="1962"/>
        <v>62.264200000000002</v>
      </c>
      <c r="AM1191" s="227">
        <f t="shared" si="1963"/>
        <v>657.92504666666673</v>
      </c>
      <c r="AN1191" s="228">
        <f t="shared" si="1949"/>
        <v>1.0716699316589768</v>
      </c>
      <c r="AO1191" s="230">
        <f t="shared" si="1950"/>
        <v>436</v>
      </c>
      <c r="AP1191" s="231">
        <f t="shared" si="1964"/>
        <v>1.106071402</v>
      </c>
      <c r="AQ1191" s="227">
        <f t="shared" si="1965"/>
        <v>3690.2231249000001</v>
      </c>
      <c r="AR1191" s="227">
        <f t="shared" si="1966"/>
        <v>4410.4123715666665</v>
      </c>
      <c r="AS1191" s="227">
        <f t="shared" si="2112"/>
        <v>3113.21</v>
      </c>
      <c r="AT1191" s="227">
        <f t="shared" si="1967"/>
        <v>62.264200000000002</v>
      </c>
      <c r="AU1191" s="227">
        <f t="shared" si="1968"/>
        <v>626.79294666666669</v>
      </c>
      <c r="AV1191" s="228">
        <f t="shared" si="2113"/>
        <v>1.069317895253159</v>
      </c>
      <c r="AW1191" s="230">
        <f t="shared" si="2114"/>
        <v>415</v>
      </c>
      <c r="AX1191" s="231">
        <f t="shared" si="1969"/>
        <v>1.1007136230000001</v>
      </c>
      <c r="AY1191" s="227">
        <f t="shared" si="1970"/>
        <v>3664.2879400800002</v>
      </c>
      <c r="AZ1191" s="227">
        <f t="shared" si="1971"/>
        <v>4353.3450867466672</v>
      </c>
      <c r="BA1191" s="227">
        <f t="shared" si="2091"/>
        <v>3113.21</v>
      </c>
      <c r="BB1191" s="227">
        <f t="shared" si="1972"/>
        <v>62.264200000000002</v>
      </c>
      <c r="BC1191" s="227">
        <f t="shared" si="1973"/>
        <v>594.62311000000011</v>
      </c>
      <c r="BD1191" s="228">
        <f t="shared" si="1946"/>
        <v>1.0650570952109906</v>
      </c>
      <c r="BE1191" s="230">
        <f t="shared" si="1947"/>
        <v>395</v>
      </c>
      <c r="BF1191" s="231">
        <f t="shared" si="1974"/>
        <v>1.0956351070000001</v>
      </c>
      <c r="BG1191" s="227">
        <f t="shared" si="1975"/>
        <v>3632.8481610700001</v>
      </c>
      <c r="BH1191" s="227">
        <f t="shared" si="1976"/>
        <v>4289.7354710700001</v>
      </c>
      <c r="BI1191" s="227">
        <f t="shared" si="2115"/>
        <v>3113.21</v>
      </c>
      <c r="BJ1191" s="227">
        <f t="shared" si="1977"/>
        <v>62.264200000000002</v>
      </c>
      <c r="BK1191" s="227">
        <f t="shared" si="1978"/>
        <v>563.49101000000007</v>
      </c>
      <c r="BL1191" s="228">
        <f t="shared" si="2101"/>
        <v>1.0518042172552016</v>
      </c>
      <c r="BM1191" s="230">
        <f t="shared" si="2102"/>
        <v>373</v>
      </c>
      <c r="BN1191" s="231">
        <f t="shared" si="1979"/>
        <v>1.090075798</v>
      </c>
      <c r="BO1191" s="227">
        <f t="shared" si="1980"/>
        <v>3569.4394734399998</v>
      </c>
      <c r="BP1191" s="227">
        <f t="shared" si="1981"/>
        <v>4195.1946834399996</v>
      </c>
      <c r="BQ1191" s="227">
        <f t="shared" si="1945"/>
        <v>3113.21</v>
      </c>
      <c r="BR1191" s="227">
        <f t="shared" si="1982"/>
        <v>62.264200000000002</v>
      </c>
      <c r="BS1191" s="227">
        <f t="shared" si="1983"/>
        <v>529.24570000000006</v>
      </c>
      <c r="BT1191" s="228">
        <f t="shared" si="1943"/>
        <v>1.0483440050555568</v>
      </c>
      <c r="BU1191" s="230">
        <f t="shared" si="1944"/>
        <v>350</v>
      </c>
      <c r="BV1191" s="231">
        <f t="shared" si="1984"/>
        <v>1.084293951</v>
      </c>
      <c r="BW1191" s="227">
        <f t="shared" si="1985"/>
        <v>3538.82647563</v>
      </c>
      <c r="BX1191" s="227">
        <f t="shared" si="1986"/>
        <v>4130.3363756300005</v>
      </c>
      <c r="BY1191" s="227">
        <f t="shared" si="2092"/>
        <v>3113.21</v>
      </c>
      <c r="BZ1191" s="227">
        <f t="shared" si="1987"/>
        <v>62.264200000000002</v>
      </c>
      <c r="CA1191" s="227">
        <f t="shared" si="1988"/>
        <v>499.15133666666674</v>
      </c>
      <c r="CB1191" s="228">
        <f t="shared" si="2089"/>
        <v>1.0492873290174969</v>
      </c>
      <c r="CC1191" s="230">
        <f t="shared" si="2090"/>
        <v>330</v>
      </c>
      <c r="CD1191" s="231">
        <f t="shared" si="1989"/>
        <v>1.079291193</v>
      </c>
      <c r="CE1191" s="227">
        <f t="shared" si="1990"/>
        <v>3525.6685243400002</v>
      </c>
      <c r="CF1191" s="227">
        <f t="shared" si="1991"/>
        <v>4087.0840610066671</v>
      </c>
      <c r="CG1191" s="227">
        <f t="shared" si="2085"/>
        <v>3113.21</v>
      </c>
      <c r="CH1191" s="227">
        <f t="shared" si="1992"/>
        <v>62.264200000000002</v>
      </c>
      <c r="CI1191" s="227">
        <f t="shared" si="1993"/>
        <v>468.0192366666667</v>
      </c>
      <c r="CJ1191" s="228">
        <f t="shared" si="2153"/>
        <v>1.0442751256758467</v>
      </c>
      <c r="CK1191" s="230">
        <f t="shared" si="2154"/>
        <v>309</v>
      </c>
      <c r="CL1191" s="231">
        <f t="shared" si="1994"/>
        <v>1.0740631359999999</v>
      </c>
      <c r="CM1191" s="227">
        <f t="shared" si="1995"/>
        <v>3491.8305566899999</v>
      </c>
      <c r="CN1191" s="227">
        <f t="shared" si="1996"/>
        <v>4022.1139933566665</v>
      </c>
      <c r="CO1191" s="227">
        <f t="shared" si="2088"/>
        <v>3113.21</v>
      </c>
      <c r="CP1191" s="227">
        <f t="shared" si="1997"/>
        <v>62.264200000000002</v>
      </c>
      <c r="CQ1191" s="227">
        <f t="shared" si="1998"/>
        <v>434.81166333333334</v>
      </c>
      <c r="CR1191" s="228">
        <f t="shared" si="2086"/>
        <v>1.0395977051391827</v>
      </c>
      <c r="CS1191" s="230">
        <f t="shared" si="2087"/>
        <v>289</v>
      </c>
      <c r="CT1191" s="231">
        <f t="shared" si="1999"/>
        <v>1.0691075809999999</v>
      </c>
      <c r="CU1191" s="227">
        <f t="shared" si="2000"/>
        <v>3460.1516880499998</v>
      </c>
      <c r="CV1191" s="227">
        <f t="shared" si="2001"/>
        <v>3957.2275513833333</v>
      </c>
      <c r="CW1191" s="227">
        <f t="shared" si="2151"/>
        <v>3113.21</v>
      </c>
      <c r="CX1191" s="227">
        <f t="shared" si="2002"/>
        <v>62.264200000000002</v>
      </c>
      <c r="CY1191" s="227">
        <f t="shared" si="2003"/>
        <v>403.67956333333336</v>
      </c>
      <c r="CZ1191" s="228">
        <f t="shared" si="2149"/>
        <v>1.041785924493337</v>
      </c>
      <c r="DA1191" s="239">
        <f t="shared" si="2150"/>
        <v>268</v>
      </c>
      <c r="DB1191" s="231">
        <f t="shared" si="2004"/>
        <v>1.063928853</v>
      </c>
      <c r="DC1191" s="227">
        <f t="shared" si="2005"/>
        <v>3450.6387019499998</v>
      </c>
      <c r="DD1191" s="227">
        <f t="shared" si="2006"/>
        <v>3916.582465283333</v>
      </c>
      <c r="DE1191" s="227">
        <f t="shared" si="2084"/>
        <v>3113.21</v>
      </c>
      <c r="DF1191" s="227">
        <f t="shared" si="2007"/>
        <v>62.264200000000002</v>
      </c>
      <c r="DG1191" s="227">
        <f t="shared" si="2008"/>
        <v>372.54746333333333</v>
      </c>
      <c r="DH1191" s="228">
        <f t="shared" si="2082"/>
        <v>1.0402254787714174</v>
      </c>
      <c r="DI1191" s="239">
        <f t="shared" si="2083"/>
        <v>247</v>
      </c>
      <c r="DJ1191" s="231">
        <f t="shared" si="2009"/>
        <v>1.0587752109999999</v>
      </c>
      <c r="DK1191" s="227">
        <f t="shared" si="2010"/>
        <v>3428.7803783899999</v>
      </c>
      <c r="DL1191" s="227">
        <f t="shared" si="2011"/>
        <v>3863.5920417233333</v>
      </c>
      <c r="DM1191" s="227">
        <f t="shared" si="2148"/>
        <v>3113.21</v>
      </c>
      <c r="DN1191" s="227">
        <f t="shared" si="2012"/>
        <v>62.264200000000002</v>
      </c>
      <c r="DO1191" s="227">
        <f t="shared" si="2013"/>
        <v>340.37762666666669</v>
      </c>
      <c r="DP1191" s="228">
        <f t="shared" si="2146"/>
        <v>1.0369077828173561</v>
      </c>
      <c r="DQ1191" s="239">
        <f t="shared" si="2147"/>
        <v>226</v>
      </c>
      <c r="DR1191" s="231">
        <f t="shared" si="2014"/>
        <v>1.053646533</v>
      </c>
      <c r="DS1191" s="227">
        <f t="shared" si="2015"/>
        <v>3401.2886782300002</v>
      </c>
      <c r="DT1191" s="227">
        <f t="shared" si="2016"/>
        <v>3803.9305048966671</v>
      </c>
      <c r="DU1191" s="227">
        <f t="shared" si="2081"/>
        <v>3113.21</v>
      </c>
      <c r="DV1191" s="227">
        <f t="shared" si="2017"/>
        <v>62.264200000000002</v>
      </c>
      <c r="DW1191" s="227">
        <f t="shared" si="2018"/>
        <v>311.32100000000003</v>
      </c>
      <c r="DX1191" s="228">
        <f t="shared" si="2078"/>
        <v>1.0324687326424935</v>
      </c>
      <c r="DY1191" s="239">
        <f t="shared" si="2079"/>
        <v>208</v>
      </c>
      <c r="DZ1191" s="231">
        <f t="shared" si="2019"/>
        <v>1.049270302</v>
      </c>
      <c r="EA1191" s="227">
        <f t="shared" si="2020"/>
        <v>3372.6611198700002</v>
      </c>
      <c r="EB1191" s="227">
        <f t="shared" si="2021"/>
        <v>3746.2463198700002</v>
      </c>
      <c r="EC1191" s="227">
        <f t="shared" si="2142"/>
        <v>3113.21</v>
      </c>
      <c r="ED1191" s="227">
        <f t="shared" si="2022"/>
        <v>62.264200000000002</v>
      </c>
      <c r="EE1191" s="227">
        <f t="shared" si="2023"/>
        <v>279.15116333333333</v>
      </c>
      <c r="EF1191" s="228">
        <f t="shared" si="2143"/>
        <v>1.0247832534864023</v>
      </c>
      <c r="EG1191" s="239">
        <f t="shared" si="2144"/>
        <v>186</v>
      </c>
      <c r="EH1191" s="231">
        <f t="shared" si="2024"/>
        <v>1.0439462500000001</v>
      </c>
      <c r="EI1191" s="227">
        <f t="shared" si="2025"/>
        <v>3330.5700712299999</v>
      </c>
      <c r="EJ1191" s="227">
        <f t="shared" si="2026"/>
        <v>3671.9854345633335</v>
      </c>
      <c r="EK1191" s="227">
        <f t="shared" si="2080"/>
        <v>3113.21</v>
      </c>
      <c r="EL1191" s="227">
        <f t="shared" si="2027"/>
        <v>62.264200000000002</v>
      </c>
      <c r="EM1191" s="227">
        <f t="shared" si="2028"/>
        <v>245.94359</v>
      </c>
      <c r="EN1191" s="228">
        <f t="shared" si="2076"/>
        <v>1.0189754150597781</v>
      </c>
      <c r="EO1191" s="239">
        <f t="shared" si="2077"/>
        <v>165</v>
      </c>
      <c r="EP1191" s="231">
        <f t="shared" si="2029"/>
        <v>1.038889403</v>
      </c>
      <c r="EQ1191" s="227">
        <f t="shared" si="2030"/>
        <v>3295.6527003900001</v>
      </c>
      <c r="ER1191" s="227">
        <f t="shared" si="2031"/>
        <v>3603.86049039</v>
      </c>
      <c r="ES1191" s="227">
        <f t="shared" si="2141"/>
        <v>3113.21</v>
      </c>
      <c r="ET1191" s="227">
        <f t="shared" si="2032"/>
        <v>62.264200000000002</v>
      </c>
      <c r="EU1191" s="227">
        <f t="shared" si="2033"/>
        <v>215.84922666666671</v>
      </c>
      <c r="EV1191" s="228">
        <f t="shared" si="2139"/>
        <v>1.0176522954897969</v>
      </c>
      <c r="EW1191" s="239">
        <f t="shared" si="2140"/>
        <v>145</v>
      </c>
      <c r="EX1191" s="231">
        <f t="shared" si="2034"/>
        <v>1.0340961339999999</v>
      </c>
      <c r="EY1191" s="227">
        <f t="shared" si="2035"/>
        <v>3276.1874915399999</v>
      </c>
      <c r="EZ1191" s="227">
        <f t="shared" si="2036"/>
        <v>3554.3009182066667</v>
      </c>
      <c r="FA1191" s="227">
        <f t="shared" si="2070"/>
        <v>3113.21</v>
      </c>
      <c r="FB1191" s="227">
        <f t="shared" si="2037"/>
        <v>62.264200000000002</v>
      </c>
      <c r="FC1191" s="227">
        <f t="shared" si="2038"/>
        <v>184.71712666666667</v>
      </c>
      <c r="FD1191" s="228">
        <f t="shared" si="2068"/>
        <v>1.0175508109447207</v>
      </c>
      <c r="FE1191" s="239">
        <f t="shared" si="2069"/>
        <v>123</v>
      </c>
      <c r="FF1191" s="231">
        <f t="shared" si="2039"/>
        <v>1.0288490770000001</v>
      </c>
      <c r="FG1191" s="227">
        <f t="shared" si="2040"/>
        <v>3259.2388902500002</v>
      </c>
      <c r="FH1191" s="227">
        <f t="shared" si="2041"/>
        <v>3506.2202169166667</v>
      </c>
      <c r="FI1191" s="227">
        <f t="shared" si="2138"/>
        <v>3113.21</v>
      </c>
      <c r="FJ1191" s="227">
        <f t="shared" si="2042"/>
        <v>62.264200000000002</v>
      </c>
      <c r="FK1191" s="227">
        <f t="shared" si="2043"/>
        <v>151.50955333333332</v>
      </c>
      <c r="FL1191" s="228">
        <f t="shared" si="2136"/>
        <v>1.0156205724942882</v>
      </c>
      <c r="FM1191" s="239">
        <f t="shared" si="2137"/>
        <v>101</v>
      </c>
      <c r="FN1191" s="231">
        <f t="shared" si="2044"/>
        <v>1.023628644</v>
      </c>
      <c r="FO1191" s="227">
        <f t="shared" si="2045"/>
        <v>3236.5501171300002</v>
      </c>
      <c r="FP1191" s="227">
        <f t="shared" si="2046"/>
        <v>3450.3238704633336</v>
      </c>
      <c r="FQ1191" s="227">
        <f t="shared" si="2067"/>
        <v>3113.21</v>
      </c>
      <c r="FR1191" s="227">
        <f t="shared" si="2047"/>
        <v>62.264200000000002</v>
      </c>
      <c r="FS1191" s="227">
        <f t="shared" si="2048"/>
        <v>120.37745333333334</v>
      </c>
      <c r="FT1191" s="228">
        <f t="shared" si="2065"/>
        <v>1.0145039614825897</v>
      </c>
      <c r="FU1191" s="239">
        <f t="shared" si="2066"/>
        <v>79</v>
      </c>
      <c r="FV1191" s="231">
        <f t="shared" si="2049"/>
        <v>1.0184346989999999</v>
      </c>
      <c r="FW1191" s="227">
        <f t="shared" si="2050"/>
        <v>3216.5873653399999</v>
      </c>
      <c r="FX1191" s="227">
        <f t="shared" si="2051"/>
        <v>3399.2290186733335</v>
      </c>
      <c r="FY1191" s="227">
        <f t="shared" si="2135"/>
        <v>3113.21</v>
      </c>
      <c r="FZ1191" s="227">
        <f t="shared" si="2052"/>
        <v>62.264200000000002</v>
      </c>
      <c r="GA1191" s="227">
        <f t="shared" si="2053"/>
        <v>89.245353333333341</v>
      </c>
      <c r="GB1191" s="228">
        <f t="shared" si="2128"/>
        <v>1.0149095528356495</v>
      </c>
      <c r="GC1191" s="239">
        <f t="shared" si="2129"/>
        <v>57</v>
      </c>
      <c r="GD1191" s="231">
        <f t="shared" si="2054"/>
        <v>1.0132671090000001</v>
      </c>
      <c r="GE1191" s="227">
        <f t="shared" si="2055"/>
        <v>3201.54567907</v>
      </c>
      <c r="GF1191" s="227">
        <f t="shared" si="2056"/>
        <v>3353.0552324033333</v>
      </c>
      <c r="GG1191" s="227">
        <f t="shared" si="2063"/>
        <v>3113.21</v>
      </c>
      <c r="GH1191" s="227">
        <f t="shared" si="2071"/>
        <v>62.264200000000002</v>
      </c>
      <c r="GI1191" s="227">
        <f t="shared" si="2072"/>
        <v>57.075516666666665</v>
      </c>
      <c r="GJ1191" s="228">
        <f t="shared" si="2058"/>
        <v>1.0138952404882264</v>
      </c>
      <c r="GK1191" s="239">
        <f t="shared" si="2059"/>
        <v>37</v>
      </c>
      <c r="GL1191" s="231">
        <f t="shared" si="2073"/>
        <v>1.008592057</v>
      </c>
      <c r="GM1191" s="227">
        <f t="shared" si="2074"/>
        <v>3183.5893615</v>
      </c>
      <c r="GN1191" s="227">
        <f t="shared" si="2075"/>
        <v>3302.9290781666668</v>
      </c>
      <c r="GO1191" s="227">
        <f t="shared" si="2126"/>
        <v>3113.21</v>
      </c>
      <c r="GP1191" s="227">
        <f t="shared" si="2130"/>
        <v>62.264200000000002</v>
      </c>
      <c r="GQ1191" s="227">
        <f t="shared" si="2131"/>
        <v>24.90568</v>
      </c>
      <c r="GR1191" s="228">
        <f t="shared" si="2119"/>
        <v>1.0087503558038922</v>
      </c>
      <c r="GS1191" s="239">
        <f t="shared" si="2120"/>
        <v>15</v>
      </c>
      <c r="GT1191" s="231">
        <f t="shared" si="2132"/>
        <v>1.0034744090000001</v>
      </c>
      <c r="GU1191" s="227">
        <f t="shared" si="2133"/>
        <v>3151.36290882</v>
      </c>
      <c r="GV1191" s="227">
        <f t="shared" si="2134"/>
        <v>3238.53278882</v>
      </c>
      <c r="GW1191" s="1"/>
      <c r="GX1191" s="1"/>
      <c r="GY1191" s="1"/>
      <c r="GZ1191" s="5"/>
      <c r="HA1191" s="5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3"/>
      <c r="JZ1191" s="1"/>
      <c r="KA1191" s="1"/>
      <c r="KB1191" s="1"/>
      <c r="KC1191" s="1"/>
      <c r="KD1191" s="1"/>
      <c r="KE1191" s="1"/>
    </row>
    <row r="1192" spans="1:291" x14ac:dyDescent="0.2">
      <c r="A1192" s="196">
        <f t="shared" si="2103"/>
        <v>43850</v>
      </c>
      <c r="B1192" s="236">
        <f t="shared" si="2123"/>
        <v>127092.40808259003</v>
      </c>
      <c r="C1192" s="66">
        <f t="shared" si="1941"/>
        <v>42206.010731210001</v>
      </c>
      <c r="D1192" s="77">
        <f t="shared" si="2104"/>
        <v>5259.76</v>
      </c>
      <c r="E1192" s="67">
        <f>VLOOKUP(A1191,[1]Plan1!$DQ$117:$DS$314,3)</f>
        <v>5320.25</v>
      </c>
      <c r="F1192" s="11">
        <f t="shared" si="2105"/>
        <v>43826</v>
      </c>
      <c r="G1192" s="73">
        <f t="shared" si="2093"/>
        <v>1.1500524738771389E-2</v>
      </c>
      <c r="H1192" s="11">
        <f t="shared" si="2106"/>
        <v>43857</v>
      </c>
      <c r="I1192" s="11">
        <f t="shared" si="2094"/>
        <v>43857</v>
      </c>
      <c r="J1192" s="1">
        <f t="shared" si="2107"/>
        <v>21</v>
      </c>
      <c r="K1192" s="1">
        <f t="shared" si="2108"/>
        <v>16</v>
      </c>
      <c r="L1192" s="66">
        <f t="shared" si="2095"/>
        <v>1.0087503600000001</v>
      </c>
      <c r="M1192" s="70">
        <f t="shared" si="1942"/>
        <v>1.0051002499999999</v>
      </c>
      <c r="N1192" s="70">
        <f t="shared" si="2145"/>
        <v>1.1095297412767287</v>
      </c>
      <c r="O1192" s="66">
        <f t="shared" si="1938"/>
        <v>1.1192385199999999</v>
      </c>
      <c r="P1192" s="66">
        <f t="shared" si="2096"/>
        <v>42575.328519269999</v>
      </c>
      <c r="Q1192" s="74">
        <f t="shared" si="2097"/>
        <v>0</v>
      </c>
      <c r="R1192" s="75">
        <f t="shared" si="1939"/>
        <v>0</v>
      </c>
      <c r="S1192" s="66">
        <f t="shared" si="1940"/>
        <v>0</v>
      </c>
      <c r="T1192" s="10">
        <f t="shared" si="2109"/>
        <v>0.06</v>
      </c>
      <c r="U1192" s="74">
        <f t="shared" si="2152"/>
        <v>16</v>
      </c>
      <c r="V1192" s="74">
        <v>252</v>
      </c>
      <c r="W1192" s="70">
        <f t="shared" si="2098"/>
        <v>1.003706465</v>
      </c>
      <c r="X1192" s="66">
        <f t="shared" si="2099"/>
        <v>157.80396501999999</v>
      </c>
      <c r="Y1192" s="66">
        <v>0</v>
      </c>
      <c r="Z1192" s="67">
        <f t="shared" si="2100"/>
        <v>0</v>
      </c>
      <c r="AA1192" s="68" t="str">
        <f t="shared" si="2110"/>
        <v>A+INCORP J=</v>
      </c>
      <c r="AB1192" s="11">
        <f t="shared" si="2111"/>
        <v>43857</v>
      </c>
      <c r="AC1192" s="227">
        <f t="shared" si="2117"/>
        <v>3113.21</v>
      </c>
      <c r="AD1192" s="227">
        <f t="shared" si="1957"/>
        <v>62.264200000000002</v>
      </c>
      <c r="AE1192" s="227">
        <f t="shared" si="1958"/>
        <v>690.09488333333343</v>
      </c>
      <c r="AF1192" s="228">
        <f t="shared" si="2124"/>
        <v>1.0726340301713364</v>
      </c>
      <c r="AG1192" s="230">
        <f t="shared" si="2125"/>
        <v>458</v>
      </c>
      <c r="AH1192" s="231">
        <f t="shared" si="1959"/>
        <v>1.1117122880000001</v>
      </c>
      <c r="AI1192" s="227">
        <f t="shared" si="1960"/>
        <v>3712.3797410900002</v>
      </c>
      <c r="AJ1192" s="227">
        <f t="shared" si="1961"/>
        <v>4464.7388244233334</v>
      </c>
      <c r="AK1192" s="227">
        <f t="shared" si="1948"/>
        <v>3113.21</v>
      </c>
      <c r="AL1192" s="227">
        <f t="shared" si="1962"/>
        <v>62.264200000000002</v>
      </c>
      <c r="AM1192" s="227">
        <f t="shared" si="1963"/>
        <v>658.96278333333339</v>
      </c>
      <c r="AN1192" s="228">
        <f t="shared" si="1949"/>
        <v>1.0716699316589768</v>
      </c>
      <c r="AO1192" s="230">
        <f t="shared" si="1950"/>
        <v>437</v>
      </c>
      <c r="AP1192" s="231">
        <f t="shared" si="1964"/>
        <v>1.106327184</v>
      </c>
      <c r="AQ1192" s="227">
        <f t="shared" si="1965"/>
        <v>3691.0764989700001</v>
      </c>
      <c r="AR1192" s="227">
        <f t="shared" si="1966"/>
        <v>4412.3034823033331</v>
      </c>
      <c r="AS1192" s="227">
        <f t="shared" si="2112"/>
        <v>3113.21</v>
      </c>
      <c r="AT1192" s="227">
        <f t="shared" si="1967"/>
        <v>62.264200000000002</v>
      </c>
      <c r="AU1192" s="227">
        <f t="shared" si="1968"/>
        <v>627.83068333333335</v>
      </c>
      <c r="AV1192" s="228">
        <f t="shared" si="2113"/>
        <v>1.069317895253159</v>
      </c>
      <c r="AW1192" s="230">
        <f t="shared" si="2114"/>
        <v>416</v>
      </c>
      <c r="AX1192" s="231">
        <f t="shared" si="1969"/>
        <v>1.1009681659999999</v>
      </c>
      <c r="AY1192" s="227">
        <f t="shared" si="1970"/>
        <v>3665.1353165700002</v>
      </c>
      <c r="AZ1192" s="227">
        <f t="shared" si="1971"/>
        <v>4355.2301999033334</v>
      </c>
      <c r="BA1192" s="227">
        <f t="shared" si="2091"/>
        <v>3113.21</v>
      </c>
      <c r="BB1192" s="227">
        <f t="shared" si="1972"/>
        <v>62.264200000000002</v>
      </c>
      <c r="BC1192" s="227">
        <f t="shared" si="1973"/>
        <v>595.66084666666666</v>
      </c>
      <c r="BD1192" s="228">
        <f t="shared" si="1946"/>
        <v>1.0650570952109906</v>
      </c>
      <c r="BE1192" s="230">
        <f t="shared" si="1947"/>
        <v>396</v>
      </c>
      <c r="BF1192" s="231">
        <f t="shared" si="1974"/>
        <v>1.095888475</v>
      </c>
      <c r="BG1192" s="227">
        <f t="shared" si="1975"/>
        <v>3633.6882651000001</v>
      </c>
      <c r="BH1192" s="227">
        <f t="shared" si="1976"/>
        <v>4291.6133117666668</v>
      </c>
      <c r="BI1192" s="227">
        <f t="shared" si="2115"/>
        <v>3113.21</v>
      </c>
      <c r="BJ1192" s="227">
        <f t="shared" si="1977"/>
        <v>62.264200000000002</v>
      </c>
      <c r="BK1192" s="227">
        <f t="shared" si="1978"/>
        <v>564.52874666666662</v>
      </c>
      <c r="BL1192" s="228">
        <f t="shared" si="2101"/>
        <v>1.0518042172552016</v>
      </c>
      <c r="BM1192" s="230">
        <f t="shared" si="2102"/>
        <v>374</v>
      </c>
      <c r="BN1192" s="231">
        <f t="shared" si="1979"/>
        <v>1.0903278810000001</v>
      </c>
      <c r="BO1192" s="227">
        <f t="shared" si="1980"/>
        <v>3570.26491605</v>
      </c>
      <c r="BP1192" s="227">
        <f t="shared" si="1981"/>
        <v>4197.0578627166669</v>
      </c>
      <c r="BQ1192" s="227">
        <f t="shared" si="1945"/>
        <v>3113.21</v>
      </c>
      <c r="BR1192" s="227">
        <f t="shared" si="1982"/>
        <v>62.264200000000002</v>
      </c>
      <c r="BS1192" s="227">
        <f t="shared" si="1983"/>
        <v>530.28343666666672</v>
      </c>
      <c r="BT1192" s="228">
        <f t="shared" si="1943"/>
        <v>1.0483440050555568</v>
      </c>
      <c r="BU1192" s="230">
        <f t="shared" si="1944"/>
        <v>351</v>
      </c>
      <c r="BV1192" s="231">
        <f t="shared" si="1984"/>
        <v>1.0845446969999999</v>
      </c>
      <c r="BW1192" s="227">
        <f t="shared" si="1985"/>
        <v>3539.6448391200001</v>
      </c>
      <c r="BX1192" s="227">
        <f t="shared" si="1986"/>
        <v>4132.1924757866673</v>
      </c>
      <c r="BY1192" s="227">
        <f t="shared" si="2092"/>
        <v>3113.21</v>
      </c>
      <c r="BZ1192" s="227">
        <f t="shared" si="1987"/>
        <v>62.264200000000002</v>
      </c>
      <c r="CA1192" s="227">
        <f t="shared" si="1988"/>
        <v>500.1890733333334</v>
      </c>
      <c r="CB1192" s="228">
        <f t="shared" si="2089"/>
        <v>1.0492873290174969</v>
      </c>
      <c r="CC1192" s="230">
        <f t="shared" si="2090"/>
        <v>331</v>
      </c>
      <c r="CD1192" s="231">
        <f t="shared" si="1989"/>
        <v>1.0795407809999999</v>
      </c>
      <c r="CE1192" s="227">
        <f t="shared" si="1990"/>
        <v>3526.4838414400001</v>
      </c>
      <c r="CF1192" s="227">
        <f t="shared" si="1991"/>
        <v>4088.9371147733336</v>
      </c>
      <c r="CG1192" s="227">
        <f t="shared" si="2085"/>
        <v>3113.21</v>
      </c>
      <c r="CH1192" s="227">
        <f t="shared" si="1992"/>
        <v>62.264200000000002</v>
      </c>
      <c r="CI1192" s="227">
        <f t="shared" si="1993"/>
        <v>469.05697333333336</v>
      </c>
      <c r="CJ1192" s="228">
        <f t="shared" si="2153"/>
        <v>1.0442751256758467</v>
      </c>
      <c r="CK1192" s="230">
        <f t="shared" si="2154"/>
        <v>310</v>
      </c>
      <c r="CL1192" s="231">
        <f t="shared" si="1994"/>
        <v>1.0743115160000001</v>
      </c>
      <c r="CM1192" s="227">
        <f t="shared" si="1995"/>
        <v>3492.6380519300001</v>
      </c>
      <c r="CN1192" s="227">
        <f t="shared" si="1996"/>
        <v>4023.9592252633333</v>
      </c>
      <c r="CO1192" s="227">
        <f t="shared" si="2088"/>
        <v>3113.21</v>
      </c>
      <c r="CP1192" s="227">
        <f t="shared" si="1997"/>
        <v>62.264200000000002</v>
      </c>
      <c r="CQ1192" s="227">
        <f t="shared" si="1998"/>
        <v>435.84940000000006</v>
      </c>
      <c r="CR1192" s="228">
        <f t="shared" si="2086"/>
        <v>1.0395977051391827</v>
      </c>
      <c r="CS1192" s="230">
        <f t="shared" si="2087"/>
        <v>290</v>
      </c>
      <c r="CT1192" s="231">
        <f t="shared" si="1999"/>
        <v>1.069354814</v>
      </c>
      <c r="CU1192" s="227">
        <f t="shared" si="2000"/>
        <v>3460.9518541900002</v>
      </c>
      <c r="CV1192" s="227">
        <f t="shared" si="2001"/>
        <v>3959.0654541900003</v>
      </c>
      <c r="CW1192" s="227">
        <f t="shared" si="2151"/>
        <v>3113.21</v>
      </c>
      <c r="CX1192" s="227">
        <f t="shared" si="2002"/>
        <v>62.264200000000002</v>
      </c>
      <c r="CY1192" s="227">
        <f t="shared" si="2003"/>
        <v>404.71730000000002</v>
      </c>
      <c r="CZ1192" s="228">
        <f t="shared" si="2149"/>
        <v>1.041785924493337</v>
      </c>
      <c r="DA1192" s="239">
        <f t="shared" si="2150"/>
        <v>269</v>
      </c>
      <c r="DB1192" s="231">
        <f t="shared" si="2004"/>
        <v>1.064174889</v>
      </c>
      <c r="DC1192" s="227">
        <f t="shared" si="2005"/>
        <v>3451.4366700999999</v>
      </c>
      <c r="DD1192" s="227">
        <f t="shared" si="2006"/>
        <v>3918.4181700999998</v>
      </c>
      <c r="DE1192" s="227">
        <f t="shared" si="2084"/>
        <v>3113.21</v>
      </c>
      <c r="DF1192" s="227">
        <f t="shared" si="2007"/>
        <v>62.264200000000002</v>
      </c>
      <c r="DG1192" s="227">
        <f t="shared" si="2008"/>
        <v>373.58519999999999</v>
      </c>
      <c r="DH1192" s="228">
        <f t="shared" si="2082"/>
        <v>1.0402254787714174</v>
      </c>
      <c r="DI1192" s="239">
        <f t="shared" si="2083"/>
        <v>248</v>
      </c>
      <c r="DJ1192" s="231">
        <f t="shared" si="2009"/>
        <v>1.059020056</v>
      </c>
      <c r="DK1192" s="227">
        <f t="shared" si="2010"/>
        <v>3429.5732943200001</v>
      </c>
      <c r="DL1192" s="227">
        <f t="shared" si="2011"/>
        <v>3865.4226943200001</v>
      </c>
      <c r="DM1192" s="227">
        <f t="shared" si="2148"/>
        <v>3113.21</v>
      </c>
      <c r="DN1192" s="227">
        <f t="shared" si="2012"/>
        <v>62.264200000000002</v>
      </c>
      <c r="DO1192" s="227">
        <f t="shared" si="2013"/>
        <v>341.41536333333335</v>
      </c>
      <c r="DP1192" s="228">
        <f t="shared" si="2146"/>
        <v>1.0369077828173561</v>
      </c>
      <c r="DQ1192" s="239">
        <f t="shared" si="2147"/>
        <v>227</v>
      </c>
      <c r="DR1192" s="231">
        <f t="shared" si="2014"/>
        <v>1.0538901919999999</v>
      </c>
      <c r="DS1192" s="227">
        <f t="shared" si="2015"/>
        <v>3402.0752366900001</v>
      </c>
      <c r="DT1192" s="227">
        <f t="shared" si="2016"/>
        <v>3805.7548000233337</v>
      </c>
      <c r="DU1192" s="227">
        <f t="shared" si="2081"/>
        <v>3113.21</v>
      </c>
      <c r="DV1192" s="227">
        <f t="shared" si="2017"/>
        <v>62.264200000000002</v>
      </c>
      <c r="DW1192" s="227">
        <f t="shared" si="2018"/>
        <v>312.35873666666669</v>
      </c>
      <c r="DX1192" s="228">
        <f t="shared" si="2078"/>
        <v>1.0324687326424935</v>
      </c>
      <c r="DY1192" s="239">
        <f t="shared" si="2079"/>
        <v>209</v>
      </c>
      <c r="DZ1192" s="231">
        <f t="shared" si="2019"/>
        <v>1.0495129480000001</v>
      </c>
      <c r="EA1192" s="227">
        <f t="shared" si="2020"/>
        <v>3373.4410549600002</v>
      </c>
      <c r="EB1192" s="227">
        <f t="shared" si="2021"/>
        <v>3748.0639916266668</v>
      </c>
      <c r="EC1192" s="227">
        <f t="shared" si="2142"/>
        <v>3113.21</v>
      </c>
      <c r="ED1192" s="227">
        <f t="shared" si="2022"/>
        <v>62.264200000000002</v>
      </c>
      <c r="EE1192" s="227">
        <f t="shared" si="2023"/>
        <v>280.18889999999999</v>
      </c>
      <c r="EF1192" s="228">
        <f t="shared" si="2143"/>
        <v>1.0247832534864023</v>
      </c>
      <c r="EG1192" s="239">
        <f t="shared" si="2144"/>
        <v>187</v>
      </c>
      <c r="EH1192" s="231">
        <f t="shared" si="2024"/>
        <v>1.0441876649999999</v>
      </c>
      <c r="EI1192" s="227">
        <f t="shared" si="2025"/>
        <v>3331.3402733100002</v>
      </c>
      <c r="EJ1192" s="227">
        <f t="shared" si="2026"/>
        <v>3673.7933733100003</v>
      </c>
      <c r="EK1192" s="227">
        <f t="shared" si="2080"/>
        <v>3113.21</v>
      </c>
      <c r="EL1192" s="227">
        <f t="shared" si="2027"/>
        <v>62.264200000000002</v>
      </c>
      <c r="EM1192" s="227">
        <f t="shared" si="2028"/>
        <v>246.98132666666669</v>
      </c>
      <c r="EN1192" s="228">
        <f t="shared" si="2076"/>
        <v>1.0189754150597781</v>
      </c>
      <c r="EO1192" s="239">
        <f t="shared" si="2077"/>
        <v>166</v>
      </c>
      <c r="EP1192" s="231">
        <f t="shared" si="2029"/>
        <v>1.0391296489999999</v>
      </c>
      <c r="EQ1192" s="227">
        <f t="shared" si="2030"/>
        <v>3296.4148290399999</v>
      </c>
      <c r="ER1192" s="227">
        <f t="shared" si="2031"/>
        <v>3605.6603557066665</v>
      </c>
      <c r="ES1192" s="227">
        <f t="shared" si="2141"/>
        <v>3113.21</v>
      </c>
      <c r="ET1192" s="227">
        <f t="shared" si="2032"/>
        <v>62.264200000000002</v>
      </c>
      <c r="EU1192" s="227">
        <f t="shared" si="2033"/>
        <v>216.88696333333334</v>
      </c>
      <c r="EV1192" s="228">
        <f t="shared" si="2139"/>
        <v>1.0176522954897969</v>
      </c>
      <c r="EW1192" s="239">
        <f t="shared" si="2140"/>
        <v>146</v>
      </c>
      <c r="EX1192" s="231">
        <f t="shared" si="2034"/>
        <v>1.034335271</v>
      </c>
      <c r="EY1192" s="227">
        <f t="shared" si="2035"/>
        <v>3276.9451170799998</v>
      </c>
      <c r="EZ1192" s="227">
        <f t="shared" si="2036"/>
        <v>3556.0962804133333</v>
      </c>
      <c r="FA1192" s="227">
        <f t="shared" si="2070"/>
        <v>3113.21</v>
      </c>
      <c r="FB1192" s="227">
        <f t="shared" si="2037"/>
        <v>62.264200000000002</v>
      </c>
      <c r="FC1192" s="227">
        <f t="shared" si="2038"/>
        <v>185.75486333333333</v>
      </c>
      <c r="FD1192" s="228">
        <f t="shared" si="2068"/>
        <v>1.0175508109447207</v>
      </c>
      <c r="FE1192" s="239">
        <f t="shared" si="2069"/>
        <v>124</v>
      </c>
      <c r="FF1192" s="231">
        <f t="shared" si="2039"/>
        <v>1.0290870009999999</v>
      </c>
      <c r="FG1192" s="227">
        <f t="shared" si="2040"/>
        <v>3259.99259764</v>
      </c>
      <c r="FH1192" s="227">
        <f t="shared" si="2041"/>
        <v>3508.0116609733332</v>
      </c>
      <c r="FI1192" s="227">
        <f t="shared" si="2138"/>
        <v>3113.21</v>
      </c>
      <c r="FJ1192" s="227">
        <f t="shared" si="2042"/>
        <v>62.264200000000002</v>
      </c>
      <c r="FK1192" s="227">
        <f t="shared" si="2043"/>
        <v>152.54729</v>
      </c>
      <c r="FL1192" s="228">
        <f t="shared" si="2136"/>
        <v>1.0156205724942882</v>
      </c>
      <c r="FM1192" s="239">
        <f t="shared" si="2137"/>
        <v>102</v>
      </c>
      <c r="FN1192" s="231">
        <f t="shared" si="2044"/>
        <v>1.0238653609999999</v>
      </c>
      <c r="FO1192" s="227">
        <f t="shared" si="2045"/>
        <v>3237.2985784399998</v>
      </c>
      <c r="FP1192" s="227">
        <f t="shared" si="2046"/>
        <v>3452.1100684399998</v>
      </c>
      <c r="FQ1192" s="227">
        <f t="shared" si="2067"/>
        <v>3113.21</v>
      </c>
      <c r="FR1192" s="227">
        <f t="shared" si="2047"/>
        <v>62.264200000000002</v>
      </c>
      <c r="FS1192" s="227">
        <f t="shared" si="2048"/>
        <v>121.41519</v>
      </c>
      <c r="FT1192" s="228">
        <f t="shared" si="2065"/>
        <v>1.0145039614825897</v>
      </c>
      <c r="FU1192" s="239">
        <f t="shared" si="2066"/>
        <v>80</v>
      </c>
      <c r="FV1192" s="231">
        <f t="shared" si="2049"/>
        <v>1.018670215</v>
      </c>
      <c r="FW1192" s="227">
        <f t="shared" si="2050"/>
        <v>3217.3312105700002</v>
      </c>
      <c r="FX1192" s="227">
        <f t="shared" si="2051"/>
        <v>3401.01060057</v>
      </c>
      <c r="FY1192" s="227">
        <f t="shared" si="2135"/>
        <v>3113.21</v>
      </c>
      <c r="FZ1192" s="227">
        <f t="shared" si="2052"/>
        <v>62.264200000000002</v>
      </c>
      <c r="GA1192" s="227">
        <f t="shared" si="2053"/>
        <v>90.283090000000001</v>
      </c>
      <c r="GB1192" s="228">
        <f t="shared" si="2128"/>
        <v>1.0149095528356495</v>
      </c>
      <c r="GC1192" s="239">
        <f t="shared" si="2129"/>
        <v>58</v>
      </c>
      <c r="GD1192" s="231">
        <f t="shared" si="2054"/>
        <v>1.01350143</v>
      </c>
      <c r="GE1192" s="227">
        <f t="shared" si="2055"/>
        <v>3202.28604593</v>
      </c>
      <c r="GF1192" s="227">
        <f t="shared" si="2056"/>
        <v>3354.83333593</v>
      </c>
      <c r="GG1192" s="227">
        <f t="shared" si="2063"/>
        <v>3113.21</v>
      </c>
      <c r="GH1192" s="227">
        <f t="shared" si="2071"/>
        <v>62.264200000000002</v>
      </c>
      <c r="GI1192" s="227">
        <f t="shared" si="2072"/>
        <v>58.11325333333334</v>
      </c>
      <c r="GJ1192" s="228">
        <f t="shared" si="2058"/>
        <v>1.0138952404882264</v>
      </c>
      <c r="GK1192" s="239">
        <f t="shared" si="2059"/>
        <v>38</v>
      </c>
      <c r="GL1192" s="231">
        <f t="shared" si="2073"/>
        <v>1.008825297</v>
      </c>
      <c r="GM1192" s="227">
        <f t="shared" si="2074"/>
        <v>3184.32557628</v>
      </c>
      <c r="GN1192" s="227">
        <f t="shared" si="2075"/>
        <v>3304.7030296133335</v>
      </c>
      <c r="GO1192" s="227">
        <f t="shared" si="2126"/>
        <v>3113.21</v>
      </c>
      <c r="GP1192" s="227">
        <f t="shared" si="2130"/>
        <v>62.264200000000002</v>
      </c>
      <c r="GQ1192" s="227">
        <f t="shared" si="2131"/>
        <v>25.943416666666668</v>
      </c>
      <c r="GR1192" s="228">
        <f t="shared" si="2119"/>
        <v>1.0087503558038922</v>
      </c>
      <c r="GS1192" s="239">
        <f t="shared" si="2120"/>
        <v>16</v>
      </c>
      <c r="GT1192" s="231">
        <f t="shared" si="2132"/>
        <v>1.003706465</v>
      </c>
      <c r="GU1192" s="227">
        <f t="shared" si="2133"/>
        <v>3152.0916694799998</v>
      </c>
      <c r="GV1192" s="227">
        <f t="shared" si="2134"/>
        <v>3240.2992861466664</v>
      </c>
      <c r="GW1192" s="1"/>
      <c r="GX1192" s="1"/>
      <c r="GY1192" s="1"/>
      <c r="GZ1192" s="5"/>
      <c r="HA1192" s="5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3"/>
      <c r="JZ1192" s="1"/>
      <c r="KA1192" s="1"/>
      <c r="KB1192" s="1"/>
      <c r="KC1192" s="1"/>
      <c r="KD1192" s="1"/>
      <c r="KE1192" s="1"/>
    </row>
    <row r="1193" spans="1:291" x14ac:dyDescent="0.2">
      <c r="A1193" s="196">
        <f t="shared" si="2103"/>
        <v>43851</v>
      </c>
      <c r="B1193" s="236">
        <f t="shared" si="2123"/>
        <v>127206.68718997668</v>
      </c>
      <c r="C1193" s="66">
        <f t="shared" si="1941"/>
        <v>42206.010731210001</v>
      </c>
      <c r="D1193" s="77">
        <f t="shared" si="2104"/>
        <v>5259.76</v>
      </c>
      <c r="E1193" s="67">
        <f>VLOOKUP(A1192,[1]Plan1!$DQ$117:$DS$314,3)</f>
        <v>5320.25</v>
      </c>
      <c r="F1193" s="11">
        <f t="shared" si="2105"/>
        <v>43826</v>
      </c>
      <c r="G1193" s="73">
        <f t="shared" si="2093"/>
        <v>1.1500524738771389E-2</v>
      </c>
      <c r="H1193" s="11">
        <f t="shared" si="2106"/>
        <v>43857</v>
      </c>
      <c r="I1193" s="11">
        <f t="shared" si="2094"/>
        <v>43857</v>
      </c>
      <c r="J1193" s="1">
        <f t="shared" si="2107"/>
        <v>21</v>
      </c>
      <c r="K1193" s="1">
        <f t="shared" si="2108"/>
        <v>17</v>
      </c>
      <c r="L1193" s="66">
        <f t="shared" si="2095"/>
        <v>1.00929979</v>
      </c>
      <c r="M1193" s="70">
        <f t="shared" si="1942"/>
        <v>1.0051002499999999</v>
      </c>
      <c r="N1193" s="70">
        <f t="shared" si="2145"/>
        <v>1.1095297412767287</v>
      </c>
      <c r="O1193" s="66">
        <f t="shared" ref="O1193:O1256" si="2155">TRUNC(TRUNC((L1193*N1193),15),8)</f>
        <v>1.1198481300000001</v>
      </c>
      <c r="P1193" s="66">
        <f t="shared" si="2096"/>
        <v>42598.517767739999</v>
      </c>
      <c r="Q1193" s="74">
        <f t="shared" si="2097"/>
        <v>0</v>
      </c>
      <c r="R1193" s="75">
        <f t="shared" ref="R1193:R1256" si="2156">IF(Q1193&gt;0,(S1193/C1193),0)</f>
        <v>0</v>
      </c>
      <c r="S1193" s="66">
        <f t="shared" ref="S1193:S1256" si="2157">IF($Q1193&gt;0,VLOOKUP($A1193,$AE$10:$AK$114,6),0)</f>
        <v>0</v>
      </c>
      <c r="T1193" s="10">
        <f t="shared" si="2109"/>
        <v>0.06</v>
      </c>
      <c r="U1193" s="74">
        <f t="shared" si="2152"/>
        <v>17</v>
      </c>
      <c r="V1193" s="74">
        <v>252</v>
      </c>
      <c r="W1193" s="70">
        <f t="shared" si="2098"/>
        <v>1.0039385750000001</v>
      </c>
      <c r="X1193" s="66">
        <f t="shared" si="2099"/>
        <v>167.77745711</v>
      </c>
      <c r="Y1193" s="66">
        <v>0</v>
      </c>
      <c r="Z1193" s="67">
        <f t="shared" si="2100"/>
        <v>0</v>
      </c>
      <c r="AA1193" s="68" t="str">
        <f t="shared" si="2110"/>
        <v>A+INCORP J=</v>
      </c>
      <c r="AB1193" s="11">
        <f t="shared" si="2111"/>
        <v>43857</v>
      </c>
      <c r="AC1193" s="227">
        <f t="shared" si="2117"/>
        <v>3113.21</v>
      </c>
      <c r="AD1193" s="227">
        <f t="shared" si="1957"/>
        <v>62.264200000000002</v>
      </c>
      <c r="AE1193" s="227">
        <f t="shared" si="1958"/>
        <v>691.13261999999997</v>
      </c>
      <c r="AF1193" s="228">
        <f t="shared" si="2124"/>
        <v>1.0732182563389032</v>
      </c>
      <c r="AG1193" s="230">
        <f t="shared" si="2125"/>
        <v>459</v>
      </c>
      <c r="AH1193" s="231">
        <f t="shared" si="1959"/>
        <v>1.1119693740000001</v>
      </c>
      <c r="AI1193" s="227">
        <f t="shared" si="1960"/>
        <v>3715.26070811</v>
      </c>
      <c r="AJ1193" s="227">
        <f t="shared" si="1961"/>
        <v>4468.6575281099995</v>
      </c>
      <c r="AK1193" s="227">
        <f t="shared" si="1948"/>
        <v>3113.21</v>
      </c>
      <c r="AL1193" s="227">
        <f t="shared" si="1962"/>
        <v>62.264200000000002</v>
      </c>
      <c r="AM1193" s="227">
        <f t="shared" si="1963"/>
        <v>660.00051999999994</v>
      </c>
      <c r="AN1193" s="228">
        <f t="shared" si="1949"/>
        <v>1.0722536327158692</v>
      </c>
      <c r="AO1193" s="230">
        <f t="shared" si="1950"/>
        <v>438</v>
      </c>
      <c r="AP1193" s="231">
        <f t="shared" si="1964"/>
        <v>1.1065830249999999</v>
      </c>
      <c r="AQ1193" s="227">
        <f t="shared" si="1965"/>
        <v>3693.9409348200002</v>
      </c>
      <c r="AR1193" s="227">
        <f t="shared" si="1966"/>
        <v>4416.2056548199998</v>
      </c>
      <c r="AS1193" s="227">
        <f t="shared" si="2112"/>
        <v>3113.21</v>
      </c>
      <c r="AT1193" s="227">
        <f t="shared" si="1967"/>
        <v>62.264200000000002</v>
      </c>
      <c r="AU1193" s="227">
        <f t="shared" si="1968"/>
        <v>628.86842000000001</v>
      </c>
      <c r="AV1193" s="228">
        <f t="shared" si="2113"/>
        <v>1.0699003152382445</v>
      </c>
      <c r="AW1193" s="230">
        <f t="shared" si="2114"/>
        <v>417</v>
      </c>
      <c r="AX1193" s="231">
        <f t="shared" si="1969"/>
        <v>1.101222768</v>
      </c>
      <c r="AY1193" s="227">
        <f t="shared" si="1970"/>
        <v>3667.9796218800002</v>
      </c>
      <c r="AZ1193" s="227">
        <f t="shared" si="1971"/>
        <v>4359.1122418800005</v>
      </c>
      <c r="BA1193" s="227">
        <f t="shared" si="2091"/>
        <v>3113.21</v>
      </c>
      <c r="BB1193" s="227">
        <f t="shared" si="1972"/>
        <v>62.264200000000002</v>
      </c>
      <c r="BC1193" s="227">
        <f t="shared" si="1973"/>
        <v>596.69858333333343</v>
      </c>
      <c r="BD1193" s="228">
        <f t="shared" si="1946"/>
        <v>1.0656371944876057</v>
      </c>
      <c r="BE1193" s="230">
        <f t="shared" si="1947"/>
        <v>397</v>
      </c>
      <c r="BF1193" s="231">
        <f t="shared" si="1974"/>
        <v>1.0961419020000001</v>
      </c>
      <c r="BG1193" s="227">
        <f t="shared" si="1975"/>
        <v>3636.5081651099999</v>
      </c>
      <c r="BH1193" s="227">
        <f t="shared" si="1976"/>
        <v>4295.4709484433333</v>
      </c>
      <c r="BI1193" s="227">
        <f t="shared" si="2115"/>
        <v>3113.21</v>
      </c>
      <c r="BJ1193" s="227">
        <f t="shared" si="1977"/>
        <v>62.264200000000002</v>
      </c>
      <c r="BK1193" s="227">
        <f t="shared" si="1978"/>
        <v>565.56648333333339</v>
      </c>
      <c r="BL1193" s="228">
        <f t="shared" si="2101"/>
        <v>1.0523770981536191</v>
      </c>
      <c r="BM1193" s="230">
        <f t="shared" si="2102"/>
        <v>375</v>
      </c>
      <c r="BN1193" s="231">
        <f t="shared" si="1979"/>
        <v>1.0905800219999999</v>
      </c>
      <c r="BO1193" s="227">
        <f t="shared" si="1980"/>
        <v>3573.0355964599999</v>
      </c>
      <c r="BP1193" s="227">
        <f t="shared" si="1981"/>
        <v>4200.866279793333</v>
      </c>
      <c r="BQ1193" s="227">
        <f t="shared" si="1945"/>
        <v>3113.21</v>
      </c>
      <c r="BR1193" s="227">
        <f t="shared" si="1982"/>
        <v>62.264200000000002</v>
      </c>
      <c r="BS1193" s="227">
        <f t="shared" si="1983"/>
        <v>531.32117333333338</v>
      </c>
      <c r="BT1193" s="228">
        <f t="shared" si="1943"/>
        <v>1.0489150012976465</v>
      </c>
      <c r="BU1193" s="230">
        <f t="shared" si="1944"/>
        <v>352</v>
      </c>
      <c r="BV1193" s="231">
        <f t="shared" si="1984"/>
        <v>1.0847955010000001</v>
      </c>
      <c r="BW1193" s="227">
        <f t="shared" si="1985"/>
        <v>3542.3917582499998</v>
      </c>
      <c r="BX1193" s="227">
        <f t="shared" si="1986"/>
        <v>4135.9771315833332</v>
      </c>
      <c r="BY1193" s="227">
        <f t="shared" si="2092"/>
        <v>3113.21</v>
      </c>
      <c r="BZ1193" s="227">
        <f t="shared" si="1987"/>
        <v>62.264200000000002</v>
      </c>
      <c r="CA1193" s="227">
        <f t="shared" si="1988"/>
        <v>501.22681</v>
      </c>
      <c r="CB1193" s="228">
        <f t="shared" si="2089"/>
        <v>1.0498588390550916</v>
      </c>
      <c r="CC1193" s="230">
        <f t="shared" si="2090"/>
        <v>332</v>
      </c>
      <c r="CD1193" s="231">
        <f t="shared" si="1989"/>
        <v>1.0797904279999999</v>
      </c>
      <c r="CE1193" s="227">
        <f t="shared" si="1990"/>
        <v>3529.2205476099998</v>
      </c>
      <c r="CF1193" s="227">
        <f t="shared" si="1991"/>
        <v>4092.7115576099995</v>
      </c>
      <c r="CG1193" s="227">
        <f t="shared" si="2085"/>
        <v>3113.21</v>
      </c>
      <c r="CH1193" s="227">
        <f t="shared" si="1992"/>
        <v>62.264200000000002</v>
      </c>
      <c r="CI1193" s="227">
        <f t="shared" si="1993"/>
        <v>470.09470999999996</v>
      </c>
      <c r="CJ1193" s="228">
        <f t="shared" si="2153"/>
        <v>1.0448439057419254</v>
      </c>
      <c r="CK1193" s="230">
        <f t="shared" si="2154"/>
        <v>311</v>
      </c>
      <c r="CL1193" s="231">
        <f t="shared" si="1994"/>
        <v>1.0745599530000001</v>
      </c>
      <c r="CM1193" s="227">
        <f t="shared" si="1995"/>
        <v>3495.3484899499999</v>
      </c>
      <c r="CN1193" s="227">
        <f t="shared" si="1996"/>
        <v>4027.7073999499999</v>
      </c>
      <c r="CO1193" s="227">
        <f t="shared" si="2088"/>
        <v>3113.21</v>
      </c>
      <c r="CP1193" s="227">
        <f t="shared" si="1997"/>
        <v>62.264200000000002</v>
      </c>
      <c r="CQ1193" s="227">
        <f t="shared" si="1998"/>
        <v>436.88713666666666</v>
      </c>
      <c r="CR1193" s="228">
        <f t="shared" si="2086"/>
        <v>1.0401639375782075</v>
      </c>
      <c r="CS1193" s="230">
        <f t="shared" si="2087"/>
        <v>291</v>
      </c>
      <c r="CT1193" s="231">
        <f t="shared" si="1999"/>
        <v>1.069602105</v>
      </c>
      <c r="CU1193" s="227">
        <f t="shared" si="2000"/>
        <v>3463.63770316</v>
      </c>
      <c r="CV1193" s="227">
        <f t="shared" si="2001"/>
        <v>3962.7890398266668</v>
      </c>
      <c r="CW1193" s="227">
        <f t="shared" si="2151"/>
        <v>3113.21</v>
      </c>
      <c r="CX1193" s="227">
        <f t="shared" si="2002"/>
        <v>62.264200000000002</v>
      </c>
      <c r="CY1193" s="227">
        <f t="shared" si="2003"/>
        <v>405.75503666666668</v>
      </c>
      <c r="CZ1193" s="228">
        <f t="shared" si="2149"/>
        <v>1.0423533487787613</v>
      </c>
      <c r="DA1193" s="239">
        <f t="shared" si="2150"/>
        <v>270</v>
      </c>
      <c r="DB1193" s="231">
        <f t="shared" si="2004"/>
        <v>1.064420983</v>
      </c>
      <c r="DC1193" s="227">
        <f t="shared" si="2005"/>
        <v>3454.1151377000001</v>
      </c>
      <c r="DD1193" s="227">
        <f t="shared" si="2006"/>
        <v>3922.1343743666666</v>
      </c>
      <c r="DE1193" s="227">
        <f t="shared" si="2084"/>
        <v>3113.21</v>
      </c>
      <c r="DF1193" s="227">
        <f t="shared" si="2007"/>
        <v>62.264200000000002</v>
      </c>
      <c r="DG1193" s="227">
        <f t="shared" si="2008"/>
        <v>374.62293666666665</v>
      </c>
      <c r="DH1193" s="228">
        <f t="shared" si="2082"/>
        <v>1.0407920531367403</v>
      </c>
      <c r="DI1193" s="239">
        <f t="shared" si="2083"/>
        <v>249</v>
      </c>
      <c r="DJ1193" s="231">
        <f t="shared" si="2009"/>
        <v>1.0592649569999999</v>
      </c>
      <c r="DK1193" s="227">
        <f t="shared" si="2010"/>
        <v>3432.2347919700001</v>
      </c>
      <c r="DL1193" s="227">
        <f t="shared" si="2011"/>
        <v>3869.1219286366668</v>
      </c>
      <c r="DM1193" s="227">
        <f t="shared" si="2148"/>
        <v>3113.21</v>
      </c>
      <c r="DN1193" s="227">
        <f t="shared" si="2012"/>
        <v>62.264200000000002</v>
      </c>
      <c r="DO1193" s="227">
        <f t="shared" si="2013"/>
        <v>342.45310000000001</v>
      </c>
      <c r="DP1193" s="228">
        <f t="shared" si="2146"/>
        <v>1.037472550149956</v>
      </c>
      <c r="DQ1193" s="239">
        <f t="shared" si="2147"/>
        <v>228</v>
      </c>
      <c r="DR1193" s="231">
        <f t="shared" si="2014"/>
        <v>1.054133907</v>
      </c>
      <c r="DS1193" s="227">
        <f t="shared" si="2015"/>
        <v>3404.7153956000002</v>
      </c>
      <c r="DT1193" s="227">
        <f t="shared" si="2016"/>
        <v>3809.4326956000004</v>
      </c>
      <c r="DU1193" s="227">
        <f t="shared" si="2081"/>
        <v>3113.21</v>
      </c>
      <c r="DV1193" s="227">
        <f t="shared" si="2017"/>
        <v>62.264200000000002</v>
      </c>
      <c r="DW1193" s="227">
        <f t="shared" si="2018"/>
        <v>313.39647333333335</v>
      </c>
      <c r="DX1193" s="228">
        <f t="shared" si="2078"/>
        <v>1.0330310821800222</v>
      </c>
      <c r="DY1193" s="239">
        <f t="shared" si="2079"/>
        <v>210</v>
      </c>
      <c r="DZ1193" s="231">
        <f t="shared" si="2019"/>
        <v>1.0497556509999999</v>
      </c>
      <c r="EA1193" s="227">
        <f t="shared" si="2020"/>
        <v>3376.0589933000001</v>
      </c>
      <c r="EB1193" s="227">
        <f t="shared" si="2021"/>
        <v>3751.7196666333334</v>
      </c>
      <c r="EC1193" s="227">
        <f t="shared" si="2142"/>
        <v>3113.21</v>
      </c>
      <c r="ED1193" s="227">
        <f t="shared" si="2022"/>
        <v>62.264200000000002</v>
      </c>
      <c r="EE1193" s="227">
        <f t="shared" si="2023"/>
        <v>281.22663666666665</v>
      </c>
      <c r="EF1193" s="228">
        <f t="shared" si="2143"/>
        <v>1.0253414170127595</v>
      </c>
      <c r="EG1193" s="239">
        <f t="shared" si="2144"/>
        <v>188</v>
      </c>
      <c r="EH1193" s="231">
        <f t="shared" si="2024"/>
        <v>1.044429136</v>
      </c>
      <c r="EI1193" s="227">
        <f t="shared" si="2025"/>
        <v>3333.9255379599999</v>
      </c>
      <c r="EJ1193" s="227">
        <f t="shared" si="2026"/>
        <v>3677.4163746266668</v>
      </c>
      <c r="EK1193" s="227">
        <f t="shared" si="2080"/>
        <v>3113.21</v>
      </c>
      <c r="EL1193" s="227">
        <f t="shared" si="2027"/>
        <v>62.264200000000002</v>
      </c>
      <c r="EM1193" s="227">
        <f t="shared" si="2028"/>
        <v>248.01906333333332</v>
      </c>
      <c r="EN1193" s="228">
        <f t="shared" si="2076"/>
        <v>1.0195304152600702</v>
      </c>
      <c r="EO1193" s="239">
        <f t="shared" si="2077"/>
        <v>167</v>
      </c>
      <c r="EP1193" s="231">
        <f t="shared" si="2029"/>
        <v>1.0393699510000001</v>
      </c>
      <c r="EQ1193" s="227">
        <f t="shared" si="2030"/>
        <v>3298.9729921799999</v>
      </c>
      <c r="ER1193" s="227">
        <f t="shared" si="2031"/>
        <v>3609.2562555133331</v>
      </c>
      <c r="ES1193" s="227">
        <f t="shared" si="2141"/>
        <v>3113.21</v>
      </c>
      <c r="ET1193" s="227">
        <f t="shared" si="2032"/>
        <v>62.264200000000002</v>
      </c>
      <c r="EU1193" s="227">
        <f t="shared" si="2033"/>
        <v>217.92470000000003</v>
      </c>
      <c r="EV1193" s="228">
        <f t="shared" si="2139"/>
        <v>1.0182065750332259</v>
      </c>
      <c r="EW1193" s="239">
        <f t="shared" si="2140"/>
        <v>147</v>
      </c>
      <c r="EX1193" s="231">
        <f t="shared" si="2034"/>
        <v>1.0345744640000001</v>
      </c>
      <c r="EY1193" s="227">
        <f t="shared" si="2035"/>
        <v>3279.4881699600001</v>
      </c>
      <c r="EZ1193" s="227">
        <f t="shared" si="2036"/>
        <v>3559.6770699600002</v>
      </c>
      <c r="FA1193" s="227">
        <f t="shared" si="2070"/>
        <v>3113.21</v>
      </c>
      <c r="FB1193" s="227">
        <f t="shared" si="2037"/>
        <v>62.264200000000002</v>
      </c>
      <c r="FC1193" s="227">
        <f t="shared" si="2038"/>
        <v>186.79259999999999</v>
      </c>
      <c r="FD1193" s="228">
        <f t="shared" si="2068"/>
        <v>1.0181050352130743</v>
      </c>
      <c r="FE1193" s="239">
        <f t="shared" si="2069"/>
        <v>125</v>
      </c>
      <c r="FF1193" s="231">
        <f t="shared" si="2039"/>
        <v>1.0293249799999999</v>
      </c>
      <c r="FG1193" s="227">
        <f t="shared" si="2040"/>
        <v>3262.5224936099999</v>
      </c>
      <c r="FH1193" s="227">
        <f t="shared" si="2041"/>
        <v>3511.5792936099997</v>
      </c>
      <c r="FI1193" s="227">
        <f t="shared" si="2138"/>
        <v>3113.21</v>
      </c>
      <c r="FJ1193" s="227">
        <f t="shared" si="2042"/>
        <v>62.264200000000002</v>
      </c>
      <c r="FK1193" s="227">
        <f t="shared" si="2043"/>
        <v>153.58502666666669</v>
      </c>
      <c r="FL1193" s="228">
        <f t="shared" si="2136"/>
        <v>1.0161737454293998</v>
      </c>
      <c r="FM1193" s="239">
        <f t="shared" si="2137"/>
        <v>103</v>
      </c>
      <c r="FN1193" s="231">
        <f t="shared" si="2044"/>
        <v>1.0241021320000001</v>
      </c>
      <c r="FO1193" s="227">
        <f t="shared" si="2045"/>
        <v>3239.8108613300001</v>
      </c>
      <c r="FP1193" s="227">
        <f t="shared" si="2046"/>
        <v>3455.6600879966668</v>
      </c>
      <c r="FQ1193" s="227">
        <f t="shared" si="2067"/>
        <v>3113.21</v>
      </c>
      <c r="FR1193" s="227">
        <f t="shared" si="2047"/>
        <v>62.264200000000002</v>
      </c>
      <c r="FS1193" s="227">
        <f t="shared" si="2048"/>
        <v>122.45292666666666</v>
      </c>
      <c r="FT1193" s="228">
        <f t="shared" si="2065"/>
        <v>1.0150565262388132</v>
      </c>
      <c r="FU1193" s="239">
        <f t="shared" si="2066"/>
        <v>81</v>
      </c>
      <c r="FV1193" s="231">
        <f t="shared" si="2049"/>
        <v>1.0189057850000001</v>
      </c>
      <c r="FW1193" s="227">
        <f t="shared" si="2050"/>
        <v>3219.8279991499999</v>
      </c>
      <c r="FX1193" s="227">
        <f t="shared" si="2051"/>
        <v>3404.5451258166668</v>
      </c>
      <c r="FY1193" s="227">
        <f t="shared" si="2135"/>
        <v>3113.21</v>
      </c>
      <c r="FZ1193" s="227">
        <f t="shared" si="2052"/>
        <v>62.264200000000002</v>
      </c>
      <c r="GA1193" s="227">
        <f t="shared" si="2053"/>
        <v>91.320826666666662</v>
      </c>
      <c r="GB1193" s="228">
        <f t="shared" si="2128"/>
        <v>1.0154623385032697</v>
      </c>
      <c r="GC1193" s="239">
        <f t="shared" si="2129"/>
        <v>59</v>
      </c>
      <c r="GD1193" s="231">
        <f t="shared" si="2054"/>
        <v>1.013735805</v>
      </c>
      <c r="GE1193" s="227">
        <f t="shared" si="2055"/>
        <v>3204.7711597399998</v>
      </c>
      <c r="GF1193" s="227">
        <f t="shared" si="2056"/>
        <v>3358.3561864066664</v>
      </c>
      <c r="GG1193" s="227">
        <f t="shared" si="2063"/>
        <v>3113.21</v>
      </c>
      <c r="GH1193" s="227">
        <f t="shared" si="2071"/>
        <v>62.264200000000002</v>
      </c>
      <c r="GI1193" s="227">
        <f t="shared" si="2072"/>
        <v>59.15099</v>
      </c>
      <c r="GJ1193" s="228">
        <f t="shared" si="2058"/>
        <v>1.0144474736954558</v>
      </c>
      <c r="GK1193" s="239">
        <f t="shared" si="2059"/>
        <v>39</v>
      </c>
      <c r="GL1193" s="231">
        <f t="shared" si="2073"/>
        <v>1.00905859</v>
      </c>
      <c r="GM1193" s="227">
        <f t="shared" si="2074"/>
        <v>3186.7967499900001</v>
      </c>
      <c r="GN1193" s="227">
        <f t="shared" si="2075"/>
        <v>3308.2119399900002</v>
      </c>
      <c r="GO1193" s="227">
        <f t="shared" si="2126"/>
        <v>3113.21</v>
      </c>
      <c r="GP1193" s="227">
        <f t="shared" si="2130"/>
        <v>62.264200000000002</v>
      </c>
      <c r="GQ1193" s="227">
        <f t="shared" si="2131"/>
        <v>26.981153333333339</v>
      </c>
      <c r="GR1193" s="228">
        <f t="shared" si="2119"/>
        <v>1.0092997867727278</v>
      </c>
      <c r="GS1193" s="239">
        <f t="shared" si="2120"/>
        <v>17</v>
      </c>
      <c r="GT1193" s="231">
        <f t="shared" si="2132"/>
        <v>1.0039385750000001</v>
      </c>
      <c r="GU1193" s="227">
        <f t="shared" si="2133"/>
        <v>3154.53783062</v>
      </c>
      <c r="GV1193" s="227">
        <f t="shared" si="2134"/>
        <v>3243.7831839533333</v>
      </c>
      <c r="GW1193" s="1"/>
      <c r="GX1193" s="1"/>
      <c r="GY1193" s="1"/>
      <c r="GZ1193" s="5"/>
      <c r="HA1193" s="5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3"/>
      <c r="JZ1193" s="1"/>
      <c r="KA1193" s="1"/>
      <c r="KB1193" s="1"/>
      <c r="KC1193" s="1"/>
      <c r="KD1193" s="1"/>
      <c r="KE1193" s="1"/>
    </row>
    <row r="1194" spans="1:291" ht="13.5" thickBot="1" x14ac:dyDescent="0.25">
      <c r="A1194" s="196">
        <f t="shared" si="2103"/>
        <v>43852</v>
      </c>
      <c r="B1194" s="236">
        <f t="shared" si="2123"/>
        <v>127321.03821536334</v>
      </c>
      <c r="C1194" s="66">
        <f t="shared" ref="C1194:C1257" si="2158">TRUNC(IF(Q1193&gt;0,P1193-S1193+X1193,C1193),8)</f>
        <v>42206.010731210001</v>
      </c>
      <c r="D1194" s="77">
        <f t="shared" si="2104"/>
        <v>5259.76</v>
      </c>
      <c r="E1194" s="67">
        <f>VLOOKUP(A1193,[1]Plan1!$DQ$117:$DS$314,3)</f>
        <v>5320.25</v>
      </c>
      <c r="F1194" s="11">
        <f t="shared" si="2105"/>
        <v>43826</v>
      </c>
      <c r="G1194" s="73">
        <f t="shared" si="2093"/>
        <v>1.1500524738771389E-2</v>
      </c>
      <c r="H1194" s="11">
        <f t="shared" si="2106"/>
        <v>43857</v>
      </c>
      <c r="I1194" s="11">
        <f t="shared" si="2094"/>
        <v>43857</v>
      </c>
      <c r="J1194" s="1">
        <f t="shared" si="2107"/>
        <v>21</v>
      </c>
      <c r="K1194" s="1">
        <f t="shared" si="2108"/>
        <v>18</v>
      </c>
      <c r="L1194" s="66">
        <f t="shared" si="2095"/>
        <v>1.0098495300000001</v>
      </c>
      <c r="M1194" s="70">
        <f t="shared" ref="M1194:M1257" si="2159">IF(I1194&gt;I1193,L1193,M1193)</f>
        <v>1.0051002499999999</v>
      </c>
      <c r="N1194" s="70">
        <f t="shared" si="2145"/>
        <v>1.1095297412767287</v>
      </c>
      <c r="O1194" s="66">
        <f t="shared" si="2155"/>
        <v>1.1204580799999999</v>
      </c>
      <c r="P1194" s="66">
        <f t="shared" si="2096"/>
        <v>42621.720100079998</v>
      </c>
      <c r="Q1194" s="74">
        <f t="shared" si="2097"/>
        <v>0</v>
      </c>
      <c r="R1194" s="75">
        <f t="shared" si="2156"/>
        <v>0</v>
      </c>
      <c r="S1194" s="66">
        <f t="shared" si="2157"/>
        <v>0</v>
      </c>
      <c r="T1194" s="10">
        <f t="shared" si="2109"/>
        <v>0.06</v>
      </c>
      <c r="U1194" s="74">
        <f t="shared" si="2152"/>
        <v>18</v>
      </c>
      <c r="V1194" s="74">
        <v>252</v>
      </c>
      <c r="W1194" s="70">
        <f t="shared" si="2098"/>
        <v>1.004170738</v>
      </c>
      <c r="X1194" s="66">
        <f t="shared" si="2099"/>
        <v>177.76402763999999</v>
      </c>
      <c r="Y1194" s="66">
        <v>0</v>
      </c>
      <c r="Z1194" s="67">
        <f t="shared" si="2100"/>
        <v>0</v>
      </c>
      <c r="AA1194" s="68" t="str">
        <f t="shared" si="2110"/>
        <v>A+INCORP J=</v>
      </c>
      <c r="AB1194" s="11">
        <f t="shared" si="2111"/>
        <v>43857</v>
      </c>
      <c r="AC1194" s="227">
        <f t="shared" si="2117"/>
        <v>3113.21</v>
      </c>
      <c r="AD1194" s="227">
        <f t="shared" si="1957"/>
        <v>62.264200000000002</v>
      </c>
      <c r="AE1194" s="227">
        <f t="shared" si="1958"/>
        <v>692.17035666666675</v>
      </c>
      <c r="AF1194" s="228">
        <f t="shared" si="2124"/>
        <v>1.073802808349053</v>
      </c>
      <c r="AG1194" s="230">
        <f t="shared" si="2125"/>
        <v>460</v>
      </c>
      <c r="AH1194" s="231">
        <f t="shared" si="1959"/>
        <v>1.1122265200000001</v>
      </c>
      <c r="AI1194" s="227">
        <f t="shared" si="1960"/>
        <v>3718.1439391499998</v>
      </c>
      <c r="AJ1194" s="227">
        <f t="shared" si="1961"/>
        <v>4472.5784958166669</v>
      </c>
      <c r="AK1194" s="227">
        <f t="shared" si="1948"/>
        <v>3113.21</v>
      </c>
      <c r="AL1194" s="227">
        <f t="shared" si="1962"/>
        <v>62.264200000000002</v>
      </c>
      <c r="AM1194" s="227">
        <f t="shared" si="1963"/>
        <v>661.03825666666671</v>
      </c>
      <c r="AN1194" s="228">
        <f t="shared" si="1949"/>
        <v>1.0728376593224724</v>
      </c>
      <c r="AO1194" s="230">
        <f t="shared" si="1950"/>
        <v>439</v>
      </c>
      <c r="AP1194" s="231">
        <f t="shared" si="1964"/>
        <v>1.1068389249999999</v>
      </c>
      <c r="AQ1194" s="227">
        <f t="shared" si="1965"/>
        <v>3696.80761932</v>
      </c>
      <c r="AR1194" s="227">
        <f t="shared" si="1966"/>
        <v>4420.1100759866667</v>
      </c>
      <c r="AS1194" s="227">
        <f t="shared" si="2112"/>
        <v>3113.21</v>
      </c>
      <c r="AT1194" s="227">
        <f t="shared" si="1967"/>
        <v>62.264200000000002</v>
      </c>
      <c r="AU1194" s="227">
        <f t="shared" si="1968"/>
        <v>629.90615666666667</v>
      </c>
      <c r="AV1194" s="228">
        <f t="shared" si="2113"/>
        <v>1.070483060058544</v>
      </c>
      <c r="AW1194" s="230">
        <f t="shared" si="2114"/>
        <v>418</v>
      </c>
      <c r="AX1194" s="231">
        <f t="shared" si="1969"/>
        <v>1.1014774279999999</v>
      </c>
      <c r="AY1194" s="227">
        <f t="shared" si="1970"/>
        <v>3670.8261576700002</v>
      </c>
      <c r="AZ1194" s="227">
        <f t="shared" si="1971"/>
        <v>4362.9965143366671</v>
      </c>
      <c r="BA1194" s="227">
        <f t="shared" si="2091"/>
        <v>3113.21</v>
      </c>
      <c r="BB1194" s="227">
        <f t="shared" si="1972"/>
        <v>62.264200000000002</v>
      </c>
      <c r="BC1194" s="227">
        <f t="shared" si="1973"/>
        <v>597.73631999999998</v>
      </c>
      <c r="BD1194" s="228">
        <f t="shared" si="1946"/>
        <v>1.0662176173050975</v>
      </c>
      <c r="BE1194" s="230">
        <f t="shared" si="1947"/>
        <v>398</v>
      </c>
      <c r="BF1194" s="231">
        <f t="shared" si="1974"/>
        <v>1.0963953879999999</v>
      </c>
      <c r="BG1194" s="227">
        <f t="shared" si="1975"/>
        <v>3639.33028066</v>
      </c>
      <c r="BH1194" s="227">
        <f t="shared" si="1976"/>
        <v>4299.33080066</v>
      </c>
      <c r="BI1194" s="227">
        <f t="shared" si="2115"/>
        <v>3113.21</v>
      </c>
      <c r="BJ1194" s="227">
        <f t="shared" si="1977"/>
        <v>62.264200000000002</v>
      </c>
      <c r="BK1194" s="227">
        <f t="shared" si="1978"/>
        <v>566.60421999999994</v>
      </c>
      <c r="BL1194" s="228">
        <f t="shared" si="2101"/>
        <v>1.052950298566981</v>
      </c>
      <c r="BM1194" s="230">
        <f t="shared" si="2102"/>
        <v>376</v>
      </c>
      <c r="BN1194" s="231">
        <f t="shared" si="1979"/>
        <v>1.0908322210000001</v>
      </c>
      <c r="BO1194" s="227">
        <f t="shared" si="1980"/>
        <v>3575.8084514500001</v>
      </c>
      <c r="BP1194" s="227">
        <f t="shared" si="1981"/>
        <v>4204.6768714500004</v>
      </c>
      <c r="BQ1194" s="227">
        <f t="shared" si="1945"/>
        <v>3113.21</v>
      </c>
      <c r="BR1194" s="227">
        <f t="shared" si="1982"/>
        <v>62.264200000000002</v>
      </c>
      <c r="BS1194" s="227">
        <f t="shared" si="1983"/>
        <v>532.35891000000004</v>
      </c>
      <c r="BT1194" s="228">
        <f t="shared" ref="BT1194:BT1257" si="2160">($O1194/BT$679)</f>
        <v>1.0494863160035444</v>
      </c>
      <c r="BU1194" s="230">
        <f t="shared" ref="BU1194:BU1257" si="2161">NETWORKDAYS(BU$679,$A1194,$AE$118:$AE$502)-1</f>
        <v>353</v>
      </c>
      <c r="BV1194" s="231">
        <f t="shared" si="1984"/>
        <v>1.0850463619999999</v>
      </c>
      <c r="BW1194" s="227">
        <f t="shared" si="1985"/>
        <v>3545.1408310500001</v>
      </c>
      <c r="BX1194" s="227">
        <f t="shared" si="1986"/>
        <v>4139.7639410499996</v>
      </c>
      <c r="BY1194" s="227">
        <f t="shared" si="2092"/>
        <v>3113.21</v>
      </c>
      <c r="BZ1194" s="227">
        <f t="shared" si="1987"/>
        <v>62.264200000000002</v>
      </c>
      <c r="CA1194" s="227">
        <f t="shared" si="1988"/>
        <v>502.26454666666666</v>
      </c>
      <c r="CB1194" s="228">
        <f t="shared" si="2089"/>
        <v>1.0504306678430555</v>
      </c>
      <c r="CC1194" s="230">
        <f t="shared" si="2090"/>
        <v>333</v>
      </c>
      <c r="CD1194" s="231">
        <f t="shared" si="1989"/>
        <v>1.0800401319999999</v>
      </c>
      <c r="CE1194" s="227">
        <f t="shared" si="1990"/>
        <v>3531.9594003000002</v>
      </c>
      <c r="CF1194" s="227">
        <f t="shared" si="1991"/>
        <v>4096.488146966667</v>
      </c>
      <c r="CG1194" s="227">
        <f t="shared" si="2085"/>
        <v>3113.21</v>
      </c>
      <c r="CH1194" s="227">
        <f t="shared" si="1992"/>
        <v>62.264200000000002</v>
      </c>
      <c r="CI1194" s="227">
        <f t="shared" si="1993"/>
        <v>471.13244666666662</v>
      </c>
      <c r="CJ1194" s="228">
        <f t="shared" si="2153"/>
        <v>1.0454130030357764</v>
      </c>
      <c r="CK1194" s="230">
        <f t="shared" si="2154"/>
        <v>312</v>
      </c>
      <c r="CL1194" s="231">
        <f t="shared" si="1994"/>
        <v>1.074808448</v>
      </c>
      <c r="CM1194" s="227">
        <f t="shared" si="1995"/>
        <v>3498.0610580500002</v>
      </c>
      <c r="CN1194" s="227">
        <f t="shared" si="1996"/>
        <v>4031.4577047166667</v>
      </c>
      <c r="CO1194" s="227">
        <f t="shared" si="2088"/>
        <v>3113.21</v>
      </c>
      <c r="CP1194" s="227">
        <f t="shared" si="1997"/>
        <v>62.264200000000002</v>
      </c>
      <c r="CQ1194" s="227">
        <f t="shared" si="1998"/>
        <v>437.92487333333332</v>
      </c>
      <c r="CR1194" s="228">
        <f t="shared" si="2086"/>
        <v>1.0407304858241073</v>
      </c>
      <c r="CS1194" s="230">
        <f t="shared" si="2087"/>
        <v>292</v>
      </c>
      <c r="CT1194" s="231">
        <f t="shared" si="1999"/>
        <v>1.0698494540000001</v>
      </c>
      <c r="CU1194" s="227">
        <f t="shared" si="2000"/>
        <v>3466.32566374</v>
      </c>
      <c r="CV1194" s="227">
        <f t="shared" si="2001"/>
        <v>3966.5147370733334</v>
      </c>
      <c r="CW1194" s="227">
        <f t="shared" si="2151"/>
        <v>3113.21</v>
      </c>
      <c r="CX1194" s="227">
        <f t="shared" si="2002"/>
        <v>62.264200000000002</v>
      </c>
      <c r="CY1194" s="227">
        <f t="shared" si="2003"/>
        <v>406.79277333333329</v>
      </c>
      <c r="CZ1194" s="228">
        <f t="shared" si="2149"/>
        <v>1.0429210895357937</v>
      </c>
      <c r="DA1194" s="239">
        <f t="shared" si="2150"/>
        <v>271</v>
      </c>
      <c r="DB1194" s="231">
        <f t="shared" si="2004"/>
        <v>1.0646671329999999</v>
      </c>
      <c r="DC1194" s="227">
        <f t="shared" si="2005"/>
        <v>3456.7957055299999</v>
      </c>
      <c r="DD1194" s="227">
        <f t="shared" si="2006"/>
        <v>3925.852678863333</v>
      </c>
      <c r="DE1194" s="227">
        <f t="shared" si="2084"/>
        <v>3113.21</v>
      </c>
      <c r="DF1194" s="227">
        <f t="shared" si="2007"/>
        <v>62.264200000000002</v>
      </c>
      <c r="DG1194" s="227">
        <f t="shared" si="2008"/>
        <v>375.66067333333336</v>
      </c>
      <c r="DH1194" s="228">
        <f t="shared" si="2082"/>
        <v>1.0413589434996422</v>
      </c>
      <c r="DI1194" s="239">
        <f t="shared" si="2083"/>
        <v>250</v>
      </c>
      <c r="DJ1194" s="231">
        <f t="shared" si="2009"/>
        <v>1.059509915</v>
      </c>
      <c r="DK1194" s="227">
        <f t="shared" si="2010"/>
        <v>3434.8983806599999</v>
      </c>
      <c r="DL1194" s="227">
        <f t="shared" si="2011"/>
        <v>3872.8232539933333</v>
      </c>
      <c r="DM1194" s="227">
        <f t="shared" si="2148"/>
        <v>3113.21</v>
      </c>
      <c r="DN1194" s="227">
        <f t="shared" si="2012"/>
        <v>62.264200000000002</v>
      </c>
      <c r="DO1194" s="227">
        <f t="shared" si="2013"/>
        <v>343.49083666666667</v>
      </c>
      <c r="DP1194" s="228">
        <f t="shared" si="2146"/>
        <v>1.038037632472292</v>
      </c>
      <c r="DQ1194" s="239">
        <f t="shared" si="2147"/>
        <v>229</v>
      </c>
      <c r="DR1194" s="231">
        <f t="shared" si="2014"/>
        <v>1.054377678</v>
      </c>
      <c r="DS1194" s="227">
        <f t="shared" si="2015"/>
        <v>3407.3576264500002</v>
      </c>
      <c r="DT1194" s="227">
        <f t="shared" si="2016"/>
        <v>3813.1126631166671</v>
      </c>
      <c r="DU1194" s="227">
        <f t="shared" si="2081"/>
        <v>3113.21</v>
      </c>
      <c r="DV1194" s="227">
        <f t="shared" si="2017"/>
        <v>62.264200000000002</v>
      </c>
      <c r="DW1194" s="227">
        <f t="shared" si="2018"/>
        <v>314.43421000000001</v>
      </c>
      <c r="DX1194" s="228">
        <f t="shared" si="2078"/>
        <v>1.0335937453588013</v>
      </c>
      <c r="DY1194" s="239">
        <f t="shared" si="2079"/>
        <v>211</v>
      </c>
      <c r="DZ1194" s="231">
        <f t="shared" si="2019"/>
        <v>1.0499984090000001</v>
      </c>
      <c r="EA1194" s="227">
        <f t="shared" si="2020"/>
        <v>3378.67898367</v>
      </c>
      <c r="EB1194" s="227">
        <f t="shared" si="2021"/>
        <v>3755.3773936699999</v>
      </c>
      <c r="EC1194" s="227">
        <f t="shared" si="2142"/>
        <v>3113.21</v>
      </c>
      <c r="ED1194" s="227">
        <f t="shared" si="2022"/>
        <v>62.264200000000002</v>
      </c>
      <c r="EE1194" s="227">
        <f t="shared" si="2023"/>
        <v>282.26437333333331</v>
      </c>
      <c r="EF1194" s="228">
        <f t="shared" si="2143"/>
        <v>1.0258998918456879</v>
      </c>
      <c r="EG1194" s="239">
        <f t="shared" si="2144"/>
        <v>189</v>
      </c>
      <c r="EH1194" s="231">
        <f t="shared" si="2024"/>
        <v>1.044670663</v>
      </c>
      <c r="EI1194" s="227">
        <f t="shared" si="2025"/>
        <v>3336.51283311</v>
      </c>
      <c r="EJ1194" s="227">
        <f t="shared" si="2026"/>
        <v>3681.0414064433335</v>
      </c>
      <c r="EK1194" s="227">
        <f t="shared" si="2080"/>
        <v>3113.21</v>
      </c>
      <c r="EL1194" s="227">
        <f t="shared" si="2027"/>
        <v>62.264200000000002</v>
      </c>
      <c r="EM1194" s="227">
        <f t="shared" si="2028"/>
        <v>249.05680000000001</v>
      </c>
      <c r="EN1194" s="228">
        <f t="shared" si="2076"/>
        <v>1.0200857250026403</v>
      </c>
      <c r="EO1194" s="239">
        <f t="shared" si="2077"/>
        <v>168</v>
      </c>
      <c r="EP1194" s="231">
        <f t="shared" si="2029"/>
        <v>1.0396103080000001</v>
      </c>
      <c r="EQ1194" s="227">
        <f t="shared" si="2030"/>
        <v>3301.53316223</v>
      </c>
      <c r="ER1194" s="227">
        <f t="shared" si="2031"/>
        <v>3612.8541622299999</v>
      </c>
      <c r="ES1194" s="227">
        <f t="shared" si="2141"/>
        <v>3113.21</v>
      </c>
      <c r="ET1194" s="227">
        <f t="shared" si="2032"/>
        <v>62.264200000000002</v>
      </c>
      <c r="EU1194" s="227">
        <f t="shared" si="2033"/>
        <v>218.96243666666666</v>
      </c>
      <c r="EV1194" s="228">
        <f t="shared" si="2139"/>
        <v>1.018761163716998</v>
      </c>
      <c r="EW1194" s="239">
        <f t="shared" si="2140"/>
        <v>148</v>
      </c>
      <c r="EX1194" s="231">
        <f t="shared" si="2034"/>
        <v>1.0348137120000001</v>
      </c>
      <c r="EY1194" s="227">
        <f t="shared" si="2035"/>
        <v>3282.0332187099998</v>
      </c>
      <c r="EZ1194" s="227">
        <f t="shared" si="2036"/>
        <v>3563.2598553766666</v>
      </c>
      <c r="FA1194" s="227">
        <f t="shared" si="2070"/>
        <v>3113.21</v>
      </c>
      <c r="FB1194" s="227">
        <f t="shared" si="2037"/>
        <v>62.264200000000002</v>
      </c>
      <c r="FC1194" s="227">
        <f t="shared" si="2038"/>
        <v>187.83033666666668</v>
      </c>
      <c r="FD1194" s="228">
        <f t="shared" si="2068"/>
        <v>1.0186595685909421</v>
      </c>
      <c r="FE1194" s="239">
        <f t="shared" si="2069"/>
        <v>126</v>
      </c>
      <c r="FF1194" s="231">
        <f t="shared" si="2039"/>
        <v>1.0295630140000001</v>
      </c>
      <c r="FG1194" s="227">
        <f t="shared" si="2040"/>
        <v>3265.0543759900002</v>
      </c>
      <c r="FH1194" s="227">
        <f t="shared" si="2041"/>
        <v>3515.1489126566667</v>
      </c>
      <c r="FI1194" s="227">
        <f t="shared" si="2138"/>
        <v>3113.21</v>
      </c>
      <c r="FJ1194" s="227">
        <f t="shared" si="2042"/>
        <v>62.264200000000002</v>
      </c>
      <c r="FK1194" s="227">
        <f t="shared" si="2043"/>
        <v>154.62276333333335</v>
      </c>
      <c r="FL1194" s="228">
        <f t="shared" si="2136"/>
        <v>1.0167272268876617</v>
      </c>
      <c r="FM1194" s="239">
        <f t="shared" si="2137"/>
        <v>104</v>
      </c>
      <c r="FN1194" s="231">
        <f t="shared" si="2044"/>
        <v>1.024338958</v>
      </c>
      <c r="FO1194" s="227">
        <f t="shared" si="2045"/>
        <v>3242.3251176899998</v>
      </c>
      <c r="FP1194" s="227">
        <f t="shared" si="2046"/>
        <v>3459.2120810233332</v>
      </c>
      <c r="FQ1194" s="227">
        <f t="shared" si="2067"/>
        <v>3113.21</v>
      </c>
      <c r="FR1194" s="227">
        <f t="shared" si="2047"/>
        <v>62.264200000000002</v>
      </c>
      <c r="FS1194" s="227">
        <f t="shared" si="2048"/>
        <v>123.49066333333334</v>
      </c>
      <c r="FT1194" s="228">
        <f t="shared" si="2065"/>
        <v>1.0156093991789852</v>
      </c>
      <c r="FU1194" s="239">
        <f t="shared" si="2066"/>
        <v>82</v>
      </c>
      <c r="FV1194" s="231">
        <f t="shared" si="2049"/>
        <v>1.01914141</v>
      </c>
      <c r="FW1194" s="227">
        <f t="shared" si="2050"/>
        <v>3222.3267499200001</v>
      </c>
      <c r="FX1194" s="227">
        <f t="shared" si="2051"/>
        <v>3408.0816132533337</v>
      </c>
      <c r="FY1194" s="227">
        <f t="shared" si="2135"/>
        <v>3113.21</v>
      </c>
      <c r="FZ1194" s="227">
        <f t="shared" si="2052"/>
        <v>62.264200000000002</v>
      </c>
      <c r="GA1194" s="227">
        <f t="shared" si="2053"/>
        <v>92.358563333333336</v>
      </c>
      <c r="GB1194" s="228">
        <f t="shared" si="2128"/>
        <v>1.0160154324780482</v>
      </c>
      <c r="GC1194" s="239">
        <f t="shared" si="2129"/>
        <v>60</v>
      </c>
      <c r="GD1194" s="231">
        <f t="shared" si="2054"/>
        <v>1.0139702340000001</v>
      </c>
      <c r="GE1194" s="227">
        <f t="shared" si="2055"/>
        <v>3207.2582242799999</v>
      </c>
      <c r="GF1194" s="227">
        <f t="shared" si="2056"/>
        <v>3361.8809876133332</v>
      </c>
      <c r="GG1194" s="227">
        <f t="shared" si="2063"/>
        <v>3113.21</v>
      </c>
      <c r="GH1194" s="227">
        <f t="shared" si="2071"/>
        <v>62.264200000000002</v>
      </c>
      <c r="GI1194" s="227">
        <f t="shared" si="2072"/>
        <v>60.188726666666668</v>
      </c>
      <c r="GJ1194" s="228">
        <f t="shared" si="2058"/>
        <v>1.0150000149017178</v>
      </c>
      <c r="GK1194" s="239">
        <f t="shared" si="2059"/>
        <v>40</v>
      </c>
      <c r="GL1194" s="231">
        <f t="shared" si="2073"/>
        <v>1.009291937</v>
      </c>
      <c r="GM1194" s="227">
        <f t="shared" si="2074"/>
        <v>3189.2698642700002</v>
      </c>
      <c r="GN1194" s="227">
        <f t="shared" si="2075"/>
        <v>3311.722790936667</v>
      </c>
      <c r="GO1194" s="227">
        <f t="shared" si="2126"/>
        <v>3113.21</v>
      </c>
      <c r="GP1194" s="227">
        <f t="shared" si="2130"/>
        <v>62.264200000000002</v>
      </c>
      <c r="GQ1194" s="227">
        <f t="shared" si="2131"/>
        <v>28.018890000000003</v>
      </c>
      <c r="GR1194" s="228">
        <f t="shared" si="2119"/>
        <v>1.0098495241776935</v>
      </c>
      <c r="GS1194" s="239">
        <f t="shared" si="2120"/>
        <v>18</v>
      </c>
      <c r="GT1194" s="231">
        <f t="shared" si="2132"/>
        <v>1.004170738</v>
      </c>
      <c r="GU1194" s="227">
        <f t="shared" si="2133"/>
        <v>3156.9859104100001</v>
      </c>
      <c r="GV1194" s="227">
        <f t="shared" si="2134"/>
        <v>3247.26900041</v>
      </c>
      <c r="GW1194" s="1"/>
      <c r="GX1194" s="1"/>
      <c r="GY1194" s="1"/>
      <c r="GZ1194" s="5"/>
      <c r="HA1194" s="5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3"/>
      <c r="JZ1194" s="1"/>
      <c r="KA1194" s="1"/>
      <c r="KB1194" s="1"/>
      <c r="KC1194" s="1"/>
      <c r="KD1194" s="1"/>
      <c r="KE1194" s="1"/>
    </row>
    <row r="1195" spans="1:291" x14ac:dyDescent="0.2">
      <c r="A1195" s="196">
        <f t="shared" si="2103"/>
        <v>43853</v>
      </c>
      <c r="B1195" s="236">
        <f t="shared" si="2123"/>
        <v>127435.45973361998</v>
      </c>
      <c r="C1195" s="66">
        <f t="shared" si="2158"/>
        <v>42206.010731210001</v>
      </c>
      <c r="D1195" s="77">
        <f t="shared" si="2104"/>
        <v>5259.76</v>
      </c>
      <c r="E1195" s="67">
        <f>VLOOKUP(A1194,[1]Plan1!$DQ$117:$DS$314,3)</f>
        <v>5320.25</v>
      </c>
      <c r="F1195" s="11">
        <f t="shared" si="2105"/>
        <v>43826</v>
      </c>
      <c r="G1195" s="73">
        <f t="shared" si="2093"/>
        <v>1.1500524738771389E-2</v>
      </c>
      <c r="H1195" s="11">
        <f t="shared" si="2106"/>
        <v>43857</v>
      </c>
      <c r="I1195" s="11">
        <f t="shared" si="2094"/>
        <v>43857</v>
      </c>
      <c r="J1195" s="1">
        <f t="shared" si="2107"/>
        <v>21</v>
      </c>
      <c r="K1195" s="1">
        <f t="shared" si="2108"/>
        <v>19</v>
      </c>
      <c r="L1195" s="66">
        <f t="shared" si="2095"/>
        <v>1.01039956</v>
      </c>
      <c r="M1195" s="70">
        <f t="shared" si="2159"/>
        <v>1.0051002499999999</v>
      </c>
      <c r="N1195" s="70">
        <f t="shared" si="2145"/>
        <v>1.1095297412767287</v>
      </c>
      <c r="O1195" s="66">
        <f t="shared" si="2155"/>
        <v>1.12106836</v>
      </c>
      <c r="P1195" s="66">
        <f t="shared" si="2096"/>
        <v>42644.934672160001</v>
      </c>
      <c r="Q1195" s="74">
        <f t="shared" si="2097"/>
        <v>0</v>
      </c>
      <c r="R1195" s="75">
        <f t="shared" si="2156"/>
        <v>0</v>
      </c>
      <c r="S1195" s="66">
        <f t="shared" si="2157"/>
        <v>0</v>
      </c>
      <c r="T1195" s="10">
        <f t="shared" si="2109"/>
        <v>0.06</v>
      </c>
      <c r="U1195" s="74">
        <f t="shared" si="2152"/>
        <v>19</v>
      </c>
      <c r="V1195" s="74">
        <v>252</v>
      </c>
      <c r="W1195" s="70">
        <f t="shared" si="2098"/>
        <v>1.004402955</v>
      </c>
      <c r="X1195" s="66">
        <f t="shared" si="2099"/>
        <v>187.76372832999999</v>
      </c>
      <c r="Y1195" s="66">
        <v>0</v>
      </c>
      <c r="Z1195" s="67">
        <f t="shared" si="2100"/>
        <v>0</v>
      </c>
      <c r="AA1195" s="68" t="str">
        <f t="shared" si="2110"/>
        <v>A+INCORP J=</v>
      </c>
      <c r="AB1195" s="11">
        <f t="shared" si="2111"/>
        <v>43857</v>
      </c>
      <c r="AC1195" s="227">
        <f t="shared" si="2117"/>
        <v>3113.21</v>
      </c>
      <c r="AD1195" s="227">
        <f t="shared" si="1957"/>
        <v>62.264200000000002</v>
      </c>
      <c r="AE1195" s="227">
        <f t="shared" si="1958"/>
        <v>693.2080933333333</v>
      </c>
      <c r="AF1195" s="228">
        <f t="shared" si="2124"/>
        <v>1.0743876766181801</v>
      </c>
      <c r="AG1195" s="230">
        <f t="shared" si="2125"/>
        <v>461</v>
      </c>
      <c r="AH1195" s="231">
        <f t="shared" si="1959"/>
        <v>1.1124837249999999</v>
      </c>
      <c r="AI1195" s="227">
        <f t="shared" si="1960"/>
        <v>3721.0293987999999</v>
      </c>
      <c r="AJ1195" s="227">
        <f t="shared" si="1961"/>
        <v>4476.5016921333336</v>
      </c>
      <c r="AK1195" s="227">
        <f t="shared" si="1948"/>
        <v>3113.21</v>
      </c>
      <c r="AL1195" s="227">
        <f t="shared" si="1962"/>
        <v>62.264200000000002</v>
      </c>
      <c r="AM1195" s="227">
        <f t="shared" si="1963"/>
        <v>662.07599333333337</v>
      </c>
      <c r="AN1195" s="228">
        <f t="shared" si="1949"/>
        <v>1.0734220019037954</v>
      </c>
      <c r="AO1195" s="230">
        <f t="shared" si="1950"/>
        <v>440</v>
      </c>
      <c r="AP1195" s="231">
        <f t="shared" si="1964"/>
        <v>1.107094885</v>
      </c>
      <c r="AQ1195" s="227">
        <f t="shared" si="1965"/>
        <v>3699.6765239400002</v>
      </c>
      <c r="AR1195" s="227">
        <f t="shared" si="1966"/>
        <v>4424.0167172733336</v>
      </c>
      <c r="AS1195" s="227">
        <f t="shared" si="2112"/>
        <v>3113.21</v>
      </c>
      <c r="AT1195" s="227">
        <f t="shared" si="1967"/>
        <v>62.264200000000002</v>
      </c>
      <c r="AU1195" s="227">
        <f t="shared" si="1968"/>
        <v>630.94389333333334</v>
      </c>
      <c r="AV1195" s="228">
        <f t="shared" si="2113"/>
        <v>1.0710661201600808</v>
      </c>
      <c r="AW1195" s="230">
        <f t="shared" si="2114"/>
        <v>419</v>
      </c>
      <c r="AX1195" s="231">
        <f t="shared" si="1969"/>
        <v>1.101732148</v>
      </c>
      <c r="AY1195" s="227">
        <f t="shared" si="1970"/>
        <v>3673.6748989399998</v>
      </c>
      <c r="AZ1195" s="227">
        <f t="shared" si="1971"/>
        <v>4366.882992273333</v>
      </c>
      <c r="BA1195" s="227">
        <f t="shared" si="2091"/>
        <v>3113.21</v>
      </c>
      <c r="BB1195" s="227">
        <f t="shared" si="1972"/>
        <v>62.264200000000002</v>
      </c>
      <c r="BC1195" s="227">
        <f t="shared" si="1973"/>
        <v>598.77405666666675</v>
      </c>
      <c r="BD1195" s="228">
        <f t="shared" si="1946"/>
        <v>1.0667983541475585</v>
      </c>
      <c r="BE1195" s="230">
        <f t="shared" si="1947"/>
        <v>399</v>
      </c>
      <c r="BF1195" s="231">
        <f t="shared" si="1974"/>
        <v>1.0966489319999999</v>
      </c>
      <c r="BG1195" s="227">
        <f t="shared" si="1975"/>
        <v>3642.1545770500002</v>
      </c>
      <c r="BH1195" s="227">
        <f t="shared" si="1976"/>
        <v>4303.1928337166664</v>
      </c>
      <c r="BI1195" s="227">
        <f t="shared" si="2115"/>
        <v>3113.21</v>
      </c>
      <c r="BJ1195" s="227">
        <f t="shared" si="1977"/>
        <v>62.264200000000002</v>
      </c>
      <c r="BK1195" s="227">
        <f t="shared" si="1978"/>
        <v>567.64195666666672</v>
      </c>
      <c r="BL1195" s="228">
        <f t="shared" si="2101"/>
        <v>1.0535238090977896</v>
      </c>
      <c r="BM1195" s="230">
        <f t="shared" si="2102"/>
        <v>377</v>
      </c>
      <c r="BN1195" s="231">
        <f t="shared" si="1979"/>
        <v>1.0910844790000001</v>
      </c>
      <c r="BO1195" s="227">
        <f t="shared" si="1980"/>
        <v>3578.5834534400001</v>
      </c>
      <c r="BP1195" s="227">
        <f t="shared" si="1981"/>
        <v>4208.489610106667</v>
      </c>
      <c r="BQ1195" s="227">
        <f t="shared" ref="BQ1195:BQ1257" si="2162">BQ1194</f>
        <v>3113.21</v>
      </c>
      <c r="BR1195" s="227">
        <f t="shared" si="1982"/>
        <v>62.264200000000002</v>
      </c>
      <c r="BS1195" s="227">
        <f t="shared" si="1983"/>
        <v>533.3966466666667</v>
      </c>
      <c r="BT1195" s="228">
        <f t="shared" si="2160"/>
        <v>1.0500579398066685</v>
      </c>
      <c r="BU1195" s="230">
        <f t="shared" si="2161"/>
        <v>354</v>
      </c>
      <c r="BV1195" s="231">
        <f t="shared" si="1984"/>
        <v>1.085297282</v>
      </c>
      <c r="BW1195" s="227">
        <f t="shared" si="1985"/>
        <v>3547.8920334600002</v>
      </c>
      <c r="BX1195" s="227">
        <f t="shared" si="1986"/>
        <v>4143.5528801266664</v>
      </c>
      <c r="BY1195" s="227">
        <f t="shared" si="2092"/>
        <v>3113.21</v>
      </c>
      <c r="BZ1195" s="227">
        <f t="shared" si="1987"/>
        <v>62.264200000000002</v>
      </c>
      <c r="CA1195" s="227">
        <f t="shared" si="1988"/>
        <v>503.30228333333338</v>
      </c>
      <c r="CB1195" s="228">
        <f t="shared" si="2089"/>
        <v>1.0510028060063781</v>
      </c>
      <c r="CC1195" s="230">
        <f t="shared" si="2090"/>
        <v>334</v>
      </c>
      <c r="CD1195" s="231">
        <f t="shared" si="1989"/>
        <v>1.0802898940000001</v>
      </c>
      <c r="CE1195" s="227">
        <f t="shared" si="1990"/>
        <v>3534.70037232</v>
      </c>
      <c r="CF1195" s="227">
        <f t="shared" si="1991"/>
        <v>4100.2668556533336</v>
      </c>
      <c r="CG1195" s="227">
        <f t="shared" si="2085"/>
        <v>3113.21</v>
      </c>
      <c r="CH1195" s="227">
        <f t="shared" si="1992"/>
        <v>62.264200000000002</v>
      </c>
      <c r="CI1195" s="227">
        <f t="shared" si="1993"/>
        <v>472.17018333333334</v>
      </c>
      <c r="CJ1195" s="228">
        <f t="shared" si="2153"/>
        <v>1.0459824082271716</v>
      </c>
      <c r="CK1195" s="230">
        <f t="shared" si="2154"/>
        <v>313</v>
      </c>
      <c r="CL1195" s="231">
        <f t="shared" si="1994"/>
        <v>1.0750569999999999</v>
      </c>
      <c r="CM1195" s="227">
        <f t="shared" si="1995"/>
        <v>3500.7757227799998</v>
      </c>
      <c r="CN1195" s="227">
        <f t="shared" si="1996"/>
        <v>4035.210106113333</v>
      </c>
      <c r="CO1195" s="227">
        <f t="shared" si="2088"/>
        <v>3113.21</v>
      </c>
      <c r="CP1195" s="227">
        <f t="shared" si="1997"/>
        <v>62.264200000000002</v>
      </c>
      <c r="CQ1195" s="227">
        <f t="shared" si="1998"/>
        <v>438.96260999999998</v>
      </c>
      <c r="CR1195" s="228">
        <f t="shared" si="2086"/>
        <v>1.0412973405884451</v>
      </c>
      <c r="CS1195" s="230">
        <f t="shared" si="2087"/>
        <v>293</v>
      </c>
      <c r="CT1195" s="231">
        <f t="shared" si="1999"/>
        <v>1.070096859</v>
      </c>
      <c r="CU1195" s="227">
        <f t="shared" si="2000"/>
        <v>3469.0156995500001</v>
      </c>
      <c r="CV1195" s="227">
        <f t="shared" si="2001"/>
        <v>3970.2425095500002</v>
      </c>
      <c r="CW1195" s="227">
        <f t="shared" si="2151"/>
        <v>3113.21</v>
      </c>
      <c r="CX1195" s="227">
        <f t="shared" si="2002"/>
        <v>62.264200000000002</v>
      </c>
      <c r="CY1195" s="227">
        <f t="shared" si="2003"/>
        <v>407.83051</v>
      </c>
      <c r="CZ1195" s="228">
        <f t="shared" si="2149"/>
        <v>1.0434891374564459</v>
      </c>
      <c r="DA1195" s="239">
        <f t="shared" si="2150"/>
        <v>272</v>
      </c>
      <c r="DB1195" s="231">
        <f t="shared" si="2004"/>
        <v>1.0649133399999999</v>
      </c>
      <c r="DC1195" s="227">
        <f t="shared" si="2005"/>
        <v>3459.4783470100001</v>
      </c>
      <c r="DD1195" s="227">
        <f t="shared" si="2006"/>
        <v>3929.57305701</v>
      </c>
      <c r="DE1195" s="227">
        <f t="shared" si="2084"/>
        <v>3113.21</v>
      </c>
      <c r="DF1195" s="227">
        <f t="shared" si="2007"/>
        <v>62.264200000000002</v>
      </c>
      <c r="DG1195" s="227">
        <f t="shared" si="2008"/>
        <v>376.69840999999997</v>
      </c>
      <c r="DH1195" s="228">
        <f t="shared" si="2082"/>
        <v>1.0419261405660769</v>
      </c>
      <c r="DI1195" s="239">
        <f t="shared" si="2083"/>
        <v>251</v>
      </c>
      <c r="DJ1195" s="231">
        <f t="shared" si="2009"/>
        <v>1.0597549289999999</v>
      </c>
      <c r="DK1195" s="227">
        <f t="shared" si="2010"/>
        <v>3437.5640275199999</v>
      </c>
      <c r="DL1195" s="227">
        <f t="shared" si="2011"/>
        <v>3876.5266375199999</v>
      </c>
      <c r="DM1195" s="227">
        <f t="shared" si="2148"/>
        <v>3113.21</v>
      </c>
      <c r="DN1195" s="227">
        <f t="shared" si="2012"/>
        <v>62.264200000000002</v>
      </c>
      <c r="DO1195" s="227">
        <f t="shared" si="2013"/>
        <v>344.52857333333333</v>
      </c>
      <c r="DP1195" s="228">
        <f t="shared" si="2146"/>
        <v>1.0386030205199601</v>
      </c>
      <c r="DQ1195" s="239">
        <f t="shared" si="2147"/>
        <v>230</v>
      </c>
      <c r="DR1195" s="231">
        <f t="shared" si="2014"/>
        <v>1.0546215050000001</v>
      </c>
      <c r="DS1195" s="227">
        <f t="shared" si="2015"/>
        <v>3410.0018998400001</v>
      </c>
      <c r="DT1195" s="227">
        <f t="shared" si="2016"/>
        <v>3816.7946731733336</v>
      </c>
      <c r="DU1195" s="227">
        <f t="shared" si="2081"/>
        <v>3113.21</v>
      </c>
      <c r="DV1195" s="227">
        <f t="shared" si="2017"/>
        <v>62.264200000000002</v>
      </c>
      <c r="DW1195" s="227">
        <f t="shared" si="2018"/>
        <v>315.47194666666667</v>
      </c>
      <c r="DX1195" s="228">
        <f t="shared" si="2078"/>
        <v>1.0341567129540885</v>
      </c>
      <c r="DY1195" s="239">
        <f t="shared" si="2079"/>
        <v>212</v>
      </c>
      <c r="DZ1195" s="231">
        <f t="shared" si="2019"/>
        <v>1.0502412240000001</v>
      </c>
      <c r="EA1195" s="227">
        <f t="shared" si="2020"/>
        <v>3381.3010033599999</v>
      </c>
      <c r="EB1195" s="227">
        <f t="shared" si="2021"/>
        <v>3759.0371500266665</v>
      </c>
      <c r="EC1195" s="227">
        <f t="shared" si="2142"/>
        <v>3113.21</v>
      </c>
      <c r="ED1195" s="227">
        <f t="shared" si="2022"/>
        <v>62.264200000000002</v>
      </c>
      <c r="EE1195" s="227">
        <f t="shared" si="2023"/>
        <v>283.30210999999997</v>
      </c>
      <c r="EF1195" s="228">
        <f t="shared" si="2143"/>
        <v>1.026458668829112</v>
      </c>
      <c r="EG1195" s="239">
        <f t="shared" si="2144"/>
        <v>190</v>
      </c>
      <c r="EH1195" s="231">
        <f t="shared" si="2024"/>
        <v>1.044912246</v>
      </c>
      <c r="EI1195" s="227">
        <f t="shared" si="2025"/>
        <v>3339.1021299899999</v>
      </c>
      <c r="EJ1195" s="227">
        <f t="shared" si="2026"/>
        <v>3684.66843999</v>
      </c>
      <c r="EK1195" s="227">
        <f t="shared" si="2080"/>
        <v>3113.21</v>
      </c>
      <c r="EL1195" s="227">
        <f t="shared" si="2027"/>
        <v>62.264200000000002</v>
      </c>
      <c r="EM1195" s="227">
        <f t="shared" si="2028"/>
        <v>250.0945366666667</v>
      </c>
      <c r="EN1195" s="228">
        <f t="shared" si="2076"/>
        <v>1.0206413351833037</v>
      </c>
      <c r="EO1195" s="239">
        <f t="shared" si="2077"/>
        <v>169</v>
      </c>
      <c r="EP1195" s="231">
        <f t="shared" si="2029"/>
        <v>1.03985072</v>
      </c>
      <c r="EQ1195" s="227">
        <f t="shared" si="2030"/>
        <v>3304.0953107</v>
      </c>
      <c r="ER1195" s="227">
        <f t="shared" si="2031"/>
        <v>3616.4540473666666</v>
      </c>
      <c r="ES1195" s="227">
        <f t="shared" si="2141"/>
        <v>3113.21</v>
      </c>
      <c r="ET1195" s="227">
        <f t="shared" si="2032"/>
        <v>62.264200000000002</v>
      </c>
      <c r="EU1195" s="227">
        <f t="shared" si="2033"/>
        <v>220.00017333333335</v>
      </c>
      <c r="EV1195" s="228">
        <f t="shared" si="2139"/>
        <v>1.0193160524487508</v>
      </c>
      <c r="EW1195" s="239">
        <f t="shared" si="2140"/>
        <v>149</v>
      </c>
      <c r="EX1195" s="231">
        <f t="shared" si="2034"/>
        <v>1.0350530149999999</v>
      </c>
      <c r="EY1195" s="227">
        <f t="shared" si="2035"/>
        <v>3284.58023499</v>
      </c>
      <c r="EZ1195" s="227">
        <f t="shared" si="2036"/>
        <v>3566.8446083233334</v>
      </c>
      <c r="FA1195" s="227">
        <f t="shared" si="2070"/>
        <v>3113.21</v>
      </c>
      <c r="FB1195" s="227">
        <f t="shared" si="2037"/>
        <v>62.264200000000002</v>
      </c>
      <c r="FC1195" s="227">
        <f t="shared" si="2038"/>
        <v>188.86807333333334</v>
      </c>
      <c r="FD1195" s="228">
        <f t="shared" si="2068"/>
        <v>1.0192144019868687</v>
      </c>
      <c r="FE1195" s="239">
        <f t="shared" si="2069"/>
        <v>127</v>
      </c>
      <c r="FF1195" s="231">
        <f t="shared" si="2039"/>
        <v>1.0298011030000001</v>
      </c>
      <c r="FG1195" s="227">
        <f t="shared" si="2040"/>
        <v>3267.58821661</v>
      </c>
      <c r="FH1195" s="227">
        <f t="shared" si="2041"/>
        <v>3518.7204899433332</v>
      </c>
      <c r="FI1195" s="227">
        <f t="shared" si="2138"/>
        <v>3113.21</v>
      </c>
      <c r="FJ1195" s="227">
        <f t="shared" si="2042"/>
        <v>62.264200000000002</v>
      </c>
      <c r="FK1195" s="227">
        <f t="shared" si="2043"/>
        <v>155.66050000000001</v>
      </c>
      <c r="FL1195" s="228">
        <f t="shared" si="2136"/>
        <v>1.0172810077948646</v>
      </c>
      <c r="FM1195" s="239">
        <f t="shared" si="2137"/>
        <v>105</v>
      </c>
      <c r="FN1195" s="231">
        <f t="shared" si="2044"/>
        <v>1.0245758389999999</v>
      </c>
      <c r="FO1195" s="227">
        <f t="shared" si="2045"/>
        <v>3244.8413195500002</v>
      </c>
      <c r="FP1195" s="227">
        <f t="shared" si="2046"/>
        <v>3462.7660195500002</v>
      </c>
      <c r="FQ1195" s="227">
        <f t="shared" si="2067"/>
        <v>3113.21</v>
      </c>
      <c r="FR1195" s="227">
        <f t="shared" si="2047"/>
        <v>62.264200000000002</v>
      </c>
      <c r="FS1195" s="227">
        <f t="shared" si="2048"/>
        <v>124.5284</v>
      </c>
      <c r="FT1195" s="228">
        <f t="shared" si="2065"/>
        <v>1.0161625712388724</v>
      </c>
      <c r="FU1195" s="239">
        <f t="shared" si="2066"/>
        <v>83</v>
      </c>
      <c r="FV1195" s="231">
        <f t="shared" si="2049"/>
        <v>1.019377089</v>
      </c>
      <c r="FW1195" s="227">
        <f t="shared" si="2050"/>
        <v>3224.8274319000002</v>
      </c>
      <c r="FX1195" s="227">
        <f t="shared" si="2051"/>
        <v>3411.6200319</v>
      </c>
      <c r="FY1195" s="227">
        <f t="shared" si="2135"/>
        <v>3113.21</v>
      </c>
      <c r="FZ1195" s="227">
        <f t="shared" si="2052"/>
        <v>62.264200000000002</v>
      </c>
      <c r="GA1195" s="227">
        <f t="shared" si="2053"/>
        <v>93.396299999999997</v>
      </c>
      <c r="GB1195" s="228">
        <f t="shared" si="2128"/>
        <v>1.0165688256921279</v>
      </c>
      <c r="GC1195" s="239">
        <f t="shared" si="2129"/>
        <v>61</v>
      </c>
      <c r="GD1195" s="231">
        <f t="shared" si="2054"/>
        <v>1.0142047169999999</v>
      </c>
      <c r="GE1195" s="227">
        <f t="shared" si="2055"/>
        <v>3209.7472118699998</v>
      </c>
      <c r="GF1195" s="227">
        <f t="shared" si="2056"/>
        <v>3365.4077118699997</v>
      </c>
      <c r="GG1195" s="227">
        <f t="shared" si="2063"/>
        <v>3113.21</v>
      </c>
      <c r="GH1195" s="227">
        <f t="shared" si="2071"/>
        <v>62.264200000000002</v>
      </c>
      <c r="GI1195" s="227">
        <f t="shared" si="2072"/>
        <v>61.226463333333328</v>
      </c>
      <c r="GJ1195" s="228">
        <f t="shared" si="2058"/>
        <v>1.0155528550482178</v>
      </c>
      <c r="GK1195" s="239">
        <f t="shared" si="2059"/>
        <v>41</v>
      </c>
      <c r="GL1195" s="231">
        <f t="shared" si="2073"/>
        <v>1.0095253390000001</v>
      </c>
      <c r="GM1195" s="227">
        <f t="shared" si="2074"/>
        <v>3191.74489477</v>
      </c>
      <c r="GN1195" s="227">
        <f t="shared" si="2075"/>
        <v>3315.2355581033335</v>
      </c>
      <c r="GO1195" s="227">
        <f t="shared" si="2126"/>
        <v>3113.21</v>
      </c>
      <c r="GP1195" s="227">
        <f t="shared" si="2130"/>
        <v>62.264200000000002</v>
      </c>
      <c r="GQ1195" s="227">
        <f t="shared" si="2131"/>
        <v>29.05662666666667</v>
      </c>
      <c r="GR1195" s="228">
        <f t="shared" si="2119"/>
        <v>1.0103995590059622</v>
      </c>
      <c r="GS1195" s="239">
        <f t="shared" si="2120"/>
        <v>19</v>
      </c>
      <c r="GT1195" s="231">
        <f t="shared" si="2132"/>
        <v>1.004402955</v>
      </c>
      <c r="GU1195" s="227">
        <f t="shared" si="2133"/>
        <v>3159.4358847399999</v>
      </c>
      <c r="GV1195" s="227">
        <f t="shared" si="2134"/>
        <v>3250.7567114066665</v>
      </c>
      <c r="GW1195" s="3"/>
      <c r="GX1195" s="232" t="s">
        <v>154</v>
      </c>
      <c r="GY1195" s="232" t="s">
        <v>154</v>
      </c>
      <c r="GZ1195" s="8"/>
      <c r="HA1195" s="8"/>
      <c r="HB1195" s="233"/>
      <c r="HD1195" s="238" t="s">
        <v>155</v>
      </c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3"/>
      <c r="JZ1195" s="1"/>
      <c r="KA1195" s="1"/>
      <c r="KB1195" s="1"/>
      <c r="KC1195" s="1"/>
      <c r="KD1195" s="1"/>
      <c r="KE1195" s="1"/>
    </row>
    <row r="1196" spans="1:291" ht="13.5" thickBot="1" x14ac:dyDescent="0.25">
      <c r="A1196" s="196">
        <f t="shared" si="2103"/>
        <v>43854</v>
      </c>
      <c r="B1196" s="236">
        <f t="shared" si="2123"/>
        <v>127549.95153105665</v>
      </c>
      <c r="C1196" s="66">
        <f t="shared" si="2158"/>
        <v>42206.010731210001</v>
      </c>
      <c r="D1196" s="77">
        <f t="shared" si="2104"/>
        <v>5259.76</v>
      </c>
      <c r="E1196" s="67">
        <f>VLOOKUP(A1195,[1]Plan1!$DQ$117:$DS$314,3)</f>
        <v>5320.25</v>
      </c>
      <c r="F1196" s="11">
        <f t="shared" si="2105"/>
        <v>43826</v>
      </c>
      <c r="G1196" s="73">
        <f t="shared" si="2093"/>
        <v>1.1500524738771389E-2</v>
      </c>
      <c r="H1196" s="11">
        <f t="shared" si="2106"/>
        <v>43857</v>
      </c>
      <c r="I1196" s="11">
        <f t="shared" si="2094"/>
        <v>43857</v>
      </c>
      <c r="J1196" s="1">
        <f t="shared" si="2107"/>
        <v>21</v>
      </c>
      <c r="K1196" s="1">
        <f t="shared" si="2108"/>
        <v>20</v>
      </c>
      <c r="L1196" s="66">
        <f t="shared" si="2095"/>
        <v>1.01094989</v>
      </c>
      <c r="M1196" s="70">
        <f t="shared" si="2159"/>
        <v>1.0051002499999999</v>
      </c>
      <c r="N1196" s="70">
        <f t="shared" si="2145"/>
        <v>1.1095297412767287</v>
      </c>
      <c r="O1196" s="66">
        <f t="shared" si="2155"/>
        <v>1.1216789599999999</v>
      </c>
      <c r="P1196" s="66">
        <f t="shared" si="2096"/>
        <v>42668.161906050002</v>
      </c>
      <c r="Q1196" s="74">
        <f t="shared" si="2097"/>
        <v>0</v>
      </c>
      <c r="R1196" s="75">
        <f t="shared" si="2156"/>
        <v>0</v>
      </c>
      <c r="S1196" s="66">
        <f t="shared" si="2157"/>
        <v>0</v>
      </c>
      <c r="T1196" s="10">
        <f t="shared" si="2109"/>
        <v>0.06</v>
      </c>
      <c r="U1196" s="74">
        <f t="shared" si="2152"/>
        <v>20</v>
      </c>
      <c r="V1196" s="74">
        <v>252</v>
      </c>
      <c r="W1196" s="70">
        <f t="shared" si="2098"/>
        <v>1.004635226</v>
      </c>
      <c r="X1196" s="66">
        <f t="shared" si="2099"/>
        <v>197.77657343000001</v>
      </c>
      <c r="Y1196" s="66">
        <v>0</v>
      </c>
      <c r="Z1196" s="67">
        <f t="shared" si="2100"/>
        <v>0</v>
      </c>
      <c r="AA1196" s="68" t="str">
        <f t="shared" si="2110"/>
        <v>A+INCORP J=</v>
      </c>
      <c r="AB1196" s="11">
        <f t="shared" si="2111"/>
        <v>43857</v>
      </c>
      <c r="AC1196" s="227">
        <f t="shared" si="2117"/>
        <v>3113.21</v>
      </c>
      <c r="AD1196" s="227">
        <f t="shared" si="1957"/>
        <v>62.264200000000002</v>
      </c>
      <c r="AE1196" s="227">
        <f t="shared" si="1958"/>
        <v>694.24583000000007</v>
      </c>
      <c r="AF1196" s="228">
        <f t="shared" si="2124"/>
        <v>1.0749728515626795</v>
      </c>
      <c r="AG1196" s="230">
        <f t="shared" si="2125"/>
        <v>462</v>
      </c>
      <c r="AH1196" s="231">
        <f t="shared" si="1959"/>
        <v>1.11274099</v>
      </c>
      <c r="AI1196" s="227">
        <f t="shared" si="1960"/>
        <v>3723.9170582699999</v>
      </c>
      <c r="AJ1196" s="227">
        <f t="shared" si="1961"/>
        <v>4480.4270882700002</v>
      </c>
      <c r="AK1196" s="227">
        <f t="shared" si="1948"/>
        <v>3113.21</v>
      </c>
      <c r="AL1196" s="227">
        <f t="shared" si="1962"/>
        <v>62.264200000000002</v>
      </c>
      <c r="AM1196" s="227">
        <f t="shared" si="1963"/>
        <v>663.11373000000003</v>
      </c>
      <c r="AN1196" s="228">
        <f t="shared" si="1949"/>
        <v>1.0740066508848463</v>
      </c>
      <c r="AO1196" s="230">
        <f t="shared" si="1950"/>
        <v>441</v>
      </c>
      <c r="AP1196" s="231">
        <f t="shared" si="1964"/>
        <v>1.1073509029999999</v>
      </c>
      <c r="AQ1196" s="227">
        <f t="shared" si="1965"/>
        <v>3702.5476100400001</v>
      </c>
      <c r="AR1196" s="227">
        <f t="shared" si="1966"/>
        <v>4427.9255400399998</v>
      </c>
      <c r="AS1196" s="227">
        <f t="shared" si="2112"/>
        <v>3113.21</v>
      </c>
      <c r="AT1196" s="227">
        <f t="shared" si="1967"/>
        <v>62.264200000000002</v>
      </c>
      <c r="AU1196" s="227">
        <f t="shared" si="1968"/>
        <v>631.98163</v>
      </c>
      <c r="AV1196" s="228">
        <f t="shared" si="2113"/>
        <v>1.0716494859888779</v>
      </c>
      <c r="AW1196" s="230">
        <f t="shared" si="2114"/>
        <v>420</v>
      </c>
      <c r="AX1196" s="231">
        <f t="shared" si="1969"/>
        <v>1.1019869259999999</v>
      </c>
      <c r="AY1196" s="227">
        <f t="shared" si="1970"/>
        <v>3676.5258073</v>
      </c>
      <c r="AZ1196" s="227">
        <f t="shared" si="1971"/>
        <v>4370.7716373000003</v>
      </c>
      <c r="BA1196" s="227">
        <f t="shared" si="2091"/>
        <v>3113.21</v>
      </c>
      <c r="BB1196" s="227">
        <f t="shared" si="1972"/>
        <v>62.264200000000002</v>
      </c>
      <c r="BC1196" s="227">
        <f t="shared" si="1973"/>
        <v>599.8117933333333</v>
      </c>
      <c r="BD1196" s="228">
        <f t="shared" ref="BD1196:BD1257" si="2163">($O1196/BD$616)</f>
        <v>1.06737939549908</v>
      </c>
      <c r="BE1196" s="230">
        <f t="shared" ref="BE1196:BE1257" si="2164">NETWORKDAYS(BE$616,$A1196,$AE$118:$AE$502)-1</f>
        <v>400</v>
      </c>
      <c r="BF1196" s="231">
        <f t="shared" si="1974"/>
        <v>1.0969025349999999</v>
      </c>
      <c r="BG1196" s="227">
        <f t="shared" si="1975"/>
        <v>3644.9810261399998</v>
      </c>
      <c r="BH1196" s="227">
        <f t="shared" si="1976"/>
        <v>4307.0570194733327</v>
      </c>
      <c r="BI1196" s="227">
        <f t="shared" si="2115"/>
        <v>3113.21</v>
      </c>
      <c r="BJ1196" s="227">
        <f t="shared" si="1977"/>
        <v>62.264200000000002</v>
      </c>
      <c r="BK1196" s="227">
        <f t="shared" si="1978"/>
        <v>568.67969333333338</v>
      </c>
      <c r="BL1196" s="228">
        <f t="shared" si="2101"/>
        <v>1.0540976203485459</v>
      </c>
      <c r="BM1196" s="230">
        <f t="shared" si="2102"/>
        <v>378</v>
      </c>
      <c r="BN1196" s="231">
        <f t="shared" si="1979"/>
        <v>1.0913367949999999</v>
      </c>
      <c r="BO1196" s="227">
        <f t="shared" si="1980"/>
        <v>3581.3605682799998</v>
      </c>
      <c r="BP1196" s="227">
        <f t="shared" si="1981"/>
        <v>4212.3044616133329</v>
      </c>
      <c r="BQ1196" s="227">
        <f t="shared" si="2162"/>
        <v>3113.21</v>
      </c>
      <c r="BR1196" s="227">
        <f t="shared" si="1982"/>
        <v>62.264200000000002</v>
      </c>
      <c r="BS1196" s="227">
        <f t="shared" si="1983"/>
        <v>534.43438333333336</v>
      </c>
      <c r="BT1196" s="228">
        <f t="shared" si="2160"/>
        <v>1.0506298633404358</v>
      </c>
      <c r="BU1196" s="230">
        <f t="shared" si="2161"/>
        <v>355</v>
      </c>
      <c r="BV1196" s="231">
        <f t="shared" si="1984"/>
        <v>1.0855482599999999</v>
      </c>
      <c r="BW1196" s="227">
        <f t="shared" si="1985"/>
        <v>3550.6453316000002</v>
      </c>
      <c r="BX1196" s="227">
        <f t="shared" si="1986"/>
        <v>4147.3439149333335</v>
      </c>
      <c r="BY1196" s="227">
        <f t="shared" si="2092"/>
        <v>3113.21</v>
      </c>
      <c r="BZ1196" s="227">
        <f t="shared" si="1987"/>
        <v>62.264200000000002</v>
      </c>
      <c r="CA1196" s="227">
        <f t="shared" si="1988"/>
        <v>504.34002000000004</v>
      </c>
      <c r="CB1196" s="228">
        <f t="shared" si="2089"/>
        <v>1.0515752441700486</v>
      </c>
      <c r="CC1196" s="230">
        <f t="shared" si="2090"/>
        <v>335</v>
      </c>
      <c r="CD1196" s="231">
        <f t="shared" si="1989"/>
        <v>1.0805397139999999</v>
      </c>
      <c r="CE1196" s="227">
        <f t="shared" si="1990"/>
        <v>3537.4434331399998</v>
      </c>
      <c r="CF1196" s="227">
        <f t="shared" si="1991"/>
        <v>4104.04765314</v>
      </c>
      <c r="CG1196" s="227">
        <f t="shared" si="2085"/>
        <v>3113.21</v>
      </c>
      <c r="CH1196" s="227">
        <f t="shared" si="1992"/>
        <v>62.264200000000002</v>
      </c>
      <c r="CI1196" s="227">
        <f t="shared" si="1993"/>
        <v>473.20792</v>
      </c>
      <c r="CJ1196" s="228">
        <f t="shared" si="2153"/>
        <v>1.046552111985882</v>
      </c>
      <c r="CK1196" s="230">
        <f t="shared" si="2154"/>
        <v>314</v>
      </c>
      <c r="CL1196" s="231">
        <f t="shared" si="1994"/>
        <v>1.07530561</v>
      </c>
      <c r="CM1196" s="227">
        <f t="shared" si="1995"/>
        <v>3503.4924571900001</v>
      </c>
      <c r="CN1196" s="227">
        <f t="shared" si="1996"/>
        <v>4038.96457719</v>
      </c>
      <c r="CO1196" s="227">
        <f t="shared" si="2088"/>
        <v>3113.21</v>
      </c>
      <c r="CP1196" s="227">
        <f t="shared" si="1997"/>
        <v>62.264200000000002</v>
      </c>
      <c r="CQ1196" s="227">
        <f t="shared" si="1998"/>
        <v>440.0003466666667</v>
      </c>
      <c r="CR1196" s="228">
        <f t="shared" si="2086"/>
        <v>1.0418644925827831</v>
      </c>
      <c r="CS1196" s="230">
        <f t="shared" si="2087"/>
        <v>294</v>
      </c>
      <c r="CT1196" s="231">
        <f t="shared" si="1999"/>
        <v>1.070344322</v>
      </c>
      <c r="CU1196" s="227">
        <f t="shared" si="2000"/>
        <v>3471.7077871299998</v>
      </c>
      <c r="CV1196" s="227">
        <f t="shared" si="2001"/>
        <v>3973.9723337966666</v>
      </c>
      <c r="CW1196" s="227">
        <f t="shared" si="2151"/>
        <v>3113.21</v>
      </c>
      <c r="CX1196" s="227">
        <f t="shared" si="2002"/>
        <v>62.264200000000002</v>
      </c>
      <c r="CY1196" s="227">
        <f t="shared" si="2003"/>
        <v>408.86824666666666</v>
      </c>
      <c r="CZ1196" s="228">
        <f t="shared" si="2149"/>
        <v>1.0440574832327292</v>
      </c>
      <c r="DA1196" s="239">
        <f t="shared" si="2150"/>
        <v>273</v>
      </c>
      <c r="DB1196" s="231">
        <f t="shared" si="2004"/>
        <v>1.065159604</v>
      </c>
      <c r="DC1196" s="227">
        <f t="shared" si="2005"/>
        <v>3462.1630322800002</v>
      </c>
      <c r="DD1196" s="227">
        <f t="shared" si="2006"/>
        <v>3933.2954789466667</v>
      </c>
      <c r="DE1196" s="227">
        <f t="shared" si="2084"/>
        <v>3113.21</v>
      </c>
      <c r="DF1196" s="227">
        <f t="shared" si="2007"/>
        <v>62.264200000000002</v>
      </c>
      <c r="DG1196" s="227">
        <f t="shared" si="2008"/>
        <v>377.73614666666668</v>
      </c>
      <c r="DH1196" s="228">
        <f t="shared" si="2082"/>
        <v>1.0424936350419975</v>
      </c>
      <c r="DI1196" s="239">
        <f t="shared" si="2083"/>
        <v>252</v>
      </c>
      <c r="DJ1196" s="231">
        <f t="shared" si="2009"/>
        <v>1.06</v>
      </c>
      <c r="DK1196" s="227">
        <f t="shared" si="2010"/>
        <v>3440.2317061200001</v>
      </c>
      <c r="DL1196" s="227">
        <f t="shared" si="2011"/>
        <v>3880.2320527866668</v>
      </c>
      <c r="DM1196" s="227">
        <f t="shared" si="2148"/>
        <v>3113.21</v>
      </c>
      <c r="DN1196" s="227">
        <f t="shared" si="2012"/>
        <v>62.264200000000002</v>
      </c>
      <c r="DO1196" s="227">
        <f t="shared" si="2013"/>
        <v>345.56630999999999</v>
      </c>
      <c r="DP1196" s="228">
        <f t="shared" si="2146"/>
        <v>1.0391687050285563</v>
      </c>
      <c r="DQ1196" s="239">
        <f t="shared" si="2147"/>
        <v>231</v>
      </c>
      <c r="DR1196" s="231">
        <f t="shared" si="2014"/>
        <v>1.0548653889999999</v>
      </c>
      <c r="DS1196" s="227">
        <f t="shared" si="2015"/>
        <v>3412.6481895799998</v>
      </c>
      <c r="DT1196" s="227">
        <f t="shared" si="2016"/>
        <v>3820.4786995799996</v>
      </c>
      <c r="DU1196" s="227">
        <f t="shared" si="2081"/>
        <v>3113.21</v>
      </c>
      <c r="DV1196" s="227">
        <f t="shared" si="2017"/>
        <v>62.264200000000002</v>
      </c>
      <c r="DW1196" s="227">
        <f t="shared" si="2018"/>
        <v>316.50968333333333</v>
      </c>
      <c r="DX1196" s="228">
        <f t="shared" si="2078"/>
        <v>1.0347199757411407</v>
      </c>
      <c r="DY1196" s="239">
        <f t="shared" si="2079"/>
        <v>213</v>
      </c>
      <c r="DZ1196" s="231">
        <f t="shared" si="2019"/>
        <v>1.0504840950000001</v>
      </c>
      <c r="EA1196" s="227">
        <f t="shared" si="2020"/>
        <v>3383.9250199600001</v>
      </c>
      <c r="EB1196" s="227">
        <f t="shared" si="2021"/>
        <v>3762.6989032933334</v>
      </c>
      <c r="EC1196" s="227">
        <f t="shared" si="2142"/>
        <v>3113.21</v>
      </c>
      <c r="ED1196" s="227">
        <f t="shared" si="2022"/>
        <v>62.264200000000002</v>
      </c>
      <c r="EE1196" s="227">
        <f t="shared" si="2023"/>
        <v>284.33984666666669</v>
      </c>
      <c r="EF1196" s="228">
        <f t="shared" si="2143"/>
        <v>1.0270177388069561</v>
      </c>
      <c r="EG1196" s="239">
        <f t="shared" si="2144"/>
        <v>191</v>
      </c>
      <c r="EH1196" s="231">
        <f t="shared" si="2024"/>
        <v>1.0451538849999999</v>
      </c>
      <c r="EI1196" s="227">
        <f t="shared" si="2025"/>
        <v>3341.6933997599999</v>
      </c>
      <c r="EJ1196" s="227">
        <f t="shared" si="2026"/>
        <v>3688.2974464266667</v>
      </c>
      <c r="EK1196" s="227">
        <f t="shared" si="2080"/>
        <v>3113.21</v>
      </c>
      <c r="EL1196" s="227">
        <f t="shared" si="2027"/>
        <v>62.264200000000002</v>
      </c>
      <c r="EM1196" s="227">
        <f t="shared" si="2028"/>
        <v>251.13227333333333</v>
      </c>
      <c r="EN1196" s="228">
        <f t="shared" si="2076"/>
        <v>1.0211972366978759</v>
      </c>
      <c r="EO1196" s="239">
        <f t="shared" si="2077"/>
        <v>170</v>
      </c>
      <c r="EP1196" s="231">
        <f t="shared" si="2029"/>
        <v>1.0400911880000001</v>
      </c>
      <c r="EQ1196" s="227">
        <f t="shared" si="2030"/>
        <v>3306.6594122500001</v>
      </c>
      <c r="ER1196" s="227">
        <f t="shared" si="2031"/>
        <v>3620.0558855833333</v>
      </c>
      <c r="ES1196" s="227">
        <f t="shared" si="2141"/>
        <v>3113.21</v>
      </c>
      <c r="ET1196" s="227">
        <f t="shared" si="2032"/>
        <v>62.264200000000002</v>
      </c>
      <c r="EU1196" s="227">
        <f t="shared" si="2033"/>
        <v>221.03790999999998</v>
      </c>
      <c r="EV1196" s="228">
        <f t="shared" si="2139"/>
        <v>1.0198712321361205</v>
      </c>
      <c r="EW1196" s="239">
        <f t="shared" si="2140"/>
        <v>150</v>
      </c>
      <c r="EX1196" s="231">
        <f t="shared" si="2034"/>
        <v>1.035292374</v>
      </c>
      <c r="EY1196" s="227">
        <f t="shared" si="2035"/>
        <v>3287.1291936299999</v>
      </c>
      <c r="EZ1196" s="227">
        <f t="shared" si="2036"/>
        <v>3570.43130363</v>
      </c>
      <c r="FA1196" s="227">
        <f t="shared" si="2070"/>
        <v>3113.21</v>
      </c>
      <c r="FB1196" s="227">
        <f t="shared" si="2037"/>
        <v>62.264200000000002</v>
      </c>
      <c r="FC1196" s="227">
        <f t="shared" si="2038"/>
        <v>189.90581</v>
      </c>
      <c r="FD1196" s="228">
        <f t="shared" si="2068"/>
        <v>1.0197695263093971</v>
      </c>
      <c r="FE1196" s="239">
        <f t="shared" si="2069"/>
        <v>128</v>
      </c>
      <c r="FF1196" s="231">
        <f t="shared" si="2039"/>
        <v>1.0300392469999999</v>
      </c>
      <c r="FG1196" s="227">
        <f t="shared" si="2040"/>
        <v>3270.1239872800002</v>
      </c>
      <c r="FH1196" s="227">
        <f t="shared" si="2041"/>
        <v>3522.29399728</v>
      </c>
      <c r="FI1196" s="227">
        <f t="shared" si="2138"/>
        <v>3113.21</v>
      </c>
      <c r="FJ1196" s="227">
        <f t="shared" si="2042"/>
        <v>62.264200000000002</v>
      </c>
      <c r="FK1196" s="227">
        <f t="shared" si="2043"/>
        <v>156.69823666666667</v>
      </c>
      <c r="FL1196" s="228">
        <f t="shared" si="2136"/>
        <v>1.0178350790767974</v>
      </c>
      <c r="FM1196" s="239">
        <f t="shared" si="2137"/>
        <v>106</v>
      </c>
      <c r="FN1196" s="231">
        <f t="shared" si="2044"/>
        <v>1.024812775</v>
      </c>
      <c r="FO1196" s="227">
        <f t="shared" si="2045"/>
        <v>3247.3594389</v>
      </c>
      <c r="FP1196" s="227">
        <f t="shared" si="2046"/>
        <v>3466.3218755666667</v>
      </c>
      <c r="FQ1196" s="227">
        <f t="shared" si="2067"/>
        <v>3113.21</v>
      </c>
      <c r="FR1196" s="227">
        <f t="shared" si="2047"/>
        <v>62.264200000000002</v>
      </c>
      <c r="FS1196" s="227">
        <f t="shared" si="2048"/>
        <v>125.56613666666667</v>
      </c>
      <c r="FT1196" s="228">
        <f t="shared" si="2065"/>
        <v>1.0167160333542411</v>
      </c>
      <c r="FU1196" s="239">
        <f t="shared" si="2066"/>
        <v>84</v>
      </c>
      <c r="FV1196" s="231">
        <f t="shared" si="2049"/>
        <v>1.019612822</v>
      </c>
      <c r="FW1196" s="227">
        <f t="shared" si="2050"/>
        <v>3227.3300172700001</v>
      </c>
      <c r="FX1196" s="227">
        <f t="shared" si="2051"/>
        <v>3415.160353936667</v>
      </c>
      <c r="FY1196" s="227">
        <f t="shared" si="2135"/>
        <v>3113.21</v>
      </c>
      <c r="FZ1196" s="227">
        <f t="shared" si="2052"/>
        <v>62.264200000000002</v>
      </c>
      <c r="GA1196" s="227">
        <f t="shared" si="2053"/>
        <v>94.434036666666671</v>
      </c>
      <c r="GB1196" s="228">
        <f t="shared" si="2128"/>
        <v>1.0171225090776508</v>
      </c>
      <c r="GC1196" s="239">
        <f t="shared" si="2129"/>
        <v>62</v>
      </c>
      <c r="GD1196" s="231">
        <f t="shared" si="2054"/>
        <v>1.014439254</v>
      </c>
      <c r="GE1196" s="227">
        <f t="shared" si="2055"/>
        <v>3212.2380948199998</v>
      </c>
      <c r="GF1196" s="227">
        <f t="shared" si="2056"/>
        <v>3368.9363314866664</v>
      </c>
      <c r="GG1196" s="227">
        <f t="shared" si="2063"/>
        <v>3113.21</v>
      </c>
      <c r="GH1196" s="227">
        <f t="shared" si="2071"/>
        <v>62.264200000000002</v>
      </c>
      <c r="GI1196" s="227">
        <f t="shared" si="2072"/>
        <v>62.264200000000002</v>
      </c>
      <c r="GJ1196" s="228">
        <f t="shared" si="2058"/>
        <v>1.0161059850761605</v>
      </c>
      <c r="GK1196" s="239">
        <f t="shared" si="2059"/>
        <v>42</v>
      </c>
      <c r="GL1196" s="231">
        <f t="shared" si="2073"/>
        <v>1.0097587939999999</v>
      </c>
      <c r="GM1196" s="227">
        <f t="shared" si="2074"/>
        <v>3194.2218076099998</v>
      </c>
      <c r="GN1196" s="227">
        <f t="shared" si="2075"/>
        <v>3318.75020761</v>
      </c>
      <c r="GO1196" s="227">
        <f t="shared" si="2126"/>
        <v>3113.21</v>
      </c>
      <c r="GP1196" s="227">
        <f t="shared" si="2130"/>
        <v>62.264200000000002</v>
      </c>
      <c r="GQ1196" s="227">
        <f t="shared" si="2131"/>
        <v>30.094363333333334</v>
      </c>
      <c r="GR1196" s="228">
        <f t="shared" si="2119"/>
        <v>1.0109498822447067</v>
      </c>
      <c r="GS1196" s="239">
        <f t="shared" si="2120"/>
        <v>20</v>
      </c>
      <c r="GT1196" s="231">
        <f t="shared" si="2132"/>
        <v>1.004635226</v>
      </c>
      <c r="GU1196" s="227">
        <f t="shared" si="2133"/>
        <v>3161.8877263600002</v>
      </c>
      <c r="GV1196" s="227">
        <f t="shared" si="2134"/>
        <v>3254.2462896933334</v>
      </c>
      <c r="GW1196" s="3"/>
      <c r="GX1196" s="235">
        <v>0.02</v>
      </c>
      <c r="GY1196" s="235">
        <v>0.01</v>
      </c>
      <c r="GZ1196" s="224">
        <f>GW1197</f>
        <v>43857</v>
      </c>
      <c r="HA1196" s="8"/>
      <c r="HB1196" s="232" t="s">
        <v>153</v>
      </c>
      <c r="HD1196" s="237" t="s">
        <v>156</v>
      </c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3"/>
      <c r="JZ1196" s="1"/>
      <c r="KA1196" s="1"/>
      <c r="KB1196" s="1"/>
      <c r="KC1196" s="1"/>
      <c r="KD1196" s="1"/>
      <c r="KE1196" s="1"/>
    </row>
    <row r="1197" spans="1:291" x14ac:dyDescent="0.2">
      <c r="A1197" s="196">
        <f t="shared" si="2103"/>
        <v>43855</v>
      </c>
      <c r="B1197" s="236">
        <f t="shared" si="2123"/>
        <v>127647.08354369333</v>
      </c>
      <c r="C1197" s="66">
        <f t="shared" si="2158"/>
        <v>42206.010731210001</v>
      </c>
      <c r="D1197" s="77">
        <f t="shared" si="2104"/>
        <v>5259.76</v>
      </c>
      <c r="E1197" s="67">
        <f>VLOOKUP(A1196,[1]Plan1!$DQ$117:$DS$314,3)</f>
        <v>5320.25</v>
      </c>
      <c r="F1197" s="11">
        <f t="shared" si="2105"/>
        <v>43826</v>
      </c>
      <c r="G1197" s="73">
        <f t="shared" si="2093"/>
        <v>1.1500524738771389E-2</v>
      </c>
      <c r="H1197" s="11">
        <f t="shared" si="2106"/>
        <v>43887</v>
      </c>
      <c r="I1197" s="11">
        <f t="shared" si="2094"/>
        <v>43857</v>
      </c>
      <c r="J1197" s="1">
        <f t="shared" si="2107"/>
        <v>21</v>
      </c>
      <c r="K1197" s="1">
        <f t="shared" si="2108"/>
        <v>21</v>
      </c>
      <c r="L1197" s="66">
        <f t="shared" si="2095"/>
        <v>1.01150052</v>
      </c>
      <c r="M1197" s="70">
        <f t="shared" si="2159"/>
        <v>1.0051002499999999</v>
      </c>
      <c r="N1197" s="70">
        <f t="shared" si="2145"/>
        <v>1.1095297412767287</v>
      </c>
      <c r="O1197" s="66">
        <f t="shared" si="2155"/>
        <v>1.1222899099999999</v>
      </c>
      <c r="P1197" s="66">
        <f t="shared" si="2096"/>
        <v>42691.401801740001</v>
      </c>
      <c r="Q1197" s="74">
        <f t="shared" si="2097"/>
        <v>0</v>
      </c>
      <c r="R1197" s="75">
        <f t="shared" si="2156"/>
        <v>0</v>
      </c>
      <c r="S1197" s="66">
        <f t="shared" si="2157"/>
        <v>0</v>
      </c>
      <c r="T1197" s="10">
        <f t="shared" si="2109"/>
        <v>0.06</v>
      </c>
      <c r="U1197" s="74">
        <f t="shared" si="2152"/>
        <v>21</v>
      </c>
      <c r="V1197" s="74">
        <v>252</v>
      </c>
      <c r="W1197" s="70">
        <f t="shared" si="2098"/>
        <v>1.004867551</v>
      </c>
      <c r="X1197" s="66">
        <f t="shared" si="2099"/>
        <v>207.80257553000001</v>
      </c>
      <c r="Y1197" s="66">
        <v>0</v>
      </c>
      <c r="Z1197" s="67">
        <f t="shared" si="2100"/>
        <v>0</v>
      </c>
      <c r="AA1197" s="68" t="str">
        <f t="shared" si="2110"/>
        <v>A+INCORP J=</v>
      </c>
      <c r="AB1197" s="11">
        <f t="shared" si="2111"/>
        <v>43857</v>
      </c>
      <c r="AC1197" s="227">
        <f t="shared" si="2117"/>
        <v>3113.21</v>
      </c>
      <c r="AD1197" s="227">
        <f t="shared" si="1957"/>
        <v>62.264200000000002</v>
      </c>
      <c r="AE1197" s="227">
        <f t="shared" si="1958"/>
        <v>695.28356666666662</v>
      </c>
      <c r="AF1197" s="228">
        <f t="shared" si="2124"/>
        <v>1.0755583619333673</v>
      </c>
      <c r="AG1197" s="230">
        <f t="shared" si="2125"/>
        <v>462</v>
      </c>
      <c r="AH1197" s="231">
        <f t="shared" si="1959"/>
        <v>1.11274099</v>
      </c>
      <c r="AI1197" s="227">
        <f t="shared" si="1960"/>
        <v>3725.94538117</v>
      </c>
      <c r="AJ1197" s="227">
        <f t="shared" si="1961"/>
        <v>4483.493147836667</v>
      </c>
      <c r="AK1197" s="227">
        <f t="shared" si="1948"/>
        <v>3113.21</v>
      </c>
      <c r="AL1197" s="227">
        <f t="shared" si="1962"/>
        <v>62.264200000000002</v>
      </c>
      <c r="AM1197" s="227">
        <f t="shared" si="1963"/>
        <v>664.15146666666658</v>
      </c>
      <c r="AN1197" s="228">
        <f t="shared" si="1949"/>
        <v>1.0745916349905997</v>
      </c>
      <c r="AO1197" s="230">
        <f t="shared" si="1950"/>
        <v>441</v>
      </c>
      <c r="AP1197" s="231">
        <f t="shared" si="1964"/>
        <v>1.1073509029999999</v>
      </c>
      <c r="AQ1197" s="227">
        <f t="shared" si="1965"/>
        <v>3704.56429355</v>
      </c>
      <c r="AR1197" s="227">
        <f t="shared" si="1966"/>
        <v>4430.9799602166668</v>
      </c>
      <c r="AS1197" s="227">
        <f t="shared" si="2112"/>
        <v>3113.21</v>
      </c>
      <c r="AT1197" s="227">
        <f t="shared" si="1967"/>
        <v>62.264200000000002</v>
      </c>
      <c r="AU1197" s="227">
        <f t="shared" si="1968"/>
        <v>633.01936666666666</v>
      </c>
      <c r="AV1197" s="228">
        <f t="shared" si="2113"/>
        <v>1.0722331862068661</v>
      </c>
      <c r="AW1197" s="230">
        <f t="shared" si="2114"/>
        <v>420</v>
      </c>
      <c r="AX1197" s="231">
        <f t="shared" si="1969"/>
        <v>1.1019869259999999</v>
      </c>
      <c r="AY1197" s="227">
        <f t="shared" si="1970"/>
        <v>3678.5283173900002</v>
      </c>
      <c r="AZ1197" s="227">
        <f t="shared" si="1971"/>
        <v>4373.8118840566667</v>
      </c>
      <c r="BA1197" s="227">
        <f t="shared" si="2091"/>
        <v>3113.21</v>
      </c>
      <c r="BB1197" s="227">
        <f t="shared" si="1972"/>
        <v>62.264200000000002</v>
      </c>
      <c r="BC1197" s="227">
        <f t="shared" si="1973"/>
        <v>600.84953000000007</v>
      </c>
      <c r="BD1197" s="228">
        <f t="shared" si="2163"/>
        <v>1.0679607699073868</v>
      </c>
      <c r="BE1197" s="230">
        <f t="shared" si="2164"/>
        <v>400</v>
      </c>
      <c r="BF1197" s="231">
        <f t="shared" si="1974"/>
        <v>1.0969025349999999</v>
      </c>
      <c r="BG1197" s="227">
        <f t="shared" si="1975"/>
        <v>3646.9663546000002</v>
      </c>
      <c r="BH1197" s="227">
        <f t="shared" si="1976"/>
        <v>4310.0800846000002</v>
      </c>
      <c r="BI1197" s="227">
        <f t="shared" si="2115"/>
        <v>3113.21</v>
      </c>
      <c r="BJ1197" s="227">
        <f t="shared" si="1977"/>
        <v>62.264200000000002</v>
      </c>
      <c r="BK1197" s="227">
        <f t="shared" si="1978"/>
        <v>569.71743000000004</v>
      </c>
      <c r="BL1197" s="228">
        <f t="shared" si="2101"/>
        <v>1.0546717605117455</v>
      </c>
      <c r="BM1197" s="230">
        <f t="shared" si="2102"/>
        <v>378</v>
      </c>
      <c r="BN1197" s="231">
        <f t="shared" si="1979"/>
        <v>1.0913367949999999</v>
      </c>
      <c r="BO1197" s="227">
        <f t="shared" si="1980"/>
        <v>3583.3112442900001</v>
      </c>
      <c r="BP1197" s="227">
        <f t="shared" si="1981"/>
        <v>4215.2928742900003</v>
      </c>
      <c r="BQ1197" s="227">
        <f t="shared" si="2162"/>
        <v>3113.21</v>
      </c>
      <c r="BR1197" s="227">
        <f t="shared" si="1982"/>
        <v>62.264200000000002</v>
      </c>
      <c r="BS1197" s="227">
        <f t="shared" si="1983"/>
        <v>535.47212000000002</v>
      </c>
      <c r="BT1197" s="228">
        <f t="shared" si="2160"/>
        <v>1.0512021147045942</v>
      </c>
      <c r="BU1197" s="230">
        <f t="shared" si="2161"/>
        <v>355</v>
      </c>
      <c r="BV1197" s="231">
        <f t="shared" si="1984"/>
        <v>1.0855482599999999</v>
      </c>
      <c r="BW1197" s="227">
        <f t="shared" si="1985"/>
        <v>3552.5792778</v>
      </c>
      <c r="BX1197" s="227">
        <f t="shared" si="1986"/>
        <v>4150.3155977999995</v>
      </c>
      <c r="BY1197" s="227">
        <f t="shared" si="2092"/>
        <v>3113.21</v>
      </c>
      <c r="BZ1197" s="227">
        <f t="shared" si="1987"/>
        <v>62.264200000000002</v>
      </c>
      <c r="CA1197" s="227">
        <f t="shared" si="1988"/>
        <v>505.37775666666676</v>
      </c>
      <c r="CB1197" s="228">
        <f t="shared" si="2089"/>
        <v>1.0521480104590994</v>
      </c>
      <c r="CC1197" s="230">
        <f t="shared" si="2090"/>
        <v>335</v>
      </c>
      <c r="CD1197" s="231">
        <f t="shared" si="1989"/>
        <v>1.0805397139999999</v>
      </c>
      <c r="CE1197" s="227">
        <f t="shared" si="1990"/>
        <v>3539.3701885999999</v>
      </c>
      <c r="CF1197" s="227">
        <f t="shared" si="1991"/>
        <v>4107.0121452666663</v>
      </c>
      <c r="CG1197" s="227">
        <f t="shared" si="2085"/>
        <v>3113.21</v>
      </c>
      <c r="CH1197" s="227">
        <f t="shared" si="1992"/>
        <v>62.264200000000002</v>
      </c>
      <c r="CI1197" s="227">
        <f t="shared" si="1993"/>
        <v>474.2456566666666</v>
      </c>
      <c r="CJ1197" s="228">
        <f t="shared" si="2153"/>
        <v>1.0471221423025938</v>
      </c>
      <c r="CK1197" s="230">
        <f t="shared" si="2154"/>
        <v>314</v>
      </c>
      <c r="CL1197" s="231">
        <f t="shared" si="1994"/>
        <v>1.07530561</v>
      </c>
      <c r="CM1197" s="227">
        <f t="shared" si="1995"/>
        <v>3505.4007204200002</v>
      </c>
      <c r="CN1197" s="227">
        <f t="shared" si="1996"/>
        <v>4041.9105770866668</v>
      </c>
      <c r="CO1197" s="227">
        <f t="shared" si="2088"/>
        <v>3113.21</v>
      </c>
      <c r="CP1197" s="227">
        <f t="shared" si="1997"/>
        <v>62.264200000000002</v>
      </c>
      <c r="CQ1197" s="227">
        <f t="shared" si="1998"/>
        <v>441.0380833333333</v>
      </c>
      <c r="CR1197" s="228">
        <f t="shared" si="2086"/>
        <v>1.042431969672434</v>
      </c>
      <c r="CS1197" s="230">
        <f t="shared" si="2087"/>
        <v>294</v>
      </c>
      <c r="CT1197" s="231">
        <f t="shared" si="1999"/>
        <v>1.070344322</v>
      </c>
      <c r="CU1197" s="227">
        <f t="shared" si="2000"/>
        <v>3473.59873806</v>
      </c>
      <c r="CV1197" s="227">
        <f t="shared" si="2001"/>
        <v>3976.9010213933334</v>
      </c>
      <c r="CW1197" s="227">
        <f t="shared" si="2151"/>
        <v>3113.21</v>
      </c>
      <c r="CX1197" s="227">
        <f t="shared" si="2002"/>
        <v>62.264200000000002</v>
      </c>
      <c r="CY1197" s="227">
        <f t="shared" si="2003"/>
        <v>409.90598333333332</v>
      </c>
      <c r="CZ1197" s="228">
        <f t="shared" si="2149"/>
        <v>1.0446261547886091</v>
      </c>
      <c r="DA1197" s="239">
        <f t="shared" si="2150"/>
        <v>273</v>
      </c>
      <c r="DB1197" s="231">
        <f t="shared" si="2004"/>
        <v>1.065159604</v>
      </c>
      <c r="DC1197" s="227">
        <f t="shared" si="2005"/>
        <v>3464.0487844300001</v>
      </c>
      <c r="DD1197" s="227">
        <f t="shared" si="2006"/>
        <v>3936.2189677633332</v>
      </c>
      <c r="DE1197" s="227">
        <f t="shared" si="2084"/>
        <v>3113.21</v>
      </c>
      <c r="DF1197" s="227">
        <f t="shared" si="2007"/>
        <v>62.264200000000002</v>
      </c>
      <c r="DG1197" s="227">
        <f t="shared" si="2008"/>
        <v>378.77388333333329</v>
      </c>
      <c r="DH1197" s="228">
        <f t="shared" si="2082"/>
        <v>1.043061454809544</v>
      </c>
      <c r="DI1197" s="239">
        <f t="shared" si="2083"/>
        <v>252</v>
      </c>
      <c r="DJ1197" s="231">
        <f t="shared" si="2009"/>
        <v>1.06</v>
      </c>
      <c r="DK1197" s="227">
        <f t="shared" si="2010"/>
        <v>3442.10551283</v>
      </c>
      <c r="DL1197" s="227">
        <f t="shared" si="2011"/>
        <v>3883.1435961633333</v>
      </c>
      <c r="DM1197" s="227">
        <f t="shared" si="2148"/>
        <v>3113.21</v>
      </c>
      <c r="DN1197" s="227">
        <f t="shared" si="2012"/>
        <v>62.264200000000002</v>
      </c>
      <c r="DO1197" s="227">
        <f t="shared" si="2013"/>
        <v>346.60404666666665</v>
      </c>
      <c r="DP1197" s="228">
        <f t="shared" si="2146"/>
        <v>1.0397347137912929</v>
      </c>
      <c r="DQ1197" s="239">
        <f t="shared" si="2147"/>
        <v>231</v>
      </c>
      <c r="DR1197" s="231">
        <f t="shared" si="2014"/>
        <v>1.0548653889999999</v>
      </c>
      <c r="DS1197" s="227">
        <f t="shared" si="2015"/>
        <v>3414.5069722500002</v>
      </c>
      <c r="DT1197" s="227">
        <f t="shared" si="2016"/>
        <v>3823.3752189166671</v>
      </c>
      <c r="DU1197" s="227">
        <f t="shared" si="2081"/>
        <v>3113.21</v>
      </c>
      <c r="DV1197" s="227">
        <f t="shared" si="2017"/>
        <v>62.264200000000002</v>
      </c>
      <c r="DW1197" s="227">
        <f t="shared" si="2018"/>
        <v>317.54741999999999</v>
      </c>
      <c r="DX1197" s="228">
        <f t="shared" si="2078"/>
        <v>1.0352835613941862</v>
      </c>
      <c r="DY1197" s="239">
        <f t="shared" si="2079"/>
        <v>213</v>
      </c>
      <c r="DZ1197" s="231">
        <f t="shared" si="2019"/>
        <v>1.0504840950000001</v>
      </c>
      <c r="EA1197" s="227">
        <f t="shared" si="2020"/>
        <v>3385.7681578500001</v>
      </c>
      <c r="EB1197" s="227">
        <f t="shared" si="2021"/>
        <v>3765.57977785</v>
      </c>
      <c r="EC1197" s="227">
        <f t="shared" si="2142"/>
        <v>3113.21</v>
      </c>
      <c r="ED1197" s="227">
        <f t="shared" si="2022"/>
        <v>62.264200000000002</v>
      </c>
      <c r="EE1197" s="227">
        <f t="shared" si="2023"/>
        <v>285.37758333333329</v>
      </c>
      <c r="EF1197" s="228">
        <f t="shared" si="2143"/>
        <v>1.0275771292474474</v>
      </c>
      <c r="EG1197" s="239">
        <f t="shared" si="2144"/>
        <v>191</v>
      </c>
      <c r="EH1197" s="231">
        <f t="shared" si="2024"/>
        <v>1.0451538849999999</v>
      </c>
      <c r="EI1197" s="227">
        <f t="shared" si="2025"/>
        <v>3343.5135351600002</v>
      </c>
      <c r="EJ1197" s="227">
        <f t="shared" si="2026"/>
        <v>3691.1553184933337</v>
      </c>
      <c r="EK1197" s="227">
        <f t="shared" si="2080"/>
        <v>3113.21</v>
      </c>
      <c r="EL1197" s="227">
        <f t="shared" si="2027"/>
        <v>62.264200000000002</v>
      </c>
      <c r="EM1197" s="227">
        <f t="shared" si="2028"/>
        <v>252.17001000000002</v>
      </c>
      <c r="EN1197" s="228">
        <f t="shared" si="2076"/>
        <v>1.0217534568589106</v>
      </c>
      <c r="EO1197" s="239">
        <f t="shared" si="2077"/>
        <v>170</v>
      </c>
      <c r="EP1197" s="231">
        <f t="shared" si="2029"/>
        <v>1.0400911880000001</v>
      </c>
      <c r="EQ1197" s="227">
        <f t="shared" si="2030"/>
        <v>3308.46046553</v>
      </c>
      <c r="ER1197" s="227">
        <f t="shared" si="2031"/>
        <v>3622.8946755299999</v>
      </c>
      <c r="ES1197" s="227">
        <f t="shared" si="2141"/>
        <v>3113.21</v>
      </c>
      <c r="ET1197" s="227">
        <f t="shared" si="2032"/>
        <v>62.264200000000002</v>
      </c>
      <c r="EU1197" s="227">
        <f t="shared" si="2033"/>
        <v>222.0756466666667</v>
      </c>
      <c r="EV1197" s="228">
        <f t="shared" si="2139"/>
        <v>1.0204267300561971</v>
      </c>
      <c r="EW1197" s="239">
        <f t="shared" si="2140"/>
        <v>150</v>
      </c>
      <c r="EX1197" s="231">
        <f t="shared" si="2034"/>
        <v>1.035292374</v>
      </c>
      <c r="EY1197" s="227">
        <f t="shared" si="2035"/>
        <v>3288.9196093</v>
      </c>
      <c r="EZ1197" s="227">
        <f t="shared" si="2036"/>
        <v>3573.2594559666668</v>
      </c>
      <c r="FA1197" s="227">
        <f t="shared" si="2070"/>
        <v>3113.21</v>
      </c>
      <c r="FB1197" s="227">
        <f t="shared" si="2037"/>
        <v>62.264200000000002</v>
      </c>
      <c r="FC1197" s="227">
        <f t="shared" si="2038"/>
        <v>190.94354666666669</v>
      </c>
      <c r="FD1197" s="228">
        <f t="shared" si="2068"/>
        <v>1.0203249688328968</v>
      </c>
      <c r="FE1197" s="239">
        <f t="shared" si="2069"/>
        <v>128</v>
      </c>
      <c r="FF1197" s="231">
        <f t="shared" si="2039"/>
        <v>1.0300392469999999</v>
      </c>
      <c r="FG1197" s="227">
        <f t="shared" si="2040"/>
        <v>3271.9051406399999</v>
      </c>
      <c r="FH1197" s="227">
        <f t="shared" si="2041"/>
        <v>3525.1128873066664</v>
      </c>
      <c r="FI1197" s="227">
        <f t="shared" si="2138"/>
        <v>3113.21</v>
      </c>
      <c r="FJ1197" s="227">
        <f t="shared" si="2042"/>
        <v>62.264200000000002</v>
      </c>
      <c r="FK1197" s="227">
        <f t="shared" si="2043"/>
        <v>157.73597333333333</v>
      </c>
      <c r="FL1197" s="228">
        <f t="shared" si="2136"/>
        <v>1.0183894679560912</v>
      </c>
      <c r="FM1197" s="239">
        <f t="shared" si="2137"/>
        <v>106</v>
      </c>
      <c r="FN1197" s="231">
        <f t="shared" si="2044"/>
        <v>1.024812775</v>
      </c>
      <c r="FO1197" s="227">
        <f t="shared" si="2045"/>
        <v>3249.1281929900001</v>
      </c>
      <c r="FP1197" s="227">
        <f t="shared" si="2046"/>
        <v>3469.1283663233335</v>
      </c>
      <c r="FQ1197" s="227">
        <f t="shared" si="2067"/>
        <v>3113.21</v>
      </c>
      <c r="FR1197" s="227">
        <f t="shared" si="2047"/>
        <v>62.264200000000002</v>
      </c>
      <c r="FS1197" s="227">
        <f t="shared" si="2048"/>
        <v>126.60387333333333</v>
      </c>
      <c r="FT1197" s="228">
        <f t="shared" si="2065"/>
        <v>1.0172698127177924</v>
      </c>
      <c r="FU1197" s="239">
        <f t="shared" si="2066"/>
        <v>84</v>
      </c>
      <c r="FV1197" s="231">
        <f t="shared" si="2049"/>
        <v>1.019612822</v>
      </c>
      <c r="FW1197" s="227">
        <f t="shared" si="2050"/>
        <v>3229.0878618500001</v>
      </c>
      <c r="FX1197" s="227">
        <f t="shared" si="2051"/>
        <v>3417.9559351833332</v>
      </c>
      <c r="FY1197" s="227">
        <f t="shared" si="2135"/>
        <v>3113.21</v>
      </c>
      <c r="FZ1197" s="227">
        <f t="shared" si="2052"/>
        <v>62.264200000000002</v>
      </c>
      <c r="GA1197" s="227">
        <f t="shared" si="2053"/>
        <v>95.471773333333346</v>
      </c>
      <c r="GB1197" s="228">
        <f t="shared" si="2128"/>
        <v>1.0176765098381901</v>
      </c>
      <c r="GC1197" s="239">
        <f t="shared" si="2129"/>
        <v>62</v>
      </c>
      <c r="GD1197" s="231">
        <f t="shared" si="2054"/>
        <v>1.014439254</v>
      </c>
      <c r="GE1197" s="227">
        <f t="shared" si="2055"/>
        <v>3213.9877191999999</v>
      </c>
      <c r="GF1197" s="227">
        <f t="shared" si="2056"/>
        <v>3371.7236925333332</v>
      </c>
      <c r="GG1197" s="227">
        <f t="shared" si="2063"/>
        <v>3113.21</v>
      </c>
      <c r="GH1197" s="227">
        <f t="shared" si="2071"/>
        <v>62.264200000000002</v>
      </c>
      <c r="GI1197" s="227">
        <f t="shared" si="2072"/>
        <v>63.301936666666663</v>
      </c>
      <c r="GJ1197" s="228">
        <f t="shared" si="2058"/>
        <v>1.0166594321619311</v>
      </c>
      <c r="GK1197" s="239">
        <f t="shared" si="2059"/>
        <v>42</v>
      </c>
      <c r="GL1197" s="231">
        <f t="shared" si="2073"/>
        <v>1.0097587939999999</v>
      </c>
      <c r="GM1197" s="227">
        <f t="shared" si="2074"/>
        <v>3195.9616189899998</v>
      </c>
      <c r="GN1197" s="227">
        <f t="shared" si="2075"/>
        <v>3321.5277556566666</v>
      </c>
      <c r="GO1197" s="227">
        <f t="shared" si="2126"/>
        <v>3113.21</v>
      </c>
      <c r="GP1197" s="227">
        <f t="shared" si="2130"/>
        <v>62.264200000000002</v>
      </c>
      <c r="GQ1197" s="227">
        <f t="shared" si="2131"/>
        <v>31.132100000000001</v>
      </c>
      <c r="GR1197" s="228">
        <f t="shared" si="2119"/>
        <v>1.0115005209324086</v>
      </c>
      <c r="GS1197" s="239">
        <f t="shared" si="2120"/>
        <v>20</v>
      </c>
      <c r="GT1197" s="231">
        <f t="shared" si="2132"/>
        <v>1.004635226</v>
      </c>
      <c r="GU1197" s="227">
        <f t="shared" si="2133"/>
        <v>3163.6099261899999</v>
      </c>
      <c r="GV1197" s="227">
        <f t="shared" si="2134"/>
        <v>3257.0062261899998</v>
      </c>
      <c r="GW1197" s="224">
        <f>$A1199</f>
        <v>43857</v>
      </c>
      <c r="GX1197" s="224">
        <f>GW1197</f>
        <v>43857</v>
      </c>
      <c r="GY1197" s="224">
        <f>GW1197</f>
        <v>43857</v>
      </c>
      <c r="GZ1197" s="234">
        <f>$O1199</f>
        <v>1.1222899099999999</v>
      </c>
      <c r="HA1197" s="224">
        <f>GW1197</f>
        <v>43857</v>
      </c>
      <c r="HB1197" s="224">
        <f>GW1197</f>
        <v>43857</v>
      </c>
      <c r="HC1197" s="224">
        <f>GW1197</f>
        <v>43857</v>
      </c>
      <c r="HD1197" s="224">
        <f>GW1197</f>
        <v>43857</v>
      </c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3"/>
      <c r="JZ1197" s="1"/>
      <c r="KA1197" s="1"/>
      <c r="KB1197" s="1"/>
      <c r="KC1197" s="1"/>
      <c r="KD1197" s="1"/>
      <c r="KE1197" s="1"/>
    </row>
    <row r="1198" spans="1:291" x14ac:dyDescent="0.2">
      <c r="A1198" s="196">
        <f t="shared" si="2103"/>
        <v>43856</v>
      </c>
      <c r="B1198" s="236">
        <f t="shared" si="2123"/>
        <v>127669.91375035999</v>
      </c>
      <c r="C1198" s="66">
        <f t="shared" si="2158"/>
        <v>42206.010731210001</v>
      </c>
      <c r="D1198" s="77">
        <f t="shared" si="2104"/>
        <v>5259.76</v>
      </c>
      <c r="E1198" s="67">
        <f>VLOOKUP(A1197,[1]Plan1!$DQ$117:$DS$314,3)</f>
        <v>5320.25</v>
      </c>
      <c r="F1198" s="11">
        <f t="shared" si="2105"/>
        <v>43826</v>
      </c>
      <c r="G1198" s="73">
        <f t="shared" si="2093"/>
        <v>1.1500524738771389E-2</v>
      </c>
      <c r="H1198" s="11">
        <f t="shared" si="2106"/>
        <v>43887</v>
      </c>
      <c r="I1198" s="11">
        <f t="shared" si="2094"/>
        <v>43857</v>
      </c>
      <c r="J1198" s="1">
        <f t="shared" si="2107"/>
        <v>21</v>
      </c>
      <c r="K1198" s="1">
        <f t="shared" si="2108"/>
        <v>21</v>
      </c>
      <c r="L1198" s="66">
        <f t="shared" si="2095"/>
        <v>1.01150052</v>
      </c>
      <c r="M1198" s="70">
        <f t="shared" si="2159"/>
        <v>1.0051002499999999</v>
      </c>
      <c r="N1198" s="70">
        <f t="shared" si="2145"/>
        <v>1.1095297412767287</v>
      </c>
      <c r="O1198" s="66">
        <f t="shared" si="2155"/>
        <v>1.1222899099999999</v>
      </c>
      <c r="P1198" s="66">
        <f t="shared" si="2096"/>
        <v>42691.401801740001</v>
      </c>
      <c r="Q1198" s="74">
        <f t="shared" si="2097"/>
        <v>0</v>
      </c>
      <c r="R1198" s="75">
        <f t="shared" si="2156"/>
        <v>0</v>
      </c>
      <c r="S1198" s="66">
        <f t="shared" si="2157"/>
        <v>0</v>
      </c>
      <c r="T1198" s="10">
        <f t="shared" si="2109"/>
        <v>0.06</v>
      </c>
      <c r="U1198" s="74">
        <f t="shared" si="2152"/>
        <v>21</v>
      </c>
      <c r="V1198" s="74">
        <v>252</v>
      </c>
      <c r="W1198" s="70">
        <f t="shared" si="2098"/>
        <v>1.004867551</v>
      </c>
      <c r="X1198" s="66">
        <f t="shared" si="2099"/>
        <v>207.80257553000001</v>
      </c>
      <c r="Y1198" s="66">
        <v>0</v>
      </c>
      <c r="Z1198" s="67">
        <f t="shared" si="2100"/>
        <v>0</v>
      </c>
      <c r="AA1198" s="68" t="str">
        <f t="shared" si="2110"/>
        <v>A+INCORP J=</v>
      </c>
      <c r="AB1198" s="11">
        <f t="shared" si="2111"/>
        <v>43857</v>
      </c>
      <c r="AC1198" s="227">
        <f t="shared" si="2117"/>
        <v>3113.21</v>
      </c>
      <c r="AD1198" s="227">
        <f t="shared" si="1957"/>
        <v>62.264200000000002</v>
      </c>
      <c r="AE1198" s="227">
        <f t="shared" si="1958"/>
        <v>696.32130333333339</v>
      </c>
      <c r="AF1198" s="228">
        <f t="shared" si="2124"/>
        <v>1.0755583619333673</v>
      </c>
      <c r="AG1198" s="230">
        <f t="shared" si="2125"/>
        <v>462</v>
      </c>
      <c r="AH1198" s="231">
        <f t="shared" si="1959"/>
        <v>1.11274099</v>
      </c>
      <c r="AI1198" s="227">
        <f t="shared" si="1960"/>
        <v>3725.94538117</v>
      </c>
      <c r="AJ1198" s="227">
        <f t="shared" si="1961"/>
        <v>4484.5308845033333</v>
      </c>
      <c r="AK1198" s="227">
        <f t="shared" ref="AK1198:AK1257" si="2165">AK1197</f>
        <v>3113.21</v>
      </c>
      <c r="AL1198" s="227">
        <f t="shared" si="1962"/>
        <v>62.264200000000002</v>
      </c>
      <c r="AM1198" s="227">
        <f t="shared" si="1963"/>
        <v>665.18920333333335</v>
      </c>
      <c r="AN1198" s="228">
        <f t="shared" ref="AN1198:AN1257" si="2166">($O1198/AN$555)</f>
        <v>1.0745916349905997</v>
      </c>
      <c r="AO1198" s="230">
        <f t="shared" ref="AO1198:AO1257" si="2167">NETWORKDAYS(AO$555,$A1198,$AE$118:$AE$502)-1</f>
        <v>441</v>
      </c>
      <c r="AP1198" s="231">
        <f t="shared" si="1964"/>
        <v>1.1073509029999999</v>
      </c>
      <c r="AQ1198" s="227">
        <f t="shared" si="1965"/>
        <v>3704.56429355</v>
      </c>
      <c r="AR1198" s="227">
        <f t="shared" si="1966"/>
        <v>4432.017696883333</v>
      </c>
      <c r="AS1198" s="227">
        <f t="shared" si="2112"/>
        <v>3113.21</v>
      </c>
      <c r="AT1198" s="227">
        <f t="shared" si="1967"/>
        <v>62.264200000000002</v>
      </c>
      <c r="AU1198" s="227">
        <f t="shared" si="1968"/>
        <v>634.05710333333332</v>
      </c>
      <c r="AV1198" s="228">
        <f t="shared" si="2113"/>
        <v>1.0722331862068661</v>
      </c>
      <c r="AW1198" s="230">
        <f t="shared" si="2114"/>
        <v>420</v>
      </c>
      <c r="AX1198" s="231">
        <f t="shared" si="1969"/>
        <v>1.1019869259999999</v>
      </c>
      <c r="AY1198" s="227">
        <f t="shared" si="1970"/>
        <v>3678.5283173900002</v>
      </c>
      <c r="AZ1198" s="227">
        <f t="shared" si="1971"/>
        <v>4374.8496207233338</v>
      </c>
      <c r="BA1198" s="227">
        <f t="shared" si="2091"/>
        <v>3113.21</v>
      </c>
      <c r="BB1198" s="227">
        <f t="shared" si="1972"/>
        <v>62.264200000000002</v>
      </c>
      <c r="BC1198" s="227">
        <f t="shared" si="1973"/>
        <v>601.88726666666662</v>
      </c>
      <c r="BD1198" s="228">
        <f t="shared" si="2163"/>
        <v>1.0679607699073868</v>
      </c>
      <c r="BE1198" s="230">
        <f t="shared" si="2164"/>
        <v>400</v>
      </c>
      <c r="BF1198" s="231">
        <f t="shared" si="1974"/>
        <v>1.0969025349999999</v>
      </c>
      <c r="BG1198" s="227">
        <f t="shared" si="1975"/>
        <v>3646.9663546000002</v>
      </c>
      <c r="BH1198" s="227">
        <f t="shared" si="1976"/>
        <v>4311.1178212666664</v>
      </c>
      <c r="BI1198" s="227">
        <f t="shared" si="2115"/>
        <v>3113.21</v>
      </c>
      <c r="BJ1198" s="227">
        <f t="shared" si="1977"/>
        <v>62.264200000000002</v>
      </c>
      <c r="BK1198" s="227">
        <f t="shared" si="1978"/>
        <v>570.75516666666658</v>
      </c>
      <c r="BL1198" s="228">
        <f t="shared" si="2101"/>
        <v>1.0546717605117455</v>
      </c>
      <c r="BM1198" s="230">
        <f t="shared" si="2102"/>
        <v>378</v>
      </c>
      <c r="BN1198" s="231">
        <f t="shared" si="1979"/>
        <v>1.0913367949999999</v>
      </c>
      <c r="BO1198" s="227">
        <f t="shared" si="1980"/>
        <v>3583.3112442900001</v>
      </c>
      <c r="BP1198" s="227">
        <f t="shared" si="1981"/>
        <v>4216.3306109566665</v>
      </c>
      <c r="BQ1198" s="227">
        <f t="shared" si="2162"/>
        <v>3113.21</v>
      </c>
      <c r="BR1198" s="227">
        <f t="shared" si="1982"/>
        <v>62.264200000000002</v>
      </c>
      <c r="BS1198" s="227">
        <f t="shared" si="1983"/>
        <v>536.50985666666668</v>
      </c>
      <c r="BT1198" s="228">
        <f t="shared" si="2160"/>
        <v>1.0512021147045942</v>
      </c>
      <c r="BU1198" s="230">
        <f t="shared" si="2161"/>
        <v>355</v>
      </c>
      <c r="BV1198" s="231">
        <f t="shared" si="1984"/>
        <v>1.0855482599999999</v>
      </c>
      <c r="BW1198" s="227">
        <f t="shared" si="1985"/>
        <v>3552.5792778</v>
      </c>
      <c r="BX1198" s="227">
        <f t="shared" si="1986"/>
        <v>4151.3533344666666</v>
      </c>
      <c r="BY1198" s="227">
        <f t="shared" si="2092"/>
        <v>3113.21</v>
      </c>
      <c r="BZ1198" s="227">
        <f t="shared" si="1987"/>
        <v>62.264200000000002</v>
      </c>
      <c r="CA1198" s="227">
        <f t="shared" si="1988"/>
        <v>506.4154933333333</v>
      </c>
      <c r="CB1198" s="228">
        <f t="shared" si="2089"/>
        <v>1.0521480104590994</v>
      </c>
      <c r="CC1198" s="230">
        <f t="shared" si="2090"/>
        <v>335</v>
      </c>
      <c r="CD1198" s="231">
        <f t="shared" si="1989"/>
        <v>1.0805397139999999</v>
      </c>
      <c r="CE1198" s="227">
        <f t="shared" si="1990"/>
        <v>3539.3701885999999</v>
      </c>
      <c r="CF1198" s="227">
        <f t="shared" si="1991"/>
        <v>4108.0498819333334</v>
      </c>
      <c r="CG1198" s="227">
        <f t="shared" si="2085"/>
        <v>3113.21</v>
      </c>
      <c r="CH1198" s="227">
        <f t="shared" si="1992"/>
        <v>62.264200000000002</v>
      </c>
      <c r="CI1198" s="227">
        <f t="shared" si="1993"/>
        <v>475.28339333333338</v>
      </c>
      <c r="CJ1198" s="228">
        <f t="shared" si="2153"/>
        <v>1.0471221423025938</v>
      </c>
      <c r="CK1198" s="230">
        <f t="shared" si="2154"/>
        <v>314</v>
      </c>
      <c r="CL1198" s="231">
        <f t="shared" si="1994"/>
        <v>1.07530561</v>
      </c>
      <c r="CM1198" s="227">
        <f t="shared" si="1995"/>
        <v>3505.4007204200002</v>
      </c>
      <c r="CN1198" s="227">
        <f t="shared" si="1996"/>
        <v>4042.9483137533334</v>
      </c>
      <c r="CO1198" s="227">
        <f t="shared" si="2088"/>
        <v>3113.21</v>
      </c>
      <c r="CP1198" s="227">
        <f t="shared" si="1997"/>
        <v>62.264200000000002</v>
      </c>
      <c r="CQ1198" s="227">
        <f t="shared" si="1998"/>
        <v>442.07581999999996</v>
      </c>
      <c r="CR1198" s="228">
        <f t="shared" si="2086"/>
        <v>1.042431969672434</v>
      </c>
      <c r="CS1198" s="230">
        <f t="shared" si="2087"/>
        <v>294</v>
      </c>
      <c r="CT1198" s="231">
        <f t="shared" si="1999"/>
        <v>1.070344322</v>
      </c>
      <c r="CU1198" s="227">
        <f t="shared" si="2000"/>
        <v>3473.59873806</v>
      </c>
      <c r="CV1198" s="227">
        <f t="shared" si="2001"/>
        <v>3977.9387580600001</v>
      </c>
      <c r="CW1198" s="227">
        <f t="shared" si="2151"/>
        <v>3113.21</v>
      </c>
      <c r="CX1198" s="227">
        <f t="shared" si="2002"/>
        <v>62.264200000000002</v>
      </c>
      <c r="CY1198" s="227">
        <f t="shared" si="2003"/>
        <v>410.94372000000004</v>
      </c>
      <c r="CZ1198" s="228">
        <f t="shared" si="2149"/>
        <v>1.0446261547886091</v>
      </c>
      <c r="DA1198" s="239">
        <f t="shared" si="2150"/>
        <v>273</v>
      </c>
      <c r="DB1198" s="231">
        <f t="shared" si="2004"/>
        <v>1.065159604</v>
      </c>
      <c r="DC1198" s="227">
        <f t="shared" si="2005"/>
        <v>3464.0487844300001</v>
      </c>
      <c r="DD1198" s="227">
        <f t="shared" si="2006"/>
        <v>3937.2567044300004</v>
      </c>
      <c r="DE1198" s="227">
        <f t="shared" si="2084"/>
        <v>3113.21</v>
      </c>
      <c r="DF1198" s="227">
        <f t="shared" si="2007"/>
        <v>62.264200000000002</v>
      </c>
      <c r="DG1198" s="227">
        <f t="shared" si="2008"/>
        <v>379.81162</v>
      </c>
      <c r="DH1198" s="228">
        <f t="shared" si="2082"/>
        <v>1.043061454809544</v>
      </c>
      <c r="DI1198" s="239">
        <f t="shared" si="2083"/>
        <v>252</v>
      </c>
      <c r="DJ1198" s="231">
        <f t="shared" si="2009"/>
        <v>1.06</v>
      </c>
      <c r="DK1198" s="227">
        <f t="shared" si="2010"/>
        <v>3442.10551283</v>
      </c>
      <c r="DL1198" s="227">
        <f t="shared" si="2011"/>
        <v>3884.18133283</v>
      </c>
      <c r="DM1198" s="227">
        <f t="shared" si="2148"/>
        <v>3113.21</v>
      </c>
      <c r="DN1198" s="227">
        <f t="shared" si="2012"/>
        <v>62.264200000000002</v>
      </c>
      <c r="DO1198" s="227">
        <f t="shared" si="2013"/>
        <v>347.64178333333331</v>
      </c>
      <c r="DP1198" s="228">
        <f t="shared" si="2146"/>
        <v>1.0397347137912929</v>
      </c>
      <c r="DQ1198" s="239">
        <f t="shared" si="2147"/>
        <v>231</v>
      </c>
      <c r="DR1198" s="231">
        <f t="shared" si="2014"/>
        <v>1.0548653889999999</v>
      </c>
      <c r="DS1198" s="227">
        <f t="shared" si="2015"/>
        <v>3414.5069722500002</v>
      </c>
      <c r="DT1198" s="227">
        <f t="shared" si="2016"/>
        <v>3824.4129555833333</v>
      </c>
      <c r="DU1198" s="227">
        <f t="shared" si="2081"/>
        <v>3113.21</v>
      </c>
      <c r="DV1198" s="227">
        <f t="shared" si="2017"/>
        <v>62.264200000000002</v>
      </c>
      <c r="DW1198" s="227">
        <f t="shared" si="2018"/>
        <v>318.58515666666665</v>
      </c>
      <c r="DX1198" s="228">
        <f t="shared" si="2078"/>
        <v>1.0352835613941862</v>
      </c>
      <c r="DY1198" s="239">
        <f t="shared" si="2079"/>
        <v>213</v>
      </c>
      <c r="DZ1198" s="231">
        <f t="shared" si="2019"/>
        <v>1.0504840950000001</v>
      </c>
      <c r="EA1198" s="227">
        <f t="shared" si="2020"/>
        <v>3385.7681578500001</v>
      </c>
      <c r="EB1198" s="227">
        <f t="shared" si="2021"/>
        <v>3766.6175145166667</v>
      </c>
      <c r="EC1198" s="227">
        <f t="shared" si="2142"/>
        <v>3113.21</v>
      </c>
      <c r="ED1198" s="227">
        <f t="shared" si="2022"/>
        <v>62.264200000000002</v>
      </c>
      <c r="EE1198" s="227">
        <f t="shared" si="2023"/>
        <v>286.41532000000001</v>
      </c>
      <c r="EF1198" s="228">
        <f t="shared" si="2143"/>
        <v>1.0275771292474474</v>
      </c>
      <c r="EG1198" s="239">
        <f t="shared" si="2144"/>
        <v>191</v>
      </c>
      <c r="EH1198" s="231">
        <f t="shared" si="2024"/>
        <v>1.0451538849999999</v>
      </c>
      <c r="EI1198" s="227">
        <f t="shared" si="2025"/>
        <v>3343.5135351600002</v>
      </c>
      <c r="EJ1198" s="227">
        <f t="shared" si="2026"/>
        <v>3692.1930551600003</v>
      </c>
      <c r="EK1198" s="227">
        <f t="shared" si="2080"/>
        <v>3113.21</v>
      </c>
      <c r="EL1198" s="227">
        <f t="shared" si="2027"/>
        <v>62.264200000000002</v>
      </c>
      <c r="EM1198" s="227">
        <f t="shared" si="2028"/>
        <v>253.20774666666665</v>
      </c>
      <c r="EN1198" s="228">
        <f t="shared" si="2076"/>
        <v>1.0217534568589106</v>
      </c>
      <c r="EO1198" s="239">
        <f t="shared" si="2077"/>
        <v>170</v>
      </c>
      <c r="EP1198" s="231">
        <f t="shared" si="2029"/>
        <v>1.0400911880000001</v>
      </c>
      <c r="EQ1198" s="227">
        <f t="shared" si="2030"/>
        <v>3308.46046553</v>
      </c>
      <c r="ER1198" s="227">
        <f t="shared" si="2031"/>
        <v>3623.9324121966665</v>
      </c>
      <c r="ES1198" s="227">
        <f t="shared" si="2141"/>
        <v>3113.21</v>
      </c>
      <c r="ET1198" s="227">
        <f t="shared" si="2032"/>
        <v>62.264200000000002</v>
      </c>
      <c r="EU1198" s="227">
        <f t="shared" si="2033"/>
        <v>223.11338333333336</v>
      </c>
      <c r="EV1198" s="228">
        <f t="shared" si="2139"/>
        <v>1.0204267300561971</v>
      </c>
      <c r="EW1198" s="239">
        <f t="shared" si="2140"/>
        <v>150</v>
      </c>
      <c r="EX1198" s="231">
        <f t="shared" si="2034"/>
        <v>1.035292374</v>
      </c>
      <c r="EY1198" s="227">
        <f t="shared" si="2035"/>
        <v>3288.9196093</v>
      </c>
      <c r="EZ1198" s="227">
        <f t="shared" si="2036"/>
        <v>3574.2971926333335</v>
      </c>
      <c r="FA1198" s="227">
        <f t="shared" si="2070"/>
        <v>3113.21</v>
      </c>
      <c r="FB1198" s="227">
        <f t="shared" si="2037"/>
        <v>62.264200000000002</v>
      </c>
      <c r="FC1198" s="227">
        <f t="shared" si="2038"/>
        <v>191.98128333333335</v>
      </c>
      <c r="FD1198" s="228">
        <f t="shared" si="2068"/>
        <v>1.0203249688328968</v>
      </c>
      <c r="FE1198" s="239">
        <f t="shared" si="2069"/>
        <v>128</v>
      </c>
      <c r="FF1198" s="231">
        <f t="shared" si="2039"/>
        <v>1.0300392469999999</v>
      </c>
      <c r="FG1198" s="227">
        <f t="shared" si="2040"/>
        <v>3271.9051406399999</v>
      </c>
      <c r="FH1198" s="227">
        <f t="shared" si="2041"/>
        <v>3526.1506239733335</v>
      </c>
      <c r="FI1198" s="227">
        <f t="shared" si="2138"/>
        <v>3113.21</v>
      </c>
      <c r="FJ1198" s="227">
        <f t="shared" si="2042"/>
        <v>62.264200000000002</v>
      </c>
      <c r="FK1198" s="227">
        <f t="shared" si="2043"/>
        <v>158.77370999999999</v>
      </c>
      <c r="FL1198" s="228">
        <f t="shared" si="2136"/>
        <v>1.0183894679560912</v>
      </c>
      <c r="FM1198" s="239">
        <f t="shared" si="2137"/>
        <v>106</v>
      </c>
      <c r="FN1198" s="231">
        <f t="shared" si="2044"/>
        <v>1.024812775</v>
      </c>
      <c r="FO1198" s="227">
        <f t="shared" si="2045"/>
        <v>3249.1281929900001</v>
      </c>
      <c r="FP1198" s="227">
        <f t="shared" si="2046"/>
        <v>3470.1661029900001</v>
      </c>
      <c r="FQ1198" s="227">
        <f t="shared" si="2067"/>
        <v>3113.21</v>
      </c>
      <c r="FR1198" s="227">
        <f t="shared" si="2047"/>
        <v>62.264200000000002</v>
      </c>
      <c r="FS1198" s="227">
        <f t="shared" si="2048"/>
        <v>127.64160999999999</v>
      </c>
      <c r="FT1198" s="228">
        <f t="shared" si="2065"/>
        <v>1.0172698127177924</v>
      </c>
      <c r="FU1198" s="239">
        <f t="shared" si="2066"/>
        <v>84</v>
      </c>
      <c r="FV1198" s="231">
        <f t="shared" si="2049"/>
        <v>1.019612822</v>
      </c>
      <c r="FW1198" s="227">
        <f t="shared" si="2050"/>
        <v>3229.0878618500001</v>
      </c>
      <c r="FX1198" s="227">
        <f t="shared" si="2051"/>
        <v>3418.9936718500003</v>
      </c>
      <c r="FY1198" s="227">
        <f t="shared" si="2135"/>
        <v>3113.21</v>
      </c>
      <c r="FZ1198" s="227">
        <f t="shared" si="2052"/>
        <v>62.264200000000002</v>
      </c>
      <c r="GA1198" s="227">
        <f t="shared" si="2053"/>
        <v>96.509510000000006</v>
      </c>
      <c r="GB1198" s="228">
        <f t="shared" si="2128"/>
        <v>1.0176765098381901</v>
      </c>
      <c r="GC1198" s="239">
        <f t="shared" si="2129"/>
        <v>62</v>
      </c>
      <c r="GD1198" s="231">
        <f t="shared" si="2054"/>
        <v>1.014439254</v>
      </c>
      <c r="GE1198" s="227">
        <f t="shared" si="2055"/>
        <v>3213.9877191999999</v>
      </c>
      <c r="GF1198" s="227">
        <f t="shared" si="2056"/>
        <v>3372.7614291999998</v>
      </c>
      <c r="GG1198" s="227">
        <f t="shared" si="2063"/>
        <v>3113.21</v>
      </c>
      <c r="GH1198" s="227">
        <f t="shared" si="2071"/>
        <v>62.264200000000002</v>
      </c>
      <c r="GI1198" s="227">
        <f t="shared" si="2072"/>
        <v>64.339673333333351</v>
      </c>
      <c r="GJ1198" s="228">
        <f t="shared" si="2058"/>
        <v>1.0166594321619311</v>
      </c>
      <c r="GK1198" s="239">
        <f t="shared" si="2059"/>
        <v>42</v>
      </c>
      <c r="GL1198" s="231">
        <f t="shared" si="2073"/>
        <v>1.0097587939999999</v>
      </c>
      <c r="GM1198" s="227">
        <f t="shared" si="2074"/>
        <v>3195.9616189899998</v>
      </c>
      <c r="GN1198" s="227">
        <f t="shared" si="2075"/>
        <v>3322.5654923233333</v>
      </c>
      <c r="GO1198" s="227">
        <f t="shared" si="2126"/>
        <v>3113.21</v>
      </c>
      <c r="GP1198" s="227">
        <f t="shared" si="2130"/>
        <v>62.264200000000002</v>
      </c>
      <c r="GQ1198" s="227">
        <f t="shared" si="2131"/>
        <v>32.169836666666676</v>
      </c>
      <c r="GR1198" s="228">
        <f t="shared" si="2119"/>
        <v>1.0115005209324086</v>
      </c>
      <c r="GS1198" s="239">
        <f t="shared" si="2120"/>
        <v>20</v>
      </c>
      <c r="GT1198" s="231">
        <f t="shared" si="2132"/>
        <v>1.004635226</v>
      </c>
      <c r="GU1198" s="227">
        <f t="shared" si="2133"/>
        <v>3163.6099261899999</v>
      </c>
      <c r="GV1198" s="227">
        <f t="shared" si="2134"/>
        <v>3258.0439628566664</v>
      </c>
      <c r="GW1198" s="225" t="s">
        <v>146</v>
      </c>
      <c r="GX1198" s="225" t="s">
        <v>147</v>
      </c>
      <c r="GY1198" s="226" t="s">
        <v>148</v>
      </c>
      <c r="GZ1198" s="225" t="s">
        <v>149</v>
      </c>
      <c r="HA1198" s="225" t="s">
        <v>27</v>
      </c>
      <c r="HB1198" s="225" t="s">
        <v>150</v>
      </c>
      <c r="HC1198" s="225" t="s">
        <v>151</v>
      </c>
      <c r="HD1198" s="229" t="s">
        <v>152</v>
      </c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3"/>
      <c r="JZ1198" s="1"/>
      <c r="KA1198" s="1"/>
      <c r="KB1198" s="1"/>
      <c r="KC1198" s="1"/>
      <c r="KD1198" s="1"/>
      <c r="KE1198" s="1"/>
    </row>
    <row r="1199" spans="1:291" x14ac:dyDescent="0.2">
      <c r="A1199" s="196">
        <f t="shared" si="2103"/>
        <v>43857</v>
      </c>
      <c r="B1199" s="236">
        <f t="shared" si="2123"/>
        <v>127710.17606729665</v>
      </c>
      <c r="C1199" s="66">
        <f t="shared" si="2158"/>
        <v>42206.010731210001</v>
      </c>
      <c r="D1199" s="77">
        <f t="shared" si="2104"/>
        <v>5259.76</v>
      </c>
      <c r="E1199" s="67">
        <f>VLOOKUP(A1198,[1]Plan1!$DQ$117:$DS$314,3)</f>
        <v>5320.25</v>
      </c>
      <c r="F1199" s="11">
        <f t="shared" si="2105"/>
        <v>43826</v>
      </c>
      <c r="G1199" s="73">
        <f t="shared" si="2093"/>
        <v>1.1500524738771389E-2</v>
      </c>
      <c r="H1199" s="11">
        <f t="shared" si="2106"/>
        <v>43887</v>
      </c>
      <c r="I1199" s="11">
        <f t="shared" si="2094"/>
        <v>43857</v>
      </c>
      <c r="J1199" s="1">
        <f t="shared" si="2107"/>
        <v>21</v>
      </c>
      <c r="K1199" s="1">
        <f t="shared" si="2108"/>
        <v>21</v>
      </c>
      <c r="L1199" s="66">
        <f t="shared" si="2095"/>
        <v>1.01150052</v>
      </c>
      <c r="M1199" s="70">
        <f t="shared" si="2159"/>
        <v>1.0051002499999999</v>
      </c>
      <c r="N1199" s="70">
        <f t="shared" si="2145"/>
        <v>1.1095297412767287</v>
      </c>
      <c r="O1199" s="66">
        <f t="shared" si="2155"/>
        <v>1.1222899099999999</v>
      </c>
      <c r="P1199" s="66">
        <f t="shared" si="2096"/>
        <v>42691.401801740001</v>
      </c>
      <c r="Q1199" s="74">
        <f t="shared" si="2097"/>
        <v>39</v>
      </c>
      <c r="R1199" s="75">
        <f t="shared" si="2156"/>
        <v>7.3762242535229242E-2</v>
      </c>
      <c r="S1199" s="66">
        <f t="shared" si="2157"/>
        <v>3113.21</v>
      </c>
      <c r="T1199" s="10">
        <f t="shared" si="2109"/>
        <v>0.06</v>
      </c>
      <c r="U1199" s="74">
        <f t="shared" si="2152"/>
        <v>21</v>
      </c>
      <c r="V1199" s="74">
        <v>252</v>
      </c>
      <c r="W1199" s="70">
        <f t="shared" si="2098"/>
        <v>1.004867551</v>
      </c>
      <c r="X1199" s="66">
        <f t="shared" si="2099"/>
        <v>207.80257553000001</v>
      </c>
      <c r="Y1199" s="66">
        <v>0</v>
      </c>
      <c r="Z1199" s="67">
        <f t="shared" si="2100"/>
        <v>3321.01257553</v>
      </c>
      <c r="AA1199" s="68" t="str">
        <f t="shared" si="2110"/>
        <v>A+INCORP J=</v>
      </c>
      <c r="AB1199" s="11">
        <f t="shared" si="2111"/>
        <v>43857</v>
      </c>
      <c r="AC1199" s="227">
        <f t="shared" si="2117"/>
        <v>3113.21</v>
      </c>
      <c r="AD1199" s="227">
        <f t="shared" si="1957"/>
        <v>62.264200000000002</v>
      </c>
      <c r="AE1199" s="227">
        <f t="shared" si="1958"/>
        <v>697.35903999999994</v>
      </c>
      <c r="AF1199" s="228">
        <f t="shared" si="2124"/>
        <v>1.0755583619333673</v>
      </c>
      <c r="AG1199" s="230">
        <f t="shared" si="2125"/>
        <v>463</v>
      </c>
      <c r="AH1199" s="231">
        <f t="shared" si="1959"/>
        <v>1.1129983139999999</v>
      </c>
      <c r="AI1199" s="227">
        <f t="shared" si="1960"/>
        <v>3726.8070149</v>
      </c>
      <c r="AJ1199" s="227">
        <f t="shared" si="1961"/>
        <v>4486.4302549000004</v>
      </c>
      <c r="AK1199" s="227">
        <f t="shared" si="2165"/>
        <v>3113.21</v>
      </c>
      <c r="AL1199" s="227">
        <f t="shared" si="1962"/>
        <v>62.264200000000002</v>
      </c>
      <c r="AM1199" s="227">
        <f t="shared" si="1963"/>
        <v>666.22694000000001</v>
      </c>
      <c r="AN1199" s="228">
        <f t="shared" si="2166"/>
        <v>1.0745916349905997</v>
      </c>
      <c r="AO1199" s="230">
        <f t="shared" si="2167"/>
        <v>442</v>
      </c>
      <c r="AP1199" s="231">
        <f t="shared" si="1964"/>
        <v>1.107606981</v>
      </c>
      <c r="AQ1199" s="227">
        <f t="shared" si="1965"/>
        <v>3705.4209844299999</v>
      </c>
      <c r="AR1199" s="227">
        <f t="shared" si="1966"/>
        <v>4433.9121244299995</v>
      </c>
      <c r="AS1199" s="227">
        <f t="shared" si="2112"/>
        <v>3113.21</v>
      </c>
      <c r="AT1199" s="227">
        <f t="shared" si="1967"/>
        <v>62.264200000000002</v>
      </c>
      <c r="AU1199" s="227">
        <f t="shared" si="1968"/>
        <v>635.09483999999998</v>
      </c>
      <c r="AV1199" s="228">
        <f t="shared" si="2113"/>
        <v>1.0722331862068661</v>
      </c>
      <c r="AW1199" s="230">
        <f t="shared" si="2114"/>
        <v>421</v>
      </c>
      <c r="AX1199" s="231">
        <f t="shared" si="1969"/>
        <v>1.1022417630000001</v>
      </c>
      <c r="AY1199" s="227">
        <f t="shared" si="1970"/>
        <v>3679.3789854900001</v>
      </c>
      <c r="AZ1199" s="227">
        <f t="shared" si="1971"/>
        <v>4376.7380254899999</v>
      </c>
      <c r="BA1199" s="227">
        <f t="shared" si="2091"/>
        <v>3113.21</v>
      </c>
      <c r="BB1199" s="227">
        <f t="shared" si="1972"/>
        <v>62.264200000000002</v>
      </c>
      <c r="BC1199" s="227">
        <f t="shared" si="1973"/>
        <v>602.92500333333339</v>
      </c>
      <c r="BD1199" s="228">
        <f t="shared" si="2163"/>
        <v>1.0679607699073868</v>
      </c>
      <c r="BE1199" s="230">
        <f t="shared" si="2164"/>
        <v>401</v>
      </c>
      <c r="BF1199" s="231">
        <f t="shared" si="1974"/>
        <v>1.097156196</v>
      </c>
      <c r="BG1199" s="227">
        <f t="shared" si="1975"/>
        <v>3647.8097231800002</v>
      </c>
      <c r="BH1199" s="227">
        <f t="shared" si="1976"/>
        <v>4312.9989265133336</v>
      </c>
      <c r="BI1199" s="227">
        <f t="shared" si="2115"/>
        <v>3113.21</v>
      </c>
      <c r="BJ1199" s="227">
        <f t="shared" si="1977"/>
        <v>62.264200000000002</v>
      </c>
      <c r="BK1199" s="227">
        <f t="shared" si="1978"/>
        <v>571.79290333333336</v>
      </c>
      <c r="BL1199" s="228">
        <f t="shared" si="2101"/>
        <v>1.0546717605117455</v>
      </c>
      <c r="BM1199" s="230">
        <f t="shared" si="2102"/>
        <v>379</v>
      </c>
      <c r="BN1199" s="231">
        <f t="shared" si="1979"/>
        <v>1.0915891689999999</v>
      </c>
      <c r="BO1199" s="227">
        <f t="shared" si="1980"/>
        <v>3584.13989279</v>
      </c>
      <c r="BP1199" s="227">
        <f t="shared" si="1981"/>
        <v>4218.1969961233335</v>
      </c>
      <c r="BQ1199" s="227">
        <f t="shared" si="2162"/>
        <v>3113.21</v>
      </c>
      <c r="BR1199" s="227">
        <f t="shared" si="1982"/>
        <v>62.264200000000002</v>
      </c>
      <c r="BS1199" s="227">
        <f t="shared" si="1983"/>
        <v>537.54759333333334</v>
      </c>
      <c r="BT1199" s="228">
        <f t="shared" si="2160"/>
        <v>1.0512021147045942</v>
      </c>
      <c r="BU1199" s="230">
        <f t="shared" si="2161"/>
        <v>356</v>
      </c>
      <c r="BV1199" s="231">
        <f t="shared" si="1984"/>
        <v>1.085799296</v>
      </c>
      <c r="BW1199" s="227">
        <f t="shared" si="1985"/>
        <v>3553.4008214599999</v>
      </c>
      <c r="BX1199" s="227">
        <f t="shared" si="1986"/>
        <v>4153.2126147933332</v>
      </c>
      <c r="BY1199" s="227">
        <f t="shared" si="2092"/>
        <v>3113.21</v>
      </c>
      <c r="BZ1199" s="227">
        <f t="shared" si="1987"/>
        <v>62.264200000000002</v>
      </c>
      <c r="CA1199" s="227">
        <f t="shared" si="1988"/>
        <v>507.45323000000002</v>
      </c>
      <c r="CB1199" s="228">
        <f t="shared" si="2089"/>
        <v>1.0521480104590994</v>
      </c>
      <c r="CC1199" s="230">
        <f t="shared" si="2090"/>
        <v>336</v>
      </c>
      <c r="CD1199" s="231">
        <f t="shared" si="1989"/>
        <v>1.0807895919999999</v>
      </c>
      <c r="CE1199" s="227">
        <f t="shared" si="1990"/>
        <v>3540.1886784100002</v>
      </c>
      <c r="CF1199" s="227">
        <f t="shared" si="1991"/>
        <v>4109.9061084100003</v>
      </c>
      <c r="CG1199" s="227">
        <f t="shared" si="2085"/>
        <v>3113.21</v>
      </c>
      <c r="CH1199" s="227">
        <f t="shared" si="1992"/>
        <v>62.264200000000002</v>
      </c>
      <c r="CI1199" s="227">
        <f t="shared" si="1993"/>
        <v>476.32112999999998</v>
      </c>
      <c r="CJ1199" s="228">
        <f t="shared" si="2153"/>
        <v>1.0471221423025938</v>
      </c>
      <c r="CK1199" s="230">
        <f t="shared" si="2154"/>
        <v>315</v>
      </c>
      <c r="CL1199" s="231">
        <f t="shared" si="1994"/>
        <v>1.0755542769999999</v>
      </c>
      <c r="CM1199" s="227">
        <f t="shared" si="1995"/>
        <v>3506.2113527400002</v>
      </c>
      <c r="CN1199" s="227">
        <f t="shared" si="1996"/>
        <v>4044.7966827400001</v>
      </c>
      <c r="CO1199" s="227">
        <f t="shared" si="2088"/>
        <v>3113.21</v>
      </c>
      <c r="CP1199" s="227">
        <f t="shared" si="1997"/>
        <v>62.264200000000002</v>
      </c>
      <c r="CQ1199" s="227">
        <f t="shared" si="1998"/>
        <v>443.11355666666668</v>
      </c>
      <c r="CR1199" s="228">
        <f t="shared" si="2086"/>
        <v>1.042431969672434</v>
      </c>
      <c r="CS1199" s="230">
        <f t="shared" si="2087"/>
        <v>295</v>
      </c>
      <c r="CT1199" s="231">
        <f t="shared" si="1999"/>
        <v>1.070591842</v>
      </c>
      <c r="CU1199" s="227">
        <f t="shared" si="2000"/>
        <v>3474.4020171000002</v>
      </c>
      <c r="CV1199" s="227">
        <f t="shared" si="2001"/>
        <v>3979.7797737666669</v>
      </c>
      <c r="CW1199" s="227">
        <f t="shared" si="2151"/>
        <v>3113.21</v>
      </c>
      <c r="CX1199" s="227">
        <f t="shared" si="2002"/>
        <v>62.264200000000002</v>
      </c>
      <c r="CY1199" s="227">
        <f t="shared" si="2003"/>
        <v>411.98145666666665</v>
      </c>
      <c r="CZ1199" s="228">
        <f t="shared" si="2149"/>
        <v>1.0446261547886091</v>
      </c>
      <c r="DA1199" s="239">
        <f t="shared" si="2150"/>
        <v>274</v>
      </c>
      <c r="DB1199" s="231">
        <f t="shared" si="2004"/>
        <v>1.065405924</v>
      </c>
      <c r="DC1199" s="227">
        <f t="shared" si="2005"/>
        <v>3464.8498516999998</v>
      </c>
      <c r="DD1199" s="227">
        <f t="shared" si="2006"/>
        <v>3939.0955083666663</v>
      </c>
      <c r="DE1199" s="227">
        <f t="shared" si="2084"/>
        <v>3113.21</v>
      </c>
      <c r="DF1199" s="227">
        <f t="shared" si="2007"/>
        <v>62.264200000000002</v>
      </c>
      <c r="DG1199" s="227">
        <f t="shared" si="2008"/>
        <v>380.84935666666661</v>
      </c>
      <c r="DH1199" s="228">
        <f t="shared" si="2082"/>
        <v>1.043061454809544</v>
      </c>
      <c r="DI1199" s="239">
        <f t="shared" si="2083"/>
        <v>253</v>
      </c>
      <c r="DJ1199" s="231">
        <f t="shared" si="2009"/>
        <v>1.060245128</v>
      </c>
      <c r="DK1199" s="227">
        <f t="shared" si="2010"/>
        <v>3442.9015094699998</v>
      </c>
      <c r="DL1199" s="227">
        <f t="shared" si="2011"/>
        <v>3886.0150661366665</v>
      </c>
      <c r="DM1199" s="227">
        <f t="shared" si="2148"/>
        <v>3113.21</v>
      </c>
      <c r="DN1199" s="227">
        <f t="shared" si="2012"/>
        <v>62.264200000000002</v>
      </c>
      <c r="DO1199" s="227">
        <f t="shared" si="2013"/>
        <v>348.67951999999997</v>
      </c>
      <c r="DP1199" s="228">
        <f t="shared" si="2146"/>
        <v>1.0397347137912929</v>
      </c>
      <c r="DQ1199" s="239">
        <f t="shared" si="2147"/>
        <v>232</v>
      </c>
      <c r="DR1199" s="231">
        <f t="shared" si="2014"/>
        <v>1.0551093300000001</v>
      </c>
      <c r="DS1199" s="227">
        <f t="shared" si="2015"/>
        <v>3415.2965879200001</v>
      </c>
      <c r="DT1199" s="227">
        <f t="shared" si="2016"/>
        <v>3826.2403079200003</v>
      </c>
      <c r="DU1199" s="227">
        <f t="shared" si="2081"/>
        <v>3113.21</v>
      </c>
      <c r="DV1199" s="227">
        <f t="shared" si="2017"/>
        <v>62.264200000000002</v>
      </c>
      <c r="DW1199" s="227">
        <f t="shared" si="2018"/>
        <v>319.62289333333337</v>
      </c>
      <c r="DX1199" s="228">
        <f t="shared" si="2078"/>
        <v>1.0352835613941862</v>
      </c>
      <c r="DY1199" s="239">
        <f t="shared" si="2079"/>
        <v>214</v>
      </c>
      <c r="DZ1199" s="231">
        <f t="shared" si="2019"/>
        <v>1.050727022</v>
      </c>
      <c r="EA1199" s="227">
        <f t="shared" si="2020"/>
        <v>3386.5511249599999</v>
      </c>
      <c r="EB1199" s="227">
        <f t="shared" si="2021"/>
        <v>3768.4382182933332</v>
      </c>
      <c r="EC1199" s="227">
        <f t="shared" si="2142"/>
        <v>3113.21</v>
      </c>
      <c r="ED1199" s="227">
        <f t="shared" si="2022"/>
        <v>62.264200000000002</v>
      </c>
      <c r="EE1199" s="227">
        <f t="shared" si="2023"/>
        <v>287.45305666666661</v>
      </c>
      <c r="EF1199" s="228">
        <f t="shared" si="2143"/>
        <v>1.0275771292474474</v>
      </c>
      <c r="EG1199" s="239">
        <f t="shared" si="2144"/>
        <v>192</v>
      </c>
      <c r="EH1199" s="231">
        <f t="shared" si="2024"/>
        <v>1.045395579</v>
      </c>
      <c r="EI1199" s="227">
        <f t="shared" si="2025"/>
        <v>3344.28672959</v>
      </c>
      <c r="EJ1199" s="227">
        <f t="shared" si="2026"/>
        <v>3694.0039862566668</v>
      </c>
      <c r="EK1199" s="227">
        <f t="shared" si="2080"/>
        <v>3113.21</v>
      </c>
      <c r="EL1199" s="227">
        <f t="shared" si="2027"/>
        <v>62.264200000000002</v>
      </c>
      <c r="EM1199" s="227">
        <f t="shared" si="2028"/>
        <v>254.24548333333334</v>
      </c>
      <c r="EN1199" s="228">
        <f t="shared" si="2076"/>
        <v>1.0217534568589106</v>
      </c>
      <c r="EO1199" s="239">
        <f t="shared" si="2077"/>
        <v>171</v>
      </c>
      <c r="EP1199" s="231">
        <f t="shared" si="2029"/>
        <v>1.040331712</v>
      </c>
      <c r="EQ1199" s="227">
        <f t="shared" si="2030"/>
        <v>3309.2255562700002</v>
      </c>
      <c r="ER1199" s="227">
        <f t="shared" si="2031"/>
        <v>3625.7352396033334</v>
      </c>
      <c r="ES1199" s="227">
        <f t="shared" si="2141"/>
        <v>3113.21</v>
      </c>
      <c r="ET1199" s="227">
        <f t="shared" si="2032"/>
        <v>62.264200000000002</v>
      </c>
      <c r="EU1199" s="227">
        <f t="shared" si="2033"/>
        <v>224.15112000000002</v>
      </c>
      <c r="EV1199" s="228">
        <f t="shared" si="2139"/>
        <v>1.0204267300561971</v>
      </c>
      <c r="EW1199" s="239">
        <f t="shared" si="2140"/>
        <v>151</v>
      </c>
      <c r="EX1199" s="231">
        <f t="shared" si="2034"/>
        <v>1.0355317879999999</v>
      </c>
      <c r="EY1199" s="227">
        <f t="shared" si="2035"/>
        <v>3289.6801803399999</v>
      </c>
      <c r="EZ1199" s="227">
        <f t="shared" si="2036"/>
        <v>3576.0955003399999</v>
      </c>
      <c r="FA1199" s="227">
        <f t="shared" si="2070"/>
        <v>3113.21</v>
      </c>
      <c r="FB1199" s="227">
        <f t="shared" si="2037"/>
        <v>62.264200000000002</v>
      </c>
      <c r="FC1199" s="227">
        <f t="shared" si="2038"/>
        <v>193.01902000000001</v>
      </c>
      <c r="FD1199" s="228">
        <f t="shared" si="2068"/>
        <v>1.0203249688328968</v>
      </c>
      <c r="FE1199" s="239">
        <f t="shared" si="2069"/>
        <v>129</v>
      </c>
      <c r="FF1199" s="231">
        <f t="shared" si="2039"/>
        <v>1.0302774459999999</v>
      </c>
      <c r="FG1199" s="227">
        <f t="shared" si="2040"/>
        <v>3272.6617764100001</v>
      </c>
      <c r="FH1199" s="227">
        <f t="shared" si="2041"/>
        <v>3527.9449964100004</v>
      </c>
      <c r="FI1199" s="227">
        <f t="shared" si="2138"/>
        <v>3113.21</v>
      </c>
      <c r="FJ1199" s="227">
        <f t="shared" si="2042"/>
        <v>62.264200000000002</v>
      </c>
      <c r="FK1199" s="227">
        <f t="shared" si="2043"/>
        <v>159.81144666666668</v>
      </c>
      <c r="FL1199" s="228">
        <f t="shared" si="2136"/>
        <v>1.0183894679560912</v>
      </c>
      <c r="FM1199" s="239">
        <f t="shared" si="2137"/>
        <v>107</v>
      </c>
      <c r="FN1199" s="231">
        <f t="shared" si="2044"/>
        <v>1.025049766</v>
      </c>
      <c r="FO1199" s="227">
        <f t="shared" si="2045"/>
        <v>3249.8795635500001</v>
      </c>
      <c r="FP1199" s="227">
        <f t="shared" si="2046"/>
        <v>3471.9552102166667</v>
      </c>
      <c r="FQ1199" s="227">
        <f t="shared" si="2067"/>
        <v>3113.21</v>
      </c>
      <c r="FR1199" s="227">
        <f t="shared" si="2047"/>
        <v>62.264200000000002</v>
      </c>
      <c r="FS1199" s="227">
        <f t="shared" si="2048"/>
        <v>128.6793466666667</v>
      </c>
      <c r="FT1199" s="228">
        <f t="shared" si="2065"/>
        <v>1.0172698127177924</v>
      </c>
      <c r="FU1199" s="239">
        <f t="shared" si="2066"/>
        <v>85</v>
      </c>
      <c r="FV1199" s="231">
        <f t="shared" si="2049"/>
        <v>1.0198486099999999</v>
      </c>
      <c r="FW1199" s="227">
        <f t="shared" si="2050"/>
        <v>3229.83459644</v>
      </c>
      <c r="FX1199" s="227">
        <f t="shared" si="2051"/>
        <v>3420.7781431066669</v>
      </c>
      <c r="FY1199" s="227">
        <f t="shared" si="2135"/>
        <v>3113.21</v>
      </c>
      <c r="FZ1199" s="227">
        <f t="shared" si="2052"/>
        <v>62.264200000000002</v>
      </c>
      <c r="GA1199" s="227">
        <f t="shared" si="2053"/>
        <v>97.547246666666666</v>
      </c>
      <c r="GB1199" s="228">
        <f t="shared" si="2128"/>
        <v>1.0176765098381901</v>
      </c>
      <c r="GC1199" s="239">
        <f t="shared" si="2129"/>
        <v>63</v>
      </c>
      <c r="GD1199" s="231">
        <f t="shared" si="2054"/>
        <v>1.014673846</v>
      </c>
      <c r="GE1199" s="227">
        <f t="shared" si="2055"/>
        <v>3214.7309631200001</v>
      </c>
      <c r="GF1199" s="227">
        <f t="shared" si="2056"/>
        <v>3374.5424097866667</v>
      </c>
      <c r="GG1199" s="227">
        <f t="shared" si="2063"/>
        <v>3113.21</v>
      </c>
      <c r="GH1199" s="227">
        <f t="shared" si="2071"/>
        <v>62.264200000000002</v>
      </c>
      <c r="GI1199" s="227">
        <f t="shared" si="2072"/>
        <v>65.377410000000012</v>
      </c>
      <c r="GJ1199" s="228">
        <f t="shared" si="2058"/>
        <v>1.0166594321619311</v>
      </c>
      <c r="GK1199" s="239">
        <f t="shared" si="2059"/>
        <v>43</v>
      </c>
      <c r="GL1199" s="231">
        <f t="shared" si="2073"/>
        <v>1.009992303</v>
      </c>
      <c r="GM1199" s="227">
        <f t="shared" si="2074"/>
        <v>3196.70069233</v>
      </c>
      <c r="GN1199" s="227">
        <f t="shared" si="2075"/>
        <v>3324.3423023300002</v>
      </c>
      <c r="GO1199" s="227">
        <f t="shared" si="2126"/>
        <v>3113.21</v>
      </c>
      <c r="GP1199" s="227">
        <f t="shared" si="2130"/>
        <v>62.264200000000002</v>
      </c>
      <c r="GQ1199" s="227">
        <f t="shared" si="2131"/>
        <v>33.207573333333336</v>
      </c>
      <c r="GR1199" s="228">
        <f t="shared" si="2119"/>
        <v>1.0115005209324086</v>
      </c>
      <c r="GS1199" s="239">
        <f t="shared" si="2120"/>
        <v>21</v>
      </c>
      <c r="GT1199" s="231">
        <f t="shared" si="2132"/>
        <v>1.004867551</v>
      </c>
      <c r="GU1199" s="227">
        <f t="shared" si="2133"/>
        <v>3164.3415207600001</v>
      </c>
      <c r="GV1199" s="227">
        <f t="shared" si="2134"/>
        <v>3259.8132940933333</v>
      </c>
      <c r="GW1199" s="227">
        <f>($S1199)</f>
        <v>3113.21</v>
      </c>
      <c r="GX1199" s="227">
        <v>0</v>
      </c>
      <c r="GY1199" s="227">
        <f>(($A1199-GY$1197)/30)*0.01*GW1199</f>
        <v>0</v>
      </c>
      <c r="GZ1199" s="228">
        <f>($O1199/GZ$1197)</f>
        <v>1</v>
      </c>
      <c r="HA1199" s="239">
        <f>NETWORKDAYS(HA$1197,$A1199,$AE$118:$AE$502)-1</f>
        <v>0</v>
      </c>
      <c r="HB1199" s="231">
        <f>ROUND((1+0.06)^TRUNC((HA1199/252),9),9)</f>
        <v>1</v>
      </c>
      <c r="HC1199" s="227">
        <f t="shared" ref="HC1199:HC1201" si="2168">TRUNC(GW1199*(GZ1199*HB1199),8)</f>
        <v>3113.21</v>
      </c>
      <c r="HD1199" s="227">
        <f>IF(HD$1102="SIM",0,GX1199+GY1199+HC1199)</f>
        <v>3113.21</v>
      </c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3"/>
      <c r="JZ1199" s="1"/>
      <c r="KA1199" s="1"/>
      <c r="KB1199" s="1"/>
      <c r="KC1199" s="1"/>
      <c r="KD1199" s="1"/>
      <c r="KE1199" s="1"/>
    </row>
    <row r="1200" spans="1:291" x14ac:dyDescent="0.2">
      <c r="A1200" s="196">
        <f t="shared" si="2103"/>
        <v>43858</v>
      </c>
      <c r="B1200" s="236">
        <f>(P1200+X1200+AJ1200+AR1200+AZ1200+BH1200+BP1200+BX1200+CF1200+CN1200+CV1200+DD1200+DL1200+DT1200+EB1200+EJ1200+ER1200+EZ1200+FH1200+FP1200+FX1200+GF1200+GN1200+GV1200+HD1200)</f>
        <v>127836.07338478001</v>
      </c>
      <c r="C1200" s="66">
        <f t="shared" si="2158"/>
        <v>39785.994377269999</v>
      </c>
      <c r="D1200" s="77">
        <f t="shared" si="2104"/>
        <v>5320.25</v>
      </c>
      <c r="E1200" s="67">
        <f>VLOOKUP(A1199,[1]Plan1!$DQ$117:$DS$314,3)</f>
        <v>5331.42</v>
      </c>
      <c r="F1200" s="11">
        <f t="shared" si="2105"/>
        <v>43858</v>
      </c>
      <c r="G1200" s="73">
        <f t="shared" si="2093"/>
        <v>2.099525398242541E-3</v>
      </c>
      <c r="H1200" s="11">
        <f t="shared" si="2106"/>
        <v>43887</v>
      </c>
      <c r="I1200" s="11">
        <f t="shared" si="2094"/>
        <v>43887</v>
      </c>
      <c r="J1200" s="1">
        <f t="shared" si="2107"/>
        <v>20</v>
      </c>
      <c r="K1200" s="1">
        <f t="shared" si="2108"/>
        <v>1</v>
      </c>
      <c r="L1200" s="66">
        <f t="shared" si="2095"/>
        <v>1.0001048699999999</v>
      </c>
      <c r="M1200" s="70">
        <f t="shared" si="2159"/>
        <v>1.01150052</v>
      </c>
      <c r="N1200" s="70">
        <f t="shared" si="2145"/>
        <v>1.1222899102568764</v>
      </c>
      <c r="O1200" s="66">
        <f t="shared" si="2155"/>
        <v>1.1224076000000001</v>
      </c>
      <c r="P1200" s="66">
        <f t="shared" si="2096"/>
        <v>39790.166734500002</v>
      </c>
      <c r="Q1200" s="74">
        <f t="shared" si="2097"/>
        <v>0</v>
      </c>
      <c r="R1200" s="75">
        <f t="shared" si="2156"/>
        <v>0</v>
      </c>
      <c r="S1200" s="66">
        <f t="shared" si="2157"/>
        <v>0</v>
      </c>
      <c r="T1200" s="10">
        <f t="shared" si="2109"/>
        <v>0.06</v>
      </c>
      <c r="U1200" s="74">
        <f t="shared" si="2152"/>
        <v>1</v>
      </c>
      <c r="V1200" s="74">
        <v>252</v>
      </c>
      <c r="W1200" s="70">
        <f t="shared" si="2098"/>
        <v>1.0002312529999999</v>
      </c>
      <c r="X1200" s="66">
        <f t="shared" si="2099"/>
        <v>9.2015954200000003</v>
      </c>
      <c r="Y1200" s="66">
        <v>0</v>
      </c>
      <c r="Z1200" s="67">
        <f t="shared" si="2100"/>
        <v>0</v>
      </c>
      <c r="AA1200" s="68" t="str">
        <f t="shared" si="2110"/>
        <v>A+INCORP J=</v>
      </c>
      <c r="AB1200" s="11">
        <f t="shared" si="2111"/>
        <v>43887</v>
      </c>
      <c r="AC1200" s="227">
        <f t="shared" si="2117"/>
        <v>3113.21</v>
      </c>
      <c r="AD1200" s="227">
        <f t="shared" si="1957"/>
        <v>62.264200000000002</v>
      </c>
      <c r="AE1200" s="227">
        <f t="shared" si="1958"/>
        <v>698.39677666666671</v>
      </c>
      <c r="AF1200" s="228">
        <f t="shared" si="2124"/>
        <v>1.0756711513850841</v>
      </c>
      <c r="AG1200" s="230">
        <f t="shared" si="2125"/>
        <v>464</v>
      </c>
      <c r="AH1200" s="231">
        <f t="shared" si="1959"/>
        <v>1.1132556979999999</v>
      </c>
      <c r="AI1200" s="227">
        <f t="shared" si="1960"/>
        <v>3728.0597550799998</v>
      </c>
      <c r="AJ1200" s="227">
        <f t="shared" si="1961"/>
        <v>4488.7207317466664</v>
      </c>
      <c r="AK1200" s="227">
        <f t="shared" si="2165"/>
        <v>3113.21</v>
      </c>
      <c r="AL1200" s="227">
        <f t="shared" si="1962"/>
        <v>62.264200000000002</v>
      </c>
      <c r="AM1200" s="227">
        <f t="shared" si="1963"/>
        <v>667.26467666666667</v>
      </c>
      <c r="AN1200" s="228">
        <f t="shared" si="2166"/>
        <v>1.0747043230655753</v>
      </c>
      <c r="AO1200" s="230">
        <f t="shared" si="2167"/>
        <v>443</v>
      </c>
      <c r="AP1200" s="231">
        <f t="shared" si="1964"/>
        <v>1.107863118</v>
      </c>
      <c r="AQ1200" s="227">
        <f t="shared" si="1965"/>
        <v>3706.6665350399999</v>
      </c>
      <c r="AR1200" s="227">
        <f t="shared" si="1966"/>
        <v>4436.1954117066662</v>
      </c>
      <c r="AS1200" s="227">
        <f t="shared" si="2112"/>
        <v>3113.21</v>
      </c>
      <c r="AT1200" s="227">
        <f t="shared" si="1967"/>
        <v>62.264200000000002</v>
      </c>
      <c r="AU1200" s="227">
        <f t="shared" si="1968"/>
        <v>636.13257666666664</v>
      </c>
      <c r="AV1200" s="228">
        <f t="shared" si="2113"/>
        <v>1.0723456269608642</v>
      </c>
      <c r="AW1200" s="230">
        <f t="shared" si="2114"/>
        <v>422</v>
      </c>
      <c r="AX1200" s="231">
        <f t="shared" si="1969"/>
        <v>1.1024966599999999</v>
      </c>
      <c r="AY1200" s="227">
        <f t="shared" si="1970"/>
        <v>3680.6157846800002</v>
      </c>
      <c r="AZ1200" s="227">
        <f t="shared" si="1971"/>
        <v>4379.0125613466671</v>
      </c>
      <c r="BA1200" s="227">
        <f t="shared" si="2091"/>
        <v>3113.21</v>
      </c>
      <c r="BB1200" s="227">
        <f t="shared" si="1972"/>
        <v>62.264200000000002</v>
      </c>
      <c r="BC1200" s="227">
        <f t="shared" si="1973"/>
        <v>603.96273999999994</v>
      </c>
      <c r="BD1200" s="228">
        <f t="shared" si="2163"/>
        <v>1.0680727626303816</v>
      </c>
      <c r="BE1200" s="230">
        <f t="shared" si="2164"/>
        <v>402</v>
      </c>
      <c r="BF1200" s="231">
        <f t="shared" si="1974"/>
        <v>1.097409917</v>
      </c>
      <c r="BG1200" s="227">
        <f t="shared" si="1975"/>
        <v>3649.0359107499999</v>
      </c>
      <c r="BH1200" s="227">
        <f t="shared" si="1976"/>
        <v>4315.2628507499994</v>
      </c>
      <c r="BI1200" s="227">
        <f t="shared" si="2115"/>
        <v>3113.21</v>
      </c>
      <c r="BJ1200" s="227">
        <f t="shared" si="1977"/>
        <v>62.264200000000002</v>
      </c>
      <c r="BK1200" s="227">
        <f t="shared" si="1978"/>
        <v>572.83064000000002</v>
      </c>
      <c r="BL1200" s="228">
        <f t="shared" si="2101"/>
        <v>1.0547823596701171</v>
      </c>
      <c r="BM1200" s="230">
        <f t="shared" si="2102"/>
        <v>380</v>
      </c>
      <c r="BN1200" s="231">
        <f t="shared" si="1979"/>
        <v>1.0918416019999999</v>
      </c>
      <c r="BO1200" s="227">
        <f t="shared" si="1980"/>
        <v>3585.3446761599998</v>
      </c>
      <c r="BP1200" s="227">
        <f t="shared" si="1981"/>
        <v>4220.4395161599996</v>
      </c>
      <c r="BQ1200" s="227">
        <f t="shared" si="2162"/>
        <v>3113.21</v>
      </c>
      <c r="BR1200" s="227">
        <f t="shared" si="1982"/>
        <v>62.264200000000002</v>
      </c>
      <c r="BS1200" s="227">
        <f t="shared" si="1983"/>
        <v>538.58533</v>
      </c>
      <c r="BT1200" s="228">
        <f t="shared" si="2160"/>
        <v>1.0513123500152546</v>
      </c>
      <c r="BU1200" s="230">
        <f t="shared" si="2161"/>
        <v>357</v>
      </c>
      <c r="BV1200" s="231">
        <f t="shared" si="1984"/>
        <v>1.08605039</v>
      </c>
      <c r="BW1200" s="227">
        <f t="shared" si="1985"/>
        <v>3554.59527187</v>
      </c>
      <c r="BX1200" s="227">
        <f t="shared" si="1986"/>
        <v>4155.4448018700004</v>
      </c>
      <c r="BY1200" s="227">
        <f t="shared" si="2092"/>
        <v>3113.21</v>
      </c>
      <c r="BZ1200" s="227">
        <f t="shared" si="1987"/>
        <v>62.264200000000002</v>
      </c>
      <c r="CA1200" s="227">
        <f t="shared" si="1988"/>
        <v>508.49096666666668</v>
      </c>
      <c r="CB1200" s="228">
        <f t="shared" si="2089"/>
        <v>1.0522583449620186</v>
      </c>
      <c r="CC1200" s="230">
        <f t="shared" si="2090"/>
        <v>337</v>
      </c>
      <c r="CD1200" s="231">
        <f t="shared" si="1989"/>
        <v>1.0810395269999999</v>
      </c>
      <c r="CE1200" s="227">
        <f t="shared" si="1990"/>
        <v>3541.3786860300002</v>
      </c>
      <c r="CF1200" s="227">
        <f t="shared" si="1991"/>
        <v>4112.1338526966665</v>
      </c>
      <c r="CG1200" s="227">
        <f t="shared" si="2085"/>
        <v>3113.21</v>
      </c>
      <c r="CH1200" s="227">
        <f t="shared" si="1992"/>
        <v>62.264200000000002</v>
      </c>
      <c r="CI1200" s="227">
        <f t="shared" si="1993"/>
        <v>477.3588666666667</v>
      </c>
      <c r="CJ1200" s="228">
        <f t="shared" si="2153"/>
        <v>1.0472319497630636</v>
      </c>
      <c r="CK1200" s="230">
        <f t="shared" si="2154"/>
        <v>316</v>
      </c>
      <c r="CL1200" s="231">
        <f t="shared" si="1994"/>
        <v>1.075803002</v>
      </c>
      <c r="CM1200" s="227">
        <f t="shared" si="1995"/>
        <v>3507.3899413499998</v>
      </c>
      <c r="CN1200" s="227">
        <f t="shared" si="1996"/>
        <v>4047.0130080166664</v>
      </c>
      <c r="CO1200" s="227">
        <f t="shared" si="2088"/>
        <v>3113.21</v>
      </c>
      <c r="CP1200" s="227">
        <f t="shared" si="1997"/>
        <v>62.264200000000002</v>
      </c>
      <c r="CQ1200" s="227">
        <f t="shared" si="1998"/>
        <v>444.1512933333334</v>
      </c>
      <c r="CR1200" s="228">
        <f t="shared" si="2086"/>
        <v>1.042541285293485</v>
      </c>
      <c r="CS1200" s="230">
        <f t="shared" si="2087"/>
        <v>296</v>
      </c>
      <c r="CT1200" s="231">
        <f t="shared" si="1999"/>
        <v>1.0708394189999999</v>
      </c>
      <c r="CU1200" s="227">
        <f t="shared" si="2000"/>
        <v>3475.56991186</v>
      </c>
      <c r="CV1200" s="227">
        <f t="shared" si="2001"/>
        <v>3981.9854051933335</v>
      </c>
      <c r="CW1200" s="227">
        <f t="shared" si="2151"/>
        <v>3113.21</v>
      </c>
      <c r="CX1200" s="227">
        <f t="shared" si="2002"/>
        <v>62.264200000000002</v>
      </c>
      <c r="CY1200" s="227">
        <f t="shared" si="2003"/>
        <v>413.01919333333336</v>
      </c>
      <c r="CZ1200" s="228">
        <f t="shared" si="2149"/>
        <v>1.0447357005049716</v>
      </c>
      <c r="DA1200" s="239">
        <f t="shared" si="2150"/>
        <v>275</v>
      </c>
      <c r="DB1200" s="231">
        <f t="shared" si="2004"/>
        <v>1.0656523019999999</v>
      </c>
      <c r="DC1200" s="227">
        <f t="shared" si="2005"/>
        <v>3466.0145364</v>
      </c>
      <c r="DD1200" s="227">
        <f t="shared" si="2006"/>
        <v>3941.2979297333331</v>
      </c>
      <c r="DE1200" s="227">
        <f t="shared" si="2084"/>
        <v>3113.21</v>
      </c>
      <c r="DF1200" s="227">
        <f t="shared" si="2007"/>
        <v>62.264200000000002</v>
      </c>
      <c r="DG1200" s="227">
        <f t="shared" si="2008"/>
        <v>381.88709333333338</v>
      </c>
      <c r="DH1200" s="228">
        <f t="shared" si="2082"/>
        <v>1.0431708364421532</v>
      </c>
      <c r="DI1200" s="239">
        <f t="shared" si="2083"/>
        <v>254</v>
      </c>
      <c r="DJ1200" s="231">
        <f t="shared" si="2009"/>
        <v>1.060490312</v>
      </c>
      <c r="DK1200" s="227">
        <f t="shared" si="2010"/>
        <v>3444.0588145900001</v>
      </c>
      <c r="DL1200" s="227">
        <f t="shared" si="2011"/>
        <v>3888.2101079233335</v>
      </c>
      <c r="DM1200" s="227">
        <f t="shared" si="2148"/>
        <v>3113.21</v>
      </c>
      <c r="DN1200" s="227">
        <f t="shared" si="2012"/>
        <v>62.264200000000002</v>
      </c>
      <c r="DO1200" s="227">
        <f t="shared" si="2013"/>
        <v>349.71725666666663</v>
      </c>
      <c r="DP1200" s="228">
        <f t="shared" si="2146"/>
        <v>1.0398437465620376</v>
      </c>
      <c r="DQ1200" s="239">
        <f t="shared" si="2147"/>
        <v>233</v>
      </c>
      <c r="DR1200" s="231">
        <f t="shared" si="2014"/>
        <v>1.0553533260000001</v>
      </c>
      <c r="DS1200" s="227">
        <f t="shared" si="2015"/>
        <v>3416.4446127699998</v>
      </c>
      <c r="DT1200" s="227">
        <f t="shared" si="2016"/>
        <v>3828.4260694366667</v>
      </c>
      <c r="DU1200" s="227">
        <f t="shared" si="2081"/>
        <v>3113.21</v>
      </c>
      <c r="DV1200" s="227">
        <f t="shared" si="2017"/>
        <v>62.264200000000002</v>
      </c>
      <c r="DW1200" s="227">
        <f t="shared" si="2018"/>
        <v>320.66063000000003</v>
      </c>
      <c r="DX1200" s="228">
        <f t="shared" si="2078"/>
        <v>1.0353921273905968</v>
      </c>
      <c r="DY1200" s="239">
        <f t="shared" si="2079"/>
        <v>215</v>
      </c>
      <c r="DZ1200" s="231">
        <f t="shared" si="2019"/>
        <v>1.050970006</v>
      </c>
      <c r="EA1200" s="227">
        <f t="shared" si="2020"/>
        <v>3387.68949183</v>
      </c>
      <c r="EB1200" s="227">
        <f t="shared" si="2021"/>
        <v>3770.6143218299999</v>
      </c>
      <c r="EC1200" s="227">
        <f t="shared" si="2142"/>
        <v>3113.21</v>
      </c>
      <c r="ED1200" s="227">
        <f t="shared" si="2022"/>
        <v>62.264200000000002</v>
      </c>
      <c r="EE1200" s="227">
        <f t="shared" si="2023"/>
        <v>288.49079333333339</v>
      </c>
      <c r="EF1200" s="228">
        <f t="shared" si="2143"/>
        <v>1.0276848871015132</v>
      </c>
      <c r="EG1200" s="239">
        <f t="shared" si="2144"/>
        <v>193</v>
      </c>
      <c r="EH1200" s="231">
        <f t="shared" si="2024"/>
        <v>1.0456373299999999</v>
      </c>
      <c r="EI1200" s="227">
        <f t="shared" si="2025"/>
        <v>3345.41088928</v>
      </c>
      <c r="EJ1200" s="227">
        <f t="shared" si="2026"/>
        <v>3696.1658826133335</v>
      </c>
      <c r="EK1200" s="227">
        <f t="shared" si="2080"/>
        <v>3113.21</v>
      </c>
      <c r="EL1200" s="227">
        <f t="shared" si="2027"/>
        <v>62.264200000000002</v>
      </c>
      <c r="EM1200" s="227">
        <f t="shared" si="2028"/>
        <v>255.28321999999997</v>
      </c>
      <c r="EN1200" s="228">
        <f t="shared" si="2076"/>
        <v>1.0218606040080265</v>
      </c>
      <c r="EO1200" s="239">
        <f t="shared" si="2077"/>
        <v>172</v>
      </c>
      <c r="EP1200" s="231">
        <f t="shared" si="2029"/>
        <v>1.0405722909999999</v>
      </c>
      <c r="EQ1200" s="227">
        <f t="shared" si="2030"/>
        <v>3310.3379273099999</v>
      </c>
      <c r="ER1200" s="227">
        <f t="shared" si="2031"/>
        <v>3627.8853473099998</v>
      </c>
      <c r="ES1200" s="227">
        <f t="shared" si="2141"/>
        <v>3113.21</v>
      </c>
      <c r="ET1200" s="227">
        <f t="shared" si="2032"/>
        <v>62.264200000000002</v>
      </c>
      <c r="EU1200" s="227">
        <f t="shared" si="2033"/>
        <v>225.18885666666668</v>
      </c>
      <c r="EV1200" s="228">
        <f t="shared" si="2139"/>
        <v>1.0205337380768436</v>
      </c>
      <c r="EW1200" s="239">
        <f t="shared" si="2140"/>
        <v>152</v>
      </c>
      <c r="EX1200" s="231">
        <f t="shared" si="2034"/>
        <v>1.0357712569999999</v>
      </c>
      <c r="EY1200" s="227">
        <f t="shared" si="2035"/>
        <v>3290.7859813199998</v>
      </c>
      <c r="EZ1200" s="227">
        <f t="shared" si="2036"/>
        <v>3578.2390379866665</v>
      </c>
      <c r="FA1200" s="227">
        <f t="shared" si="2070"/>
        <v>3113.21</v>
      </c>
      <c r="FB1200" s="227">
        <f t="shared" si="2037"/>
        <v>62.264200000000002</v>
      </c>
      <c r="FC1200" s="227">
        <f t="shared" si="2038"/>
        <v>194.05675666666667</v>
      </c>
      <c r="FD1200" s="228">
        <f t="shared" si="2068"/>
        <v>1.0204319661822556</v>
      </c>
      <c r="FE1200" s="239">
        <f t="shared" si="2069"/>
        <v>130</v>
      </c>
      <c r="FF1200" s="231">
        <f t="shared" si="2039"/>
        <v>1.0305157009999999</v>
      </c>
      <c r="FG1200" s="227">
        <f t="shared" si="2040"/>
        <v>3273.7618602100001</v>
      </c>
      <c r="FH1200" s="227">
        <f t="shared" si="2041"/>
        <v>3530.0828168766666</v>
      </c>
      <c r="FI1200" s="227">
        <f t="shared" si="2138"/>
        <v>3113.21</v>
      </c>
      <c r="FJ1200" s="227">
        <f t="shared" si="2042"/>
        <v>62.264200000000002</v>
      </c>
      <c r="FK1200" s="227">
        <f t="shared" si="2043"/>
        <v>160.84918333333334</v>
      </c>
      <c r="FL1200" s="228">
        <f t="shared" si="2136"/>
        <v>1.0184962623373077</v>
      </c>
      <c r="FM1200" s="239">
        <f t="shared" si="2137"/>
        <v>108</v>
      </c>
      <c r="FN1200" s="231">
        <f t="shared" si="2044"/>
        <v>1.025286811</v>
      </c>
      <c r="FO1200" s="227">
        <f t="shared" si="2045"/>
        <v>3250.97198583</v>
      </c>
      <c r="FP1200" s="227">
        <f t="shared" si="2046"/>
        <v>3474.0853691633333</v>
      </c>
      <c r="FQ1200" s="227">
        <f t="shared" si="2067"/>
        <v>3113.21</v>
      </c>
      <c r="FR1200" s="227">
        <f t="shared" si="2047"/>
        <v>62.264200000000002</v>
      </c>
      <c r="FS1200" s="227">
        <f t="shared" si="2048"/>
        <v>129.71708333333336</v>
      </c>
      <c r="FT1200" s="228">
        <f t="shared" si="2065"/>
        <v>1.0173764896852961</v>
      </c>
      <c r="FU1200" s="239">
        <f t="shared" si="2066"/>
        <v>86</v>
      </c>
      <c r="FV1200" s="231">
        <f t="shared" si="2049"/>
        <v>1.0200844529999999</v>
      </c>
      <c r="FW1200" s="227">
        <f t="shared" si="2050"/>
        <v>3230.9202832300002</v>
      </c>
      <c r="FX1200" s="227">
        <f t="shared" si="2051"/>
        <v>3422.9015665633337</v>
      </c>
      <c r="FY1200" s="227">
        <f t="shared" si="2135"/>
        <v>3113.21</v>
      </c>
      <c r="FZ1200" s="227">
        <f t="shared" si="2052"/>
        <v>62.264200000000002</v>
      </c>
      <c r="GA1200" s="227">
        <f t="shared" si="2053"/>
        <v>98.584983333333327</v>
      </c>
      <c r="GB1200" s="228">
        <f t="shared" si="2128"/>
        <v>1.0177832294543747</v>
      </c>
      <c r="GC1200" s="239">
        <f t="shared" si="2129"/>
        <v>64</v>
      </c>
      <c r="GD1200" s="231">
        <f t="shared" si="2054"/>
        <v>1.014908492</v>
      </c>
      <c r="GE1200" s="227">
        <f t="shared" si="2055"/>
        <v>3215.8115719100001</v>
      </c>
      <c r="GF1200" s="227">
        <f t="shared" si="2056"/>
        <v>3376.6607552433334</v>
      </c>
      <c r="GG1200" s="227">
        <f t="shared" si="2063"/>
        <v>3113.21</v>
      </c>
      <c r="GH1200" s="227">
        <f t="shared" si="2071"/>
        <v>62.264200000000002</v>
      </c>
      <c r="GI1200" s="227">
        <f t="shared" si="2072"/>
        <v>66.415146666666672</v>
      </c>
      <c r="GJ1200" s="228">
        <f t="shared" si="2058"/>
        <v>1.0167660451212968</v>
      </c>
      <c r="GK1200" s="239">
        <f t="shared" si="2059"/>
        <v>44</v>
      </c>
      <c r="GL1200" s="231">
        <f t="shared" si="2073"/>
        <v>1.0102258669999999</v>
      </c>
      <c r="GM1200" s="227">
        <f t="shared" si="2074"/>
        <v>3197.7752423299999</v>
      </c>
      <c r="GN1200" s="227">
        <f t="shared" si="2075"/>
        <v>3326.4545889966666</v>
      </c>
      <c r="GO1200" s="227">
        <f t="shared" si="2126"/>
        <v>3113.21</v>
      </c>
      <c r="GP1200" s="227">
        <f t="shared" si="2130"/>
        <v>62.264200000000002</v>
      </c>
      <c r="GQ1200" s="227">
        <f t="shared" si="2131"/>
        <v>34.245310000000003</v>
      </c>
      <c r="GR1200" s="228">
        <f t="shared" si="2119"/>
        <v>1.0116065928976361</v>
      </c>
      <c r="GS1200" s="239">
        <f t="shared" si="2120"/>
        <v>22</v>
      </c>
      <c r="GT1200" s="231">
        <f t="shared" si="2132"/>
        <v>1.005099929</v>
      </c>
      <c r="GU1200" s="227">
        <f t="shared" si="2133"/>
        <v>3165.4051906499999</v>
      </c>
      <c r="GV1200" s="227">
        <f t="shared" si="2134"/>
        <v>3261.9147006499998</v>
      </c>
      <c r="GW1200" s="227">
        <f>GW1199</f>
        <v>3113.21</v>
      </c>
      <c r="GX1200" s="227">
        <f>0.02*GW1200</f>
        <v>62.264200000000002</v>
      </c>
      <c r="GY1200" s="227">
        <f t="shared" ref="GY1200:GY1201" si="2169">(($A1200-GY$1197)/30)*0.01*GW1200</f>
        <v>1.0377366666666668</v>
      </c>
      <c r="GZ1200" s="228">
        <f t="shared" ref="GZ1200:GZ1257" si="2170">($O1200/GZ$1197)</f>
        <v>1.0001048659521496</v>
      </c>
      <c r="HA1200" s="239">
        <f t="shared" ref="HA1200:HA1257" si="2171">NETWORKDAYS(HA$1197,$A1200,$AE$118:$AE$502)-1</f>
        <v>1</v>
      </c>
      <c r="HB1200" s="231">
        <f t="shared" ref="HB1200:HB1201" si="2172">ROUND((1+0.06)^TRUNC((HA1200/252),9),9)</f>
        <v>1.0002312529999999</v>
      </c>
      <c r="HC1200" s="227">
        <f t="shared" si="2168"/>
        <v>3114.2564843800001</v>
      </c>
      <c r="HD1200" s="227">
        <f t="shared" ref="HD1200:HD1201" si="2173">IF(HD$1102="SIM",0,GX1200+GY1200+HC1200)</f>
        <v>3177.5584210466668</v>
      </c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3"/>
      <c r="JZ1200" s="1"/>
      <c r="KA1200" s="1"/>
      <c r="KB1200" s="1"/>
      <c r="KC1200" s="1"/>
      <c r="KD1200" s="1"/>
      <c r="KE1200" s="1"/>
    </row>
    <row r="1201" spans="1:291" x14ac:dyDescent="0.2">
      <c r="A1201" s="196">
        <f t="shared" si="2103"/>
        <v>43859</v>
      </c>
      <c r="B1201" s="236">
        <f t="shared" ref="B1201:B1229" si="2174">(P1201+X1201+AJ1201+AR1201+AZ1201+BH1201+BP1201+BX1201+CF1201+CN1201+CV1201+DD1201+DL1201+DT1201+EB1201+EJ1201+ER1201+EZ1201+FH1201+FP1201+FX1201+GF1201+GN1201+GV1201+HD1201)</f>
        <v>127899.72032508334</v>
      </c>
      <c r="C1201" s="66">
        <f t="shared" si="2158"/>
        <v>39785.994377269999</v>
      </c>
      <c r="D1201" s="77">
        <f t="shared" si="2104"/>
        <v>5320.25</v>
      </c>
      <c r="E1201" s="67">
        <f>VLOOKUP(A1200,[1]Plan1!$DQ$117:$DS$314,3)</f>
        <v>5331.42</v>
      </c>
      <c r="F1201" s="11">
        <f t="shared" si="2105"/>
        <v>43858</v>
      </c>
      <c r="G1201" s="73">
        <f t="shared" si="2093"/>
        <v>2.099525398242541E-3</v>
      </c>
      <c r="H1201" s="11">
        <f t="shared" si="2106"/>
        <v>43887</v>
      </c>
      <c r="I1201" s="11">
        <f t="shared" si="2094"/>
        <v>43887</v>
      </c>
      <c r="J1201" s="1">
        <f t="shared" si="2107"/>
        <v>20</v>
      </c>
      <c r="K1201" s="1">
        <f t="shared" si="2108"/>
        <v>2</v>
      </c>
      <c r="L1201" s="66">
        <f t="shared" si="2095"/>
        <v>1.00020975</v>
      </c>
      <c r="M1201" s="70">
        <f t="shared" si="2159"/>
        <v>1.01150052</v>
      </c>
      <c r="N1201" s="70">
        <f t="shared" si="2145"/>
        <v>1.1222899102568764</v>
      </c>
      <c r="O1201" s="66">
        <f t="shared" si="2155"/>
        <v>1.1225253100000001</v>
      </c>
      <c r="P1201" s="66">
        <f t="shared" si="2096"/>
        <v>39794.339489589998</v>
      </c>
      <c r="Q1201" s="74">
        <f t="shared" si="2097"/>
        <v>0</v>
      </c>
      <c r="R1201" s="75">
        <f t="shared" si="2156"/>
        <v>0</v>
      </c>
      <c r="S1201" s="66">
        <f t="shared" si="2157"/>
        <v>0</v>
      </c>
      <c r="T1201" s="10">
        <f t="shared" si="2109"/>
        <v>0.06</v>
      </c>
      <c r="U1201" s="74">
        <f t="shared" si="2152"/>
        <v>2</v>
      </c>
      <c r="V1201" s="74">
        <v>252</v>
      </c>
      <c r="W1201" s="70">
        <f t="shared" si="2098"/>
        <v>1.000462559</v>
      </c>
      <c r="X1201" s="66">
        <f t="shared" si="2099"/>
        <v>18.407229869999998</v>
      </c>
      <c r="Y1201" s="66">
        <v>0</v>
      </c>
      <c r="Z1201" s="67">
        <f t="shared" si="2100"/>
        <v>0</v>
      </c>
      <c r="AA1201" s="68" t="str">
        <f t="shared" si="2110"/>
        <v>A+INCORP J=</v>
      </c>
      <c r="AB1201" s="11">
        <f t="shared" si="2111"/>
        <v>43887</v>
      </c>
      <c r="AC1201" s="227">
        <f t="shared" si="2117"/>
        <v>3113.21</v>
      </c>
      <c r="AD1201" s="227">
        <f t="shared" ref="AD1201:AD1257" si="2175">0.02*AC1201</f>
        <v>62.264200000000002</v>
      </c>
      <c r="AE1201" s="227">
        <f t="shared" ref="AE1201:AE1257" si="2176">((A1201-AE$525)/30)*0.01*AC1201</f>
        <v>699.43451333333326</v>
      </c>
      <c r="AF1201" s="228">
        <f t="shared" si="2124"/>
        <v>1.0757839600040113</v>
      </c>
      <c r="AG1201" s="230">
        <f t="shared" si="2125"/>
        <v>465</v>
      </c>
      <c r="AH1201" s="231">
        <f t="shared" ref="AH1201:AH1257" si="2177">ROUND((1+0.06)^TRUNC((AG1201/252),9),9)</f>
        <v>1.1135131410000001</v>
      </c>
      <c r="AI1201" s="227">
        <f t="shared" ref="AI1201:AI1257" si="2178">TRUNC(AC1201*(AF1201*AH1201),8)</f>
        <v>3729.3129400600001</v>
      </c>
      <c r="AJ1201" s="227">
        <f t="shared" ref="AJ1201:AJ1257" si="2179">IF($AJ$524="SIM",0,AD1201+AE1201+AI1201)</f>
        <v>4491.0116533933333</v>
      </c>
      <c r="AK1201" s="227">
        <f t="shared" si="2165"/>
        <v>3113.21</v>
      </c>
      <c r="AL1201" s="227">
        <f t="shared" ref="AL1201:AL1257" si="2180">0.02*AK1201</f>
        <v>62.264200000000002</v>
      </c>
      <c r="AM1201" s="227">
        <f t="shared" ref="AM1201:AM1257" si="2181">((A1201-AM$555)/30)*0.01*AK1201</f>
        <v>668.30241333333322</v>
      </c>
      <c r="AN1201" s="228">
        <f t="shared" si="2166"/>
        <v>1.0748170302905335</v>
      </c>
      <c r="AO1201" s="230">
        <f t="shared" si="2167"/>
        <v>444</v>
      </c>
      <c r="AP1201" s="231">
        <f t="shared" ref="AP1201:AP1257" si="2182">ROUND((1+0.06)^TRUNC((AO1201/252),9),9)</f>
        <v>1.1081193140000001</v>
      </c>
      <c r="AQ1201" s="227">
        <f t="shared" ref="AQ1201:AQ1257" si="2183">TRUNC(AK1201*(AN1201*AP1201),8)</f>
        <v>3707.9125288599998</v>
      </c>
      <c r="AR1201" s="227">
        <f t="shared" ref="AR1201:AR1257" si="2184">IF($AR$554="SIM",0,AL1201+AM1201+AQ1201)</f>
        <v>4438.4791421933332</v>
      </c>
      <c r="AS1201" s="227">
        <f t="shared" si="2112"/>
        <v>3113.21</v>
      </c>
      <c r="AT1201" s="227">
        <f t="shared" ref="AT1201:AT1257" si="2185">0.02*AS1201</f>
        <v>62.264200000000002</v>
      </c>
      <c r="AU1201" s="227">
        <f t="shared" ref="AU1201:AU1257" si="2186">(($A1201-AU$585)/30)*0.01*AS1201</f>
        <v>637.1703133333333</v>
      </c>
      <c r="AV1201" s="228">
        <f t="shared" si="2113"/>
        <v>1.0724580868228162</v>
      </c>
      <c r="AW1201" s="230">
        <f t="shared" si="2114"/>
        <v>423</v>
      </c>
      <c r="AX1201" s="231">
        <f t="shared" ref="AX1201:AX1257" si="2187">ROUND((1+0.06)^TRUNC((AW1201/252),9),9)</f>
        <v>1.1027516150000001</v>
      </c>
      <c r="AY1201" s="227">
        <f t="shared" ref="AY1201:AY1257" si="2188">TRUNC(AS1201*(AV1201*AX1201),8)</f>
        <v>3681.8530215699998</v>
      </c>
      <c r="AZ1201" s="227">
        <f t="shared" ref="AZ1201:AZ1257" si="2189">IF($AZ$584="SIM",0,AT1201+AU1201+AY1201)</f>
        <v>4381.2875349033329</v>
      </c>
      <c r="BA1201" s="227">
        <f t="shared" si="2091"/>
        <v>3113.21</v>
      </c>
      <c r="BB1201" s="227">
        <f t="shared" ref="BB1201:BB1257" si="2190">0.02*BA1201</f>
        <v>62.264200000000002</v>
      </c>
      <c r="BC1201" s="227">
        <f t="shared" ref="BC1201:BC1257" si="2191">(($A1201-BC$616)/30)*0.01*BA1201</f>
        <v>605.00047666666671</v>
      </c>
      <c r="BD1201" s="228">
        <f t="shared" si="2163"/>
        <v>1.0681847743851927</v>
      </c>
      <c r="BE1201" s="230">
        <f t="shared" si="2164"/>
        <v>403</v>
      </c>
      <c r="BF1201" s="231">
        <f t="shared" ref="BF1201:BF1257" si="2192">ROUND((1+0.06)^TRUNC((BE1201/252),9),9)</f>
        <v>1.0976636950000001</v>
      </c>
      <c r="BG1201" s="227">
        <f t="shared" ref="BG1201:BG1257" si="2193">TRUNC(BA1201*(BD1201*BF1201),8)</f>
        <v>3650.2625298299999</v>
      </c>
      <c r="BH1201" s="227">
        <f t="shared" ref="BH1201:BH1257" si="2194">IF($AZ$584="SIM",0,BB1201+BC1201+BG1201)</f>
        <v>4317.5272064966666</v>
      </c>
      <c r="BI1201" s="227">
        <f t="shared" si="2115"/>
        <v>3113.21</v>
      </c>
      <c r="BJ1201" s="227">
        <f t="shared" ref="BJ1201:BJ1257" si="2195">0.02*BI1201</f>
        <v>62.264200000000002</v>
      </c>
      <c r="BK1201" s="227">
        <f t="shared" ref="BK1201:BK1257" si="2196">(($A1201-BK$646)/30)*0.01*BI1201</f>
        <v>573.86837666666668</v>
      </c>
      <c r="BL1201" s="228">
        <f t="shared" si="2101"/>
        <v>1.0548929776234852</v>
      </c>
      <c r="BM1201" s="230">
        <f t="shared" si="2102"/>
        <v>381</v>
      </c>
      <c r="BN1201" s="231">
        <f t="shared" ref="BN1201:BN1257" si="2197">ROUND((1+0.06)^TRUNC((BM1201/252),9),9)</f>
        <v>1.092094093</v>
      </c>
      <c r="BO1201" s="227">
        <f t="shared" ref="BO1201:BO1257" si="2198">TRUNC(BI1201*(BL1201*BN1201),8)</f>
        <v>3586.5498877499999</v>
      </c>
      <c r="BP1201" s="227">
        <f t="shared" ref="BP1201:BP1257" si="2199">IF($AZ$584="SIM",0,BJ1201+BK1201+BO1201)</f>
        <v>4222.6824644166663</v>
      </c>
      <c r="BQ1201" s="227">
        <f t="shared" si="2162"/>
        <v>3113.21</v>
      </c>
      <c r="BR1201" s="227">
        <f t="shared" ref="BR1201:BR1257" si="2200">0.02*BQ1201</f>
        <v>62.264200000000002</v>
      </c>
      <c r="BS1201" s="227">
        <f t="shared" ref="BS1201:BS1257" si="2201">(($A1201-BS$679)/30)*0.01*BQ1201</f>
        <v>539.62306666666666</v>
      </c>
      <c r="BT1201" s="228">
        <f t="shared" si="2160"/>
        <v>1.0514226040590799</v>
      </c>
      <c r="BU1201" s="230">
        <f t="shared" si="2161"/>
        <v>358</v>
      </c>
      <c r="BV1201" s="231">
        <f t="shared" ref="BV1201:BV1257" si="2202">ROUND((1+0.06)^TRUNC((BU1201/252),9),9)</f>
        <v>1.086301542</v>
      </c>
      <c r="BW1201" s="227">
        <f t="shared" ref="BW1201:BW1257" si="2203">TRUNC(BQ1201*(BT1201*BV1201),8)</f>
        <v>3555.7901478200001</v>
      </c>
      <c r="BX1201" s="227">
        <f t="shared" ref="BX1201:BX1257" si="2204">IF($AZ$584="SIM",0,BR1201+BS1201+BW1201)</f>
        <v>4157.6774144866667</v>
      </c>
      <c r="BY1201" s="227">
        <f t="shared" si="2092"/>
        <v>3113.21</v>
      </c>
      <c r="BZ1201" s="227">
        <f t="shared" ref="BZ1201:BZ1257" si="2205">0.02*BY1201</f>
        <v>62.264200000000002</v>
      </c>
      <c r="CA1201" s="227">
        <f t="shared" ref="CA1201:CA1257" si="2206">(($A1201-CA$708)/30)*0.01*BY1201</f>
        <v>509.5287033333334</v>
      </c>
      <c r="CB1201" s="228">
        <f t="shared" si="2089"/>
        <v>1.0523686982149596</v>
      </c>
      <c r="CC1201" s="230">
        <f t="shared" si="2090"/>
        <v>338</v>
      </c>
      <c r="CD1201" s="231">
        <f t="shared" ref="CD1201:CD1257" si="2207">ROUND((1+0.06)^TRUNC((CC1201/252),9),9)</f>
        <v>1.0812895199999999</v>
      </c>
      <c r="CE1201" s="227">
        <f t="shared" ref="CE1201:CE1257" si="2208">TRUNC(BY1201*(CB1201*CD1201),8)</f>
        <v>3542.5691185000001</v>
      </c>
      <c r="CF1201" s="227">
        <f t="shared" ref="CF1201:CF1257" si="2209">IF($AZ$584="SIM",0,BZ1201+CA1201+CE1201)</f>
        <v>4114.3620218333335</v>
      </c>
      <c r="CG1201" s="227">
        <f t="shared" si="2085"/>
        <v>3113.21</v>
      </c>
      <c r="CH1201" s="227">
        <f t="shared" ref="CH1201:CH1257" si="2210">0.02*CG1201</f>
        <v>62.264200000000002</v>
      </c>
      <c r="CI1201" s="227">
        <f t="shared" ref="CI1201:CI1257" si="2211">(($A1201-CI$738)/30)*0.01*CG1201</f>
        <v>478.39660333333336</v>
      </c>
      <c r="CJ1201" s="228">
        <f t="shared" si="2153"/>
        <v>1.0473417758839902</v>
      </c>
      <c r="CK1201" s="230">
        <f t="shared" si="2154"/>
        <v>317</v>
      </c>
      <c r="CL1201" s="231">
        <f t="shared" ref="CL1201:CL1257" si="2212">ROUND((1+0.06)^TRUNC((CK1201/252),9),9)</f>
        <v>1.0760517839999999</v>
      </c>
      <c r="CM1201" s="227">
        <f t="shared" ref="CM1201:CM1257" si="2213">TRUNC(CG1201*(CJ1201*CL1201),8)</f>
        <v>3508.5689483900001</v>
      </c>
      <c r="CN1201" s="227">
        <f t="shared" ref="CN1201:CN1257" si="2214">IF($AZ$584="SIM",0,CH1201+CI1201+CM1201)</f>
        <v>4049.2297517233333</v>
      </c>
      <c r="CO1201" s="227">
        <f t="shared" si="2088"/>
        <v>3113.21</v>
      </c>
      <c r="CP1201" s="227">
        <f t="shared" ref="CP1201:CP1257" si="2215">0.02*CO1201</f>
        <v>62.264200000000002</v>
      </c>
      <c r="CQ1201" s="227">
        <f t="shared" ref="CQ1201:CQ1257" si="2216">(($A1201-CQ$770)/30)*0.01*CO1201</f>
        <v>445.18903000000006</v>
      </c>
      <c r="CR1201" s="228">
        <f t="shared" si="2086"/>
        <v>1.0426506194914109</v>
      </c>
      <c r="CS1201" s="230">
        <f t="shared" si="2087"/>
        <v>297</v>
      </c>
      <c r="CT1201" s="231">
        <f t="shared" ref="CT1201:CT1257" si="2217">ROUND((1+0.06)^TRUNC((CS1201/252),9),9)</f>
        <v>1.0710870530000001</v>
      </c>
      <c r="CU1201" s="227">
        <f t="shared" ref="CU1201:CU1257" si="2218">TRUNC(CO1201*(CR1201*CT1201),8)</f>
        <v>3476.7382220899999</v>
      </c>
      <c r="CV1201" s="227">
        <f t="shared" ref="CV1201:CV1257" si="2219">IF($AZ$769="SIM",0,CP1201+CQ1201+CU1201)</f>
        <v>3984.19145209</v>
      </c>
      <c r="CW1201" s="227">
        <f t="shared" si="2151"/>
        <v>3113.21</v>
      </c>
      <c r="CX1201" s="227">
        <f t="shared" ref="CX1201:CX1257" si="2220">0.02*CW1201</f>
        <v>62.264200000000002</v>
      </c>
      <c r="CY1201" s="227">
        <f t="shared" ref="CY1201:CY1257" si="2221">(($A1201-CY$800)/30)*0.01*CW1201</f>
        <v>414.05693000000002</v>
      </c>
      <c r="CZ1201" s="228">
        <f t="shared" si="2149"/>
        <v>1.0448452648373108</v>
      </c>
      <c r="DA1201" s="239">
        <f t="shared" si="2150"/>
        <v>276</v>
      </c>
      <c r="DB1201" s="231">
        <f t="shared" ref="DB1201:DB1257" si="2222">ROUND((1+0.06)^TRUNC((DA1201/252),9),9)</f>
        <v>1.0658987369999999</v>
      </c>
      <c r="DC1201" s="227">
        <f t="shared" ref="DC1201:DC1257" si="2223">TRUNC(CW1201*(CZ1201*DB1201),8)</f>
        <v>3467.17963633</v>
      </c>
      <c r="DD1201" s="227">
        <f t="shared" ref="DD1201:DD1257" si="2224">IF($AZ$799="SIM",0,CX1201+CY1201+DC1201)</f>
        <v>3943.5007663300003</v>
      </c>
      <c r="DE1201" s="227">
        <f t="shared" si="2084"/>
        <v>3113.21</v>
      </c>
      <c r="DF1201" s="227">
        <f t="shared" ref="DF1201:DF1257" si="2225">0.02*DE1201</f>
        <v>62.264200000000002</v>
      </c>
      <c r="DG1201" s="227">
        <f t="shared" ref="DG1201:DG1257" si="2226">(($A1201-DG$830)/30)*0.01*DE1201</f>
        <v>382.92483000000004</v>
      </c>
      <c r="DH1201" s="228">
        <f t="shared" si="2082"/>
        <v>1.0432802366628553</v>
      </c>
      <c r="DI1201" s="239">
        <f t="shared" si="2083"/>
        <v>255</v>
      </c>
      <c r="DJ1201" s="231">
        <f t="shared" ref="DJ1201:DJ1257" si="2227">ROUND((1+0.06)^TRUNC((DI1201/252),9),9)</f>
        <v>1.060735553</v>
      </c>
      <c r="DK1201" s="227">
        <f t="shared" ref="DK1201:DK1257" si="2228">TRUNC(DE1201*(DH1201*DJ1201),8)</f>
        <v>3445.2165332200002</v>
      </c>
      <c r="DL1201" s="227">
        <f t="shared" ref="DL1201:DL1257" si="2229">IF($AZ$799="SIM",0,DF1201+DG1201+DK1201)</f>
        <v>3890.4055632200002</v>
      </c>
      <c r="DM1201" s="227">
        <f t="shared" si="2148"/>
        <v>3113.21</v>
      </c>
      <c r="DN1201" s="227">
        <f t="shared" ref="DN1201:DN1257" si="2230">0.02*DM1201</f>
        <v>62.264200000000002</v>
      </c>
      <c r="DO1201" s="227">
        <f t="shared" ref="DO1201:DO1257" si="2231">(($A1201-DO$861)/30)*0.01*DM1201</f>
        <v>350.7549933333334</v>
      </c>
      <c r="DP1201" s="228">
        <f t="shared" si="2146"/>
        <v>1.0399527978615903</v>
      </c>
      <c r="DQ1201" s="239">
        <f t="shared" si="2147"/>
        <v>234</v>
      </c>
      <c r="DR1201" s="231">
        <f t="shared" ref="DR1201:DR1257" si="2232">ROUND((1+0.06)^TRUNC((DQ1201/252),9),9)</f>
        <v>1.05559738</v>
      </c>
      <c r="DS1201" s="227">
        <f t="shared" ref="DS1201:DS1257" si="2233">TRUNC(DM1201*(DP1201*DR1201),8)</f>
        <v>3417.5930519499998</v>
      </c>
      <c r="DT1201" s="227">
        <f t="shared" ref="DT1201:DT1257" si="2234">IF(DT$860="SIM",0,DN1201+DO1201+DS1201)</f>
        <v>3830.6122452833333</v>
      </c>
      <c r="DU1201" s="227">
        <f t="shared" si="2081"/>
        <v>3113.21</v>
      </c>
      <c r="DV1201" s="227">
        <f t="shared" ref="DV1201:DV1257" si="2235">0.02*DU1201</f>
        <v>62.264200000000002</v>
      </c>
      <c r="DW1201" s="227">
        <f t="shared" ref="DW1201:DW1257" si="2236">(($A1201-DW$889)/30)*0.01*DU1201</f>
        <v>321.69836666666669</v>
      </c>
      <c r="DX1201" s="228">
        <f t="shared" si="2078"/>
        <v>1.0355007118364925</v>
      </c>
      <c r="DY1201" s="239">
        <f t="shared" si="2079"/>
        <v>216</v>
      </c>
      <c r="DZ1201" s="231">
        <f t="shared" ref="DZ1201:DZ1257" si="2237">ROUND((1+0.06)^TRUNC((DY1201/252),9),9)</f>
        <v>1.0512130449999999</v>
      </c>
      <c r="EA1201" s="227">
        <f t="shared" ref="EA1201:EA1257" si="2238">TRUNC(DU1201*(DX1201*DZ1201),8)</f>
        <v>3388.82826062</v>
      </c>
      <c r="EB1201" s="227">
        <f t="shared" ref="EB1201:EB1257" si="2239">IF(EB$888="SIM",0,DV1201+DW1201+EA1201)</f>
        <v>3772.7908272866666</v>
      </c>
      <c r="EC1201" s="227">
        <f t="shared" si="2142"/>
        <v>3113.21</v>
      </c>
      <c r="ED1201" s="227">
        <f t="shared" ref="ED1201:ED1257" si="2240">0.02*EC1201</f>
        <v>62.264200000000002</v>
      </c>
      <c r="EE1201" s="227">
        <f t="shared" ref="EE1201:EE1257" si="2241">(($A1201-EE$920)/30)*0.01*EC1201</f>
        <v>289.52853000000005</v>
      </c>
      <c r="EF1201" s="228">
        <f t="shared" si="2143"/>
        <v>1.0277926632677301</v>
      </c>
      <c r="EG1201" s="239">
        <f t="shared" si="2144"/>
        <v>194</v>
      </c>
      <c r="EH1201" s="231">
        <f t="shared" ref="EH1201:EH1257" si="2242">ROUND((1+0.06)^TRUNC((EG1201/252),9),9)</f>
        <v>1.0458791359999999</v>
      </c>
      <c r="EI1201" s="227">
        <f t="shared" ref="EI1201:EI1257" si="2243">TRUNC(EC1201*(EF1201*EH1201),8)</f>
        <v>3346.5354467799998</v>
      </c>
      <c r="EJ1201" s="227">
        <f t="shared" ref="EJ1201:EJ1257" si="2244">IF(EJ$919="SIM",0,ED1201+EE1201+EI1201)</f>
        <v>3698.3281767799999</v>
      </c>
      <c r="EK1201" s="227">
        <f t="shared" si="2080"/>
        <v>3113.21</v>
      </c>
      <c r="EL1201" s="227">
        <f t="shared" ref="EL1201:EL1257" si="2245">0.02*EK1201</f>
        <v>62.264200000000002</v>
      </c>
      <c r="EM1201" s="227">
        <f t="shared" ref="EM1201:EM1257" si="2246">(($A1201-EM$952)/30)*0.01*EK1201</f>
        <v>256.32095666666663</v>
      </c>
      <c r="EN1201" s="228">
        <f t="shared" si="2076"/>
        <v>1.0219677693655114</v>
      </c>
      <c r="EO1201" s="239">
        <f t="shared" si="2077"/>
        <v>173</v>
      </c>
      <c r="EP1201" s="231">
        <f t="shared" ref="EP1201:EP1257" si="2247">ROUND((1+0.06)^TRUNC((EO1201/252),9),9)</f>
        <v>1.0408129260000001</v>
      </c>
      <c r="EQ1201" s="227">
        <f t="shared" ref="EQ1201:EQ1257" si="2248">TRUNC(EK1201*(EN1201*EP1201),8)</f>
        <v>3311.4506960200001</v>
      </c>
      <c r="ER1201" s="227">
        <f t="shared" ref="ER1201:ER1257" si="2249">IF(ER$919="SIM",0,EL1201+EM1201+EQ1201)</f>
        <v>3630.0358526866667</v>
      </c>
      <c r="ES1201" s="227">
        <f t="shared" si="2141"/>
        <v>3113.21</v>
      </c>
      <c r="ET1201" s="227">
        <f t="shared" ref="ET1201:ET1257" si="2250">0.02*ES1201</f>
        <v>62.264200000000002</v>
      </c>
      <c r="EU1201" s="227">
        <f t="shared" ref="EU1201:EU1257" si="2251">(($A1201-EU$981)/30)*0.01*ES1201</f>
        <v>226.22659333333334</v>
      </c>
      <c r="EV1201" s="228">
        <f t="shared" si="2139"/>
        <v>1.0206407642822157</v>
      </c>
      <c r="EW1201" s="239">
        <f t="shared" si="2140"/>
        <v>153</v>
      </c>
      <c r="EX1201" s="231">
        <f t="shared" ref="EX1201:EX1257" si="2252">ROUND((1+0.06)^TRUNC((EW1201/252),9),9)</f>
        <v>1.036010782</v>
      </c>
      <c r="EY1201" s="227">
        <f t="shared" ref="EY1201:EY1257" si="2253">TRUNC(ES1201*(EV1201*EX1201),8)</f>
        <v>3291.8921784499998</v>
      </c>
      <c r="EZ1201" s="227">
        <f t="shared" ref="EZ1201:EZ1257" si="2254">IF(EZ$919="SIM",0,ET1201+EU1201+EY1201)</f>
        <v>3580.3829717833332</v>
      </c>
      <c r="FA1201" s="227">
        <f t="shared" si="2070"/>
        <v>3113.21</v>
      </c>
      <c r="FB1201" s="227">
        <f t="shared" ref="FB1201:FB1257" si="2255">0.02*FA1201</f>
        <v>62.264200000000002</v>
      </c>
      <c r="FC1201" s="227">
        <f t="shared" ref="FC1201:FC1257" si="2256">(($A1201-FC$1011)/30)*0.01*FA1201</f>
        <v>195.09449333333333</v>
      </c>
      <c r="FD1201" s="228">
        <f t="shared" si="2068"/>
        <v>1.0205389817145267</v>
      </c>
      <c r="FE1201" s="239">
        <f t="shared" si="2069"/>
        <v>131</v>
      </c>
      <c r="FF1201" s="231">
        <f t="shared" ref="FF1201:FF1257" si="2257">ROUND((1+0.06)^TRUNC((FE1201/252),9),9)</f>
        <v>1.0307540100000001</v>
      </c>
      <c r="FG1201" s="227">
        <f t="shared" ref="FG1201:FG1257" si="2258">TRUNC(FA1201*(FD1201*FF1201),8)</f>
        <v>3274.86233266</v>
      </c>
      <c r="FH1201" s="227">
        <f t="shared" ref="FH1201:FH1257" si="2259">IF(FH$1010="SIM",0,FB1201+FC1201+FG1201)</f>
        <v>3532.2210259933336</v>
      </c>
      <c r="FI1201" s="227">
        <f t="shared" si="2138"/>
        <v>3113.21</v>
      </c>
      <c r="FJ1201" s="227">
        <f t="shared" ref="FJ1201:FJ1257" si="2260">0.02*FI1201</f>
        <v>62.264200000000002</v>
      </c>
      <c r="FK1201" s="227">
        <f t="shared" ref="FK1201:FK1257" si="2261">(($A1201-FK$1043)/30)*0.01*FI1201</f>
        <v>161.88692</v>
      </c>
      <c r="FL1201" s="228">
        <f t="shared" si="2136"/>
        <v>1.0186030748669448</v>
      </c>
      <c r="FM1201" s="239">
        <f t="shared" si="2137"/>
        <v>109</v>
      </c>
      <c r="FN1201" s="231">
        <f t="shared" ref="FN1201:FN1257" si="2262">ROUND((1+0.06)^TRUNC((FM1201/252),9),9)</f>
        <v>1.0255239110000001</v>
      </c>
      <c r="FO1201" s="227">
        <f t="shared" ref="FO1201:FO1257" si="2263">TRUNC(FI1201*(FL1201*FN1201),8)</f>
        <v>3252.0647980899998</v>
      </c>
      <c r="FP1201" s="227">
        <f t="shared" ref="FP1201:FP1257" si="2264">IF(FP$1010="SIM",0,FJ1201+FK1201+FO1201)</f>
        <v>3476.2159180899998</v>
      </c>
      <c r="FQ1201" s="227">
        <f t="shared" si="2067"/>
        <v>3113.21</v>
      </c>
      <c r="FR1201" s="227">
        <f t="shared" ref="FR1201:FR1257" si="2265">0.02*FQ1201</f>
        <v>62.264200000000002</v>
      </c>
      <c r="FS1201" s="227">
        <f t="shared" ref="FS1201:FS1257" si="2266">(($A1201-FS$1073)/30)*0.01*FQ1201</f>
        <v>130.75482000000002</v>
      </c>
      <c r="FT1201" s="228">
        <f t="shared" si="2065"/>
        <v>1.0174831847812675</v>
      </c>
      <c r="FU1201" s="239">
        <f t="shared" si="2066"/>
        <v>87</v>
      </c>
      <c r="FV1201" s="231">
        <f t="shared" ref="FV1201:FV1257" si="2267">ROUND((1+0.06)^TRUNC((FU1201/252),9),9)</f>
        <v>1.02032035</v>
      </c>
      <c r="FW1201" s="227">
        <f t="shared" ref="FW1201:FW1257" si="2268">TRUNC(FQ1201*(FT1201*FV1201),8)</f>
        <v>3232.0063553</v>
      </c>
      <c r="FX1201" s="227">
        <f t="shared" ref="FX1201:FX1257" si="2269">IF(FX$1072="SIM",0,FR1201+FS1201+FW1201)</f>
        <v>3425.0253753000002</v>
      </c>
      <c r="FY1201" s="227">
        <f t="shared" si="2135"/>
        <v>3113.21</v>
      </c>
      <c r="FZ1201" s="227">
        <f t="shared" ref="FZ1201:FZ1257" si="2270">0.02*FY1201</f>
        <v>62.264200000000002</v>
      </c>
      <c r="GA1201" s="227">
        <f t="shared" ref="GA1201:GA1257" si="2271">(($A1201-GA$1103)/30)*0.01*FY1201</f>
        <v>99.622720000000001</v>
      </c>
      <c r="GB1201" s="228">
        <f t="shared" si="2128"/>
        <v>1.0178899672062744</v>
      </c>
      <c r="GC1201" s="239">
        <f t="shared" si="2129"/>
        <v>65</v>
      </c>
      <c r="GD1201" s="231">
        <f t="shared" ref="GD1201:GD1257" si="2272">ROUND((1+0.06)^TRUNC((GC1201/252),9),9)</f>
        <v>1.015143192</v>
      </c>
      <c r="GE1201" s="227">
        <f t="shared" ref="GE1201:GE1257" si="2273">TRUNC(FY1201*(GB1201*GD1201),8)</f>
        <v>3216.89256505</v>
      </c>
      <c r="GF1201" s="227">
        <f t="shared" ref="GF1201:GF1257" si="2274">IF(GF$1102="SIM",0,FZ1201+GA1201+GE1201)</f>
        <v>3378.7794850499999</v>
      </c>
      <c r="GG1201" s="227">
        <f t="shared" si="2063"/>
        <v>3113.21</v>
      </c>
      <c r="GH1201" s="227">
        <f t="shared" si="2071"/>
        <v>62.264200000000002</v>
      </c>
      <c r="GI1201" s="227">
        <f t="shared" si="2072"/>
        <v>67.452883333333332</v>
      </c>
      <c r="GJ1201" s="228">
        <f t="shared" ref="GJ1201:GJ1257" si="2275">($O1201/GJ$1134)</f>
        <v>1.0168726761982525</v>
      </c>
      <c r="GK1201" s="239">
        <f t="shared" ref="GK1201:GK1257" si="2276">NETWORKDAYS(GK$1134,$A1201,$AE$118:$AE$502)-1</f>
        <v>45</v>
      </c>
      <c r="GL1201" s="231">
        <f t="shared" si="2073"/>
        <v>1.0104594840000001</v>
      </c>
      <c r="GM1201" s="227">
        <f t="shared" si="2074"/>
        <v>3198.8501721500002</v>
      </c>
      <c r="GN1201" s="227">
        <f t="shared" si="2075"/>
        <v>3328.5672554833336</v>
      </c>
      <c r="GO1201" s="227">
        <f t="shared" si="2126"/>
        <v>3113.21</v>
      </c>
      <c r="GP1201" s="227">
        <f t="shared" si="2130"/>
        <v>62.264200000000002</v>
      </c>
      <c r="GQ1201" s="227">
        <f t="shared" si="2131"/>
        <v>35.283046666666664</v>
      </c>
      <c r="GR1201" s="228">
        <f t="shared" si="2119"/>
        <v>1.0117126828885183</v>
      </c>
      <c r="GS1201" s="239">
        <f t="shared" si="2120"/>
        <v>23</v>
      </c>
      <c r="GT1201" s="231">
        <f t="shared" si="2132"/>
        <v>1.005332361</v>
      </c>
      <c r="GU1201" s="227">
        <f t="shared" si="2133"/>
        <v>3166.46924051</v>
      </c>
      <c r="GV1201" s="227">
        <f t="shared" si="2134"/>
        <v>3264.0164871766665</v>
      </c>
      <c r="GW1201" s="227">
        <f t="shared" ref="GW1201:GW1257" si="2277">GW1200</f>
        <v>3113.21</v>
      </c>
      <c r="GX1201" s="227">
        <f t="shared" ref="GX1201" si="2278">0.02*GW1201</f>
        <v>62.264200000000002</v>
      </c>
      <c r="GY1201" s="227">
        <f t="shared" si="2169"/>
        <v>2.0754733333333335</v>
      </c>
      <c r="GZ1201" s="228">
        <f t="shared" si="2170"/>
        <v>1.0002097497250066</v>
      </c>
      <c r="HA1201" s="239">
        <f t="shared" si="2171"/>
        <v>2</v>
      </c>
      <c r="HB1201" s="231">
        <f t="shared" si="2172"/>
        <v>1.000462559</v>
      </c>
      <c r="HC1201" s="227">
        <f t="shared" si="2168"/>
        <v>3115.3033402900001</v>
      </c>
      <c r="HD1201" s="227">
        <f t="shared" si="2173"/>
        <v>3179.6430136233334</v>
      </c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3"/>
      <c r="JZ1201" s="1"/>
      <c r="KA1201" s="1"/>
      <c r="KB1201" s="1"/>
      <c r="KC1201" s="1"/>
      <c r="KD1201" s="1"/>
      <c r="KE1201" s="1"/>
    </row>
    <row r="1202" spans="1:291" x14ac:dyDescent="0.2">
      <c r="A1202" s="196">
        <f t="shared" si="2103"/>
        <v>43860</v>
      </c>
      <c r="B1202" s="236">
        <f t="shared" si="2174"/>
        <v>127963.37972397669</v>
      </c>
      <c r="C1202" s="66">
        <f t="shared" si="2158"/>
        <v>39785.994377269999</v>
      </c>
      <c r="D1202" s="77">
        <f t="shared" si="2104"/>
        <v>5320.25</v>
      </c>
      <c r="E1202" s="67">
        <f>VLOOKUP(A1201,[1]Plan1!$DQ$117:$DS$314,3)</f>
        <v>5331.42</v>
      </c>
      <c r="F1202" s="11">
        <f t="shared" si="2105"/>
        <v>43858</v>
      </c>
      <c r="G1202" s="73">
        <f t="shared" si="2093"/>
        <v>2.099525398242541E-3</v>
      </c>
      <c r="H1202" s="11">
        <f t="shared" si="2106"/>
        <v>43887</v>
      </c>
      <c r="I1202" s="11">
        <f t="shared" si="2094"/>
        <v>43887</v>
      </c>
      <c r="J1202" s="1">
        <f t="shared" si="2107"/>
        <v>20</v>
      </c>
      <c r="K1202" s="1">
        <f t="shared" si="2108"/>
        <v>3</v>
      </c>
      <c r="L1202" s="66">
        <f t="shared" si="2095"/>
        <v>1.00031464</v>
      </c>
      <c r="M1202" s="70">
        <f t="shared" si="2159"/>
        <v>1.01150052</v>
      </c>
      <c r="N1202" s="70">
        <f t="shared" si="2145"/>
        <v>1.1222899102568764</v>
      </c>
      <c r="O1202" s="66">
        <f t="shared" si="2155"/>
        <v>1.1226430199999999</v>
      </c>
      <c r="P1202" s="66">
        <f t="shared" si="2096"/>
        <v>39798.512642540001</v>
      </c>
      <c r="Q1202" s="74">
        <f t="shared" si="2097"/>
        <v>0</v>
      </c>
      <c r="R1202" s="75">
        <f t="shared" si="2156"/>
        <v>0</v>
      </c>
      <c r="S1202" s="66">
        <f t="shared" si="2157"/>
        <v>0</v>
      </c>
      <c r="T1202" s="10">
        <f t="shared" si="2109"/>
        <v>0.06</v>
      </c>
      <c r="U1202" s="74">
        <f t="shared" si="2152"/>
        <v>3</v>
      </c>
      <c r="V1202" s="74">
        <v>252</v>
      </c>
      <c r="W1202" s="70">
        <f t="shared" si="2098"/>
        <v>1.0006939180000001</v>
      </c>
      <c r="X1202" s="66">
        <f t="shared" si="2099"/>
        <v>27.616904290000001</v>
      </c>
      <c r="Y1202" s="66">
        <v>0</v>
      </c>
      <c r="Z1202" s="67">
        <f t="shared" si="2100"/>
        <v>0</v>
      </c>
      <c r="AA1202" s="68" t="str">
        <f t="shared" si="2110"/>
        <v>A+INCORP J=</v>
      </c>
      <c r="AB1202" s="11">
        <f t="shared" si="2111"/>
        <v>43887</v>
      </c>
      <c r="AC1202" s="227">
        <f t="shared" si="2117"/>
        <v>3113.21</v>
      </c>
      <c r="AD1202" s="227">
        <f t="shared" si="2175"/>
        <v>62.264200000000002</v>
      </c>
      <c r="AE1202" s="227">
        <f t="shared" si="2176"/>
        <v>700.47225000000003</v>
      </c>
      <c r="AF1202" s="228">
        <f t="shared" si="2124"/>
        <v>1.0758967686229386</v>
      </c>
      <c r="AG1202" s="230">
        <f t="shared" si="2125"/>
        <v>466</v>
      </c>
      <c r="AH1202" s="231">
        <f t="shared" si="2177"/>
        <v>1.1137706439999999</v>
      </c>
      <c r="AI1202" s="227">
        <f t="shared" si="2178"/>
        <v>3730.56650683</v>
      </c>
      <c r="AJ1202" s="227">
        <f t="shared" si="2179"/>
        <v>4493.3029568299999</v>
      </c>
      <c r="AK1202" s="227">
        <f t="shared" si="2165"/>
        <v>3113.21</v>
      </c>
      <c r="AL1202" s="227">
        <f t="shared" si="2180"/>
        <v>62.264200000000002</v>
      </c>
      <c r="AM1202" s="227">
        <f t="shared" si="2181"/>
        <v>669.34014999999999</v>
      </c>
      <c r="AN1202" s="228">
        <f t="shared" si="2166"/>
        <v>1.0749297375154916</v>
      </c>
      <c r="AO1202" s="230">
        <f t="shared" si="2167"/>
        <v>445</v>
      </c>
      <c r="AP1202" s="231">
        <f t="shared" si="2182"/>
        <v>1.1083755689999999</v>
      </c>
      <c r="AQ1202" s="227">
        <f t="shared" si="2183"/>
        <v>3709.1588999099999</v>
      </c>
      <c r="AR1202" s="227">
        <f t="shared" si="2184"/>
        <v>4440.76324991</v>
      </c>
      <c r="AS1202" s="227">
        <f t="shared" si="2112"/>
        <v>3113.21</v>
      </c>
      <c r="AT1202" s="227">
        <f t="shared" si="2185"/>
        <v>62.264200000000002</v>
      </c>
      <c r="AU1202" s="227">
        <f t="shared" si="2186"/>
        <v>638.20805000000007</v>
      </c>
      <c r="AV1202" s="228">
        <f t="shared" si="2113"/>
        <v>1.0725705466847677</v>
      </c>
      <c r="AW1202" s="230">
        <f t="shared" si="2114"/>
        <v>424</v>
      </c>
      <c r="AX1202" s="231">
        <f t="shared" si="2187"/>
        <v>1.103006629</v>
      </c>
      <c r="AY1202" s="227">
        <f t="shared" si="2188"/>
        <v>3683.0906340000001</v>
      </c>
      <c r="AZ1202" s="227">
        <f t="shared" si="2189"/>
        <v>4383.5628839999999</v>
      </c>
      <c r="BA1202" s="227">
        <f t="shared" si="2091"/>
        <v>3113.21</v>
      </c>
      <c r="BB1202" s="227">
        <f t="shared" si="2190"/>
        <v>62.264200000000002</v>
      </c>
      <c r="BC1202" s="227">
        <f t="shared" si="2191"/>
        <v>606.03821333333326</v>
      </c>
      <c r="BD1202" s="228">
        <f t="shared" si="2163"/>
        <v>1.0682967861400035</v>
      </c>
      <c r="BE1202" s="230">
        <f t="shared" si="2164"/>
        <v>404</v>
      </c>
      <c r="BF1202" s="231">
        <f t="shared" si="2192"/>
        <v>1.0979175329999999</v>
      </c>
      <c r="BG1202" s="227">
        <f t="shared" si="2193"/>
        <v>3651.4895254500002</v>
      </c>
      <c r="BH1202" s="227">
        <f t="shared" si="2194"/>
        <v>4319.7919387833335</v>
      </c>
      <c r="BI1202" s="227">
        <f t="shared" si="2115"/>
        <v>3113.21</v>
      </c>
      <c r="BJ1202" s="227">
        <f t="shared" si="2195"/>
        <v>62.264200000000002</v>
      </c>
      <c r="BK1202" s="227">
        <f t="shared" si="2196"/>
        <v>574.90611333333322</v>
      </c>
      <c r="BL1202" s="228">
        <f t="shared" si="2101"/>
        <v>1.0550035955768531</v>
      </c>
      <c r="BM1202" s="230">
        <f t="shared" si="2102"/>
        <v>382</v>
      </c>
      <c r="BN1202" s="231">
        <f t="shared" si="2197"/>
        <v>1.092346643</v>
      </c>
      <c r="BO1202" s="227">
        <f t="shared" si="2198"/>
        <v>3587.7554670300001</v>
      </c>
      <c r="BP1202" s="227">
        <f t="shared" si="2199"/>
        <v>4224.9257803633336</v>
      </c>
      <c r="BQ1202" s="227">
        <f t="shared" si="2162"/>
        <v>3113.21</v>
      </c>
      <c r="BR1202" s="227">
        <f t="shared" si="2200"/>
        <v>62.264200000000002</v>
      </c>
      <c r="BS1202" s="227">
        <f t="shared" si="2201"/>
        <v>540.66080333333332</v>
      </c>
      <c r="BT1202" s="228">
        <f t="shared" si="2160"/>
        <v>1.0515328581029051</v>
      </c>
      <c r="BU1202" s="230">
        <f t="shared" si="2161"/>
        <v>359</v>
      </c>
      <c r="BV1202" s="231">
        <f t="shared" si="2202"/>
        <v>1.086552752</v>
      </c>
      <c r="BW1202" s="227">
        <f t="shared" si="2203"/>
        <v>3556.9853860600001</v>
      </c>
      <c r="BX1202" s="227">
        <f t="shared" si="2204"/>
        <v>4159.9103893933334</v>
      </c>
      <c r="BY1202" s="227">
        <f t="shared" si="2092"/>
        <v>3113.21</v>
      </c>
      <c r="BZ1202" s="227">
        <f t="shared" si="2205"/>
        <v>62.264200000000002</v>
      </c>
      <c r="CA1202" s="227">
        <f t="shared" si="2206"/>
        <v>510.56643999999994</v>
      </c>
      <c r="CB1202" s="228">
        <f t="shared" si="2089"/>
        <v>1.0524790514679001</v>
      </c>
      <c r="CC1202" s="230">
        <f t="shared" si="2090"/>
        <v>339</v>
      </c>
      <c r="CD1202" s="231">
        <f t="shared" si="2207"/>
        <v>1.081539571</v>
      </c>
      <c r="CE1202" s="227">
        <f t="shared" si="2208"/>
        <v>3543.7599127799999</v>
      </c>
      <c r="CF1202" s="227">
        <f t="shared" si="2209"/>
        <v>4116.5905527799996</v>
      </c>
      <c r="CG1202" s="227">
        <f t="shared" si="2085"/>
        <v>3113.21</v>
      </c>
      <c r="CH1202" s="227">
        <f t="shared" si="2210"/>
        <v>62.264200000000002</v>
      </c>
      <c r="CI1202" s="227">
        <f t="shared" si="2211"/>
        <v>479.43434000000002</v>
      </c>
      <c r="CJ1202" s="228">
        <f t="shared" si="2153"/>
        <v>1.0474516020049167</v>
      </c>
      <c r="CK1202" s="230">
        <f t="shared" si="2154"/>
        <v>318</v>
      </c>
      <c r="CL1202" s="231">
        <f t="shared" si="2212"/>
        <v>1.0763006230000001</v>
      </c>
      <c r="CM1202" s="227">
        <f t="shared" si="2213"/>
        <v>3509.7483114199999</v>
      </c>
      <c r="CN1202" s="227">
        <f t="shared" si="2214"/>
        <v>4051.4468514199998</v>
      </c>
      <c r="CO1202" s="227">
        <f t="shared" si="2088"/>
        <v>3113.21</v>
      </c>
      <c r="CP1202" s="227">
        <f t="shared" si="2215"/>
        <v>62.264200000000002</v>
      </c>
      <c r="CQ1202" s="227">
        <f t="shared" si="2216"/>
        <v>446.22676666666672</v>
      </c>
      <c r="CR1202" s="228">
        <f t="shared" si="2086"/>
        <v>1.0427599536893366</v>
      </c>
      <c r="CS1202" s="230">
        <f t="shared" si="2087"/>
        <v>298</v>
      </c>
      <c r="CT1202" s="231">
        <f t="shared" si="2217"/>
        <v>1.0713347449999999</v>
      </c>
      <c r="CU1202" s="227">
        <f t="shared" si="2218"/>
        <v>3477.9068891900001</v>
      </c>
      <c r="CV1202" s="227">
        <f t="shared" si="2219"/>
        <v>3986.3978558566669</v>
      </c>
      <c r="CW1202" s="227">
        <f t="shared" si="2151"/>
        <v>3113.21</v>
      </c>
      <c r="CX1202" s="227">
        <f t="shared" si="2220"/>
        <v>62.264200000000002</v>
      </c>
      <c r="CY1202" s="227">
        <f t="shared" si="2221"/>
        <v>415.09466666666668</v>
      </c>
      <c r="CZ1202" s="228">
        <f t="shared" si="2149"/>
        <v>1.0449548291696498</v>
      </c>
      <c r="DA1202" s="239">
        <f t="shared" si="2150"/>
        <v>277</v>
      </c>
      <c r="DB1202" s="231">
        <f t="shared" si="2222"/>
        <v>1.066145229</v>
      </c>
      <c r="DC1202" s="227">
        <f t="shared" si="2223"/>
        <v>3468.34508981</v>
      </c>
      <c r="DD1202" s="227">
        <f t="shared" si="2224"/>
        <v>3945.7039564766665</v>
      </c>
      <c r="DE1202" s="227">
        <f t="shared" si="2084"/>
        <v>3113.21</v>
      </c>
      <c r="DF1202" s="227">
        <f t="shared" si="2225"/>
        <v>62.264200000000002</v>
      </c>
      <c r="DG1202" s="227">
        <f t="shared" si="2226"/>
        <v>383.9625666666667</v>
      </c>
      <c r="DH1202" s="228">
        <f t="shared" si="2082"/>
        <v>1.0433896368835571</v>
      </c>
      <c r="DI1202" s="239">
        <f t="shared" si="2083"/>
        <v>256</v>
      </c>
      <c r="DJ1202" s="231">
        <f t="shared" si="2227"/>
        <v>1.0609808510000001</v>
      </c>
      <c r="DK1202" s="227">
        <f t="shared" si="2228"/>
        <v>3446.37460405</v>
      </c>
      <c r="DL1202" s="227">
        <f t="shared" si="2229"/>
        <v>3892.6013707166667</v>
      </c>
      <c r="DM1202" s="227">
        <f t="shared" si="2148"/>
        <v>3113.21</v>
      </c>
      <c r="DN1202" s="227">
        <f t="shared" si="2230"/>
        <v>62.264200000000002</v>
      </c>
      <c r="DO1202" s="227">
        <f t="shared" si="2231"/>
        <v>351.79273000000001</v>
      </c>
      <c r="DP1202" s="228">
        <f t="shared" si="2146"/>
        <v>1.0400618491611429</v>
      </c>
      <c r="DQ1202" s="239">
        <f t="shared" si="2147"/>
        <v>235</v>
      </c>
      <c r="DR1202" s="231">
        <f t="shared" si="2232"/>
        <v>1.0558414890000001</v>
      </c>
      <c r="DS1202" s="227">
        <f t="shared" si="2233"/>
        <v>3418.7418349200002</v>
      </c>
      <c r="DT1202" s="227">
        <f t="shared" si="2234"/>
        <v>3832.7987649200004</v>
      </c>
      <c r="DU1202" s="227">
        <f t="shared" si="2081"/>
        <v>3113.21</v>
      </c>
      <c r="DV1202" s="227">
        <f t="shared" si="2235"/>
        <v>62.264200000000002</v>
      </c>
      <c r="DW1202" s="227">
        <f t="shared" si="2236"/>
        <v>322.73610333333335</v>
      </c>
      <c r="DX1202" s="228">
        <f t="shared" si="2078"/>
        <v>1.035609296282388</v>
      </c>
      <c r="DY1202" s="239">
        <f t="shared" si="2079"/>
        <v>217</v>
      </c>
      <c r="DZ1202" s="231">
        <f t="shared" si="2237"/>
        <v>1.0514561410000001</v>
      </c>
      <c r="EA1202" s="227">
        <f t="shared" si="2238"/>
        <v>3389.96737751</v>
      </c>
      <c r="EB1202" s="227">
        <f t="shared" si="2239"/>
        <v>3774.9676808433333</v>
      </c>
      <c r="EC1202" s="227">
        <f t="shared" si="2142"/>
        <v>3113.21</v>
      </c>
      <c r="ED1202" s="227">
        <f t="shared" si="2240"/>
        <v>62.264200000000002</v>
      </c>
      <c r="EE1202" s="227">
        <f t="shared" si="2241"/>
        <v>290.56626666666671</v>
      </c>
      <c r="EF1202" s="228">
        <f t="shared" si="2143"/>
        <v>1.0279004394339468</v>
      </c>
      <c r="EG1202" s="239">
        <f t="shared" si="2144"/>
        <v>195</v>
      </c>
      <c r="EH1202" s="231">
        <f t="shared" si="2242"/>
        <v>1.0461209979999999</v>
      </c>
      <c r="EI1202" s="227">
        <f t="shared" si="2243"/>
        <v>3347.66034575</v>
      </c>
      <c r="EJ1202" s="227">
        <f t="shared" si="2244"/>
        <v>3700.4908124166668</v>
      </c>
      <c r="EK1202" s="227">
        <f t="shared" si="2080"/>
        <v>3113.21</v>
      </c>
      <c r="EL1202" s="227">
        <f t="shared" si="2245"/>
        <v>62.264200000000002</v>
      </c>
      <c r="EM1202" s="227">
        <f t="shared" si="2246"/>
        <v>257.35869333333341</v>
      </c>
      <c r="EN1202" s="228">
        <f t="shared" si="2076"/>
        <v>1.022074934722996</v>
      </c>
      <c r="EO1202" s="239">
        <f t="shared" si="2077"/>
        <v>174</v>
      </c>
      <c r="EP1202" s="231">
        <f t="shared" si="2247"/>
        <v>1.041053617</v>
      </c>
      <c r="EQ1202" s="227">
        <f t="shared" si="2248"/>
        <v>3312.5638034799999</v>
      </c>
      <c r="ER1202" s="227">
        <f t="shared" si="2249"/>
        <v>3632.1866968133336</v>
      </c>
      <c r="ES1202" s="227">
        <f t="shared" si="2141"/>
        <v>3113.21</v>
      </c>
      <c r="ET1202" s="227">
        <f t="shared" si="2250"/>
        <v>62.264200000000002</v>
      </c>
      <c r="EU1202" s="227">
        <f t="shared" si="2251"/>
        <v>227.26433</v>
      </c>
      <c r="EV1202" s="228">
        <f t="shared" si="2139"/>
        <v>1.0207477904875879</v>
      </c>
      <c r="EW1202" s="239">
        <f t="shared" si="2140"/>
        <v>154</v>
      </c>
      <c r="EX1202" s="231">
        <f t="shared" si="2252"/>
        <v>1.0362503620000001</v>
      </c>
      <c r="EY1202" s="227">
        <f t="shared" si="2253"/>
        <v>3292.9987099800001</v>
      </c>
      <c r="EZ1202" s="227">
        <f t="shared" si="2254"/>
        <v>3582.5272399800001</v>
      </c>
      <c r="FA1202" s="227">
        <f t="shared" si="2070"/>
        <v>3113.21</v>
      </c>
      <c r="FB1202" s="227">
        <f t="shared" si="2255"/>
        <v>62.264200000000002</v>
      </c>
      <c r="FC1202" s="227">
        <f t="shared" si="2256"/>
        <v>196.13222999999999</v>
      </c>
      <c r="FD1202" s="228">
        <f t="shared" si="2068"/>
        <v>1.0206459972467981</v>
      </c>
      <c r="FE1202" s="239">
        <f t="shared" si="2069"/>
        <v>132</v>
      </c>
      <c r="FF1202" s="231">
        <f t="shared" si="2257"/>
        <v>1.0309923750000001</v>
      </c>
      <c r="FG1202" s="227">
        <f t="shared" si="2258"/>
        <v>3275.9631418399999</v>
      </c>
      <c r="FH1202" s="227">
        <f t="shared" si="2259"/>
        <v>3534.3595718400002</v>
      </c>
      <c r="FI1202" s="227">
        <f t="shared" si="2138"/>
        <v>3113.21</v>
      </c>
      <c r="FJ1202" s="227">
        <f t="shared" si="2260"/>
        <v>62.264200000000002</v>
      </c>
      <c r="FK1202" s="227">
        <f t="shared" si="2261"/>
        <v>162.92465666666666</v>
      </c>
      <c r="FL1202" s="228">
        <f t="shared" si="2136"/>
        <v>1.0187098873965814</v>
      </c>
      <c r="FM1202" s="239">
        <f t="shared" si="2137"/>
        <v>110</v>
      </c>
      <c r="FN1202" s="231">
        <f t="shared" si="2262"/>
        <v>1.0257610660000001</v>
      </c>
      <c r="FO1202" s="227">
        <f t="shared" si="2263"/>
        <v>3253.15794246</v>
      </c>
      <c r="FP1202" s="227">
        <f t="shared" si="2264"/>
        <v>3478.3467991266666</v>
      </c>
      <c r="FQ1202" s="227">
        <f t="shared" si="2067"/>
        <v>3113.21</v>
      </c>
      <c r="FR1202" s="227">
        <f t="shared" si="2265"/>
        <v>62.264200000000002</v>
      </c>
      <c r="FS1202" s="227">
        <f t="shared" si="2266"/>
        <v>131.79255666666668</v>
      </c>
      <c r="FT1202" s="228">
        <f t="shared" si="2065"/>
        <v>1.0175898798772387</v>
      </c>
      <c r="FU1202" s="239">
        <f t="shared" si="2066"/>
        <v>88</v>
      </c>
      <c r="FV1202" s="231">
        <f t="shared" si="2267"/>
        <v>1.0205563019999999</v>
      </c>
      <c r="FW1202" s="227">
        <f t="shared" si="2268"/>
        <v>3233.09275832</v>
      </c>
      <c r="FX1202" s="227">
        <f t="shared" si="2269"/>
        <v>3427.1495149866669</v>
      </c>
      <c r="FY1202" s="227">
        <f t="shared" si="2135"/>
        <v>3113.21</v>
      </c>
      <c r="FZ1202" s="227">
        <f t="shared" si="2270"/>
        <v>62.264200000000002</v>
      </c>
      <c r="GA1202" s="227">
        <f t="shared" si="2271"/>
        <v>100.66045666666666</v>
      </c>
      <c r="GB1202" s="228">
        <f t="shared" si="2128"/>
        <v>1.017996704958174</v>
      </c>
      <c r="GC1202" s="239">
        <f t="shared" si="2129"/>
        <v>66</v>
      </c>
      <c r="GD1202" s="231">
        <f t="shared" si="2272"/>
        <v>1.0153779469999999</v>
      </c>
      <c r="GE1202" s="227">
        <f t="shared" si="2273"/>
        <v>3217.9738884799999</v>
      </c>
      <c r="GF1202" s="227">
        <f t="shared" si="2274"/>
        <v>3380.8985451466665</v>
      </c>
      <c r="GG1202" s="227">
        <f t="shared" ref="GG1202:GG1257" si="2279">GG1201</f>
        <v>3113.21</v>
      </c>
      <c r="GH1202" s="227">
        <f t="shared" si="2071"/>
        <v>62.264200000000002</v>
      </c>
      <c r="GI1202" s="227">
        <f t="shared" si="2072"/>
        <v>68.490620000000007</v>
      </c>
      <c r="GJ1202" s="228">
        <f t="shared" si="2275"/>
        <v>1.0169793072752078</v>
      </c>
      <c r="GK1202" s="239">
        <f t="shared" si="2276"/>
        <v>46</v>
      </c>
      <c r="GL1202" s="231">
        <f t="shared" si="2073"/>
        <v>1.010693155</v>
      </c>
      <c r="GM1202" s="227">
        <f t="shared" si="2074"/>
        <v>3199.92542804</v>
      </c>
      <c r="GN1202" s="227">
        <f t="shared" si="2075"/>
        <v>3330.6802480400002</v>
      </c>
      <c r="GO1202" s="227">
        <f t="shared" si="2126"/>
        <v>3113.21</v>
      </c>
      <c r="GP1202" s="227">
        <f t="shared" si="2130"/>
        <v>62.264200000000002</v>
      </c>
      <c r="GQ1202" s="227">
        <f t="shared" si="2131"/>
        <v>36.320783333333338</v>
      </c>
      <c r="GR1202" s="228">
        <f t="shared" si="2119"/>
        <v>1.0118187728794001</v>
      </c>
      <c r="GS1202" s="239">
        <f t="shared" si="2120"/>
        <v>24</v>
      </c>
      <c r="GT1202" s="231">
        <f t="shared" si="2132"/>
        <v>1.005564846</v>
      </c>
      <c r="GU1202" s="227">
        <f t="shared" si="2133"/>
        <v>3167.53361086</v>
      </c>
      <c r="GV1202" s="227">
        <f t="shared" si="2134"/>
        <v>3266.1185941933331</v>
      </c>
      <c r="GW1202" s="227">
        <f t="shared" si="2277"/>
        <v>3113.21</v>
      </c>
      <c r="GX1202" s="227">
        <f t="shared" ref="GX1202:GX1257" si="2280">0.02*GW1202</f>
        <v>62.264200000000002</v>
      </c>
      <c r="GY1202" s="227">
        <f t="shared" ref="GY1202:GY1257" si="2281">(($A1202-GY$1197)/30)*0.01*GW1202</f>
        <v>3.11321</v>
      </c>
      <c r="GZ1202" s="228">
        <f t="shared" si="2170"/>
        <v>1.0003146334978634</v>
      </c>
      <c r="HA1202" s="239">
        <f t="shared" si="2171"/>
        <v>3</v>
      </c>
      <c r="HB1202" s="231">
        <f t="shared" ref="HB1202:HB1257" si="2282">ROUND((1+0.06)^TRUNC((HA1202/252),9),9)</f>
        <v>1.0006939180000001</v>
      </c>
      <c r="HC1202" s="227">
        <f t="shared" ref="HC1202:HC1257" si="2283">TRUNC(GW1202*(GZ1202*HB1202),8)</f>
        <v>3116.3505123099999</v>
      </c>
      <c r="HD1202" s="227">
        <f t="shared" ref="HD1202:HD1257" si="2284">IF(HD$1102="SIM",0,GX1202+GY1202+HC1202)</f>
        <v>3181.7279223099999</v>
      </c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3"/>
      <c r="JZ1202" s="1"/>
      <c r="KA1202" s="1"/>
      <c r="KB1202" s="1"/>
      <c r="KC1202" s="1"/>
      <c r="KD1202" s="1"/>
      <c r="KE1202" s="1"/>
    </row>
    <row r="1203" spans="1:291" x14ac:dyDescent="0.2">
      <c r="A1203" s="196">
        <f t="shared" si="2103"/>
        <v>43861</v>
      </c>
      <c r="B1203" s="236">
        <f t="shared" si="2174"/>
        <v>128027.05411567999</v>
      </c>
      <c r="C1203" s="66">
        <f t="shared" si="2158"/>
        <v>39785.994377269999</v>
      </c>
      <c r="D1203" s="77">
        <f t="shared" si="2104"/>
        <v>5320.25</v>
      </c>
      <c r="E1203" s="67">
        <f>VLOOKUP(A1202,[1]Plan1!$DQ$117:$DS$314,3)</f>
        <v>5331.42</v>
      </c>
      <c r="F1203" s="11">
        <f t="shared" si="2105"/>
        <v>43858</v>
      </c>
      <c r="G1203" s="73">
        <f t="shared" si="2093"/>
        <v>2.099525398242541E-3</v>
      </c>
      <c r="H1203" s="11">
        <f t="shared" si="2106"/>
        <v>43887</v>
      </c>
      <c r="I1203" s="11">
        <f t="shared" si="2094"/>
        <v>43887</v>
      </c>
      <c r="J1203" s="1">
        <f t="shared" si="2107"/>
        <v>20</v>
      </c>
      <c r="K1203" s="1">
        <f t="shared" si="2108"/>
        <v>4</v>
      </c>
      <c r="L1203" s="66">
        <f t="shared" si="2095"/>
        <v>1.0004195499999999</v>
      </c>
      <c r="M1203" s="70">
        <f t="shared" si="2159"/>
        <v>1.01150052</v>
      </c>
      <c r="N1203" s="70">
        <f t="shared" si="2145"/>
        <v>1.1222899102568764</v>
      </c>
      <c r="O1203" s="66">
        <f t="shared" si="2155"/>
        <v>1.12276076</v>
      </c>
      <c r="P1203" s="66">
        <f t="shared" si="2096"/>
        <v>39802.686591209997</v>
      </c>
      <c r="Q1203" s="74">
        <f t="shared" si="2097"/>
        <v>0</v>
      </c>
      <c r="R1203" s="75">
        <f t="shared" si="2156"/>
        <v>0</v>
      </c>
      <c r="S1203" s="66">
        <f t="shared" si="2157"/>
        <v>0</v>
      </c>
      <c r="T1203" s="10">
        <f t="shared" si="2109"/>
        <v>0.06</v>
      </c>
      <c r="U1203" s="74">
        <f t="shared" si="2152"/>
        <v>4</v>
      </c>
      <c r="V1203" s="74">
        <v>252</v>
      </c>
      <c r="W1203" s="70">
        <f t="shared" si="2098"/>
        <v>1.0009253309999999</v>
      </c>
      <c r="X1203" s="66">
        <f t="shared" si="2099"/>
        <v>36.830659779999998</v>
      </c>
      <c r="Y1203" s="66">
        <v>0</v>
      </c>
      <c r="Z1203" s="67">
        <f t="shared" si="2100"/>
        <v>0</v>
      </c>
      <c r="AA1203" s="68" t="str">
        <f t="shared" si="2110"/>
        <v>A+INCORP J=</v>
      </c>
      <c r="AB1203" s="11">
        <f t="shared" si="2111"/>
        <v>43887</v>
      </c>
      <c r="AC1203" s="227">
        <f t="shared" si="2117"/>
        <v>3113.21</v>
      </c>
      <c r="AD1203" s="227">
        <f t="shared" si="2175"/>
        <v>62.264200000000002</v>
      </c>
      <c r="AE1203" s="227">
        <f t="shared" si="2176"/>
        <v>701.5099866666668</v>
      </c>
      <c r="AF1203" s="228">
        <f t="shared" si="2124"/>
        <v>1.076009605992682</v>
      </c>
      <c r="AG1203" s="230">
        <f t="shared" si="2125"/>
        <v>467</v>
      </c>
      <c r="AH1203" s="231">
        <f t="shared" si="2177"/>
        <v>1.114028206</v>
      </c>
      <c r="AI1203" s="227">
        <f t="shared" si="2178"/>
        <v>3731.8205518300001</v>
      </c>
      <c r="AJ1203" s="227">
        <f t="shared" si="2179"/>
        <v>4495.5947384966667</v>
      </c>
      <c r="AK1203" s="227">
        <f t="shared" si="2165"/>
        <v>3113.21</v>
      </c>
      <c r="AL1203" s="227">
        <f t="shared" si="2180"/>
        <v>62.264200000000002</v>
      </c>
      <c r="AM1203" s="227">
        <f t="shared" si="2181"/>
        <v>670.37788666666677</v>
      </c>
      <c r="AN1203" s="228">
        <f t="shared" si="2166"/>
        <v>1.0750424734654245</v>
      </c>
      <c r="AO1203" s="230">
        <f t="shared" si="2167"/>
        <v>446</v>
      </c>
      <c r="AP1203" s="231">
        <f t="shared" si="2182"/>
        <v>1.108631884</v>
      </c>
      <c r="AQ1203" s="227">
        <f t="shared" si="2183"/>
        <v>3710.4057507299999</v>
      </c>
      <c r="AR1203" s="227">
        <f t="shared" si="2184"/>
        <v>4443.0478373966671</v>
      </c>
      <c r="AS1203" s="227">
        <f t="shared" si="2112"/>
        <v>3113.21</v>
      </c>
      <c r="AT1203" s="227">
        <f t="shared" si="2185"/>
        <v>62.264200000000002</v>
      </c>
      <c r="AU1203" s="227">
        <f t="shared" si="2186"/>
        <v>639.24578666666673</v>
      </c>
      <c r="AV1203" s="228">
        <f t="shared" si="2113"/>
        <v>1.07268303520865</v>
      </c>
      <c r="AW1203" s="230">
        <f t="shared" si="2114"/>
        <v>425</v>
      </c>
      <c r="AX1203" s="231">
        <f t="shared" si="2187"/>
        <v>1.103261702</v>
      </c>
      <c r="AY1203" s="227">
        <f t="shared" si="2188"/>
        <v>3684.32872047</v>
      </c>
      <c r="AZ1203" s="227">
        <f t="shared" si="2189"/>
        <v>4385.8387071366669</v>
      </c>
      <c r="BA1203" s="227">
        <f t="shared" si="2091"/>
        <v>3113.21</v>
      </c>
      <c r="BB1203" s="227">
        <f t="shared" si="2190"/>
        <v>62.264200000000002</v>
      </c>
      <c r="BC1203" s="227">
        <f t="shared" si="2191"/>
        <v>607.07595000000003</v>
      </c>
      <c r="BD1203" s="228">
        <f t="shared" si="2163"/>
        <v>1.0684088264425391</v>
      </c>
      <c r="BE1203" s="230">
        <f t="shared" si="2164"/>
        <v>405</v>
      </c>
      <c r="BF1203" s="231">
        <f t="shared" si="2192"/>
        <v>1.098171429</v>
      </c>
      <c r="BG1203" s="227">
        <f t="shared" si="2193"/>
        <v>3652.7169886299998</v>
      </c>
      <c r="BH1203" s="227">
        <f t="shared" si="2194"/>
        <v>4322.0571386299998</v>
      </c>
      <c r="BI1203" s="227">
        <f t="shared" si="2115"/>
        <v>3113.21</v>
      </c>
      <c r="BJ1203" s="227">
        <f t="shared" si="2195"/>
        <v>62.264200000000002</v>
      </c>
      <c r="BK1203" s="227">
        <f t="shared" si="2196"/>
        <v>575.94385</v>
      </c>
      <c r="BL1203" s="228">
        <f t="shared" si="2101"/>
        <v>1.0551142417227164</v>
      </c>
      <c r="BM1203" s="230">
        <f t="shared" si="2102"/>
        <v>383</v>
      </c>
      <c r="BN1203" s="231">
        <f t="shared" si="2197"/>
        <v>1.092599251</v>
      </c>
      <c r="BO1203" s="227">
        <f t="shared" si="2198"/>
        <v>3588.9615066599999</v>
      </c>
      <c r="BP1203" s="227">
        <f t="shared" si="2199"/>
        <v>4227.1695566600001</v>
      </c>
      <c r="BQ1203" s="227">
        <f t="shared" si="2162"/>
        <v>3113.21</v>
      </c>
      <c r="BR1203" s="227">
        <f t="shared" si="2200"/>
        <v>62.264200000000002</v>
      </c>
      <c r="BS1203" s="227">
        <f t="shared" si="2201"/>
        <v>541.69853999999998</v>
      </c>
      <c r="BT1203" s="228">
        <f t="shared" si="2160"/>
        <v>1.0516431402464783</v>
      </c>
      <c r="BU1203" s="230">
        <f t="shared" si="2161"/>
        <v>360</v>
      </c>
      <c r="BV1203" s="231">
        <f t="shared" si="2202"/>
        <v>1.08680402</v>
      </c>
      <c r="BW1203" s="227">
        <f t="shared" si="2203"/>
        <v>3558.1810817099999</v>
      </c>
      <c r="BX1203" s="227">
        <f t="shared" si="2204"/>
        <v>4162.1438217100003</v>
      </c>
      <c r="BY1203" s="227">
        <f t="shared" si="2092"/>
        <v>3113.21</v>
      </c>
      <c r="BZ1203" s="227">
        <f t="shared" si="2205"/>
        <v>62.264200000000002</v>
      </c>
      <c r="CA1203" s="227">
        <f t="shared" si="2206"/>
        <v>511.60417666666666</v>
      </c>
      <c r="CB1203" s="228">
        <f t="shared" si="2089"/>
        <v>1.0525894328458738</v>
      </c>
      <c r="CC1203" s="230">
        <f t="shared" si="2090"/>
        <v>340</v>
      </c>
      <c r="CD1203" s="231">
        <f t="shared" si="2207"/>
        <v>1.08178968</v>
      </c>
      <c r="CE1203" s="227">
        <f t="shared" si="2208"/>
        <v>3544.9511636500001</v>
      </c>
      <c r="CF1203" s="227">
        <f t="shared" si="2209"/>
        <v>4118.8195403166665</v>
      </c>
      <c r="CG1203" s="227">
        <f t="shared" si="2085"/>
        <v>3113.21</v>
      </c>
      <c r="CH1203" s="227">
        <f t="shared" si="2210"/>
        <v>62.264200000000002</v>
      </c>
      <c r="CI1203" s="227">
        <f t="shared" si="2211"/>
        <v>480.47207666666674</v>
      </c>
      <c r="CJ1203" s="228">
        <f t="shared" si="2153"/>
        <v>1.0475614561165294</v>
      </c>
      <c r="CK1203" s="230">
        <f t="shared" si="2154"/>
        <v>319</v>
      </c>
      <c r="CL1203" s="231">
        <f t="shared" si="2212"/>
        <v>1.076549521</v>
      </c>
      <c r="CM1203" s="227">
        <f t="shared" si="2213"/>
        <v>3510.92813084</v>
      </c>
      <c r="CN1203" s="227">
        <f t="shared" si="2214"/>
        <v>4053.664407506667</v>
      </c>
      <c r="CO1203" s="227">
        <f t="shared" si="2088"/>
        <v>3113.21</v>
      </c>
      <c r="CP1203" s="227">
        <f t="shared" si="2215"/>
        <v>62.264200000000002</v>
      </c>
      <c r="CQ1203" s="227">
        <f t="shared" si="2216"/>
        <v>447.26450333333332</v>
      </c>
      <c r="CR1203" s="228">
        <f t="shared" si="2086"/>
        <v>1.042869315752575</v>
      </c>
      <c r="CS1203" s="230">
        <f t="shared" si="2087"/>
        <v>299</v>
      </c>
      <c r="CT1203" s="231">
        <f t="shared" si="2217"/>
        <v>1.0715824940000001</v>
      </c>
      <c r="CU1203" s="227">
        <f t="shared" si="2218"/>
        <v>3479.07600293</v>
      </c>
      <c r="CV1203" s="227">
        <f t="shared" si="2219"/>
        <v>3988.6047062633334</v>
      </c>
      <c r="CW1203" s="227">
        <f t="shared" si="2151"/>
        <v>3113.21</v>
      </c>
      <c r="CX1203" s="227">
        <f t="shared" si="2220"/>
        <v>62.264200000000002</v>
      </c>
      <c r="CY1203" s="227">
        <f t="shared" si="2221"/>
        <v>416.1324033333334</v>
      </c>
      <c r="CZ1203" s="228">
        <f t="shared" si="2149"/>
        <v>1.0450644214259546</v>
      </c>
      <c r="DA1203" s="239">
        <f t="shared" si="2150"/>
        <v>278</v>
      </c>
      <c r="DB1203" s="231">
        <f t="shared" si="2222"/>
        <v>1.0663917780000001</v>
      </c>
      <c r="DC1203" s="227">
        <f t="shared" si="2223"/>
        <v>3469.5109895999999</v>
      </c>
      <c r="DD1203" s="227">
        <f t="shared" si="2224"/>
        <v>3947.9075929333335</v>
      </c>
      <c r="DE1203" s="227">
        <f t="shared" si="2084"/>
        <v>3113.21</v>
      </c>
      <c r="DF1203" s="227">
        <f t="shared" si="2225"/>
        <v>62.264200000000002</v>
      </c>
      <c r="DG1203" s="227">
        <f t="shared" si="2226"/>
        <v>385.00030333333336</v>
      </c>
      <c r="DH1203" s="228">
        <f t="shared" si="2082"/>
        <v>1.0434990649863987</v>
      </c>
      <c r="DI1203" s="239">
        <f t="shared" si="2083"/>
        <v>257</v>
      </c>
      <c r="DJ1203" s="231">
        <f t="shared" si="2227"/>
        <v>1.0612262059999999</v>
      </c>
      <c r="DK1203" s="227">
        <f t="shared" si="2228"/>
        <v>3447.5331192600001</v>
      </c>
      <c r="DL1203" s="227">
        <f t="shared" si="2229"/>
        <v>3894.7976225933335</v>
      </c>
      <c r="DM1203" s="227">
        <f t="shared" si="2148"/>
        <v>3113.21</v>
      </c>
      <c r="DN1203" s="227">
        <f t="shared" si="2230"/>
        <v>62.264200000000002</v>
      </c>
      <c r="DO1203" s="227">
        <f t="shared" si="2231"/>
        <v>352.83046666666672</v>
      </c>
      <c r="DP1203" s="228">
        <f t="shared" si="2146"/>
        <v>1.0401709282539078</v>
      </c>
      <c r="DQ1203" s="239">
        <f t="shared" si="2147"/>
        <v>236</v>
      </c>
      <c r="DR1203" s="231">
        <f t="shared" si="2232"/>
        <v>1.056085655</v>
      </c>
      <c r="DS1203" s="227">
        <f t="shared" si="2233"/>
        <v>3419.8910596000001</v>
      </c>
      <c r="DT1203" s="227">
        <f t="shared" si="2234"/>
        <v>3834.9857262666669</v>
      </c>
      <c r="DU1203" s="227">
        <f t="shared" si="2081"/>
        <v>3113.21</v>
      </c>
      <c r="DV1203" s="227">
        <f t="shared" si="2235"/>
        <v>62.264200000000002</v>
      </c>
      <c r="DW1203" s="227">
        <f t="shared" si="2236"/>
        <v>323.77384000000001</v>
      </c>
      <c r="DX1203" s="228">
        <f t="shared" si="2078"/>
        <v>1.0357179084025119</v>
      </c>
      <c r="DY1203" s="239">
        <f t="shared" si="2079"/>
        <v>218</v>
      </c>
      <c r="DZ1203" s="231">
        <f t="shared" si="2237"/>
        <v>1.051699293</v>
      </c>
      <c r="EA1203" s="227">
        <f t="shared" si="2238"/>
        <v>3391.1069299300002</v>
      </c>
      <c r="EB1203" s="227">
        <f t="shared" si="2239"/>
        <v>3777.1449699300001</v>
      </c>
      <c r="EC1203" s="227">
        <f t="shared" si="2142"/>
        <v>3113.21</v>
      </c>
      <c r="ED1203" s="227">
        <f t="shared" si="2240"/>
        <v>62.264200000000002</v>
      </c>
      <c r="EE1203" s="227">
        <f t="shared" si="2241"/>
        <v>291.60400333333337</v>
      </c>
      <c r="EF1203" s="228">
        <f t="shared" si="2143"/>
        <v>1.0280082430683908</v>
      </c>
      <c r="EG1203" s="239">
        <f t="shared" si="2144"/>
        <v>196</v>
      </c>
      <c r="EH1203" s="231">
        <f t="shared" si="2242"/>
        <v>1.0463629160000001</v>
      </c>
      <c r="EI1203" s="227">
        <f t="shared" si="2243"/>
        <v>3348.7856757300001</v>
      </c>
      <c r="EJ1203" s="227">
        <f t="shared" si="2244"/>
        <v>3702.6538790633335</v>
      </c>
      <c r="EK1203" s="227">
        <f t="shared" si="2080"/>
        <v>3113.21</v>
      </c>
      <c r="EL1203" s="227">
        <f t="shared" si="2245"/>
        <v>62.264200000000002</v>
      </c>
      <c r="EM1203" s="227">
        <f t="shared" si="2246"/>
        <v>258.39643000000001</v>
      </c>
      <c r="EN1203" s="228">
        <f t="shared" si="2076"/>
        <v>1.0221821273930349</v>
      </c>
      <c r="EO1203" s="239">
        <f t="shared" si="2077"/>
        <v>175</v>
      </c>
      <c r="EP1203" s="231">
        <f t="shared" si="2247"/>
        <v>1.041294363</v>
      </c>
      <c r="EQ1203" s="227">
        <f t="shared" si="2248"/>
        <v>3313.6773351100001</v>
      </c>
      <c r="ER1203" s="227">
        <f t="shared" si="2249"/>
        <v>3634.3379651099999</v>
      </c>
      <c r="ES1203" s="227">
        <f t="shared" si="2141"/>
        <v>3113.21</v>
      </c>
      <c r="ET1203" s="227">
        <f t="shared" si="2250"/>
        <v>62.264200000000002</v>
      </c>
      <c r="EU1203" s="227">
        <f t="shared" si="2251"/>
        <v>228.30206666666666</v>
      </c>
      <c r="EV1203" s="228">
        <f t="shared" si="2139"/>
        <v>1.0208548439700493</v>
      </c>
      <c r="EW1203" s="239">
        <f t="shared" si="2140"/>
        <v>155</v>
      </c>
      <c r="EX1203" s="231">
        <f t="shared" si="2252"/>
        <v>1.036489998</v>
      </c>
      <c r="EY1203" s="227">
        <f t="shared" si="2253"/>
        <v>3294.10566715</v>
      </c>
      <c r="EZ1203" s="227">
        <f t="shared" si="2254"/>
        <v>3584.6719338166668</v>
      </c>
      <c r="FA1203" s="227">
        <f t="shared" si="2070"/>
        <v>3113.21</v>
      </c>
      <c r="FB1203" s="227">
        <f t="shared" si="2255"/>
        <v>62.264200000000002</v>
      </c>
      <c r="FC1203" s="227">
        <f t="shared" si="2256"/>
        <v>197.16996666666665</v>
      </c>
      <c r="FD1203" s="228">
        <f t="shared" si="2068"/>
        <v>1.0207530400534381</v>
      </c>
      <c r="FE1203" s="239">
        <f t="shared" si="2069"/>
        <v>133</v>
      </c>
      <c r="FF1203" s="231">
        <f t="shared" si="2257"/>
        <v>1.0312307940000001</v>
      </c>
      <c r="FG1203" s="227">
        <f t="shared" si="2258"/>
        <v>3277.0643690100001</v>
      </c>
      <c r="FH1203" s="227">
        <f t="shared" si="2259"/>
        <v>3536.4985356766665</v>
      </c>
      <c r="FI1203" s="227">
        <f t="shared" si="2138"/>
        <v>3113.21</v>
      </c>
      <c r="FJ1203" s="227">
        <f t="shared" si="2260"/>
        <v>62.264200000000002</v>
      </c>
      <c r="FK1203" s="227">
        <f t="shared" si="2261"/>
        <v>163.96239333333332</v>
      </c>
      <c r="FL1203" s="228">
        <f t="shared" si="2136"/>
        <v>1.0188167271488495</v>
      </c>
      <c r="FM1203" s="239">
        <f t="shared" si="2137"/>
        <v>111</v>
      </c>
      <c r="FN1203" s="231">
        <f t="shared" si="2262"/>
        <v>1.0259982759999999</v>
      </c>
      <c r="FO1203" s="227">
        <f t="shared" si="2263"/>
        <v>3254.25150596</v>
      </c>
      <c r="FP1203" s="227">
        <f t="shared" si="2264"/>
        <v>3480.4780992933333</v>
      </c>
      <c r="FQ1203" s="227">
        <f t="shared" si="2067"/>
        <v>3113.21</v>
      </c>
      <c r="FR1203" s="227">
        <f t="shared" si="2265"/>
        <v>62.264200000000002</v>
      </c>
      <c r="FS1203" s="227">
        <f t="shared" si="2266"/>
        <v>132.83029333333334</v>
      </c>
      <c r="FT1203" s="228">
        <f t="shared" si="2065"/>
        <v>1.0176966021659113</v>
      </c>
      <c r="FU1203" s="239">
        <f t="shared" si="2066"/>
        <v>89</v>
      </c>
      <c r="FV1203" s="231">
        <f t="shared" si="2267"/>
        <v>1.0207923080000001</v>
      </c>
      <c r="FW1203" s="227">
        <f t="shared" si="2268"/>
        <v>3234.1795756000001</v>
      </c>
      <c r="FX1203" s="227">
        <f t="shared" si="2269"/>
        <v>3429.2740689333336</v>
      </c>
      <c r="FY1203" s="227">
        <f t="shared" si="2135"/>
        <v>3113.21</v>
      </c>
      <c r="FZ1203" s="227">
        <f t="shared" si="2270"/>
        <v>62.264200000000002</v>
      </c>
      <c r="GA1203" s="227">
        <f t="shared" si="2271"/>
        <v>101.69819333333332</v>
      </c>
      <c r="GB1203" s="228">
        <f t="shared" si="2128"/>
        <v>1.0181034699136464</v>
      </c>
      <c r="GC1203" s="239">
        <f t="shared" si="2129"/>
        <v>67</v>
      </c>
      <c r="GD1203" s="231">
        <f t="shared" si="2272"/>
        <v>1.015612755</v>
      </c>
      <c r="GE1203" s="227">
        <f t="shared" si="2273"/>
        <v>3219.0556219199998</v>
      </c>
      <c r="GF1203" s="227">
        <f t="shared" si="2274"/>
        <v>3383.018015253333</v>
      </c>
      <c r="GG1203" s="227">
        <f t="shared" si="2279"/>
        <v>3113.21</v>
      </c>
      <c r="GH1203" s="227">
        <f t="shared" si="2071"/>
        <v>62.264200000000002</v>
      </c>
      <c r="GI1203" s="227">
        <f t="shared" si="2072"/>
        <v>69.528356666666667</v>
      </c>
      <c r="GJ1203" s="228">
        <f t="shared" si="2275"/>
        <v>1.0170859655285489</v>
      </c>
      <c r="GK1203" s="239">
        <f t="shared" si="2276"/>
        <v>47</v>
      </c>
      <c r="GL1203" s="231">
        <f t="shared" si="2073"/>
        <v>1.0109268810000001</v>
      </c>
      <c r="GM1203" s="227">
        <f t="shared" si="2074"/>
        <v>3201.0010987599999</v>
      </c>
      <c r="GN1203" s="227">
        <f t="shared" si="2075"/>
        <v>3332.7936554266666</v>
      </c>
      <c r="GO1203" s="227">
        <f t="shared" si="2126"/>
        <v>3113.21</v>
      </c>
      <c r="GP1203" s="227">
        <f t="shared" si="2130"/>
        <v>62.264200000000002</v>
      </c>
      <c r="GQ1203" s="227">
        <f t="shared" si="2131"/>
        <v>37.358519999999999</v>
      </c>
      <c r="GR1203" s="228">
        <f t="shared" si="2119"/>
        <v>1.0119248899087645</v>
      </c>
      <c r="GS1203" s="239">
        <f t="shared" si="2120"/>
        <v>25</v>
      </c>
      <c r="GT1203" s="231">
        <f t="shared" si="2132"/>
        <v>1.005797386</v>
      </c>
      <c r="GU1203" s="227">
        <f t="shared" si="2133"/>
        <v>3168.5983927100001</v>
      </c>
      <c r="GV1203" s="227">
        <f t="shared" si="2134"/>
        <v>3268.2211127099999</v>
      </c>
      <c r="GW1203" s="227">
        <f t="shared" si="2277"/>
        <v>3113.21</v>
      </c>
      <c r="GX1203" s="227">
        <f t="shared" si="2280"/>
        <v>62.264200000000002</v>
      </c>
      <c r="GY1203" s="227">
        <f t="shared" si="2281"/>
        <v>4.150946666666667</v>
      </c>
      <c r="GZ1203" s="228">
        <f t="shared" si="2170"/>
        <v>1.0004195440017813</v>
      </c>
      <c r="HA1203" s="239">
        <f t="shared" si="2171"/>
        <v>4</v>
      </c>
      <c r="HB1203" s="231">
        <f t="shared" si="2282"/>
        <v>1.0009253309999999</v>
      </c>
      <c r="HC1203" s="227">
        <f t="shared" si="2283"/>
        <v>3117.3980869000002</v>
      </c>
      <c r="HD1203" s="227">
        <f t="shared" si="2284"/>
        <v>3183.8132335666669</v>
      </c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3"/>
      <c r="JZ1203" s="1"/>
      <c r="KA1203" s="1"/>
      <c r="KB1203" s="1"/>
      <c r="KC1203" s="1"/>
      <c r="KD1203" s="1"/>
      <c r="KE1203" s="1"/>
    </row>
    <row r="1204" spans="1:291" x14ac:dyDescent="0.2">
      <c r="A1204" s="196">
        <f t="shared" si="2103"/>
        <v>43862</v>
      </c>
      <c r="B1204" s="236">
        <f t="shared" si="2174"/>
        <v>128072.55819032333</v>
      </c>
      <c r="C1204" s="66">
        <f t="shared" si="2158"/>
        <v>39785.994377269999</v>
      </c>
      <c r="D1204" s="77">
        <f t="shared" si="2104"/>
        <v>5320.25</v>
      </c>
      <c r="E1204" s="67">
        <f>VLOOKUP(A1203,[1]Plan1!$DQ$117:$DS$314,3)</f>
        <v>5331.42</v>
      </c>
      <c r="F1204" s="11">
        <f t="shared" si="2105"/>
        <v>43858</v>
      </c>
      <c r="G1204" s="73">
        <f t="shared" si="2093"/>
        <v>2.099525398242541E-3</v>
      </c>
      <c r="H1204" s="11">
        <f t="shared" si="2106"/>
        <v>43887</v>
      </c>
      <c r="I1204" s="11">
        <f t="shared" si="2094"/>
        <v>43887</v>
      </c>
      <c r="J1204" s="1">
        <f t="shared" si="2107"/>
        <v>20</v>
      </c>
      <c r="K1204" s="1">
        <f t="shared" si="2108"/>
        <v>5</v>
      </c>
      <c r="L1204" s="66">
        <f t="shared" si="2095"/>
        <v>1.0005244600000001</v>
      </c>
      <c r="M1204" s="70">
        <f t="shared" si="2159"/>
        <v>1.01150052</v>
      </c>
      <c r="N1204" s="70">
        <f t="shared" si="2145"/>
        <v>1.1222899102568764</v>
      </c>
      <c r="O1204" s="66">
        <f t="shared" si="2155"/>
        <v>1.1228784999999999</v>
      </c>
      <c r="P1204" s="66">
        <f t="shared" si="2096"/>
        <v>39806.860539879999</v>
      </c>
      <c r="Q1204" s="74">
        <f t="shared" si="2097"/>
        <v>0</v>
      </c>
      <c r="R1204" s="75">
        <f t="shared" si="2156"/>
        <v>0</v>
      </c>
      <c r="S1204" s="66">
        <f t="shared" si="2157"/>
        <v>0</v>
      </c>
      <c r="T1204" s="10">
        <f t="shared" si="2109"/>
        <v>0.06</v>
      </c>
      <c r="U1204" s="74">
        <f t="shared" si="2152"/>
        <v>5</v>
      </c>
      <c r="V1204" s="74">
        <v>252</v>
      </c>
      <c r="W1204" s="70">
        <f t="shared" si="2098"/>
        <v>1.001156798</v>
      </c>
      <c r="X1204" s="66">
        <f t="shared" si="2099"/>
        <v>46.048496649999997</v>
      </c>
      <c r="Y1204" s="66">
        <v>0</v>
      </c>
      <c r="Z1204" s="67">
        <f t="shared" si="2100"/>
        <v>0</v>
      </c>
      <c r="AA1204" s="68" t="str">
        <f t="shared" si="2110"/>
        <v>A+INCORP J=</v>
      </c>
      <c r="AB1204" s="11">
        <f t="shared" si="2111"/>
        <v>43887</v>
      </c>
      <c r="AC1204" s="227">
        <f t="shared" si="2117"/>
        <v>3113.21</v>
      </c>
      <c r="AD1204" s="227">
        <f t="shared" si="2175"/>
        <v>62.264200000000002</v>
      </c>
      <c r="AE1204" s="227">
        <f t="shared" si="2176"/>
        <v>702.54772333333335</v>
      </c>
      <c r="AF1204" s="228">
        <f t="shared" si="2124"/>
        <v>1.0761224433624255</v>
      </c>
      <c r="AG1204" s="230">
        <f t="shared" si="2125"/>
        <v>467</v>
      </c>
      <c r="AH1204" s="231">
        <f t="shared" si="2177"/>
        <v>1.114028206</v>
      </c>
      <c r="AI1204" s="227">
        <f t="shared" si="2178"/>
        <v>3732.21189482</v>
      </c>
      <c r="AJ1204" s="227">
        <f t="shared" si="2179"/>
        <v>4497.0238181533332</v>
      </c>
      <c r="AK1204" s="227">
        <f t="shared" si="2165"/>
        <v>3113.21</v>
      </c>
      <c r="AL1204" s="227">
        <f t="shared" si="2180"/>
        <v>62.264200000000002</v>
      </c>
      <c r="AM1204" s="227">
        <f t="shared" si="2181"/>
        <v>671.41562333333331</v>
      </c>
      <c r="AN1204" s="228">
        <f t="shared" si="2166"/>
        <v>1.0751552094153571</v>
      </c>
      <c r="AO1204" s="230">
        <f t="shared" si="2167"/>
        <v>446</v>
      </c>
      <c r="AP1204" s="231">
        <f t="shared" si="2182"/>
        <v>1.108631884</v>
      </c>
      <c r="AQ1204" s="227">
        <f t="shared" si="2183"/>
        <v>3710.7948480300001</v>
      </c>
      <c r="AR1204" s="227">
        <f t="shared" si="2184"/>
        <v>4444.4746713633331</v>
      </c>
      <c r="AS1204" s="227">
        <f t="shared" si="2112"/>
        <v>3113.21</v>
      </c>
      <c r="AT1204" s="227">
        <f t="shared" si="2185"/>
        <v>62.264200000000002</v>
      </c>
      <c r="AU1204" s="227">
        <f t="shared" si="2186"/>
        <v>640.28352333333328</v>
      </c>
      <c r="AV1204" s="228">
        <f t="shared" si="2113"/>
        <v>1.0727955237325324</v>
      </c>
      <c r="AW1204" s="230">
        <f t="shared" si="2114"/>
        <v>425</v>
      </c>
      <c r="AX1204" s="231">
        <f t="shared" si="2187"/>
        <v>1.103261702</v>
      </c>
      <c r="AY1204" s="227">
        <f t="shared" si="2188"/>
        <v>3684.7150831600002</v>
      </c>
      <c r="AZ1204" s="227">
        <f t="shared" si="2189"/>
        <v>4387.2628064933333</v>
      </c>
      <c r="BA1204" s="227">
        <f t="shared" si="2091"/>
        <v>3113.21</v>
      </c>
      <c r="BB1204" s="227">
        <f t="shared" si="2190"/>
        <v>62.264200000000002</v>
      </c>
      <c r="BC1204" s="227">
        <f t="shared" si="2191"/>
        <v>608.11368666666681</v>
      </c>
      <c r="BD1204" s="228">
        <f t="shared" si="2163"/>
        <v>1.0685208667450745</v>
      </c>
      <c r="BE1204" s="230">
        <f t="shared" si="2164"/>
        <v>405</v>
      </c>
      <c r="BF1204" s="231">
        <f t="shared" si="2192"/>
        <v>1.098171429</v>
      </c>
      <c r="BG1204" s="227">
        <f t="shared" si="2193"/>
        <v>3653.1000362999998</v>
      </c>
      <c r="BH1204" s="227">
        <f t="shared" si="2194"/>
        <v>4323.4779229666665</v>
      </c>
      <c r="BI1204" s="227">
        <f t="shared" si="2115"/>
        <v>3113.21</v>
      </c>
      <c r="BJ1204" s="227">
        <f t="shared" si="2195"/>
        <v>62.264200000000002</v>
      </c>
      <c r="BK1204" s="227">
        <f t="shared" si="2196"/>
        <v>576.98158666666677</v>
      </c>
      <c r="BL1204" s="228">
        <f t="shared" si="2101"/>
        <v>1.0552248878685795</v>
      </c>
      <c r="BM1204" s="230">
        <f t="shared" si="2102"/>
        <v>383</v>
      </c>
      <c r="BN1204" s="231">
        <f t="shared" si="2197"/>
        <v>1.092599251</v>
      </c>
      <c r="BO1204" s="227">
        <f t="shared" si="2198"/>
        <v>3589.33786852</v>
      </c>
      <c r="BP1204" s="227">
        <f t="shared" si="2199"/>
        <v>4228.5836551866669</v>
      </c>
      <c r="BQ1204" s="227">
        <f t="shared" si="2162"/>
        <v>3113.21</v>
      </c>
      <c r="BR1204" s="227">
        <f t="shared" si="2200"/>
        <v>62.264200000000002</v>
      </c>
      <c r="BS1204" s="227">
        <f t="shared" si="2201"/>
        <v>542.73627666666664</v>
      </c>
      <c r="BT1204" s="228">
        <f t="shared" si="2160"/>
        <v>1.0517534223900513</v>
      </c>
      <c r="BU1204" s="230">
        <f t="shared" si="2161"/>
        <v>360</v>
      </c>
      <c r="BV1204" s="231">
        <f t="shared" si="2202"/>
        <v>1.08680402</v>
      </c>
      <c r="BW1204" s="227">
        <f t="shared" si="2203"/>
        <v>3558.55421574</v>
      </c>
      <c r="BX1204" s="227">
        <f t="shared" si="2204"/>
        <v>4163.5546924066666</v>
      </c>
      <c r="BY1204" s="227">
        <f t="shared" si="2092"/>
        <v>3113.21</v>
      </c>
      <c r="BZ1204" s="227">
        <f t="shared" si="2205"/>
        <v>62.264200000000002</v>
      </c>
      <c r="CA1204" s="227">
        <f t="shared" si="2206"/>
        <v>512.64191333333326</v>
      </c>
      <c r="CB1204" s="228">
        <f t="shared" si="2089"/>
        <v>1.0526998142238471</v>
      </c>
      <c r="CC1204" s="230">
        <f t="shared" si="2090"/>
        <v>340</v>
      </c>
      <c r="CD1204" s="231">
        <f t="shared" si="2207"/>
        <v>1.08178968</v>
      </c>
      <c r="CE1204" s="227">
        <f t="shared" si="2208"/>
        <v>3545.3229102999999</v>
      </c>
      <c r="CF1204" s="227">
        <f t="shared" si="2209"/>
        <v>4120.2290236333329</v>
      </c>
      <c r="CG1204" s="227">
        <f t="shared" si="2085"/>
        <v>3113.21</v>
      </c>
      <c r="CH1204" s="227">
        <f t="shared" si="2210"/>
        <v>62.264200000000002</v>
      </c>
      <c r="CI1204" s="227">
        <f t="shared" si="2211"/>
        <v>481.50981333333334</v>
      </c>
      <c r="CJ1204" s="228">
        <f t="shared" si="2153"/>
        <v>1.0476713102281416</v>
      </c>
      <c r="CK1204" s="230">
        <f t="shared" si="2154"/>
        <v>319</v>
      </c>
      <c r="CL1204" s="231">
        <f t="shared" si="2212"/>
        <v>1.076549521</v>
      </c>
      <c r="CM1204" s="227">
        <f t="shared" si="2213"/>
        <v>3511.2963096100002</v>
      </c>
      <c r="CN1204" s="227">
        <f t="shared" si="2214"/>
        <v>4055.0703229433334</v>
      </c>
      <c r="CO1204" s="227">
        <f t="shared" si="2088"/>
        <v>3113.21</v>
      </c>
      <c r="CP1204" s="227">
        <f t="shared" si="2215"/>
        <v>62.264200000000002</v>
      </c>
      <c r="CQ1204" s="227">
        <f t="shared" si="2216"/>
        <v>448.30224000000004</v>
      </c>
      <c r="CR1204" s="228">
        <f t="shared" si="2086"/>
        <v>1.0429786778158134</v>
      </c>
      <c r="CS1204" s="230">
        <f t="shared" si="2087"/>
        <v>299</v>
      </c>
      <c r="CT1204" s="231">
        <f t="shared" si="2217"/>
        <v>1.0715824940000001</v>
      </c>
      <c r="CU1204" s="227">
        <f t="shared" si="2218"/>
        <v>3479.44084148</v>
      </c>
      <c r="CV1204" s="227">
        <f t="shared" si="2219"/>
        <v>3990.0072814800001</v>
      </c>
      <c r="CW1204" s="227">
        <f t="shared" si="2151"/>
        <v>3113.21</v>
      </c>
      <c r="CX1204" s="227">
        <f t="shared" si="2220"/>
        <v>62.264200000000002</v>
      </c>
      <c r="CY1204" s="227">
        <f t="shared" si="2221"/>
        <v>417.17014</v>
      </c>
      <c r="CZ1204" s="228">
        <f t="shared" si="2149"/>
        <v>1.0451740136822589</v>
      </c>
      <c r="DA1204" s="239">
        <f t="shared" si="2150"/>
        <v>278</v>
      </c>
      <c r="DB1204" s="231">
        <f t="shared" si="2222"/>
        <v>1.0663917780000001</v>
      </c>
      <c r="DC1204" s="227">
        <f t="shared" si="2223"/>
        <v>3469.8748251000002</v>
      </c>
      <c r="DD1204" s="227">
        <f t="shared" si="2224"/>
        <v>3949.3091651000004</v>
      </c>
      <c r="DE1204" s="227">
        <f t="shared" si="2084"/>
        <v>3113.21</v>
      </c>
      <c r="DF1204" s="227">
        <f t="shared" si="2225"/>
        <v>62.264200000000002</v>
      </c>
      <c r="DG1204" s="227">
        <f t="shared" si="2226"/>
        <v>386.03804000000002</v>
      </c>
      <c r="DH1204" s="228">
        <f t="shared" si="2082"/>
        <v>1.0436084930892398</v>
      </c>
      <c r="DI1204" s="239">
        <f t="shared" si="2083"/>
        <v>257</v>
      </c>
      <c r="DJ1204" s="231">
        <f t="shared" si="2227"/>
        <v>1.0612262059999999</v>
      </c>
      <c r="DK1204" s="227">
        <f t="shared" si="2228"/>
        <v>3447.89465002</v>
      </c>
      <c r="DL1204" s="227">
        <f t="shared" si="2229"/>
        <v>3896.19689002</v>
      </c>
      <c r="DM1204" s="227">
        <f t="shared" si="2148"/>
        <v>3113.21</v>
      </c>
      <c r="DN1204" s="227">
        <f t="shared" si="2230"/>
        <v>62.264200000000002</v>
      </c>
      <c r="DO1204" s="227">
        <f t="shared" si="2231"/>
        <v>353.86820333333338</v>
      </c>
      <c r="DP1204" s="228">
        <f t="shared" si="2146"/>
        <v>1.0402800073466723</v>
      </c>
      <c r="DQ1204" s="239">
        <f t="shared" si="2147"/>
        <v>236</v>
      </c>
      <c r="DR1204" s="231">
        <f t="shared" si="2232"/>
        <v>1.056085655</v>
      </c>
      <c r="DS1204" s="227">
        <f t="shared" si="2233"/>
        <v>3420.2496916300001</v>
      </c>
      <c r="DT1204" s="227">
        <f t="shared" si="2234"/>
        <v>3836.3820949633337</v>
      </c>
      <c r="DU1204" s="227">
        <f t="shared" si="2081"/>
        <v>3113.21</v>
      </c>
      <c r="DV1204" s="227">
        <f t="shared" si="2235"/>
        <v>62.264200000000002</v>
      </c>
      <c r="DW1204" s="227">
        <f t="shared" si="2236"/>
        <v>324.81157666666667</v>
      </c>
      <c r="DX1204" s="228">
        <f t="shared" si="2078"/>
        <v>1.0358265205226354</v>
      </c>
      <c r="DY1204" s="239">
        <f t="shared" si="2079"/>
        <v>218</v>
      </c>
      <c r="DZ1204" s="231">
        <f t="shared" si="2237"/>
        <v>1.051699293</v>
      </c>
      <c r="EA1204" s="227">
        <f t="shared" si="2238"/>
        <v>3391.4625434700001</v>
      </c>
      <c r="EB1204" s="227">
        <f t="shared" si="2239"/>
        <v>3778.5383201366667</v>
      </c>
      <c r="EC1204" s="227">
        <f t="shared" si="2142"/>
        <v>3113.21</v>
      </c>
      <c r="ED1204" s="227">
        <f t="shared" si="2240"/>
        <v>62.264200000000002</v>
      </c>
      <c r="EE1204" s="227">
        <f t="shared" si="2241"/>
        <v>292.64174000000003</v>
      </c>
      <c r="EF1204" s="228">
        <f t="shared" si="2143"/>
        <v>1.0281160467028343</v>
      </c>
      <c r="EG1204" s="239">
        <f t="shared" si="2144"/>
        <v>196</v>
      </c>
      <c r="EH1204" s="231">
        <f t="shared" si="2242"/>
        <v>1.0463629160000001</v>
      </c>
      <c r="EI1204" s="227">
        <f t="shared" si="2243"/>
        <v>3349.13685119</v>
      </c>
      <c r="EJ1204" s="227">
        <f t="shared" si="2244"/>
        <v>3704.0427911900001</v>
      </c>
      <c r="EK1204" s="227">
        <f t="shared" si="2080"/>
        <v>3113.21</v>
      </c>
      <c r="EL1204" s="227">
        <f t="shared" si="2245"/>
        <v>62.264200000000002</v>
      </c>
      <c r="EM1204" s="227">
        <f t="shared" si="2246"/>
        <v>259.43416666666673</v>
      </c>
      <c r="EN1204" s="228">
        <f t="shared" si="2076"/>
        <v>1.0222893200630738</v>
      </c>
      <c r="EO1204" s="239">
        <f t="shared" si="2077"/>
        <v>175</v>
      </c>
      <c r="EP1204" s="231">
        <f t="shared" si="2247"/>
        <v>1.041294363</v>
      </c>
      <c r="EQ1204" s="227">
        <f t="shared" si="2248"/>
        <v>3314.0248288799999</v>
      </c>
      <c r="ER1204" s="227">
        <f t="shared" si="2249"/>
        <v>3635.7231955466668</v>
      </c>
      <c r="ES1204" s="227">
        <f t="shared" si="2141"/>
        <v>3113.21</v>
      </c>
      <c r="ET1204" s="227">
        <f t="shared" si="2250"/>
        <v>62.264200000000002</v>
      </c>
      <c r="EU1204" s="227">
        <f t="shared" si="2251"/>
        <v>229.33980333333332</v>
      </c>
      <c r="EV1204" s="228">
        <f t="shared" si="2139"/>
        <v>1.0209618974525108</v>
      </c>
      <c r="EW1204" s="239">
        <f t="shared" si="2140"/>
        <v>155</v>
      </c>
      <c r="EX1204" s="231">
        <f t="shared" si="2252"/>
        <v>1.036489998</v>
      </c>
      <c r="EY1204" s="227">
        <f t="shared" si="2253"/>
        <v>3294.4511085099998</v>
      </c>
      <c r="EZ1204" s="227">
        <f t="shared" si="2254"/>
        <v>3586.0551118433332</v>
      </c>
      <c r="FA1204" s="227">
        <f t="shared" si="2070"/>
        <v>3113.21</v>
      </c>
      <c r="FB1204" s="227">
        <f t="shared" si="2255"/>
        <v>62.264200000000002</v>
      </c>
      <c r="FC1204" s="227">
        <f t="shared" si="2256"/>
        <v>198.20770333333331</v>
      </c>
      <c r="FD1204" s="228">
        <f t="shared" si="2068"/>
        <v>1.0208600828600782</v>
      </c>
      <c r="FE1204" s="239">
        <f t="shared" si="2069"/>
        <v>133</v>
      </c>
      <c r="FF1204" s="231">
        <f t="shared" si="2257"/>
        <v>1.0312307940000001</v>
      </c>
      <c r="FG1204" s="227">
        <f t="shared" si="2258"/>
        <v>3277.4080233</v>
      </c>
      <c r="FH1204" s="227">
        <f t="shared" si="2259"/>
        <v>3537.8799266333335</v>
      </c>
      <c r="FI1204" s="227">
        <f t="shared" si="2138"/>
        <v>3113.21</v>
      </c>
      <c r="FJ1204" s="227">
        <f t="shared" si="2260"/>
        <v>62.264200000000002</v>
      </c>
      <c r="FK1204" s="227">
        <f t="shared" si="2261"/>
        <v>165.00012999999998</v>
      </c>
      <c r="FL1204" s="228">
        <f t="shared" si="2136"/>
        <v>1.0189235669011172</v>
      </c>
      <c r="FM1204" s="239">
        <f t="shared" si="2137"/>
        <v>111</v>
      </c>
      <c r="FN1204" s="231">
        <f t="shared" si="2262"/>
        <v>1.0259982759999999</v>
      </c>
      <c r="FO1204" s="227">
        <f t="shared" si="2263"/>
        <v>3254.5927679500001</v>
      </c>
      <c r="FP1204" s="227">
        <f t="shared" si="2264"/>
        <v>3481.85709795</v>
      </c>
      <c r="FQ1204" s="227">
        <f t="shared" si="2067"/>
        <v>3113.21</v>
      </c>
      <c r="FR1204" s="227">
        <f t="shared" si="2265"/>
        <v>62.264200000000002</v>
      </c>
      <c r="FS1204" s="227">
        <f t="shared" si="2266"/>
        <v>133.86803</v>
      </c>
      <c r="FT1204" s="228">
        <f t="shared" ref="FT1204:FT1257" si="2285">($O1204/FT$1073)</f>
        <v>1.0178033244545839</v>
      </c>
      <c r="FU1204" s="239">
        <f t="shared" ref="FU1204:FU1257" si="2286">NETWORKDAYS(FU$1073,$A1204,$AE$118:$AE$502)-1</f>
        <v>89</v>
      </c>
      <c r="FV1204" s="231">
        <f t="shared" si="2267"/>
        <v>1.0207923080000001</v>
      </c>
      <c r="FW1204" s="227">
        <f t="shared" si="2268"/>
        <v>3234.5187327200001</v>
      </c>
      <c r="FX1204" s="227">
        <f t="shared" si="2269"/>
        <v>3430.6509627200003</v>
      </c>
      <c r="FY1204" s="227">
        <f t="shared" si="2135"/>
        <v>3113.21</v>
      </c>
      <c r="FZ1204" s="227">
        <f t="shared" si="2270"/>
        <v>62.264200000000002</v>
      </c>
      <c r="GA1204" s="227">
        <f t="shared" si="2271"/>
        <v>102.73593000000001</v>
      </c>
      <c r="GB1204" s="228">
        <f t="shared" si="2128"/>
        <v>1.0182102348691189</v>
      </c>
      <c r="GC1204" s="239">
        <f t="shared" si="2129"/>
        <v>67</v>
      </c>
      <c r="GD1204" s="231">
        <f t="shared" si="2272"/>
        <v>1.015612755</v>
      </c>
      <c r="GE1204" s="227">
        <f t="shared" si="2273"/>
        <v>3219.3931930499998</v>
      </c>
      <c r="GF1204" s="227">
        <f t="shared" si="2274"/>
        <v>3384.3933230499997</v>
      </c>
      <c r="GG1204" s="227">
        <f t="shared" si="2279"/>
        <v>3113.21</v>
      </c>
      <c r="GH1204" s="227">
        <f t="shared" si="2071"/>
        <v>62.264200000000002</v>
      </c>
      <c r="GI1204" s="227">
        <f t="shared" si="2072"/>
        <v>70.566093333333328</v>
      </c>
      <c r="GJ1204" s="228">
        <f t="shared" si="2275"/>
        <v>1.0171926237818898</v>
      </c>
      <c r="GK1204" s="239">
        <f t="shared" si="2276"/>
        <v>47</v>
      </c>
      <c r="GL1204" s="231">
        <f t="shared" si="2073"/>
        <v>1.0109268810000001</v>
      </c>
      <c r="GM1204" s="227">
        <f t="shared" si="2074"/>
        <v>3201.33677657</v>
      </c>
      <c r="GN1204" s="227">
        <f t="shared" si="2075"/>
        <v>3334.1670699033334</v>
      </c>
      <c r="GO1204" s="227">
        <f t="shared" si="2126"/>
        <v>3113.21</v>
      </c>
      <c r="GP1204" s="227">
        <f t="shared" si="2130"/>
        <v>62.264200000000002</v>
      </c>
      <c r="GQ1204" s="227">
        <f t="shared" si="2131"/>
        <v>38.396256666666673</v>
      </c>
      <c r="GR1204" s="228">
        <f t="shared" si="2119"/>
        <v>1.0120310069381286</v>
      </c>
      <c r="GS1204" s="239">
        <f t="shared" si="2120"/>
        <v>25</v>
      </c>
      <c r="GT1204" s="231">
        <f t="shared" si="2132"/>
        <v>1.005797386</v>
      </c>
      <c r="GU1204" s="227">
        <f t="shared" si="2133"/>
        <v>3168.9306725599999</v>
      </c>
      <c r="GV1204" s="227">
        <f t="shared" si="2134"/>
        <v>3269.5911292266665</v>
      </c>
      <c r="GW1204" s="227">
        <f t="shared" si="2277"/>
        <v>3113.21</v>
      </c>
      <c r="GX1204" s="227">
        <f t="shared" si="2280"/>
        <v>62.264200000000002</v>
      </c>
      <c r="GY1204" s="227">
        <f t="shared" si="2281"/>
        <v>5.1886833333333326</v>
      </c>
      <c r="GZ1204" s="228">
        <f t="shared" si="2170"/>
        <v>1.000524454505699</v>
      </c>
      <c r="HA1204" s="239">
        <f t="shared" si="2171"/>
        <v>4</v>
      </c>
      <c r="HB1204" s="231">
        <f t="shared" si="2282"/>
        <v>1.0009253309999999</v>
      </c>
      <c r="HC1204" s="227">
        <f t="shared" si="2283"/>
        <v>3117.7249975499999</v>
      </c>
      <c r="HD1204" s="227">
        <f t="shared" si="2284"/>
        <v>3185.1778808833333</v>
      </c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3"/>
      <c r="JZ1204" s="1"/>
      <c r="KA1204" s="1"/>
      <c r="KB1204" s="1"/>
      <c r="KC1204" s="1"/>
      <c r="KD1204" s="1"/>
      <c r="KE1204" s="1"/>
    </row>
    <row r="1205" spans="1:291" x14ac:dyDescent="0.2">
      <c r="A1205" s="196">
        <f t="shared" si="2103"/>
        <v>43863</v>
      </c>
      <c r="B1205" s="236">
        <f t="shared" si="2174"/>
        <v>128096.4261336567</v>
      </c>
      <c r="C1205" s="66">
        <f t="shared" si="2158"/>
        <v>39785.994377269999</v>
      </c>
      <c r="D1205" s="77">
        <f t="shared" si="2104"/>
        <v>5320.25</v>
      </c>
      <c r="E1205" s="67">
        <f>VLOOKUP(A1204,[1]Plan1!$DQ$117:$DS$314,3)</f>
        <v>5331.42</v>
      </c>
      <c r="F1205" s="11">
        <f t="shared" si="2105"/>
        <v>43858</v>
      </c>
      <c r="G1205" s="73">
        <f t="shared" si="2093"/>
        <v>2.099525398242541E-3</v>
      </c>
      <c r="H1205" s="11">
        <f t="shared" si="2106"/>
        <v>43887</v>
      </c>
      <c r="I1205" s="11">
        <f t="shared" si="2094"/>
        <v>43887</v>
      </c>
      <c r="J1205" s="1">
        <f t="shared" si="2107"/>
        <v>20</v>
      </c>
      <c r="K1205" s="1">
        <f t="shared" si="2108"/>
        <v>5</v>
      </c>
      <c r="L1205" s="66">
        <f t="shared" si="2095"/>
        <v>1.0005244600000001</v>
      </c>
      <c r="M1205" s="70">
        <f t="shared" si="2159"/>
        <v>1.01150052</v>
      </c>
      <c r="N1205" s="70">
        <f t="shared" si="2145"/>
        <v>1.1222899102568764</v>
      </c>
      <c r="O1205" s="66">
        <f t="shared" si="2155"/>
        <v>1.1228784999999999</v>
      </c>
      <c r="P1205" s="66">
        <f t="shared" si="2096"/>
        <v>39806.860539879999</v>
      </c>
      <c r="Q1205" s="74">
        <f t="shared" si="2097"/>
        <v>0</v>
      </c>
      <c r="R1205" s="75">
        <f t="shared" si="2156"/>
        <v>0</v>
      </c>
      <c r="S1205" s="66">
        <f t="shared" si="2157"/>
        <v>0</v>
      </c>
      <c r="T1205" s="10">
        <f t="shared" si="2109"/>
        <v>0.06</v>
      </c>
      <c r="U1205" s="74">
        <f t="shared" si="2152"/>
        <v>5</v>
      </c>
      <c r="V1205" s="74">
        <v>252</v>
      </c>
      <c r="W1205" s="70">
        <f t="shared" si="2098"/>
        <v>1.001156798</v>
      </c>
      <c r="X1205" s="66">
        <f t="shared" si="2099"/>
        <v>46.048496649999997</v>
      </c>
      <c r="Y1205" s="66">
        <v>0</v>
      </c>
      <c r="Z1205" s="67">
        <f t="shared" si="2100"/>
        <v>0</v>
      </c>
      <c r="AA1205" s="68" t="str">
        <f t="shared" si="2110"/>
        <v>A+INCORP J=</v>
      </c>
      <c r="AB1205" s="11">
        <f t="shared" si="2111"/>
        <v>43887</v>
      </c>
      <c r="AC1205" s="227">
        <f t="shared" si="2117"/>
        <v>3113.21</v>
      </c>
      <c r="AD1205" s="227">
        <f t="shared" si="2175"/>
        <v>62.264200000000002</v>
      </c>
      <c r="AE1205" s="227">
        <f t="shared" si="2176"/>
        <v>703.58546000000001</v>
      </c>
      <c r="AF1205" s="228">
        <f t="shared" si="2124"/>
        <v>1.0761224433624255</v>
      </c>
      <c r="AG1205" s="230">
        <f t="shared" si="2125"/>
        <v>467</v>
      </c>
      <c r="AH1205" s="231">
        <f t="shared" si="2177"/>
        <v>1.114028206</v>
      </c>
      <c r="AI1205" s="227">
        <f t="shared" si="2178"/>
        <v>3732.21189482</v>
      </c>
      <c r="AJ1205" s="227">
        <f t="shared" si="2179"/>
        <v>4498.0615548200003</v>
      </c>
      <c r="AK1205" s="227">
        <f t="shared" si="2165"/>
        <v>3113.21</v>
      </c>
      <c r="AL1205" s="227">
        <f t="shared" si="2180"/>
        <v>62.264200000000002</v>
      </c>
      <c r="AM1205" s="227">
        <f t="shared" si="2181"/>
        <v>672.45336000000009</v>
      </c>
      <c r="AN1205" s="228">
        <f t="shared" si="2166"/>
        <v>1.0751552094153571</v>
      </c>
      <c r="AO1205" s="230">
        <f t="shared" si="2167"/>
        <v>446</v>
      </c>
      <c r="AP1205" s="231">
        <f t="shared" si="2182"/>
        <v>1.108631884</v>
      </c>
      <c r="AQ1205" s="227">
        <f t="shared" si="2183"/>
        <v>3710.7948480300001</v>
      </c>
      <c r="AR1205" s="227">
        <f t="shared" si="2184"/>
        <v>4445.5124080300002</v>
      </c>
      <c r="AS1205" s="227">
        <f t="shared" si="2112"/>
        <v>3113.21</v>
      </c>
      <c r="AT1205" s="227">
        <f t="shared" si="2185"/>
        <v>62.264200000000002</v>
      </c>
      <c r="AU1205" s="227">
        <f t="shared" si="2186"/>
        <v>641.32126000000005</v>
      </c>
      <c r="AV1205" s="228">
        <f t="shared" si="2113"/>
        <v>1.0727955237325324</v>
      </c>
      <c r="AW1205" s="230">
        <f t="shared" si="2114"/>
        <v>425</v>
      </c>
      <c r="AX1205" s="231">
        <f t="shared" si="2187"/>
        <v>1.103261702</v>
      </c>
      <c r="AY1205" s="227">
        <f t="shared" si="2188"/>
        <v>3684.7150831600002</v>
      </c>
      <c r="AZ1205" s="227">
        <f t="shared" si="2189"/>
        <v>4388.3005431600004</v>
      </c>
      <c r="BA1205" s="227">
        <f t="shared" si="2091"/>
        <v>3113.21</v>
      </c>
      <c r="BB1205" s="227">
        <f t="shared" si="2190"/>
        <v>62.264200000000002</v>
      </c>
      <c r="BC1205" s="227">
        <f t="shared" si="2191"/>
        <v>609.15142333333336</v>
      </c>
      <c r="BD1205" s="228">
        <f t="shared" si="2163"/>
        <v>1.0685208667450745</v>
      </c>
      <c r="BE1205" s="230">
        <f t="shared" si="2164"/>
        <v>405</v>
      </c>
      <c r="BF1205" s="231">
        <f t="shared" si="2192"/>
        <v>1.098171429</v>
      </c>
      <c r="BG1205" s="227">
        <f t="shared" si="2193"/>
        <v>3653.1000362999998</v>
      </c>
      <c r="BH1205" s="227">
        <f t="shared" si="2194"/>
        <v>4324.5156596333327</v>
      </c>
      <c r="BI1205" s="227">
        <f t="shared" si="2115"/>
        <v>3113.21</v>
      </c>
      <c r="BJ1205" s="227">
        <f t="shared" si="2195"/>
        <v>62.264200000000002</v>
      </c>
      <c r="BK1205" s="227">
        <f t="shared" si="2196"/>
        <v>578.01932333333332</v>
      </c>
      <c r="BL1205" s="228">
        <f t="shared" si="2101"/>
        <v>1.0552248878685795</v>
      </c>
      <c r="BM1205" s="230">
        <f t="shared" si="2102"/>
        <v>383</v>
      </c>
      <c r="BN1205" s="231">
        <f t="shared" si="2197"/>
        <v>1.092599251</v>
      </c>
      <c r="BO1205" s="227">
        <f t="shared" si="2198"/>
        <v>3589.33786852</v>
      </c>
      <c r="BP1205" s="227">
        <f t="shared" si="2199"/>
        <v>4229.6213918533331</v>
      </c>
      <c r="BQ1205" s="227">
        <f t="shared" si="2162"/>
        <v>3113.21</v>
      </c>
      <c r="BR1205" s="227">
        <f t="shared" si="2200"/>
        <v>62.264200000000002</v>
      </c>
      <c r="BS1205" s="227">
        <f t="shared" si="2201"/>
        <v>543.7740133333333</v>
      </c>
      <c r="BT1205" s="228">
        <f t="shared" si="2160"/>
        <v>1.0517534223900513</v>
      </c>
      <c r="BU1205" s="230">
        <f t="shared" si="2161"/>
        <v>360</v>
      </c>
      <c r="BV1205" s="231">
        <f t="shared" si="2202"/>
        <v>1.08680402</v>
      </c>
      <c r="BW1205" s="227">
        <f t="shared" si="2203"/>
        <v>3558.55421574</v>
      </c>
      <c r="BX1205" s="227">
        <f t="shared" si="2204"/>
        <v>4164.5924290733328</v>
      </c>
      <c r="BY1205" s="227">
        <f t="shared" si="2092"/>
        <v>3113.21</v>
      </c>
      <c r="BZ1205" s="227">
        <f t="shared" si="2205"/>
        <v>62.264200000000002</v>
      </c>
      <c r="CA1205" s="227">
        <f t="shared" si="2206"/>
        <v>513.67965000000004</v>
      </c>
      <c r="CB1205" s="228">
        <f t="shared" si="2089"/>
        <v>1.0526998142238471</v>
      </c>
      <c r="CC1205" s="230">
        <f t="shared" si="2090"/>
        <v>340</v>
      </c>
      <c r="CD1205" s="231">
        <f t="shared" si="2207"/>
        <v>1.08178968</v>
      </c>
      <c r="CE1205" s="227">
        <f t="shared" si="2208"/>
        <v>3545.3229102999999</v>
      </c>
      <c r="CF1205" s="227">
        <f t="shared" si="2209"/>
        <v>4121.2667603</v>
      </c>
      <c r="CG1205" s="227">
        <f t="shared" si="2085"/>
        <v>3113.21</v>
      </c>
      <c r="CH1205" s="227">
        <f t="shared" si="2210"/>
        <v>62.264200000000002</v>
      </c>
      <c r="CI1205" s="227">
        <f t="shared" si="2211"/>
        <v>482.54755</v>
      </c>
      <c r="CJ1205" s="228">
        <f t="shared" si="2153"/>
        <v>1.0476713102281416</v>
      </c>
      <c r="CK1205" s="230">
        <f t="shared" si="2154"/>
        <v>319</v>
      </c>
      <c r="CL1205" s="231">
        <f t="shared" si="2212"/>
        <v>1.076549521</v>
      </c>
      <c r="CM1205" s="227">
        <f t="shared" si="2213"/>
        <v>3511.2963096100002</v>
      </c>
      <c r="CN1205" s="227">
        <f t="shared" si="2214"/>
        <v>4056.1080596100001</v>
      </c>
      <c r="CO1205" s="227">
        <f t="shared" si="2088"/>
        <v>3113.21</v>
      </c>
      <c r="CP1205" s="227">
        <f t="shared" si="2215"/>
        <v>62.264200000000002</v>
      </c>
      <c r="CQ1205" s="227">
        <f t="shared" si="2216"/>
        <v>449.3399766666667</v>
      </c>
      <c r="CR1205" s="228">
        <f t="shared" si="2086"/>
        <v>1.0429786778158134</v>
      </c>
      <c r="CS1205" s="230">
        <f t="shared" si="2087"/>
        <v>299</v>
      </c>
      <c r="CT1205" s="231">
        <f t="shared" si="2217"/>
        <v>1.0715824940000001</v>
      </c>
      <c r="CU1205" s="227">
        <f t="shared" si="2218"/>
        <v>3479.44084148</v>
      </c>
      <c r="CV1205" s="227">
        <f t="shared" si="2219"/>
        <v>3991.0450181466667</v>
      </c>
      <c r="CW1205" s="227">
        <f t="shared" si="2151"/>
        <v>3113.21</v>
      </c>
      <c r="CX1205" s="227">
        <f t="shared" si="2220"/>
        <v>62.264200000000002</v>
      </c>
      <c r="CY1205" s="227">
        <f t="shared" si="2221"/>
        <v>418.20787666666666</v>
      </c>
      <c r="CZ1205" s="228">
        <f t="shared" si="2149"/>
        <v>1.0451740136822589</v>
      </c>
      <c r="DA1205" s="239">
        <f t="shared" si="2150"/>
        <v>278</v>
      </c>
      <c r="DB1205" s="231">
        <f t="shared" si="2222"/>
        <v>1.0663917780000001</v>
      </c>
      <c r="DC1205" s="227">
        <f t="shared" si="2223"/>
        <v>3469.8748251000002</v>
      </c>
      <c r="DD1205" s="227">
        <f t="shared" si="2224"/>
        <v>3950.3469017666666</v>
      </c>
      <c r="DE1205" s="227">
        <f t="shared" si="2084"/>
        <v>3113.21</v>
      </c>
      <c r="DF1205" s="227">
        <f t="shared" si="2225"/>
        <v>62.264200000000002</v>
      </c>
      <c r="DG1205" s="227">
        <f t="shared" si="2226"/>
        <v>387.07577666666668</v>
      </c>
      <c r="DH1205" s="228">
        <f t="shared" si="2082"/>
        <v>1.0436084930892398</v>
      </c>
      <c r="DI1205" s="239">
        <f t="shared" si="2083"/>
        <v>257</v>
      </c>
      <c r="DJ1205" s="231">
        <f t="shared" si="2227"/>
        <v>1.0612262059999999</v>
      </c>
      <c r="DK1205" s="227">
        <f t="shared" si="2228"/>
        <v>3447.89465002</v>
      </c>
      <c r="DL1205" s="227">
        <f t="shared" si="2229"/>
        <v>3897.2346266866666</v>
      </c>
      <c r="DM1205" s="227">
        <f t="shared" si="2148"/>
        <v>3113.21</v>
      </c>
      <c r="DN1205" s="227">
        <f t="shared" si="2230"/>
        <v>62.264200000000002</v>
      </c>
      <c r="DO1205" s="227">
        <f t="shared" si="2231"/>
        <v>354.90594000000004</v>
      </c>
      <c r="DP1205" s="228">
        <f t="shared" si="2146"/>
        <v>1.0402800073466723</v>
      </c>
      <c r="DQ1205" s="239">
        <f t="shared" si="2147"/>
        <v>236</v>
      </c>
      <c r="DR1205" s="231">
        <f t="shared" si="2232"/>
        <v>1.056085655</v>
      </c>
      <c r="DS1205" s="227">
        <f t="shared" si="2233"/>
        <v>3420.2496916300001</v>
      </c>
      <c r="DT1205" s="227">
        <f t="shared" si="2234"/>
        <v>3837.4198316300003</v>
      </c>
      <c r="DU1205" s="227">
        <f t="shared" si="2081"/>
        <v>3113.21</v>
      </c>
      <c r="DV1205" s="227">
        <f t="shared" si="2235"/>
        <v>62.264200000000002</v>
      </c>
      <c r="DW1205" s="227">
        <f t="shared" si="2236"/>
        <v>325.84931333333333</v>
      </c>
      <c r="DX1205" s="228">
        <f t="shared" si="2078"/>
        <v>1.0358265205226354</v>
      </c>
      <c r="DY1205" s="239">
        <f t="shared" si="2079"/>
        <v>218</v>
      </c>
      <c r="DZ1205" s="231">
        <f t="shared" si="2237"/>
        <v>1.051699293</v>
      </c>
      <c r="EA1205" s="227">
        <f t="shared" si="2238"/>
        <v>3391.4625434700001</v>
      </c>
      <c r="EB1205" s="227">
        <f t="shared" si="2239"/>
        <v>3779.5760568033334</v>
      </c>
      <c r="EC1205" s="227">
        <f t="shared" si="2142"/>
        <v>3113.21</v>
      </c>
      <c r="ED1205" s="227">
        <f t="shared" si="2240"/>
        <v>62.264200000000002</v>
      </c>
      <c r="EE1205" s="227">
        <f t="shared" si="2241"/>
        <v>293.67947666666669</v>
      </c>
      <c r="EF1205" s="228">
        <f t="shared" si="2143"/>
        <v>1.0281160467028343</v>
      </c>
      <c r="EG1205" s="239">
        <f t="shared" si="2144"/>
        <v>196</v>
      </c>
      <c r="EH1205" s="231">
        <f t="shared" si="2242"/>
        <v>1.0463629160000001</v>
      </c>
      <c r="EI1205" s="227">
        <f t="shared" si="2243"/>
        <v>3349.13685119</v>
      </c>
      <c r="EJ1205" s="227">
        <f t="shared" si="2244"/>
        <v>3705.0805278566668</v>
      </c>
      <c r="EK1205" s="227">
        <f t="shared" si="2080"/>
        <v>3113.21</v>
      </c>
      <c r="EL1205" s="227">
        <f t="shared" si="2245"/>
        <v>62.264200000000002</v>
      </c>
      <c r="EM1205" s="227">
        <f t="shared" si="2246"/>
        <v>260.47190333333333</v>
      </c>
      <c r="EN1205" s="228">
        <f t="shared" si="2076"/>
        <v>1.0222893200630738</v>
      </c>
      <c r="EO1205" s="239">
        <f t="shared" si="2077"/>
        <v>175</v>
      </c>
      <c r="EP1205" s="231">
        <f t="shared" si="2247"/>
        <v>1.041294363</v>
      </c>
      <c r="EQ1205" s="227">
        <f t="shared" si="2248"/>
        <v>3314.0248288799999</v>
      </c>
      <c r="ER1205" s="227">
        <f t="shared" si="2249"/>
        <v>3636.760932213333</v>
      </c>
      <c r="ES1205" s="227">
        <f t="shared" si="2141"/>
        <v>3113.21</v>
      </c>
      <c r="ET1205" s="227">
        <f t="shared" si="2250"/>
        <v>62.264200000000002</v>
      </c>
      <c r="EU1205" s="227">
        <f t="shared" si="2251"/>
        <v>230.37754000000004</v>
      </c>
      <c r="EV1205" s="228">
        <f t="shared" si="2139"/>
        <v>1.0209618974525108</v>
      </c>
      <c r="EW1205" s="239">
        <f t="shared" si="2140"/>
        <v>155</v>
      </c>
      <c r="EX1205" s="231">
        <f t="shared" si="2252"/>
        <v>1.036489998</v>
      </c>
      <c r="EY1205" s="227">
        <f t="shared" si="2253"/>
        <v>3294.4511085099998</v>
      </c>
      <c r="EZ1205" s="227">
        <f t="shared" si="2254"/>
        <v>3587.0928485099998</v>
      </c>
      <c r="FA1205" s="227">
        <f t="shared" si="2070"/>
        <v>3113.21</v>
      </c>
      <c r="FB1205" s="227">
        <f t="shared" si="2255"/>
        <v>62.264200000000002</v>
      </c>
      <c r="FC1205" s="227">
        <f t="shared" si="2256"/>
        <v>199.24544</v>
      </c>
      <c r="FD1205" s="228">
        <f t="shared" si="2068"/>
        <v>1.0208600828600782</v>
      </c>
      <c r="FE1205" s="239">
        <f t="shared" si="2069"/>
        <v>133</v>
      </c>
      <c r="FF1205" s="231">
        <f t="shared" si="2257"/>
        <v>1.0312307940000001</v>
      </c>
      <c r="FG1205" s="227">
        <f t="shared" si="2258"/>
        <v>3277.4080233</v>
      </c>
      <c r="FH1205" s="227">
        <f t="shared" si="2259"/>
        <v>3538.9176632999997</v>
      </c>
      <c r="FI1205" s="227">
        <f t="shared" si="2138"/>
        <v>3113.21</v>
      </c>
      <c r="FJ1205" s="227">
        <f t="shared" si="2260"/>
        <v>62.264200000000002</v>
      </c>
      <c r="FK1205" s="227">
        <f t="shared" si="2261"/>
        <v>166.03786666666664</v>
      </c>
      <c r="FL1205" s="228">
        <f t="shared" si="2136"/>
        <v>1.0189235669011172</v>
      </c>
      <c r="FM1205" s="239">
        <f t="shared" si="2137"/>
        <v>111</v>
      </c>
      <c r="FN1205" s="231">
        <f t="shared" si="2262"/>
        <v>1.0259982759999999</v>
      </c>
      <c r="FO1205" s="227">
        <f t="shared" si="2263"/>
        <v>3254.5927679500001</v>
      </c>
      <c r="FP1205" s="227">
        <f t="shared" si="2264"/>
        <v>3482.8948346166667</v>
      </c>
      <c r="FQ1205" s="227">
        <f t="shared" ref="FQ1205:FQ1257" si="2287">FQ1204</f>
        <v>3113.21</v>
      </c>
      <c r="FR1205" s="227">
        <f t="shared" si="2265"/>
        <v>62.264200000000002</v>
      </c>
      <c r="FS1205" s="227">
        <f t="shared" si="2266"/>
        <v>134.90576666666666</v>
      </c>
      <c r="FT1205" s="228">
        <f t="shared" si="2285"/>
        <v>1.0178033244545839</v>
      </c>
      <c r="FU1205" s="239">
        <f t="shared" si="2286"/>
        <v>89</v>
      </c>
      <c r="FV1205" s="231">
        <f t="shared" si="2267"/>
        <v>1.0207923080000001</v>
      </c>
      <c r="FW1205" s="227">
        <f t="shared" si="2268"/>
        <v>3234.5187327200001</v>
      </c>
      <c r="FX1205" s="227">
        <f t="shared" si="2269"/>
        <v>3431.6886993866669</v>
      </c>
      <c r="FY1205" s="227">
        <f t="shared" si="2135"/>
        <v>3113.21</v>
      </c>
      <c r="FZ1205" s="227">
        <f t="shared" si="2270"/>
        <v>62.264200000000002</v>
      </c>
      <c r="GA1205" s="227">
        <f t="shared" si="2271"/>
        <v>103.77366666666667</v>
      </c>
      <c r="GB1205" s="228">
        <f t="shared" si="2128"/>
        <v>1.0182102348691189</v>
      </c>
      <c r="GC1205" s="239">
        <f t="shared" si="2129"/>
        <v>67</v>
      </c>
      <c r="GD1205" s="231">
        <f t="shared" si="2272"/>
        <v>1.015612755</v>
      </c>
      <c r="GE1205" s="227">
        <f t="shared" si="2273"/>
        <v>3219.3931930499998</v>
      </c>
      <c r="GF1205" s="227">
        <f t="shared" si="2274"/>
        <v>3385.4310597166664</v>
      </c>
      <c r="GG1205" s="227">
        <f t="shared" si="2279"/>
        <v>3113.21</v>
      </c>
      <c r="GH1205" s="227">
        <f t="shared" si="2071"/>
        <v>62.264200000000002</v>
      </c>
      <c r="GI1205" s="227">
        <f t="shared" si="2072"/>
        <v>71.603830000000002</v>
      </c>
      <c r="GJ1205" s="228">
        <f t="shared" si="2275"/>
        <v>1.0171926237818898</v>
      </c>
      <c r="GK1205" s="239">
        <f t="shared" si="2276"/>
        <v>47</v>
      </c>
      <c r="GL1205" s="231">
        <f t="shared" si="2073"/>
        <v>1.0109268810000001</v>
      </c>
      <c r="GM1205" s="227">
        <f t="shared" si="2074"/>
        <v>3201.33677657</v>
      </c>
      <c r="GN1205" s="227">
        <f t="shared" si="2075"/>
        <v>3335.2048065700001</v>
      </c>
      <c r="GO1205" s="227">
        <f t="shared" si="2126"/>
        <v>3113.21</v>
      </c>
      <c r="GP1205" s="227">
        <f t="shared" si="2130"/>
        <v>62.264200000000002</v>
      </c>
      <c r="GQ1205" s="227">
        <f t="shared" si="2131"/>
        <v>39.433993333333333</v>
      </c>
      <c r="GR1205" s="228">
        <f t="shared" si="2119"/>
        <v>1.0120310069381286</v>
      </c>
      <c r="GS1205" s="239">
        <f t="shared" si="2120"/>
        <v>25</v>
      </c>
      <c r="GT1205" s="231">
        <f t="shared" si="2132"/>
        <v>1.005797386</v>
      </c>
      <c r="GU1205" s="227">
        <f t="shared" si="2133"/>
        <v>3168.9306725599999</v>
      </c>
      <c r="GV1205" s="227">
        <f t="shared" si="2134"/>
        <v>3270.6288658933331</v>
      </c>
      <c r="GW1205" s="227">
        <f t="shared" si="2277"/>
        <v>3113.21</v>
      </c>
      <c r="GX1205" s="227">
        <f t="shared" si="2280"/>
        <v>62.264200000000002</v>
      </c>
      <c r="GY1205" s="227">
        <f t="shared" si="2281"/>
        <v>6.2264200000000001</v>
      </c>
      <c r="GZ1205" s="228">
        <f t="shared" si="2170"/>
        <v>1.000524454505699</v>
      </c>
      <c r="HA1205" s="239">
        <f t="shared" si="2171"/>
        <v>4</v>
      </c>
      <c r="HB1205" s="231">
        <f t="shared" si="2282"/>
        <v>1.0009253309999999</v>
      </c>
      <c r="HC1205" s="227">
        <f t="shared" si="2283"/>
        <v>3117.7249975499999</v>
      </c>
      <c r="HD1205" s="227">
        <f t="shared" si="2284"/>
        <v>3186.2156175499999</v>
      </c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3"/>
      <c r="JZ1205" s="1"/>
      <c r="KA1205" s="1"/>
      <c r="KB1205" s="1"/>
      <c r="KC1205" s="1"/>
      <c r="KD1205" s="1"/>
      <c r="KE1205" s="1"/>
    </row>
    <row r="1206" spans="1:291" x14ac:dyDescent="0.2">
      <c r="A1206" s="196">
        <f t="shared" si="2103"/>
        <v>43864</v>
      </c>
      <c r="B1206" s="236">
        <f t="shared" si="2174"/>
        <v>128138.47648994002</v>
      </c>
      <c r="C1206" s="66">
        <f t="shared" si="2158"/>
        <v>39785.994377269999</v>
      </c>
      <c r="D1206" s="77">
        <f t="shared" si="2104"/>
        <v>5320.25</v>
      </c>
      <c r="E1206" s="67">
        <f>VLOOKUP(A1205,[1]Plan1!$DQ$117:$DS$314,3)</f>
        <v>5331.42</v>
      </c>
      <c r="F1206" s="11">
        <f t="shared" si="2105"/>
        <v>43858</v>
      </c>
      <c r="G1206" s="73">
        <f t="shared" si="2093"/>
        <v>2.099525398242541E-3</v>
      </c>
      <c r="H1206" s="11">
        <f t="shared" si="2106"/>
        <v>43887</v>
      </c>
      <c r="I1206" s="11">
        <f t="shared" si="2094"/>
        <v>43887</v>
      </c>
      <c r="J1206" s="1">
        <f t="shared" si="2107"/>
        <v>20</v>
      </c>
      <c r="K1206" s="1">
        <f t="shared" si="2108"/>
        <v>5</v>
      </c>
      <c r="L1206" s="66">
        <f t="shared" si="2095"/>
        <v>1.0005244600000001</v>
      </c>
      <c r="M1206" s="70">
        <f t="shared" si="2159"/>
        <v>1.01150052</v>
      </c>
      <c r="N1206" s="70">
        <f t="shared" si="2145"/>
        <v>1.1222899102568764</v>
      </c>
      <c r="O1206" s="66">
        <f t="shared" si="2155"/>
        <v>1.1228784999999999</v>
      </c>
      <c r="P1206" s="66">
        <f t="shared" si="2096"/>
        <v>39806.860539879999</v>
      </c>
      <c r="Q1206" s="74">
        <f t="shared" si="2097"/>
        <v>0</v>
      </c>
      <c r="R1206" s="75">
        <f t="shared" si="2156"/>
        <v>0</v>
      </c>
      <c r="S1206" s="66">
        <f t="shared" si="2157"/>
        <v>0</v>
      </c>
      <c r="T1206" s="10">
        <f t="shared" si="2109"/>
        <v>0.06</v>
      </c>
      <c r="U1206" s="74">
        <f t="shared" si="2152"/>
        <v>5</v>
      </c>
      <c r="V1206" s="74">
        <v>252</v>
      </c>
      <c r="W1206" s="70">
        <f t="shared" si="2098"/>
        <v>1.001156798</v>
      </c>
      <c r="X1206" s="66">
        <f t="shared" si="2099"/>
        <v>46.048496649999997</v>
      </c>
      <c r="Y1206" s="66">
        <v>0</v>
      </c>
      <c r="Z1206" s="67">
        <f t="shared" si="2100"/>
        <v>0</v>
      </c>
      <c r="AA1206" s="68" t="str">
        <f t="shared" si="2110"/>
        <v>A+INCORP J=</v>
      </c>
      <c r="AB1206" s="11">
        <f t="shared" si="2111"/>
        <v>43887</v>
      </c>
      <c r="AC1206" s="227">
        <f t="shared" si="2117"/>
        <v>3113.21</v>
      </c>
      <c r="AD1206" s="227">
        <f t="shared" si="2175"/>
        <v>62.264200000000002</v>
      </c>
      <c r="AE1206" s="227">
        <f t="shared" si="2176"/>
        <v>704.62319666666667</v>
      </c>
      <c r="AF1206" s="228">
        <f t="shared" si="2124"/>
        <v>1.0761224433624255</v>
      </c>
      <c r="AG1206" s="230">
        <f t="shared" si="2125"/>
        <v>468</v>
      </c>
      <c r="AH1206" s="231">
        <f t="shared" si="2177"/>
        <v>1.1142858280000001</v>
      </c>
      <c r="AI1206" s="227">
        <f t="shared" si="2178"/>
        <v>3733.0749787899999</v>
      </c>
      <c r="AJ1206" s="227">
        <f t="shared" si="2179"/>
        <v>4499.9623754566665</v>
      </c>
      <c r="AK1206" s="227">
        <f t="shared" si="2165"/>
        <v>3113.21</v>
      </c>
      <c r="AL1206" s="227">
        <f t="shared" si="2180"/>
        <v>62.264200000000002</v>
      </c>
      <c r="AM1206" s="227">
        <f t="shared" si="2181"/>
        <v>673.49109666666664</v>
      </c>
      <c r="AN1206" s="228">
        <f t="shared" si="2166"/>
        <v>1.0751552094153571</v>
      </c>
      <c r="AO1206" s="230">
        <f t="shared" si="2167"/>
        <v>447</v>
      </c>
      <c r="AP1206" s="231">
        <f t="shared" si="2182"/>
        <v>1.1088882579999999</v>
      </c>
      <c r="AQ1206" s="227">
        <f t="shared" si="2183"/>
        <v>3711.6529789699998</v>
      </c>
      <c r="AR1206" s="227">
        <f t="shared" si="2184"/>
        <v>4447.4082756366661</v>
      </c>
      <c r="AS1206" s="227">
        <f t="shared" si="2112"/>
        <v>3113.21</v>
      </c>
      <c r="AT1206" s="227">
        <f t="shared" si="2185"/>
        <v>62.264200000000002</v>
      </c>
      <c r="AU1206" s="227">
        <f t="shared" si="2186"/>
        <v>642.35899666666671</v>
      </c>
      <c r="AV1206" s="228">
        <f t="shared" si="2113"/>
        <v>1.0727955237325324</v>
      </c>
      <c r="AW1206" s="230">
        <f t="shared" si="2114"/>
        <v>426</v>
      </c>
      <c r="AX1206" s="231">
        <f t="shared" si="2187"/>
        <v>1.1035168339999999</v>
      </c>
      <c r="AY1206" s="227">
        <f t="shared" si="2188"/>
        <v>3685.5671826399998</v>
      </c>
      <c r="AZ1206" s="227">
        <f t="shared" si="2189"/>
        <v>4390.1903793066667</v>
      </c>
      <c r="BA1206" s="227">
        <f t="shared" si="2091"/>
        <v>3113.21</v>
      </c>
      <c r="BB1206" s="227">
        <f t="shared" si="2190"/>
        <v>62.264200000000002</v>
      </c>
      <c r="BC1206" s="227">
        <f t="shared" si="2191"/>
        <v>610.18916000000002</v>
      </c>
      <c r="BD1206" s="228">
        <f t="shared" si="2163"/>
        <v>1.0685208667450745</v>
      </c>
      <c r="BE1206" s="230">
        <f t="shared" si="2164"/>
        <v>406</v>
      </c>
      <c r="BF1206" s="231">
        <f t="shared" si="2192"/>
        <v>1.098425384</v>
      </c>
      <c r="BG1206" s="227">
        <f t="shared" si="2193"/>
        <v>3653.9448251899998</v>
      </c>
      <c r="BH1206" s="227">
        <f t="shared" si="2194"/>
        <v>4326.3981851899998</v>
      </c>
      <c r="BI1206" s="227">
        <f t="shared" si="2115"/>
        <v>3113.21</v>
      </c>
      <c r="BJ1206" s="227">
        <f t="shared" si="2195"/>
        <v>62.264200000000002</v>
      </c>
      <c r="BK1206" s="227">
        <f t="shared" si="2196"/>
        <v>579.05706000000009</v>
      </c>
      <c r="BL1206" s="228">
        <f t="shared" si="2101"/>
        <v>1.0552248878685795</v>
      </c>
      <c r="BM1206" s="230">
        <f t="shared" si="2102"/>
        <v>384</v>
      </c>
      <c r="BN1206" s="231">
        <f t="shared" si="2197"/>
        <v>1.092851917</v>
      </c>
      <c r="BO1206" s="227">
        <f t="shared" si="2198"/>
        <v>3590.16791087</v>
      </c>
      <c r="BP1206" s="227">
        <f t="shared" si="2199"/>
        <v>4231.4891708699997</v>
      </c>
      <c r="BQ1206" s="227">
        <f t="shared" si="2162"/>
        <v>3113.21</v>
      </c>
      <c r="BR1206" s="227">
        <f t="shared" si="2200"/>
        <v>62.264200000000002</v>
      </c>
      <c r="BS1206" s="227">
        <f t="shared" si="2201"/>
        <v>544.81175000000007</v>
      </c>
      <c r="BT1206" s="228">
        <f t="shared" si="2160"/>
        <v>1.0517534223900513</v>
      </c>
      <c r="BU1206" s="230">
        <f t="shared" si="2161"/>
        <v>361</v>
      </c>
      <c r="BV1206" s="231">
        <f t="shared" si="2202"/>
        <v>1.0870553460000001</v>
      </c>
      <c r="BW1206" s="227">
        <f t="shared" si="2203"/>
        <v>3559.3771398200001</v>
      </c>
      <c r="BX1206" s="227">
        <f t="shared" si="2204"/>
        <v>4166.4530898200001</v>
      </c>
      <c r="BY1206" s="227">
        <f t="shared" si="2092"/>
        <v>3113.21</v>
      </c>
      <c r="BZ1206" s="227">
        <f t="shared" si="2205"/>
        <v>62.264200000000002</v>
      </c>
      <c r="CA1206" s="227">
        <f t="shared" si="2206"/>
        <v>514.71738666666681</v>
      </c>
      <c r="CB1206" s="228">
        <f t="shared" si="2089"/>
        <v>1.0526998142238471</v>
      </c>
      <c r="CC1206" s="230">
        <f t="shared" si="2090"/>
        <v>341</v>
      </c>
      <c r="CD1206" s="231">
        <f t="shared" si="2207"/>
        <v>1.0820398470000001</v>
      </c>
      <c r="CE1206" s="227">
        <f t="shared" si="2208"/>
        <v>3546.1427764999999</v>
      </c>
      <c r="CF1206" s="227">
        <f t="shared" si="2209"/>
        <v>4123.1243631666666</v>
      </c>
      <c r="CG1206" s="227">
        <f t="shared" si="2085"/>
        <v>3113.21</v>
      </c>
      <c r="CH1206" s="227">
        <f t="shared" si="2210"/>
        <v>62.264200000000002</v>
      </c>
      <c r="CI1206" s="227">
        <f t="shared" si="2211"/>
        <v>483.58528666666666</v>
      </c>
      <c r="CJ1206" s="228">
        <f t="shared" si="2153"/>
        <v>1.0476713102281416</v>
      </c>
      <c r="CK1206" s="230">
        <f t="shared" si="2154"/>
        <v>320</v>
      </c>
      <c r="CL1206" s="231">
        <f t="shared" si="2212"/>
        <v>1.076798476</v>
      </c>
      <c r="CM1206" s="227">
        <f t="shared" si="2213"/>
        <v>3512.1083064200002</v>
      </c>
      <c r="CN1206" s="227">
        <f t="shared" si="2214"/>
        <v>4057.9577930866667</v>
      </c>
      <c r="CO1206" s="227">
        <f t="shared" si="2088"/>
        <v>3113.21</v>
      </c>
      <c r="CP1206" s="227">
        <f t="shared" si="2215"/>
        <v>62.264200000000002</v>
      </c>
      <c r="CQ1206" s="227">
        <f t="shared" si="2216"/>
        <v>450.37771333333336</v>
      </c>
      <c r="CR1206" s="228">
        <f t="shared" si="2086"/>
        <v>1.0429786778158134</v>
      </c>
      <c r="CS1206" s="230">
        <f t="shared" si="2087"/>
        <v>300</v>
      </c>
      <c r="CT1206" s="231">
        <f t="shared" si="2217"/>
        <v>1.0718303</v>
      </c>
      <c r="CU1206" s="227">
        <f t="shared" si="2218"/>
        <v>3480.2454704500001</v>
      </c>
      <c r="CV1206" s="227">
        <f t="shared" si="2219"/>
        <v>3992.8873837833335</v>
      </c>
      <c r="CW1206" s="227">
        <f t="shared" si="2151"/>
        <v>3113.21</v>
      </c>
      <c r="CX1206" s="227">
        <f t="shared" si="2220"/>
        <v>62.264200000000002</v>
      </c>
      <c r="CY1206" s="227">
        <f t="shared" si="2221"/>
        <v>419.24561333333338</v>
      </c>
      <c r="CZ1206" s="228">
        <f t="shared" si="2149"/>
        <v>1.0451740136822589</v>
      </c>
      <c r="DA1206" s="239">
        <f t="shared" si="2150"/>
        <v>279</v>
      </c>
      <c r="DB1206" s="231">
        <f t="shared" si="2222"/>
        <v>1.066638384</v>
      </c>
      <c r="DC1206" s="227">
        <f t="shared" si="2223"/>
        <v>3470.67724309</v>
      </c>
      <c r="DD1206" s="227">
        <f t="shared" si="2224"/>
        <v>3952.1870564233336</v>
      </c>
      <c r="DE1206" s="227">
        <f t="shared" si="2084"/>
        <v>3113.21</v>
      </c>
      <c r="DF1206" s="227">
        <f t="shared" si="2225"/>
        <v>62.264200000000002</v>
      </c>
      <c r="DG1206" s="227">
        <f t="shared" si="2226"/>
        <v>388.11351333333334</v>
      </c>
      <c r="DH1206" s="228">
        <f t="shared" si="2082"/>
        <v>1.0436084930892398</v>
      </c>
      <c r="DI1206" s="239">
        <f t="shared" si="2083"/>
        <v>258</v>
      </c>
      <c r="DJ1206" s="231">
        <f t="shared" si="2227"/>
        <v>1.061471617</v>
      </c>
      <c r="DK1206" s="227">
        <f t="shared" si="2228"/>
        <v>3448.6919835799999</v>
      </c>
      <c r="DL1206" s="227">
        <f t="shared" si="2229"/>
        <v>3899.0696969133332</v>
      </c>
      <c r="DM1206" s="227">
        <f t="shared" si="2148"/>
        <v>3113.21</v>
      </c>
      <c r="DN1206" s="227">
        <f t="shared" si="2230"/>
        <v>62.264200000000002</v>
      </c>
      <c r="DO1206" s="227">
        <f t="shared" si="2231"/>
        <v>355.9436766666667</v>
      </c>
      <c r="DP1206" s="228">
        <f t="shared" si="2146"/>
        <v>1.0402800073466723</v>
      </c>
      <c r="DQ1206" s="239">
        <f t="shared" si="2147"/>
        <v>237</v>
      </c>
      <c r="DR1206" s="231">
        <f t="shared" si="2232"/>
        <v>1.0563298780000001</v>
      </c>
      <c r="DS1206" s="227">
        <f t="shared" si="2233"/>
        <v>3421.0406347100002</v>
      </c>
      <c r="DT1206" s="227">
        <f t="shared" si="2234"/>
        <v>3839.248511376667</v>
      </c>
      <c r="DU1206" s="227">
        <f t="shared" si="2081"/>
        <v>3113.21</v>
      </c>
      <c r="DV1206" s="227">
        <f t="shared" si="2235"/>
        <v>62.264200000000002</v>
      </c>
      <c r="DW1206" s="227">
        <f t="shared" si="2236"/>
        <v>326.88704999999999</v>
      </c>
      <c r="DX1206" s="228">
        <f t="shared" si="2078"/>
        <v>1.0358265205226354</v>
      </c>
      <c r="DY1206" s="239">
        <f t="shared" si="2079"/>
        <v>219</v>
      </c>
      <c r="DZ1206" s="231">
        <f t="shared" si="2237"/>
        <v>1.0519425010000001</v>
      </c>
      <c r="EA1206" s="227">
        <f t="shared" si="2238"/>
        <v>3392.2468273700001</v>
      </c>
      <c r="EB1206" s="227">
        <f t="shared" si="2239"/>
        <v>3781.39807737</v>
      </c>
      <c r="EC1206" s="227">
        <f t="shared" si="2142"/>
        <v>3113.21</v>
      </c>
      <c r="ED1206" s="227">
        <f t="shared" si="2240"/>
        <v>62.264200000000002</v>
      </c>
      <c r="EE1206" s="227">
        <f t="shared" si="2241"/>
        <v>294.71721333333335</v>
      </c>
      <c r="EF1206" s="228">
        <f t="shared" si="2143"/>
        <v>1.0281160467028343</v>
      </c>
      <c r="EG1206" s="239">
        <f t="shared" si="2144"/>
        <v>197</v>
      </c>
      <c r="EH1206" s="231">
        <f t="shared" si="2242"/>
        <v>1.04660489</v>
      </c>
      <c r="EI1206" s="227">
        <f t="shared" si="2243"/>
        <v>3349.9113473299999</v>
      </c>
      <c r="EJ1206" s="227">
        <f t="shared" si="2244"/>
        <v>3706.8927606633333</v>
      </c>
      <c r="EK1206" s="227">
        <f t="shared" si="2080"/>
        <v>3113.21</v>
      </c>
      <c r="EL1206" s="227">
        <f t="shared" si="2245"/>
        <v>62.264200000000002</v>
      </c>
      <c r="EM1206" s="227">
        <f t="shared" si="2246"/>
        <v>261.50964000000005</v>
      </c>
      <c r="EN1206" s="228">
        <f t="shared" si="2076"/>
        <v>1.0222893200630738</v>
      </c>
      <c r="EO1206" s="239">
        <f t="shared" si="2077"/>
        <v>176</v>
      </c>
      <c r="EP1206" s="231">
        <f t="shared" si="2247"/>
        <v>1.041535165</v>
      </c>
      <c r="EQ1206" s="227">
        <f t="shared" si="2248"/>
        <v>3314.7912056499999</v>
      </c>
      <c r="ER1206" s="227">
        <f t="shared" si="2249"/>
        <v>3638.5650456499998</v>
      </c>
      <c r="ES1206" s="227">
        <f t="shared" si="2141"/>
        <v>3113.21</v>
      </c>
      <c r="ET1206" s="227">
        <f t="shared" si="2250"/>
        <v>62.264200000000002</v>
      </c>
      <c r="EU1206" s="227">
        <f t="shared" si="2251"/>
        <v>231.41527666666667</v>
      </c>
      <c r="EV1206" s="228">
        <f t="shared" si="2139"/>
        <v>1.0209618974525108</v>
      </c>
      <c r="EW1206" s="239">
        <f t="shared" si="2140"/>
        <v>156</v>
      </c>
      <c r="EX1206" s="231">
        <f t="shared" si="2252"/>
        <v>1.036729689</v>
      </c>
      <c r="EY1206" s="227">
        <f t="shared" si="2253"/>
        <v>3295.21295887</v>
      </c>
      <c r="EZ1206" s="227">
        <f t="shared" si="2254"/>
        <v>3588.8924355366667</v>
      </c>
      <c r="FA1206" s="227">
        <f t="shared" si="2070"/>
        <v>3113.21</v>
      </c>
      <c r="FB1206" s="227">
        <f t="shared" si="2255"/>
        <v>62.264200000000002</v>
      </c>
      <c r="FC1206" s="227">
        <f t="shared" si="2256"/>
        <v>200.28317666666669</v>
      </c>
      <c r="FD1206" s="228">
        <f t="shared" ref="FD1206:FD1257" si="2288">($O1206/FD$1011)</f>
        <v>1.0208600828600782</v>
      </c>
      <c r="FE1206" s="239">
        <f t="shared" ref="FE1206:FE1257" si="2289">NETWORKDAYS(FE$1011,$A1206,$AE$118:$AE$502)-1</f>
        <v>134</v>
      </c>
      <c r="FF1206" s="231">
        <f t="shared" si="2257"/>
        <v>1.031469269</v>
      </c>
      <c r="FG1206" s="227">
        <f t="shared" si="2258"/>
        <v>3278.16593306</v>
      </c>
      <c r="FH1206" s="227">
        <f t="shared" si="2259"/>
        <v>3540.7133097266669</v>
      </c>
      <c r="FI1206" s="227">
        <f t="shared" si="2138"/>
        <v>3113.21</v>
      </c>
      <c r="FJ1206" s="227">
        <f t="shared" si="2260"/>
        <v>62.264200000000002</v>
      </c>
      <c r="FK1206" s="227">
        <f t="shared" si="2261"/>
        <v>167.07560333333331</v>
      </c>
      <c r="FL1206" s="228">
        <f t="shared" si="2136"/>
        <v>1.0189235669011172</v>
      </c>
      <c r="FM1206" s="239">
        <f t="shared" si="2137"/>
        <v>112</v>
      </c>
      <c r="FN1206" s="231">
        <f t="shared" si="2262"/>
        <v>1.0262355409999999</v>
      </c>
      <c r="FO1206" s="227">
        <f t="shared" si="2263"/>
        <v>3255.3454017200002</v>
      </c>
      <c r="FP1206" s="227">
        <f t="shared" si="2264"/>
        <v>3484.6852050533334</v>
      </c>
      <c r="FQ1206" s="227">
        <f t="shared" si="2287"/>
        <v>3113.21</v>
      </c>
      <c r="FR1206" s="227">
        <f t="shared" si="2265"/>
        <v>62.264200000000002</v>
      </c>
      <c r="FS1206" s="227">
        <f t="shared" si="2266"/>
        <v>135.94350333333333</v>
      </c>
      <c r="FT1206" s="228">
        <f t="shared" si="2285"/>
        <v>1.0178033244545839</v>
      </c>
      <c r="FU1206" s="239">
        <f t="shared" si="2286"/>
        <v>90</v>
      </c>
      <c r="FV1206" s="231">
        <f t="shared" si="2267"/>
        <v>1.0210283689999999</v>
      </c>
      <c r="FW1206" s="227">
        <f t="shared" si="2268"/>
        <v>3235.2667239799998</v>
      </c>
      <c r="FX1206" s="227">
        <f t="shared" si="2269"/>
        <v>3433.4744273133333</v>
      </c>
      <c r="FY1206" s="227">
        <f t="shared" si="2135"/>
        <v>3113.21</v>
      </c>
      <c r="FZ1206" s="227">
        <f t="shared" si="2270"/>
        <v>62.264200000000002</v>
      </c>
      <c r="GA1206" s="227">
        <f t="shared" si="2271"/>
        <v>104.81140333333335</v>
      </c>
      <c r="GB1206" s="228">
        <f t="shared" si="2128"/>
        <v>1.0182102348691189</v>
      </c>
      <c r="GC1206" s="239">
        <f t="shared" si="2129"/>
        <v>68</v>
      </c>
      <c r="GD1206" s="231">
        <f t="shared" si="2272"/>
        <v>1.015847618</v>
      </c>
      <c r="GE1206" s="227">
        <f t="shared" si="2273"/>
        <v>3220.1376858100002</v>
      </c>
      <c r="GF1206" s="227">
        <f t="shared" si="2274"/>
        <v>3387.2132891433334</v>
      </c>
      <c r="GG1206" s="227">
        <f t="shared" si="2279"/>
        <v>3113.21</v>
      </c>
      <c r="GH1206" s="227">
        <f t="shared" si="2071"/>
        <v>62.264200000000002</v>
      </c>
      <c r="GI1206" s="227">
        <f t="shared" si="2072"/>
        <v>72.641566666666677</v>
      </c>
      <c r="GJ1206" s="228">
        <f t="shared" si="2275"/>
        <v>1.0171926237818898</v>
      </c>
      <c r="GK1206" s="239">
        <f t="shared" si="2276"/>
        <v>48</v>
      </c>
      <c r="GL1206" s="231">
        <f t="shared" si="2073"/>
        <v>1.01116066</v>
      </c>
      <c r="GM1206" s="227">
        <f t="shared" si="2074"/>
        <v>3202.0770925299998</v>
      </c>
      <c r="GN1206" s="227">
        <f t="shared" si="2075"/>
        <v>3336.9828591966666</v>
      </c>
      <c r="GO1206" s="227">
        <f t="shared" si="2126"/>
        <v>3113.21</v>
      </c>
      <c r="GP1206" s="227">
        <f t="shared" si="2130"/>
        <v>62.264200000000002</v>
      </c>
      <c r="GQ1206" s="227">
        <f t="shared" si="2131"/>
        <v>40.471730000000001</v>
      </c>
      <c r="GR1206" s="228">
        <f t="shared" si="2119"/>
        <v>1.0120310069381286</v>
      </c>
      <c r="GS1206" s="239">
        <f t="shared" si="2120"/>
        <v>26</v>
      </c>
      <c r="GT1206" s="231">
        <f t="shared" si="2132"/>
        <v>1.006029979</v>
      </c>
      <c r="GU1206" s="227">
        <f t="shared" si="2133"/>
        <v>3169.6634951999999</v>
      </c>
      <c r="GV1206" s="227">
        <f t="shared" si="2134"/>
        <v>3272.3994251999998</v>
      </c>
      <c r="GW1206" s="227">
        <f t="shared" si="2277"/>
        <v>3113.21</v>
      </c>
      <c r="GX1206" s="227">
        <f t="shared" si="2280"/>
        <v>62.264200000000002</v>
      </c>
      <c r="GY1206" s="227">
        <f t="shared" si="2281"/>
        <v>7.2641566666666675</v>
      </c>
      <c r="GZ1206" s="228">
        <f t="shared" si="2170"/>
        <v>1.000524454505699</v>
      </c>
      <c r="HA1206" s="239">
        <f t="shared" si="2171"/>
        <v>5</v>
      </c>
      <c r="HB1206" s="231">
        <f t="shared" si="2282"/>
        <v>1.001156798</v>
      </c>
      <c r="HC1206" s="227">
        <f t="shared" si="2283"/>
        <v>3118.44598086</v>
      </c>
      <c r="HD1206" s="227">
        <f t="shared" si="2284"/>
        <v>3187.9743375266667</v>
      </c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3"/>
      <c r="JZ1206" s="1"/>
      <c r="KA1206" s="1"/>
      <c r="KB1206" s="1"/>
      <c r="KC1206" s="1"/>
      <c r="KD1206" s="1"/>
      <c r="KE1206" s="1"/>
    </row>
    <row r="1207" spans="1:291" x14ac:dyDescent="0.2">
      <c r="A1207" s="196">
        <f t="shared" si="2103"/>
        <v>43865</v>
      </c>
      <c r="B1207" s="236">
        <f t="shared" si="2174"/>
        <v>128202.17723010331</v>
      </c>
      <c r="C1207" s="66">
        <f t="shared" si="2158"/>
        <v>39785.994377269999</v>
      </c>
      <c r="D1207" s="77">
        <f t="shared" si="2104"/>
        <v>5320.25</v>
      </c>
      <c r="E1207" s="67">
        <f>VLOOKUP(A1206,[1]Plan1!$DQ$117:$DS$314,3)</f>
        <v>5331.42</v>
      </c>
      <c r="F1207" s="11">
        <f t="shared" si="2105"/>
        <v>43858</v>
      </c>
      <c r="G1207" s="73">
        <f t="shared" si="2093"/>
        <v>2.099525398242541E-3</v>
      </c>
      <c r="H1207" s="11">
        <f t="shared" si="2106"/>
        <v>43887</v>
      </c>
      <c r="I1207" s="11">
        <f t="shared" si="2094"/>
        <v>43887</v>
      </c>
      <c r="J1207" s="1">
        <f t="shared" si="2107"/>
        <v>20</v>
      </c>
      <c r="K1207" s="1">
        <f t="shared" si="2108"/>
        <v>6</v>
      </c>
      <c r="L1207" s="66">
        <f t="shared" si="2095"/>
        <v>1.0006293900000001</v>
      </c>
      <c r="M1207" s="70">
        <f t="shared" si="2159"/>
        <v>1.01150052</v>
      </c>
      <c r="N1207" s="70">
        <f t="shared" si="2145"/>
        <v>1.1222899102568764</v>
      </c>
      <c r="O1207" s="66">
        <f t="shared" si="2155"/>
        <v>1.1229962600000001</v>
      </c>
      <c r="P1207" s="66">
        <f t="shared" si="2096"/>
        <v>39811.035284270001</v>
      </c>
      <c r="Q1207" s="74">
        <f t="shared" si="2097"/>
        <v>0</v>
      </c>
      <c r="R1207" s="75">
        <f t="shared" si="2156"/>
        <v>0</v>
      </c>
      <c r="S1207" s="66">
        <f t="shared" si="2157"/>
        <v>0</v>
      </c>
      <c r="T1207" s="10">
        <f t="shared" si="2109"/>
        <v>0.06</v>
      </c>
      <c r="U1207" s="74">
        <f t="shared" si="2152"/>
        <v>6</v>
      </c>
      <c r="V1207" s="74">
        <v>252</v>
      </c>
      <c r="W1207" s="70">
        <f t="shared" si="2098"/>
        <v>1.0013883180000001</v>
      </c>
      <c r="X1207" s="66">
        <f t="shared" si="2099"/>
        <v>55.270376880000001</v>
      </c>
      <c r="Y1207" s="66">
        <v>0</v>
      </c>
      <c r="Z1207" s="67">
        <f t="shared" si="2100"/>
        <v>0</v>
      </c>
      <c r="AA1207" s="68" t="str">
        <f t="shared" si="2110"/>
        <v>A+INCORP J=</v>
      </c>
      <c r="AB1207" s="11">
        <f t="shared" si="2111"/>
        <v>43887</v>
      </c>
      <c r="AC1207" s="227">
        <f t="shared" si="2117"/>
        <v>3113.21</v>
      </c>
      <c r="AD1207" s="227">
        <f t="shared" si="2175"/>
        <v>62.264200000000002</v>
      </c>
      <c r="AE1207" s="227">
        <f t="shared" si="2176"/>
        <v>705.66093333333345</v>
      </c>
      <c r="AF1207" s="228">
        <f t="shared" si="2124"/>
        <v>1.0762352998993798</v>
      </c>
      <c r="AG1207" s="230">
        <f t="shared" si="2125"/>
        <v>469</v>
      </c>
      <c r="AH1207" s="231">
        <f t="shared" si="2177"/>
        <v>1.114543509</v>
      </c>
      <c r="AI1207" s="227">
        <f t="shared" si="2178"/>
        <v>3734.3298509400001</v>
      </c>
      <c r="AJ1207" s="227">
        <f t="shared" si="2179"/>
        <v>4502.2549842733333</v>
      </c>
      <c r="AK1207" s="227">
        <f t="shared" si="2165"/>
        <v>3113.21</v>
      </c>
      <c r="AL1207" s="227">
        <f t="shared" si="2180"/>
        <v>62.264200000000002</v>
      </c>
      <c r="AM1207" s="227">
        <f t="shared" si="2181"/>
        <v>674.52883333333341</v>
      </c>
      <c r="AN1207" s="228">
        <f t="shared" si="2166"/>
        <v>1.075267964515273</v>
      </c>
      <c r="AO1207" s="230">
        <f t="shared" si="2167"/>
        <v>448</v>
      </c>
      <c r="AP1207" s="231">
        <f t="shared" si="2182"/>
        <v>1.109144691</v>
      </c>
      <c r="AQ1207" s="227">
        <f t="shared" si="2183"/>
        <v>3712.9006507899999</v>
      </c>
      <c r="AR1207" s="227">
        <f t="shared" si="2184"/>
        <v>4449.6936841233328</v>
      </c>
      <c r="AS1207" s="227">
        <f t="shared" si="2112"/>
        <v>3113.21</v>
      </c>
      <c r="AT1207" s="227">
        <f t="shared" si="2185"/>
        <v>62.264200000000002</v>
      </c>
      <c r="AU1207" s="227">
        <f t="shared" si="2186"/>
        <v>643.39673333333337</v>
      </c>
      <c r="AV1207" s="228">
        <f t="shared" si="2113"/>
        <v>1.0729080313643686</v>
      </c>
      <c r="AW1207" s="230">
        <f t="shared" si="2114"/>
        <v>427</v>
      </c>
      <c r="AX1207" s="231">
        <f t="shared" si="2187"/>
        <v>1.103772025</v>
      </c>
      <c r="AY1207" s="227">
        <f t="shared" si="2188"/>
        <v>3686.8060862399998</v>
      </c>
      <c r="AZ1207" s="227">
        <f t="shared" si="2189"/>
        <v>4392.4670195733333</v>
      </c>
      <c r="BA1207" s="227">
        <f t="shared" si="2091"/>
        <v>3113.21</v>
      </c>
      <c r="BB1207" s="227">
        <f t="shared" si="2190"/>
        <v>62.264200000000002</v>
      </c>
      <c r="BC1207" s="227">
        <f t="shared" si="2191"/>
        <v>611.22689666666668</v>
      </c>
      <c r="BD1207" s="228">
        <f t="shared" si="2163"/>
        <v>1.0686329260794263</v>
      </c>
      <c r="BE1207" s="230">
        <f t="shared" si="2164"/>
        <v>407</v>
      </c>
      <c r="BF1207" s="231">
        <f t="shared" si="2192"/>
        <v>1.098679398</v>
      </c>
      <c r="BG1207" s="227">
        <f t="shared" si="2193"/>
        <v>3655.1731002900001</v>
      </c>
      <c r="BH1207" s="227">
        <f t="shared" si="2194"/>
        <v>4328.6641969566663</v>
      </c>
      <c r="BI1207" s="227">
        <f t="shared" si="2115"/>
        <v>3113.21</v>
      </c>
      <c r="BJ1207" s="227">
        <f t="shared" si="2195"/>
        <v>62.264200000000002</v>
      </c>
      <c r="BK1207" s="227">
        <f t="shared" si="2196"/>
        <v>580.09479666666664</v>
      </c>
      <c r="BL1207" s="228">
        <f t="shared" si="2101"/>
        <v>1.0553355528094395</v>
      </c>
      <c r="BM1207" s="230">
        <f t="shared" si="2102"/>
        <v>385</v>
      </c>
      <c r="BN1207" s="231">
        <f t="shared" si="2197"/>
        <v>1.0931046419999999</v>
      </c>
      <c r="BO1207" s="227">
        <f t="shared" si="2198"/>
        <v>3591.37474694</v>
      </c>
      <c r="BP1207" s="227">
        <f t="shared" si="2199"/>
        <v>4233.7337436066664</v>
      </c>
      <c r="BQ1207" s="227">
        <f t="shared" si="2162"/>
        <v>3113.21</v>
      </c>
      <c r="BR1207" s="227">
        <f t="shared" si="2200"/>
        <v>62.264200000000002</v>
      </c>
      <c r="BS1207" s="227">
        <f t="shared" si="2201"/>
        <v>545.84948666666673</v>
      </c>
      <c r="BT1207" s="228">
        <f t="shared" si="2160"/>
        <v>1.05186372326679</v>
      </c>
      <c r="BU1207" s="230">
        <f t="shared" si="2161"/>
        <v>362</v>
      </c>
      <c r="BV1207" s="231">
        <f t="shared" si="2202"/>
        <v>1.0873067300000001</v>
      </c>
      <c r="BW1207" s="227">
        <f t="shared" si="2203"/>
        <v>3560.57362384</v>
      </c>
      <c r="BX1207" s="227">
        <f t="shared" si="2204"/>
        <v>4168.687310506667</v>
      </c>
      <c r="BY1207" s="227">
        <f t="shared" si="2092"/>
        <v>3113.21</v>
      </c>
      <c r="BZ1207" s="227">
        <f t="shared" si="2205"/>
        <v>62.264200000000002</v>
      </c>
      <c r="CA1207" s="227">
        <f t="shared" si="2206"/>
        <v>515.75512333333336</v>
      </c>
      <c r="CB1207" s="228">
        <f t="shared" si="2089"/>
        <v>1.0528102143518423</v>
      </c>
      <c r="CC1207" s="230">
        <f t="shared" si="2090"/>
        <v>342</v>
      </c>
      <c r="CD1207" s="231">
        <f t="shared" si="2207"/>
        <v>1.0822900710000001</v>
      </c>
      <c r="CE1207" s="227">
        <f t="shared" si="2208"/>
        <v>3547.3348112899998</v>
      </c>
      <c r="CF1207" s="227">
        <f t="shared" si="2209"/>
        <v>4125.3541346233333</v>
      </c>
      <c r="CG1207" s="227">
        <f t="shared" si="2085"/>
        <v>3113.21</v>
      </c>
      <c r="CH1207" s="227">
        <f t="shared" si="2210"/>
        <v>62.264200000000002</v>
      </c>
      <c r="CI1207" s="227">
        <f t="shared" si="2211"/>
        <v>484.62302333333338</v>
      </c>
      <c r="CJ1207" s="228">
        <f t="shared" si="2153"/>
        <v>1.0477811830002115</v>
      </c>
      <c r="CK1207" s="230">
        <f t="shared" si="2154"/>
        <v>321</v>
      </c>
      <c r="CL1207" s="231">
        <f t="shared" si="2212"/>
        <v>1.0770474880000001</v>
      </c>
      <c r="CM1207" s="227">
        <f t="shared" si="2213"/>
        <v>3513.2889007799999</v>
      </c>
      <c r="CN1207" s="227">
        <f t="shared" si="2214"/>
        <v>4060.1761241133336</v>
      </c>
      <c r="CO1207" s="227">
        <f t="shared" si="2088"/>
        <v>3113.21</v>
      </c>
      <c r="CP1207" s="227">
        <f t="shared" si="2215"/>
        <v>62.264200000000002</v>
      </c>
      <c r="CQ1207" s="227">
        <f t="shared" si="2216"/>
        <v>451.41544999999996</v>
      </c>
      <c r="CR1207" s="228">
        <f t="shared" si="2086"/>
        <v>1.043088058455927</v>
      </c>
      <c r="CS1207" s="230">
        <f t="shared" si="2087"/>
        <v>301</v>
      </c>
      <c r="CT1207" s="231">
        <f t="shared" si="2217"/>
        <v>1.072078163</v>
      </c>
      <c r="CU1207" s="227">
        <f t="shared" si="2218"/>
        <v>3481.4153538099999</v>
      </c>
      <c r="CV1207" s="227">
        <f t="shared" si="2219"/>
        <v>3995.09500381</v>
      </c>
      <c r="CW1207" s="227">
        <f t="shared" si="2151"/>
        <v>3113.21</v>
      </c>
      <c r="CX1207" s="227">
        <f t="shared" si="2220"/>
        <v>62.264200000000002</v>
      </c>
      <c r="CY1207" s="227">
        <f t="shared" si="2221"/>
        <v>420.28335000000004</v>
      </c>
      <c r="CZ1207" s="228">
        <f t="shared" si="2149"/>
        <v>1.0452836245545407</v>
      </c>
      <c r="DA1207" s="239">
        <f t="shared" si="2150"/>
        <v>280</v>
      </c>
      <c r="DB1207" s="231">
        <f t="shared" si="2222"/>
        <v>1.0668850459999999</v>
      </c>
      <c r="DC1207" s="227">
        <f t="shared" si="2223"/>
        <v>3471.84390893</v>
      </c>
      <c r="DD1207" s="227">
        <f t="shared" si="2224"/>
        <v>3954.3914589300002</v>
      </c>
      <c r="DE1207" s="227">
        <f t="shared" si="2084"/>
        <v>3113.21</v>
      </c>
      <c r="DF1207" s="227">
        <f t="shared" si="2225"/>
        <v>62.264200000000002</v>
      </c>
      <c r="DG1207" s="227">
        <f t="shared" si="2226"/>
        <v>389.15125</v>
      </c>
      <c r="DH1207" s="228">
        <f t="shared" si="2082"/>
        <v>1.0437179397801741</v>
      </c>
      <c r="DI1207" s="239">
        <f t="shared" si="2083"/>
        <v>259</v>
      </c>
      <c r="DJ1207" s="231">
        <f t="shared" si="2227"/>
        <v>1.0617170849999999</v>
      </c>
      <c r="DK1207" s="227">
        <f t="shared" si="2228"/>
        <v>3449.8512617699998</v>
      </c>
      <c r="DL1207" s="227">
        <f t="shared" si="2229"/>
        <v>3901.2667117699998</v>
      </c>
      <c r="DM1207" s="227">
        <f t="shared" si="2148"/>
        <v>3113.21</v>
      </c>
      <c r="DN1207" s="227">
        <f t="shared" si="2230"/>
        <v>62.264200000000002</v>
      </c>
      <c r="DO1207" s="227">
        <f t="shared" si="2231"/>
        <v>356.98141333333336</v>
      </c>
      <c r="DP1207" s="228">
        <f t="shared" si="2146"/>
        <v>1.0403891049682452</v>
      </c>
      <c r="DQ1207" s="239">
        <f t="shared" si="2147"/>
        <v>238</v>
      </c>
      <c r="DR1207" s="231">
        <f t="shared" si="2232"/>
        <v>1.056574157</v>
      </c>
      <c r="DS1207" s="227">
        <f t="shared" si="2233"/>
        <v>3422.1906180199999</v>
      </c>
      <c r="DT1207" s="227">
        <f t="shared" si="2234"/>
        <v>3841.4362313533334</v>
      </c>
      <c r="DU1207" s="227">
        <f t="shared" si="2081"/>
        <v>3113.21</v>
      </c>
      <c r="DV1207" s="227">
        <f t="shared" si="2235"/>
        <v>62.264200000000002</v>
      </c>
      <c r="DW1207" s="227">
        <f t="shared" si="2236"/>
        <v>327.92478666666665</v>
      </c>
      <c r="DX1207" s="228">
        <f t="shared" si="2078"/>
        <v>1.0359351510922448</v>
      </c>
      <c r="DY1207" s="239">
        <f t="shared" si="2079"/>
        <v>220</v>
      </c>
      <c r="DZ1207" s="231">
        <f t="shared" si="2237"/>
        <v>1.0521857649999999</v>
      </c>
      <c r="EA1207" s="227">
        <f t="shared" si="2238"/>
        <v>3393.3871303300002</v>
      </c>
      <c r="EB1207" s="227">
        <f t="shared" si="2239"/>
        <v>3783.5761169966668</v>
      </c>
      <c r="EC1207" s="227">
        <f t="shared" si="2142"/>
        <v>3113.21</v>
      </c>
      <c r="ED1207" s="227">
        <f t="shared" si="2240"/>
        <v>62.264200000000002</v>
      </c>
      <c r="EE1207" s="227">
        <f t="shared" si="2241"/>
        <v>295.75495000000001</v>
      </c>
      <c r="EF1207" s="228">
        <f t="shared" si="2143"/>
        <v>1.0282238686494296</v>
      </c>
      <c r="EG1207" s="239">
        <f t="shared" si="2144"/>
        <v>198</v>
      </c>
      <c r="EH1207" s="231">
        <f t="shared" si="2242"/>
        <v>1.046846921</v>
      </c>
      <c r="EI1207" s="227">
        <f t="shared" si="2243"/>
        <v>3351.03742349</v>
      </c>
      <c r="EJ1207" s="227">
        <f t="shared" si="2244"/>
        <v>3709.0565734900001</v>
      </c>
      <c r="EK1207" s="227">
        <f t="shared" si="2080"/>
        <v>3113.21</v>
      </c>
      <c r="EL1207" s="227">
        <f t="shared" si="2245"/>
        <v>62.264200000000002</v>
      </c>
      <c r="EM1207" s="227">
        <f t="shared" si="2246"/>
        <v>262.54737666666671</v>
      </c>
      <c r="EN1207" s="228">
        <f t="shared" si="2076"/>
        <v>1.022396530941482</v>
      </c>
      <c r="EO1207" s="239">
        <f t="shared" si="2077"/>
        <v>177</v>
      </c>
      <c r="EP1207" s="231">
        <f t="shared" si="2247"/>
        <v>1.0417760229999999</v>
      </c>
      <c r="EQ1207" s="227">
        <f t="shared" si="2248"/>
        <v>3315.9054741999998</v>
      </c>
      <c r="ER1207" s="227">
        <f t="shared" si="2249"/>
        <v>3640.7170508666668</v>
      </c>
      <c r="ES1207" s="227">
        <f t="shared" si="2141"/>
        <v>3113.21</v>
      </c>
      <c r="ET1207" s="227">
        <f t="shared" si="2250"/>
        <v>62.264200000000002</v>
      </c>
      <c r="EU1207" s="227">
        <f t="shared" si="2251"/>
        <v>232.45301333333336</v>
      </c>
      <c r="EV1207" s="228">
        <f t="shared" si="2139"/>
        <v>1.0210689691196984</v>
      </c>
      <c r="EW1207" s="239">
        <f t="shared" si="2140"/>
        <v>157</v>
      </c>
      <c r="EX1207" s="231">
        <f t="shared" si="2252"/>
        <v>1.0369694350000001</v>
      </c>
      <c r="EY1207" s="227">
        <f t="shared" si="2253"/>
        <v>3296.3206439000001</v>
      </c>
      <c r="EZ1207" s="227">
        <f t="shared" si="2254"/>
        <v>3591.0378572333334</v>
      </c>
      <c r="FA1207" s="227">
        <f t="shared" ref="FA1207:FA1257" si="2290">FA1206</f>
        <v>3113.21</v>
      </c>
      <c r="FB1207" s="227">
        <f t="shared" si="2255"/>
        <v>62.264200000000002</v>
      </c>
      <c r="FC1207" s="227">
        <f t="shared" si="2256"/>
        <v>201.32091333333332</v>
      </c>
      <c r="FD1207" s="228">
        <f t="shared" si="2288"/>
        <v>1.0209671438496313</v>
      </c>
      <c r="FE1207" s="239">
        <f t="shared" si="2289"/>
        <v>135</v>
      </c>
      <c r="FF1207" s="231">
        <f t="shared" si="2257"/>
        <v>1.0317077990000001</v>
      </c>
      <c r="FG1207" s="227">
        <f t="shared" si="2258"/>
        <v>3279.2678892700001</v>
      </c>
      <c r="FH1207" s="227">
        <f t="shared" si="2259"/>
        <v>3542.8530026033332</v>
      </c>
      <c r="FI1207" s="227">
        <f t="shared" si="2138"/>
        <v>3113.21</v>
      </c>
      <c r="FJ1207" s="227">
        <f t="shared" si="2260"/>
        <v>62.264200000000002</v>
      </c>
      <c r="FK1207" s="227">
        <f t="shared" si="2261"/>
        <v>168.11334000000002</v>
      </c>
      <c r="FL1207" s="228">
        <f t="shared" si="2136"/>
        <v>1.0190304248018058</v>
      </c>
      <c r="FM1207" s="239">
        <f t="shared" si="2137"/>
        <v>113</v>
      </c>
      <c r="FN1207" s="231">
        <f t="shared" si="2262"/>
        <v>1.026472861</v>
      </c>
      <c r="FO1207" s="227">
        <f t="shared" si="2263"/>
        <v>3256.4396877999998</v>
      </c>
      <c r="FP1207" s="227">
        <f t="shared" si="2264"/>
        <v>3486.8172277999997</v>
      </c>
      <c r="FQ1207" s="227">
        <f t="shared" si="2287"/>
        <v>3113.21</v>
      </c>
      <c r="FR1207" s="227">
        <f t="shared" si="2265"/>
        <v>62.264200000000002</v>
      </c>
      <c r="FS1207" s="227">
        <f t="shared" si="2266"/>
        <v>136.98124000000001</v>
      </c>
      <c r="FT1207" s="228">
        <f t="shared" si="2285"/>
        <v>1.0179100648717241</v>
      </c>
      <c r="FU1207" s="239">
        <f t="shared" si="2286"/>
        <v>91</v>
      </c>
      <c r="FV1207" s="231">
        <f t="shared" si="2267"/>
        <v>1.021264484</v>
      </c>
      <c r="FW1207" s="227">
        <f t="shared" si="2268"/>
        <v>3236.35425799</v>
      </c>
      <c r="FX1207" s="227">
        <f t="shared" si="2269"/>
        <v>3435.5996979900001</v>
      </c>
      <c r="FY1207" s="227">
        <f t="shared" si="2135"/>
        <v>3113.21</v>
      </c>
      <c r="FZ1207" s="227">
        <f t="shared" si="2270"/>
        <v>62.264200000000002</v>
      </c>
      <c r="GA1207" s="227">
        <f t="shared" si="2271"/>
        <v>105.84914000000001</v>
      </c>
      <c r="GB1207" s="228">
        <f t="shared" si="2128"/>
        <v>1.0183170179603067</v>
      </c>
      <c r="GC1207" s="239">
        <f t="shared" si="2129"/>
        <v>69</v>
      </c>
      <c r="GD1207" s="231">
        <f t="shared" si="2272"/>
        <v>1.0160825360000001</v>
      </c>
      <c r="GE1207" s="227">
        <f t="shared" si="2273"/>
        <v>3221.2201375499999</v>
      </c>
      <c r="GF1207" s="227">
        <f t="shared" si="2274"/>
        <v>3389.3334775499998</v>
      </c>
      <c r="GG1207" s="227">
        <f t="shared" si="2279"/>
        <v>3113.21</v>
      </c>
      <c r="GH1207" s="227">
        <f t="shared" ref="GH1207:GH1257" si="2291">0.02*GG1207</f>
        <v>62.264200000000002</v>
      </c>
      <c r="GI1207" s="227">
        <f t="shared" ref="GI1207:GI1257" si="2292">(($A1207-GI$1134)/30)*0.01*GG1207</f>
        <v>73.679303333333337</v>
      </c>
      <c r="GJ1207" s="228">
        <f t="shared" si="2275"/>
        <v>1.017299300152821</v>
      </c>
      <c r="GK1207" s="239">
        <f t="shared" si="2276"/>
        <v>49</v>
      </c>
      <c r="GL1207" s="231">
        <f t="shared" ref="GL1207:GL1257" si="2293">ROUND((1+0.06)^TRUNC((GK1207/252),9),9)</f>
        <v>1.0113944939999999</v>
      </c>
      <c r="GM1207" s="227">
        <f t="shared" ref="GM1207:GM1257" si="2294">TRUNC(GG1207*(GJ1207*GL1207),8)</f>
        <v>3203.1534727899998</v>
      </c>
      <c r="GN1207" s="227">
        <f t="shared" ref="GN1207:GN1257" si="2295">IF(GN$1102="SIM",0,GH1207+GI1207+GM1207)</f>
        <v>3339.0969761233332</v>
      </c>
      <c r="GO1207" s="227">
        <f t="shared" si="2126"/>
        <v>3113.21</v>
      </c>
      <c r="GP1207" s="227">
        <f t="shared" si="2130"/>
        <v>62.264200000000002</v>
      </c>
      <c r="GQ1207" s="227">
        <f t="shared" si="2131"/>
        <v>41.509466666666661</v>
      </c>
      <c r="GR1207" s="228">
        <f t="shared" si="2119"/>
        <v>1.0121371419931475</v>
      </c>
      <c r="GS1207" s="239">
        <f t="shared" si="2120"/>
        <v>27</v>
      </c>
      <c r="GT1207" s="231">
        <f t="shared" si="2132"/>
        <v>1.006262626</v>
      </c>
      <c r="GU1207" s="227">
        <f t="shared" si="2133"/>
        <v>3170.7289779900002</v>
      </c>
      <c r="GV1207" s="227">
        <f t="shared" si="2134"/>
        <v>3274.5026446566667</v>
      </c>
      <c r="GW1207" s="227">
        <f t="shared" si="2277"/>
        <v>3113.21</v>
      </c>
      <c r="GX1207" s="227">
        <f t="shared" si="2280"/>
        <v>62.264200000000002</v>
      </c>
      <c r="GY1207" s="227">
        <f t="shared" si="2281"/>
        <v>8.301893333333334</v>
      </c>
      <c r="GZ1207" s="228">
        <f t="shared" si="2170"/>
        <v>1.0006293828303243</v>
      </c>
      <c r="HA1207" s="239">
        <f t="shared" si="2171"/>
        <v>6</v>
      </c>
      <c r="HB1207" s="231">
        <f t="shared" si="2282"/>
        <v>1.0013883180000001</v>
      </c>
      <c r="HC1207" s="227">
        <f t="shared" si="2283"/>
        <v>3119.4942466699999</v>
      </c>
      <c r="HD1207" s="227">
        <f t="shared" si="2284"/>
        <v>3190.0603400033333</v>
      </c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3"/>
      <c r="JZ1207" s="1"/>
      <c r="KA1207" s="1"/>
      <c r="KB1207" s="1"/>
      <c r="KC1207" s="1"/>
      <c r="KD1207" s="1"/>
      <c r="KE1207" s="1"/>
    </row>
    <row r="1208" spans="1:291" x14ac:dyDescent="0.2">
      <c r="A1208" s="196">
        <f t="shared" si="2103"/>
        <v>43866</v>
      </c>
      <c r="B1208" s="236">
        <f t="shared" si="2174"/>
        <v>128265.89183808665</v>
      </c>
      <c r="C1208" s="66">
        <f t="shared" si="2158"/>
        <v>39785.994377269999</v>
      </c>
      <c r="D1208" s="77">
        <f t="shared" si="2104"/>
        <v>5320.25</v>
      </c>
      <c r="E1208" s="67">
        <f>VLOOKUP(A1207,[1]Plan1!$DQ$117:$DS$314,3)</f>
        <v>5331.42</v>
      </c>
      <c r="F1208" s="11">
        <f t="shared" si="2105"/>
        <v>43858</v>
      </c>
      <c r="G1208" s="73">
        <f t="shared" si="2093"/>
        <v>2.099525398242541E-3</v>
      </c>
      <c r="H1208" s="11">
        <f t="shared" si="2106"/>
        <v>43887</v>
      </c>
      <c r="I1208" s="11">
        <f t="shared" si="2094"/>
        <v>43887</v>
      </c>
      <c r="J1208" s="1">
        <f t="shared" si="2107"/>
        <v>20</v>
      </c>
      <c r="K1208" s="1">
        <f t="shared" si="2108"/>
        <v>7</v>
      </c>
      <c r="L1208" s="66">
        <f t="shared" si="2095"/>
        <v>1.00073433</v>
      </c>
      <c r="M1208" s="70">
        <f t="shared" si="2159"/>
        <v>1.01150052</v>
      </c>
      <c r="N1208" s="70">
        <f t="shared" si="2145"/>
        <v>1.1222899102568764</v>
      </c>
      <c r="O1208" s="66">
        <f t="shared" si="2155"/>
        <v>1.1231140399999999</v>
      </c>
      <c r="P1208" s="66">
        <f t="shared" si="2096"/>
        <v>39815.210426520003</v>
      </c>
      <c r="Q1208" s="74">
        <f t="shared" si="2097"/>
        <v>0</v>
      </c>
      <c r="R1208" s="75">
        <f t="shared" si="2156"/>
        <v>0</v>
      </c>
      <c r="S1208" s="66">
        <f t="shared" si="2157"/>
        <v>0</v>
      </c>
      <c r="T1208" s="10">
        <f t="shared" si="2109"/>
        <v>0.06</v>
      </c>
      <c r="U1208" s="74">
        <f t="shared" si="2152"/>
        <v>7</v>
      </c>
      <c r="V1208" s="74">
        <v>252</v>
      </c>
      <c r="W1208" s="70">
        <f t="shared" si="2098"/>
        <v>1.001619891</v>
      </c>
      <c r="X1208" s="66">
        <f t="shared" si="2099"/>
        <v>64.496301029999998</v>
      </c>
      <c r="Y1208" s="66">
        <v>0</v>
      </c>
      <c r="Z1208" s="67">
        <f t="shared" si="2100"/>
        <v>0</v>
      </c>
      <c r="AA1208" s="68" t="str">
        <f t="shared" si="2110"/>
        <v>A+INCORP J=</v>
      </c>
      <c r="AB1208" s="11">
        <f t="shared" si="2111"/>
        <v>43887</v>
      </c>
      <c r="AC1208" s="227">
        <f t="shared" si="2117"/>
        <v>3113.21</v>
      </c>
      <c r="AD1208" s="227">
        <f t="shared" si="2175"/>
        <v>62.264200000000002</v>
      </c>
      <c r="AE1208" s="227">
        <f t="shared" si="2176"/>
        <v>706.69866999999999</v>
      </c>
      <c r="AF1208" s="228">
        <f t="shared" si="2124"/>
        <v>1.0763481756035447</v>
      </c>
      <c r="AG1208" s="230">
        <f t="shared" si="2125"/>
        <v>470</v>
      </c>
      <c r="AH1208" s="231">
        <f t="shared" si="2177"/>
        <v>1.11480125</v>
      </c>
      <c r="AI1208" s="227">
        <f t="shared" si="2178"/>
        <v>3735.5851717400001</v>
      </c>
      <c r="AJ1208" s="227">
        <f t="shared" si="2179"/>
        <v>4504.5480417400004</v>
      </c>
      <c r="AK1208" s="227">
        <f t="shared" si="2165"/>
        <v>3113.21</v>
      </c>
      <c r="AL1208" s="227">
        <f t="shared" si="2180"/>
        <v>62.264200000000002</v>
      </c>
      <c r="AM1208" s="227">
        <f t="shared" si="2181"/>
        <v>675.56656999999996</v>
      </c>
      <c r="AN1208" s="228">
        <f t="shared" si="2166"/>
        <v>1.0753807387651717</v>
      </c>
      <c r="AO1208" s="230">
        <f t="shared" si="2167"/>
        <v>449</v>
      </c>
      <c r="AP1208" s="231">
        <f t="shared" si="2182"/>
        <v>1.109401184</v>
      </c>
      <c r="AQ1208" s="227">
        <f t="shared" si="2183"/>
        <v>3714.1487696499998</v>
      </c>
      <c r="AR1208" s="227">
        <f t="shared" si="2184"/>
        <v>4451.9795396499994</v>
      </c>
      <c r="AS1208" s="227">
        <f t="shared" si="2112"/>
        <v>3113.21</v>
      </c>
      <c r="AT1208" s="227">
        <f t="shared" si="2185"/>
        <v>62.264200000000002</v>
      </c>
      <c r="AU1208" s="227">
        <f t="shared" si="2186"/>
        <v>644.43446999999992</v>
      </c>
      <c r="AV1208" s="228">
        <f t="shared" si="2113"/>
        <v>1.0730205581041585</v>
      </c>
      <c r="AW1208" s="230">
        <f t="shared" si="2114"/>
        <v>428</v>
      </c>
      <c r="AX1208" s="231">
        <f t="shared" si="2187"/>
        <v>1.104027275</v>
      </c>
      <c r="AY1208" s="227">
        <f t="shared" si="2188"/>
        <v>3688.0454313700002</v>
      </c>
      <c r="AZ1208" s="227">
        <f t="shared" si="2189"/>
        <v>4394.74410137</v>
      </c>
      <c r="BA1208" s="227">
        <f t="shared" si="2091"/>
        <v>3113.21</v>
      </c>
      <c r="BB1208" s="227">
        <f t="shared" si="2190"/>
        <v>62.264200000000002</v>
      </c>
      <c r="BC1208" s="227">
        <f t="shared" si="2191"/>
        <v>612.26463333333345</v>
      </c>
      <c r="BD1208" s="228">
        <f t="shared" si="2163"/>
        <v>1.0687450044455942</v>
      </c>
      <c r="BE1208" s="230">
        <f t="shared" si="2164"/>
        <v>408</v>
      </c>
      <c r="BF1208" s="231">
        <f t="shared" si="2192"/>
        <v>1.09893347</v>
      </c>
      <c r="BG1208" s="227">
        <f t="shared" si="2193"/>
        <v>3656.40181072</v>
      </c>
      <c r="BH1208" s="227">
        <f t="shared" si="2194"/>
        <v>4330.9306440533337</v>
      </c>
      <c r="BI1208" s="227">
        <f t="shared" si="2115"/>
        <v>3113.21</v>
      </c>
      <c r="BJ1208" s="227">
        <f t="shared" si="2195"/>
        <v>62.264200000000002</v>
      </c>
      <c r="BK1208" s="227">
        <f t="shared" si="2196"/>
        <v>581.13253333333341</v>
      </c>
      <c r="BL1208" s="228">
        <f t="shared" si="2101"/>
        <v>1.0554462365452961</v>
      </c>
      <c r="BM1208" s="230">
        <f t="shared" si="2102"/>
        <v>386</v>
      </c>
      <c r="BN1208" s="231">
        <f t="shared" si="2197"/>
        <v>1.093357425</v>
      </c>
      <c r="BO1208" s="227">
        <f t="shared" si="2198"/>
        <v>3592.5820117100002</v>
      </c>
      <c r="BP1208" s="227">
        <f t="shared" si="2199"/>
        <v>4235.9787450433332</v>
      </c>
      <c r="BQ1208" s="227">
        <f t="shared" si="2162"/>
        <v>3113.21</v>
      </c>
      <c r="BR1208" s="227">
        <f t="shared" si="2200"/>
        <v>62.264200000000002</v>
      </c>
      <c r="BS1208" s="227">
        <f t="shared" si="2201"/>
        <v>546.88722333333328</v>
      </c>
      <c r="BT1208" s="228">
        <f t="shared" si="2160"/>
        <v>1.0519740428766933</v>
      </c>
      <c r="BU1208" s="230">
        <f t="shared" si="2161"/>
        <v>363</v>
      </c>
      <c r="BV1208" s="231">
        <f t="shared" si="2202"/>
        <v>1.0875581729999999</v>
      </c>
      <c r="BW1208" s="227">
        <f t="shared" si="2203"/>
        <v>3561.77053716</v>
      </c>
      <c r="BX1208" s="227">
        <f t="shared" si="2204"/>
        <v>4170.9219604933332</v>
      </c>
      <c r="BY1208" s="227">
        <f t="shared" si="2092"/>
        <v>3113.21</v>
      </c>
      <c r="BZ1208" s="227">
        <f t="shared" si="2205"/>
        <v>62.264200000000002</v>
      </c>
      <c r="CA1208" s="227">
        <f t="shared" si="2206"/>
        <v>516.79286000000002</v>
      </c>
      <c r="CB1208" s="228">
        <f t="shared" si="2089"/>
        <v>1.0529206332298591</v>
      </c>
      <c r="CC1208" s="230">
        <f t="shared" si="2090"/>
        <v>343</v>
      </c>
      <c r="CD1208" s="231">
        <f t="shared" si="2207"/>
        <v>1.082540354</v>
      </c>
      <c r="CE1208" s="227">
        <f t="shared" si="2208"/>
        <v>3548.5272746700002</v>
      </c>
      <c r="CF1208" s="227">
        <f t="shared" si="2209"/>
        <v>4127.5843346700003</v>
      </c>
      <c r="CG1208" s="227">
        <f t="shared" si="2085"/>
        <v>3113.21</v>
      </c>
      <c r="CH1208" s="227">
        <f t="shared" si="2210"/>
        <v>62.264200000000002</v>
      </c>
      <c r="CI1208" s="227">
        <f t="shared" si="2211"/>
        <v>485.66075999999998</v>
      </c>
      <c r="CJ1208" s="228">
        <f t="shared" si="2153"/>
        <v>1.0478910744327383</v>
      </c>
      <c r="CK1208" s="230">
        <f t="shared" si="2154"/>
        <v>322</v>
      </c>
      <c r="CL1208" s="231">
        <f t="shared" si="2212"/>
        <v>1.077296558</v>
      </c>
      <c r="CM1208" s="227">
        <f t="shared" si="2213"/>
        <v>3514.4699172999999</v>
      </c>
      <c r="CN1208" s="227">
        <f t="shared" si="2214"/>
        <v>4062.3948772999997</v>
      </c>
      <c r="CO1208" s="227">
        <f t="shared" si="2088"/>
        <v>3113.21</v>
      </c>
      <c r="CP1208" s="227">
        <f t="shared" si="2215"/>
        <v>62.264200000000002</v>
      </c>
      <c r="CQ1208" s="227">
        <f t="shared" si="2216"/>
        <v>452.45318666666668</v>
      </c>
      <c r="CR1208" s="228">
        <f t="shared" si="2086"/>
        <v>1.0431974576729153</v>
      </c>
      <c r="CS1208" s="230">
        <f t="shared" si="2087"/>
        <v>302</v>
      </c>
      <c r="CT1208" s="231">
        <f t="shared" si="2217"/>
        <v>1.072326084</v>
      </c>
      <c r="CU1208" s="227">
        <f t="shared" si="2218"/>
        <v>3482.58565636</v>
      </c>
      <c r="CV1208" s="227">
        <f t="shared" si="2219"/>
        <v>3997.3030430266667</v>
      </c>
      <c r="CW1208" s="227">
        <f t="shared" si="2151"/>
        <v>3113.21</v>
      </c>
      <c r="CX1208" s="227">
        <f t="shared" si="2220"/>
        <v>62.264200000000002</v>
      </c>
      <c r="CY1208" s="227">
        <f t="shared" si="2221"/>
        <v>421.32108666666664</v>
      </c>
      <c r="CZ1208" s="228">
        <f t="shared" si="2149"/>
        <v>1.045393254042799</v>
      </c>
      <c r="DA1208" s="239">
        <f t="shared" si="2150"/>
        <v>281</v>
      </c>
      <c r="DB1208" s="231">
        <f t="shared" si="2222"/>
        <v>1.0671317659999999</v>
      </c>
      <c r="DC1208" s="227">
        <f t="shared" si="2223"/>
        <v>3473.01099372</v>
      </c>
      <c r="DD1208" s="227">
        <f t="shared" si="2224"/>
        <v>3956.5962803866669</v>
      </c>
      <c r="DE1208" s="227">
        <f t="shared" si="2084"/>
        <v>3113.21</v>
      </c>
      <c r="DF1208" s="227">
        <f t="shared" si="2225"/>
        <v>62.264200000000002</v>
      </c>
      <c r="DG1208" s="227">
        <f t="shared" si="2226"/>
        <v>390.18898666666666</v>
      </c>
      <c r="DH1208" s="228">
        <f t="shared" si="2082"/>
        <v>1.0438274050592011</v>
      </c>
      <c r="DI1208" s="239">
        <f t="shared" si="2083"/>
        <v>260</v>
      </c>
      <c r="DJ1208" s="231">
        <f t="shared" si="2227"/>
        <v>1.0619626099999999</v>
      </c>
      <c r="DK1208" s="227">
        <f t="shared" si="2228"/>
        <v>3451.0109539099999</v>
      </c>
      <c r="DL1208" s="227">
        <f t="shared" si="2229"/>
        <v>3903.4641405766665</v>
      </c>
      <c r="DM1208" s="227">
        <f t="shared" si="2148"/>
        <v>3113.21</v>
      </c>
      <c r="DN1208" s="227">
        <f t="shared" si="2230"/>
        <v>62.264200000000002</v>
      </c>
      <c r="DO1208" s="227">
        <f t="shared" si="2231"/>
        <v>358.01915000000002</v>
      </c>
      <c r="DP1208" s="228">
        <f t="shared" si="2146"/>
        <v>1.0404982211186258</v>
      </c>
      <c r="DQ1208" s="239">
        <f t="shared" si="2147"/>
        <v>239</v>
      </c>
      <c r="DR1208" s="231">
        <f t="shared" si="2232"/>
        <v>1.0568184920000001</v>
      </c>
      <c r="DS1208" s="227">
        <f t="shared" si="2233"/>
        <v>3423.3410096299999</v>
      </c>
      <c r="DT1208" s="227">
        <f t="shared" si="2234"/>
        <v>3843.6243596300001</v>
      </c>
      <c r="DU1208" s="227">
        <f t="shared" si="2081"/>
        <v>3113.21</v>
      </c>
      <c r="DV1208" s="227">
        <f t="shared" si="2235"/>
        <v>62.264200000000002</v>
      </c>
      <c r="DW1208" s="227">
        <f t="shared" si="2236"/>
        <v>328.96252333333337</v>
      </c>
      <c r="DX1208" s="228">
        <f t="shared" si="2078"/>
        <v>1.0360438001113388</v>
      </c>
      <c r="DY1208" s="239">
        <f t="shared" si="2079"/>
        <v>221</v>
      </c>
      <c r="DZ1208" s="231">
        <f t="shared" si="2237"/>
        <v>1.0524290860000001</v>
      </c>
      <c r="EA1208" s="227">
        <f t="shared" si="2238"/>
        <v>3394.5278421100002</v>
      </c>
      <c r="EB1208" s="227">
        <f t="shared" si="2239"/>
        <v>3785.7545654433334</v>
      </c>
      <c r="EC1208" s="227">
        <f t="shared" si="2142"/>
        <v>3113.21</v>
      </c>
      <c r="ED1208" s="227">
        <f t="shared" si="2240"/>
        <v>62.264200000000002</v>
      </c>
      <c r="EE1208" s="227">
        <f t="shared" si="2241"/>
        <v>296.79268666666667</v>
      </c>
      <c r="EF1208" s="228">
        <f t="shared" si="2143"/>
        <v>1.0283317089081758</v>
      </c>
      <c r="EG1208" s="239">
        <f t="shared" si="2144"/>
        <v>199</v>
      </c>
      <c r="EH1208" s="231">
        <f t="shared" si="2242"/>
        <v>1.0470890070000001</v>
      </c>
      <c r="EI1208" s="227">
        <f t="shared" si="2243"/>
        <v>3352.1638979099998</v>
      </c>
      <c r="EJ1208" s="227">
        <f t="shared" si="2244"/>
        <v>3711.2207845766666</v>
      </c>
      <c r="EK1208" s="227">
        <f t="shared" si="2080"/>
        <v>3113.21</v>
      </c>
      <c r="EL1208" s="227">
        <f t="shared" si="2245"/>
        <v>62.264200000000002</v>
      </c>
      <c r="EM1208" s="227">
        <f t="shared" si="2246"/>
        <v>263.58511333333337</v>
      </c>
      <c r="EN1208" s="228">
        <f t="shared" si="2076"/>
        <v>1.0225037600282594</v>
      </c>
      <c r="EO1208" s="239">
        <f t="shared" si="2077"/>
        <v>178</v>
      </c>
      <c r="EP1208" s="231">
        <f t="shared" si="2247"/>
        <v>1.042016936</v>
      </c>
      <c r="EQ1208" s="227">
        <f t="shared" si="2248"/>
        <v>3317.02013769</v>
      </c>
      <c r="ER1208" s="227">
        <f t="shared" si="2249"/>
        <v>3642.8694510233336</v>
      </c>
      <c r="ES1208" s="227">
        <f t="shared" si="2141"/>
        <v>3113.21</v>
      </c>
      <c r="ET1208" s="227">
        <f t="shared" si="2250"/>
        <v>62.264200000000002</v>
      </c>
      <c r="EU1208" s="227">
        <f t="shared" si="2251"/>
        <v>233.49074999999999</v>
      </c>
      <c r="EV1208" s="228">
        <f t="shared" si="2139"/>
        <v>1.0211760589716119</v>
      </c>
      <c r="EW1208" s="239">
        <f t="shared" si="2140"/>
        <v>158</v>
      </c>
      <c r="EX1208" s="231">
        <f t="shared" si="2252"/>
        <v>1.0372092369999999</v>
      </c>
      <c r="EY1208" s="227">
        <f t="shared" si="2253"/>
        <v>3297.4287255099998</v>
      </c>
      <c r="EZ1208" s="227">
        <f t="shared" si="2254"/>
        <v>3593.1836755099998</v>
      </c>
      <c r="FA1208" s="227">
        <f t="shared" si="2290"/>
        <v>3113.21</v>
      </c>
      <c r="FB1208" s="227">
        <f t="shared" si="2255"/>
        <v>62.264200000000002</v>
      </c>
      <c r="FC1208" s="227">
        <f t="shared" si="2256"/>
        <v>202.35865000000001</v>
      </c>
      <c r="FD1208" s="228">
        <f t="shared" si="2288"/>
        <v>1.0210742230220966</v>
      </c>
      <c r="FE1208" s="239">
        <f t="shared" si="2289"/>
        <v>136</v>
      </c>
      <c r="FF1208" s="231">
        <f t="shared" si="2257"/>
        <v>1.031946384</v>
      </c>
      <c r="FG1208" s="227">
        <f t="shared" si="2258"/>
        <v>3280.37023774</v>
      </c>
      <c r="FH1208" s="227">
        <f t="shared" si="2259"/>
        <v>3544.9930877400002</v>
      </c>
      <c r="FI1208" s="227">
        <f t="shared" si="2138"/>
        <v>3113.21</v>
      </c>
      <c r="FJ1208" s="227">
        <f t="shared" si="2260"/>
        <v>62.264200000000002</v>
      </c>
      <c r="FK1208" s="227">
        <f t="shared" si="2261"/>
        <v>169.15107666666668</v>
      </c>
      <c r="FL1208" s="228">
        <f t="shared" si="2136"/>
        <v>1.019137300850915</v>
      </c>
      <c r="FM1208" s="239">
        <f t="shared" si="2137"/>
        <v>114</v>
      </c>
      <c r="FN1208" s="231">
        <f t="shared" si="2262"/>
        <v>1.0267102349999999</v>
      </c>
      <c r="FO1208" s="227">
        <f t="shared" si="2263"/>
        <v>3257.5343611200001</v>
      </c>
      <c r="FP1208" s="227">
        <f t="shared" si="2264"/>
        <v>3488.9496377866667</v>
      </c>
      <c r="FQ1208" s="227">
        <f t="shared" si="2287"/>
        <v>3113.21</v>
      </c>
      <c r="FR1208" s="227">
        <f t="shared" si="2265"/>
        <v>62.264200000000002</v>
      </c>
      <c r="FS1208" s="227">
        <f t="shared" si="2266"/>
        <v>138.01897666666667</v>
      </c>
      <c r="FT1208" s="228">
        <f t="shared" si="2285"/>
        <v>1.0180168234173319</v>
      </c>
      <c r="FU1208" s="239">
        <f t="shared" si="2286"/>
        <v>92</v>
      </c>
      <c r="FV1208" s="231">
        <f t="shared" si="2267"/>
        <v>1.021500654</v>
      </c>
      <c r="FW1208" s="227">
        <f t="shared" si="2268"/>
        <v>3237.4421808799998</v>
      </c>
      <c r="FX1208" s="227">
        <f t="shared" si="2269"/>
        <v>3437.7253575466666</v>
      </c>
      <c r="FY1208" s="227">
        <f t="shared" si="2135"/>
        <v>3113.21</v>
      </c>
      <c r="FZ1208" s="227">
        <f t="shared" si="2270"/>
        <v>62.264200000000002</v>
      </c>
      <c r="GA1208" s="227">
        <f t="shared" si="2271"/>
        <v>106.88687666666667</v>
      </c>
      <c r="GB1208" s="228">
        <f t="shared" si="2128"/>
        <v>1.0184238191872095</v>
      </c>
      <c r="GC1208" s="239">
        <f t="shared" si="2129"/>
        <v>70</v>
      </c>
      <c r="GD1208" s="231">
        <f t="shared" si="2272"/>
        <v>1.016317508</v>
      </c>
      <c r="GE1208" s="227">
        <f t="shared" si="2273"/>
        <v>3222.3029740699999</v>
      </c>
      <c r="GF1208" s="227">
        <f t="shared" si="2274"/>
        <v>3391.4540507366664</v>
      </c>
      <c r="GG1208" s="227">
        <f t="shared" si="2279"/>
        <v>3113.21</v>
      </c>
      <c r="GH1208" s="227">
        <f t="shared" si="2291"/>
        <v>62.264200000000002</v>
      </c>
      <c r="GI1208" s="227">
        <f t="shared" si="2292"/>
        <v>74.717039999999997</v>
      </c>
      <c r="GJ1208" s="228">
        <f t="shared" si="2275"/>
        <v>1.0174059946413421</v>
      </c>
      <c r="GK1208" s="239">
        <f t="shared" si="2276"/>
        <v>50</v>
      </c>
      <c r="GL1208" s="231">
        <f t="shared" si="2293"/>
        <v>1.011628381</v>
      </c>
      <c r="GM1208" s="227">
        <f t="shared" si="2294"/>
        <v>3204.2302332999998</v>
      </c>
      <c r="GN1208" s="227">
        <f t="shared" si="2295"/>
        <v>3341.2114732999999</v>
      </c>
      <c r="GO1208" s="227">
        <f t="shared" si="2126"/>
        <v>3113.21</v>
      </c>
      <c r="GP1208" s="227">
        <f t="shared" si="2130"/>
        <v>62.264200000000002</v>
      </c>
      <c r="GQ1208" s="227">
        <f t="shared" si="2131"/>
        <v>42.547203333333336</v>
      </c>
      <c r="GR1208" s="228">
        <f t="shared" si="2119"/>
        <v>1.0122432950738212</v>
      </c>
      <c r="GS1208" s="239">
        <f t="shared" si="2120"/>
        <v>28</v>
      </c>
      <c r="GT1208" s="231">
        <f t="shared" si="2132"/>
        <v>1.0064953270000001</v>
      </c>
      <c r="GU1208" s="227">
        <f t="shared" si="2133"/>
        <v>3171.7948411699999</v>
      </c>
      <c r="GV1208" s="227">
        <f t="shared" si="2134"/>
        <v>3276.6062445033331</v>
      </c>
      <c r="GW1208" s="227">
        <f t="shared" si="2277"/>
        <v>3113.21</v>
      </c>
      <c r="GX1208" s="227">
        <f t="shared" si="2280"/>
        <v>62.264200000000002</v>
      </c>
      <c r="GY1208" s="227">
        <f t="shared" si="2281"/>
        <v>9.3396299999999997</v>
      </c>
      <c r="GZ1208" s="228">
        <f t="shared" si="2170"/>
        <v>1.0007343289756565</v>
      </c>
      <c r="HA1208" s="239">
        <f t="shared" si="2171"/>
        <v>7</v>
      </c>
      <c r="HB1208" s="231">
        <f t="shared" si="2282"/>
        <v>1.001619891</v>
      </c>
      <c r="HC1208" s="227">
        <f t="shared" si="2283"/>
        <v>3120.54288443</v>
      </c>
      <c r="HD1208" s="227">
        <f t="shared" si="2284"/>
        <v>3192.14671443</v>
      </c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3"/>
      <c r="JZ1208" s="1"/>
      <c r="KA1208" s="1"/>
      <c r="KB1208" s="1"/>
      <c r="KC1208" s="1"/>
      <c r="KD1208" s="1"/>
      <c r="KE1208" s="1"/>
    </row>
    <row r="1209" spans="1:291" x14ac:dyDescent="0.2">
      <c r="A1209" s="196">
        <f t="shared" si="2103"/>
        <v>43867</v>
      </c>
      <c r="B1209" s="236">
        <f t="shared" si="2174"/>
        <v>128329.61899447</v>
      </c>
      <c r="C1209" s="66">
        <f t="shared" si="2158"/>
        <v>39785.994377269999</v>
      </c>
      <c r="D1209" s="77">
        <f t="shared" si="2104"/>
        <v>5320.25</v>
      </c>
      <c r="E1209" s="67">
        <f>VLOOKUP(A1208,[1]Plan1!$DQ$117:$DS$314,3)</f>
        <v>5331.42</v>
      </c>
      <c r="F1209" s="11">
        <f t="shared" si="2105"/>
        <v>43858</v>
      </c>
      <c r="G1209" s="73">
        <f t="shared" si="2093"/>
        <v>2.099525398242541E-3</v>
      </c>
      <c r="H1209" s="11">
        <f t="shared" si="2106"/>
        <v>43887</v>
      </c>
      <c r="I1209" s="11">
        <f t="shared" si="2094"/>
        <v>43887</v>
      </c>
      <c r="J1209" s="1">
        <f t="shared" si="2107"/>
        <v>20</v>
      </c>
      <c r="K1209" s="1">
        <f t="shared" si="2108"/>
        <v>8</v>
      </c>
      <c r="L1209" s="66">
        <f t="shared" si="2095"/>
        <v>1.0008392800000001</v>
      </c>
      <c r="M1209" s="70">
        <f t="shared" si="2159"/>
        <v>1.01150052</v>
      </c>
      <c r="N1209" s="70">
        <f t="shared" si="2145"/>
        <v>1.1222899102568764</v>
      </c>
      <c r="O1209" s="66">
        <f t="shared" si="2155"/>
        <v>1.12323182</v>
      </c>
      <c r="P1209" s="66">
        <f t="shared" si="2096"/>
        <v>39819.385966629998</v>
      </c>
      <c r="Q1209" s="74">
        <f t="shared" si="2097"/>
        <v>0</v>
      </c>
      <c r="R1209" s="75">
        <f t="shared" si="2156"/>
        <v>0</v>
      </c>
      <c r="S1209" s="66">
        <f t="shared" si="2157"/>
        <v>0</v>
      </c>
      <c r="T1209" s="10">
        <f t="shared" si="2109"/>
        <v>0.06</v>
      </c>
      <c r="U1209" s="74">
        <f t="shared" si="2152"/>
        <v>8</v>
      </c>
      <c r="V1209" s="74">
        <v>252</v>
      </c>
      <c r="W1209" s="70">
        <f t="shared" si="2098"/>
        <v>1.0018515189999999</v>
      </c>
      <c r="X1209" s="66">
        <f t="shared" si="2099"/>
        <v>73.726349679999998</v>
      </c>
      <c r="Y1209" s="66">
        <v>0</v>
      </c>
      <c r="Z1209" s="67">
        <f t="shared" si="2100"/>
        <v>0</v>
      </c>
      <c r="AA1209" s="68" t="str">
        <f t="shared" si="2110"/>
        <v>A+INCORP J=</v>
      </c>
      <c r="AB1209" s="11">
        <f t="shared" si="2111"/>
        <v>43887</v>
      </c>
      <c r="AC1209" s="227">
        <f t="shared" si="2117"/>
        <v>3113.21</v>
      </c>
      <c r="AD1209" s="227">
        <f t="shared" si="2175"/>
        <v>62.264200000000002</v>
      </c>
      <c r="AE1209" s="227">
        <f t="shared" si="2176"/>
        <v>707.73640666666677</v>
      </c>
      <c r="AF1209" s="228">
        <f t="shared" si="2124"/>
        <v>1.0764610513077097</v>
      </c>
      <c r="AG1209" s="230">
        <f t="shared" si="2125"/>
        <v>471</v>
      </c>
      <c r="AH1209" s="231">
        <f t="shared" si="2177"/>
        <v>1.115059051</v>
      </c>
      <c r="AI1209" s="227">
        <f t="shared" si="2178"/>
        <v>3736.8408747600001</v>
      </c>
      <c r="AJ1209" s="227">
        <f t="shared" si="2179"/>
        <v>4506.8414814266671</v>
      </c>
      <c r="AK1209" s="227">
        <f t="shared" si="2165"/>
        <v>3113.21</v>
      </c>
      <c r="AL1209" s="227">
        <f t="shared" si="2180"/>
        <v>62.264200000000002</v>
      </c>
      <c r="AM1209" s="227">
        <f t="shared" si="2181"/>
        <v>676.60430666666673</v>
      </c>
      <c r="AN1209" s="228">
        <f t="shared" si="2166"/>
        <v>1.0754935130150705</v>
      </c>
      <c r="AO1209" s="230">
        <f t="shared" si="2167"/>
        <v>450</v>
      </c>
      <c r="AP1209" s="231">
        <f t="shared" si="2182"/>
        <v>1.109657736</v>
      </c>
      <c r="AQ1209" s="227">
        <f t="shared" si="2183"/>
        <v>3715.39726617</v>
      </c>
      <c r="AR1209" s="227">
        <f t="shared" si="2184"/>
        <v>4454.2657728366667</v>
      </c>
      <c r="AS1209" s="227">
        <f t="shared" si="2112"/>
        <v>3113.21</v>
      </c>
      <c r="AT1209" s="227">
        <f t="shared" si="2185"/>
        <v>62.264200000000002</v>
      </c>
      <c r="AU1209" s="227">
        <f t="shared" si="2186"/>
        <v>645.47220666666669</v>
      </c>
      <c r="AV1209" s="228">
        <f t="shared" si="2113"/>
        <v>1.0731330848439484</v>
      </c>
      <c r="AW1209" s="230">
        <f t="shared" si="2114"/>
        <v>429</v>
      </c>
      <c r="AX1209" s="231">
        <f t="shared" si="2187"/>
        <v>1.1042825839999999</v>
      </c>
      <c r="AY1209" s="227">
        <f t="shared" si="2188"/>
        <v>3689.2851524500002</v>
      </c>
      <c r="AZ1209" s="227">
        <f t="shared" si="2189"/>
        <v>4397.021559116667</v>
      </c>
      <c r="BA1209" s="227">
        <f t="shared" si="2091"/>
        <v>3113.21</v>
      </c>
      <c r="BB1209" s="227">
        <f t="shared" si="2190"/>
        <v>62.264200000000002</v>
      </c>
      <c r="BC1209" s="227">
        <f t="shared" si="2191"/>
        <v>613.30237</v>
      </c>
      <c r="BD1209" s="228">
        <f t="shared" si="2163"/>
        <v>1.0688570828117623</v>
      </c>
      <c r="BE1209" s="230">
        <f t="shared" si="2164"/>
        <v>409</v>
      </c>
      <c r="BF1209" s="231">
        <f t="shared" si="2192"/>
        <v>1.0991876009999999</v>
      </c>
      <c r="BG1209" s="227">
        <f t="shared" si="2193"/>
        <v>3657.6308947799998</v>
      </c>
      <c r="BH1209" s="227">
        <f t="shared" si="2194"/>
        <v>4333.1974647799998</v>
      </c>
      <c r="BI1209" s="227">
        <f t="shared" si="2115"/>
        <v>3113.21</v>
      </c>
      <c r="BJ1209" s="227">
        <f t="shared" si="2195"/>
        <v>62.264200000000002</v>
      </c>
      <c r="BK1209" s="227">
        <f t="shared" si="2196"/>
        <v>582.17026999999996</v>
      </c>
      <c r="BL1209" s="228">
        <f t="shared" si="2101"/>
        <v>1.0555569202811528</v>
      </c>
      <c r="BM1209" s="230">
        <f t="shared" si="2102"/>
        <v>387</v>
      </c>
      <c r="BN1209" s="231">
        <f t="shared" si="2197"/>
        <v>1.0936102670000001</v>
      </c>
      <c r="BO1209" s="227">
        <f t="shared" si="2198"/>
        <v>3593.7896445699998</v>
      </c>
      <c r="BP1209" s="227">
        <f t="shared" si="2199"/>
        <v>4238.22411457</v>
      </c>
      <c r="BQ1209" s="227">
        <f t="shared" si="2162"/>
        <v>3113.21</v>
      </c>
      <c r="BR1209" s="227">
        <f t="shared" si="2200"/>
        <v>62.264200000000002</v>
      </c>
      <c r="BS1209" s="227">
        <f t="shared" si="2201"/>
        <v>547.92496000000006</v>
      </c>
      <c r="BT1209" s="228">
        <f t="shared" si="2160"/>
        <v>1.052084362486597</v>
      </c>
      <c r="BU1209" s="230">
        <f t="shared" si="2161"/>
        <v>364</v>
      </c>
      <c r="BV1209" s="231">
        <f t="shared" si="2202"/>
        <v>1.087809673</v>
      </c>
      <c r="BW1209" s="227">
        <f t="shared" si="2203"/>
        <v>3562.9678098899999</v>
      </c>
      <c r="BX1209" s="227">
        <f t="shared" si="2204"/>
        <v>4173.1569698900003</v>
      </c>
      <c r="BY1209" s="227">
        <f t="shared" si="2092"/>
        <v>3113.21</v>
      </c>
      <c r="BZ1209" s="227">
        <f t="shared" si="2205"/>
        <v>62.264200000000002</v>
      </c>
      <c r="CA1209" s="227">
        <f t="shared" si="2206"/>
        <v>517.83059666666668</v>
      </c>
      <c r="CB1209" s="228">
        <f t="shared" si="2089"/>
        <v>1.0530310521078761</v>
      </c>
      <c r="CC1209" s="230">
        <f t="shared" si="2090"/>
        <v>344</v>
      </c>
      <c r="CD1209" s="231">
        <f t="shared" si="2207"/>
        <v>1.0827906940000001</v>
      </c>
      <c r="CE1209" s="227">
        <f t="shared" si="2208"/>
        <v>3549.72009699</v>
      </c>
      <c r="CF1209" s="227">
        <f t="shared" si="2209"/>
        <v>4129.8148936566668</v>
      </c>
      <c r="CG1209" s="227">
        <f t="shared" si="2085"/>
        <v>3113.21</v>
      </c>
      <c r="CH1209" s="227">
        <f t="shared" si="2210"/>
        <v>62.264200000000002</v>
      </c>
      <c r="CI1209" s="227">
        <f t="shared" si="2211"/>
        <v>486.69849666666664</v>
      </c>
      <c r="CJ1209" s="228">
        <f t="shared" si="2153"/>
        <v>1.0480009658652654</v>
      </c>
      <c r="CK1209" s="230">
        <f t="shared" si="2154"/>
        <v>323</v>
      </c>
      <c r="CL1209" s="231">
        <f t="shared" si="2212"/>
        <v>1.0775456859999999</v>
      </c>
      <c r="CM1209" s="227">
        <f t="shared" si="2213"/>
        <v>3515.6512934699999</v>
      </c>
      <c r="CN1209" s="227">
        <f t="shared" si="2214"/>
        <v>4064.6139901366664</v>
      </c>
      <c r="CO1209" s="227">
        <f t="shared" si="2088"/>
        <v>3113.21</v>
      </c>
      <c r="CP1209" s="227">
        <f t="shared" si="2215"/>
        <v>62.264200000000002</v>
      </c>
      <c r="CQ1209" s="227">
        <f t="shared" si="2216"/>
        <v>453.49092333333334</v>
      </c>
      <c r="CR1209" s="228">
        <f t="shared" si="2086"/>
        <v>1.0433068568899038</v>
      </c>
      <c r="CS1209" s="230">
        <f t="shared" si="2087"/>
        <v>303</v>
      </c>
      <c r="CT1209" s="231">
        <f t="shared" si="2217"/>
        <v>1.0725740619999999</v>
      </c>
      <c r="CU1209" s="227">
        <f t="shared" si="2218"/>
        <v>3483.7563129199998</v>
      </c>
      <c r="CV1209" s="227">
        <f t="shared" si="2219"/>
        <v>3999.5114362533332</v>
      </c>
      <c r="CW1209" s="227">
        <f t="shared" si="2151"/>
        <v>3113.21</v>
      </c>
      <c r="CX1209" s="227">
        <f t="shared" si="2220"/>
        <v>62.264200000000002</v>
      </c>
      <c r="CY1209" s="227">
        <f t="shared" si="2221"/>
        <v>422.35882333333331</v>
      </c>
      <c r="CZ1209" s="228">
        <f t="shared" si="2149"/>
        <v>1.0455028835310578</v>
      </c>
      <c r="DA1209" s="239">
        <f t="shared" si="2150"/>
        <v>282</v>
      </c>
      <c r="DB1209" s="231">
        <f t="shared" si="2222"/>
        <v>1.067378543</v>
      </c>
      <c r="DC1209" s="227">
        <f t="shared" si="2223"/>
        <v>3474.1784324499999</v>
      </c>
      <c r="DD1209" s="227">
        <f t="shared" si="2224"/>
        <v>3958.801455783333</v>
      </c>
      <c r="DE1209" s="227">
        <f t="shared" si="2084"/>
        <v>3113.21</v>
      </c>
      <c r="DF1209" s="227">
        <f t="shared" si="2225"/>
        <v>62.264200000000002</v>
      </c>
      <c r="DG1209" s="227">
        <f t="shared" si="2226"/>
        <v>391.22672333333338</v>
      </c>
      <c r="DH1209" s="228">
        <f t="shared" si="2082"/>
        <v>1.0439368703382284</v>
      </c>
      <c r="DI1209" s="239">
        <f t="shared" si="2083"/>
        <v>261</v>
      </c>
      <c r="DJ1209" s="231">
        <f t="shared" si="2227"/>
        <v>1.0622081910000001</v>
      </c>
      <c r="DK1209" s="227">
        <f t="shared" si="2228"/>
        <v>3452.1709953999998</v>
      </c>
      <c r="DL1209" s="227">
        <f t="shared" si="2229"/>
        <v>3905.6619187333331</v>
      </c>
      <c r="DM1209" s="227">
        <f t="shared" si="2148"/>
        <v>3113.21</v>
      </c>
      <c r="DN1209" s="227">
        <f t="shared" si="2230"/>
        <v>62.264200000000002</v>
      </c>
      <c r="DO1209" s="227">
        <f t="shared" si="2231"/>
        <v>359.05688666666668</v>
      </c>
      <c r="DP1209" s="228">
        <f t="shared" si="2146"/>
        <v>1.0406073372690066</v>
      </c>
      <c r="DQ1209" s="239">
        <f t="shared" si="2147"/>
        <v>240</v>
      </c>
      <c r="DR1209" s="231">
        <f t="shared" si="2232"/>
        <v>1.057062884</v>
      </c>
      <c r="DS1209" s="227">
        <f t="shared" si="2233"/>
        <v>3424.4917519000001</v>
      </c>
      <c r="DT1209" s="227">
        <f t="shared" si="2234"/>
        <v>3845.8128385666669</v>
      </c>
      <c r="DU1209" s="227">
        <f t="shared" si="2081"/>
        <v>3113.21</v>
      </c>
      <c r="DV1209" s="227">
        <f t="shared" si="2235"/>
        <v>62.264200000000002</v>
      </c>
      <c r="DW1209" s="227">
        <f t="shared" si="2236"/>
        <v>330.00025999999997</v>
      </c>
      <c r="DX1209" s="228">
        <f t="shared" si="2078"/>
        <v>1.0361524491304333</v>
      </c>
      <c r="DY1209" s="239">
        <f t="shared" si="2079"/>
        <v>222</v>
      </c>
      <c r="DZ1209" s="231">
        <f t="shared" si="2237"/>
        <v>1.0526724629999999</v>
      </c>
      <c r="EA1209" s="227">
        <f t="shared" si="2238"/>
        <v>3395.66889915</v>
      </c>
      <c r="EB1209" s="227">
        <f t="shared" si="2239"/>
        <v>3787.9333591499999</v>
      </c>
      <c r="EC1209" s="227">
        <f t="shared" si="2142"/>
        <v>3113.21</v>
      </c>
      <c r="ED1209" s="227">
        <f t="shared" si="2240"/>
        <v>62.264200000000002</v>
      </c>
      <c r="EE1209" s="227">
        <f t="shared" si="2241"/>
        <v>297.83042333333333</v>
      </c>
      <c r="EF1209" s="228">
        <f t="shared" si="2143"/>
        <v>1.028439549166922</v>
      </c>
      <c r="EG1209" s="239">
        <f t="shared" si="2144"/>
        <v>200</v>
      </c>
      <c r="EH1209" s="231">
        <f t="shared" si="2242"/>
        <v>1.0473311489999999</v>
      </c>
      <c r="EI1209" s="227">
        <f t="shared" si="2243"/>
        <v>3353.2907141800001</v>
      </c>
      <c r="EJ1209" s="227">
        <f t="shared" si="2244"/>
        <v>3713.3853375133335</v>
      </c>
      <c r="EK1209" s="227">
        <f t="shared" si="2080"/>
        <v>3113.21</v>
      </c>
      <c r="EL1209" s="227">
        <f t="shared" si="2245"/>
        <v>62.264200000000002</v>
      </c>
      <c r="EM1209" s="227">
        <f t="shared" si="2246"/>
        <v>264.62285000000003</v>
      </c>
      <c r="EN1209" s="228">
        <f t="shared" si="2076"/>
        <v>1.022610989115037</v>
      </c>
      <c r="EO1209" s="239">
        <f t="shared" si="2077"/>
        <v>179</v>
      </c>
      <c r="EP1209" s="231">
        <f t="shared" si="2247"/>
        <v>1.0422579059999999</v>
      </c>
      <c r="EQ1209" s="227">
        <f t="shared" si="2248"/>
        <v>3318.1351434799999</v>
      </c>
      <c r="ER1209" s="227">
        <f t="shared" si="2249"/>
        <v>3645.0221934800002</v>
      </c>
      <c r="ES1209" s="227">
        <f t="shared" si="2141"/>
        <v>3113.21</v>
      </c>
      <c r="ET1209" s="227">
        <f t="shared" si="2250"/>
        <v>62.264200000000002</v>
      </c>
      <c r="EU1209" s="227">
        <f t="shared" si="2251"/>
        <v>234.52848666666668</v>
      </c>
      <c r="EV1209" s="228">
        <f t="shared" si="2139"/>
        <v>1.0212831488235254</v>
      </c>
      <c r="EW1209" s="239">
        <f t="shared" si="2140"/>
        <v>159</v>
      </c>
      <c r="EX1209" s="231">
        <f t="shared" si="2252"/>
        <v>1.0374490940000001</v>
      </c>
      <c r="EY1209" s="227">
        <f t="shared" si="2253"/>
        <v>3298.5371418899999</v>
      </c>
      <c r="EZ1209" s="227">
        <f t="shared" si="2254"/>
        <v>3595.3298285566666</v>
      </c>
      <c r="FA1209" s="227">
        <f t="shared" si="2290"/>
        <v>3113.21</v>
      </c>
      <c r="FB1209" s="227">
        <f t="shared" si="2255"/>
        <v>62.264200000000002</v>
      </c>
      <c r="FC1209" s="227">
        <f t="shared" si="2256"/>
        <v>203.39638666666664</v>
      </c>
      <c r="FD1209" s="228">
        <f t="shared" si="2288"/>
        <v>1.0211813021945622</v>
      </c>
      <c r="FE1209" s="239">
        <f t="shared" si="2289"/>
        <v>137</v>
      </c>
      <c r="FF1209" s="231">
        <f t="shared" si="2257"/>
        <v>1.0321850239999999</v>
      </c>
      <c r="FG1209" s="227">
        <f t="shared" si="2258"/>
        <v>3281.4729201300001</v>
      </c>
      <c r="FH1209" s="227">
        <f t="shared" si="2259"/>
        <v>3547.1335067966666</v>
      </c>
      <c r="FI1209" s="227">
        <f t="shared" si="2138"/>
        <v>3113.21</v>
      </c>
      <c r="FJ1209" s="227">
        <f t="shared" si="2260"/>
        <v>62.264200000000002</v>
      </c>
      <c r="FK1209" s="227">
        <f t="shared" si="2261"/>
        <v>170.18881333333334</v>
      </c>
      <c r="FL1209" s="228">
        <f t="shared" si="2136"/>
        <v>1.0192441769000242</v>
      </c>
      <c r="FM1209" s="239">
        <f t="shared" si="2137"/>
        <v>115</v>
      </c>
      <c r="FN1209" s="231">
        <f t="shared" si="2262"/>
        <v>1.0269476639999999</v>
      </c>
      <c r="FO1209" s="227">
        <f t="shared" si="2263"/>
        <v>3258.6293669199999</v>
      </c>
      <c r="FP1209" s="227">
        <f t="shared" si="2264"/>
        <v>3491.0823802533332</v>
      </c>
      <c r="FQ1209" s="227">
        <f t="shared" si="2287"/>
        <v>3113.21</v>
      </c>
      <c r="FR1209" s="227">
        <f t="shared" si="2265"/>
        <v>62.264200000000002</v>
      </c>
      <c r="FS1209" s="227">
        <f t="shared" si="2266"/>
        <v>139.05671333333333</v>
      </c>
      <c r="FT1209" s="228">
        <f t="shared" si="2285"/>
        <v>1.0181235819629397</v>
      </c>
      <c r="FU1209" s="239">
        <f t="shared" si="2286"/>
        <v>93</v>
      </c>
      <c r="FV1209" s="231">
        <f t="shared" si="2267"/>
        <v>1.0217368790000001</v>
      </c>
      <c r="FW1209" s="227">
        <f t="shared" si="2268"/>
        <v>3238.5304350900001</v>
      </c>
      <c r="FX1209" s="227">
        <f t="shared" si="2269"/>
        <v>3439.8513484233335</v>
      </c>
      <c r="FY1209" s="227">
        <f t="shared" si="2135"/>
        <v>3113.21</v>
      </c>
      <c r="FZ1209" s="227">
        <f t="shared" si="2270"/>
        <v>62.264200000000002</v>
      </c>
      <c r="GA1209" s="227">
        <f t="shared" si="2271"/>
        <v>107.92461333333335</v>
      </c>
      <c r="GB1209" s="228">
        <f t="shared" si="2128"/>
        <v>1.0185306204141125</v>
      </c>
      <c r="GC1209" s="239">
        <f t="shared" si="2129"/>
        <v>71</v>
      </c>
      <c r="GD1209" s="231">
        <f t="shared" si="2272"/>
        <v>1.0165525339999999</v>
      </c>
      <c r="GE1209" s="227">
        <f t="shared" si="2273"/>
        <v>3223.3861380799999</v>
      </c>
      <c r="GF1209" s="227">
        <f t="shared" si="2274"/>
        <v>3393.5749514133331</v>
      </c>
      <c r="GG1209" s="227">
        <f t="shared" si="2279"/>
        <v>3113.21</v>
      </c>
      <c r="GH1209" s="227">
        <f t="shared" si="2291"/>
        <v>62.264200000000002</v>
      </c>
      <c r="GI1209" s="227">
        <f t="shared" si="2292"/>
        <v>75.754776666666658</v>
      </c>
      <c r="GJ1209" s="228">
        <f t="shared" si="2275"/>
        <v>1.0175126891298634</v>
      </c>
      <c r="GK1209" s="239">
        <f t="shared" si="2276"/>
        <v>51</v>
      </c>
      <c r="GL1209" s="231">
        <f t="shared" si="2293"/>
        <v>1.0118623229999999</v>
      </c>
      <c r="GM1209" s="227">
        <f t="shared" si="2294"/>
        <v>3205.3073234100002</v>
      </c>
      <c r="GN1209" s="227">
        <f t="shared" si="2295"/>
        <v>3343.3263000766669</v>
      </c>
      <c r="GO1209" s="227">
        <f t="shared" si="2126"/>
        <v>3113.21</v>
      </c>
      <c r="GP1209" s="227">
        <f t="shared" si="2130"/>
        <v>62.264200000000002</v>
      </c>
      <c r="GQ1209" s="227">
        <f t="shared" si="2131"/>
        <v>43.584939999999996</v>
      </c>
      <c r="GR1209" s="228">
        <f t="shared" si="2119"/>
        <v>1.0123494481544948</v>
      </c>
      <c r="GS1209" s="239">
        <f t="shared" si="2120"/>
        <v>29</v>
      </c>
      <c r="GT1209" s="231">
        <f t="shared" si="2132"/>
        <v>1.0067280810000001</v>
      </c>
      <c r="GU1209" s="227">
        <f t="shared" si="2133"/>
        <v>3172.8610251999999</v>
      </c>
      <c r="GV1209" s="227">
        <f t="shared" si="2134"/>
        <v>3278.7101651999997</v>
      </c>
      <c r="GW1209" s="227">
        <f t="shared" si="2277"/>
        <v>3113.21</v>
      </c>
      <c r="GX1209" s="227">
        <f t="shared" si="2280"/>
        <v>62.264200000000002</v>
      </c>
      <c r="GY1209" s="227">
        <f t="shared" si="2281"/>
        <v>10.377366666666665</v>
      </c>
      <c r="GZ1209" s="228">
        <f t="shared" si="2170"/>
        <v>1.0008392751209891</v>
      </c>
      <c r="HA1209" s="239">
        <f t="shared" si="2171"/>
        <v>8</v>
      </c>
      <c r="HB1209" s="231">
        <f t="shared" si="2282"/>
        <v>1.0018515189999999</v>
      </c>
      <c r="HC1209" s="227">
        <f t="shared" si="2283"/>
        <v>3121.5918448799998</v>
      </c>
      <c r="HD1209" s="227">
        <f t="shared" si="2284"/>
        <v>3194.2334115466665</v>
      </c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3"/>
      <c r="JZ1209" s="1"/>
      <c r="KA1209" s="1"/>
      <c r="KB1209" s="1"/>
      <c r="KC1209" s="1"/>
      <c r="KD1209" s="1"/>
      <c r="KE1209" s="1"/>
    </row>
    <row r="1210" spans="1:291" x14ac:dyDescent="0.2">
      <c r="A1210" s="196">
        <f t="shared" si="2103"/>
        <v>43868</v>
      </c>
      <c r="B1210" s="236">
        <f t="shared" si="2174"/>
        <v>128393.35998769333</v>
      </c>
      <c r="C1210" s="66">
        <f t="shared" si="2158"/>
        <v>39785.994377269999</v>
      </c>
      <c r="D1210" s="77">
        <f t="shared" si="2104"/>
        <v>5320.25</v>
      </c>
      <c r="E1210" s="67">
        <f>VLOOKUP(A1209,[1]Plan1!$DQ$117:$DS$314,3)</f>
        <v>5331.42</v>
      </c>
      <c r="F1210" s="11">
        <f t="shared" si="2105"/>
        <v>43858</v>
      </c>
      <c r="G1210" s="73">
        <f t="shared" si="2093"/>
        <v>2.099525398242541E-3</v>
      </c>
      <c r="H1210" s="11">
        <f t="shared" si="2106"/>
        <v>43887</v>
      </c>
      <c r="I1210" s="11">
        <f t="shared" si="2094"/>
        <v>43887</v>
      </c>
      <c r="J1210" s="1">
        <f t="shared" si="2107"/>
        <v>20</v>
      </c>
      <c r="K1210" s="1">
        <f t="shared" si="2108"/>
        <v>9</v>
      </c>
      <c r="L1210" s="66">
        <f t="shared" si="2095"/>
        <v>1.0009442399999999</v>
      </c>
      <c r="M1210" s="70">
        <f t="shared" si="2159"/>
        <v>1.01150052</v>
      </c>
      <c r="N1210" s="70">
        <f t="shared" si="2145"/>
        <v>1.1222899102568764</v>
      </c>
      <c r="O1210" s="66">
        <f t="shared" si="2155"/>
        <v>1.1233496199999999</v>
      </c>
      <c r="P1210" s="66">
        <f t="shared" si="2096"/>
        <v>39823.561904599999</v>
      </c>
      <c r="Q1210" s="74">
        <f t="shared" si="2097"/>
        <v>0</v>
      </c>
      <c r="R1210" s="75">
        <f t="shared" si="2156"/>
        <v>0</v>
      </c>
      <c r="S1210" s="66">
        <f t="shared" si="2157"/>
        <v>0</v>
      </c>
      <c r="T1210" s="10">
        <f t="shared" si="2109"/>
        <v>0.06</v>
      </c>
      <c r="U1210" s="74">
        <f t="shared" si="2152"/>
        <v>9</v>
      </c>
      <c r="V1210" s="74">
        <v>252</v>
      </c>
      <c r="W1210" s="70">
        <f t="shared" si="2098"/>
        <v>1.0020831990000001</v>
      </c>
      <c r="X1210" s="66">
        <f t="shared" si="2099"/>
        <v>82.960404330000003</v>
      </c>
      <c r="Y1210" s="66">
        <v>0</v>
      </c>
      <c r="Z1210" s="67">
        <f t="shared" si="2100"/>
        <v>0</v>
      </c>
      <c r="AA1210" s="68" t="str">
        <f t="shared" si="2110"/>
        <v>A+INCORP J=</v>
      </c>
      <c r="AB1210" s="11">
        <f t="shared" si="2111"/>
        <v>43887</v>
      </c>
      <c r="AC1210" s="227">
        <f t="shared" si="2117"/>
        <v>3113.21</v>
      </c>
      <c r="AD1210" s="227">
        <f t="shared" si="2175"/>
        <v>62.264200000000002</v>
      </c>
      <c r="AE1210" s="227">
        <f t="shared" si="2176"/>
        <v>708.77414333333331</v>
      </c>
      <c r="AF1210" s="228">
        <f t="shared" si="2124"/>
        <v>1.0765739461790855</v>
      </c>
      <c r="AG1210" s="230">
        <f t="shared" si="2125"/>
        <v>472</v>
      </c>
      <c r="AH1210" s="231">
        <f t="shared" si="2177"/>
        <v>1.1153169110000001</v>
      </c>
      <c r="AI1210" s="227">
        <f t="shared" si="2178"/>
        <v>3738.0970232599998</v>
      </c>
      <c r="AJ1210" s="227">
        <f t="shared" si="2179"/>
        <v>4509.1353665933329</v>
      </c>
      <c r="AK1210" s="227">
        <f t="shared" si="2165"/>
        <v>3113.21</v>
      </c>
      <c r="AL1210" s="227">
        <f t="shared" si="2180"/>
        <v>62.264200000000002</v>
      </c>
      <c r="AM1210" s="227">
        <f t="shared" si="2181"/>
        <v>677.64204333333339</v>
      </c>
      <c r="AN1210" s="228">
        <f t="shared" si="2166"/>
        <v>1.0756063064149521</v>
      </c>
      <c r="AO1210" s="230">
        <f t="shared" si="2167"/>
        <v>451</v>
      </c>
      <c r="AP1210" s="231">
        <f t="shared" si="2182"/>
        <v>1.1099143469999999</v>
      </c>
      <c r="AQ1210" s="227">
        <f t="shared" si="2183"/>
        <v>3716.6462065699998</v>
      </c>
      <c r="AR1210" s="227">
        <f t="shared" si="2184"/>
        <v>4456.5524499033327</v>
      </c>
      <c r="AS1210" s="227">
        <f t="shared" si="2112"/>
        <v>3113.21</v>
      </c>
      <c r="AT1210" s="227">
        <f t="shared" si="2185"/>
        <v>62.264200000000002</v>
      </c>
      <c r="AU1210" s="227">
        <f t="shared" si="2186"/>
        <v>646.50994333333335</v>
      </c>
      <c r="AV1210" s="228">
        <f t="shared" si="2113"/>
        <v>1.0732456306916922</v>
      </c>
      <c r="AW1210" s="230">
        <f t="shared" si="2114"/>
        <v>430</v>
      </c>
      <c r="AX1210" s="231">
        <f t="shared" si="2187"/>
        <v>1.1045379529999999</v>
      </c>
      <c r="AY1210" s="227">
        <f t="shared" si="2188"/>
        <v>3690.5253185900001</v>
      </c>
      <c r="AZ1210" s="227">
        <f t="shared" si="2189"/>
        <v>4399.2994619233332</v>
      </c>
      <c r="BA1210" s="227">
        <f t="shared" si="2091"/>
        <v>3113.21</v>
      </c>
      <c r="BB1210" s="227">
        <f t="shared" si="2190"/>
        <v>62.264200000000002</v>
      </c>
      <c r="BC1210" s="227">
        <f t="shared" si="2191"/>
        <v>614.34010666666677</v>
      </c>
      <c r="BD1210" s="228">
        <f t="shared" si="2163"/>
        <v>1.0689691802097467</v>
      </c>
      <c r="BE1210" s="230">
        <f t="shared" si="2164"/>
        <v>410</v>
      </c>
      <c r="BF1210" s="231">
        <f t="shared" si="2192"/>
        <v>1.0994417910000001</v>
      </c>
      <c r="BG1210" s="227">
        <f t="shared" si="2193"/>
        <v>3658.86041768</v>
      </c>
      <c r="BH1210" s="227">
        <f t="shared" si="2194"/>
        <v>4335.464724346667</v>
      </c>
      <c r="BI1210" s="227">
        <f t="shared" si="2115"/>
        <v>3113.21</v>
      </c>
      <c r="BJ1210" s="227">
        <f t="shared" si="2195"/>
        <v>62.264200000000002</v>
      </c>
      <c r="BK1210" s="227">
        <f t="shared" si="2196"/>
        <v>583.20800666666673</v>
      </c>
      <c r="BL1210" s="228">
        <f t="shared" si="2101"/>
        <v>1.0556676228120063</v>
      </c>
      <c r="BM1210" s="230">
        <f t="shared" si="2102"/>
        <v>388</v>
      </c>
      <c r="BN1210" s="231">
        <f t="shared" si="2197"/>
        <v>1.0938631670000001</v>
      </c>
      <c r="BO1210" s="227">
        <f t="shared" si="2198"/>
        <v>3594.9977063000001</v>
      </c>
      <c r="BP1210" s="227">
        <f t="shared" si="2199"/>
        <v>4240.4699129666669</v>
      </c>
      <c r="BQ1210" s="227">
        <f t="shared" si="2162"/>
        <v>3113.21</v>
      </c>
      <c r="BR1210" s="227">
        <f t="shared" si="2200"/>
        <v>62.264200000000002</v>
      </c>
      <c r="BS1210" s="227">
        <f t="shared" si="2201"/>
        <v>548.96269666666672</v>
      </c>
      <c r="BT1210" s="228">
        <f t="shared" si="2160"/>
        <v>1.0521947008296657</v>
      </c>
      <c r="BU1210" s="230">
        <f t="shared" si="2161"/>
        <v>365</v>
      </c>
      <c r="BV1210" s="231">
        <f t="shared" si="2202"/>
        <v>1.088061232</v>
      </c>
      <c r="BW1210" s="227">
        <f t="shared" si="2203"/>
        <v>3564.1655120999999</v>
      </c>
      <c r="BX1210" s="227">
        <f t="shared" si="2204"/>
        <v>4175.3924087666664</v>
      </c>
      <c r="BY1210" s="227">
        <f t="shared" si="2092"/>
        <v>3113.21</v>
      </c>
      <c r="BZ1210" s="227">
        <f t="shared" si="2205"/>
        <v>62.264200000000002</v>
      </c>
      <c r="CA1210" s="227">
        <f t="shared" si="2206"/>
        <v>518.86833333333345</v>
      </c>
      <c r="CB1210" s="228">
        <f t="shared" si="2089"/>
        <v>1.0531414897359146</v>
      </c>
      <c r="CC1210" s="230">
        <f t="shared" si="2090"/>
        <v>345</v>
      </c>
      <c r="CD1210" s="231">
        <f t="shared" si="2207"/>
        <v>1.083041092</v>
      </c>
      <c r="CE1210" s="227">
        <f t="shared" si="2208"/>
        <v>3550.9133447999998</v>
      </c>
      <c r="CF1210" s="227">
        <f t="shared" si="2209"/>
        <v>4132.0458781333327</v>
      </c>
      <c r="CG1210" s="227">
        <f t="shared" si="2085"/>
        <v>3113.21</v>
      </c>
      <c r="CH1210" s="227">
        <f t="shared" si="2210"/>
        <v>62.264200000000002</v>
      </c>
      <c r="CI1210" s="227">
        <f t="shared" si="2211"/>
        <v>487.73623333333336</v>
      </c>
      <c r="CJ1210" s="228">
        <f t="shared" si="2153"/>
        <v>1.0481108759582494</v>
      </c>
      <c r="CK1210" s="230">
        <f t="shared" si="2154"/>
        <v>324</v>
      </c>
      <c r="CL1210" s="231">
        <f t="shared" si="2212"/>
        <v>1.077794871</v>
      </c>
      <c r="CM1210" s="227">
        <f t="shared" si="2213"/>
        <v>3516.8330887000002</v>
      </c>
      <c r="CN1210" s="227">
        <f t="shared" si="2214"/>
        <v>4066.8335220333338</v>
      </c>
      <c r="CO1210" s="227">
        <f t="shared" si="2088"/>
        <v>3113.21</v>
      </c>
      <c r="CP1210" s="227">
        <f t="shared" si="2215"/>
        <v>62.264200000000002</v>
      </c>
      <c r="CQ1210" s="227">
        <f t="shared" si="2216"/>
        <v>454.52866</v>
      </c>
      <c r="CR1210" s="228">
        <f t="shared" si="2086"/>
        <v>1.0434162746837672</v>
      </c>
      <c r="CS1210" s="230">
        <f t="shared" si="2087"/>
        <v>304</v>
      </c>
      <c r="CT1210" s="231">
        <f t="shared" si="2217"/>
        <v>1.0728220980000001</v>
      </c>
      <c r="CU1210" s="227">
        <f t="shared" si="2218"/>
        <v>3484.9273888500002</v>
      </c>
      <c r="CV1210" s="227">
        <f t="shared" si="2219"/>
        <v>4001.7202488500002</v>
      </c>
      <c r="CW1210" s="227">
        <f t="shared" si="2151"/>
        <v>3113.21</v>
      </c>
      <c r="CX1210" s="227">
        <f t="shared" si="2220"/>
        <v>62.264200000000002</v>
      </c>
      <c r="CY1210" s="227">
        <f t="shared" si="2221"/>
        <v>423.39656000000002</v>
      </c>
      <c r="CZ1210" s="228">
        <f t="shared" si="2149"/>
        <v>1.0456125316352931</v>
      </c>
      <c r="DA1210" s="239">
        <f t="shared" si="2150"/>
        <v>283</v>
      </c>
      <c r="DB1210" s="231">
        <f t="shared" si="2222"/>
        <v>1.0676253769999999</v>
      </c>
      <c r="DC1210" s="227">
        <f t="shared" si="2223"/>
        <v>3475.3462870399999</v>
      </c>
      <c r="DD1210" s="227">
        <f t="shared" si="2224"/>
        <v>3961.0070470400001</v>
      </c>
      <c r="DE1210" s="227">
        <f t="shared" si="2084"/>
        <v>3113.21</v>
      </c>
      <c r="DF1210" s="227">
        <f t="shared" si="2225"/>
        <v>62.264200000000002</v>
      </c>
      <c r="DG1210" s="227">
        <f t="shared" si="2226"/>
        <v>392.26445999999999</v>
      </c>
      <c r="DH1210" s="228">
        <f t="shared" si="2082"/>
        <v>1.0440463542053484</v>
      </c>
      <c r="DI1210" s="239">
        <f t="shared" si="2083"/>
        <v>262</v>
      </c>
      <c r="DJ1210" s="231">
        <f t="shared" si="2227"/>
        <v>1.0624538299999999</v>
      </c>
      <c r="DK1210" s="227">
        <f t="shared" si="2228"/>
        <v>3453.3314542799999</v>
      </c>
      <c r="DL1210" s="227">
        <f t="shared" si="2229"/>
        <v>3907.8601142799998</v>
      </c>
      <c r="DM1210" s="227">
        <f t="shared" si="2148"/>
        <v>3113.21</v>
      </c>
      <c r="DN1210" s="227">
        <f t="shared" si="2230"/>
        <v>62.264200000000002</v>
      </c>
      <c r="DO1210" s="227">
        <f t="shared" si="2231"/>
        <v>360.09462333333335</v>
      </c>
      <c r="DP1210" s="228">
        <f t="shared" si="2146"/>
        <v>1.0407164719481954</v>
      </c>
      <c r="DQ1210" s="239">
        <f t="shared" si="2147"/>
        <v>241</v>
      </c>
      <c r="DR1210" s="231">
        <f t="shared" si="2232"/>
        <v>1.057307333</v>
      </c>
      <c r="DS1210" s="227">
        <f t="shared" si="2233"/>
        <v>3425.64290587</v>
      </c>
      <c r="DT1210" s="227">
        <f t="shared" si="2234"/>
        <v>3848.0017292033335</v>
      </c>
      <c r="DU1210" s="227">
        <f t="shared" si="2081"/>
        <v>3113.21</v>
      </c>
      <c r="DV1210" s="227">
        <f t="shared" si="2235"/>
        <v>62.264200000000002</v>
      </c>
      <c r="DW1210" s="227">
        <f t="shared" si="2236"/>
        <v>331.03799666666669</v>
      </c>
      <c r="DX1210" s="228">
        <f t="shared" si="2078"/>
        <v>1.036261116599013</v>
      </c>
      <c r="DY1210" s="239">
        <f t="shared" si="2079"/>
        <v>223</v>
      </c>
      <c r="DZ1210" s="231">
        <f t="shared" si="2237"/>
        <v>1.052915896</v>
      </c>
      <c r="EA1210" s="227">
        <f t="shared" si="2238"/>
        <v>3396.81036197</v>
      </c>
      <c r="EB1210" s="227">
        <f t="shared" si="2239"/>
        <v>3790.1125586366666</v>
      </c>
      <c r="EC1210" s="227">
        <f t="shared" si="2142"/>
        <v>3113.21</v>
      </c>
      <c r="ED1210" s="227">
        <f t="shared" si="2240"/>
        <v>62.264200000000002</v>
      </c>
      <c r="EE1210" s="227">
        <f t="shared" si="2241"/>
        <v>298.86815999999999</v>
      </c>
      <c r="EF1210" s="228">
        <f t="shared" si="2143"/>
        <v>1.0285474077378196</v>
      </c>
      <c r="EG1210" s="239">
        <f t="shared" si="2144"/>
        <v>201</v>
      </c>
      <c r="EH1210" s="231">
        <f t="shared" si="2242"/>
        <v>1.0475733469999999</v>
      </c>
      <c r="EI1210" s="227">
        <f t="shared" si="2243"/>
        <v>3354.41793207</v>
      </c>
      <c r="EJ1210" s="227">
        <f t="shared" si="2244"/>
        <v>3715.5502920700001</v>
      </c>
      <c r="EK1210" s="227">
        <f t="shared" si="2080"/>
        <v>3113.21</v>
      </c>
      <c r="EL1210" s="227">
        <f t="shared" si="2245"/>
        <v>62.264200000000002</v>
      </c>
      <c r="EM1210" s="227">
        <f t="shared" si="2246"/>
        <v>265.66058666666669</v>
      </c>
      <c r="EN1210" s="228">
        <f t="shared" si="2076"/>
        <v>1.0227182364101837</v>
      </c>
      <c r="EO1210" s="239">
        <f t="shared" si="2077"/>
        <v>180</v>
      </c>
      <c r="EP1210" s="231">
        <f t="shared" si="2247"/>
        <v>1.04249893</v>
      </c>
      <c r="EQ1210" s="227">
        <f t="shared" si="2248"/>
        <v>3319.2505411900001</v>
      </c>
      <c r="ER1210" s="227">
        <f t="shared" si="2249"/>
        <v>3647.1753278566666</v>
      </c>
      <c r="ES1210" s="227">
        <f t="shared" si="2141"/>
        <v>3113.21</v>
      </c>
      <c r="ET1210" s="227">
        <f t="shared" si="2250"/>
        <v>62.264200000000002</v>
      </c>
      <c r="EU1210" s="227">
        <f t="shared" si="2251"/>
        <v>235.56622333333331</v>
      </c>
      <c r="EV1210" s="228">
        <f t="shared" si="2139"/>
        <v>1.0213902568601652</v>
      </c>
      <c r="EW1210" s="239">
        <f t="shared" si="2140"/>
        <v>160</v>
      </c>
      <c r="EX1210" s="231">
        <f t="shared" si="2252"/>
        <v>1.037689007</v>
      </c>
      <c r="EY1210" s="227">
        <f t="shared" si="2253"/>
        <v>3299.6459550200002</v>
      </c>
      <c r="EZ1210" s="227">
        <f t="shared" si="2254"/>
        <v>3597.4763783533335</v>
      </c>
      <c r="FA1210" s="227">
        <f t="shared" si="2290"/>
        <v>3113.21</v>
      </c>
      <c r="FB1210" s="227">
        <f t="shared" si="2255"/>
        <v>62.264200000000002</v>
      </c>
      <c r="FC1210" s="227">
        <f t="shared" si="2256"/>
        <v>204.43412333333333</v>
      </c>
      <c r="FD1210" s="228">
        <f t="shared" si="2288"/>
        <v>1.0212883995499402</v>
      </c>
      <c r="FE1210" s="239">
        <f t="shared" si="2289"/>
        <v>138</v>
      </c>
      <c r="FF1210" s="231">
        <f t="shared" si="2257"/>
        <v>1.0324237199999999</v>
      </c>
      <c r="FG1210" s="227">
        <f t="shared" si="2258"/>
        <v>3282.5759981199999</v>
      </c>
      <c r="FH1210" s="227">
        <f t="shared" si="2259"/>
        <v>3549.2743214533334</v>
      </c>
      <c r="FI1210" s="227">
        <f t="shared" si="2138"/>
        <v>3113.21</v>
      </c>
      <c r="FJ1210" s="227">
        <f t="shared" si="2260"/>
        <v>62.264200000000002</v>
      </c>
      <c r="FK1210" s="227">
        <f t="shared" si="2261"/>
        <v>171.22655</v>
      </c>
      <c r="FL1210" s="228">
        <f t="shared" si="2136"/>
        <v>1.019351071097554</v>
      </c>
      <c r="FM1210" s="239">
        <f t="shared" si="2137"/>
        <v>116</v>
      </c>
      <c r="FN1210" s="231">
        <f t="shared" si="2262"/>
        <v>1.0271851489999999</v>
      </c>
      <c r="FO1210" s="227">
        <f t="shared" si="2263"/>
        <v>3259.7247664699998</v>
      </c>
      <c r="FP1210" s="227">
        <f t="shared" si="2264"/>
        <v>3493.2155164699998</v>
      </c>
      <c r="FQ1210" s="227">
        <f t="shared" si="2287"/>
        <v>3113.21</v>
      </c>
      <c r="FR1210" s="227">
        <f t="shared" si="2265"/>
        <v>62.264200000000002</v>
      </c>
      <c r="FS1210" s="227">
        <f t="shared" si="2266"/>
        <v>140.09444999999999</v>
      </c>
      <c r="FT1210" s="228">
        <f t="shared" si="2285"/>
        <v>1.0182303586370149</v>
      </c>
      <c r="FU1210" s="239">
        <f t="shared" si="2286"/>
        <v>94</v>
      </c>
      <c r="FV1210" s="231">
        <f t="shared" si="2267"/>
        <v>1.021973158</v>
      </c>
      <c r="FW1210" s="227">
        <f t="shared" si="2268"/>
        <v>3239.6190751700001</v>
      </c>
      <c r="FX1210" s="227">
        <f t="shared" si="2269"/>
        <v>3441.9777251700002</v>
      </c>
      <c r="FY1210" s="227">
        <f t="shared" si="2135"/>
        <v>3113.21</v>
      </c>
      <c r="FZ1210" s="227">
        <f t="shared" si="2270"/>
        <v>62.264200000000002</v>
      </c>
      <c r="GA1210" s="227">
        <f t="shared" si="2271"/>
        <v>108.96235000000001</v>
      </c>
      <c r="GB1210" s="228">
        <f t="shared" si="2128"/>
        <v>1.0186374397767304</v>
      </c>
      <c r="GC1210" s="239">
        <f t="shared" si="2129"/>
        <v>72</v>
      </c>
      <c r="GD1210" s="231">
        <f t="shared" si="2272"/>
        <v>1.0167876140000001</v>
      </c>
      <c r="GE1210" s="227">
        <f t="shared" si="2273"/>
        <v>3224.4696870299999</v>
      </c>
      <c r="GF1210" s="227">
        <f t="shared" si="2274"/>
        <v>3395.6962370299998</v>
      </c>
      <c r="GG1210" s="227">
        <f t="shared" si="2279"/>
        <v>3113.21</v>
      </c>
      <c r="GH1210" s="227">
        <f t="shared" si="2291"/>
        <v>62.264200000000002</v>
      </c>
      <c r="GI1210" s="227">
        <f t="shared" si="2292"/>
        <v>76.792513333333346</v>
      </c>
      <c r="GJ1210" s="228">
        <f t="shared" si="2275"/>
        <v>1.0176194017359748</v>
      </c>
      <c r="GK1210" s="239">
        <f t="shared" si="2276"/>
        <v>52</v>
      </c>
      <c r="GL1210" s="231">
        <f t="shared" si="2293"/>
        <v>1.0120963190000001</v>
      </c>
      <c r="GM1210" s="227">
        <f t="shared" si="2294"/>
        <v>3206.3847971</v>
      </c>
      <c r="GN1210" s="227">
        <f t="shared" si="2295"/>
        <v>3345.4415104333334</v>
      </c>
      <c r="GO1210" s="227">
        <f t="shared" si="2126"/>
        <v>3113.21</v>
      </c>
      <c r="GP1210" s="227">
        <f t="shared" si="2130"/>
        <v>62.264200000000002</v>
      </c>
      <c r="GQ1210" s="227">
        <f t="shared" si="2131"/>
        <v>44.622676666666671</v>
      </c>
      <c r="GR1210" s="228">
        <f t="shared" si="2119"/>
        <v>1.0124556192608232</v>
      </c>
      <c r="GS1210" s="239">
        <f t="shared" si="2120"/>
        <v>30</v>
      </c>
      <c r="GT1210" s="231">
        <f t="shared" si="2132"/>
        <v>1.00696089</v>
      </c>
      <c r="GU1210" s="227">
        <f t="shared" si="2133"/>
        <v>3173.9275929300002</v>
      </c>
      <c r="GV1210" s="227">
        <f t="shared" si="2134"/>
        <v>3280.8144695966666</v>
      </c>
      <c r="GW1210" s="227">
        <f t="shared" si="2277"/>
        <v>3113.21</v>
      </c>
      <c r="GX1210" s="227">
        <f t="shared" si="2280"/>
        <v>62.264200000000002</v>
      </c>
      <c r="GY1210" s="227">
        <f t="shared" si="2281"/>
        <v>11.415103333333333</v>
      </c>
      <c r="GZ1210" s="228">
        <f t="shared" si="2170"/>
        <v>1.0009442390870289</v>
      </c>
      <c r="HA1210" s="239">
        <f t="shared" si="2171"/>
        <v>9</v>
      </c>
      <c r="HB1210" s="231">
        <f t="shared" si="2282"/>
        <v>1.0020831990000001</v>
      </c>
      <c r="HC1210" s="227">
        <f t="shared" si="2283"/>
        <v>3122.6411743200001</v>
      </c>
      <c r="HD1210" s="227">
        <f t="shared" si="2284"/>
        <v>3196.3204776533335</v>
      </c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3"/>
      <c r="JZ1210" s="1"/>
      <c r="KA1210" s="1"/>
      <c r="KB1210" s="1"/>
      <c r="KC1210" s="1"/>
      <c r="KD1210" s="1"/>
      <c r="KE1210" s="1"/>
    </row>
    <row r="1211" spans="1:291" x14ac:dyDescent="0.2">
      <c r="A1211" s="196">
        <f t="shared" si="2103"/>
        <v>43869</v>
      </c>
      <c r="B1211" s="236">
        <f t="shared" si="2174"/>
        <v>128438.90053686665</v>
      </c>
      <c r="C1211" s="66">
        <f t="shared" si="2158"/>
        <v>39785.994377269999</v>
      </c>
      <c r="D1211" s="77">
        <f t="shared" si="2104"/>
        <v>5320.25</v>
      </c>
      <c r="E1211" s="67">
        <f>VLOOKUP(A1210,[1]Plan1!$DQ$117:$DS$314,3)</f>
        <v>5331.42</v>
      </c>
      <c r="F1211" s="11">
        <f t="shared" si="2105"/>
        <v>43858</v>
      </c>
      <c r="G1211" s="73">
        <f t="shared" si="2093"/>
        <v>2.099525398242541E-3</v>
      </c>
      <c r="H1211" s="11">
        <f t="shared" si="2106"/>
        <v>43887</v>
      </c>
      <c r="I1211" s="11">
        <f t="shared" si="2094"/>
        <v>43887</v>
      </c>
      <c r="J1211" s="1">
        <f t="shared" si="2107"/>
        <v>20</v>
      </c>
      <c r="K1211" s="1">
        <f t="shared" si="2108"/>
        <v>10</v>
      </c>
      <c r="L1211" s="66">
        <f t="shared" si="2095"/>
        <v>1.0010492099999999</v>
      </c>
      <c r="M1211" s="70">
        <f t="shared" si="2159"/>
        <v>1.01150052</v>
      </c>
      <c r="N1211" s="70">
        <f t="shared" si="2145"/>
        <v>1.1222899102568764</v>
      </c>
      <c r="O1211" s="66">
        <f t="shared" si="2155"/>
        <v>1.1234674200000001</v>
      </c>
      <c r="P1211" s="66">
        <f t="shared" si="2096"/>
        <v>39827.738240430001</v>
      </c>
      <c r="Q1211" s="74">
        <f t="shared" si="2097"/>
        <v>0</v>
      </c>
      <c r="R1211" s="75">
        <f t="shared" si="2156"/>
        <v>0</v>
      </c>
      <c r="S1211" s="66">
        <f t="shared" si="2157"/>
        <v>0</v>
      </c>
      <c r="T1211" s="10">
        <f t="shared" si="2109"/>
        <v>0.06</v>
      </c>
      <c r="U1211" s="74">
        <f t="shared" si="2152"/>
        <v>10</v>
      </c>
      <c r="V1211" s="74">
        <v>252</v>
      </c>
      <c r="W1211" s="70">
        <f t="shared" si="2098"/>
        <v>1.0023149339999999</v>
      </c>
      <c r="X1211" s="66">
        <f t="shared" si="2099"/>
        <v>92.198585390000005</v>
      </c>
      <c r="Y1211" s="66">
        <v>0</v>
      </c>
      <c r="Z1211" s="67">
        <f t="shared" si="2100"/>
        <v>0</v>
      </c>
      <c r="AA1211" s="68" t="str">
        <f t="shared" si="2110"/>
        <v>A+INCORP J=</v>
      </c>
      <c r="AB1211" s="11">
        <f t="shared" si="2111"/>
        <v>43887</v>
      </c>
      <c r="AC1211" s="227">
        <f t="shared" si="2117"/>
        <v>3113.21</v>
      </c>
      <c r="AD1211" s="227">
        <f t="shared" si="2175"/>
        <v>62.264200000000002</v>
      </c>
      <c r="AE1211" s="227">
        <f t="shared" si="2176"/>
        <v>709.81188000000009</v>
      </c>
      <c r="AF1211" s="228">
        <f t="shared" si="2124"/>
        <v>1.0766868410504613</v>
      </c>
      <c r="AG1211" s="230">
        <f t="shared" si="2125"/>
        <v>472</v>
      </c>
      <c r="AH1211" s="231">
        <f t="shared" si="2177"/>
        <v>1.1153169110000001</v>
      </c>
      <c r="AI1211" s="227">
        <f t="shared" si="2178"/>
        <v>3738.4890186100001</v>
      </c>
      <c r="AJ1211" s="227">
        <f t="shared" si="2179"/>
        <v>4510.5650986099999</v>
      </c>
      <c r="AK1211" s="227">
        <f t="shared" si="2165"/>
        <v>3113.21</v>
      </c>
      <c r="AL1211" s="227">
        <f t="shared" si="2180"/>
        <v>62.264200000000002</v>
      </c>
      <c r="AM1211" s="227">
        <f t="shared" si="2181"/>
        <v>678.67978000000005</v>
      </c>
      <c r="AN1211" s="228">
        <f t="shared" si="2166"/>
        <v>1.075719099814834</v>
      </c>
      <c r="AO1211" s="230">
        <f t="shared" si="2167"/>
        <v>451</v>
      </c>
      <c r="AP1211" s="231">
        <f t="shared" si="2182"/>
        <v>1.1099143469999999</v>
      </c>
      <c r="AQ1211" s="227">
        <f t="shared" si="2183"/>
        <v>3717.0359524800001</v>
      </c>
      <c r="AR1211" s="227">
        <f t="shared" si="2184"/>
        <v>4457.9799324800006</v>
      </c>
      <c r="AS1211" s="227">
        <f t="shared" si="2112"/>
        <v>3113.21</v>
      </c>
      <c r="AT1211" s="227">
        <f t="shared" si="2185"/>
        <v>62.264200000000002</v>
      </c>
      <c r="AU1211" s="227">
        <f t="shared" si="2186"/>
        <v>647.54768000000001</v>
      </c>
      <c r="AV1211" s="228">
        <f t="shared" si="2113"/>
        <v>1.073358176539436</v>
      </c>
      <c r="AW1211" s="230">
        <f t="shared" si="2114"/>
        <v>430</v>
      </c>
      <c r="AX1211" s="231">
        <f t="shared" si="2187"/>
        <v>1.1045379529999999</v>
      </c>
      <c r="AY1211" s="227">
        <f t="shared" si="2188"/>
        <v>3690.9123253399998</v>
      </c>
      <c r="AZ1211" s="227">
        <f t="shared" si="2189"/>
        <v>4400.7242053399996</v>
      </c>
      <c r="BA1211" s="227">
        <f t="shared" si="2091"/>
        <v>3113.21</v>
      </c>
      <c r="BB1211" s="227">
        <f t="shared" si="2190"/>
        <v>62.264200000000002</v>
      </c>
      <c r="BC1211" s="227">
        <f t="shared" si="2191"/>
        <v>615.37784333333332</v>
      </c>
      <c r="BD1211" s="228">
        <f t="shared" si="2163"/>
        <v>1.0690812776077312</v>
      </c>
      <c r="BE1211" s="230">
        <f t="shared" si="2164"/>
        <v>410</v>
      </c>
      <c r="BF1211" s="231">
        <f t="shared" si="2192"/>
        <v>1.0994417910000001</v>
      </c>
      <c r="BG1211" s="227">
        <f t="shared" si="2193"/>
        <v>3659.2441038900001</v>
      </c>
      <c r="BH1211" s="227">
        <f t="shared" si="2194"/>
        <v>4336.886147223333</v>
      </c>
      <c r="BI1211" s="227">
        <f t="shared" si="2115"/>
        <v>3113.21</v>
      </c>
      <c r="BJ1211" s="227">
        <f t="shared" si="2195"/>
        <v>62.264200000000002</v>
      </c>
      <c r="BK1211" s="227">
        <f t="shared" si="2196"/>
        <v>584.24574333333328</v>
      </c>
      <c r="BL1211" s="228">
        <f t="shared" si="2101"/>
        <v>1.0557783253428599</v>
      </c>
      <c r="BM1211" s="230">
        <f t="shared" si="2102"/>
        <v>388</v>
      </c>
      <c r="BN1211" s="231">
        <f t="shared" si="2197"/>
        <v>1.0938631670000001</v>
      </c>
      <c r="BO1211" s="227">
        <f t="shared" si="2198"/>
        <v>3595.3746955500001</v>
      </c>
      <c r="BP1211" s="227">
        <f t="shared" si="2199"/>
        <v>4241.8846388833335</v>
      </c>
      <c r="BQ1211" s="227">
        <f t="shared" si="2162"/>
        <v>3113.21</v>
      </c>
      <c r="BR1211" s="227">
        <f t="shared" si="2200"/>
        <v>62.264200000000002</v>
      </c>
      <c r="BS1211" s="227">
        <f t="shared" si="2201"/>
        <v>550.00043333333338</v>
      </c>
      <c r="BT1211" s="228">
        <f t="shared" si="2160"/>
        <v>1.0523050391727347</v>
      </c>
      <c r="BU1211" s="230">
        <f t="shared" si="2161"/>
        <v>365</v>
      </c>
      <c r="BV1211" s="231">
        <f t="shared" si="2202"/>
        <v>1.088061232</v>
      </c>
      <c r="BW1211" s="227">
        <f t="shared" si="2203"/>
        <v>3564.53926813</v>
      </c>
      <c r="BX1211" s="227">
        <f t="shared" si="2204"/>
        <v>4176.8039014633332</v>
      </c>
      <c r="BY1211" s="227">
        <f t="shared" si="2092"/>
        <v>3113.21</v>
      </c>
      <c r="BZ1211" s="227">
        <f t="shared" si="2205"/>
        <v>62.264200000000002</v>
      </c>
      <c r="CA1211" s="227">
        <f t="shared" si="2206"/>
        <v>519.90607</v>
      </c>
      <c r="CB1211" s="228">
        <f t="shared" si="2089"/>
        <v>1.0532519273639533</v>
      </c>
      <c r="CC1211" s="230">
        <f t="shared" si="2090"/>
        <v>345</v>
      </c>
      <c r="CD1211" s="231">
        <f t="shared" si="2207"/>
        <v>1.083041092</v>
      </c>
      <c r="CE1211" s="227">
        <f t="shared" si="2208"/>
        <v>3551.2857111399999</v>
      </c>
      <c r="CF1211" s="227">
        <f t="shared" si="2209"/>
        <v>4133.4559811399995</v>
      </c>
      <c r="CG1211" s="227">
        <f t="shared" si="2085"/>
        <v>3113.21</v>
      </c>
      <c r="CH1211" s="227">
        <f t="shared" si="2210"/>
        <v>62.264200000000002</v>
      </c>
      <c r="CI1211" s="227">
        <f t="shared" si="2211"/>
        <v>488.77397000000002</v>
      </c>
      <c r="CJ1211" s="228">
        <f t="shared" si="2153"/>
        <v>1.0482207860512336</v>
      </c>
      <c r="CK1211" s="230">
        <f t="shared" si="2154"/>
        <v>324</v>
      </c>
      <c r="CL1211" s="231">
        <f t="shared" si="2212"/>
        <v>1.077794871</v>
      </c>
      <c r="CM1211" s="227">
        <f t="shared" si="2213"/>
        <v>3517.2018812199999</v>
      </c>
      <c r="CN1211" s="227">
        <f t="shared" si="2214"/>
        <v>4068.2400512200002</v>
      </c>
      <c r="CO1211" s="227">
        <f t="shared" si="2088"/>
        <v>3113.21</v>
      </c>
      <c r="CP1211" s="227">
        <f t="shared" si="2215"/>
        <v>62.264200000000002</v>
      </c>
      <c r="CQ1211" s="227">
        <f t="shared" si="2216"/>
        <v>455.56639666666672</v>
      </c>
      <c r="CR1211" s="228">
        <f t="shared" si="2086"/>
        <v>1.0435256924776308</v>
      </c>
      <c r="CS1211" s="230">
        <f t="shared" si="2087"/>
        <v>304</v>
      </c>
      <c r="CT1211" s="231">
        <f t="shared" si="2217"/>
        <v>1.0728220980000001</v>
      </c>
      <c r="CU1211" s="227">
        <f t="shared" si="2218"/>
        <v>3485.29283558</v>
      </c>
      <c r="CV1211" s="227">
        <f t="shared" si="2219"/>
        <v>4003.1234322466667</v>
      </c>
      <c r="CW1211" s="227">
        <f t="shared" si="2151"/>
        <v>3113.21</v>
      </c>
      <c r="CX1211" s="227">
        <f t="shared" si="2220"/>
        <v>62.264200000000002</v>
      </c>
      <c r="CY1211" s="227">
        <f t="shared" si="2221"/>
        <v>424.43429666666668</v>
      </c>
      <c r="CZ1211" s="228">
        <f t="shared" si="2149"/>
        <v>1.0457221797395289</v>
      </c>
      <c r="DA1211" s="239">
        <f t="shared" si="2150"/>
        <v>283</v>
      </c>
      <c r="DB1211" s="231">
        <f t="shared" si="2222"/>
        <v>1.0676253769999999</v>
      </c>
      <c r="DC1211" s="227">
        <f t="shared" si="2223"/>
        <v>3475.7107290499998</v>
      </c>
      <c r="DD1211" s="227">
        <f t="shared" si="2224"/>
        <v>3962.4092257166667</v>
      </c>
      <c r="DE1211" s="227">
        <f t="shared" si="2084"/>
        <v>3113.21</v>
      </c>
      <c r="DF1211" s="227">
        <f t="shared" si="2225"/>
        <v>62.264200000000002</v>
      </c>
      <c r="DG1211" s="227">
        <f t="shared" si="2226"/>
        <v>393.30219666666665</v>
      </c>
      <c r="DH1211" s="228">
        <f t="shared" si="2082"/>
        <v>1.0441558380724685</v>
      </c>
      <c r="DI1211" s="239">
        <f t="shared" si="2083"/>
        <v>262</v>
      </c>
      <c r="DJ1211" s="231">
        <f t="shared" si="2227"/>
        <v>1.0624538299999999</v>
      </c>
      <c r="DK1211" s="227">
        <f t="shared" si="2228"/>
        <v>3453.6935877000001</v>
      </c>
      <c r="DL1211" s="227">
        <f t="shared" si="2229"/>
        <v>3909.2599843666667</v>
      </c>
      <c r="DM1211" s="227">
        <f t="shared" si="2148"/>
        <v>3113.21</v>
      </c>
      <c r="DN1211" s="227">
        <f t="shared" si="2230"/>
        <v>62.264200000000002</v>
      </c>
      <c r="DO1211" s="227">
        <f t="shared" si="2231"/>
        <v>361.13236000000001</v>
      </c>
      <c r="DP1211" s="228">
        <f t="shared" si="2146"/>
        <v>1.0408256066273842</v>
      </c>
      <c r="DQ1211" s="239">
        <f t="shared" si="2147"/>
        <v>241</v>
      </c>
      <c r="DR1211" s="231">
        <f t="shared" si="2232"/>
        <v>1.057307333</v>
      </c>
      <c r="DS1211" s="227">
        <f t="shared" si="2233"/>
        <v>3426.0021357400001</v>
      </c>
      <c r="DT1211" s="227">
        <f t="shared" si="2234"/>
        <v>3849.3986957400002</v>
      </c>
      <c r="DU1211" s="227">
        <f t="shared" si="2081"/>
        <v>3113.21</v>
      </c>
      <c r="DV1211" s="227">
        <f t="shared" si="2235"/>
        <v>62.264200000000002</v>
      </c>
      <c r="DW1211" s="227">
        <f t="shared" si="2236"/>
        <v>332.07573333333329</v>
      </c>
      <c r="DX1211" s="228">
        <f t="shared" si="2078"/>
        <v>1.0363697840675927</v>
      </c>
      <c r="DY1211" s="239">
        <f t="shared" si="2079"/>
        <v>223</v>
      </c>
      <c r="DZ1211" s="231">
        <f t="shared" si="2237"/>
        <v>1.052915896</v>
      </c>
      <c r="EA1211" s="227">
        <f t="shared" si="2238"/>
        <v>3397.16656831</v>
      </c>
      <c r="EB1211" s="227">
        <f t="shared" si="2239"/>
        <v>3791.5065016433332</v>
      </c>
      <c r="EC1211" s="227">
        <f t="shared" si="2142"/>
        <v>3113.21</v>
      </c>
      <c r="ED1211" s="227">
        <f t="shared" si="2240"/>
        <v>62.264200000000002</v>
      </c>
      <c r="EE1211" s="227">
        <f t="shared" si="2241"/>
        <v>299.90589666666665</v>
      </c>
      <c r="EF1211" s="228">
        <f t="shared" si="2143"/>
        <v>1.0286552663087174</v>
      </c>
      <c r="EG1211" s="239">
        <f t="shared" si="2144"/>
        <v>201</v>
      </c>
      <c r="EH1211" s="231">
        <f t="shared" si="2242"/>
        <v>1.0475733469999999</v>
      </c>
      <c r="EI1211" s="227">
        <f t="shared" si="2243"/>
        <v>3354.7696929399999</v>
      </c>
      <c r="EJ1211" s="227">
        <f t="shared" si="2244"/>
        <v>3716.9397896066666</v>
      </c>
      <c r="EK1211" s="227">
        <f t="shared" si="2080"/>
        <v>3113.21</v>
      </c>
      <c r="EL1211" s="227">
        <f t="shared" si="2245"/>
        <v>62.264200000000002</v>
      </c>
      <c r="EM1211" s="227">
        <f t="shared" si="2246"/>
        <v>266.69832333333335</v>
      </c>
      <c r="EN1211" s="228">
        <f t="shared" ref="EN1211:EN1257" si="2296">($O1211/EN$952)</f>
        <v>1.0228254837053306</v>
      </c>
      <c r="EO1211" s="239">
        <f t="shared" ref="EO1211:EO1257" si="2297">NETWORKDAYS(EO$952,$A1211,$AE$118:$AE$502)-1</f>
        <v>180</v>
      </c>
      <c r="EP1211" s="231">
        <f t="shared" si="2247"/>
        <v>1.04249893</v>
      </c>
      <c r="EQ1211" s="227">
        <f t="shared" si="2248"/>
        <v>3319.5986142299998</v>
      </c>
      <c r="ER1211" s="227">
        <f t="shared" si="2249"/>
        <v>3648.5611375633334</v>
      </c>
      <c r="ES1211" s="227">
        <f t="shared" si="2141"/>
        <v>3113.21</v>
      </c>
      <c r="ET1211" s="227">
        <f t="shared" si="2250"/>
        <v>62.264200000000002</v>
      </c>
      <c r="EU1211" s="227">
        <f t="shared" si="2251"/>
        <v>236.60396</v>
      </c>
      <c r="EV1211" s="228">
        <f t="shared" si="2139"/>
        <v>1.0214973648968051</v>
      </c>
      <c r="EW1211" s="239">
        <f t="shared" si="2140"/>
        <v>160</v>
      </c>
      <c r="EX1211" s="231">
        <f t="shared" si="2252"/>
        <v>1.037689007</v>
      </c>
      <c r="EY1211" s="227">
        <f t="shared" si="2253"/>
        <v>3299.9919722200002</v>
      </c>
      <c r="EZ1211" s="227">
        <f t="shared" si="2254"/>
        <v>3598.8601322200002</v>
      </c>
      <c r="FA1211" s="227">
        <f t="shared" si="2290"/>
        <v>3113.21</v>
      </c>
      <c r="FB1211" s="227">
        <f t="shared" si="2255"/>
        <v>62.264200000000002</v>
      </c>
      <c r="FC1211" s="227">
        <f t="shared" si="2256"/>
        <v>205.47186000000002</v>
      </c>
      <c r="FD1211" s="228">
        <f t="shared" si="2288"/>
        <v>1.0213954969053185</v>
      </c>
      <c r="FE1211" s="239">
        <f t="shared" si="2289"/>
        <v>138</v>
      </c>
      <c r="FF1211" s="231">
        <f t="shared" si="2257"/>
        <v>1.0324237199999999</v>
      </c>
      <c r="FG1211" s="227">
        <f t="shared" si="2258"/>
        <v>3282.9202252800001</v>
      </c>
      <c r="FH1211" s="227">
        <f t="shared" si="2259"/>
        <v>3550.6562852800002</v>
      </c>
      <c r="FI1211" s="227">
        <f t="shared" si="2138"/>
        <v>3113.21</v>
      </c>
      <c r="FJ1211" s="227">
        <f t="shared" si="2260"/>
        <v>62.264200000000002</v>
      </c>
      <c r="FK1211" s="227">
        <f t="shared" si="2261"/>
        <v>172.26428666666666</v>
      </c>
      <c r="FL1211" s="228">
        <f t="shared" si="2136"/>
        <v>1.0194579652950839</v>
      </c>
      <c r="FM1211" s="239">
        <f t="shared" si="2137"/>
        <v>116</v>
      </c>
      <c r="FN1211" s="231">
        <f t="shared" si="2262"/>
        <v>1.0271851489999999</v>
      </c>
      <c r="FO1211" s="227">
        <f t="shared" si="2263"/>
        <v>3260.06659734</v>
      </c>
      <c r="FP1211" s="227">
        <f t="shared" si="2264"/>
        <v>3494.5950840066666</v>
      </c>
      <c r="FQ1211" s="227">
        <f t="shared" si="2287"/>
        <v>3113.21</v>
      </c>
      <c r="FR1211" s="227">
        <f t="shared" si="2265"/>
        <v>62.264200000000002</v>
      </c>
      <c r="FS1211" s="227">
        <f t="shared" si="2266"/>
        <v>141.13218666666666</v>
      </c>
      <c r="FT1211" s="228">
        <f t="shared" si="2285"/>
        <v>1.0183371353110906</v>
      </c>
      <c r="FU1211" s="239">
        <f t="shared" si="2286"/>
        <v>94</v>
      </c>
      <c r="FV1211" s="231">
        <f t="shared" si="2267"/>
        <v>1.021973158</v>
      </c>
      <c r="FW1211" s="227">
        <f t="shared" si="2268"/>
        <v>3239.9587976600001</v>
      </c>
      <c r="FX1211" s="227">
        <f t="shared" si="2269"/>
        <v>3443.3551843266669</v>
      </c>
      <c r="FY1211" s="227">
        <f t="shared" si="2135"/>
        <v>3113.21</v>
      </c>
      <c r="FZ1211" s="227">
        <f t="shared" si="2270"/>
        <v>62.264200000000002</v>
      </c>
      <c r="GA1211" s="227">
        <f t="shared" si="2271"/>
        <v>110.00008666666668</v>
      </c>
      <c r="GB1211" s="228">
        <f t="shared" si="2128"/>
        <v>1.0187442591393487</v>
      </c>
      <c r="GC1211" s="239">
        <f t="shared" si="2129"/>
        <v>72</v>
      </c>
      <c r="GD1211" s="231">
        <f t="shared" si="2272"/>
        <v>1.0167876140000001</v>
      </c>
      <c r="GE1211" s="227">
        <f t="shared" si="2273"/>
        <v>3224.8078208799998</v>
      </c>
      <c r="GF1211" s="227">
        <f t="shared" si="2274"/>
        <v>3397.0721075466663</v>
      </c>
      <c r="GG1211" s="227">
        <f t="shared" si="2279"/>
        <v>3113.21</v>
      </c>
      <c r="GH1211" s="227">
        <f t="shared" si="2291"/>
        <v>62.264200000000002</v>
      </c>
      <c r="GI1211" s="227">
        <f t="shared" si="2292"/>
        <v>77.830250000000007</v>
      </c>
      <c r="GJ1211" s="228">
        <f t="shared" si="2275"/>
        <v>1.0177261143420864</v>
      </c>
      <c r="GK1211" s="239">
        <f t="shared" si="2276"/>
        <v>52</v>
      </c>
      <c r="GL1211" s="231">
        <f t="shared" si="2293"/>
        <v>1.0120963190000001</v>
      </c>
      <c r="GM1211" s="227">
        <f t="shared" si="2294"/>
        <v>3206.7210344700002</v>
      </c>
      <c r="GN1211" s="227">
        <f t="shared" si="2295"/>
        <v>3346.8154844700002</v>
      </c>
      <c r="GO1211" s="227">
        <f t="shared" si="2126"/>
        <v>3113.21</v>
      </c>
      <c r="GP1211" s="227">
        <f t="shared" si="2130"/>
        <v>62.264200000000002</v>
      </c>
      <c r="GQ1211" s="227">
        <f t="shared" si="2131"/>
        <v>45.660413333333331</v>
      </c>
      <c r="GR1211" s="228">
        <f t="shared" si="2119"/>
        <v>1.0125617903671515</v>
      </c>
      <c r="GS1211" s="239">
        <f t="shared" si="2120"/>
        <v>30</v>
      </c>
      <c r="GT1211" s="231">
        <f t="shared" si="2132"/>
        <v>1.00696089</v>
      </c>
      <c r="GU1211" s="227">
        <f t="shared" si="2133"/>
        <v>3174.2604266899998</v>
      </c>
      <c r="GV1211" s="227">
        <f t="shared" si="2134"/>
        <v>3282.1850400233329</v>
      </c>
      <c r="GW1211" s="227">
        <f t="shared" si="2277"/>
        <v>3113.21</v>
      </c>
      <c r="GX1211" s="227">
        <f t="shared" si="2280"/>
        <v>62.264200000000002</v>
      </c>
      <c r="GY1211" s="227">
        <f t="shared" si="2281"/>
        <v>12.45284</v>
      </c>
      <c r="GZ1211" s="228">
        <f t="shared" si="2170"/>
        <v>1.0010492030530687</v>
      </c>
      <c r="HA1211" s="239">
        <f t="shared" si="2171"/>
        <v>9</v>
      </c>
      <c r="HB1211" s="231">
        <f t="shared" si="2282"/>
        <v>1.0020831990000001</v>
      </c>
      <c r="HC1211" s="227">
        <f t="shared" si="2283"/>
        <v>3122.9686299300001</v>
      </c>
      <c r="HD1211" s="227">
        <f t="shared" si="2284"/>
        <v>3197.6856699300001</v>
      </c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3"/>
      <c r="JZ1211" s="1"/>
      <c r="KA1211" s="1"/>
      <c r="KB1211" s="1"/>
      <c r="KC1211" s="1"/>
      <c r="KD1211" s="1"/>
      <c r="KE1211" s="1"/>
    </row>
    <row r="1212" spans="1:291" x14ac:dyDescent="0.2">
      <c r="A1212" s="196">
        <f t="shared" si="2103"/>
        <v>43870</v>
      </c>
      <c r="B1212" s="236">
        <f t="shared" si="2174"/>
        <v>128462.76848019997</v>
      </c>
      <c r="C1212" s="66">
        <f t="shared" si="2158"/>
        <v>39785.994377269999</v>
      </c>
      <c r="D1212" s="77">
        <f t="shared" si="2104"/>
        <v>5320.25</v>
      </c>
      <c r="E1212" s="67">
        <f>VLOOKUP(A1211,[1]Plan1!$DQ$117:$DS$314,3)</f>
        <v>5331.42</v>
      </c>
      <c r="F1212" s="11">
        <f t="shared" si="2105"/>
        <v>43858</v>
      </c>
      <c r="G1212" s="73">
        <f t="shared" si="2093"/>
        <v>2.099525398242541E-3</v>
      </c>
      <c r="H1212" s="11">
        <f t="shared" si="2106"/>
        <v>43887</v>
      </c>
      <c r="I1212" s="11">
        <f t="shared" si="2094"/>
        <v>43887</v>
      </c>
      <c r="J1212" s="1">
        <f t="shared" si="2107"/>
        <v>20</v>
      </c>
      <c r="K1212" s="1">
        <f t="shared" si="2108"/>
        <v>10</v>
      </c>
      <c r="L1212" s="66">
        <f t="shared" si="2095"/>
        <v>1.0010492099999999</v>
      </c>
      <c r="M1212" s="70">
        <f t="shared" si="2159"/>
        <v>1.01150052</v>
      </c>
      <c r="N1212" s="70">
        <f t="shared" si="2145"/>
        <v>1.1222899102568764</v>
      </c>
      <c r="O1212" s="66">
        <f t="shared" si="2155"/>
        <v>1.1234674200000001</v>
      </c>
      <c r="P1212" s="66">
        <f t="shared" si="2096"/>
        <v>39827.738240430001</v>
      </c>
      <c r="Q1212" s="74">
        <f t="shared" si="2097"/>
        <v>0</v>
      </c>
      <c r="R1212" s="75">
        <f t="shared" si="2156"/>
        <v>0</v>
      </c>
      <c r="S1212" s="66">
        <f t="shared" si="2157"/>
        <v>0</v>
      </c>
      <c r="T1212" s="10">
        <f t="shared" si="2109"/>
        <v>0.06</v>
      </c>
      <c r="U1212" s="74">
        <f t="shared" si="2152"/>
        <v>10</v>
      </c>
      <c r="V1212" s="74">
        <v>252</v>
      </c>
      <c r="W1212" s="70">
        <f t="shared" si="2098"/>
        <v>1.0023149339999999</v>
      </c>
      <c r="X1212" s="66">
        <f t="shared" si="2099"/>
        <v>92.198585390000005</v>
      </c>
      <c r="Y1212" s="66">
        <v>0</v>
      </c>
      <c r="Z1212" s="67">
        <f t="shared" si="2100"/>
        <v>0</v>
      </c>
      <c r="AA1212" s="68" t="str">
        <f t="shared" si="2110"/>
        <v>A+INCORP J=</v>
      </c>
      <c r="AB1212" s="11">
        <f t="shared" si="2111"/>
        <v>43887</v>
      </c>
      <c r="AC1212" s="227">
        <f t="shared" si="2117"/>
        <v>3113.21</v>
      </c>
      <c r="AD1212" s="227">
        <f t="shared" si="2175"/>
        <v>62.264200000000002</v>
      </c>
      <c r="AE1212" s="227">
        <f t="shared" si="2176"/>
        <v>710.84961666666663</v>
      </c>
      <c r="AF1212" s="228">
        <f t="shared" si="2124"/>
        <v>1.0766868410504613</v>
      </c>
      <c r="AG1212" s="230">
        <f t="shared" si="2125"/>
        <v>472</v>
      </c>
      <c r="AH1212" s="231">
        <f t="shared" si="2177"/>
        <v>1.1153169110000001</v>
      </c>
      <c r="AI1212" s="227">
        <f t="shared" si="2178"/>
        <v>3738.4890186100001</v>
      </c>
      <c r="AJ1212" s="227">
        <f t="shared" si="2179"/>
        <v>4511.6028352766671</v>
      </c>
      <c r="AK1212" s="227">
        <f t="shared" si="2165"/>
        <v>3113.21</v>
      </c>
      <c r="AL1212" s="227">
        <f t="shared" si="2180"/>
        <v>62.264200000000002</v>
      </c>
      <c r="AM1212" s="227">
        <f t="shared" si="2181"/>
        <v>679.7175166666666</v>
      </c>
      <c r="AN1212" s="228">
        <f t="shared" si="2166"/>
        <v>1.075719099814834</v>
      </c>
      <c r="AO1212" s="230">
        <f t="shared" si="2167"/>
        <v>451</v>
      </c>
      <c r="AP1212" s="231">
        <f t="shared" si="2182"/>
        <v>1.1099143469999999</v>
      </c>
      <c r="AQ1212" s="227">
        <f t="shared" si="2183"/>
        <v>3717.0359524800001</v>
      </c>
      <c r="AR1212" s="227">
        <f t="shared" si="2184"/>
        <v>4459.0176691466668</v>
      </c>
      <c r="AS1212" s="227">
        <f t="shared" si="2112"/>
        <v>3113.21</v>
      </c>
      <c r="AT1212" s="227">
        <f t="shared" si="2185"/>
        <v>62.264200000000002</v>
      </c>
      <c r="AU1212" s="227">
        <f t="shared" si="2186"/>
        <v>648.58541666666656</v>
      </c>
      <c r="AV1212" s="228">
        <f t="shared" si="2113"/>
        <v>1.073358176539436</v>
      </c>
      <c r="AW1212" s="230">
        <f t="shared" si="2114"/>
        <v>430</v>
      </c>
      <c r="AX1212" s="231">
        <f t="shared" si="2187"/>
        <v>1.1045379529999999</v>
      </c>
      <c r="AY1212" s="227">
        <f t="shared" si="2188"/>
        <v>3690.9123253399998</v>
      </c>
      <c r="AZ1212" s="227">
        <f t="shared" si="2189"/>
        <v>4401.7619420066667</v>
      </c>
      <c r="BA1212" s="227">
        <f t="shared" si="2091"/>
        <v>3113.21</v>
      </c>
      <c r="BB1212" s="227">
        <f t="shared" si="2190"/>
        <v>62.264200000000002</v>
      </c>
      <c r="BC1212" s="227">
        <f t="shared" si="2191"/>
        <v>616.41558000000009</v>
      </c>
      <c r="BD1212" s="228">
        <f t="shared" si="2163"/>
        <v>1.0690812776077312</v>
      </c>
      <c r="BE1212" s="230">
        <f t="shared" si="2164"/>
        <v>410</v>
      </c>
      <c r="BF1212" s="231">
        <f t="shared" si="2192"/>
        <v>1.0994417910000001</v>
      </c>
      <c r="BG1212" s="227">
        <f t="shared" si="2193"/>
        <v>3659.2441038900001</v>
      </c>
      <c r="BH1212" s="227">
        <f t="shared" si="2194"/>
        <v>4337.9238838900001</v>
      </c>
      <c r="BI1212" s="227">
        <f t="shared" si="2115"/>
        <v>3113.21</v>
      </c>
      <c r="BJ1212" s="227">
        <f t="shared" si="2195"/>
        <v>62.264200000000002</v>
      </c>
      <c r="BK1212" s="227">
        <f t="shared" si="2196"/>
        <v>585.28348000000005</v>
      </c>
      <c r="BL1212" s="228">
        <f t="shared" si="2101"/>
        <v>1.0557783253428599</v>
      </c>
      <c r="BM1212" s="230">
        <f t="shared" si="2102"/>
        <v>388</v>
      </c>
      <c r="BN1212" s="231">
        <f t="shared" si="2197"/>
        <v>1.0938631670000001</v>
      </c>
      <c r="BO1212" s="227">
        <f t="shared" si="2198"/>
        <v>3595.3746955500001</v>
      </c>
      <c r="BP1212" s="227">
        <f t="shared" si="2199"/>
        <v>4242.9223755499997</v>
      </c>
      <c r="BQ1212" s="227">
        <f t="shared" si="2162"/>
        <v>3113.21</v>
      </c>
      <c r="BR1212" s="227">
        <f t="shared" si="2200"/>
        <v>62.264200000000002</v>
      </c>
      <c r="BS1212" s="227">
        <f t="shared" si="2201"/>
        <v>551.03816999999992</v>
      </c>
      <c r="BT1212" s="228">
        <f t="shared" si="2160"/>
        <v>1.0523050391727347</v>
      </c>
      <c r="BU1212" s="230">
        <f t="shared" si="2161"/>
        <v>365</v>
      </c>
      <c r="BV1212" s="231">
        <f t="shared" si="2202"/>
        <v>1.088061232</v>
      </c>
      <c r="BW1212" s="227">
        <f t="shared" si="2203"/>
        <v>3564.53926813</v>
      </c>
      <c r="BX1212" s="227">
        <f t="shared" si="2204"/>
        <v>4177.8416381299994</v>
      </c>
      <c r="BY1212" s="227">
        <f t="shared" si="2092"/>
        <v>3113.21</v>
      </c>
      <c r="BZ1212" s="227">
        <f t="shared" si="2205"/>
        <v>62.264200000000002</v>
      </c>
      <c r="CA1212" s="227">
        <f t="shared" si="2206"/>
        <v>520.94380666666666</v>
      </c>
      <c r="CB1212" s="228">
        <f t="shared" si="2089"/>
        <v>1.0532519273639533</v>
      </c>
      <c r="CC1212" s="230">
        <f t="shared" si="2090"/>
        <v>345</v>
      </c>
      <c r="CD1212" s="231">
        <f t="shared" si="2207"/>
        <v>1.083041092</v>
      </c>
      <c r="CE1212" s="227">
        <f t="shared" si="2208"/>
        <v>3551.2857111399999</v>
      </c>
      <c r="CF1212" s="227">
        <f t="shared" si="2209"/>
        <v>4134.4937178066666</v>
      </c>
      <c r="CG1212" s="227">
        <f t="shared" si="2085"/>
        <v>3113.21</v>
      </c>
      <c r="CH1212" s="227">
        <f t="shared" si="2210"/>
        <v>62.264200000000002</v>
      </c>
      <c r="CI1212" s="227">
        <f t="shared" si="2211"/>
        <v>489.81170666666662</v>
      </c>
      <c r="CJ1212" s="228">
        <f t="shared" si="2153"/>
        <v>1.0482207860512336</v>
      </c>
      <c r="CK1212" s="230">
        <f t="shared" si="2154"/>
        <v>324</v>
      </c>
      <c r="CL1212" s="231">
        <f t="shared" si="2212"/>
        <v>1.077794871</v>
      </c>
      <c r="CM1212" s="227">
        <f t="shared" si="2213"/>
        <v>3517.2018812199999</v>
      </c>
      <c r="CN1212" s="227">
        <f t="shared" si="2214"/>
        <v>4069.2777878866664</v>
      </c>
      <c r="CO1212" s="227">
        <f t="shared" si="2088"/>
        <v>3113.21</v>
      </c>
      <c r="CP1212" s="227">
        <f t="shared" si="2215"/>
        <v>62.264200000000002</v>
      </c>
      <c r="CQ1212" s="227">
        <f t="shared" si="2216"/>
        <v>456.60413333333332</v>
      </c>
      <c r="CR1212" s="228">
        <f t="shared" si="2086"/>
        <v>1.0435256924776308</v>
      </c>
      <c r="CS1212" s="230">
        <f t="shared" si="2087"/>
        <v>304</v>
      </c>
      <c r="CT1212" s="231">
        <f t="shared" si="2217"/>
        <v>1.0728220980000001</v>
      </c>
      <c r="CU1212" s="227">
        <f t="shared" si="2218"/>
        <v>3485.29283558</v>
      </c>
      <c r="CV1212" s="227">
        <f t="shared" si="2219"/>
        <v>4004.1611689133333</v>
      </c>
      <c r="CW1212" s="227">
        <f t="shared" si="2151"/>
        <v>3113.21</v>
      </c>
      <c r="CX1212" s="227">
        <f t="shared" si="2220"/>
        <v>62.264200000000002</v>
      </c>
      <c r="CY1212" s="227">
        <f t="shared" si="2221"/>
        <v>425.47203333333329</v>
      </c>
      <c r="CZ1212" s="228">
        <f t="shared" si="2149"/>
        <v>1.0457221797395289</v>
      </c>
      <c r="DA1212" s="239">
        <f t="shared" si="2150"/>
        <v>283</v>
      </c>
      <c r="DB1212" s="231">
        <f t="shared" si="2222"/>
        <v>1.0676253769999999</v>
      </c>
      <c r="DC1212" s="227">
        <f t="shared" si="2223"/>
        <v>3475.7107290499998</v>
      </c>
      <c r="DD1212" s="227">
        <f t="shared" si="2224"/>
        <v>3963.4469623833329</v>
      </c>
      <c r="DE1212" s="227">
        <f t="shared" si="2084"/>
        <v>3113.21</v>
      </c>
      <c r="DF1212" s="227">
        <f t="shared" si="2225"/>
        <v>62.264200000000002</v>
      </c>
      <c r="DG1212" s="227">
        <f t="shared" si="2226"/>
        <v>394.33993333333331</v>
      </c>
      <c r="DH1212" s="228">
        <f t="shared" si="2082"/>
        <v>1.0441558380724685</v>
      </c>
      <c r="DI1212" s="239">
        <f t="shared" si="2083"/>
        <v>262</v>
      </c>
      <c r="DJ1212" s="231">
        <f t="shared" si="2227"/>
        <v>1.0624538299999999</v>
      </c>
      <c r="DK1212" s="227">
        <f t="shared" si="2228"/>
        <v>3453.6935877000001</v>
      </c>
      <c r="DL1212" s="227">
        <f t="shared" si="2229"/>
        <v>3910.2977210333333</v>
      </c>
      <c r="DM1212" s="227">
        <f t="shared" si="2148"/>
        <v>3113.21</v>
      </c>
      <c r="DN1212" s="227">
        <f t="shared" si="2230"/>
        <v>62.264200000000002</v>
      </c>
      <c r="DO1212" s="227">
        <f t="shared" si="2231"/>
        <v>362.17009666666667</v>
      </c>
      <c r="DP1212" s="228">
        <f t="shared" si="2146"/>
        <v>1.0408256066273842</v>
      </c>
      <c r="DQ1212" s="239">
        <f t="shared" si="2147"/>
        <v>241</v>
      </c>
      <c r="DR1212" s="231">
        <f t="shared" si="2232"/>
        <v>1.057307333</v>
      </c>
      <c r="DS1212" s="227">
        <f t="shared" si="2233"/>
        <v>3426.0021357400001</v>
      </c>
      <c r="DT1212" s="227">
        <f t="shared" si="2234"/>
        <v>3850.4364324066669</v>
      </c>
      <c r="DU1212" s="227">
        <f t="shared" si="2081"/>
        <v>3113.21</v>
      </c>
      <c r="DV1212" s="227">
        <f t="shared" si="2235"/>
        <v>62.264200000000002</v>
      </c>
      <c r="DW1212" s="227">
        <f t="shared" si="2236"/>
        <v>333.11347000000001</v>
      </c>
      <c r="DX1212" s="228">
        <f t="shared" ref="DX1212:DX1257" si="2298">($O1212/DX$889)</f>
        <v>1.0363697840675927</v>
      </c>
      <c r="DY1212" s="239">
        <f t="shared" ref="DY1212:DY1257" si="2299">NETWORKDAYS(DY$889,$A1212,$AE$118:$AE$502)-1</f>
        <v>223</v>
      </c>
      <c r="DZ1212" s="231">
        <f t="shared" si="2237"/>
        <v>1.052915896</v>
      </c>
      <c r="EA1212" s="227">
        <f t="shared" si="2238"/>
        <v>3397.16656831</v>
      </c>
      <c r="EB1212" s="227">
        <f t="shared" si="2239"/>
        <v>3792.5442383099999</v>
      </c>
      <c r="EC1212" s="227">
        <f t="shared" si="2142"/>
        <v>3113.21</v>
      </c>
      <c r="ED1212" s="227">
        <f t="shared" si="2240"/>
        <v>62.264200000000002</v>
      </c>
      <c r="EE1212" s="227">
        <f t="shared" si="2241"/>
        <v>300.94363333333331</v>
      </c>
      <c r="EF1212" s="228">
        <f t="shared" si="2143"/>
        <v>1.0286552663087174</v>
      </c>
      <c r="EG1212" s="239">
        <f t="shared" si="2144"/>
        <v>201</v>
      </c>
      <c r="EH1212" s="231">
        <f t="shared" si="2242"/>
        <v>1.0475733469999999</v>
      </c>
      <c r="EI1212" s="227">
        <f t="shared" si="2243"/>
        <v>3354.7696929399999</v>
      </c>
      <c r="EJ1212" s="227">
        <f t="shared" si="2244"/>
        <v>3717.9775262733333</v>
      </c>
      <c r="EK1212" s="227">
        <f t="shared" ref="EK1212:EK1257" si="2300">EK1211</f>
        <v>3113.21</v>
      </c>
      <c r="EL1212" s="227">
        <f t="shared" si="2245"/>
        <v>62.264200000000002</v>
      </c>
      <c r="EM1212" s="227">
        <f t="shared" si="2246"/>
        <v>267.73606000000001</v>
      </c>
      <c r="EN1212" s="228">
        <f t="shared" si="2296"/>
        <v>1.0228254837053306</v>
      </c>
      <c r="EO1212" s="239">
        <f t="shared" si="2297"/>
        <v>180</v>
      </c>
      <c r="EP1212" s="231">
        <f t="shared" si="2247"/>
        <v>1.04249893</v>
      </c>
      <c r="EQ1212" s="227">
        <f t="shared" si="2248"/>
        <v>3319.5986142299998</v>
      </c>
      <c r="ER1212" s="227">
        <f t="shared" si="2249"/>
        <v>3649.5988742299996</v>
      </c>
      <c r="ES1212" s="227">
        <f t="shared" si="2141"/>
        <v>3113.21</v>
      </c>
      <c r="ET1212" s="227">
        <f t="shared" si="2250"/>
        <v>62.264200000000002</v>
      </c>
      <c r="EU1212" s="227">
        <f t="shared" si="2251"/>
        <v>237.64169666666669</v>
      </c>
      <c r="EV1212" s="228">
        <f t="shared" si="2139"/>
        <v>1.0214973648968051</v>
      </c>
      <c r="EW1212" s="239">
        <f t="shared" si="2140"/>
        <v>160</v>
      </c>
      <c r="EX1212" s="231">
        <f t="shared" si="2252"/>
        <v>1.037689007</v>
      </c>
      <c r="EY1212" s="227">
        <f t="shared" si="2253"/>
        <v>3299.9919722200002</v>
      </c>
      <c r="EZ1212" s="227">
        <f t="shared" si="2254"/>
        <v>3599.8978688866669</v>
      </c>
      <c r="FA1212" s="227">
        <f t="shared" si="2290"/>
        <v>3113.21</v>
      </c>
      <c r="FB1212" s="227">
        <f t="shared" si="2255"/>
        <v>62.264200000000002</v>
      </c>
      <c r="FC1212" s="227">
        <f t="shared" si="2256"/>
        <v>206.50959666666668</v>
      </c>
      <c r="FD1212" s="228">
        <f t="shared" si="2288"/>
        <v>1.0213954969053185</v>
      </c>
      <c r="FE1212" s="239">
        <f t="shared" si="2289"/>
        <v>138</v>
      </c>
      <c r="FF1212" s="231">
        <f t="shared" si="2257"/>
        <v>1.0324237199999999</v>
      </c>
      <c r="FG1212" s="227">
        <f t="shared" si="2258"/>
        <v>3282.9202252800001</v>
      </c>
      <c r="FH1212" s="227">
        <f t="shared" si="2259"/>
        <v>3551.6940219466669</v>
      </c>
      <c r="FI1212" s="227">
        <f t="shared" si="2138"/>
        <v>3113.21</v>
      </c>
      <c r="FJ1212" s="227">
        <f t="shared" si="2260"/>
        <v>62.264200000000002</v>
      </c>
      <c r="FK1212" s="227">
        <f t="shared" si="2261"/>
        <v>173.30202333333332</v>
      </c>
      <c r="FL1212" s="228">
        <f t="shared" si="2136"/>
        <v>1.0194579652950839</v>
      </c>
      <c r="FM1212" s="239">
        <f t="shared" si="2137"/>
        <v>116</v>
      </c>
      <c r="FN1212" s="231">
        <f t="shared" si="2262"/>
        <v>1.0271851489999999</v>
      </c>
      <c r="FO1212" s="227">
        <f t="shared" si="2263"/>
        <v>3260.06659734</v>
      </c>
      <c r="FP1212" s="227">
        <f t="shared" si="2264"/>
        <v>3495.6328206733333</v>
      </c>
      <c r="FQ1212" s="227">
        <f t="shared" si="2287"/>
        <v>3113.21</v>
      </c>
      <c r="FR1212" s="227">
        <f t="shared" si="2265"/>
        <v>62.264200000000002</v>
      </c>
      <c r="FS1212" s="227">
        <f t="shared" si="2266"/>
        <v>142.16992333333334</v>
      </c>
      <c r="FT1212" s="228">
        <f t="shared" si="2285"/>
        <v>1.0183371353110906</v>
      </c>
      <c r="FU1212" s="239">
        <f t="shared" si="2286"/>
        <v>94</v>
      </c>
      <c r="FV1212" s="231">
        <f t="shared" si="2267"/>
        <v>1.021973158</v>
      </c>
      <c r="FW1212" s="227">
        <f t="shared" si="2268"/>
        <v>3239.9587976600001</v>
      </c>
      <c r="FX1212" s="227">
        <f t="shared" si="2269"/>
        <v>3444.3929209933335</v>
      </c>
      <c r="FY1212" s="227">
        <f t="shared" si="2135"/>
        <v>3113.21</v>
      </c>
      <c r="FZ1212" s="227">
        <f t="shared" si="2270"/>
        <v>62.264200000000002</v>
      </c>
      <c r="GA1212" s="227">
        <f t="shared" si="2271"/>
        <v>111.03782333333335</v>
      </c>
      <c r="GB1212" s="228">
        <f t="shared" si="2128"/>
        <v>1.0187442591393487</v>
      </c>
      <c r="GC1212" s="239">
        <f t="shared" si="2129"/>
        <v>72</v>
      </c>
      <c r="GD1212" s="231">
        <f t="shared" si="2272"/>
        <v>1.0167876140000001</v>
      </c>
      <c r="GE1212" s="227">
        <f t="shared" si="2273"/>
        <v>3224.8078208799998</v>
      </c>
      <c r="GF1212" s="227">
        <f t="shared" si="2274"/>
        <v>3398.109844213333</v>
      </c>
      <c r="GG1212" s="227">
        <f t="shared" si="2279"/>
        <v>3113.21</v>
      </c>
      <c r="GH1212" s="227">
        <f t="shared" si="2291"/>
        <v>62.264200000000002</v>
      </c>
      <c r="GI1212" s="227">
        <f t="shared" si="2292"/>
        <v>78.867986666666667</v>
      </c>
      <c r="GJ1212" s="228">
        <f t="shared" si="2275"/>
        <v>1.0177261143420864</v>
      </c>
      <c r="GK1212" s="239">
        <f t="shared" si="2276"/>
        <v>52</v>
      </c>
      <c r="GL1212" s="231">
        <f t="shared" si="2293"/>
        <v>1.0120963190000001</v>
      </c>
      <c r="GM1212" s="227">
        <f t="shared" si="2294"/>
        <v>3206.7210344700002</v>
      </c>
      <c r="GN1212" s="227">
        <f t="shared" si="2295"/>
        <v>3347.8532211366669</v>
      </c>
      <c r="GO1212" s="227">
        <f t="shared" si="2126"/>
        <v>3113.21</v>
      </c>
      <c r="GP1212" s="227">
        <f t="shared" si="2130"/>
        <v>62.264200000000002</v>
      </c>
      <c r="GQ1212" s="227">
        <f t="shared" si="2131"/>
        <v>46.698149999999998</v>
      </c>
      <c r="GR1212" s="228">
        <f t="shared" si="2119"/>
        <v>1.0125617903671515</v>
      </c>
      <c r="GS1212" s="239">
        <f t="shared" si="2120"/>
        <v>30</v>
      </c>
      <c r="GT1212" s="231">
        <f t="shared" si="2132"/>
        <v>1.00696089</v>
      </c>
      <c r="GU1212" s="227">
        <f t="shared" si="2133"/>
        <v>3174.2604266899998</v>
      </c>
      <c r="GV1212" s="227">
        <f t="shared" si="2134"/>
        <v>3283.2227766899996</v>
      </c>
      <c r="GW1212" s="227">
        <f t="shared" si="2277"/>
        <v>3113.21</v>
      </c>
      <c r="GX1212" s="227">
        <f t="shared" si="2280"/>
        <v>62.264200000000002</v>
      </c>
      <c r="GY1212" s="227">
        <f t="shared" si="2281"/>
        <v>13.490576666666669</v>
      </c>
      <c r="GZ1212" s="228">
        <f t="shared" si="2170"/>
        <v>1.0010492030530687</v>
      </c>
      <c r="HA1212" s="239">
        <f t="shared" si="2171"/>
        <v>9</v>
      </c>
      <c r="HB1212" s="231">
        <f t="shared" si="2282"/>
        <v>1.0020831990000001</v>
      </c>
      <c r="HC1212" s="227">
        <f t="shared" si="2283"/>
        <v>3122.9686299300001</v>
      </c>
      <c r="HD1212" s="227">
        <f t="shared" si="2284"/>
        <v>3198.7234065966668</v>
      </c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3"/>
      <c r="JZ1212" s="1"/>
      <c r="KA1212" s="1"/>
      <c r="KB1212" s="1"/>
      <c r="KC1212" s="1"/>
      <c r="KD1212" s="1"/>
      <c r="KE1212" s="1"/>
    </row>
    <row r="1213" spans="1:291" x14ac:dyDescent="0.2">
      <c r="A1213" s="196">
        <f t="shared" si="2103"/>
        <v>43871</v>
      </c>
      <c r="B1213" s="236">
        <f t="shared" si="2174"/>
        <v>128504.84941806334</v>
      </c>
      <c r="C1213" s="66">
        <f t="shared" si="2158"/>
        <v>39785.994377269999</v>
      </c>
      <c r="D1213" s="77">
        <f t="shared" si="2104"/>
        <v>5320.25</v>
      </c>
      <c r="E1213" s="67">
        <f>VLOOKUP(A1212,[1]Plan1!$DQ$117:$DS$314,3)</f>
        <v>5331.42</v>
      </c>
      <c r="F1213" s="11">
        <f t="shared" si="2105"/>
        <v>43858</v>
      </c>
      <c r="G1213" s="73">
        <f t="shared" si="2093"/>
        <v>2.099525398242541E-3</v>
      </c>
      <c r="H1213" s="11">
        <f t="shared" si="2106"/>
        <v>43887</v>
      </c>
      <c r="I1213" s="11">
        <f t="shared" si="2094"/>
        <v>43887</v>
      </c>
      <c r="J1213" s="1">
        <f t="shared" si="2107"/>
        <v>20</v>
      </c>
      <c r="K1213" s="1">
        <f t="shared" si="2108"/>
        <v>10</v>
      </c>
      <c r="L1213" s="66">
        <f t="shared" si="2095"/>
        <v>1.0010492099999999</v>
      </c>
      <c r="M1213" s="70">
        <f t="shared" si="2159"/>
        <v>1.01150052</v>
      </c>
      <c r="N1213" s="70">
        <f t="shared" si="2145"/>
        <v>1.1222899102568764</v>
      </c>
      <c r="O1213" s="66">
        <f t="shared" si="2155"/>
        <v>1.1234674200000001</v>
      </c>
      <c r="P1213" s="66">
        <f t="shared" si="2096"/>
        <v>39827.738240430001</v>
      </c>
      <c r="Q1213" s="74">
        <f t="shared" si="2097"/>
        <v>0</v>
      </c>
      <c r="R1213" s="75">
        <f t="shared" si="2156"/>
        <v>0</v>
      </c>
      <c r="S1213" s="66">
        <f t="shared" si="2157"/>
        <v>0</v>
      </c>
      <c r="T1213" s="10">
        <f t="shared" si="2109"/>
        <v>0.06</v>
      </c>
      <c r="U1213" s="74">
        <f t="shared" si="2152"/>
        <v>10</v>
      </c>
      <c r="V1213" s="74">
        <v>252</v>
      </c>
      <c r="W1213" s="70">
        <f t="shared" si="2098"/>
        <v>1.0023149339999999</v>
      </c>
      <c r="X1213" s="66">
        <f t="shared" si="2099"/>
        <v>92.198585390000005</v>
      </c>
      <c r="Y1213" s="66">
        <v>0</v>
      </c>
      <c r="Z1213" s="67">
        <f t="shared" si="2100"/>
        <v>0</v>
      </c>
      <c r="AA1213" s="68" t="str">
        <f t="shared" si="2110"/>
        <v>A+INCORP J=</v>
      </c>
      <c r="AB1213" s="11">
        <f t="shared" si="2111"/>
        <v>43887</v>
      </c>
      <c r="AC1213" s="227">
        <f t="shared" si="2117"/>
        <v>3113.21</v>
      </c>
      <c r="AD1213" s="227">
        <f t="shared" si="2175"/>
        <v>62.264200000000002</v>
      </c>
      <c r="AE1213" s="227">
        <f t="shared" si="2176"/>
        <v>711.88735333333341</v>
      </c>
      <c r="AF1213" s="228">
        <f t="shared" si="2124"/>
        <v>1.0766868410504613</v>
      </c>
      <c r="AG1213" s="230">
        <f t="shared" si="2125"/>
        <v>473</v>
      </c>
      <c r="AH1213" s="231">
        <f t="shared" si="2177"/>
        <v>1.115574831</v>
      </c>
      <c r="AI1213" s="227">
        <f t="shared" si="2178"/>
        <v>3739.3535541299998</v>
      </c>
      <c r="AJ1213" s="227">
        <f t="shared" si="2179"/>
        <v>4513.5051074633329</v>
      </c>
      <c r="AK1213" s="227">
        <f t="shared" si="2165"/>
        <v>3113.21</v>
      </c>
      <c r="AL1213" s="227">
        <f t="shared" si="2180"/>
        <v>62.264200000000002</v>
      </c>
      <c r="AM1213" s="227">
        <f t="shared" si="2181"/>
        <v>680.75525333333337</v>
      </c>
      <c r="AN1213" s="228">
        <f t="shared" si="2166"/>
        <v>1.075719099814834</v>
      </c>
      <c r="AO1213" s="230">
        <f t="shared" si="2167"/>
        <v>452</v>
      </c>
      <c r="AP1213" s="231">
        <f t="shared" si="2182"/>
        <v>1.1101710170000001</v>
      </c>
      <c r="AQ1213" s="227">
        <f t="shared" si="2183"/>
        <v>3717.8955247700001</v>
      </c>
      <c r="AR1213" s="227">
        <f t="shared" si="2184"/>
        <v>4460.9149781033339</v>
      </c>
      <c r="AS1213" s="227">
        <f t="shared" si="2112"/>
        <v>3113.21</v>
      </c>
      <c r="AT1213" s="227">
        <f t="shared" si="2185"/>
        <v>62.264200000000002</v>
      </c>
      <c r="AU1213" s="227">
        <f t="shared" si="2186"/>
        <v>649.62315333333333</v>
      </c>
      <c r="AV1213" s="228">
        <f t="shared" si="2113"/>
        <v>1.073358176539436</v>
      </c>
      <c r="AW1213" s="230">
        <f t="shared" si="2114"/>
        <v>431</v>
      </c>
      <c r="AX1213" s="231">
        <f t="shared" si="2187"/>
        <v>1.10479338</v>
      </c>
      <c r="AY1213" s="227">
        <f t="shared" si="2188"/>
        <v>3691.7658575</v>
      </c>
      <c r="AZ1213" s="227">
        <f t="shared" si="2189"/>
        <v>4403.6532108333331</v>
      </c>
      <c r="BA1213" s="227">
        <f t="shared" si="2091"/>
        <v>3113.21</v>
      </c>
      <c r="BB1213" s="227">
        <f t="shared" si="2190"/>
        <v>62.264200000000002</v>
      </c>
      <c r="BC1213" s="227">
        <f t="shared" si="2191"/>
        <v>617.45331666666664</v>
      </c>
      <c r="BD1213" s="228">
        <f t="shared" si="2163"/>
        <v>1.0690812776077312</v>
      </c>
      <c r="BE1213" s="230">
        <f t="shared" si="2164"/>
        <v>411</v>
      </c>
      <c r="BF1213" s="231">
        <f t="shared" si="2192"/>
        <v>1.09969604</v>
      </c>
      <c r="BG1213" s="227">
        <f t="shared" si="2193"/>
        <v>3660.0903143599999</v>
      </c>
      <c r="BH1213" s="227">
        <f t="shared" si="2194"/>
        <v>4339.8078310266665</v>
      </c>
      <c r="BI1213" s="227">
        <f t="shared" si="2115"/>
        <v>3113.21</v>
      </c>
      <c r="BJ1213" s="227">
        <f t="shared" si="2195"/>
        <v>62.264200000000002</v>
      </c>
      <c r="BK1213" s="227">
        <f t="shared" si="2196"/>
        <v>586.3212166666666</v>
      </c>
      <c r="BL1213" s="228">
        <f t="shared" si="2101"/>
        <v>1.0557783253428599</v>
      </c>
      <c r="BM1213" s="230">
        <f t="shared" si="2102"/>
        <v>389</v>
      </c>
      <c r="BN1213" s="231">
        <f t="shared" si="2197"/>
        <v>1.0941161260000001</v>
      </c>
      <c r="BO1213" s="227">
        <f t="shared" si="2198"/>
        <v>3596.20613628</v>
      </c>
      <c r="BP1213" s="227">
        <f t="shared" si="2199"/>
        <v>4244.7915529466663</v>
      </c>
      <c r="BQ1213" s="227">
        <f t="shared" si="2162"/>
        <v>3113.21</v>
      </c>
      <c r="BR1213" s="227">
        <f t="shared" si="2200"/>
        <v>62.264200000000002</v>
      </c>
      <c r="BS1213" s="227">
        <f t="shared" si="2201"/>
        <v>552.0759066666667</v>
      </c>
      <c r="BT1213" s="228">
        <f t="shared" si="2160"/>
        <v>1.0523050391727347</v>
      </c>
      <c r="BU1213" s="230">
        <f t="shared" si="2161"/>
        <v>366</v>
      </c>
      <c r="BV1213" s="231">
        <f t="shared" si="2202"/>
        <v>1.088312849</v>
      </c>
      <c r="BW1213" s="227">
        <f t="shared" si="2203"/>
        <v>3565.36357714</v>
      </c>
      <c r="BX1213" s="227">
        <f t="shared" si="2204"/>
        <v>4179.703683806667</v>
      </c>
      <c r="BY1213" s="227">
        <f t="shared" si="2092"/>
        <v>3113.21</v>
      </c>
      <c r="BZ1213" s="227">
        <f t="shared" si="2205"/>
        <v>62.264200000000002</v>
      </c>
      <c r="CA1213" s="227">
        <f t="shared" si="2206"/>
        <v>521.98154333333332</v>
      </c>
      <c r="CB1213" s="228">
        <f t="shared" si="2089"/>
        <v>1.0532519273639533</v>
      </c>
      <c r="CC1213" s="230">
        <f t="shared" si="2090"/>
        <v>346</v>
      </c>
      <c r="CD1213" s="231">
        <f t="shared" si="2207"/>
        <v>1.083291548</v>
      </c>
      <c r="CE1213" s="227">
        <f t="shared" si="2208"/>
        <v>3552.1069549700001</v>
      </c>
      <c r="CF1213" s="227">
        <f t="shared" si="2209"/>
        <v>4136.3526983033335</v>
      </c>
      <c r="CG1213" s="227">
        <f t="shared" si="2085"/>
        <v>3113.21</v>
      </c>
      <c r="CH1213" s="227">
        <f t="shared" si="2210"/>
        <v>62.264200000000002</v>
      </c>
      <c r="CI1213" s="227">
        <f t="shared" si="2211"/>
        <v>490.8494433333334</v>
      </c>
      <c r="CJ1213" s="228">
        <f t="shared" si="2153"/>
        <v>1.0482207860512336</v>
      </c>
      <c r="CK1213" s="230">
        <f t="shared" si="2154"/>
        <v>325</v>
      </c>
      <c r="CL1213" s="231">
        <f t="shared" si="2212"/>
        <v>1.0780441140000001</v>
      </c>
      <c r="CM1213" s="227">
        <f t="shared" si="2213"/>
        <v>3518.0152437400002</v>
      </c>
      <c r="CN1213" s="227">
        <f t="shared" si="2214"/>
        <v>4071.1288870733333</v>
      </c>
      <c r="CO1213" s="227">
        <f t="shared" si="2088"/>
        <v>3113.21</v>
      </c>
      <c r="CP1213" s="227">
        <f t="shared" si="2215"/>
        <v>62.264200000000002</v>
      </c>
      <c r="CQ1213" s="227">
        <f t="shared" si="2216"/>
        <v>457.64186999999998</v>
      </c>
      <c r="CR1213" s="228">
        <f t="shared" si="2086"/>
        <v>1.0435256924776308</v>
      </c>
      <c r="CS1213" s="230">
        <f t="shared" si="2087"/>
        <v>305</v>
      </c>
      <c r="CT1213" s="231">
        <f t="shared" si="2217"/>
        <v>1.073070191</v>
      </c>
      <c r="CU1213" s="227">
        <f t="shared" si="2218"/>
        <v>3486.09881894</v>
      </c>
      <c r="CV1213" s="227">
        <f t="shared" si="2219"/>
        <v>4006.00488894</v>
      </c>
      <c r="CW1213" s="227">
        <f t="shared" si="2151"/>
        <v>3113.21</v>
      </c>
      <c r="CX1213" s="227">
        <f t="shared" si="2220"/>
        <v>62.264200000000002</v>
      </c>
      <c r="CY1213" s="227">
        <f t="shared" si="2221"/>
        <v>426.50976999999995</v>
      </c>
      <c r="CZ1213" s="228">
        <f t="shared" si="2149"/>
        <v>1.0457221797395289</v>
      </c>
      <c r="DA1213" s="239">
        <f t="shared" si="2150"/>
        <v>284</v>
      </c>
      <c r="DB1213" s="231">
        <f t="shared" si="2222"/>
        <v>1.0678722679999999</v>
      </c>
      <c r="DC1213" s="227">
        <f t="shared" si="2223"/>
        <v>3476.5144957299999</v>
      </c>
      <c r="DD1213" s="227">
        <f t="shared" si="2224"/>
        <v>3965.2884657300001</v>
      </c>
      <c r="DE1213" s="227">
        <f t="shared" si="2084"/>
        <v>3113.21</v>
      </c>
      <c r="DF1213" s="227">
        <f t="shared" si="2225"/>
        <v>62.264200000000002</v>
      </c>
      <c r="DG1213" s="227">
        <f t="shared" si="2226"/>
        <v>395.37767000000002</v>
      </c>
      <c r="DH1213" s="228">
        <f t="shared" si="2082"/>
        <v>1.0441558380724685</v>
      </c>
      <c r="DI1213" s="239">
        <f t="shared" si="2083"/>
        <v>263</v>
      </c>
      <c r="DJ1213" s="231">
        <f t="shared" si="2227"/>
        <v>1.062699525</v>
      </c>
      <c r="DK1213" s="227">
        <f t="shared" si="2228"/>
        <v>3454.4922626399998</v>
      </c>
      <c r="DL1213" s="227">
        <f t="shared" si="2229"/>
        <v>3912.1341326399997</v>
      </c>
      <c r="DM1213" s="227">
        <f t="shared" si="2148"/>
        <v>3113.21</v>
      </c>
      <c r="DN1213" s="227">
        <f t="shared" si="2230"/>
        <v>62.264200000000002</v>
      </c>
      <c r="DO1213" s="227">
        <f t="shared" si="2231"/>
        <v>363.20783333333333</v>
      </c>
      <c r="DP1213" s="228">
        <f t="shared" si="2146"/>
        <v>1.0408256066273842</v>
      </c>
      <c r="DQ1213" s="239">
        <f t="shared" si="2147"/>
        <v>242</v>
      </c>
      <c r="DR1213" s="231">
        <f t="shared" si="2232"/>
        <v>1.057551838</v>
      </c>
      <c r="DS1213" s="227">
        <f t="shared" si="2233"/>
        <v>3426.79440742</v>
      </c>
      <c r="DT1213" s="227">
        <f t="shared" si="2234"/>
        <v>3852.2664407533334</v>
      </c>
      <c r="DU1213" s="227">
        <f t="shared" ref="DU1213:DU1257" si="2301">DU1212</f>
        <v>3113.21</v>
      </c>
      <c r="DV1213" s="227">
        <f t="shared" si="2235"/>
        <v>62.264200000000002</v>
      </c>
      <c r="DW1213" s="227">
        <f t="shared" si="2236"/>
        <v>334.15120666666661</v>
      </c>
      <c r="DX1213" s="228">
        <f t="shared" si="2298"/>
        <v>1.0363697840675927</v>
      </c>
      <c r="DY1213" s="239">
        <f t="shared" si="2299"/>
        <v>224</v>
      </c>
      <c r="DZ1213" s="231">
        <f t="shared" si="2237"/>
        <v>1.0531593859999999</v>
      </c>
      <c r="EA1213" s="227">
        <f t="shared" si="2238"/>
        <v>3397.9521734</v>
      </c>
      <c r="EB1213" s="227">
        <f t="shared" si="2239"/>
        <v>3794.3675800666665</v>
      </c>
      <c r="EC1213" s="227">
        <f t="shared" si="2142"/>
        <v>3113.21</v>
      </c>
      <c r="ED1213" s="227">
        <f t="shared" si="2240"/>
        <v>62.264200000000002</v>
      </c>
      <c r="EE1213" s="227">
        <f t="shared" si="2241"/>
        <v>301.98136999999997</v>
      </c>
      <c r="EF1213" s="228">
        <f t="shared" si="2143"/>
        <v>1.0286552663087174</v>
      </c>
      <c r="EG1213" s="239">
        <f t="shared" si="2144"/>
        <v>202</v>
      </c>
      <c r="EH1213" s="231">
        <f t="shared" si="2242"/>
        <v>1.0478156009999999</v>
      </c>
      <c r="EI1213" s="227">
        <f t="shared" si="2243"/>
        <v>3355.5454919600002</v>
      </c>
      <c r="EJ1213" s="227">
        <f t="shared" si="2244"/>
        <v>3719.7910619600002</v>
      </c>
      <c r="EK1213" s="227">
        <f t="shared" si="2300"/>
        <v>3113.21</v>
      </c>
      <c r="EL1213" s="227">
        <f t="shared" si="2245"/>
        <v>62.264200000000002</v>
      </c>
      <c r="EM1213" s="227">
        <f t="shared" si="2246"/>
        <v>268.77379666666667</v>
      </c>
      <c r="EN1213" s="228">
        <f t="shared" si="2296"/>
        <v>1.0228254837053306</v>
      </c>
      <c r="EO1213" s="239">
        <f t="shared" si="2297"/>
        <v>181</v>
      </c>
      <c r="EP1213" s="231">
        <f t="shared" si="2247"/>
        <v>1.042740011</v>
      </c>
      <c r="EQ1213" s="227">
        <f t="shared" si="2248"/>
        <v>3320.36628135</v>
      </c>
      <c r="ER1213" s="227">
        <f t="shared" si="2249"/>
        <v>3651.4042780166665</v>
      </c>
      <c r="ES1213" s="227">
        <f t="shared" si="2141"/>
        <v>3113.21</v>
      </c>
      <c r="ET1213" s="227">
        <f t="shared" si="2250"/>
        <v>62.264200000000002</v>
      </c>
      <c r="EU1213" s="227">
        <f t="shared" si="2251"/>
        <v>238.67943333333335</v>
      </c>
      <c r="EV1213" s="228">
        <f t="shared" si="2139"/>
        <v>1.0214973648968051</v>
      </c>
      <c r="EW1213" s="239">
        <f t="shared" si="2140"/>
        <v>161</v>
      </c>
      <c r="EX1213" s="231">
        <f t="shared" si="2252"/>
        <v>1.037928975</v>
      </c>
      <c r="EY1213" s="227">
        <f t="shared" si="2253"/>
        <v>3300.7551030499999</v>
      </c>
      <c r="EZ1213" s="227">
        <f t="shared" si="2254"/>
        <v>3601.6987363833332</v>
      </c>
      <c r="FA1213" s="227">
        <f t="shared" si="2290"/>
        <v>3113.21</v>
      </c>
      <c r="FB1213" s="227">
        <f t="shared" si="2255"/>
        <v>62.264200000000002</v>
      </c>
      <c r="FC1213" s="227">
        <f t="shared" si="2256"/>
        <v>207.54733333333334</v>
      </c>
      <c r="FD1213" s="228">
        <f t="shared" si="2288"/>
        <v>1.0213954969053185</v>
      </c>
      <c r="FE1213" s="239">
        <f t="shared" si="2289"/>
        <v>139</v>
      </c>
      <c r="FF1213" s="231">
        <f t="shared" si="2257"/>
        <v>1.03266247</v>
      </c>
      <c r="FG1213" s="227">
        <f t="shared" si="2258"/>
        <v>3283.6794069900002</v>
      </c>
      <c r="FH1213" s="227">
        <f t="shared" si="2259"/>
        <v>3553.4909403233337</v>
      </c>
      <c r="FI1213" s="227">
        <f t="shared" si="2138"/>
        <v>3113.21</v>
      </c>
      <c r="FJ1213" s="227">
        <f t="shared" si="2260"/>
        <v>62.264200000000002</v>
      </c>
      <c r="FK1213" s="227">
        <f t="shared" si="2261"/>
        <v>174.33975999999998</v>
      </c>
      <c r="FL1213" s="228">
        <f t="shared" si="2136"/>
        <v>1.0194579652950839</v>
      </c>
      <c r="FM1213" s="239">
        <f t="shared" si="2137"/>
        <v>117</v>
      </c>
      <c r="FN1213" s="231">
        <f t="shared" si="2262"/>
        <v>1.0274226879999999</v>
      </c>
      <c r="FO1213" s="227">
        <f t="shared" si="2263"/>
        <v>3260.82049547</v>
      </c>
      <c r="FP1213" s="227">
        <f t="shared" si="2264"/>
        <v>3497.4244554699999</v>
      </c>
      <c r="FQ1213" s="227">
        <f t="shared" si="2287"/>
        <v>3113.21</v>
      </c>
      <c r="FR1213" s="227">
        <f t="shared" si="2265"/>
        <v>62.264200000000002</v>
      </c>
      <c r="FS1213" s="227">
        <f t="shared" si="2266"/>
        <v>143.20766</v>
      </c>
      <c r="FT1213" s="228">
        <f t="shared" si="2285"/>
        <v>1.0183371353110906</v>
      </c>
      <c r="FU1213" s="239">
        <f t="shared" si="2286"/>
        <v>95</v>
      </c>
      <c r="FV1213" s="231">
        <f t="shared" si="2267"/>
        <v>1.022209492</v>
      </c>
      <c r="FW1213" s="227">
        <f t="shared" si="2268"/>
        <v>3240.7080467199999</v>
      </c>
      <c r="FX1213" s="227">
        <f t="shared" si="2269"/>
        <v>3446.17990672</v>
      </c>
      <c r="FY1213" s="227">
        <f t="shared" si="2135"/>
        <v>3113.21</v>
      </c>
      <c r="FZ1213" s="227">
        <f t="shared" si="2270"/>
        <v>62.264200000000002</v>
      </c>
      <c r="GA1213" s="227">
        <f t="shared" si="2271"/>
        <v>112.07556000000001</v>
      </c>
      <c r="GB1213" s="228">
        <f t="shared" si="2128"/>
        <v>1.0187442591393487</v>
      </c>
      <c r="GC1213" s="239">
        <f t="shared" si="2129"/>
        <v>73</v>
      </c>
      <c r="GD1213" s="231">
        <f t="shared" si="2272"/>
        <v>1.0170227489999999</v>
      </c>
      <c r="GE1213" s="227">
        <f t="shared" si="2273"/>
        <v>3225.5535667700001</v>
      </c>
      <c r="GF1213" s="227">
        <f t="shared" si="2274"/>
        <v>3399.8933267699999</v>
      </c>
      <c r="GG1213" s="227">
        <f t="shared" si="2279"/>
        <v>3113.21</v>
      </c>
      <c r="GH1213" s="227">
        <f t="shared" si="2291"/>
        <v>62.264200000000002</v>
      </c>
      <c r="GI1213" s="227">
        <f t="shared" si="2292"/>
        <v>79.905723333333341</v>
      </c>
      <c r="GJ1213" s="228">
        <f t="shared" si="2275"/>
        <v>1.0177261143420864</v>
      </c>
      <c r="GK1213" s="239">
        <f t="shared" si="2276"/>
        <v>53</v>
      </c>
      <c r="GL1213" s="231">
        <f t="shared" si="2293"/>
        <v>1.0123303690000001</v>
      </c>
      <c r="GM1213" s="227">
        <f t="shared" si="2294"/>
        <v>3207.4625973500001</v>
      </c>
      <c r="GN1213" s="227">
        <f t="shared" si="2295"/>
        <v>3349.6325206833335</v>
      </c>
      <c r="GO1213" s="227">
        <f t="shared" si="2126"/>
        <v>3113.21</v>
      </c>
      <c r="GP1213" s="227">
        <f t="shared" si="2130"/>
        <v>62.264200000000002</v>
      </c>
      <c r="GQ1213" s="227">
        <f t="shared" si="2131"/>
        <v>47.735886666666673</v>
      </c>
      <c r="GR1213" s="228">
        <f t="shared" si="2119"/>
        <v>1.0125617903671515</v>
      </c>
      <c r="GS1213" s="239">
        <f t="shared" si="2120"/>
        <v>31</v>
      </c>
      <c r="GT1213" s="231">
        <f t="shared" si="2132"/>
        <v>1.0071937520000001</v>
      </c>
      <c r="GU1213" s="227">
        <f t="shared" si="2133"/>
        <v>3174.9944816399998</v>
      </c>
      <c r="GV1213" s="227">
        <f t="shared" si="2134"/>
        <v>3284.9945683066662</v>
      </c>
      <c r="GW1213" s="227">
        <f t="shared" si="2277"/>
        <v>3113.21</v>
      </c>
      <c r="GX1213" s="227">
        <f t="shared" si="2280"/>
        <v>62.264200000000002</v>
      </c>
      <c r="GY1213" s="227">
        <f t="shared" si="2281"/>
        <v>14.528313333333335</v>
      </c>
      <c r="GZ1213" s="228">
        <f t="shared" si="2170"/>
        <v>1.0010492030530687</v>
      </c>
      <c r="HA1213" s="239">
        <f t="shared" si="2171"/>
        <v>10</v>
      </c>
      <c r="HB1213" s="231">
        <f t="shared" si="2282"/>
        <v>1.0023149339999999</v>
      </c>
      <c r="HC1213" s="227">
        <f t="shared" si="2283"/>
        <v>3123.6908265900001</v>
      </c>
      <c r="HD1213" s="227">
        <f t="shared" si="2284"/>
        <v>3200.4833399233335</v>
      </c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3"/>
      <c r="JZ1213" s="1"/>
      <c r="KA1213" s="1"/>
      <c r="KB1213" s="1"/>
      <c r="KC1213" s="1"/>
      <c r="KD1213" s="1"/>
      <c r="KE1213" s="1"/>
    </row>
    <row r="1214" spans="1:291" x14ac:dyDescent="0.2">
      <c r="A1214" s="196">
        <f t="shared" si="2103"/>
        <v>43872</v>
      </c>
      <c r="B1214" s="236">
        <f t="shared" si="2174"/>
        <v>128568.61679482668</v>
      </c>
      <c r="C1214" s="66">
        <f t="shared" si="2158"/>
        <v>39785.994377269999</v>
      </c>
      <c r="D1214" s="77">
        <f t="shared" si="2104"/>
        <v>5320.25</v>
      </c>
      <c r="E1214" s="67">
        <f>VLOOKUP(A1213,[1]Plan1!$DQ$117:$DS$314,3)</f>
        <v>5331.42</v>
      </c>
      <c r="F1214" s="11">
        <f t="shared" si="2105"/>
        <v>43858</v>
      </c>
      <c r="G1214" s="73">
        <f t="shared" si="2093"/>
        <v>2.099525398242541E-3</v>
      </c>
      <c r="H1214" s="11">
        <f t="shared" si="2106"/>
        <v>43887</v>
      </c>
      <c r="I1214" s="11">
        <f t="shared" si="2094"/>
        <v>43887</v>
      </c>
      <c r="J1214" s="1">
        <f t="shared" si="2107"/>
        <v>20</v>
      </c>
      <c r="K1214" s="1">
        <f t="shared" si="2108"/>
        <v>11</v>
      </c>
      <c r="L1214" s="66">
        <f t="shared" si="2095"/>
        <v>1.0011541900000001</v>
      </c>
      <c r="M1214" s="70">
        <f t="shared" si="2159"/>
        <v>1.01150052</v>
      </c>
      <c r="N1214" s="70">
        <f t="shared" si="2145"/>
        <v>1.1222899102568764</v>
      </c>
      <c r="O1214" s="66">
        <f t="shared" si="2155"/>
        <v>1.1235852399999999</v>
      </c>
      <c r="P1214" s="66">
        <f t="shared" si="2096"/>
        <v>39831.914974120002</v>
      </c>
      <c r="Q1214" s="74">
        <f t="shared" si="2097"/>
        <v>0</v>
      </c>
      <c r="R1214" s="75">
        <f t="shared" si="2156"/>
        <v>0</v>
      </c>
      <c r="S1214" s="66">
        <f t="shared" si="2157"/>
        <v>0</v>
      </c>
      <c r="T1214" s="10">
        <f t="shared" si="2109"/>
        <v>0.06</v>
      </c>
      <c r="U1214" s="74">
        <f t="shared" si="2152"/>
        <v>11</v>
      </c>
      <c r="V1214" s="74">
        <v>252</v>
      </c>
      <c r="W1214" s="70">
        <f t="shared" si="2098"/>
        <v>1.0025467210000001</v>
      </c>
      <c r="X1214" s="66">
        <f t="shared" si="2099"/>
        <v>101.44077433</v>
      </c>
      <c r="Y1214" s="66">
        <v>0</v>
      </c>
      <c r="Z1214" s="67">
        <f t="shared" si="2100"/>
        <v>0</v>
      </c>
      <c r="AA1214" s="68" t="str">
        <f t="shared" si="2110"/>
        <v>A+INCORP J=</v>
      </c>
      <c r="AB1214" s="11">
        <f t="shared" si="2111"/>
        <v>43887</v>
      </c>
      <c r="AC1214" s="227">
        <f t="shared" si="2117"/>
        <v>3113.21</v>
      </c>
      <c r="AD1214" s="227">
        <f t="shared" si="2175"/>
        <v>62.264200000000002</v>
      </c>
      <c r="AE1214" s="227">
        <f t="shared" si="2176"/>
        <v>712.92508999999995</v>
      </c>
      <c r="AF1214" s="228">
        <f t="shared" si="2124"/>
        <v>1.0767997550890478</v>
      </c>
      <c r="AG1214" s="230">
        <f t="shared" si="2125"/>
        <v>474</v>
      </c>
      <c r="AH1214" s="231">
        <f t="shared" si="2177"/>
        <v>1.115832811</v>
      </c>
      <c r="AI1214" s="227">
        <f t="shared" si="2178"/>
        <v>3740.6105340200002</v>
      </c>
      <c r="AJ1214" s="227">
        <f t="shared" si="2179"/>
        <v>4515.7998240200004</v>
      </c>
      <c r="AK1214" s="227">
        <f t="shared" si="2165"/>
        <v>3113.21</v>
      </c>
      <c r="AL1214" s="227">
        <f t="shared" si="2180"/>
        <v>62.264200000000002</v>
      </c>
      <c r="AM1214" s="227">
        <f t="shared" si="2181"/>
        <v>681.79299000000003</v>
      </c>
      <c r="AN1214" s="228">
        <f t="shared" si="2166"/>
        <v>1.0758319123646987</v>
      </c>
      <c r="AO1214" s="230">
        <f t="shared" si="2167"/>
        <v>453</v>
      </c>
      <c r="AP1214" s="231">
        <f t="shared" si="2182"/>
        <v>1.1104277469999999</v>
      </c>
      <c r="AQ1214" s="227">
        <f t="shared" si="2183"/>
        <v>3719.1452903899999</v>
      </c>
      <c r="AR1214" s="227">
        <f t="shared" si="2184"/>
        <v>4463.2024803900003</v>
      </c>
      <c r="AS1214" s="227">
        <f t="shared" si="2112"/>
        <v>3113.21</v>
      </c>
      <c r="AT1214" s="227">
        <f t="shared" si="2185"/>
        <v>62.264200000000002</v>
      </c>
      <c r="AU1214" s="227">
        <f t="shared" si="2186"/>
        <v>650.66088999999999</v>
      </c>
      <c r="AV1214" s="228">
        <f t="shared" si="2113"/>
        <v>1.0734707414951334</v>
      </c>
      <c r="AW1214" s="230">
        <f t="shared" si="2114"/>
        <v>432</v>
      </c>
      <c r="AX1214" s="231">
        <f t="shared" si="2187"/>
        <v>1.105048866</v>
      </c>
      <c r="AY1214" s="227">
        <f t="shared" si="2188"/>
        <v>3693.0068383100001</v>
      </c>
      <c r="AZ1214" s="227">
        <f t="shared" si="2189"/>
        <v>4405.9319283100003</v>
      </c>
      <c r="BA1214" s="227">
        <f t="shared" si="2091"/>
        <v>3113.21</v>
      </c>
      <c r="BB1214" s="227">
        <f t="shared" si="2190"/>
        <v>62.264200000000002</v>
      </c>
      <c r="BC1214" s="227">
        <f t="shared" si="2191"/>
        <v>618.49105333333341</v>
      </c>
      <c r="BD1214" s="228">
        <f t="shared" si="2163"/>
        <v>1.0691933940375318</v>
      </c>
      <c r="BE1214" s="230">
        <f t="shared" si="2164"/>
        <v>412</v>
      </c>
      <c r="BF1214" s="231">
        <f t="shared" si="2192"/>
        <v>1.0999503479999999</v>
      </c>
      <c r="BG1214" s="227">
        <f t="shared" si="2193"/>
        <v>3661.32065005</v>
      </c>
      <c r="BH1214" s="227">
        <f t="shared" si="2194"/>
        <v>4342.0759033833338</v>
      </c>
      <c r="BI1214" s="227">
        <f t="shared" si="2115"/>
        <v>3113.21</v>
      </c>
      <c r="BJ1214" s="227">
        <f t="shared" si="2195"/>
        <v>62.264200000000002</v>
      </c>
      <c r="BK1214" s="227">
        <f t="shared" si="2196"/>
        <v>587.35895333333337</v>
      </c>
      <c r="BL1214" s="228">
        <f t="shared" si="2101"/>
        <v>1.0558890466687099</v>
      </c>
      <c r="BM1214" s="230">
        <f t="shared" si="2102"/>
        <v>390</v>
      </c>
      <c r="BN1214" s="231">
        <f t="shared" si="2197"/>
        <v>1.094369143</v>
      </c>
      <c r="BO1214" s="227">
        <f t="shared" si="2198"/>
        <v>3597.41499531</v>
      </c>
      <c r="BP1214" s="227">
        <f t="shared" si="2199"/>
        <v>4247.0381486433334</v>
      </c>
      <c r="BQ1214" s="227">
        <f t="shared" si="2162"/>
        <v>3113.21</v>
      </c>
      <c r="BR1214" s="227">
        <f t="shared" si="2200"/>
        <v>62.264200000000002</v>
      </c>
      <c r="BS1214" s="227">
        <f t="shared" si="2201"/>
        <v>553.11364333333336</v>
      </c>
      <c r="BT1214" s="228">
        <f t="shared" si="2160"/>
        <v>1.0524153962489684</v>
      </c>
      <c r="BU1214" s="230">
        <f t="shared" si="2161"/>
        <v>367</v>
      </c>
      <c r="BV1214" s="231">
        <f t="shared" si="2202"/>
        <v>1.0885645239999999</v>
      </c>
      <c r="BW1214" s="227">
        <f t="shared" si="2203"/>
        <v>3566.5620685600002</v>
      </c>
      <c r="BX1214" s="227">
        <f t="shared" si="2204"/>
        <v>4181.9399118933334</v>
      </c>
      <c r="BY1214" s="227">
        <f t="shared" si="2092"/>
        <v>3113.21</v>
      </c>
      <c r="BZ1214" s="227">
        <f t="shared" si="2205"/>
        <v>62.264200000000002</v>
      </c>
      <c r="CA1214" s="227">
        <f t="shared" si="2206"/>
        <v>523.01928000000009</v>
      </c>
      <c r="CB1214" s="228">
        <f t="shared" si="2089"/>
        <v>1.0533623837420136</v>
      </c>
      <c r="CC1214" s="230">
        <f t="shared" si="2090"/>
        <v>347</v>
      </c>
      <c r="CD1214" s="231">
        <f t="shared" si="2207"/>
        <v>1.083542062</v>
      </c>
      <c r="CE1214" s="227">
        <f t="shared" si="2208"/>
        <v>3553.3009908200002</v>
      </c>
      <c r="CF1214" s="227">
        <f t="shared" si="2209"/>
        <v>4138.5844708200002</v>
      </c>
      <c r="CG1214" s="227">
        <f t="shared" si="2085"/>
        <v>3113.21</v>
      </c>
      <c r="CH1214" s="227">
        <f t="shared" si="2210"/>
        <v>62.264200000000002</v>
      </c>
      <c r="CI1214" s="227">
        <f t="shared" si="2211"/>
        <v>491.88718</v>
      </c>
      <c r="CJ1214" s="228">
        <f t="shared" si="2153"/>
        <v>1.0483307148046748</v>
      </c>
      <c r="CK1214" s="230">
        <f t="shared" si="2154"/>
        <v>326</v>
      </c>
      <c r="CL1214" s="231">
        <f t="shared" si="2212"/>
        <v>1.078293414</v>
      </c>
      <c r="CM1214" s="227">
        <f t="shared" si="2213"/>
        <v>3519.1978180199999</v>
      </c>
      <c r="CN1214" s="227">
        <f t="shared" si="2214"/>
        <v>4073.3491980199997</v>
      </c>
      <c r="CO1214" s="227">
        <f t="shared" si="2088"/>
        <v>3113.21</v>
      </c>
      <c r="CP1214" s="227">
        <f t="shared" si="2215"/>
        <v>62.264200000000002</v>
      </c>
      <c r="CQ1214" s="227">
        <f t="shared" si="2216"/>
        <v>458.67960666666664</v>
      </c>
      <c r="CR1214" s="228">
        <f t="shared" si="2086"/>
        <v>1.0436351288483692</v>
      </c>
      <c r="CS1214" s="230">
        <f t="shared" si="2087"/>
        <v>306</v>
      </c>
      <c r="CT1214" s="231">
        <f t="shared" si="2217"/>
        <v>1.073318341</v>
      </c>
      <c r="CU1214" s="227">
        <f t="shared" si="2218"/>
        <v>3487.2706653199998</v>
      </c>
      <c r="CV1214" s="227">
        <f t="shared" si="2219"/>
        <v>4008.2144719866665</v>
      </c>
      <c r="CW1214" s="227">
        <f t="shared" si="2151"/>
        <v>3113.21</v>
      </c>
      <c r="CX1214" s="227">
        <f t="shared" si="2220"/>
        <v>62.264200000000002</v>
      </c>
      <c r="CY1214" s="227">
        <f t="shared" si="2221"/>
        <v>427.54750666666666</v>
      </c>
      <c r="CZ1214" s="228">
        <f t="shared" si="2149"/>
        <v>1.0458318464597411</v>
      </c>
      <c r="DA1214" s="239">
        <f t="shared" si="2150"/>
        <v>285</v>
      </c>
      <c r="DB1214" s="231">
        <f t="shared" si="2222"/>
        <v>1.068119217</v>
      </c>
      <c r="DC1214" s="227">
        <f t="shared" si="2223"/>
        <v>3477.68312371</v>
      </c>
      <c r="DD1214" s="227">
        <f t="shared" si="2224"/>
        <v>3967.4948303766669</v>
      </c>
      <c r="DE1214" s="227">
        <f t="shared" si="2084"/>
        <v>3113.21</v>
      </c>
      <c r="DF1214" s="227">
        <f t="shared" si="2225"/>
        <v>62.264200000000002</v>
      </c>
      <c r="DG1214" s="227">
        <f t="shared" si="2226"/>
        <v>396.41540666666663</v>
      </c>
      <c r="DH1214" s="228">
        <f t="shared" si="2082"/>
        <v>1.0442653405276812</v>
      </c>
      <c r="DI1214" s="239">
        <f t="shared" si="2083"/>
        <v>264</v>
      </c>
      <c r="DJ1214" s="231">
        <f t="shared" si="2227"/>
        <v>1.0629452770000001</v>
      </c>
      <c r="DK1214" s="227">
        <f t="shared" si="2228"/>
        <v>3455.6534853100002</v>
      </c>
      <c r="DL1214" s="227">
        <f t="shared" si="2229"/>
        <v>3914.3330919766668</v>
      </c>
      <c r="DM1214" s="227">
        <f t="shared" si="2148"/>
        <v>3113.21</v>
      </c>
      <c r="DN1214" s="227">
        <f t="shared" si="2230"/>
        <v>62.264200000000002</v>
      </c>
      <c r="DO1214" s="227">
        <f t="shared" si="2231"/>
        <v>364.24556999999999</v>
      </c>
      <c r="DP1214" s="228">
        <f t="shared" si="2146"/>
        <v>1.0409347598353809</v>
      </c>
      <c r="DQ1214" s="239">
        <f t="shared" si="2147"/>
        <v>243</v>
      </c>
      <c r="DR1214" s="231">
        <f t="shared" si="2232"/>
        <v>1.0577963990000001</v>
      </c>
      <c r="DS1214" s="227">
        <f t="shared" si="2233"/>
        <v>3427.9463175999999</v>
      </c>
      <c r="DT1214" s="227">
        <f t="shared" si="2234"/>
        <v>3854.4560876</v>
      </c>
      <c r="DU1214" s="227">
        <f t="shared" si="2301"/>
        <v>3113.21</v>
      </c>
      <c r="DV1214" s="227">
        <f t="shared" si="2235"/>
        <v>62.264200000000002</v>
      </c>
      <c r="DW1214" s="227">
        <f t="shared" si="2236"/>
        <v>335.18894333333338</v>
      </c>
      <c r="DX1214" s="228">
        <f t="shared" si="2298"/>
        <v>1.0364784699856577</v>
      </c>
      <c r="DY1214" s="239">
        <f t="shared" si="2299"/>
        <v>225</v>
      </c>
      <c r="DZ1214" s="231">
        <f t="shared" si="2237"/>
        <v>1.0534029309999999</v>
      </c>
      <c r="EA1214" s="227">
        <f t="shared" si="2238"/>
        <v>3399.0943875600001</v>
      </c>
      <c r="EB1214" s="227">
        <f t="shared" si="2239"/>
        <v>3796.5475308933337</v>
      </c>
      <c r="EC1214" s="227">
        <f t="shared" si="2142"/>
        <v>3113.21</v>
      </c>
      <c r="ED1214" s="227">
        <f t="shared" si="2240"/>
        <v>62.264200000000002</v>
      </c>
      <c r="EE1214" s="227">
        <f t="shared" si="2241"/>
        <v>303.01910666666663</v>
      </c>
      <c r="EF1214" s="228">
        <f t="shared" si="2143"/>
        <v>1.0287631431917661</v>
      </c>
      <c r="EG1214" s="239">
        <f t="shared" si="2144"/>
        <v>203</v>
      </c>
      <c r="EH1214" s="231">
        <f t="shared" si="2242"/>
        <v>1.0480579109999999</v>
      </c>
      <c r="EI1214" s="227">
        <f t="shared" si="2243"/>
        <v>3356.6734536399999</v>
      </c>
      <c r="EJ1214" s="227">
        <f t="shared" si="2244"/>
        <v>3721.9567603066666</v>
      </c>
      <c r="EK1214" s="227">
        <f t="shared" si="2300"/>
        <v>3113.21</v>
      </c>
      <c r="EL1214" s="227">
        <f t="shared" si="2245"/>
        <v>62.264200000000002</v>
      </c>
      <c r="EM1214" s="227">
        <f t="shared" si="2246"/>
        <v>269.81153333333333</v>
      </c>
      <c r="EN1214" s="228">
        <f t="shared" si="2296"/>
        <v>1.0229327492088462</v>
      </c>
      <c r="EO1214" s="239">
        <f t="shared" si="2297"/>
        <v>182</v>
      </c>
      <c r="EP1214" s="231">
        <f t="shared" si="2247"/>
        <v>1.0429811470000001</v>
      </c>
      <c r="EQ1214" s="227">
        <f t="shared" si="2248"/>
        <v>3321.4824167699999</v>
      </c>
      <c r="ER1214" s="227">
        <f t="shared" si="2249"/>
        <v>3653.558150103333</v>
      </c>
      <c r="ES1214" s="227">
        <f t="shared" si="2141"/>
        <v>3113.21</v>
      </c>
      <c r="ET1214" s="227">
        <f t="shared" si="2250"/>
        <v>62.264200000000002</v>
      </c>
      <c r="EU1214" s="227">
        <f t="shared" si="2251"/>
        <v>239.71717000000001</v>
      </c>
      <c r="EV1214" s="228">
        <f t="shared" si="2139"/>
        <v>1.0216044911181705</v>
      </c>
      <c r="EW1214" s="239">
        <f t="shared" si="2140"/>
        <v>162</v>
      </c>
      <c r="EX1214" s="231">
        <f t="shared" si="2252"/>
        <v>1.038168999</v>
      </c>
      <c r="EY1214" s="227">
        <f t="shared" si="2253"/>
        <v>3301.8646480000002</v>
      </c>
      <c r="EZ1214" s="227">
        <f t="shared" si="2254"/>
        <v>3603.8460180000002</v>
      </c>
      <c r="FA1214" s="227">
        <f t="shared" si="2290"/>
        <v>3113.21</v>
      </c>
      <c r="FB1214" s="227">
        <f t="shared" si="2255"/>
        <v>62.264200000000002</v>
      </c>
      <c r="FC1214" s="227">
        <f t="shared" si="2256"/>
        <v>208.58507</v>
      </c>
      <c r="FD1214" s="228">
        <f t="shared" si="2288"/>
        <v>1.0215026124436091</v>
      </c>
      <c r="FE1214" s="239">
        <f t="shared" si="2289"/>
        <v>140</v>
      </c>
      <c r="FF1214" s="231">
        <f t="shared" si="2257"/>
        <v>1.032901276</v>
      </c>
      <c r="FG1214" s="227">
        <f t="shared" si="2258"/>
        <v>3284.7832116300001</v>
      </c>
      <c r="FH1214" s="227">
        <f t="shared" si="2259"/>
        <v>3555.6324816300003</v>
      </c>
      <c r="FI1214" s="227">
        <f t="shared" si="2138"/>
        <v>3113.21</v>
      </c>
      <c r="FJ1214" s="227">
        <f t="shared" si="2260"/>
        <v>62.264200000000002</v>
      </c>
      <c r="FK1214" s="227">
        <f t="shared" si="2261"/>
        <v>175.3774966666667</v>
      </c>
      <c r="FL1214" s="228">
        <f t="shared" si="2136"/>
        <v>1.019564877641034</v>
      </c>
      <c r="FM1214" s="239">
        <f t="shared" si="2137"/>
        <v>118</v>
      </c>
      <c r="FN1214" s="231">
        <f t="shared" si="2262"/>
        <v>1.027660282</v>
      </c>
      <c r="FO1214" s="227">
        <f t="shared" si="2263"/>
        <v>3261.9166151999998</v>
      </c>
      <c r="FP1214" s="227">
        <f t="shared" si="2264"/>
        <v>3499.5583118666664</v>
      </c>
      <c r="FQ1214" s="227">
        <f t="shared" si="2287"/>
        <v>3113.21</v>
      </c>
      <c r="FR1214" s="227">
        <f t="shared" si="2265"/>
        <v>62.264200000000002</v>
      </c>
      <c r="FS1214" s="227">
        <f t="shared" si="2266"/>
        <v>144.24539666666669</v>
      </c>
      <c r="FT1214" s="228">
        <f t="shared" si="2285"/>
        <v>1.0184439301136334</v>
      </c>
      <c r="FU1214" s="239">
        <f t="shared" si="2286"/>
        <v>96</v>
      </c>
      <c r="FV1214" s="231">
        <f t="shared" si="2267"/>
        <v>1.0224458809999999</v>
      </c>
      <c r="FW1214" s="227">
        <f t="shared" si="2268"/>
        <v>3241.7974074700001</v>
      </c>
      <c r="FX1214" s="227">
        <f t="shared" si="2269"/>
        <v>3448.3070041366668</v>
      </c>
      <c r="FY1214" s="227">
        <f t="shared" si="2135"/>
        <v>3113.21</v>
      </c>
      <c r="FZ1214" s="227">
        <f t="shared" si="2270"/>
        <v>62.264200000000002</v>
      </c>
      <c r="GA1214" s="227">
        <f t="shared" si="2271"/>
        <v>113.11329666666667</v>
      </c>
      <c r="GB1214" s="228">
        <f t="shared" si="2128"/>
        <v>1.0188510966376818</v>
      </c>
      <c r="GC1214" s="239">
        <f t="shared" si="2129"/>
        <v>74</v>
      </c>
      <c r="GD1214" s="231">
        <f t="shared" si="2272"/>
        <v>1.017257938</v>
      </c>
      <c r="GE1214" s="227">
        <f t="shared" si="2273"/>
        <v>3226.6378316199998</v>
      </c>
      <c r="GF1214" s="227">
        <f t="shared" si="2274"/>
        <v>3402.0153282866663</v>
      </c>
      <c r="GG1214" s="227">
        <f t="shared" si="2279"/>
        <v>3113.21</v>
      </c>
      <c r="GH1214" s="227">
        <f t="shared" si="2291"/>
        <v>62.264200000000002</v>
      </c>
      <c r="GI1214" s="227">
        <f t="shared" si="2292"/>
        <v>80.943460000000002</v>
      </c>
      <c r="GJ1214" s="228">
        <f t="shared" si="2275"/>
        <v>1.0178328450657879</v>
      </c>
      <c r="GK1214" s="239">
        <f t="shared" si="2276"/>
        <v>54</v>
      </c>
      <c r="GL1214" s="231">
        <f t="shared" si="2293"/>
        <v>1.0125644730000001</v>
      </c>
      <c r="GM1214" s="227">
        <f t="shared" si="2294"/>
        <v>3208.5407813400002</v>
      </c>
      <c r="GN1214" s="227">
        <f t="shared" si="2295"/>
        <v>3351.7484413400002</v>
      </c>
      <c r="GO1214" s="227">
        <f t="shared" si="2126"/>
        <v>3113.21</v>
      </c>
      <c r="GP1214" s="227">
        <f t="shared" si="2130"/>
        <v>62.264200000000002</v>
      </c>
      <c r="GQ1214" s="227">
        <f t="shared" si="2131"/>
        <v>48.773623333333333</v>
      </c>
      <c r="GR1214" s="228">
        <f t="shared" si="2119"/>
        <v>1.0126679794991345</v>
      </c>
      <c r="GS1214" s="239">
        <f t="shared" si="2120"/>
        <v>32</v>
      </c>
      <c r="GT1214" s="231">
        <f t="shared" si="2132"/>
        <v>1.0074266679999999</v>
      </c>
      <c r="GU1214" s="227">
        <f t="shared" si="2133"/>
        <v>3176.0617510699999</v>
      </c>
      <c r="GV1214" s="227">
        <f t="shared" si="2134"/>
        <v>3287.0995744033335</v>
      </c>
      <c r="GW1214" s="227">
        <f t="shared" si="2277"/>
        <v>3113.21</v>
      </c>
      <c r="GX1214" s="227">
        <f t="shared" si="2280"/>
        <v>62.264200000000002</v>
      </c>
      <c r="GY1214" s="227">
        <f t="shared" si="2281"/>
        <v>15.566050000000001</v>
      </c>
      <c r="GZ1214" s="228">
        <f t="shared" si="2170"/>
        <v>1.0011541848398156</v>
      </c>
      <c r="HA1214" s="239">
        <f t="shared" si="2171"/>
        <v>11</v>
      </c>
      <c r="HB1214" s="231">
        <f t="shared" si="2282"/>
        <v>1.0025467210000001</v>
      </c>
      <c r="HC1214" s="227">
        <f t="shared" si="2283"/>
        <v>3124.74084799</v>
      </c>
      <c r="HD1214" s="227">
        <f t="shared" si="2284"/>
        <v>3202.57109799</v>
      </c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3"/>
      <c r="JZ1214" s="1"/>
      <c r="KA1214" s="1"/>
      <c r="KB1214" s="1"/>
      <c r="KC1214" s="1"/>
      <c r="KD1214" s="1"/>
      <c r="KE1214" s="1"/>
    </row>
    <row r="1215" spans="1:291" x14ac:dyDescent="0.2">
      <c r="A1215" s="196">
        <f t="shared" si="2103"/>
        <v>43873</v>
      </c>
      <c r="B1215" s="236">
        <f t="shared" si="2174"/>
        <v>128632.39744182998</v>
      </c>
      <c r="C1215" s="66">
        <f t="shared" si="2158"/>
        <v>39785.994377269999</v>
      </c>
      <c r="D1215" s="77">
        <f t="shared" si="2104"/>
        <v>5320.25</v>
      </c>
      <c r="E1215" s="67">
        <f>VLOOKUP(A1214,[1]Plan1!$DQ$117:$DS$314,3)</f>
        <v>5331.42</v>
      </c>
      <c r="F1215" s="11">
        <f t="shared" si="2105"/>
        <v>43858</v>
      </c>
      <c r="G1215" s="73">
        <f t="shared" si="2093"/>
        <v>2.099525398242541E-3</v>
      </c>
      <c r="H1215" s="11">
        <f t="shared" si="2106"/>
        <v>43887</v>
      </c>
      <c r="I1215" s="11">
        <f t="shared" si="2094"/>
        <v>43887</v>
      </c>
      <c r="J1215" s="1">
        <f t="shared" si="2107"/>
        <v>20</v>
      </c>
      <c r="K1215" s="1">
        <f t="shared" si="2108"/>
        <v>12</v>
      </c>
      <c r="L1215" s="66">
        <f t="shared" si="2095"/>
        <v>1.0012591799999999</v>
      </c>
      <c r="M1215" s="70">
        <f t="shared" si="2159"/>
        <v>1.01150052</v>
      </c>
      <c r="N1215" s="70">
        <f t="shared" si="2145"/>
        <v>1.1222899102568764</v>
      </c>
      <c r="O1215" s="66">
        <f t="shared" si="2155"/>
        <v>1.1237030699999999</v>
      </c>
      <c r="P1215" s="66">
        <f t="shared" si="2096"/>
        <v>39836.092105670003</v>
      </c>
      <c r="Q1215" s="74">
        <f t="shared" si="2097"/>
        <v>0</v>
      </c>
      <c r="R1215" s="75">
        <f t="shared" si="2156"/>
        <v>0</v>
      </c>
      <c r="S1215" s="66">
        <f t="shared" si="2157"/>
        <v>0</v>
      </c>
      <c r="T1215" s="10">
        <f t="shared" si="2109"/>
        <v>0.06</v>
      </c>
      <c r="U1215" s="74">
        <f t="shared" si="2152"/>
        <v>12</v>
      </c>
      <c r="V1215" s="74">
        <v>252</v>
      </c>
      <c r="W1215" s="70">
        <f t="shared" si="2098"/>
        <v>1.0027785629999999</v>
      </c>
      <c r="X1215" s="66">
        <f t="shared" si="2099"/>
        <v>110.68709158</v>
      </c>
      <c r="Y1215" s="66">
        <v>0</v>
      </c>
      <c r="Z1215" s="67">
        <f t="shared" si="2100"/>
        <v>0</v>
      </c>
      <c r="AA1215" s="68" t="str">
        <f t="shared" si="2110"/>
        <v>A+INCORP J=</v>
      </c>
      <c r="AB1215" s="11">
        <f t="shared" si="2111"/>
        <v>43887</v>
      </c>
      <c r="AC1215" s="227">
        <f t="shared" si="2117"/>
        <v>3113.21</v>
      </c>
      <c r="AD1215" s="227">
        <f t="shared" si="2175"/>
        <v>62.264200000000002</v>
      </c>
      <c r="AE1215" s="227">
        <f t="shared" si="2176"/>
        <v>713.96282666666673</v>
      </c>
      <c r="AF1215" s="228">
        <f t="shared" si="2124"/>
        <v>1.0769126787112395</v>
      </c>
      <c r="AG1215" s="230">
        <f t="shared" si="2125"/>
        <v>475</v>
      </c>
      <c r="AH1215" s="231">
        <f t="shared" si="2177"/>
        <v>1.11609085</v>
      </c>
      <c r="AI1215" s="227">
        <f t="shared" si="2178"/>
        <v>3741.8679264000002</v>
      </c>
      <c r="AJ1215" s="227">
        <f t="shared" si="2179"/>
        <v>4518.0949530666667</v>
      </c>
      <c r="AK1215" s="227">
        <f t="shared" si="2165"/>
        <v>3113.21</v>
      </c>
      <c r="AL1215" s="227">
        <f t="shared" si="2180"/>
        <v>62.264200000000002</v>
      </c>
      <c r="AM1215" s="227">
        <f t="shared" si="2181"/>
        <v>682.83072666666669</v>
      </c>
      <c r="AN1215" s="228">
        <f t="shared" si="2166"/>
        <v>1.075944734489555</v>
      </c>
      <c r="AO1215" s="230">
        <f t="shared" si="2167"/>
        <v>454</v>
      </c>
      <c r="AP1215" s="231">
        <f t="shared" si="2182"/>
        <v>1.110684537</v>
      </c>
      <c r="AQ1215" s="227">
        <f t="shared" si="2183"/>
        <v>3720.3954704299999</v>
      </c>
      <c r="AR1215" s="227">
        <f t="shared" si="2184"/>
        <v>4465.4903970966661</v>
      </c>
      <c r="AS1215" s="227">
        <f t="shared" si="2112"/>
        <v>3113.21</v>
      </c>
      <c r="AT1215" s="227">
        <f t="shared" si="2185"/>
        <v>62.264200000000002</v>
      </c>
      <c r="AU1215" s="227">
        <f t="shared" si="2186"/>
        <v>651.69862666666666</v>
      </c>
      <c r="AV1215" s="228">
        <f t="shared" si="2113"/>
        <v>1.0735833160048078</v>
      </c>
      <c r="AW1215" s="230">
        <f t="shared" si="2114"/>
        <v>433</v>
      </c>
      <c r="AX1215" s="231">
        <f t="shared" si="2187"/>
        <v>1.105304412</v>
      </c>
      <c r="AY1215" s="227">
        <f t="shared" si="2188"/>
        <v>3694.2482315900002</v>
      </c>
      <c r="AZ1215" s="227">
        <f t="shared" si="2189"/>
        <v>4408.2110582566665</v>
      </c>
      <c r="BA1215" s="227">
        <f t="shared" si="2091"/>
        <v>3113.21</v>
      </c>
      <c r="BB1215" s="227">
        <f t="shared" si="2190"/>
        <v>62.264200000000002</v>
      </c>
      <c r="BC1215" s="227">
        <f t="shared" si="2191"/>
        <v>619.52878999999996</v>
      </c>
      <c r="BD1215" s="228">
        <f t="shared" si="2163"/>
        <v>1.0693055199832404</v>
      </c>
      <c r="BE1215" s="230">
        <f t="shared" si="2164"/>
        <v>413</v>
      </c>
      <c r="BF1215" s="231">
        <f t="shared" si="2192"/>
        <v>1.100204714</v>
      </c>
      <c r="BG1215" s="227">
        <f t="shared" si="2193"/>
        <v>3662.5513889499998</v>
      </c>
      <c r="BH1215" s="227">
        <f t="shared" si="2194"/>
        <v>4344.3443789499997</v>
      </c>
      <c r="BI1215" s="227">
        <f t="shared" si="2115"/>
        <v>3113.21</v>
      </c>
      <c r="BJ1215" s="227">
        <f t="shared" si="2195"/>
        <v>62.264200000000002</v>
      </c>
      <c r="BK1215" s="227">
        <f t="shared" si="2196"/>
        <v>588.39669000000004</v>
      </c>
      <c r="BL1215" s="228">
        <f t="shared" si="2101"/>
        <v>1.0559997773920584</v>
      </c>
      <c r="BM1215" s="230">
        <f t="shared" si="2102"/>
        <v>391</v>
      </c>
      <c r="BN1215" s="231">
        <f t="shared" si="2197"/>
        <v>1.0946222189999999</v>
      </c>
      <c r="BO1215" s="227">
        <f t="shared" si="2198"/>
        <v>3598.62425476</v>
      </c>
      <c r="BP1215" s="227">
        <f t="shared" si="2199"/>
        <v>4249.2851447599996</v>
      </c>
      <c r="BQ1215" s="227">
        <f t="shared" si="2162"/>
        <v>3113.21</v>
      </c>
      <c r="BR1215" s="227">
        <f t="shared" si="2200"/>
        <v>62.264200000000002</v>
      </c>
      <c r="BS1215" s="227">
        <f t="shared" si="2201"/>
        <v>554.15138000000002</v>
      </c>
      <c r="BT1215" s="228">
        <f t="shared" si="2160"/>
        <v>1.052525762691785</v>
      </c>
      <c r="BU1215" s="230">
        <f t="shared" si="2161"/>
        <v>368</v>
      </c>
      <c r="BV1215" s="231">
        <f t="shared" si="2202"/>
        <v>1.088816258</v>
      </c>
      <c r="BW1215" s="227">
        <f t="shared" si="2203"/>
        <v>3567.7609579999998</v>
      </c>
      <c r="BX1215" s="227">
        <f t="shared" si="2204"/>
        <v>4184.1765379999997</v>
      </c>
      <c r="BY1215" s="227">
        <f t="shared" si="2092"/>
        <v>3113.21</v>
      </c>
      <c r="BZ1215" s="227">
        <f t="shared" si="2205"/>
        <v>62.264200000000002</v>
      </c>
      <c r="CA1215" s="227">
        <f t="shared" si="2206"/>
        <v>524.05701666666664</v>
      </c>
      <c r="CB1215" s="228">
        <f t="shared" si="2089"/>
        <v>1.0534728494950847</v>
      </c>
      <c r="CC1215" s="230">
        <f t="shared" si="2090"/>
        <v>348</v>
      </c>
      <c r="CD1215" s="231">
        <f t="shared" si="2207"/>
        <v>1.0837926339999999</v>
      </c>
      <c r="CE1215" s="227">
        <f t="shared" si="2208"/>
        <v>3554.4954208099998</v>
      </c>
      <c r="CF1215" s="227">
        <f t="shared" si="2209"/>
        <v>4140.8166374766661</v>
      </c>
      <c r="CG1215" s="227">
        <f t="shared" si="2085"/>
        <v>3113.21</v>
      </c>
      <c r="CH1215" s="227">
        <f t="shared" si="2210"/>
        <v>62.264200000000002</v>
      </c>
      <c r="CI1215" s="227">
        <f t="shared" si="2211"/>
        <v>492.92491666666672</v>
      </c>
      <c r="CJ1215" s="228">
        <f t="shared" si="2153"/>
        <v>1.0484406528883448</v>
      </c>
      <c r="CK1215" s="230">
        <f t="shared" si="2154"/>
        <v>327</v>
      </c>
      <c r="CL1215" s="231">
        <f t="shared" si="2212"/>
        <v>1.078542772</v>
      </c>
      <c r="CM1215" s="227">
        <f t="shared" si="2213"/>
        <v>3520.3807835699999</v>
      </c>
      <c r="CN1215" s="227">
        <f t="shared" si="2214"/>
        <v>4075.5699002366664</v>
      </c>
      <c r="CO1215" s="227">
        <f t="shared" si="2088"/>
        <v>3113.21</v>
      </c>
      <c r="CP1215" s="227">
        <f t="shared" si="2215"/>
        <v>62.264200000000002</v>
      </c>
      <c r="CQ1215" s="227">
        <f t="shared" si="2216"/>
        <v>459.71734333333336</v>
      </c>
      <c r="CR1215" s="228">
        <f t="shared" si="2086"/>
        <v>1.0437445745075451</v>
      </c>
      <c r="CS1215" s="230">
        <f t="shared" si="2087"/>
        <v>307</v>
      </c>
      <c r="CT1215" s="231">
        <f t="shared" si="2217"/>
        <v>1.0735665489999999</v>
      </c>
      <c r="CU1215" s="227">
        <f t="shared" si="2218"/>
        <v>3488.4429003</v>
      </c>
      <c r="CV1215" s="227">
        <f t="shared" si="2219"/>
        <v>4010.4244436333333</v>
      </c>
      <c r="CW1215" s="227">
        <f t="shared" si="2151"/>
        <v>3113.21</v>
      </c>
      <c r="CX1215" s="227">
        <f t="shared" si="2220"/>
        <v>62.264200000000002</v>
      </c>
      <c r="CY1215" s="227">
        <f t="shared" si="2221"/>
        <v>428.58524333333338</v>
      </c>
      <c r="CZ1215" s="228">
        <f t="shared" si="2149"/>
        <v>1.0459415224879418</v>
      </c>
      <c r="DA1215" s="239">
        <f t="shared" si="2150"/>
        <v>286</v>
      </c>
      <c r="DB1215" s="231">
        <f t="shared" si="2222"/>
        <v>1.0683662220000001</v>
      </c>
      <c r="DC1215" s="227">
        <f t="shared" si="2223"/>
        <v>3478.85213363</v>
      </c>
      <c r="DD1215" s="227">
        <f t="shared" si="2224"/>
        <v>3969.7015769633335</v>
      </c>
      <c r="DE1215" s="227">
        <f t="shared" si="2084"/>
        <v>3113.21</v>
      </c>
      <c r="DF1215" s="227">
        <f t="shared" si="2225"/>
        <v>62.264200000000002</v>
      </c>
      <c r="DG1215" s="227">
        <f t="shared" si="2226"/>
        <v>397.4531433333334</v>
      </c>
      <c r="DH1215" s="228">
        <f t="shared" si="2082"/>
        <v>1.0443748522769405</v>
      </c>
      <c r="DI1215" s="239">
        <f t="shared" si="2083"/>
        <v>265</v>
      </c>
      <c r="DJ1215" s="231">
        <f t="shared" si="2227"/>
        <v>1.063191086</v>
      </c>
      <c r="DK1215" s="227">
        <f t="shared" si="2228"/>
        <v>3456.8150916200002</v>
      </c>
      <c r="DL1215" s="227">
        <f t="shared" si="2229"/>
        <v>3916.5324349533334</v>
      </c>
      <c r="DM1215" s="227">
        <f t="shared" si="2148"/>
        <v>3113.21</v>
      </c>
      <c r="DN1215" s="227">
        <f t="shared" si="2230"/>
        <v>62.264200000000002</v>
      </c>
      <c r="DO1215" s="227">
        <f t="shared" si="2231"/>
        <v>365.28330666666665</v>
      </c>
      <c r="DP1215" s="228">
        <f t="shared" si="2146"/>
        <v>1.0410439223077816</v>
      </c>
      <c r="DQ1215" s="239">
        <f t="shared" si="2147"/>
        <v>244</v>
      </c>
      <c r="DR1215" s="231">
        <f t="shared" si="2232"/>
        <v>1.0580410170000001</v>
      </c>
      <c r="DS1215" s="227">
        <f t="shared" si="2233"/>
        <v>3429.0986092500002</v>
      </c>
      <c r="DT1215" s="227">
        <f t="shared" si="2234"/>
        <v>3856.646115916667</v>
      </c>
      <c r="DU1215" s="227">
        <f t="shared" si="2301"/>
        <v>3113.21</v>
      </c>
      <c r="DV1215" s="227">
        <f t="shared" si="2235"/>
        <v>62.264200000000002</v>
      </c>
      <c r="DW1215" s="227">
        <f t="shared" si="2236"/>
        <v>336.22668000000004</v>
      </c>
      <c r="DX1215" s="228">
        <f t="shared" si="2298"/>
        <v>1.0365871651284653</v>
      </c>
      <c r="DY1215" s="239">
        <f t="shared" si="2299"/>
        <v>226</v>
      </c>
      <c r="DZ1215" s="231">
        <f t="shared" si="2237"/>
        <v>1.053646533</v>
      </c>
      <c r="EA1215" s="227">
        <f t="shared" si="2238"/>
        <v>3400.23698074</v>
      </c>
      <c r="EB1215" s="227">
        <f t="shared" si="2239"/>
        <v>3798.7278607400003</v>
      </c>
      <c r="EC1215" s="227">
        <f t="shared" si="2142"/>
        <v>3113.21</v>
      </c>
      <c r="ED1215" s="227">
        <f t="shared" si="2240"/>
        <v>62.264200000000002</v>
      </c>
      <c r="EE1215" s="227">
        <f t="shared" si="2241"/>
        <v>304.0568433333334</v>
      </c>
      <c r="EF1215" s="228">
        <f t="shared" si="2143"/>
        <v>1.0288710292308905</v>
      </c>
      <c r="EG1215" s="239">
        <f t="shared" si="2144"/>
        <v>204</v>
      </c>
      <c r="EH1215" s="231">
        <f t="shared" si="2242"/>
        <v>1.0483002770000001</v>
      </c>
      <c r="EI1215" s="227">
        <f t="shared" si="2243"/>
        <v>3357.80178733</v>
      </c>
      <c r="EJ1215" s="227">
        <f t="shared" si="2244"/>
        <v>3724.1228306633334</v>
      </c>
      <c r="EK1215" s="227">
        <f t="shared" si="2300"/>
        <v>3113.21</v>
      </c>
      <c r="EL1215" s="227">
        <f t="shared" si="2245"/>
        <v>62.264200000000002</v>
      </c>
      <c r="EM1215" s="227">
        <f t="shared" si="2246"/>
        <v>270.84926999999999</v>
      </c>
      <c r="EN1215" s="228">
        <f t="shared" si="2296"/>
        <v>1.0230400238165471</v>
      </c>
      <c r="EO1215" s="239">
        <f t="shared" si="2297"/>
        <v>183</v>
      </c>
      <c r="EP1215" s="231">
        <f t="shared" si="2247"/>
        <v>1.0432223389999999</v>
      </c>
      <c r="EQ1215" s="227">
        <f t="shared" si="2248"/>
        <v>3322.5989211699998</v>
      </c>
      <c r="ER1215" s="227">
        <f t="shared" si="2249"/>
        <v>3655.71239117</v>
      </c>
      <c r="ES1215" s="227">
        <f t="shared" si="2141"/>
        <v>3113.21</v>
      </c>
      <c r="ET1215" s="227">
        <f t="shared" si="2250"/>
        <v>62.264200000000002</v>
      </c>
      <c r="EU1215" s="227">
        <f t="shared" si="2251"/>
        <v>240.75490666666667</v>
      </c>
      <c r="EV1215" s="228">
        <f t="shared" si="2139"/>
        <v>1.0217116264318993</v>
      </c>
      <c r="EW1215" s="239">
        <f t="shared" si="2140"/>
        <v>163</v>
      </c>
      <c r="EX1215" s="231">
        <f t="shared" si="2252"/>
        <v>1.0384090779999999</v>
      </c>
      <c r="EY1215" s="227">
        <f t="shared" si="2253"/>
        <v>3302.9745573800001</v>
      </c>
      <c r="EZ1215" s="227">
        <f t="shared" si="2254"/>
        <v>3605.9936640466667</v>
      </c>
      <c r="FA1215" s="227">
        <f t="shared" si="2290"/>
        <v>3113.21</v>
      </c>
      <c r="FB1215" s="227">
        <f t="shared" si="2255"/>
        <v>62.264200000000002</v>
      </c>
      <c r="FC1215" s="227">
        <f t="shared" si="2256"/>
        <v>209.62280666666669</v>
      </c>
      <c r="FD1215" s="228">
        <f t="shared" si="2288"/>
        <v>1.0216097370733561</v>
      </c>
      <c r="FE1215" s="239">
        <f t="shared" si="2289"/>
        <v>141</v>
      </c>
      <c r="FF1215" s="231">
        <f t="shared" si="2257"/>
        <v>1.033140137</v>
      </c>
      <c r="FG1215" s="227">
        <f t="shared" si="2258"/>
        <v>3285.8873797000001</v>
      </c>
      <c r="FH1215" s="227">
        <f t="shared" si="2259"/>
        <v>3557.7743863666669</v>
      </c>
      <c r="FI1215" s="227">
        <f t="shared" si="2138"/>
        <v>3113.21</v>
      </c>
      <c r="FJ1215" s="227">
        <f t="shared" si="2260"/>
        <v>62.264200000000002</v>
      </c>
      <c r="FK1215" s="227">
        <f t="shared" si="2261"/>
        <v>176.41523333333336</v>
      </c>
      <c r="FL1215" s="228">
        <f t="shared" si="2136"/>
        <v>1.0196717990611948</v>
      </c>
      <c r="FM1215" s="239">
        <f t="shared" si="2137"/>
        <v>119</v>
      </c>
      <c r="FN1215" s="231">
        <f t="shared" si="2262"/>
        <v>1.027897931</v>
      </c>
      <c r="FO1215" s="227">
        <f t="shared" si="2263"/>
        <v>3263.0130967300001</v>
      </c>
      <c r="FP1215" s="227">
        <f t="shared" si="2264"/>
        <v>3501.6925300633334</v>
      </c>
      <c r="FQ1215" s="227">
        <f t="shared" si="2287"/>
        <v>3113.21</v>
      </c>
      <c r="FR1215" s="227">
        <f t="shared" si="2265"/>
        <v>62.264200000000002</v>
      </c>
      <c r="FS1215" s="227">
        <f t="shared" si="2266"/>
        <v>145.28313333333335</v>
      </c>
      <c r="FT1215" s="228">
        <f t="shared" si="2285"/>
        <v>1.0185507339804101</v>
      </c>
      <c r="FU1215" s="239">
        <f t="shared" si="2286"/>
        <v>97</v>
      </c>
      <c r="FV1215" s="231">
        <f t="shared" si="2267"/>
        <v>1.022682324</v>
      </c>
      <c r="FW1215" s="227">
        <f t="shared" si="2268"/>
        <v>3242.8871254999999</v>
      </c>
      <c r="FX1215" s="227">
        <f t="shared" si="2269"/>
        <v>3450.4344588333333</v>
      </c>
      <c r="FY1215" s="227">
        <f t="shared" si="2135"/>
        <v>3113.21</v>
      </c>
      <c r="FZ1215" s="227">
        <f t="shared" si="2270"/>
        <v>62.264200000000002</v>
      </c>
      <c r="GA1215" s="227">
        <f t="shared" si="2271"/>
        <v>114.15103333333333</v>
      </c>
      <c r="GB1215" s="228">
        <f t="shared" si="2128"/>
        <v>1.0189579432038729</v>
      </c>
      <c r="GC1215" s="239">
        <f t="shared" si="2129"/>
        <v>75</v>
      </c>
      <c r="GD1215" s="231">
        <f t="shared" si="2272"/>
        <v>1.0174931810000001</v>
      </c>
      <c r="GE1215" s="227">
        <f t="shared" si="2273"/>
        <v>3227.72245294</v>
      </c>
      <c r="GF1215" s="227">
        <f t="shared" si="2274"/>
        <v>3404.1376862733332</v>
      </c>
      <c r="GG1215" s="227">
        <f t="shared" si="2279"/>
        <v>3113.21</v>
      </c>
      <c r="GH1215" s="227">
        <f t="shared" si="2291"/>
        <v>62.264200000000002</v>
      </c>
      <c r="GI1215" s="227">
        <f t="shared" si="2292"/>
        <v>81.981196666666662</v>
      </c>
      <c r="GJ1215" s="228">
        <f t="shared" si="2275"/>
        <v>1.0179395848482846</v>
      </c>
      <c r="GK1215" s="239">
        <f t="shared" si="2276"/>
        <v>55</v>
      </c>
      <c r="GL1215" s="231">
        <f t="shared" si="2293"/>
        <v>1.0127986309999999</v>
      </c>
      <c r="GM1215" s="227">
        <f t="shared" si="2294"/>
        <v>3209.6193205899999</v>
      </c>
      <c r="GN1215" s="227">
        <f t="shared" si="2295"/>
        <v>3353.8647172566666</v>
      </c>
      <c r="GO1215" s="227">
        <f t="shared" si="2126"/>
        <v>3113.21</v>
      </c>
      <c r="GP1215" s="227">
        <f t="shared" si="2130"/>
        <v>62.264200000000002</v>
      </c>
      <c r="GQ1215" s="227">
        <f t="shared" si="2131"/>
        <v>49.811360000000001</v>
      </c>
      <c r="GR1215" s="228">
        <f t="shared" si="2119"/>
        <v>1.012774177643945</v>
      </c>
      <c r="GS1215" s="239">
        <f t="shared" si="2120"/>
        <v>33</v>
      </c>
      <c r="GT1215" s="231">
        <f t="shared" si="2132"/>
        <v>1.007659638</v>
      </c>
      <c r="GU1215" s="227">
        <f t="shared" si="2133"/>
        <v>3177.12937302</v>
      </c>
      <c r="GV1215" s="227">
        <f t="shared" si="2134"/>
        <v>3289.2049330199998</v>
      </c>
      <c r="GW1215" s="227">
        <f t="shared" si="2277"/>
        <v>3113.21</v>
      </c>
      <c r="GX1215" s="227">
        <f t="shared" si="2280"/>
        <v>62.264200000000002</v>
      </c>
      <c r="GY1215" s="227">
        <f t="shared" si="2281"/>
        <v>16.603786666666668</v>
      </c>
      <c r="GZ1215" s="228">
        <f t="shared" si="2170"/>
        <v>1.0012591755369162</v>
      </c>
      <c r="HA1215" s="239">
        <f t="shared" si="2171"/>
        <v>12</v>
      </c>
      <c r="HB1215" s="231">
        <f t="shared" si="2282"/>
        <v>1.0027785629999999</v>
      </c>
      <c r="HC1215" s="227">
        <f t="shared" si="2283"/>
        <v>3125.7912201700001</v>
      </c>
      <c r="HD1215" s="227">
        <f t="shared" si="2284"/>
        <v>3204.6592068366667</v>
      </c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3"/>
      <c r="JZ1215" s="1"/>
      <c r="KA1215" s="1"/>
      <c r="KB1215" s="1"/>
      <c r="KC1215" s="1"/>
      <c r="KD1215" s="1"/>
      <c r="KE1215" s="1"/>
    </row>
    <row r="1216" spans="1:291" x14ac:dyDescent="0.2">
      <c r="A1216" s="196">
        <f t="shared" si="2103"/>
        <v>43874</v>
      </c>
      <c r="B1216" s="236">
        <f t="shared" si="2174"/>
        <v>128696.19236633331</v>
      </c>
      <c r="C1216" s="66">
        <f t="shared" si="2158"/>
        <v>39785.994377269999</v>
      </c>
      <c r="D1216" s="77">
        <f t="shared" si="2104"/>
        <v>5320.25</v>
      </c>
      <c r="E1216" s="67">
        <f>VLOOKUP(A1215,[1]Plan1!$DQ$117:$DS$314,3)</f>
        <v>5331.42</v>
      </c>
      <c r="F1216" s="11">
        <f t="shared" si="2105"/>
        <v>43858</v>
      </c>
      <c r="G1216" s="73">
        <f t="shared" si="2093"/>
        <v>2.099525398242541E-3</v>
      </c>
      <c r="H1216" s="11">
        <f t="shared" si="2106"/>
        <v>43887</v>
      </c>
      <c r="I1216" s="11">
        <f t="shared" si="2094"/>
        <v>43887</v>
      </c>
      <c r="J1216" s="1">
        <f t="shared" si="2107"/>
        <v>20</v>
      </c>
      <c r="K1216" s="1">
        <f t="shared" si="2108"/>
        <v>13</v>
      </c>
      <c r="L1216" s="66">
        <f t="shared" si="2095"/>
        <v>1.0013641900000001</v>
      </c>
      <c r="M1216" s="70">
        <f t="shared" si="2159"/>
        <v>1.01150052</v>
      </c>
      <c r="N1216" s="70">
        <f t="shared" si="2145"/>
        <v>1.1222899102568764</v>
      </c>
      <c r="O1216" s="66">
        <f t="shared" si="2155"/>
        <v>1.12382092</v>
      </c>
      <c r="P1216" s="66">
        <f t="shared" si="2096"/>
        <v>39840.270032929999</v>
      </c>
      <c r="Q1216" s="74">
        <f t="shared" si="2097"/>
        <v>0</v>
      </c>
      <c r="R1216" s="75">
        <f t="shared" si="2156"/>
        <v>0</v>
      </c>
      <c r="S1216" s="66">
        <f t="shared" si="2157"/>
        <v>0</v>
      </c>
      <c r="T1216" s="10">
        <f t="shared" si="2109"/>
        <v>0.06</v>
      </c>
      <c r="U1216" s="74">
        <f t="shared" si="2152"/>
        <v>13</v>
      </c>
      <c r="V1216" s="74">
        <v>252</v>
      </c>
      <c r="W1216" s="70">
        <f t="shared" si="2098"/>
        <v>1.0030104580000001</v>
      </c>
      <c r="X1216" s="66">
        <f t="shared" si="2099"/>
        <v>119.93745964</v>
      </c>
      <c r="Y1216" s="66">
        <v>0</v>
      </c>
      <c r="Z1216" s="67">
        <f t="shared" si="2100"/>
        <v>0</v>
      </c>
      <c r="AA1216" s="68" t="str">
        <f t="shared" si="2110"/>
        <v>A+INCORP J=</v>
      </c>
      <c r="AB1216" s="11">
        <f t="shared" si="2111"/>
        <v>43887</v>
      </c>
      <c r="AC1216" s="227">
        <f t="shared" si="2117"/>
        <v>3113.21</v>
      </c>
      <c r="AD1216" s="227">
        <f t="shared" si="2175"/>
        <v>62.264200000000002</v>
      </c>
      <c r="AE1216" s="227">
        <f t="shared" si="2176"/>
        <v>715.00056333333328</v>
      </c>
      <c r="AF1216" s="228">
        <f t="shared" si="2124"/>
        <v>1.0770256215006422</v>
      </c>
      <c r="AG1216" s="230">
        <f t="shared" si="2125"/>
        <v>476</v>
      </c>
      <c r="AH1216" s="231">
        <f t="shared" si="2177"/>
        <v>1.116348949</v>
      </c>
      <c r="AI1216" s="227">
        <f t="shared" si="2178"/>
        <v>3743.1257679999999</v>
      </c>
      <c r="AJ1216" s="227">
        <f t="shared" si="2179"/>
        <v>4520.3905313333335</v>
      </c>
      <c r="AK1216" s="227">
        <f t="shared" si="2165"/>
        <v>3113.21</v>
      </c>
      <c r="AL1216" s="227">
        <f t="shared" si="2180"/>
        <v>62.264200000000002</v>
      </c>
      <c r="AM1216" s="227">
        <f t="shared" si="2181"/>
        <v>683.86846333333324</v>
      </c>
      <c r="AN1216" s="228">
        <f t="shared" si="2166"/>
        <v>1.0760575757643942</v>
      </c>
      <c r="AO1216" s="230">
        <f t="shared" si="2167"/>
        <v>455</v>
      </c>
      <c r="AP1216" s="231">
        <f t="shared" si="2182"/>
        <v>1.1109413850000001</v>
      </c>
      <c r="AQ1216" s="227">
        <f t="shared" si="2183"/>
        <v>3721.64609139</v>
      </c>
      <c r="AR1216" s="227">
        <f t="shared" si="2184"/>
        <v>4467.7787547233329</v>
      </c>
      <c r="AS1216" s="227">
        <f t="shared" si="2112"/>
        <v>3113.21</v>
      </c>
      <c r="AT1216" s="227">
        <f t="shared" si="2185"/>
        <v>62.264200000000002</v>
      </c>
      <c r="AU1216" s="227">
        <f t="shared" si="2186"/>
        <v>652.73636333333332</v>
      </c>
      <c r="AV1216" s="228">
        <f t="shared" si="2113"/>
        <v>1.0736959096224359</v>
      </c>
      <c r="AW1216" s="230">
        <f t="shared" si="2114"/>
        <v>434</v>
      </c>
      <c r="AX1216" s="231">
        <f t="shared" si="2187"/>
        <v>1.1055600160000001</v>
      </c>
      <c r="AY1216" s="227">
        <f t="shared" si="2188"/>
        <v>3695.4900636399998</v>
      </c>
      <c r="AZ1216" s="227">
        <f t="shared" si="2189"/>
        <v>4410.4906269733328</v>
      </c>
      <c r="BA1216" s="227">
        <f t="shared" si="2091"/>
        <v>3113.21</v>
      </c>
      <c r="BB1216" s="227">
        <f t="shared" si="2190"/>
        <v>62.264200000000002</v>
      </c>
      <c r="BC1216" s="227">
        <f t="shared" si="2191"/>
        <v>620.56652666666673</v>
      </c>
      <c r="BD1216" s="228">
        <f t="shared" si="2163"/>
        <v>1.0694176649607656</v>
      </c>
      <c r="BE1216" s="230">
        <f t="shared" si="2164"/>
        <v>414</v>
      </c>
      <c r="BF1216" s="231">
        <f t="shared" si="2192"/>
        <v>1.100459139</v>
      </c>
      <c r="BG1216" s="227">
        <f t="shared" si="2193"/>
        <v>3663.7825670699999</v>
      </c>
      <c r="BH1216" s="227">
        <f t="shared" si="2194"/>
        <v>4346.6132937366665</v>
      </c>
      <c r="BI1216" s="227">
        <f t="shared" si="2115"/>
        <v>3113.21</v>
      </c>
      <c r="BJ1216" s="227">
        <f t="shared" si="2195"/>
        <v>62.264200000000002</v>
      </c>
      <c r="BK1216" s="227">
        <f t="shared" si="2196"/>
        <v>589.4344266666667</v>
      </c>
      <c r="BL1216" s="228">
        <f t="shared" si="2101"/>
        <v>1.0561105269104039</v>
      </c>
      <c r="BM1216" s="230">
        <f t="shared" si="2102"/>
        <v>392</v>
      </c>
      <c r="BN1216" s="231">
        <f t="shared" si="2197"/>
        <v>1.0948753529999999</v>
      </c>
      <c r="BO1216" s="227">
        <f t="shared" si="2198"/>
        <v>3599.8339434499999</v>
      </c>
      <c r="BP1216" s="227">
        <f t="shared" si="2199"/>
        <v>4251.5325701166666</v>
      </c>
      <c r="BQ1216" s="227">
        <f t="shared" si="2162"/>
        <v>3113.21</v>
      </c>
      <c r="BR1216" s="227">
        <f t="shared" si="2200"/>
        <v>62.264200000000002</v>
      </c>
      <c r="BS1216" s="227">
        <f t="shared" si="2201"/>
        <v>555.18911666666656</v>
      </c>
      <c r="BT1216" s="228">
        <f t="shared" si="2160"/>
        <v>1.0526361478677668</v>
      </c>
      <c r="BU1216" s="230">
        <f t="shared" si="2161"/>
        <v>369</v>
      </c>
      <c r="BV1216" s="231">
        <f t="shared" si="2202"/>
        <v>1.089068049</v>
      </c>
      <c r="BW1216" s="227">
        <f t="shared" si="2203"/>
        <v>3568.96027073</v>
      </c>
      <c r="BX1216" s="227">
        <f t="shared" si="2204"/>
        <v>4186.4135873966661</v>
      </c>
      <c r="BY1216" s="227">
        <f t="shared" si="2092"/>
        <v>3113.21</v>
      </c>
      <c r="BZ1216" s="227">
        <f t="shared" si="2205"/>
        <v>62.264200000000002</v>
      </c>
      <c r="CA1216" s="227">
        <f t="shared" si="2206"/>
        <v>525.09475333333341</v>
      </c>
      <c r="CB1216" s="228">
        <f t="shared" si="2089"/>
        <v>1.0535833339981779</v>
      </c>
      <c r="CC1216" s="230">
        <f t="shared" si="2090"/>
        <v>349</v>
      </c>
      <c r="CD1216" s="231">
        <f t="shared" si="2207"/>
        <v>1.0840432630000001</v>
      </c>
      <c r="CE1216" s="227">
        <f t="shared" si="2208"/>
        <v>3555.6902733900001</v>
      </c>
      <c r="CF1216" s="227">
        <f t="shared" si="2209"/>
        <v>4143.049226723333</v>
      </c>
      <c r="CG1216" s="227">
        <f t="shared" si="2085"/>
        <v>3113.21</v>
      </c>
      <c r="CH1216" s="227">
        <f t="shared" si="2210"/>
        <v>62.264200000000002</v>
      </c>
      <c r="CI1216" s="227">
        <f t="shared" si="2211"/>
        <v>493.96265333333338</v>
      </c>
      <c r="CJ1216" s="228">
        <f t="shared" si="2153"/>
        <v>1.0485506096324719</v>
      </c>
      <c r="CK1216" s="230">
        <f t="shared" si="2154"/>
        <v>328</v>
      </c>
      <c r="CL1216" s="231">
        <f t="shared" si="2212"/>
        <v>1.078792188</v>
      </c>
      <c r="CM1216" s="227">
        <f t="shared" si="2213"/>
        <v>3521.56417182</v>
      </c>
      <c r="CN1216" s="227">
        <f t="shared" si="2214"/>
        <v>4077.7910251533331</v>
      </c>
      <c r="CO1216" s="227">
        <f t="shared" si="2088"/>
        <v>3113.21</v>
      </c>
      <c r="CP1216" s="227">
        <f t="shared" si="2215"/>
        <v>62.264200000000002</v>
      </c>
      <c r="CQ1216" s="227">
        <f t="shared" si="2216"/>
        <v>460.75508000000008</v>
      </c>
      <c r="CR1216" s="228">
        <f t="shared" si="2086"/>
        <v>1.0438540387435962</v>
      </c>
      <c r="CS1216" s="230">
        <f t="shared" si="2087"/>
        <v>308</v>
      </c>
      <c r="CT1216" s="231">
        <f t="shared" si="2217"/>
        <v>1.0738148139999999</v>
      </c>
      <c r="CU1216" s="227">
        <f t="shared" si="2218"/>
        <v>3489.6155517500001</v>
      </c>
      <c r="CV1216" s="227">
        <f t="shared" si="2219"/>
        <v>4012.6348317500001</v>
      </c>
      <c r="CW1216" s="227">
        <f t="shared" si="2151"/>
        <v>3113.21</v>
      </c>
      <c r="CX1216" s="227">
        <f t="shared" si="2220"/>
        <v>62.264200000000002</v>
      </c>
      <c r="CY1216" s="227">
        <f t="shared" si="2221"/>
        <v>429.62298000000004</v>
      </c>
      <c r="CZ1216" s="228">
        <f t="shared" si="2149"/>
        <v>1.0460512171321199</v>
      </c>
      <c r="DA1216" s="239">
        <f t="shared" si="2150"/>
        <v>287</v>
      </c>
      <c r="DB1216" s="231">
        <f t="shared" si="2222"/>
        <v>1.068613284</v>
      </c>
      <c r="DC1216" s="227">
        <f t="shared" si="2223"/>
        <v>3480.0215597800002</v>
      </c>
      <c r="DD1216" s="227">
        <f t="shared" si="2224"/>
        <v>3971.9087397800004</v>
      </c>
      <c r="DE1216" s="227">
        <f t="shared" si="2084"/>
        <v>3113.21</v>
      </c>
      <c r="DF1216" s="227">
        <f t="shared" si="2225"/>
        <v>62.264200000000002</v>
      </c>
      <c r="DG1216" s="227">
        <f t="shared" si="2226"/>
        <v>398.49088</v>
      </c>
      <c r="DH1216" s="228">
        <f t="shared" si="2082"/>
        <v>1.0444843826142929</v>
      </c>
      <c r="DI1216" s="239">
        <f t="shared" si="2083"/>
        <v>266</v>
      </c>
      <c r="DJ1216" s="231">
        <f t="shared" si="2227"/>
        <v>1.0634369509999999</v>
      </c>
      <c r="DK1216" s="227">
        <f t="shared" si="2228"/>
        <v>3457.9771091799998</v>
      </c>
      <c r="DL1216" s="227">
        <f t="shared" si="2229"/>
        <v>3918.7321891799998</v>
      </c>
      <c r="DM1216" s="227">
        <f t="shared" si="2148"/>
        <v>3113.21</v>
      </c>
      <c r="DN1216" s="227">
        <f t="shared" si="2230"/>
        <v>62.264200000000002</v>
      </c>
      <c r="DO1216" s="227">
        <f t="shared" si="2231"/>
        <v>366.32104333333336</v>
      </c>
      <c r="DP1216" s="228">
        <f t="shared" si="2146"/>
        <v>1.0411531033089905</v>
      </c>
      <c r="DQ1216" s="239">
        <f t="shared" si="2147"/>
        <v>245</v>
      </c>
      <c r="DR1216" s="231">
        <f t="shared" si="2232"/>
        <v>1.0582856919999999</v>
      </c>
      <c r="DS1216" s="227">
        <f t="shared" si="2233"/>
        <v>3430.2513129600002</v>
      </c>
      <c r="DT1216" s="227">
        <f t="shared" si="2234"/>
        <v>3858.8365562933336</v>
      </c>
      <c r="DU1216" s="227">
        <f t="shared" si="2301"/>
        <v>3113.21</v>
      </c>
      <c r="DV1216" s="227">
        <f t="shared" si="2235"/>
        <v>62.264200000000002</v>
      </c>
      <c r="DW1216" s="227">
        <f t="shared" si="2236"/>
        <v>337.2644166666667</v>
      </c>
      <c r="DX1216" s="228">
        <f t="shared" si="2298"/>
        <v>1.0366958787207585</v>
      </c>
      <c r="DY1216" s="239">
        <f t="shared" si="2299"/>
        <v>227</v>
      </c>
      <c r="DZ1216" s="231">
        <f t="shared" si="2237"/>
        <v>1.0538901919999999</v>
      </c>
      <c r="EA1216" s="227">
        <f t="shared" si="2238"/>
        <v>3401.37998328</v>
      </c>
      <c r="EB1216" s="227">
        <f t="shared" si="2239"/>
        <v>3800.908599946667</v>
      </c>
      <c r="EC1216" s="227">
        <f t="shared" si="2142"/>
        <v>3113.21</v>
      </c>
      <c r="ED1216" s="227">
        <f t="shared" si="2240"/>
        <v>62.264200000000002</v>
      </c>
      <c r="EE1216" s="227">
        <f t="shared" si="2241"/>
        <v>305.09458000000001</v>
      </c>
      <c r="EF1216" s="228">
        <f t="shared" si="2143"/>
        <v>1.0289789335821662</v>
      </c>
      <c r="EG1216" s="239">
        <f t="shared" si="2144"/>
        <v>205</v>
      </c>
      <c r="EH1216" s="231">
        <f t="shared" si="2242"/>
        <v>1.048542699</v>
      </c>
      <c r="EI1216" s="227">
        <f t="shared" si="2243"/>
        <v>3358.930523</v>
      </c>
      <c r="EJ1216" s="227">
        <f t="shared" si="2244"/>
        <v>3726.289303</v>
      </c>
      <c r="EK1216" s="227">
        <f t="shared" si="2300"/>
        <v>3113.21</v>
      </c>
      <c r="EL1216" s="227">
        <f t="shared" si="2245"/>
        <v>62.264200000000002</v>
      </c>
      <c r="EM1216" s="227">
        <f t="shared" si="2246"/>
        <v>271.88700666666665</v>
      </c>
      <c r="EN1216" s="228">
        <f t="shared" si="2296"/>
        <v>1.023147316632617</v>
      </c>
      <c r="EO1216" s="239">
        <f t="shared" si="2297"/>
        <v>184</v>
      </c>
      <c r="EP1216" s="231">
        <f t="shared" si="2247"/>
        <v>1.043463587</v>
      </c>
      <c r="EQ1216" s="227">
        <f t="shared" si="2248"/>
        <v>3323.7158241900001</v>
      </c>
      <c r="ER1216" s="227">
        <f t="shared" si="2249"/>
        <v>3657.867030856667</v>
      </c>
      <c r="ES1216" s="227">
        <f t="shared" si="2141"/>
        <v>3113.21</v>
      </c>
      <c r="ET1216" s="227">
        <f t="shared" si="2250"/>
        <v>62.264200000000002</v>
      </c>
      <c r="EU1216" s="227">
        <f t="shared" si="2251"/>
        <v>241.79264333333333</v>
      </c>
      <c r="EV1216" s="228">
        <f t="shared" si="2139"/>
        <v>1.0218187799303544</v>
      </c>
      <c r="EW1216" s="239">
        <f t="shared" si="2140"/>
        <v>164</v>
      </c>
      <c r="EX1216" s="231">
        <f t="shared" si="2252"/>
        <v>1.038649213</v>
      </c>
      <c r="EY1216" s="227">
        <f t="shared" si="2253"/>
        <v>3304.08486386</v>
      </c>
      <c r="EZ1216" s="227">
        <f t="shared" si="2254"/>
        <v>3608.1417071933333</v>
      </c>
      <c r="FA1216" s="227">
        <f t="shared" si="2290"/>
        <v>3113.21</v>
      </c>
      <c r="FB1216" s="227">
        <f t="shared" si="2255"/>
        <v>62.264200000000002</v>
      </c>
      <c r="FC1216" s="227">
        <f t="shared" si="2256"/>
        <v>210.66054333333332</v>
      </c>
      <c r="FD1216" s="228">
        <f t="shared" si="2288"/>
        <v>1.0217168798860157</v>
      </c>
      <c r="FE1216" s="239">
        <f t="shared" si="2289"/>
        <v>142</v>
      </c>
      <c r="FF1216" s="231">
        <f t="shared" si="2257"/>
        <v>1.0333790540000001</v>
      </c>
      <c r="FG1216" s="227">
        <f t="shared" si="2258"/>
        <v>3286.9919437200001</v>
      </c>
      <c r="FH1216" s="227">
        <f t="shared" si="2259"/>
        <v>3559.9166870533336</v>
      </c>
      <c r="FI1216" s="227">
        <f t="shared" si="2138"/>
        <v>3113.21</v>
      </c>
      <c r="FJ1216" s="227">
        <f t="shared" si="2260"/>
        <v>62.264200000000002</v>
      </c>
      <c r="FK1216" s="227">
        <f t="shared" si="2261"/>
        <v>177.45297000000002</v>
      </c>
      <c r="FL1216" s="228">
        <f t="shared" si="2136"/>
        <v>1.0197787386297763</v>
      </c>
      <c r="FM1216" s="239">
        <f t="shared" si="2137"/>
        <v>120</v>
      </c>
      <c r="FN1216" s="231">
        <f t="shared" si="2262"/>
        <v>1.0281356349999999</v>
      </c>
      <c r="FO1216" s="227">
        <f t="shared" si="2263"/>
        <v>3264.1099691700001</v>
      </c>
      <c r="FP1216" s="227">
        <f t="shared" si="2264"/>
        <v>3503.82713917</v>
      </c>
      <c r="FQ1216" s="227">
        <f t="shared" si="2287"/>
        <v>3113.21</v>
      </c>
      <c r="FR1216" s="227">
        <f t="shared" si="2265"/>
        <v>62.264200000000002</v>
      </c>
      <c r="FS1216" s="227">
        <f t="shared" si="2266"/>
        <v>146.32087000000001</v>
      </c>
      <c r="FT1216" s="228">
        <f t="shared" si="2285"/>
        <v>1.0186575559756545</v>
      </c>
      <c r="FU1216" s="239">
        <f t="shared" si="2286"/>
        <v>98</v>
      </c>
      <c r="FV1216" s="231">
        <f t="shared" si="2267"/>
        <v>1.0229188220000001</v>
      </c>
      <c r="FW1216" s="227">
        <f t="shared" si="2268"/>
        <v>3243.97723292</v>
      </c>
      <c r="FX1216" s="227">
        <f t="shared" si="2269"/>
        <v>3452.5623029200001</v>
      </c>
      <c r="FY1216" s="227">
        <f t="shared" si="2135"/>
        <v>3113.21</v>
      </c>
      <c r="FZ1216" s="227">
        <f t="shared" si="2270"/>
        <v>62.264200000000002</v>
      </c>
      <c r="GA1216" s="227">
        <f t="shared" si="2271"/>
        <v>115.18877000000002</v>
      </c>
      <c r="GB1216" s="228">
        <f t="shared" si="2128"/>
        <v>1.0190648079057791</v>
      </c>
      <c r="GC1216" s="239">
        <f t="shared" si="2129"/>
        <v>76</v>
      </c>
      <c r="GD1216" s="231">
        <f t="shared" si="2272"/>
        <v>1.0177284790000001</v>
      </c>
      <c r="GE1216" s="227">
        <f t="shared" si="2273"/>
        <v>3228.8074627199999</v>
      </c>
      <c r="GF1216" s="227">
        <f t="shared" si="2274"/>
        <v>3406.2604327199997</v>
      </c>
      <c r="GG1216" s="227">
        <f t="shared" si="2279"/>
        <v>3113.21</v>
      </c>
      <c r="GH1216" s="227">
        <f t="shared" si="2291"/>
        <v>62.264200000000002</v>
      </c>
      <c r="GI1216" s="227">
        <f t="shared" si="2292"/>
        <v>83.018933333333322</v>
      </c>
      <c r="GJ1216" s="228">
        <f t="shared" si="2275"/>
        <v>1.0180463427483715</v>
      </c>
      <c r="GK1216" s="239">
        <f t="shared" si="2276"/>
        <v>56</v>
      </c>
      <c r="GL1216" s="231">
        <f t="shared" si="2293"/>
        <v>1.013032843</v>
      </c>
      <c r="GM1216" s="227">
        <f t="shared" si="2294"/>
        <v>3210.69824376</v>
      </c>
      <c r="GN1216" s="227">
        <f t="shared" si="2295"/>
        <v>3355.9813770933333</v>
      </c>
      <c r="GO1216" s="227">
        <f t="shared" si="2126"/>
        <v>3113.21</v>
      </c>
      <c r="GP1216" s="227">
        <f t="shared" si="2130"/>
        <v>62.264200000000002</v>
      </c>
      <c r="GQ1216" s="227">
        <f t="shared" si="2131"/>
        <v>50.849096666666661</v>
      </c>
      <c r="GR1216" s="228">
        <f t="shared" si="2119"/>
        <v>1.0128803938144102</v>
      </c>
      <c r="GS1216" s="239">
        <f t="shared" si="2120"/>
        <v>34</v>
      </c>
      <c r="GT1216" s="231">
        <f t="shared" si="2132"/>
        <v>1.0078926619999999</v>
      </c>
      <c r="GU1216" s="227">
        <f t="shared" si="2133"/>
        <v>3178.1973758700001</v>
      </c>
      <c r="GV1216" s="227">
        <f t="shared" si="2134"/>
        <v>3291.310672536667</v>
      </c>
      <c r="GW1216" s="227">
        <f t="shared" si="2277"/>
        <v>3113.21</v>
      </c>
      <c r="GX1216" s="227">
        <f t="shared" si="2280"/>
        <v>62.264200000000002</v>
      </c>
      <c r="GY1216" s="227">
        <f t="shared" si="2281"/>
        <v>17.641523333333332</v>
      </c>
      <c r="GZ1216" s="228">
        <f t="shared" si="2170"/>
        <v>1.0013641840547245</v>
      </c>
      <c r="HA1216" s="239">
        <f t="shared" si="2171"/>
        <v>13</v>
      </c>
      <c r="HB1216" s="231">
        <f t="shared" si="2282"/>
        <v>1.0030104580000001</v>
      </c>
      <c r="HC1216" s="227">
        <f t="shared" si="2283"/>
        <v>3126.8419647800001</v>
      </c>
      <c r="HD1216" s="227">
        <f t="shared" si="2284"/>
        <v>3206.7476881133334</v>
      </c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3"/>
      <c r="JZ1216" s="1"/>
      <c r="KA1216" s="1"/>
      <c r="KB1216" s="1"/>
      <c r="KC1216" s="1"/>
      <c r="KD1216" s="1"/>
      <c r="KE1216" s="1"/>
    </row>
    <row r="1217" spans="1:291" x14ac:dyDescent="0.2">
      <c r="A1217" s="196">
        <f t="shared" si="2103"/>
        <v>43875</v>
      </c>
      <c r="B1217" s="236">
        <f t="shared" si="2174"/>
        <v>128759.99942970663</v>
      </c>
      <c r="C1217" s="66">
        <f t="shared" si="2158"/>
        <v>39785.994377269999</v>
      </c>
      <c r="D1217" s="77">
        <f t="shared" si="2104"/>
        <v>5320.25</v>
      </c>
      <c r="E1217" s="67">
        <f>VLOOKUP(A1216,[1]Plan1!$DQ$117:$DS$314,3)</f>
        <v>5331.42</v>
      </c>
      <c r="F1217" s="11">
        <f t="shared" si="2105"/>
        <v>43858</v>
      </c>
      <c r="G1217" s="73">
        <f t="shared" si="2093"/>
        <v>2.099525398242541E-3</v>
      </c>
      <c r="H1217" s="11">
        <f t="shared" si="2106"/>
        <v>43887</v>
      </c>
      <c r="I1217" s="11">
        <f t="shared" si="2094"/>
        <v>43887</v>
      </c>
      <c r="J1217" s="1">
        <f t="shared" si="2107"/>
        <v>20</v>
      </c>
      <c r="K1217" s="1">
        <f t="shared" si="2108"/>
        <v>14</v>
      </c>
      <c r="L1217" s="66">
        <f t="shared" si="2095"/>
        <v>1.0014692000000001</v>
      </c>
      <c r="M1217" s="70">
        <f t="shared" si="2159"/>
        <v>1.01150052</v>
      </c>
      <c r="N1217" s="70">
        <f t="shared" si="2145"/>
        <v>1.1222899102568764</v>
      </c>
      <c r="O1217" s="66">
        <f t="shared" si="2155"/>
        <v>1.1239387700000001</v>
      </c>
      <c r="P1217" s="66">
        <f t="shared" si="2096"/>
        <v>39844.447960199999</v>
      </c>
      <c r="Q1217" s="74">
        <f t="shared" si="2097"/>
        <v>0</v>
      </c>
      <c r="R1217" s="75">
        <f t="shared" si="2156"/>
        <v>0</v>
      </c>
      <c r="S1217" s="66">
        <f t="shared" si="2157"/>
        <v>0</v>
      </c>
      <c r="T1217" s="10">
        <f t="shared" si="2109"/>
        <v>0.06</v>
      </c>
      <c r="U1217" s="74">
        <f t="shared" si="2152"/>
        <v>14</v>
      </c>
      <c r="V1217" s="74">
        <v>252</v>
      </c>
      <c r="W1217" s="70">
        <f t="shared" si="2098"/>
        <v>1.0032424069999999</v>
      </c>
      <c r="X1217" s="66">
        <f t="shared" si="2099"/>
        <v>129.19191696999999</v>
      </c>
      <c r="Y1217" s="66">
        <v>0</v>
      </c>
      <c r="Z1217" s="67">
        <f t="shared" si="2100"/>
        <v>0</v>
      </c>
      <c r="AA1217" s="68" t="str">
        <f t="shared" si="2110"/>
        <v>A+INCORP J=</v>
      </c>
      <c r="AB1217" s="11">
        <f t="shared" si="2111"/>
        <v>43887</v>
      </c>
      <c r="AC1217" s="227">
        <f t="shared" si="2117"/>
        <v>3113.21</v>
      </c>
      <c r="AD1217" s="227">
        <f t="shared" si="2175"/>
        <v>62.264200000000002</v>
      </c>
      <c r="AE1217" s="227">
        <f t="shared" si="2176"/>
        <v>716.03830000000005</v>
      </c>
      <c r="AF1217" s="228">
        <f t="shared" si="2124"/>
        <v>1.0771385642900451</v>
      </c>
      <c r="AG1217" s="230">
        <f t="shared" si="2125"/>
        <v>477</v>
      </c>
      <c r="AH1217" s="231">
        <f t="shared" si="2177"/>
        <v>1.1166071070000001</v>
      </c>
      <c r="AI1217" s="227">
        <f t="shared" si="2178"/>
        <v>3744.38398895</v>
      </c>
      <c r="AJ1217" s="227">
        <f t="shared" si="2179"/>
        <v>4522.6864889500002</v>
      </c>
      <c r="AK1217" s="227">
        <f t="shared" si="2165"/>
        <v>3113.21</v>
      </c>
      <c r="AL1217" s="227">
        <f t="shared" si="2180"/>
        <v>62.264200000000002</v>
      </c>
      <c r="AM1217" s="227">
        <f t="shared" si="2181"/>
        <v>684.90620000000001</v>
      </c>
      <c r="AN1217" s="228">
        <f t="shared" si="2166"/>
        <v>1.0761704170392337</v>
      </c>
      <c r="AO1217" s="230">
        <f t="shared" si="2167"/>
        <v>456</v>
      </c>
      <c r="AP1217" s="231">
        <f t="shared" si="2182"/>
        <v>1.1111982929999999</v>
      </c>
      <c r="AQ1217" s="227">
        <f t="shared" si="2183"/>
        <v>3722.8970938399998</v>
      </c>
      <c r="AR1217" s="227">
        <f t="shared" si="2184"/>
        <v>4470.0674938399998</v>
      </c>
      <c r="AS1217" s="227">
        <f t="shared" si="2112"/>
        <v>3113.21</v>
      </c>
      <c r="AT1217" s="227">
        <f t="shared" si="2185"/>
        <v>62.264200000000002</v>
      </c>
      <c r="AU1217" s="227">
        <f t="shared" si="2186"/>
        <v>653.77409999999998</v>
      </c>
      <c r="AV1217" s="228">
        <f t="shared" si="2113"/>
        <v>1.0738085032400642</v>
      </c>
      <c r="AW1217" s="230">
        <f t="shared" si="2114"/>
        <v>435</v>
      </c>
      <c r="AX1217" s="231">
        <f t="shared" si="2187"/>
        <v>1.1058156800000001</v>
      </c>
      <c r="AY1217" s="227">
        <f t="shared" si="2188"/>
        <v>3696.73227546</v>
      </c>
      <c r="AZ1217" s="227">
        <f t="shared" si="2189"/>
        <v>4412.7705754600001</v>
      </c>
      <c r="BA1217" s="227">
        <f t="shared" si="2091"/>
        <v>3113.21</v>
      </c>
      <c r="BB1217" s="227">
        <f t="shared" si="2190"/>
        <v>62.264200000000002</v>
      </c>
      <c r="BC1217" s="227">
        <f t="shared" si="2191"/>
        <v>621.60426333333328</v>
      </c>
      <c r="BD1217" s="228">
        <f t="shared" si="2163"/>
        <v>1.0695298099382908</v>
      </c>
      <c r="BE1217" s="230">
        <f t="shared" si="2164"/>
        <v>415</v>
      </c>
      <c r="BF1217" s="231">
        <f t="shared" si="2192"/>
        <v>1.1007136230000001</v>
      </c>
      <c r="BG1217" s="227">
        <f t="shared" si="2193"/>
        <v>3665.0141192900001</v>
      </c>
      <c r="BH1217" s="227">
        <f t="shared" si="2194"/>
        <v>4348.8825826233333</v>
      </c>
      <c r="BI1217" s="227">
        <f t="shared" si="2115"/>
        <v>3113.21</v>
      </c>
      <c r="BJ1217" s="227">
        <f t="shared" si="2195"/>
        <v>62.264200000000002</v>
      </c>
      <c r="BK1217" s="227">
        <f t="shared" si="2196"/>
        <v>590.47216333333324</v>
      </c>
      <c r="BL1217" s="228">
        <f t="shared" si="2101"/>
        <v>1.0562212764287493</v>
      </c>
      <c r="BM1217" s="230">
        <f t="shared" si="2102"/>
        <v>393</v>
      </c>
      <c r="BN1217" s="231">
        <f t="shared" si="2197"/>
        <v>1.095128546</v>
      </c>
      <c r="BO1217" s="227">
        <f t="shared" si="2198"/>
        <v>3601.0440007100001</v>
      </c>
      <c r="BP1217" s="227">
        <f t="shared" si="2199"/>
        <v>4253.7803640433331</v>
      </c>
      <c r="BQ1217" s="227">
        <f t="shared" si="2162"/>
        <v>3113.21</v>
      </c>
      <c r="BR1217" s="227">
        <f t="shared" si="2200"/>
        <v>62.264200000000002</v>
      </c>
      <c r="BS1217" s="227">
        <f t="shared" si="2201"/>
        <v>556.22685333333334</v>
      </c>
      <c r="BT1217" s="228">
        <f t="shared" si="2160"/>
        <v>1.0527465330437487</v>
      </c>
      <c r="BU1217" s="230">
        <f t="shared" si="2161"/>
        <v>370</v>
      </c>
      <c r="BV1217" s="231">
        <f t="shared" si="2202"/>
        <v>1.0893198989999999</v>
      </c>
      <c r="BW1217" s="227">
        <f t="shared" si="2203"/>
        <v>3570.1599498800001</v>
      </c>
      <c r="BX1217" s="227">
        <f t="shared" si="2204"/>
        <v>4188.6510032133338</v>
      </c>
      <c r="BY1217" s="227">
        <f t="shared" si="2092"/>
        <v>3113.21</v>
      </c>
      <c r="BZ1217" s="227">
        <f t="shared" si="2205"/>
        <v>62.264200000000002</v>
      </c>
      <c r="CA1217" s="227">
        <f t="shared" si="2206"/>
        <v>526.13248999999996</v>
      </c>
      <c r="CB1217" s="228">
        <f t="shared" si="2089"/>
        <v>1.053693818501271</v>
      </c>
      <c r="CC1217" s="230">
        <f t="shared" si="2090"/>
        <v>350</v>
      </c>
      <c r="CD1217" s="231">
        <f t="shared" si="2207"/>
        <v>1.084293951</v>
      </c>
      <c r="CE1217" s="227">
        <f t="shared" si="2208"/>
        <v>3556.8854919199998</v>
      </c>
      <c r="CF1217" s="227">
        <f t="shared" si="2209"/>
        <v>4145.2821819199999</v>
      </c>
      <c r="CG1217" s="227">
        <f t="shared" si="2085"/>
        <v>3113.21</v>
      </c>
      <c r="CH1217" s="227">
        <f t="shared" si="2210"/>
        <v>62.264200000000002</v>
      </c>
      <c r="CI1217" s="227">
        <f t="shared" si="2211"/>
        <v>495.00039000000004</v>
      </c>
      <c r="CJ1217" s="228">
        <f t="shared" si="2153"/>
        <v>1.0486605663765993</v>
      </c>
      <c r="CK1217" s="230">
        <f t="shared" si="2154"/>
        <v>329</v>
      </c>
      <c r="CL1217" s="231">
        <f t="shared" si="2212"/>
        <v>1.079041661</v>
      </c>
      <c r="CM1217" s="227">
        <f t="shared" si="2213"/>
        <v>3522.7479169200001</v>
      </c>
      <c r="CN1217" s="227">
        <f t="shared" si="2214"/>
        <v>4080.0125069200003</v>
      </c>
      <c r="CO1217" s="227">
        <f t="shared" si="2088"/>
        <v>3113.21</v>
      </c>
      <c r="CP1217" s="227">
        <f t="shared" si="2215"/>
        <v>62.264200000000002</v>
      </c>
      <c r="CQ1217" s="227">
        <f t="shared" si="2216"/>
        <v>461.79281666666668</v>
      </c>
      <c r="CR1217" s="228">
        <f t="shared" si="2086"/>
        <v>1.0439635029796472</v>
      </c>
      <c r="CS1217" s="230">
        <f t="shared" si="2087"/>
        <v>309</v>
      </c>
      <c r="CT1217" s="231">
        <f t="shared" si="2217"/>
        <v>1.0740631359999999</v>
      </c>
      <c r="CU1217" s="227">
        <f t="shared" si="2218"/>
        <v>3490.78855767</v>
      </c>
      <c r="CV1217" s="227">
        <f t="shared" si="2219"/>
        <v>4014.8455743366667</v>
      </c>
      <c r="CW1217" s="227">
        <f t="shared" si="2151"/>
        <v>3113.21</v>
      </c>
      <c r="CX1217" s="227">
        <f t="shared" si="2220"/>
        <v>62.264200000000002</v>
      </c>
      <c r="CY1217" s="227">
        <f t="shared" si="2221"/>
        <v>430.6607166666667</v>
      </c>
      <c r="CZ1217" s="228">
        <f t="shared" si="2149"/>
        <v>1.0461609117762978</v>
      </c>
      <c r="DA1217" s="239">
        <f t="shared" si="2150"/>
        <v>288</v>
      </c>
      <c r="DB1217" s="231">
        <f t="shared" si="2222"/>
        <v>1.068860404</v>
      </c>
      <c r="DC1217" s="227">
        <f t="shared" si="2223"/>
        <v>3481.1913435699998</v>
      </c>
      <c r="DD1217" s="227">
        <f t="shared" si="2224"/>
        <v>3974.1162602366667</v>
      </c>
      <c r="DE1217" s="227">
        <f t="shared" si="2084"/>
        <v>3113.21</v>
      </c>
      <c r="DF1217" s="227">
        <f t="shared" si="2225"/>
        <v>62.264200000000002</v>
      </c>
      <c r="DG1217" s="227">
        <f t="shared" si="2226"/>
        <v>399.52861666666672</v>
      </c>
      <c r="DH1217" s="228">
        <f t="shared" ref="DH1217:DH1257" si="2302">($O1217/DH$830)</f>
        <v>1.0445939129516453</v>
      </c>
      <c r="DI1217" s="239">
        <f t="shared" ref="DI1217:DI1257" si="2303">NETWORKDAYS(DI$830,$A1217,$AE$118:$AE$502)-1</f>
        <v>267</v>
      </c>
      <c r="DJ1217" s="231">
        <f t="shared" si="2227"/>
        <v>1.0636828739999999</v>
      </c>
      <c r="DK1217" s="227">
        <f t="shared" si="2228"/>
        <v>3459.13948304</v>
      </c>
      <c r="DL1217" s="227">
        <f t="shared" si="2229"/>
        <v>3920.9322997066665</v>
      </c>
      <c r="DM1217" s="227">
        <f t="shared" si="2148"/>
        <v>3113.21</v>
      </c>
      <c r="DN1217" s="227">
        <f t="shared" si="2230"/>
        <v>62.264200000000002</v>
      </c>
      <c r="DO1217" s="227">
        <f t="shared" si="2231"/>
        <v>367.35878000000002</v>
      </c>
      <c r="DP1217" s="228">
        <f t="shared" si="2146"/>
        <v>1.0412622843101993</v>
      </c>
      <c r="DQ1217" s="239">
        <f t="shared" si="2147"/>
        <v>246</v>
      </c>
      <c r="DR1217" s="231">
        <f t="shared" si="2232"/>
        <v>1.0585304230000001</v>
      </c>
      <c r="DS1217" s="227">
        <f t="shared" si="2233"/>
        <v>3431.4043645400002</v>
      </c>
      <c r="DT1217" s="227">
        <f t="shared" si="2234"/>
        <v>3861.0273445400003</v>
      </c>
      <c r="DU1217" s="227">
        <f t="shared" si="2301"/>
        <v>3113.21</v>
      </c>
      <c r="DV1217" s="227">
        <f t="shared" si="2235"/>
        <v>62.264200000000002</v>
      </c>
      <c r="DW1217" s="227">
        <f t="shared" si="2236"/>
        <v>338.30215333333337</v>
      </c>
      <c r="DX1217" s="228">
        <f t="shared" si="2298"/>
        <v>1.0368045923130516</v>
      </c>
      <c r="DY1217" s="239">
        <f t="shared" si="2299"/>
        <v>228</v>
      </c>
      <c r="DZ1217" s="231">
        <f t="shared" si="2237"/>
        <v>1.054133907</v>
      </c>
      <c r="EA1217" s="227">
        <f t="shared" si="2238"/>
        <v>3402.5233315</v>
      </c>
      <c r="EB1217" s="227">
        <f t="shared" si="2239"/>
        <v>3803.0896848333332</v>
      </c>
      <c r="EC1217" s="227">
        <f t="shared" si="2142"/>
        <v>3113.21</v>
      </c>
      <c r="ED1217" s="227">
        <f t="shared" si="2240"/>
        <v>62.264200000000002</v>
      </c>
      <c r="EE1217" s="227">
        <f t="shared" si="2241"/>
        <v>306.13231666666672</v>
      </c>
      <c r="EF1217" s="228">
        <f t="shared" si="2143"/>
        <v>1.0290868379334419</v>
      </c>
      <c r="EG1217" s="239">
        <f t="shared" si="2144"/>
        <v>206</v>
      </c>
      <c r="EH1217" s="231">
        <f t="shared" si="2242"/>
        <v>1.0487851770000001</v>
      </c>
      <c r="EI1217" s="227">
        <f t="shared" si="2243"/>
        <v>3360.05960095</v>
      </c>
      <c r="EJ1217" s="227">
        <f t="shared" si="2244"/>
        <v>3728.4561176166667</v>
      </c>
      <c r="EK1217" s="227">
        <f t="shared" si="2300"/>
        <v>3113.21</v>
      </c>
      <c r="EL1217" s="227">
        <f t="shared" si="2245"/>
        <v>62.264200000000002</v>
      </c>
      <c r="EM1217" s="227">
        <f t="shared" si="2246"/>
        <v>272.92474333333337</v>
      </c>
      <c r="EN1217" s="228">
        <f t="shared" si="2296"/>
        <v>1.0232546094486872</v>
      </c>
      <c r="EO1217" s="239">
        <f t="shared" si="2297"/>
        <v>185</v>
      </c>
      <c r="EP1217" s="231">
        <f t="shared" si="2247"/>
        <v>1.043704891</v>
      </c>
      <c r="EQ1217" s="227">
        <f t="shared" si="2248"/>
        <v>3324.8330667700002</v>
      </c>
      <c r="ER1217" s="227">
        <f t="shared" si="2249"/>
        <v>3660.0220101033337</v>
      </c>
      <c r="ES1217" s="227">
        <f t="shared" si="2141"/>
        <v>3113.21</v>
      </c>
      <c r="ET1217" s="227">
        <f t="shared" si="2250"/>
        <v>62.264200000000002</v>
      </c>
      <c r="EU1217" s="227">
        <f t="shared" si="2251"/>
        <v>242.83037999999999</v>
      </c>
      <c r="EV1217" s="228">
        <f t="shared" si="2139"/>
        <v>1.0219259334288093</v>
      </c>
      <c r="EW1217" s="239">
        <f t="shared" si="2140"/>
        <v>165</v>
      </c>
      <c r="EX1217" s="231">
        <f t="shared" si="2252"/>
        <v>1.038889403</v>
      </c>
      <c r="EY1217" s="227">
        <f t="shared" si="2253"/>
        <v>3305.1955055399999</v>
      </c>
      <c r="EZ1217" s="227">
        <f t="shared" si="2254"/>
        <v>3610.2900855399998</v>
      </c>
      <c r="FA1217" s="227">
        <f t="shared" si="2290"/>
        <v>3113.21</v>
      </c>
      <c r="FB1217" s="227">
        <f t="shared" si="2255"/>
        <v>62.264200000000002</v>
      </c>
      <c r="FC1217" s="227">
        <f t="shared" si="2256"/>
        <v>211.69828000000001</v>
      </c>
      <c r="FD1217" s="228">
        <f t="shared" si="2288"/>
        <v>1.0218240226986754</v>
      </c>
      <c r="FE1217" s="239">
        <f t="shared" si="2289"/>
        <v>143</v>
      </c>
      <c r="FF1217" s="231">
        <f t="shared" si="2257"/>
        <v>1.033618025</v>
      </c>
      <c r="FG1217" s="227">
        <f t="shared" si="2258"/>
        <v>3288.0968389099999</v>
      </c>
      <c r="FH1217" s="227">
        <f t="shared" si="2259"/>
        <v>3562.05931891</v>
      </c>
      <c r="FI1217" s="227">
        <f t="shared" si="2138"/>
        <v>3113.21</v>
      </c>
      <c r="FJ1217" s="227">
        <f t="shared" si="2260"/>
        <v>62.264200000000002</v>
      </c>
      <c r="FK1217" s="227">
        <f t="shared" si="2261"/>
        <v>178.49070666666668</v>
      </c>
      <c r="FL1217" s="228">
        <f t="shared" si="2136"/>
        <v>1.0198856781983576</v>
      </c>
      <c r="FM1217" s="239">
        <f t="shared" si="2137"/>
        <v>121</v>
      </c>
      <c r="FN1217" s="231">
        <f t="shared" si="2262"/>
        <v>1.0283733939999999</v>
      </c>
      <c r="FO1217" s="227">
        <f t="shared" si="2263"/>
        <v>3265.2071745200001</v>
      </c>
      <c r="FP1217" s="227">
        <f t="shared" si="2264"/>
        <v>3505.9620811866666</v>
      </c>
      <c r="FQ1217" s="227">
        <f t="shared" si="2287"/>
        <v>3113.21</v>
      </c>
      <c r="FR1217" s="227">
        <f t="shared" si="2265"/>
        <v>62.264200000000002</v>
      </c>
      <c r="FS1217" s="227">
        <f t="shared" si="2266"/>
        <v>147.35860666666667</v>
      </c>
      <c r="FT1217" s="228">
        <f t="shared" si="2285"/>
        <v>1.018764377970899</v>
      </c>
      <c r="FU1217" s="239">
        <f t="shared" si="2286"/>
        <v>99</v>
      </c>
      <c r="FV1217" s="231">
        <f t="shared" si="2267"/>
        <v>1.023155375</v>
      </c>
      <c r="FW1217" s="227">
        <f t="shared" si="2268"/>
        <v>3245.0676720800002</v>
      </c>
      <c r="FX1217" s="227">
        <f t="shared" si="2269"/>
        <v>3454.6904787466669</v>
      </c>
      <c r="FY1217" s="227">
        <f t="shared" si="2135"/>
        <v>3113.21</v>
      </c>
      <c r="FZ1217" s="227">
        <f t="shared" si="2270"/>
        <v>62.264200000000002</v>
      </c>
      <c r="GA1217" s="227">
        <f t="shared" si="2271"/>
        <v>116.22650666666668</v>
      </c>
      <c r="GB1217" s="228">
        <f t="shared" si="2128"/>
        <v>1.0191716726076854</v>
      </c>
      <c r="GC1217" s="239">
        <f t="shared" si="2129"/>
        <v>77</v>
      </c>
      <c r="GD1217" s="231">
        <f t="shared" si="2272"/>
        <v>1.017963832</v>
      </c>
      <c r="GE1217" s="227">
        <f t="shared" si="2273"/>
        <v>3229.8928035600002</v>
      </c>
      <c r="GF1217" s="227">
        <f t="shared" si="2274"/>
        <v>3408.3835102266667</v>
      </c>
      <c r="GG1217" s="227">
        <f t="shared" si="2279"/>
        <v>3113.21</v>
      </c>
      <c r="GH1217" s="227">
        <f t="shared" si="2291"/>
        <v>62.264200000000002</v>
      </c>
      <c r="GI1217" s="227">
        <f t="shared" si="2292"/>
        <v>84.056670000000011</v>
      </c>
      <c r="GJ1217" s="228">
        <f t="shared" si="2275"/>
        <v>1.0181531006484585</v>
      </c>
      <c r="GK1217" s="239">
        <f t="shared" si="2276"/>
        <v>57</v>
      </c>
      <c r="GL1217" s="231">
        <f t="shared" si="2293"/>
        <v>1.0132671090000001</v>
      </c>
      <c r="GM1217" s="227">
        <f t="shared" si="2294"/>
        <v>3211.7774937700001</v>
      </c>
      <c r="GN1217" s="227">
        <f t="shared" si="2295"/>
        <v>3358.0983637700001</v>
      </c>
      <c r="GO1217" s="227">
        <f t="shared" si="2126"/>
        <v>3113.21</v>
      </c>
      <c r="GP1217" s="227">
        <f t="shared" si="2130"/>
        <v>62.264200000000002</v>
      </c>
      <c r="GQ1217" s="227">
        <f t="shared" si="2131"/>
        <v>51.886833333333335</v>
      </c>
      <c r="GR1217" s="228">
        <f t="shared" si="2119"/>
        <v>1.0129866099848754</v>
      </c>
      <c r="GS1217" s="239">
        <f t="shared" si="2120"/>
        <v>35</v>
      </c>
      <c r="GT1217" s="231">
        <f t="shared" si="2132"/>
        <v>1.0081257400000001</v>
      </c>
      <c r="GU1217" s="227">
        <f t="shared" si="2133"/>
        <v>3179.2657031200001</v>
      </c>
      <c r="GV1217" s="227">
        <f t="shared" si="2134"/>
        <v>3293.4167364533337</v>
      </c>
      <c r="GW1217" s="227">
        <f t="shared" si="2277"/>
        <v>3113.21</v>
      </c>
      <c r="GX1217" s="227">
        <f t="shared" si="2280"/>
        <v>62.264200000000002</v>
      </c>
      <c r="GY1217" s="227">
        <f t="shared" si="2281"/>
        <v>18.679259999999999</v>
      </c>
      <c r="GZ1217" s="228">
        <f t="shared" si="2170"/>
        <v>1.0014691925725325</v>
      </c>
      <c r="HA1217" s="239">
        <f t="shared" si="2171"/>
        <v>14</v>
      </c>
      <c r="HB1217" s="231">
        <f t="shared" si="2282"/>
        <v>1.0032424069999999</v>
      </c>
      <c r="HC1217" s="227">
        <f t="shared" si="2283"/>
        <v>3127.8930293600001</v>
      </c>
      <c r="HD1217" s="227">
        <f t="shared" si="2284"/>
        <v>3208.8364893600001</v>
      </c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3"/>
      <c r="JZ1217" s="1"/>
      <c r="KA1217" s="1"/>
      <c r="KB1217" s="1"/>
      <c r="KC1217" s="1"/>
      <c r="KD1217" s="1"/>
      <c r="KE1217" s="1"/>
    </row>
    <row r="1218" spans="1:291" x14ac:dyDescent="0.2">
      <c r="A1218" s="196">
        <f t="shared" si="2103"/>
        <v>43876</v>
      </c>
      <c r="B1218" s="236">
        <f t="shared" si="2174"/>
        <v>128805.57786281995</v>
      </c>
      <c r="C1218" s="66">
        <f t="shared" si="2158"/>
        <v>39785.994377269999</v>
      </c>
      <c r="D1218" s="77">
        <f t="shared" si="2104"/>
        <v>5320.25</v>
      </c>
      <c r="E1218" s="67">
        <f>VLOOKUP(A1217,[1]Plan1!$DQ$117:$DS$314,3)</f>
        <v>5331.42</v>
      </c>
      <c r="F1218" s="11">
        <f t="shared" si="2105"/>
        <v>43858</v>
      </c>
      <c r="G1218" s="73">
        <f t="shared" si="2093"/>
        <v>2.099525398242541E-3</v>
      </c>
      <c r="H1218" s="11">
        <f t="shared" si="2106"/>
        <v>43887</v>
      </c>
      <c r="I1218" s="11">
        <f t="shared" si="2094"/>
        <v>43887</v>
      </c>
      <c r="J1218" s="1">
        <f t="shared" si="2107"/>
        <v>20</v>
      </c>
      <c r="K1218" s="1">
        <f t="shared" si="2108"/>
        <v>15</v>
      </c>
      <c r="L1218" s="66">
        <f t="shared" si="2095"/>
        <v>1.0015742299999999</v>
      </c>
      <c r="M1218" s="70">
        <f t="shared" si="2159"/>
        <v>1.01150052</v>
      </c>
      <c r="N1218" s="70">
        <f t="shared" si="2145"/>
        <v>1.1222899102568764</v>
      </c>
      <c r="O1218" s="66">
        <f t="shared" si="2155"/>
        <v>1.12405665</v>
      </c>
      <c r="P1218" s="66">
        <f t="shared" si="2096"/>
        <v>39848.626683189999</v>
      </c>
      <c r="Q1218" s="74">
        <f t="shared" si="2097"/>
        <v>0</v>
      </c>
      <c r="R1218" s="75">
        <f t="shared" si="2156"/>
        <v>0</v>
      </c>
      <c r="S1218" s="66">
        <f t="shared" si="2157"/>
        <v>0</v>
      </c>
      <c r="T1218" s="10">
        <f t="shared" si="2109"/>
        <v>0.06</v>
      </c>
      <c r="U1218" s="74">
        <f t="shared" si="2152"/>
        <v>15</v>
      </c>
      <c r="V1218" s="74">
        <v>252</v>
      </c>
      <c r="W1218" s="70">
        <f t="shared" si="2098"/>
        <v>1.0034744090000001</v>
      </c>
      <c r="X1218" s="66">
        <f t="shared" si="2099"/>
        <v>138.45042717999999</v>
      </c>
      <c r="Y1218" s="66">
        <v>0</v>
      </c>
      <c r="Z1218" s="67">
        <f t="shared" si="2100"/>
        <v>0</v>
      </c>
      <c r="AA1218" s="68" t="str">
        <f t="shared" si="2110"/>
        <v>A+INCORP J=</v>
      </c>
      <c r="AB1218" s="11">
        <f t="shared" si="2111"/>
        <v>43887</v>
      </c>
      <c r="AC1218" s="227">
        <f t="shared" si="2117"/>
        <v>3113.21</v>
      </c>
      <c r="AD1218" s="227">
        <f t="shared" si="2175"/>
        <v>62.264200000000002</v>
      </c>
      <c r="AE1218" s="227">
        <f t="shared" si="2176"/>
        <v>717.07603666666671</v>
      </c>
      <c r="AF1218" s="228">
        <f t="shared" si="2124"/>
        <v>1.0772515358302637</v>
      </c>
      <c r="AG1218" s="230">
        <f t="shared" si="2125"/>
        <v>477</v>
      </c>
      <c r="AH1218" s="231">
        <f t="shared" si="2177"/>
        <v>1.1166071070000001</v>
      </c>
      <c r="AI1218" s="227">
        <f t="shared" si="2178"/>
        <v>3744.7767042800001</v>
      </c>
      <c r="AJ1218" s="227">
        <f t="shared" si="2179"/>
        <v>4524.1169409466665</v>
      </c>
      <c r="AK1218" s="227">
        <f t="shared" si="2165"/>
        <v>3113.21</v>
      </c>
      <c r="AL1218" s="227">
        <f t="shared" si="2180"/>
        <v>62.264200000000002</v>
      </c>
      <c r="AM1218" s="227">
        <f t="shared" si="2181"/>
        <v>685.94393666666679</v>
      </c>
      <c r="AN1218" s="228">
        <f t="shared" si="2166"/>
        <v>1.0762832870390473</v>
      </c>
      <c r="AO1218" s="230">
        <f t="shared" si="2167"/>
        <v>456</v>
      </c>
      <c r="AP1218" s="231">
        <f t="shared" si="2182"/>
        <v>1.1111982929999999</v>
      </c>
      <c r="AQ1218" s="227">
        <f t="shared" si="2183"/>
        <v>3723.2875555999999</v>
      </c>
      <c r="AR1218" s="227">
        <f t="shared" si="2184"/>
        <v>4471.495692266667</v>
      </c>
      <c r="AS1218" s="227">
        <f t="shared" si="2112"/>
        <v>3113.21</v>
      </c>
      <c r="AT1218" s="227">
        <f t="shared" si="2185"/>
        <v>62.264200000000002</v>
      </c>
      <c r="AU1218" s="227">
        <f t="shared" si="2186"/>
        <v>654.81183666666675</v>
      </c>
      <c r="AV1218" s="228">
        <f t="shared" si="2113"/>
        <v>1.073921125519623</v>
      </c>
      <c r="AW1218" s="230">
        <f t="shared" si="2114"/>
        <v>435</v>
      </c>
      <c r="AX1218" s="231">
        <f t="shared" si="2187"/>
        <v>1.1058156800000001</v>
      </c>
      <c r="AY1218" s="227">
        <f t="shared" si="2188"/>
        <v>3697.11999302</v>
      </c>
      <c r="AZ1218" s="227">
        <f t="shared" si="2189"/>
        <v>4414.1960296866664</v>
      </c>
      <c r="BA1218" s="227">
        <f t="shared" si="2091"/>
        <v>3113.21</v>
      </c>
      <c r="BB1218" s="227">
        <f t="shared" si="2190"/>
        <v>62.264200000000002</v>
      </c>
      <c r="BC1218" s="227">
        <f t="shared" si="2191"/>
        <v>622.64200000000005</v>
      </c>
      <c r="BD1218" s="228">
        <f t="shared" si="2163"/>
        <v>1.0696419834635402</v>
      </c>
      <c r="BE1218" s="230">
        <f t="shared" si="2164"/>
        <v>415</v>
      </c>
      <c r="BF1218" s="231">
        <f t="shared" si="2192"/>
        <v>1.1007136230000001</v>
      </c>
      <c r="BG1218" s="227">
        <f t="shared" si="2193"/>
        <v>3665.3985102199999</v>
      </c>
      <c r="BH1218" s="227">
        <f t="shared" si="2194"/>
        <v>4350.3047102199998</v>
      </c>
      <c r="BI1218" s="227">
        <f t="shared" si="2115"/>
        <v>3113.21</v>
      </c>
      <c r="BJ1218" s="227">
        <f t="shared" si="2195"/>
        <v>62.264200000000002</v>
      </c>
      <c r="BK1218" s="227">
        <f t="shared" si="2196"/>
        <v>591.50990000000002</v>
      </c>
      <c r="BL1218" s="228">
        <f t="shared" si="2101"/>
        <v>1.0563320541395895</v>
      </c>
      <c r="BM1218" s="230">
        <f t="shared" si="2102"/>
        <v>393</v>
      </c>
      <c r="BN1218" s="231">
        <f t="shared" si="2197"/>
        <v>1.095128546</v>
      </c>
      <c r="BO1218" s="227">
        <f t="shared" si="2198"/>
        <v>3601.4216823699999</v>
      </c>
      <c r="BP1218" s="227">
        <f t="shared" si="2199"/>
        <v>4255.1957823699995</v>
      </c>
      <c r="BQ1218" s="227">
        <f t="shared" si="2162"/>
        <v>3113.21</v>
      </c>
      <c r="BR1218" s="227">
        <f t="shared" si="2200"/>
        <v>62.264200000000002</v>
      </c>
      <c r="BS1218" s="227">
        <f t="shared" si="2201"/>
        <v>557.26459</v>
      </c>
      <c r="BT1218" s="228">
        <f t="shared" si="2160"/>
        <v>1.0528569463194783</v>
      </c>
      <c r="BU1218" s="230">
        <f t="shared" si="2161"/>
        <v>370</v>
      </c>
      <c r="BV1218" s="231">
        <f t="shared" si="2202"/>
        <v>1.0893198989999999</v>
      </c>
      <c r="BW1218" s="227">
        <f t="shared" si="2203"/>
        <v>3570.53439239</v>
      </c>
      <c r="BX1218" s="227">
        <f t="shared" si="2204"/>
        <v>4190.0631823900003</v>
      </c>
      <c r="BY1218" s="227">
        <f t="shared" si="2092"/>
        <v>3113.21</v>
      </c>
      <c r="BZ1218" s="227">
        <f t="shared" si="2205"/>
        <v>62.264200000000002</v>
      </c>
      <c r="CA1218" s="227">
        <f t="shared" si="2206"/>
        <v>527.17022666666674</v>
      </c>
      <c r="CB1218" s="228">
        <f t="shared" si="2089"/>
        <v>1.0538043311293963</v>
      </c>
      <c r="CC1218" s="230">
        <f t="shared" si="2090"/>
        <v>350</v>
      </c>
      <c r="CD1218" s="231">
        <f t="shared" si="2207"/>
        <v>1.084293951</v>
      </c>
      <c r="CE1218" s="227">
        <f t="shared" si="2208"/>
        <v>3557.2585421899998</v>
      </c>
      <c r="CF1218" s="227">
        <f t="shared" si="2209"/>
        <v>4146.692968856667</v>
      </c>
      <c r="CG1218" s="227">
        <f t="shared" si="2085"/>
        <v>3113.21</v>
      </c>
      <c r="CH1218" s="227">
        <f t="shared" si="2210"/>
        <v>62.264200000000002</v>
      </c>
      <c r="CI1218" s="227">
        <f t="shared" si="2211"/>
        <v>496.03812666666664</v>
      </c>
      <c r="CJ1218" s="228">
        <f t="shared" si="2153"/>
        <v>1.048770551111412</v>
      </c>
      <c r="CK1218" s="230">
        <f t="shared" si="2154"/>
        <v>329</v>
      </c>
      <c r="CL1218" s="231">
        <f t="shared" si="2212"/>
        <v>1.079041661</v>
      </c>
      <c r="CM1218" s="227">
        <f t="shared" si="2213"/>
        <v>3523.1173868000001</v>
      </c>
      <c r="CN1218" s="227">
        <f t="shared" si="2214"/>
        <v>4081.4197134666665</v>
      </c>
      <c r="CO1218" s="227">
        <f t="shared" si="2088"/>
        <v>3113.21</v>
      </c>
      <c r="CP1218" s="227">
        <f t="shared" si="2215"/>
        <v>62.264200000000002</v>
      </c>
      <c r="CQ1218" s="227">
        <f t="shared" si="2216"/>
        <v>462.83055333333334</v>
      </c>
      <c r="CR1218" s="228">
        <f t="shared" si="2086"/>
        <v>1.0440729950810106</v>
      </c>
      <c r="CS1218" s="230">
        <f t="shared" si="2087"/>
        <v>309</v>
      </c>
      <c r="CT1218" s="231">
        <f t="shared" si="2217"/>
        <v>1.0740631359999999</v>
      </c>
      <c r="CU1218" s="227">
        <f t="shared" si="2218"/>
        <v>3491.15467562</v>
      </c>
      <c r="CV1218" s="227">
        <f t="shared" si="2219"/>
        <v>4016.2494289533333</v>
      </c>
      <c r="CW1218" s="227">
        <f t="shared" si="2151"/>
        <v>3113.21</v>
      </c>
      <c r="CX1218" s="227">
        <f t="shared" si="2220"/>
        <v>62.264200000000002</v>
      </c>
      <c r="CY1218" s="227">
        <f t="shared" si="2221"/>
        <v>431.69845333333342</v>
      </c>
      <c r="CZ1218" s="228">
        <f t="shared" si="2149"/>
        <v>1.046270634344441</v>
      </c>
      <c r="DA1218" s="239">
        <f t="shared" si="2150"/>
        <v>288</v>
      </c>
      <c r="DB1218" s="231">
        <f t="shared" si="2222"/>
        <v>1.068860404</v>
      </c>
      <c r="DC1218" s="227">
        <f t="shared" si="2223"/>
        <v>3481.55645495</v>
      </c>
      <c r="DD1218" s="227">
        <f t="shared" si="2224"/>
        <v>3975.5191082833335</v>
      </c>
      <c r="DE1218" s="227">
        <f t="shared" ref="DE1218:DE1257" si="2304">DE1217</f>
        <v>3113.21</v>
      </c>
      <c r="DF1218" s="227">
        <f t="shared" si="2225"/>
        <v>62.264200000000002</v>
      </c>
      <c r="DG1218" s="227">
        <f t="shared" si="2226"/>
        <v>400.56635333333338</v>
      </c>
      <c r="DH1218" s="228">
        <f t="shared" si="2302"/>
        <v>1.0447034711711367</v>
      </c>
      <c r="DI1218" s="239">
        <f t="shared" si="2303"/>
        <v>267</v>
      </c>
      <c r="DJ1218" s="231">
        <f t="shared" si="2227"/>
        <v>1.0636828739999999</v>
      </c>
      <c r="DK1218" s="227">
        <f t="shared" si="2228"/>
        <v>3459.5022815900002</v>
      </c>
      <c r="DL1218" s="227">
        <f t="shared" si="2229"/>
        <v>3922.3328349233334</v>
      </c>
      <c r="DM1218" s="227">
        <f t="shared" si="2148"/>
        <v>3113.21</v>
      </c>
      <c r="DN1218" s="227">
        <f t="shared" si="2230"/>
        <v>62.264200000000002</v>
      </c>
      <c r="DO1218" s="227">
        <f t="shared" si="2231"/>
        <v>368.39651666666668</v>
      </c>
      <c r="DP1218" s="228">
        <f t="shared" si="2146"/>
        <v>1.0413714931046198</v>
      </c>
      <c r="DQ1218" s="239">
        <f t="shared" si="2147"/>
        <v>246</v>
      </c>
      <c r="DR1218" s="231">
        <f t="shared" si="2232"/>
        <v>1.0585304230000001</v>
      </c>
      <c r="DS1218" s="227">
        <f t="shared" si="2233"/>
        <v>3431.7642541999999</v>
      </c>
      <c r="DT1218" s="227">
        <f t="shared" si="2234"/>
        <v>3862.4249708666666</v>
      </c>
      <c r="DU1218" s="227">
        <f t="shared" si="2301"/>
        <v>3113.21</v>
      </c>
      <c r="DV1218" s="227">
        <f t="shared" si="2235"/>
        <v>62.264200000000002</v>
      </c>
      <c r="DW1218" s="227">
        <f t="shared" si="2236"/>
        <v>339.33989000000003</v>
      </c>
      <c r="DX1218" s="228">
        <f t="shared" si="2298"/>
        <v>1.0369133335795724</v>
      </c>
      <c r="DY1218" s="239">
        <f t="shared" si="2299"/>
        <v>228</v>
      </c>
      <c r="DZ1218" s="231">
        <f t="shared" si="2237"/>
        <v>1.054133907</v>
      </c>
      <c r="EA1218" s="227">
        <f t="shared" si="2238"/>
        <v>3402.88019209</v>
      </c>
      <c r="EB1218" s="227">
        <f t="shared" si="2239"/>
        <v>3804.4842820900003</v>
      </c>
      <c r="EC1218" s="227">
        <f t="shared" si="2142"/>
        <v>3113.21</v>
      </c>
      <c r="ED1218" s="227">
        <f t="shared" si="2240"/>
        <v>62.264200000000002</v>
      </c>
      <c r="EE1218" s="227">
        <f t="shared" si="2241"/>
        <v>307.17005333333339</v>
      </c>
      <c r="EF1218" s="228">
        <f t="shared" si="2143"/>
        <v>1.0291947697529444</v>
      </c>
      <c r="EG1218" s="239">
        <f t="shared" si="2144"/>
        <v>206</v>
      </c>
      <c r="EH1218" s="231">
        <f t="shared" si="2242"/>
        <v>1.0487851770000001</v>
      </c>
      <c r="EI1218" s="227">
        <f t="shared" si="2243"/>
        <v>3360.41200789</v>
      </c>
      <c r="EJ1218" s="227">
        <f t="shared" si="2244"/>
        <v>3729.8462612233334</v>
      </c>
      <c r="EK1218" s="227">
        <f t="shared" si="2300"/>
        <v>3113.21</v>
      </c>
      <c r="EL1218" s="227">
        <f t="shared" si="2245"/>
        <v>62.264200000000002</v>
      </c>
      <c r="EM1218" s="227">
        <f t="shared" si="2246"/>
        <v>273.96248000000003</v>
      </c>
      <c r="EN1218" s="228">
        <f t="shared" si="2296"/>
        <v>1.0233619295773109</v>
      </c>
      <c r="EO1218" s="239">
        <f t="shared" si="2297"/>
        <v>185</v>
      </c>
      <c r="EP1218" s="231">
        <f t="shared" si="2247"/>
        <v>1.043704891</v>
      </c>
      <c r="EQ1218" s="227">
        <f t="shared" si="2248"/>
        <v>3325.1817791100002</v>
      </c>
      <c r="ER1218" s="227">
        <f t="shared" si="2249"/>
        <v>3661.4084591100004</v>
      </c>
      <c r="ES1218" s="227">
        <f t="shared" si="2141"/>
        <v>3113.21</v>
      </c>
      <c r="ET1218" s="227">
        <f t="shared" si="2250"/>
        <v>62.264200000000002</v>
      </c>
      <c r="EU1218" s="227">
        <f t="shared" si="2251"/>
        <v>243.86811666666668</v>
      </c>
      <c r="EV1218" s="228">
        <f t="shared" si="2139"/>
        <v>1.0220331142043533</v>
      </c>
      <c r="EW1218" s="239">
        <f t="shared" si="2140"/>
        <v>165</v>
      </c>
      <c r="EX1218" s="231">
        <f t="shared" si="2252"/>
        <v>1.038889403</v>
      </c>
      <c r="EY1218" s="227">
        <f t="shared" si="2253"/>
        <v>3305.5421582700001</v>
      </c>
      <c r="EZ1218" s="227">
        <f t="shared" si="2254"/>
        <v>3611.6744749366667</v>
      </c>
      <c r="FA1218" s="227">
        <f t="shared" si="2290"/>
        <v>3113.21</v>
      </c>
      <c r="FB1218" s="227">
        <f t="shared" si="2255"/>
        <v>62.264200000000002</v>
      </c>
      <c r="FC1218" s="227">
        <f t="shared" si="2256"/>
        <v>212.73601666666664</v>
      </c>
      <c r="FD1218" s="228">
        <f t="shared" si="2288"/>
        <v>1.021931192785704</v>
      </c>
      <c r="FE1218" s="239">
        <f t="shared" si="2289"/>
        <v>143</v>
      </c>
      <c r="FF1218" s="231">
        <f t="shared" si="2257"/>
        <v>1.033618025</v>
      </c>
      <c r="FG1218" s="227">
        <f t="shared" si="2258"/>
        <v>3288.44169831</v>
      </c>
      <c r="FH1218" s="227">
        <f t="shared" si="2259"/>
        <v>3563.4419149766668</v>
      </c>
      <c r="FI1218" s="227">
        <f t="shared" si="2138"/>
        <v>3113.21</v>
      </c>
      <c r="FJ1218" s="227">
        <f t="shared" si="2260"/>
        <v>62.264200000000002</v>
      </c>
      <c r="FK1218" s="227">
        <f t="shared" si="2261"/>
        <v>179.52844333333334</v>
      </c>
      <c r="FL1218" s="228">
        <f t="shared" si="2136"/>
        <v>1.01999264498957</v>
      </c>
      <c r="FM1218" s="239">
        <f t="shared" si="2137"/>
        <v>121</v>
      </c>
      <c r="FN1218" s="231">
        <f t="shared" si="2262"/>
        <v>1.0283733939999999</v>
      </c>
      <c r="FO1218" s="227">
        <f t="shared" si="2263"/>
        <v>3265.5496332299999</v>
      </c>
      <c r="FP1218" s="227">
        <f t="shared" si="2264"/>
        <v>3507.3422765633331</v>
      </c>
      <c r="FQ1218" s="227">
        <f t="shared" si="2287"/>
        <v>3113.21</v>
      </c>
      <c r="FR1218" s="227">
        <f t="shared" si="2265"/>
        <v>62.264200000000002</v>
      </c>
      <c r="FS1218" s="227">
        <f t="shared" si="2266"/>
        <v>148.39634333333333</v>
      </c>
      <c r="FT1218" s="228">
        <f t="shared" si="2285"/>
        <v>1.0188712271588445</v>
      </c>
      <c r="FU1218" s="239">
        <f t="shared" si="2286"/>
        <v>99</v>
      </c>
      <c r="FV1218" s="231">
        <f t="shared" si="2267"/>
        <v>1.023155375</v>
      </c>
      <c r="FW1218" s="227">
        <f t="shared" si="2268"/>
        <v>3245.4080185399998</v>
      </c>
      <c r="FX1218" s="227">
        <f t="shared" si="2269"/>
        <v>3456.0685618733332</v>
      </c>
      <c r="FY1218" s="227">
        <f t="shared" si="2135"/>
        <v>3113.21</v>
      </c>
      <c r="FZ1218" s="227">
        <f t="shared" si="2270"/>
        <v>62.264200000000002</v>
      </c>
      <c r="GA1218" s="227">
        <f t="shared" si="2271"/>
        <v>117.26424333333334</v>
      </c>
      <c r="GB1218" s="228">
        <f t="shared" si="2128"/>
        <v>1.0192785645131641</v>
      </c>
      <c r="GC1218" s="239">
        <f t="shared" si="2129"/>
        <v>77</v>
      </c>
      <c r="GD1218" s="231">
        <f t="shared" si="2272"/>
        <v>1.017963832</v>
      </c>
      <c r="GE1218" s="227">
        <f t="shared" si="2273"/>
        <v>3230.2315584600001</v>
      </c>
      <c r="GF1218" s="227">
        <f t="shared" si="2274"/>
        <v>3409.7600017933332</v>
      </c>
      <c r="GG1218" s="227">
        <f t="shared" si="2279"/>
        <v>3113.21</v>
      </c>
      <c r="GH1218" s="227">
        <f t="shared" si="2291"/>
        <v>62.264200000000002</v>
      </c>
      <c r="GI1218" s="227">
        <f t="shared" si="2292"/>
        <v>85.094406666666671</v>
      </c>
      <c r="GJ1218" s="228">
        <f t="shared" si="2275"/>
        <v>1.0182598857249305</v>
      </c>
      <c r="GK1218" s="239">
        <f t="shared" si="2276"/>
        <v>57</v>
      </c>
      <c r="GL1218" s="231">
        <f t="shared" si="2293"/>
        <v>1.0132671090000001</v>
      </c>
      <c r="GM1218" s="227">
        <f t="shared" si="2294"/>
        <v>3212.1143487200002</v>
      </c>
      <c r="GN1218" s="227">
        <f t="shared" si="2295"/>
        <v>3359.4729553866669</v>
      </c>
      <c r="GO1218" s="227">
        <f t="shared" si="2126"/>
        <v>3113.21</v>
      </c>
      <c r="GP1218" s="227">
        <f t="shared" si="2130"/>
        <v>62.264200000000002</v>
      </c>
      <c r="GQ1218" s="227">
        <f t="shared" si="2131"/>
        <v>52.924570000000003</v>
      </c>
      <c r="GR1218" s="228">
        <f t="shared" si="2119"/>
        <v>1.0130928531938226</v>
      </c>
      <c r="GS1218" s="239">
        <f t="shared" si="2120"/>
        <v>35</v>
      </c>
      <c r="GT1218" s="231">
        <f t="shared" si="2132"/>
        <v>1.0081257400000001</v>
      </c>
      <c r="GU1218" s="227">
        <f t="shared" si="2133"/>
        <v>3179.5991481900001</v>
      </c>
      <c r="GV1218" s="227">
        <f t="shared" si="2134"/>
        <v>3294.7879181900003</v>
      </c>
      <c r="GW1218" s="227">
        <f t="shared" si="2277"/>
        <v>3113.21</v>
      </c>
      <c r="GX1218" s="227">
        <f t="shared" si="2280"/>
        <v>62.264200000000002</v>
      </c>
      <c r="GY1218" s="227">
        <f t="shared" si="2281"/>
        <v>19.716996666666667</v>
      </c>
      <c r="GZ1218" s="228">
        <f t="shared" si="2170"/>
        <v>1.0015742278214015</v>
      </c>
      <c r="HA1218" s="239">
        <f t="shared" si="2171"/>
        <v>14</v>
      </c>
      <c r="HB1218" s="231">
        <f t="shared" si="2282"/>
        <v>1.0032424069999999</v>
      </c>
      <c r="HC1218" s="227">
        <f t="shared" si="2283"/>
        <v>3128.2210864100002</v>
      </c>
      <c r="HD1218" s="227">
        <f t="shared" si="2284"/>
        <v>3210.2022830766668</v>
      </c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3"/>
      <c r="JZ1218" s="1"/>
      <c r="KA1218" s="1"/>
      <c r="KB1218" s="1"/>
      <c r="KC1218" s="1"/>
      <c r="KD1218" s="1"/>
      <c r="KE1218" s="1"/>
    </row>
    <row r="1219" spans="1:291" x14ac:dyDescent="0.2">
      <c r="A1219" s="196">
        <f t="shared" si="2103"/>
        <v>43877</v>
      </c>
      <c r="B1219" s="236">
        <f t="shared" si="2174"/>
        <v>128829.44580615331</v>
      </c>
      <c r="C1219" s="66">
        <f t="shared" si="2158"/>
        <v>39785.994377269999</v>
      </c>
      <c r="D1219" s="77">
        <f t="shared" si="2104"/>
        <v>5320.25</v>
      </c>
      <c r="E1219" s="67">
        <f>VLOOKUP(A1218,[1]Plan1!$DQ$117:$DS$314,3)</f>
        <v>5331.42</v>
      </c>
      <c r="F1219" s="11">
        <f t="shared" si="2105"/>
        <v>43858</v>
      </c>
      <c r="G1219" s="73">
        <f t="shared" si="2093"/>
        <v>2.099525398242541E-3</v>
      </c>
      <c r="H1219" s="11">
        <f t="shared" si="2106"/>
        <v>43887</v>
      </c>
      <c r="I1219" s="11">
        <f t="shared" si="2094"/>
        <v>43887</v>
      </c>
      <c r="J1219" s="1">
        <f t="shared" si="2107"/>
        <v>20</v>
      </c>
      <c r="K1219" s="1">
        <f t="shared" si="2108"/>
        <v>15</v>
      </c>
      <c r="L1219" s="66">
        <f t="shared" si="2095"/>
        <v>1.0015742299999999</v>
      </c>
      <c r="M1219" s="70">
        <f t="shared" si="2159"/>
        <v>1.01150052</v>
      </c>
      <c r="N1219" s="70">
        <f t="shared" si="2145"/>
        <v>1.1222899102568764</v>
      </c>
      <c r="O1219" s="66">
        <f t="shared" si="2155"/>
        <v>1.12405665</v>
      </c>
      <c r="P1219" s="66">
        <f t="shared" si="2096"/>
        <v>39848.626683189999</v>
      </c>
      <c r="Q1219" s="74">
        <f t="shared" si="2097"/>
        <v>0</v>
      </c>
      <c r="R1219" s="75">
        <f t="shared" si="2156"/>
        <v>0</v>
      </c>
      <c r="S1219" s="66">
        <f t="shared" si="2157"/>
        <v>0</v>
      </c>
      <c r="T1219" s="10">
        <f t="shared" si="2109"/>
        <v>0.06</v>
      </c>
      <c r="U1219" s="74">
        <f t="shared" si="2152"/>
        <v>15</v>
      </c>
      <c r="V1219" s="74">
        <v>252</v>
      </c>
      <c r="W1219" s="70">
        <f t="shared" si="2098"/>
        <v>1.0034744090000001</v>
      </c>
      <c r="X1219" s="66">
        <f t="shared" si="2099"/>
        <v>138.45042717999999</v>
      </c>
      <c r="Y1219" s="66">
        <v>0</v>
      </c>
      <c r="Z1219" s="67">
        <f t="shared" si="2100"/>
        <v>0</v>
      </c>
      <c r="AA1219" s="68" t="str">
        <f t="shared" si="2110"/>
        <v>A+INCORP J=</v>
      </c>
      <c r="AB1219" s="11">
        <f t="shared" si="2111"/>
        <v>43887</v>
      </c>
      <c r="AC1219" s="227">
        <f t="shared" si="2117"/>
        <v>3113.21</v>
      </c>
      <c r="AD1219" s="227">
        <f t="shared" si="2175"/>
        <v>62.264200000000002</v>
      </c>
      <c r="AE1219" s="227">
        <f t="shared" si="2176"/>
        <v>718.11377333333337</v>
      </c>
      <c r="AF1219" s="228">
        <f t="shared" si="2124"/>
        <v>1.0772515358302637</v>
      </c>
      <c r="AG1219" s="230">
        <f t="shared" si="2125"/>
        <v>477</v>
      </c>
      <c r="AH1219" s="231">
        <f t="shared" si="2177"/>
        <v>1.1166071070000001</v>
      </c>
      <c r="AI1219" s="227">
        <f t="shared" si="2178"/>
        <v>3744.7767042800001</v>
      </c>
      <c r="AJ1219" s="227">
        <f t="shared" si="2179"/>
        <v>4525.1546776133337</v>
      </c>
      <c r="AK1219" s="227">
        <f t="shared" si="2165"/>
        <v>3113.21</v>
      </c>
      <c r="AL1219" s="227">
        <f t="shared" si="2180"/>
        <v>62.264200000000002</v>
      </c>
      <c r="AM1219" s="227">
        <f t="shared" si="2181"/>
        <v>686.98167333333333</v>
      </c>
      <c r="AN1219" s="228">
        <f t="shared" si="2166"/>
        <v>1.0762832870390473</v>
      </c>
      <c r="AO1219" s="230">
        <f t="shared" si="2167"/>
        <v>456</v>
      </c>
      <c r="AP1219" s="231">
        <f t="shared" si="2182"/>
        <v>1.1111982929999999</v>
      </c>
      <c r="AQ1219" s="227">
        <f t="shared" si="2183"/>
        <v>3723.2875555999999</v>
      </c>
      <c r="AR1219" s="227">
        <f t="shared" si="2184"/>
        <v>4472.5334289333332</v>
      </c>
      <c r="AS1219" s="227">
        <f t="shared" si="2112"/>
        <v>3113.21</v>
      </c>
      <c r="AT1219" s="227">
        <f t="shared" si="2185"/>
        <v>62.264200000000002</v>
      </c>
      <c r="AU1219" s="227">
        <f t="shared" si="2186"/>
        <v>655.8495733333333</v>
      </c>
      <c r="AV1219" s="228">
        <f t="shared" si="2113"/>
        <v>1.073921125519623</v>
      </c>
      <c r="AW1219" s="230">
        <f t="shared" si="2114"/>
        <v>435</v>
      </c>
      <c r="AX1219" s="231">
        <f t="shared" si="2187"/>
        <v>1.1058156800000001</v>
      </c>
      <c r="AY1219" s="227">
        <f t="shared" si="2188"/>
        <v>3697.11999302</v>
      </c>
      <c r="AZ1219" s="227">
        <f t="shared" si="2189"/>
        <v>4415.2337663533335</v>
      </c>
      <c r="BA1219" s="227">
        <f t="shared" si="2091"/>
        <v>3113.21</v>
      </c>
      <c r="BB1219" s="227">
        <f t="shared" si="2190"/>
        <v>62.264200000000002</v>
      </c>
      <c r="BC1219" s="227">
        <f t="shared" si="2191"/>
        <v>623.67973666666671</v>
      </c>
      <c r="BD1219" s="228">
        <f t="shared" si="2163"/>
        <v>1.0696419834635402</v>
      </c>
      <c r="BE1219" s="230">
        <f t="shared" si="2164"/>
        <v>415</v>
      </c>
      <c r="BF1219" s="231">
        <f t="shared" si="2192"/>
        <v>1.1007136230000001</v>
      </c>
      <c r="BG1219" s="227">
        <f t="shared" si="2193"/>
        <v>3665.3985102199999</v>
      </c>
      <c r="BH1219" s="227">
        <f t="shared" si="2194"/>
        <v>4351.3424468866669</v>
      </c>
      <c r="BI1219" s="227">
        <f t="shared" si="2115"/>
        <v>3113.21</v>
      </c>
      <c r="BJ1219" s="227">
        <f t="shared" si="2195"/>
        <v>62.264200000000002</v>
      </c>
      <c r="BK1219" s="227">
        <f t="shared" si="2196"/>
        <v>592.54763666666679</v>
      </c>
      <c r="BL1219" s="228">
        <f t="shared" si="2101"/>
        <v>1.0563320541395895</v>
      </c>
      <c r="BM1219" s="230">
        <f t="shared" si="2102"/>
        <v>393</v>
      </c>
      <c r="BN1219" s="231">
        <f t="shared" si="2197"/>
        <v>1.095128546</v>
      </c>
      <c r="BO1219" s="227">
        <f t="shared" si="2198"/>
        <v>3601.4216823699999</v>
      </c>
      <c r="BP1219" s="227">
        <f t="shared" si="2199"/>
        <v>4256.2335190366666</v>
      </c>
      <c r="BQ1219" s="227">
        <f t="shared" si="2162"/>
        <v>3113.21</v>
      </c>
      <c r="BR1219" s="227">
        <f t="shared" si="2200"/>
        <v>62.264200000000002</v>
      </c>
      <c r="BS1219" s="227">
        <f t="shared" si="2201"/>
        <v>558.30232666666666</v>
      </c>
      <c r="BT1219" s="228">
        <f t="shared" si="2160"/>
        <v>1.0528569463194783</v>
      </c>
      <c r="BU1219" s="230">
        <f t="shared" si="2161"/>
        <v>370</v>
      </c>
      <c r="BV1219" s="231">
        <f t="shared" si="2202"/>
        <v>1.0893198989999999</v>
      </c>
      <c r="BW1219" s="227">
        <f t="shared" si="2203"/>
        <v>3570.53439239</v>
      </c>
      <c r="BX1219" s="227">
        <f t="shared" si="2204"/>
        <v>4191.1009190566665</v>
      </c>
      <c r="BY1219" s="227">
        <f t="shared" si="2092"/>
        <v>3113.21</v>
      </c>
      <c r="BZ1219" s="227">
        <f t="shared" si="2205"/>
        <v>62.264200000000002</v>
      </c>
      <c r="CA1219" s="227">
        <f t="shared" si="2206"/>
        <v>528.20796333333328</v>
      </c>
      <c r="CB1219" s="228">
        <f t="shared" si="2089"/>
        <v>1.0538043311293963</v>
      </c>
      <c r="CC1219" s="230">
        <f t="shared" si="2090"/>
        <v>350</v>
      </c>
      <c r="CD1219" s="231">
        <f t="shared" si="2207"/>
        <v>1.084293951</v>
      </c>
      <c r="CE1219" s="227">
        <f t="shared" si="2208"/>
        <v>3557.2585421899998</v>
      </c>
      <c r="CF1219" s="227">
        <f t="shared" si="2209"/>
        <v>4147.7307055233332</v>
      </c>
      <c r="CG1219" s="227">
        <f t="shared" si="2085"/>
        <v>3113.21</v>
      </c>
      <c r="CH1219" s="227">
        <f t="shared" si="2210"/>
        <v>62.264200000000002</v>
      </c>
      <c r="CI1219" s="227">
        <f t="shared" si="2211"/>
        <v>497.07586333333336</v>
      </c>
      <c r="CJ1219" s="228">
        <f t="shared" si="2153"/>
        <v>1.048770551111412</v>
      </c>
      <c r="CK1219" s="230">
        <f t="shared" si="2154"/>
        <v>329</v>
      </c>
      <c r="CL1219" s="231">
        <f t="shared" si="2212"/>
        <v>1.079041661</v>
      </c>
      <c r="CM1219" s="227">
        <f t="shared" si="2213"/>
        <v>3523.1173868000001</v>
      </c>
      <c r="CN1219" s="227">
        <f t="shared" si="2214"/>
        <v>4082.4574501333336</v>
      </c>
      <c r="CO1219" s="227">
        <f t="shared" si="2088"/>
        <v>3113.21</v>
      </c>
      <c r="CP1219" s="227">
        <f t="shared" si="2215"/>
        <v>62.264200000000002</v>
      </c>
      <c r="CQ1219" s="227">
        <f t="shared" si="2216"/>
        <v>463.86829</v>
      </c>
      <c r="CR1219" s="228">
        <f t="shared" si="2086"/>
        <v>1.0440729950810106</v>
      </c>
      <c r="CS1219" s="230">
        <f t="shared" si="2087"/>
        <v>309</v>
      </c>
      <c r="CT1219" s="231">
        <f t="shared" si="2217"/>
        <v>1.0740631359999999</v>
      </c>
      <c r="CU1219" s="227">
        <f t="shared" si="2218"/>
        <v>3491.15467562</v>
      </c>
      <c r="CV1219" s="227">
        <f t="shared" si="2219"/>
        <v>4017.28716562</v>
      </c>
      <c r="CW1219" s="227">
        <f t="shared" si="2151"/>
        <v>3113.21</v>
      </c>
      <c r="CX1219" s="227">
        <f t="shared" si="2220"/>
        <v>62.264200000000002</v>
      </c>
      <c r="CY1219" s="227">
        <f t="shared" si="2221"/>
        <v>432.73619000000002</v>
      </c>
      <c r="CZ1219" s="228">
        <f t="shared" si="2149"/>
        <v>1.046270634344441</v>
      </c>
      <c r="DA1219" s="239">
        <f t="shared" si="2150"/>
        <v>288</v>
      </c>
      <c r="DB1219" s="231">
        <f t="shared" si="2222"/>
        <v>1.068860404</v>
      </c>
      <c r="DC1219" s="227">
        <f t="shared" si="2223"/>
        <v>3481.55645495</v>
      </c>
      <c r="DD1219" s="227">
        <f t="shared" si="2224"/>
        <v>3976.5568449500001</v>
      </c>
      <c r="DE1219" s="227">
        <f t="shared" si="2304"/>
        <v>3113.21</v>
      </c>
      <c r="DF1219" s="227">
        <f t="shared" si="2225"/>
        <v>62.264200000000002</v>
      </c>
      <c r="DG1219" s="227">
        <f t="shared" si="2226"/>
        <v>401.60409000000004</v>
      </c>
      <c r="DH1219" s="228">
        <f t="shared" si="2302"/>
        <v>1.0447034711711367</v>
      </c>
      <c r="DI1219" s="239">
        <f t="shared" si="2303"/>
        <v>267</v>
      </c>
      <c r="DJ1219" s="231">
        <f t="shared" si="2227"/>
        <v>1.0636828739999999</v>
      </c>
      <c r="DK1219" s="227">
        <f t="shared" si="2228"/>
        <v>3459.5022815900002</v>
      </c>
      <c r="DL1219" s="227">
        <f t="shared" si="2229"/>
        <v>3923.3705715900001</v>
      </c>
      <c r="DM1219" s="227">
        <f t="shared" si="2148"/>
        <v>3113.21</v>
      </c>
      <c r="DN1219" s="227">
        <f t="shared" si="2230"/>
        <v>62.264200000000002</v>
      </c>
      <c r="DO1219" s="227">
        <f t="shared" si="2231"/>
        <v>369.43425333333334</v>
      </c>
      <c r="DP1219" s="228">
        <f t="shared" si="2146"/>
        <v>1.0413714931046198</v>
      </c>
      <c r="DQ1219" s="239">
        <f t="shared" si="2147"/>
        <v>246</v>
      </c>
      <c r="DR1219" s="231">
        <f t="shared" si="2232"/>
        <v>1.0585304230000001</v>
      </c>
      <c r="DS1219" s="227">
        <f t="shared" si="2233"/>
        <v>3431.7642541999999</v>
      </c>
      <c r="DT1219" s="227">
        <f t="shared" si="2234"/>
        <v>3863.4627075333333</v>
      </c>
      <c r="DU1219" s="227">
        <f t="shared" si="2301"/>
        <v>3113.21</v>
      </c>
      <c r="DV1219" s="227">
        <f t="shared" si="2235"/>
        <v>62.264200000000002</v>
      </c>
      <c r="DW1219" s="227">
        <f t="shared" si="2236"/>
        <v>340.37762666666669</v>
      </c>
      <c r="DX1219" s="228">
        <f t="shared" si="2298"/>
        <v>1.0369133335795724</v>
      </c>
      <c r="DY1219" s="239">
        <f t="shared" si="2299"/>
        <v>228</v>
      </c>
      <c r="DZ1219" s="231">
        <f t="shared" si="2237"/>
        <v>1.054133907</v>
      </c>
      <c r="EA1219" s="227">
        <f t="shared" si="2238"/>
        <v>3402.88019209</v>
      </c>
      <c r="EB1219" s="227">
        <f t="shared" si="2239"/>
        <v>3805.5220187566665</v>
      </c>
      <c r="EC1219" s="227">
        <f t="shared" si="2142"/>
        <v>3113.21</v>
      </c>
      <c r="ED1219" s="227">
        <f t="shared" si="2240"/>
        <v>62.264200000000002</v>
      </c>
      <c r="EE1219" s="227">
        <f t="shared" si="2241"/>
        <v>308.20779000000005</v>
      </c>
      <c r="EF1219" s="228">
        <f t="shared" si="2143"/>
        <v>1.0291947697529444</v>
      </c>
      <c r="EG1219" s="239">
        <f t="shared" si="2144"/>
        <v>206</v>
      </c>
      <c r="EH1219" s="231">
        <f t="shared" si="2242"/>
        <v>1.0487851770000001</v>
      </c>
      <c r="EI1219" s="227">
        <f t="shared" si="2243"/>
        <v>3360.41200789</v>
      </c>
      <c r="EJ1219" s="227">
        <f t="shared" si="2244"/>
        <v>3730.88399789</v>
      </c>
      <c r="EK1219" s="227">
        <f t="shared" si="2300"/>
        <v>3113.21</v>
      </c>
      <c r="EL1219" s="227">
        <f t="shared" si="2245"/>
        <v>62.264200000000002</v>
      </c>
      <c r="EM1219" s="227">
        <f t="shared" si="2246"/>
        <v>275.00021666666669</v>
      </c>
      <c r="EN1219" s="228">
        <f t="shared" si="2296"/>
        <v>1.0233619295773109</v>
      </c>
      <c r="EO1219" s="239">
        <f t="shared" si="2297"/>
        <v>185</v>
      </c>
      <c r="EP1219" s="231">
        <f t="shared" si="2247"/>
        <v>1.043704891</v>
      </c>
      <c r="EQ1219" s="227">
        <f t="shared" si="2248"/>
        <v>3325.1817791100002</v>
      </c>
      <c r="ER1219" s="227">
        <f t="shared" si="2249"/>
        <v>3662.4461957766671</v>
      </c>
      <c r="ES1219" s="227">
        <f t="shared" si="2141"/>
        <v>3113.21</v>
      </c>
      <c r="ET1219" s="227">
        <f t="shared" si="2250"/>
        <v>62.264200000000002</v>
      </c>
      <c r="EU1219" s="227">
        <f t="shared" si="2251"/>
        <v>244.90585333333331</v>
      </c>
      <c r="EV1219" s="228">
        <f t="shared" si="2139"/>
        <v>1.0220331142043533</v>
      </c>
      <c r="EW1219" s="239">
        <f t="shared" si="2140"/>
        <v>165</v>
      </c>
      <c r="EX1219" s="231">
        <f t="shared" si="2252"/>
        <v>1.038889403</v>
      </c>
      <c r="EY1219" s="227">
        <f t="shared" si="2253"/>
        <v>3305.5421582700001</v>
      </c>
      <c r="EZ1219" s="227">
        <f t="shared" si="2254"/>
        <v>3612.7122116033333</v>
      </c>
      <c r="FA1219" s="227">
        <f t="shared" si="2290"/>
        <v>3113.21</v>
      </c>
      <c r="FB1219" s="227">
        <f t="shared" si="2255"/>
        <v>62.264200000000002</v>
      </c>
      <c r="FC1219" s="227">
        <f t="shared" si="2256"/>
        <v>213.77375333333333</v>
      </c>
      <c r="FD1219" s="228">
        <f t="shared" si="2288"/>
        <v>1.021931192785704</v>
      </c>
      <c r="FE1219" s="239">
        <f t="shared" si="2289"/>
        <v>143</v>
      </c>
      <c r="FF1219" s="231">
        <f t="shared" si="2257"/>
        <v>1.033618025</v>
      </c>
      <c r="FG1219" s="227">
        <f t="shared" si="2258"/>
        <v>3288.44169831</v>
      </c>
      <c r="FH1219" s="227">
        <f t="shared" si="2259"/>
        <v>3564.4796516433335</v>
      </c>
      <c r="FI1219" s="227">
        <f t="shared" si="2138"/>
        <v>3113.21</v>
      </c>
      <c r="FJ1219" s="227">
        <f t="shared" si="2260"/>
        <v>62.264200000000002</v>
      </c>
      <c r="FK1219" s="227">
        <f t="shared" si="2261"/>
        <v>180.56618</v>
      </c>
      <c r="FL1219" s="228">
        <f t="shared" si="2136"/>
        <v>1.01999264498957</v>
      </c>
      <c r="FM1219" s="239">
        <f t="shared" si="2137"/>
        <v>121</v>
      </c>
      <c r="FN1219" s="231">
        <f t="shared" si="2262"/>
        <v>1.0283733939999999</v>
      </c>
      <c r="FO1219" s="227">
        <f t="shared" si="2263"/>
        <v>3265.5496332299999</v>
      </c>
      <c r="FP1219" s="227">
        <f t="shared" si="2264"/>
        <v>3508.3800132299998</v>
      </c>
      <c r="FQ1219" s="227">
        <f t="shared" si="2287"/>
        <v>3113.21</v>
      </c>
      <c r="FR1219" s="227">
        <f t="shared" si="2265"/>
        <v>62.264200000000002</v>
      </c>
      <c r="FS1219" s="227">
        <f t="shared" si="2266"/>
        <v>149.43407999999999</v>
      </c>
      <c r="FT1219" s="228">
        <f t="shared" si="2285"/>
        <v>1.0188712271588445</v>
      </c>
      <c r="FU1219" s="239">
        <f t="shared" si="2286"/>
        <v>99</v>
      </c>
      <c r="FV1219" s="231">
        <f t="shared" si="2267"/>
        <v>1.023155375</v>
      </c>
      <c r="FW1219" s="227">
        <f t="shared" si="2268"/>
        <v>3245.4080185399998</v>
      </c>
      <c r="FX1219" s="227">
        <f t="shared" si="2269"/>
        <v>3457.1062985399999</v>
      </c>
      <c r="FY1219" s="227">
        <f t="shared" si="2135"/>
        <v>3113.21</v>
      </c>
      <c r="FZ1219" s="227">
        <f t="shared" si="2270"/>
        <v>62.264200000000002</v>
      </c>
      <c r="GA1219" s="227">
        <f t="shared" si="2271"/>
        <v>118.30198</v>
      </c>
      <c r="GB1219" s="228">
        <f t="shared" si="2128"/>
        <v>1.0192785645131641</v>
      </c>
      <c r="GC1219" s="239">
        <f t="shared" si="2129"/>
        <v>77</v>
      </c>
      <c r="GD1219" s="231">
        <f t="shared" si="2272"/>
        <v>1.017963832</v>
      </c>
      <c r="GE1219" s="227">
        <f t="shared" si="2273"/>
        <v>3230.2315584600001</v>
      </c>
      <c r="GF1219" s="227">
        <f t="shared" si="2274"/>
        <v>3410.7977384599999</v>
      </c>
      <c r="GG1219" s="227">
        <f t="shared" si="2279"/>
        <v>3113.21</v>
      </c>
      <c r="GH1219" s="227">
        <f t="shared" si="2291"/>
        <v>62.264200000000002</v>
      </c>
      <c r="GI1219" s="227">
        <f t="shared" si="2292"/>
        <v>86.132143333333332</v>
      </c>
      <c r="GJ1219" s="228">
        <f t="shared" si="2275"/>
        <v>1.0182598857249305</v>
      </c>
      <c r="GK1219" s="239">
        <f t="shared" si="2276"/>
        <v>57</v>
      </c>
      <c r="GL1219" s="231">
        <f t="shared" si="2293"/>
        <v>1.0132671090000001</v>
      </c>
      <c r="GM1219" s="227">
        <f t="shared" si="2294"/>
        <v>3212.1143487200002</v>
      </c>
      <c r="GN1219" s="227">
        <f t="shared" si="2295"/>
        <v>3360.5106920533335</v>
      </c>
      <c r="GO1219" s="227">
        <f t="shared" si="2126"/>
        <v>3113.21</v>
      </c>
      <c r="GP1219" s="227">
        <f t="shared" si="2130"/>
        <v>62.264200000000002</v>
      </c>
      <c r="GQ1219" s="227">
        <f t="shared" si="2131"/>
        <v>53.962306666666677</v>
      </c>
      <c r="GR1219" s="228">
        <f t="shared" si="2119"/>
        <v>1.0130928531938226</v>
      </c>
      <c r="GS1219" s="239">
        <f t="shared" si="2120"/>
        <v>35</v>
      </c>
      <c r="GT1219" s="231">
        <f t="shared" si="2132"/>
        <v>1.0081257400000001</v>
      </c>
      <c r="GU1219" s="227">
        <f t="shared" si="2133"/>
        <v>3179.5991481900001</v>
      </c>
      <c r="GV1219" s="227">
        <f t="shared" si="2134"/>
        <v>3295.8256548566669</v>
      </c>
      <c r="GW1219" s="227">
        <f t="shared" si="2277"/>
        <v>3113.21</v>
      </c>
      <c r="GX1219" s="227">
        <f t="shared" si="2280"/>
        <v>62.264200000000002</v>
      </c>
      <c r="GY1219" s="227">
        <f t="shared" si="2281"/>
        <v>20.754733333333331</v>
      </c>
      <c r="GZ1219" s="228">
        <f t="shared" si="2170"/>
        <v>1.0015742278214015</v>
      </c>
      <c r="HA1219" s="239">
        <f t="shared" si="2171"/>
        <v>14</v>
      </c>
      <c r="HB1219" s="231">
        <f t="shared" si="2282"/>
        <v>1.0032424069999999</v>
      </c>
      <c r="HC1219" s="227">
        <f t="shared" si="2283"/>
        <v>3128.2210864100002</v>
      </c>
      <c r="HD1219" s="227">
        <f t="shared" si="2284"/>
        <v>3211.2400197433335</v>
      </c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3"/>
      <c r="JZ1219" s="1"/>
      <c r="KA1219" s="1"/>
      <c r="KB1219" s="1"/>
      <c r="KC1219" s="1"/>
      <c r="KD1219" s="1"/>
      <c r="KE1219" s="1"/>
    </row>
    <row r="1220" spans="1:291" x14ac:dyDescent="0.2">
      <c r="A1220" s="196">
        <f t="shared" si="2103"/>
        <v>43878</v>
      </c>
      <c r="B1220" s="236">
        <f t="shared" si="2174"/>
        <v>128871.55737226666</v>
      </c>
      <c r="C1220" s="66">
        <f t="shared" si="2158"/>
        <v>39785.994377269999</v>
      </c>
      <c r="D1220" s="77">
        <f t="shared" si="2104"/>
        <v>5320.25</v>
      </c>
      <c r="E1220" s="67">
        <f>VLOOKUP(A1219,[1]Plan1!$DQ$117:$DS$314,3)</f>
        <v>5331.42</v>
      </c>
      <c r="F1220" s="11">
        <f t="shared" si="2105"/>
        <v>43858</v>
      </c>
      <c r="G1220" s="73">
        <f t="shared" si="2093"/>
        <v>2.099525398242541E-3</v>
      </c>
      <c r="H1220" s="11">
        <f t="shared" si="2106"/>
        <v>43887</v>
      </c>
      <c r="I1220" s="11">
        <f t="shared" si="2094"/>
        <v>43887</v>
      </c>
      <c r="J1220" s="1">
        <f t="shared" si="2107"/>
        <v>20</v>
      </c>
      <c r="K1220" s="1">
        <f t="shared" si="2108"/>
        <v>15</v>
      </c>
      <c r="L1220" s="66">
        <f t="shared" si="2095"/>
        <v>1.0015742299999999</v>
      </c>
      <c r="M1220" s="70">
        <f t="shared" si="2159"/>
        <v>1.01150052</v>
      </c>
      <c r="N1220" s="70">
        <f t="shared" si="2145"/>
        <v>1.1222899102568764</v>
      </c>
      <c r="O1220" s="66">
        <f t="shared" si="2155"/>
        <v>1.12405665</v>
      </c>
      <c r="P1220" s="66">
        <f t="shared" si="2096"/>
        <v>39848.626683189999</v>
      </c>
      <c r="Q1220" s="74">
        <f t="shared" si="2097"/>
        <v>0</v>
      </c>
      <c r="R1220" s="75">
        <f t="shared" si="2156"/>
        <v>0</v>
      </c>
      <c r="S1220" s="66">
        <f t="shared" si="2157"/>
        <v>0</v>
      </c>
      <c r="T1220" s="10">
        <f t="shared" si="2109"/>
        <v>0.06</v>
      </c>
      <c r="U1220" s="74">
        <f t="shared" si="2152"/>
        <v>15</v>
      </c>
      <c r="V1220" s="74">
        <v>252</v>
      </c>
      <c r="W1220" s="70">
        <f t="shared" si="2098"/>
        <v>1.0034744090000001</v>
      </c>
      <c r="X1220" s="66">
        <f t="shared" si="2099"/>
        <v>138.45042717999999</v>
      </c>
      <c r="Y1220" s="66">
        <v>0</v>
      </c>
      <c r="Z1220" s="67">
        <f t="shared" si="2100"/>
        <v>0</v>
      </c>
      <c r="AA1220" s="68" t="str">
        <f t="shared" si="2110"/>
        <v>A+INCORP J=</v>
      </c>
      <c r="AB1220" s="11">
        <f t="shared" si="2111"/>
        <v>43887</v>
      </c>
      <c r="AC1220" s="227">
        <f t="shared" si="2117"/>
        <v>3113.21</v>
      </c>
      <c r="AD1220" s="227">
        <f t="shared" si="2175"/>
        <v>62.264200000000002</v>
      </c>
      <c r="AE1220" s="227">
        <f t="shared" si="2176"/>
        <v>719.15151000000003</v>
      </c>
      <c r="AF1220" s="228">
        <f t="shared" si="2124"/>
        <v>1.0772515358302637</v>
      </c>
      <c r="AG1220" s="230">
        <f t="shared" si="2125"/>
        <v>478</v>
      </c>
      <c r="AH1220" s="231">
        <f t="shared" si="2177"/>
        <v>1.116865325</v>
      </c>
      <c r="AI1220" s="227">
        <f t="shared" si="2178"/>
        <v>3745.6426926300001</v>
      </c>
      <c r="AJ1220" s="227">
        <f t="shared" si="2179"/>
        <v>4527.0584026300003</v>
      </c>
      <c r="AK1220" s="227">
        <f t="shared" si="2165"/>
        <v>3113.21</v>
      </c>
      <c r="AL1220" s="227">
        <f t="shared" si="2180"/>
        <v>62.264200000000002</v>
      </c>
      <c r="AM1220" s="227">
        <f t="shared" si="2181"/>
        <v>688.01941000000011</v>
      </c>
      <c r="AN1220" s="228">
        <f t="shared" si="2166"/>
        <v>1.0762832870390473</v>
      </c>
      <c r="AO1220" s="230">
        <f t="shared" si="2167"/>
        <v>457</v>
      </c>
      <c r="AP1220" s="231">
        <f t="shared" si="2182"/>
        <v>1.1114552609999999</v>
      </c>
      <c r="AQ1220" s="227">
        <f t="shared" si="2183"/>
        <v>3724.1485772199999</v>
      </c>
      <c r="AR1220" s="227">
        <f t="shared" si="2184"/>
        <v>4474.4321872199998</v>
      </c>
      <c r="AS1220" s="227">
        <f t="shared" si="2112"/>
        <v>3113.21</v>
      </c>
      <c r="AT1220" s="227">
        <f t="shared" si="2185"/>
        <v>62.264200000000002</v>
      </c>
      <c r="AU1220" s="227">
        <f t="shared" si="2186"/>
        <v>656.88731000000007</v>
      </c>
      <c r="AV1220" s="228">
        <f t="shared" si="2113"/>
        <v>1.073921125519623</v>
      </c>
      <c r="AW1220" s="230">
        <f t="shared" si="2114"/>
        <v>436</v>
      </c>
      <c r="AX1220" s="231">
        <f t="shared" si="2187"/>
        <v>1.106071402</v>
      </c>
      <c r="AY1220" s="227">
        <f t="shared" si="2188"/>
        <v>3697.9749591200002</v>
      </c>
      <c r="AZ1220" s="227">
        <f t="shared" si="2189"/>
        <v>4417.1264691200004</v>
      </c>
      <c r="BA1220" s="227">
        <f t="shared" si="2091"/>
        <v>3113.21</v>
      </c>
      <c r="BB1220" s="227">
        <f t="shared" si="2190"/>
        <v>62.264200000000002</v>
      </c>
      <c r="BC1220" s="227">
        <f t="shared" si="2191"/>
        <v>624.71747333333337</v>
      </c>
      <c r="BD1220" s="228">
        <f t="shared" si="2163"/>
        <v>1.0696419834635402</v>
      </c>
      <c r="BE1220" s="230">
        <f t="shared" si="2164"/>
        <v>416</v>
      </c>
      <c r="BF1220" s="231">
        <f t="shared" si="2192"/>
        <v>1.1009681659999999</v>
      </c>
      <c r="BG1220" s="227">
        <f t="shared" si="2193"/>
        <v>3666.2461435300002</v>
      </c>
      <c r="BH1220" s="227">
        <f t="shared" si="2194"/>
        <v>4353.2278168633338</v>
      </c>
      <c r="BI1220" s="227">
        <f t="shared" si="2115"/>
        <v>3113.21</v>
      </c>
      <c r="BJ1220" s="227">
        <f t="shared" si="2195"/>
        <v>62.264200000000002</v>
      </c>
      <c r="BK1220" s="227">
        <f t="shared" si="2196"/>
        <v>593.58537333333334</v>
      </c>
      <c r="BL1220" s="228">
        <f t="shared" si="2101"/>
        <v>1.0563320541395895</v>
      </c>
      <c r="BM1220" s="230">
        <f t="shared" si="2102"/>
        <v>394</v>
      </c>
      <c r="BN1220" s="231">
        <f t="shared" si="2197"/>
        <v>1.0953817969999999</v>
      </c>
      <c r="BO1220" s="227">
        <f t="shared" si="2198"/>
        <v>3602.25451944</v>
      </c>
      <c r="BP1220" s="227">
        <f t="shared" si="2199"/>
        <v>4258.1040927733329</v>
      </c>
      <c r="BQ1220" s="227">
        <f t="shared" si="2162"/>
        <v>3113.21</v>
      </c>
      <c r="BR1220" s="227">
        <f t="shared" si="2200"/>
        <v>62.264200000000002</v>
      </c>
      <c r="BS1220" s="227">
        <f t="shared" si="2201"/>
        <v>559.34006333333321</v>
      </c>
      <c r="BT1220" s="228">
        <f t="shared" si="2160"/>
        <v>1.0528569463194783</v>
      </c>
      <c r="BU1220" s="230">
        <f t="shared" si="2161"/>
        <v>371</v>
      </c>
      <c r="BV1220" s="231">
        <f t="shared" si="2202"/>
        <v>1.089571807</v>
      </c>
      <c r="BW1220" s="227">
        <f t="shared" si="2203"/>
        <v>3571.36008756</v>
      </c>
      <c r="BX1220" s="227">
        <f t="shared" si="2204"/>
        <v>4192.9643508933332</v>
      </c>
      <c r="BY1220" s="227">
        <f t="shared" si="2092"/>
        <v>3113.21</v>
      </c>
      <c r="BZ1220" s="227">
        <f t="shared" si="2205"/>
        <v>62.264200000000002</v>
      </c>
      <c r="CA1220" s="227">
        <f t="shared" si="2206"/>
        <v>529.24570000000006</v>
      </c>
      <c r="CB1220" s="228">
        <f t="shared" si="2089"/>
        <v>1.0538043311293963</v>
      </c>
      <c r="CC1220" s="230">
        <f t="shared" si="2090"/>
        <v>351</v>
      </c>
      <c r="CD1220" s="231">
        <f t="shared" si="2207"/>
        <v>1.0845446969999999</v>
      </c>
      <c r="CE1220" s="227">
        <f t="shared" si="2208"/>
        <v>3558.0811681499999</v>
      </c>
      <c r="CF1220" s="227">
        <f t="shared" si="2209"/>
        <v>4149.59106815</v>
      </c>
      <c r="CG1220" s="227">
        <f t="shared" ref="CG1220:CG1257" si="2305">CG1219</f>
        <v>3113.21</v>
      </c>
      <c r="CH1220" s="227">
        <f t="shared" si="2210"/>
        <v>62.264200000000002</v>
      </c>
      <c r="CI1220" s="227">
        <f t="shared" si="2211"/>
        <v>498.11360000000002</v>
      </c>
      <c r="CJ1220" s="228">
        <f t="shared" si="2153"/>
        <v>1.048770551111412</v>
      </c>
      <c r="CK1220" s="230">
        <f t="shared" si="2154"/>
        <v>330</v>
      </c>
      <c r="CL1220" s="231">
        <f t="shared" si="2212"/>
        <v>1.079291193</v>
      </c>
      <c r="CM1220" s="227">
        <f t="shared" si="2213"/>
        <v>3523.9321195000002</v>
      </c>
      <c r="CN1220" s="227">
        <f t="shared" si="2214"/>
        <v>4084.3099195000004</v>
      </c>
      <c r="CO1220" s="227">
        <f t="shared" si="2088"/>
        <v>3113.21</v>
      </c>
      <c r="CP1220" s="227">
        <f t="shared" si="2215"/>
        <v>62.264200000000002</v>
      </c>
      <c r="CQ1220" s="227">
        <f t="shared" si="2216"/>
        <v>464.90602666666672</v>
      </c>
      <c r="CR1220" s="228">
        <f t="shared" si="2086"/>
        <v>1.0440729950810106</v>
      </c>
      <c r="CS1220" s="230">
        <f t="shared" si="2087"/>
        <v>310</v>
      </c>
      <c r="CT1220" s="231">
        <f t="shared" si="2217"/>
        <v>1.0743115160000001</v>
      </c>
      <c r="CU1220" s="227">
        <f t="shared" si="2218"/>
        <v>3491.9620145600002</v>
      </c>
      <c r="CV1220" s="227">
        <f t="shared" si="2219"/>
        <v>4019.1322412266668</v>
      </c>
      <c r="CW1220" s="227">
        <f t="shared" si="2151"/>
        <v>3113.21</v>
      </c>
      <c r="CX1220" s="227">
        <f t="shared" si="2220"/>
        <v>62.264200000000002</v>
      </c>
      <c r="CY1220" s="227">
        <f t="shared" si="2221"/>
        <v>433.77392666666668</v>
      </c>
      <c r="CZ1220" s="228">
        <f t="shared" si="2149"/>
        <v>1.046270634344441</v>
      </c>
      <c r="DA1220" s="239">
        <f t="shared" si="2150"/>
        <v>289</v>
      </c>
      <c r="DB1220" s="231">
        <f t="shared" si="2222"/>
        <v>1.0691075809999999</v>
      </c>
      <c r="DC1220" s="227">
        <f t="shared" si="2223"/>
        <v>3482.3615747600002</v>
      </c>
      <c r="DD1220" s="227">
        <f t="shared" si="2224"/>
        <v>3978.399701426667</v>
      </c>
      <c r="DE1220" s="227">
        <f t="shared" si="2304"/>
        <v>3113.21</v>
      </c>
      <c r="DF1220" s="227">
        <f t="shared" si="2225"/>
        <v>62.264200000000002</v>
      </c>
      <c r="DG1220" s="227">
        <f t="shared" si="2226"/>
        <v>402.64182666666665</v>
      </c>
      <c r="DH1220" s="228">
        <f t="shared" si="2302"/>
        <v>1.0447034711711367</v>
      </c>
      <c r="DI1220" s="239">
        <f t="shared" si="2303"/>
        <v>268</v>
      </c>
      <c r="DJ1220" s="231">
        <f t="shared" si="2227"/>
        <v>1.063928853</v>
      </c>
      <c r="DK1220" s="227">
        <f t="shared" si="2228"/>
        <v>3460.3022990899999</v>
      </c>
      <c r="DL1220" s="227">
        <f t="shared" si="2229"/>
        <v>3925.2083257566665</v>
      </c>
      <c r="DM1220" s="227">
        <f t="shared" si="2148"/>
        <v>3113.21</v>
      </c>
      <c r="DN1220" s="227">
        <f t="shared" si="2230"/>
        <v>62.264200000000002</v>
      </c>
      <c r="DO1220" s="227">
        <f t="shared" si="2231"/>
        <v>370.47199000000001</v>
      </c>
      <c r="DP1220" s="228">
        <f t="shared" si="2146"/>
        <v>1.0413714931046198</v>
      </c>
      <c r="DQ1220" s="239">
        <f t="shared" si="2147"/>
        <v>247</v>
      </c>
      <c r="DR1220" s="231">
        <f t="shared" si="2232"/>
        <v>1.0587752109999999</v>
      </c>
      <c r="DS1220" s="227">
        <f t="shared" si="2233"/>
        <v>3432.5578588899998</v>
      </c>
      <c r="DT1220" s="227">
        <f t="shared" si="2234"/>
        <v>3865.2940488899999</v>
      </c>
      <c r="DU1220" s="227">
        <f t="shared" si="2301"/>
        <v>3113.21</v>
      </c>
      <c r="DV1220" s="227">
        <f t="shared" si="2235"/>
        <v>62.264200000000002</v>
      </c>
      <c r="DW1220" s="227">
        <f t="shared" si="2236"/>
        <v>341.41536333333335</v>
      </c>
      <c r="DX1220" s="228">
        <f t="shared" si="2298"/>
        <v>1.0369133335795724</v>
      </c>
      <c r="DY1220" s="239">
        <f t="shared" si="2299"/>
        <v>229</v>
      </c>
      <c r="DZ1220" s="231">
        <f t="shared" si="2237"/>
        <v>1.054377678</v>
      </c>
      <c r="EA1220" s="227">
        <f t="shared" si="2238"/>
        <v>3403.6671163199999</v>
      </c>
      <c r="EB1220" s="227">
        <f t="shared" si="2239"/>
        <v>3807.346679653333</v>
      </c>
      <c r="EC1220" s="227">
        <f t="shared" si="2142"/>
        <v>3113.21</v>
      </c>
      <c r="ED1220" s="227">
        <f t="shared" si="2240"/>
        <v>62.264200000000002</v>
      </c>
      <c r="EE1220" s="227">
        <f t="shared" si="2241"/>
        <v>309.24552666666671</v>
      </c>
      <c r="EF1220" s="228">
        <f t="shared" si="2143"/>
        <v>1.0291947697529444</v>
      </c>
      <c r="EG1220" s="239">
        <f t="shared" si="2144"/>
        <v>207</v>
      </c>
      <c r="EH1220" s="231">
        <f t="shared" si="2242"/>
        <v>1.0490277109999999</v>
      </c>
      <c r="EI1220" s="227">
        <f t="shared" si="2243"/>
        <v>3361.1891109500002</v>
      </c>
      <c r="EJ1220" s="227">
        <f t="shared" si="2244"/>
        <v>3732.6988376166669</v>
      </c>
      <c r="EK1220" s="227">
        <f t="shared" si="2300"/>
        <v>3113.21</v>
      </c>
      <c r="EL1220" s="227">
        <f t="shared" si="2245"/>
        <v>62.264200000000002</v>
      </c>
      <c r="EM1220" s="227">
        <f t="shared" si="2246"/>
        <v>276.03795333333335</v>
      </c>
      <c r="EN1220" s="228">
        <f t="shared" si="2296"/>
        <v>1.0233619295773109</v>
      </c>
      <c r="EO1220" s="239">
        <f t="shared" si="2297"/>
        <v>186</v>
      </c>
      <c r="EP1220" s="231">
        <f t="shared" si="2247"/>
        <v>1.0439462500000001</v>
      </c>
      <c r="EQ1220" s="227">
        <f t="shared" si="2248"/>
        <v>3325.9507345500001</v>
      </c>
      <c r="ER1220" s="227">
        <f t="shared" si="2249"/>
        <v>3664.2528878833336</v>
      </c>
      <c r="ES1220" s="227">
        <f t="shared" si="2141"/>
        <v>3113.21</v>
      </c>
      <c r="ET1220" s="227">
        <f t="shared" si="2250"/>
        <v>62.264200000000002</v>
      </c>
      <c r="EU1220" s="227">
        <f t="shared" si="2251"/>
        <v>245.94359</v>
      </c>
      <c r="EV1220" s="228">
        <f t="shared" si="2139"/>
        <v>1.0220331142043533</v>
      </c>
      <c r="EW1220" s="239">
        <f t="shared" si="2140"/>
        <v>166</v>
      </c>
      <c r="EX1220" s="231">
        <f t="shared" si="2252"/>
        <v>1.0391296489999999</v>
      </c>
      <c r="EY1220" s="227">
        <f t="shared" si="2253"/>
        <v>3306.3065738800001</v>
      </c>
      <c r="EZ1220" s="227">
        <f t="shared" si="2254"/>
        <v>3614.51436388</v>
      </c>
      <c r="FA1220" s="227">
        <f t="shared" si="2290"/>
        <v>3113.21</v>
      </c>
      <c r="FB1220" s="227">
        <f t="shared" si="2255"/>
        <v>62.264200000000002</v>
      </c>
      <c r="FC1220" s="227">
        <f t="shared" si="2256"/>
        <v>214.81149000000002</v>
      </c>
      <c r="FD1220" s="228">
        <f t="shared" si="2288"/>
        <v>1.021931192785704</v>
      </c>
      <c r="FE1220" s="239">
        <f t="shared" si="2289"/>
        <v>144</v>
      </c>
      <c r="FF1220" s="231">
        <f t="shared" si="2257"/>
        <v>1.0338570520000001</v>
      </c>
      <c r="FG1220" s="227">
        <f t="shared" si="2258"/>
        <v>3289.2021594600001</v>
      </c>
      <c r="FH1220" s="227">
        <f t="shared" si="2259"/>
        <v>3566.2778494600002</v>
      </c>
      <c r="FI1220" s="227">
        <f t="shared" si="2138"/>
        <v>3113.21</v>
      </c>
      <c r="FJ1220" s="227">
        <f t="shared" si="2260"/>
        <v>62.264200000000002</v>
      </c>
      <c r="FK1220" s="227">
        <f t="shared" si="2261"/>
        <v>181.60391666666666</v>
      </c>
      <c r="FL1220" s="228">
        <f t="shared" si="2136"/>
        <v>1.01999264498957</v>
      </c>
      <c r="FM1220" s="239">
        <f t="shared" si="2137"/>
        <v>122</v>
      </c>
      <c r="FN1220" s="231">
        <f t="shared" si="2262"/>
        <v>1.0286112080000001</v>
      </c>
      <c r="FO1220" s="227">
        <f t="shared" si="2263"/>
        <v>3266.3048000099998</v>
      </c>
      <c r="FP1220" s="227">
        <f t="shared" si="2264"/>
        <v>3510.1729166766663</v>
      </c>
      <c r="FQ1220" s="227">
        <f t="shared" si="2287"/>
        <v>3113.21</v>
      </c>
      <c r="FR1220" s="227">
        <f t="shared" si="2265"/>
        <v>62.264200000000002</v>
      </c>
      <c r="FS1220" s="227">
        <f t="shared" si="2266"/>
        <v>150.47181666666665</v>
      </c>
      <c r="FT1220" s="228">
        <f t="shared" si="2285"/>
        <v>1.0188712271588445</v>
      </c>
      <c r="FU1220" s="239">
        <f t="shared" si="2286"/>
        <v>100</v>
      </c>
      <c r="FV1220" s="231">
        <f t="shared" si="2267"/>
        <v>1.0233919819999999</v>
      </c>
      <c r="FW1220" s="227">
        <f t="shared" si="2268"/>
        <v>3246.1585264999999</v>
      </c>
      <c r="FX1220" s="227">
        <f t="shared" si="2269"/>
        <v>3458.8945431666666</v>
      </c>
      <c r="FY1220" s="227">
        <f t="shared" si="2135"/>
        <v>3113.21</v>
      </c>
      <c r="FZ1220" s="227">
        <f t="shared" si="2270"/>
        <v>62.264200000000002</v>
      </c>
      <c r="GA1220" s="227">
        <f t="shared" si="2271"/>
        <v>119.33971666666667</v>
      </c>
      <c r="GB1220" s="228">
        <f t="shared" si="2128"/>
        <v>1.0192785645131641</v>
      </c>
      <c r="GC1220" s="239">
        <f t="shared" si="2129"/>
        <v>78</v>
      </c>
      <c r="GD1220" s="231">
        <f t="shared" si="2272"/>
        <v>1.018199238</v>
      </c>
      <c r="GE1220" s="227">
        <f t="shared" si="2273"/>
        <v>3230.9785554199998</v>
      </c>
      <c r="GF1220" s="227">
        <f t="shared" si="2274"/>
        <v>3412.5824720866667</v>
      </c>
      <c r="GG1220" s="227">
        <f t="shared" si="2279"/>
        <v>3113.21</v>
      </c>
      <c r="GH1220" s="227">
        <f t="shared" si="2291"/>
        <v>62.264200000000002</v>
      </c>
      <c r="GI1220" s="227">
        <f t="shared" si="2292"/>
        <v>87.169879999999992</v>
      </c>
      <c r="GJ1220" s="228">
        <f t="shared" si="2275"/>
        <v>1.0182598857249305</v>
      </c>
      <c r="GK1220" s="239">
        <f t="shared" si="2276"/>
        <v>58</v>
      </c>
      <c r="GL1220" s="231">
        <f t="shared" si="2293"/>
        <v>1.01350143</v>
      </c>
      <c r="GM1220" s="227">
        <f t="shared" si="2294"/>
        <v>3212.8571596100001</v>
      </c>
      <c r="GN1220" s="227">
        <f t="shared" si="2295"/>
        <v>3362.29123961</v>
      </c>
      <c r="GO1220" s="227">
        <f t="shared" si="2126"/>
        <v>3113.21</v>
      </c>
      <c r="GP1220" s="227">
        <f t="shared" si="2130"/>
        <v>62.264200000000002</v>
      </c>
      <c r="GQ1220" s="227">
        <f t="shared" si="2131"/>
        <v>55.000043333333338</v>
      </c>
      <c r="GR1220" s="228">
        <f t="shared" si="2119"/>
        <v>1.0130928531938226</v>
      </c>
      <c r="GS1220" s="239">
        <f t="shared" si="2120"/>
        <v>36</v>
      </c>
      <c r="GT1220" s="231">
        <f t="shared" si="2132"/>
        <v>1.0083588720000001</v>
      </c>
      <c r="GU1220" s="227">
        <f t="shared" si="2133"/>
        <v>3180.33443971</v>
      </c>
      <c r="GV1220" s="227">
        <f t="shared" si="2134"/>
        <v>3297.5986830433335</v>
      </c>
      <c r="GW1220" s="227">
        <f t="shared" si="2277"/>
        <v>3113.21</v>
      </c>
      <c r="GX1220" s="227">
        <f t="shared" si="2280"/>
        <v>62.264200000000002</v>
      </c>
      <c r="GY1220" s="227">
        <f t="shared" si="2281"/>
        <v>21.792469999999998</v>
      </c>
      <c r="GZ1220" s="228">
        <f t="shared" si="2170"/>
        <v>1.0015742278214015</v>
      </c>
      <c r="HA1220" s="239">
        <f t="shared" si="2171"/>
        <v>15</v>
      </c>
      <c r="HB1220" s="231">
        <f t="shared" si="2282"/>
        <v>1.0034744090000001</v>
      </c>
      <c r="HC1220" s="227">
        <f t="shared" si="2283"/>
        <v>3128.94449437</v>
      </c>
      <c r="HD1220" s="227">
        <f t="shared" si="2284"/>
        <v>3213.00116437</v>
      </c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3"/>
      <c r="JZ1220" s="1"/>
      <c r="KA1220" s="1"/>
      <c r="KB1220" s="1"/>
      <c r="KC1220" s="1"/>
      <c r="KD1220" s="1"/>
      <c r="KE1220" s="1"/>
    </row>
    <row r="1221" spans="1:291" x14ac:dyDescent="0.2">
      <c r="A1221" s="196">
        <f t="shared" si="2103"/>
        <v>43879</v>
      </c>
      <c r="B1221" s="236">
        <f t="shared" si="2174"/>
        <v>128935.39086031</v>
      </c>
      <c r="C1221" s="66">
        <f t="shared" si="2158"/>
        <v>39785.994377269999</v>
      </c>
      <c r="D1221" s="77">
        <f t="shared" si="2104"/>
        <v>5320.25</v>
      </c>
      <c r="E1221" s="67">
        <f>VLOOKUP(A1220,[1]Plan1!$DQ$117:$DS$314,3)</f>
        <v>5331.42</v>
      </c>
      <c r="F1221" s="11">
        <f t="shared" si="2105"/>
        <v>43858</v>
      </c>
      <c r="G1221" s="73">
        <f t="shared" si="2093"/>
        <v>2.099525398242541E-3</v>
      </c>
      <c r="H1221" s="11">
        <f t="shared" si="2106"/>
        <v>43887</v>
      </c>
      <c r="I1221" s="11">
        <f t="shared" si="2094"/>
        <v>43887</v>
      </c>
      <c r="J1221" s="1">
        <f t="shared" si="2107"/>
        <v>20</v>
      </c>
      <c r="K1221" s="1">
        <f t="shared" si="2108"/>
        <v>16</v>
      </c>
      <c r="L1221" s="66">
        <f t="shared" si="2095"/>
        <v>1.00167926</v>
      </c>
      <c r="M1221" s="70">
        <f t="shared" si="2159"/>
        <v>1.01150052</v>
      </c>
      <c r="N1221" s="70">
        <f t="shared" si="2145"/>
        <v>1.1222899102568764</v>
      </c>
      <c r="O1221" s="66">
        <f t="shared" si="2155"/>
        <v>1.12417452</v>
      </c>
      <c r="P1221" s="66">
        <f t="shared" si="2096"/>
        <v>39852.805406179999</v>
      </c>
      <c r="Q1221" s="74">
        <f t="shared" si="2097"/>
        <v>0</v>
      </c>
      <c r="R1221" s="75">
        <f t="shared" si="2156"/>
        <v>0</v>
      </c>
      <c r="S1221" s="66">
        <f t="shared" si="2157"/>
        <v>0</v>
      </c>
      <c r="T1221" s="10">
        <f t="shared" si="2109"/>
        <v>0.06</v>
      </c>
      <c r="U1221" s="74">
        <f t="shared" si="2152"/>
        <v>16</v>
      </c>
      <c r="V1221" s="74">
        <v>252</v>
      </c>
      <c r="W1221" s="70">
        <f t="shared" si="2098"/>
        <v>1.003706465</v>
      </c>
      <c r="X1221" s="66">
        <f t="shared" si="2099"/>
        <v>147.71302838</v>
      </c>
      <c r="Y1221" s="66">
        <v>0</v>
      </c>
      <c r="Z1221" s="67">
        <f t="shared" si="2100"/>
        <v>0</v>
      </c>
      <c r="AA1221" s="68" t="str">
        <f t="shared" si="2110"/>
        <v>A+INCORP J=</v>
      </c>
      <c r="AB1221" s="11">
        <f t="shared" si="2111"/>
        <v>43887</v>
      </c>
      <c r="AC1221" s="227">
        <f t="shared" si="2117"/>
        <v>3113.21</v>
      </c>
      <c r="AD1221" s="227">
        <f t="shared" si="2175"/>
        <v>62.264200000000002</v>
      </c>
      <c r="AE1221" s="227">
        <f t="shared" si="2176"/>
        <v>720.18924666666669</v>
      </c>
      <c r="AF1221" s="228">
        <f t="shared" si="2124"/>
        <v>1.077364497786877</v>
      </c>
      <c r="AG1221" s="230">
        <f t="shared" si="2125"/>
        <v>479</v>
      </c>
      <c r="AH1221" s="231">
        <f t="shared" si="2177"/>
        <v>1.117123603</v>
      </c>
      <c r="AI1221" s="227">
        <f t="shared" si="2178"/>
        <v>3746.9017458600001</v>
      </c>
      <c r="AJ1221" s="227">
        <f t="shared" si="2179"/>
        <v>4529.3551925266665</v>
      </c>
      <c r="AK1221" s="227">
        <f t="shared" si="2165"/>
        <v>3113.21</v>
      </c>
      <c r="AL1221" s="227">
        <f t="shared" si="2180"/>
        <v>62.264200000000002</v>
      </c>
      <c r="AM1221" s="227">
        <f t="shared" si="2181"/>
        <v>689.05714666666665</v>
      </c>
      <c r="AN1221" s="228">
        <f t="shared" si="2166"/>
        <v>1.0763961474638695</v>
      </c>
      <c r="AO1221" s="230">
        <f t="shared" si="2167"/>
        <v>458</v>
      </c>
      <c r="AP1221" s="231">
        <f t="shared" si="2182"/>
        <v>1.1117122880000001</v>
      </c>
      <c r="AQ1221" s="227">
        <f t="shared" si="2183"/>
        <v>3725.40040576</v>
      </c>
      <c r="AR1221" s="227">
        <f t="shared" si="2184"/>
        <v>4476.7217524266671</v>
      </c>
      <c r="AS1221" s="227">
        <f t="shared" si="2112"/>
        <v>3113.21</v>
      </c>
      <c r="AT1221" s="227">
        <f t="shared" si="2185"/>
        <v>62.264200000000002</v>
      </c>
      <c r="AU1221" s="227">
        <f t="shared" si="2186"/>
        <v>657.92504666666673</v>
      </c>
      <c r="AV1221" s="228">
        <f t="shared" si="2113"/>
        <v>1.0740337382452048</v>
      </c>
      <c r="AW1221" s="230">
        <f t="shared" si="2114"/>
        <v>437</v>
      </c>
      <c r="AX1221" s="231">
        <f t="shared" si="2187"/>
        <v>1.106327184</v>
      </c>
      <c r="AY1221" s="227">
        <f t="shared" si="2188"/>
        <v>3699.2179898200002</v>
      </c>
      <c r="AZ1221" s="227">
        <f t="shared" si="2189"/>
        <v>4419.407236486667</v>
      </c>
      <c r="BA1221" s="227">
        <f t="shared" si="2091"/>
        <v>3113.21</v>
      </c>
      <c r="BB1221" s="227">
        <f t="shared" si="2190"/>
        <v>62.264200000000002</v>
      </c>
      <c r="BC1221" s="227">
        <f t="shared" si="2191"/>
        <v>625.75521000000003</v>
      </c>
      <c r="BD1221" s="228">
        <f t="shared" si="2163"/>
        <v>1.0697541474728816</v>
      </c>
      <c r="BE1221" s="230">
        <f t="shared" si="2164"/>
        <v>417</v>
      </c>
      <c r="BF1221" s="231">
        <f t="shared" si="2192"/>
        <v>1.101222768</v>
      </c>
      <c r="BG1221" s="227">
        <f t="shared" si="2193"/>
        <v>3667.4785094099998</v>
      </c>
      <c r="BH1221" s="227">
        <f t="shared" si="2194"/>
        <v>4355.4979194099997</v>
      </c>
      <c r="BI1221" s="227">
        <f t="shared" si="2115"/>
        <v>3113.21</v>
      </c>
      <c r="BJ1221" s="227">
        <f t="shared" si="2195"/>
        <v>62.264200000000002</v>
      </c>
      <c r="BK1221" s="227">
        <f t="shared" si="2196"/>
        <v>594.62311000000011</v>
      </c>
      <c r="BL1221" s="228">
        <f t="shared" si="2101"/>
        <v>1.0564428224529316</v>
      </c>
      <c r="BM1221" s="230">
        <f t="shared" si="2102"/>
        <v>395</v>
      </c>
      <c r="BN1221" s="231">
        <f t="shared" si="2197"/>
        <v>1.0956351070000001</v>
      </c>
      <c r="BO1221" s="227">
        <f t="shared" si="2198"/>
        <v>3603.4653748400001</v>
      </c>
      <c r="BP1221" s="227">
        <f t="shared" si="2199"/>
        <v>4260.3526848399997</v>
      </c>
      <c r="BQ1221" s="227">
        <f t="shared" si="2162"/>
        <v>3113.21</v>
      </c>
      <c r="BR1221" s="227">
        <f t="shared" si="2200"/>
        <v>62.264200000000002</v>
      </c>
      <c r="BS1221" s="227">
        <f t="shared" si="2201"/>
        <v>560.37779999999998</v>
      </c>
      <c r="BT1221" s="228">
        <f t="shared" si="2160"/>
        <v>1.0529673502286252</v>
      </c>
      <c r="BU1221" s="230">
        <f t="shared" si="2161"/>
        <v>372</v>
      </c>
      <c r="BV1221" s="231">
        <f t="shared" si="2202"/>
        <v>1.089823773</v>
      </c>
      <c r="BW1221" s="227">
        <f t="shared" si="2203"/>
        <v>3572.5605567699999</v>
      </c>
      <c r="BX1221" s="227">
        <f t="shared" si="2204"/>
        <v>4195.2025567700002</v>
      </c>
      <c r="BY1221" s="227">
        <f t="shared" si="2092"/>
        <v>3113.21</v>
      </c>
      <c r="BZ1221" s="227">
        <f t="shared" si="2205"/>
        <v>62.264200000000002</v>
      </c>
      <c r="CA1221" s="227">
        <f t="shared" si="2206"/>
        <v>530.28343666666672</v>
      </c>
      <c r="CB1221" s="228">
        <f t="shared" si="2089"/>
        <v>1.0539148343825111</v>
      </c>
      <c r="CC1221" s="230">
        <f t="shared" si="2090"/>
        <v>352</v>
      </c>
      <c r="CD1221" s="231">
        <f t="shared" si="2207"/>
        <v>1.0847955010000001</v>
      </c>
      <c r="CE1221" s="227">
        <f t="shared" si="2208"/>
        <v>3559.2771755499998</v>
      </c>
      <c r="CF1221" s="227">
        <f t="shared" si="2209"/>
        <v>4151.824812216666</v>
      </c>
      <c r="CG1221" s="227">
        <f t="shared" si="2305"/>
        <v>3113.21</v>
      </c>
      <c r="CH1221" s="227">
        <f t="shared" si="2210"/>
        <v>62.264200000000002</v>
      </c>
      <c r="CI1221" s="227">
        <f t="shared" si="2211"/>
        <v>499.15133666666674</v>
      </c>
      <c r="CJ1221" s="228">
        <f t="shared" si="2153"/>
        <v>1.0488805265159964</v>
      </c>
      <c r="CK1221" s="230">
        <f t="shared" si="2154"/>
        <v>331</v>
      </c>
      <c r="CL1221" s="231">
        <f t="shared" si="2212"/>
        <v>1.0795407809999999</v>
      </c>
      <c r="CM1221" s="227">
        <f t="shared" si="2213"/>
        <v>3525.1166444700002</v>
      </c>
      <c r="CN1221" s="227">
        <f t="shared" si="2214"/>
        <v>4086.5321811366671</v>
      </c>
      <c r="CO1221" s="227">
        <f t="shared" si="2088"/>
        <v>3113.21</v>
      </c>
      <c r="CP1221" s="227">
        <f t="shared" si="2215"/>
        <v>62.264200000000002</v>
      </c>
      <c r="CQ1221" s="227">
        <f t="shared" si="2216"/>
        <v>465.94376333333332</v>
      </c>
      <c r="CR1221" s="228">
        <f t="shared" ref="CR1221:CR1257" si="2306">($O1221/CR$770)</f>
        <v>1.0441824778939366</v>
      </c>
      <c r="CS1221" s="230">
        <f t="shared" ref="CS1221:CS1257" si="2307">NETWORKDAYS(CS$770,$A1221,$AE$118:$AE$502)-1</f>
        <v>311</v>
      </c>
      <c r="CT1221" s="231">
        <f t="shared" si="2217"/>
        <v>1.0745599530000001</v>
      </c>
      <c r="CU1221" s="227">
        <f t="shared" si="2218"/>
        <v>3493.13579501</v>
      </c>
      <c r="CV1221" s="227">
        <f t="shared" si="2219"/>
        <v>4021.3437583433333</v>
      </c>
      <c r="CW1221" s="227">
        <f t="shared" si="2151"/>
        <v>3113.21</v>
      </c>
      <c r="CX1221" s="227">
        <f t="shared" si="2220"/>
        <v>62.264200000000002</v>
      </c>
      <c r="CY1221" s="227">
        <f t="shared" si="2221"/>
        <v>434.81166333333334</v>
      </c>
      <c r="CZ1221" s="228">
        <f t="shared" si="2149"/>
        <v>1.0463803476045956</v>
      </c>
      <c r="DA1221" s="239">
        <f t="shared" si="2150"/>
        <v>290</v>
      </c>
      <c r="DB1221" s="231">
        <f t="shared" si="2222"/>
        <v>1.069354814</v>
      </c>
      <c r="DC1221" s="227">
        <f t="shared" si="2223"/>
        <v>3483.5321262500001</v>
      </c>
      <c r="DD1221" s="227">
        <f t="shared" si="2224"/>
        <v>3980.6079895833336</v>
      </c>
      <c r="DE1221" s="227">
        <f t="shared" si="2304"/>
        <v>3113.21</v>
      </c>
      <c r="DF1221" s="227">
        <f t="shared" si="2225"/>
        <v>62.264200000000002</v>
      </c>
      <c r="DG1221" s="227">
        <f t="shared" si="2226"/>
        <v>403.67956333333336</v>
      </c>
      <c r="DH1221" s="228">
        <f t="shared" si="2302"/>
        <v>1.0448130200965817</v>
      </c>
      <c r="DI1221" s="239">
        <f t="shared" si="2303"/>
        <v>269</v>
      </c>
      <c r="DJ1221" s="231">
        <f t="shared" si="2227"/>
        <v>1.064174889</v>
      </c>
      <c r="DK1221" s="227">
        <f t="shared" si="2228"/>
        <v>3461.4654375499999</v>
      </c>
      <c r="DL1221" s="227">
        <f t="shared" si="2229"/>
        <v>3927.4092008833331</v>
      </c>
      <c r="DM1221" s="227">
        <f t="shared" si="2148"/>
        <v>3113.21</v>
      </c>
      <c r="DN1221" s="227">
        <f t="shared" si="2230"/>
        <v>62.264200000000002</v>
      </c>
      <c r="DO1221" s="227">
        <f t="shared" si="2231"/>
        <v>371.50972666666667</v>
      </c>
      <c r="DP1221" s="228">
        <f t="shared" si="2146"/>
        <v>1.0414806926346367</v>
      </c>
      <c r="DQ1221" s="239">
        <f t="shared" si="2147"/>
        <v>248</v>
      </c>
      <c r="DR1221" s="231">
        <f t="shared" si="2232"/>
        <v>1.059020056</v>
      </c>
      <c r="DS1221" s="227">
        <f t="shared" si="2233"/>
        <v>3433.71167397</v>
      </c>
      <c r="DT1221" s="227">
        <f t="shared" si="2234"/>
        <v>3867.4856006366667</v>
      </c>
      <c r="DU1221" s="227">
        <f t="shared" si="2301"/>
        <v>3113.21</v>
      </c>
      <c r="DV1221" s="227">
        <f t="shared" si="2235"/>
        <v>62.264200000000002</v>
      </c>
      <c r="DW1221" s="227">
        <f t="shared" si="2236"/>
        <v>342.45310000000001</v>
      </c>
      <c r="DX1221" s="228">
        <f t="shared" si="2298"/>
        <v>1.0370220656213507</v>
      </c>
      <c r="DY1221" s="239">
        <f t="shared" si="2299"/>
        <v>230</v>
      </c>
      <c r="DZ1221" s="231">
        <f t="shared" si="2237"/>
        <v>1.0546215050000001</v>
      </c>
      <c r="EA1221" s="227">
        <f t="shared" si="2238"/>
        <v>3404.81121669</v>
      </c>
      <c r="EB1221" s="227">
        <f t="shared" si="2239"/>
        <v>3809.5285166900003</v>
      </c>
      <c r="EC1221" s="227">
        <f t="shared" si="2142"/>
        <v>3113.21</v>
      </c>
      <c r="ED1221" s="227">
        <f t="shared" si="2240"/>
        <v>62.264200000000002</v>
      </c>
      <c r="EE1221" s="227">
        <f t="shared" si="2241"/>
        <v>310.28326333333337</v>
      </c>
      <c r="EF1221" s="228">
        <f t="shared" si="2143"/>
        <v>1.0293026924163713</v>
      </c>
      <c r="EG1221" s="239">
        <f t="shared" si="2144"/>
        <v>208</v>
      </c>
      <c r="EH1221" s="231">
        <f t="shared" si="2242"/>
        <v>1.049270302</v>
      </c>
      <c r="EI1221" s="227">
        <f t="shared" si="2243"/>
        <v>3362.3189366800002</v>
      </c>
      <c r="EJ1221" s="227">
        <f t="shared" si="2244"/>
        <v>3734.8664000133335</v>
      </c>
      <c r="EK1221" s="227">
        <f t="shared" si="2300"/>
        <v>3113.21</v>
      </c>
      <c r="EL1221" s="227">
        <f t="shared" si="2245"/>
        <v>62.264200000000002</v>
      </c>
      <c r="EM1221" s="227">
        <f t="shared" si="2246"/>
        <v>277.07569000000001</v>
      </c>
      <c r="EN1221" s="228">
        <f t="shared" si="2296"/>
        <v>1.0234692406017503</v>
      </c>
      <c r="EO1221" s="239">
        <f t="shared" si="2297"/>
        <v>187</v>
      </c>
      <c r="EP1221" s="231">
        <f t="shared" si="2247"/>
        <v>1.0441876649999999</v>
      </c>
      <c r="EQ1221" s="227">
        <f t="shared" si="2248"/>
        <v>3327.06871245</v>
      </c>
      <c r="ER1221" s="227">
        <f t="shared" si="2249"/>
        <v>3666.4086024500002</v>
      </c>
      <c r="ES1221" s="227">
        <f t="shared" si="2141"/>
        <v>3113.21</v>
      </c>
      <c r="ET1221" s="227">
        <f t="shared" si="2250"/>
        <v>62.264200000000002</v>
      </c>
      <c r="EU1221" s="227">
        <f t="shared" si="2251"/>
        <v>246.98132666666669</v>
      </c>
      <c r="EV1221" s="228">
        <f t="shared" si="2139"/>
        <v>1.0221402858875341</v>
      </c>
      <c r="EW1221" s="239">
        <f t="shared" si="2140"/>
        <v>167</v>
      </c>
      <c r="EX1221" s="231">
        <f t="shared" si="2252"/>
        <v>1.0393699510000001</v>
      </c>
      <c r="EY1221" s="227">
        <f t="shared" si="2253"/>
        <v>3307.4179513399999</v>
      </c>
      <c r="EZ1221" s="227">
        <f t="shared" si="2254"/>
        <v>3616.6634780066665</v>
      </c>
      <c r="FA1221" s="227">
        <f t="shared" si="2290"/>
        <v>3113.21</v>
      </c>
      <c r="FB1221" s="227">
        <f t="shared" si="2255"/>
        <v>62.264200000000002</v>
      </c>
      <c r="FC1221" s="227">
        <f t="shared" si="2256"/>
        <v>215.84922666666671</v>
      </c>
      <c r="FD1221" s="228">
        <f t="shared" si="2288"/>
        <v>1.0220383537812763</v>
      </c>
      <c r="FE1221" s="239">
        <f t="shared" si="2289"/>
        <v>145</v>
      </c>
      <c r="FF1221" s="231">
        <f t="shared" si="2257"/>
        <v>1.0340961339999999</v>
      </c>
      <c r="FG1221" s="227">
        <f t="shared" si="2258"/>
        <v>3290.3077852500001</v>
      </c>
      <c r="FH1221" s="227">
        <f t="shared" si="2259"/>
        <v>3568.4212119166668</v>
      </c>
      <c r="FI1221" s="227">
        <f t="shared" si="2138"/>
        <v>3113.21</v>
      </c>
      <c r="FJ1221" s="227">
        <f t="shared" si="2260"/>
        <v>62.264200000000002</v>
      </c>
      <c r="FK1221" s="227">
        <f t="shared" si="2261"/>
        <v>182.64165333333332</v>
      </c>
      <c r="FL1221" s="228">
        <f t="shared" si="2136"/>
        <v>1.0200996027065719</v>
      </c>
      <c r="FM1221" s="239">
        <f t="shared" si="2137"/>
        <v>123</v>
      </c>
      <c r="FN1221" s="231">
        <f t="shared" si="2262"/>
        <v>1.0288490770000001</v>
      </c>
      <c r="FO1221" s="227">
        <f t="shared" si="2263"/>
        <v>3267.4027294900002</v>
      </c>
      <c r="FP1221" s="227">
        <f t="shared" si="2264"/>
        <v>3512.3085828233334</v>
      </c>
      <c r="FQ1221" s="227">
        <f t="shared" si="2287"/>
        <v>3113.21</v>
      </c>
      <c r="FR1221" s="227">
        <f t="shared" si="2265"/>
        <v>62.264200000000002</v>
      </c>
      <c r="FS1221" s="227">
        <f t="shared" si="2266"/>
        <v>151.50955333333332</v>
      </c>
      <c r="FT1221" s="228">
        <f t="shared" si="2285"/>
        <v>1.0189780672825564</v>
      </c>
      <c r="FU1221" s="239">
        <f t="shared" si="2286"/>
        <v>101</v>
      </c>
      <c r="FV1221" s="231">
        <f t="shared" si="2267"/>
        <v>1.023628644</v>
      </c>
      <c r="FW1221" s="227">
        <f t="shared" si="2268"/>
        <v>3247.2496839199998</v>
      </c>
      <c r="FX1221" s="227">
        <f t="shared" si="2269"/>
        <v>3461.0234372533332</v>
      </c>
      <c r="FY1221" s="227">
        <f t="shared" si="2135"/>
        <v>3113.21</v>
      </c>
      <c r="FZ1221" s="227">
        <f t="shared" si="2270"/>
        <v>62.264200000000002</v>
      </c>
      <c r="GA1221" s="227">
        <f t="shared" si="2271"/>
        <v>120.37745333333334</v>
      </c>
      <c r="GB1221" s="228">
        <f t="shared" si="2128"/>
        <v>1.0193854473507855</v>
      </c>
      <c r="GC1221" s="239">
        <f t="shared" si="2129"/>
        <v>79</v>
      </c>
      <c r="GD1221" s="231">
        <f t="shared" si="2272"/>
        <v>1.0184346989999999</v>
      </c>
      <c r="GE1221" s="227">
        <f t="shared" si="2273"/>
        <v>3232.0646097600002</v>
      </c>
      <c r="GF1221" s="227">
        <f t="shared" si="2274"/>
        <v>3414.7062630933333</v>
      </c>
      <c r="GG1221" s="227">
        <f t="shared" si="2279"/>
        <v>3113.21</v>
      </c>
      <c r="GH1221" s="227">
        <f t="shared" si="2291"/>
        <v>62.264200000000002</v>
      </c>
      <c r="GI1221" s="227">
        <f t="shared" si="2292"/>
        <v>88.207616666666681</v>
      </c>
      <c r="GJ1221" s="228">
        <f t="shared" si="2275"/>
        <v>1.0183666617426075</v>
      </c>
      <c r="GK1221" s="239">
        <f t="shared" si="2276"/>
        <v>59</v>
      </c>
      <c r="GL1221" s="231">
        <f t="shared" si="2293"/>
        <v>1.013735805</v>
      </c>
      <c r="GM1221" s="227">
        <f t="shared" si="2294"/>
        <v>3213.9371238499998</v>
      </c>
      <c r="GN1221" s="227">
        <f t="shared" si="2295"/>
        <v>3364.4089405166665</v>
      </c>
      <c r="GO1221" s="227">
        <f t="shared" si="2126"/>
        <v>3113.21</v>
      </c>
      <c r="GP1221" s="227">
        <f t="shared" si="2130"/>
        <v>62.264200000000002</v>
      </c>
      <c r="GQ1221" s="227">
        <f t="shared" si="2131"/>
        <v>56.037780000000005</v>
      </c>
      <c r="GR1221" s="228">
        <f t="shared" si="2119"/>
        <v>1.0131990873899424</v>
      </c>
      <c r="GS1221" s="239">
        <f t="shared" si="2120"/>
        <v>37</v>
      </c>
      <c r="GT1221" s="231">
        <f t="shared" si="2132"/>
        <v>1.008592057</v>
      </c>
      <c r="GU1221" s="227">
        <f t="shared" si="2133"/>
        <v>3181.4034694000002</v>
      </c>
      <c r="GV1221" s="227">
        <f t="shared" si="2134"/>
        <v>3299.7054494000004</v>
      </c>
      <c r="GW1221" s="227">
        <f t="shared" si="2277"/>
        <v>3113.21</v>
      </c>
      <c r="GX1221" s="227">
        <f t="shared" si="2280"/>
        <v>62.264200000000002</v>
      </c>
      <c r="GY1221" s="227">
        <f t="shared" si="2281"/>
        <v>22.830206666666665</v>
      </c>
      <c r="GZ1221" s="228">
        <f t="shared" si="2170"/>
        <v>1.0016792541599167</v>
      </c>
      <c r="HA1221" s="239">
        <f t="shared" si="2171"/>
        <v>16</v>
      </c>
      <c r="HB1221" s="231">
        <f t="shared" si="2282"/>
        <v>1.003706465</v>
      </c>
      <c r="HC1221" s="227">
        <f t="shared" si="2283"/>
        <v>3129.9962516599999</v>
      </c>
      <c r="HD1221" s="227">
        <f t="shared" si="2284"/>
        <v>3215.0906583266665</v>
      </c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3"/>
      <c r="JZ1221" s="1"/>
      <c r="KA1221" s="1"/>
      <c r="KB1221" s="1"/>
      <c r="KC1221" s="1"/>
      <c r="KD1221" s="1"/>
      <c r="KE1221" s="1"/>
    </row>
    <row r="1222" spans="1:291" x14ac:dyDescent="0.2">
      <c r="A1222" s="196">
        <f t="shared" si="2103"/>
        <v>43880</v>
      </c>
      <c r="B1222" s="236">
        <f t="shared" si="2174"/>
        <v>128999.23939972332</v>
      </c>
      <c r="C1222" s="66">
        <f t="shared" si="2158"/>
        <v>39785.994377269999</v>
      </c>
      <c r="D1222" s="77">
        <f t="shared" si="2104"/>
        <v>5320.25</v>
      </c>
      <c r="E1222" s="67">
        <f>VLOOKUP(A1221,[1]Plan1!$DQ$117:$DS$314,3)</f>
        <v>5331.42</v>
      </c>
      <c r="F1222" s="11">
        <f t="shared" si="2105"/>
        <v>43858</v>
      </c>
      <c r="G1222" s="73">
        <f t="shared" si="2093"/>
        <v>2.099525398242541E-3</v>
      </c>
      <c r="H1222" s="11">
        <f t="shared" si="2106"/>
        <v>43887</v>
      </c>
      <c r="I1222" s="11">
        <f t="shared" si="2094"/>
        <v>43887</v>
      </c>
      <c r="J1222" s="1">
        <f t="shared" si="2107"/>
        <v>20</v>
      </c>
      <c r="K1222" s="1">
        <f t="shared" si="2108"/>
        <v>17</v>
      </c>
      <c r="L1222" s="66">
        <f t="shared" si="2095"/>
        <v>1.0017843099999999</v>
      </c>
      <c r="M1222" s="70">
        <f t="shared" si="2159"/>
        <v>1.01150052</v>
      </c>
      <c r="N1222" s="70">
        <f t="shared" si="2145"/>
        <v>1.1222899102568764</v>
      </c>
      <c r="O1222" s="66">
        <f t="shared" si="2155"/>
        <v>1.12429242</v>
      </c>
      <c r="P1222" s="66">
        <f t="shared" si="2096"/>
        <v>39856.984924889999</v>
      </c>
      <c r="Q1222" s="74">
        <f t="shared" si="2097"/>
        <v>0</v>
      </c>
      <c r="R1222" s="75">
        <f t="shared" si="2156"/>
        <v>0</v>
      </c>
      <c r="S1222" s="66">
        <f t="shared" si="2157"/>
        <v>0</v>
      </c>
      <c r="T1222" s="10">
        <f t="shared" si="2109"/>
        <v>0.06</v>
      </c>
      <c r="U1222" s="74">
        <f t="shared" si="2152"/>
        <v>17</v>
      </c>
      <c r="V1222" s="74">
        <v>252</v>
      </c>
      <c r="W1222" s="70">
        <f t="shared" si="2098"/>
        <v>1.0039385750000001</v>
      </c>
      <c r="X1222" s="66">
        <f t="shared" si="2099"/>
        <v>156.97972440000001</v>
      </c>
      <c r="Y1222" s="66">
        <v>0</v>
      </c>
      <c r="Z1222" s="67">
        <f t="shared" si="2100"/>
        <v>0</v>
      </c>
      <c r="AA1222" s="68" t="str">
        <f t="shared" si="2110"/>
        <v>A+INCORP J=</v>
      </c>
      <c r="AB1222" s="11">
        <f t="shared" si="2111"/>
        <v>43887</v>
      </c>
      <c r="AC1222" s="227">
        <f t="shared" si="2117"/>
        <v>3113.21</v>
      </c>
      <c r="AD1222" s="227">
        <f t="shared" si="2175"/>
        <v>62.264200000000002</v>
      </c>
      <c r="AE1222" s="227">
        <f t="shared" si="2176"/>
        <v>721.22698333333335</v>
      </c>
      <c r="AF1222" s="228">
        <f t="shared" si="2124"/>
        <v>1.0774774884943066</v>
      </c>
      <c r="AG1222" s="230">
        <f t="shared" si="2125"/>
        <v>480</v>
      </c>
      <c r="AH1222" s="231">
        <f t="shared" si="2177"/>
        <v>1.1173819410000001</v>
      </c>
      <c r="AI1222" s="227">
        <f t="shared" si="2178"/>
        <v>3748.1612820300002</v>
      </c>
      <c r="AJ1222" s="227">
        <f t="shared" si="2179"/>
        <v>4531.6524653633332</v>
      </c>
      <c r="AK1222" s="227">
        <f t="shared" si="2165"/>
        <v>3113.21</v>
      </c>
      <c r="AL1222" s="227">
        <f t="shared" si="2180"/>
        <v>62.264200000000002</v>
      </c>
      <c r="AM1222" s="227">
        <f t="shared" si="2181"/>
        <v>690.09488333333343</v>
      </c>
      <c r="AN1222" s="228">
        <f t="shared" si="2166"/>
        <v>1.0765090366136663</v>
      </c>
      <c r="AO1222" s="230">
        <f t="shared" si="2167"/>
        <v>459</v>
      </c>
      <c r="AP1222" s="231">
        <f t="shared" si="2182"/>
        <v>1.1119693740000001</v>
      </c>
      <c r="AQ1222" s="227">
        <f t="shared" si="2183"/>
        <v>3726.6527120999999</v>
      </c>
      <c r="AR1222" s="227">
        <f t="shared" si="2184"/>
        <v>4479.0117954333336</v>
      </c>
      <c r="AS1222" s="227">
        <f t="shared" si="2112"/>
        <v>3113.21</v>
      </c>
      <c r="AT1222" s="227">
        <f t="shared" si="2185"/>
        <v>62.264200000000002</v>
      </c>
      <c r="AU1222" s="227">
        <f t="shared" si="2186"/>
        <v>658.96278333333339</v>
      </c>
      <c r="AV1222" s="228">
        <f t="shared" si="2113"/>
        <v>1.0741463796327175</v>
      </c>
      <c r="AW1222" s="230">
        <f t="shared" si="2114"/>
        <v>438</v>
      </c>
      <c r="AX1222" s="231">
        <f t="shared" si="2187"/>
        <v>1.1065830249999999</v>
      </c>
      <c r="AY1222" s="227">
        <f t="shared" si="2188"/>
        <v>3700.4614959</v>
      </c>
      <c r="AZ1222" s="227">
        <f t="shared" si="2189"/>
        <v>4421.6884792333331</v>
      </c>
      <c r="BA1222" s="227">
        <f t="shared" si="2091"/>
        <v>3113.21</v>
      </c>
      <c r="BB1222" s="227">
        <f t="shared" si="2190"/>
        <v>62.264200000000002</v>
      </c>
      <c r="BC1222" s="227">
        <f t="shared" si="2191"/>
        <v>626.79294666666669</v>
      </c>
      <c r="BD1222" s="228">
        <f t="shared" si="2163"/>
        <v>1.0698663400299475</v>
      </c>
      <c r="BE1222" s="230">
        <f t="shared" si="2164"/>
        <v>418</v>
      </c>
      <c r="BF1222" s="231">
        <f t="shared" si="2192"/>
        <v>1.1014774279999999</v>
      </c>
      <c r="BG1222" s="227">
        <f t="shared" si="2193"/>
        <v>3668.7113441900001</v>
      </c>
      <c r="BH1222" s="227">
        <f t="shared" si="2194"/>
        <v>4357.7684908566671</v>
      </c>
      <c r="BI1222" s="227">
        <f t="shared" si="2115"/>
        <v>3113.21</v>
      </c>
      <c r="BJ1222" s="227">
        <f t="shared" si="2195"/>
        <v>62.264200000000002</v>
      </c>
      <c r="BK1222" s="227">
        <f t="shared" si="2196"/>
        <v>595.66084666666666</v>
      </c>
      <c r="BL1222" s="228">
        <f t="shared" si="2101"/>
        <v>1.0565536189587688</v>
      </c>
      <c r="BM1222" s="230">
        <f t="shared" si="2102"/>
        <v>396</v>
      </c>
      <c r="BN1222" s="231">
        <f t="shared" si="2197"/>
        <v>1.095888475</v>
      </c>
      <c r="BO1222" s="227">
        <f t="shared" si="2198"/>
        <v>3604.67669191</v>
      </c>
      <c r="BP1222" s="227">
        <f t="shared" si="2199"/>
        <v>4262.6017385766663</v>
      </c>
      <c r="BQ1222" s="227">
        <f t="shared" si="2162"/>
        <v>3113.21</v>
      </c>
      <c r="BR1222" s="227">
        <f t="shared" si="2200"/>
        <v>62.264200000000002</v>
      </c>
      <c r="BS1222" s="227">
        <f t="shared" si="2201"/>
        <v>561.41553666666675</v>
      </c>
      <c r="BT1222" s="228">
        <f t="shared" si="2160"/>
        <v>1.0530777822375199</v>
      </c>
      <c r="BU1222" s="230">
        <f t="shared" si="2161"/>
        <v>373</v>
      </c>
      <c r="BV1222" s="231">
        <f t="shared" si="2202"/>
        <v>1.090075798</v>
      </c>
      <c r="BW1222" s="227">
        <f t="shared" si="2203"/>
        <v>3573.7614879799999</v>
      </c>
      <c r="BX1222" s="227">
        <f t="shared" si="2204"/>
        <v>4197.4412246466663</v>
      </c>
      <c r="BY1222" s="227">
        <f t="shared" si="2092"/>
        <v>3113.21</v>
      </c>
      <c r="BZ1222" s="227">
        <f t="shared" si="2205"/>
        <v>62.264200000000002</v>
      </c>
      <c r="CA1222" s="227">
        <f t="shared" si="2206"/>
        <v>531.32117333333338</v>
      </c>
      <c r="CB1222" s="228">
        <f t="shared" si="2089"/>
        <v>1.0540253657606584</v>
      </c>
      <c r="CC1222" s="230">
        <f t="shared" si="2090"/>
        <v>353</v>
      </c>
      <c r="CD1222" s="231">
        <f t="shared" si="2207"/>
        <v>1.0850463619999999</v>
      </c>
      <c r="CE1222" s="227">
        <f t="shared" si="2208"/>
        <v>3560.4736375699999</v>
      </c>
      <c r="CF1222" s="227">
        <f t="shared" si="2209"/>
        <v>4154.0590109033328</v>
      </c>
      <c r="CG1222" s="227">
        <f t="shared" si="2305"/>
        <v>3113.21</v>
      </c>
      <c r="CH1222" s="227">
        <f t="shared" si="2210"/>
        <v>62.264200000000002</v>
      </c>
      <c r="CI1222" s="227">
        <f t="shared" si="2211"/>
        <v>500.1890733333334</v>
      </c>
      <c r="CJ1222" s="228">
        <f t="shared" si="2153"/>
        <v>1.0489905299112667</v>
      </c>
      <c r="CK1222" s="230">
        <f t="shared" si="2154"/>
        <v>332</v>
      </c>
      <c r="CL1222" s="231">
        <f t="shared" si="2212"/>
        <v>1.0797904279999999</v>
      </c>
      <c r="CM1222" s="227">
        <f t="shared" si="2213"/>
        <v>3526.3016271199999</v>
      </c>
      <c r="CN1222" s="227">
        <f t="shared" si="2214"/>
        <v>4088.7549004533334</v>
      </c>
      <c r="CO1222" s="227">
        <f t="shared" ref="CO1222:CO1257" si="2308">CO1221</f>
        <v>3113.21</v>
      </c>
      <c r="CP1222" s="227">
        <f t="shared" si="2215"/>
        <v>62.264200000000002</v>
      </c>
      <c r="CQ1222" s="227">
        <f t="shared" si="2216"/>
        <v>466.98149999999998</v>
      </c>
      <c r="CR1222" s="228">
        <f t="shared" si="2306"/>
        <v>1.0442919885721751</v>
      </c>
      <c r="CS1222" s="230">
        <f t="shared" si="2307"/>
        <v>312</v>
      </c>
      <c r="CT1222" s="231">
        <f t="shared" si="2217"/>
        <v>1.074808448</v>
      </c>
      <c r="CU1222" s="227">
        <f t="shared" si="2218"/>
        <v>3494.31002661</v>
      </c>
      <c r="CV1222" s="227">
        <f t="shared" si="2219"/>
        <v>4023.55572661</v>
      </c>
      <c r="CW1222" s="227">
        <f t="shared" si="2151"/>
        <v>3113.21</v>
      </c>
      <c r="CX1222" s="227">
        <f t="shared" si="2220"/>
        <v>62.264200000000002</v>
      </c>
      <c r="CY1222" s="227">
        <f t="shared" si="2221"/>
        <v>435.84940000000006</v>
      </c>
      <c r="CZ1222" s="228">
        <f t="shared" si="2149"/>
        <v>1.0464900887887159</v>
      </c>
      <c r="DA1222" s="239">
        <f t="shared" si="2150"/>
        <v>291</v>
      </c>
      <c r="DB1222" s="231">
        <f t="shared" si="2222"/>
        <v>1.069602105</v>
      </c>
      <c r="DC1222" s="227">
        <f t="shared" si="2223"/>
        <v>3484.70312857</v>
      </c>
      <c r="DD1222" s="227">
        <f t="shared" si="2224"/>
        <v>3982.8167285700001</v>
      </c>
      <c r="DE1222" s="227">
        <f t="shared" si="2304"/>
        <v>3113.21</v>
      </c>
      <c r="DF1222" s="227">
        <f t="shared" si="2225"/>
        <v>62.264200000000002</v>
      </c>
      <c r="DG1222" s="227">
        <f t="shared" si="2226"/>
        <v>404.71730000000002</v>
      </c>
      <c r="DH1222" s="228">
        <f t="shared" si="2302"/>
        <v>1.0449225969041662</v>
      </c>
      <c r="DI1222" s="239">
        <f t="shared" si="2303"/>
        <v>270</v>
      </c>
      <c r="DJ1222" s="231">
        <f t="shared" si="2227"/>
        <v>1.064420983</v>
      </c>
      <c r="DK1222" s="227">
        <f t="shared" si="2228"/>
        <v>3462.6290249100002</v>
      </c>
      <c r="DL1222" s="227">
        <f t="shared" si="2229"/>
        <v>3929.6105249100001</v>
      </c>
      <c r="DM1222" s="227">
        <f t="shared" si="2148"/>
        <v>3113.21</v>
      </c>
      <c r="DN1222" s="227">
        <f t="shared" si="2230"/>
        <v>62.264200000000002</v>
      </c>
      <c r="DO1222" s="227">
        <f t="shared" si="2231"/>
        <v>372.54746333333333</v>
      </c>
      <c r="DP1222" s="228">
        <f t="shared" si="2146"/>
        <v>1.0415899199578655</v>
      </c>
      <c r="DQ1222" s="239">
        <f t="shared" si="2147"/>
        <v>249</v>
      </c>
      <c r="DR1222" s="231">
        <f t="shared" si="2232"/>
        <v>1.0592649569999999</v>
      </c>
      <c r="DS1222" s="227">
        <f t="shared" si="2233"/>
        <v>3434.8659287599999</v>
      </c>
      <c r="DT1222" s="227">
        <f t="shared" si="2234"/>
        <v>3869.6775920933333</v>
      </c>
      <c r="DU1222" s="227">
        <f t="shared" si="2301"/>
        <v>3113.21</v>
      </c>
      <c r="DV1222" s="227">
        <f t="shared" si="2235"/>
        <v>62.264200000000002</v>
      </c>
      <c r="DW1222" s="227">
        <f t="shared" si="2236"/>
        <v>343.49083666666667</v>
      </c>
      <c r="DX1222" s="228">
        <f t="shared" si="2298"/>
        <v>1.037130825337357</v>
      </c>
      <c r="DY1222" s="239">
        <f t="shared" si="2299"/>
        <v>231</v>
      </c>
      <c r="DZ1222" s="231">
        <f t="shared" si="2237"/>
        <v>1.0548653889999999</v>
      </c>
      <c r="EA1222" s="227">
        <f t="shared" si="2238"/>
        <v>3405.9557570500001</v>
      </c>
      <c r="EB1222" s="227">
        <f t="shared" si="2239"/>
        <v>3811.7107937166666</v>
      </c>
      <c r="EC1222" s="227">
        <f t="shared" si="2142"/>
        <v>3113.21</v>
      </c>
      <c r="ED1222" s="227">
        <f t="shared" si="2240"/>
        <v>62.264200000000002</v>
      </c>
      <c r="EE1222" s="227">
        <f t="shared" si="2241"/>
        <v>311.32100000000003</v>
      </c>
      <c r="EF1222" s="228">
        <f t="shared" si="2143"/>
        <v>1.0294106425480252</v>
      </c>
      <c r="EG1222" s="239">
        <f t="shared" si="2144"/>
        <v>209</v>
      </c>
      <c r="EH1222" s="231">
        <f t="shared" si="2242"/>
        <v>1.0495129480000001</v>
      </c>
      <c r="EI1222" s="227">
        <f t="shared" si="2243"/>
        <v>3363.4491914300002</v>
      </c>
      <c r="EJ1222" s="227">
        <f t="shared" si="2244"/>
        <v>3737.0343914300001</v>
      </c>
      <c r="EK1222" s="227">
        <f t="shared" si="2300"/>
        <v>3113.21</v>
      </c>
      <c r="EL1222" s="227">
        <f t="shared" si="2245"/>
        <v>62.264200000000002</v>
      </c>
      <c r="EM1222" s="227">
        <f t="shared" si="2246"/>
        <v>278.11342666666667</v>
      </c>
      <c r="EN1222" s="228">
        <f t="shared" si="2296"/>
        <v>1.0235765789387434</v>
      </c>
      <c r="EO1222" s="239">
        <f t="shared" si="2297"/>
        <v>188</v>
      </c>
      <c r="EP1222" s="231">
        <f t="shared" si="2247"/>
        <v>1.044429136</v>
      </c>
      <c r="EQ1222" s="227">
        <f t="shared" si="2248"/>
        <v>3328.1871188999999</v>
      </c>
      <c r="ER1222" s="227">
        <f t="shared" si="2249"/>
        <v>3668.5647455666667</v>
      </c>
      <c r="ES1222" s="227">
        <f t="shared" si="2141"/>
        <v>3113.21</v>
      </c>
      <c r="ET1222" s="227">
        <f t="shared" si="2250"/>
        <v>62.264200000000002</v>
      </c>
      <c r="EU1222" s="227">
        <f t="shared" si="2251"/>
        <v>248.01906333333332</v>
      </c>
      <c r="EV1222" s="228">
        <f t="shared" si="2139"/>
        <v>1.0222474848478043</v>
      </c>
      <c r="EW1222" s="239">
        <f t="shared" si="2140"/>
        <v>168</v>
      </c>
      <c r="EX1222" s="231">
        <f t="shared" si="2252"/>
        <v>1.0396103080000001</v>
      </c>
      <c r="EY1222" s="227">
        <f t="shared" si="2253"/>
        <v>3308.5297524699999</v>
      </c>
      <c r="EZ1222" s="227">
        <f t="shared" si="2254"/>
        <v>3618.8130158033332</v>
      </c>
      <c r="FA1222" s="227">
        <f t="shared" si="2290"/>
        <v>3113.21</v>
      </c>
      <c r="FB1222" s="227">
        <f t="shared" si="2255"/>
        <v>62.264200000000002</v>
      </c>
      <c r="FC1222" s="227">
        <f t="shared" si="2256"/>
        <v>216.88696333333334</v>
      </c>
      <c r="FD1222" s="228">
        <f t="shared" si="2288"/>
        <v>1.0221455420512175</v>
      </c>
      <c r="FE1222" s="239">
        <f t="shared" si="2289"/>
        <v>146</v>
      </c>
      <c r="FF1222" s="231">
        <f t="shared" si="2257"/>
        <v>1.034335271</v>
      </c>
      <c r="FG1222" s="227">
        <f t="shared" si="2258"/>
        <v>3291.4138334099998</v>
      </c>
      <c r="FH1222" s="227">
        <f t="shared" si="2259"/>
        <v>3570.5649967433333</v>
      </c>
      <c r="FI1222" s="227">
        <f t="shared" si="2138"/>
        <v>3113.21</v>
      </c>
      <c r="FJ1222" s="227">
        <f t="shared" si="2260"/>
        <v>62.264200000000002</v>
      </c>
      <c r="FK1222" s="227">
        <f t="shared" si="2261"/>
        <v>183.67939000000001</v>
      </c>
      <c r="FL1222" s="228">
        <f t="shared" si="2136"/>
        <v>1.0202065876462048</v>
      </c>
      <c r="FM1222" s="239">
        <f t="shared" si="2137"/>
        <v>124</v>
      </c>
      <c r="FN1222" s="231">
        <f t="shared" si="2262"/>
        <v>1.0290870009999999</v>
      </c>
      <c r="FO1222" s="227">
        <f t="shared" si="2263"/>
        <v>3268.5010792799999</v>
      </c>
      <c r="FP1222" s="227">
        <f t="shared" si="2264"/>
        <v>3514.4446692799997</v>
      </c>
      <c r="FQ1222" s="227">
        <f t="shared" si="2287"/>
        <v>3113.21</v>
      </c>
      <c r="FR1222" s="227">
        <f t="shared" si="2265"/>
        <v>62.264200000000002</v>
      </c>
      <c r="FS1222" s="227">
        <f t="shared" si="2266"/>
        <v>152.54729</v>
      </c>
      <c r="FT1222" s="228">
        <f t="shared" si="2285"/>
        <v>1.0190849345989699</v>
      </c>
      <c r="FU1222" s="239">
        <f t="shared" si="2286"/>
        <v>102</v>
      </c>
      <c r="FV1222" s="231">
        <f t="shared" si="2267"/>
        <v>1.0238653609999999</v>
      </c>
      <c r="FW1222" s="227">
        <f t="shared" si="2268"/>
        <v>3248.3412599500002</v>
      </c>
      <c r="FX1222" s="227">
        <f t="shared" si="2269"/>
        <v>3463.1527499500003</v>
      </c>
      <c r="FY1222" s="227">
        <f t="shared" si="2135"/>
        <v>3113.21</v>
      </c>
      <c r="FZ1222" s="227">
        <f t="shared" si="2270"/>
        <v>62.264200000000002</v>
      </c>
      <c r="GA1222" s="227">
        <f t="shared" si="2271"/>
        <v>121.41519</v>
      </c>
      <c r="GB1222" s="228">
        <f t="shared" si="2128"/>
        <v>1.0194923573919796</v>
      </c>
      <c r="GC1222" s="239">
        <f t="shared" si="2129"/>
        <v>80</v>
      </c>
      <c r="GD1222" s="231">
        <f t="shared" si="2272"/>
        <v>1.018670215</v>
      </c>
      <c r="GE1222" s="227">
        <f t="shared" si="2273"/>
        <v>3233.1510816199998</v>
      </c>
      <c r="GF1222" s="227">
        <f t="shared" si="2274"/>
        <v>3416.83047162</v>
      </c>
      <c r="GG1222" s="227">
        <f t="shared" si="2279"/>
        <v>3113.21</v>
      </c>
      <c r="GH1222" s="227">
        <f t="shared" si="2291"/>
        <v>62.264200000000002</v>
      </c>
      <c r="GI1222" s="227">
        <f t="shared" si="2292"/>
        <v>89.245353333333341</v>
      </c>
      <c r="GJ1222" s="228">
        <f t="shared" si="2275"/>
        <v>1.0184734649366698</v>
      </c>
      <c r="GK1222" s="239">
        <f t="shared" si="2276"/>
        <v>60</v>
      </c>
      <c r="GL1222" s="231">
        <f t="shared" si="2293"/>
        <v>1.0139702340000001</v>
      </c>
      <c r="GM1222" s="227">
        <f t="shared" si="2294"/>
        <v>3215.0175009300001</v>
      </c>
      <c r="GN1222" s="227">
        <f t="shared" si="2295"/>
        <v>3366.5270542633334</v>
      </c>
      <c r="GO1222" s="227">
        <f t="shared" si="2126"/>
        <v>3113.21</v>
      </c>
      <c r="GP1222" s="227">
        <f t="shared" si="2130"/>
        <v>62.264200000000002</v>
      </c>
      <c r="GQ1222" s="227">
        <f t="shared" si="2131"/>
        <v>57.075516666666665</v>
      </c>
      <c r="GR1222" s="228">
        <f t="shared" si="2119"/>
        <v>1.0133053486245442</v>
      </c>
      <c r="GS1222" s="239">
        <f t="shared" si="2120"/>
        <v>38</v>
      </c>
      <c r="GT1222" s="231">
        <f t="shared" si="2132"/>
        <v>1.008825297</v>
      </c>
      <c r="GU1222" s="227">
        <f t="shared" si="2133"/>
        <v>3182.4729117500001</v>
      </c>
      <c r="GV1222" s="227">
        <f t="shared" si="2134"/>
        <v>3301.8126284166669</v>
      </c>
      <c r="GW1222" s="227">
        <f t="shared" si="2277"/>
        <v>3113.21</v>
      </c>
      <c r="GX1222" s="227">
        <f t="shared" si="2280"/>
        <v>62.264200000000002</v>
      </c>
      <c r="GY1222" s="227">
        <f t="shared" si="2281"/>
        <v>23.867943333333336</v>
      </c>
      <c r="GZ1222" s="228">
        <f t="shared" si="2170"/>
        <v>1.001784307229493</v>
      </c>
      <c r="HA1222" s="239">
        <f t="shared" si="2171"/>
        <v>17</v>
      </c>
      <c r="HB1222" s="231">
        <f t="shared" si="2282"/>
        <v>1.0039385750000001</v>
      </c>
      <c r="HC1222" s="227">
        <f t="shared" si="2283"/>
        <v>3131.0484126599999</v>
      </c>
      <c r="HD1222" s="227">
        <f t="shared" si="2284"/>
        <v>3217.1805559933332</v>
      </c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3"/>
      <c r="JZ1222" s="1"/>
      <c r="KA1222" s="1"/>
      <c r="KB1222" s="1"/>
      <c r="KC1222" s="1"/>
      <c r="KD1222" s="1"/>
      <c r="KE1222" s="1"/>
    </row>
    <row r="1223" spans="1:291" x14ac:dyDescent="0.2">
      <c r="A1223" s="196">
        <f t="shared" si="2103"/>
        <v>43881</v>
      </c>
      <c r="B1223" s="236">
        <f t="shared" si="2174"/>
        <v>129063.10114751667</v>
      </c>
      <c r="C1223" s="66">
        <f t="shared" si="2158"/>
        <v>39785.994377269999</v>
      </c>
      <c r="D1223" s="77">
        <f t="shared" si="2104"/>
        <v>5320.25</v>
      </c>
      <c r="E1223" s="67">
        <f>VLOOKUP(A1222,[1]Plan1!$DQ$117:$DS$314,3)</f>
        <v>5331.42</v>
      </c>
      <c r="F1223" s="11">
        <f t="shared" si="2105"/>
        <v>43858</v>
      </c>
      <c r="G1223" s="73">
        <f t="shared" si="2093"/>
        <v>2.099525398242541E-3</v>
      </c>
      <c r="H1223" s="11">
        <f t="shared" si="2106"/>
        <v>43887</v>
      </c>
      <c r="I1223" s="11">
        <f t="shared" si="2094"/>
        <v>43887</v>
      </c>
      <c r="J1223" s="1">
        <f t="shared" si="2107"/>
        <v>20</v>
      </c>
      <c r="K1223" s="1">
        <f t="shared" si="2108"/>
        <v>18</v>
      </c>
      <c r="L1223" s="66">
        <f t="shared" si="2095"/>
        <v>1.00188937</v>
      </c>
      <c r="M1223" s="70">
        <f t="shared" si="2159"/>
        <v>1.01150052</v>
      </c>
      <c r="N1223" s="70">
        <f t="shared" si="2145"/>
        <v>1.1222899102568764</v>
      </c>
      <c r="O1223" s="66">
        <f t="shared" si="2155"/>
        <v>1.1244103299999999</v>
      </c>
      <c r="P1223" s="66">
        <f t="shared" si="2096"/>
        <v>39861.164841459999</v>
      </c>
      <c r="Q1223" s="74">
        <f t="shared" si="2097"/>
        <v>0</v>
      </c>
      <c r="R1223" s="75">
        <f t="shared" si="2156"/>
        <v>0</v>
      </c>
      <c r="S1223" s="66">
        <f t="shared" si="2157"/>
        <v>0</v>
      </c>
      <c r="T1223" s="10">
        <f t="shared" si="2109"/>
        <v>0.06</v>
      </c>
      <c r="U1223" s="74">
        <f t="shared" si="2152"/>
        <v>18</v>
      </c>
      <c r="V1223" s="74">
        <v>252</v>
      </c>
      <c r="W1223" s="70">
        <f t="shared" si="2098"/>
        <v>1.004170738</v>
      </c>
      <c r="X1223" s="66">
        <f t="shared" si="2099"/>
        <v>166.25047491999999</v>
      </c>
      <c r="Y1223" s="66">
        <v>0</v>
      </c>
      <c r="Z1223" s="67">
        <f t="shared" si="2100"/>
        <v>0</v>
      </c>
      <c r="AA1223" s="68" t="str">
        <f t="shared" si="2110"/>
        <v>A+INCORP J=</v>
      </c>
      <c r="AB1223" s="11">
        <f t="shared" si="2111"/>
        <v>43887</v>
      </c>
      <c r="AC1223" s="227">
        <f t="shared" si="2117"/>
        <v>3113.21</v>
      </c>
      <c r="AD1223" s="227">
        <f t="shared" si="2175"/>
        <v>62.264200000000002</v>
      </c>
      <c r="AE1223" s="227">
        <f t="shared" si="2176"/>
        <v>722.26472000000001</v>
      </c>
      <c r="AF1223" s="228">
        <f t="shared" si="2124"/>
        <v>1.0775904887853416</v>
      </c>
      <c r="AG1223" s="230">
        <f t="shared" si="2125"/>
        <v>481</v>
      </c>
      <c r="AH1223" s="231">
        <f t="shared" si="2177"/>
        <v>1.117640339</v>
      </c>
      <c r="AI1223" s="227">
        <f t="shared" si="2178"/>
        <v>3749.4212345800001</v>
      </c>
      <c r="AJ1223" s="227">
        <f t="shared" si="2179"/>
        <v>4533.9501545800003</v>
      </c>
      <c r="AK1223" s="227">
        <f t="shared" si="2165"/>
        <v>3113.21</v>
      </c>
      <c r="AL1223" s="227">
        <f t="shared" si="2180"/>
        <v>62.264200000000002</v>
      </c>
      <c r="AM1223" s="227">
        <f t="shared" si="2181"/>
        <v>691.13261999999997</v>
      </c>
      <c r="AN1223" s="228">
        <f t="shared" si="2166"/>
        <v>1.0766219353384545</v>
      </c>
      <c r="AO1223" s="230">
        <f t="shared" si="2167"/>
        <v>460</v>
      </c>
      <c r="AP1223" s="231">
        <f t="shared" si="2182"/>
        <v>1.1122265200000001</v>
      </c>
      <c r="AQ1223" s="227">
        <f t="shared" si="2183"/>
        <v>3727.9054334000002</v>
      </c>
      <c r="AR1223" s="227">
        <f t="shared" si="2184"/>
        <v>4481.3022534000002</v>
      </c>
      <c r="AS1223" s="227">
        <f t="shared" si="2112"/>
        <v>3113.21</v>
      </c>
      <c r="AT1223" s="227">
        <f t="shared" si="2185"/>
        <v>62.264200000000002</v>
      </c>
      <c r="AU1223" s="227">
        <f t="shared" si="2186"/>
        <v>660.00051999999994</v>
      </c>
      <c r="AV1223" s="228">
        <f t="shared" si="2113"/>
        <v>1.0742590305742068</v>
      </c>
      <c r="AW1223" s="230">
        <f t="shared" si="2114"/>
        <v>439</v>
      </c>
      <c r="AX1223" s="231">
        <f t="shared" si="2187"/>
        <v>1.1068389249999999</v>
      </c>
      <c r="AY1223" s="227">
        <f t="shared" si="2188"/>
        <v>3701.7054116700001</v>
      </c>
      <c r="AZ1223" s="227">
        <f t="shared" si="2189"/>
        <v>4423.9701316700002</v>
      </c>
      <c r="BA1223" s="227">
        <f t="shared" si="2091"/>
        <v>3113.21</v>
      </c>
      <c r="BB1223" s="227">
        <f t="shared" si="2190"/>
        <v>62.264200000000002</v>
      </c>
      <c r="BC1223" s="227">
        <f t="shared" si="2191"/>
        <v>627.83068333333335</v>
      </c>
      <c r="BD1223" s="228">
        <f t="shared" si="2163"/>
        <v>1.0699785421029213</v>
      </c>
      <c r="BE1223" s="230">
        <f t="shared" si="2164"/>
        <v>419</v>
      </c>
      <c r="BF1223" s="231">
        <f t="shared" si="2192"/>
        <v>1.101732148</v>
      </c>
      <c r="BG1223" s="227">
        <f t="shared" si="2193"/>
        <v>3669.94458936</v>
      </c>
      <c r="BH1223" s="227">
        <f t="shared" si="2194"/>
        <v>4360.0394726933337</v>
      </c>
      <c r="BI1223" s="227">
        <f t="shared" si="2115"/>
        <v>3113.21</v>
      </c>
      <c r="BJ1223" s="227">
        <f t="shared" si="2195"/>
        <v>62.264200000000002</v>
      </c>
      <c r="BK1223" s="227">
        <f t="shared" si="2196"/>
        <v>596.69858333333343</v>
      </c>
      <c r="BL1223" s="228">
        <f t="shared" si="2101"/>
        <v>1.0566644248621042</v>
      </c>
      <c r="BM1223" s="230">
        <f t="shared" si="2102"/>
        <v>397</v>
      </c>
      <c r="BN1223" s="231">
        <f t="shared" si="2197"/>
        <v>1.0961419020000001</v>
      </c>
      <c r="BO1223" s="227">
        <f t="shared" si="2198"/>
        <v>3605.8884099299999</v>
      </c>
      <c r="BP1223" s="227">
        <f t="shared" si="2199"/>
        <v>4264.8511932633337</v>
      </c>
      <c r="BQ1223" s="227">
        <f t="shared" si="2162"/>
        <v>3113.21</v>
      </c>
      <c r="BR1223" s="227">
        <f t="shared" si="2200"/>
        <v>62.264200000000002</v>
      </c>
      <c r="BS1223" s="227">
        <f t="shared" si="2201"/>
        <v>562.4532733333333</v>
      </c>
      <c r="BT1223" s="228">
        <f t="shared" si="2160"/>
        <v>1.0531882236129975</v>
      </c>
      <c r="BU1223" s="230">
        <f t="shared" si="2161"/>
        <v>374</v>
      </c>
      <c r="BV1223" s="231">
        <f t="shared" si="2202"/>
        <v>1.0903278810000001</v>
      </c>
      <c r="BW1223" s="227">
        <f t="shared" si="2203"/>
        <v>3574.9628144399999</v>
      </c>
      <c r="BX1223" s="227">
        <f t="shared" si="2204"/>
        <v>4199.6802877733335</v>
      </c>
      <c r="BY1223" s="227">
        <f t="shared" si="2092"/>
        <v>3113.21</v>
      </c>
      <c r="BZ1223" s="227">
        <f t="shared" si="2205"/>
        <v>62.264200000000002</v>
      </c>
      <c r="CA1223" s="227">
        <f t="shared" si="2206"/>
        <v>532.35891000000004</v>
      </c>
      <c r="CB1223" s="228">
        <f t="shared" ref="CB1223:CB1257" si="2309">($O1223/CB$708)</f>
        <v>1.0541359065138165</v>
      </c>
      <c r="CC1223" s="230">
        <f t="shared" ref="CC1223:CC1257" si="2310">NETWORKDAYS(CC$708,$A1223,$AE$118:$AE$502)-1</f>
        <v>354</v>
      </c>
      <c r="CD1223" s="231">
        <f t="shared" si="2207"/>
        <v>1.085297282</v>
      </c>
      <c r="CE1223" s="227">
        <f t="shared" si="2208"/>
        <v>3561.6704975299999</v>
      </c>
      <c r="CF1223" s="227">
        <f t="shared" si="2209"/>
        <v>4156.2936075300004</v>
      </c>
      <c r="CG1223" s="227">
        <f t="shared" si="2305"/>
        <v>3113.21</v>
      </c>
      <c r="CH1223" s="227">
        <f t="shared" si="2210"/>
        <v>62.264200000000002</v>
      </c>
      <c r="CI1223" s="227">
        <f t="shared" si="2211"/>
        <v>501.22681</v>
      </c>
      <c r="CJ1223" s="228">
        <f t="shared" si="2153"/>
        <v>1.0491005426367654</v>
      </c>
      <c r="CK1223" s="230">
        <f t="shared" si="2154"/>
        <v>333</v>
      </c>
      <c r="CL1223" s="231">
        <f t="shared" si="2212"/>
        <v>1.0800401319999999</v>
      </c>
      <c r="CM1223" s="227">
        <f t="shared" si="2213"/>
        <v>3527.4869982999999</v>
      </c>
      <c r="CN1223" s="227">
        <f t="shared" si="2214"/>
        <v>4090.9780082999996</v>
      </c>
      <c r="CO1223" s="227">
        <f t="shared" si="2308"/>
        <v>3113.21</v>
      </c>
      <c r="CP1223" s="227">
        <f t="shared" si="2215"/>
        <v>62.264200000000002</v>
      </c>
      <c r="CQ1223" s="227">
        <f t="shared" si="2216"/>
        <v>468.0192366666667</v>
      </c>
      <c r="CR1223" s="228">
        <f t="shared" si="2306"/>
        <v>1.0444015085388512</v>
      </c>
      <c r="CS1223" s="230">
        <f t="shared" si="2307"/>
        <v>313</v>
      </c>
      <c r="CT1223" s="231">
        <f t="shared" si="2217"/>
        <v>1.0750569999999999</v>
      </c>
      <c r="CU1223" s="227">
        <f t="shared" si="2218"/>
        <v>3495.4846440699998</v>
      </c>
      <c r="CV1223" s="227">
        <f t="shared" si="2219"/>
        <v>4025.7680807366664</v>
      </c>
      <c r="CW1223" s="227">
        <f t="shared" si="2151"/>
        <v>3113.21</v>
      </c>
      <c r="CX1223" s="227">
        <f t="shared" si="2220"/>
        <v>62.264200000000002</v>
      </c>
      <c r="CY1223" s="227">
        <f t="shared" si="2221"/>
        <v>436.88713666666666</v>
      </c>
      <c r="CZ1223" s="228">
        <f t="shared" si="2149"/>
        <v>1.0465998392808247</v>
      </c>
      <c r="DA1223" s="239">
        <f t="shared" si="2150"/>
        <v>292</v>
      </c>
      <c r="DB1223" s="231">
        <f t="shared" si="2222"/>
        <v>1.0698494540000001</v>
      </c>
      <c r="DC1223" s="227">
        <f t="shared" si="2223"/>
        <v>3485.8745198500001</v>
      </c>
      <c r="DD1223" s="227">
        <f t="shared" si="2224"/>
        <v>3985.0258565166669</v>
      </c>
      <c r="DE1223" s="227">
        <f t="shared" si="2304"/>
        <v>3113.21</v>
      </c>
      <c r="DF1223" s="227">
        <f t="shared" si="2225"/>
        <v>62.264200000000002</v>
      </c>
      <c r="DG1223" s="227">
        <f t="shared" si="2226"/>
        <v>405.75503666666668</v>
      </c>
      <c r="DH1223" s="228">
        <f t="shared" si="2302"/>
        <v>1.0450321830057971</v>
      </c>
      <c r="DI1223" s="239">
        <f t="shared" si="2303"/>
        <v>271</v>
      </c>
      <c r="DJ1223" s="231">
        <f t="shared" si="2227"/>
        <v>1.0646671329999999</v>
      </c>
      <c r="DK1223" s="227">
        <f t="shared" si="2228"/>
        <v>3463.79299317</v>
      </c>
      <c r="DL1223" s="227">
        <f t="shared" si="2229"/>
        <v>3931.8122298366666</v>
      </c>
      <c r="DM1223" s="227">
        <f t="shared" si="2148"/>
        <v>3113.21</v>
      </c>
      <c r="DN1223" s="227">
        <f t="shared" si="2230"/>
        <v>62.264200000000002</v>
      </c>
      <c r="DO1223" s="227">
        <f t="shared" si="2231"/>
        <v>373.58519999999999</v>
      </c>
      <c r="DP1223" s="228">
        <f t="shared" si="2146"/>
        <v>1.0416991565454983</v>
      </c>
      <c r="DQ1223" s="239">
        <f t="shared" si="2147"/>
        <v>250</v>
      </c>
      <c r="DR1223" s="231">
        <f t="shared" si="2232"/>
        <v>1.059509915</v>
      </c>
      <c r="DS1223" s="227">
        <f t="shared" si="2233"/>
        <v>3436.0205655200002</v>
      </c>
      <c r="DT1223" s="227">
        <f t="shared" si="2234"/>
        <v>3871.8699655200003</v>
      </c>
      <c r="DU1223" s="227">
        <f t="shared" si="2301"/>
        <v>3113.21</v>
      </c>
      <c r="DV1223" s="227">
        <f t="shared" si="2235"/>
        <v>62.264200000000002</v>
      </c>
      <c r="DW1223" s="227">
        <f t="shared" si="2236"/>
        <v>344.52857333333333</v>
      </c>
      <c r="DX1223" s="228">
        <f t="shared" si="2298"/>
        <v>1.0372395942781061</v>
      </c>
      <c r="DY1223" s="239">
        <f t="shared" si="2299"/>
        <v>232</v>
      </c>
      <c r="DZ1223" s="231">
        <f t="shared" si="2237"/>
        <v>1.0551093300000001</v>
      </c>
      <c r="EA1223" s="227">
        <f t="shared" si="2238"/>
        <v>3407.1006769400001</v>
      </c>
      <c r="EB1223" s="227">
        <f t="shared" si="2239"/>
        <v>3813.8934502733337</v>
      </c>
      <c r="EC1223" s="227">
        <f t="shared" si="2142"/>
        <v>3113.21</v>
      </c>
      <c r="ED1223" s="227">
        <f t="shared" si="2240"/>
        <v>62.264200000000002</v>
      </c>
      <c r="EE1223" s="227">
        <f t="shared" si="2241"/>
        <v>312.35873666666669</v>
      </c>
      <c r="EF1223" s="228">
        <f t="shared" si="2143"/>
        <v>1.0295186018357547</v>
      </c>
      <c r="EG1223" s="239">
        <f t="shared" si="2144"/>
        <v>210</v>
      </c>
      <c r="EH1223" s="231">
        <f t="shared" si="2242"/>
        <v>1.0497556509999999</v>
      </c>
      <c r="EI1223" s="227">
        <f t="shared" si="2243"/>
        <v>3364.5798218999998</v>
      </c>
      <c r="EJ1223" s="227">
        <f t="shared" si="2244"/>
        <v>3739.2027585666665</v>
      </c>
      <c r="EK1223" s="227">
        <f t="shared" si="2300"/>
        <v>3113.21</v>
      </c>
      <c r="EL1223" s="227">
        <f t="shared" si="2245"/>
        <v>62.264200000000002</v>
      </c>
      <c r="EM1223" s="227">
        <f t="shared" si="2246"/>
        <v>279.15116333333333</v>
      </c>
      <c r="EN1223" s="228">
        <f t="shared" si="2296"/>
        <v>1.0236839263799213</v>
      </c>
      <c r="EO1223" s="239">
        <f t="shared" si="2297"/>
        <v>189</v>
      </c>
      <c r="EP1223" s="231">
        <f t="shared" si="2247"/>
        <v>1.044670663</v>
      </c>
      <c r="EQ1223" s="227">
        <f t="shared" si="2248"/>
        <v>3329.30589482</v>
      </c>
      <c r="ER1223" s="227">
        <f t="shared" si="2249"/>
        <v>3670.7212581533336</v>
      </c>
      <c r="ES1223" s="227">
        <f t="shared" si="2141"/>
        <v>3113.21</v>
      </c>
      <c r="ET1223" s="227">
        <f t="shared" si="2250"/>
        <v>62.264200000000002</v>
      </c>
      <c r="EU1223" s="227">
        <f t="shared" si="2251"/>
        <v>249.05680000000001</v>
      </c>
      <c r="EV1223" s="228">
        <f t="shared" si="2139"/>
        <v>1.0223546929004375</v>
      </c>
      <c r="EW1223" s="239">
        <f t="shared" si="2140"/>
        <v>169</v>
      </c>
      <c r="EX1223" s="231">
        <f t="shared" si="2252"/>
        <v>1.03985072</v>
      </c>
      <c r="EY1223" s="227">
        <f t="shared" si="2253"/>
        <v>3309.6419185099999</v>
      </c>
      <c r="EZ1223" s="227">
        <f t="shared" si="2254"/>
        <v>3620.9629185099998</v>
      </c>
      <c r="FA1223" s="227">
        <f t="shared" si="2290"/>
        <v>3113.21</v>
      </c>
      <c r="FB1223" s="227">
        <f t="shared" si="2255"/>
        <v>62.264200000000002</v>
      </c>
      <c r="FC1223" s="227">
        <f t="shared" si="2256"/>
        <v>217.92470000000003</v>
      </c>
      <c r="FD1223" s="228">
        <f t="shared" si="2288"/>
        <v>1.0222527394126151</v>
      </c>
      <c r="FE1223" s="239">
        <f t="shared" si="2289"/>
        <v>147</v>
      </c>
      <c r="FF1223" s="231">
        <f t="shared" si="2257"/>
        <v>1.0345744640000001</v>
      </c>
      <c r="FG1223" s="227">
        <f t="shared" si="2258"/>
        <v>3292.5202486600001</v>
      </c>
      <c r="FH1223" s="227">
        <f t="shared" si="2259"/>
        <v>3572.7091486600002</v>
      </c>
      <c r="FI1223" s="227">
        <f t="shared" si="2138"/>
        <v>3113.21</v>
      </c>
      <c r="FJ1223" s="227">
        <f t="shared" si="2260"/>
        <v>62.264200000000002</v>
      </c>
      <c r="FK1223" s="227">
        <f t="shared" si="2261"/>
        <v>184.71712666666667</v>
      </c>
      <c r="FL1223" s="228">
        <f t="shared" si="2136"/>
        <v>1.0203135816600482</v>
      </c>
      <c r="FM1223" s="239">
        <f t="shared" si="2137"/>
        <v>125</v>
      </c>
      <c r="FN1223" s="231">
        <f t="shared" si="2262"/>
        <v>1.0293249799999999</v>
      </c>
      <c r="FO1223" s="227">
        <f t="shared" si="2263"/>
        <v>3269.5997913400001</v>
      </c>
      <c r="FP1223" s="227">
        <f t="shared" si="2264"/>
        <v>3516.5811180066667</v>
      </c>
      <c r="FQ1223" s="227">
        <f t="shared" si="2287"/>
        <v>3113.21</v>
      </c>
      <c r="FR1223" s="227">
        <f t="shared" si="2265"/>
        <v>62.264200000000002</v>
      </c>
      <c r="FS1223" s="227">
        <f t="shared" si="2266"/>
        <v>153.58502666666669</v>
      </c>
      <c r="FT1223" s="228">
        <f t="shared" si="2285"/>
        <v>1.0191918109796168</v>
      </c>
      <c r="FU1223" s="239">
        <f t="shared" si="2286"/>
        <v>103</v>
      </c>
      <c r="FV1223" s="231">
        <f t="shared" si="2267"/>
        <v>1.0241021320000001</v>
      </c>
      <c r="FW1223" s="227">
        <f t="shared" si="2268"/>
        <v>3249.43319372</v>
      </c>
      <c r="FX1223" s="227">
        <f t="shared" si="2269"/>
        <v>3465.2824203866667</v>
      </c>
      <c r="FY1223" s="227">
        <f t="shared" si="2135"/>
        <v>3113.21</v>
      </c>
      <c r="FZ1223" s="227">
        <f t="shared" si="2270"/>
        <v>62.264200000000002</v>
      </c>
      <c r="GA1223" s="227">
        <f t="shared" si="2271"/>
        <v>122.45292666666666</v>
      </c>
      <c r="GB1223" s="228">
        <f t="shared" si="2128"/>
        <v>1.0195992765010315</v>
      </c>
      <c r="GC1223" s="239">
        <f t="shared" si="2129"/>
        <v>81</v>
      </c>
      <c r="GD1223" s="231">
        <f t="shared" si="2272"/>
        <v>1.0189057850000001</v>
      </c>
      <c r="GE1223" s="227">
        <f t="shared" si="2273"/>
        <v>3234.2379104299998</v>
      </c>
      <c r="GF1223" s="227">
        <f t="shared" si="2274"/>
        <v>3418.9550370966663</v>
      </c>
      <c r="GG1223" s="227">
        <f t="shared" si="2279"/>
        <v>3113.21</v>
      </c>
      <c r="GH1223" s="227">
        <f t="shared" si="2291"/>
        <v>62.264200000000002</v>
      </c>
      <c r="GI1223" s="227">
        <f t="shared" si="2292"/>
        <v>90.283090000000001</v>
      </c>
      <c r="GJ1223" s="228">
        <f t="shared" si="2275"/>
        <v>1.0185802771895272</v>
      </c>
      <c r="GK1223" s="239">
        <f t="shared" si="2276"/>
        <v>61</v>
      </c>
      <c r="GL1223" s="231">
        <f t="shared" si="2293"/>
        <v>1.0142047169999999</v>
      </c>
      <c r="GM1223" s="227">
        <f t="shared" si="2294"/>
        <v>3216.0982337300002</v>
      </c>
      <c r="GN1223" s="227">
        <f t="shared" si="2295"/>
        <v>3368.6455237300001</v>
      </c>
      <c r="GO1223" s="227">
        <f t="shared" si="2126"/>
        <v>3113.21</v>
      </c>
      <c r="GP1223" s="227">
        <f t="shared" si="2130"/>
        <v>62.264200000000002</v>
      </c>
      <c r="GQ1223" s="227">
        <f t="shared" si="2131"/>
        <v>58.11325333333334</v>
      </c>
      <c r="GR1223" s="228">
        <f t="shared" si="2119"/>
        <v>1.0134116188719735</v>
      </c>
      <c r="GS1223" s="239">
        <f t="shared" si="2120"/>
        <v>39</v>
      </c>
      <c r="GT1223" s="231">
        <f t="shared" si="2132"/>
        <v>1.00905859</v>
      </c>
      <c r="GU1223" s="227">
        <f t="shared" si="2133"/>
        <v>3183.54270395</v>
      </c>
      <c r="GV1223" s="227">
        <f t="shared" si="2134"/>
        <v>3303.9201572833335</v>
      </c>
      <c r="GW1223" s="227">
        <f t="shared" si="2277"/>
        <v>3113.21</v>
      </c>
      <c r="GX1223" s="227">
        <f t="shared" si="2280"/>
        <v>62.264200000000002</v>
      </c>
      <c r="GY1223" s="227">
        <f t="shared" si="2281"/>
        <v>24.90568</v>
      </c>
      <c r="GZ1223" s="228">
        <f t="shared" si="2170"/>
        <v>1.0018893692094228</v>
      </c>
      <c r="HA1223" s="239">
        <f t="shared" si="2171"/>
        <v>18</v>
      </c>
      <c r="HB1223" s="231">
        <f t="shared" si="2282"/>
        <v>1.004170738</v>
      </c>
      <c r="HC1223" s="227">
        <f t="shared" si="2283"/>
        <v>3132.10091865</v>
      </c>
      <c r="HD1223" s="227">
        <f t="shared" si="2284"/>
        <v>3219.27079865</v>
      </c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3"/>
      <c r="JZ1223" s="1"/>
      <c r="KA1223" s="1"/>
      <c r="KB1223" s="1"/>
      <c r="KC1223" s="1"/>
      <c r="KD1223" s="1"/>
      <c r="KE1223" s="1"/>
    </row>
    <row r="1224" spans="1:291" ht="13.5" thickBot="1" x14ac:dyDescent="0.25">
      <c r="A1224" s="196">
        <f t="shared" si="2103"/>
        <v>43882</v>
      </c>
      <c r="B1224" s="236">
        <f t="shared" si="2174"/>
        <v>129126.97613278996</v>
      </c>
      <c r="C1224" s="66">
        <f t="shared" si="2158"/>
        <v>39785.994377269999</v>
      </c>
      <c r="D1224" s="77">
        <f t="shared" si="2104"/>
        <v>5320.25</v>
      </c>
      <c r="E1224" s="67">
        <f>VLOOKUP(A1223,[1]Plan1!$DQ$117:$DS$314,3)</f>
        <v>5331.42</v>
      </c>
      <c r="F1224" s="11">
        <f t="shared" si="2105"/>
        <v>43858</v>
      </c>
      <c r="G1224" s="73">
        <f t="shared" si="2093"/>
        <v>2.099525398242541E-3</v>
      </c>
      <c r="H1224" s="11">
        <f t="shared" si="2106"/>
        <v>43887</v>
      </c>
      <c r="I1224" s="11">
        <f t="shared" si="2094"/>
        <v>43887</v>
      </c>
      <c r="J1224" s="1">
        <f t="shared" si="2107"/>
        <v>20</v>
      </c>
      <c r="K1224" s="1">
        <f t="shared" si="2108"/>
        <v>19</v>
      </c>
      <c r="L1224" s="66">
        <f t="shared" si="2095"/>
        <v>1.00199444</v>
      </c>
      <c r="M1224" s="70">
        <f t="shared" si="2159"/>
        <v>1.01150052</v>
      </c>
      <c r="N1224" s="70">
        <f t="shared" si="2145"/>
        <v>1.1222899102568764</v>
      </c>
      <c r="O1224" s="66">
        <f t="shared" si="2155"/>
        <v>1.12452825</v>
      </c>
      <c r="P1224" s="66">
        <f t="shared" si="2096"/>
        <v>39865.345155889998</v>
      </c>
      <c r="Q1224" s="74">
        <f t="shared" si="2097"/>
        <v>0</v>
      </c>
      <c r="R1224" s="75">
        <f t="shared" si="2156"/>
        <v>0</v>
      </c>
      <c r="S1224" s="66">
        <f t="shared" si="2157"/>
        <v>0</v>
      </c>
      <c r="T1224" s="10">
        <f t="shared" si="2109"/>
        <v>0.06</v>
      </c>
      <c r="U1224" s="74">
        <f t="shared" si="2152"/>
        <v>19</v>
      </c>
      <c r="V1224" s="74">
        <v>252</v>
      </c>
      <c r="W1224" s="70">
        <f t="shared" si="2098"/>
        <v>1.004402955</v>
      </c>
      <c r="X1224" s="66">
        <f t="shared" si="2099"/>
        <v>175.52532077999999</v>
      </c>
      <c r="Y1224" s="66">
        <v>0</v>
      </c>
      <c r="Z1224" s="67">
        <f t="shared" si="2100"/>
        <v>0</v>
      </c>
      <c r="AA1224" s="68" t="str">
        <f t="shared" si="2110"/>
        <v>A+INCORP J=</v>
      </c>
      <c r="AB1224" s="11">
        <f t="shared" si="2111"/>
        <v>43887</v>
      </c>
      <c r="AC1224" s="227">
        <f t="shared" si="2117"/>
        <v>3113.21</v>
      </c>
      <c r="AD1224" s="227">
        <f t="shared" si="2175"/>
        <v>62.264200000000002</v>
      </c>
      <c r="AE1224" s="227">
        <f t="shared" si="2176"/>
        <v>723.30245666666667</v>
      </c>
      <c r="AF1224" s="228">
        <f t="shared" si="2124"/>
        <v>1.0777034986599818</v>
      </c>
      <c r="AG1224" s="230">
        <f t="shared" si="2125"/>
        <v>482</v>
      </c>
      <c r="AH1224" s="231">
        <f t="shared" si="2177"/>
        <v>1.117898796</v>
      </c>
      <c r="AI1224" s="227">
        <f t="shared" si="2178"/>
        <v>3750.6816002400001</v>
      </c>
      <c r="AJ1224" s="227">
        <f t="shared" si="2179"/>
        <v>4536.2482569066669</v>
      </c>
      <c r="AK1224" s="227">
        <f t="shared" si="2165"/>
        <v>3113.21</v>
      </c>
      <c r="AL1224" s="227">
        <f t="shared" si="2180"/>
        <v>62.264200000000002</v>
      </c>
      <c r="AM1224" s="227">
        <f t="shared" si="2181"/>
        <v>692.17035666666675</v>
      </c>
      <c r="AN1224" s="228">
        <f t="shared" si="2166"/>
        <v>1.0767348436382345</v>
      </c>
      <c r="AO1224" s="230">
        <f t="shared" si="2167"/>
        <v>461</v>
      </c>
      <c r="AP1224" s="231">
        <f t="shared" si="2182"/>
        <v>1.1124837249999999</v>
      </c>
      <c r="AQ1224" s="227">
        <f t="shared" si="2183"/>
        <v>3729.15856639</v>
      </c>
      <c r="AR1224" s="227">
        <f t="shared" si="2184"/>
        <v>4483.5931230566666</v>
      </c>
      <c r="AS1224" s="227">
        <f t="shared" si="2112"/>
        <v>3113.21</v>
      </c>
      <c r="AT1224" s="227">
        <f t="shared" si="2185"/>
        <v>62.264200000000002</v>
      </c>
      <c r="AU1224" s="227">
        <f t="shared" si="2186"/>
        <v>661.03825666666671</v>
      </c>
      <c r="AV1224" s="228">
        <f t="shared" si="2113"/>
        <v>1.0743716910696735</v>
      </c>
      <c r="AW1224" s="230">
        <f t="shared" si="2114"/>
        <v>440</v>
      </c>
      <c r="AX1224" s="231">
        <f t="shared" si="2187"/>
        <v>1.107094885</v>
      </c>
      <c r="AY1224" s="227">
        <f t="shared" si="2188"/>
        <v>3702.9497405299999</v>
      </c>
      <c r="AZ1224" s="227">
        <f t="shared" si="2189"/>
        <v>4426.2521971966662</v>
      </c>
      <c r="BA1224" s="227">
        <f t="shared" ref="BA1224:BA1257" si="2311">BA1223</f>
        <v>3113.21</v>
      </c>
      <c r="BB1224" s="227">
        <f t="shared" si="2190"/>
        <v>62.264200000000002</v>
      </c>
      <c r="BC1224" s="227">
        <f t="shared" si="2191"/>
        <v>628.86842000000001</v>
      </c>
      <c r="BD1224" s="228">
        <f t="shared" si="2163"/>
        <v>1.0700907536918036</v>
      </c>
      <c r="BE1224" s="230">
        <f t="shared" si="2164"/>
        <v>420</v>
      </c>
      <c r="BF1224" s="231">
        <f t="shared" si="2192"/>
        <v>1.1019869259999999</v>
      </c>
      <c r="BG1224" s="227">
        <f t="shared" si="2193"/>
        <v>3671.1782383499999</v>
      </c>
      <c r="BH1224" s="227">
        <f t="shared" si="2194"/>
        <v>4362.3108583499998</v>
      </c>
      <c r="BI1224" s="227">
        <f t="shared" si="2115"/>
        <v>3113.21</v>
      </c>
      <c r="BJ1224" s="227">
        <f t="shared" si="2195"/>
        <v>62.264200000000002</v>
      </c>
      <c r="BK1224" s="227">
        <f t="shared" si="2196"/>
        <v>597.73631999999998</v>
      </c>
      <c r="BL1224" s="228">
        <f t="shared" si="2101"/>
        <v>1.0567752401629384</v>
      </c>
      <c r="BM1224" s="230">
        <f t="shared" si="2102"/>
        <v>398</v>
      </c>
      <c r="BN1224" s="231">
        <f t="shared" si="2197"/>
        <v>1.0963953879999999</v>
      </c>
      <c r="BO1224" s="227">
        <f t="shared" si="2198"/>
        <v>3607.1005289700001</v>
      </c>
      <c r="BP1224" s="227">
        <f t="shared" si="2199"/>
        <v>4267.1010489700002</v>
      </c>
      <c r="BQ1224" s="227">
        <f t="shared" si="2162"/>
        <v>3113.21</v>
      </c>
      <c r="BR1224" s="227">
        <f t="shared" si="2200"/>
        <v>62.264200000000002</v>
      </c>
      <c r="BS1224" s="227">
        <f t="shared" si="2201"/>
        <v>563.49101000000007</v>
      </c>
      <c r="BT1224" s="228">
        <f t="shared" si="2160"/>
        <v>1.0532986743550574</v>
      </c>
      <c r="BU1224" s="230">
        <f t="shared" si="2161"/>
        <v>375</v>
      </c>
      <c r="BV1224" s="231">
        <f t="shared" si="2202"/>
        <v>1.0905800219999999</v>
      </c>
      <c r="BW1224" s="227">
        <f t="shared" si="2203"/>
        <v>3576.16453624</v>
      </c>
      <c r="BX1224" s="227">
        <f t="shared" si="2204"/>
        <v>4201.9197462399998</v>
      </c>
      <c r="BY1224" s="227">
        <f t="shared" ref="BY1224:BY1257" si="2312">BY1223</f>
        <v>3113.21</v>
      </c>
      <c r="BZ1224" s="227">
        <f t="shared" si="2205"/>
        <v>62.264200000000002</v>
      </c>
      <c r="CA1224" s="227">
        <f t="shared" si="2206"/>
        <v>533.3966466666667</v>
      </c>
      <c r="CB1224" s="228">
        <f t="shared" si="2309"/>
        <v>1.0542464566419856</v>
      </c>
      <c r="CC1224" s="230">
        <f t="shared" si="2310"/>
        <v>355</v>
      </c>
      <c r="CD1224" s="231">
        <f t="shared" si="2207"/>
        <v>1.0855482599999999</v>
      </c>
      <c r="CE1224" s="227">
        <f t="shared" si="2208"/>
        <v>3562.86775223</v>
      </c>
      <c r="CF1224" s="227">
        <f t="shared" si="2209"/>
        <v>4158.5285988966662</v>
      </c>
      <c r="CG1224" s="227">
        <f t="shared" si="2305"/>
        <v>3113.21</v>
      </c>
      <c r="CH1224" s="227">
        <f t="shared" si="2210"/>
        <v>62.264200000000002</v>
      </c>
      <c r="CI1224" s="227">
        <f t="shared" si="2211"/>
        <v>502.26454666666666</v>
      </c>
      <c r="CJ1224" s="228">
        <f t="shared" si="2153"/>
        <v>1.049210564692493</v>
      </c>
      <c r="CK1224" s="230">
        <f t="shared" si="2154"/>
        <v>334</v>
      </c>
      <c r="CL1224" s="231">
        <f t="shared" si="2212"/>
        <v>1.0802898940000001</v>
      </c>
      <c r="CM1224" s="227">
        <f t="shared" si="2213"/>
        <v>3528.6727613500002</v>
      </c>
      <c r="CN1224" s="227">
        <f t="shared" si="2214"/>
        <v>4093.2015080166666</v>
      </c>
      <c r="CO1224" s="227">
        <f t="shared" si="2308"/>
        <v>3113.21</v>
      </c>
      <c r="CP1224" s="227">
        <f t="shared" si="2215"/>
        <v>62.264200000000002</v>
      </c>
      <c r="CQ1224" s="227">
        <f t="shared" si="2216"/>
        <v>469.05697333333336</v>
      </c>
      <c r="CR1224" s="228">
        <f t="shared" si="2306"/>
        <v>1.0445110377939648</v>
      </c>
      <c r="CS1224" s="230">
        <f t="shared" si="2307"/>
        <v>314</v>
      </c>
      <c r="CT1224" s="231">
        <f t="shared" si="2217"/>
        <v>1.07530561</v>
      </c>
      <c r="CU1224" s="227">
        <f t="shared" si="2218"/>
        <v>3496.6596507200002</v>
      </c>
      <c r="CV1224" s="227">
        <f t="shared" si="2219"/>
        <v>4027.9808240533334</v>
      </c>
      <c r="CW1224" s="227">
        <f t="shared" si="2151"/>
        <v>3113.21</v>
      </c>
      <c r="CX1224" s="227">
        <f t="shared" si="2220"/>
        <v>62.264200000000002</v>
      </c>
      <c r="CY1224" s="227">
        <f t="shared" si="2221"/>
        <v>437.92487333333332</v>
      </c>
      <c r="CZ1224" s="228">
        <f t="shared" si="2149"/>
        <v>1.0467095990809219</v>
      </c>
      <c r="DA1224" s="239">
        <f t="shared" si="2150"/>
        <v>293</v>
      </c>
      <c r="DB1224" s="231">
        <f t="shared" si="2222"/>
        <v>1.070096859</v>
      </c>
      <c r="DC1224" s="227">
        <f t="shared" si="2223"/>
        <v>3487.0462936499998</v>
      </c>
      <c r="DD1224" s="227">
        <f t="shared" si="2224"/>
        <v>3987.2353669833333</v>
      </c>
      <c r="DE1224" s="227">
        <f t="shared" si="2304"/>
        <v>3113.21</v>
      </c>
      <c r="DF1224" s="227">
        <f t="shared" si="2225"/>
        <v>62.264200000000002</v>
      </c>
      <c r="DG1224" s="227">
        <f t="shared" si="2226"/>
        <v>406.79277333333329</v>
      </c>
      <c r="DH1224" s="228">
        <f t="shared" si="2302"/>
        <v>1.0451417784014745</v>
      </c>
      <c r="DI1224" s="239">
        <f t="shared" si="2303"/>
        <v>272</v>
      </c>
      <c r="DJ1224" s="231">
        <f t="shared" si="2227"/>
        <v>1.0649133399999999</v>
      </c>
      <c r="DK1224" s="227">
        <f t="shared" si="2228"/>
        <v>3464.9573456500002</v>
      </c>
      <c r="DL1224" s="227">
        <f t="shared" si="2229"/>
        <v>3934.0143189833334</v>
      </c>
      <c r="DM1224" s="227">
        <f t="shared" si="2148"/>
        <v>3113.21</v>
      </c>
      <c r="DN1224" s="227">
        <f t="shared" si="2230"/>
        <v>62.264200000000002</v>
      </c>
      <c r="DO1224" s="227">
        <f t="shared" si="2231"/>
        <v>374.62293666666665</v>
      </c>
      <c r="DP1224" s="228">
        <f t="shared" si="2146"/>
        <v>1.0418084023975351</v>
      </c>
      <c r="DQ1224" s="239">
        <f t="shared" si="2147"/>
        <v>251</v>
      </c>
      <c r="DR1224" s="231">
        <f t="shared" si="2232"/>
        <v>1.0597549289999999</v>
      </c>
      <c r="DS1224" s="227">
        <f t="shared" si="2233"/>
        <v>3437.1755810899999</v>
      </c>
      <c r="DT1224" s="227">
        <f t="shared" si="2234"/>
        <v>3874.0627177566666</v>
      </c>
      <c r="DU1224" s="227">
        <f t="shared" si="2301"/>
        <v>3113.21</v>
      </c>
      <c r="DV1224" s="227">
        <f t="shared" si="2235"/>
        <v>62.264200000000002</v>
      </c>
      <c r="DW1224" s="227">
        <f t="shared" si="2236"/>
        <v>345.56630999999999</v>
      </c>
      <c r="DX1224" s="228">
        <f t="shared" si="2298"/>
        <v>1.0373483724435979</v>
      </c>
      <c r="DY1224" s="239">
        <f t="shared" si="2299"/>
        <v>233</v>
      </c>
      <c r="DZ1224" s="231">
        <f t="shared" si="2237"/>
        <v>1.0553533260000001</v>
      </c>
      <c r="EA1224" s="227">
        <f t="shared" si="2238"/>
        <v>3408.2459699599999</v>
      </c>
      <c r="EB1224" s="227">
        <f t="shared" si="2239"/>
        <v>3816.0764799600001</v>
      </c>
      <c r="EC1224" s="227">
        <f t="shared" si="2142"/>
        <v>3113.21</v>
      </c>
      <c r="ED1224" s="227">
        <f t="shared" si="2240"/>
        <v>62.264200000000002</v>
      </c>
      <c r="EE1224" s="227">
        <f t="shared" si="2241"/>
        <v>313.39647333333335</v>
      </c>
      <c r="EF1224" s="228">
        <f t="shared" si="2143"/>
        <v>1.0296265702795599</v>
      </c>
      <c r="EG1224" s="239">
        <f t="shared" si="2144"/>
        <v>211</v>
      </c>
      <c r="EH1224" s="231">
        <f t="shared" si="2242"/>
        <v>1.0499984090000001</v>
      </c>
      <c r="EI1224" s="227">
        <f t="shared" si="2243"/>
        <v>3365.71082174</v>
      </c>
      <c r="EJ1224" s="227">
        <f t="shared" si="2244"/>
        <v>3741.3714950733333</v>
      </c>
      <c r="EK1224" s="227">
        <f t="shared" si="2300"/>
        <v>3113.21</v>
      </c>
      <c r="EL1224" s="227">
        <f t="shared" si="2245"/>
        <v>62.264200000000002</v>
      </c>
      <c r="EM1224" s="227">
        <f t="shared" si="2246"/>
        <v>280.18889999999999</v>
      </c>
      <c r="EN1224" s="228">
        <f t="shared" si="2296"/>
        <v>1.0237912829252838</v>
      </c>
      <c r="EO1224" s="239">
        <f t="shared" si="2297"/>
        <v>190</v>
      </c>
      <c r="EP1224" s="231">
        <f t="shared" si="2247"/>
        <v>1.044912246</v>
      </c>
      <c r="EQ1224" s="227">
        <f t="shared" si="2248"/>
        <v>3330.4250402799998</v>
      </c>
      <c r="ER1224" s="227">
        <f t="shared" si="2249"/>
        <v>3672.87814028</v>
      </c>
      <c r="ES1224" s="227">
        <f t="shared" si="2141"/>
        <v>3113.21</v>
      </c>
      <c r="ET1224" s="227">
        <f t="shared" si="2250"/>
        <v>62.264200000000002</v>
      </c>
      <c r="EU1224" s="227">
        <f t="shared" si="2251"/>
        <v>250.0945366666667</v>
      </c>
      <c r="EV1224" s="228">
        <f t="shared" si="2139"/>
        <v>1.0224619100454337</v>
      </c>
      <c r="EW1224" s="239">
        <f t="shared" si="2140"/>
        <v>170</v>
      </c>
      <c r="EX1224" s="231">
        <f t="shared" si="2252"/>
        <v>1.0400911880000001</v>
      </c>
      <c r="EY1224" s="227">
        <f t="shared" si="2253"/>
        <v>3310.7544527300001</v>
      </c>
      <c r="EZ1224" s="227">
        <f t="shared" si="2254"/>
        <v>3623.1131893966667</v>
      </c>
      <c r="FA1224" s="227">
        <f t="shared" si="2290"/>
        <v>3113.21</v>
      </c>
      <c r="FB1224" s="227">
        <f t="shared" si="2255"/>
        <v>62.264200000000002</v>
      </c>
      <c r="FC1224" s="227">
        <f t="shared" si="2256"/>
        <v>218.96243666666666</v>
      </c>
      <c r="FD1224" s="228">
        <f t="shared" si="2288"/>
        <v>1.0223599458654689</v>
      </c>
      <c r="FE1224" s="239">
        <f t="shared" si="2289"/>
        <v>148</v>
      </c>
      <c r="FF1224" s="231">
        <f t="shared" si="2257"/>
        <v>1.0348137120000001</v>
      </c>
      <c r="FG1224" s="227">
        <f t="shared" si="2258"/>
        <v>3293.6270279099999</v>
      </c>
      <c r="FH1224" s="227">
        <f t="shared" si="2259"/>
        <v>3574.8536645766667</v>
      </c>
      <c r="FI1224" s="227">
        <f t="shared" si="2138"/>
        <v>3113.21</v>
      </c>
      <c r="FJ1224" s="227">
        <f t="shared" si="2260"/>
        <v>62.264200000000002</v>
      </c>
      <c r="FK1224" s="227">
        <f t="shared" si="2261"/>
        <v>185.75486333333333</v>
      </c>
      <c r="FL1224" s="228">
        <f t="shared" si="2136"/>
        <v>1.0204205847481018</v>
      </c>
      <c r="FM1224" s="239">
        <f t="shared" si="2137"/>
        <v>126</v>
      </c>
      <c r="FN1224" s="231">
        <f t="shared" si="2262"/>
        <v>1.0295630140000001</v>
      </c>
      <c r="FO1224" s="227">
        <f t="shared" si="2263"/>
        <v>3270.6988657500001</v>
      </c>
      <c r="FP1224" s="227">
        <f t="shared" si="2264"/>
        <v>3518.7179290833333</v>
      </c>
      <c r="FQ1224" s="227">
        <f t="shared" si="2287"/>
        <v>3113.21</v>
      </c>
      <c r="FR1224" s="227">
        <f t="shared" si="2265"/>
        <v>62.264200000000002</v>
      </c>
      <c r="FS1224" s="227">
        <f t="shared" si="2266"/>
        <v>154.62276333333335</v>
      </c>
      <c r="FT1224" s="228">
        <f t="shared" si="2285"/>
        <v>1.0192986964244979</v>
      </c>
      <c r="FU1224" s="239">
        <f t="shared" si="2286"/>
        <v>104</v>
      </c>
      <c r="FV1224" s="231">
        <f t="shared" si="2267"/>
        <v>1.024338958</v>
      </c>
      <c r="FW1224" s="227">
        <f t="shared" si="2268"/>
        <v>3250.5254884999999</v>
      </c>
      <c r="FX1224" s="227">
        <f t="shared" si="2269"/>
        <v>3467.4124518333333</v>
      </c>
      <c r="FY1224" s="227">
        <f t="shared" si="2135"/>
        <v>3113.21</v>
      </c>
      <c r="FZ1224" s="227">
        <f t="shared" si="2270"/>
        <v>62.264200000000002</v>
      </c>
      <c r="GA1224" s="227">
        <f t="shared" si="2271"/>
        <v>123.49066333333334</v>
      </c>
      <c r="GB1224" s="228">
        <f t="shared" si="2128"/>
        <v>1.019706204677941</v>
      </c>
      <c r="GC1224" s="239">
        <f t="shared" si="2129"/>
        <v>82</v>
      </c>
      <c r="GD1224" s="231">
        <f t="shared" si="2272"/>
        <v>1.01914141</v>
      </c>
      <c r="GE1224" s="227">
        <f t="shared" si="2273"/>
        <v>3235.32509944</v>
      </c>
      <c r="GF1224" s="227">
        <f t="shared" si="2274"/>
        <v>3421.0799627733331</v>
      </c>
      <c r="GG1224" s="227">
        <f t="shared" si="2279"/>
        <v>3113.21</v>
      </c>
      <c r="GH1224" s="227">
        <f t="shared" si="2291"/>
        <v>62.264200000000002</v>
      </c>
      <c r="GI1224" s="227">
        <f t="shared" si="2292"/>
        <v>91.320826666666662</v>
      </c>
      <c r="GJ1224" s="228">
        <f t="shared" si="2275"/>
        <v>1.0186870985011798</v>
      </c>
      <c r="GK1224" s="239">
        <f t="shared" si="2276"/>
        <v>62</v>
      </c>
      <c r="GL1224" s="231">
        <f t="shared" si="2293"/>
        <v>1.014439254</v>
      </c>
      <c r="GM1224" s="227">
        <f t="shared" si="2294"/>
        <v>3217.1793223499999</v>
      </c>
      <c r="GN1224" s="227">
        <f t="shared" si="2295"/>
        <v>3370.7643490166665</v>
      </c>
      <c r="GO1224" s="227">
        <f t="shared" si="2126"/>
        <v>3113.21</v>
      </c>
      <c r="GP1224" s="227">
        <f t="shared" si="2130"/>
        <v>62.264200000000002</v>
      </c>
      <c r="GQ1224" s="227">
        <f t="shared" si="2131"/>
        <v>59.15099</v>
      </c>
      <c r="GR1224" s="228">
        <f t="shared" si="2119"/>
        <v>1.0135178981322304</v>
      </c>
      <c r="GS1224" s="239">
        <f t="shared" si="2120"/>
        <v>40</v>
      </c>
      <c r="GT1224" s="231">
        <f t="shared" si="2132"/>
        <v>1.009291937</v>
      </c>
      <c r="GU1224" s="227">
        <f t="shared" si="2133"/>
        <v>3184.61284922</v>
      </c>
      <c r="GV1224" s="227">
        <f t="shared" si="2134"/>
        <v>3306.0280392200002</v>
      </c>
      <c r="GW1224" s="227">
        <f t="shared" si="2277"/>
        <v>3113.21</v>
      </c>
      <c r="GX1224" s="227">
        <f t="shared" si="2280"/>
        <v>62.264200000000002</v>
      </c>
      <c r="GY1224" s="227">
        <f t="shared" si="2281"/>
        <v>25.943416666666668</v>
      </c>
      <c r="GZ1224" s="228">
        <f t="shared" si="2170"/>
        <v>1.0019944400997065</v>
      </c>
      <c r="HA1224" s="239">
        <f t="shared" si="2171"/>
        <v>19</v>
      </c>
      <c r="HB1224" s="231">
        <f t="shared" si="2282"/>
        <v>1.004402955</v>
      </c>
      <c r="HC1224" s="227">
        <f t="shared" si="2283"/>
        <v>3133.15377283</v>
      </c>
      <c r="HD1224" s="227">
        <f t="shared" si="2284"/>
        <v>3221.3613894966666</v>
      </c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3"/>
      <c r="JZ1224" s="1"/>
      <c r="KA1224" s="1"/>
      <c r="KB1224" s="1"/>
      <c r="KC1224" s="1"/>
      <c r="KD1224" s="1"/>
      <c r="KE1224" s="1"/>
    </row>
    <row r="1225" spans="1:291" x14ac:dyDescent="0.2">
      <c r="A1225" s="196">
        <f t="shared" si="2103"/>
        <v>43883</v>
      </c>
      <c r="B1225" s="236">
        <f t="shared" si="2174"/>
        <v>129172.59007086334</v>
      </c>
      <c r="C1225" s="66">
        <f t="shared" si="2158"/>
        <v>39785.994377269999</v>
      </c>
      <c r="D1225" s="77">
        <f t="shared" si="2104"/>
        <v>5320.25</v>
      </c>
      <c r="E1225" s="67">
        <f>VLOOKUP(A1224,[1]Plan1!$DQ$117:$DS$314,3)</f>
        <v>5331.42</v>
      </c>
      <c r="F1225" s="11">
        <f t="shared" si="2105"/>
        <v>43858</v>
      </c>
      <c r="G1225" s="73">
        <f t="shared" si="2093"/>
        <v>2.099525398242541E-3</v>
      </c>
      <c r="H1225" s="11">
        <f t="shared" si="2106"/>
        <v>43887</v>
      </c>
      <c r="I1225" s="11">
        <f t="shared" si="2094"/>
        <v>43887</v>
      </c>
      <c r="J1225" s="1">
        <f t="shared" si="2107"/>
        <v>20</v>
      </c>
      <c r="K1225" s="1">
        <f t="shared" si="2108"/>
        <v>20</v>
      </c>
      <c r="L1225" s="66">
        <f t="shared" si="2095"/>
        <v>1.00209952</v>
      </c>
      <c r="M1225" s="70">
        <f t="shared" si="2159"/>
        <v>1.01150052</v>
      </c>
      <c r="N1225" s="70">
        <f t="shared" si="2145"/>
        <v>1.1222899102568764</v>
      </c>
      <c r="O1225" s="66">
        <f t="shared" si="2155"/>
        <v>1.1246461800000001</v>
      </c>
      <c r="P1225" s="66">
        <f t="shared" si="2096"/>
        <v>39869.525868179997</v>
      </c>
      <c r="Q1225" s="74">
        <f t="shared" si="2097"/>
        <v>0</v>
      </c>
      <c r="R1225" s="75">
        <f t="shared" si="2156"/>
        <v>0</v>
      </c>
      <c r="S1225" s="66">
        <f t="shared" si="2157"/>
        <v>0</v>
      </c>
      <c r="T1225" s="10">
        <f t="shared" si="2109"/>
        <v>0.06</v>
      </c>
      <c r="U1225" s="74">
        <f t="shared" si="2152"/>
        <v>20</v>
      </c>
      <c r="V1225" s="74">
        <v>252</v>
      </c>
      <c r="W1225" s="70">
        <f t="shared" si="2098"/>
        <v>1.004635226</v>
      </c>
      <c r="X1225" s="66">
        <f t="shared" si="2099"/>
        <v>184.80426291000001</v>
      </c>
      <c r="Y1225" s="66">
        <v>0</v>
      </c>
      <c r="Z1225" s="67">
        <f t="shared" si="2100"/>
        <v>0</v>
      </c>
      <c r="AA1225" s="68" t="str">
        <f t="shared" si="2110"/>
        <v>A+INCORP J=</v>
      </c>
      <c r="AB1225" s="11">
        <f t="shared" si="2111"/>
        <v>43887</v>
      </c>
      <c r="AC1225" s="227">
        <f t="shared" si="2117"/>
        <v>3113.21</v>
      </c>
      <c r="AD1225" s="227">
        <f t="shared" si="2175"/>
        <v>62.264200000000002</v>
      </c>
      <c r="AE1225" s="227">
        <f t="shared" si="2176"/>
        <v>724.34019333333333</v>
      </c>
      <c r="AF1225" s="228">
        <f t="shared" si="2124"/>
        <v>1.0778165181182278</v>
      </c>
      <c r="AG1225" s="230">
        <f t="shared" si="2125"/>
        <v>482</v>
      </c>
      <c r="AH1225" s="231">
        <f t="shared" si="2177"/>
        <v>1.117898796</v>
      </c>
      <c r="AI1225" s="227">
        <f t="shared" si="2178"/>
        <v>3751.0749366199998</v>
      </c>
      <c r="AJ1225" s="227">
        <f t="shared" si="2179"/>
        <v>4537.6793299533329</v>
      </c>
      <c r="AK1225" s="227">
        <f t="shared" si="2165"/>
        <v>3113.21</v>
      </c>
      <c r="AL1225" s="227">
        <f t="shared" si="2180"/>
        <v>62.264200000000002</v>
      </c>
      <c r="AM1225" s="227">
        <f t="shared" si="2181"/>
        <v>693.2080933333333</v>
      </c>
      <c r="AN1225" s="228">
        <f t="shared" si="2166"/>
        <v>1.0768477615130057</v>
      </c>
      <c r="AO1225" s="230">
        <f t="shared" si="2167"/>
        <v>461</v>
      </c>
      <c r="AP1225" s="231">
        <f t="shared" si="2182"/>
        <v>1.1124837249999999</v>
      </c>
      <c r="AQ1225" s="227">
        <f t="shared" si="2183"/>
        <v>3729.54964565</v>
      </c>
      <c r="AR1225" s="227">
        <f t="shared" si="2184"/>
        <v>4485.0219389833328</v>
      </c>
      <c r="AS1225" s="227">
        <f t="shared" si="2112"/>
        <v>3113.21</v>
      </c>
      <c r="AT1225" s="227">
        <f t="shared" si="2185"/>
        <v>62.264200000000002</v>
      </c>
      <c r="AU1225" s="227">
        <f t="shared" si="2186"/>
        <v>662.07599333333337</v>
      </c>
      <c r="AV1225" s="228">
        <f t="shared" si="2113"/>
        <v>1.0744843611191166</v>
      </c>
      <c r="AW1225" s="230">
        <f t="shared" si="2114"/>
        <v>440</v>
      </c>
      <c r="AX1225" s="231">
        <f t="shared" si="2187"/>
        <v>1.107094885</v>
      </c>
      <c r="AY1225" s="227">
        <f t="shared" si="2188"/>
        <v>3703.3380712500002</v>
      </c>
      <c r="AZ1225" s="227">
        <f t="shared" si="2189"/>
        <v>4427.6782645833337</v>
      </c>
      <c r="BA1225" s="227">
        <f t="shared" si="2311"/>
        <v>3113.21</v>
      </c>
      <c r="BB1225" s="227">
        <f t="shared" si="2190"/>
        <v>62.264200000000002</v>
      </c>
      <c r="BC1225" s="227">
        <f t="shared" si="2191"/>
        <v>629.90615666666667</v>
      </c>
      <c r="BD1225" s="228">
        <f t="shared" si="2163"/>
        <v>1.070202974796594</v>
      </c>
      <c r="BE1225" s="230">
        <f t="shared" si="2164"/>
        <v>420</v>
      </c>
      <c r="BF1225" s="231">
        <f t="shared" si="2192"/>
        <v>1.1019869259999999</v>
      </c>
      <c r="BG1225" s="227">
        <f t="shared" si="2193"/>
        <v>3671.5632371699999</v>
      </c>
      <c r="BH1225" s="227">
        <f t="shared" si="2194"/>
        <v>4363.7335938366668</v>
      </c>
      <c r="BI1225" s="227">
        <f t="shared" si="2115"/>
        <v>3113.21</v>
      </c>
      <c r="BJ1225" s="227">
        <f t="shared" si="2195"/>
        <v>62.264200000000002</v>
      </c>
      <c r="BK1225" s="227">
        <f t="shared" si="2196"/>
        <v>598.77405666666675</v>
      </c>
      <c r="BL1225" s="228">
        <f t="shared" si="2101"/>
        <v>1.0568860648612708</v>
      </c>
      <c r="BM1225" s="230">
        <f t="shared" si="2102"/>
        <v>398</v>
      </c>
      <c r="BN1225" s="231">
        <f t="shared" si="2197"/>
        <v>1.0963953879999999</v>
      </c>
      <c r="BO1225" s="227">
        <f t="shared" si="2198"/>
        <v>3607.4788079199998</v>
      </c>
      <c r="BP1225" s="227">
        <f t="shared" si="2199"/>
        <v>4268.5170645866665</v>
      </c>
      <c r="BQ1225" s="227">
        <f t="shared" si="2162"/>
        <v>3113.21</v>
      </c>
      <c r="BR1225" s="227">
        <f t="shared" si="2200"/>
        <v>62.264200000000002</v>
      </c>
      <c r="BS1225" s="227">
        <f t="shared" si="2201"/>
        <v>564.52874666666662</v>
      </c>
      <c r="BT1225" s="228">
        <f t="shared" si="2160"/>
        <v>1.0534091344637002</v>
      </c>
      <c r="BU1225" s="230">
        <f t="shared" si="2161"/>
        <v>375</v>
      </c>
      <c r="BV1225" s="231">
        <f t="shared" si="2202"/>
        <v>1.0905800219999999</v>
      </c>
      <c r="BW1225" s="227">
        <f t="shared" si="2203"/>
        <v>3576.5395709200002</v>
      </c>
      <c r="BX1225" s="227">
        <f t="shared" si="2204"/>
        <v>4203.3325175866667</v>
      </c>
      <c r="BY1225" s="227">
        <f t="shared" si="2312"/>
        <v>3113.21</v>
      </c>
      <c r="BZ1225" s="227">
        <f t="shared" si="2205"/>
        <v>62.264200000000002</v>
      </c>
      <c r="CA1225" s="227">
        <f t="shared" si="2206"/>
        <v>534.43438333333336</v>
      </c>
      <c r="CB1225" s="228">
        <f t="shared" si="2309"/>
        <v>1.0543570161451656</v>
      </c>
      <c r="CC1225" s="230">
        <f t="shared" si="2310"/>
        <v>355</v>
      </c>
      <c r="CD1225" s="231">
        <f t="shared" si="2207"/>
        <v>1.0855482599999999</v>
      </c>
      <c r="CE1225" s="227">
        <f t="shared" si="2208"/>
        <v>3563.24139246</v>
      </c>
      <c r="CF1225" s="227">
        <f t="shared" si="2209"/>
        <v>4159.9399757933334</v>
      </c>
      <c r="CG1225" s="227">
        <f t="shared" si="2305"/>
        <v>3113.21</v>
      </c>
      <c r="CH1225" s="227">
        <f t="shared" si="2210"/>
        <v>62.264200000000002</v>
      </c>
      <c r="CI1225" s="227">
        <f t="shared" si="2211"/>
        <v>503.30228333333338</v>
      </c>
      <c r="CJ1225" s="228">
        <f t="shared" si="2153"/>
        <v>1.0493205960784489</v>
      </c>
      <c r="CK1225" s="230">
        <f t="shared" si="2154"/>
        <v>334</v>
      </c>
      <c r="CL1225" s="231">
        <f t="shared" si="2212"/>
        <v>1.0802898940000001</v>
      </c>
      <c r="CM1225" s="227">
        <f t="shared" si="2213"/>
        <v>3529.0428155300001</v>
      </c>
      <c r="CN1225" s="227">
        <f t="shared" si="2214"/>
        <v>4094.6092988633336</v>
      </c>
      <c r="CO1225" s="227">
        <f t="shared" si="2308"/>
        <v>3113.21</v>
      </c>
      <c r="CP1225" s="227">
        <f t="shared" si="2215"/>
        <v>62.264200000000002</v>
      </c>
      <c r="CQ1225" s="227">
        <f t="shared" si="2216"/>
        <v>470.09470999999996</v>
      </c>
      <c r="CR1225" s="228">
        <f t="shared" si="2306"/>
        <v>1.044620576337516</v>
      </c>
      <c r="CS1225" s="230">
        <f t="shared" si="2307"/>
        <v>314</v>
      </c>
      <c r="CT1225" s="231">
        <f t="shared" si="2217"/>
        <v>1.07530561</v>
      </c>
      <c r="CU1225" s="227">
        <f t="shared" si="2218"/>
        <v>3497.0263476700002</v>
      </c>
      <c r="CV1225" s="227">
        <f t="shared" si="2219"/>
        <v>4029.3852576700001</v>
      </c>
      <c r="CW1225" s="227">
        <f t="shared" si="2151"/>
        <v>3113.21</v>
      </c>
      <c r="CX1225" s="227">
        <f t="shared" si="2220"/>
        <v>62.264200000000002</v>
      </c>
      <c r="CY1225" s="227">
        <f t="shared" si="2221"/>
        <v>438.96260999999998</v>
      </c>
      <c r="CZ1225" s="228">
        <f t="shared" si="2149"/>
        <v>1.0468193681890074</v>
      </c>
      <c r="DA1225" s="239">
        <f t="shared" si="2150"/>
        <v>293</v>
      </c>
      <c r="DB1225" s="231">
        <f t="shared" si="2222"/>
        <v>1.070096859</v>
      </c>
      <c r="DC1225" s="227">
        <f t="shared" si="2223"/>
        <v>3487.4119824300001</v>
      </c>
      <c r="DD1225" s="227">
        <f t="shared" si="2224"/>
        <v>3988.6387924300002</v>
      </c>
      <c r="DE1225" s="227">
        <f t="shared" si="2304"/>
        <v>3113.21</v>
      </c>
      <c r="DF1225" s="227">
        <f t="shared" si="2225"/>
        <v>62.264200000000002</v>
      </c>
      <c r="DG1225" s="227">
        <f t="shared" si="2226"/>
        <v>407.83051</v>
      </c>
      <c r="DH1225" s="228">
        <f t="shared" si="2302"/>
        <v>1.0452513830911982</v>
      </c>
      <c r="DI1225" s="239">
        <f t="shared" si="2303"/>
        <v>272</v>
      </c>
      <c r="DJ1225" s="231">
        <f t="shared" si="2227"/>
        <v>1.0649133399999999</v>
      </c>
      <c r="DK1225" s="227">
        <f t="shared" si="2228"/>
        <v>3465.3207179599999</v>
      </c>
      <c r="DL1225" s="227">
        <f t="shared" si="2229"/>
        <v>3935.4154279599998</v>
      </c>
      <c r="DM1225" s="227">
        <f t="shared" si="2148"/>
        <v>3113.21</v>
      </c>
      <c r="DN1225" s="227">
        <f t="shared" si="2230"/>
        <v>62.264200000000002</v>
      </c>
      <c r="DO1225" s="227">
        <f t="shared" si="2231"/>
        <v>375.66067333333336</v>
      </c>
      <c r="DP1225" s="228">
        <f t="shared" si="2146"/>
        <v>1.0419176575139761</v>
      </c>
      <c r="DQ1225" s="239">
        <f t="shared" si="2147"/>
        <v>251</v>
      </c>
      <c r="DR1225" s="231">
        <f t="shared" si="2232"/>
        <v>1.0597549289999999</v>
      </c>
      <c r="DS1225" s="227">
        <f t="shared" si="2233"/>
        <v>3437.5360399000001</v>
      </c>
      <c r="DT1225" s="227">
        <f t="shared" si="2234"/>
        <v>3875.4609132333335</v>
      </c>
      <c r="DU1225" s="227">
        <f t="shared" si="2301"/>
        <v>3113.21</v>
      </c>
      <c r="DV1225" s="227">
        <f t="shared" si="2235"/>
        <v>62.264200000000002</v>
      </c>
      <c r="DW1225" s="227">
        <f t="shared" si="2236"/>
        <v>346.60404666666665</v>
      </c>
      <c r="DX1225" s="228">
        <f t="shared" si="2298"/>
        <v>1.0374571598338322</v>
      </c>
      <c r="DY1225" s="239">
        <f t="shared" si="2299"/>
        <v>233</v>
      </c>
      <c r="DZ1225" s="231">
        <f t="shared" si="2237"/>
        <v>1.0553533260000001</v>
      </c>
      <c r="EA1225" s="227">
        <f t="shared" si="2238"/>
        <v>3408.6033948999998</v>
      </c>
      <c r="EB1225" s="227">
        <f t="shared" si="2239"/>
        <v>3817.4716415666662</v>
      </c>
      <c r="EC1225" s="227">
        <f t="shared" si="2142"/>
        <v>3113.21</v>
      </c>
      <c r="ED1225" s="227">
        <f t="shared" si="2240"/>
        <v>62.264200000000002</v>
      </c>
      <c r="EE1225" s="227">
        <f t="shared" si="2241"/>
        <v>314.43421000000001</v>
      </c>
      <c r="EF1225" s="228">
        <f t="shared" si="2143"/>
        <v>1.0297345478794406</v>
      </c>
      <c r="EG1225" s="239">
        <f t="shared" si="2144"/>
        <v>211</v>
      </c>
      <c r="EH1225" s="231">
        <f t="shared" si="2242"/>
        <v>1.0499984090000001</v>
      </c>
      <c r="EI1225" s="227">
        <f t="shared" si="2243"/>
        <v>3366.0637859899998</v>
      </c>
      <c r="EJ1225" s="227">
        <f t="shared" si="2244"/>
        <v>3742.7621959899998</v>
      </c>
      <c r="EK1225" s="227">
        <f t="shared" si="2300"/>
        <v>3113.21</v>
      </c>
      <c r="EL1225" s="227">
        <f t="shared" si="2245"/>
        <v>62.264200000000002</v>
      </c>
      <c r="EM1225" s="227">
        <f t="shared" si="2246"/>
        <v>281.22663666666665</v>
      </c>
      <c r="EN1225" s="228">
        <f t="shared" si="2296"/>
        <v>1.0238986485748311</v>
      </c>
      <c r="EO1225" s="239">
        <f t="shared" si="2297"/>
        <v>190</v>
      </c>
      <c r="EP1225" s="231">
        <f t="shared" si="2247"/>
        <v>1.044912246</v>
      </c>
      <c r="EQ1225" s="227">
        <f t="shared" si="2248"/>
        <v>3330.77430409</v>
      </c>
      <c r="ER1225" s="227">
        <f t="shared" si="2249"/>
        <v>3674.2651407566668</v>
      </c>
      <c r="ES1225" s="227">
        <f t="shared" si="2141"/>
        <v>3113.21</v>
      </c>
      <c r="ET1225" s="227">
        <f t="shared" si="2250"/>
        <v>62.264200000000002</v>
      </c>
      <c r="EU1225" s="227">
        <f t="shared" si="2251"/>
        <v>251.13227333333333</v>
      </c>
      <c r="EV1225" s="228">
        <f t="shared" si="2139"/>
        <v>1.0225691362827929</v>
      </c>
      <c r="EW1225" s="239">
        <f t="shared" si="2140"/>
        <v>170</v>
      </c>
      <c r="EX1225" s="231">
        <f t="shared" si="2252"/>
        <v>1.0400911880000001</v>
      </c>
      <c r="EY1225" s="227">
        <f t="shared" si="2253"/>
        <v>3311.1016536799998</v>
      </c>
      <c r="EZ1225" s="227">
        <f t="shared" si="2254"/>
        <v>3624.498127013333</v>
      </c>
      <c r="FA1225" s="227">
        <f t="shared" si="2290"/>
        <v>3113.21</v>
      </c>
      <c r="FB1225" s="227">
        <f t="shared" si="2255"/>
        <v>62.264200000000002</v>
      </c>
      <c r="FC1225" s="227">
        <f t="shared" si="2256"/>
        <v>220.00017333333335</v>
      </c>
      <c r="FD1225" s="228">
        <f t="shared" si="2288"/>
        <v>1.0224671614097791</v>
      </c>
      <c r="FE1225" s="239">
        <f t="shared" si="2289"/>
        <v>148</v>
      </c>
      <c r="FF1225" s="231">
        <f t="shared" si="2257"/>
        <v>1.0348137120000001</v>
      </c>
      <c r="FG1225" s="227">
        <f t="shared" si="2258"/>
        <v>3293.9724326999999</v>
      </c>
      <c r="FH1225" s="227">
        <f t="shared" si="2259"/>
        <v>3576.2368060333333</v>
      </c>
      <c r="FI1225" s="227">
        <f t="shared" si="2138"/>
        <v>3113.21</v>
      </c>
      <c r="FJ1225" s="227">
        <f t="shared" si="2260"/>
        <v>62.264200000000002</v>
      </c>
      <c r="FK1225" s="227">
        <f t="shared" si="2261"/>
        <v>186.79259999999999</v>
      </c>
      <c r="FL1225" s="228">
        <f t="shared" si="2136"/>
        <v>1.0205275969103658</v>
      </c>
      <c r="FM1225" s="239">
        <f t="shared" si="2137"/>
        <v>126</v>
      </c>
      <c r="FN1225" s="231">
        <f t="shared" si="2262"/>
        <v>1.0295630140000001</v>
      </c>
      <c r="FO1225" s="227">
        <f t="shared" si="2263"/>
        <v>3271.0418660400001</v>
      </c>
      <c r="FP1225" s="227">
        <f t="shared" si="2264"/>
        <v>3520.0986660399999</v>
      </c>
      <c r="FQ1225" s="227">
        <f t="shared" si="2287"/>
        <v>3113.21</v>
      </c>
      <c r="FR1225" s="227">
        <f t="shared" si="2265"/>
        <v>62.264200000000002</v>
      </c>
      <c r="FS1225" s="227">
        <f t="shared" si="2266"/>
        <v>155.66050000000001</v>
      </c>
      <c r="FT1225" s="228">
        <f t="shared" si="2285"/>
        <v>1.0194055909336126</v>
      </c>
      <c r="FU1225" s="239">
        <f t="shared" si="2286"/>
        <v>104</v>
      </c>
      <c r="FV1225" s="231">
        <f t="shared" si="2267"/>
        <v>1.024338958</v>
      </c>
      <c r="FW1225" s="227">
        <f t="shared" si="2268"/>
        <v>3250.8663731900001</v>
      </c>
      <c r="FX1225" s="227">
        <f t="shared" si="2269"/>
        <v>3468.7910731900001</v>
      </c>
      <c r="FY1225" s="227">
        <f t="shared" si="2135"/>
        <v>3113.21</v>
      </c>
      <c r="FZ1225" s="227">
        <f t="shared" si="2270"/>
        <v>62.264200000000002</v>
      </c>
      <c r="GA1225" s="227">
        <f t="shared" si="2271"/>
        <v>124.5284</v>
      </c>
      <c r="GB1225" s="228">
        <f t="shared" si="2128"/>
        <v>1.0198131419227081</v>
      </c>
      <c r="GC1225" s="239">
        <f t="shared" si="2129"/>
        <v>82</v>
      </c>
      <c r="GD1225" s="231">
        <f t="shared" si="2272"/>
        <v>1.01914141</v>
      </c>
      <c r="GE1225" s="227">
        <f t="shared" si="2273"/>
        <v>3235.6643900600002</v>
      </c>
      <c r="GF1225" s="227">
        <f t="shared" si="2274"/>
        <v>3422.45699006</v>
      </c>
      <c r="GG1225" s="227">
        <f t="shared" si="2279"/>
        <v>3113.21</v>
      </c>
      <c r="GH1225" s="227">
        <f t="shared" si="2291"/>
        <v>62.264200000000002</v>
      </c>
      <c r="GI1225" s="227">
        <f t="shared" si="2292"/>
        <v>92.358563333333336</v>
      </c>
      <c r="GJ1225" s="228">
        <f t="shared" si="2275"/>
        <v>1.0187939288716272</v>
      </c>
      <c r="GK1225" s="239">
        <f t="shared" si="2276"/>
        <v>62</v>
      </c>
      <c r="GL1225" s="231">
        <f t="shared" si="2293"/>
        <v>1.014439254</v>
      </c>
      <c r="GM1225" s="227">
        <f t="shared" si="2294"/>
        <v>3217.5167100100002</v>
      </c>
      <c r="GN1225" s="227">
        <f t="shared" si="2295"/>
        <v>3372.1394733433335</v>
      </c>
      <c r="GO1225" s="227">
        <f t="shared" si="2126"/>
        <v>3113.21</v>
      </c>
      <c r="GP1225" s="227">
        <f t="shared" si="2130"/>
        <v>62.264200000000002</v>
      </c>
      <c r="GQ1225" s="227">
        <f t="shared" si="2131"/>
        <v>60.188726666666668</v>
      </c>
      <c r="GR1225" s="228">
        <f t="shared" si="2119"/>
        <v>1.0136241864053146</v>
      </c>
      <c r="GS1225" s="239">
        <f t="shared" si="2120"/>
        <v>40</v>
      </c>
      <c r="GT1225" s="231">
        <f t="shared" si="2132"/>
        <v>1.009291937</v>
      </c>
      <c r="GU1225" s="227">
        <f t="shared" si="2133"/>
        <v>3184.9468216199998</v>
      </c>
      <c r="GV1225" s="227">
        <f t="shared" si="2134"/>
        <v>3307.3997482866666</v>
      </c>
      <c r="GW1225" s="227">
        <f t="shared" si="2277"/>
        <v>3113.21</v>
      </c>
      <c r="GX1225" s="227">
        <f t="shared" si="2280"/>
        <v>62.264200000000002</v>
      </c>
      <c r="GY1225" s="227">
        <f t="shared" si="2281"/>
        <v>26.981153333333339</v>
      </c>
      <c r="GZ1225" s="228">
        <f t="shared" si="2170"/>
        <v>1.002099519900344</v>
      </c>
      <c r="HA1225" s="239">
        <f t="shared" si="2171"/>
        <v>19</v>
      </c>
      <c r="HB1225" s="231">
        <f t="shared" si="2282"/>
        <v>1.004402955</v>
      </c>
      <c r="HC1225" s="227">
        <f t="shared" si="2283"/>
        <v>3133.4823486800001</v>
      </c>
      <c r="HD1225" s="227">
        <f t="shared" si="2284"/>
        <v>3222.7277020133333</v>
      </c>
      <c r="HE1225" s="3"/>
      <c r="HF1225" s="232" t="s">
        <v>154</v>
      </c>
      <c r="HG1225" s="232" t="s">
        <v>154</v>
      </c>
      <c r="HJ1225" s="233"/>
      <c r="HL1225" s="238" t="s">
        <v>155</v>
      </c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3"/>
      <c r="JZ1225" s="1"/>
      <c r="KA1225" s="1"/>
      <c r="KB1225" s="1"/>
      <c r="KC1225" s="1"/>
      <c r="KD1225" s="1"/>
      <c r="KE1225" s="1"/>
    </row>
    <row r="1226" spans="1:291" ht="13.5" thickBot="1" x14ac:dyDescent="0.25">
      <c r="A1226" s="196">
        <f t="shared" si="2103"/>
        <v>43884</v>
      </c>
      <c r="B1226" s="236">
        <f t="shared" si="2174"/>
        <v>129196.45801419669</v>
      </c>
      <c r="C1226" s="66">
        <f t="shared" si="2158"/>
        <v>39785.994377269999</v>
      </c>
      <c r="D1226" s="77">
        <f t="shared" si="2104"/>
        <v>5320.25</v>
      </c>
      <c r="E1226" s="67">
        <f>VLOOKUP(A1225,[1]Plan1!$DQ$117:$DS$314,3)</f>
        <v>5331.42</v>
      </c>
      <c r="F1226" s="11">
        <f t="shared" si="2105"/>
        <v>43858</v>
      </c>
      <c r="G1226" s="73">
        <f t="shared" ref="G1226:G1289" si="2313">(E1226/D1226)-1</f>
        <v>2.099525398242541E-3</v>
      </c>
      <c r="H1226" s="11">
        <f t="shared" si="2106"/>
        <v>43887</v>
      </c>
      <c r="I1226" s="11">
        <f t="shared" ref="I1226:I1289" si="2314">IF(A1226&gt;I1225,H1226,I1225)</f>
        <v>43887</v>
      </c>
      <c r="J1226" s="1">
        <f t="shared" si="2107"/>
        <v>20</v>
      </c>
      <c r="K1226" s="1">
        <f t="shared" si="2108"/>
        <v>20</v>
      </c>
      <c r="L1226" s="66">
        <f t="shared" ref="L1226:L1289" si="2315">TRUNC((E1226/D1226)^TRUNC((K1226/J1226),9),8)</f>
        <v>1.00209952</v>
      </c>
      <c r="M1226" s="70">
        <f t="shared" si="2159"/>
        <v>1.01150052</v>
      </c>
      <c r="N1226" s="70">
        <f t="shared" si="2145"/>
        <v>1.1222899102568764</v>
      </c>
      <c r="O1226" s="66">
        <f t="shared" si="2155"/>
        <v>1.1246461800000001</v>
      </c>
      <c r="P1226" s="66">
        <f t="shared" ref="P1226:P1289" si="2316">TRUNC(C1226*L1226,8)</f>
        <v>39869.525868179997</v>
      </c>
      <c r="Q1226" s="74">
        <f t="shared" ref="Q1226:Q1289" si="2317">IF(VLOOKUP(A1226,AE$10:AM$114,9)=VLOOKUP(A1225,AE$10:AM$114,9),0,VLOOKUP(A1226,AE$10:AM$114,9))</f>
        <v>0</v>
      </c>
      <c r="R1226" s="75">
        <f t="shared" si="2156"/>
        <v>0</v>
      </c>
      <c r="S1226" s="66">
        <f t="shared" si="2157"/>
        <v>0</v>
      </c>
      <c r="T1226" s="10">
        <f t="shared" si="2109"/>
        <v>0.06</v>
      </c>
      <c r="U1226" s="74">
        <f t="shared" si="2152"/>
        <v>20</v>
      </c>
      <c r="V1226" s="74">
        <v>252</v>
      </c>
      <c r="W1226" s="70">
        <f t="shared" ref="W1226:W1289" si="2318">ROUND((1+T1226)^TRUNC((U1226/V1226),9),9)</f>
        <v>1.004635226</v>
      </c>
      <c r="X1226" s="66">
        <f t="shared" ref="X1226:X1289" si="2319">TRUNC((P1226*(W1226-1)),8)</f>
        <v>184.80426291000001</v>
      </c>
      <c r="Y1226" s="66">
        <v>0</v>
      </c>
      <c r="Z1226" s="67">
        <f t="shared" ref="Z1226:Z1289" si="2320">IF(S1226&gt;0,S1226+X1226,0)</f>
        <v>0</v>
      </c>
      <c r="AA1226" s="68" t="str">
        <f t="shared" si="2110"/>
        <v>A+INCORP J=</v>
      </c>
      <c r="AB1226" s="11">
        <f t="shared" si="2111"/>
        <v>43887</v>
      </c>
      <c r="AC1226" s="227">
        <f t="shared" si="2117"/>
        <v>3113.21</v>
      </c>
      <c r="AD1226" s="227">
        <f t="shared" si="2175"/>
        <v>62.264200000000002</v>
      </c>
      <c r="AE1226" s="227">
        <f t="shared" si="2176"/>
        <v>725.37792999999999</v>
      </c>
      <c r="AF1226" s="228">
        <f t="shared" si="2124"/>
        <v>1.0778165181182278</v>
      </c>
      <c r="AG1226" s="230">
        <f t="shared" si="2125"/>
        <v>482</v>
      </c>
      <c r="AH1226" s="231">
        <f t="shared" si="2177"/>
        <v>1.117898796</v>
      </c>
      <c r="AI1226" s="227">
        <f t="shared" si="2178"/>
        <v>3751.0749366199998</v>
      </c>
      <c r="AJ1226" s="227">
        <f t="shared" si="2179"/>
        <v>4538.71706662</v>
      </c>
      <c r="AK1226" s="227">
        <f t="shared" si="2165"/>
        <v>3113.21</v>
      </c>
      <c r="AL1226" s="227">
        <f t="shared" si="2180"/>
        <v>62.264200000000002</v>
      </c>
      <c r="AM1226" s="227">
        <f t="shared" si="2181"/>
        <v>694.24583000000007</v>
      </c>
      <c r="AN1226" s="228">
        <f t="shared" si="2166"/>
        <v>1.0768477615130057</v>
      </c>
      <c r="AO1226" s="230">
        <f t="shared" si="2167"/>
        <v>461</v>
      </c>
      <c r="AP1226" s="231">
        <f t="shared" si="2182"/>
        <v>1.1124837249999999</v>
      </c>
      <c r="AQ1226" s="227">
        <f t="shared" si="2183"/>
        <v>3729.54964565</v>
      </c>
      <c r="AR1226" s="227">
        <f t="shared" si="2184"/>
        <v>4486.0596756499999</v>
      </c>
      <c r="AS1226" s="227">
        <f t="shared" si="2112"/>
        <v>3113.21</v>
      </c>
      <c r="AT1226" s="227">
        <f t="shared" si="2185"/>
        <v>62.264200000000002</v>
      </c>
      <c r="AU1226" s="227">
        <f t="shared" si="2186"/>
        <v>663.11373000000003</v>
      </c>
      <c r="AV1226" s="228">
        <f t="shared" si="2113"/>
        <v>1.0744843611191166</v>
      </c>
      <c r="AW1226" s="230">
        <f t="shared" si="2114"/>
        <v>440</v>
      </c>
      <c r="AX1226" s="231">
        <f t="shared" si="2187"/>
        <v>1.107094885</v>
      </c>
      <c r="AY1226" s="227">
        <f t="shared" si="2188"/>
        <v>3703.3380712500002</v>
      </c>
      <c r="AZ1226" s="227">
        <f t="shared" si="2189"/>
        <v>4428.7160012499999</v>
      </c>
      <c r="BA1226" s="227">
        <f t="shared" si="2311"/>
        <v>3113.21</v>
      </c>
      <c r="BB1226" s="227">
        <f t="shared" si="2190"/>
        <v>62.264200000000002</v>
      </c>
      <c r="BC1226" s="227">
        <f t="shared" si="2191"/>
        <v>630.94389333333334</v>
      </c>
      <c r="BD1226" s="228">
        <f t="shared" si="2163"/>
        <v>1.070202974796594</v>
      </c>
      <c r="BE1226" s="230">
        <f t="shared" si="2164"/>
        <v>420</v>
      </c>
      <c r="BF1226" s="231">
        <f t="shared" si="2192"/>
        <v>1.1019869259999999</v>
      </c>
      <c r="BG1226" s="227">
        <f t="shared" si="2193"/>
        <v>3671.5632371699999</v>
      </c>
      <c r="BH1226" s="227">
        <f t="shared" si="2194"/>
        <v>4364.771330503333</v>
      </c>
      <c r="BI1226" s="227">
        <f t="shared" si="2115"/>
        <v>3113.21</v>
      </c>
      <c r="BJ1226" s="227">
        <f t="shared" si="2195"/>
        <v>62.264200000000002</v>
      </c>
      <c r="BK1226" s="227">
        <f t="shared" si="2196"/>
        <v>599.8117933333333</v>
      </c>
      <c r="BL1226" s="228">
        <f t="shared" ref="BL1226:BL1257" si="2321">($O1226/BL$646)</f>
        <v>1.0568860648612708</v>
      </c>
      <c r="BM1226" s="230">
        <f t="shared" ref="BM1226:BM1257" si="2322">NETWORKDAYS(BM$646,$A1226,$AE$118:$AE$502)-1</f>
        <v>398</v>
      </c>
      <c r="BN1226" s="231">
        <f t="shared" si="2197"/>
        <v>1.0963953879999999</v>
      </c>
      <c r="BO1226" s="227">
        <f t="shared" si="2198"/>
        <v>3607.4788079199998</v>
      </c>
      <c r="BP1226" s="227">
        <f t="shared" si="2199"/>
        <v>4269.5548012533327</v>
      </c>
      <c r="BQ1226" s="227">
        <f t="shared" si="2162"/>
        <v>3113.21</v>
      </c>
      <c r="BR1226" s="227">
        <f t="shared" si="2200"/>
        <v>62.264200000000002</v>
      </c>
      <c r="BS1226" s="227">
        <f t="shared" si="2201"/>
        <v>565.56648333333339</v>
      </c>
      <c r="BT1226" s="228">
        <f t="shared" si="2160"/>
        <v>1.0534091344637002</v>
      </c>
      <c r="BU1226" s="230">
        <f t="shared" si="2161"/>
        <v>375</v>
      </c>
      <c r="BV1226" s="231">
        <f t="shared" si="2202"/>
        <v>1.0905800219999999</v>
      </c>
      <c r="BW1226" s="227">
        <f t="shared" si="2203"/>
        <v>3576.5395709200002</v>
      </c>
      <c r="BX1226" s="227">
        <f t="shared" si="2204"/>
        <v>4204.3702542533338</v>
      </c>
      <c r="BY1226" s="227">
        <f t="shared" si="2312"/>
        <v>3113.21</v>
      </c>
      <c r="BZ1226" s="227">
        <f t="shared" si="2205"/>
        <v>62.264200000000002</v>
      </c>
      <c r="CA1226" s="227">
        <f t="shared" si="2206"/>
        <v>535.47212000000002</v>
      </c>
      <c r="CB1226" s="228">
        <f t="shared" si="2309"/>
        <v>1.0543570161451656</v>
      </c>
      <c r="CC1226" s="230">
        <f t="shared" si="2310"/>
        <v>355</v>
      </c>
      <c r="CD1226" s="231">
        <f t="shared" si="2207"/>
        <v>1.0855482599999999</v>
      </c>
      <c r="CE1226" s="227">
        <f t="shared" si="2208"/>
        <v>3563.24139246</v>
      </c>
      <c r="CF1226" s="227">
        <f t="shared" si="2209"/>
        <v>4160.9777124600005</v>
      </c>
      <c r="CG1226" s="227">
        <f t="shared" si="2305"/>
        <v>3113.21</v>
      </c>
      <c r="CH1226" s="227">
        <f t="shared" si="2210"/>
        <v>62.264200000000002</v>
      </c>
      <c r="CI1226" s="227">
        <f t="shared" si="2211"/>
        <v>504.34002000000004</v>
      </c>
      <c r="CJ1226" s="228">
        <f t="shared" si="2153"/>
        <v>1.0493205960784489</v>
      </c>
      <c r="CK1226" s="230">
        <f t="shared" si="2154"/>
        <v>334</v>
      </c>
      <c r="CL1226" s="231">
        <f t="shared" si="2212"/>
        <v>1.0802898940000001</v>
      </c>
      <c r="CM1226" s="227">
        <f t="shared" si="2213"/>
        <v>3529.0428155300001</v>
      </c>
      <c r="CN1226" s="227">
        <f t="shared" si="2214"/>
        <v>4095.6470355300003</v>
      </c>
      <c r="CO1226" s="227">
        <f t="shared" si="2308"/>
        <v>3113.21</v>
      </c>
      <c r="CP1226" s="227">
        <f t="shared" si="2215"/>
        <v>62.264200000000002</v>
      </c>
      <c r="CQ1226" s="227">
        <f t="shared" si="2216"/>
        <v>471.13244666666662</v>
      </c>
      <c r="CR1226" s="228">
        <f t="shared" si="2306"/>
        <v>1.044620576337516</v>
      </c>
      <c r="CS1226" s="230">
        <f t="shared" si="2307"/>
        <v>314</v>
      </c>
      <c r="CT1226" s="231">
        <f t="shared" si="2217"/>
        <v>1.07530561</v>
      </c>
      <c r="CU1226" s="227">
        <f t="shared" si="2218"/>
        <v>3497.0263476700002</v>
      </c>
      <c r="CV1226" s="227">
        <f t="shared" si="2219"/>
        <v>4030.4229943366668</v>
      </c>
      <c r="CW1226" s="227">
        <f t="shared" si="2151"/>
        <v>3113.21</v>
      </c>
      <c r="CX1226" s="227">
        <f t="shared" si="2220"/>
        <v>62.264200000000002</v>
      </c>
      <c r="CY1226" s="227">
        <f t="shared" si="2221"/>
        <v>440.0003466666667</v>
      </c>
      <c r="CZ1226" s="228">
        <f t="shared" si="2149"/>
        <v>1.0468193681890074</v>
      </c>
      <c r="DA1226" s="239">
        <f t="shared" si="2150"/>
        <v>293</v>
      </c>
      <c r="DB1226" s="231">
        <f t="shared" si="2222"/>
        <v>1.070096859</v>
      </c>
      <c r="DC1226" s="227">
        <f t="shared" si="2223"/>
        <v>3487.4119824300001</v>
      </c>
      <c r="DD1226" s="227">
        <f t="shared" si="2224"/>
        <v>3989.6765290966669</v>
      </c>
      <c r="DE1226" s="227">
        <f t="shared" si="2304"/>
        <v>3113.21</v>
      </c>
      <c r="DF1226" s="227">
        <f t="shared" si="2225"/>
        <v>62.264200000000002</v>
      </c>
      <c r="DG1226" s="227">
        <f t="shared" si="2226"/>
        <v>408.86824666666666</v>
      </c>
      <c r="DH1226" s="228">
        <f t="shared" si="2302"/>
        <v>1.0452513830911982</v>
      </c>
      <c r="DI1226" s="239">
        <f t="shared" si="2303"/>
        <v>272</v>
      </c>
      <c r="DJ1226" s="231">
        <f t="shared" si="2227"/>
        <v>1.0649133399999999</v>
      </c>
      <c r="DK1226" s="227">
        <f t="shared" si="2228"/>
        <v>3465.3207179599999</v>
      </c>
      <c r="DL1226" s="227">
        <f t="shared" si="2229"/>
        <v>3936.4531646266664</v>
      </c>
      <c r="DM1226" s="227">
        <f t="shared" si="2148"/>
        <v>3113.21</v>
      </c>
      <c r="DN1226" s="227">
        <f t="shared" si="2230"/>
        <v>62.264200000000002</v>
      </c>
      <c r="DO1226" s="227">
        <f t="shared" si="2231"/>
        <v>376.69840999999997</v>
      </c>
      <c r="DP1226" s="228">
        <f t="shared" si="2146"/>
        <v>1.0419176575139761</v>
      </c>
      <c r="DQ1226" s="239">
        <f t="shared" si="2147"/>
        <v>251</v>
      </c>
      <c r="DR1226" s="231">
        <f t="shared" si="2232"/>
        <v>1.0597549289999999</v>
      </c>
      <c r="DS1226" s="227">
        <f t="shared" si="2233"/>
        <v>3437.5360399000001</v>
      </c>
      <c r="DT1226" s="227">
        <f t="shared" si="2234"/>
        <v>3876.4986499000001</v>
      </c>
      <c r="DU1226" s="227">
        <f t="shared" si="2301"/>
        <v>3113.21</v>
      </c>
      <c r="DV1226" s="227">
        <f t="shared" si="2235"/>
        <v>62.264200000000002</v>
      </c>
      <c r="DW1226" s="227">
        <f t="shared" si="2236"/>
        <v>347.64178333333331</v>
      </c>
      <c r="DX1226" s="228">
        <f t="shared" si="2298"/>
        <v>1.0374571598338322</v>
      </c>
      <c r="DY1226" s="239">
        <f t="shared" si="2299"/>
        <v>233</v>
      </c>
      <c r="DZ1226" s="231">
        <f t="shared" si="2237"/>
        <v>1.0553533260000001</v>
      </c>
      <c r="EA1226" s="227">
        <f t="shared" si="2238"/>
        <v>3408.6033948999998</v>
      </c>
      <c r="EB1226" s="227">
        <f t="shared" si="2239"/>
        <v>3818.5093782333333</v>
      </c>
      <c r="EC1226" s="227">
        <f t="shared" si="2142"/>
        <v>3113.21</v>
      </c>
      <c r="ED1226" s="227">
        <f t="shared" si="2240"/>
        <v>62.264200000000002</v>
      </c>
      <c r="EE1226" s="227">
        <f t="shared" si="2241"/>
        <v>315.47194666666667</v>
      </c>
      <c r="EF1226" s="228">
        <f t="shared" si="2143"/>
        <v>1.0297345478794406</v>
      </c>
      <c r="EG1226" s="239">
        <f t="shared" si="2144"/>
        <v>211</v>
      </c>
      <c r="EH1226" s="231">
        <f t="shared" si="2242"/>
        <v>1.0499984090000001</v>
      </c>
      <c r="EI1226" s="227">
        <f t="shared" si="2243"/>
        <v>3366.0637859899998</v>
      </c>
      <c r="EJ1226" s="227">
        <f t="shared" si="2244"/>
        <v>3743.7999326566664</v>
      </c>
      <c r="EK1226" s="227">
        <f t="shared" si="2300"/>
        <v>3113.21</v>
      </c>
      <c r="EL1226" s="227">
        <f t="shared" si="2245"/>
        <v>62.264200000000002</v>
      </c>
      <c r="EM1226" s="227">
        <f t="shared" si="2246"/>
        <v>282.26437333333331</v>
      </c>
      <c r="EN1226" s="228">
        <f t="shared" si="2296"/>
        <v>1.0238986485748311</v>
      </c>
      <c r="EO1226" s="239">
        <f t="shared" si="2297"/>
        <v>190</v>
      </c>
      <c r="EP1226" s="231">
        <f t="shared" si="2247"/>
        <v>1.044912246</v>
      </c>
      <c r="EQ1226" s="227">
        <f t="shared" si="2248"/>
        <v>3330.77430409</v>
      </c>
      <c r="ER1226" s="227">
        <f t="shared" si="2249"/>
        <v>3675.3028774233335</v>
      </c>
      <c r="ES1226" s="227">
        <f t="shared" si="2141"/>
        <v>3113.21</v>
      </c>
      <c r="ET1226" s="227">
        <f t="shared" si="2250"/>
        <v>62.264200000000002</v>
      </c>
      <c r="EU1226" s="227">
        <f t="shared" si="2251"/>
        <v>252.17001000000002</v>
      </c>
      <c r="EV1226" s="228">
        <f t="shared" si="2139"/>
        <v>1.0225691362827929</v>
      </c>
      <c r="EW1226" s="239">
        <f t="shared" si="2140"/>
        <v>170</v>
      </c>
      <c r="EX1226" s="231">
        <f t="shared" si="2252"/>
        <v>1.0400911880000001</v>
      </c>
      <c r="EY1226" s="227">
        <f t="shared" si="2253"/>
        <v>3311.1016536799998</v>
      </c>
      <c r="EZ1226" s="227">
        <f t="shared" si="2254"/>
        <v>3625.5358636799997</v>
      </c>
      <c r="FA1226" s="227">
        <f t="shared" si="2290"/>
        <v>3113.21</v>
      </c>
      <c r="FB1226" s="227">
        <f t="shared" si="2255"/>
        <v>62.264200000000002</v>
      </c>
      <c r="FC1226" s="227">
        <f t="shared" si="2256"/>
        <v>221.03790999999998</v>
      </c>
      <c r="FD1226" s="228">
        <f t="shared" si="2288"/>
        <v>1.0224671614097791</v>
      </c>
      <c r="FE1226" s="239">
        <f t="shared" si="2289"/>
        <v>148</v>
      </c>
      <c r="FF1226" s="231">
        <f t="shared" si="2257"/>
        <v>1.0348137120000001</v>
      </c>
      <c r="FG1226" s="227">
        <f t="shared" si="2258"/>
        <v>3293.9724326999999</v>
      </c>
      <c r="FH1226" s="227">
        <f t="shared" si="2259"/>
        <v>3577.2745427</v>
      </c>
      <c r="FI1226" s="227">
        <f t="shared" si="2138"/>
        <v>3113.21</v>
      </c>
      <c r="FJ1226" s="227">
        <f t="shared" si="2260"/>
        <v>62.264200000000002</v>
      </c>
      <c r="FK1226" s="227">
        <f t="shared" si="2261"/>
        <v>187.83033666666668</v>
      </c>
      <c r="FL1226" s="228">
        <f t="shared" si="2136"/>
        <v>1.0205275969103658</v>
      </c>
      <c r="FM1226" s="239">
        <f t="shared" si="2137"/>
        <v>126</v>
      </c>
      <c r="FN1226" s="231">
        <f t="shared" si="2262"/>
        <v>1.0295630140000001</v>
      </c>
      <c r="FO1226" s="227">
        <f t="shared" si="2263"/>
        <v>3271.0418660400001</v>
      </c>
      <c r="FP1226" s="227">
        <f t="shared" si="2264"/>
        <v>3521.1364027066666</v>
      </c>
      <c r="FQ1226" s="227">
        <f t="shared" si="2287"/>
        <v>3113.21</v>
      </c>
      <c r="FR1226" s="227">
        <f t="shared" si="2265"/>
        <v>62.264200000000002</v>
      </c>
      <c r="FS1226" s="227">
        <f t="shared" si="2266"/>
        <v>156.69823666666667</v>
      </c>
      <c r="FT1226" s="228">
        <f t="shared" si="2285"/>
        <v>1.0194055909336126</v>
      </c>
      <c r="FU1226" s="239">
        <f t="shared" si="2286"/>
        <v>104</v>
      </c>
      <c r="FV1226" s="231">
        <f t="shared" si="2267"/>
        <v>1.024338958</v>
      </c>
      <c r="FW1226" s="227">
        <f t="shared" si="2268"/>
        <v>3250.8663731900001</v>
      </c>
      <c r="FX1226" s="227">
        <f t="shared" si="2269"/>
        <v>3469.8288098566668</v>
      </c>
      <c r="FY1226" s="227">
        <f t="shared" si="2135"/>
        <v>3113.21</v>
      </c>
      <c r="FZ1226" s="227">
        <f t="shared" si="2270"/>
        <v>62.264200000000002</v>
      </c>
      <c r="GA1226" s="227">
        <f t="shared" si="2271"/>
        <v>125.56613666666667</v>
      </c>
      <c r="GB1226" s="228">
        <f t="shared" si="2128"/>
        <v>1.0198131419227081</v>
      </c>
      <c r="GC1226" s="239">
        <f t="shared" si="2129"/>
        <v>82</v>
      </c>
      <c r="GD1226" s="231">
        <f t="shared" si="2272"/>
        <v>1.01914141</v>
      </c>
      <c r="GE1226" s="227">
        <f t="shared" si="2273"/>
        <v>3235.6643900600002</v>
      </c>
      <c r="GF1226" s="227">
        <f t="shared" si="2274"/>
        <v>3423.4947267266671</v>
      </c>
      <c r="GG1226" s="227">
        <f t="shared" si="2279"/>
        <v>3113.21</v>
      </c>
      <c r="GH1226" s="227">
        <f t="shared" si="2291"/>
        <v>62.264200000000002</v>
      </c>
      <c r="GI1226" s="227">
        <f t="shared" si="2292"/>
        <v>93.396299999999997</v>
      </c>
      <c r="GJ1226" s="228">
        <f t="shared" si="2275"/>
        <v>1.0187939288716272</v>
      </c>
      <c r="GK1226" s="239">
        <f t="shared" si="2276"/>
        <v>62</v>
      </c>
      <c r="GL1226" s="231">
        <f t="shared" si="2293"/>
        <v>1.014439254</v>
      </c>
      <c r="GM1226" s="227">
        <f t="shared" si="2294"/>
        <v>3217.5167100100002</v>
      </c>
      <c r="GN1226" s="227">
        <f t="shared" si="2295"/>
        <v>3373.1772100100002</v>
      </c>
      <c r="GO1226" s="227">
        <f t="shared" si="2126"/>
        <v>3113.21</v>
      </c>
      <c r="GP1226" s="227">
        <f t="shared" si="2130"/>
        <v>62.264200000000002</v>
      </c>
      <c r="GQ1226" s="227">
        <f t="shared" si="2131"/>
        <v>61.226463333333328</v>
      </c>
      <c r="GR1226" s="228">
        <f t="shared" si="2119"/>
        <v>1.0136241864053146</v>
      </c>
      <c r="GS1226" s="239">
        <f t="shared" si="2120"/>
        <v>40</v>
      </c>
      <c r="GT1226" s="231">
        <f t="shared" si="2132"/>
        <v>1.009291937</v>
      </c>
      <c r="GU1226" s="227">
        <f t="shared" si="2133"/>
        <v>3184.9468216199998</v>
      </c>
      <c r="GV1226" s="227">
        <f t="shared" si="2134"/>
        <v>3308.4374849533333</v>
      </c>
      <c r="GW1226" s="227">
        <f t="shared" si="2277"/>
        <v>3113.21</v>
      </c>
      <c r="GX1226" s="227">
        <f t="shared" si="2280"/>
        <v>62.264200000000002</v>
      </c>
      <c r="GY1226" s="227">
        <f t="shared" si="2281"/>
        <v>28.018890000000003</v>
      </c>
      <c r="GZ1226" s="228">
        <f t="shared" si="2170"/>
        <v>1.002099519900344</v>
      </c>
      <c r="HA1226" s="239">
        <f t="shared" si="2171"/>
        <v>19</v>
      </c>
      <c r="HB1226" s="231">
        <f t="shared" si="2282"/>
        <v>1.004402955</v>
      </c>
      <c r="HC1226" s="227">
        <f t="shared" si="2283"/>
        <v>3133.4823486800001</v>
      </c>
      <c r="HD1226" s="227">
        <f t="shared" si="2284"/>
        <v>3223.76543868</v>
      </c>
      <c r="HE1226" s="3"/>
      <c r="HF1226" s="235">
        <v>0.02</v>
      </c>
      <c r="HG1226" s="235">
        <v>0.01</v>
      </c>
      <c r="HH1226" s="224">
        <f>HE1227</f>
        <v>43887</v>
      </c>
      <c r="HJ1226" s="232" t="s">
        <v>153</v>
      </c>
      <c r="HL1226" s="237" t="s">
        <v>156</v>
      </c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3"/>
      <c r="JZ1226" s="1"/>
      <c r="KA1226" s="1"/>
      <c r="KB1226" s="1"/>
      <c r="KC1226" s="1"/>
      <c r="KD1226" s="1"/>
      <c r="KE1226" s="1"/>
    </row>
    <row r="1227" spans="1:291" x14ac:dyDescent="0.2">
      <c r="A1227" s="196">
        <f t="shared" ref="A1227:A1290" si="2323">(A1226+1)</f>
        <v>43885</v>
      </c>
      <c r="B1227" s="236">
        <f t="shared" si="2174"/>
        <v>129220.32595753002</v>
      </c>
      <c r="C1227" s="66">
        <f t="shared" si="2158"/>
        <v>39785.994377269999</v>
      </c>
      <c r="D1227" s="77">
        <f t="shared" ref="D1227:D1290" si="2324">IF(E1227=E1226,D1226,E1226)</f>
        <v>5320.25</v>
      </c>
      <c r="E1227" s="67">
        <f>VLOOKUP(A1226,[1]Plan1!$DQ$117:$DS$314,3)</f>
        <v>5331.42</v>
      </c>
      <c r="F1227" s="11">
        <f t="shared" ref="F1227:F1290" si="2325">IF(D1227=D1226,F1226,A1227)</f>
        <v>43858</v>
      </c>
      <c r="G1227" s="73">
        <f t="shared" si="2313"/>
        <v>2.099525398242541E-3</v>
      </c>
      <c r="H1227" s="11">
        <f t="shared" ref="H1227:H1290" si="2326">IF(DAY(A1227)=25,VLOOKUP(A1227,AJ$118:AP$450,4),H1226)</f>
        <v>43887</v>
      </c>
      <c r="I1227" s="11">
        <f t="shared" si="2314"/>
        <v>43887</v>
      </c>
      <c r="J1227" s="1">
        <f t="shared" ref="J1227:J1290" si="2327">IF(I1227=I1226,J1226,NETWORKDAYS(I1226,I1227,$AE$118:$AE$502)-1)</f>
        <v>20</v>
      </c>
      <c r="K1227" s="1">
        <f t="shared" ref="K1227:K1290" si="2328">(J1227-(NETWORKDAYS(A1227,I1227,AE$118:AE$502)-1))</f>
        <v>20</v>
      </c>
      <c r="L1227" s="66">
        <f t="shared" si="2315"/>
        <v>1.00209952</v>
      </c>
      <c r="M1227" s="70">
        <f t="shared" si="2159"/>
        <v>1.01150052</v>
      </c>
      <c r="N1227" s="70">
        <f t="shared" si="2145"/>
        <v>1.1222899102568764</v>
      </c>
      <c r="O1227" s="66">
        <f t="shared" si="2155"/>
        <v>1.1246461800000001</v>
      </c>
      <c r="P1227" s="66">
        <f t="shared" si="2316"/>
        <v>39869.525868179997</v>
      </c>
      <c r="Q1227" s="74">
        <f t="shared" si="2317"/>
        <v>0</v>
      </c>
      <c r="R1227" s="75">
        <f t="shared" si="2156"/>
        <v>0</v>
      </c>
      <c r="S1227" s="66">
        <f t="shared" si="2157"/>
        <v>0</v>
      </c>
      <c r="T1227" s="10">
        <f t="shared" ref="T1227:T1290" si="2329">IF(Q1226&gt;0,VLOOKUP(A1226,$AE$11:$AH$20,4),T1226)</f>
        <v>0.06</v>
      </c>
      <c r="U1227" s="74">
        <f t="shared" si="2152"/>
        <v>20</v>
      </c>
      <c r="V1227" s="74">
        <v>252</v>
      </c>
      <c r="W1227" s="70">
        <f t="shared" si="2318"/>
        <v>1.004635226</v>
      </c>
      <c r="X1227" s="66">
        <f t="shared" si="2319"/>
        <v>184.80426291000001</v>
      </c>
      <c r="Y1227" s="66">
        <v>0</v>
      </c>
      <c r="Z1227" s="67">
        <f t="shared" si="2320"/>
        <v>0</v>
      </c>
      <c r="AA1227" s="68" t="str">
        <f t="shared" ref="AA1227:AA1290" si="2330">IF($Q1226&gt;0,VLOOKUP($A1226,$AE$10:$AO$114,($AN$7)+1),AA1226)</f>
        <v>A+INCORP J=</v>
      </c>
      <c r="AB1227" s="11">
        <f t="shared" ref="AB1227:AB1290" si="2331">IF($Q1226&gt;0,VLOOKUP($A1226,$AE$10:$AO$114,($AO$7)+1),AB1226)</f>
        <v>43887</v>
      </c>
      <c r="AC1227" s="227">
        <f t="shared" si="2117"/>
        <v>3113.21</v>
      </c>
      <c r="AD1227" s="227">
        <f t="shared" si="2175"/>
        <v>62.264200000000002</v>
      </c>
      <c r="AE1227" s="227">
        <f t="shared" si="2176"/>
        <v>726.41566666666665</v>
      </c>
      <c r="AF1227" s="228">
        <f t="shared" si="2124"/>
        <v>1.0778165181182278</v>
      </c>
      <c r="AG1227" s="230">
        <f t="shared" si="2125"/>
        <v>482</v>
      </c>
      <c r="AH1227" s="231">
        <f t="shared" si="2177"/>
        <v>1.117898796</v>
      </c>
      <c r="AI1227" s="227">
        <f t="shared" si="2178"/>
        <v>3751.0749366199998</v>
      </c>
      <c r="AJ1227" s="227">
        <f t="shared" si="2179"/>
        <v>4539.7548032866662</v>
      </c>
      <c r="AK1227" s="227">
        <f t="shared" si="2165"/>
        <v>3113.21</v>
      </c>
      <c r="AL1227" s="227">
        <f t="shared" si="2180"/>
        <v>62.264200000000002</v>
      </c>
      <c r="AM1227" s="227">
        <f t="shared" si="2181"/>
        <v>695.28356666666662</v>
      </c>
      <c r="AN1227" s="228">
        <f t="shared" si="2166"/>
        <v>1.0768477615130057</v>
      </c>
      <c r="AO1227" s="230">
        <f t="shared" si="2167"/>
        <v>461</v>
      </c>
      <c r="AP1227" s="231">
        <f t="shared" si="2182"/>
        <v>1.1124837249999999</v>
      </c>
      <c r="AQ1227" s="227">
        <f t="shared" si="2183"/>
        <v>3729.54964565</v>
      </c>
      <c r="AR1227" s="227">
        <f t="shared" si="2184"/>
        <v>4487.097412316667</v>
      </c>
      <c r="AS1227" s="227">
        <f t="shared" si="2112"/>
        <v>3113.21</v>
      </c>
      <c r="AT1227" s="227">
        <f t="shared" si="2185"/>
        <v>62.264200000000002</v>
      </c>
      <c r="AU1227" s="227">
        <f t="shared" si="2186"/>
        <v>664.15146666666658</v>
      </c>
      <c r="AV1227" s="228">
        <f t="shared" si="2113"/>
        <v>1.0744843611191166</v>
      </c>
      <c r="AW1227" s="230">
        <f t="shared" si="2114"/>
        <v>440</v>
      </c>
      <c r="AX1227" s="231">
        <f t="shared" si="2187"/>
        <v>1.107094885</v>
      </c>
      <c r="AY1227" s="227">
        <f t="shared" si="2188"/>
        <v>3703.3380712500002</v>
      </c>
      <c r="AZ1227" s="227">
        <f t="shared" si="2189"/>
        <v>4429.753737916667</v>
      </c>
      <c r="BA1227" s="227">
        <f t="shared" si="2311"/>
        <v>3113.21</v>
      </c>
      <c r="BB1227" s="227">
        <f t="shared" si="2190"/>
        <v>62.264200000000002</v>
      </c>
      <c r="BC1227" s="227">
        <f t="shared" si="2191"/>
        <v>631.98163</v>
      </c>
      <c r="BD1227" s="228">
        <f t="shared" si="2163"/>
        <v>1.070202974796594</v>
      </c>
      <c r="BE1227" s="230">
        <f t="shared" si="2164"/>
        <v>420</v>
      </c>
      <c r="BF1227" s="231">
        <f t="shared" si="2192"/>
        <v>1.1019869259999999</v>
      </c>
      <c r="BG1227" s="227">
        <f t="shared" si="2193"/>
        <v>3671.5632371699999</v>
      </c>
      <c r="BH1227" s="227">
        <f t="shared" si="2194"/>
        <v>4365.8090671700002</v>
      </c>
      <c r="BI1227" s="227">
        <f t="shared" si="2115"/>
        <v>3113.21</v>
      </c>
      <c r="BJ1227" s="227">
        <f t="shared" si="2195"/>
        <v>62.264200000000002</v>
      </c>
      <c r="BK1227" s="227">
        <f t="shared" si="2196"/>
        <v>600.84953000000007</v>
      </c>
      <c r="BL1227" s="228">
        <f t="shared" si="2321"/>
        <v>1.0568860648612708</v>
      </c>
      <c r="BM1227" s="230">
        <f t="shared" si="2322"/>
        <v>398</v>
      </c>
      <c r="BN1227" s="231">
        <f t="shared" si="2197"/>
        <v>1.0963953879999999</v>
      </c>
      <c r="BO1227" s="227">
        <f t="shared" si="2198"/>
        <v>3607.4788079199998</v>
      </c>
      <c r="BP1227" s="227">
        <f t="shared" si="2199"/>
        <v>4270.5925379199998</v>
      </c>
      <c r="BQ1227" s="227">
        <f t="shared" si="2162"/>
        <v>3113.21</v>
      </c>
      <c r="BR1227" s="227">
        <f t="shared" si="2200"/>
        <v>62.264200000000002</v>
      </c>
      <c r="BS1227" s="227">
        <f t="shared" si="2201"/>
        <v>566.60421999999994</v>
      </c>
      <c r="BT1227" s="228">
        <f t="shared" si="2160"/>
        <v>1.0534091344637002</v>
      </c>
      <c r="BU1227" s="230">
        <f t="shared" si="2161"/>
        <v>375</v>
      </c>
      <c r="BV1227" s="231">
        <f t="shared" si="2202"/>
        <v>1.0905800219999999</v>
      </c>
      <c r="BW1227" s="227">
        <f t="shared" si="2203"/>
        <v>3576.5395709200002</v>
      </c>
      <c r="BX1227" s="227">
        <f t="shared" si="2204"/>
        <v>4205.40799092</v>
      </c>
      <c r="BY1227" s="227">
        <f t="shared" si="2312"/>
        <v>3113.21</v>
      </c>
      <c r="BZ1227" s="227">
        <f t="shared" si="2205"/>
        <v>62.264200000000002</v>
      </c>
      <c r="CA1227" s="227">
        <f t="shared" si="2206"/>
        <v>536.50985666666668</v>
      </c>
      <c r="CB1227" s="228">
        <f t="shared" si="2309"/>
        <v>1.0543570161451656</v>
      </c>
      <c r="CC1227" s="230">
        <f t="shared" si="2310"/>
        <v>355</v>
      </c>
      <c r="CD1227" s="231">
        <f t="shared" si="2207"/>
        <v>1.0855482599999999</v>
      </c>
      <c r="CE1227" s="227">
        <f t="shared" si="2208"/>
        <v>3563.24139246</v>
      </c>
      <c r="CF1227" s="227">
        <f t="shared" si="2209"/>
        <v>4162.0154491266667</v>
      </c>
      <c r="CG1227" s="227">
        <f t="shared" si="2305"/>
        <v>3113.21</v>
      </c>
      <c r="CH1227" s="227">
        <f t="shared" si="2210"/>
        <v>62.264200000000002</v>
      </c>
      <c r="CI1227" s="227">
        <f t="shared" si="2211"/>
        <v>505.37775666666676</v>
      </c>
      <c r="CJ1227" s="228">
        <f t="shared" si="2153"/>
        <v>1.0493205960784489</v>
      </c>
      <c r="CK1227" s="230">
        <f t="shared" si="2154"/>
        <v>334</v>
      </c>
      <c r="CL1227" s="231">
        <f t="shared" si="2212"/>
        <v>1.0802898940000001</v>
      </c>
      <c r="CM1227" s="227">
        <f t="shared" si="2213"/>
        <v>3529.0428155300001</v>
      </c>
      <c r="CN1227" s="227">
        <f t="shared" si="2214"/>
        <v>4096.6847721966669</v>
      </c>
      <c r="CO1227" s="227">
        <f t="shared" si="2308"/>
        <v>3113.21</v>
      </c>
      <c r="CP1227" s="227">
        <f t="shared" si="2215"/>
        <v>62.264200000000002</v>
      </c>
      <c r="CQ1227" s="227">
        <f t="shared" si="2216"/>
        <v>472.17018333333334</v>
      </c>
      <c r="CR1227" s="228">
        <f t="shared" si="2306"/>
        <v>1.044620576337516</v>
      </c>
      <c r="CS1227" s="230">
        <f t="shared" si="2307"/>
        <v>314</v>
      </c>
      <c r="CT1227" s="231">
        <f t="shared" si="2217"/>
        <v>1.07530561</v>
      </c>
      <c r="CU1227" s="227">
        <f t="shared" si="2218"/>
        <v>3497.0263476700002</v>
      </c>
      <c r="CV1227" s="227">
        <f t="shared" si="2219"/>
        <v>4031.4607310033334</v>
      </c>
      <c r="CW1227" s="227">
        <f t="shared" si="2151"/>
        <v>3113.21</v>
      </c>
      <c r="CX1227" s="227">
        <f t="shared" si="2220"/>
        <v>62.264200000000002</v>
      </c>
      <c r="CY1227" s="227">
        <f t="shared" si="2221"/>
        <v>441.0380833333333</v>
      </c>
      <c r="CZ1227" s="228">
        <f t="shared" si="2149"/>
        <v>1.0468193681890074</v>
      </c>
      <c r="DA1227" s="239">
        <f t="shared" si="2150"/>
        <v>293</v>
      </c>
      <c r="DB1227" s="231">
        <f t="shared" si="2222"/>
        <v>1.070096859</v>
      </c>
      <c r="DC1227" s="227">
        <f t="shared" si="2223"/>
        <v>3487.4119824300001</v>
      </c>
      <c r="DD1227" s="227">
        <f t="shared" si="2224"/>
        <v>3990.7142657633335</v>
      </c>
      <c r="DE1227" s="227">
        <f t="shared" si="2304"/>
        <v>3113.21</v>
      </c>
      <c r="DF1227" s="227">
        <f t="shared" si="2225"/>
        <v>62.264200000000002</v>
      </c>
      <c r="DG1227" s="227">
        <f t="shared" si="2226"/>
        <v>409.90598333333332</v>
      </c>
      <c r="DH1227" s="228">
        <f t="shared" si="2302"/>
        <v>1.0452513830911982</v>
      </c>
      <c r="DI1227" s="239">
        <f t="shared" si="2303"/>
        <v>272</v>
      </c>
      <c r="DJ1227" s="231">
        <f t="shared" si="2227"/>
        <v>1.0649133399999999</v>
      </c>
      <c r="DK1227" s="227">
        <f t="shared" si="2228"/>
        <v>3465.3207179599999</v>
      </c>
      <c r="DL1227" s="227">
        <f t="shared" si="2229"/>
        <v>3937.4909012933331</v>
      </c>
      <c r="DM1227" s="227">
        <f t="shared" si="2148"/>
        <v>3113.21</v>
      </c>
      <c r="DN1227" s="227">
        <f t="shared" si="2230"/>
        <v>62.264200000000002</v>
      </c>
      <c r="DO1227" s="227">
        <f t="shared" si="2231"/>
        <v>377.73614666666668</v>
      </c>
      <c r="DP1227" s="228">
        <f t="shared" si="2146"/>
        <v>1.0419176575139761</v>
      </c>
      <c r="DQ1227" s="239">
        <f t="shared" si="2147"/>
        <v>251</v>
      </c>
      <c r="DR1227" s="231">
        <f t="shared" si="2232"/>
        <v>1.0597549289999999</v>
      </c>
      <c r="DS1227" s="227">
        <f t="shared" si="2233"/>
        <v>3437.5360399000001</v>
      </c>
      <c r="DT1227" s="227">
        <f t="shared" si="2234"/>
        <v>3877.5363865666668</v>
      </c>
      <c r="DU1227" s="227">
        <f t="shared" si="2301"/>
        <v>3113.21</v>
      </c>
      <c r="DV1227" s="227">
        <f t="shared" si="2235"/>
        <v>62.264200000000002</v>
      </c>
      <c r="DW1227" s="227">
        <f t="shared" si="2236"/>
        <v>348.67951999999997</v>
      </c>
      <c r="DX1227" s="228">
        <f t="shared" si="2298"/>
        <v>1.0374571598338322</v>
      </c>
      <c r="DY1227" s="239">
        <f t="shared" si="2299"/>
        <v>233</v>
      </c>
      <c r="DZ1227" s="231">
        <f t="shared" si="2237"/>
        <v>1.0553533260000001</v>
      </c>
      <c r="EA1227" s="227">
        <f t="shared" si="2238"/>
        <v>3408.6033948999998</v>
      </c>
      <c r="EB1227" s="227">
        <f t="shared" si="2239"/>
        <v>3819.5471148999995</v>
      </c>
      <c r="EC1227" s="227">
        <f t="shared" si="2142"/>
        <v>3113.21</v>
      </c>
      <c r="ED1227" s="227">
        <f t="shared" si="2240"/>
        <v>62.264200000000002</v>
      </c>
      <c r="EE1227" s="227">
        <f t="shared" si="2241"/>
        <v>316.50968333333333</v>
      </c>
      <c r="EF1227" s="228">
        <f t="shared" si="2143"/>
        <v>1.0297345478794406</v>
      </c>
      <c r="EG1227" s="239">
        <f t="shared" si="2144"/>
        <v>211</v>
      </c>
      <c r="EH1227" s="231">
        <f t="shared" si="2242"/>
        <v>1.0499984090000001</v>
      </c>
      <c r="EI1227" s="227">
        <f t="shared" si="2243"/>
        <v>3366.0637859899998</v>
      </c>
      <c r="EJ1227" s="227">
        <f t="shared" si="2244"/>
        <v>3744.8376693233331</v>
      </c>
      <c r="EK1227" s="227">
        <f t="shared" si="2300"/>
        <v>3113.21</v>
      </c>
      <c r="EL1227" s="227">
        <f t="shared" si="2245"/>
        <v>62.264200000000002</v>
      </c>
      <c r="EM1227" s="227">
        <f t="shared" si="2246"/>
        <v>283.30210999999997</v>
      </c>
      <c r="EN1227" s="228">
        <f t="shared" si="2296"/>
        <v>1.0238986485748311</v>
      </c>
      <c r="EO1227" s="239">
        <f t="shared" si="2297"/>
        <v>190</v>
      </c>
      <c r="EP1227" s="231">
        <f t="shared" si="2247"/>
        <v>1.044912246</v>
      </c>
      <c r="EQ1227" s="227">
        <f t="shared" si="2248"/>
        <v>3330.77430409</v>
      </c>
      <c r="ER1227" s="227">
        <f t="shared" si="2249"/>
        <v>3676.3406140900001</v>
      </c>
      <c r="ES1227" s="227">
        <f t="shared" si="2141"/>
        <v>3113.21</v>
      </c>
      <c r="ET1227" s="227">
        <f t="shared" si="2250"/>
        <v>62.264200000000002</v>
      </c>
      <c r="EU1227" s="227">
        <f t="shared" si="2251"/>
        <v>253.20774666666665</v>
      </c>
      <c r="EV1227" s="228">
        <f t="shared" si="2139"/>
        <v>1.0225691362827929</v>
      </c>
      <c r="EW1227" s="239">
        <f t="shared" si="2140"/>
        <v>170</v>
      </c>
      <c r="EX1227" s="231">
        <f t="shared" si="2252"/>
        <v>1.0400911880000001</v>
      </c>
      <c r="EY1227" s="227">
        <f t="shared" si="2253"/>
        <v>3311.1016536799998</v>
      </c>
      <c r="EZ1227" s="227">
        <f t="shared" si="2254"/>
        <v>3626.5736003466664</v>
      </c>
      <c r="FA1227" s="227">
        <f t="shared" si="2290"/>
        <v>3113.21</v>
      </c>
      <c r="FB1227" s="227">
        <f t="shared" si="2255"/>
        <v>62.264200000000002</v>
      </c>
      <c r="FC1227" s="227">
        <f t="shared" si="2256"/>
        <v>222.0756466666667</v>
      </c>
      <c r="FD1227" s="228">
        <f t="shared" si="2288"/>
        <v>1.0224671614097791</v>
      </c>
      <c r="FE1227" s="239">
        <f t="shared" si="2289"/>
        <v>148</v>
      </c>
      <c r="FF1227" s="231">
        <f t="shared" si="2257"/>
        <v>1.0348137120000001</v>
      </c>
      <c r="FG1227" s="227">
        <f t="shared" si="2258"/>
        <v>3293.9724326999999</v>
      </c>
      <c r="FH1227" s="227">
        <f t="shared" si="2259"/>
        <v>3578.3122793666666</v>
      </c>
      <c r="FI1227" s="227">
        <f t="shared" si="2138"/>
        <v>3113.21</v>
      </c>
      <c r="FJ1227" s="227">
        <f t="shared" si="2260"/>
        <v>62.264200000000002</v>
      </c>
      <c r="FK1227" s="227">
        <f t="shared" si="2261"/>
        <v>188.86807333333334</v>
      </c>
      <c r="FL1227" s="228">
        <f t="shared" si="2136"/>
        <v>1.0205275969103658</v>
      </c>
      <c r="FM1227" s="239">
        <f t="shared" si="2137"/>
        <v>126</v>
      </c>
      <c r="FN1227" s="231">
        <f t="shared" si="2262"/>
        <v>1.0295630140000001</v>
      </c>
      <c r="FO1227" s="227">
        <f t="shared" si="2263"/>
        <v>3271.0418660400001</v>
      </c>
      <c r="FP1227" s="227">
        <f t="shared" si="2264"/>
        <v>3522.1741393733332</v>
      </c>
      <c r="FQ1227" s="227">
        <f t="shared" si="2287"/>
        <v>3113.21</v>
      </c>
      <c r="FR1227" s="227">
        <f t="shared" si="2265"/>
        <v>62.264200000000002</v>
      </c>
      <c r="FS1227" s="227">
        <f t="shared" si="2266"/>
        <v>157.73597333333333</v>
      </c>
      <c r="FT1227" s="228">
        <f t="shared" si="2285"/>
        <v>1.0194055909336126</v>
      </c>
      <c r="FU1227" s="239">
        <f t="shared" si="2286"/>
        <v>104</v>
      </c>
      <c r="FV1227" s="231">
        <f t="shared" si="2267"/>
        <v>1.024338958</v>
      </c>
      <c r="FW1227" s="227">
        <f t="shared" si="2268"/>
        <v>3250.8663731900001</v>
      </c>
      <c r="FX1227" s="227">
        <f t="shared" si="2269"/>
        <v>3470.8665465233335</v>
      </c>
      <c r="FY1227" s="227">
        <f t="shared" si="2135"/>
        <v>3113.21</v>
      </c>
      <c r="FZ1227" s="227">
        <f t="shared" si="2270"/>
        <v>62.264200000000002</v>
      </c>
      <c r="GA1227" s="227">
        <f t="shared" si="2271"/>
        <v>126.60387333333333</v>
      </c>
      <c r="GB1227" s="228">
        <f t="shared" si="2128"/>
        <v>1.0198131419227081</v>
      </c>
      <c r="GC1227" s="239">
        <f t="shared" si="2129"/>
        <v>82</v>
      </c>
      <c r="GD1227" s="231">
        <f t="shared" si="2272"/>
        <v>1.01914141</v>
      </c>
      <c r="GE1227" s="227">
        <f t="shared" si="2273"/>
        <v>3235.6643900600002</v>
      </c>
      <c r="GF1227" s="227">
        <f t="shared" si="2274"/>
        <v>3424.5324633933333</v>
      </c>
      <c r="GG1227" s="227">
        <f t="shared" si="2279"/>
        <v>3113.21</v>
      </c>
      <c r="GH1227" s="227">
        <f t="shared" si="2291"/>
        <v>62.264200000000002</v>
      </c>
      <c r="GI1227" s="227">
        <f t="shared" si="2292"/>
        <v>94.434036666666671</v>
      </c>
      <c r="GJ1227" s="228">
        <f t="shared" si="2275"/>
        <v>1.0187939288716272</v>
      </c>
      <c r="GK1227" s="239">
        <f t="shared" si="2276"/>
        <v>62</v>
      </c>
      <c r="GL1227" s="231">
        <f t="shared" si="2293"/>
        <v>1.014439254</v>
      </c>
      <c r="GM1227" s="227">
        <f t="shared" si="2294"/>
        <v>3217.5167100100002</v>
      </c>
      <c r="GN1227" s="227">
        <f t="shared" si="2295"/>
        <v>3374.2149466766668</v>
      </c>
      <c r="GO1227" s="227">
        <f t="shared" si="2126"/>
        <v>3113.21</v>
      </c>
      <c r="GP1227" s="227">
        <f t="shared" si="2130"/>
        <v>62.264200000000002</v>
      </c>
      <c r="GQ1227" s="227">
        <f t="shared" si="2131"/>
        <v>62.264200000000002</v>
      </c>
      <c r="GR1227" s="228">
        <f t="shared" si="2119"/>
        <v>1.0136241864053146</v>
      </c>
      <c r="GS1227" s="239">
        <f t="shared" si="2120"/>
        <v>40</v>
      </c>
      <c r="GT1227" s="231">
        <f t="shared" si="2132"/>
        <v>1.009291937</v>
      </c>
      <c r="GU1227" s="227">
        <f t="shared" si="2133"/>
        <v>3184.9468216199998</v>
      </c>
      <c r="GV1227" s="227">
        <f t="shared" si="2134"/>
        <v>3309.47522162</v>
      </c>
      <c r="GW1227" s="227">
        <f t="shared" si="2277"/>
        <v>3113.21</v>
      </c>
      <c r="GX1227" s="227">
        <f t="shared" si="2280"/>
        <v>62.264200000000002</v>
      </c>
      <c r="GY1227" s="227">
        <f t="shared" si="2281"/>
        <v>29.05662666666667</v>
      </c>
      <c r="GZ1227" s="228">
        <f t="shared" si="2170"/>
        <v>1.002099519900344</v>
      </c>
      <c r="HA1227" s="239">
        <f t="shared" si="2171"/>
        <v>19</v>
      </c>
      <c r="HB1227" s="231">
        <f t="shared" si="2282"/>
        <v>1.004402955</v>
      </c>
      <c r="HC1227" s="227">
        <f t="shared" si="2283"/>
        <v>3133.4823486800001</v>
      </c>
      <c r="HD1227" s="227">
        <f t="shared" si="2284"/>
        <v>3224.8031753466666</v>
      </c>
      <c r="HE1227" s="224">
        <f>$A1229</f>
        <v>43887</v>
      </c>
      <c r="HF1227" s="224">
        <f>HE1227</f>
        <v>43887</v>
      </c>
      <c r="HG1227" s="224">
        <f>HE1227</f>
        <v>43887</v>
      </c>
      <c r="HH1227" s="234">
        <f>$O1229</f>
        <v>1.1246461800000001</v>
      </c>
      <c r="HI1227" s="224">
        <f>HE1227</f>
        <v>43887</v>
      </c>
      <c r="HJ1227" s="224">
        <f>HE1227</f>
        <v>43887</v>
      </c>
      <c r="HK1227" s="224">
        <f>HE1227</f>
        <v>43887</v>
      </c>
      <c r="HL1227" s="224">
        <f>HE1227</f>
        <v>43887</v>
      </c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3"/>
      <c r="JZ1227" s="1"/>
      <c r="KA1227" s="1"/>
      <c r="KB1227" s="1"/>
      <c r="KC1227" s="1"/>
      <c r="KD1227" s="1"/>
      <c r="KE1227" s="1"/>
    </row>
    <row r="1228" spans="1:291" x14ac:dyDescent="0.2">
      <c r="A1228" s="196">
        <f t="shared" si="2323"/>
        <v>43886</v>
      </c>
      <c r="B1228" s="236">
        <f t="shared" si="2174"/>
        <v>129244.19390086335</v>
      </c>
      <c r="C1228" s="66">
        <f t="shared" si="2158"/>
        <v>39785.994377269999</v>
      </c>
      <c r="D1228" s="77">
        <f t="shared" si="2324"/>
        <v>5320.25</v>
      </c>
      <c r="E1228" s="67">
        <f>VLOOKUP(A1227,[1]Plan1!$DQ$117:$DS$314,3)</f>
        <v>5331.42</v>
      </c>
      <c r="F1228" s="11">
        <f t="shared" si="2325"/>
        <v>43858</v>
      </c>
      <c r="G1228" s="73">
        <f t="shared" si="2313"/>
        <v>2.099525398242541E-3</v>
      </c>
      <c r="H1228" s="11">
        <f t="shared" si="2326"/>
        <v>43915</v>
      </c>
      <c r="I1228" s="11">
        <f t="shared" si="2314"/>
        <v>43887</v>
      </c>
      <c r="J1228" s="1">
        <f t="shared" si="2327"/>
        <v>20</v>
      </c>
      <c r="K1228" s="1">
        <f t="shared" si="2328"/>
        <v>20</v>
      </c>
      <c r="L1228" s="66">
        <f t="shared" si="2315"/>
        <v>1.00209952</v>
      </c>
      <c r="M1228" s="70">
        <f t="shared" si="2159"/>
        <v>1.01150052</v>
      </c>
      <c r="N1228" s="70">
        <f t="shared" si="2145"/>
        <v>1.1222899102568764</v>
      </c>
      <c r="O1228" s="66">
        <f t="shared" si="2155"/>
        <v>1.1246461800000001</v>
      </c>
      <c r="P1228" s="66">
        <f t="shared" si="2316"/>
        <v>39869.525868179997</v>
      </c>
      <c r="Q1228" s="74">
        <f t="shared" si="2317"/>
        <v>0</v>
      </c>
      <c r="R1228" s="75">
        <f t="shared" si="2156"/>
        <v>0</v>
      </c>
      <c r="S1228" s="66">
        <f t="shared" si="2157"/>
        <v>0</v>
      </c>
      <c r="T1228" s="10">
        <f t="shared" si="2329"/>
        <v>0.06</v>
      </c>
      <c r="U1228" s="74">
        <f t="shared" si="2152"/>
        <v>20</v>
      </c>
      <c r="V1228" s="74">
        <v>252</v>
      </c>
      <c r="W1228" s="70">
        <f t="shared" si="2318"/>
        <v>1.004635226</v>
      </c>
      <c r="X1228" s="66">
        <f t="shared" si="2319"/>
        <v>184.80426291000001</v>
      </c>
      <c r="Y1228" s="66">
        <v>0</v>
      </c>
      <c r="Z1228" s="67">
        <f t="shared" si="2320"/>
        <v>0</v>
      </c>
      <c r="AA1228" s="68" t="str">
        <f t="shared" si="2330"/>
        <v>A+INCORP J=</v>
      </c>
      <c r="AB1228" s="11">
        <f t="shared" si="2331"/>
        <v>43887</v>
      </c>
      <c r="AC1228" s="227">
        <f t="shared" si="2117"/>
        <v>3113.21</v>
      </c>
      <c r="AD1228" s="227">
        <f t="shared" si="2175"/>
        <v>62.264200000000002</v>
      </c>
      <c r="AE1228" s="227">
        <f t="shared" si="2176"/>
        <v>727.45340333333343</v>
      </c>
      <c r="AF1228" s="228">
        <f t="shared" si="2124"/>
        <v>1.0778165181182278</v>
      </c>
      <c r="AG1228" s="230">
        <f t="shared" si="2125"/>
        <v>482</v>
      </c>
      <c r="AH1228" s="231">
        <f t="shared" si="2177"/>
        <v>1.117898796</v>
      </c>
      <c r="AI1228" s="227">
        <f t="shared" si="2178"/>
        <v>3751.0749366199998</v>
      </c>
      <c r="AJ1228" s="227">
        <f t="shared" si="2179"/>
        <v>4540.7925399533333</v>
      </c>
      <c r="AK1228" s="227">
        <f t="shared" si="2165"/>
        <v>3113.21</v>
      </c>
      <c r="AL1228" s="227">
        <f t="shared" si="2180"/>
        <v>62.264200000000002</v>
      </c>
      <c r="AM1228" s="227">
        <f t="shared" si="2181"/>
        <v>696.32130333333339</v>
      </c>
      <c r="AN1228" s="228">
        <f t="shared" si="2166"/>
        <v>1.0768477615130057</v>
      </c>
      <c r="AO1228" s="230">
        <f t="shared" si="2167"/>
        <v>461</v>
      </c>
      <c r="AP1228" s="231">
        <f t="shared" si="2182"/>
        <v>1.1124837249999999</v>
      </c>
      <c r="AQ1228" s="227">
        <f t="shared" si="2183"/>
        <v>3729.54964565</v>
      </c>
      <c r="AR1228" s="227">
        <f t="shared" si="2184"/>
        <v>4488.1351489833332</v>
      </c>
      <c r="AS1228" s="227">
        <f t="shared" ref="AS1228:AS1257" si="2332">AS1227</f>
        <v>3113.21</v>
      </c>
      <c r="AT1228" s="227">
        <f t="shared" si="2185"/>
        <v>62.264200000000002</v>
      </c>
      <c r="AU1228" s="227">
        <f t="shared" si="2186"/>
        <v>665.18920333333335</v>
      </c>
      <c r="AV1228" s="228">
        <f t="shared" ref="AV1228:AV1257" si="2333">($O1228/AV$585)</f>
        <v>1.0744843611191166</v>
      </c>
      <c r="AW1228" s="230">
        <f t="shared" ref="AW1228:AW1257" si="2334">NETWORKDAYS(AW$585,$A1228,$AE$118:$AE$502)-1</f>
        <v>440</v>
      </c>
      <c r="AX1228" s="231">
        <f t="shared" si="2187"/>
        <v>1.107094885</v>
      </c>
      <c r="AY1228" s="227">
        <f t="shared" si="2188"/>
        <v>3703.3380712500002</v>
      </c>
      <c r="AZ1228" s="227">
        <f t="shared" si="2189"/>
        <v>4430.7914745833332</v>
      </c>
      <c r="BA1228" s="227">
        <f t="shared" si="2311"/>
        <v>3113.21</v>
      </c>
      <c r="BB1228" s="227">
        <f t="shared" si="2190"/>
        <v>62.264200000000002</v>
      </c>
      <c r="BC1228" s="227">
        <f t="shared" si="2191"/>
        <v>633.01936666666666</v>
      </c>
      <c r="BD1228" s="228">
        <f t="shared" si="2163"/>
        <v>1.070202974796594</v>
      </c>
      <c r="BE1228" s="230">
        <f t="shared" si="2164"/>
        <v>420</v>
      </c>
      <c r="BF1228" s="231">
        <f t="shared" si="2192"/>
        <v>1.1019869259999999</v>
      </c>
      <c r="BG1228" s="227">
        <f t="shared" si="2193"/>
        <v>3671.5632371699999</v>
      </c>
      <c r="BH1228" s="227">
        <f t="shared" si="2194"/>
        <v>4366.8468038366664</v>
      </c>
      <c r="BI1228" s="227">
        <f t="shared" si="2115"/>
        <v>3113.21</v>
      </c>
      <c r="BJ1228" s="227">
        <f t="shared" si="2195"/>
        <v>62.264200000000002</v>
      </c>
      <c r="BK1228" s="227">
        <f t="shared" si="2196"/>
        <v>601.88726666666662</v>
      </c>
      <c r="BL1228" s="228">
        <f t="shared" si="2321"/>
        <v>1.0568860648612708</v>
      </c>
      <c r="BM1228" s="230">
        <f t="shared" si="2322"/>
        <v>398</v>
      </c>
      <c r="BN1228" s="231">
        <f t="shared" si="2197"/>
        <v>1.0963953879999999</v>
      </c>
      <c r="BO1228" s="227">
        <f t="shared" si="2198"/>
        <v>3607.4788079199998</v>
      </c>
      <c r="BP1228" s="227">
        <f t="shared" si="2199"/>
        <v>4271.630274586666</v>
      </c>
      <c r="BQ1228" s="227">
        <f t="shared" si="2162"/>
        <v>3113.21</v>
      </c>
      <c r="BR1228" s="227">
        <f t="shared" si="2200"/>
        <v>62.264200000000002</v>
      </c>
      <c r="BS1228" s="227">
        <f t="shared" si="2201"/>
        <v>567.64195666666672</v>
      </c>
      <c r="BT1228" s="228">
        <f t="shared" si="2160"/>
        <v>1.0534091344637002</v>
      </c>
      <c r="BU1228" s="230">
        <f t="shared" si="2161"/>
        <v>375</v>
      </c>
      <c r="BV1228" s="231">
        <f t="shared" si="2202"/>
        <v>1.0905800219999999</v>
      </c>
      <c r="BW1228" s="227">
        <f t="shared" si="2203"/>
        <v>3576.5395709200002</v>
      </c>
      <c r="BX1228" s="227">
        <f t="shared" si="2204"/>
        <v>4206.4457275866671</v>
      </c>
      <c r="BY1228" s="227">
        <f t="shared" si="2312"/>
        <v>3113.21</v>
      </c>
      <c r="BZ1228" s="227">
        <f t="shared" si="2205"/>
        <v>62.264200000000002</v>
      </c>
      <c r="CA1228" s="227">
        <f t="shared" si="2206"/>
        <v>537.54759333333334</v>
      </c>
      <c r="CB1228" s="228">
        <f t="shared" si="2309"/>
        <v>1.0543570161451656</v>
      </c>
      <c r="CC1228" s="230">
        <f t="shared" si="2310"/>
        <v>355</v>
      </c>
      <c r="CD1228" s="231">
        <f t="shared" si="2207"/>
        <v>1.0855482599999999</v>
      </c>
      <c r="CE1228" s="227">
        <f t="shared" si="2208"/>
        <v>3563.24139246</v>
      </c>
      <c r="CF1228" s="227">
        <f t="shared" si="2209"/>
        <v>4163.0531857933329</v>
      </c>
      <c r="CG1228" s="227">
        <f t="shared" si="2305"/>
        <v>3113.21</v>
      </c>
      <c r="CH1228" s="227">
        <f t="shared" si="2210"/>
        <v>62.264200000000002</v>
      </c>
      <c r="CI1228" s="227">
        <f t="shared" si="2211"/>
        <v>506.4154933333333</v>
      </c>
      <c r="CJ1228" s="228">
        <f t="shared" si="2153"/>
        <v>1.0493205960784489</v>
      </c>
      <c r="CK1228" s="230">
        <f t="shared" si="2154"/>
        <v>334</v>
      </c>
      <c r="CL1228" s="231">
        <f t="shared" si="2212"/>
        <v>1.0802898940000001</v>
      </c>
      <c r="CM1228" s="227">
        <f t="shared" si="2213"/>
        <v>3529.0428155300001</v>
      </c>
      <c r="CN1228" s="227">
        <f t="shared" si="2214"/>
        <v>4097.7225088633331</v>
      </c>
      <c r="CO1228" s="227">
        <f t="shared" si="2308"/>
        <v>3113.21</v>
      </c>
      <c r="CP1228" s="227">
        <f t="shared" si="2215"/>
        <v>62.264200000000002</v>
      </c>
      <c r="CQ1228" s="227">
        <f t="shared" si="2216"/>
        <v>473.20792</v>
      </c>
      <c r="CR1228" s="228">
        <f t="shared" si="2306"/>
        <v>1.044620576337516</v>
      </c>
      <c r="CS1228" s="230">
        <f t="shared" si="2307"/>
        <v>314</v>
      </c>
      <c r="CT1228" s="231">
        <f t="shared" si="2217"/>
        <v>1.07530561</v>
      </c>
      <c r="CU1228" s="227">
        <f t="shared" si="2218"/>
        <v>3497.0263476700002</v>
      </c>
      <c r="CV1228" s="227">
        <f t="shared" si="2219"/>
        <v>4032.4984676700001</v>
      </c>
      <c r="CW1228" s="227">
        <f t="shared" si="2151"/>
        <v>3113.21</v>
      </c>
      <c r="CX1228" s="227">
        <f t="shared" si="2220"/>
        <v>62.264200000000002</v>
      </c>
      <c r="CY1228" s="227">
        <f t="shared" si="2221"/>
        <v>442.07581999999996</v>
      </c>
      <c r="CZ1228" s="228">
        <f t="shared" si="2149"/>
        <v>1.0468193681890074</v>
      </c>
      <c r="DA1228" s="239">
        <f t="shared" si="2150"/>
        <v>293</v>
      </c>
      <c r="DB1228" s="231">
        <f t="shared" si="2222"/>
        <v>1.070096859</v>
      </c>
      <c r="DC1228" s="227">
        <f t="shared" si="2223"/>
        <v>3487.4119824300001</v>
      </c>
      <c r="DD1228" s="227">
        <f t="shared" si="2224"/>
        <v>3991.7520024300002</v>
      </c>
      <c r="DE1228" s="227">
        <f t="shared" si="2304"/>
        <v>3113.21</v>
      </c>
      <c r="DF1228" s="227">
        <f t="shared" si="2225"/>
        <v>62.264200000000002</v>
      </c>
      <c r="DG1228" s="227">
        <f t="shared" si="2226"/>
        <v>410.94372000000004</v>
      </c>
      <c r="DH1228" s="228">
        <f t="shared" si="2302"/>
        <v>1.0452513830911982</v>
      </c>
      <c r="DI1228" s="239">
        <f t="shared" si="2303"/>
        <v>272</v>
      </c>
      <c r="DJ1228" s="231">
        <f t="shared" si="2227"/>
        <v>1.0649133399999999</v>
      </c>
      <c r="DK1228" s="227">
        <f t="shared" si="2228"/>
        <v>3465.3207179599999</v>
      </c>
      <c r="DL1228" s="227">
        <f t="shared" si="2229"/>
        <v>3938.5286379600002</v>
      </c>
      <c r="DM1228" s="227">
        <f t="shared" si="2148"/>
        <v>3113.21</v>
      </c>
      <c r="DN1228" s="227">
        <f t="shared" si="2230"/>
        <v>62.264200000000002</v>
      </c>
      <c r="DO1228" s="227">
        <f t="shared" si="2231"/>
        <v>378.77388333333329</v>
      </c>
      <c r="DP1228" s="228">
        <f t="shared" si="2146"/>
        <v>1.0419176575139761</v>
      </c>
      <c r="DQ1228" s="239">
        <f t="shared" si="2147"/>
        <v>251</v>
      </c>
      <c r="DR1228" s="231">
        <f t="shared" si="2232"/>
        <v>1.0597549289999999</v>
      </c>
      <c r="DS1228" s="227">
        <f t="shared" si="2233"/>
        <v>3437.5360399000001</v>
      </c>
      <c r="DT1228" s="227">
        <f t="shared" si="2234"/>
        <v>3878.5741232333335</v>
      </c>
      <c r="DU1228" s="227">
        <f t="shared" si="2301"/>
        <v>3113.21</v>
      </c>
      <c r="DV1228" s="227">
        <f t="shared" si="2235"/>
        <v>62.264200000000002</v>
      </c>
      <c r="DW1228" s="227">
        <f t="shared" si="2236"/>
        <v>349.71725666666663</v>
      </c>
      <c r="DX1228" s="228">
        <f t="shared" si="2298"/>
        <v>1.0374571598338322</v>
      </c>
      <c r="DY1228" s="239">
        <f t="shared" si="2299"/>
        <v>233</v>
      </c>
      <c r="DZ1228" s="231">
        <f t="shared" si="2237"/>
        <v>1.0553533260000001</v>
      </c>
      <c r="EA1228" s="227">
        <f t="shared" si="2238"/>
        <v>3408.6033948999998</v>
      </c>
      <c r="EB1228" s="227">
        <f t="shared" si="2239"/>
        <v>3820.5848515666667</v>
      </c>
      <c r="EC1228" s="227">
        <f t="shared" si="2142"/>
        <v>3113.21</v>
      </c>
      <c r="ED1228" s="227">
        <f t="shared" si="2240"/>
        <v>62.264200000000002</v>
      </c>
      <c r="EE1228" s="227">
        <f t="shared" si="2241"/>
        <v>317.54741999999999</v>
      </c>
      <c r="EF1228" s="228">
        <f t="shared" si="2143"/>
        <v>1.0297345478794406</v>
      </c>
      <c r="EG1228" s="239">
        <f t="shared" si="2144"/>
        <v>211</v>
      </c>
      <c r="EH1228" s="231">
        <f t="shared" si="2242"/>
        <v>1.0499984090000001</v>
      </c>
      <c r="EI1228" s="227">
        <f t="shared" si="2243"/>
        <v>3366.0637859899998</v>
      </c>
      <c r="EJ1228" s="227">
        <f t="shared" si="2244"/>
        <v>3745.8754059899998</v>
      </c>
      <c r="EK1228" s="227">
        <f t="shared" si="2300"/>
        <v>3113.21</v>
      </c>
      <c r="EL1228" s="227">
        <f t="shared" si="2245"/>
        <v>62.264200000000002</v>
      </c>
      <c r="EM1228" s="227">
        <f t="shared" si="2246"/>
        <v>284.33984666666669</v>
      </c>
      <c r="EN1228" s="228">
        <f t="shared" si="2296"/>
        <v>1.0238986485748311</v>
      </c>
      <c r="EO1228" s="239">
        <f t="shared" si="2297"/>
        <v>190</v>
      </c>
      <c r="EP1228" s="231">
        <f t="shared" si="2247"/>
        <v>1.044912246</v>
      </c>
      <c r="EQ1228" s="227">
        <f t="shared" si="2248"/>
        <v>3330.77430409</v>
      </c>
      <c r="ER1228" s="227">
        <f t="shared" si="2249"/>
        <v>3677.3783507566668</v>
      </c>
      <c r="ES1228" s="227">
        <f t="shared" si="2141"/>
        <v>3113.21</v>
      </c>
      <c r="ET1228" s="227">
        <f t="shared" si="2250"/>
        <v>62.264200000000002</v>
      </c>
      <c r="EU1228" s="227">
        <f t="shared" si="2251"/>
        <v>254.24548333333334</v>
      </c>
      <c r="EV1228" s="228">
        <f t="shared" si="2139"/>
        <v>1.0225691362827929</v>
      </c>
      <c r="EW1228" s="239">
        <f t="shared" si="2140"/>
        <v>170</v>
      </c>
      <c r="EX1228" s="231">
        <f t="shared" si="2252"/>
        <v>1.0400911880000001</v>
      </c>
      <c r="EY1228" s="227">
        <f t="shared" si="2253"/>
        <v>3311.1016536799998</v>
      </c>
      <c r="EZ1228" s="227">
        <f t="shared" si="2254"/>
        <v>3627.611337013333</v>
      </c>
      <c r="FA1228" s="227">
        <f t="shared" si="2290"/>
        <v>3113.21</v>
      </c>
      <c r="FB1228" s="227">
        <f t="shared" si="2255"/>
        <v>62.264200000000002</v>
      </c>
      <c r="FC1228" s="227">
        <f t="shared" si="2256"/>
        <v>223.11338333333336</v>
      </c>
      <c r="FD1228" s="228">
        <f t="shared" si="2288"/>
        <v>1.0224671614097791</v>
      </c>
      <c r="FE1228" s="239">
        <f t="shared" si="2289"/>
        <v>148</v>
      </c>
      <c r="FF1228" s="231">
        <f t="shared" si="2257"/>
        <v>1.0348137120000001</v>
      </c>
      <c r="FG1228" s="227">
        <f t="shared" si="2258"/>
        <v>3293.9724326999999</v>
      </c>
      <c r="FH1228" s="227">
        <f t="shared" si="2259"/>
        <v>3579.3500160333333</v>
      </c>
      <c r="FI1228" s="227">
        <f t="shared" si="2138"/>
        <v>3113.21</v>
      </c>
      <c r="FJ1228" s="227">
        <f t="shared" si="2260"/>
        <v>62.264200000000002</v>
      </c>
      <c r="FK1228" s="227">
        <f t="shared" si="2261"/>
        <v>189.90581</v>
      </c>
      <c r="FL1228" s="228">
        <f t="shared" si="2136"/>
        <v>1.0205275969103658</v>
      </c>
      <c r="FM1228" s="239">
        <f t="shared" si="2137"/>
        <v>126</v>
      </c>
      <c r="FN1228" s="231">
        <f t="shared" si="2262"/>
        <v>1.0295630140000001</v>
      </c>
      <c r="FO1228" s="227">
        <f t="shared" si="2263"/>
        <v>3271.0418660400001</v>
      </c>
      <c r="FP1228" s="227">
        <f t="shared" si="2264"/>
        <v>3523.2118760399999</v>
      </c>
      <c r="FQ1228" s="227">
        <f t="shared" si="2287"/>
        <v>3113.21</v>
      </c>
      <c r="FR1228" s="227">
        <f t="shared" si="2265"/>
        <v>62.264200000000002</v>
      </c>
      <c r="FS1228" s="227">
        <f t="shared" si="2266"/>
        <v>158.77370999999999</v>
      </c>
      <c r="FT1228" s="228">
        <f t="shared" si="2285"/>
        <v>1.0194055909336126</v>
      </c>
      <c r="FU1228" s="239">
        <f t="shared" si="2286"/>
        <v>104</v>
      </c>
      <c r="FV1228" s="231">
        <f t="shared" si="2267"/>
        <v>1.024338958</v>
      </c>
      <c r="FW1228" s="227">
        <f t="shared" si="2268"/>
        <v>3250.8663731900001</v>
      </c>
      <c r="FX1228" s="227">
        <f t="shared" si="2269"/>
        <v>3471.9042831900001</v>
      </c>
      <c r="FY1228" s="227">
        <f t="shared" si="2135"/>
        <v>3113.21</v>
      </c>
      <c r="FZ1228" s="227">
        <f t="shared" si="2270"/>
        <v>62.264200000000002</v>
      </c>
      <c r="GA1228" s="227">
        <f t="shared" si="2271"/>
        <v>127.64160999999999</v>
      </c>
      <c r="GB1228" s="228">
        <f t="shared" si="2128"/>
        <v>1.0198131419227081</v>
      </c>
      <c r="GC1228" s="239">
        <f t="shared" si="2129"/>
        <v>82</v>
      </c>
      <c r="GD1228" s="231">
        <f t="shared" si="2272"/>
        <v>1.01914141</v>
      </c>
      <c r="GE1228" s="227">
        <f t="shared" si="2273"/>
        <v>3235.6643900600002</v>
      </c>
      <c r="GF1228" s="227">
        <f t="shared" si="2274"/>
        <v>3425.5702000600004</v>
      </c>
      <c r="GG1228" s="227">
        <f t="shared" si="2279"/>
        <v>3113.21</v>
      </c>
      <c r="GH1228" s="227">
        <f t="shared" si="2291"/>
        <v>62.264200000000002</v>
      </c>
      <c r="GI1228" s="227">
        <f t="shared" si="2292"/>
        <v>95.471773333333346</v>
      </c>
      <c r="GJ1228" s="228">
        <f t="shared" si="2275"/>
        <v>1.0187939288716272</v>
      </c>
      <c r="GK1228" s="239">
        <f t="shared" si="2276"/>
        <v>62</v>
      </c>
      <c r="GL1228" s="231">
        <f t="shared" si="2293"/>
        <v>1.014439254</v>
      </c>
      <c r="GM1228" s="227">
        <f t="shared" si="2294"/>
        <v>3217.5167100100002</v>
      </c>
      <c r="GN1228" s="227">
        <f t="shared" si="2295"/>
        <v>3375.2526833433335</v>
      </c>
      <c r="GO1228" s="227">
        <f t="shared" si="2126"/>
        <v>3113.21</v>
      </c>
      <c r="GP1228" s="227">
        <f t="shared" si="2130"/>
        <v>62.264200000000002</v>
      </c>
      <c r="GQ1228" s="227">
        <f t="shared" si="2131"/>
        <v>63.301936666666663</v>
      </c>
      <c r="GR1228" s="228">
        <f t="shared" si="2119"/>
        <v>1.0136241864053146</v>
      </c>
      <c r="GS1228" s="239">
        <f t="shared" si="2120"/>
        <v>40</v>
      </c>
      <c r="GT1228" s="231">
        <f t="shared" si="2132"/>
        <v>1.009291937</v>
      </c>
      <c r="GU1228" s="227">
        <f t="shared" si="2133"/>
        <v>3184.9468216199998</v>
      </c>
      <c r="GV1228" s="227">
        <f t="shared" si="2134"/>
        <v>3310.5129582866666</v>
      </c>
      <c r="GW1228" s="227">
        <f t="shared" si="2277"/>
        <v>3113.21</v>
      </c>
      <c r="GX1228" s="227">
        <f t="shared" si="2280"/>
        <v>62.264200000000002</v>
      </c>
      <c r="GY1228" s="227">
        <f t="shared" si="2281"/>
        <v>30.094363333333334</v>
      </c>
      <c r="GZ1228" s="228">
        <f t="shared" si="2170"/>
        <v>1.002099519900344</v>
      </c>
      <c r="HA1228" s="239">
        <f t="shared" si="2171"/>
        <v>19</v>
      </c>
      <c r="HB1228" s="231">
        <f t="shared" si="2282"/>
        <v>1.004402955</v>
      </c>
      <c r="HC1228" s="227">
        <f t="shared" si="2283"/>
        <v>3133.4823486800001</v>
      </c>
      <c r="HD1228" s="227">
        <f t="shared" si="2284"/>
        <v>3225.8409120133333</v>
      </c>
      <c r="HE1228" s="225" t="s">
        <v>146</v>
      </c>
      <c r="HF1228" s="225" t="s">
        <v>147</v>
      </c>
      <c r="HG1228" s="226" t="s">
        <v>148</v>
      </c>
      <c r="HH1228" s="225" t="s">
        <v>149</v>
      </c>
      <c r="HI1228" s="225" t="s">
        <v>27</v>
      </c>
      <c r="HJ1228" s="225" t="s">
        <v>150</v>
      </c>
      <c r="HK1228" s="225" t="s">
        <v>151</v>
      </c>
      <c r="HL1228" s="229" t="s">
        <v>152</v>
      </c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3"/>
      <c r="JZ1228" s="1"/>
      <c r="KA1228" s="1"/>
      <c r="KB1228" s="1"/>
      <c r="KC1228" s="1"/>
      <c r="KD1228" s="1"/>
      <c r="KE1228" s="1"/>
    </row>
    <row r="1229" spans="1:291" x14ac:dyDescent="0.2">
      <c r="A1229" s="196">
        <f t="shared" si="2323"/>
        <v>43887</v>
      </c>
      <c r="B1229" s="236">
        <f t="shared" si="2174"/>
        <v>129286.33615747665</v>
      </c>
      <c r="C1229" s="66">
        <f t="shared" si="2158"/>
        <v>39785.994377269999</v>
      </c>
      <c r="D1229" s="77">
        <f t="shared" si="2324"/>
        <v>5320.25</v>
      </c>
      <c r="E1229" s="67">
        <f>VLOOKUP(A1228,[1]Plan1!$DQ$117:$DS$314,3)</f>
        <v>5331.42</v>
      </c>
      <c r="F1229" s="11">
        <f t="shared" si="2325"/>
        <v>43858</v>
      </c>
      <c r="G1229" s="73">
        <f t="shared" si="2313"/>
        <v>2.099525398242541E-3</v>
      </c>
      <c r="H1229" s="11">
        <f t="shared" si="2326"/>
        <v>43915</v>
      </c>
      <c r="I1229" s="11">
        <f t="shared" si="2314"/>
        <v>43887</v>
      </c>
      <c r="J1229" s="1">
        <f t="shared" si="2327"/>
        <v>20</v>
      </c>
      <c r="K1229" s="1">
        <f t="shared" si="2328"/>
        <v>20</v>
      </c>
      <c r="L1229" s="66">
        <f t="shared" si="2315"/>
        <v>1.00209952</v>
      </c>
      <c r="M1229" s="70">
        <f t="shared" si="2159"/>
        <v>1.01150052</v>
      </c>
      <c r="N1229" s="70">
        <f t="shared" si="2145"/>
        <v>1.1222899102568764</v>
      </c>
      <c r="O1229" s="66">
        <f t="shared" si="2155"/>
        <v>1.1246461800000001</v>
      </c>
      <c r="P1229" s="66">
        <f t="shared" si="2316"/>
        <v>39869.525868179997</v>
      </c>
      <c r="Q1229" s="74">
        <f t="shared" si="2317"/>
        <v>40</v>
      </c>
      <c r="R1229" s="75">
        <f t="shared" si="2156"/>
        <v>7.8248892574583923E-2</v>
      </c>
      <c r="S1229" s="66">
        <f t="shared" si="2157"/>
        <v>3113.21</v>
      </c>
      <c r="T1229" s="10">
        <f t="shared" si="2329"/>
        <v>0.06</v>
      </c>
      <c r="U1229" s="74">
        <f t="shared" si="2152"/>
        <v>20</v>
      </c>
      <c r="V1229" s="74">
        <v>252</v>
      </c>
      <c r="W1229" s="70">
        <f t="shared" si="2318"/>
        <v>1.004635226</v>
      </c>
      <c r="X1229" s="66">
        <f t="shared" si="2319"/>
        <v>184.80426291000001</v>
      </c>
      <c r="Y1229" s="66">
        <v>0</v>
      </c>
      <c r="Z1229" s="67">
        <f t="shared" si="2320"/>
        <v>3298.0142629100001</v>
      </c>
      <c r="AA1229" s="68" t="str">
        <f t="shared" si="2330"/>
        <v>A+INCORP J=</v>
      </c>
      <c r="AB1229" s="11">
        <f t="shared" si="2331"/>
        <v>43887</v>
      </c>
      <c r="AC1229" s="227">
        <f t="shared" si="2117"/>
        <v>3113.21</v>
      </c>
      <c r="AD1229" s="227">
        <f t="shared" si="2175"/>
        <v>62.264200000000002</v>
      </c>
      <c r="AE1229" s="227">
        <f t="shared" si="2176"/>
        <v>728.49113999999997</v>
      </c>
      <c r="AF1229" s="228">
        <f t="shared" si="2124"/>
        <v>1.0778165181182278</v>
      </c>
      <c r="AG1229" s="230">
        <f t="shared" si="2125"/>
        <v>483</v>
      </c>
      <c r="AH1229" s="231">
        <f t="shared" si="2177"/>
        <v>1.118157313</v>
      </c>
      <c r="AI1229" s="227">
        <f t="shared" si="2178"/>
        <v>3751.94238245</v>
      </c>
      <c r="AJ1229" s="227">
        <f t="shared" si="2179"/>
        <v>4542.6977224499997</v>
      </c>
      <c r="AK1229" s="227">
        <f t="shared" si="2165"/>
        <v>3113.21</v>
      </c>
      <c r="AL1229" s="227">
        <f t="shared" si="2180"/>
        <v>62.264200000000002</v>
      </c>
      <c r="AM1229" s="227">
        <f t="shared" si="2181"/>
        <v>697.35903999999994</v>
      </c>
      <c r="AN1229" s="228">
        <f t="shared" si="2166"/>
        <v>1.0768477615130057</v>
      </c>
      <c r="AO1229" s="230">
        <f t="shared" si="2167"/>
        <v>462</v>
      </c>
      <c r="AP1229" s="231">
        <f t="shared" si="2182"/>
        <v>1.11274099</v>
      </c>
      <c r="AQ1229" s="227">
        <f t="shared" si="2183"/>
        <v>3730.4121145200002</v>
      </c>
      <c r="AR1229" s="227">
        <f t="shared" si="2184"/>
        <v>4490.0353545199996</v>
      </c>
      <c r="AS1229" s="227">
        <f t="shared" si="2332"/>
        <v>3113.21</v>
      </c>
      <c r="AT1229" s="227">
        <f t="shared" si="2185"/>
        <v>62.264200000000002</v>
      </c>
      <c r="AU1229" s="227">
        <f t="shared" si="2186"/>
        <v>666.22694000000001</v>
      </c>
      <c r="AV1229" s="228">
        <f t="shared" si="2333"/>
        <v>1.0744843611191166</v>
      </c>
      <c r="AW1229" s="230">
        <f t="shared" si="2334"/>
        <v>441</v>
      </c>
      <c r="AX1229" s="231">
        <f t="shared" si="2187"/>
        <v>1.1073509029999999</v>
      </c>
      <c r="AY1229" s="227">
        <f t="shared" si="2188"/>
        <v>3704.1944758999998</v>
      </c>
      <c r="AZ1229" s="227">
        <f t="shared" si="2189"/>
        <v>4432.6856158999999</v>
      </c>
      <c r="BA1229" s="227">
        <f t="shared" si="2311"/>
        <v>3113.21</v>
      </c>
      <c r="BB1229" s="227">
        <f t="shared" si="2190"/>
        <v>62.264200000000002</v>
      </c>
      <c r="BC1229" s="227">
        <f t="shared" si="2191"/>
        <v>634.05710333333332</v>
      </c>
      <c r="BD1229" s="228">
        <f t="shared" si="2163"/>
        <v>1.070202974796594</v>
      </c>
      <c r="BE1229" s="230">
        <f t="shared" si="2164"/>
        <v>421</v>
      </c>
      <c r="BF1229" s="231">
        <f t="shared" si="2192"/>
        <v>1.1022417630000001</v>
      </c>
      <c r="BG1229" s="227">
        <f t="shared" si="2193"/>
        <v>3672.4122945700001</v>
      </c>
      <c r="BH1229" s="227">
        <f t="shared" si="2194"/>
        <v>4368.7335979033332</v>
      </c>
      <c r="BI1229" s="227">
        <f t="shared" si="2115"/>
        <v>3113.21</v>
      </c>
      <c r="BJ1229" s="227">
        <f t="shared" si="2195"/>
        <v>62.264200000000002</v>
      </c>
      <c r="BK1229" s="227">
        <f t="shared" si="2196"/>
        <v>602.92500333333339</v>
      </c>
      <c r="BL1229" s="228">
        <f t="shared" si="2321"/>
        <v>1.0568860648612708</v>
      </c>
      <c r="BM1229" s="230">
        <f t="shared" si="2322"/>
        <v>399</v>
      </c>
      <c r="BN1229" s="231">
        <f t="shared" si="2197"/>
        <v>1.0966489319999999</v>
      </c>
      <c r="BO1229" s="227">
        <f t="shared" si="2198"/>
        <v>3608.3130458400001</v>
      </c>
      <c r="BP1229" s="227">
        <f t="shared" si="2199"/>
        <v>4273.5022491733334</v>
      </c>
      <c r="BQ1229" s="227">
        <f t="shared" si="2162"/>
        <v>3113.21</v>
      </c>
      <c r="BR1229" s="227">
        <f t="shared" si="2200"/>
        <v>62.264200000000002</v>
      </c>
      <c r="BS1229" s="227">
        <f t="shared" si="2201"/>
        <v>568.67969333333338</v>
      </c>
      <c r="BT1229" s="228">
        <f t="shared" si="2160"/>
        <v>1.0534091344637002</v>
      </c>
      <c r="BU1229" s="230">
        <f t="shared" si="2161"/>
        <v>376</v>
      </c>
      <c r="BV1229" s="231">
        <f t="shared" si="2202"/>
        <v>1.0908322210000001</v>
      </c>
      <c r="BW1229" s="227">
        <f t="shared" si="2203"/>
        <v>3577.3666534600002</v>
      </c>
      <c r="BX1229" s="227">
        <f t="shared" si="2204"/>
        <v>4208.3105467933337</v>
      </c>
      <c r="BY1229" s="227">
        <f t="shared" si="2312"/>
        <v>3113.21</v>
      </c>
      <c r="BZ1229" s="227">
        <f t="shared" si="2205"/>
        <v>62.264200000000002</v>
      </c>
      <c r="CA1229" s="227">
        <f t="shared" si="2206"/>
        <v>538.58533</v>
      </c>
      <c r="CB1229" s="228">
        <f t="shared" si="2309"/>
        <v>1.0543570161451656</v>
      </c>
      <c r="CC1229" s="230">
        <f t="shared" si="2310"/>
        <v>356</v>
      </c>
      <c r="CD1229" s="231">
        <f t="shared" si="2207"/>
        <v>1.085799296</v>
      </c>
      <c r="CE1229" s="227">
        <f t="shared" si="2208"/>
        <v>3564.0654017699999</v>
      </c>
      <c r="CF1229" s="227">
        <f t="shared" si="2209"/>
        <v>4164.9149317699994</v>
      </c>
      <c r="CG1229" s="227">
        <f t="shared" si="2305"/>
        <v>3113.21</v>
      </c>
      <c r="CH1229" s="227">
        <f t="shared" si="2210"/>
        <v>62.264200000000002</v>
      </c>
      <c r="CI1229" s="227">
        <f t="shared" si="2211"/>
        <v>507.45323000000002</v>
      </c>
      <c r="CJ1229" s="228">
        <f t="shared" si="2153"/>
        <v>1.0493205960784489</v>
      </c>
      <c r="CK1229" s="230">
        <f t="shared" si="2154"/>
        <v>335</v>
      </c>
      <c r="CL1229" s="231">
        <f t="shared" si="2212"/>
        <v>1.0805397139999999</v>
      </c>
      <c r="CM1229" s="227">
        <f t="shared" si="2213"/>
        <v>3529.85891636</v>
      </c>
      <c r="CN1229" s="227">
        <f t="shared" si="2214"/>
        <v>4099.5763463599997</v>
      </c>
      <c r="CO1229" s="227">
        <f t="shared" si="2308"/>
        <v>3113.21</v>
      </c>
      <c r="CP1229" s="227">
        <f t="shared" si="2215"/>
        <v>62.264200000000002</v>
      </c>
      <c r="CQ1229" s="227">
        <f t="shared" si="2216"/>
        <v>474.2456566666666</v>
      </c>
      <c r="CR1229" s="228">
        <f t="shared" si="2306"/>
        <v>1.044620576337516</v>
      </c>
      <c r="CS1229" s="230">
        <f t="shared" si="2307"/>
        <v>315</v>
      </c>
      <c r="CT1229" s="231">
        <f t="shared" si="2217"/>
        <v>1.0755542769999999</v>
      </c>
      <c r="CU1229" s="227">
        <f t="shared" si="2218"/>
        <v>3497.83504339</v>
      </c>
      <c r="CV1229" s="227">
        <f t="shared" si="2219"/>
        <v>4034.3449000566666</v>
      </c>
      <c r="CW1229" s="227">
        <f t="shared" si="2151"/>
        <v>3113.21</v>
      </c>
      <c r="CX1229" s="227">
        <f t="shared" si="2220"/>
        <v>62.264200000000002</v>
      </c>
      <c r="CY1229" s="227">
        <f t="shared" si="2221"/>
        <v>443.11355666666668</v>
      </c>
      <c r="CZ1229" s="228">
        <f t="shared" si="2149"/>
        <v>1.0468193681890074</v>
      </c>
      <c r="DA1229" s="239">
        <f t="shared" si="2150"/>
        <v>294</v>
      </c>
      <c r="DB1229" s="231">
        <f t="shared" si="2222"/>
        <v>1.070344322</v>
      </c>
      <c r="DC1229" s="227">
        <f t="shared" si="2223"/>
        <v>3488.21845656</v>
      </c>
      <c r="DD1229" s="227">
        <f t="shared" si="2224"/>
        <v>3993.5962132266668</v>
      </c>
      <c r="DE1229" s="227">
        <f t="shared" si="2304"/>
        <v>3113.21</v>
      </c>
      <c r="DF1229" s="227">
        <f t="shared" si="2225"/>
        <v>62.264200000000002</v>
      </c>
      <c r="DG1229" s="227">
        <f t="shared" si="2226"/>
        <v>411.98145666666665</v>
      </c>
      <c r="DH1229" s="228">
        <f t="shared" si="2302"/>
        <v>1.0452513830911982</v>
      </c>
      <c r="DI1229" s="239">
        <f t="shared" si="2303"/>
        <v>273</v>
      </c>
      <c r="DJ1229" s="231">
        <f t="shared" si="2227"/>
        <v>1.065159604</v>
      </c>
      <c r="DK1229" s="227">
        <f t="shared" si="2228"/>
        <v>3466.1220824500001</v>
      </c>
      <c r="DL1229" s="227">
        <f t="shared" si="2229"/>
        <v>3940.3677391166666</v>
      </c>
      <c r="DM1229" s="227">
        <f t="shared" si="2148"/>
        <v>3113.21</v>
      </c>
      <c r="DN1229" s="227">
        <f t="shared" si="2230"/>
        <v>62.264200000000002</v>
      </c>
      <c r="DO1229" s="227">
        <f t="shared" si="2231"/>
        <v>379.81162</v>
      </c>
      <c r="DP1229" s="228">
        <f t="shared" si="2146"/>
        <v>1.0419176575139761</v>
      </c>
      <c r="DQ1229" s="239">
        <f t="shared" si="2147"/>
        <v>252</v>
      </c>
      <c r="DR1229" s="231">
        <f t="shared" si="2232"/>
        <v>1.06</v>
      </c>
      <c r="DS1229" s="227">
        <f t="shared" si="2233"/>
        <v>3438.3309787799999</v>
      </c>
      <c r="DT1229" s="227">
        <f t="shared" si="2234"/>
        <v>3880.4067987799999</v>
      </c>
      <c r="DU1229" s="227">
        <f t="shared" si="2301"/>
        <v>3113.21</v>
      </c>
      <c r="DV1229" s="227">
        <f t="shared" si="2235"/>
        <v>62.264200000000002</v>
      </c>
      <c r="DW1229" s="227">
        <f t="shared" si="2236"/>
        <v>350.7549933333334</v>
      </c>
      <c r="DX1229" s="228">
        <f t="shared" si="2298"/>
        <v>1.0374571598338322</v>
      </c>
      <c r="DY1229" s="239">
        <f t="shared" si="2299"/>
        <v>234</v>
      </c>
      <c r="DZ1229" s="231">
        <f t="shared" si="2237"/>
        <v>1.05559738</v>
      </c>
      <c r="EA1229" s="227">
        <f t="shared" si="2238"/>
        <v>3409.3916458799999</v>
      </c>
      <c r="EB1229" s="227">
        <f t="shared" si="2239"/>
        <v>3822.4108392133335</v>
      </c>
      <c r="EC1229" s="227">
        <f t="shared" si="2142"/>
        <v>3113.21</v>
      </c>
      <c r="ED1229" s="227">
        <f t="shared" si="2240"/>
        <v>62.264200000000002</v>
      </c>
      <c r="EE1229" s="227">
        <f t="shared" si="2241"/>
        <v>318.58515666666665</v>
      </c>
      <c r="EF1229" s="228">
        <f t="shared" si="2143"/>
        <v>1.0297345478794406</v>
      </c>
      <c r="EG1229" s="239">
        <f t="shared" si="2144"/>
        <v>212</v>
      </c>
      <c r="EH1229" s="231">
        <f t="shared" si="2242"/>
        <v>1.0502412240000001</v>
      </c>
      <c r="EI1229" s="227">
        <f t="shared" si="2243"/>
        <v>3366.8421974399998</v>
      </c>
      <c r="EJ1229" s="227">
        <f t="shared" si="2244"/>
        <v>3747.6915541066664</v>
      </c>
      <c r="EK1229" s="227">
        <f t="shared" si="2300"/>
        <v>3113.21</v>
      </c>
      <c r="EL1229" s="227">
        <f t="shared" si="2245"/>
        <v>62.264200000000002</v>
      </c>
      <c r="EM1229" s="227">
        <f t="shared" si="2246"/>
        <v>285.37758333333329</v>
      </c>
      <c r="EN1229" s="228">
        <f t="shared" si="2296"/>
        <v>1.0238986485748311</v>
      </c>
      <c r="EO1229" s="239">
        <f t="shared" si="2297"/>
        <v>191</v>
      </c>
      <c r="EP1229" s="231">
        <f t="shared" si="2247"/>
        <v>1.0451538849999999</v>
      </c>
      <c r="EQ1229" s="227">
        <f t="shared" si="2248"/>
        <v>3331.5445553499999</v>
      </c>
      <c r="ER1229" s="227">
        <f t="shared" si="2249"/>
        <v>3679.1863386833334</v>
      </c>
      <c r="ES1229" s="227">
        <f t="shared" si="2141"/>
        <v>3113.21</v>
      </c>
      <c r="ET1229" s="227">
        <f t="shared" si="2250"/>
        <v>62.264200000000002</v>
      </c>
      <c r="EU1229" s="227">
        <f t="shared" si="2251"/>
        <v>255.28321999999997</v>
      </c>
      <c r="EV1229" s="228">
        <f t="shared" si="2139"/>
        <v>1.0225691362827929</v>
      </c>
      <c r="EW1229" s="239">
        <f t="shared" si="2140"/>
        <v>171</v>
      </c>
      <c r="EX1229" s="231">
        <f t="shared" si="2252"/>
        <v>1.040331712</v>
      </c>
      <c r="EY1229" s="227">
        <f t="shared" si="2253"/>
        <v>3311.8673552099999</v>
      </c>
      <c r="EZ1229" s="227">
        <f t="shared" si="2254"/>
        <v>3629.4147752099998</v>
      </c>
      <c r="FA1229" s="227">
        <f t="shared" si="2290"/>
        <v>3113.21</v>
      </c>
      <c r="FB1229" s="227">
        <f t="shared" si="2255"/>
        <v>62.264200000000002</v>
      </c>
      <c r="FC1229" s="227">
        <f t="shared" si="2256"/>
        <v>224.15112000000002</v>
      </c>
      <c r="FD1229" s="228">
        <f t="shared" si="2288"/>
        <v>1.0224671614097791</v>
      </c>
      <c r="FE1229" s="239">
        <f t="shared" si="2289"/>
        <v>149</v>
      </c>
      <c r="FF1229" s="231">
        <f t="shared" si="2257"/>
        <v>1.0350530149999999</v>
      </c>
      <c r="FG1229" s="227">
        <f t="shared" si="2258"/>
        <v>3294.7341712299999</v>
      </c>
      <c r="FH1229" s="227">
        <f t="shared" si="2259"/>
        <v>3581.14949123</v>
      </c>
      <c r="FI1229" s="227">
        <f t="shared" si="2138"/>
        <v>3113.21</v>
      </c>
      <c r="FJ1229" s="227">
        <f t="shared" si="2260"/>
        <v>62.264200000000002</v>
      </c>
      <c r="FK1229" s="227">
        <f t="shared" si="2261"/>
        <v>190.94354666666669</v>
      </c>
      <c r="FL1229" s="228">
        <f t="shared" si="2136"/>
        <v>1.0205275969103658</v>
      </c>
      <c r="FM1229" s="239">
        <f t="shared" si="2137"/>
        <v>127</v>
      </c>
      <c r="FN1229" s="231">
        <f t="shared" si="2262"/>
        <v>1.0298011030000001</v>
      </c>
      <c r="FO1229" s="227">
        <f t="shared" si="2263"/>
        <v>3271.7983025899998</v>
      </c>
      <c r="FP1229" s="227">
        <f t="shared" si="2264"/>
        <v>3525.0060492566663</v>
      </c>
      <c r="FQ1229" s="227">
        <f t="shared" si="2287"/>
        <v>3113.21</v>
      </c>
      <c r="FR1229" s="227">
        <f t="shared" si="2265"/>
        <v>62.264200000000002</v>
      </c>
      <c r="FS1229" s="227">
        <f t="shared" si="2266"/>
        <v>159.81144666666668</v>
      </c>
      <c r="FT1229" s="228">
        <f t="shared" si="2285"/>
        <v>1.0194055909336126</v>
      </c>
      <c r="FU1229" s="239">
        <f t="shared" si="2286"/>
        <v>105</v>
      </c>
      <c r="FV1229" s="231">
        <f t="shared" si="2267"/>
        <v>1.0245758389999999</v>
      </c>
      <c r="FW1229" s="227">
        <f t="shared" si="2268"/>
        <v>3251.61814435</v>
      </c>
      <c r="FX1229" s="227">
        <f t="shared" si="2269"/>
        <v>3473.6937910166666</v>
      </c>
      <c r="FY1229" s="227">
        <f t="shared" si="2135"/>
        <v>3113.21</v>
      </c>
      <c r="FZ1229" s="227">
        <f t="shared" si="2270"/>
        <v>62.264200000000002</v>
      </c>
      <c r="GA1229" s="227">
        <f t="shared" si="2271"/>
        <v>128.6793466666667</v>
      </c>
      <c r="GB1229" s="228">
        <f t="shared" si="2128"/>
        <v>1.0198131419227081</v>
      </c>
      <c r="GC1229" s="239">
        <f t="shared" si="2129"/>
        <v>83</v>
      </c>
      <c r="GD1229" s="231">
        <f t="shared" si="2272"/>
        <v>1.019377089</v>
      </c>
      <c r="GE1229" s="227">
        <f t="shared" si="2273"/>
        <v>3236.41264555</v>
      </c>
      <c r="GF1229" s="227">
        <f t="shared" si="2274"/>
        <v>3427.3561922166668</v>
      </c>
      <c r="GG1229" s="227">
        <f t="shared" si="2279"/>
        <v>3113.21</v>
      </c>
      <c r="GH1229" s="227">
        <f t="shared" si="2291"/>
        <v>62.264200000000002</v>
      </c>
      <c r="GI1229" s="227">
        <f t="shared" si="2292"/>
        <v>96.509510000000006</v>
      </c>
      <c r="GJ1229" s="228">
        <f t="shared" si="2275"/>
        <v>1.0187939288716272</v>
      </c>
      <c r="GK1229" s="239">
        <f t="shared" si="2276"/>
        <v>63</v>
      </c>
      <c r="GL1229" s="231">
        <f t="shared" si="2293"/>
        <v>1.014673846</v>
      </c>
      <c r="GM1229" s="227">
        <f t="shared" si="2294"/>
        <v>3218.2607700200001</v>
      </c>
      <c r="GN1229" s="227">
        <f t="shared" si="2295"/>
        <v>3377.03448002</v>
      </c>
      <c r="GO1229" s="227">
        <f t="shared" si="2126"/>
        <v>3113.21</v>
      </c>
      <c r="GP1229" s="227">
        <f t="shared" si="2130"/>
        <v>62.264200000000002</v>
      </c>
      <c r="GQ1229" s="227">
        <f t="shared" si="2131"/>
        <v>64.339673333333351</v>
      </c>
      <c r="GR1229" s="228">
        <f t="shared" si="2119"/>
        <v>1.0136241864053146</v>
      </c>
      <c r="GS1229" s="239">
        <f t="shared" si="2120"/>
        <v>41</v>
      </c>
      <c r="GT1229" s="231">
        <f t="shared" si="2132"/>
        <v>1.0095253390000001</v>
      </c>
      <c r="GU1229" s="227">
        <f t="shared" si="2133"/>
        <v>3185.6833507900001</v>
      </c>
      <c r="GV1229" s="227">
        <f t="shared" si="2134"/>
        <v>3312.2872241233335</v>
      </c>
      <c r="GW1229" s="227">
        <f t="shared" si="2277"/>
        <v>3113.21</v>
      </c>
      <c r="GX1229" s="227">
        <f t="shared" si="2280"/>
        <v>62.264200000000002</v>
      </c>
      <c r="GY1229" s="227">
        <f t="shared" si="2281"/>
        <v>31.132100000000001</v>
      </c>
      <c r="GZ1229" s="228">
        <f t="shared" si="2170"/>
        <v>1.002099519900344</v>
      </c>
      <c r="HA1229" s="239">
        <f t="shared" si="2171"/>
        <v>20</v>
      </c>
      <c r="HB1229" s="231">
        <f t="shared" si="2282"/>
        <v>1.004635226</v>
      </c>
      <c r="HC1229" s="227">
        <f t="shared" si="2283"/>
        <v>3134.20697526</v>
      </c>
      <c r="HD1229" s="227">
        <f t="shared" si="2284"/>
        <v>3227.6032752599999</v>
      </c>
      <c r="HE1229" s="227">
        <f>($S1229)</f>
        <v>3113.21</v>
      </c>
      <c r="HF1229" s="227">
        <v>0</v>
      </c>
      <c r="HG1229" s="227">
        <f>(($A1229-HG$1227)/30)*0.01*HE1229</f>
        <v>0</v>
      </c>
      <c r="HH1229" s="228">
        <f>($O1229/HH$1227)</f>
        <v>1</v>
      </c>
      <c r="HI1229" s="239">
        <f>NETWORKDAYS(HI$1227,$A1229,$AE$118:$AE$502)-1</f>
        <v>0</v>
      </c>
      <c r="HJ1229" s="231">
        <f>ROUND((1+0.06)^TRUNC((HI1229/252),9),9)</f>
        <v>1</v>
      </c>
      <c r="HK1229" s="227">
        <f t="shared" ref="HK1229:HK1231" si="2335">TRUNC(HE1229*(HH1229*HJ1229),8)</f>
        <v>3113.21</v>
      </c>
      <c r="HL1229" s="227">
        <f>IF(HL$1102="SIM",0,HF1229+HG1229+HK1229)</f>
        <v>3113.21</v>
      </c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3"/>
      <c r="JZ1229" s="1"/>
      <c r="KA1229" s="1"/>
      <c r="KB1229" s="1"/>
      <c r="KC1229" s="1"/>
      <c r="KD1229" s="1"/>
      <c r="KE1229" s="1"/>
    </row>
    <row r="1230" spans="1:291" x14ac:dyDescent="0.2">
      <c r="A1230" s="196">
        <f t="shared" si="2323"/>
        <v>43888</v>
      </c>
      <c r="B1230" s="236">
        <f t="shared" ref="B1230:B1257" si="2336">(P1230+X1230+AJ1230+AR1230+AZ1230+BH1230+BP1230+BX1230+CF1230+CN1230+CV1230+DD1230+DL1230+DT1230+EB1230+EJ1230+ER1230+EZ1230+FH1230+FP1230+FX1230+GF1230+GN1230+GV1230+HD1230+HL1230)</f>
        <v>129415.92074655667</v>
      </c>
      <c r="C1230" s="66">
        <f t="shared" si="2158"/>
        <v>36941.12013109</v>
      </c>
      <c r="D1230" s="77">
        <f t="shared" si="2324"/>
        <v>5331.42</v>
      </c>
      <c r="E1230" s="67">
        <f>VLOOKUP(A1229,[1]Plan1!$DQ$117:$DS$314,3)</f>
        <v>5344.75</v>
      </c>
      <c r="F1230" s="11">
        <f t="shared" si="2325"/>
        <v>43888</v>
      </c>
      <c r="G1230" s="73">
        <f t="shared" si="2313"/>
        <v>2.5002719725701894E-3</v>
      </c>
      <c r="H1230" s="11">
        <f t="shared" si="2326"/>
        <v>43915</v>
      </c>
      <c r="I1230" s="11">
        <f t="shared" si="2314"/>
        <v>43915</v>
      </c>
      <c r="J1230" s="1">
        <f t="shared" si="2327"/>
        <v>20</v>
      </c>
      <c r="K1230" s="1">
        <f t="shared" si="2328"/>
        <v>1</v>
      </c>
      <c r="L1230" s="66">
        <f t="shared" si="2315"/>
        <v>1.0001248599999999</v>
      </c>
      <c r="M1230" s="70">
        <f t="shared" si="2159"/>
        <v>1.00209952</v>
      </c>
      <c r="N1230" s="70">
        <f t="shared" si="2145"/>
        <v>1.1246461803692589</v>
      </c>
      <c r="O1230" s="66">
        <f t="shared" si="2155"/>
        <v>1.1247866</v>
      </c>
      <c r="P1230" s="66">
        <f t="shared" si="2316"/>
        <v>36945.732599340001</v>
      </c>
      <c r="Q1230" s="74">
        <f t="shared" si="2317"/>
        <v>0</v>
      </c>
      <c r="R1230" s="75">
        <f t="shared" si="2156"/>
        <v>0</v>
      </c>
      <c r="S1230" s="66">
        <f t="shared" si="2157"/>
        <v>0</v>
      </c>
      <c r="T1230" s="10">
        <f t="shared" si="2329"/>
        <v>0.06</v>
      </c>
      <c r="U1230" s="74">
        <f t="shared" si="2152"/>
        <v>1</v>
      </c>
      <c r="V1230" s="74">
        <v>252</v>
      </c>
      <c r="W1230" s="70">
        <f t="shared" si="2318"/>
        <v>1.0002312529999999</v>
      </c>
      <c r="X1230" s="66">
        <f t="shared" si="2319"/>
        <v>8.5438115000000003</v>
      </c>
      <c r="Y1230" s="66">
        <v>0</v>
      </c>
      <c r="Z1230" s="67">
        <f t="shared" si="2320"/>
        <v>0</v>
      </c>
      <c r="AA1230" s="68" t="str">
        <f t="shared" si="2330"/>
        <v>A+INCORP J=</v>
      </c>
      <c r="AB1230" s="11">
        <f t="shared" si="2331"/>
        <v>43915</v>
      </c>
      <c r="AC1230" s="227">
        <f t="shared" si="2117"/>
        <v>3113.21</v>
      </c>
      <c r="AD1230" s="227">
        <f t="shared" si="2175"/>
        <v>62.264200000000002</v>
      </c>
      <c r="AE1230" s="227">
        <f t="shared" si="2176"/>
        <v>729.52887666666663</v>
      </c>
      <c r="AF1230" s="228">
        <f t="shared" si="2124"/>
        <v>1.0779510911049728</v>
      </c>
      <c r="AG1230" s="230">
        <f t="shared" si="2125"/>
        <v>484</v>
      </c>
      <c r="AH1230" s="231">
        <f t="shared" si="2177"/>
        <v>1.118415889</v>
      </c>
      <c r="AI1230" s="227">
        <f t="shared" si="2178"/>
        <v>3753.2785910100001</v>
      </c>
      <c r="AJ1230" s="227">
        <f t="shared" si="2179"/>
        <v>4545.0716676766669</v>
      </c>
      <c r="AK1230" s="227">
        <f t="shared" si="2165"/>
        <v>3113.21</v>
      </c>
      <c r="AL1230" s="227">
        <f t="shared" si="2180"/>
        <v>62.264200000000002</v>
      </c>
      <c r="AM1230" s="227">
        <f t="shared" si="2181"/>
        <v>698.39677666666671</v>
      </c>
      <c r="AN1230" s="228">
        <f t="shared" si="2166"/>
        <v>1.0769822135436626</v>
      </c>
      <c r="AO1230" s="230">
        <f t="shared" si="2167"/>
        <v>463</v>
      </c>
      <c r="AP1230" s="231">
        <f t="shared" si="2182"/>
        <v>1.1129983139999999</v>
      </c>
      <c r="AQ1230" s="227">
        <f t="shared" si="2183"/>
        <v>3731.7406571400002</v>
      </c>
      <c r="AR1230" s="227">
        <f t="shared" si="2184"/>
        <v>4492.4016338066667</v>
      </c>
      <c r="AS1230" s="227">
        <f t="shared" si="2332"/>
        <v>3113.21</v>
      </c>
      <c r="AT1230" s="227">
        <f t="shared" si="2185"/>
        <v>62.264200000000002</v>
      </c>
      <c r="AU1230" s="227">
        <f t="shared" si="2186"/>
        <v>667.26467666666667</v>
      </c>
      <c r="AV1230" s="228">
        <f t="shared" si="2333"/>
        <v>1.0746185180625816</v>
      </c>
      <c r="AW1230" s="230">
        <f t="shared" si="2334"/>
        <v>442</v>
      </c>
      <c r="AX1230" s="231">
        <f t="shared" si="2187"/>
        <v>1.107606981</v>
      </c>
      <c r="AY1230" s="227">
        <f t="shared" si="2188"/>
        <v>3705.5136829899998</v>
      </c>
      <c r="AZ1230" s="227">
        <f t="shared" si="2189"/>
        <v>4435.0425596566665</v>
      </c>
      <c r="BA1230" s="227">
        <f t="shared" si="2311"/>
        <v>3113.21</v>
      </c>
      <c r="BB1230" s="227">
        <f t="shared" si="2190"/>
        <v>62.264200000000002</v>
      </c>
      <c r="BC1230" s="227">
        <f t="shared" si="2191"/>
        <v>635.09483999999998</v>
      </c>
      <c r="BD1230" s="228">
        <f t="shared" si="2163"/>
        <v>1.070336597178809</v>
      </c>
      <c r="BE1230" s="230">
        <f t="shared" si="2164"/>
        <v>422</v>
      </c>
      <c r="BF1230" s="231">
        <f t="shared" si="2192"/>
        <v>1.1024966599999999</v>
      </c>
      <c r="BG1230" s="227">
        <f t="shared" si="2193"/>
        <v>3673.7201844699998</v>
      </c>
      <c r="BH1230" s="227">
        <f t="shared" si="2194"/>
        <v>4371.0792244699996</v>
      </c>
      <c r="BI1230" s="227">
        <f t="shared" si="2115"/>
        <v>3113.21</v>
      </c>
      <c r="BJ1230" s="227">
        <f t="shared" si="2195"/>
        <v>62.264200000000002</v>
      </c>
      <c r="BK1230" s="227">
        <f t="shared" si="2196"/>
        <v>603.96273999999994</v>
      </c>
      <c r="BL1230" s="228">
        <f t="shared" si="2321"/>
        <v>1.0570180245334475</v>
      </c>
      <c r="BM1230" s="230">
        <f t="shared" si="2322"/>
        <v>400</v>
      </c>
      <c r="BN1230" s="231">
        <f t="shared" si="2197"/>
        <v>1.0969025349999999</v>
      </c>
      <c r="BO1230" s="227">
        <f t="shared" si="2198"/>
        <v>3609.5981053800001</v>
      </c>
      <c r="BP1230" s="227">
        <f t="shared" si="2199"/>
        <v>4275.8250453800001</v>
      </c>
      <c r="BQ1230" s="227">
        <f t="shared" si="2162"/>
        <v>3113.21</v>
      </c>
      <c r="BR1230" s="227">
        <f t="shared" si="2200"/>
        <v>62.264200000000002</v>
      </c>
      <c r="BS1230" s="227">
        <f t="shared" si="2201"/>
        <v>569.71743000000004</v>
      </c>
      <c r="BT1230" s="228">
        <f t="shared" si="2160"/>
        <v>1.0535406600166179</v>
      </c>
      <c r="BU1230" s="230">
        <f t="shared" si="2161"/>
        <v>377</v>
      </c>
      <c r="BV1230" s="231">
        <f t="shared" si="2202"/>
        <v>1.0910844790000001</v>
      </c>
      <c r="BW1230" s="227">
        <f t="shared" si="2203"/>
        <v>3578.6406922299998</v>
      </c>
      <c r="BX1230" s="227">
        <f t="shared" si="2204"/>
        <v>4210.6223222299996</v>
      </c>
      <c r="BY1230" s="227">
        <f t="shared" si="2312"/>
        <v>3113.21</v>
      </c>
      <c r="BZ1230" s="227">
        <f t="shared" si="2205"/>
        <v>62.264200000000002</v>
      </c>
      <c r="CA1230" s="227">
        <f t="shared" si="2206"/>
        <v>539.62306666666666</v>
      </c>
      <c r="CB1230" s="228">
        <f t="shared" si="2309"/>
        <v>1.0544886600477903</v>
      </c>
      <c r="CC1230" s="230">
        <f t="shared" si="2310"/>
        <v>357</v>
      </c>
      <c r="CD1230" s="231">
        <f t="shared" si="2207"/>
        <v>1.08605039</v>
      </c>
      <c r="CE1230" s="227">
        <f t="shared" si="2208"/>
        <v>3565.33470304</v>
      </c>
      <c r="CF1230" s="227">
        <f t="shared" si="2209"/>
        <v>4167.2219697066666</v>
      </c>
      <c r="CG1230" s="227">
        <f t="shared" si="2305"/>
        <v>3113.21</v>
      </c>
      <c r="CH1230" s="227">
        <f t="shared" si="2210"/>
        <v>62.264200000000002</v>
      </c>
      <c r="CI1230" s="227">
        <f t="shared" si="2211"/>
        <v>508.49096666666668</v>
      </c>
      <c r="CJ1230" s="228">
        <f t="shared" si="2153"/>
        <v>1.0494516111485408</v>
      </c>
      <c r="CK1230" s="230">
        <f t="shared" si="2154"/>
        <v>336</v>
      </c>
      <c r="CL1230" s="231">
        <f t="shared" si="2212"/>
        <v>1.0807895919999999</v>
      </c>
      <c r="CM1230" s="227">
        <f t="shared" si="2213"/>
        <v>3531.11603633</v>
      </c>
      <c r="CN1230" s="227">
        <f t="shared" si="2214"/>
        <v>4101.8712029966664</v>
      </c>
      <c r="CO1230" s="227">
        <f t="shared" si="2308"/>
        <v>3113.21</v>
      </c>
      <c r="CP1230" s="227">
        <f t="shared" si="2215"/>
        <v>62.264200000000002</v>
      </c>
      <c r="CQ1230" s="227">
        <f t="shared" si="2216"/>
        <v>475.28339333333338</v>
      </c>
      <c r="CR1230" s="228">
        <f t="shared" si="2306"/>
        <v>1.0447510045770261</v>
      </c>
      <c r="CS1230" s="230">
        <f t="shared" si="2307"/>
        <v>316</v>
      </c>
      <c r="CT1230" s="231">
        <f t="shared" si="2217"/>
        <v>1.075803002</v>
      </c>
      <c r="CU1230" s="227">
        <f t="shared" si="2218"/>
        <v>3499.08075809</v>
      </c>
      <c r="CV1230" s="227">
        <f t="shared" si="2219"/>
        <v>4036.6283514233332</v>
      </c>
      <c r="CW1230" s="227">
        <f t="shared" si="2151"/>
        <v>3113.21</v>
      </c>
      <c r="CX1230" s="227">
        <f t="shared" si="2220"/>
        <v>62.264200000000002</v>
      </c>
      <c r="CY1230" s="227">
        <f t="shared" si="2221"/>
        <v>444.1512933333334</v>
      </c>
      <c r="CZ1230" s="228">
        <f t="shared" si="2149"/>
        <v>1.0469500709631734</v>
      </c>
      <c r="DA1230" s="239">
        <f t="shared" si="2150"/>
        <v>295</v>
      </c>
      <c r="DB1230" s="231">
        <f t="shared" si="2222"/>
        <v>1.070591842</v>
      </c>
      <c r="DC1230" s="227">
        <f t="shared" si="2223"/>
        <v>3489.4607458199998</v>
      </c>
      <c r="DD1230" s="227">
        <f t="shared" si="2224"/>
        <v>3995.8762391533332</v>
      </c>
      <c r="DE1230" s="227">
        <f t="shared" si="2304"/>
        <v>3113.21</v>
      </c>
      <c r="DF1230" s="227">
        <f t="shared" si="2225"/>
        <v>62.264200000000002</v>
      </c>
      <c r="DG1230" s="227">
        <f t="shared" si="2226"/>
        <v>413.01919333333336</v>
      </c>
      <c r="DH1230" s="228">
        <f t="shared" si="2302"/>
        <v>1.0453818900913765</v>
      </c>
      <c r="DI1230" s="239">
        <f t="shared" si="2303"/>
        <v>274</v>
      </c>
      <c r="DJ1230" s="231">
        <f t="shared" si="2227"/>
        <v>1.065405924</v>
      </c>
      <c r="DK1230" s="227">
        <f t="shared" si="2228"/>
        <v>3467.3564990199998</v>
      </c>
      <c r="DL1230" s="227">
        <f t="shared" si="2229"/>
        <v>3942.6398923533334</v>
      </c>
      <c r="DM1230" s="227">
        <f t="shared" si="2148"/>
        <v>3113.21</v>
      </c>
      <c r="DN1230" s="227">
        <f t="shared" si="2230"/>
        <v>62.264200000000002</v>
      </c>
      <c r="DO1230" s="227">
        <f t="shared" si="2231"/>
        <v>380.84935666666661</v>
      </c>
      <c r="DP1230" s="228">
        <f t="shared" si="2146"/>
        <v>1.0420477482750259</v>
      </c>
      <c r="DQ1230" s="239">
        <f t="shared" si="2147"/>
        <v>253</v>
      </c>
      <c r="DR1230" s="231">
        <f t="shared" si="2232"/>
        <v>1.060245128</v>
      </c>
      <c r="DS1230" s="227">
        <f t="shared" si="2233"/>
        <v>3439.55550167</v>
      </c>
      <c r="DT1230" s="227">
        <f t="shared" si="2234"/>
        <v>3882.6690583366667</v>
      </c>
      <c r="DU1230" s="227">
        <f t="shared" si="2301"/>
        <v>3113.21</v>
      </c>
      <c r="DV1230" s="227">
        <f t="shared" si="2235"/>
        <v>62.264200000000002</v>
      </c>
      <c r="DW1230" s="227">
        <f t="shared" si="2236"/>
        <v>351.79273000000001</v>
      </c>
      <c r="DX1230" s="228">
        <f t="shared" si="2298"/>
        <v>1.0375866936703173</v>
      </c>
      <c r="DY1230" s="239">
        <f t="shared" si="2299"/>
        <v>235</v>
      </c>
      <c r="DZ1230" s="231">
        <f t="shared" si="2237"/>
        <v>1.0558414890000001</v>
      </c>
      <c r="EA1230" s="227">
        <f t="shared" si="2238"/>
        <v>3410.6058595099998</v>
      </c>
      <c r="EB1230" s="227">
        <f t="shared" si="2239"/>
        <v>3824.66278951</v>
      </c>
      <c r="EC1230" s="227">
        <f t="shared" si="2142"/>
        <v>3113.21</v>
      </c>
      <c r="ED1230" s="227">
        <f t="shared" si="2240"/>
        <v>62.264200000000002</v>
      </c>
      <c r="EE1230" s="227">
        <f t="shared" si="2241"/>
        <v>319.62289333333337</v>
      </c>
      <c r="EF1230" s="228">
        <f t="shared" si="2143"/>
        <v>1.0298631174934085</v>
      </c>
      <c r="EG1230" s="239">
        <f t="shared" si="2144"/>
        <v>213</v>
      </c>
      <c r="EH1230" s="231">
        <f t="shared" si="2242"/>
        <v>1.0504840950000001</v>
      </c>
      <c r="EI1230" s="227">
        <f t="shared" si="2243"/>
        <v>3368.0412595900002</v>
      </c>
      <c r="EJ1230" s="227">
        <f t="shared" si="2244"/>
        <v>3749.9283529233335</v>
      </c>
      <c r="EK1230" s="227">
        <f t="shared" si="2300"/>
        <v>3113.21</v>
      </c>
      <c r="EL1230" s="227">
        <f t="shared" si="2245"/>
        <v>62.264200000000002</v>
      </c>
      <c r="EM1230" s="227">
        <f t="shared" si="2246"/>
        <v>286.41532000000001</v>
      </c>
      <c r="EN1230" s="228">
        <f t="shared" si="2296"/>
        <v>1.0240264895356501</v>
      </c>
      <c r="EO1230" s="239">
        <f t="shared" si="2297"/>
        <v>192</v>
      </c>
      <c r="EP1230" s="231">
        <f t="shared" si="2247"/>
        <v>1.045395579</v>
      </c>
      <c r="EQ1230" s="227">
        <f t="shared" si="2248"/>
        <v>3332.7310449299998</v>
      </c>
      <c r="ER1230" s="227">
        <f t="shared" si="2249"/>
        <v>3681.41056493</v>
      </c>
      <c r="ES1230" s="227">
        <f t="shared" si="2141"/>
        <v>3113.21</v>
      </c>
      <c r="ET1230" s="227">
        <f t="shared" si="2250"/>
        <v>62.264200000000002</v>
      </c>
      <c r="EU1230" s="227">
        <f t="shared" si="2251"/>
        <v>256.32095666666663</v>
      </c>
      <c r="EV1230" s="228">
        <f t="shared" si="2139"/>
        <v>1.0226968112446344</v>
      </c>
      <c r="EW1230" s="239">
        <f t="shared" si="2140"/>
        <v>172</v>
      </c>
      <c r="EX1230" s="231">
        <f t="shared" si="2252"/>
        <v>1.0405722909999999</v>
      </c>
      <c r="EY1230" s="227">
        <f t="shared" si="2253"/>
        <v>3313.0468374299999</v>
      </c>
      <c r="EZ1230" s="227">
        <f t="shared" si="2254"/>
        <v>3631.6319940966664</v>
      </c>
      <c r="FA1230" s="227">
        <f t="shared" si="2290"/>
        <v>3113.21</v>
      </c>
      <c r="FB1230" s="227">
        <f t="shared" si="2255"/>
        <v>62.264200000000002</v>
      </c>
      <c r="FC1230" s="227">
        <f t="shared" si="2256"/>
        <v>225.18885666666668</v>
      </c>
      <c r="FD1230" s="228">
        <f t="shared" si="2288"/>
        <v>1.0225948236393394</v>
      </c>
      <c r="FE1230" s="239">
        <f t="shared" si="2289"/>
        <v>150</v>
      </c>
      <c r="FF1230" s="231">
        <f t="shared" si="2257"/>
        <v>1.035292374</v>
      </c>
      <c r="FG1230" s="227">
        <f t="shared" si="2258"/>
        <v>3295.9075539400001</v>
      </c>
      <c r="FH1230" s="227">
        <f t="shared" si="2259"/>
        <v>3583.3606106066668</v>
      </c>
      <c r="FI1230" s="227">
        <f t="shared" si="2138"/>
        <v>3113.21</v>
      </c>
      <c r="FJ1230" s="227">
        <f t="shared" si="2260"/>
        <v>62.264200000000002</v>
      </c>
      <c r="FK1230" s="227">
        <f t="shared" si="2261"/>
        <v>191.98128333333335</v>
      </c>
      <c r="FL1230" s="228">
        <f t="shared" si="2136"/>
        <v>1.0206550169716315</v>
      </c>
      <c r="FM1230" s="239">
        <f t="shared" si="2137"/>
        <v>128</v>
      </c>
      <c r="FN1230" s="231">
        <f t="shared" si="2262"/>
        <v>1.0300392469999999</v>
      </c>
      <c r="FO1230" s="227">
        <f t="shared" si="2263"/>
        <v>3272.9635154100001</v>
      </c>
      <c r="FP1230" s="227">
        <f t="shared" si="2264"/>
        <v>3527.2089987433337</v>
      </c>
      <c r="FQ1230" s="227">
        <f t="shared" si="2287"/>
        <v>3113.21</v>
      </c>
      <c r="FR1230" s="227">
        <f t="shared" si="2265"/>
        <v>62.264200000000002</v>
      </c>
      <c r="FS1230" s="227">
        <f t="shared" si="2266"/>
        <v>160.84918333333334</v>
      </c>
      <c r="FT1230" s="228">
        <f t="shared" si="2285"/>
        <v>1.0195328709045264</v>
      </c>
      <c r="FU1230" s="239">
        <f t="shared" si="2286"/>
        <v>106</v>
      </c>
      <c r="FV1230" s="231">
        <f t="shared" si="2267"/>
        <v>1.024812775</v>
      </c>
      <c r="FW1230" s="227">
        <f t="shared" si="2268"/>
        <v>3252.7761713700002</v>
      </c>
      <c r="FX1230" s="227">
        <f t="shared" si="2269"/>
        <v>3475.8895547033335</v>
      </c>
      <c r="FY1230" s="227">
        <f t="shared" si="2135"/>
        <v>3113.21</v>
      </c>
      <c r="FZ1230" s="227">
        <f t="shared" si="2270"/>
        <v>62.264200000000002</v>
      </c>
      <c r="GA1230" s="227">
        <f t="shared" si="2271"/>
        <v>129.71708333333336</v>
      </c>
      <c r="GB1230" s="228">
        <f t="shared" si="2128"/>
        <v>1.0199404727792345</v>
      </c>
      <c r="GC1230" s="239">
        <f t="shared" si="2129"/>
        <v>84</v>
      </c>
      <c r="GD1230" s="231">
        <f t="shared" si="2272"/>
        <v>1.019612822</v>
      </c>
      <c r="GE1230" s="227">
        <f t="shared" si="2273"/>
        <v>3237.5652548399999</v>
      </c>
      <c r="GF1230" s="227">
        <f t="shared" si="2274"/>
        <v>3429.5465381733334</v>
      </c>
      <c r="GG1230" s="227">
        <f t="shared" si="2279"/>
        <v>3113.21</v>
      </c>
      <c r="GH1230" s="227">
        <f t="shared" si="2291"/>
        <v>62.264200000000002</v>
      </c>
      <c r="GI1230" s="227">
        <f t="shared" si="2292"/>
        <v>97.547246666666666</v>
      </c>
      <c r="GJ1230" s="228">
        <f t="shared" si="2275"/>
        <v>1.0189211324722229</v>
      </c>
      <c r="GK1230" s="239">
        <f t="shared" si="2276"/>
        <v>64</v>
      </c>
      <c r="GL1230" s="231">
        <f t="shared" si="2293"/>
        <v>1.014908492</v>
      </c>
      <c r="GM1230" s="227">
        <f t="shared" si="2294"/>
        <v>3219.4069167600001</v>
      </c>
      <c r="GN1230" s="227">
        <f t="shared" si="2295"/>
        <v>3379.2183634266667</v>
      </c>
      <c r="GO1230" s="227">
        <f t="shared" si="2126"/>
        <v>3113.21</v>
      </c>
      <c r="GP1230" s="227">
        <f t="shared" si="2130"/>
        <v>62.264200000000002</v>
      </c>
      <c r="GQ1230" s="227">
        <f t="shared" si="2131"/>
        <v>65.377410000000012</v>
      </c>
      <c r="GR1230" s="228">
        <f t="shared" si="2119"/>
        <v>1.0137507445271363</v>
      </c>
      <c r="GS1230" s="239">
        <f t="shared" si="2120"/>
        <v>42</v>
      </c>
      <c r="GT1230" s="231">
        <f t="shared" si="2132"/>
        <v>1.0097587939999999</v>
      </c>
      <c r="GU1230" s="227">
        <f t="shared" si="2133"/>
        <v>3186.8178942099998</v>
      </c>
      <c r="GV1230" s="227">
        <f t="shared" si="2134"/>
        <v>3314.45950421</v>
      </c>
      <c r="GW1230" s="227">
        <f t="shared" si="2277"/>
        <v>3113.21</v>
      </c>
      <c r="GX1230" s="227">
        <f t="shared" si="2280"/>
        <v>62.264200000000002</v>
      </c>
      <c r="GY1230" s="227">
        <f t="shared" si="2281"/>
        <v>32.169836666666676</v>
      </c>
      <c r="GZ1230" s="228">
        <f t="shared" si="2170"/>
        <v>1.0022246390863481</v>
      </c>
      <c r="HA1230" s="239">
        <f t="shared" si="2171"/>
        <v>21</v>
      </c>
      <c r="HB1230" s="231">
        <f t="shared" si="2282"/>
        <v>1.004867551</v>
      </c>
      <c r="HC1230" s="227">
        <f t="shared" si="2283"/>
        <v>3135.32318863</v>
      </c>
      <c r="HD1230" s="227">
        <f t="shared" si="2284"/>
        <v>3229.7572252966665</v>
      </c>
      <c r="HE1230" s="227">
        <f>HE1229</f>
        <v>3113.21</v>
      </c>
      <c r="HF1230" s="227">
        <f>0.02*HE1230</f>
        <v>62.264200000000002</v>
      </c>
      <c r="HG1230" s="227">
        <f t="shared" ref="HG1230:HG1231" si="2337">(($A1230-HG$1227)/30)*0.01*HE1230</f>
        <v>1.0377366666666668</v>
      </c>
      <c r="HH1230" s="228">
        <f t="shared" ref="HH1230:HH1257" si="2338">($O1230/HH$1227)</f>
        <v>1.0001248570461512</v>
      </c>
      <c r="HI1230" s="239">
        <f t="shared" ref="HI1230:HI1257" si="2339">NETWORKDAYS(HI$1227,$A1230,$AE$118:$AE$502)-1</f>
        <v>1</v>
      </c>
      <c r="HJ1230" s="231">
        <f t="shared" ref="HJ1230:HJ1231" si="2340">ROUND((1+0.06)^TRUNC((HI1230/252),9),9)</f>
        <v>1.0002312529999999</v>
      </c>
      <c r="HK1230" s="227">
        <f t="shared" si="2335"/>
        <v>3114.31873524</v>
      </c>
      <c r="HL1230" s="227">
        <f t="shared" ref="HL1230:HL1231" si="2341">IF(HL$1102="SIM",0,HF1230+HG1230+HK1230)</f>
        <v>3177.6206719066668</v>
      </c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3"/>
      <c r="JZ1230" s="1"/>
      <c r="KA1230" s="1"/>
      <c r="KB1230" s="1"/>
      <c r="KC1230" s="1"/>
      <c r="KD1230" s="1"/>
      <c r="KE1230" s="1"/>
    </row>
    <row r="1231" spans="1:291" x14ac:dyDescent="0.2">
      <c r="A1231" s="196">
        <f t="shared" si="2323"/>
        <v>43889</v>
      </c>
      <c r="B1231" s="236">
        <f t="shared" si="2336"/>
        <v>129483.25656365667</v>
      </c>
      <c r="C1231" s="66">
        <f t="shared" si="2158"/>
        <v>36941.12013109</v>
      </c>
      <c r="D1231" s="77">
        <f t="shared" si="2324"/>
        <v>5331.42</v>
      </c>
      <c r="E1231" s="67">
        <f>VLOOKUP(A1230,[1]Plan1!$DQ$117:$DS$314,3)</f>
        <v>5344.75</v>
      </c>
      <c r="F1231" s="11">
        <f t="shared" si="2325"/>
        <v>43888</v>
      </c>
      <c r="G1231" s="73">
        <f t="shared" si="2313"/>
        <v>2.5002719725701894E-3</v>
      </c>
      <c r="H1231" s="11">
        <f t="shared" si="2326"/>
        <v>43915</v>
      </c>
      <c r="I1231" s="11">
        <f t="shared" si="2314"/>
        <v>43915</v>
      </c>
      <c r="J1231" s="1">
        <f t="shared" si="2327"/>
        <v>20</v>
      </c>
      <c r="K1231" s="1">
        <f t="shared" si="2328"/>
        <v>2</v>
      </c>
      <c r="L1231" s="66">
        <f t="shared" si="2315"/>
        <v>1.0002497400000001</v>
      </c>
      <c r="M1231" s="70">
        <f t="shared" si="2159"/>
        <v>1.00209952</v>
      </c>
      <c r="N1231" s="70">
        <f t="shared" si="2145"/>
        <v>1.1246461803692589</v>
      </c>
      <c r="O1231" s="66">
        <f t="shared" si="2155"/>
        <v>1.12492704</v>
      </c>
      <c r="P1231" s="66">
        <f t="shared" si="2316"/>
        <v>36950.345806429999</v>
      </c>
      <c r="Q1231" s="74">
        <f t="shared" si="2317"/>
        <v>0</v>
      </c>
      <c r="R1231" s="75">
        <f t="shared" si="2156"/>
        <v>0</v>
      </c>
      <c r="S1231" s="66">
        <f t="shared" si="2157"/>
        <v>0</v>
      </c>
      <c r="T1231" s="10">
        <f t="shared" si="2329"/>
        <v>0.06</v>
      </c>
      <c r="U1231" s="74">
        <f t="shared" si="2152"/>
        <v>2</v>
      </c>
      <c r="V1231" s="74">
        <v>252</v>
      </c>
      <c r="W1231" s="70">
        <f t="shared" si="2318"/>
        <v>1.000462559</v>
      </c>
      <c r="X1231" s="66">
        <f t="shared" si="2319"/>
        <v>17.091715000000001</v>
      </c>
      <c r="Y1231" s="66">
        <v>0</v>
      </c>
      <c r="Z1231" s="67">
        <f t="shared" si="2320"/>
        <v>0</v>
      </c>
      <c r="AA1231" s="68" t="str">
        <f t="shared" si="2330"/>
        <v>A+INCORP J=</v>
      </c>
      <c r="AB1231" s="11">
        <f t="shared" si="2331"/>
        <v>43915</v>
      </c>
      <c r="AC1231" s="227">
        <f t="shared" si="2117"/>
        <v>3113.21</v>
      </c>
      <c r="AD1231" s="227">
        <f t="shared" si="2175"/>
        <v>62.264200000000002</v>
      </c>
      <c r="AE1231" s="227">
        <f t="shared" si="2176"/>
        <v>730.56661333333329</v>
      </c>
      <c r="AF1231" s="228">
        <f t="shared" si="2124"/>
        <v>1.0780856832589287</v>
      </c>
      <c r="AG1231" s="230">
        <f t="shared" si="2125"/>
        <v>485</v>
      </c>
      <c r="AH1231" s="231">
        <f t="shared" si="2177"/>
        <v>1.1186745259999999</v>
      </c>
      <c r="AI1231" s="227">
        <f t="shared" si="2178"/>
        <v>3754.6152877300001</v>
      </c>
      <c r="AJ1231" s="227">
        <f t="shared" si="2179"/>
        <v>4547.4461010633331</v>
      </c>
      <c r="AK1231" s="227">
        <f t="shared" si="2165"/>
        <v>3113.21</v>
      </c>
      <c r="AL1231" s="227">
        <f t="shared" si="2180"/>
        <v>62.264200000000002</v>
      </c>
      <c r="AM1231" s="227">
        <f t="shared" si="2181"/>
        <v>699.43451333333326</v>
      </c>
      <c r="AN1231" s="228">
        <f t="shared" si="2166"/>
        <v>1.0771166847243026</v>
      </c>
      <c r="AO1231" s="230">
        <f t="shared" si="2167"/>
        <v>464</v>
      </c>
      <c r="AP1231" s="231">
        <f t="shared" si="2182"/>
        <v>1.1132556979999999</v>
      </c>
      <c r="AQ1231" s="227">
        <f t="shared" si="2183"/>
        <v>3733.0696827500001</v>
      </c>
      <c r="AR1231" s="227">
        <f t="shared" si="2184"/>
        <v>4494.7683960833328</v>
      </c>
      <c r="AS1231" s="227">
        <f t="shared" si="2332"/>
        <v>3113.21</v>
      </c>
      <c r="AT1231" s="227">
        <f t="shared" si="2185"/>
        <v>62.264200000000002</v>
      </c>
      <c r="AU1231" s="227">
        <f t="shared" si="2186"/>
        <v>668.30241333333322</v>
      </c>
      <c r="AV1231" s="228">
        <f t="shared" si="2333"/>
        <v>1.0747526941140002</v>
      </c>
      <c r="AW1231" s="230">
        <f t="shared" si="2334"/>
        <v>443</v>
      </c>
      <c r="AX1231" s="231">
        <f t="shared" si="2187"/>
        <v>1.107863118</v>
      </c>
      <c r="AY1231" s="227">
        <f t="shared" si="2188"/>
        <v>3706.8333673000002</v>
      </c>
      <c r="AZ1231" s="227">
        <f t="shared" si="2189"/>
        <v>4437.3999806333331</v>
      </c>
      <c r="BA1231" s="227">
        <f t="shared" si="2311"/>
        <v>3113.21</v>
      </c>
      <c r="BB1231" s="227">
        <f t="shared" si="2190"/>
        <v>62.264200000000002</v>
      </c>
      <c r="BC1231" s="227">
        <f t="shared" si="2191"/>
        <v>636.13257666666664</v>
      </c>
      <c r="BD1231" s="228">
        <f t="shared" si="2163"/>
        <v>1.0704702385928406</v>
      </c>
      <c r="BE1231" s="230">
        <f t="shared" si="2164"/>
        <v>423</v>
      </c>
      <c r="BF1231" s="231">
        <f t="shared" si="2192"/>
        <v>1.1027516150000001</v>
      </c>
      <c r="BG1231" s="227">
        <f t="shared" si="2193"/>
        <v>3675.0285450699998</v>
      </c>
      <c r="BH1231" s="227">
        <f t="shared" si="2194"/>
        <v>4373.4253217366668</v>
      </c>
      <c r="BI1231" s="227">
        <f t="shared" ref="BI1231:BI1257" si="2342">BI1230</f>
        <v>3113.21</v>
      </c>
      <c r="BJ1231" s="227">
        <f t="shared" si="2195"/>
        <v>62.264200000000002</v>
      </c>
      <c r="BK1231" s="227">
        <f t="shared" si="2196"/>
        <v>605.00047666666671</v>
      </c>
      <c r="BL1231" s="228">
        <f t="shared" si="2321"/>
        <v>1.0571500030006213</v>
      </c>
      <c r="BM1231" s="230">
        <f t="shared" si="2322"/>
        <v>401</v>
      </c>
      <c r="BN1231" s="231">
        <f t="shared" si="2197"/>
        <v>1.097156196</v>
      </c>
      <c r="BO1231" s="227">
        <f t="shared" si="2198"/>
        <v>3610.8836283700002</v>
      </c>
      <c r="BP1231" s="227">
        <f t="shared" si="2199"/>
        <v>4278.1483050366669</v>
      </c>
      <c r="BQ1231" s="227">
        <f t="shared" si="2162"/>
        <v>3113.21</v>
      </c>
      <c r="BR1231" s="227">
        <f t="shared" si="2200"/>
        <v>62.264200000000002</v>
      </c>
      <c r="BS1231" s="227">
        <f t="shared" si="2201"/>
        <v>570.75516666666658</v>
      </c>
      <c r="BT1231" s="228">
        <f t="shared" si="2160"/>
        <v>1.0536722043027009</v>
      </c>
      <c r="BU1231" s="230">
        <f t="shared" si="2161"/>
        <v>378</v>
      </c>
      <c r="BV1231" s="231">
        <f t="shared" si="2202"/>
        <v>1.0913367949999999</v>
      </c>
      <c r="BW1231" s="227">
        <f t="shared" si="2203"/>
        <v>3579.91519148</v>
      </c>
      <c r="BX1231" s="227">
        <f t="shared" si="2204"/>
        <v>4212.9345581466669</v>
      </c>
      <c r="BY1231" s="227">
        <f t="shared" si="2312"/>
        <v>3113.21</v>
      </c>
      <c r="BZ1231" s="227">
        <f t="shared" si="2205"/>
        <v>62.264200000000002</v>
      </c>
      <c r="CA1231" s="227">
        <f t="shared" si="2206"/>
        <v>540.66080333333332</v>
      </c>
      <c r="CB1231" s="228">
        <f t="shared" si="2309"/>
        <v>1.0546203227004365</v>
      </c>
      <c r="CC1231" s="230">
        <f t="shared" si="2310"/>
        <v>358</v>
      </c>
      <c r="CD1231" s="231">
        <f t="shared" si="2207"/>
        <v>1.086301542</v>
      </c>
      <c r="CE1231" s="227">
        <f t="shared" si="2208"/>
        <v>3566.60446396</v>
      </c>
      <c r="CF1231" s="227">
        <f t="shared" si="2209"/>
        <v>4169.5294672933333</v>
      </c>
      <c r="CG1231" s="227">
        <f t="shared" si="2305"/>
        <v>3113.21</v>
      </c>
      <c r="CH1231" s="227">
        <f t="shared" si="2210"/>
        <v>62.264200000000002</v>
      </c>
      <c r="CI1231" s="227">
        <f t="shared" si="2211"/>
        <v>509.5287033333334</v>
      </c>
      <c r="CJ1231" s="228">
        <f t="shared" si="2153"/>
        <v>1.0495826448790899</v>
      </c>
      <c r="CK1231" s="230">
        <f t="shared" si="2154"/>
        <v>337</v>
      </c>
      <c r="CL1231" s="231">
        <f t="shared" si="2212"/>
        <v>1.0810395269999999</v>
      </c>
      <c r="CM1231" s="227">
        <f t="shared" si="2213"/>
        <v>3532.3736091999999</v>
      </c>
      <c r="CN1231" s="227">
        <f t="shared" si="2214"/>
        <v>4104.1665125333329</v>
      </c>
      <c r="CO1231" s="227">
        <f t="shared" si="2308"/>
        <v>3113.21</v>
      </c>
      <c r="CP1231" s="227">
        <f t="shared" si="2215"/>
        <v>62.264200000000002</v>
      </c>
      <c r="CQ1231" s="227">
        <f t="shared" si="2216"/>
        <v>476.32112999999998</v>
      </c>
      <c r="CR1231" s="228">
        <f t="shared" si="2306"/>
        <v>1.0448814513934115</v>
      </c>
      <c r="CS1231" s="230">
        <f t="shared" si="2307"/>
        <v>317</v>
      </c>
      <c r="CT1231" s="231">
        <f t="shared" si="2217"/>
        <v>1.0760517839999999</v>
      </c>
      <c r="CU1231" s="227">
        <f t="shared" si="2218"/>
        <v>3500.3269224199998</v>
      </c>
      <c r="CV1231" s="227">
        <f t="shared" si="2219"/>
        <v>4038.9122524199997</v>
      </c>
      <c r="CW1231" s="227">
        <f t="shared" si="2151"/>
        <v>3113.21</v>
      </c>
      <c r="CX1231" s="227">
        <f t="shared" si="2220"/>
        <v>62.264200000000002</v>
      </c>
      <c r="CY1231" s="227">
        <f t="shared" si="2221"/>
        <v>445.18903000000006</v>
      </c>
      <c r="CZ1231" s="228">
        <f t="shared" si="2149"/>
        <v>1.0470807923533163</v>
      </c>
      <c r="DA1231" s="239">
        <f t="shared" si="2150"/>
        <v>296</v>
      </c>
      <c r="DB1231" s="231">
        <f t="shared" si="2222"/>
        <v>1.0708394189999999</v>
      </c>
      <c r="DC1231" s="227">
        <f t="shared" si="2223"/>
        <v>3490.7034843800002</v>
      </c>
      <c r="DD1231" s="227">
        <f t="shared" si="2224"/>
        <v>3998.1567143800003</v>
      </c>
      <c r="DE1231" s="227">
        <f t="shared" si="2304"/>
        <v>3113.21</v>
      </c>
      <c r="DF1231" s="227">
        <f t="shared" si="2225"/>
        <v>62.264200000000002</v>
      </c>
      <c r="DG1231" s="227">
        <f t="shared" si="2226"/>
        <v>414.05693000000002</v>
      </c>
      <c r="DH1231" s="228">
        <f t="shared" si="2302"/>
        <v>1.0455124156796476</v>
      </c>
      <c r="DI1231" s="239">
        <f t="shared" si="2303"/>
        <v>275</v>
      </c>
      <c r="DJ1231" s="231">
        <f t="shared" si="2227"/>
        <v>1.0656523019999999</v>
      </c>
      <c r="DK1231" s="227">
        <f t="shared" si="2228"/>
        <v>3468.5913661999998</v>
      </c>
      <c r="DL1231" s="227">
        <f t="shared" si="2229"/>
        <v>3944.9124961999996</v>
      </c>
      <c r="DM1231" s="227">
        <f t="shared" si="2148"/>
        <v>3113.21</v>
      </c>
      <c r="DN1231" s="227">
        <f t="shared" si="2230"/>
        <v>62.264200000000002</v>
      </c>
      <c r="DO1231" s="227">
        <f t="shared" si="2231"/>
        <v>381.88709333333338</v>
      </c>
      <c r="DP1231" s="228">
        <f t="shared" si="2146"/>
        <v>1.0421778575648839</v>
      </c>
      <c r="DQ1231" s="239">
        <f t="shared" si="2147"/>
        <v>254</v>
      </c>
      <c r="DR1231" s="231">
        <f t="shared" si="2232"/>
        <v>1.060490312</v>
      </c>
      <c r="DS1231" s="227">
        <f t="shared" si="2233"/>
        <v>3440.7804659899998</v>
      </c>
      <c r="DT1231" s="227">
        <f t="shared" si="2234"/>
        <v>3884.9317593233332</v>
      </c>
      <c r="DU1231" s="227">
        <f t="shared" si="2301"/>
        <v>3113.21</v>
      </c>
      <c r="DV1231" s="227">
        <f t="shared" si="2235"/>
        <v>62.264200000000002</v>
      </c>
      <c r="DW1231" s="227">
        <f t="shared" si="2236"/>
        <v>352.83046666666672</v>
      </c>
      <c r="DX1231" s="228">
        <f t="shared" si="2298"/>
        <v>1.0377162459562879</v>
      </c>
      <c r="DY1231" s="239">
        <f t="shared" si="2299"/>
        <v>236</v>
      </c>
      <c r="DZ1231" s="231">
        <f t="shared" si="2237"/>
        <v>1.056085655</v>
      </c>
      <c r="EA1231" s="227">
        <f t="shared" si="2238"/>
        <v>3411.8205148299999</v>
      </c>
      <c r="EB1231" s="227">
        <f t="shared" si="2239"/>
        <v>3826.9151814966667</v>
      </c>
      <c r="EC1231" s="227">
        <f t="shared" si="2142"/>
        <v>3113.21</v>
      </c>
      <c r="ED1231" s="227">
        <f t="shared" si="2240"/>
        <v>62.264200000000002</v>
      </c>
      <c r="EE1231" s="227">
        <f t="shared" si="2241"/>
        <v>320.66063000000003</v>
      </c>
      <c r="EF1231" s="228">
        <f t="shared" si="2143"/>
        <v>1.0299917054195278</v>
      </c>
      <c r="EG1231" s="239">
        <f t="shared" si="2144"/>
        <v>214</v>
      </c>
      <c r="EH1231" s="231">
        <f t="shared" si="2242"/>
        <v>1.050727022</v>
      </c>
      <c r="EI1231" s="227">
        <f t="shared" si="2243"/>
        <v>3369.2407556399999</v>
      </c>
      <c r="EJ1231" s="227">
        <f t="shared" si="2244"/>
        <v>3752.1655856399998</v>
      </c>
      <c r="EK1231" s="227">
        <f t="shared" si="2300"/>
        <v>3113.21</v>
      </c>
      <c r="EL1231" s="227">
        <f t="shared" si="2245"/>
        <v>62.264200000000002</v>
      </c>
      <c r="EM1231" s="227">
        <f t="shared" si="2246"/>
        <v>287.45305666666661</v>
      </c>
      <c r="EN1231" s="228">
        <f t="shared" si="2296"/>
        <v>1.0241543487048388</v>
      </c>
      <c r="EO1231" s="239">
        <f t="shared" si="2297"/>
        <v>193</v>
      </c>
      <c r="EP1231" s="231">
        <f t="shared" si="2247"/>
        <v>1.0456373299999999</v>
      </c>
      <c r="EQ1231" s="227">
        <f t="shared" si="2248"/>
        <v>3333.9179679099998</v>
      </c>
      <c r="ER1231" s="227">
        <f t="shared" si="2249"/>
        <v>3683.6352245766666</v>
      </c>
      <c r="ES1231" s="227">
        <f t="shared" si="2141"/>
        <v>3113.21</v>
      </c>
      <c r="ET1231" s="227">
        <f t="shared" si="2250"/>
        <v>62.264200000000002</v>
      </c>
      <c r="EU1231" s="227">
        <f t="shared" si="2251"/>
        <v>257.35869333333341</v>
      </c>
      <c r="EV1231" s="228">
        <f t="shared" si="2139"/>
        <v>1.0228245043912023</v>
      </c>
      <c r="EW1231" s="239">
        <f t="shared" si="2140"/>
        <v>173</v>
      </c>
      <c r="EX1231" s="231">
        <f t="shared" si="2252"/>
        <v>1.0408129260000001</v>
      </c>
      <c r="EY1231" s="227">
        <f t="shared" si="2253"/>
        <v>3314.2267481499998</v>
      </c>
      <c r="EZ1231" s="227">
        <f t="shared" si="2254"/>
        <v>3633.8496414833335</v>
      </c>
      <c r="FA1231" s="227">
        <f t="shared" si="2290"/>
        <v>3113.21</v>
      </c>
      <c r="FB1231" s="227">
        <f t="shared" si="2255"/>
        <v>62.264200000000002</v>
      </c>
      <c r="FC1231" s="227">
        <f t="shared" si="2256"/>
        <v>226.22659333333334</v>
      </c>
      <c r="FD1231" s="228">
        <f t="shared" si="2288"/>
        <v>1.0227225040518122</v>
      </c>
      <c r="FE1231" s="239">
        <f t="shared" si="2289"/>
        <v>151</v>
      </c>
      <c r="FF1231" s="231">
        <f t="shared" si="2257"/>
        <v>1.0355317879999999</v>
      </c>
      <c r="FG1231" s="227">
        <f t="shared" si="2258"/>
        <v>3297.0813606400002</v>
      </c>
      <c r="FH1231" s="227">
        <f t="shared" si="2259"/>
        <v>3585.5721539733336</v>
      </c>
      <c r="FI1231" s="227">
        <f t="shared" si="2138"/>
        <v>3113.21</v>
      </c>
      <c r="FJ1231" s="227">
        <f t="shared" si="2260"/>
        <v>62.264200000000002</v>
      </c>
      <c r="FK1231" s="227">
        <f t="shared" si="2261"/>
        <v>193.01902000000001</v>
      </c>
      <c r="FL1231" s="228">
        <f t="shared" si="2136"/>
        <v>1.0207824551813183</v>
      </c>
      <c r="FM1231" s="239">
        <f t="shared" si="2137"/>
        <v>129</v>
      </c>
      <c r="FN1231" s="231">
        <f t="shared" si="2262"/>
        <v>1.0302774459999999</v>
      </c>
      <c r="FO1231" s="227">
        <f t="shared" si="2263"/>
        <v>3274.1291501699998</v>
      </c>
      <c r="FP1231" s="227">
        <f t="shared" si="2264"/>
        <v>3529.41237017</v>
      </c>
      <c r="FQ1231" s="227">
        <f t="shared" si="2287"/>
        <v>3113.21</v>
      </c>
      <c r="FR1231" s="227">
        <f t="shared" si="2265"/>
        <v>62.264200000000002</v>
      </c>
      <c r="FS1231" s="227">
        <f t="shared" si="2266"/>
        <v>161.88692</v>
      </c>
      <c r="FT1231" s="228">
        <f t="shared" si="2285"/>
        <v>1.019660169003908</v>
      </c>
      <c r="FU1231" s="239">
        <f t="shared" si="2286"/>
        <v>107</v>
      </c>
      <c r="FV1231" s="231">
        <f t="shared" si="2267"/>
        <v>1.025049766</v>
      </c>
      <c r="FW1231" s="227">
        <f t="shared" si="2268"/>
        <v>3253.9346186100001</v>
      </c>
      <c r="FX1231" s="227">
        <f t="shared" si="2269"/>
        <v>3478.0857386100001</v>
      </c>
      <c r="FY1231" s="227">
        <f t="shared" si="2135"/>
        <v>3113.21</v>
      </c>
      <c r="FZ1231" s="227">
        <f t="shared" si="2270"/>
        <v>62.264200000000002</v>
      </c>
      <c r="GA1231" s="227">
        <f t="shared" si="2271"/>
        <v>130.75482000000002</v>
      </c>
      <c r="GB1231" s="228">
        <f t="shared" si="2128"/>
        <v>1.0200678217714765</v>
      </c>
      <c r="GC1231" s="239">
        <f t="shared" si="2129"/>
        <v>85</v>
      </c>
      <c r="GD1231" s="231">
        <f t="shared" si="2272"/>
        <v>1.0198486099999999</v>
      </c>
      <c r="GE1231" s="227">
        <f t="shared" si="2273"/>
        <v>3238.7182832799999</v>
      </c>
      <c r="GF1231" s="227">
        <f t="shared" si="2274"/>
        <v>3431.7373032800001</v>
      </c>
      <c r="GG1231" s="227">
        <f t="shared" si="2279"/>
        <v>3113.21</v>
      </c>
      <c r="GH1231" s="227">
        <f t="shared" si="2291"/>
        <v>62.264200000000002</v>
      </c>
      <c r="GI1231" s="227">
        <f t="shared" si="2292"/>
        <v>98.584983333333327</v>
      </c>
      <c r="GJ1231" s="228">
        <f t="shared" si="2275"/>
        <v>1.0190483541904087</v>
      </c>
      <c r="GK1231" s="239">
        <f t="shared" si="2276"/>
        <v>65</v>
      </c>
      <c r="GL1231" s="231">
        <f t="shared" si="2293"/>
        <v>1.015143192</v>
      </c>
      <c r="GM1231" s="227">
        <f t="shared" si="2294"/>
        <v>3220.5534779200002</v>
      </c>
      <c r="GN1231" s="227">
        <f t="shared" si="2295"/>
        <v>3381.4026612533335</v>
      </c>
      <c r="GO1231" s="227">
        <f t="shared" si="2126"/>
        <v>3113.21</v>
      </c>
      <c r="GP1231" s="227">
        <f t="shared" si="2130"/>
        <v>62.264200000000002</v>
      </c>
      <c r="GQ1231" s="227">
        <f t="shared" si="2131"/>
        <v>66.415146666666672</v>
      </c>
      <c r="GR1231" s="228">
        <f t="shared" si="2119"/>
        <v>1.013877320674613</v>
      </c>
      <c r="GS1231" s="239">
        <f t="shared" si="2120"/>
        <v>43</v>
      </c>
      <c r="GT1231" s="231">
        <f t="shared" si="2132"/>
        <v>1.009992303</v>
      </c>
      <c r="GU1231" s="227">
        <f t="shared" si="2133"/>
        <v>3187.95284872</v>
      </c>
      <c r="GV1231" s="227">
        <f t="shared" si="2134"/>
        <v>3316.6321953866668</v>
      </c>
      <c r="GW1231" s="227">
        <f t="shared" si="2277"/>
        <v>3113.21</v>
      </c>
      <c r="GX1231" s="227">
        <f t="shared" si="2280"/>
        <v>62.264200000000002</v>
      </c>
      <c r="GY1231" s="227">
        <f t="shared" si="2281"/>
        <v>33.207573333333336</v>
      </c>
      <c r="GZ1231" s="228">
        <f t="shared" si="2170"/>
        <v>1.0023497760930598</v>
      </c>
      <c r="HA1231" s="239">
        <f t="shared" si="2171"/>
        <v>22</v>
      </c>
      <c r="HB1231" s="231">
        <f t="shared" si="2282"/>
        <v>1.005099929</v>
      </c>
      <c r="HC1231" s="227">
        <f t="shared" si="2283"/>
        <v>3136.43980414</v>
      </c>
      <c r="HD1231" s="227">
        <f t="shared" si="2284"/>
        <v>3231.9115774733332</v>
      </c>
      <c r="HE1231" s="227">
        <f t="shared" ref="HE1231:HE1257" si="2343">HE1230</f>
        <v>3113.21</v>
      </c>
      <c r="HF1231" s="227">
        <f t="shared" ref="HF1231" si="2344">0.02*HE1231</f>
        <v>62.264200000000002</v>
      </c>
      <c r="HG1231" s="227">
        <f t="shared" si="2337"/>
        <v>2.0754733333333335</v>
      </c>
      <c r="HH1231" s="228">
        <f t="shared" si="2338"/>
        <v>1.0002497318756731</v>
      </c>
      <c r="HI1231" s="239">
        <f t="shared" si="2339"/>
        <v>2</v>
      </c>
      <c r="HJ1231" s="231">
        <f t="shared" si="2340"/>
        <v>1.000462559</v>
      </c>
      <c r="HK1231" s="227">
        <f t="shared" si="2335"/>
        <v>3115.4278706999999</v>
      </c>
      <c r="HL1231" s="227">
        <f t="shared" si="2341"/>
        <v>3179.7675440333333</v>
      </c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3"/>
      <c r="JZ1231" s="1"/>
      <c r="KA1231" s="1"/>
      <c r="KB1231" s="1"/>
      <c r="KC1231" s="1"/>
      <c r="KD1231" s="1"/>
      <c r="KE1231" s="1"/>
    </row>
    <row r="1232" spans="1:291" x14ac:dyDescent="0.2">
      <c r="A1232" s="196">
        <f t="shared" si="2323"/>
        <v>43890</v>
      </c>
      <c r="B1232" s="236">
        <f t="shared" si="2336"/>
        <v>129531.59417110667</v>
      </c>
      <c r="C1232" s="66">
        <f t="shared" si="2158"/>
        <v>36941.12013109</v>
      </c>
      <c r="D1232" s="77">
        <f t="shared" si="2324"/>
        <v>5331.42</v>
      </c>
      <c r="E1232" s="67">
        <f>VLOOKUP(A1231,[1]Plan1!$DQ$117:$DS$314,3)</f>
        <v>5344.75</v>
      </c>
      <c r="F1232" s="11">
        <f t="shared" si="2325"/>
        <v>43888</v>
      </c>
      <c r="G1232" s="73">
        <f t="shared" si="2313"/>
        <v>2.5002719725701894E-3</v>
      </c>
      <c r="H1232" s="11">
        <f t="shared" si="2326"/>
        <v>43915</v>
      </c>
      <c r="I1232" s="11">
        <f t="shared" si="2314"/>
        <v>43915</v>
      </c>
      <c r="J1232" s="1">
        <f t="shared" si="2327"/>
        <v>20</v>
      </c>
      <c r="K1232" s="1">
        <f t="shared" si="2328"/>
        <v>3</v>
      </c>
      <c r="L1232" s="66">
        <f t="shared" si="2315"/>
        <v>1.00037464</v>
      </c>
      <c r="M1232" s="70">
        <f t="shared" si="2159"/>
        <v>1.00209952</v>
      </c>
      <c r="N1232" s="70">
        <f t="shared" si="2145"/>
        <v>1.1246461803692589</v>
      </c>
      <c r="O1232" s="66">
        <f t="shared" si="2155"/>
        <v>1.12506751</v>
      </c>
      <c r="P1232" s="66">
        <f t="shared" si="2316"/>
        <v>36954.959752330004</v>
      </c>
      <c r="Q1232" s="74">
        <f t="shared" si="2317"/>
        <v>0</v>
      </c>
      <c r="R1232" s="75">
        <f t="shared" si="2156"/>
        <v>0</v>
      </c>
      <c r="S1232" s="66">
        <f t="shared" si="2157"/>
        <v>0</v>
      </c>
      <c r="T1232" s="10">
        <f t="shared" si="2329"/>
        <v>0.06</v>
      </c>
      <c r="U1232" s="74">
        <f t="shared" si="2152"/>
        <v>3</v>
      </c>
      <c r="V1232" s="74">
        <v>252</v>
      </c>
      <c r="W1232" s="70">
        <f t="shared" si="2318"/>
        <v>1.0006939180000001</v>
      </c>
      <c r="X1232" s="66">
        <f t="shared" si="2319"/>
        <v>25.643711759999999</v>
      </c>
      <c r="Y1232" s="66">
        <v>0</v>
      </c>
      <c r="Z1232" s="67">
        <f t="shared" si="2320"/>
        <v>0</v>
      </c>
      <c r="AA1232" s="68" t="str">
        <f t="shared" si="2330"/>
        <v>A+INCORP J=</v>
      </c>
      <c r="AB1232" s="11">
        <f t="shared" si="2331"/>
        <v>43915</v>
      </c>
      <c r="AC1232" s="227">
        <f t="shared" ref="AC1232:AC1257" si="2345">AC1231</f>
        <v>3113.21</v>
      </c>
      <c r="AD1232" s="227">
        <f t="shared" si="2175"/>
        <v>62.264200000000002</v>
      </c>
      <c r="AE1232" s="227">
        <f t="shared" si="2176"/>
        <v>731.60435000000007</v>
      </c>
      <c r="AF1232" s="228">
        <f t="shared" si="2124"/>
        <v>1.0782203041637008</v>
      </c>
      <c r="AG1232" s="230">
        <f t="shared" si="2125"/>
        <v>485</v>
      </c>
      <c r="AH1232" s="231">
        <f t="shared" si="2177"/>
        <v>1.1186745259999999</v>
      </c>
      <c r="AI1232" s="227">
        <f t="shared" si="2178"/>
        <v>3755.0841277499999</v>
      </c>
      <c r="AJ1232" s="227">
        <f t="shared" si="2179"/>
        <v>4548.9526777499996</v>
      </c>
      <c r="AK1232" s="227">
        <f t="shared" si="2165"/>
        <v>3113.21</v>
      </c>
      <c r="AL1232" s="227">
        <f t="shared" si="2180"/>
        <v>62.264200000000002</v>
      </c>
      <c r="AM1232" s="227">
        <f t="shared" si="2181"/>
        <v>700.47225000000003</v>
      </c>
      <c r="AN1232" s="228">
        <f t="shared" si="2166"/>
        <v>1.0772511846299173</v>
      </c>
      <c r="AO1232" s="230">
        <f t="shared" si="2167"/>
        <v>464</v>
      </c>
      <c r="AP1232" s="231">
        <f t="shared" si="2182"/>
        <v>1.1132556979999999</v>
      </c>
      <c r="AQ1232" s="227">
        <f t="shared" si="2183"/>
        <v>3733.5358323599999</v>
      </c>
      <c r="AR1232" s="227">
        <f t="shared" si="2184"/>
        <v>4496.2722823599997</v>
      </c>
      <c r="AS1232" s="227">
        <f t="shared" si="2332"/>
        <v>3113.21</v>
      </c>
      <c r="AT1232" s="227">
        <f t="shared" si="2185"/>
        <v>62.264200000000002</v>
      </c>
      <c r="AU1232" s="227">
        <f t="shared" si="2186"/>
        <v>669.34014999999999</v>
      </c>
      <c r="AV1232" s="228">
        <f t="shared" si="2333"/>
        <v>1.0748868988273497</v>
      </c>
      <c r="AW1232" s="230">
        <f t="shared" si="2334"/>
        <v>443</v>
      </c>
      <c r="AX1232" s="231">
        <f t="shared" si="2187"/>
        <v>1.107863118</v>
      </c>
      <c r="AY1232" s="227">
        <f t="shared" si="2188"/>
        <v>3707.2962407700002</v>
      </c>
      <c r="AZ1232" s="227">
        <f t="shared" si="2189"/>
        <v>4438.9005907700002</v>
      </c>
      <c r="BA1232" s="227">
        <f t="shared" si="2311"/>
        <v>3113.21</v>
      </c>
      <c r="BB1232" s="227">
        <f t="shared" si="2190"/>
        <v>62.264200000000002</v>
      </c>
      <c r="BC1232" s="227">
        <f t="shared" si="2191"/>
        <v>637.1703133333333</v>
      </c>
      <c r="BD1232" s="228">
        <f t="shared" si="2163"/>
        <v>1.0706039085545969</v>
      </c>
      <c r="BE1232" s="230">
        <f t="shared" si="2164"/>
        <v>423</v>
      </c>
      <c r="BF1232" s="231">
        <f t="shared" si="2192"/>
        <v>1.1027516150000001</v>
      </c>
      <c r="BG1232" s="227">
        <f t="shared" si="2193"/>
        <v>3675.4874470599998</v>
      </c>
      <c r="BH1232" s="227">
        <f t="shared" si="2194"/>
        <v>4374.9219603933334</v>
      </c>
      <c r="BI1232" s="227">
        <f t="shared" si="2342"/>
        <v>3113.21</v>
      </c>
      <c r="BJ1232" s="227">
        <f t="shared" si="2195"/>
        <v>62.264200000000002</v>
      </c>
      <c r="BK1232" s="227">
        <f t="shared" si="2196"/>
        <v>606.03821333333326</v>
      </c>
      <c r="BL1232" s="228">
        <f t="shared" si="2321"/>
        <v>1.0572820096602902</v>
      </c>
      <c r="BM1232" s="230">
        <f t="shared" si="2322"/>
        <v>401</v>
      </c>
      <c r="BN1232" s="231">
        <f t="shared" si="2197"/>
        <v>1.097156196</v>
      </c>
      <c r="BO1232" s="227">
        <f t="shared" si="2198"/>
        <v>3611.3345205700002</v>
      </c>
      <c r="BP1232" s="227">
        <f t="shared" si="2199"/>
        <v>4279.6369339033336</v>
      </c>
      <c r="BQ1232" s="227">
        <f t="shared" si="2162"/>
        <v>3113.21</v>
      </c>
      <c r="BR1232" s="227">
        <f t="shared" si="2200"/>
        <v>62.264200000000002</v>
      </c>
      <c r="BS1232" s="227">
        <f t="shared" si="2201"/>
        <v>571.79290333333336</v>
      </c>
      <c r="BT1232" s="228">
        <f t="shared" si="2160"/>
        <v>1.0538037766885318</v>
      </c>
      <c r="BU1232" s="230">
        <f t="shared" si="2161"/>
        <v>378</v>
      </c>
      <c r="BV1232" s="231">
        <f t="shared" si="2202"/>
        <v>1.0913367949999999</v>
      </c>
      <c r="BW1232" s="227">
        <f t="shared" si="2203"/>
        <v>3580.3622166300001</v>
      </c>
      <c r="BX1232" s="227">
        <f t="shared" si="2204"/>
        <v>4214.4193199633337</v>
      </c>
      <c r="BY1232" s="227">
        <f t="shared" si="2312"/>
        <v>3113.21</v>
      </c>
      <c r="BZ1232" s="227">
        <f t="shared" si="2205"/>
        <v>62.264200000000002</v>
      </c>
      <c r="CA1232" s="227">
        <f t="shared" si="2206"/>
        <v>541.69853999999998</v>
      </c>
      <c r="CB1232" s="228">
        <f t="shared" si="2309"/>
        <v>1.0547520134781156</v>
      </c>
      <c r="CC1232" s="230">
        <f t="shared" si="2310"/>
        <v>358</v>
      </c>
      <c r="CD1232" s="231">
        <f t="shared" si="2207"/>
        <v>1.086301542</v>
      </c>
      <c r="CE1232" s="227">
        <f t="shared" si="2208"/>
        <v>3567.0498270100002</v>
      </c>
      <c r="CF1232" s="227">
        <f t="shared" si="2209"/>
        <v>4171.0125670100006</v>
      </c>
      <c r="CG1232" s="227">
        <f t="shared" si="2305"/>
        <v>3113.21</v>
      </c>
      <c r="CH1232" s="227">
        <f t="shared" si="2210"/>
        <v>62.264200000000002</v>
      </c>
      <c r="CI1232" s="227">
        <f t="shared" si="2211"/>
        <v>510.56643999999994</v>
      </c>
      <c r="CJ1232" s="228">
        <f t="shared" si="2153"/>
        <v>1.049713706600325</v>
      </c>
      <c r="CK1232" s="230">
        <f t="shared" si="2154"/>
        <v>337</v>
      </c>
      <c r="CL1232" s="231">
        <f t="shared" si="2212"/>
        <v>1.0810395269999999</v>
      </c>
      <c r="CM1232" s="227">
        <f t="shared" si="2213"/>
        <v>3532.8146978200002</v>
      </c>
      <c r="CN1232" s="227">
        <f t="shared" si="2214"/>
        <v>4105.6453378200003</v>
      </c>
      <c r="CO1232" s="227">
        <f t="shared" si="2308"/>
        <v>3113.21</v>
      </c>
      <c r="CP1232" s="227">
        <f t="shared" si="2215"/>
        <v>62.264200000000002</v>
      </c>
      <c r="CQ1232" s="227">
        <f t="shared" si="2216"/>
        <v>477.3588666666667</v>
      </c>
      <c r="CR1232" s="228">
        <f t="shared" si="2306"/>
        <v>1.0450119260751092</v>
      </c>
      <c r="CS1232" s="230">
        <f t="shared" si="2307"/>
        <v>317</v>
      </c>
      <c r="CT1232" s="231">
        <f t="shared" si="2217"/>
        <v>1.0760517839999999</v>
      </c>
      <c r="CU1232" s="227">
        <f t="shared" si="2218"/>
        <v>3500.7640093700002</v>
      </c>
      <c r="CV1232" s="227">
        <f t="shared" si="2219"/>
        <v>4040.3870760366667</v>
      </c>
      <c r="CW1232" s="227">
        <f t="shared" si="2151"/>
        <v>3113.21</v>
      </c>
      <c r="CX1232" s="227">
        <f t="shared" si="2220"/>
        <v>62.264200000000002</v>
      </c>
      <c r="CY1232" s="227">
        <f t="shared" si="2221"/>
        <v>446.22676666666672</v>
      </c>
      <c r="CZ1232" s="228">
        <f t="shared" si="2149"/>
        <v>1.0472115416674246</v>
      </c>
      <c r="DA1232" s="239">
        <f t="shared" si="2150"/>
        <v>296</v>
      </c>
      <c r="DB1232" s="231">
        <f t="shared" si="2222"/>
        <v>1.0708394189999999</v>
      </c>
      <c r="DC1232" s="227">
        <f t="shared" si="2223"/>
        <v>3491.1393696499999</v>
      </c>
      <c r="DD1232" s="227">
        <f t="shared" si="2224"/>
        <v>3999.6303363166667</v>
      </c>
      <c r="DE1232" s="227">
        <f t="shared" si="2304"/>
        <v>3113.21</v>
      </c>
      <c r="DF1232" s="227">
        <f t="shared" si="2225"/>
        <v>62.264200000000002</v>
      </c>
      <c r="DG1232" s="227">
        <f t="shared" si="2226"/>
        <v>415.09466666666668</v>
      </c>
      <c r="DH1232" s="228">
        <f t="shared" si="2302"/>
        <v>1.0456429691500579</v>
      </c>
      <c r="DI1232" s="239">
        <f t="shared" si="2303"/>
        <v>275</v>
      </c>
      <c r="DJ1232" s="231">
        <f t="shared" si="2227"/>
        <v>1.0656523019999999</v>
      </c>
      <c r="DK1232" s="227">
        <f t="shared" si="2228"/>
        <v>3469.0244903100001</v>
      </c>
      <c r="DL1232" s="227">
        <f t="shared" si="2229"/>
        <v>3946.3833569766666</v>
      </c>
      <c r="DM1232" s="227">
        <f t="shared" si="2148"/>
        <v>3113.21</v>
      </c>
      <c r="DN1232" s="227">
        <f t="shared" si="2230"/>
        <v>62.264200000000002</v>
      </c>
      <c r="DO1232" s="227">
        <f t="shared" si="2231"/>
        <v>382.92483000000004</v>
      </c>
      <c r="DP1232" s="228">
        <f t="shared" si="2146"/>
        <v>1.0423079946479539</v>
      </c>
      <c r="DQ1232" s="239">
        <f t="shared" si="2147"/>
        <v>254</v>
      </c>
      <c r="DR1232" s="231">
        <f t="shared" si="2232"/>
        <v>1.060490312</v>
      </c>
      <c r="DS1232" s="227">
        <f t="shared" si="2233"/>
        <v>3441.21011735</v>
      </c>
      <c r="DT1232" s="227">
        <f t="shared" si="2234"/>
        <v>3886.39914735</v>
      </c>
      <c r="DU1232" s="227">
        <f t="shared" si="2301"/>
        <v>3113.21</v>
      </c>
      <c r="DV1232" s="227">
        <f t="shared" si="2235"/>
        <v>62.264200000000002</v>
      </c>
      <c r="DW1232" s="227">
        <f t="shared" si="2236"/>
        <v>353.86820333333338</v>
      </c>
      <c r="DX1232" s="228">
        <f t="shared" si="2298"/>
        <v>1.0378458259164864</v>
      </c>
      <c r="DY1232" s="239">
        <f t="shared" si="2299"/>
        <v>236</v>
      </c>
      <c r="DZ1232" s="231">
        <f t="shared" si="2237"/>
        <v>1.056085655</v>
      </c>
      <c r="EA1232" s="227">
        <f t="shared" si="2238"/>
        <v>3412.2465499499999</v>
      </c>
      <c r="EB1232" s="227">
        <f t="shared" si="2239"/>
        <v>3828.3789532833334</v>
      </c>
      <c r="EC1232" s="227">
        <f t="shared" si="2142"/>
        <v>3113.21</v>
      </c>
      <c r="ED1232" s="227">
        <f t="shared" si="2240"/>
        <v>62.264200000000002</v>
      </c>
      <c r="EE1232" s="227">
        <f t="shared" si="2241"/>
        <v>321.69836666666669</v>
      </c>
      <c r="EF1232" s="228">
        <f t="shared" si="2143"/>
        <v>1.0301203208138741</v>
      </c>
      <c r="EG1232" s="239">
        <f t="shared" si="2144"/>
        <v>214</v>
      </c>
      <c r="EH1232" s="231">
        <f t="shared" si="2242"/>
        <v>1.050727022</v>
      </c>
      <c r="EI1232" s="227">
        <f t="shared" si="2243"/>
        <v>3369.6614738100002</v>
      </c>
      <c r="EJ1232" s="227">
        <f t="shared" si="2244"/>
        <v>3753.6240404766668</v>
      </c>
      <c r="EK1232" s="227">
        <f t="shared" si="2300"/>
        <v>3113.21</v>
      </c>
      <c r="EL1232" s="227">
        <f t="shared" si="2245"/>
        <v>62.264200000000002</v>
      </c>
      <c r="EM1232" s="227">
        <f t="shared" si="2246"/>
        <v>288.49079333333339</v>
      </c>
      <c r="EN1232" s="228">
        <f t="shared" si="2296"/>
        <v>1.0242822351865812</v>
      </c>
      <c r="EO1232" s="239">
        <f t="shared" si="2297"/>
        <v>193</v>
      </c>
      <c r="EP1232" s="231">
        <f t="shared" si="2247"/>
        <v>1.0456373299999999</v>
      </c>
      <c r="EQ1232" s="227">
        <f t="shared" si="2248"/>
        <v>3334.33427532</v>
      </c>
      <c r="ER1232" s="227">
        <f t="shared" si="2249"/>
        <v>3685.0892686533334</v>
      </c>
      <c r="ES1232" s="227">
        <f t="shared" si="2141"/>
        <v>3113.21</v>
      </c>
      <c r="ET1232" s="227">
        <f t="shared" si="2250"/>
        <v>62.264200000000002</v>
      </c>
      <c r="EU1232" s="227">
        <f t="shared" si="2251"/>
        <v>258.39643000000001</v>
      </c>
      <c r="EV1232" s="228">
        <f t="shared" si="2139"/>
        <v>1.022952224814859</v>
      </c>
      <c r="EW1232" s="239">
        <f t="shared" si="2140"/>
        <v>173</v>
      </c>
      <c r="EX1232" s="231">
        <f t="shared" si="2252"/>
        <v>1.0408129260000001</v>
      </c>
      <c r="EY1232" s="227">
        <f t="shared" si="2253"/>
        <v>3314.6405967000001</v>
      </c>
      <c r="EZ1232" s="227">
        <f t="shared" si="2254"/>
        <v>3635.3012266999999</v>
      </c>
      <c r="FA1232" s="227">
        <f t="shared" si="2290"/>
        <v>3113.21</v>
      </c>
      <c r="FB1232" s="227">
        <f t="shared" si="2255"/>
        <v>62.264200000000002</v>
      </c>
      <c r="FC1232" s="227">
        <f t="shared" si="2256"/>
        <v>227.26433</v>
      </c>
      <c r="FD1232" s="228">
        <f t="shared" si="2288"/>
        <v>1.022850211738654</v>
      </c>
      <c r="FE1232" s="239">
        <f t="shared" si="2289"/>
        <v>151</v>
      </c>
      <c r="FF1232" s="231">
        <f t="shared" si="2257"/>
        <v>1.0355317879999999</v>
      </c>
      <c r="FG1232" s="227">
        <f t="shared" si="2258"/>
        <v>3297.49306824</v>
      </c>
      <c r="FH1232" s="227">
        <f t="shared" si="2259"/>
        <v>3587.02159824</v>
      </c>
      <c r="FI1232" s="227">
        <f t="shared" si="2138"/>
        <v>3113.21</v>
      </c>
      <c r="FJ1232" s="227">
        <f t="shared" si="2260"/>
        <v>62.264200000000002</v>
      </c>
      <c r="FK1232" s="227">
        <f t="shared" si="2261"/>
        <v>194.05675666666667</v>
      </c>
      <c r="FL1232" s="228">
        <f t="shared" si="2136"/>
        <v>1.0209099206136358</v>
      </c>
      <c r="FM1232" s="239">
        <f t="shared" si="2137"/>
        <v>129</v>
      </c>
      <c r="FN1232" s="231">
        <f t="shared" si="2262"/>
        <v>1.0302774459999999</v>
      </c>
      <c r="FO1232" s="227">
        <f t="shared" si="2263"/>
        <v>3274.5379917199998</v>
      </c>
      <c r="FP1232" s="227">
        <f t="shared" si="2264"/>
        <v>3530.8589483866663</v>
      </c>
      <c r="FQ1232" s="227">
        <f t="shared" si="2287"/>
        <v>3113.21</v>
      </c>
      <c r="FR1232" s="227">
        <f t="shared" si="2265"/>
        <v>62.264200000000002</v>
      </c>
      <c r="FS1232" s="227">
        <f t="shared" si="2266"/>
        <v>162.92465666666666</v>
      </c>
      <c r="FT1232" s="228">
        <f t="shared" si="2285"/>
        <v>1.019787494295991</v>
      </c>
      <c r="FU1232" s="239">
        <f t="shared" si="2286"/>
        <v>107</v>
      </c>
      <c r="FV1232" s="231">
        <f t="shared" si="2267"/>
        <v>1.025049766</v>
      </c>
      <c r="FW1232" s="227">
        <f t="shared" si="2268"/>
        <v>3254.3409384699999</v>
      </c>
      <c r="FX1232" s="227">
        <f t="shared" si="2269"/>
        <v>3479.5297951366665</v>
      </c>
      <c r="FY1232" s="227">
        <f t="shared" si="2135"/>
        <v>3113.21</v>
      </c>
      <c r="FZ1232" s="227">
        <f t="shared" si="2270"/>
        <v>62.264200000000002</v>
      </c>
      <c r="GA1232" s="227">
        <f t="shared" si="2271"/>
        <v>131.79255666666668</v>
      </c>
      <c r="GB1232" s="228">
        <f t="shared" si="2128"/>
        <v>1.0201951979672912</v>
      </c>
      <c r="GC1232" s="239">
        <f t="shared" si="2129"/>
        <v>85</v>
      </c>
      <c r="GD1232" s="231">
        <f t="shared" si="2272"/>
        <v>1.0198486099999999</v>
      </c>
      <c r="GE1232" s="227">
        <f t="shared" si="2273"/>
        <v>3239.1227030700002</v>
      </c>
      <c r="GF1232" s="227">
        <f t="shared" si="2274"/>
        <v>3433.179459736667</v>
      </c>
      <c r="GG1232" s="227">
        <f t="shared" si="2279"/>
        <v>3113.21</v>
      </c>
      <c r="GH1232" s="227">
        <f t="shared" si="2291"/>
        <v>62.264200000000002</v>
      </c>
      <c r="GI1232" s="227">
        <f t="shared" si="2292"/>
        <v>99.622720000000001</v>
      </c>
      <c r="GJ1232" s="228">
        <f t="shared" si="2275"/>
        <v>1.0191756030849799</v>
      </c>
      <c r="GK1232" s="239">
        <f t="shared" si="2276"/>
        <v>65</v>
      </c>
      <c r="GL1232" s="231">
        <f t="shared" si="2293"/>
        <v>1.015143192</v>
      </c>
      <c r="GM1232" s="227">
        <f t="shared" si="2294"/>
        <v>3220.9556294600002</v>
      </c>
      <c r="GN1232" s="227">
        <f t="shared" si="2295"/>
        <v>3382.8425494600001</v>
      </c>
      <c r="GO1232" s="227">
        <f t="shared" si="2126"/>
        <v>3113.21</v>
      </c>
      <c r="GP1232" s="227">
        <f t="shared" si="2130"/>
        <v>62.264200000000002</v>
      </c>
      <c r="GQ1232" s="227">
        <f t="shared" si="2131"/>
        <v>67.452883333333332</v>
      </c>
      <c r="GR1232" s="228">
        <f t="shared" ref="GR1232:GR1257" si="2346">($O1232/GR$1165)</f>
        <v>1.0140039238605718</v>
      </c>
      <c r="GS1232" s="239">
        <f t="shared" ref="GS1232:GS1257" si="2347">NETWORKDAYS(GS$1165,$A1232,$AE$118:$AE$502)-1</f>
        <v>43</v>
      </c>
      <c r="GT1232" s="231">
        <f t="shared" si="2132"/>
        <v>1.009992303</v>
      </c>
      <c r="GU1232" s="227">
        <f t="shared" si="2133"/>
        <v>3188.3509294099999</v>
      </c>
      <c r="GV1232" s="227">
        <f t="shared" si="2134"/>
        <v>3318.0680127433334</v>
      </c>
      <c r="GW1232" s="227">
        <f t="shared" si="2277"/>
        <v>3113.21</v>
      </c>
      <c r="GX1232" s="227">
        <f t="shared" si="2280"/>
        <v>62.264200000000002</v>
      </c>
      <c r="GY1232" s="227">
        <f t="shared" si="2281"/>
        <v>34.245310000000003</v>
      </c>
      <c r="GZ1232" s="228">
        <f t="shared" si="2170"/>
        <v>1.0024749398308324</v>
      </c>
      <c r="HA1232" s="239">
        <f t="shared" si="2171"/>
        <v>22</v>
      </c>
      <c r="HB1232" s="231">
        <f t="shared" si="2282"/>
        <v>1.005099929</v>
      </c>
      <c r="HC1232" s="227">
        <f t="shared" si="2283"/>
        <v>3136.83145238</v>
      </c>
      <c r="HD1232" s="227">
        <f t="shared" si="2284"/>
        <v>3233.3409623799998</v>
      </c>
      <c r="HE1232" s="227">
        <f t="shared" si="2343"/>
        <v>3113.21</v>
      </c>
      <c r="HF1232" s="227">
        <f t="shared" ref="HF1232:HF1257" si="2348">0.02*HE1232</f>
        <v>62.264200000000002</v>
      </c>
      <c r="HG1232" s="227">
        <f t="shared" ref="HG1232:HG1257" si="2349">(($A1232-HG$1227)/30)*0.01*HE1232</f>
        <v>3.11321</v>
      </c>
      <c r="HH1232" s="228">
        <f t="shared" si="2338"/>
        <v>1.0003746333802512</v>
      </c>
      <c r="HI1232" s="239">
        <f t="shared" si="2339"/>
        <v>2</v>
      </c>
      <c r="HJ1232" s="231">
        <f t="shared" ref="HJ1232:HJ1257" si="2350">ROUND((1+0.06)^TRUNC((HI1232/252),9),9)</f>
        <v>1.000462559</v>
      </c>
      <c r="HK1232" s="227">
        <f t="shared" ref="HK1232:HK1257" si="2351">TRUNC(HE1232*(HH1232*HJ1232),8)</f>
        <v>3115.81689517</v>
      </c>
      <c r="HL1232" s="227">
        <f t="shared" ref="HL1232:HL1257" si="2352">IF(HL$1102="SIM",0,HF1232+HG1232+HK1232)</f>
        <v>3181.19430517</v>
      </c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3"/>
      <c r="JZ1232" s="1"/>
      <c r="KA1232" s="1"/>
      <c r="KB1232" s="1"/>
      <c r="KC1232" s="1"/>
      <c r="KD1232" s="1"/>
      <c r="KE1232" s="1"/>
    </row>
    <row r="1233" spans="1:291" x14ac:dyDescent="0.2">
      <c r="A1233" s="196">
        <f t="shared" si="2323"/>
        <v>43891</v>
      </c>
      <c r="B1233" s="236">
        <f t="shared" si="2336"/>
        <v>129556.49985110667</v>
      </c>
      <c r="C1233" s="66">
        <f t="shared" si="2158"/>
        <v>36941.12013109</v>
      </c>
      <c r="D1233" s="77">
        <f t="shared" si="2324"/>
        <v>5331.42</v>
      </c>
      <c r="E1233" s="67">
        <f>VLOOKUP(A1232,[1]Plan1!$DQ$117:$DS$314,3)</f>
        <v>5344.75</v>
      </c>
      <c r="F1233" s="11">
        <f t="shared" si="2325"/>
        <v>43888</v>
      </c>
      <c r="G1233" s="73">
        <f t="shared" si="2313"/>
        <v>2.5002719725701894E-3</v>
      </c>
      <c r="H1233" s="11">
        <f t="shared" si="2326"/>
        <v>43915</v>
      </c>
      <c r="I1233" s="11">
        <f t="shared" si="2314"/>
        <v>43915</v>
      </c>
      <c r="J1233" s="1">
        <f t="shared" si="2327"/>
        <v>20</v>
      </c>
      <c r="K1233" s="1">
        <f t="shared" si="2328"/>
        <v>3</v>
      </c>
      <c r="L1233" s="66">
        <f t="shared" si="2315"/>
        <v>1.00037464</v>
      </c>
      <c r="M1233" s="70">
        <f t="shared" si="2159"/>
        <v>1.00209952</v>
      </c>
      <c r="N1233" s="70">
        <f t="shared" si="2145"/>
        <v>1.1246461803692589</v>
      </c>
      <c r="O1233" s="66">
        <f t="shared" si="2155"/>
        <v>1.12506751</v>
      </c>
      <c r="P1233" s="66">
        <f t="shared" si="2316"/>
        <v>36954.959752330004</v>
      </c>
      <c r="Q1233" s="74">
        <f t="shared" si="2317"/>
        <v>0</v>
      </c>
      <c r="R1233" s="75">
        <f t="shared" si="2156"/>
        <v>0</v>
      </c>
      <c r="S1233" s="66">
        <f t="shared" si="2157"/>
        <v>0</v>
      </c>
      <c r="T1233" s="10">
        <f t="shared" si="2329"/>
        <v>0.06</v>
      </c>
      <c r="U1233" s="74">
        <f t="shared" si="2152"/>
        <v>3</v>
      </c>
      <c r="V1233" s="74">
        <v>252</v>
      </c>
      <c r="W1233" s="70">
        <f t="shared" si="2318"/>
        <v>1.0006939180000001</v>
      </c>
      <c r="X1233" s="66">
        <f t="shared" si="2319"/>
        <v>25.643711759999999</v>
      </c>
      <c r="Y1233" s="66">
        <v>0</v>
      </c>
      <c r="Z1233" s="67">
        <f t="shared" si="2320"/>
        <v>0</v>
      </c>
      <c r="AA1233" s="68" t="str">
        <f t="shared" si="2330"/>
        <v>A+INCORP J=</v>
      </c>
      <c r="AB1233" s="11">
        <f t="shared" si="2331"/>
        <v>43915</v>
      </c>
      <c r="AC1233" s="227">
        <f t="shared" si="2345"/>
        <v>3113.21</v>
      </c>
      <c r="AD1233" s="227">
        <f t="shared" si="2175"/>
        <v>62.264200000000002</v>
      </c>
      <c r="AE1233" s="227">
        <f t="shared" si="2176"/>
        <v>732.64208666666673</v>
      </c>
      <c r="AF1233" s="228">
        <f t="shared" ref="AF1233:AF1257" si="2353">($O1233/AF$525)</f>
        <v>1.0782203041637008</v>
      </c>
      <c r="AG1233" s="230">
        <f t="shared" ref="AG1233:AG1257" si="2354">NETWORKDAYS(AG$525,$A1233,$AE$118:$AE$502)-1</f>
        <v>485</v>
      </c>
      <c r="AH1233" s="231">
        <f t="shared" si="2177"/>
        <v>1.1186745259999999</v>
      </c>
      <c r="AI1233" s="227">
        <f t="shared" si="2178"/>
        <v>3755.0841277499999</v>
      </c>
      <c r="AJ1233" s="227">
        <f t="shared" si="2179"/>
        <v>4549.9904144166667</v>
      </c>
      <c r="AK1233" s="227">
        <f t="shared" si="2165"/>
        <v>3113.21</v>
      </c>
      <c r="AL1233" s="227">
        <f t="shared" si="2180"/>
        <v>62.264200000000002</v>
      </c>
      <c r="AM1233" s="227">
        <f t="shared" si="2181"/>
        <v>701.5099866666668</v>
      </c>
      <c r="AN1233" s="228">
        <f t="shared" si="2166"/>
        <v>1.0772511846299173</v>
      </c>
      <c r="AO1233" s="230">
        <f t="shared" si="2167"/>
        <v>464</v>
      </c>
      <c r="AP1233" s="231">
        <f t="shared" si="2182"/>
        <v>1.1132556979999999</v>
      </c>
      <c r="AQ1233" s="227">
        <f t="shared" si="2183"/>
        <v>3733.5358323599999</v>
      </c>
      <c r="AR1233" s="227">
        <f t="shared" si="2184"/>
        <v>4497.3100190266669</v>
      </c>
      <c r="AS1233" s="227">
        <f t="shared" si="2332"/>
        <v>3113.21</v>
      </c>
      <c r="AT1233" s="227">
        <f t="shared" si="2185"/>
        <v>62.264200000000002</v>
      </c>
      <c r="AU1233" s="227">
        <f t="shared" si="2186"/>
        <v>670.37788666666677</v>
      </c>
      <c r="AV1233" s="228">
        <f t="shared" si="2333"/>
        <v>1.0748868988273497</v>
      </c>
      <c r="AW1233" s="230">
        <f t="shared" si="2334"/>
        <v>443</v>
      </c>
      <c r="AX1233" s="231">
        <f t="shared" si="2187"/>
        <v>1.107863118</v>
      </c>
      <c r="AY1233" s="227">
        <f t="shared" si="2188"/>
        <v>3707.2962407700002</v>
      </c>
      <c r="AZ1233" s="227">
        <f t="shared" si="2189"/>
        <v>4439.9383274366664</v>
      </c>
      <c r="BA1233" s="227">
        <f t="shared" si="2311"/>
        <v>3113.21</v>
      </c>
      <c r="BB1233" s="227">
        <f t="shared" si="2190"/>
        <v>62.264200000000002</v>
      </c>
      <c r="BC1233" s="227">
        <f t="shared" si="2191"/>
        <v>638.20805000000007</v>
      </c>
      <c r="BD1233" s="228">
        <f t="shared" si="2163"/>
        <v>1.0706039085545969</v>
      </c>
      <c r="BE1233" s="230">
        <f t="shared" si="2164"/>
        <v>423</v>
      </c>
      <c r="BF1233" s="231">
        <f t="shared" si="2192"/>
        <v>1.1027516150000001</v>
      </c>
      <c r="BG1233" s="227">
        <f t="shared" si="2193"/>
        <v>3675.4874470599998</v>
      </c>
      <c r="BH1233" s="227">
        <f t="shared" si="2194"/>
        <v>4375.9596970599996</v>
      </c>
      <c r="BI1233" s="227">
        <f t="shared" si="2342"/>
        <v>3113.21</v>
      </c>
      <c r="BJ1233" s="227">
        <f t="shared" si="2195"/>
        <v>62.264200000000002</v>
      </c>
      <c r="BK1233" s="227">
        <f t="shared" si="2196"/>
        <v>607.07595000000003</v>
      </c>
      <c r="BL1233" s="228">
        <f t="shared" si="2321"/>
        <v>1.0572820096602902</v>
      </c>
      <c r="BM1233" s="230">
        <f t="shared" si="2322"/>
        <v>401</v>
      </c>
      <c r="BN1233" s="231">
        <f t="shared" si="2197"/>
        <v>1.097156196</v>
      </c>
      <c r="BO1233" s="227">
        <f t="shared" si="2198"/>
        <v>3611.3345205700002</v>
      </c>
      <c r="BP1233" s="227">
        <f t="shared" si="2199"/>
        <v>4280.6746705700007</v>
      </c>
      <c r="BQ1233" s="227">
        <f t="shared" si="2162"/>
        <v>3113.21</v>
      </c>
      <c r="BR1233" s="227">
        <f t="shared" si="2200"/>
        <v>62.264200000000002</v>
      </c>
      <c r="BS1233" s="227">
        <f t="shared" si="2201"/>
        <v>572.83064000000002</v>
      </c>
      <c r="BT1233" s="228">
        <f t="shared" si="2160"/>
        <v>1.0538037766885318</v>
      </c>
      <c r="BU1233" s="230">
        <f t="shared" si="2161"/>
        <v>378</v>
      </c>
      <c r="BV1233" s="231">
        <f t="shared" si="2202"/>
        <v>1.0913367949999999</v>
      </c>
      <c r="BW1233" s="227">
        <f t="shared" si="2203"/>
        <v>3580.3622166300001</v>
      </c>
      <c r="BX1233" s="227">
        <f t="shared" si="2204"/>
        <v>4215.4570566299999</v>
      </c>
      <c r="BY1233" s="227">
        <f t="shared" si="2312"/>
        <v>3113.21</v>
      </c>
      <c r="BZ1233" s="227">
        <f t="shared" si="2205"/>
        <v>62.264200000000002</v>
      </c>
      <c r="CA1233" s="227">
        <f t="shared" si="2206"/>
        <v>542.73627666666664</v>
      </c>
      <c r="CB1233" s="228">
        <f t="shared" si="2309"/>
        <v>1.0547520134781156</v>
      </c>
      <c r="CC1233" s="230">
        <f t="shared" si="2310"/>
        <v>358</v>
      </c>
      <c r="CD1233" s="231">
        <f t="shared" si="2207"/>
        <v>1.086301542</v>
      </c>
      <c r="CE1233" s="227">
        <f t="shared" si="2208"/>
        <v>3567.0498270100002</v>
      </c>
      <c r="CF1233" s="227">
        <f t="shared" si="2209"/>
        <v>4172.0503036766668</v>
      </c>
      <c r="CG1233" s="227">
        <f t="shared" si="2305"/>
        <v>3113.21</v>
      </c>
      <c r="CH1233" s="227">
        <f t="shared" si="2210"/>
        <v>62.264200000000002</v>
      </c>
      <c r="CI1233" s="227">
        <f t="shared" si="2211"/>
        <v>511.60417666666666</v>
      </c>
      <c r="CJ1233" s="228">
        <f t="shared" si="2153"/>
        <v>1.049713706600325</v>
      </c>
      <c r="CK1233" s="230">
        <f t="shared" si="2154"/>
        <v>337</v>
      </c>
      <c r="CL1233" s="231">
        <f t="shared" si="2212"/>
        <v>1.0810395269999999</v>
      </c>
      <c r="CM1233" s="227">
        <f t="shared" si="2213"/>
        <v>3532.8146978200002</v>
      </c>
      <c r="CN1233" s="227">
        <f t="shared" si="2214"/>
        <v>4106.6830744866666</v>
      </c>
      <c r="CO1233" s="227">
        <f t="shared" si="2308"/>
        <v>3113.21</v>
      </c>
      <c r="CP1233" s="227">
        <f t="shared" si="2215"/>
        <v>62.264200000000002</v>
      </c>
      <c r="CQ1233" s="227">
        <f t="shared" si="2216"/>
        <v>478.39660333333336</v>
      </c>
      <c r="CR1233" s="228">
        <f t="shared" si="2306"/>
        <v>1.0450119260751092</v>
      </c>
      <c r="CS1233" s="230">
        <f t="shared" si="2307"/>
        <v>317</v>
      </c>
      <c r="CT1233" s="231">
        <f t="shared" si="2217"/>
        <v>1.0760517839999999</v>
      </c>
      <c r="CU1233" s="227">
        <f t="shared" si="2218"/>
        <v>3500.7640093700002</v>
      </c>
      <c r="CV1233" s="227">
        <f t="shared" si="2219"/>
        <v>4041.4248127033334</v>
      </c>
      <c r="CW1233" s="227">
        <f t="shared" si="2151"/>
        <v>3113.21</v>
      </c>
      <c r="CX1233" s="227">
        <f t="shared" si="2220"/>
        <v>62.264200000000002</v>
      </c>
      <c r="CY1233" s="227">
        <f t="shared" si="2221"/>
        <v>447.26450333333332</v>
      </c>
      <c r="CZ1233" s="228">
        <f t="shared" si="2149"/>
        <v>1.0472115416674246</v>
      </c>
      <c r="DA1233" s="239">
        <f t="shared" si="2150"/>
        <v>296</v>
      </c>
      <c r="DB1233" s="231">
        <f t="shared" si="2222"/>
        <v>1.0708394189999999</v>
      </c>
      <c r="DC1233" s="227">
        <f t="shared" si="2223"/>
        <v>3491.1393696499999</v>
      </c>
      <c r="DD1233" s="227">
        <f t="shared" si="2224"/>
        <v>4000.6680729833333</v>
      </c>
      <c r="DE1233" s="227">
        <f t="shared" si="2304"/>
        <v>3113.21</v>
      </c>
      <c r="DF1233" s="227">
        <f t="shared" si="2225"/>
        <v>62.264200000000002</v>
      </c>
      <c r="DG1233" s="227">
        <f t="shared" si="2226"/>
        <v>416.1324033333334</v>
      </c>
      <c r="DH1233" s="228">
        <f t="shared" si="2302"/>
        <v>1.0456429691500579</v>
      </c>
      <c r="DI1233" s="239">
        <f t="shared" si="2303"/>
        <v>275</v>
      </c>
      <c r="DJ1233" s="231">
        <f t="shared" si="2227"/>
        <v>1.0656523019999999</v>
      </c>
      <c r="DK1233" s="227">
        <f t="shared" si="2228"/>
        <v>3469.0244903100001</v>
      </c>
      <c r="DL1233" s="227">
        <f t="shared" si="2229"/>
        <v>3947.4210936433337</v>
      </c>
      <c r="DM1233" s="227">
        <f t="shared" si="2148"/>
        <v>3113.21</v>
      </c>
      <c r="DN1233" s="227">
        <f t="shared" si="2230"/>
        <v>62.264200000000002</v>
      </c>
      <c r="DO1233" s="227">
        <f t="shared" si="2231"/>
        <v>383.9625666666667</v>
      </c>
      <c r="DP1233" s="228">
        <f t="shared" si="2146"/>
        <v>1.0423079946479539</v>
      </c>
      <c r="DQ1233" s="239">
        <f t="shared" si="2147"/>
        <v>254</v>
      </c>
      <c r="DR1233" s="231">
        <f t="shared" si="2232"/>
        <v>1.060490312</v>
      </c>
      <c r="DS1233" s="227">
        <f t="shared" si="2233"/>
        <v>3441.21011735</v>
      </c>
      <c r="DT1233" s="227">
        <f t="shared" si="2234"/>
        <v>3887.4368840166667</v>
      </c>
      <c r="DU1233" s="227">
        <f t="shared" si="2301"/>
        <v>3113.21</v>
      </c>
      <c r="DV1233" s="227">
        <f t="shared" si="2235"/>
        <v>62.264200000000002</v>
      </c>
      <c r="DW1233" s="227">
        <f t="shared" si="2236"/>
        <v>354.90594000000004</v>
      </c>
      <c r="DX1233" s="228">
        <f t="shared" si="2298"/>
        <v>1.0378458259164864</v>
      </c>
      <c r="DY1233" s="239">
        <f t="shared" si="2299"/>
        <v>236</v>
      </c>
      <c r="DZ1233" s="231">
        <f t="shared" si="2237"/>
        <v>1.056085655</v>
      </c>
      <c r="EA1233" s="227">
        <f t="shared" si="2238"/>
        <v>3412.2465499499999</v>
      </c>
      <c r="EB1233" s="227">
        <f t="shared" si="2239"/>
        <v>3829.4166899500001</v>
      </c>
      <c r="EC1233" s="227">
        <f t="shared" si="2142"/>
        <v>3113.21</v>
      </c>
      <c r="ED1233" s="227">
        <f t="shared" si="2240"/>
        <v>62.264200000000002</v>
      </c>
      <c r="EE1233" s="227">
        <f t="shared" si="2241"/>
        <v>322.73610333333335</v>
      </c>
      <c r="EF1233" s="228">
        <f t="shared" si="2143"/>
        <v>1.0301203208138741</v>
      </c>
      <c r="EG1233" s="239">
        <f t="shared" si="2144"/>
        <v>214</v>
      </c>
      <c r="EH1233" s="231">
        <f t="shared" si="2242"/>
        <v>1.050727022</v>
      </c>
      <c r="EI1233" s="227">
        <f t="shared" si="2243"/>
        <v>3369.6614738100002</v>
      </c>
      <c r="EJ1233" s="227">
        <f t="shared" si="2244"/>
        <v>3754.6617771433334</v>
      </c>
      <c r="EK1233" s="227">
        <f t="shared" si="2300"/>
        <v>3113.21</v>
      </c>
      <c r="EL1233" s="227">
        <f t="shared" si="2245"/>
        <v>62.264200000000002</v>
      </c>
      <c r="EM1233" s="227">
        <f t="shared" si="2246"/>
        <v>289.52853000000005</v>
      </c>
      <c r="EN1233" s="228">
        <f t="shared" si="2296"/>
        <v>1.0242822351865812</v>
      </c>
      <c r="EO1233" s="239">
        <f t="shared" si="2297"/>
        <v>193</v>
      </c>
      <c r="EP1233" s="231">
        <f t="shared" si="2247"/>
        <v>1.0456373299999999</v>
      </c>
      <c r="EQ1233" s="227">
        <f t="shared" si="2248"/>
        <v>3334.33427532</v>
      </c>
      <c r="ER1233" s="227">
        <f t="shared" si="2249"/>
        <v>3686.1270053200001</v>
      </c>
      <c r="ES1233" s="227">
        <f t="shared" si="2141"/>
        <v>3113.21</v>
      </c>
      <c r="ET1233" s="227">
        <f t="shared" si="2250"/>
        <v>62.264200000000002</v>
      </c>
      <c r="EU1233" s="227">
        <f t="shared" si="2251"/>
        <v>259.43416666666673</v>
      </c>
      <c r="EV1233" s="228">
        <f t="shared" si="2139"/>
        <v>1.022952224814859</v>
      </c>
      <c r="EW1233" s="239">
        <f t="shared" si="2140"/>
        <v>173</v>
      </c>
      <c r="EX1233" s="231">
        <f t="shared" si="2252"/>
        <v>1.0408129260000001</v>
      </c>
      <c r="EY1233" s="227">
        <f t="shared" si="2253"/>
        <v>3314.6405967000001</v>
      </c>
      <c r="EZ1233" s="227">
        <f t="shared" si="2254"/>
        <v>3636.3389633666666</v>
      </c>
      <c r="FA1233" s="227">
        <f t="shared" si="2290"/>
        <v>3113.21</v>
      </c>
      <c r="FB1233" s="227">
        <f t="shared" si="2255"/>
        <v>62.264200000000002</v>
      </c>
      <c r="FC1233" s="227">
        <f t="shared" si="2256"/>
        <v>228.30206666666666</v>
      </c>
      <c r="FD1233" s="228">
        <f t="shared" si="2288"/>
        <v>1.022850211738654</v>
      </c>
      <c r="FE1233" s="239">
        <f t="shared" si="2289"/>
        <v>151</v>
      </c>
      <c r="FF1233" s="231">
        <f t="shared" si="2257"/>
        <v>1.0355317879999999</v>
      </c>
      <c r="FG1233" s="227">
        <f t="shared" si="2258"/>
        <v>3297.49306824</v>
      </c>
      <c r="FH1233" s="227">
        <f t="shared" si="2259"/>
        <v>3588.0593349066667</v>
      </c>
      <c r="FI1233" s="227">
        <f t="shared" si="2138"/>
        <v>3113.21</v>
      </c>
      <c r="FJ1233" s="227">
        <f t="shared" si="2260"/>
        <v>62.264200000000002</v>
      </c>
      <c r="FK1233" s="227">
        <f t="shared" si="2261"/>
        <v>195.09449333333333</v>
      </c>
      <c r="FL1233" s="228">
        <f t="shared" si="2136"/>
        <v>1.0209099206136358</v>
      </c>
      <c r="FM1233" s="239">
        <f t="shared" si="2137"/>
        <v>129</v>
      </c>
      <c r="FN1233" s="231">
        <f t="shared" si="2262"/>
        <v>1.0302774459999999</v>
      </c>
      <c r="FO1233" s="227">
        <f t="shared" si="2263"/>
        <v>3274.5379917199998</v>
      </c>
      <c r="FP1233" s="227">
        <f t="shared" si="2264"/>
        <v>3531.8966850533334</v>
      </c>
      <c r="FQ1233" s="227">
        <f t="shared" si="2287"/>
        <v>3113.21</v>
      </c>
      <c r="FR1233" s="227">
        <f t="shared" si="2265"/>
        <v>62.264200000000002</v>
      </c>
      <c r="FS1233" s="227">
        <f t="shared" si="2266"/>
        <v>163.96239333333332</v>
      </c>
      <c r="FT1233" s="228">
        <f t="shared" si="2285"/>
        <v>1.019787494295991</v>
      </c>
      <c r="FU1233" s="239">
        <f t="shared" si="2286"/>
        <v>107</v>
      </c>
      <c r="FV1233" s="231">
        <f t="shared" si="2267"/>
        <v>1.025049766</v>
      </c>
      <c r="FW1233" s="227">
        <f t="shared" si="2268"/>
        <v>3254.3409384699999</v>
      </c>
      <c r="FX1233" s="227">
        <f t="shared" si="2269"/>
        <v>3480.5675318033332</v>
      </c>
      <c r="FY1233" s="227">
        <f t="shared" si="2135"/>
        <v>3113.21</v>
      </c>
      <c r="FZ1233" s="227">
        <f t="shared" si="2270"/>
        <v>62.264200000000002</v>
      </c>
      <c r="GA1233" s="227">
        <f t="shared" si="2271"/>
        <v>132.83029333333334</v>
      </c>
      <c r="GB1233" s="228">
        <f t="shared" si="2128"/>
        <v>1.0201951979672912</v>
      </c>
      <c r="GC1233" s="239">
        <f t="shared" si="2129"/>
        <v>85</v>
      </c>
      <c r="GD1233" s="231">
        <f t="shared" si="2272"/>
        <v>1.0198486099999999</v>
      </c>
      <c r="GE1233" s="227">
        <f t="shared" si="2273"/>
        <v>3239.1227030700002</v>
      </c>
      <c r="GF1233" s="227">
        <f t="shared" si="2274"/>
        <v>3434.2171964033337</v>
      </c>
      <c r="GG1233" s="227">
        <f t="shared" si="2279"/>
        <v>3113.21</v>
      </c>
      <c r="GH1233" s="227">
        <f t="shared" si="2291"/>
        <v>62.264200000000002</v>
      </c>
      <c r="GI1233" s="227">
        <f t="shared" si="2292"/>
        <v>100.66045666666666</v>
      </c>
      <c r="GJ1233" s="228">
        <f t="shared" si="2275"/>
        <v>1.0191756030849799</v>
      </c>
      <c r="GK1233" s="239">
        <f t="shared" si="2276"/>
        <v>65</v>
      </c>
      <c r="GL1233" s="231">
        <f t="shared" si="2293"/>
        <v>1.015143192</v>
      </c>
      <c r="GM1233" s="227">
        <f t="shared" si="2294"/>
        <v>3220.9556294600002</v>
      </c>
      <c r="GN1233" s="227">
        <f t="shared" si="2295"/>
        <v>3383.8802861266668</v>
      </c>
      <c r="GO1233" s="227">
        <f t="shared" ref="GO1233:GO1257" si="2355">GO1232</f>
        <v>3113.21</v>
      </c>
      <c r="GP1233" s="227">
        <f t="shared" si="2130"/>
        <v>62.264200000000002</v>
      </c>
      <c r="GQ1233" s="227">
        <f t="shared" si="2131"/>
        <v>68.490620000000007</v>
      </c>
      <c r="GR1233" s="228">
        <f t="shared" si="2346"/>
        <v>1.0140039238605718</v>
      </c>
      <c r="GS1233" s="239">
        <f t="shared" si="2347"/>
        <v>43</v>
      </c>
      <c r="GT1233" s="231">
        <f t="shared" si="2132"/>
        <v>1.009992303</v>
      </c>
      <c r="GU1233" s="227">
        <f t="shared" si="2133"/>
        <v>3188.3509294099999</v>
      </c>
      <c r="GV1233" s="227">
        <f t="shared" si="2134"/>
        <v>3319.10574941</v>
      </c>
      <c r="GW1233" s="227">
        <f t="shared" si="2277"/>
        <v>3113.21</v>
      </c>
      <c r="GX1233" s="227">
        <f t="shared" si="2280"/>
        <v>62.264200000000002</v>
      </c>
      <c r="GY1233" s="227">
        <f t="shared" si="2281"/>
        <v>35.283046666666664</v>
      </c>
      <c r="GZ1233" s="228">
        <f t="shared" si="2170"/>
        <v>1.0024749398308324</v>
      </c>
      <c r="HA1233" s="239">
        <f t="shared" si="2171"/>
        <v>22</v>
      </c>
      <c r="HB1233" s="231">
        <f t="shared" si="2282"/>
        <v>1.005099929</v>
      </c>
      <c r="HC1233" s="227">
        <f t="shared" si="2283"/>
        <v>3136.83145238</v>
      </c>
      <c r="HD1233" s="227">
        <f t="shared" si="2284"/>
        <v>3234.3786990466665</v>
      </c>
      <c r="HE1233" s="227">
        <f t="shared" si="2343"/>
        <v>3113.21</v>
      </c>
      <c r="HF1233" s="227">
        <f t="shared" si="2348"/>
        <v>62.264200000000002</v>
      </c>
      <c r="HG1233" s="227">
        <f t="shared" si="2349"/>
        <v>4.150946666666667</v>
      </c>
      <c r="HH1233" s="228">
        <f t="shared" si="2338"/>
        <v>1.0003746333802512</v>
      </c>
      <c r="HI1233" s="239">
        <f t="shared" si="2339"/>
        <v>2</v>
      </c>
      <c r="HJ1233" s="231">
        <f t="shared" si="2350"/>
        <v>1.000462559</v>
      </c>
      <c r="HK1233" s="227">
        <f t="shared" si="2351"/>
        <v>3115.81689517</v>
      </c>
      <c r="HL1233" s="227">
        <f t="shared" si="2352"/>
        <v>3182.2320418366667</v>
      </c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3"/>
      <c r="JZ1233" s="1"/>
      <c r="KA1233" s="1"/>
      <c r="KB1233" s="1"/>
      <c r="KC1233" s="1"/>
      <c r="KD1233" s="1"/>
      <c r="KE1233" s="1"/>
    </row>
    <row r="1234" spans="1:291" x14ac:dyDescent="0.2">
      <c r="A1234" s="196">
        <f t="shared" si="2323"/>
        <v>43892</v>
      </c>
      <c r="B1234" s="236">
        <f t="shared" si="2336"/>
        <v>129600.41991294666</v>
      </c>
      <c r="C1234" s="66">
        <f t="shared" si="2158"/>
        <v>36941.12013109</v>
      </c>
      <c r="D1234" s="77">
        <f t="shared" si="2324"/>
        <v>5331.42</v>
      </c>
      <c r="E1234" s="67">
        <f>VLOOKUP(A1233,[1]Plan1!$DQ$117:$DS$314,3)</f>
        <v>5344.75</v>
      </c>
      <c r="F1234" s="11">
        <f t="shared" si="2325"/>
        <v>43888</v>
      </c>
      <c r="G1234" s="73">
        <f t="shared" si="2313"/>
        <v>2.5002719725701894E-3</v>
      </c>
      <c r="H1234" s="11">
        <f t="shared" si="2326"/>
        <v>43915</v>
      </c>
      <c r="I1234" s="11">
        <f t="shared" si="2314"/>
        <v>43915</v>
      </c>
      <c r="J1234" s="1">
        <f t="shared" si="2327"/>
        <v>20</v>
      </c>
      <c r="K1234" s="1">
        <f t="shared" si="2328"/>
        <v>3</v>
      </c>
      <c r="L1234" s="66">
        <f t="shared" si="2315"/>
        <v>1.00037464</v>
      </c>
      <c r="M1234" s="70">
        <f t="shared" si="2159"/>
        <v>1.00209952</v>
      </c>
      <c r="N1234" s="70">
        <f t="shared" si="2145"/>
        <v>1.1246461803692589</v>
      </c>
      <c r="O1234" s="66">
        <f t="shared" si="2155"/>
        <v>1.12506751</v>
      </c>
      <c r="P1234" s="66">
        <f t="shared" si="2316"/>
        <v>36954.959752330004</v>
      </c>
      <c r="Q1234" s="74">
        <f t="shared" si="2317"/>
        <v>0</v>
      </c>
      <c r="R1234" s="75">
        <f t="shared" si="2156"/>
        <v>0</v>
      </c>
      <c r="S1234" s="66">
        <f t="shared" si="2157"/>
        <v>0</v>
      </c>
      <c r="T1234" s="10">
        <f t="shared" si="2329"/>
        <v>0.06</v>
      </c>
      <c r="U1234" s="74">
        <f t="shared" si="2152"/>
        <v>3</v>
      </c>
      <c r="V1234" s="74">
        <v>252</v>
      </c>
      <c r="W1234" s="70">
        <f t="shared" si="2318"/>
        <v>1.0006939180000001</v>
      </c>
      <c r="X1234" s="66">
        <f t="shared" si="2319"/>
        <v>25.643711759999999</v>
      </c>
      <c r="Y1234" s="66">
        <v>0</v>
      </c>
      <c r="Z1234" s="67">
        <f t="shared" si="2320"/>
        <v>0</v>
      </c>
      <c r="AA1234" s="68" t="str">
        <f t="shared" si="2330"/>
        <v>A+INCORP J=</v>
      </c>
      <c r="AB1234" s="11">
        <f t="shared" si="2331"/>
        <v>43915</v>
      </c>
      <c r="AC1234" s="227">
        <f t="shared" si="2345"/>
        <v>3113.21</v>
      </c>
      <c r="AD1234" s="227">
        <f t="shared" si="2175"/>
        <v>62.264200000000002</v>
      </c>
      <c r="AE1234" s="227">
        <f t="shared" si="2176"/>
        <v>733.67982333333327</v>
      </c>
      <c r="AF1234" s="228">
        <f t="shared" si="2353"/>
        <v>1.0782203041637008</v>
      </c>
      <c r="AG1234" s="230">
        <f t="shared" si="2354"/>
        <v>486</v>
      </c>
      <c r="AH1234" s="231">
        <f t="shared" si="2177"/>
        <v>1.1189332219999999</v>
      </c>
      <c r="AI1234" s="227">
        <f t="shared" si="2178"/>
        <v>3755.9524993999999</v>
      </c>
      <c r="AJ1234" s="227">
        <f t="shared" si="2179"/>
        <v>4551.8965227333329</v>
      </c>
      <c r="AK1234" s="227">
        <f t="shared" si="2165"/>
        <v>3113.21</v>
      </c>
      <c r="AL1234" s="227">
        <f t="shared" si="2180"/>
        <v>62.264200000000002</v>
      </c>
      <c r="AM1234" s="227">
        <f t="shared" si="2181"/>
        <v>702.54772333333335</v>
      </c>
      <c r="AN1234" s="228">
        <f t="shared" si="2166"/>
        <v>1.0772511846299173</v>
      </c>
      <c r="AO1234" s="230">
        <f t="shared" si="2167"/>
        <v>465</v>
      </c>
      <c r="AP1234" s="231">
        <f t="shared" si="2182"/>
        <v>1.1135131410000001</v>
      </c>
      <c r="AQ1234" s="227">
        <f t="shared" si="2183"/>
        <v>3734.39922131</v>
      </c>
      <c r="AR1234" s="227">
        <f t="shared" si="2184"/>
        <v>4499.2111446433337</v>
      </c>
      <c r="AS1234" s="227">
        <f t="shared" si="2332"/>
        <v>3113.21</v>
      </c>
      <c r="AT1234" s="227">
        <f t="shared" si="2185"/>
        <v>62.264200000000002</v>
      </c>
      <c r="AU1234" s="227">
        <f t="shared" si="2186"/>
        <v>671.41562333333331</v>
      </c>
      <c r="AV1234" s="228">
        <f t="shared" si="2333"/>
        <v>1.0748868988273497</v>
      </c>
      <c r="AW1234" s="230">
        <f t="shared" si="2334"/>
        <v>444</v>
      </c>
      <c r="AX1234" s="231">
        <f t="shared" si="2187"/>
        <v>1.1081193140000001</v>
      </c>
      <c r="AY1234" s="227">
        <f t="shared" si="2188"/>
        <v>3708.1535619000001</v>
      </c>
      <c r="AZ1234" s="227">
        <f t="shared" si="2189"/>
        <v>4441.8333852333335</v>
      </c>
      <c r="BA1234" s="227">
        <f t="shared" si="2311"/>
        <v>3113.21</v>
      </c>
      <c r="BB1234" s="227">
        <f t="shared" si="2190"/>
        <v>62.264200000000002</v>
      </c>
      <c r="BC1234" s="227">
        <f t="shared" si="2191"/>
        <v>639.24578666666673</v>
      </c>
      <c r="BD1234" s="228">
        <f t="shared" si="2163"/>
        <v>1.0706039085545969</v>
      </c>
      <c r="BE1234" s="230">
        <f t="shared" si="2164"/>
        <v>424</v>
      </c>
      <c r="BF1234" s="231">
        <f t="shared" si="2192"/>
        <v>1.103006629</v>
      </c>
      <c r="BG1234" s="227">
        <f t="shared" si="2193"/>
        <v>3676.3374125</v>
      </c>
      <c r="BH1234" s="227">
        <f t="shared" si="2194"/>
        <v>4377.8473991666669</v>
      </c>
      <c r="BI1234" s="227">
        <f t="shared" si="2342"/>
        <v>3113.21</v>
      </c>
      <c r="BJ1234" s="227">
        <f t="shared" si="2195"/>
        <v>62.264200000000002</v>
      </c>
      <c r="BK1234" s="227">
        <f t="shared" si="2196"/>
        <v>608.11368666666681</v>
      </c>
      <c r="BL1234" s="228">
        <f t="shared" si="2321"/>
        <v>1.0572820096602902</v>
      </c>
      <c r="BM1234" s="230">
        <f t="shared" si="2322"/>
        <v>402</v>
      </c>
      <c r="BN1234" s="231">
        <f t="shared" si="2197"/>
        <v>1.097409917</v>
      </c>
      <c r="BO1234" s="227">
        <f t="shared" si="2198"/>
        <v>3612.1696536200002</v>
      </c>
      <c r="BP1234" s="227">
        <f t="shared" si="2199"/>
        <v>4282.5475402866668</v>
      </c>
      <c r="BQ1234" s="227">
        <f t="shared" si="2162"/>
        <v>3113.21</v>
      </c>
      <c r="BR1234" s="227">
        <f t="shared" si="2200"/>
        <v>62.264200000000002</v>
      </c>
      <c r="BS1234" s="227">
        <f t="shared" si="2201"/>
        <v>573.86837666666668</v>
      </c>
      <c r="BT1234" s="228">
        <f t="shared" si="2160"/>
        <v>1.0538037766885318</v>
      </c>
      <c r="BU1234" s="230">
        <f t="shared" si="2161"/>
        <v>379</v>
      </c>
      <c r="BV1234" s="231">
        <f t="shared" si="2202"/>
        <v>1.0915891689999999</v>
      </c>
      <c r="BW1234" s="227">
        <f t="shared" si="2203"/>
        <v>3581.1901831599998</v>
      </c>
      <c r="BX1234" s="227">
        <f t="shared" si="2204"/>
        <v>4217.3227598266667</v>
      </c>
      <c r="BY1234" s="227">
        <f t="shared" si="2312"/>
        <v>3113.21</v>
      </c>
      <c r="BZ1234" s="227">
        <f t="shared" si="2205"/>
        <v>62.264200000000002</v>
      </c>
      <c r="CA1234" s="227">
        <f t="shared" si="2206"/>
        <v>543.7740133333333</v>
      </c>
      <c r="CB1234" s="228">
        <f t="shared" si="2309"/>
        <v>1.0547520134781156</v>
      </c>
      <c r="CC1234" s="230">
        <f t="shared" si="2310"/>
        <v>359</v>
      </c>
      <c r="CD1234" s="231">
        <f t="shared" si="2207"/>
        <v>1.086552752</v>
      </c>
      <c r="CE1234" s="227">
        <f t="shared" si="2208"/>
        <v>3567.87471637</v>
      </c>
      <c r="CF1234" s="227">
        <f t="shared" si="2209"/>
        <v>4173.9129297033332</v>
      </c>
      <c r="CG1234" s="227">
        <f t="shared" si="2305"/>
        <v>3113.21</v>
      </c>
      <c r="CH1234" s="227">
        <f t="shared" si="2210"/>
        <v>62.264200000000002</v>
      </c>
      <c r="CI1234" s="227">
        <f t="shared" si="2211"/>
        <v>512.64191333333326</v>
      </c>
      <c r="CJ1234" s="228">
        <f t="shared" si="2153"/>
        <v>1.049713706600325</v>
      </c>
      <c r="CK1234" s="230">
        <f t="shared" si="2154"/>
        <v>338</v>
      </c>
      <c r="CL1234" s="231">
        <f t="shared" si="2212"/>
        <v>1.0812895199999999</v>
      </c>
      <c r="CM1234" s="227">
        <f t="shared" si="2213"/>
        <v>3533.6316697500001</v>
      </c>
      <c r="CN1234" s="227">
        <f t="shared" si="2214"/>
        <v>4108.5377830833331</v>
      </c>
      <c r="CO1234" s="227">
        <f t="shared" si="2308"/>
        <v>3113.21</v>
      </c>
      <c r="CP1234" s="227">
        <f t="shared" si="2215"/>
        <v>62.264200000000002</v>
      </c>
      <c r="CQ1234" s="227">
        <f t="shared" si="2216"/>
        <v>479.43434000000002</v>
      </c>
      <c r="CR1234" s="228">
        <f t="shared" si="2306"/>
        <v>1.0450119260751092</v>
      </c>
      <c r="CS1234" s="230">
        <f t="shared" si="2307"/>
        <v>318</v>
      </c>
      <c r="CT1234" s="231">
        <f t="shared" si="2217"/>
        <v>1.0763006230000001</v>
      </c>
      <c r="CU1234" s="227">
        <f t="shared" si="2218"/>
        <v>3501.5735676300001</v>
      </c>
      <c r="CV1234" s="227">
        <f t="shared" si="2219"/>
        <v>4043.2721076299999</v>
      </c>
      <c r="CW1234" s="227">
        <f t="shared" si="2151"/>
        <v>3113.21</v>
      </c>
      <c r="CX1234" s="227">
        <f t="shared" si="2220"/>
        <v>62.264200000000002</v>
      </c>
      <c r="CY1234" s="227">
        <f t="shared" si="2221"/>
        <v>448.30224000000004</v>
      </c>
      <c r="CZ1234" s="228">
        <f t="shared" si="2149"/>
        <v>1.0472115416674246</v>
      </c>
      <c r="DA1234" s="239">
        <f t="shared" si="2150"/>
        <v>297</v>
      </c>
      <c r="DB1234" s="231">
        <f t="shared" si="2222"/>
        <v>1.0710870530000001</v>
      </c>
      <c r="DC1234" s="227">
        <f t="shared" si="2223"/>
        <v>3491.9467033999999</v>
      </c>
      <c r="DD1234" s="227">
        <f t="shared" si="2224"/>
        <v>4002.5131434</v>
      </c>
      <c r="DE1234" s="227">
        <f t="shared" si="2304"/>
        <v>3113.21</v>
      </c>
      <c r="DF1234" s="227">
        <f t="shared" si="2225"/>
        <v>62.264200000000002</v>
      </c>
      <c r="DG1234" s="227">
        <f t="shared" si="2226"/>
        <v>417.17014</v>
      </c>
      <c r="DH1234" s="228">
        <f t="shared" si="2302"/>
        <v>1.0456429691500579</v>
      </c>
      <c r="DI1234" s="239">
        <f t="shared" si="2303"/>
        <v>276</v>
      </c>
      <c r="DJ1234" s="231">
        <f t="shared" si="2227"/>
        <v>1.0658987369999999</v>
      </c>
      <c r="DK1234" s="227">
        <f t="shared" si="2228"/>
        <v>3469.8267116799998</v>
      </c>
      <c r="DL1234" s="227">
        <f t="shared" si="2229"/>
        <v>3949.2610516799996</v>
      </c>
      <c r="DM1234" s="227">
        <f t="shared" si="2148"/>
        <v>3113.21</v>
      </c>
      <c r="DN1234" s="227">
        <f t="shared" si="2230"/>
        <v>62.264200000000002</v>
      </c>
      <c r="DO1234" s="227">
        <f t="shared" si="2231"/>
        <v>385.00030333333336</v>
      </c>
      <c r="DP1234" s="228">
        <f t="shared" si="2146"/>
        <v>1.0423079946479539</v>
      </c>
      <c r="DQ1234" s="239">
        <f t="shared" si="2147"/>
        <v>255</v>
      </c>
      <c r="DR1234" s="231">
        <f t="shared" si="2232"/>
        <v>1.060735553</v>
      </c>
      <c r="DS1234" s="227">
        <f t="shared" si="2233"/>
        <v>3442.0059056800001</v>
      </c>
      <c r="DT1234" s="227">
        <f t="shared" si="2234"/>
        <v>3889.2704090133334</v>
      </c>
      <c r="DU1234" s="227">
        <f t="shared" si="2301"/>
        <v>3113.21</v>
      </c>
      <c r="DV1234" s="227">
        <f t="shared" si="2235"/>
        <v>62.264200000000002</v>
      </c>
      <c r="DW1234" s="227">
        <f t="shared" si="2236"/>
        <v>355.9436766666667</v>
      </c>
      <c r="DX1234" s="228">
        <f t="shared" si="2298"/>
        <v>1.0378458259164864</v>
      </c>
      <c r="DY1234" s="239">
        <f t="shared" si="2299"/>
        <v>237</v>
      </c>
      <c r="DZ1234" s="231">
        <f t="shared" si="2237"/>
        <v>1.0563298780000001</v>
      </c>
      <c r="EA1234" s="227">
        <f t="shared" si="2238"/>
        <v>3413.03564228</v>
      </c>
      <c r="EB1234" s="227">
        <f t="shared" si="2239"/>
        <v>3831.2435189466669</v>
      </c>
      <c r="EC1234" s="227">
        <f t="shared" si="2142"/>
        <v>3113.21</v>
      </c>
      <c r="ED1234" s="227">
        <f t="shared" si="2240"/>
        <v>62.264200000000002</v>
      </c>
      <c r="EE1234" s="227">
        <f t="shared" si="2241"/>
        <v>323.77384000000001</v>
      </c>
      <c r="EF1234" s="228">
        <f t="shared" si="2143"/>
        <v>1.0301203208138741</v>
      </c>
      <c r="EG1234" s="239">
        <f t="shared" si="2144"/>
        <v>215</v>
      </c>
      <c r="EH1234" s="231">
        <f t="shared" si="2242"/>
        <v>1.050970006</v>
      </c>
      <c r="EI1234" s="227">
        <f t="shared" si="2243"/>
        <v>3370.4407188499999</v>
      </c>
      <c r="EJ1234" s="227">
        <f t="shared" si="2244"/>
        <v>3756.4787588499998</v>
      </c>
      <c r="EK1234" s="227">
        <f t="shared" si="2300"/>
        <v>3113.21</v>
      </c>
      <c r="EL1234" s="227">
        <f t="shared" si="2245"/>
        <v>62.264200000000002</v>
      </c>
      <c r="EM1234" s="227">
        <f t="shared" si="2246"/>
        <v>290.56626666666671</v>
      </c>
      <c r="EN1234" s="228">
        <f t="shared" si="2296"/>
        <v>1.0242822351865812</v>
      </c>
      <c r="EO1234" s="239">
        <f t="shared" si="2297"/>
        <v>194</v>
      </c>
      <c r="EP1234" s="231">
        <f t="shared" si="2247"/>
        <v>1.0458791359999999</v>
      </c>
      <c r="EQ1234" s="227">
        <f t="shared" si="2248"/>
        <v>3335.1053476699999</v>
      </c>
      <c r="ER1234" s="227">
        <f t="shared" si="2249"/>
        <v>3687.9358143366667</v>
      </c>
      <c r="ES1234" s="227">
        <f t="shared" si="2141"/>
        <v>3113.21</v>
      </c>
      <c r="ET1234" s="227">
        <f t="shared" si="2250"/>
        <v>62.264200000000002</v>
      </c>
      <c r="EU1234" s="227">
        <f t="shared" si="2251"/>
        <v>260.47190333333333</v>
      </c>
      <c r="EV1234" s="228">
        <f t="shared" si="2139"/>
        <v>1.022952224814859</v>
      </c>
      <c r="EW1234" s="239">
        <f t="shared" si="2140"/>
        <v>174</v>
      </c>
      <c r="EX1234" s="231">
        <f t="shared" si="2252"/>
        <v>1.041053617</v>
      </c>
      <c r="EY1234" s="227">
        <f t="shared" si="2253"/>
        <v>3315.40711693</v>
      </c>
      <c r="EZ1234" s="227">
        <f t="shared" si="2254"/>
        <v>3638.1432202633332</v>
      </c>
      <c r="FA1234" s="227">
        <f t="shared" si="2290"/>
        <v>3113.21</v>
      </c>
      <c r="FB1234" s="227">
        <f t="shared" si="2255"/>
        <v>62.264200000000002</v>
      </c>
      <c r="FC1234" s="227">
        <f t="shared" si="2256"/>
        <v>229.33980333333332</v>
      </c>
      <c r="FD1234" s="228">
        <f t="shared" si="2288"/>
        <v>1.022850211738654</v>
      </c>
      <c r="FE1234" s="239">
        <f t="shared" si="2289"/>
        <v>152</v>
      </c>
      <c r="FF1234" s="231">
        <f t="shared" si="2257"/>
        <v>1.0357712569999999</v>
      </c>
      <c r="FG1234" s="227">
        <f t="shared" si="2258"/>
        <v>3298.2556207600001</v>
      </c>
      <c r="FH1234" s="227">
        <f t="shared" si="2259"/>
        <v>3589.8596240933334</v>
      </c>
      <c r="FI1234" s="227">
        <f t="shared" si="2138"/>
        <v>3113.21</v>
      </c>
      <c r="FJ1234" s="227">
        <f t="shared" si="2260"/>
        <v>62.264200000000002</v>
      </c>
      <c r="FK1234" s="227">
        <f t="shared" si="2261"/>
        <v>196.13222999999999</v>
      </c>
      <c r="FL1234" s="228">
        <f t="shared" si="2136"/>
        <v>1.0209099206136358</v>
      </c>
      <c r="FM1234" s="239">
        <f t="shared" si="2137"/>
        <v>130</v>
      </c>
      <c r="FN1234" s="231">
        <f t="shared" si="2262"/>
        <v>1.0305157009999999</v>
      </c>
      <c r="FO1234" s="227">
        <f t="shared" si="2263"/>
        <v>3275.2952392500001</v>
      </c>
      <c r="FP1234" s="227">
        <f t="shared" si="2264"/>
        <v>3533.6916692499999</v>
      </c>
      <c r="FQ1234" s="227">
        <f t="shared" si="2287"/>
        <v>3113.21</v>
      </c>
      <c r="FR1234" s="227">
        <f t="shared" si="2265"/>
        <v>62.264200000000002</v>
      </c>
      <c r="FS1234" s="227">
        <f t="shared" si="2266"/>
        <v>165.00012999999998</v>
      </c>
      <c r="FT1234" s="228">
        <f t="shared" si="2285"/>
        <v>1.019787494295991</v>
      </c>
      <c r="FU1234" s="239">
        <f t="shared" si="2286"/>
        <v>108</v>
      </c>
      <c r="FV1234" s="231">
        <f t="shared" si="2267"/>
        <v>1.025286811</v>
      </c>
      <c r="FW1234" s="227">
        <f t="shared" si="2268"/>
        <v>3255.0935119199999</v>
      </c>
      <c r="FX1234" s="227">
        <f t="shared" si="2269"/>
        <v>3482.3578419199998</v>
      </c>
      <c r="FY1234" s="227">
        <f t="shared" si="2135"/>
        <v>3113.21</v>
      </c>
      <c r="FZ1234" s="227">
        <f t="shared" si="2270"/>
        <v>62.264200000000002</v>
      </c>
      <c r="GA1234" s="227">
        <f t="shared" si="2271"/>
        <v>133.86803</v>
      </c>
      <c r="GB1234" s="228">
        <f t="shared" ref="GB1234:GB1257" si="2356">($O1234/GB$1103)</f>
        <v>1.0201951979672912</v>
      </c>
      <c r="GC1234" s="239">
        <f t="shared" ref="GC1234:GC1257" si="2357">NETWORKDAYS(GC$1103,$A1234,$AE$118:$AE$502)-1</f>
        <v>86</v>
      </c>
      <c r="GD1234" s="231">
        <f t="shared" si="2272"/>
        <v>1.0200844529999999</v>
      </c>
      <c r="GE1234" s="227">
        <f t="shared" si="2273"/>
        <v>3239.8717597499999</v>
      </c>
      <c r="GF1234" s="227">
        <f t="shared" si="2274"/>
        <v>3436.0039897500001</v>
      </c>
      <c r="GG1234" s="227">
        <f t="shared" si="2279"/>
        <v>3113.21</v>
      </c>
      <c r="GH1234" s="227">
        <f t="shared" si="2291"/>
        <v>62.264200000000002</v>
      </c>
      <c r="GI1234" s="227">
        <f t="shared" si="2292"/>
        <v>101.69819333333332</v>
      </c>
      <c r="GJ1234" s="228">
        <f t="shared" si="2275"/>
        <v>1.0191756030849799</v>
      </c>
      <c r="GK1234" s="239">
        <f t="shared" si="2276"/>
        <v>66</v>
      </c>
      <c r="GL1234" s="231">
        <f t="shared" si="2293"/>
        <v>1.0153779469999999</v>
      </c>
      <c r="GM1234" s="227">
        <f t="shared" si="2294"/>
        <v>3221.7004854000002</v>
      </c>
      <c r="GN1234" s="227">
        <f t="shared" si="2295"/>
        <v>3385.6628787333334</v>
      </c>
      <c r="GO1234" s="227">
        <f t="shared" si="2355"/>
        <v>3113.21</v>
      </c>
      <c r="GP1234" s="227">
        <f t="shared" ref="GP1234:GP1257" si="2358">0.02*GO1234</f>
        <v>62.264200000000002</v>
      </c>
      <c r="GQ1234" s="227">
        <f t="shared" ref="GQ1234:GQ1257" si="2359">(($A1234-GQ$1165)/30)*0.01*GO1234</f>
        <v>69.528356666666667</v>
      </c>
      <c r="GR1234" s="228">
        <f t="shared" si="2346"/>
        <v>1.0140039238605718</v>
      </c>
      <c r="GS1234" s="239">
        <f t="shared" si="2347"/>
        <v>44</v>
      </c>
      <c r="GT1234" s="231">
        <f t="shared" ref="GT1234:GT1257" si="2360">ROUND((1+0.06)^TRUNC((GS1234/252),9),9)</f>
        <v>1.0102258669999999</v>
      </c>
      <c r="GU1234" s="227">
        <f t="shared" ref="GU1234:GU1257" si="2361">TRUNC(GO1234*(GR1234*GT1234),8)</f>
        <v>3189.0882459200002</v>
      </c>
      <c r="GV1234" s="227">
        <f t="shared" ref="GV1234:GV1257" si="2362">IF(GV$1102="SIM",0,GP1234+GQ1234+GU1234)</f>
        <v>3320.880802586667</v>
      </c>
      <c r="GW1234" s="227">
        <f t="shared" si="2277"/>
        <v>3113.21</v>
      </c>
      <c r="GX1234" s="227">
        <f t="shared" si="2280"/>
        <v>62.264200000000002</v>
      </c>
      <c r="GY1234" s="227">
        <f t="shared" si="2281"/>
        <v>36.320783333333338</v>
      </c>
      <c r="GZ1234" s="228">
        <f t="shared" si="2170"/>
        <v>1.0024749398308324</v>
      </c>
      <c r="HA1234" s="239">
        <f t="shared" si="2171"/>
        <v>23</v>
      </c>
      <c r="HB1234" s="231">
        <f t="shared" si="2282"/>
        <v>1.005332361</v>
      </c>
      <c r="HC1234" s="227">
        <f t="shared" si="2283"/>
        <v>3137.5568529000002</v>
      </c>
      <c r="HD1234" s="227">
        <f t="shared" si="2284"/>
        <v>3236.1418362333334</v>
      </c>
      <c r="HE1234" s="227">
        <f t="shared" si="2343"/>
        <v>3113.21</v>
      </c>
      <c r="HF1234" s="227">
        <f t="shared" si="2348"/>
        <v>62.264200000000002</v>
      </c>
      <c r="HG1234" s="227">
        <f t="shared" si="2349"/>
        <v>5.1886833333333326</v>
      </c>
      <c r="HH1234" s="228">
        <f t="shared" si="2338"/>
        <v>1.0003746333802512</v>
      </c>
      <c r="HI1234" s="239">
        <f t="shared" si="2339"/>
        <v>3</v>
      </c>
      <c r="HJ1234" s="231">
        <f t="shared" si="2350"/>
        <v>1.0006939180000001</v>
      </c>
      <c r="HK1234" s="227">
        <f t="shared" si="2351"/>
        <v>3116.53743416</v>
      </c>
      <c r="HL1234" s="227">
        <f t="shared" si="2352"/>
        <v>3183.9903174933334</v>
      </c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3"/>
      <c r="JZ1234" s="1"/>
      <c r="KA1234" s="1"/>
      <c r="KB1234" s="1"/>
      <c r="KC1234" s="1"/>
      <c r="KD1234" s="1"/>
      <c r="KE1234" s="1"/>
    </row>
    <row r="1235" spans="1:291" x14ac:dyDescent="0.2">
      <c r="A1235" s="196">
        <f t="shared" si="2323"/>
        <v>43893</v>
      </c>
      <c r="B1235" s="236">
        <f t="shared" si="2336"/>
        <v>129667.78627156666</v>
      </c>
      <c r="C1235" s="66">
        <f t="shared" si="2158"/>
        <v>36941.12013109</v>
      </c>
      <c r="D1235" s="77">
        <f t="shared" si="2324"/>
        <v>5331.42</v>
      </c>
      <c r="E1235" s="67">
        <f>VLOOKUP(A1234,[1]Plan1!$DQ$117:$DS$314,3)</f>
        <v>5344.75</v>
      </c>
      <c r="F1235" s="11">
        <f t="shared" si="2325"/>
        <v>43888</v>
      </c>
      <c r="G1235" s="73">
        <f t="shared" si="2313"/>
        <v>2.5002719725701894E-3</v>
      </c>
      <c r="H1235" s="11">
        <f t="shared" si="2326"/>
        <v>43915</v>
      </c>
      <c r="I1235" s="11">
        <f t="shared" si="2314"/>
        <v>43915</v>
      </c>
      <c r="J1235" s="1">
        <f t="shared" si="2327"/>
        <v>20</v>
      </c>
      <c r="K1235" s="1">
        <f t="shared" si="2328"/>
        <v>4</v>
      </c>
      <c r="L1235" s="66">
        <f t="shared" si="2315"/>
        <v>1.00049955</v>
      </c>
      <c r="M1235" s="70">
        <f t="shared" si="2159"/>
        <v>1.00209952</v>
      </c>
      <c r="N1235" s="70">
        <f t="shared" si="2145"/>
        <v>1.1246461803692589</v>
      </c>
      <c r="O1235" s="66">
        <f t="shared" si="2155"/>
        <v>1.12520799</v>
      </c>
      <c r="P1235" s="66">
        <f t="shared" si="2316"/>
        <v>36959.574067649999</v>
      </c>
      <c r="Q1235" s="74">
        <f t="shared" si="2317"/>
        <v>0</v>
      </c>
      <c r="R1235" s="75">
        <f t="shared" si="2156"/>
        <v>0</v>
      </c>
      <c r="S1235" s="66">
        <f t="shared" si="2157"/>
        <v>0</v>
      </c>
      <c r="T1235" s="10">
        <f t="shared" si="2329"/>
        <v>0.06</v>
      </c>
      <c r="U1235" s="74">
        <f t="shared" si="2152"/>
        <v>4</v>
      </c>
      <c r="V1235" s="74">
        <v>252</v>
      </c>
      <c r="W1235" s="70">
        <f t="shared" si="2318"/>
        <v>1.0009253309999999</v>
      </c>
      <c r="X1235" s="66">
        <f t="shared" si="2319"/>
        <v>34.19983963</v>
      </c>
      <c r="Y1235" s="66">
        <v>0</v>
      </c>
      <c r="Z1235" s="67">
        <f t="shared" si="2320"/>
        <v>0</v>
      </c>
      <c r="AA1235" s="68" t="str">
        <f t="shared" si="2330"/>
        <v>A+INCORP J=</v>
      </c>
      <c r="AB1235" s="11">
        <f t="shared" si="2331"/>
        <v>43915</v>
      </c>
      <c r="AC1235" s="227">
        <f t="shared" si="2345"/>
        <v>3113.21</v>
      </c>
      <c r="AD1235" s="227">
        <f t="shared" si="2175"/>
        <v>62.264200000000002</v>
      </c>
      <c r="AE1235" s="227">
        <f t="shared" si="2176"/>
        <v>734.71756000000005</v>
      </c>
      <c r="AF1235" s="228">
        <f t="shared" si="2353"/>
        <v>1.0783549346520784</v>
      </c>
      <c r="AG1235" s="230">
        <f t="shared" si="2354"/>
        <v>487</v>
      </c>
      <c r="AH1235" s="231">
        <f t="shared" si="2177"/>
        <v>1.119191979</v>
      </c>
      <c r="AI1235" s="227">
        <f t="shared" si="2178"/>
        <v>3757.2901660799998</v>
      </c>
      <c r="AJ1235" s="227">
        <f t="shared" si="2179"/>
        <v>4554.2719260799995</v>
      </c>
      <c r="AK1235" s="227">
        <f t="shared" si="2165"/>
        <v>3113.21</v>
      </c>
      <c r="AL1235" s="227">
        <f t="shared" si="2180"/>
        <v>62.264200000000002</v>
      </c>
      <c r="AM1235" s="227">
        <f t="shared" si="2181"/>
        <v>703.58546000000001</v>
      </c>
      <c r="AN1235" s="228">
        <f t="shared" si="2166"/>
        <v>1.0773856941105233</v>
      </c>
      <c r="AO1235" s="230">
        <f t="shared" si="2167"/>
        <v>466</v>
      </c>
      <c r="AP1235" s="231">
        <f t="shared" si="2182"/>
        <v>1.1137706439999999</v>
      </c>
      <c r="AQ1235" s="227">
        <f t="shared" si="2183"/>
        <v>3735.72920991</v>
      </c>
      <c r="AR1235" s="227">
        <f t="shared" si="2184"/>
        <v>4501.5788699100003</v>
      </c>
      <c r="AS1235" s="227">
        <f t="shared" si="2332"/>
        <v>3113.21</v>
      </c>
      <c r="AT1235" s="227">
        <f t="shared" si="2185"/>
        <v>62.264200000000002</v>
      </c>
      <c r="AU1235" s="227">
        <f t="shared" si="2186"/>
        <v>672.45336000000009</v>
      </c>
      <c r="AV1235" s="228">
        <f t="shared" si="2333"/>
        <v>1.0750211130946761</v>
      </c>
      <c r="AW1235" s="230">
        <f t="shared" si="2334"/>
        <v>445</v>
      </c>
      <c r="AX1235" s="231">
        <f t="shared" si="2187"/>
        <v>1.1083755689999999</v>
      </c>
      <c r="AY1235" s="227">
        <f t="shared" si="2188"/>
        <v>3709.4742010199998</v>
      </c>
      <c r="AZ1235" s="227">
        <f t="shared" si="2189"/>
        <v>4444.1917610199998</v>
      </c>
      <c r="BA1235" s="227">
        <f t="shared" si="2311"/>
        <v>3113.21</v>
      </c>
      <c r="BB1235" s="227">
        <f t="shared" si="2190"/>
        <v>62.264200000000002</v>
      </c>
      <c r="BC1235" s="227">
        <f t="shared" si="2191"/>
        <v>640.28352333333328</v>
      </c>
      <c r="BD1235" s="228">
        <f t="shared" si="2163"/>
        <v>1.0707375880322609</v>
      </c>
      <c r="BE1235" s="230">
        <f t="shared" si="2164"/>
        <v>425</v>
      </c>
      <c r="BF1235" s="231">
        <f t="shared" si="2192"/>
        <v>1.103261702</v>
      </c>
      <c r="BG1235" s="227">
        <f t="shared" si="2193"/>
        <v>3677.6467215299999</v>
      </c>
      <c r="BH1235" s="227">
        <f t="shared" si="2194"/>
        <v>4380.194444863333</v>
      </c>
      <c r="BI1235" s="227">
        <f t="shared" si="2342"/>
        <v>3113.21</v>
      </c>
      <c r="BJ1235" s="227">
        <f t="shared" si="2195"/>
        <v>62.264200000000002</v>
      </c>
      <c r="BK1235" s="227">
        <f t="shared" si="2196"/>
        <v>609.15142333333336</v>
      </c>
      <c r="BL1235" s="228">
        <f t="shared" si="2321"/>
        <v>1.0574140257174571</v>
      </c>
      <c r="BM1235" s="230">
        <f t="shared" si="2322"/>
        <v>403</v>
      </c>
      <c r="BN1235" s="231">
        <f t="shared" si="2197"/>
        <v>1.0976636950000001</v>
      </c>
      <c r="BO1235" s="227">
        <f t="shared" si="2198"/>
        <v>3613.45610717</v>
      </c>
      <c r="BP1235" s="227">
        <f t="shared" si="2199"/>
        <v>4284.8717305033333</v>
      </c>
      <c r="BQ1235" s="227">
        <f t="shared" si="2162"/>
        <v>3113.21</v>
      </c>
      <c r="BR1235" s="227">
        <f t="shared" si="2200"/>
        <v>62.264200000000002</v>
      </c>
      <c r="BS1235" s="227">
        <f t="shared" si="2201"/>
        <v>574.90611333333322</v>
      </c>
      <c r="BT1235" s="228">
        <f t="shared" si="2160"/>
        <v>1.0539353584409452</v>
      </c>
      <c r="BU1235" s="230">
        <f t="shared" si="2161"/>
        <v>380</v>
      </c>
      <c r="BV1235" s="231">
        <f t="shared" si="2202"/>
        <v>1.0918416019999999</v>
      </c>
      <c r="BW1235" s="227">
        <f t="shared" si="2203"/>
        <v>3582.4656070199999</v>
      </c>
      <c r="BX1235" s="227">
        <f t="shared" si="2204"/>
        <v>4219.6359203533329</v>
      </c>
      <c r="BY1235" s="227">
        <f t="shared" si="2312"/>
        <v>3113.21</v>
      </c>
      <c r="BZ1235" s="227">
        <f t="shared" si="2205"/>
        <v>62.264200000000002</v>
      </c>
      <c r="CA1235" s="227">
        <f t="shared" si="2206"/>
        <v>544.81175000000007</v>
      </c>
      <c r="CB1235" s="228">
        <f t="shared" si="2309"/>
        <v>1.0548837136308056</v>
      </c>
      <c r="CC1235" s="230">
        <f t="shared" si="2310"/>
        <v>360</v>
      </c>
      <c r="CD1235" s="231">
        <f t="shared" si="2207"/>
        <v>1.08680402</v>
      </c>
      <c r="CE1235" s="227">
        <f t="shared" si="2208"/>
        <v>3569.1453969499998</v>
      </c>
      <c r="CF1235" s="227">
        <f t="shared" si="2209"/>
        <v>4176.2213469500002</v>
      </c>
      <c r="CG1235" s="227">
        <f t="shared" si="2305"/>
        <v>3113.21</v>
      </c>
      <c r="CH1235" s="227">
        <f t="shared" si="2210"/>
        <v>62.264200000000002</v>
      </c>
      <c r="CI1235" s="227">
        <f t="shared" si="2211"/>
        <v>513.67965000000004</v>
      </c>
      <c r="CJ1235" s="228">
        <f t="shared" si="2153"/>
        <v>1.0498447776517885</v>
      </c>
      <c r="CK1235" s="230">
        <f t="shared" si="2154"/>
        <v>339</v>
      </c>
      <c r="CL1235" s="231">
        <f t="shared" si="2212"/>
        <v>1.081539571</v>
      </c>
      <c r="CM1235" s="227">
        <f t="shared" si="2213"/>
        <v>3534.8901552900002</v>
      </c>
      <c r="CN1235" s="227">
        <f t="shared" si="2214"/>
        <v>4110.8340052900003</v>
      </c>
      <c r="CO1235" s="227">
        <f t="shared" si="2308"/>
        <v>3113.21</v>
      </c>
      <c r="CP1235" s="227">
        <f t="shared" si="2215"/>
        <v>62.264200000000002</v>
      </c>
      <c r="CQ1235" s="227">
        <f t="shared" si="2216"/>
        <v>480.47207666666674</v>
      </c>
      <c r="CR1235" s="228">
        <f t="shared" si="2306"/>
        <v>1.0451424100452447</v>
      </c>
      <c r="CS1235" s="230">
        <f t="shared" si="2307"/>
        <v>319</v>
      </c>
      <c r="CT1235" s="231">
        <f t="shared" si="2217"/>
        <v>1.076549521</v>
      </c>
      <c r="CU1235" s="227">
        <f t="shared" si="2218"/>
        <v>3502.8206381</v>
      </c>
      <c r="CV1235" s="227">
        <f t="shared" si="2219"/>
        <v>4045.5569147666665</v>
      </c>
      <c r="CW1235" s="227">
        <f t="shared" si="2151"/>
        <v>3113.21</v>
      </c>
      <c r="CX1235" s="227">
        <f t="shared" si="2220"/>
        <v>62.264200000000002</v>
      </c>
      <c r="CY1235" s="227">
        <f t="shared" si="2221"/>
        <v>449.3399766666667</v>
      </c>
      <c r="CZ1235" s="228">
        <f t="shared" si="2149"/>
        <v>1.0473423002895215</v>
      </c>
      <c r="DA1235" s="239">
        <f t="shared" si="2150"/>
        <v>298</v>
      </c>
      <c r="DB1235" s="231">
        <f t="shared" si="2222"/>
        <v>1.0713347449999999</v>
      </c>
      <c r="DC1235" s="227">
        <f t="shared" si="2223"/>
        <v>3493.1903441700001</v>
      </c>
      <c r="DD1235" s="227">
        <f t="shared" si="2224"/>
        <v>4004.7945208366668</v>
      </c>
      <c r="DE1235" s="227">
        <f t="shared" si="2304"/>
        <v>3113.21</v>
      </c>
      <c r="DF1235" s="227">
        <f t="shared" si="2225"/>
        <v>62.264200000000002</v>
      </c>
      <c r="DG1235" s="227">
        <f t="shared" si="2226"/>
        <v>418.20787666666666</v>
      </c>
      <c r="DH1235" s="228">
        <f t="shared" si="2302"/>
        <v>1.0457735319145149</v>
      </c>
      <c r="DI1235" s="239">
        <f t="shared" si="2303"/>
        <v>277</v>
      </c>
      <c r="DJ1235" s="231">
        <f t="shared" si="2227"/>
        <v>1.066145229</v>
      </c>
      <c r="DK1235" s="227">
        <f t="shared" si="2228"/>
        <v>3471.0624739199998</v>
      </c>
      <c r="DL1235" s="227">
        <f t="shared" si="2229"/>
        <v>3951.5345505866662</v>
      </c>
      <c r="DM1235" s="227">
        <f t="shared" si="2148"/>
        <v>3113.21</v>
      </c>
      <c r="DN1235" s="227">
        <f t="shared" si="2230"/>
        <v>62.264200000000002</v>
      </c>
      <c r="DO1235" s="227">
        <f t="shared" si="2231"/>
        <v>386.03804000000002</v>
      </c>
      <c r="DP1235" s="228">
        <f t="shared" si="2146"/>
        <v>1.042438140995428</v>
      </c>
      <c r="DQ1235" s="239">
        <f t="shared" si="2147"/>
        <v>256</v>
      </c>
      <c r="DR1235" s="231">
        <f t="shared" si="2232"/>
        <v>1.0609808510000001</v>
      </c>
      <c r="DS1235" s="227">
        <f t="shared" si="2233"/>
        <v>3443.2317596600001</v>
      </c>
      <c r="DT1235" s="227">
        <f t="shared" si="2234"/>
        <v>3891.5339996600001</v>
      </c>
      <c r="DU1235" s="227">
        <f t="shared" si="2301"/>
        <v>3113.21</v>
      </c>
      <c r="DV1235" s="227">
        <f t="shared" si="2235"/>
        <v>62.264200000000002</v>
      </c>
      <c r="DW1235" s="227">
        <f t="shared" si="2236"/>
        <v>356.98141333333336</v>
      </c>
      <c r="DX1235" s="228">
        <f t="shared" si="2298"/>
        <v>1.0379754151014278</v>
      </c>
      <c r="DY1235" s="239">
        <f t="shared" si="2299"/>
        <v>238</v>
      </c>
      <c r="DZ1235" s="231">
        <f t="shared" si="2237"/>
        <v>1.056574157</v>
      </c>
      <c r="EA1235" s="227">
        <f t="shared" si="2238"/>
        <v>3414.25117808</v>
      </c>
      <c r="EB1235" s="227">
        <f t="shared" si="2239"/>
        <v>3833.4967914133335</v>
      </c>
      <c r="EC1235" s="227">
        <f t="shared" si="2142"/>
        <v>3113.21</v>
      </c>
      <c r="ED1235" s="227">
        <f t="shared" si="2240"/>
        <v>62.264200000000002</v>
      </c>
      <c r="EE1235" s="227">
        <f t="shared" si="2241"/>
        <v>324.81157666666667</v>
      </c>
      <c r="EF1235" s="228">
        <f t="shared" si="2143"/>
        <v>1.030248945364296</v>
      </c>
      <c r="EG1235" s="239">
        <f t="shared" si="2144"/>
        <v>216</v>
      </c>
      <c r="EH1235" s="231">
        <f t="shared" si="2242"/>
        <v>1.0512130449999999</v>
      </c>
      <c r="EI1235" s="227">
        <f t="shared" si="2243"/>
        <v>3371.6410830200002</v>
      </c>
      <c r="EJ1235" s="227">
        <f t="shared" si="2244"/>
        <v>3758.7168596866668</v>
      </c>
      <c r="EK1235" s="227">
        <f t="shared" si="2300"/>
        <v>3113.21</v>
      </c>
      <c r="EL1235" s="227">
        <f t="shared" si="2245"/>
        <v>62.264200000000002</v>
      </c>
      <c r="EM1235" s="227">
        <f t="shared" si="2246"/>
        <v>291.60400333333337</v>
      </c>
      <c r="EN1235" s="228">
        <f t="shared" si="2296"/>
        <v>1.0244101307725084</v>
      </c>
      <c r="EO1235" s="239">
        <f t="shared" si="2297"/>
        <v>195</v>
      </c>
      <c r="EP1235" s="231">
        <f t="shared" si="2247"/>
        <v>1.0461209979999999</v>
      </c>
      <c r="EQ1235" s="227">
        <f t="shared" si="2248"/>
        <v>3336.2931282099998</v>
      </c>
      <c r="ER1235" s="227">
        <f t="shared" si="2249"/>
        <v>3690.1613315433333</v>
      </c>
      <c r="ES1235" s="227">
        <f t="shared" si="2141"/>
        <v>3113.21</v>
      </c>
      <c r="ET1235" s="227">
        <f t="shared" si="2250"/>
        <v>62.264200000000002</v>
      </c>
      <c r="EU1235" s="227">
        <f t="shared" si="2251"/>
        <v>261.50964000000005</v>
      </c>
      <c r="EV1235" s="228">
        <f t="shared" si="2139"/>
        <v>1.0230799543308791</v>
      </c>
      <c r="EW1235" s="239">
        <f t="shared" si="2140"/>
        <v>175</v>
      </c>
      <c r="EX1235" s="231">
        <f t="shared" si="2252"/>
        <v>1.041294363</v>
      </c>
      <c r="EY1235" s="227">
        <f t="shared" si="2253"/>
        <v>3316.58788177</v>
      </c>
      <c r="EZ1235" s="227">
        <f t="shared" si="2254"/>
        <v>3640.3617217700003</v>
      </c>
      <c r="FA1235" s="227">
        <f t="shared" si="2290"/>
        <v>3113.21</v>
      </c>
      <c r="FB1235" s="227">
        <f t="shared" si="2255"/>
        <v>62.264200000000002</v>
      </c>
      <c r="FC1235" s="227">
        <f t="shared" si="2256"/>
        <v>230.37754000000004</v>
      </c>
      <c r="FD1235" s="228">
        <f t="shared" si="2288"/>
        <v>1.022977928516952</v>
      </c>
      <c r="FE1235" s="239">
        <f t="shared" si="2289"/>
        <v>153</v>
      </c>
      <c r="FF1235" s="231">
        <f t="shared" si="2257"/>
        <v>1.036010782</v>
      </c>
      <c r="FG1235" s="227">
        <f t="shared" si="2258"/>
        <v>3299.4302789600001</v>
      </c>
      <c r="FH1235" s="227">
        <f t="shared" si="2259"/>
        <v>3592.0720189600002</v>
      </c>
      <c r="FI1235" s="227">
        <f t="shared" si="2138"/>
        <v>3113.21</v>
      </c>
      <c r="FJ1235" s="227">
        <f t="shared" si="2260"/>
        <v>62.264200000000002</v>
      </c>
      <c r="FK1235" s="227">
        <f t="shared" si="2261"/>
        <v>197.16996666666665</v>
      </c>
      <c r="FL1235" s="228">
        <f t="shared" si="2136"/>
        <v>1.0210373951201637</v>
      </c>
      <c r="FM1235" s="239">
        <f t="shared" si="2137"/>
        <v>131</v>
      </c>
      <c r="FN1235" s="231">
        <f t="shared" si="2262"/>
        <v>1.0307540100000001</v>
      </c>
      <c r="FO1235" s="227">
        <f t="shared" si="2263"/>
        <v>3276.4617182000002</v>
      </c>
      <c r="FP1235" s="227">
        <f t="shared" si="2264"/>
        <v>3535.8958848666671</v>
      </c>
      <c r="FQ1235" s="227">
        <f t="shared" si="2287"/>
        <v>3113.21</v>
      </c>
      <c r="FR1235" s="227">
        <f t="shared" si="2265"/>
        <v>62.264200000000002</v>
      </c>
      <c r="FS1235" s="227">
        <f t="shared" si="2266"/>
        <v>166.03786666666664</v>
      </c>
      <c r="FT1235" s="228">
        <f t="shared" si="2285"/>
        <v>1.0199148286523076</v>
      </c>
      <c r="FU1235" s="239">
        <f t="shared" si="2286"/>
        <v>109</v>
      </c>
      <c r="FV1235" s="231">
        <f t="shared" si="2267"/>
        <v>1.0255239110000001</v>
      </c>
      <c r="FW1235" s="227">
        <f t="shared" si="2268"/>
        <v>3256.2527967400001</v>
      </c>
      <c r="FX1235" s="227">
        <f t="shared" si="2269"/>
        <v>3484.5548634066668</v>
      </c>
      <c r="FY1235" s="227">
        <f t="shared" ref="FY1235:FY1257" si="2363">FY1234</f>
        <v>3113.21</v>
      </c>
      <c r="FZ1235" s="227">
        <f t="shared" si="2270"/>
        <v>62.264200000000002</v>
      </c>
      <c r="GA1235" s="227">
        <f t="shared" si="2271"/>
        <v>134.90576666666666</v>
      </c>
      <c r="GB1235" s="228">
        <f t="shared" si="2356"/>
        <v>1.0203225832309633</v>
      </c>
      <c r="GC1235" s="239">
        <f t="shared" si="2357"/>
        <v>87</v>
      </c>
      <c r="GD1235" s="231">
        <f t="shared" si="2272"/>
        <v>1.02032035</v>
      </c>
      <c r="GE1235" s="227">
        <f t="shared" si="2273"/>
        <v>3241.0256236</v>
      </c>
      <c r="GF1235" s="227">
        <f t="shared" si="2274"/>
        <v>3438.1955902666668</v>
      </c>
      <c r="GG1235" s="227">
        <f t="shared" si="2279"/>
        <v>3113.21</v>
      </c>
      <c r="GH1235" s="227">
        <f t="shared" si="2291"/>
        <v>62.264200000000002</v>
      </c>
      <c r="GI1235" s="227">
        <f t="shared" si="2292"/>
        <v>102.73593000000001</v>
      </c>
      <c r="GJ1235" s="228">
        <f t="shared" si="2275"/>
        <v>1.0193028610383461</v>
      </c>
      <c r="GK1235" s="239">
        <f t="shared" si="2276"/>
        <v>67</v>
      </c>
      <c r="GL1235" s="231">
        <f t="shared" si="2293"/>
        <v>1.015612755</v>
      </c>
      <c r="GM1235" s="227">
        <f t="shared" si="2294"/>
        <v>3222.84787572</v>
      </c>
      <c r="GN1235" s="227">
        <f t="shared" si="2295"/>
        <v>3387.8480057199999</v>
      </c>
      <c r="GO1235" s="227">
        <f t="shared" si="2355"/>
        <v>3113.21</v>
      </c>
      <c r="GP1235" s="227">
        <f t="shared" si="2358"/>
        <v>62.264200000000002</v>
      </c>
      <c r="GQ1235" s="227">
        <f t="shared" si="2359"/>
        <v>70.566093333333328</v>
      </c>
      <c r="GR1235" s="228">
        <f t="shared" si="2346"/>
        <v>1.014130536059358</v>
      </c>
      <c r="GS1235" s="239">
        <f t="shared" si="2347"/>
        <v>45</v>
      </c>
      <c r="GT1235" s="231">
        <f t="shared" si="2360"/>
        <v>1.0104594840000001</v>
      </c>
      <c r="GU1235" s="227">
        <f t="shared" si="2361"/>
        <v>3190.2240229200002</v>
      </c>
      <c r="GV1235" s="227">
        <f t="shared" si="2362"/>
        <v>3323.0543162533336</v>
      </c>
      <c r="GW1235" s="227">
        <f t="shared" si="2277"/>
        <v>3113.21</v>
      </c>
      <c r="GX1235" s="227">
        <f t="shared" si="2280"/>
        <v>62.264200000000002</v>
      </c>
      <c r="GY1235" s="227">
        <f t="shared" si="2281"/>
        <v>37.358519999999999</v>
      </c>
      <c r="GZ1235" s="228">
        <f t="shared" si="2170"/>
        <v>1.0026001124789585</v>
      </c>
      <c r="HA1235" s="239">
        <f t="shared" si="2171"/>
        <v>24</v>
      </c>
      <c r="HB1235" s="231">
        <f t="shared" si="2282"/>
        <v>1.005564846</v>
      </c>
      <c r="HC1235" s="227">
        <f t="shared" si="2283"/>
        <v>3138.6742761199998</v>
      </c>
      <c r="HD1235" s="227">
        <f t="shared" si="2284"/>
        <v>3238.2969961199997</v>
      </c>
      <c r="HE1235" s="227">
        <f t="shared" si="2343"/>
        <v>3113.21</v>
      </c>
      <c r="HF1235" s="227">
        <f t="shared" si="2348"/>
        <v>62.264200000000002</v>
      </c>
      <c r="HG1235" s="227">
        <f t="shared" si="2349"/>
        <v>6.2264200000000001</v>
      </c>
      <c r="HH1235" s="228">
        <f t="shared" si="2338"/>
        <v>1.0004995437765147</v>
      </c>
      <c r="HI1235" s="239">
        <f t="shared" si="2339"/>
        <v>4</v>
      </c>
      <c r="HJ1235" s="231">
        <f t="shared" si="2350"/>
        <v>1.0009253309999999</v>
      </c>
      <c r="HK1235" s="227">
        <f t="shared" si="2351"/>
        <v>3117.6473734599999</v>
      </c>
      <c r="HL1235" s="227">
        <f t="shared" si="2352"/>
        <v>3186.13799346</v>
      </c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3"/>
      <c r="JZ1235" s="1"/>
      <c r="KA1235" s="1"/>
      <c r="KB1235" s="1"/>
      <c r="KC1235" s="1"/>
      <c r="KD1235" s="1"/>
      <c r="KE1235" s="1"/>
    </row>
    <row r="1236" spans="1:291" x14ac:dyDescent="0.2">
      <c r="A1236" s="196">
        <f t="shared" si="2323"/>
        <v>43894</v>
      </c>
      <c r="B1236" s="236">
        <f t="shared" si="2336"/>
        <v>129735.16812555667</v>
      </c>
      <c r="C1236" s="66">
        <f t="shared" si="2158"/>
        <v>36941.12013109</v>
      </c>
      <c r="D1236" s="77">
        <f t="shared" si="2324"/>
        <v>5331.42</v>
      </c>
      <c r="E1236" s="67">
        <f>VLOOKUP(A1235,[1]Plan1!$DQ$117:$DS$314,3)</f>
        <v>5344.75</v>
      </c>
      <c r="F1236" s="11">
        <f t="shared" si="2325"/>
        <v>43888</v>
      </c>
      <c r="G1236" s="73">
        <f t="shared" si="2313"/>
        <v>2.5002719725701894E-3</v>
      </c>
      <c r="H1236" s="11">
        <f t="shared" si="2326"/>
        <v>43915</v>
      </c>
      <c r="I1236" s="11">
        <f t="shared" si="2314"/>
        <v>43915</v>
      </c>
      <c r="J1236" s="1">
        <f t="shared" si="2327"/>
        <v>20</v>
      </c>
      <c r="K1236" s="1">
        <f t="shared" si="2328"/>
        <v>5</v>
      </c>
      <c r="L1236" s="66">
        <f t="shared" si="2315"/>
        <v>1.0006244799999999</v>
      </c>
      <c r="M1236" s="70">
        <f t="shared" si="2159"/>
        <v>1.00209952</v>
      </c>
      <c r="N1236" s="70">
        <f t="shared" si="2145"/>
        <v>1.1246461803692589</v>
      </c>
      <c r="O1236" s="66">
        <f t="shared" si="2155"/>
        <v>1.1253484899999999</v>
      </c>
      <c r="P1236" s="66">
        <f t="shared" si="2316"/>
        <v>36964.18912178</v>
      </c>
      <c r="Q1236" s="74">
        <f t="shared" si="2317"/>
        <v>0</v>
      </c>
      <c r="R1236" s="75">
        <f t="shared" si="2156"/>
        <v>0</v>
      </c>
      <c r="S1236" s="66">
        <f t="shared" si="2157"/>
        <v>0</v>
      </c>
      <c r="T1236" s="10">
        <f t="shared" si="2329"/>
        <v>0.06</v>
      </c>
      <c r="U1236" s="74">
        <f t="shared" si="2152"/>
        <v>5</v>
      </c>
      <c r="V1236" s="74">
        <v>252</v>
      </c>
      <c r="W1236" s="70">
        <f t="shared" si="2318"/>
        <v>1.001156798</v>
      </c>
      <c r="X1236" s="66">
        <f t="shared" si="2319"/>
        <v>42.760100039999998</v>
      </c>
      <c r="Y1236" s="66">
        <v>0</v>
      </c>
      <c r="Z1236" s="67">
        <f t="shared" si="2320"/>
        <v>0</v>
      </c>
      <c r="AA1236" s="68" t="str">
        <f t="shared" si="2330"/>
        <v>A+INCORP J=</v>
      </c>
      <c r="AB1236" s="11">
        <f t="shared" si="2331"/>
        <v>43915</v>
      </c>
      <c r="AC1236" s="227">
        <f t="shared" si="2345"/>
        <v>3113.21</v>
      </c>
      <c r="AD1236" s="227">
        <f t="shared" si="2175"/>
        <v>62.264200000000002</v>
      </c>
      <c r="AE1236" s="227">
        <f t="shared" si="2176"/>
        <v>735.75529666666671</v>
      </c>
      <c r="AF1236" s="228">
        <f t="shared" si="2353"/>
        <v>1.0784895843076665</v>
      </c>
      <c r="AG1236" s="230">
        <f t="shared" si="2354"/>
        <v>488</v>
      </c>
      <c r="AH1236" s="231">
        <f t="shared" si="2177"/>
        <v>1.1194507950000001</v>
      </c>
      <c r="AI1236" s="227">
        <f t="shared" si="2178"/>
        <v>3758.6283145699999</v>
      </c>
      <c r="AJ1236" s="227">
        <f t="shared" si="2179"/>
        <v>4556.6478112366667</v>
      </c>
      <c r="AK1236" s="227">
        <f t="shared" si="2165"/>
        <v>3113.21</v>
      </c>
      <c r="AL1236" s="227">
        <f t="shared" si="2180"/>
        <v>62.264200000000002</v>
      </c>
      <c r="AM1236" s="227">
        <f t="shared" si="2181"/>
        <v>704.62319666666667</v>
      </c>
      <c r="AN1236" s="228">
        <f t="shared" si="2166"/>
        <v>1.0775202227411123</v>
      </c>
      <c r="AO1236" s="230">
        <f t="shared" si="2167"/>
        <v>467</v>
      </c>
      <c r="AP1236" s="231">
        <f t="shared" si="2182"/>
        <v>1.114028206</v>
      </c>
      <c r="AQ1236" s="227">
        <f t="shared" si="2183"/>
        <v>3737.0596784999998</v>
      </c>
      <c r="AR1236" s="227">
        <f t="shared" si="2184"/>
        <v>4503.9470751666668</v>
      </c>
      <c r="AS1236" s="227">
        <f t="shared" si="2332"/>
        <v>3113.21</v>
      </c>
      <c r="AT1236" s="227">
        <f t="shared" si="2185"/>
        <v>62.264200000000002</v>
      </c>
      <c r="AU1236" s="227">
        <f t="shared" si="2186"/>
        <v>673.49109666666664</v>
      </c>
      <c r="AV1236" s="228">
        <f t="shared" si="2333"/>
        <v>1.0751553464699559</v>
      </c>
      <c r="AW1236" s="230">
        <f t="shared" si="2334"/>
        <v>446</v>
      </c>
      <c r="AX1236" s="231">
        <f t="shared" si="2187"/>
        <v>1.108631884</v>
      </c>
      <c r="AY1236" s="227">
        <f t="shared" si="2188"/>
        <v>3710.7953210599999</v>
      </c>
      <c r="AZ1236" s="227">
        <f t="shared" si="2189"/>
        <v>4446.5506177266661</v>
      </c>
      <c r="BA1236" s="227">
        <f t="shared" si="2311"/>
        <v>3113.21</v>
      </c>
      <c r="BB1236" s="227">
        <f t="shared" si="2190"/>
        <v>62.264200000000002</v>
      </c>
      <c r="BC1236" s="227">
        <f t="shared" si="2191"/>
        <v>641.32126000000005</v>
      </c>
      <c r="BD1236" s="228">
        <f t="shared" si="2163"/>
        <v>1.0708712865417414</v>
      </c>
      <c r="BE1236" s="230">
        <f t="shared" si="2164"/>
        <v>426</v>
      </c>
      <c r="BF1236" s="231">
        <f t="shared" si="2192"/>
        <v>1.1035168339999999</v>
      </c>
      <c r="BG1236" s="227">
        <f t="shared" si="2193"/>
        <v>3678.9565049399998</v>
      </c>
      <c r="BH1236" s="227">
        <f t="shared" si="2194"/>
        <v>4382.5419649400001</v>
      </c>
      <c r="BI1236" s="227">
        <f t="shared" si="2342"/>
        <v>3113.21</v>
      </c>
      <c r="BJ1236" s="227">
        <f t="shared" si="2195"/>
        <v>62.264200000000002</v>
      </c>
      <c r="BK1236" s="227">
        <f t="shared" si="2196"/>
        <v>610.18916000000002</v>
      </c>
      <c r="BL1236" s="228">
        <f t="shared" si="2321"/>
        <v>1.057546060569621</v>
      </c>
      <c r="BM1236" s="230">
        <f t="shared" si="2322"/>
        <v>404</v>
      </c>
      <c r="BN1236" s="231">
        <f t="shared" si="2197"/>
        <v>1.0979175329999999</v>
      </c>
      <c r="BO1236" s="227">
        <f t="shared" si="2198"/>
        <v>3614.7430310999998</v>
      </c>
      <c r="BP1236" s="227">
        <f t="shared" si="2199"/>
        <v>4287.1963911000003</v>
      </c>
      <c r="BQ1236" s="227">
        <f t="shared" si="2162"/>
        <v>3113.21</v>
      </c>
      <c r="BR1236" s="227">
        <f t="shared" si="2200"/>
        <v>62.264200000000002</v>
      </c>
      <c r="BS1236" s="227">
        <f t="shared" si="2201"/>
        <v>575.94385</v>
      </c>
      <c r="BT1236" s="228">
        <f t="shared" si="2160"/>
        <v>1.0540669589265237</v>
      </c>
      <c r="BU1236" s="230">
        <f t="shared" si="2161"/>
        <v>381</v>
      </c>
      <c r="BV1236" s="231">
        <f t="shared" si="2202"/>
        <v>1.092094093</v>
      </c>
      <c r="BW1236" s="227">
        <f t="shared" si="2203"/>
        <v>3583.74149171</v>
      </c>
      <c r="BX1236" s="227">
        <f t="shared" si="2204"/>
        <v>4221.9495417099997</v>
      </c>
      <c r="BY1236" s="227">
        <f t="shared" si="2312"/>
        <v>3113.21</v>
      </c>
      <c r="BZ1236" s="227">
        <f t="shared" si="2205"/>
        <v>62.264200000000002</v>
      </c>
      <c r="CA1236" s="227">
        <f t="shared" si="2206"/>
        <v>545.84948666666673</v>
      </c>
      <c r="CB1236" s="228">
        <f t="shared" si="2309"/>
        <v>1.055015432533517</v>
      </c>
      <c r="CC1236" s="230">
        <f t="shared" si="2310"/>
        <v>361</v>
      </c>
      <c r="CD1236" s="231">
        <f t="shared" si="2207"/>
        <v>1.0870553460000001</v>
      </c>
      <c r="CE1236" s="227">
        <f t="shared" si="2208"/>
        <v>3570.4165375399998</v>
      </c>
      <c r="CF1236" s="227">
        <f t="shared" si="2209"/>
        <v>4178.5302242066664</v>
      </c>
      <c r="CG1236" s="227">
        <f t="shared" si="2305"/>
        <v>3113.21</v>
      </c>
      <c r="CH1236" s="227">
        <f t="shared" si="2210"/>
        <v>62.264200000000002</v>
      </c>
      <c r="CI1236" s="227">
        <f t="shared" si="2211"/>
        <v>514.71738666666681</v>
      </c>
      <c r="CJ1236" s="228">
        <f t="shared" si="2153"/>
        <v>1.0499758673637092</v>
      </c>
      <c r="CK1236" s="230">
        <f t="shared" si="2154"/>
        <v>340</v>
      </c>
      <c r="CL1236" s="231">
        <f t="shared" si="2212"/>
        <v>1.08178968</v>
      </c>
      <c r="CM1236" s="227">
        <f t="shared" si="2213"/>
        <v>3536.1490973300001</v>
      </c>
      <c r="CN1236" s="227">
        <f t="shared" si="2214"/>
        <v>4113.1306839966674</v>
      </c>
      <c r="CO1236" s="227">
        <f t="shared" si="2308"/>
        <v>3113.21</v>
      </c>
      <c r="CP1236" s="227">
        <f t="shared" si="2215"/>
        <v>62.264200000000002</v>
      </c>
      <c r="CQ1236" s="227">
        <f t="shared" si="2216"/>
        <v>481.50981333333334</v>
      </c>
      <c r="CR1236" s="228">
        <f t="shared" si="2306"/>
        <v>1.0452729125922549</v>
      </c>
      <c r="CS1236" s="230">
        <f t="shared" si="2307"/>
        <v>320</v>
      </c>
      <c r="CT1236" s="231">
        <f t="shared" si="2217"/>
        <v>1.076798476</v>
      </c>
      <c r="CU1236" s="227">
        <f t="shared" si="2218"/>
        <v>3504.0681585399998</v>
      </c>
      <c r="CV1236" s="227">
        <f t="shared" si="2219"/>
        <v>4047.842171873333</v>
      </c>
      <c r="CW1236" s="227">
        <f t="shared" si="2151"/>
        <v>3113.21</v>
      </c>
      <c r="CX1236" s="227">
        <f t="shared" si="2220"/>
        <v>62.264200000000002</v>
      </c>
      <c r="CY1236" s="227">
        <f t="shared" si="2221"/>
        <v>450.37771333333336</v>
      </c>
      <c r="CZ1236" s="228">
        <f t="shared" si="2149"/>
        <v>1.0474730775275949</v>
      </c>
      <c r="DA1236" s="239">
        <f t="shared" si="2150"/>
        <v>299</v>
      </c>
      <c r="DB1236" s="231">
        <f t="shared" si="2222"/>
        <v>1.0715824940000001</v>
      </c>
      <c r="DC1236" s="227">
        <f t="shared" si="2223"/>
        <v>3494.4344345899999</v>
      </c>
      <c r="DD1236" s="227">
        <f t="shared" si="2224"/>
        <v>4007.0763479233333</v>
      </c>
      <c r="DE1236" s="227">
        <f t="shared" si="2304"/>
        <v>3113.21</v>
      </c>
      <c r="DF1236" s="227">
        <f t="shared" si="2225"/>
        <v>62.264200000000002</v>
      </c>
      <c r="DG1236" s="227">
        <f t="shared" si="2226"/>
        <v>419.24561333333338</v>
      </c>
      <c r="DH1236" s="228">
        <f t="shared" si="2302"/>
        <v>1.0459041132670646</v>
      </c>
      <c r="DI1236" s="239">
        <f t="shared" si="2303"/>
        <v>278</v>
      </c>
      <c r="DJ1236" s="231">
        <f t="shared" si="2227"/>
        <v>1.0663917780000001</v>
      </c>
      <c r="DK1236" s="227">
        <f t="shared" si="2228"/>
        <v>3472.2986838400002</v>
      </c>
      <c r="DL1236" s="227">
        <f t="shared" si="2229"/>
        <v>3953.8084971733338</v>
      </c>
      <c r="DM1236" s="227">
        <f t="shared" si="2148"/>
        <v>3113.21</v>
      </c>
      <c r="DN1236" s="227">
        <f t="shared" si="2230"/>
        <v>62.264200000000002</v>
      </c>
      <c r="DO1236" s="227">
        <f t="shared" si="2231"/>
        <v>387.07577666666668</v>
      </c>
      <c r="DP1236" s="228">
        <f t="shared" si="2146"/>
        <v>1.0425683058717097</v>
      </c>
      <c r="DQ1236" s="239">
        <f t="shared" si="2147"/>
        <v>257</v>
      </c>
      <c r="DR1236" s="231">
        <f t="shared" si="2232"/>
        <v>1.0612262059999999</v>
      </c>
      <c r="DS1236" s="227">
        <f t="shared" si="2233"/>
        <v>3444.4580586500001</v>
      </c>
      <c r="DT1236" s="227">
        <f t="shared" si="2234"/>
        <v>3893.7980353166668</v>
      </c>
      <c r="DU1236" s="227">
        <f t="shared" si="2301"/>
        <v>3113.21</v>
      </c>
      <c r="DV1236" s="227">
        <f t="shared" si="2235"/>
        <v>62.264200000000002</v>
      </c>
      <c r="DW1236" s="227">
        <f t="shared" si="2236"/>
        <v>358.01915000000002</v>
      </c>
      <c r="DX1236" s="228">
        <f t="shared" si="2298"/>
        <v>1.0381050227358541</v>
      </c>
      <c r="DY1236" s="239">
        <f t="shared" si="2299"/>
        <v>239</v>
      </c>
      <c r="DZ1236" s="231">
        <f t="shared" si="2237"/>
        <v>1.0568184920000001</v>
      </c>
      <c r="EA1236" s="227">
        <f t="shared" si="2238"/>
        <v>3415.46715266</v>
      </c>
      <c r="EB1236" s="227">
        <f t="shared" si="2239"/>
        <v>3835.7505026600002</v>
      </c>
      <c r="EC1236" s="227">
        <f t="shared" si="2142"/>
        <v>3113.21</v>
      </c>
      <c r="ED1236" s="227">
        <f t="shared" si="2240"/>
        <v>62.264200000000002</v>
      </c>
      <c r="EE1236" s="227">
        <f t="shared" si="2241"/>
        <v>325.84931333333333</v>
      </c>
      <c r="EF1236" s="228">
        <f t="shared" si="2143"/>
        <v>1.0303775882268689</v>
      </c>
      <c r="EG1236" s="239">
        <f t="shared" si="2144"/>
        <v>217</v>
      </c>
      <c r="EH1236" s="231">
        <f t="shared" si="2242"/>
        <v>1.0514561410000001</v>
      </c>
      <c r="EI1236" s="227">
        <f t="shared" si="2243"/>
        <v>3372.8418846300001</v>
      </c>
      <c r="EJ1236" s="227">
        <f t="shared" si="2244"/>
        <v>3760.9553979633333</v>
      </c>
      <c r="EK1236" s="227">
        <f t="shared" si="2300"/>
        <v>3113.21</v>
      </c>
      <c r="EL1236" s="227">
        <f t="shared" si="2245"/>
        <v>62.264200000000002</v>
      </c>
      <c r="EM1236" s="227">
        <f t="shared" si="2246"/>
        <v>292.64174000000003</v>
      </c>
      <c r="EN1236" s="228">
        <f t="shared" si="2296"/>
        <v>1.0245380445668046</v>
      </c>
      <c r="EO1236" s="239">
        <f t="shared" si="2297"/>
        <v>196</v>
      </c>
      <c r="EP1236" s="231">
        <f t="shared" si="2247"/>
        <v>1.0463629160000001</v>
      </c>
      <c r="EQ1236" s="227">
        <f t="shared" si="2248"/>
        <v>3337.4813392900001</v>
      </c>
      <c r="ER1236" s="227">
        <f t="shared" si="2249"/>
        <v>3692.3872792900002</v>
      </c>
      <c r="ES1236" s="227">
        <f t="shared" si="2141"/>
        <v>3113.21</v>
      </c>
      <c r="ET1236" s="227">
        <f t="shared" si="2250"/>
        <v>62.264200000000002</v>
      </c>
      <c r="EU1236" s="227">
        <f t="shared" si="2251"/>
        <v>262.54737666666671</v>
      </c>
      <c r="EV1236" s="228">
        <f t="shared" si="2139"/>
        <v>1.0232077020316248</v>
      </c>
      <c r="EW1236" s="239">
        <f t="shared" si="2140"/>
        <v>176</v>
      </c>
      <c r="EX1236" s="231">
        <f t="shared" si="2252"/>
        <v>1.041535165</v>
      </c>
      <c r="EY1236" s="227">
        <f t="shared" si="2253"/>
        <v>3317.7690754300002</v>
      </c>
      <c r="EZ1236" s="227">
        <f t="shared" si="2254"/>
        <v>3642.5806520966671</v>
      </c>
      <c r="FA1236" s="227">
        <f t="shared" si="2290"/>
        <v>3113.21</v>
      </c>
      <c r="FB1236" s="227">
        <f t="shared" si="2255"/>
        <v>62.264200000000002</v>
      </c>
      <c r="FC1236" s="227">
        <f t="shared" si="2256"/>
        <v>231.41527666666667</v>
      </c>
      <c r="FD1236" s="228">
        <f t="shared" si="2288"/>
        <v>1.0231056634781626</v>
      </c>
      <c r="FE1236" s="239">
        <f t="shared" si="2289"/>
        <v>154</v>
      </c>
      <c r="FF1236" s="231">
        <f t="shared" si="2257"/>
        <v>1.0362503620000001</v>
      </c>
      <c r="FG1236" s="227">
        <f t="shared" si="2258"/>
        <v>3300.6053614799998</v>
      </c>
      <c r="FH1236" s="227">
        <f t="shared" si="2259"/>
        <v>3594.2848381466665</v>
      </c>
      <c r="FI1236" s="227">
        <f t="shared" si="2138"/>
        <v>3113.21</v>
      </c>
      <c r="FJ1236" s="227">
        <f t="shared" si="2260"/>
        <v>62.264200000000002</v>
      </c>
      <c r="FK1236" s="227">
        <f t="shared" si="2261"/>
        <v>198.20770333333331</v>
      </c>
      <c r="FL1236" s="228">
        <f t="shared" si="2136"/>
        <v>1.0211648877751121</v>
      </c>
      <c r="FM1236" s="239">
        <f t="shared" si="2137"/>
        <v>132</v>
      </c>
      <c r="FN1236" s="231">
        <f t="shared" si="2262"/>
        <v>1.0309923750000001</v>
      </c>
      <c r="FO1236" s="227">
        <f t="shared" si="2263"/>
        <v>3277.6286225700001</v>
      </c>
      <c r="FP1236" s="227">
        <f t="shared" si="2264"/>
        <v>3538.1005259033336</v>
      </c>
      <c r="FQ1236" s="227">
        <f t="shared" si="2287"/>
        <v>3113.21</v>
      </c>
      <c r="FR1236" s="227">
        <f t="shared" si="2265"/>
        <v>62.264200000000002</v>
      </c>
      <c r="FS1236" s="227">
        <f t="shared" si="2266"/>
        <v>167.07560333333331</v>
      </c>
      <c r="FT1236" s="228">
        <f t="shared" si="2285"/>
        <v>1.0200421811370919</v>
      </c>
      <c r="FU1236" s="239">
        <f t="shared" si="2286"/>
        <v>110</v>
      </c>
      <c r="FV1236" s="231">
        <f t="shared" si="2267"/>
        <v>1.0257610660000001</v>
      </c>
      <c r="FW1236" s="227">
        <f t="shared" si="2268"/>
        <v>3257.4125020900001</v>
      </c>
      <c r="FX1236" s="227">
        <f t="shared" si="2269"/>
        <v>3486.7523054233334</v>
      </c>
      <c r="FY1236" s="227">
        <f t="shared" si="2363"/>
        <v>3113.21</v>
      </c>
      <c r="FZ1236" s="227">
        <f t="shared" si="2270"/>
        <v>62.264200000000002</v>
      </c>
      <c r="GA1236" s="227">
        <f t="shared" si="2271"/>
        <v>135.94350333333333</v>
      </c>
      <c r="GB1236" s="228">
        <f t="shared" si="2356"/>
        <v>1.0204499866303507</v>
      </c>
      <c r="GC1236" s="239">
        <f t="shared" si="2357"/>
        <v>88</v>
      </c>
      <c r="GD1236" s="231">
        <f t="shared" si="2272"/>
        <v>1.0205563019999999</v>
      </c>
      <c r="GE1236" s="227">
        <f t="shared" si="2273"/>
        <v>3242.1799068999999</v>
      </c>
      <c r="GF1236" s="227">
        <f t="shared" si="2274"/>
        <v>3440.3876102333334</v>
      </c>
      <c r="GG1236" s="227">
        <f t="shared" si="2279"/>
        <v>3113.21</v>
      </c>
      <c r="GH1236" s="227">
        <f t="shared" si="2291"/>
        <v>62.264200000000002</v>
      </c>
      <c r="GI1236" s="227">
        <f t="shared" si="2292"/>
        <v>103.77366666666667</v>
      </c>
      <c r="GJ1236" s="228">
        <f t="shared" si="2275"/>
        <v>1.0194301371093024</v>
      </c>
      <c r="GK1236" s="239">
        <f t="shared" si="2276"/>
        <v>68</v>
      </c>
      <c r="GL1236" s="231">
        <f t="shared" si="2293"/>
        <v>1.015847618</v>
      </c>
      <c r="GM1236" s="227">
        <f t="shared" si="2294"/>
        <v>3223.9956839299998</v>
      </c>
      <c r="GN1236" s="227">
        <f t="shared" si="2295"/>
        <v>3390.0335505966664</v>
      </c>
      <c r="GO1236" s="227">
        <f t="shared" si="2355"/>
        <v>3113.21</v>
      </c>
      <c r="GP1236" s="227">
        <f t="shared" si="2358"/>
        <v>62.264200000000002</v>
      </c>
      <c r="GQ1236" s="227">
        <f t="shared" si="2359"/>
        <v>71.603830000000002</v>
      </c>
      <c r="GR1236" s="228">
        <f t="shared" si="2346"/>
        <v>1.0142571662837987</v>
      </c>
      <c r="GS1236" s="239">
        <f t="shared" si="2347"/>
        <v>46</v>
      </c>
      <c r="GT1236" s="231">
        <f t="shared" si="2360"/>
        <v>1.010693155</v>
      </c>
      <c r="GU1236" s="227">
        <f t="shared" si="2361"/>
        <v>3191.3602113100001</v>
      </c>
      <c r="GV1236" s="227">
        <f t="shared" si="2362"/>
        <v>3325.2282413100002</v>
      </c>
      <c r="GW1236" s="227">
        <f t="shared" si="2277"/>
        <v>3113.21</v>
      </c>
      <c r="GX1236" s="227">
        <f t="shared" si="2280"/>
        <v>62.264200000000002</v>
      </c>
      <c r="GY1236" s="227">
        <f t="shared" si="2281"/>
        <v>38.396256666666673</v>
      </c>
      <c r="GZ1236" s="228">
        <f t="shared" si="2170"/>
        <v>1.0027253029477918</v>
      </c>
      <c r="HA1236" s="239">
        <f t="shared" si="2171"/>
        <v>25</v>
      </c>
      <c r="HB1236" s="231">
        <f t="shared" si="2282"/>
        <v>1.005797386</v>
      </c>
      <c r="HC1236" s="227">
        <f t="shared" si="2283"/>
        <v>3139.7921080299998</v>
      </c>
      <c r="HD1236" s="227">
        <f t="shared" si="2284"/>
        <v>3240.4525646966663</v>
      </c>
      <c r="HE1236" s="227">
        <f t="shared" si="2343"/>
        <v>3113.21</v>
      </c>
      <c r="HF1236" s="227">
        <f t="shared" si="2348"/>
        <v>62.264200000000002</v>
      </c>
      <c r="HG1236" s="227">
        <f t="shared" si="2349"/>
        <v>7.2641566666666675</v>
      </c>
      <c r="HH1236" s="228">
        <f t="shared" si="2338"/>
        <v>1.0006244719561488</v>
      </c>
      <c r="HI1236" s="239">
        <f t="shared" si="2339"/>
        <v>5</v>
      </c>
      <c r="HJ1236" s="231">
        <f t="shared" si="2350"/>
        <v>1.001156798</v>
      </c>
      <c r="HK1236" s="227">
        <f t="shared" si="2351"/>
        <v>3118.7577163800001</v>
      </c>
      <c r="HL1236" s="227">
        <f t="shared" si="2352"/>
        <v>3188.2860730466668</v>
      </c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3"/>
      <c r="JZ1236" s="1"/>
      <c r="KA1236" s="1"/>
      <c r="KB1236" s="1"/>
      <c r="KC1236" s="1"/>
      <c r="KD1236" s="1"/>
      <c r="KE1236" s="1"/>
    </row>
    <row r="1237" spans="1:291" x14ac:dyDescent="0.2">
      <c r="A1237" s="196">
        <f t="shared" si="2323"/>
        <v>43895</v>
      </c>
      <c r="B1237" s="236">
        <f t="shared" si="2336"/>
        <v>129802.56505300666</v>
      </c>
      <c r="C1237" s="66">
        <f t="shared" si="2158"/>
        <v>36941.12013109</v>
      </c>
      <c r="D1237" s="77">
        <f t="shared" si="2324"/>
        <v>5331.42</v>
      </c>
      <c r="E1237" s="67">
        <f>VLOOKUP(A1236,[1]Plan1!$DQ$117:$DS$314,3)</f>
        <v>5344.75</v>
      </c>
      <c r="F1237" s="11">
        <f t="shared" si="2325"/>
        <v>43888</v>
      </c>
      <c r="G1237" s="73">
        <f t="shared" si="2313"/>
        <v>2.5002719725701894E-3</v>
      </c>
      <c r="H1237" s="11">
        <f t="shared" si="2326"/>
        <v>43915</v>
      </c>
      <c r="I1237" s="11">
        <f t="shared" si="2314"/>
        <v>43915</v>
      </c>
      <c r="J1237" s="1">
        <f t="shared" si="2327"/>
        <v>20</v>
      </c>
      <c r="K1237" s="1">
        <f t="shared" si="2328"/>
        <v>6</v>
      </c>
      <c r="L1237" s="66">
        <f t="shared" si="2315"/>
        <v>1.00074942</v>
      </c>
      <c r="M1237" s="70">
        <f t="shared" si="2159"/>
        <v>1.00209952</v>
      </c>
      <c r="N1237" s="70">
        <f t="shared" si="2145"/>
        <v>1.1246461803692589</v>
      </c>
      <c r="O1237" s="66">
        <f t="shared" si="2155"/>
        <v>1.1254890099999999</v>
      </c>
      <c r="P1237" s="66">
        <f t="shared" si="2316"/>
        <v>36968.80454533</v>
      </c>
      <c r="Q1237" s="74">
        <f t="shared" si="2317"/>
        <v>0</v>
      </c>
      <c r="R1237" s="75">
        <f t="shared" si="2156"/>
        <v>0</v>
      </c>
      <c r="S1237" s="66">
        <f t="shared" si="2157"/>
        <v>0</v>
      </c>
      <c r="T1237" s="10">
        <f t="shared" si="2329"/>
        <v>0.06</v>
      </c>
      <c r="U1237" s="74">
        <f t="shared" si="2152"/>
        <v>6</v>
      </c>
      <c r="V1237" s="74">
        <v>252</v>
      </c>
      <c r="W1237" s="70">
        <f t="shared" si="2318"/>
        <v>1.0013883180000001</v>
      </c>
      <c r="X1237" s="66">
        <f t="shared" si="2319"/>
        <v>51.324456779999998</v>
      </c>
      <c r="Y1237" s="66">
        <v>0</v>
      </c>
      <c r="Z1237" s="67">
        <f t="shared" si="2320"/>
        <v>0</v>
      </c>
      <c r="AA1237" s="68" t="str">
        <f t="shared" si="2330"/>
        <v>A+INCORP J=</v>
      </c>
      <c r="AB1237" s="11">
        <f t="shared" si="2331"/>
        <v>43915</v>
      </c>
      <c r="AC1237" s="227">
        <f t="shared" si="2345"/>
        <v>3113.21</v>
      </c>
      <c r="AD1237" s="227">
        <f t="shared" si="2175"/>
        <v>62.264200000000002</v>
      </c>
      <c r="AE1237" s="227">
        <f t="shared" si="2176"/>
        <v>736.79303333333337</v>
      </c>
      <c r="AF1237" s="228">
        <f t="shared" si="2353"/>
        <v>1.0786242531304655</v>
      </c>
      <c r="AG1237" s="230">
        <f t="shared" si="2354"/>
        <v>489</v>
      </c>
      <c r="AH1237" s="231">
        <f t="shared" si="2177"/>
        <v>1.11970967</v>
      </c>
      <c r="AI1237" s="227">
        <f t="shared" si="2178"/>
        <v>3759.96694497</v>
      </c>
      <c r="AJ1237" s="227">
        <f t="shared" si="2179"/>
        <v>4559.0241783033334</v>
      </c>
      <c r="AK1237" s="227">
        <f t="shared" si="2165"/>
        <v>3113.21</v>
      </c>
      <c r="AL1237" s="227">
        <f t="shared" si="2180"/>
        <v>62.264200000000002</v>
      </c>
      <c r="AM1237" s="227">
        <f t="shared" si="2181"/>
        <v>705.66093333333345</v>
      </c>
      <c r="AN1237" s="228">
        <f t="shared" si="2166"/>
        <v>1.0776547705216841</v>
      </c>
      <c r="AO1237" s="230">
        <f t="shared" si="2167"/>
        <v>468</v>
      </c>
      <c r="AP1237" s="231">
        <f t="shared" si="2182"/>
        <v>1.1142858280000001</v>
      </c>
      <c r="AQ1237" s="227">
        <f t="shared" si="2183"/>
        <v>3738.3906305700002</v>
      </c>
      <c r="AR1237" s="227">
        <f t="shared" si="2184"/>
        <v>4506.3157639033334</v>
      </c>
      <c r="AS1237" s="227">
        <f t="shared" si="2332"/>
        <v>3113.21</v>
      </c>
      <c r="AT1237" s="227">
        <f t="shared" si="2185"/>
        <v>62.264200000000002</v>
      </c>
      <c r="AU1237" s="227">
        <f t="shared" si="2186"/>
        <v>674.52883333333341</v>
      </c>
      <c r="AV1237" s="228">
        <f t="shared" si="2333"/>
        <v>1.0752895989531899</v>
      </c>
      <c r="AW1237" s="230">
        <f t="shared" si="2334"/>
        <v>447</v>
      </c>
      <c r="AX1237" s="231">
        <f t="shared" si="2187"/>
        <v>1.1088882579999999</v>
      </c>
      <c r="AY1237" s="227">
        <f t="shared" si="2188"/>
        <v>3712.1169187999999</v>
      </c>
      <c r="AZ1237" s="227">
        <f t="shared" si="2189"/>
        <v>4448.9099521333337</v>
      </c>
      <c r="BA1237" s="227">
        <f t="shared" si="2311"/>
        <v>3113.21</v>
      </c>
      <c r="BB1237" s="227">
        <f t="shared" si="2190"/>
        <v>62.264200000000002</v>
      </c>
      <c r="BC1237" s="227">
        <f t="shared" si="2191"/>
        <v>642.35899666666671</v>
      </c>
      <c r="BD1237" s="228">
        <f t="shared" si="2163"/>
        <v>1.0710050040830381</v>
      </c>
      <c r="BE1237" s="230">
        <f t="shared" si="2164"/>
        <v>427</v>
      </c>
      <c r="BF1237" s="231">
        <f t="shared" si="2192"/>
        <v>1.103772025</v>
      </c>
      <c r="BG1237" s="227">
        <f t="shared" si="2193"/>
        <v>3680.2667628700001</v>
      </c>
      <c r="BH1237" s="227">
        <f t="shared" si="2194"/>
        <v>4384.8899595366665</v>
      </c>
      <c r="BI1237" s="227">
        <f t="shared" si="2342"/>
        <v>3113.21</v>
      </c>
      <c r="BJ1237" s="227">
        <f t="shared" si="2195"/>
        <v>62.264200000000002</v>
      </c>
      <c r="BK1237" s="227">
        <f t="shared" si="2196"/>
        <v>611.22689666666668</v>
      </c>
      <c r="BL1237" s="228">
        <f t="shared" si="2321"/>
        <v>1.0576781142167817</v>
      </c>
      <c r="BM1237" s="230">
        <f t="shared" si="2322"/>
        <v>405</v>
      </c>
      <c r="BN1237" s="231">
        <f t="shared" si="2197"/>
        <v>1.098171429</v>
      </c>
      <c r="BO1237" s="227">
        <f t="shared" si="2198"/>
        <v>3616.0304189600001</v>
      </c>
      <c r="BP1237" s="227">
        <f t="shared" si="2199"/>
        <v>4289.5215156266668</v>
      </c>
      <c r="BQ1237" s="227">
        <f t="shared" si="2162"/>
        <v>3113.21</v>
      </c>
      <c r="BR1237" s="227">
        <f t="shared" si="2200"/>
        <v>62.264200000000002</v>
      </c>
      <c r="BS1237" s="227">
        <f t="shared" si="2201"/>
        <v>576.98158666666677</v>
      </c>
      <c r="BT1237" s="228">
        <f t="shared" si="2160"/>
        <v>1.0541985781452674</v>
      </c>
      <c r="BU1237" s="230">
        <f t="shared" si="2161"/>
        <v>382</v>
      </c>
      <c r="BV1237" s="231">
        <f t="shared" si="2202"/>
        <v>1.092346643</v>
      </c>
      <c r="BW1237" s="227">
        <f t="shared" si="2203"/>
        <v>3585.0178406300001</v>
      </c>
      <c r="BX1237" s="227">
        <f t="shared" si="2204"/>
        <v>4224.2636272966665</v>
      </c>
      <c r="BY1237" s="227">
        <f t="shared" si="2312"/>
        <v>3113.21</v>
      </c>
      <c r="BZ1237" s="227">
        <f t="shared" si="2205"/>
        <v>62.264200000000002</v>
      </c>
      <c r="CA1237" s="227">
        <f t="shared" si="2206"/>
        <v>546.88722333333328</v>
      </c>
      <c r="CB1237" s="228">
        <f t="shared" si="2309"/>
        <v>1.0551471701862503</v>
      </c>
      <c r="CC1237" s="230">
        <f t="shared" si="2310"/>
        <v>362</v>
      </c>
      <c r="CD1237" s="231">
        <f t="shared" si="2207"/>
        <v>1.0873067300000001</v>
      </c>
      <c r="CE1237" s="227">
        <f t="shared" si="2208"/>
        <v>3571.6881382400002</v>
      </c>
      <c r="CF1237" s="227">
        <f t="shared" si="2209"/>
        <v>4180.8395615733334</v>
      </c>
      <c r="CG1237" s="227">
        <f t="shared" si="2305"/>
        <v>3113.21</v>
      </c>
      <c r="CH1237" s="227">
        <f t="shared" si="2210"/>
        <v>62.264200000000002</v>
      </c>
      <c r="CI1237" s="227">
        <f t="shared" si="2211"/>
        <v>515.75512333333336</v>
      </c>
      <c r="CJ1237" s="228">
        <f t="shared" si="2153"/>
        <v>1.0501069757360872</v>
      </c>
      <c r="CK1237" s="230">
        <f t="shared" si="2154"/>
        <v>341</v>
      </c>
      <c r="CL1237" s="231">
        <f t="shared" si="2212"/>
        <v>1.0820398470000001</v>
      </c>
      <c r="CM1237" s="227">
        <f t="shared" si="2213"/>
        <v>3537.4084959900001</v>
      </c>
      <c r="CN1237" s="227">
        <f t="shared" si="2214"/>
        <v>4115.4278193233331</v>
      </c>
      <c r="CO1237" s="227">
        <f t="shared" si="2308"/>
        <v>3113.21</v>
      </c>
      <c r="CP1237" s="227">
        <f t="shared" si="2215"/>
        <v>62.264200000000002</v>
      </c>
      <c r="CQ1237" s="227">
        <f t="shared" si="2216"/>
        <v>482.54755</v>
      </c>
      <c r="CR1237" s="228">
        <f t="shared" si="2306"/>
        <v>1.04540343371614</v>
      </c>
      <c r="CS1237" s="230">
        <f t="shared" si="2307"/>
        <v>321</v>
      </c>
      <c r="CT1237" s="231">
        <f t="shared" si="2217"/>
        <v>1.0770474880000001</v>
      </c>
      <c r="CU1237" s="227">
        <f t="shared" si="2218"/>
        <v>3505.3161290799999</v>
      </c>
      <c r="CV1237" s="227">
        <f t="shared" si="2219"/>
        <v>4050.1278790799997</v>
      </c>
      <c r="CW1237" s="227">
        <f t="shared" si="2151"/>
        <v>3113.21</v>
      </c>
      <c r="CX1237" s="227">
        <f t="shared" si="2220"/>
        <v>62.264200000000002</v>
      </c>
      <c r="CY1237" s="227">
        <f t="shared" si="2221"/>
        <v>451.41544999999996</v>
      </c>
      <c r="CZ1237" s="228">
        <f t="shared" si="2149"/>
        <v>1.0476038733816457</v>
      </c>
      <c r="DA1237" s="239">
        <f t="shared" si="2150"/>
        <v>300</v>
      </c>
      <c r="DB1237" s="231">
        <f t="shared" si="2222"/>
        <v>1.0718303</v>
      </c>
      <c r="DC1237" s="227">
        <f t="shared" si="2223"/>
        <v>3495.6789747600001</v>
      </c>
      <c r="DD1237" s="227">
        <f t="shared" si="2224"/>
        <v>4009.3586247600001</v>
      </c>
      <c r="DE1237" s="227">
        <f t="shared" si="2304"/>
        <v>3113.21</v>
      </c>
      <c r="DF1237" s="227">
        <f t="shared" si="2225"/>
        <v>62.264200000000002</v>
      </c>
      <c r="DG1237" s="227">
        <f t="shared" si="2226"/>
        <v>420.28335000000004</v>
      </c>
      <c r="DH1237" s="228">
        <f t="shared" si="2302"/>
        <v>1.0460347132077072</v>
      </c>
      <c r="DI1237" s="239">
        <f t="shared" si="2303"/>
        <v>279</v>
      </c>
      <c r="DJ1237" s="231">
        <f t="shared" si="2227"/>
        <v>1.066638384</v>
      </c>
      <c r="DK1237" s="227">
        <f t="shared" si="2228"/>
        <v>3473.5353415700001</v>
      </c>
      <c r="DL1237" s="227">
        <f t="shared" si="2229"/>
        <v>3956.0828915700004</v>
      </c>
      <c r="DM1237" s="227">
        <f t="shared" si="2148"/>
        <v>3113.21</v>
      </c>
      <c r="DN1237" s="227">
        <f t="shared" si="2230"/>
        <v>62.264200000000002</v>
      </c>
      <c r="DO1237" s="227">
        <f t="shared" si="2231"/>
        <v>388.11351333333334</v>
      </c>
      <c r="DP1237" s="228">
        <f t="shared" si="2146"/>
        <v>1.0426984892767996</v>
      </c>
      <c r="DQ1237" s="239">
        <f t="shared" si="2147"/>
        <v>258</v>
      </c>
      <c r="DR1237" s="231">
        <f t="shared" si="2232"/>
        <v>1.061471617</v>
      </c>
      <c r="DS1237" s="227">
        <f t="shared" si="2233"/>
        <v>3445.6847994999998</v>
      </c>
      <c r="DT1237" s="227">
        <f t="shared" si="2234"/>
        <v>3896.0625128333331</v>
      </c>
      <c r="DU1237" s="227">
        <f t="shared" si="2301"/>
        <v>3113.21</v>
      </c>
      <c r="DV1237" s="227">
        <f t="shared" si="2235"/>
        <v>62.264200000000002</v>
      </c>
      <c r="DW1237" s="227">
        <f t="shared" si="2236"/>
        <v>359.05688666666668</v>
      </c>
      <c r="DX1237" s="228">
        <f t="shared" si="2298"/>
        <v>1.038234648819766</v>
      </c>
      <c r="DY1237" s="239">
        <f t="shared" si="2299"/>
        <v>240</v>
      </c>
      <c r="DZ1237" s="231">
        <f t="shared" si="2237"/>
        <v>1.057062884</v>
      </c>
      <c r="EA1237" s="227">
        <f t="shared" si="2238"/>
        <v>3416.68356937</v>
      </c>
      <c r="EB1237" s="227">
        <f t="shared" si="2239"/>
        <v>3838.0046560366668</v>
      </c>
      <c r="EC1237" s="227">
        <f t="shared" si="2142"/>
        <v>3113.21</v>
      </c>
      <c r="ED1237" s="227">
        <f t="shared" si="2240"/>
        <v>62.264200000000002</v>
      </c>
      <c r="EE1237" s="227">
        <f t="shared" si="2241"/>
        <v>326.88704999999999</v>
      </c>
      <c r="EF1237" s="228">
        <f t="shared" si="2143"/>
        <v>1.0305062494015931</v>
      </c>
      <c r="EG1237" s="239">
        <f t="shared" si="2144"/>
        <v>218</v>
      </c>
      <c r="EH1237" s="231">
        <f t="shared" si="2242"/>
        <v>1.051699293</v>
      </c>
      <c r="EI1237" s="227">
        <f t="shared" si="2243"/>
        <v>3374.0431205599998</v>
      </c>
      <c r="EJ1237" s="227">
        <f t="shared" si="2244"/>
        <v>3763.1943705599997</v>
      </c>
      <c r="EK1237" s="227">
        <f t="shared" si="2300"/>
        <v>3113.21</v>
      </c>
      <c r="EL1237" s="227">
        <f t="shared" si="2245"/>
        <v>62.264200000000002</v>
      </c>
      <c r="EM1237" s="227">
        <f t="shared" si="2246"/>
        <v>293.67947666666669</v>
      </c>
      <c r="EN1237" s="228">
        <f t="shared" si="2296"/>
        <v>1.0246659765694703</v>
      </c>
      <c r="EO1237" s="239">
        <f t="shared" si="2297"/>
        <v>197</v>
      </c>
      <c r="EP1237" s="231">
        <f t="shared" si="2247"/>
        <v>1.04660489</v>
      </c>
      <c r="EQ1237" s="227">
        <f t="shared" si="2248"/>
        <v>3338.6699810199998</v>
      </c>
      <c r="ER1237" s="227">
        <f t="shared" si="2249"/>
        <v>3694.6136576866666</v>
      </c>
      <c r="ES1237" s="227">
        <f t="shared" si="2141"/>
        <v>3113.21</v>
      </c>
      <c r="ET1237" s="227">
        <f t="shared" si="2250"/>
        <v>62.264200000000002</v>
      </c>
      <c r="EU1237" s="227">
        <f t="shared" si="2251"/>
        <v>263.58511333333337</v>
      </c>
      <c r="EV1237" s="228">
        <f t="shared" si="2139"/>
        <v>1.023335467917097</v>
      </c>
      <c r="EW1237" s="239">
        <f t="shared" si="2140"/>
        <v>177</v>
      </c>
      <c r="EX1237" s="231">
        <f t="shared" si="2252"/>
        <v>1.0417760229999999</v>
      </c>
      <c r="EY1237" s="227">
        <f t="shared" si="2253"/>
        <v>3318.95069801</v>
      </c>
      <c r="EZ1237" s="227">
        <f t="shared" si="2254"/>
        <v>3644.8000113433336</v>
      </c>
      <c r="FA1237" s="227">
        <f t="shared" si="2290"/>
        <v>3113.21</v>
      </c>
      <c r="FB1237" s="227">
        <f t="shared" si="2255"/>
        <v>62.264200000000002</v>
      </c>
      <c r="FC1237" s="227">
        <f t="shared" si="2256"/>
        <v>232.45301333333336</v>
      </c>
      <c r="FD1237" s="228">
        <f t="shared" si="2288"/>
        <v>1.0232334166222861</v>
      </c>
      <c r="FE1237" s="239">
        <f t="shared" si="2289"/>
        <v>155</v>
      </c>
      <c r="FF1237" s="231">
        <f t="shared" si="2257"/>
        <v>1.036489998</v>
      </c>
      <c r="FG1237" s="227">
        <f t="shared" si="2258"/>
        <v>3301.7808716099998</v>
      </c>
      <c r="FH1237" s="227">
        <f t="shared" si="2259"/>
        <v>3596.4980849433332</v>
      </c>
      <c r="FI1237" s="227">
        <f t="shared" si="2138"/>
        <v>3113.21</v>
      </c>
      <c r="FJ1237" s="227">
        <f t="shared" si="2260"/>
        <v>62.264200000000002</v>
      </c>
      <c r="FK1237" s="227">
        <f t="shared" si="2261"/>
        <v>199.24544</v>
      </c>
      <c r="FL1237" s="228">
        <f t="shared" si="2136"/>
        <v>1.0212923985784812</v>
      </c>
      <c r="FM1237" s="239">
        <f t="shared" si="2137"/>
        <v>133</v>
      </c>
      <c r="FN1237" s="231">
        <f t="shared" si="2262"/>
        <v>1.0312307940000001</v>
      </c>
      <c r="FO1237" s="227">
        <f t="shared" si="2263"/>
        <v>3278.7959461199998</v>
      </c>
      <c r="FP1237" s="227">
        <f t="shared" si="2264"/>
        <v>3540.30558612</v>
      </c>
      <c r="FQ1237" s="227">
        <f t="shared" si="2287"/>
        <v>3113.21</v>
      </c>
      <c r="FR1237" s="227">
        <f t="shared" si="2265"/>
        <v>62.264200000000002</v>
      </c>
      <c r="FS1237" s="227">
        <f t="shared" si="2266"/>
        <v>168.11334000000002</v>
      </c>
      <c r="FT1237" s="228">
        <f t="shared" si="2285"/>
        <v>1.0201695517503437</v>
      </c>
      <c r="FU1237" s="239">
        <f t="shared" si="2286"/>
        <v>111</v>
      </c>
      <c r="FV1237" s="231">
        <f t="shared" si="2267"/>
        <v>1.0259982759999999</v>
      </c>
      <c r="FW1237" s="227">
        <f t="shared" si="2268"/>
        <v>3258.57262808</v>
      </c>
      <c r="FX1237" s="227">
        <f t="shared" si="2269"/>
        <v>3488.9501680799999</v>
      </c>
      <c r="FY1237" s="227">
        <f t="shared" si="2363"/>
        <v>3113.21</v>
      </c>
      <c r="FZ1237" s="227">
        <f t="shared" si="2270"/>
        <v>62.264200000000002</v>
      </c>
      <c r="GA1237" s="227">
        <f t="shared" si="2271"/>
        <v>136.98124000000001</v>
      </c>
      <c r="GB1237" s="228">
        <f t="shared" si="2356"/>
        <v>1.0205774081654535</v>
      </c>
      <c r="GC1237" s="239">
        <f t="shared" si="2357"/>
        <v>89</v>
      </c>
      <c r="GD1237" s="231">
        <f t="shared" si="2272"/>
        <v>1.0207923080000001</v>
      </c>
      <c r="GE1237" s="227">
        <f t="shared" si="2273"/>
        <v>3243.33460659</v>
      </c>
      <c r="GF1237" s="227">
        <f t="shared" si="2274"/>
        <v>3442.5800465900002</v>
      </c>
      <c r="GG1237" s="227">
        <f t="shared" si="2279"/>
        <v>3113.21</v>
      </c>
      <c r="GH1237" s="227">
        <f t="shared" si="2291"/>
        <v>62.264200000000002</v>
      </c>
      <c r="GI1237" s="227">
        <f t="shared" si="2292"/>
        <v>104.81140333333335</v>
      </c>
      <c r="GJ1237" s="228">
        <f t="shared" si="2275"/>
        <v>1.0195574312978488</v>
      </c>
      <c r="GK1237" s="239">
        <f t="shared" si="2276"/>
        <v>69</v>
      </c>
      <c r="GL1237" s="231">
        <f t="shared" si="2293"/>
        <v>1.0160825360000001</v>
      </c>
      <c r="GM1237" s="227">
        <f t="shared" si="2294"/>
        <v>3225.1439101599999</v>
      </c>
      <c r="GN1237" s="227">
        <f t="shared" si="2295"/>
        <v>3392.2195134933331</v>
      </c>
      <c r="GO1237" s="227">
        <f t="shared" si="2355"/>
        <v>3113.21</v>
      </c>
      <c r="GP1237" s="227">
        <f t="shared" si="2358"/>
        <v>62.264200000000002</v>
      </c>
      <c r="GQ1237" s="227">
        <f t="shared" si="2359"/>
        <v>72.641566666666677</v>
      </c>
      <c r="GR1237" s="228">
        <f t="shared" si="2346"/>
        <v>1.0143838145338944</v>
      </c>
      <c r="GS1237" s="239">
        <f t="shared" si="2347"/>
        <v>47</v>
      </c>
      <c r="GT1237" s="231">
        <f t="shared" si="2360"/>
        <v>1.0109268810000001</v>
      </c>
      <c r="GU1237" s="227">
        <f t="shared" si="2361"/>
        <v>3192.4968143699998</v>
      </c>
      <c r="GV1237" s="227">
        <f t="shared" si="2362"/>
        <v>3327.4025810366666</v>
      </c>
      <c r="GW1237" s="227">
        <f t="shared" si="2277"/>
        <v>3113.21</v>
      </c>
      <c r="GX1237" s="227">
        <f t="shared" si="2280"/>
        <v>62.264200000000002</v>
      </c>
      <c r="GY1237" s="227">
        <f t="shared" si="2281"/>
        <v>39.433993333333333</v>
      </c>
      <c r="GZ1237" s="228">
        <f t="shared" si="2170"/>
        <v>1.0028505112373327</v>
      </c>
      <c r="HA1237" s="239">
        <f t="shared" si="2171"/>
        <v>26</v>
      </c>
      <c r="HB1237" s="231">
        <f t="shared" si="2282"/>
        <v>1.006029979</v>
      </c>
      <c r="HC1237" s="227">
        <f t="shared" si="2283"/>
        <v>3140.9103424899999</v>
      </c>
      <c r="HD1237" s="227">
        <f t="shared" si="2284"/>
        <v>3242.6085358233331</v>
      </c>
      <c r="HE1237" s="227">
        <f t="shared" si="2343"/>
        <v>3113.21</v>
      </c>
      <c r="HF1237" s="227">
        <f t="shared" si="2348"/>
        <v>62.264200000000002</v>
      </c>
      <c r="HG1237" s="227">
        <f t="shared" si="2349"/>
        <v>8.301893333333334</v>
      </c>
      <c r="HH1237" s="228">
        <f t="shared" si="2338"/>
        <v>1.0007494179191538</v>
      </c>
      <c r="HI1237" s="239">
        <f t="shared" si="2339"/>
        <v>6</v>
      </c>
      <c r="HJ1237" s="231">
        <f t="shared" si="2350"/>
        <v>1.0013883180000001</v>
      </c>
      <c r="HK1237" s="227">
        <f t="shared" si="2351"/>
        <v>3119.8684599100002</v>
      </c>
      <c r="HL1237" s="227">
        <f t="shared" si="2352"/>
        <v>3190.4345532433335</v>
      </c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3"/>
      <c r="JZ1237" s="1"/>
      <c r="KA1237" s="1"/>
      <c r="KB1237" s="1"/>
      <c r="KC1237" s="1"/>
      <c r="KD1237" s="1"/>
      <c r="KE1237" s="1"/>
    </row>
    <row r="1238" spans="1:291" x14ac:dyDescent="0.2">
      <c r="A1238" s="196">
        <f t="shared" si="2323"/>
        <v>43896</v>
      </c>
      <c r="B1238" s="236">
        <f t="shared" si="2336"/>
        <v>129869.97670240668</v>
      </c>
      <c r="C1238" s="66">
        <f t="shared" si="2158"/>
        <v>36941.12013109</v>
      </c>
      <c r="D1238" s="77">
        <f t="shared" si="2324"/>
        <v>5331.42</v>
      </c>
      <c r="E1238" s="67">
        <f>VLOOKUP(A1237,[1]Plan1!$DQ$117:$DS$314,3)</f>
        <v>5344.75</v>
      </c>
      <c r="F1238" s="11">
        <f t="shared" si="2325"/>
        <v>43888</v>
      </c>
      <c r="G1238" s="73">
        <f t="shared" si="2313"/>
        <v>2.5002719725701894E-3</v>
      </c>
      <c r="H1238" s="11">
        <f t="shared" si="2326"/>
        <v>43915</v>
      </c>
      <c r="I1238" s="11">
        <f t="shared" si="2314"/>
        <v>43915</v>
      </c>
      <c r="J1238" s="1">
        <f t="shared" si="2327"/>
        <v>20</v>
      </c>
      <c r="K1238" s="1">
        <f t="shared" si="2328"/>
        <v>7</v>
      </c>
      <c r="L1238" s="66">
        <f t="shared" si="2315"/>
        <v>1.00087438</v>
      </c>
      <c r="M1238" s="70">
        <f t="shared" si="2159"/>
        <v>1.00209952</v>
      </c>
      <c r="N1238" s="70">
        <f t="shared" si="2145"/>
        <v>1.1246461803692589</v>
      </c>
      <c r="O1238" s="66">
        <f t="shared" si="2155"/>
        <v>1.12562954</v>
      </c>
      <c r="P1238" s="66">
        <f t="shared" si="2316"/>
        <v>36973.42070771</v>
      </c>
      <c r="Q1238" s="74">
        <f t="shared" si="2317"/>
        <v>0</v>
      </c>
      <c r="R1238" s="75">
        <f t="shared" si="2156"/>
        <v>0</v>
      </c>
      <c r="S1238" s="66">
        <f t="shared" si="2157"/>
        <v>0</v>
      </c>
      <c r="T1238" s="10">
        <f t="shared" si="2329"/>
        <v>0.06</v>
      </c>
      <c r="U1238" s="74">
        <f t="shared" si="2152"/>
        <v>7</v>
      </c>
      <c r="V1238" s="74">
        <v>252</v>
      </c>
      <c r="W1238" s="70">
        <f t="shared" si="2318"/>
        <v>1.001619891</v>
      </c>
      <c r="X1238" s="66">
        <f t="shared" si="2319"/>
        <v>59.892911439999999</v>
      </c>
      <c r="Y1238" s="66">
        <v>0</v>
      </c>
      <c r="Z1238" s="67">
        <f t="shared" si="2320"/>
        <v>0</v>
      </c>
      <c r="AA1238" s="68" t="str">
        <f t="shared" si="2330"/>
        <v>A+INCORP J=</v>
      </c>
      <c r="AB1238" s="11">
        <f t="shared" si="2331"/>
        <v>43915</v>
      </c>
      <c r="AC1238" s="227">
        <f t="shared" si="2345"/>
        <v>3113.21</v>
      </c>
      <c r="AD1238" s="227">
        <f t="shared" si="2175"/>
        <v>62.264200000000002</v>
      </c>
      <c r="AE1238" s="227">
        <f t="shared" si="2176"/>
        <v>737.83077000000003</v>
      </c>
      <c r="AF1238" s="228">
        <f t="shared" si="2353"/>
        <v>1.07875893153687</v>
      </c>
      <c r="AG1238" s="230">
        <f t="shared" si="2354"/>
        <v>490</v>
      </c>
      <c r="AH1238" s="231">
        <f t="shared" si="2177"/>
        <v>1.119968606</v>
      </c>
      <c r="AI1238" s="227">
        <f t="shared" si="2178"/>
        <v>3761.3060307300002</v>
      </c>
      <c r="AJ1238" s="227">
        <f t="shared" si="2179"/>
        <v>4561.4010007300003</v>
      </c>
      <c r="AK1238" s="227">
        <f t="shared" si="2165"/>
        <v>3113.21</v>
      </c>
      <c r="AL1238" s="227">
        <f t="shared" si="2180"/>
        <v>62.264200000000002</v>
      </c>
      <c r="AM1238" s="227">
        <f t="shared" si="2181"/>
        <v>706.69866999999999</v>
      </c>
      <c r="AN1238" s="228">
        <f t="shared" si="2166"/>
        <v>1.0777893278772479</v>
      </c>
      <c r="AO1238" s="230">
        <f t="shared" si="2167"/>
        <v>469</v>
      </c>
      <c r="AP1238" s="231">
        <f t="shared" si="2182"/>
        <v>1.114543509</v>
      </c>
      <c r="AQ1238" s="227">
        <f t="shared" si="2183"/>
        <v>3739.72202965</v>
      </c>
      <c r="AR1238" s="227">
        <f t="shared" si="2184"/>
        <v>4508.6848996500003</v>
      </c>
      <c r="AS1238" s="227">
        <f t="shared" si="2332"/>
        <v>3113.21</v>
      </c>
      <c r="AT1238" s="227">
        <f t="shared" si="2185"/>
        <v>62.264200000000002</v>
      </c>
      <c r="AU1238" s="227">
        <f t="shared" si="2186"/>
        <v>675.56656999999996</v>
      </c>
      <c r="AV1238" s="228">
        <f t="shared" si="2333"/>
        <v>1.0754238609904008</v>
      </c>
      <c r="AW1238" s="230">
        <f t="shared" si="2334"/>
        <v>448</v>
      </c>
      <c r="AX1238" s="231">
        <f t="shared" si="2187"/>
        <v>1.109144691</v>
      </c>
      <c r="AY1238" s="227">
        <f t="shared" si="2188"/>
        <v>3713.43896137</v>
      </c>
      <c r="AZ1238" s="227">
        <f t="shared" si="2189"/>
        <v>4451.26973137</v>
      </c>
      <c r="BA1238" s="227">
        <f t="shared" si="2311"/>
        <v>3113.21</v>
      </c>
      <c r="BB1238" s="227">
        <f t="shared" si="2190"/>
        <v>62.264200000000002</v>
      </c>
      <c r="BC1238" s="227">
        <f t="shared" si="2191"/>
        <v>643.39673333333337</v>
      </c>
      <c r="BD1238" s="228">
        <f t="shared" si="2163"/>
        <v>1.0711387311402432</v>
      </c>
      <c r="BE1238" s="230">
        <f t="shared" si="2164"/>
        <v>428</v>
      </c>
      <c r="BF1238" s="231">
        <f t="shared" si="2192"/>
        <v>1.104027275</v>
      </c>
      <c r="BG1238" s="227">
        <f t="shared" si="2193"/>
        <v>3681.57746271</v>
      </c>
      <c r="BH1238" s="227">
        <f t="shared" si="2194"/>
        <v>4387.2383960433335</v>
      </c>
      <c r="BI1238" s="227">
        <f t="shared" si="2342"/>
        <v>3113.21</v>
      </c>
      <c r="BJ1238" s="227">
        <f t="shared" si="2195"/>
        <v>62.264200000000002</v>
      </c>
      <c r="BK1238" s="227">
        <f t="shared" si="2196"/>
        <v>612.26463333333345</v>
      </c>
      <c r="BL1238" s="228">
        <f t="shared" si="2321"/>
        <v>1.0578101772614408</v>
      </c>
      <c r="BM1238" s="230">
        <f t="shared" si="2322"/>
        <v>406</v>
      </c>
      <c r="BN1238" s="231">
        <f t="shared" si="2197"/>
        <v>1.098425384</v>
      </c>
      <c r="BO1238" s="227">
        <f t="shared" si="2198"/>
        <v>3617.3182419999998</v>
      </c>
      <c r="BP1238" s="227">
        <f t="shared" si="2199"/>
        <v>4291.8470753333331</v>
      </c>
      <c r="BQ1238" s="227">
        <f t="shared" si="2162"/>
        <v>3113.21</v>
      </c>
      <c r="BR1238" s="227">
        <f t="shared" si="2200"/>
        <v>62.264200000000002</v>
      </c>
      <c r="BS1238" s="227">
        <f t="shared" si="2201"/>
        <v>578.01932333333332</v>
      </c>
      <c r="BT1238" s="228">
        <f t="shared" si="2160"/>
        <v>1.0543302067305942</v>
      </c>
      <c r="BU1238" s="230">
        <f t="shared" si="2161"/>
        <v>383</v>
      </c>
      <c r="BV1238" s="231">
        <f t="shared" si="2202"/>
        <v>1.092599251</v>
      </c>
      <c r="BW1238" s="227">
        <f t="shared" si="2203"/>
        <v>3586.29461876</v>
      </c>
      <c r="BX1238" s="227">
        <f t="shared" si="2204"/>
        <v>4226.5781420933336</v>
      </c>
      <c r="BY1238" s="227">
        <f t="shared" si="2312"/>
        <v>3113.21</v>
      </c>
      <c r="BZ1238" s="227">
        <f t="shared" si="2205"/>
        <v>62.264200000000002</v>
      </c>
      <c r="CA1238" s="227">
        <f t="shared" si="2206"/>
        <v>547.92496000000006</v>
      </c>
      <c r="CB1238" s="228">
        <f t="shared" si="2309"/>
        <v>1.0552789172139947</v>
      </c>
      <c r="CC1238" s="230">
        <f t="shared" si="2310"/>
        <v>363</v>
      </c>
      <c r="CD1238" s="231">
        <f t="shared" si="2207"/>
        <v>1.0875581729999999</v>
      </c>
      <c r="CE1238" s="227">
        <f t="shared" si="2208"/>
        <v>3572.9601707100001</v>
      </c>
      <c r="CF1238" s="227">
        <f t="shared" si="2209"/>
        <v>4183.14933071</v>
      </c>
      <c r="CG1238" s="227">
        <f t="shared" si="2305"/>
        <v>3113.21</v>
      </c>
      <c r="CH1238" s="227">
        <f t="shared" si="2210"/>
        <v>62.264200000000002</v>
      </c>
      <c r="CI1238" s="227">
        <f t="shared" si="2211"/>
        <v>516.79286000000002</v>
      </c>
      <c r="CJ1238" s="228">
        <f t="shared" si="2153"/>
        <v>1.0502380934386939</v>
      </c>
      <c r="CK1238" s="230">
        <f t="shared" si="2154"/>
        <v>342</v>
      </c>
      <c r="CL1238" s="231">
        <f t="shared" si="2212"/>
        <v>1.0822900710000001</v>
      </c>
      <c r="CM1238" s="227">
        <f t="shared" si="2213"/>
        <v>3538.66831667</v>
      </c>
      <c r="CN1238" s="227">
        <f t="shared" si="2214"/>
        <v>4117.7253766699996</v>
      </c>
      <c r="CO1238" s="227">
        <f t="shared" si="2308"/>
        <v>3113.21</v>
      </c>
      <c r="CP1238" s="227">
        <f t="shared" si="2215"/>
        <v>62.264200000000002</v>
      </c>
      <c r="CQ1238" s="227">
        <f t="shared" si="2216"/>
        <v>483.58528666666666</v>
      </c>
      <c r="CR1238" s="228">
        <f t="shared" si="2306"/>
        <v>1.0455339641284631</v>
      </c>
      <c r="CS1238" s="230">
        <f t="shared" si="2307"/>
        <v>322</v>
      </c>
      <c r="CT1238" s="231">
        <f t="shared" si="2217"/>
        <v>1.077296558</v>
      </c>
      <c r="CU1238" s="227">
        <f t="shared" si="2218"/>
        <v>3506.5645219200001</v>
      </c>
      <c r="CV1238" s="227">
        <f t="shared" si="2219"/>
        <v>4052.4140085866666</v>
      </c>
      <c r="CW1238" s="227">
        <f t="shared" si="2151"/>
        <v>3113.21</v>
      </c>
      <c r="CX1238" s="227">
        <f t="shared" si="2220"/>
        <v>62.264200000000002</v>
      </c>
      <c r="CY1238" s="227">
        <f t="shared" si="2221"/>
        <v>452.45318666666668</v>
      </c>
      <c r="CZ1238" s="228">
        <f t="shared" si="2149"/>
        <v>1.047734678543685</v>
      </c>
      <c r="DA1238" s="239">
        <f t="shared" si="2150"/>
        <v>301</v>
      </c>
      <c r="DB1238" s="231">
        <f t="shared" si="2222"/>
        <v>1.072078163</v>
      </c>
      <c r="DC1238" s="227">
        <f t="shared" si="2223"/>
        <v>3496.92393373</v>
      </c>
      <c r="DD1238" s="227">
        <f t="shared" si="2224"/>
        <v>4011.6413203966667</v>
      </c>
      <c r="DE1238" s="227">
        <f t="shared" si="2304"/>
        <v>3113.21</v>
      </c>
      <c r="DF1238" s="227">
        <f t="shared" si="2225"/>
        <v>62.264200000000002</v>
      </c>
      <c r="DG1238" s="227">
        <f t="shared" si="2226"/>
        <v>421.32108666666664</v>
      </c>
      <c r="DH1238" s="228">
        <f t="shared" si="2302"/>
        <v>1.0461653224423964</v>
      </c>
      <c r="DI1238" s="239">
        <f t="shared" si="2303"/>
        <v>280</v>
      </c>
      <c r="DJ1238" s="231">
        <f t="shared" si="2227"/>
        <v>1.0668850459999999</v>
      </c>
      <c r="DK1238" s="227">
        <f t="shared" si="2228"/>
        <v>3474.7724130900001</v>
      </c>
      <c r="DL1238" s="227">
        <f t="shared" si="2229"/>
        <v>3958.357699756667</v>
      </c>
      <c r="DM1238" s="227">
        <f t="shared" si="2148"/>
        <v>3113.21</v>
      </c>
      <c r="DN1238" s="227">
        <f t="shared" si="2230"/>
        <v>62.264200000000002</v>
      </c>
      <c r="DO1238" s="227">
        <f t="shared" si="2231"/>
        <v>389.15125</v>
      </c>
      <c r="DP1238" s="228">
        <f t="shared" si="2146"/>
        <v>1.042828681946294</v>
      </c>
      <c r="DQ1238" s="239">
        <f t="shared" si="2147"/>
        <v>259</v>
      </c>
      <c r="DR1238" s="231">
        <f t="shared" si="2232"/>
        <v>1.0617170849999999</v>
      </c>
      <c r="DS1238" s="227">
        <f t="shared" si="2233"/>
        <v>3446.9119549500001</v>
      </c>
      <c r="DT1238" s="227">
        <f t="shared" si="2234"/>
        <v>3898.3274049500001</v>
      </c>
      <c r="DU1238" s="227">
        <f t="shared" si="2301"/>
        <v>3113.21</v>
      </c>
      <c r="DV1238" s="227">
        <f t="shared" si="2235"/>
        <v>62.264200000000002</v>
      </c>
      <c r="DW1238" s="227">
        <f t="shared" si="2236"/>
        <v>360.09462333333335</v>
      </c>
      <c r="DX1238" s="228">
        <f t="shared" si="2298"/>
        <v>1.0383642841284206</v>
      </c>
      <c r="DY1238" s="239">
        <f t="shared" si="2299"/>
        <v>241</v>
      </c>
      <c r="DZ1238" s="231">
        <f t="shared" si="2237"/>
        <v>1.057307333</v>
      </c>
      <c r="EA1238" s="227">
        <f t="shared" si="2238"/>
        <v>3417.9003979600002</v>
      </c>
      <c r="EB1238" s="227">
        <f t="shared" si="2239"/>
        <v>3840.2592212933337</v>
      </c>
      <c r="EC1238" s="227">
        <f t="shared" si="2142"/>
        <v>3113.21</v>
      </c>
      <c r="ED1238" s="227">
        <f t="shared" si="2240"/>
        <v>62.264200000000002</v>
      </c>
      <c r="EE1238" s="227">
        <f t="shared" si="2241"/>
        <v>327.92478666666665</v>
      </c>
      <c r="EF1238" s="228">
        <f t="shared" si="2143"/>
        <v>1.0306349197323932</v>
      </c>
      <c r="EG1238" s="239">
        <f t="shared" si="2144"/>
        <v>219</v>
      </c>
      <c r="EH1238" s="231">
        <f t="shared" si="2242"/>
        <v>1.0519425010000001</v>
      </c>
      <c r="EI1238" s="227">
        <f t="shared" si="2243"/>
        <v>3375.2447609400001</v>
      </c>
      <c r="EJ1238" s="227">
        <f t="shared" si="2244"/>
        <v>3765.4337476066667</v>
      </c>
      <c r="EK1238" s="227">
        <f t="shared" si="2300"/>
        <v>3113.21</v>
      </c>
      <c r="EL1238" s="227">
        <f t="shared" si="2245"/>
        <v>62.264200000000002</v>
      </c>
      <c r="EM1238" s="227">
        <f t="shared" si="2246"/>
        <v>294.71721333333335</v>
      </c>
      <c r="EN1238" s="228">
        <f t="shared" si="2296"/>
        <v>1.0247939176763208</v>
      </c>
      <c r="EO1238" s="239">
        <f t="shared" si="2297"/>
        <v>198</v>
      </c>
      <c r="EP1238" s="231">
        <f t="shared" si="2247"/>
        <v>1.046846921</v>
      </c>
      <c r="EQ1238" s="227">
        <f t="shared" si="2248"/>
        <v>3339.8590270099999</v>
      </c>
      <c r="ER1238" s="227">
        <f t="shared" si="2249"/>
        <v>3696.8404403433333</v>
      </c>
      <c r="ES1238" s="227">
        <f t="shared" si="2141"/>
        <v>3113.21</v>
      </c>
      <c r="ET1238" s="227">
        <f t="shared" si="2250"/>
        <v>62.264200000000002</v>
      </c>
      <c r="EU1238" s="227">
        <f t="shared" si="2251"/>
        <v>264.62285000000003</v>
      </c>
      <c r="EV1238" s="228">
        <f t="shared" si="2139"/>
        <v>1.0234632428949322</v>
      </c>
      <c r="EW1238" s="239">
        <f t="shared" si="2140"/>
        <v>178</v>
      </c>
      <c r="EX1238" s="231">
        <f t="shared" si="2252"/>
        <v>1.042016936</v>
      </c>
      <c r="EY1238" s="227">
        <f t="shared" si="2253"/>
        <v>3320.1327169400001</v>
      </c>
      <c r="EZ1238" s="227">
        <f t="shared" si="2254"/>
        <v>3647.0197669400004</v>
      </c>
      <c r="FA1238" s="227">
        <f t="shared" si="2290"/>
        <v>3113.21</v>
      </c>
      <c r="FB1238" s="227">
        <f t="shared" si="2255"/>
        <v>62.264200000000002</v>
      </c>
      <c r="FC1238" s="227">
        <f t="shared" si="2256"/>
        <v>233.49074999999999</v>
      </c>
      <c r="FD1238" s="228">
        <f t="shared" si="2288"/>
        <v>1.0233611788578658</v>
      </c>
      <c r="FE1238" s="239">
        <f t="shared" si="2289"/>
        <v>156</v>
      </c>
      <c r="FF1238" s="231">
        <f t="shared" si="2257"/>
        <v>1.036729689</v>
      </c>
      <c r="FG1238" s="227">
        <f t="shared" si="2258"/>
        <v>3302.9567769300002</v>
      </c>
      <c r="FH1238" s="227">
        <f t="shared" si="2259"/>
        <v>3598.7117269300002</v>
      </c>
      <c r="FI1238" s="227">
        <f t="shared" si="2138"/>
        <v>3113.21</v>
      </c>
      <c r="FJ1238" s="227">
        <f t="shared" si="2260"/>
        <v>62.264200000000002</v>
      </c>
      <c r="FK1238" s="227">
        <f t="shared" si="2261"/>
        <v>200.28317666666669</v>
      </c>
      <c r="FL1238" s="228">
        <f t="shared" ref="FL1238:FL1257" si="2364">($O1238/FL$1043)</f>
        <v>1.0214199184560608</v>
      </c>
      <c r="FM1238" s="239">
        <f t="shared" ref="FM1238:FM1257" si="2365">NETWORKDAYS(FM$1043,$A1238,$AE$118:$AE$502)-1</f>
        <v>134</v>
      </c>
      <c r="FN1238" s="231">
        <f t="shared" si="2262"/>
        <v>1.031469269</v>
      </c>
      <c r="FO1238" s="227">
        <f t="shared" si="2263"/>
        <v>3279.9636661700001</v>
      </c>
      <c r="FP1238" s="227">
        <f t="shared" si="2264"/>
        <v>3542.511042836667</v>
      </c>
      <c r="FQ1238" s="227">
        <f t="shared" si="2287"/>
        <v>3113.21</v>
      </c>
      <c r="FR1238" s="227">
        <f t="shared" si="2265"/>
        <v>62.264200000000002</v>
      </c>
      <c r="FS1238" s="227">
        <f t="shared" si="2266"/>
        <v>169.15107666666668</v>
      </c>
      <c r="FT1238" s="228">
        <f t="shared" si="2285"/>
        <v>1.0202969314278296</v>
      </c>
      <c r="FU1238" s="239">
        <f t="shared" si="2286"/>
        <v>112</v>
      </c>
      <c r="FV1238" s="231">
        <f t="shared" si="2267"/>
        <v>1.0262355409999999</v>
      </c>
      <c r="FW1238" s="227">
        <f t="shared" si="2268"/>
        <v>3259.7331458499998</v>
      </c>
      <c r="FX1238" s="227">
        <f t="shared" si="2269"/>
        <v>3491.1484225166664</v>
      </c>
      <c r="FY1238" s="227">
        <f t="shared" si="2363"/>
        <v>3113.21</v>
      </c>
      <c r="FZ1238" s="227">
        <f t="shared" si="2270"/>
        <v>62.264200000000002</v>
      </c>
      <c r="GA1238" s="227">
        <f t="shared" si="2271"/>
        <v>138.01897666666667</v>
      </c>
      <c r="GB1238" s="228">
        <f t="shared" si="2356"/>
        <v>1.0207048387684139</v>
      </c>
      <c r="GC1238" s="239">
        <f t="shared" si="2357"/>
        <v>90</v>
      </c>
      <c r="GD1238" s="231">
        <f t="shared" si="2272"/>
        <v>1.0210283689999999</v>
      </c>
      <c r="GE1238" s="227">
        <f t="shared" si="2273"/>
        <v>3244.4896971100002</v>
      </c>
      <c r="GF1238" s="227">
        <f t="shared" si="2274"/>
        <v>3444.772873776667</v>
      </c>
      <c r="GG1238" s="227">
        <f t="shared" si="2279"/>
        <v>3113.21</v>
      </c>
      <c r="GH1238" s="227">
        <f t="shared" si="2291"/>
        <v>62.264200000000002</v>
      </c>
      <c r="GI1238" s="227">
        <f t="shared" si="2292"/>
        <v>105.84914000000001</v>
      </c>
      <c r="GJ1238" s="228">
        <f t="shared" si="2275"/>
        <v>1.0196847345451905</v>
      </c>
      <c r="GK1238" s="239">
        <f t="shared" si="2276"/>
        <v>70</v>
      </c>
      <c r="GL1238" s="231">
        <f t="shared" si="2293"/>
        <v>1.016317508</v>
      </c>
      <c r="GM1238" s="227">
        <f t="shared" si="2294"/>
        <v>3226.29252266</v>
      </c>
      <c r="GN1238" s="227">
        <f t="shared" si="2295"/>
        <v>3394.4058626599999</v>
      </c>
      <c r="GO1238" s="227">
        <f t="shared" si="2355"/>
        <v>3113.21</v>
      </c>
      <c r="GP1238" s="227">
        <f t="shared" si="2358"/>
        <v>62.264200000000002</v>
      </c>
      <c r="GQ1238" s="227">
        <f t="shared" si="2359"/>
        <v>73.679303333333337</v>
      </c>
      <c r="GR1238" s="228">
        <f t="shared" si="2346"/>
        <v>1.0145104717968174</v>
      </c>
      <c r="GS1238" s="239">
        <f t="shared" si="2347"/>
        <v>48</v>
      </c>
      <c r="GT1238" s="231">
        <f t="shared" si="2360"/>
        <v>1.01116066</v>
      </c>
      <c r="GU1238" s="227">
        <f t="shared" si="2361"/>
        <v>3193.6337975000001</v>
      </c>
      <c r="GV1238" s="227">
        <f t="shared" si="2362"/>
        <v>3329.5773008333335</v>
      </c>
      <c r="GW1238" s="227">
        <f t="shared" si="2277"/>
        <v>3113.21</v>
      </c>
      <c r="GX1238" s="227">
        <f t="shared" si="2280"/>
        <v>62.264200000000002</v>
      </c>
      <c r="GY1238" s="227">
        <f t="shared" si="2281"/>
        <v>40.471730000000001</v>
      </c>
      <c r="GZ1238" s="228">
        <f t="shared" si="2170"/>
        <v>1.0029757284372272</v>
      </c>
      <c r="HA1238" s="239">
        <f t="shared" si="2171"/>
        <v>27</v>
      </c>
      <c r="HB1238" s="231">
        <f t="shared" si="2282"/>
        <v>1.006262626</v>
      </c>
      <c r="HC1238" s="227">
        <f t="shared" si="2283"/>
        <v>3142.0289548000001</v>
      </c>
      <c r="HD1238" s="227">
        <f t="shared" si="2284"/>
        <v>3244.7648847999999</v>
      </c>
      <c r="HE1238" s="227">
        <f t="shared" si="2343"/>
        <v>3113.21</v>
      </c>
      <c r="HF1238" s="227">
        <f t="shared" si="2348"/>
        <v>62.264200000000002</v>
      </c>
      <c r="HG1238" s="227">
        <f t="shared" si="2349"/>
        <v>9.3396299999999997</v>
      </c>
      <c r="HH1238" s="228">
        <f t="shared" si="2338"/>
        <v>1.0008743727738443</v>
      </c>
      <c r="HI1238" s="239">
        <f t="shared" si="2339"/>
        <v>7</v>
      </c>
      <c r="HJ1238" s="231">
        <f t="shared" si="2350"/>
        <v>1.001619891</v>
      </c>
      <c r="HK1238" s="227">
        <f t="shared" si="2351"/>
        <v>3120.9795764300002</v>
      </c>
      <c r="HL1238" s="227">
        <f t="shared" si="2352"/>
        <v>3192.5834064300002</v>
      </c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3"/>
      <c r="JZ1238" s="1"/>
      <c r="KA1238" s="1"/>
      <c r="KB1238" s="1"/>
      <c r="KC1238" s="1"/>
      <c r="KD1238" s="1"/>
      <c r="KE1238" s="1"/>
    </row>
    <row r="1239" spans="1:291" x14ac:dyDescent="0.2">
      <c r="A1239" s="196">
        <f t="shared" si="2323"/>
        <v>43897</v>
      </c>
      <c r="B1239" s="236">
        <f t="shared" si="2336"/>
        <v>129918.35525518666</v>
      </c>
      <c r="C1239" s="66">
        <f t="shared" si="2158"/>
        <v>36941.12013109</v>
      </c>
      <c r="D1239" s="77">
        <f t="shared" si="2324"/>
        <v>5331.42</v>
      </c>
      <c r="E1239" s="67">
        <f>VLOOKUP(A1238,[1]Plan1!$DQ$117:$DS$314,3)</f>
        <v>5344.75</v>
      </c>
      <c r="F1239" s="11">
        <f t="shared" si="2325"/>
        <v>43888</v>
      </c>
      <c r="G1239" s="73">
        <f t="shared" si="2313"/>
        <v>2.5002719725701894E-3</v>
      </c>
      <c r="H1239" s="11">
        <f t="shared" si="2326"/>
        <v>43915</v>
      </c>
      <c r="I1239" s="11">
        <f t="shared" si="2314"/>
        <v>43915</v>
      </c>
      <c r="J1239" s="1">
        <f t="shared" si="2327"/>
        <v>20</v>
      </c>
      <c r="K1239" s="1">
        <f t="shared" si="2328"/>
        <v>8</v>
      </c>
      <c r="L1239" s="66">
        <f t="shared" si="2315"/>
        <v>1.0009993500000001</v>
      </c>
      <c r="M1239" s="70">
        <f t="shared" si="2159"/>
        <v>1.00209952</v>
      </c>
      <c r="N1239" s="70">
        <f t="shared" si="2145"/>
        <v>1.1246461803692589</v>
      </c>
      <c r="O1239" s="66">
        <f t="shared" si="2155"/>
        <v>1.1257700900000001</v>
      </c>
      <c r="P1239" s="66">
        <f t="shared" si="2316"/>
        <v>36978.037239489997</v>
      </c>
      <c r="Q1239" s="74">
        <f t="shared" si="2317"/>
        <v>0</v>
      </c>
      <c r="R1239" s="75">
        <f t="shared" si="2156"/>
        <v>0</v>
      </c>
      <c r="S1239" s="66">
        <f t="shared" si="2157"/>
        <v>0</v>
      </c>
      <c r="T1239" s="10">
        <f t="shared" si="2329"/>
        <v>0.06</v>
      </c>
      <c r="U1239" s="74">
        <f t="shared" si="2152"/>
        <v>8</v>
      </c>
      <c r="V1239" s="74">
        <v>252</v>
      </c>
      <c r="W1239" s="70">
        <f t="shared" si="2318"/>
        <v>1.0018515189999999</v>
      </c>
      <c r="X1239" s="66">
        <f t="shared" si="2319"/>
        <v>68.465538530000003</v>
      </c>
      <c r="Y1239" s="66">
        <v>0</v>
      </c>
      <c r="Z1239" s="67">
        <f t="shared" si="2320"/>
        <v>0</v>
      </c>
      <c r="AA1239" s="68" t="str">
        <f t="shared" si="2330"/>
        <v>A+INCORP J=</v>
      </c>
      <c r="AB1239" s="11">
        <f t="shared" si="2331"/>
        <v>43915</v>
      </c>
      <c r="AC1239" s="227">
        <f t="shared" si="2345"/>
        <v>3113.21</v>
      </c>
      <c r="AD1239" s="227">
        <f t="shared" si="2175"/>
        <v>62.264200000000002</v>
      </c>
      <c r="AE1239" s="227">
        <f t="shared" si="2176"/>
        <v>738.86850666666669</v>
      </c>
      <c r="AF1239" s="228">
        <f t="shared" si="2353"/>
        <v>1.0788936291104851</v>
      </c>
      <c r="AG1239" s="230">
        <f t="shared" si="2354"/>
        <v>490</v>
      </c>
      <c r="AH1239" s="231">
        <f t="shared" si="2177"/>
        <v>1.119968606</v>
      </c>
      <c r="AI1239" s="227">
        <f t="shared" si="2178"/>
        <v>3761.7756804199998</v>
      </c>
      <c r="AJ1239" s="227">
        <f t="shared" si="2179"/>
        <v>4562.9083870866662</v>
      </c>
      <c r="AK1239" s="227">
        <f t="shared" si="2165"/>
        <v>3113.21</v>
      </c>
      <c r="AL1239" s="227">
        <f t="shared" si="2180"/>
        <v>62.264200000000002</v>
      </c>
      <c r="AM1239" s="227">
        <f t="shared" si="2181"/>
        <v>707.73640666666677</v>
      </c>
      <c r="AN1239" s="228">
        <f t="shared" si="2166"/>
        <v>1.0779239043827944</v>
      </c>
      <c r="AO1239" s="230">
        <f t="shared" si="2167"/>
        <v>469</v>
      </c>
      <c r="AP1239" s="231">
        <f t="shared" si="2182"/>
        <v>1.114543509</v>
      </c>
      <c r="AQ1239" s="227">
        <f t="shared" si="2183"/>
        <v>3740.1889842800001</v>
      </c>
      <c r="AR1239" s="227">
        <f t="shared" si="2184"/>
        <v>4510.1895909466666</v>
      </c>
      <c r="AS1239" s="227">
        <f t="shared" si="2332"/>
        <v>3113.21</v>
      </c>
      <c r="AT1239" s="227">
        <f t="shared" si="2185"/>
        <v>62.264200000000002</v>
      </c>
      <c r="AU1239" s="227">
        <f t="shared" si="2186"/>
        <v>676.60430666666673</v>
      </c>
      <c r="AV1239" s="228">
        <f t="shared" si="2333"/>
        <v>1.0755581421355653</v>
      </c>
      <c r="AW1239" s="230">
        <f t="shared" si="2334"/>
        <v>448</v>
      </c>
      <c r="AX1239" s="231">
        <f t="shared" si="2187"/>
        <v>1.109144691</v>
      </c>
      <c r="AY1239" s="227">
        <f t="shared" si="2188"/>
        <v>3713.9026342100001</v>
      </c>
      <c r="AZ1239" s="227">
        <f t="shared" si="2189"/>
        <v>4452.7711408766663</v>
      </c>
      <c r="BA1239" s="227">
        <f t="shared" si="2311"/>
        <v>3113.21</v>
      </c>
      <c r="BB1239" s="227">
        <f t="shared" si="2190"/>
        <v>62.264200000000002</v>
      </c>
      <c r="BC1239" s="227">
        <f t="shared" si="2191"/>
        <v>644.43446999999992</v>
      </c>
      <c r="BD1239" s="228">
        <f t="shared" si="2163"/>
        <v>1.0712724772292646</v>
      </c>
      <c r="BE1239" s="230">
        <f t="shared" si="2164"/>
        <v>428</v>
      </c>
      <c r="BF1239" s="231">
        <f t="shared" si="2192"/>
        <v>1.104027275</v>
      </c>
      <c r="BG1239" s="227">
        <f t="shared" si="2193"/>
        <v>3682.0371572200002</v>
      </c>
      <c r="BH1239" s="227">
        <f t="shared" si="2194"/>
        <v>4388.7358272199999</v>
      </c>
      <c r="BI1239" s="227">
        <f t="shared" si="2342"/>
        <v>3113.21</v>
      </c>
      <c r="BJ1239" s="227">
        <f t="shared" si="2195"/>
        <v>62.264200000000002</v>
      </c>
      <c r="BK1239" s="227">
        <f t="shared" si="2196"/>
        <v>613.30237</v>
      </c>
      <c r="BL1239" s="228">
        <f t="shared" si="2321"/>
        <v>1.0579422591010967</v>
      </c>
      <c r="BM1239" s="230">
        <f t="shared" si="2322"/>
        <v>406</v>
      </c>
      <c r="BN1239" s="231">
        <f t="shared" si="2197"/>
        <v>1.098425384</v>
      </c>
      <c r="BO1239" s="227">
        <f t="shared" si="2198"/>
        <v>3617.76991288</v>
      </c>
      <c r="BP1239" s="227">
        <f t="shared" si="2199"/>
        <v>4293.3364828800004</v>
      </c>
      <c r="BQ1239" s="227">
        <f t="shared" si="2162"/>
        <v>3113.21</v>
      </c>
      <c r="BR1239" s="227">
        <f t="shared" si="2200"/>
        <v>62.264200000000002</v>
      </c>
      <c r="BS1239" s="227">
        <f t="shared" si="2201"/>
        <v>579.05706000000009</v>
      </c>
      <c r="BT1239" s="228">
        <f t="shared" si="2160"/>
        <v>1.0544618540490858</v>
      </c>
      <c r="BU1239" s="230">
        <f t="shared" si="2161"/>
        <v>383</v>
      </c>
      <c r="BV1239" s="231">
        <f t="shared" si="2202"/>
        <v>1.092599251</v>
      </c>
      <c r="BW1239" s="227">
        <f t="shared" si="2203"/>
        <v>3586.74241592</v>
      </c>
      <c r="BX1239" s="227">
        <f t="shared" si="2204"/>
        <v>4228.0636759199997</v>
      </c>
      <c r="BY1239" s="227">
        <f t="shared" si="2312"/>
        <v>3113.21</v>
      </c>
      <c r="BZ1239" s="227">
        <f t="shared" si="2205"/>
        <v>62.264200000000002</v>
      </c>
      <c r="CA1239" s="227">
        <f t="shared" si="2206"/>
        <v>548.96269666666672</v>
      </c>
      <c r="CB1239" s="228">
        <f t="shared" si="2309"/>
        <v>1.0554106829917607</v>
      </c>
      <c r="CC1239" s="230">
        <f t="shared" si="2310"/>
        <v>363</v>
      </c>
      <c r="CD1239" s="231">
        <f t="shared" si="2207"/>
        <v>1.0875581729999999</v>
      </c>
      <c r="CE1239" s="227">
        <f t="shared" si="2208"/>
        <v>3573.4063028800001</v>
      </c>
      <c r="CF1239" s="227">
        <f t="shared" si="2209"/>
        <v>4184.6331995466671</v>
      </c>
      <c r="CG1239" s="227">
        <f t="shared" si="2305"/>
        <v>3113.21</v>
      </c>
      <c r="CH1239" s="227">
        <f t="shared" si="2210"/>
        <v>62.264200000000002</v>
      </c>
      <c r="CI1239" s="227">
        <f t="shared" si="2211"/>
        <v>517.83059666666668</v>
      </c>
      <c r="CJ1239" s="228">
        <f t="shared" si="2153"/>
        <v>1.0503692298017577</v>
      </c>
      <c r="CK1239" s="230">
        <f t="shared" si="2154"/>
        <v>342</v>
      </c>
      <c r="CL1239" s="231">
        <f t="shared" si="2212"/>
        <v>1.0822900710000001</v>
      </c>
      <c r="CM1239" s="227">
        <f t="shared" si="2213"/>
        <v>3539.1101670500002</v>
      </c>
      <c r="CN1239" s="227">
        <f t="shared" si="2214"/>
        <v>4119.2049637166665</v>
      </c>
      <c r="CO1239" s="227">
        <f t="shared" si="2308"/>
        <v>3113.21</v>
      </c>
      <c r="CP1239" s="227">
        <f t="shared" si="2215"/>
        <v>62.264200000000002</v>
      </c>
      <c r="CQ1239" s="227">
        <f t="shared" si="2216"/>
        <v>484.62302333333338</v>
      </c>
      <c r="CR1239" s="228">
        <f t="shared" si="2306"/>
        <v>1.045664513117661</v>
      </c>
      <c r="CS1239" s="230">
        <f t="shared" si="2307"/>
        <v>322</v>
      </c>
      <c r="CT1239" s="231">
        <f t="shared" si="2217"/>
        <v>1.077296558</v>
      </c>
      <c r="CU1239" s="227">
        <f t="shared" si="2218"/>
        <v>3507.0023636999999</v>
      </c>
      <c r="CV1239" s="227">
        <f t="shared" si="2219"/>
        <v>4053.8895870333336</v>
      </c>
      <c r="CW1239" s="227">
        <f t="shared" si="2151"/>
        <v>3113.21</v>
      </c>
      <c r="CX1239" s="227">
        <f t="shared" si="2220"/>
        <v>62.264200000000002</v>
      </c>
      <c r="CY1239" s="227">
        <f t="shared" si="2221"/>
        <v>453.49092333333334</v>
      </c>
      <c r="CZ1239" s="228">
        <f t="shared" si="2149"/>
        <v>1.0478655023217009</v>
      </c>
      <c r="DA1239" s="239">
        <f t="shared" si="2150"/>
        <v>301</v>
      </c>
      <c r="DB1239" s="231">
        <f t="shared" si="2222"/>
        <v>1.072078163</v>
      </c>
      <c r="DC1239" s="227">
        <f t="shared" si="2223"/>
        <v>3497.36057175</v>
      </c>
      <c r="DD1239" s="227">
        <f t="shared" si="2224"/>
        <v>4013.1156950833333</v>
      </c>
      <c r="DE1239" s="227">
        <f t="shared" si="2304"/>
        <v>3113.21</v>
      </c>
      <c r="DF1239" s="227">
        <f t="shared" si="2225"/>
        <v>62.264200000000002</v>
      </c>
      <c r="DG1239" s="227">
        <f t="shared" si="2226"/>
        <v>422.35882333333331</v>
      </c>
      <c r="DH1239" s="228">
        <f t="shared" si="2302"/>
        <v>1.0462959502651783</v>
      </c>
      <c r="DI1239" s="239">
        <f t="shared" si="2303"/>
        <v>280</v>
      </c>
      <c r="DJ1239" s="231">
        <f t="shared" si="2227"/>
        <v>1.0668850459999999</v>
      </c>
      <c r="DK1239" s="227">
        <f t="shared" si="2228"/>
        <v>3475.2062851999999</v>
      </c>
      <c r="DL1239" s="227">
        <f t="shared" si="2229"/>
        <v>3959.8293085333335</v>
      </c>
      <c r="DM1239" s="227">
        <f t="shared" si="2148"/>
        <v>3113.21</v>
      </c>
      <c r="DN1239" s="227">
        <f t="shared" si="2230"/>
        <v>62.264200000000002</v>
      </c>
      <c r="DO1239" s="227">
        <f t="shared" si="2231"/>
        <v>390.18898666666666</v>
      </c>
      <c r="DP1239" s="228">
        <f t="shared" si="2146"/>
        <v>1.0429588931445959</v>
      </c>
      <c r="DQ1239" s="239">
        <f t="shared" si="2147"/>
        <v>259</v>
      </c>
      <c r="DR1239" s="231">
        <f t="shared" si="2232"/>
        <v>1.0617170849999999</v>
      </c>
      <c r="DS1239" s="227">
        <f t="shared" si="2233"/>
        <v>3447.3423483000001</v>
      </c>
      <c r="DT1239" s="227">
        <f t="shared" si="2234"/>
        <v>3899.7955349666668</v>
      </c>
      <c r="DU1239" s="227">
        <f t="shared" si="2301"/>
        <v>3113.21</v>
      </c>
      <c r="DV1239" s="227">
        <f t="shared" si="2235"/>
        <v>62.264200000000002</v>
      </c>
      <c r="DW1239" s="227">
        <f t="shared" si="2236"/>
        <v>361.13236000000001</v>
      </c>
      <c r="DX1239" s="228">
        <f t="shared" si="2298"/>
        <v>1.0384939378865605</v>
      </c>
      <c r="DY1239" s="239">
        <f t="shared" si="2299"/>
        <v>241</v>
      </c>
      <c r="DZ1239" s="231">
        <f t="shared" si="2237"/>
        <v>1.057307333</v>
      </c>
      <c r="EA1239" s="227">
        <f t="shared" si="2238"/>
        <v>3418.32716884</v>
      </c>
      <c r="EB1239" s="227">
        <f t="shared" si="2239"/>
        <v>3841.7237288400001</v>
      </c>
      <c r="EC1239" s="227">
        <f t="shared" si="2142"/>
        <v>3113.21</v>
      </c>
      <c r="ED1239" s="227">
        <f t="shared" si="2240"/>
        <v>62.264200000000002</v>
      </c>
      <c r="EE1239" s="227">
        <f t="shared" si="2241"/>
        <v>328.96252333333337</v>
      </c>
      <c r="EF1239" s="228">
        <f t="shared" si="2143"/>
        <v>1.0307636083753444</v>
      </c>
      <c r="EG1239" s="239">
        <f t="shared" si="2144"/>
        <v>219</v>
      </c>
      <c r="EH1239" s="231">
        <f t="shared" si="2242"/>
        <v>1.0519425010000001</v>
      </c>
      <c r="EI1239" s="227">
        <f t="shared" si="2243"/>
        <v>3375.66620569</v>
      </c>
      <c r="EJ1239" s="227">
        <f t="shared" si="2244"/>
        <v>3766.8929290233332</v>
      </c>
      <c r="EK1239" s="227">
        <f t="shared" si="2300"/>
        <v>3113.21</v>
      </c>
      <c r="EL1239" s="227">
        <f t="shared" si="2245"/>
        <v>62.264200000000002</v>
      </c>
      <c r="EM1239" s="227">
        <f t="shared" si="2246"/>
        <v>295.75495000000001</v>
      </c>
      <c r="EN1239" s="228">
        <f t="shared" si="2296"/>
        <v>1.0249218769915405</v>
      </c>
      <c r="EO1239" s="239">
        <f t="shared" si="2297"/>
        <v>198</v>
      </c>
      <c r="EP1239" s="231">
        <f t="shared" si="2247"/>
        <v>1.046846921</v>
      </c>
      <c r="EQ1239" s="227">
        <f t="shared" si="2248"/>
        <v>3340.2760533700002</v>
      </c>
      <c r="ER1239" s="227">
        <f t="shared" si="2249"/>
        <v>3698.2952033700003</v>
      </c>
      <c r="ES1239" s="227">
        <f t="shared" si="2141"/>
        <v>3113.21</v>
      </c>
      <c r="ET1239" s="227">
        <f t="shared" si="2250"/>
        <v>62.264200000000002</v>
      </c>
      <c r="EU1239" s="227">
        <f t="shared" si="2251"/>
        <v>265.66058666666669</v>
      </c>
      <c r="EV1239" s="228">
        <f t="shared" si="2139"/>
        <v>1.0235910360574934</v>
      </c>
      <c r="EW1239" s="239">
        <f t="shared" si="2140"/>
        <v>178</v>
      </c>
      <c r="EX1239" s="231">
        <f t="shared" si="2252"/>
        <v>1.042016936</v>
      </c>
      <c r="EY1239" s="227">
        <f t="shared" si="2253"/>
        <v>3320.5472801999999</v>
      </c>
      <c r="EZ1239" s="227">
        <f t="shared" si="2254"/>
        <v>3648.4720668666669</v>
      </c>
      <c r="FA1239" s="227">
        <f t="shared" si="2290"/>
        <v>3113.21</v>
      </c>
      <c r="FB1239" s="227">
        <f t="shared" si="2255"/>
        <v>62.264200000000002</v>
      </c>
      <c r="FC1239" s="227">
        <f t="shared" si="2256"/>
        <v>234.52848666666668</v>
      </c>
      <c r="FD1239" s="228">
        <f t="shared" si="2288"/>
        <v>1.0234889592763581</v>
      </c>
      <c r="FE1239" s="239">
        <f t="shared" si="2289"/>
        <v>156</v>
      </c>
      <c r="FF1239" s="231">
        <f t="shared" si="2257"/>
        <v>1.036729689</v>
      </c>
      <c r="FG1239" s="227">
        <f t="shared" si="2258"/>
        <v>3303.36919554</v>
      </c>
      <c r="FH1239" s="227">
        <f t="shared" si="2259"/>
        <v>3600.1618822066666</v>
      </c>
      <c r="FI1239" s="227">
        <f t="shared" ref="FI1239:FI1257" si="2366">FI1238</f>
        <v>3113.21</v>
      </c>
      <c r="FJ1239" s="227">
        <f t="shared" si="2260"/>
        <v>62.264200000000002</v>
      </c>
      <c r="FK1239" s="227">
        <f t="shared" si="2261"/>
        <v>201.32091333333332</v>
      </c>
      <c r="FL1239" s="228">
        <f t="shared" si="2364"/>
        <v>1.021547456482061</v>
      </c>
      <c r="FM1239" s="239">
        <f t="shared" si="2365"/>
        <v>134</v>
      </c>
      <c r="FN1239" s="231">
        <f t="shared" si="2262"/>
        <v>1.031469269</v>
      </c>
      <c r="FO1239" s="227">
        <f t="shared" si="2263"/>
        <v>3280.3732137900001</v>
      </c>
      <c r="FP1239" s="227">
        <f t="shared" si="2264"/>
        <v>3543.9583271233332</v>
      </c>
      <c r="FQ1239" s="227">
        <f t="shared" si="2287"/>
        <v>3113.21</v>
      </c>
      <c r="FR1239" s="227">
        <f t="shared" si="2265"/>
        <v>62.264200000000002</v>
      </c>
      <c r="FS1239" s="227">
        <f t="shared" si="2266"/>
        <v>170.18881333333334</v>
      </c>
      <c r="FT1239" s="228">
        <f t="shared" si="2285"/>
        <v>1.0204243292337829</v>
      </c>
      <c r="FU1239" s="239">
        <f t="shared" si="2286"/>
        <v>112</v>
      </c>
      <c r="FV1239" s="231">
        <f t="shared" si="2267"/>
        <v>1.0262355409999999</v>
      </c>
      <c r="FW1239" s="227">
        <f t="shared" si="2268"/>
        <v>3260.1401674099998</v>
      </c>
      <c r="FX1239" s="227">
        <f t="shared" si="2269"/>
        <v>3492.5931807433331</v>
      </c>
      <c r="FY1239" s="227">
        <f t="shared" si="2363"/>
        <v>3113.21</v>
      </c>
      <c r="FZ1239" s="227">
        <f t="shared" si="2270"/>
        <v>62.264200000000002</v>
      </c>
      <c r="GA1239" s="227">
        <f t="shared" si="2271"/>
        <v>139.05671333333333</v>
      </c>
      <c r="GB1239" s="228">
        <f t="shared" si="2356"/>
        <v>1.0208322875070894</v>
      </c>
      <c r="GC1239" s="239">
        <f t="shared" si="2357"/>
        <v>90</v>
      </c>
      <c r="GD1239" s="231">
        <f t="shared" si="2272"/>
        <v>1.0210283689999999</v>
      </c>
      <c r="GE1239" s="227">
        <f t="shared" si="2273"/>
        <v>3244.8948153199999</v>
      </c>
      <c r="GF1239" s="227">
        <f t="shared" si="2274"/>
        <v>3446.2157286533334</v>
      </c>
      <c r="GG1239" s="227">
        <f t="shared" si="2279"/>
        <v>3113.21</v>
      </c>
      <c r="GH1239" s="227">
        <f t="shared" si="2291"/>
        <v>62.264200000000002</v>
      </c>
      <c r="GI1239" s="227">
        <f t="shared" si="2292"/>
        <v>106.88687666666667</v>
      </c>
      <c r="GJ1239" s="228">
        <f t="shared" si="2275"/>
        <v>1.0198120559101223</v>
      </c>
      <c r="GK1239" s="239">
        <f t="shared" si="2276"/>
        <v>70</v>
      </c>
      <c r="GL1239" s="231">
        <f t="shared" si="2293"/>
        <v>1.016317508</v>
      </c>
      <c r="GM1239" s="227">
        <f t="shared" si="2294"/>
        <v>3226.6953687099999</v>
      </c>
      <c r="GN1239" s="227">
        <f t="shared" si="2295"/>
        <v>3395.8464453766665</v>
      </c>
      <c r="GO1239" s="227">
        <f t="shared" si="2355"/>
        <v>3113.21</v>
      </c>
      <c r="GP1239" s="227">
        <f t="shared" si="2358"/>
        <v>62.264200000000002</v>
      </c>
      <c r="GQ1239" s="227">
        <f t="shared" si="2359"/>
        <v>74.717039999999997</v>
      </c>
      <c r="GR1239" s="228">
        <f t="shared" si="2346"/>
        <v>1.014637147085395</v>
      </c>
      <c r="GS1239" s="239">
        <f t="shared" si="2347"/>
        <v>48</v>
      </c>
      <c r="GT1239" s="231">
        <f t="shared" si="2360"/>
        <v>1.01116066</v>
      </c>
      <c r="GU1239" s="227">
        <f t="shared" si="2361"/>
        <v>3194.0325656700002</v>
      </c>
      <c r="GV1239" s="227">
        <f t="shared" si="2362"/>
        <v>3331.0138056700002</v>
      </c>
      <c r="GW1239" s="227">
        <f t="shared" si="2277"/>
        <v>3113.21</v>
      </c>
      <c r="GX1239" s="227">
        <f t="shared" si="2280"/>
        <v>62.264200000000002</v>
      </c>
      <c r="GY1239" s="227">
        <f t="shared" si="2281"/>
        <v>41.509466666666661</v>
      </c>
      <c r="GZ1239" s="228">
        <f t="shared" si="2170"/>
        <v>1.003100963457829</v>
      </c>
      <c r="HA1239" s="239">
        <f t="shared" si="2171"/>
        <v>27</v>
      </c>
      <c r="HB1239" s="231">
        <f t="shared" si="2282"/>
        <v>1.006262626</v>
      </c>
      <c r="HC1239" s="227">
        <f t="shared" si="2283"/>
        <v>3142.4212794099999</v>
      </c>
      <c r="HD1239" s="227">
        <f t="shared" si="2284"/>
        <v>3246.1949460766664</v>
      </c>
      <c r="HE1239" s="227">
        <f t="shared" si="2343"/>
        <v>3113.21</v>
      </c>
      <c r="HF1239" s="227">
        <f t="shared" si="2348"/>
        <v>62.264200000000002</v>
      </c>
      <c r="HG1239" s="227">
        <f t="shared" si="2349"/>
        <v>10.377366666666665</v>
      </c>
      <c r="HH1239" s="228">
        <f t="shared" si="2338"/>
        <v>1.0009993454119055</v>
      </c>
      <c r="HI1239" s="239">
        <f t="shared" si="2339"/>
        <v>7</v>
      </c>
      <c r="HJ1239" s="231">
        <f t="shared" si="2350"/>
        <v>1.001619891</v>
      </c>
      <c r="HK1239" s="227">
        <f t="shared" si="2351"/>
        <v>3121.3692727399998</v>
      </c>
      <c r="HL1239" s="227">
        <f t="shared" si="2352"/>
        <v>3194.0108394066665</v>
      </c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3"/>
      <c r="JZ1239" s="1"/>
      <c r="KA1239" s="1"/>
      <c r="KB1239" s="1"/>
      <c r="KC1239" s="1"/>
      <c r="KD1239" s="1"/>
      <c r="KE1239" s="1"/>
    </row>
    <row r="1240" spans="1:291" x14ac:dyDescent="0.2">
      <c r="A1240" s="196">
        <f t="shared" si="2323"/>
        <v>43898</v>
      </c>
      <c r="B1240" s="236">
        <f t="shared" si="2336"/>
        <v>129943.26093518664</v>
      </c>
      <c r="C1240" s="66">
        <f t="shared" si="2158"/>
        <v>36941.12013109</v>
      </c>
      <c r="D1240" s="77">
        <f t="shared" si="2324"/>
        <v>5331.42</v>
      </c>
      <c r="E1240" s="67">
        <f>VLOOKUP(A1239,[1]Plan1!$DQ$117:$DS$314,3)</f>
        <v>5344.75</v>
      </c>
      <c r="F1240" s="11">
        <f t="shared" si="2325"/>
        <v>43888</v>
      </c>
      <c r="G1240" s="73">
        <f t="shared" si="2313"/>
        <v>2.5002719725701894E-3</v>
      </c>
      <c r="H1240" s="11">
        <f t="shared" si="2326"/>
        <v>43915</v>
      </c>
      <c r="I1240" s="11">
        <f t="shared" si="2314"/>
        <v>43915</v>
      </c>
      <c r="J1240" s="1">
        <f t="shared" si="2327"/>
        <v>20</v>
      </c>
      <c r="K1240" s="1">
        <f t="shared" si="2328"/>
        <v>8</v>
      </c>
      <c r="L1240" s="66">
        <f t="shared" si="2315"/>
        <v>1.0009993500000001</v>
      </c>
      <c r="M1240" s="70">
        <f t="shared" si="2159"/>
        <v>1.00209952</v>
      </c>
      <c r="N1240" s="70">
        <f t="shared" si="2145"/>
        <v>1.1246461803692589</v>
      </c>
      <c r="O1240" s="66">
        <f t="shared" si="2155"/>
        <v>1.1257700900000001</v>
      </c>
      <c r="P1240" s="66">
        <f t="shared" si="2316"/>
        <v>36978.037239489997</v>
      </c>
      <c r="Q1240" s="74">
        <f t="shared" si="2317"/>
        <v>0</v>
      </c>
      <c r="R1240" s="75">
        <f t="shared" si="2156"/>
        <v>0</v>
      </c>
      <c r="S1240" s="66">
        <f t="shared" si="2157"/>
        <v>0</v>
      </c>
      <c r="T1240" s="10">
        <f t="shared" si="2329"/>
        <v>0.06</v>
      </c>
      <c r="U1240" s="74">
        <f t="shared" si="2152"/>
        <v>8</v>
      </c>
      <c r="V1240" s="74">
        <v>252</v>
      </c>
      <c r="W1240" s="70">
        <f t="shared" si="2318"/>
        <v>1.0018515189999999</v>
      </c>
      <c r="X1240" s="66">
        <f t="shared" si="2319"/>
        <v>68.465538530000003</v>
      </c>
      <c r="Y1240" s="66">
        <v>0</v>
      </c>
      <c r="Z1240" s="67">
        <f t="shared" si="2320"/>
        <v>0</v>
      </c>
      <c r="AA1240" s="68" t="str">
        <f t="shared" si="2330"/>
        <v>A+INCORP J=</v>
      </c>
      <c r="AB1240" s="11">
        <f t="shared" si="2331"/>
        <v>43915</v>
      </c>
      <c r="AC1240" s="227">
        <f t="shared" si="2345"/>
        <v>3113.21</v>
      </c>
      <c r="AD1240" s="227">
        <f t="shared" si="2175"/>
        <v>62.264200000000002</v>
      </c>
      <c r="AE1240" s="227">
        <f t="shared" si="2176"/>
        <v>739.90624333333335</v>
      </c>
      <c r="AF1240" s="228">
        <f t="shared" si="2353"/>
        <v>1.0788936291104851</v>
      </c>
      <c r="AG1240" s="230">
        <f t="shared" si="2354"/>
        <v>490</v>
      </c>
      <c r="AH1240" s="231">
        <f t="shared" si="2177"/>
        <v>1.119968606</v>
      </c>
      <c r="AI1240" s="227">
        <f t="shared" si="2178"/>
        <v>3761.7756804199998</v>
      </c>
      <c r="AJ1240" s="227">
        <f t="shared" si="2179"/>
        <v>4563.9461237533333</v>
      </c>
      <c r="AK1240" s="227">
        <f t="shared" si="2165"/>
        <v>3113.21</v>
      </c>
      <c r="AL1240" s="227">
        <f t="shared" si="2180"/>
        <v>62.264200000000002</v>
      </c>
      <c r="AM1240" s="227">
        <f t="shared" si="2181"/>
        <v>708.77414333333331</v>
      </c>
      <c r="AN1240" s="228">
        <f t="shared" si="2166"/>
        <v>1.0779239043827944</v>
      </c>
      <c r="AO1240" s="230">
        <f t="shared" si="2167"/>
        <v>469</v>
      </c>
      <c r="AP1240" s="231">
        <f t="shared" si="2182"/>
        <v>1.114543509</v>
      </c>
      <c r="AQ1240" s="227">
        <f t="shared" si="2183"/>
        <v>3740.1889842800001</v>
      </c>
      <c r="AR1240" s="227">
        <f t="shared" si="2184"/>
        <v>4511.2273276133337</v>
      </c>
      <c r="AS1240" s="227">
        <f t="shared" si="2332"/>
        <v>3113.21</v>
      </c>
      <c r="AT1240" s="227">
        <f t="shared" si="2185"/>
        <v>62.264200000000002</v>
      </c>
      <c r="AU1240" s="227">
        <f t="shared" si="2186"/>
        <v>677.64204333333339</v>
      </c>
      <c r="AV1240" s="228">
        <f t="shared" si="2333"/>
        <v>1.0755581421355653</v>
      </c>
      <c r="AW1240" s="230">
        <f t="shared" si="2334"/>
        <v>448</v>
      </c>
      <c r="AX1240" s="231">
        <f t="shared" si="2187"/>
        <v>1.109144691</v>
      </c>
      <c r="AY1240" s="227">
        <f t="shared" si="2188"/>
        <v>3713.9026342100001</v>
      </c>
      <c r="AZ1240" s="227">
        <f t="shared" si="2189"/>
        <v>4453.8088775433334</v>
      </c>
      <c r="BA1240" s="227">
        <f t="shared" si="2311"/>
        <v>3113.21</v>
      </c>
      <c r="BB1240" s="227">
        <f t="shared" si="2190"/>
        <v>62.264200000000002</v>
      </c>
      <c r="BC1240" s="227">
        <f t="shared" si="2191"/>
        <v>645.47220666666669</v>
      </c>
      <c r="BD1240" s="228">
        <f t="shared" si="2163"/>
        <v>1.0712724772292646</v>
      </c>
      <c r="BE1240" s="230">
        <f t="shared" si="2164"/>
        <v>428</v>
      </c>
      <c r="BF1240" s="231">
        <f t="shared" si="2192"/>
        <v>1.104027275</v>
      </c>
      <c r="BG1240" s="227">
        <f t="shared" si="2193"/>
        <v>3682.0371572200002</v>
      </c>
      <c r="BH1240" s="227">
        <f t="shared" si="2194"/>
        <v>4389.773563886667</v>
      </c>
      <c r="BI1240" s="227">
        <f t="shared" si="2342"/>
        <v>3113.21</v>
      </c>
      <c r="BJ1240" s="227">
        <f t="shared" si="2195"/>
        <v>62.264200000000002</v>
      </c>
      <c r="BK1240" s="227">
        <f t="shared" si="2196"/>
        <v>614.34010666666677</v>
      </c>
      <c r="BL1240" s="228">
        <f t="shared" si="2321"/>
        <v>1.0579422591010967</v>
      </c>
      <c r="BM1240" s="230">
        <f t="shared" si="2322"/>
        <v>406</v>
      </c>
      <c r="BN1240" s="231">
        <f t="shared" si="2197"/>
        <v>1.098425384</v>
      </c>
      <c r="BO1240" s="227">
        <f t="shared" si="2198"/>
        <v>3617.76991288</v>
      </c>
      <c r="BP1240" s="227">
        <f t="shared" si="2199"/>
        <v>4294.3742195466666</v>
      </c>
      <c r="BQ1240" s="227">
        <f t="shared" si="2162"/>
        <v>3113.21</v>
      </c>
      <c r="BR1240" s="227">
        <f t="shared" si="2200"/>
        <v>62.264200000000002</v>
      </c>
      <c r="BS1240" s="227">
        <f t="shared" si="2201"/>
        <v>580.09479666666664</v>
      </c>
      <c r="BT1240" s="228">
        <f t="shared" si="2160"/>
        <v>1.0544618540490858</v>
      </c>
      <c r="BU1240" s="230">
        <f t="shared" si="2161"/>
        <v>383</v>
      </c>
      <c r="BV1240" s="231">
        <f t="shared" si="2202"/>
        <v>1.092599251</v>
      </c>
      <c r="BW1240" s="227">
        <f t="shared" si="2203"/>
        <v>3586.74241592</v>
      </c>
      <c r="BX1240" s="227">
        <f t="shared" si="2204"/>
        <v>4229.1014125866668</v>
      </c>
      <c r="BY1240" s="227">
        <f t="shared" si="2312"/>
        <v>3113.21</v>
      </c>
      <c r="BZ1240" s="227">
        <f t="shared" si="2205"/>
        <v>62.264200000000002</v>
      </c>
      <c r="CA1240" s="227">
        <f t="shared" si="2206"/>
        <v>550.00043333333338</v>
      </c>
      <c r="CB1240" s="228">
        <f t="shared" si="2309"/>
        <v>1.0554106829917607</v>
      </c>
      <c r="CC1240" s="230">
        <f t="shared" si="2310"/>
        <v>363</v>
      </c>
      <c r="CD1240" s="231">
        <f t="shared" si="2207"/>
        <v>1.0875581729999999</v>
      </c>
      <c r="CE1240" s="227">
        <f t="shared" si="2208"/>
        <v>3573.4063028800001</v>
      </c>
      <c r="CF1240" s="227">
        <f t="shared" si="2209"/>
        <v>4185.6709362133333</v>
      </c>
      <c r="CG1240" s="227">
        <f t="shared" si="2305"/>
        <v>3113.21</v>
      </c>
      <c r="CH1240" s="227">
        <f t="shared" si="2210"/>
        <v>62.264200000000002</v>
      </c>
      <c r="CI1240" s="227">
        <f t="shared" si="2211"/>
        <v>518.86833333333345</v>
      </c>
      <c r="CJ1240" s="228">
        <f t="shared" si="2153"/>
        <v>1.0503692298017577</v>
      </c>
      <c r="CK1240" s="230">
        <f t="shared" si="2154"/>
        <v>342</v>
      </c>
      <c r="CL1240" s="231">
        <f t="shared" si="2212"/>
        <v>1.0822900710000001</v>
      </c>
      <c r="CM1240" s="227">
        <f t="shared" si="2213"/>
        <v>3539.1101670500002</v>
      </c>
      <c r="CN1240" s="227">
        <f t="shared" si="2214"/>
        <v>4120.2427003833336</v>
      </c>
      <c r="CO1240" s="227">
        <f t="shared" si="2308"/>
        <v>3113.21</v>
      </c>
      <c r="CP1240" s="227">
        <f t="shared" si="2215"/>
        <v>62.264200000000002</v>
      </c>
      <c r="CQ1240" s="227">
        <f t="shared" si="2216"/>
        <v>485.66075999999998</v>
      </c>
      <c r="CR1240" s="228">
        <f t="shared" si="2306"/>
        <v>1.045664513117661</v>
      </c>
      <c r="CS1240" s="230">
        <f t="shared" si="2307"/>
        <v>322</v>
      </c>
      <c r="CT1240" s="231">
        <f t="shared" si="2217"/>
        <v>1.077296558</v>
      </c>
      <c r="CU1240" s="227">
        <f t="shared" si="2218"/>
        <v>3507.0023636999999</v>
      </c>
      <c r="CV1240" s="227">
        <f t="shared" si="2219"/>
        <v>4054.9273236999998</v>
      </c>
      <c r="CW1240" s="227">
        <f t="shared" si="2151"/>
        <v>3113.21</v>
      </c>
      <c r="CX1240" s="227">
        <f t="shared" si="2220"/>
        <v>62.264200000000002</v>
      </c>
      <c r="CY1240" s="227">
        <f t="shared" si="2221"/>
        <v>454.52866</v>
      </c>
      <c r="CZ1240" s="228">
        <f t="shared" si="2149"/>
        <v>1.0478655023217009</v>
      </c>
      <c r="DA1240" s="239">
        <f t="shared" si="2150"/>
        <v>301</v>
      </c>
      <c r="DB1240" s="231">
        <f t="shared" si="2222"/>
        <v>1.072078163</v>
      </c>
      <c r="DC1240" s="227">
        <f t="shared" si="2223"/>
        <v>3497.36057175</v>
      </c>
      <c r="DD1240" s="227">
        <f t="shared" si="2224"/>
        <v>4014.15343175</v>
      </c>
      <c r="DE1240" s="227">
        <f t="shared" si="2304"/>
        <v>3113.21</v>
      </c>
      <c r="DF1240" s="227">
        <f t="shared" si="2225"/>
        <v>62.264200000000002</v>
      </c>
      <c r="DG1240" s="227">
        <f t="shared" si="2226"/>
        <v>423.39656000000002</v>
      </c>
      <c r="DH1240" s="228">
        <f t="shared" si="2302"/>
        <v>1.0462959502651783</v>
      </c>
      <c r="DI1240" s="239">
        <f t="shared" si="2303"/>
        <v>280</v>
      </c>
      <c r="DJ1240" s="231">
        <f t="shared" si="2227"/>
        <v>1.0668850459999999</v>
      </c>
      <c r="DK1240" s="227">
        <f t="shared" si="2228"/>
        <v>3475.2062851999999</v>
      </c>
      <c r="DL1240" s="227">
        <f t="shared" si="2229"/>
        <v>3960.8670452000001</v>
      </c>
      <c r="DM1240" s="227">
        <f t="shared" si="2148"/>
        <v>3113.21</v>
      </c>
      <c r="DN1240" s="227">
        <f t="shared" si="2230"/>
        <v>62.264200000000002</v>
      </c>
      <c r="DO1240" s="227">
        <f t="shared" si="2231"/>
        <v>391.22672333333338</v>
      </c>
      <c r="DP1240" s="228">
        <f t="shared" si="2146"/>
        <v>1.0429588931445959</v>
      </c>
      <c r="DQ1240" s="239">
        <f t="shared" si="2147"/>
        <v>259</v>
      </c>
      <c r="DR1240" s="231">
        <f t="shared" si="2232"/>
        <v>1.0617170849999999</v>
      </c>
      <c r="DS1240" s="227">
        <f t="shared" si="2233"/>
        <v>3447.3423483000001</v>
      </c>
      <c r="DT1240" s="227">
        <f t="shared" si="2234"/>
        <v>3900.8332716333334</v>
      </c>
      <c r="DU1240" s="227">
        <f t="shared" si="2301"/>
        <v>3113.21</v>
      </c>
      <c r="DV1240" s="227">
        <f t="shared" si="2235"/>
        <v>62.264200000000002</v>
      </c>
      <c r="DW1240" s="227">
        <f t="shared" si="2236"/>
        <v>362.17009666666667</v>
      </c>
      <c r="DX1240" s="228">
        <f t="shared" si="2298"/>
        <v>1.0384939378865605</v>
      </c>
      <c r="DY1240" s="239">
        <f t="shared" si="2299"/>
        <v>241</v>
      </c>
      <c r="DZ1240" s="231">
        <f t="shared" si="2237"/>
        <v>1.057307333</v>
      </c>
      <c r="EA1240" s="227">
        <f t="shared" si="2238"/>
        <v>3418.32716884</v>
      </c>
      <c r="EB1240" s="227">
        <f t="shared" si="2239"/>
        <v>3842.7614655066668</v>
      </c>
      <c r="EC1240" s="227">
        <f t="shared" si="2142"/>
        <v>3113.21</v>
      </c>
      <c r="ED1240" s="227">
        <f t="shared" si="2240"/>
        <v>62.264200000000002</v>
      </c>
      <c r="EE1240" s="227">
        <f t="shared" si="2241"/>
        <v>330.00025999999997</v>
      </c>
      <c r="EF1240" s="228">
        <f t="shared" si="2143"/>
        <v>1.0307636083753444</v>
      </c>
      <c r="EG1240" s="239">
        <f t="shared" si="2144"/>
        <v>219</v>
      </c>
      <c r="EH1240" s="231">
        <f t="shared" si="2242"/>
        <v>1.0519425010000001</v>
      </c>
      <c r="EI1240" s="227">
        <f t="shared" si="2243"/>
        <v>3375.66620569</v>
      </c>
      <c r="EJ1240" s="227">
        <f t="shared" si="2244"/>
        <v>3767.9306656899998</v>
      </c>
      <c r="EK1240" s="227">
        <f t="shared" si="2300"/>
        <v>3113.21</v>
      </c>
      <c r="EL1240" s="227">
        <f t="shared" si="2245"/>
        <v>62.264200000000002</v>
      </c>
      <c r="EM1240" s="227">
        <f t="shared" si="2246"/>
        <v>296.79268666666667</v>
      </c>
      <c r="EN1240" s="228">
        <f t="shared" si="2296"/>
        <v>1.0249218769915405</v>
      </c>
      <c r="EO1240" s="239">
        <f t="shared" si="2297"/>
        <v>198</v>
      </c>
      <c r="EP1240" s="231">
        <f t="shared" si="2247"/>
        <v>1.046846921</v>
      </c>
      <c r="EQ1240" s="227">
        <f t="shared" si="2248"/>
        <v>3340.2760533700002</v>
      </c>
      <c r="ER1240" s="227">
        <f t="shared" si="2249"/>
        <v>3699.332940036667</v>
      </c>
      <c r="ES1240" s="227">
        <f t="shared" si="2141"/>
        <v>3113.21</v>
      </c>
      <c r="ET1240" s="227">
        <f t="shared" si="2250"/>
        <v>62.264200000000002</v>
      </c>
      <c r="EU1240" s="227">
        <f t="shared" si="2251"/>
        <v>266.69832333333335</v>
      </c>
      <c r="EV1240" s="228">
        <f t="shared" ref="EV1240:EV1257" si="2367">($O1240/EV$981)</f>
        <v>1.0235910360574934</v>
      </c>
      <c r="EW1240" s="239">
        <f t="shared" ref="EW1240:EW1257" si="2368">NETWORKDAYS(EW$981,$A1240,$AE$118:$AE$502)-1</f>
        <v>178</v>
      </c>
      <c r="EX1240" s="231">
        <f t="shared" si="2252"/>
        <v>1.042016936</v>
      </c>
      <c r="EY1240" s="227">
        <f t="shared" si="2253"/>
        <v>3320.5472801999999</v>
      </c>
      <c r="EZ1240" s="227">
        <f t="shared" si="2254"/>
        <v>3649.5098035333331</v>
      </c>
      <c r="FA1240" s="227">
        <f t="shared" si="2290"/>
        <v>3113.21</v>
      </c>
      <c r="FB1240" s="227">
        <f t="shared" si="2255"/>
        <v>62.264200000000002</v>
      </c>
      <c r="FC1240" s="227">
        <f t="shared" si="2256"/>
        <v>235.56622333333331</v>
      </c>
      <c r="FD1240" s="228">
        <f t="shared" si="2288"/>
        <v>1.0234889592763581</v>
      </c>
      <c r="FE1240" s="239">
        <f t="shared" si="2289"/>
        <v>156</v>
      </c>
      <c r="FF1240" s="231">
        <f t="shared" si="2257"/>
        <v>1.036729689</v>
      </c>
      <c r="FG1240" s="227">
        <f t="shared" si="2258"/>
        <v>3303.36919554</v>
      </c>
      <c r="FH1240" s="227">
        <f t="shared" si="2259"/>
        <v>3601.1996188733333</v>
      </c>
      <c r="FI1240" s="227">
        <f t="shared" si="2366"/>
        <v>3113.21</v>
      </c>
      <c r="FJ1240" s="227">
        <f t="shared" si="2260"/>
        <v>62.264200000000002</v>
      </c>
      <c r="FK1240" s="227">
        <f t="shared" si="2261"/>
        <v>202.35865000000001</v>
      </c>
      <c r="FL1240" s="228">
        <f t="shared" si="2364"/>
        <v>1.021547456482061</v>
      </c>
      <c r="FM1240" s="239">
        <f t="shared" si="2365"/>
        <v>134</v>
      </c>
      <c r="FN1240" s="231">
        <f t="shared" si="2262"/>
        <v>1.031469269</v>
      </c>
      <c r="FO1240" s="227">
        <f t="shared" si="2263"/>
        <v>3280.3732137900001</v>
      </c>
      <c r="FP1240" s="227">
        <f t="shared" si="2264"/>
        <v>3544.9960637900003</v>
      </c>
      <c r="FQ1240" s="227">
        <f t="shared" si="2287"/>
        <v>3113.21</v>
      </c>
      <c r="FR1240" s="227">
        <f t="shared" si="2265"/>
        <v>62.264200000000002</v>
      </c>
      <c r="FS1240" s="227">
        <f t="shared" si="2266"/>
        <v>171.22655</v>
      </c>
      <c r="FT1240" s="228">
        <f t="shared" si="2285"/>
        <v>1.0204243292337829</v>
      </c>
      <c r="FU1240" s="239">
        <f t="shared" si="2286"/>
        <v>112</v>
      </c>
      <c r="FV1240" s="231">
        <f t="shared" si="2267"/>
        <v>1.0262355409999999</v>
      </c>
      <c r="FW1240" s="227">
        <f t="shared" si="2268"/>
        <v>3260.1401674099998</v>
      </c>
      <c r="FX1240" s="227">
        <f t="shared" si="2269"/>
        <v>3493.6309174099997</v>
      </c>
      <c r="FY1240" s="227">
        <f t="shared" si="2363"/>
        <v>3113.21</v>
      </c>
      <c r="FZ1240" s="227">
        <f t="shared" si="2270"/>
        <v>62.264200000000002</v>
      </c>
      <c r="GA1240" s="227">
        <f t="shared" si="2271"/>
        <v>140.09444999999999</v>
      </c>
      <c r="GB1240" s="228">
        <f t="shared" si="2356"/>
        <v>1.0208322875070894</v>
      </c>
      <c r="GC1240" s="239">
        <f t="shared" si="2357"/>
        <v>90</v>
      </c>
      <c r="GD1240" s="231">
        <f t="shared" si="2272"/>
        <v>1.0210283689999999</v>
      </c>
      <c r="GE1240" s="227">
        <f t="shared" si="2273"/>
        <v>3244.8948153199999</v>
      </c>
      <c r="GF1240" s="227">
        <f t="shared" si="2274"/>
        <v>3447.25346532</v>
      </c>
      <c r="GG1240" s="227">
        <f t="shared" si="2279"/>
        <v>3113.21</v>
      </c>
      <c r="GH1240" s="227">
        <f t="shared" si="2291"/>
        <v>62.264200000000002</v>
      </c>
      <c r="GI1240" s="227">
        <f t="shared" si="2292"/>
        <v>107.92461333333335</v>
      </c>
      <c r="GJ1240" s="228">
        <f t="shared" si="2275"/>
        <v>1.0198120559101223</v>
      </c>
      <c r="GK1240" s="239">
        <f t="shared" si="2276"/>
        <v>70</v>
      </c>
      <c r="GL1240" s="231">
        <f t="shared" si="2293"/>
        <v>1.016317508</v>
      </c>
      <c r="GM1240" s="227">
        <f t="shared" si="2294"/>
        <v>3226.6953687099999</v>
      </c>
      <c r="GN1240" s="227">
        <f t="shared" si="2295"/>
        <v>3396.8841820433331</v>
      </c>
      <c r="GO1240" s="227">
        <f t="shared" si="2355"/>
        <v>3113.21</v>
      </c>
      <c r="GP1240" s="227">
        <f t="shared" si="2358"/>
        <v>62.264200000000002</v>
      </c>
      <c r="GQ1240" s="227">
        <f t="shared" si="2359"/>
        <v>75.754776666666658</v>
      </c>
      <c r="GR1240" s="228">
        <f t="shared" si="2346"/>
        <v>1.014637147085395</v>
      </c>
      <c r="GS1240" s="239">
        <f t="shared" si="2347"/>
        <v>48</v>
      </c>
      <c r="GT1240" s="231">
        <f t="shared" si="2360"/>
        <v>1.01116066</v>
      </c>
      <c r="GU1240" s="227">
        <f t="shared" si="2361"/>
        <v>3194.0325656700002</v>
      </c>
      <c r="GV1240" s="227">
        <f t="shared" si="2362"/>
        <v>3332.0515423366669</v>
      </c>
      <c r="GW1240" s="227">
        <f t="shared" si="2277"/>
        <v>3113.21</v>
      </c>
      <c r="GX1240" s="227">
        <f t="shared" si="2280"/>
        <v>62.264200000000002</v>
      </c>
      <c r="GY1240" s="227">
        <f t="shared" si="2281"/>
        <v>42.547203333333336</v>
      </c>
      <c r="GZ1240" s="228">
        <f t="shared" si="2170"/>
        <v>1.003100963457829</v>
      </c>
      <c r="HA1240" s="239">
        <f t="shared" si="2171"/>
        <v>27</v>
      </c>
      <c r="HB1240" s="231">
        <f t="shared" si="2282"/>
        <v>1.006262626</v>
      </c>
      <c r="HC1240" s="227">
        <f t="shared" si="2283"/>
        <v>3142.4212794099999</v>
      </c>
      <c r="HD1240" s="227">
        <f t="shared" si="2284"/>
        <v>3247.232682743333</v>
      </c>
      <c r="HE1240" s="227">
        <f t="shared" si="2343"/>
        <v>3113.21</v>
      </c>
      <c r="HF1240" s="227">
        <f t="shared" si="2348"/>
        <v>62.264200000000002</v>
      </c>
      <c r="HG1240" s="227">
        <f t="shared" si="2349"/>
        <v>11.415103333333333</v>
      </c>
      <c r="HH1240" s="228">
        <f t="shared" si="2338"/>
        <v>1.0009993454119055</v>
      </c>
      <c r="HI1240" s="239">
        <f t="shared" si="2339"/>
        <v>7</v>
      </c>
      <c r="HJ1240" s="231">
        <f t="shared" si="2350"/>
        <v>1.001619891</v>
      </c>
      <c r="HK1240" s="227">
        <f t="shared" si="2351"/>
        <v>3121.3692727399998</v>
      </c>
      <c r="HL1240" s="227">
        <f t="shared" si="2352"/>
        <v>3195.0485760733332</v>
      </c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3"/>
      <c r="JZ1240" s="1"/>
      <c r="KA1240" s="1"/>
      <c r="KB1240" s="1"/>
      <c r="KC1240" s="1"/>
      <c r="KD1240" s="1"/>
      <c r="KE1240" s="1"/>
    </row>
    <row r="1241" spans="1:291" x14ac:dyDescent="0.2">
      <c r="A1241" s="196">
        <f t="shared" si="2323"/>
        <v>43899</v>
      </c>
      <c r="B1241" s="236">
        <f t="shared" si="2336"/>
        <v>129987.21488898665</v>
      </c>
      <c r="C1241" s="66">
        <f t="shared" si="2158"/>
        <v>36941.12013109</v>
      </c>
      <c r="D1241" s="77">
        <f t="shared" si="2324"/>
        <v>5331.42</v>
      </c>
      <c r="E1241" s="67">
        <f>VLOOKUP(A1240,[1]Plan1!$DQ$117:$DS$314,3)</f>
        <v>5344.75</v>
      </c>
      <c r="F1241" s="11">
        <f t="shared" si="2325"/>
        <v>43888</v>
      </c>
      <c r="G1241" s="73">
        <f t="shared" si="2313"/>
        <v>2.5002719725701894E-3</v>
      </c>
      <c r="H1241" s="11">
        <f t="shared" si="2326"/>
        <v>43915</v>
      </c>
      <c r="I1241" s="11">
        <f t="shared" si="2314"/>
        <v>43915</v>
      </c>
      <c r="J1241" s="1">
        <f t="shared" si="2327"/>
        <v>20</v>
      </c>
      <c r="K1241" s="1">
        <f t="shared" si="2328"/>
        <v>8</v>
      </c>
      <c r="L1241" s="66">
        <f t="shared" si="2315"/>
        <v>1.0009993500000001</v>
      </c>
      <c r="M1241" s="70">
        <f t="shared" si="2159"/>
        <v>1.00209952</v>
      </c>
      <c r="N1241" s="70">
        <f t="shared" si="2145"/>
        <v>1.1246461803692589</v>
      </c>
      <c r="O1241" s="66">
        <f t="shared" si="2155"/>
        <v>1.1257700900000001</v>
      </c>
      <c r="P1241" s="66">
        <f t="shared" si="2316"/>
        <v>36978.037239489997</v>
      </c>
      <c r="Q1241" s="74">
        <f t="shared" si="2317"/>
        <v>0</v>
      </c>
      <c r="R1241" s="75">
        <f t="shared" si="2156"/>
        <v>0</v>
      </c>
      <c r="S1241" s="66">
        <f t="shared" si="2157"/>
        <v>0</v>
      </c>
      <c r="T1241" s="10">
        <f t="shared" si="2329"/>
        <v>0.06</v>
      </c>
      <c r="U1241" s="74">
        <f t="shared" si="2152"/>
        <v>8</v>
      </c>
      <c r="V1241" s="74">
        <v>252</v>
      </c>
      <c r="W1241" s="70">
        <f t="shared" si="2318"/>
        <v>1.0018515189999999</v>
      </c>
      <c r="X1241" s="66">
        <f t="shared" si="2319"/>
        <v>68.465538530000003</v>
      </c>
      <c r="Y1241" s="66">
        <v>0</v>
      </c>
      <c r="Z1241" s="67">
        <f t="shared" si="2320"/>
        <v>0</v>
      </c>
      <c r="AA1241" s="68" t="str">
        <f t="shared" si="2330"/>
        <v>A+INCORP J=</v>
      </c>
      <c r="AB1241" s="11">
        <f t="shared" si="2331"/>
        <v>43915</v>
      </c>
      <c r="AC1241" s="227">
        <f t="shared" si="2345"/>
        <v>3113.21</v>
      </c>
      <c r="AD1241" s="227">
        <f t="shared" si="2175"/>
        <v>62.264200000000002</v>
      </c>
      <c r="AE1241" s="227">
        <f t="shared" si="2176"/>
        <v>740.94398000000001</v>
      </c>
      <c r="AF1241" s="228">
        <f t="shared" si="2353"/>
        <v>1.0788936291104851</v>
      </c>
      <c r="AG1241" s="230">
        <f t="shared" si="2354"/>
        <v>491</v>
      </c>
      <c r="AH1241" s="231">
        <f t="shared" si="2177"/>
        <v>1.1202276019999999</v>
      </c>
      <c r="AI1241" s="227">
        <f t="shared" si="2178"/>
        <v>3762.6456019900002</v>
      </c>
      <c r="AJ1241" s="227">
        <f t="shared" si="2179"/>
        <v>4565.8537819900002</v>
      </c>
      <c r="AK1241" s="227">
        <f t="shared" si="2165"/>
        <v>3113.21</v>
      </c>
      <c r="AL1241" s="227">
        <f t="shared" si="2180"/>
        <v>62.264200000000002</v>
      </c>
      <c r="AM1241" s="227">
        <f t="shared" si="2181"/>
        <v>709.81188000000009</v>
      </c>
      <c r="AN1241" s="228">
        <f t="shared" si="2166"/>
        <v>1.0779239043827944</v>
      </c>
      <c r="AO1241" s="230">
        <f t="shared" si="2167"/>
        <v>470</v>
      </c>
      <c r="AP1241" s="231">
        <f t="shared" si="2182"/>
        <v>1.11480125</v>
      </c>
      <c r="AQ1241" s="227">
        <f t="shared" si="2183"/>
        <v>3741.0539124299999</v>
      </c>
      <c r="AR1241" s="227">
        <f t="shared" si="2184"/>
        <v>4513.1299924300001</v>
      </c>
      <c r="AS1241" s="227">
        <f t="shared" si="2332"/>
        <v>3113.21</v>
      </c>
      <c r="AT1241" s="227">
        <f t="shared" si="2185"/>
        <v>62.264200000000002</v>
      </c>
      <c r="AU1241" s="227">
        <f t="shared" si="2186"/>
        <v>678.67978000000005</v>
      </c>
      <c r="AV1241" s="228">
        <f t="shared" si="2333"/>
        <v>1.0755581421355653</v>
      </c>
      <c r="AW1241" s="230">
        <f t="shared" si="2334"/>
        <v>449</v>
      </c>
      <c r="AX1241" s="231">
        <f t="shared" si="2187"/>
        <v>1.109401184</v>
      </c>
      <c r="AY1241" s="227">
        <f t="shared" si="2188"/>
        <v>3714.76148521</v>
      </c>
      <c r="AZ1241" s="227">
        <f t="shared" si="2189"/>
        <v>4455.7054652099996</v>
      </c>
      <c r="BA1241" s="227">
        <f t="shared" si="2311"/>
        <v>3113.21</v>
      </c>
      <c r="BB1241" s="227">
        <f t="shared" si="2190"/>
        <v>62.264200000000002</v>
      </c>
      <c r="BC1241" s="227">
        <f t="shared" si="2191"/>
        <v>646.50994333333335</v>
      </c>
      <c r="BD1241" s="228">
        <f t="shared" si="2163"/>
        <v>1.0712724772292646</v>
      </c>
      <c r="BE1241" s="230">
        <f t="shared" si="2164"/>
        <v>429</v>
      </c>
      <c r="BF1241" s="231">
        <f t="shared" si="2192"/>
        <v>1.1042825839999999</v>
      </c>
      <c r="BG1241" s="227">
        <f t="shared" si="2193"/>
        <v>3682.8886372900001</v>
      </c>
      <c r="BH1241" s="227">
        <f t="shared" si="2194"/>
        <v>4391.6627806233337</v>
      </c>
      <c r="BI1241" s="227">
        <f t="shared" si="2342"/>
        <v>3113.21</v>
      </c>
      <c r="BJ1241" s="227">
        <f t="shared" si="2195"/>
        <v>62.264200000000002</v>
      </c>
      <c r="BK1241" s="227">
        <f t="shared" si="2196"/>
        <v>615.37784333333332</v>
      </c>
      <c r="BL1241" s="228">
        <f t="shared" si="2321"/>
        <v>1.0579422591010967</v>
      </c>
      <c r="BM1241" s="230">
        <f t="shared" si="2322"/>
        <v>407</v>
      </c>
      <c r="BN1241" s="231">
        <f t="shared" si="2197"/>
        <v>1.098679398</v>
      </c>
      <c r="BO1241" s="227">
        <f t="shared" si="2198"/>
        <v>3618.6065324800002</v>
      </c>
      <c r="BP1241" s="227">
        <f t="shared" si="2199"/>
        <v>4296.2485758133334</v>
      </c>
      <c r="BQ1241" s="227">
        <f t="shared" si="2162"/>
        <v>3113.21</v>
      </c>
      <c r="BR1241" s="227">
        <f t="shared" si="2200"/>
        <v>62.264200000000002</v>
      </c>
      <c r="BS1241" s="227">
        <f t="shared" si="2201"/>
        <v>581.13253333333341</v>
      </c>
      <c r="BT1241" s="228">
        <f t="shared" si="2160"/>
        <v>1.0544618540490858</v>
      </c>
      <c r="BU1241" s="230">
        <f t="shared" si="2161"/>
        <v>384</v>
      </c>
      <c r="BV1241" s="231">
        <f t="shared" si="2202"/>
        <v>1.092851917</v>
      </c>
      <c r="BW1241" s="227">
        <f t="shared" si="2203"/>
        <v>3587.5718580600001</v>
      </c>
      <c r="BX1241" s="227">
        <f t="shared" si="2204"/>
        <v>4230.9685913933336</v>
      </c>
      <c r="BY1241" s="227">
        <f t="shared" si="2312"/>
        <v>3113.21</v>
      </c>
      <c r="BZ1241" s="227">
        <f t="shared" si="2205"/>
        <v>62.264200000000002</v>
      </c>
      <c r="CA1241" s="227">
        <f t="shared" si="2206"/>
        <v>551.03816999999992</v>
      </c>
      <c r="CB1241" s="228">
        <f t="shared" si="2309"/>
        <v>1.0554106829917607</v>
      </c>
      <c r="CC1241" s="230">
        <f t="shared" si="2310"/>
        <v>364</v>
      </c>
      <c r="CD1241" s="231">
        <f t="shared" si="2207"/>
        <v>1.087809673</v>
      </c>
      <c r="CE1241" s="227">
        <f t="shared" si="2208"/>
        <v>3574.23266023</v>
      </c>
      <c r="CF1241" s="227">
        <f t="shared" si="2209"/>
        <v>4187.5350302299994</v>
      </c>
      <c r="CG1241" s="227">
        <f t="shared" si="2305"/>
        <v>3113.21</v>
      </c>
      <c r="CH1241" s="227">
        <f t="shared" si="2210"/>
        <v>62.264200000000002</v>
      </c>
      <c r="CI1241" s="227">
        <f t="shared" si="2211"/>
        <v>519.90607</v>
      </c>
      <c r="CJ1241" s="228">
        <f t="shared" si="2153"/>
        <v>1.0503692298017577</v>
      </c>
      <c r="CK1241" s="230">
        <f t="shared" si="2154"/>
        <v>343</v>
      </c>
      <c r="CL1241" s="231">
        <f t="shared" si="2212"/>
        <v>1.082540354</v>
      </c>
      <c r="CM1241" s="227">
        <f t="shared" si="2213"/>
        <v>3539.9285974600002</v>
      </c>
      <c r="CN1241" s="227">
        <f t="shared" si="2214"/>
        <v>4122.0988674600003</v>
      </c>
      <c r="CO1241" s="227">
        <f t="shared" si="2308"/>
        <v>3113.21</v>
      </c>
      <c r="CP1241" s="227">
        <f t="shared" si="2215"/>
        <v>62.264200000000002</v>
      </c>
      <c r="CQ1241" s="227">
        <f t="shared" si="2216"/>
        <v>486.69849666666664</v>
      </c>
      <c r="CR1241" s="228">
        <f t="shared" si="2306"/>
        <v>1.045664513117661</v>
      </c>
      <c r="CS1241" s="230">
        <f t="shared" si="2307"/>
        <v>323</v>
      </c>
      <c r="CT1241" s="231">
        <f t="shared" si="2217"/>
        <v>1.0775456859999999</v>
      </c>
      <c r="CU1241" s="227">
        <f t="shared" si="2218"/>
        <v>3507.8133683199999</v>
      </c>
      <c r="CV1241" s="227">
        <f t="shared" si="2219"/>
        <v>4056.7760649866664</v>
      </c>
      <c r="CW1241" s="227">
        <f t="shared" si="2151"/>
        <v>3113.21</v>
      </c>
      <c r="CX1241" s="227">
        <f t="shared" si="2220"/>
        <v>62.264200000000002</v>
      </c>
      <c r="CY1241" s="227">
        <f t="shared" si="2221"/>
        <v>455.56639666666672</v>
      </c>
      <c r="CZ1241" s="228">
        <f t="shared" si="2149"/>
        <v>1.0478655023217009</v>
      </c>
      <c r="DA1241" s="239">
        <f t="shared" si="2150"/>
        <v>302</v>
      </c>
      <c r="DB1241" s="231">
        <f t="shared" si="2222"/>
        <v>1.072326084</v>
      </c>
      <c r="DC1241" s="227">
        <f t="shared" si="2223"/>
        <v>3498.16934593</v>
      </c>
      <c r="DD1241" s="227">
        <f t="shared" si="2224"/>
        <v>4015.9999425966666</v>
      </c>
      <c r="DE1241" s="227">
        <f t="shared" si="2304"/>
        <v>3113.21</v>
      </c>
      <c r="DF1241" s="227">
        <f t="shared" si="2225"/>
        <v>62.264200000000002</v>
      </c>
      <c r="DG1241" s="227">
        <f t="shared" si="2226"/>
        <v>424.43429666666668</v>
      </c>
      <c r="DH1241" s="228">
        <f t="shared" si="2302"/>
        <v>1.0462959502651783</v>
      </c>
      <c r="DI1241" s="239">
        <f t="shared" si="2303"/>
        <v>281</v>
      </c>
      <c r="DJ1241" s="231">
        <f t="shared" si="2227"/>
        <v>1.0671317659999999</v>
      </c>
      <c r="DK1241" s="227">
        <f t="shared" si="2228"/>
        <v>3476.0099358799998</v>
      </c>
      <c r="DL1241" s="227">
        <f t="shared" si="2229"/>
        <v>3962.7084325466667</v>
      </c>
      <c r="DM1241" s="227">
        <f t="shared" si="2148"/>
        <v>3113.21</v>
      </c>
      <c r="DN1241" s="227">
        <f t="shared" si="2230"/>
        <v>62.264200000000002</v>
      </c>
      <c r="DO1241" s="227">
        <f t="shared" si="2231"/>
        <v>392.26445999999999</v>
      </c>
      <c r="DP1241" s="228">
        <f t="shared" si="2146"/>
        <v>1.0429588931445959</v>
      </c>
      <c r="DQ1241" s="239">
        <f t="shared" si="2147"/>
        <v>260</v>
      </c>
      <c r="DR1241" s="231">
        <f t="shared" si="2232"/>
        <v>1.0619626099999999</v>
      </c>
      <c r="DS1241" s="227">
        <f t="shared" si="2233"/>
        <v>3448.13955571</v>
      </c>
      <c r="DT1241" s="227">
        <f t="shared" si="2234"/>
        <v>3902.6682157099999</v>
      </c>
      <c r="DU1241" s="227">
        <f t="shared" si="2301"/>
        <v>3113.21</v>
      </c>
      <c r="DV1241" s="227">
        <f t="shared" si="2235"/>
        <v>62.264200000000002</v>
      </c>
      <c r="DW1241" s="227">
        <f t="shared" si="2236"/>
        <v>363.20783333333333</v>
      </c>
      <c r="DX1241" s="228">
        <f t="shared" si="2298"/>
        <v>1.0384939378865605</v>
      </c>
      <c r="DY1241" s="239">
        <f t="shared" si="2299"/>
        <v>242</v>
      </c>
      <c r="DZ1241" s="231">
        <f t="shared" si="2237"/>
        <v>1.057551838</v>
      </c>
      <c r="EA1241" s="227">
        <f t="shared" si="2238"/>
        <v>3419.1176656500002</v>
      </c>
      <c r="EB1241" s="227">
        <f t="shared" si="2239"/>
        <v>3844.5896989833336</v>
      </c>
      <c r="EC1241" s="227">
        <f t="shared" si="2142"/>
        <v>3113.21</v>
      </c>
      <c r="ED1241" s="227">
        <f t="shared" si="2240"/>
        <v>62.264200000000002</v>
      </c>
      <c r="EE1241" s="227">
        <f t="shared" si="2241"/>
        <v>331.03799666666669</v>
      </c>
      <c r="EF1241" s="228">
        <f t="shared" si="2143"/>
        <v>1.0307636083753444</v>
      </c>
      <c r="EG1241" s="239">
        <f t="shared" si="2144"/>
        <v>220</v>
      </c>
      <c r="EH1241" s="231">
        <f t="shared" si="2242"/>
        <v>1.0521857649999999</v>
      </c>
      <c r="EI1241" s="227">
        <f t="shared" si="2243"/>
        <v>3376.4468358700001</v>
      </c>
      <c r="EJ1241" s="227">
        <f t="shared" si="2244"/>
        <v>3769.7490325366666</v>
      </c>
      <c r="EK1241" s="227">
        <f t="shared" si="2300"/>
        <v>3113.21</v>
      </c>
      <c r="EL1241" s="227">
        <f t="shared" si="2245"/>
        <v>62.264200000000002</v>
      </c>
      <c r="EM1241" s="227">
        <f t="shared" si="2246"/>
        <v>297.83042333333333</v>
      </c>
      <c r="EN1241" s="228">
        <f t="shared" si="2296"/>
        <v>1.0249218769915405</v>
      </c>
      <c r="EO1241" s="239">
        <f t="shared" si="2297"/>
        <v>199</v>
      </c>
      <c r="EP1241" s="231">
        <f t="shared" si="2247"/>
        <v>1.0470890070000001</v>
      </c>
      <c r="EQ1241" s="227">
        <f t="shared" si="2248"/>
        <v>3341.0485006600002</v>
      </c>
      <c r="ER1241" s="227">
        <f t="shared" si="2249"/>
        <v>3701.1431239933336</v>
      </c>
      <c r="ES1241" s="227">
        <f t="shared" ref="ES1241:ES1257" si="2369">ES1240</f>
        <v>3113.21</v>
      </c>
      <c r="ET1241" s="227">
        <f t="shared" si="2250"/>
        <v>62.264200000000002</v>
      </c>
      <c r="EU1241" s="227">
        <f t="shared" si="2251"/>
        <v>267.73606000000001</v>
      </c>
      <c r="EV1241" s="228">
        <f t="shared" si="2367"/>
        <v>1.0235910360574934</v>
      </c>
      <c r="EW1241" s="239">
        <f t="shared" si="2368"/>
        <v>179</v>
      </c>
      <c r="EX1241" s="231">
        <f t="shared" si="2252"/>
        <v>1.0422579059999999</v>
      </c>
      <c r="EY1241" s="227">
        <f t="shared" si="2253"/>
        <v>3321.31516818</v>
      </c>
      <c r="EZ1241" s="227">
        <f t="shared" si="2254"/>
        <v>3651.3154281799998</v>
      </c>
      <c r="FA1241" s="227">
        <f t="shared" si="2290"/>
        <v>3113.21</v>
      </c>
      <c r="FB1241" s="227">
        <f t="shared" si="2255"/>
        <v>62.264200000000002</v>
      </c>
      <c r="FC1241" s="227">
        <f t="shared" si="2256"/>
        <v>236.60396</v>
      </c>
      <c r="FD1241" s="228">
        <f t="shared" si="2288"/>
        <v>1.0234889592763581</v>
      </c>
      <c r="FE1241" s="239">
        <f t="shared" si="2289"/>
        <v>157</v>
      </c>
      <c r="FF1241" s="231">
        <f t="shared" si="2257"/>
        <v>1.0369694350000001</v>
      </c>
      <c r="FG1241" s="227">
        <f t="shared" si="2258"/>
        <v>3304.1331068700001</v>
      </c>
      <c r="FH1241" s="227">
        <f t="shared" si="2259"/>
        <v>3603.0012668700001</v>
      </c>
      <c r="FI1241" s="227">
        <f t="shared" si="2366"/>
        <v>3113.21</v>
      </c>
      <c r="FJ1241" s="227">
        <f t="shared" si="2260"/>
        <v>62.264200000000002</v>
      </c>
      <c r="FK1241" s="227">
        <f t="shared" si="2261"/>
        <v>203.39638666666664</v>
      </c>
      <c r="FL1241" s="228">
        <f t="shared" si="2364"/>
        <v>1.021547456482061</v>
      </c>
      <c r="FM1241" s="239">
        <f t="shared" si="2365"/>
        <v>135</v>
      </c>
      <c r="FN1241" s="231">
        <f t="shared" si="2262"/>
        <v>1.0317077990000001</v>
      </c>
      <c r="FO1241" s="227">
        <f t="shared" si="2263"/>
        <v>3281.13180878</v>
      </c>
      <c r="FP1241" s="227">
        <f t="shared" si="2264"/>
        <v>3546.7923954466669</v>
      </c>
      <c r="FQ1241" s="227">
        <f t="shared" si="2287"/>
        <v>3113.21</v>
      </c>
      <c r="FR1241" s="227">
        <f t="shared" si="2265"/>
        <v>62.264200000000002</v>
      </c>
      <c r="FS1241" s="227">
        <f t="shared" si="2266"/>
        <v>172.26428666666666</v>
      </c>
      <c r="FT1241" s="228">
        <f t="shared" si="2285"/>
        <v>1.0204243292337829</v>
      </c>
      <c r="FU1241" s="239">
        <f t="shared" si="2286"/>
        <v>113</v>
      </c>
      <c r="FV1241" s="231">
        <f t="shared" si="2267"/>
        <v>1.026472861</v>
      </c>
      <c r="FW1241" s="227">
        <f t="shared" si="2268"/>
        <v>3260.8940844499998</v>
      </c>
      <c r="FX1241" s="227">
        <f t="shared" si="2269"/>
        <v>3495.4225711166664</v>
      </c>
      <c r="FY1241" s="227">
        <f t="shared" si="2363"/>
        <v>3113.21</v>
      </c>
      <c r="FZ1241" s="227">
        <f t="shared" si="2270"/>
        <v>62.264200000000002</v>
      </c>
      <c r="GA1241" s="227">
        <f t="shared" si="2271"/>
        <v>141.13218666666666</v>
      </c>
      <c r="GB1241" s="228">
        <f t="shared" si="2356"/>
        <v>1.0208322875070894</v>
      </c>
      <c r="GC1241" s="239">
        <f t="shared" si="2357"/>
        <v>91</v>
      </c>
      <c r="GD1241" s="231">
        <f t="shared" si="2272"/>
        <v>1.021264484</v>
      </c>
      <c r="GE1241" s="227">
        <f t="shared" si="2273"/>
        <v>3245.64520421</v>
      </c>
      <c r="GF1241" s="227">
        <f t="shared" si="2274"/>
        <v>3449.0415908766668</v>
      </c>
      <c r="GG1241" s="227">
        <f t="shared" si="2279"/>
        <v>3113.21</v>
      </c>
      <c r="GH1241" s="227">
        <f t="shared" si="2291"/>
        <v>62.264200000000002</v>
      </c>
      <c r="GI1241" s="227">
        <f t="shared" si="2292"/>
        <v>108.96235000000001</v>
      </c>
      <c r="GJ1241" s="228">
        <f t="shared" si="2275"/>
        <v>1.0198120559101223</v>
      </c>
      <c r="GK1241" s="239">
        <f t="shared" si="2276"/>
        <v>71</v>
      </c>
      <c r="GL1241" s="231">
        <f t="shared" si="2293"/>
        <v>1.0165525339999999</v>
      </c>
      <c r="GM1241" s="227">
        <f t="shared" si="2294"/>
        <v>3227.4415501899998</v>
      </c>
      <c r="GN1241" s="227">
        <f t="shared" si="2295"/>
        <v>3398.6681001899997</v>
      </c>
      <c r="GO1241" s="227">
        <f t="shared" si="2355"/>
        <v>3113.21</v>
      </c>
      <c r="GP1241" s="227">
        <f t="shared" si="2358"/>
        <v>62.264200000000002</v>
      </c>
      <c r="GQ1241" s="227">
        <f t="shared" si="2359"/>
        <v>76.792513333333346</v>
      </c>
      <c r="GR1241" s="228">
        <f t="shared" si="2346"/>
        <v>1.014637147085395</v>
      </c>
      <c r="GS1241" s="239">
        <f t="shared" si="2347"/>
        <v>49</v>
      </c>
      <c r="GT1241" s="231">
        <f t="shared" si="2360"/>
        <v>1.0113944939999999</v>
      </c>
      <c r="GU1241" s="227">
        <f t="shared" si="2361"/>
        <v>3194.7711954800002</v>
      </c>
      <c r="GV1241" s="227">
        <f t="shared" si="2362"/>
        <v>3333.8279088133336</v>
      </c>
      <c r="GW1241" s="227">
        <f t="shared" si="2277"/>
        <v>3113.21</v>
      </c>
      <c r="GX1241" s="227">
        <f t="shared" si="2280"/>
        <v>62.264200000000002</v>
      </c>
      <c r="GY1241" s="227">
        <f t="shared" si="2281"/>
        <v>43.584939999999996</v>
      </c>
      <c r="GZ1241" s="228">
        <f t="shared" si="2170"/>
        <v>1.003100963457829</v>
      </c>
      <c r="HA1241" s="239">
        <f t="shared" si="2171"/>
        <v>28</v>
      </c>
      <c r="HB1241" s="231">
        <f t="shared" si="2282"/>
        <v>1.0064953270000001</v>
      </c>
      <c r="HC1241" s="227">
        <f t="shared" si="2283"/>
        <v>3143.1479729799998</v>
      </c>
      <c r="HD1241" s="227">
        <f t="shared" si="2284"/>
        <v>3248.9971129799997</v>
      </c>
      <c r="HE1241" s="227">
        <f t="shared" si="2343"/>
        <v>3113.21</v>
      </c>
      <c r="HF1241" s="227">
        <f t="shared" si="2348"/>
        <v>62.264200000000002</v>
      </c>
      <c r="HG1241" s="227">
        <f t="shared" si="2349"/>
        <v>12.45284</v>
      </c>
      <c r="HH1241" s="228">
        <f t="shared" si="2338"/>
        <v>1.0009993454119055</v>
      </c>
      <c r="HI1241" s="239">
        <f t="shared" si="2339"/>
        <v>8</v>
      </c>
      <c r="HJ1241" s="231">
        <f t="shared" si="2350"/>
        <v>1.0018515189999999</v>
      </c>
      <c r="HK1241" s="227">
        <f t="shared" si="2351"/>
        <v>3122.0910999900002</v>
      </c>
      <c r="HL1241" s="227">
        <f t="shared" si="2352"/>
        <v>3196.8081399900002</v>
      </c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3"/>
      <c r="JZ1241" s="1"/>
      <c r="KA1241" s="1"/>
      <c r="KB1241" s="1"/>
      <c r="KC1241" s="1"/>
      <c r="KD1241" s="1"/>
      <c r="KE1241" s="1"/>
    </row>
    <row r="1242" spans="1:291" x14ac:dyDescent="0.2">
      <c r="A1242" s="196">
        <f t="shared" si="2323"/>
        <v>43900</v>
      </c>
      <c r="B1242" s="236">
        <f t="shared" si="2336"/>
        <v>130054.65712047672</v>
      </c>
      <c r="C1242" s="66">
        <f t="shared" si="2158"/>
        <v>36941.12013109</v>
      </c>
      <c r="D1242" s="77">
        <f t="shared" si="2324"/>
        <v>5331.42</v>
      </c>
      <c r="E1242" s="67">
        <f>VLOOKUP(A1241,[1]Plan1!$DQ$117:$DS$314,3)</f>
        <v>5344.75</v>
      </c>
      <c r="F1242" s="11">
        <f t="shared" si="2325"/>
        <v>43888</v>
      </c>
      <c r="G1242" s="73">
        <f t="shared" si="2313"/>
        <v>2.5002719725701894E-3</v>
      </c>
      <c r="H1242" s="11">
        <f t="shared" si="2326"/>
        <v>43915</v>
      </c>
      <c r="I1242" s="11">
        <f t="shared" si="2314"/>
        <v>43915</v>
      </c>
      <c r="J1242" s="1">
        <f t="shared" si="2327"/>
        <v>20</v>
      </c>
      <c r="K1242" s="1">
        <f t="shared" si="2328"/>
        <v>9</v>
      </c>
      <c r="L1242" s="66">
        <f t="shared" si="2315"/>
        <v>1.0011243400000001</v>
      </c>
      <c r="M1242" s="70">
        <f t="shared" si="2159"/>
        <v>1.00209952</v>
      </c>
      <c r="N1242" s="70">
        <f t="shared" si="2145"/>
        <v>1.1246461803692589</v>
      </c>
      <c r="O1242" s="66">
        <f t="shared" si="2155"/>
        <v>1.12591066</v>
      </c>
      <c r="P1242" s="66">
        <f t="shared" si="2316"/>
        <v>36982.654510089997</v>
      </c>
      <c r="Q1242" s="74">
        <f t="shared" si="2317"/>
        <v>0</v>
      </c>
      <c r="R1242" s="75">
        <f t="shared" si="2156"/>
        <v>0</v>
      </c>
      <c r="S1242" s="66">
        <f t="shared" si="2157"/>
        <v>0</v>
      </c>
      <c r="T1242" s="10">
        <f t="shared" si="2329"/>
        <v>0.06</v>
      </c>
      <c r="U1242" s="74">
        <f t="shared" si="2152"/>
        <v>9</v>
      </c>
      <c r="V1242" s="74">
        <v>252</v>
      </c>
      <c r="W1242" s="70">
        <f t="shared" si="2318"/>
        <v>1.0020831990000001</v>
      </c>
      <c r="X1242" s="66">
        <f t="shared" si="2319"/>
        <v>77.042228890000004</v>
      </c>
      <c r="Y1242" s="66">
        <v>0</v>
      </c>
      <c r="Z1242" s="67">
        <f t="shared" si="2320"/>
        <v>0</v>
      </c>
      <c r="AA1242" s="68" t="str">
        <f t="shared" si="2330"/>
        <v>A+INCORP J=</v>
      </c>
      <c r="AB1242" s="11">
        <f t="shared" si="2331"/>
        <v>43915</v>
      </c>
      <c r="AC1242" s="227">
        <f t="shared" si="2345"/>
        <v>3113.21</v>
      </c>
      <c r="AD1242" s="227">
        <f t="shared" si="2175"/>
        <v>62.264200000000002</v>
      </c>
      <c r="AE1242" s="227">
        <f t="shared" si="2176"/>
        <v>741.98171666666667</v>
      </c>
      <c r="AF1242" s="228">
        <f t="shared" si="2353"/>
        <v>1.0790283458513108</v>
      </c>
      <c r="AG1242" s="230">
        <f t="shared" si="2354"/>
        <v>492</v>
      </c>
      <c r="AH1242" s="231">
        <f t="shared" si="2177"/>
        <v>1.1204866570000001</v>
      </c>
      <c r="AI1242" s="227">
        <f t="shared" si="2178"/>
        <v>3763.9856555299998</v>
      </c>
      <c r="AJ1242" s="227">
        <f t="shared" si="2179"/>
        <v>4568.2315721966661</v>
      </c>
      <c r="AK1242" s="227">
        <f t="shared" si="2165"/>
        <v>3113.21</v>
      </c>
      <c r="AL1242" s="227">
        <f t="shared" si="2180"/>
        <v>62.264200000000002</v>
      </c>
      <c r="AM1242" s="227">
        <f t="shared" si="2181"/>
        <v>710.84961666666663</v>
      </c>
      <c r="AN1242" s="228">
        <f t="shared" si="2166"/>
        <v>1.0780585000383238</v>
      </c>
      <c r="AO1242" s="230">
        <f t="shared" si="2167"/>
        <v>471</v>
      </c>
      <c r="AP1242" s="231">
        <f t="shared" si="2182"/>
        <v>1.115059051</v>
      </c>
      <c r="AQ1242" s="227">
        <f t="shared" si="2183"/>
        <v>3742.38627903</v>
      </c>
      <c r="AR1242" s="227">
        <f t="shared" si="2184"/>
        <v>4515.5000956966669</v>
      </c>
      <c r="AS1242" s="227">
        <f t="shared" si="2332"/>
        <v>3113.21</v>
      </c>
      <c r="AT1242" s="227">
        <f t="shared" si="2185"/>
        <v>62.264200000000002</v>
      </c>
      <c r="AU1242" s="227">
        <f t="shared" si="2186"/>
        <v>679.7175166666666</v>
      </c>
      <c r="AV1242" s="228">
        <f t="shared" si="2333"/>
        <v>1.0756924423886833</v>
      </c>
      <c r="AW1242" s="230">
        <f t="shared" si="2334"/>
        <v>450</v>
      </c>
      <c r="AX1242" s="231">
        <f t="shared" si="2187"/>
        <v>1.109657736</v>
      </c>
      <c r="AY1242" s="227">
        <f t="shared" si="2188"/>
        <v>3716.0844870999999</v>
      </c>
      <c r="AZ1242" s="227">
        <f t="shared" si="2189"/>
        <v>4458.0662037666661</v>
      </c>
      <c r="BA1242" s="227">
        <f t="shared" si="2311"/>
        <v>3113.21</v>
      </c>
      <c r="BB1242" s="227">
        <f t="shared" si="2190"/>
        <v>62.264200000000002</v>
      </c>
      <c r="BC1242" s="227">
        <f t="shared" si="2191"/>
        <v>647.54768000000001</v>
      </c>
      <c r="BD1242" s="228">
        <f t="shared" si="2163"/>
        <v>1.0714062423501018</v>
      </c>
      <c r="BE1242" s="230">
        <f t="shared" si="2164"/>
        <v>430</v>
      </c>
      <c r="BF1242" s="231">
        <f t="shared" si="2192"/>
        <v>1.1045379529999999</v>
      </c>
      <c r="BG1242" s="227">
        <f t="shared" si="2193"/>
        <v>3684.2002900500001</v>
      </c>
      <c r="BH1242" s="227">
        <f t="shared" si="2194"/>
        <v>4394.0121700500003</v>
      </c>
      <c r="BI1242" s="227">
        <f t="shared" si="2342"/>
        <v>3113.21</v>
      </c>
      <c r="BJ1242" s="227">
        <f t="shared" si="2195"/>
        <v>62.264200000000002</v>
      </c>
      <c r="BK1242" s="227">
        <f t="shared" si="2196"/>
        <v>616.41558000000009</v>
      </c>
      <c r="BL1242" s="228">
        <f t="shared" si="2321"/>
        <v>1.0580743597357491</v>
      </c>
      <c r="BM1242" s="230">
        <f t="shared" si="2322"/>
        <v>408</v>
      </c>
      <c r="BN1242" s="231">
        <f t="shared" si="2197"/>
        <v>1.09893347</v>
      </c>
      <c r="BO1242" s="227">
        <f t="shared" si="2198"/>
        <v>3619.8952872099999</v>
      </c>
      <c r="BP1242" s="227">
        <f t="shared" si="2199"/>
        <v>4298.5750672100003</v>
      </c>
      <c r="BQ1242" s="227">
        <f t="shared" si="2162"/>
        <v>3113.21</v>
      </c>
      <c r="BR1242" s="227">
        <f t="shared" si="2200"/>
        <v>62.264200000000002</v>
      </c>
      <c r="BS1242" s="227">
        <f t="shared" si="2201"/>
        <v>582.17026999999996</v>
      </c>
      <c r="BT1242" s="228">
        <f t="shared" si="2160"/>
        <v>1.0545935201007426</v>
      </c>
      <c r="BU1242" s="230">
        <f t="shared" si="2161"/>
        <v>385</v>
      </c>
      <c r="BV1242" s="231">
        <f t="shared" si="2202"/>
        <v>1.0931046419999999</v>
      </c>
      <c r="BW1242" s="227">
        <f t="shared" si="2203"/>
        <v>3588.8495619199998</v>
      </c>
      <c r="BX1242" s="227">
        <f t="shared" si="2204"/>
        <v>4233.2840319199995</v>
      </c>
      <c r="BY1242" s="227">
        <f t="shared" si="2312"/>
        <v>3113.21</v>
      </c>
      <c r="BZ1242" s="227">
        <f t="shared" si="2205"/>
        <v>62.264200000000002</v>
      </c>
      <c r="CA1242" s="227">
        <f t="shared" si="2206"/>
        <v>552.0759066666667</v>
      </c>
      <c r="CB1242" s="228">
        <f t="shared" si="2309"/>
        <v>1.0555424675195482</v>
      </c>
      <c r="CC1242" s="230">
        <f t="shared" si="2310"/>
        <v>365</v>
      </c>
      <c r="CD1242" s="231">
        <f t="shared" si="2207"/>
        <v>1.088061232</v>
      </c>
      <c r="CE1242" s="227">
        <f t="shared" si="2208"/>
        <v>3575.5056134800002</v>
      </c>
      <c r="CF1242" s="227">
        <f t="shared" si="2209"/>
        <v>4189.8457201466672</v>
      </c>
      <c r="CG1242" s="227">
        <f t="shared" si="2305"/>
        <v>3113.21</v>
      </c>
      <c r="CH1242" s="227">
        <f t="shared" si="2210"/>
        <v>62.264200000000002</v>
      </c>
      <c r="CI1242" s="227">
        <f t="shared" si="2211"/>
        <v>520.94380666666666</v>
      </c>
      <c r="CJ1242" s="228">
        <f t="shared" si="2153"/>
        <v>1.0505003848252787</v>
      </c>
      <c r="CK1242" s="230">
        <f t="shared" si="2154"/>
        <v>344</v>
      </c>
      <c r="CL1242" s="231">
        <f t="shared" si="2212"/>
        <v>1.0827906940000001</v>
      </c>
      <c r="CM1242" s="227">
        <f t="shared" si="2213"/>
        <v>3541.1893319199999</v>
      </c>
      <c r="CN1242" s="227">
        <f t="shared" si="2214"/>
        <v>4124.3973385866666</v>
      </c>
      <c r="CO1242" s="227">
        <f t="shared" si="2308"/>
        <v>3113.21</v>
      </c>
      <c r="CP1242" s="227">
        <f t="shared" si="2215"/>
        <v>62.264200000000002</v>
      </c>
      <c r="CQ1242" s="227">
        <f t="shared" si="2216"/>
        <v>487.73623333333336</v>
      </c>
      <c r="CR1242" s="228">
        <f t="shared" si="2306"/>
        <v>1.0457950806837337</v>
      </c>
      <c r="CS1242" s="230">
        <f t="shared" si="2307"/>
        <v>324</v>
      </c>
      <c r="CT1242" s="231">
        <f t="shared" si="2217"/>
        <v>1.077794871</v>
      </c>
      <c r="CU1242" s="227">
        <f t="shared" si="2218"/>
        <v>3509.0626651399998</v>
      </c>
      <c r="CV1242" s="227">
        <f t="shared" si="2219"/>
        <v>4059.0630984733334</v>
      </c>
      <c r="CW1242" s="227">
        <f t="shared" si="2151"/>
        <v>3113.21</v>
      </c>
      <c r="CX1242" s="227">
        <f t="shared" si="2220"/>
        <v>62.264200000000002</v>
      </c>
      <c r="CY1242" s="227">
        <f t="shared" si="2221"/>
        <v>456.60413333333332</v>
      </c>
      <c r="CZ1242" s="228">
        <f t="shared" si="2149"/>
        <v>1.0479963447156939</v>
      </c>
      <c r="DA1242" s="239">
        <f t="shared" si="2150"/>
        <v>303</v>
      </c>
      <c r="DB1242" s="231">
        <f t="shared" si="2222"/>
        <v>1.0725740619999999</v>
      </c>
      <c r="DC1242" s="227">
        <f t="shared" si="2223"/>
        <v>3499.4152082000001</v>
      </c>
      <c r="DD1242" s="227">
        <f t="shared" si="2224"/>
        <v>4018.2835415333334</v>
      </c>
      <c r="DE1242" s="227">
        <f t="shared" si="2304"/>
        <v>3113.21</v>
      </c>
      <c r="DF1242" s="227">
        <f t="shared" si="2225"/>
        <v>62.264200000000002</v>
      </c>
      <c r="DG1242" s="227">
        <f t="shared" si="2226"/>
        <v>425.47203333333329</v>
      </c>
      <c r="DH1242" s="228">
        <f t="shared" si="2302"/>
        <v>1.0464265966760531</v>
      </c>
      <c r="DI1242" s="239">
        <f t="shared" si="2303"/>
        <v>282</v>
      </c>
      <c r="DJ1242" s="231">
        <f t="shared" si="2227"/>
        <v>1.067378543</v>
      </c>
      <c r="DK1242" s="227">
        <f t="shared" si="2228"/>
        <v>3477.2479067999998</v>
      </c>
      <c r="DL1242" s="227">
        <f t="shared" si="2229"/>
        <v>3964.9841401333333</v>
      </c>
      <c r="DM1242" s="227">
        <f t="shared" si="2148"/>
        <v>3113.21</v>
      </c>
      <c r="DN1242" s="227">
        <f t="shared" si="2230"/>
        <v>62.264200000000002</v>
      </c>
      <c r="DO1242" s="227">
        <f t="shared" si="2231"/>
        <v>393.30219666666665</v>
      </c>
      <c r="DP1242" s="228">
        <f t="shared" si="2146"/>
        <v>1.0430891228717059</v>
      </c>
      <c r="DQ1242" s="239">
        <f t="shared" si="2147"/>
        <v>261</v>
      </c>
      <c r="DR1242" s="231">
        <f t="shared" si="2232"/>
        <v>1.0622081910000001</v>
      </c>
      <c r="DS1242" s="227">
        <f t="shared" si="2233"/>
        <v>3449.36759867</v>
      </c>
      <c r="DT1242" s="227">
        <f t="shared" si="2234"/>
        <v>3904.9339953366666</v>
      </c>
      <c r="DU1242" s="227">
        <f t="shared" si="2301"/>
        <v>3113.21</v>
      </c>
      <c r="DV1242" s="227">
        <f t="shared" si="2235"/>
        <v>62.264200000000002</v>
      </c>
      <c r="DW1242" s="227">
        <f t="shared" si="2236"/>
        <v>364.24556999999999</v>
      </c>
      <c r="DX1242" s="228">
        <f t="shared" si="2298"/>
        <v>1.0386236100941857</v>
      </c>
      <c r="DY1242" s="239">
        <f t="shared" si="2299"/>
        <v>243</v>
      </c>
      <c r="DZ1242" s="231">
        <f t="shared" si="2237"/>
        <v>1.0577963990000001</v>
      </c>
      <c r="EA1242" s="227">
        <f t="shared" si="2238"/>
        <v>3420.33537256</v>
      </c>
      <c r="EB1242" s="227">
        <f t="shared" si="2239"/>
        <v>3846.8451425600001</v>
      </c>
      <c r="EC1242" s="227">
        <f t="shared" si="2142"/>
        <v>3113.21</v>
      </c>
      <c r="ED1242" s="227">
        <f t="shared" si="2240"/>
        <v>62.264200000000002</v>
      </c>
      <c r="EE1242" s="227">
        <f t="shared" si="2241"/>
        <v>332.07573333333329</v>
      </c>
      <c r="EF1242" s="228">
        <f t="shared" si="2143"/>
        <v>1.0308923153304468</v>
      </c>
      <c r="EG1242" s="239">
        <f t="shared" si="2144"/>
        <v>221</v>
      </c>
      <c r="EH1242" s="231">
        <f t="shared" si="2242"/>
        <v>1.0524290860000001</v>
      </c>
      <c r="EI1242" s="227">
        <f t="shared" si="2243"/>
        <v>3377.64934864</v>
      </c>
      <c r="EJ1242" s="227">
        <f t="shared" si="2244"/>
        <v>3771.9892819733332</v>
      </c>
      <c r="EK1242" s="227">
        <f t="shared" si="2300"/>
        <v>3113.21</v>
      </c>
      <c r="EL1242" s="227">
        <f t="shared" si="2245"/>
        <v>62.264200000000002</v>
      </c>
      <c r="EM1242" s="227">
        <f t="shared" si="2246"/>
        <v>298.86815999999999</v>
      </c>
      <c r="EN1242" s="228">
        <f t="shared" si="2296"/>
        <v>1.0250498545151294</v>
      </c>
      <c r="EO1242" s="239">
        <f t="shared" si="2297"/>
        <v>200</v>
      </c>
      <c r="EP1242" s="231">
        <f t="shared" si="2247"/>
        <v>1.0473311489999999</v>
      </c>
      <c r="EQ1242" s="227">
        <f t="shared" si="2248"/>
        <v>3342.23840526</v>
      </c>
      <c r="ER1242" s="227">
        <f t="shared" si="2249"/>
        <v>3703.3707652600001</v>
      </c>
      <c r="ES1242" s="227">
        <f t="shared" si="2369"/>
        <v>3113.21</v>
      </c>
      <c r="ET1242" s="227">
        <f t="shared" si="2250"/>
        <v>62.264200000000002</v>
      </c>
      <c r="EU1242" s="227">
        <f t="shared" si="2251"/>
        <v>268.77379666666667</v>
      </c>
      <c r="EV1242" s="228">
        <f t="shared" si="2367"/>
        <v>1.0237188474047805</v>
      </c>
      <c r="EW1242" s="239">
        <f t="shared" si="2368"/>
        <v>180</v>
      </c>
      <c r="EX1242" s="231">
        <f t="shared" si="2252"/>
        <v>1.04249893</v>
      </c>
      <c r="EY1242" s="227">
        <f t="shared" si="2253"/>
        <v>3322.4980422799999</v>
      </c>
      <c r="EZ1242" s="227">
        <f t="shared" si="2254"/>
        <v>3653.5360389466668</v>
      </c>
      <c r="FA1242" s="227">
        <f t="shared" si="2290"/>
        <v>3113.21</v>
      </c>
      <c r="FB1242" s="227">
        <f t="shared" si="2255"/>
        <v>62.264200000000002</v>
      </c>
      <c r="FC1242" s="227">
        <f t="shared" si="2256"/>
        <v>237.64169666666669</v>
      </c>
      <c r="FD1242" s="228">
        <f t="shared" si="2288"/>
        <v>1.0236167578777629</v>
      </c>
      <c r="FE1242" s="239">
        <f t="shared" si="2289"/>
        <v>158</v>
      </c>
      <c r="FF1242" s="231">
        <f t="shared" si="2257"/>
        <v>1.0372092369999999</v>
      </c>
      <c r="FG1242" s="227">
        <f t="shared" si="2258"/>
        <v>3305.3098647299998</v>
      </c>
      <c r="FH1242" s="227">
        <f t="shared" si="2259"/>
        <v>3605.2157613966665</v>
      </c>
      <c r="FI1242" s="227">
        <f t="shared" si="2366"/>
        <v>3113.21</v>
      </c>
      <c r="FJ1242" s="227">
        <f t="shared" si="2260"/>
        <v>62.264200000000002</v>
      </c>
      <c r="FK1242" s="227">
        <f t="shared" si="2261"/>
        <v>204.43412333333333</v>
      </c>
      <c r="FL1242" s="228">
        <f t="shared" si="2364"/>
        <v>1.0216750126564815</v>
      </c>
      <c r="FM1242" s="239">
        <f t="shared" si="2365"/>
        <v>136</v>
      </c>
      <c r="FN1242" s="231">
        <f t="shared" si="2262"/>
        <v>1.031946384</v>
      </c>
      <c r="FO1242" s="227">
        <f t="shared" si="2263"/>
        <v>3282.3003740499998</v>
      </c>
      <c r="FP1242" s="227">
        <f t="shared" si="2264"/>
        <v>3548.9986973833334</v>
      </c>
      <c r="FQ1242" s="227">
        <f t="shared" si="2287"/>
        <v>3113.21</v>
      </c>
      <c r="FR1242" s="227">
        <f t="shared" si="2265"/>
        <v>62.264200000000002</v>
      </c>
      <c r="FS1242" s="227">
        <f t="shared" si="2266"/>
        <v>173.30202333333332</v>
      </c>
      <c r="FT1242" s="228">
        <f t="shared" si="2285"/>
        <v>1.0205517451682036</v>
      </c>
      <c r="FU1242" s="239">
        <f t="shared" si="2286"/>
        <v>114</v>
      </c>
      <c r="FV1242" s="231">
        <f t="shared" si="2267"/>
        <v>1.0267102349999999</v>
      </c>
      <c r="FW1242" s="227">
        <f t="shared" si="2268"/>
        <v>3262.0554408200001</v>
      </c>
      <c r="FX1242" s="227">
        <f t="shared" si="2269"/>
        <v>3497.6216641533333</v>
      </c>
      <c r="FY1242" s="227">
        <f t="shared" si="2363"/>
        <v>3113.21</v>
      </c>
      <c r="FZ1242" s="227">
        <f t="shared" si="2270"/>
        <v>62.264200000000002</v>
      </c>
      <c r="GA1242" s="227">
        <f t="shared" si="2271"/>
        <v>142.16992333333334</v>
      </c>
      <c r="GB1242" s="228">
        <f t="shared" si="2356"/>
        <v>1.0209597543814799</v>
      </c>
      <c r="GC1242" s="239">
        <f t="shared" si="2357"/>
        <v>92</v>
      </c>
      <c r="GD1242" s="231">
        <f t="shared" si="2272"/>
        <v>1.021500654</v>
      </c>
      <c r="GE1242" s="227">
        <f t="shared" si="2273"/>
        <v>3246.8011311599998</v>
      </c>
      <c r="GF1242" s="227">
        <f t="shared" si="2274"/>
        <v>3451.2352544933333</v>
      </c>
      <c r="GG1242" s="227">
        <f t="shared" si="2279"/>
        <v>3113.21</v>
      </c>
      <c r="GH1242" s="227">
        <f t="shared" si="2291"/>
        <v>62.264200000000002</v>
      </c>
      <c r="GI1242" s="227">
        <f t="shared" si="2292"/>
        <v>110.00008666666668</v>
      </c>
      <c r="GJ1242" s="228">
        <f t="shared" si="2275"/>
        <v>1.0199393953926441</v>
      </c>
      <c r="GK1242" s="239">
        <f t="shared" si="2276"/>
        <v>72</v>
      </c>
      <c r="GL1242" s="231">
        <f t="shared" si="2293"/>
        <v>1.0167876140000001</v>
      </c>
      <c r="GM1242" s="227">
        <f t="shared" si="2294"/>
        <v>3228.5909928599999</v>
      </c>
      <c r="GN1242" s="227">
        <f t="shared" si="2295"/>
        <v>3400.8552795266664</v>
      </c>
      <c r="GO1242" s="227">
        <f t="shared" si="2355"/>
        <v>3113.21</v>
      </c>
      <c r="GP1242" s="227">
        <f t="shared" si="2358"/>
        <v>62.264200000000002</v>
      </c>
      <c r="GQ1242" s="227">
        <f t="shared" si="2359"/>
        <v>77.830250000000007</v>
      </c>
      <c r="GR1242" s="228">
        <f t="shared" si="2346"/>
        <v>1.0147638403996273</v>
      </c>
      <c r="GS1242" s="239">
        <f t="shared" si="2347"/>
        <v>50</v>
      </c>
      <c r="GT1242" s="231">
        <f t="shared" si="2360"/>
        <v>1.011628381</v>
      </c>
      <c r="GU1242" s="227">
        <f t="shared" si="2361"/>
        <v>3195.9090021100001</v>
      </c>
      <c r="GV1242" s="227">
        <f t="shared" si="2362"/>
        <v>3336.0034521100001</v>
      </c>
      <c r="GW1242" s="227">
        <f t="shared" si="2277"/>
        <v>3113.21</v>
      </c>
      <c r="GX1242" s="227">
        <f t="shared" si="2280"/>
        <v>62.264200000000002</v>
      </c>
      <c r="GY1242" s="227">
        <f t="shared" si="2281"/>
        <v>44.622676666666671</v>
      </c>
      <c r="GZ1242" s="228">
        <f t="shared" si="2170"/>
        <v>1.0032262162991379</v>
      </c>
      <c r="HA1242" s="239">
        <f t="shared" si="2171"/>
        <v>29</v>
      </c>
      <c r="HB1242" s="231">
        <f t="shared" si="2282"/>
        <v>1.0067280810000001</v>
      </c>
      <c r="HC1242" s="227">
        <f t="shared" si="2283"/>
        <v>3144.2673939900001</v>
      </c>
      <c r="HD1242" s="227">
        <f t="shared" si="2284"/>
        <v>3251.1542706566665</v>
      </c>
      <c r="HE1242" s="227">
        <f t="shared" si="2343"/>
        <v>3113.21</v>
      </c>
      <c r="HF1242" s="227">
        <f t="shared" si="2348"/>
        <v>62.264200000000002</v>
      </c>
      <c r="HG1242" s="227">
        <f t="shared" si="2349"/>
        <v>13.490576666666669</v>
      </c>
      <c r="HH1242" s="228">
        <f t="shared" si="2338"/>
        <v>1.0011243358333373</v>
      </c>
      <c r="HI1242" s="239">
        <f t="shared" si="2339"/>
        <v>9</v>
      </c>
      <c r="HJ1242" s="231">
        <f t="shared" si="2350"/>
        <v>1.0020831990000001</v>
      </c>
      <c r="HK1242" s="227">
        <f t="shared" si="2351"/>
        <v>3123.2030213200001</v>
      </c>
      <c r="HL1242" s="227">
        <f t="shared" si="2352"/>
        <v>3198.9577979866667</v>
      </c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3"/>
      <c r="JZ1242" s="1"/>
      <c r="KA1242" s="1"/>
      <c r="KB1242" s="1"/>
      <c r="KC1242" s="1"/>
      <c r="KD1242" s="1"/>
      <c r="KE1242" s="1"/>
    </row>
    <row r="1243" spans="1:291" x14ac:dyDescent="0.2">
      <c r="A1243" s="196">
        <f t="shared" si="2323"/>
        <v>43901</v>
      </c>
      <c r="B1243" s="236">
        <f t="shared" si="2336"/>
        <v>130122.11491610666</v>
      </c>
      <c r="C1243" s="66">
        <f t="shared" si="2158"/>
        <v>36941.12013109</v>
      </c>
      <c r="D1243" s="77">
        <f t="shared" si="2324"/>
        <v>5331.42</v>
      </c>
      <c r="E1243" s="67">
        <f>VLOOKUP(A1242,[1]Plan1!$DQ$117:$DS$314,3)</f>
        <v>5344.75</v>
      </c>
      <c r="F1243" s="11">
        <f t="shared" si="2325"/>
        <v>43888</v>
      </c>
      <c r="G1243" s="73">
        <f t="shared" si="2313"/>
        <v>2.5002719725701894E-3</v>
      </c>
      <c r="H1243" s="11">
        <f t="shared" si="2326"/>
        <v>43915</v>
      </c>
      <c r="I1243" s="11">
        <f t="shared" si="2314"/>
        <v>43915</v>
      </c>
      <c r="J1243" s="1">
        <f t="shared" si="2327"/>
        <v>20</v>
      </c>
      <c r="K1243" s="1">
        <f t="shared" si="2328"/>
        <v>10</v>
      </c>
      <c r="L1243" s="66">
        <f t="shared" si="2315"/>
        <v>1.0012493499999999</v>
      </c>
      <c r="M1243" s="70">
        <f t="shared" si="2159"/>
        <v>1.00209952</v>
      </c>
      <c r="N1243" s="70">
        <f t="shared" si="2145"/>
        <v>1.1246461803692589</v>
      </c>
      <c r="O1243" s="66">
        <f t="shared" si="2155"/>
        <v>1.1260512499999999</v>
      </c>
      <c r="P1243" s="66">
        <f t="shared" si="2316"/>
        <v>36987.272519519996</v>
      </c>
      <c r="Q1243" s="74">
        <f t="shared" si="2317"/>
        <v>0</v>
      </c>
      <c r="R1243" s="75">
        <f t="shared" si="2156"/>
        <v>0</v>
      </c>
      <c r="S1243" s="66">
        <f t="shared" si="2157"/>
        <v>0</v>
      </c>
      <c r="T1243" s="10">
        <f t="shared" si="2329"/>
        <v>0.06</v>
      </c>
      <c r="U1243" s="74">
        <f t="shared" si="2152"/>
        <v>10</v>
      </c>
      <c r="V1243" s="74">
        <v>252</v>
      </c>
      <c r="W1243" s="70">
        <f t="shared" si="2318"/>
        <v>1.0023149339999999</v>
      </c>
      <c r="X1243" s="66">
        <f t="shared" si="2319"/>
        <v>85.623094719999997</v>
      </c>
      <c r="Y1243" s="66">
        <v>0</v>
      </c>
      <c r="Z1243" s="67">
        <f t="shared" si="2320"/>
        <v>0</v>
      </c>
      <c r="AA1243" s="68" t="str">
        <f t="shared" si="2330"/>
        <v>A+INCORP J=</v>
      </c>
      <c r="AB1243" s="11">
        <f t="shared" si="2331"/>
        <v>43915</v>
      </c>
      <c r="AC1243" s="227">
        <f t="shared" si="2345"/>
        <v>3113.21</v>
      </c>
      <c r="AD1243" s="227">
        <f t="shared" si="2175"/>
        <v>62.264200000000002</v>
      </c>
      <c r="AE1243" s="227">
        <f t="shared" si="2176"/>
        <v>743.01945333333333</v>
      </c>
      <c r="AF1243" s="228">
        <f t="shared" si="2353"/>
        <v>1.0791630817593474</v>
      </c>
      <c r="AG1243" s="230">
        <f t="shared" si="2354"/>
        <v>493</v>
      </c>
      <c r="AH1243" s="231">
        <f t="shared" si="2177"/>
        <v>1.1207457729999999</v>
      </c>
      <c r="AI1243" s="227">
        <f t="shared" si="2178"/>
        <v>3765.3261981800001</v>
      </c>
      <c r="AJ1243" s="227">
        <f t="shared" si="2179"/>
        <v>4570.6098515133335</v>
      </c>
      <c r="AK1243" s="227">
        <f t="shared" si="2165"/>
        <v>3113.21</v>
      </c>
      <c r="AL1243" s="227">
        <f t="shared" si="2180"/>
        <v>62.264200000000002</v>
      </c>
      <c r="AM1243" s="227">
        <f t="shared" si="2181"/>
        <v>711.88735333333341</v>
      </c>
      <c r="AN1243" s="228">
        <f t="shared" si="2166"/>
        <v>1.0781931148438364</v>
      </c>
      <c r="AO1243" s="230">
        <f t="shared" si="2167"/>
        <v>472</v>
      </c>
      <c r="AP1243" s="231">
        <f t="shared" si="2182"/>
        <v>1.1153169110000001</v>
      </c>
      <c r="AQ1243" s="227">
        <f t="shared" si="2183"/>
        <v>3743.71912621</v>
      </c>
      <c r="AR1243" s="227">
        <f t="shared" si="2184"/>
        <v>4517.8706795433336</v>
      </c>
      <c r="AS1243" s="227">
        <f t="shared" si="2332"/>
        <v>3113.21</v>
      </c>
      <c r="AT1243" s="227">
        <f t="shared" si="2185"/>
        <v>62.264200000000002</v>
      </c>
      <c r="AU1243" s="227">
        <f t="shared" si="2186"/>
        <v>680.75525333333337</v>
      </c>
      <c r="AV1243" s="228">
        <f t="shared" si="2333"/>
        <v>1.0758267617497554</v>
      </c>
      <c r="AW1243" s="230">
        <f t="shared" si="2334"/>
        <v>451</v>
      </c>
      <c r="AX1243" s="231">
        <f t="shared" si="2187"/>
        <v>1.1099143469999999</v>
      </c>
      <c r="AY1243" s="227">
        <f t="shared" si="2188"/>
        <v>3717.4079671499999</v>
      </c>
      <c r="AZ1243" s="227">
        <f t="shared" si="2189"/>
        <v>4460.4274204833328</v>
      </c>
      <c r="BA1243" s="227">
        <f t="shared" si="2311"/>
        <v>3113.21</v>
      </c>
      <c r="BB1243" s="227">
        <f t="shared" si="2190"/>
        <v>62.264200000000002</v>
      </c>
      <c r="BC1243" s="227">
        <f t="shared" si="2191"/>
        <v>648.58541666666656</v>
      </c>
      <c r="BD1243" s="228">
        <f t="shared" si="2163"/>
        <v>1.0715400265027557</v>
      </c>
      <c r="BE1243" s="230">
        <f t="shared" si="2164"/>
        <v>431</v>
      </c>
      <c r="BF1243" s="231">
        <f t="shared" si="2192"/>
        <v>1.10479338</v>
      </c>
      <c r="BG1243" s="227">
        <f t="shared" si="2193"/>
        <v>3685.5124144500001</v>
      </c>
      <c r="BH1243" s="227">
        <f t="shared" si="2194"/>
        <v>4396.3620311166669</v>
      </c>
      <c r="BI1243" s="227">
        <f t="shared" si="2342"/>
        <v>3113.21</v>
      </c>
      <c r="BJ1243" s="227">
        <f t="shared" si="2195"/>
        <v>62.264200000000002</v>
      </c>
      <c r="BK1243" s="227">
        <f t="shared" si="2196"/>
        <v>617.45331666666664</v>
      </c>
      <c r="BL1243" s="228">
        <f t="shared" si="2321"/>
        <v>1.0582064791653985</v>
      </c>
      <c r="BM1243" s="230">
        <f t="shared" si="2322"/>
        <v>409</v>
      </c>
      <c r="BN1243" s="231">
        <f t="shared" si="2197"/>
        <v>1.0991876009999999</v>
      </c>
      <c r="BO1243" s="227">
        <f t="shared" si="2198"/>
        <v>3621.1845096000002</v>
      </c>
      <c r="BP1243" s="227">
        <f t="shared" si="2199"/>
        <v>4300.9020262666672</v>
      </c>
      <c r="BQ1243" s="227">
        <f t="shared" si="2162"/>
        <v>3113.21</v>
      </c>
      <c r="BR1243" s="227">
        <f t="shared" si="2200"/>
        <v>62.264200000000002</v>
      </c>
      <c r="BS1243" s="227">
        <f t="shared" si="2201"/>
        <v>583.20800666666673</v>
      </c>
      <c r="BT1243" s="228">
        <f t="shared" si="2160"/>
        <v>1.0547252048855646</v>
      </c>
      <c r="BU1243" s="230">
        <f t="shared" si="2161"/>
        <v>386</v>
      </c>
      <c r="BV1243" s="231">
        <f t="shared" si="2202"/>
        <v>1.093357425</v>
      </c>
      <c r="BW1243" s="227">
        <f t="shared" si="2203"/>
        <v>3590.12772718</v>
      </c>
      <c r="BX1243" s="227">
        <f t="shared" si="2204"/>
        <v>4235.5999338466663</v>
      </c>
      <c r="BY1243" s="227">
        <f t="shared" si="2312"/>
        <v>3113.21</v>
      </c>
      <c r="BZ1243" s="227">
        <f t="shared" si="2205"/>
        <v>62.264200000000002</v>
      </c>
      <c r="CA1243" s="227">
        <f t="shared" si="2206"/>
        <v>553.11364333333336</v>
      </c>
      <c r="CB1243" s="228">
        <f t="shared" si="2309"/>
        <v>1.0556742707973577</v>
      </c>
      <c r="CC1243" s="230">
        <f t="shared" si="2310"/>
        <v>366</v>
      </c>
      <c r="CD1243" s="231">
        <f t="shared" si="2207"/>
        <v>1.088312849</v>
      </c>
      <c r="CE1243" s="227">
        <f t="shared" si="2208"/>
        <v>3576.7790272900002</v>
      </c>
      <c r="CF1243" s="227">
        <f t="shared" si="2209"/>
        <v>4192.1568706233338</v>
      </c>
      <c r="CG1243" s="227">
        <f t="shared" si="2305"/>
        <v>3113.21</v>
      </c>
      <c r="CH1243" s="227">
        <f t="shared" si="2210"/>
        <v>62.264200000000002</v>
      </c>
      <c r="CI1243" s="227">
        <f t="shared" si="2211"/>
        <v>521.98154333333332</v>
      </c>
      <c r="CJ1243" s="228">
        <f t="shared" si="2153"/>
        <v>1.0506315585092569</v>
      </c>
      <c r="CK1243" s="230">
        <f t="shared" si="2154"/>
        <v>345</v>
      </c>
      <c r="CL1243" s="231">
        <f t="shared" si="2212"/>
        <v>1.083041092</v>
      </c>
      <c r="CM1243" s="227">
        <f t="shared" si="2213"/>
        <v>3542.4505234500002</v>
      </c>
      <c r="CN1243" s="227">
        <f t="shared" si="2214"/>
        <v>4126.6962667833332</v>
      </c>
      <c r="CO1243" s="227">
        <f t="shared" si="2308"/>
        <v>3113.21</v>
      </c>
      <c r="CP1243" s="227">
        <f t="shared" si="2215"/>
        <v>62.264200000000002</v>
      </c>
      <c r="CQ1243" s="227">
        <f t="shared" si="2216"/>
        <v>488.77397000000002</v>
      </c>
      <c r="CR1243" s="228">
        <f t="shared" si="2306"/>
        <v>1.0459256668266816</v>
      </c>
      <c r="CS1243" s="230">
        <f t="shared" si="2307"/>
        <v>325</v>
      </c>
      <c r="CT1243" s="231">
        <f t="shared" si="2217"/>
        <v>1.0780441140000001</v>
      </c>
      <c r="CU1243" s="227">
        <f t="shared" si="2218"/>
        <v>3510.3124157399998</v>
      </c>
      <c r="CV1243" s="227">
        <f t="shared" si="2219"/>
        <v>4061.3505857399996</v>
      </c>
      <c r="CW1243" s="227">
        <f t="shared" si="2151"/>
        <v>3113.21</v>
      </c>
      <c r="CX1243" s="227">
        <f t="shared" si="2220"/>
        <v>62.264200000000002</v>
      </c>
      <c r="CY1243" s="227">
        <f t="shared" si="2221"/>
        <v>457.64186999999998</v>
      </c>
      <c r="CZ1243" s="228">
        <f t="shared" si="2149"/>
        <v>1.0481272057256639</v>
      </c>
      <c r="DA1243" s="239">
        <f t="shared" si="2150"/>
        <v>304</v>
      </c>
      <c r="DB1243" s="231">
        <f t="shared" si="2222"/>
        <v>1.0728220980000001</v>
      </c>
      <c r="DC1243" s="227">
        <f t="shared" si="2223"/>
        <v>3500.6615239399998</v>
      </c>
      <c r="DD1243" s="227">
        <f t="shared" si="2224"/>
        <v>4020.5675939399998</v>
      </c>
      <c r="DE1243" s="227">
        <f t="shared" si="2304"/>
        <v>3113.21</v>
      </c>
      <c r="DF1243" s="227">
        <f t="shared" si="2225"/>
        <v>62.264200000000002</v>
      </c>
      <c r="DG1243" s="227">
        <f t="shared" si="2226"/>
        <v>426.50976999999995</v>
      </c>
      <c r="DH1243" s="228">
        <f t="shared" si="2302"/>
        <v>1.0465572616750209</v>
      </c>
      <c r="DI1243" s="239">
        <f t="shared" si="2303"/>
        <v>283</v>
      </c>
      <c r="DJ1243" s="231">
        <f t="shared" si="2227"/>
        <v>1.0676253769999999</v>
      </c>
      <c r="DK1243" s="227">
        <f t="shared" si="2228"/>
        <v>3478.4863259600002</v>
      </c>
      <c r="DL1243" s="227">
        <f t="shared" si="2229"/>
        <v>3967.2602959599999</v>
      </c>
      <c r="DM1243" s="227">
        <f t="shared" si="2148"/>
        <v>3113.21</v>
      </c>
      <c r="DN1243" s="227">
        <f t="shared" si="2230"/>
        <v>62.264200000000002</v>
      </c>
      <c r="DO1243" s="227">
        <f t="shared" si="2231"/>
        <v>394.33993333333331</v>
      </c>
      <c r="DP1243" s="228">
        <f t="shared" si="2146"/>
        <v>1.0432193711276239</v>
      </c>
      <c r="DQ1243" s="239">
        <f t="shared" si="2147"/>
        <v>262</v>
      </c>
      <c r="DR1243" s="231">
        <f t="shared" si="2232"/>
        <v>1.0624538299999999</v>
      </c>
      <c r="DS1243" s="227">
        <f t="shared" si="2233"/>
        <v>3450.5960904100002</v>
      </c>
      <c r="DT1243" s="227">
        <f t="shared" si="2234"/>
        <v>3907.2002237433335</v>
      </c>
      <c r="DU1243" s="227">
        <f t="shared" si="2301"/>
        <v>3113.21</v>
      </c>
      <c r="DV1243" s="227">
        <f t="shared" si="2235"/>
        <v>62.264200000000002</v>
      </c>
      <c r="DW1243" s="227">
        <f t="shared" si="2236"/>
        <v>365.28330666666665</v>
      </c>
      <c r="DX1243" s="228">
        <f t="shared" si="2298"/>
        <v>1.0387533007512961</v>
      </c>
      <c r="DY1243" s="239">
        <f t="shared" si="2299"/>
        <v>244</v>
      </c>
      <c r="DZ1243" s="231">
        <f t="shared" si="2237"/>
        <v>1.0580410170000001</v>
      </c>
      <c r="EA1243" s="227">
        <f t="shared" si="2238"/>
        <v>3421.5535220299998</v>
      </c>
      <c r="EB1243" s="227">
        <f t="shared" si="2239"/>
        <v>3849.1010286966666</v>
      </c>
      <c r="EC1243" s="227">
        <f t="shared" si="2142"/>
        <v>3113.21</v>
      </c>
      <c r="ED1243" s="227">
        <f t="shared" si="2240"/>
        <v>62.264200000000002</v>
      </c>
      <c r="EE1243" s="227">
        <f t="shared" si="2241"/>
        <v>333.11347000000001</v>
      </c>
      <c r="EF1243" s="228">
        <f t="shared" si="2143"/>
        <v>1.0310210405977005</v>
      </c>
      <c r="EG1243" s="239">
        <f t="shared" si="2144"/>
        <v>222</v>
      </c>
      <c r="EH1243" s="231">
        <f t="shared" si="2242"/>
        <v>1.0526724629999999</v>
      </c>
      <c r="EI1243" s="227">
        <f t="shared" si="2243"/>
        <v>3378.85229617</v>
      </c>
      <c r="EJ1243" s="227">
        <f t="shared" si="2244"/>
        <v>3774.2299661699999</v>
      </c>
      <c r="EK1243" s="227">
        <f t="shared" si="2300"/>
        <v>3113.21</v>
      </c>
      <c r="EL1243" s="227">
        <f t="shared" si="2245"/>
        <v>62.264200000000002</v>
      </c>
      <c r="EM1243" s="227">
        <f t="shared" si="2246"/>
        <v>299.90589666666665</v>
      </c>
      <c r="EN1243" s="228">
        <f t="shared" si="2296"/>
        <v>1.0251778502470876</v>
      </c>
      <c r="EO1243" s="239">
        <f t="shared" si="2297"/>
        <v>201</v>
      </c>
      <c r="EP1243" s="231">
        <f t="shared" si="2247"/>
        <v>1.0475733469999999</v>
      </c>
      <c r="EQ1243" s="227">
        <f t="shared" si="2248"/>
        <v>3343.4287409200001</v>
      </c>
      <c r="ER1243" s="227">
        <f t="shared" si="2249"/>
        <v>3705.5988375866668</v>
      </c>
      <c r="ES1243" s="227">
        <f t="shared" si="2369"/>
        <v>3113.21</v>
      </c>
      <c r="ET1243" s="227">
        <f t="shared" si="2250"/>
        <v>62.264200000000002</v>
      </c>
      <c r="EU1243" s="227">
        <f t="shared" si="2251"/>
        <v>269.81153333333333</v>
      </c>
      <c r="EV1243" s="228">
        <f t="shared" si="2367"/>
        <v>1.0238466769367938</v>
      </c>
      <c r="EW1243" s="239">
        <f t="shared" si="2368"/>
        <v>181</v>
      </c>
      <c r="EX1243" s="231">
        <f t="shared" si="2252"/>
        <v>1.042740011</v>
      </c>
      <c r="EY1243" s="227">
        <f t="shared" si="2253"/>
        <v>3323.6813489000001</v>
      </c>
      <c r="EZ1243" s="227">
        <f t="shared" si="2254"/>
        <v>3655.7570822333337</v>
      </c>
      <c r="FA1243" s="227">
        <f t="shared" si="2290"/>
        <v>3113.21</v>
      </c>
      <c r="FB1243" s="227">
        <f t="shared" si="2255"/>
        <v>62.264200000000002</v>
      </c>
      <c r="FC1243" s="227">
        <f t="shared" si="2256"/>
        <v>238.67943333333335</v>
      </c>
      <c r="FD1243" s="228">
        <f t="shared" si="2288"/>
        <v>1.0237445746620804</v>
      </c>
      <c r="FE1243" s="239">
        <f t="shared" si="2289"/>
        <v>159</v>
      </c>
      <c r="FF1243" s="231">
        <f t="shared" si="2257"/>
        <v>1.0374490940000001</v>
      </c>
      <c r="FG1243" s="227">
        <f t="shared" si="2258"/>
        <v>3306.4870474200002</v>
      </c>
      <c r="FH1243" s="227">
        <f t="shared" si="2259"/>
        <v>3607.4306807533335</v>
      </c>
      <c r="FI1243" s="227">
        <f t="shared" si="2366"/>
        <v>3113.21</v>
      </c>
      <c r="FJ1243" s="227">
        <f t="shared" si="2260"/>
        <v>62.264200000000002</v>
      </c>
      <c r="FK1243" s="227">
        <f t="shared" si="2261"/>
        <v>205.47186000000002</v>
      </c>
      <c r="FL1243" s="228">
        <f t="shared" si="2364"/>
        <v>1.021802586979323</v>
      </c>
      <c r="FM1243" s="239">
        <f t="shared" si="2365"/>
        <v>137</v>
      </c>
      <c r="FN1243" s="231">
        <f t="shared" si="2262"/>
        <v>1.0321850239999999</v>
      </c>
      <c r="FO1243" s="227">
        <f t="shared" si="2263"/>
        <v>3283.4693620799999</v>
      </c>
      <c r="FP1243" s="227">
        <f t="shared" si="2264"/>
        <v>3551.2054220800001</v>
      </c>
      <c r="FQ1243" s="227">
        <f t="shared" si="2287"/>
        <v>3113.21</v>
      </c>
      <c r="FR1243" s="227">
        <f t="shared" si="2265"/>
        <v>62.264200000000002</v>
      </c>
      <c r="FS1243" s="227">
        <f t="shared" si="2266"/>
        <v>174.33975999999998</v>
      </c>
      <c r="FT1243" s="228">
        <f t="shared" si="2285"/>
        <v>1.0206791792310921</v>
      </c>
      <c r="FU1243" s="239">
        <f t="shared" si="2286"/>
        <v>115</v>
      </c>
      <c r="FV1243" s="231">
        <f t="shared" si="2267"/>
        <v>1.0269476639999999</v>
      </c>
      <c r="FW1243" s="227">
        <f t="shared" si="2268"/>
        <v>3263.21721824</v>
      </c>
      <c r="FX1243" s="227">
        <f t="shared" si="2269"/>
        <v>3499.8211782399999</v>
      </c>
      <c r="FY1243" s="227">
        <f t="shared" si="2363"/>
        <v>3113.21</v>
      </c>
      <c r="FZ1243" s="227">
        <f t="shared" si="2270"/>
        <v>62.264200000000002</v>
      </c>
      <c r="GA1243" s="227">
        <f t="shared" si="2271"/>
        <v>143.20766</v>
      </c>
      <c r="GB1243" s="228">
        <f t="shared" si="2356"/>
        <v>1.021087239391586</v>
      </c>
      <c r="GC1243" s="239">
        <f t="shared" si="2357"/>
        <v>93</v>
      </c>
      <c r="GD1243" s="231">
        <f t="shared" si="2272"/>
        <v>1.0217368790000001</v>
      </c>
      <c r="GE1243" s="227">
        <f t="shared" si="2273"/>
        <v>3247.9574780799999</v>
      </c>
      <c r="GF1243" s="227">
        <f t="shared" si="2274"/>
        <v>3453.42933808</v>
      </c>
      <c r="GG1243" s="227">
        <f t="shared" si="2279"/>
        <v>3113.21</v>
      </c>
      <c r="GH1243" s="227">
        <f t="shared" si="2291"/>
        <v>62.264200000000002</v>
      </c>
      <c r="GI1243" s="227">
        <f t="shared" si="2292"/>
        <v>111.03782333333335</v>
      </c>
      <c r="GJ1243" s="228">
        <f t="shared" si="2275"/>
        <v>1.0200667529927563</v>
      </c>
      <c r="GK1243" s="239">
        <f t="shared" si="2276"/>
        <v>73</v>
      </c>
      <c r="GL1243" s="231">
        <f t="shared" si="2293"/>
        <v>1.0170227489999999</v>
      </c>
      <c r="GM1243" s="227">
        <f t="shared" si="2294"/>
        <v>3229.7408539399999</v>
      </c>
      <c r="GN1243" s="227">
        <f t="shared" si="2295"/>
        <v>3403.042877273333</v>
      </c>
      <c r="GO1243" s="227">
        <f t="shared" si="2355"/>
        <v>3113.21</v>
      </c>
      <c r="GP1243" s="227">
        <f t="shared" si="2358"/>
        <v>62.264200000000002</v>
      </c>
      <c r="GQ1243" s="227">
        <f t="shared" si="2359"/>
        <v>78.867986666666667</v>
      </c>
      <c r="GR1243" s="228">
        <f t="shared" si="2346"/>
        <v>1.0148905517395144</v>
      </c>
      <c r="GS1243" s="239">
        <f t="shared" si="2347"/>
        <v>51</v>
      </c>
      <c r="GT1243" s="231">
        <f t="shared" si="2360"/>
        <v>1.0118623229999999</v>
      </c>
      <c r="GU1243" s="227">
        <f t="shared" si="2361"/>
        <v>3197.0472237899999</v>
      </c>
      <c r="GV1243" s="227">
        <f t="shared" si="2362"/>
        <v>3338.1794104566666</v>
      </c>
      <c r="GW1243" s="227">
        <f t="shared" si="2277"/>
        <v>3113.21</v>
      </c>
      <c r="GX1243" s="227">
        <f t="shared" si="2280"/>
        <v>62.264200000000002</v>
      </c>
      <c r="GY1243" s="227">
        <f t="shared" si="2281"/>
        <v>45.660413333333331</v>
      </c>
      <c r="GZ1243" s="228">
        <f t="shared" si="2170"/>
        <v>1.0033514869611544</v>
      </c>
      <c r="HA1243" s="239">
        <f t="shared" si="2171"/>
        <v>30</v>
      </c>
      <c r="HB1243" s="231">
        <f t="shared" si="2282"/>
        <v>1.00696089</v>
      </c>
      <c r="HC1243" s="227">
        <f t="shared" si="2283"/>
        <v>3145.38722418</v>
      </c>
      <c r="HD1243" s="227">
        <f t="shared" si="2284"/>
        <v>3253.3118375133331</v>
      </c>
      <c r="HE1243" s="227">
        <f t="shared" si="2343"/>
        <v>3113.21</v>
      </c>
      <c r="HF1243" s="227">
        <f t="shared" si="2348"/>
        <v>62.264200000000002</v>
      </c>
      <c r="HG1243" s="227">
        <f t="shared" si="2349"/>
        <v>14.528313333333335</v>
      </c>
      <c r="HH1243" s="228">
        <f t="shared" si="2338"/>
        <v>1.00124934403814</v>
      </c>
      <c r="HI1243" s="239">
        <f t="shared" si="2339"/>
        <v>10</v>
      </c>
      <c r="HJ1243" s="231">
        <f t="shared" si="2350"/>
        <v>1.0023149339999999</v>
      </c>
      <c r="HK1243" s="227">
        <f t="shared" si="2351"/>
        <v>3124.3153498900001</v>
      </c>
      <c r="HL1243" s="227">
        <f t="shared" si="2352"/>
        <v>3201.1078632233334</v>
      </c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3"/>
      <c r="JZ1243" s="1"/>
      <c r="KA1243" s="1"/>
      <c r="KB1243" s="1"/>
      <c r="KC1243" s="1"/>
      <c r="KD1243" s="1"/>
      <c r="KE1243" s="1"/>
    </row>
    <row r="1244" spans="1:291" x14ac:dyDescent="0.2">
      <c r="A1244" s="196">
        <f t="shared" si="2323"/>
        <v>43902</v>
      </c>
      <c r="B1244" s="236">
        <f t="shared" si="2336"/>
        <v>130189.58776681666</v>
      </c>
      <c r="C1244" s="66">
        <f t="shared" si="2158"/>
        <v>36941.12013109</v>
      </c>
      <c r="D1244" s="77">
        <f t="shared" si="2324"/>
        <v>5331.42</v>
      </c>
      <c r="E1244" s="67">
        <f>VLOOKUP(A1243,[1]Plan1!$DQ$117:$DS$314,3)</f>
        <v>5344.75</v>
      </c>
      <c r="F1244" s="11">
        <f t="shared" si="2325"/>
        <v>43888</v>
      </c>
      <c r="G1244" s="73">
        <f t="shared" si="2313"/>
        <v>2.5002719725701894E-3</v>
      </c>
      <c r="H1244" s="11">
        <f t="shared" si="2326"/>
        <v>43915</v>
      </c>
      <c r="I1244" s="11">
        <f t="shared" si="2314"/>
        <v>43915</v>
      </c>
      <c r="J1244" s="1">
        <f t="shared" si="2327"/>
        <v>20</v>
      </c>
      <c r="K1244" s="1">
        <f t="shared" si="2328"/>
        <v>11</v>
      </c>
      <c r="L1244" s="66">
        <f t="shared" si="2315"/>
        <v>1.00137437</v>
      </c>
      <c r="M1244" s="70">
        <f t="shared" si="2159"/>
        <v>1.00209952</v>
      </c>
      <c r="N1244" s="70">
        <f t="shared" si="2145"/>
        <v>1.1246461803692589</v>
      </c>
      <c r="O1244" s="66">
        <f t="shared" si="2155"/>
        <v>1.12619186</v>
      </c>
      <c r="P1244" s="66">
        <f t="shared" si="2316"/>
        <v>36991.890898359998</v>
      </c>
      <c r="Q1244" s="74">
        <f t="shared" si="2317"/>
        <v>0</v>
      </c>
      <c r="R1244" s="75">
        <f t="shared" si="2156"/>
        <v>0</v>
      </c>
      <c r="S1244" s="66">
        <f t="shared" si="2157"/>
        <v>0</v>
      </c>
      <c r="T1244" s="10">
        <f t="shared" si="2329"/>
        <v>0.06</v>
      </c>
      <c r="U1244" s="74">
        <f t="shared" si="2152"/>
        <v>11</v>
      </c>
      <c r="V1244" s="74">
        <v>252</v>
      </c>
      <c r="W1244" s="70">
        <f t="shared" si="2318"/>
        <v>1.0025467210000001</v>
      </c>
      <c r="X1244" s="66">
        <f t="shared" si="2319"/>
        <v>94.208025379999995</v>
      </c>
      <c r="Y1244" s="66">
        <v>0</v>
      </c>
      <c r="Z1244" s="67">
        <f t="shared" si="2320"/>
        <v>0</v>
      </c>
      <c r="AA1244" s="68" t="str">
        <f t="shared" si="2330"/>
        <v>A+INCORP J=</v>
      </c>
      <c r="AB1244" s="11">
        <f t="shared" si="2331"/>
        <v>43915</v>
      </c>
      <c r="AC1244" s="227">
        <f t="shared" si="2345"/>
        <v>3113.21</v>
      </c>
      <c r="AD1244" s="227">
        <f t="shared" si="2175"/>
        <v>62.264200000000002</v>
      </c>
      <c r="AE1244" s="227">
        <f t="shared" si="2176"/>
        <v>744.05718999999999</v>
      </c>
      <c r="AF1244" s="228">
        <f t="shared" si="2353"/>
        <v>1.0792978368345949</v>
      </c>
      <c r="AG1244" s="230">
        <f t="shared" si="2354"/>
        <v>494</v>
      </c>
      <c r="AH1244" s="231">
        <f t="shared" si="2177"/>
        <v>1.1210049479999999</v>
      </c>
      <c r="AI1244" s="227">
        <f t="shared" si="2178"/>
        <v>3766.66722334</v>
      </c>
      <c r="AJ1244" s="227">
        <f t="shared" si="2179"/>
        <v>4572.9886133399996</v>
      </c>
      <c r="AK1244" s="227">
        <f t="shared" si="2165"/>
        <v>3113.21</v>
      </c>
      <c r="AL1244" s="227">
        <f t="shared" si="2180"/>
        <v>62.264200000000002</v>
      </c>
      <c r="AM1244" s="227">
        <f t="shared" si="2181"/>
        <v>712.92508999999995</v>
      </c>
      <c r="AN1244" s="228">
        <f t="shared" si="2166"/>
        <v>1.0783277487993319</v>
      </c>
      <c r="AO1244" s="230">
        <f t="shared" si="2167"/>
        <v>473</v>
      </c>
      <c r="AP1244" s="231">
        <f t="shared" si="2182"/>
        <v>1.115574831</v>
      </c>
      <c r="AQ1244" s="227">
        <f t="shared" si="2183"/>
        <v>3745.0524574599999</v>
      </c>
      <c r="AR1244" s="227">
        <f t="shared" si="2184"/>
        <v>4520.2417474599997</v>
      </c>
      <c r="AS1244" s="227">
        <f t="shared" si="2332"/>
        <v>3113.21</v>
      </c>
      <c r="AT1244" s="227">
        <f t="shared" si="2185"/>
        <v>62.264200000000002</v>
      </c>
      <c r="AU1244" s="227">
        <f t="shared" si="2186"/>
        <v>681.79299000000003</v>
      </c>
      <c r="AV1244" s="228">
        <f t="shared" si="2333"/>
        <v>1.0759611002187814</v>
      </c>
      <c r="AW1244" s="230">
        <f t="shared" si="2334"/>
        <v>452</v>
      </c>
      <c r="AX1244" s="231">
        <f t="shared" si="2187"/>
        <v>1.1101710170000001</v>
      </c>
      <c r="AY1244" s="227">
        <f t="shared" si="2188"/>
        <v>3718.73192548</v>
      </c>
      <c r="AZ1244" s="227">
        <f t="shared" si="2189"/>
        <v>4462.78911548</v>
      </c>
      <c r="BA1244" s="227">
        <f t="shared" si="2311"/>
        <v>3113.21</v>
      </c>
      <c r="BB1244" s="227">
        <f t="shared" si="2190"/>
        <v>62.264200000000002</v>
      </c>
      <c r="BC1244" s="227">
        <f t="shared" si="2191"/>
        <v>649.62315333333333</v>
      </c>
      <c r="BD1244" s="228">
        <f t="shared" si="2163"/>
        <v>1.0716738296872259</v>
      </c>
      <c r="BE1244" s="230">
        <f t="shared" si="2164"/>
        <v>432</v>
      </c>
      <c r="BF1244" s="231">
        <f t="shared" si="2192"/>
        <v>1.105048866</v>
      </c>
      <c r="BG1244" s="227">
        <f t="shared" si="2193"/>
        <v>3686.8250139299998</v>
      </c>
      <c r="BH1244" s="227">
        <f t="shared" si="2194"/>
        <v>4398.7123672633334</v>
      </c>
      <c r="BI1244" s="227">
        <f t="shared" si="2342"/>
        <v>3113.21</v>
      </c>
      <c r="BJ1244" s="227">
        <f t="shared" si="2195"/>
        <v>62.264200000000002</v>
      </c>
      <c r="BK1244" s="227">
        <f t="shared" si="2196"/>
        <v>618.49105333333341</v>
      </c>
      <c r="BL1244" s="228">
        <f t="shared" si="2321"/>
        <v>1.0583386173900444</v>
      </c>
      <c r="BM1244" s="230">
        <f t="shared" si="2322"/>
        <v>410</v>
      </c>
      <c r="BN1244" s="231">
        <f t="shared" si="2197"/>
        <v>1.0994417910000001</v>
      </c>
      <c r="BO1244" s="227">
        <f t="shared" si="2198"/>
        <v>3622.4741997800002</v>
      </c>
      <c r="BP1244" s="227">
        <f t="shared" si="2199"/>
        <v>4303.2294531133339</v>
      </c>
      <c r="BQ1244" s="227">
        <f t="shared" si="2162"/>
        <v>3113.21</v>
      </c>
      <c r="BR1244" s="227">
        <f t="shared" si="2200"/>
        <v>62.264200000000002</v>
      </c>
      <c r="BS1244" s="227">
        <f t="shared" si="2201"/>
        <v>584.24574333333328</v>
      </c>
      <c r="BT1244" s="228">
        <f t="shared" si="2160"/>
        <v>1.054856908403552</v>
      </c>
      <c r="BU1244" s="230">
        <f t="shared" si="2161"/>
        <v>387</v>
      </c>
      <c r="BV1244" s="231">
        <f t="shared" si="2202"/>
        <v>1.0936102670000001</v>
      </c>
      <c r="BW1244" s="227">
        <f t="shared" si="2203"/>
        <v>3591.40635724</v>
      </c>
      <c r="BX1244" s="227">
        <f t="shared" si="2204"/>
        <v>4237.9163005733335</v>
      </c>
      <c r="BY1244" s="227">
        <f t="shared" si="2312"/>
        <v>3113.21</v>
      </c>
      <c r="BZ1244" s="227">
        <f t="shared" si="2205"/>
        <v>62.264200000000002</v>
      </c>
      <c r="CA1244" s="227">
        <f t="shared" si="2206"/>
        <v>554.15138000000002</v>
      </c>
      <c r="CB1244" s="228">
        <f t="shared" si="2309"/>
        <v>1.0558060928251889</v>
      </c>
      <c r="CC1244" s="230">
        <f t="shared" si="2310"/>
        <v>367</v>
      </c>
      <c r="CD1244" s="231">
        <f t="shared" si="2207"/>
        <v>1.0885645239999999</v>
      </c>
      <c r="CE1244" s="227">
        <f t="shared" si="2208"/>
        <v>3578.05290178</v>
      </c>
      <c r="CF1244" s="227">
        <f t="shared" si="2209"/>
        <v>4194.4684817799998</v>
      </c>
      <c r="CG1244" s="227">
        <f t="shared" si="2305"/>
        <v>3113.21</v>
      </c>
      <c r="CH1244" s="227">
        <f t="shared" si="2210"/>
        <v>62.264200000000002</v>
      </c>
      <c r="CI1244" s="227">
        <f t="shared" si="2211"/>
        <v>523.01928000000009</v>
      </c>
      <c r="CJ1244" s="228">
        <f t="shared" si="2153"/>
        <v>1.0507627508536925</v>
      </c>
      <c r="CK1244" s="230">
        <f t="shared" si="2154"/>
        <v>346</v>
      </c>
      <c r="CL1244" s="231">
        <f t="shared" si="2212"/>
        <v>1.083291548</v>
      </c>
      <c r="CM1244" s="227">
        <f t="shared" si="2213"/>
        <v>3543.7121721499998</v>
      </c>
      <c r="CN1244" s="227">
        <f t="shared" si="2214"/>
        <v>4128.9956521499998</v>
      </c>
      <c r="CO1244" s="227">
        <f t="shared" si="2308"/>
        <v>3113.21</v>
      </c>
      <c r="CP1244" s="227">
        <f t="shared" si="2215"/>
        <v>62.264200000000002</v>
      </c>
      <c r="CQ1244" s="227">
        <f t="shared" si="2216"/>
        <v>489.81170666666662</v>
      </c>
      <c r="CR1244" s="228">
        <f t="shared" si="2306"/>
        <v>1.0460562715465047</v>
      </c>
      <c r="CS1244" s="230">
        <f t="shared" si="2307"/>
        <v>326</v>
      </c>
      <c r="CT1244" s="231">
        <f t="shared" si="2217"/>
        <v>1.078293414</v>
      </c>
      <c r="CU1244" s="227">
        <f t="shared" si="2218"/>
        <v>3511.5626169900002</v>
      </c>
      <c r="CV1244" s="227">
        <f t="shared" si="2219"/>
        <v>4063.6385236566666</v>
      </c>
      <c r="CW1244" s="227">
        <f t="shared" si="2151"/>
        <v>3113.21</v>
      </c>
      <c r="CX1244" s="227">
        <f t="shared" si="2220"/>
        <v>62.264200000000002</v>
      </c>
      <c r="CY1244" s="227">
        <f t="shared" si="2221"/>
        <v>458.67960666666664</v>
      </c>
      <c r="CZ1244" s="228">
        <f t="shared" si="2149"/>
        <v>1.048258085351611</v>
      </c>
      <c r="DA1244" s="239">
        <f t="shared" si="2150"/>
        <v>305</v>
      </c>
      <c r="DB1244" s="231">
        <f t="shared" si="2222"/>
        <v>1.073070191</v>
      </c>
      <c r="DC1244" s="227">
        <f t="shared" si="2223"/>
        <v>3501.9082899700002</v>
      </c>
      <c r="DD1244" s="227">
        <f t="shared" si="2224"/>
        <v>4022.8520966366668</v>
      </c>
      <c r="DE1244" s="227">
        <f t="shared" si="2304"/>
        <v>3113.21</v>
      </c>
      <c r="DF1244" s="227">
        <f t="shared" si="2225"/>
        <v>62.264200000000002</v>
      </c>
      <c r="DG1244" s="227">
        <f t="shared" si="2226"/>
        <v>427.54750666666666</v>
      </c>
      <c r="DH1244" s="228">
        <f t="shared" si="2302"/>
        <v>1.0466879452620816</v>
      </c>
      <c r="DI1244" s="239">
        <f t="shared" si="2303"/>
        <v>284</v>
      </c>
      <c r="DJ1244" s="231">
        <f t="shared" si="2227"/>
        <v>1.0678722679999999</v>
      </c>
      <c r="DK1244" s="227">
        <f t="shared" si="2228"/>
        <v>3479.7251934699998</v>
      </c>
      <c r="DL1244" s="227">
        <f t="shared" si="2229"/>
        <v>3969.5369001366666</v>
      </c>
      <c r="DM1244" s="227">
        <f t="shared" si="2148"/>
        <v>3113.21</v>
      </c>
      <c r="DN1244" s="227">
        <f t="shared" si="2230"/>
        <v>62.264200000000002</v>
      </c>
      <c r="DO1244" s="227">
        <f t="shared" si="2231"/>
        <v>395.37767000000002</v>
      </c>
      <c r="DP1244" s="228">
        <f t="shared" si="2146"/>
        <v>1.0433496379123501</v>
      </c>
      <c r="DQ1244" s="239">
        <f t="shared" si="2147"/>
        <v>263</v>
      </c>
      <c r="DR1244" s="231">
        <f t="shared" si="2232"/>
        <v>1.062699525</v>
      </c>
      <c r="DS1244" s="227">
        <f t="shared" si="2233"/>
        <v>3451.8250245600002</v>
      </c>
      <c r="DT1244" s="227">
        <f t="shared" si="2234"/>
        <v>3909.4668945600001</v>
      </c>
      <c r="DU1244" s="227">
        <f t="shared" si="2301"/>
        <v>3113.21</v>
      </c>
      <c r="DV1244" s="227">
        <f t="shared" si="2235"/>
        <v>62.264200000000002</v>
      </c>
      <c r="DW1244" s="227">
        <f t="shared" si="2236"/>
        <v>366.32104333333336</v>
      </c>
      <c r="DX1244" s="228">
        <f t="shared" si="2298"/>
        <v>1.0388830098578921</v>
      </c>
      <c r="DY1244" s="239">
        <f t="shared" si="2299"/>
        <v>245</v>
      </c>
      <c r="DZ1244" s="231">
        <f t="shared" si="2237"/>
        <v>1.0582856919999999</v>
      </c>
      <c r="EA1244" s="227">
        <f t="shared" si="2238"/>
        <v>3422.77211416</v>
      </c>
      <c r="EB1244" s="227">
        <f t="shared" si="2239"/>
        <v>3851.3573574933334</v>
      </c>
      <c r="EC1244" s="227">
        <f t="shared" ref="EC1244:EC1257" si="2370">EC1243</f>
        <v>3113.21</v>
      </c>
      <c r="ED1244" s="227">
        <f t="shared" si="2240"/>
        <v>62.264200000000002</v>
      </c>
      <c r="EE1244" s="227">
        <f t="shared" si="2241"/>
        <v>334.15120666666661</v>
      </c>
      <c r="EF1244" s="228">
        <f t="shared" ref="EF1244:EF1257" si="2371">($O1244/EF$920)</f>
        <v>1.0311497841771056</v>
      </c>
      <c r="EG1244" s="239">
        <f t="shared" ref="EG1244:EG1257" si="2372">NETWORKDAYS(EG$920,$A1244,$AE$118:$AE$502)-1</f>
        <v>223</v>
      </c>
      <c r="EH1244" s="231">
        <f t="shared" si="2242"/>
        <v>1.052915896</v>
      </c>
      <c r="EI1244" s="227">
        <f t="shared" si="2243"/>
        <v>3380.0556785600002</v>
      </c>
      <c r="EJ1244" s="227">
        <f t="shared" si="2244"/>
        <v>3776.4710852266667</v>
      </c>
      <c r="EK1244" s="227">
        <f t="shared" si="2300"/>
        <v>3113.21</v>
      </c>
      <c r="EL1244" s="227">
        <f t="shared" si="2245"/>
        <v>62.264200000000002</v>
      </c>
      <c r="EM1244" s="227">
        <f t="shared" si="2246"/>
        <v>300.94363333333331</v>
      </c>
      <c r="EN1244" s="228">
        <f t="shared" si="2296"/>
        <v>1.0253058641874153</v>
      </c>
      <c r="EO1244" s="239">
        <f t="shared" si="2297"/>
        <v>202</v>
      </c>
      <c r="EP1244" s="231">
        <f t="shared" si="2247"/>
        <v>1.0478156009999999</v>
      </c>
      <c r="EQ1244" s="227">
        <f t="shared" si="2248"/>
        <v>3344.61950776</v>
      </c>
      <c r="ER1244" s="227">
        <f t="shared" si="2249"/>
        <v>3707.8273410933334</v>
      </c>
      <c r="ES1244" s="227">
        <f t="shared" si="2369"/>
        <v>3113.21</v>
      </c>
      <c r="ET1244" s="227">
        <f t="shared" si="2250"/>
        <v>62.264200000000002</v>
      </c>
      <c r="EU1244" s="227">
        <f t="shared" si="2251"/>
        <v>270.84926999999999</v>
      </c>
      <c r="EV1244" s="228">
        <f t="shared" si="2367"/>
        <v>1.0239745246535332</v>
      </c>
      <c r="EW1244" s="239">
        <f t="shared" si="2368"/>
        <v>182</v>
      </c>
      <c r="EX1244" s="231">
        <f t="shared" si="2252"/>
        <v>1.0429811470000001</v>
      </c>
      <c r="EY1244" s="227">
        <f t="shared" si="2253"/>
        <v>3324.8650817799999</v>
      </c>
      <c r="EZ1244" s="227">
        <f t="shared" si="2254"/>
        <v>3657.9785517800001</v>
      </c>
      <c r="FA1244" s="227">
        <f t="shared" si="2290"/>
        <v>3113.21</v>
      </c>
      <c r="FB1244" s="227">
        <f t="shared" si="2255"/>
        <v>62.264200000000002</v>
      </c>
      <c r="FC1244" s="227">
        <f t="shared" si="2256"/>
        <v>239.71717000000001</v>
      </c>
      <c r="FD1244" s="228">
        <f t="shared" si="2288"/>
        <v>1.0238724096293106</v>
      </c>
      <c r="FE1244" s="239">
        <f t="shared" si="2289"/>
        <v>160</v>
      </c>
      <c r="FF1244" s="231">
        <f t="shared" si="2257"/>
        <v>1.037689007</v>
      </c>
      <c r="FG1244" s="227">
        <f t="shared" si="2258"/>
        <v>3307.6646582399999</v>
      </c>
      <c r="FH1244" s="227">
        <f t="shared" si="2259"/>
        <v>3609.6460282399999</v>
      </c>
      <c r="FI1244" s="227">
        <f t="shared" si="2366"/>
        <v>3113.21</v>
      </c>
      <c r="FJ1244" s="227">
        <f t="shared" si="2260"/>
        <v>62.264200000000002</v>
      </c>
      <c r="FK1244" s="227">
        <f t="shared" si="2261"/>
        <v>206.50959666666668</v>
      </c>
      <c r="FL1244" s="228">
        <f t="shared" si="2364"/>
        <v>1.0219301794505851</v>
      </c>
      <c r="FM1244" s="239">
        <f t="shared" si="2365"/>
        <v>138</v>
      </c>
      <c r="FN1244" s="231">
        <f t="shared" si="2262"/>
        <v>1.0324237199999999</v>
      </c>
      <c r="FO1244" s="227">
        <f t="shared" si="2263"/>
        <v>3284.6387761699998</v>
      </c>
      <c r="FP1244" s="227">
        <f t="shared" si="2264"/>
        <v>3553.4125728366666</v>
      </c>
      <c r="FQ1244" s="227">
        <f t="shared" si="2287"/>
        <v>3113.21</v>
      </c>
      <c r="FR1244" s="227">
        <f t="shared" si="2265"/>
        <v>62.264200000000002</v>
      </c>
      <c r="FS1244" s="227">
        <f t="shared" si="2266"/>
        <v>175.3774966666667</v>
      </c>
      <c r="FT1244" s="228">
        <f t="shared" si="2285"/>
        <v>1.020806631422448</v>
      </c>
      <c r="FU1244" s="239">
        <f t="shared" si="2286"/>
        <v>116</v>
      </c>
      <c r="FV1244" s="231">
        <f t="shared" si="2267"/>
        <v>1.0271851489999999</v>
      </c>
      <c r="FW1244" s="227">
        <f t="shared" si="2268"/>
        <v>3264.37941998</v>
      </c>
      <c r="FX1244" s="227">
        <f t="shared" si="2269"/>
        <v>3502.0211166466665</v>
      </c>
      <c r="FY1244" s="227">
        <f t="shared" si="2363"/>
        <v>3113.21</v>
      </c>
      <c r="FZ1244" s="227">
        <f t="shared" si="2270"/>
        <v>62.264200000000002</v>
      </c>
      <c r="GA1244" s="227">
        <f t="shared" si="2271"/>
        <v>144.24539666666669</v>
      </c>
      <c r="GB1244" s="228">
        <f t="shared" si="2356"/>
        <v>1.0212147425374072</v>
      </c>
      <c r="GC1244" s="239">
        <f t="shared" si="2357"/>
        <v>94</v>
      </c>
      <c r="GD1244" s="231">
        <f t="shared" si="2272"/>
        <v>1.021973158</v>
      </c>
      <c r="GE1244" s="227">
        <f t="shared" si="2273"/>
        <v>3249.1142418899999</v>
      </c>
      <c r="GF1244" s="227">
        <f t="shared" si="2274"/>
        <v>3455.6238385566667</v>
      </c>
      <c r="GG1244" s="227">
        <f t="shared" si="2279"/>
        <v>3113.21</v>
      </c>
      <c r="GH1244" s="227">
        <f t="shared" si="2291"/>
        <v>62.264200000000002</v>
      </c>
      <c r="GI1244" s="227">
        <f t="shared" si="2292"/>
        <v>112.07556000000001</v>
      </c>
      <c r="GJ1244" s="228">
        <f t="shared" si="2275"/>
        <v>1.0201941287104588</v>
      </c>
      <c r="GK1244" s="239">
        <f t="shared" si="2276"/>
        <v>74</v>
      </c>
      <c r="GL1244" s="231">
        <f t="shared" si="2293"/>
        <v>1.017257938</v>
      </c>
      <c r="GM1244" s="227">
        <f t="shared" si="2294"/>
        <v>3230.8911303700002</v>
      </c>
      <c r="GN1244" s="227">
        <f t="shared" si="2295"/>
        <v>3405.23089037</v>
      </c>
      <c r="GO1244" s="227">
        <f t="shared" si="2355"/>
        <v>3113.21</v>
      </c>
      <c r="GP1244" s="227">
        <f t="shared" si="2358"/>
        <v>62.264200000000002</v>
      </c>
      <c r="GQ1244" s="227">
        <f t="shared" si="2359"/>
        <v>79.905723333333341</v>
      </c>
      <c r="GR1244" s="228">
        <f t="shared" si="2346"/>
        <v>1.0150172811050564</v>
      </c>
      <c r="GS1244" s="239">
        <f t="shared" si="2347"/>
        <v>52</v>
      </c>
      <c r="GT1244" s="231">
        <f t="shared" si="2360"/>
        <v>1.0120963190000001</v>
      </c>
      <c r="GU1244" s="227">
        <f t="shared" si="2361"/>
        <v>3198.1858574799999</v>
      </c>
      <c r="GV1244" s="227">
        <f t="shared" si="2362"/>
        <v>3340.3557808133332</v>
      </c>
      <c r="GW1244" s="227">
        <f t="shared" si="2277"/>
        <v>3113.21</v>
      </c>
      <c r="GX1244" s="227">
        <f t="shared" si="2280"/>
        <v>62.264200000000002</v>
      </c>
      <c r="GY1244" s="227">
        <f t="shared" si="2281"/>
        <v>46.698149999999998</v>
      </c>
      <c r="GZ1244" s="228">
        <f t="shared" si="2170"/>
        <v>1.003476775443878</v>
      </c>
      <c r="HA1244" s="239">
        <f t="shared" si="2171"/>
        <v>31</v>
      </c>
      <c r="HB1244" s="231">
        <f t="shared" si="2282"/>
        <v>1.0071937520000001</v>
      </c>
      <c r="HC1244" s="227">
        <f t="shared" si="2283"/>
        <v>3146.5074574199998</v>
      </c>
      <c r="HD1244" s="227">
        <f t="shared" si="2284"/>
        <v>3255.4698074199996</v>
      </c>
      <c r="HE1244" s="227">
        <f t="shared" si="2343"/>
        <v>3113.21</v>
      </c>
      <c r="HF1244" s="227">
        <f t="shared" si="2348"/>
        <v>62.264200000000002</v>
      </c>
      <c r="HG1244" s="227">
        <f t="shared" si="2349"/>
        <v>15.566050000000001</v>
      </c>
      <c r="HH1244" s="228">
        <f t="shared" si="2338"/>
        <v>1.0013743700263136</v>
      </c>
      <c r="HI1244" s="239">
        <f t="shared" si="2339"/>
        <v>11</v>
      </c>
      <c r="HJ1244" s="231">
        <f t="shared" si="2350"/>
        <v>1.0025467210000001</v>
      </c>
      <c r="HK1244" s="227">
        <f t="shared" si="2351"/>
        <v>3125.4280764499999</v>
      </c>
      <c r="HL1244" s="227">
        <f t="shared" si="2352"/>
        <v>3203.2583264499999</v>
      </c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3"/>
      <c r="JZ1244" s="1"/>
      <c r="KA1244" s="1"/>
      <c r="KB1244" s="1"/>
      <c r="KC1244" s="1"/>
      <c r="KD1244" s="1"/>
      <c r="KE1244" s="1"/>
    </row>
    <row r="1245" spans="1:291" x14ac:dyDescent="0.2">
      <c r="A1245" s="196">
        <f t="shared" si="2323"/>
        <v>43903</v>
      </c>
      <c r="B1245" s="236">
        <f t="shared" si="2336"/>
        <v>130257.07544786669</v>
      </c>
      <c r="C1245" s="66">
        <f t="shared" si="2158"/>
        <v>36941.12013109</v>
      </c>
      <c r="D1245" s="77">
        <f t="shared" si="2324"/>
        <v>5331.42</v>
      </c>
      <c r="E1245" s="67">
        <f>VLOOKUP(A1244,[1]Plan1!$DQ$117:$DS$314,3)</f>
        <v>5344.75</v>
      </c>
      <c r="F1245" s="11">
        <f t="shared" si="2325"/>
        <v>43888</v>
      </c>
      <c r="G1245" s="73">
        <f t="shared" si="2313"/>
        <v>2.5002719725701894E-3</v>
      </c>
      <c r="H1245" s="11">
        <f t="shared" si="2326"/>
        <v>43915</v>
      </c>
      <c r="I1245" s="11">
        <f t="shared" si="2314"/>
        <v>43915</v>
      </c>
      <c r="J1245" s="1">
        <f t="shared" si="2327"/>
        <v>20</v>
      </c>
      <c r="K1245" s="1">
        <f t="shared" si="2328"/>
        <v>12</v>
      </c>
      <c r="L1245" s="66">
        <f t="shared" si="2315"/>
        <v>1.0014994100000001</v>
      </c>
      <c r="M1245" s="70">
        <f t="shared" si="2159"/>
        <v>1.00209952</v>
      </c>
      <c r="N1245" s="70">
        <f t="shared" si="2145"/>
        <v>1.1246461803692589</v>
      </c>
      <c r="O1245" s="66">
        <f t="shared" si="2155"/>
        <v>1.1263324800000001</v>
      </c>
      <c r="P1245" s="66">
        <f t="shared" si="2316"/>
        <v>36996.510016020002</v>
      </c>
      <c r="Q1245" s="74">
        <f t="shared" si="2317"/>
        <v>0</v>
      </c>
      <c r="R1245" s="75">
        <f t="shared" si="2156"/>
        <v>0</v>
      </c>
      <c r="S1245" s="66">
        <f t="shared" si="2157"/>
        <v>0</v>
      </c>
      <c r="T1245" s="10">
        <f t="shared" si="2329"/>
        <v>0.06</v>
      </c>
      <c r="U1245" s="74">
        <f t="shared" si="2152"/>
        <v>12</v>
      </c>
      <c r="V1245" s="74">
        <v>252</v>
      </c>
      <c r="W1245" s="70">
        <f t="shared" si="2318"/>
        <v>1.0027785629999999</v>
      </c>
      <c r="X1245" s="66">
        <f t="shared" si="2319"/>
        <v>102.79713384999999</v>
      </c>
      <c r="Y1245" s="66">
        <v>0</v>
      </c>
      <c r="Z1245" s="67">
        <f t="shared" si="2320"/>
        <v>0</v>
      </c>
      <c r="AA1245" s="68" t="str">
        <f t="shared" si="2330"/>
        <v>A+INCORP J=</v>
      </c>
      <c r="AB1245" s="11">
        <f t="shared" si="2331"/>
        <v>43915</v>
      </c>
      <c r="AC1245" s="227">
        <f t="shared" si="2345"/>
        <v>3113.21</v>
      </c>
      <c r="AD1245" s="227">
        <f t="shared" si="2175"/>
        <v>62.264200000000002</v>
      </c>
      <c r="AE1245" s="227">
        <f t="shared" si="2176"/>
        <v>745.09492666666665</v>
      </c>
      <c r="AF1245" s="228">
        <f t="shared" si="2353"/>
        <v>1.0794326014934477</v>
      </c>
      <c r="AG1245" s="230">
        <f t="shared" si="2354"/>
        <v>495</v>
      </c>
      <c r="AH1245" s="231">
        <f t="shared" si="2177"/>
        <v>1.1212641830000001</v>
      </c>
      <c r="AI1245" s="227">
        <f t="shared" si="2178"/>
        <v>3768.0087010399998</v>
      </c>
      <c r="AJ1245" s="227">
        <f t="shared" si="2179"/>
        <v>4575.3678277066665</v>
      </c>
      <c r="AK1245" s="227">
        <f t="shared" si="2165"/>
        <v>3113.21</v>
      </c>
      <c r="AL1245" s="227">
        <f t="shared" si="2180"/>
        <v>62.264200000000002</v>
      </c>
      <c r="AM1245" s="227">
        <f t="shared" si="2181"/>
        <v>713.96282666666673</v>
      </c>
      <c r="AN1245" s="228">
        <f t="shared" si="2166"/>
        <v>1.0784623923298191</v>
      </c>
      <c r="AO1245" s="230">
        <f t="shared" si="2167"/>
        <v>474</v>
      </c>
      <c r="AP1245" s="231">
        <f t="shared" si="2182"/>
        <v>1.115832811</v>
      </c>
      <c r="AQ1245" s="227">
        <f t="shared" si="2183"/>
        <v>3746.3862396300001</v>
      </c>
      <c r="AR1245" s="227">
        <f t="shared" si="2184"/>
        <v>4522.6132662966666</v>
      </c>
      <c r="AS1245" s="227">
        <f t="shared" si="2332"/>
        <v>3113.21</v>
      </c>
      <c r="AT1245" s="227">
        <f t="shared" si="2185"/>
        <v>62.264200000000002</v>
      </c>
      <c r="AU1245" s="227">
        <f t="shared" si="2186"/>
        <v>682.83072666666669</v>
      </c>
      <c r="AV1245" s="228">
        <f t="shared" si="2333"/>
        <v>1.0760954482417842</v>
      </c>
      <c r="AW1245" s="230">
        <f t="shared" si="2334"/>
        <v>453</v>
      </c>
      <c r="AX1245" s="231">
        <f t="shared" si="2187"/>
        <v>1.1104277469999999</v>
      </c>
      <c r="AY1245" s="227">
        <f t="shared" si="2188"/>
        <v>3720.0563325399999</v>
      </c>
      <c r="AZ1245" s="227">
        <f t="shared" si="2189"/>
        <v>4465.1512592066665</v>
      </c>
      <c r="BA1245" s="227">
        <f t="shared" si="2311"/>
        <v>3113.21</v>
      </c>
      <c r="BB1245" s="227">
        <f t="shared" si="2190"/>
        <v>62.264200000000002</v>
      </c>
      <c r="BC1245" s="227">
        <f t="shared" si="2191"/>
        <v>650.66088999999999</v>
      </c>
      <c r="BD1245" s="228">
        <f t="shared" si="2163"/>
        <v>1.0718076423876042</v>
      </c>
      <c r="BE1245" s="230">
        <f t="shared" si="2164"/>
        <v>433</v>
      </c>
      <c r="BF1245" s="231">
        <f t="shared" si="2192"/>
        <v>1.105304412</v>
      </c>
      <c r="BG1245" s="227">
        <f t="shared" si="2193"/>
        <v>3688.1380592199998</v>
      </c>
      <c r="BH1245" s="227">
        <f t="shared" si="2194"/>
        <v>4401.06314922</v>
      </c>
      <c r="BI1245" s="227">
        <f t="shared" si="2342"/>
        <v>3113.21</v>
      </c>
      <c r="BJ1245" s="227">
        <f t="shared" si="2195"/>
        <v>62.264200000000002</v>
      </c>
      <c r="BK1245" s="227">
        <f t="shared" si="2196"/>
        <v>619.52878999999996</v>
      </c>
      <c r="BL1245" s="228">
        <f t="shared" si="2321"/>
        <v>1.058470765012189</v>
      </c>
      <c r="BM1245" s="230">
        <f t="shared" si="2322"/>
        <v>411</v>
      </c>
      <c r="BN1245" s="231">
        <f t="shared" si="2197"/>
        <v>1.09969604</v>
      </c>
      <c r="BO1245" s="227">
        <f t="shared" si="2198"/>
        <v>3623.7643256800002</v>
      </c>
      <c r="BP1245" s="227">
        <f t="shared" si="2199"/>
        <v>4305.5573156800001</v>
      </c>
      <c r="BQ1245" s="227">
        <f t="shared" si="2162"/>
        <v>3113.21</v>
      </c>
      <c r="BR1245" s="227">
        <f t="shared" si="2200"/>
        <v>62.264200000000002</v>
      </c>
      <c r="BS1245" s="227">
        <f t="shared" si="2201"/>
        <v>585.28348000000005</v>
      </c>
      <c r="BT1245" s="228">
        <f t="shared" si="2160"/>
        <v>1.0549886212881219</v>
      </c>
      <c r="BU1245" s="230">
        <f t="shared" si="2161"/>
        <v>388</v>
      </c>
      <c r="BV1245" s="231">
        <f t="shared" si="2202"/>
        <v>1.0938631670000001</v>
      </c>
      <c r="BW1245" s="227">
        <f t="shared" si="2203"/>
        <v>3592.6854170299998</v>
      </c>
      <c r="BX1245" s="227">
        <f t="shared" si="2204"/>
        <v>4240.23309703</v>
      </c>
      <c r="BY1245" s="227">
        <f t="shared" si="2312"/>
        <v>3113.21</v>
      </c>
      <c r="BZ1245" s="227">
        <f t="shared" si="2205"/>
        <v>62.264200000000002</v>
      </c>
      <c r="CA1245" s="227">
        <f t="shared" si="2206"/>
        <v>555.18911666666656</v>
      </c>
      <c r="CB1245" s="228">
        <f t="shared" si="2309"/>
        <v>1.0559379242280309</v>
      </c>
      <c r="CC1245" s="230">
        <f t="shared" si="2310"/>
        <v>368</v>
      </c>
      <c r="CD1245" s="231">
        <f t="shared" si="2207"/>
        <v>1.088816258</v>
      </c>
      <c r="CE1245" s="227">
        <f t="shared" si="2208"/>
        <v>3579.32720857</v>
      </c>
      <c r="CF1245" s="227">
        <f t="shared" si="2209"/>
        <v>4196.780525236667</v>
      </c>
      <c r="CG1245" s="227">
        <f t="shared" si="2305"/>
        <v>3113.21</v>
      </c>
      <c r="CH1245" s="227">
        <f t="shared" si="2210"/>
        <v>62.264200000000002</v>
      </c>
      <c r="CI1245" s="227">
        <f t="shared" si="2211"/>
        <v>524.05701666666664</v>
      </c>
      <c r="CJ1245" s="228">
        <f t="shared" si="2153"/>
        <v>1.0508939525283567</v>
      </c>
      <c r="CK1245" s="230">
        <f t="shared" si="2154"/>
        <v>347</v>
      </c>
      <c r="CL1245" s="231">
        <f t="shared" si="2212"/>
        <v>1.083542062</v>
      </c>
      <c r="CM1245" s="227">
        <f t="shared" si="2213"/>
        <v>3544.9742466600001</v>
      </c>
      <c r="CN1245" s="227">
        <f t="shared" si="2214"/>
        <v>4131.2954633266663</v>
      </c>
      <c r="CO1245" s="227">
        <f t="shared" si="2308"/>
        <v>3113.21</v>
      </c>
      <c r="CP1245" s="227">
        <f t="shared" si="2215"/>
        <v>62.264200000000002</v>
      </c>
      <c r="CQ1245" s="227">
        <f t="shared" si="2216"/>
        <v>490.8494433333334</v>
      </c>
      <c r="CR1245" s="228">
        <f t="shared" si="2306"/>
        <v>1.0461868855547651</v>
      </c>
      <c r="CS1245" s="230">
        <f t="shared" si="2307"/>
        <v>327</v>
      </c>
      <c r="CT1245" s="231">
        <f t="shared" si="2217"/>
        <v>1.078542772</v>
      </c>
      <c r="CU1245" s="227">
        <f t="shared" si="2218"/>
        <v>3512.8132410600001</v>
      </c>
      <c r="CV1245" s="227">
        <f t="shared" si="2219"/>
        <v>4065.9268843933332</v>
      </c>
      <c r="CW1245" s="227">
        <f t="shared" si="2151"/>
        <v>3113.21</v>
      </c>
      <c r="CX1245" s="227">
        <f t="shared" si="2220"/>
        <v>62.264200000000002</v>
      </c>
      <c r="CY1245" s="227">
        <f t="shared" si="2221"/>
        <v>459.71734333333336</v>
      </c>
      <c r="CZ1245" s="228">
        <f t="shared" si="2149"/>
        <v>1.0483889742855463</v>
      </c>
      <c r="DA1245" s="239">
        <f t="shared" si="2150"/>
        <v>306</v>
      </c>
      <c r="DB1245" s="231">
        <f t="shared" si="2222"/>
        <v>1.073318341</v>
      </c>
      <c r="DC1245" s="227">
        <f t="shared" si="2223"/>
        <v>3503.1554753300002</v>
      </c>
      <c r="DD1245" s="227">
        <f t="shared" si="2224"/>
        <v>4025.1370186633335</v>
      </c>
      <c r="DE1245" s="227">
        <f t="shared" si="2304"/>
        <v>3113.21</v>
      </c>
      <c r="DF1245" s="227">
        <f t="shared" si="2225"/>
        <v>62.264200000000002</v>
      </c>
      <c r="DG1245" s="227">
        <f t="shared" si="2226"/>
        <v>428.58524333333338</v>
      </c>
      <c r="DH1245" s="228">
        <f t="shared" si="2302"/>
        <v>1.0468186381431888</v>
      </c>
      <c r="DI1245" s="239">
        <f t="shared" si="2303"/>
        <v>285</v>
      </c>
      <c r="DJ1245" s="231">
        <f t="shared" si="2227"/>
        <v>1.068119217</v>
      </c>
      <c r="DK1245" s="227">
        <f t="shared" si="2228"/>
        <v>3480.9644818000002</v>
      </c>
      <c r="DL1245" s="227">
        <f t="shared" si="2229"/>
        <v>3971.8139251333337</v>
      </c>
      <c r="DM1245" s="227">
        <f t="shared" si="2148"/>
        <v>3113.21</v>
      </c>
      <c r="DN1245" s="227">
        <f t="shared" si="2230"/>
        <v>62.264200000000002</v>
      </c>
      <c r="DO1245" s="227">
        <f t="shared" si="2231"/>
        <v>396.41540666666663</v>
      </c>
      <c r="DP1245" s="228">
        <f t="shared" si="2146"/>
        <v>1.0434799139614801</v>
      </c>
      <c r="DQ1245" s="239">
        <f t="shared" si="2147"/>
        <v>264</v>
      </c>
      <c r="DR1245" s="231">
        <f t="shared" si="2232"/>
        <v>1.0629452770000001</v>
      </c>
      <c r="DS1245" s="227">
        <f t="shared" si="2233"/>
        <v>3453.05437381</v>
      </c>
      <c r="DT1245" s="227">
        <f t="shared" si="2234"/>
        <v>3911.7339804766666</v>
      </c>
      <c r="DU1245" s="227">
        <f t="shared" si="2301"/>
        <v>3113.21</v>
      </c>
      <c r="DV1245" s="227">
        <f t="shared" si="2235"/>
        <v>62.264200000000002</v>
      </c>
      <c r="DW1245" s="227">
        <f t="shared" si="2236"/>
        <v>367.35878000000002</v>
      </c>
      <c r="DX1245" s="228">
        <f t="shared" si="2298"/>
        <v>1.0390127281892307</v>
      </c>
      <c r="DY1245" s="239">
        <f t="shared" si="2299"/>
        <v>246</v>
      </c>
      <c r="DZ1245" s="231">
        <f t="shared" si="2237"/>
        <v>1.0585304230000001</v>
      </c>
      <c r="EA1245" s="227">
        <f t="shared" si="2238"/>
        <v>3423.9911154400002</v>
      </c>
      <c r="EB1245" s="227">
        <f t="shared" si="2239"/>
        <v>3853.6140954400003</v>
      </c>
      <c r="EC1245" s="227">
        <f t="shared" si="2370"/>
        <v>3113.21</v>
      </c>
      <c r="ED1245" s="227">
        <f t="shared" si="2240"/>
        <v>62.264200000000002</v>
      </c>
      <c r="EE1245" s="227">
        <f t="shared" si="2241"/>
        <v>335.18894333333338</v>
      </c>
      <c r="EF1245" s="228">
        <f t="shared" si="2371"/>
        <v>1.0312785369125863</v>
      </c>
      <c r="EG1245" s="239">
        <f t="shared" si="2372"/>
        <v>224</v>
      </c>
      <c r="EH1245" s="231">
        <f t="shared" si="2242"/>
        <v>1.0531593859999999</v>
      </c>
      <c r="EI1245" s="227">
        <f t="shared" si="2243"/>
        <v>3381.2594691200002</v>
      </c>
      <c r="EJ1245" s="227">
        <f t="shared" si="2244"/>
        <v>3778.7126124533333</v>
      </c>
      <c r="EK1245" s="227">
        <f t="shared" si="2300"/>
        <v>3113.21</v>
      </c>
      <c r="EL1245" s="227">
        <f t="shared" si="2245"/>
        <v>62.264200000000002</v>
      </c>
      <c r="EM1245" s="227">
        <f t="shared" si="2246"/>
        <v>301.98136999999997</v>
      </c>
      <c r="EN1245" s="228">
        <f t="shared" si="2296"/>
        <v>1.0254338872319275</v>
      </c>
      <c r="EO1245" s="239">
        <f t="shared" si="2297"/>
        <v>203</v>
      </c>
      <c r="EP1245" s="231">
        <f t="shared" si="2247"/>
        <v>1.0480579109999999</v>
      </c>
      <c r="EQ1245" s="227">
        <f t="shared" si="2248"/>
        <v>3345.8106761600002</v>
      </c>
      <c r="ER1245" s="227">
        <f t="shared" si="2249"/>
        <v>3710.0562461600002</v>
      </c>
      <c r="ES1245" s="227">
        <f t="shared" si="2369"/>
        <v>3113.21</v>
      </c>
      <c r="ET1245" s="227">
        <f t="shared" si="2250"/>
        <v>62.264200000000002</v>
      </c>
      <c r="EU1245" s="227">
        <f t="shared" si="2251"/>
        <v>271.88700666666665</v>
      </c>
      <c r="EV1245" s="228">
        <f t="shared" si="2367"/>
        <v>1.0241023814626358</v>
      </c>
      <c r="EW1245" s="239">
        <f t="shared" si="2368"/>
        <v>183</v>
      </c>
      <c r="EX1245" s="231">
        <f t="shared" si="2252"/>
        <v>1.0432223389999999</v>
      </c>
      <c r="EY1245" s="227">
        <f t="shared" si="2253"/>
        <v>3326.0492146900001</v>
      </c>
      <c r="EZ1245" s="227">
        <f t="shared" si="2254"/>
        <v>3660.200421356667</v>
      </c>
      <c r="FA1245" s="227">
        <f t="shared" si="2290"/>
        <v>3113.21</v>
      </c>
      <c r="FB1245" s="227">
        <f t="shared" si="2255"/>
        <v>62.264200000000002</v>
      </c>
      <c r="FC1245" s="227">
        <f t="shared" si="2256"/>
        <v>240.75490666666667</v>
      </c>
      <c r="FD1245" s="228">
        <f t="shared" si="2288"/>
        <v>1.0240002536879971</v>
      </c>
      <c r="FE1245" s="239">
        <f t="shared" si="2289"/>
        <v>161</v>
      </c>
      <c r="FF1245" s="231">
        <f t="shared" si="2257"/>
        <v>1.037928975</v>
      </c>
      <c r="FG1245" s="227">
        <f t="shared" si="2258"/>
        <v>3308.8426647400001</v>
      </c>
      <c r="FH1245" s="227">
        <f t="shared" si="2259"/>
        <v>3611.8617714066668</v>
      </c>
      <c r="FI1245" s="227">
        <f t="shared" si="2366"/>
        <v>3113.21</v>
      </c>
      <c r="FJ1245" s="227">
        <f t="shared" si="2260"/>
        <v>62.264200000000002</v>
      </c>
      <c r="FK1245" s="227">
        <f t="shared" si="2261"/>
        <v>207.54733333333334</v>
      </c>
      <c r="FL1245" s="228">
        <f t="shared" si="2364"/>
        <v>1.0220577809960574</v>
      </c>
      <c r="FM1245" s="239">
        <f t="shared" si="2365"/>
        <v>139</v>
      </c>
      <c r="FN1245" s="231">
        <f t="shared" si="2262"/>
        <v>1.03266247</v>
      </c>
      <c r="FO1245" s="227">
        <f t="shared" si="2263"/>
        <v>3285.80858089</v>
      </c>
      <c r="FP1245" s="227">
        <f t="shared" si="2264"/>
        <v>3555.6201142233335</v>
      </c>
      <c r="FQ1245" s="227">
        <f t="shared" si="2287"/>
        <v>3113.21</v>
      </c>
      <c r="FR1245" s="227">
        <f t="shared" si="2265"/>
        <v>62.264200000000002</v>
      </c>
      <c r="FS1245" s="227">
        <f t="shared" si="2266"/>
        <v>176.41523333333336</v>
      </c>
      <c r="FT1245" s="228">
        <f t="shared" si="2285"/>
        <v>1.0209340926780379</v>
      </c>
      <c r="FU1245" s="239">
        <f t="shared" si="2286"/>
        <v>117</v>
      </c>
      <c r="FV1245" s="231">
        <f t="shared" si="2267"/>
        <v>1.0274226879999999</v>
      </c>
      <c r="FW1245" s="227">
        <f t="shared" si="2268"/>
        <v>3265.5420108100002</v>
      </c>
      <c r="FX1245" s="227">
        <f t="shared" si="2269"/>
        <v>3504.2214441433334</v>
      </c>
      <c r="FY1245" s="227">
        <f t="shared" si="2363"/>
        <v>3113.21</v>
      </c>
      <c r="FZ1245" s="227">
        <f t="shared" si="2270"/>
        <v>62.264200000000002</v>
      </c>
      <c r="GA1245" s="227">
        <f t="shared" si="2271"/>
        <v>145.28313333333335</v>
      </c>
      <c r="GB1245" s="228">
        <f t="shared" si="2356"/>
        <v>1.021342254751086</v>
      </c>
      <c r="GC1245" s="239">
        <f t="shared" si="2357"/>
        <v>95</v>
      </c>
      <c r="GD1245" s="231">
        <f t="shared" si="2272"/>
        <v>1.022209492</v>
      </c>
      <c r="GE1245" s="227">
        <f t="shared" si="2273"/>
        <v>3250.2713970200002</v>
      </c>
      <c r="GF1245" s="227">
        <f t="shared" si="2274"/>
        <v>3457.8187303533336</v>
      </c>
      <c r="GG1245" s="227">
        <f t="shared" si="2279"/>
        <v>3113.21</v>
      </c>
      <c r="GH1245" s="227">
        <f t="shared" si="2291"/>
        <v>62.264200000000002</v>
      </c>
      <c r="GI1245" s="227">
        <f t="shared" si="2292"/>
        <v>113.11329666666667</v>
      </c>
      <c r="GJ1245" s="228">
        <f t="shared" si="2275"/>
        <v>1.0203215134869561</v>
      </c>
      <c r="GK1245" s="239">
        <f t="shared" si="2276"/>
        <v>75</v>
      </c>
      <c r="GL1245" s="231">
        <f t="shared" si="2293"/>
        <v>1.0174931810000001</v>
      </c>
      <c r="GM1245" s="227">
        <f t="shared" si="2294"/>
        <v>3232.04179355</v>
      </c>
      <c r="GN1245" s="227">
        <f t="shared" si="2295"/>
        <v>3407.4192902166665</v>
      </c>
      <c r="GO1245" s="227">
        <f t="shared" si="2355"/>
        <v>3113.21</v>
      </c>
      <c r="GP1245" s="227">
        <f t="shared" si="2358"/>
        <v>62.264200000000002</v>
      </c>
      <c r="GQ1245" s="227">
        <f t="shared" si="2359"/>
        <v>80.943460000000002</v>
      </c>
      <c r="GR1245" s="228">
        <f t="shared" si="2346"/>
        <v>1.0151440194834256</v>
      </c>
      <c r="GS1245" s="239">
        <f t="shared" si="2347"/>
        <v>53</v>
      </c>
      <c r="GT1245" s="231">
        <f t="shared" si="2360"/>
        <v>1.0123303690000001</v>
      </c>
      <c r="GU1245" s="227">
        <f t="shared" si="2361"/>
        <v>3199.3248748699998</v>
      </c>
      <c r="GV1245" s="227">
        <f t="shared" si="2362"/>
        <v>3342.5325348699998</v>
      </c>
      <c r="GW1245" s="227">
        <f t="shared" si="2277"/>
        <v>3113.21</v>
      </c>
      <c r="GX1245" s="227">
        <f t="shared" si="2280"/>
        <v>62.264200000000002</v>
      </c>
      <c r="GY1245" s="227">
        <f t="shared" si="2281"/>
        <v>47.735886666666673</v>
      </c>
      <c r="GZ1245" s="228">
        <f t="shared" si="2170"/>
        <v>1.0036020728369555</v>
      </c>
      <c r="HA1245" s="239">
        <f t="shared" si="2171"/>
        <v>32</v>
      </c>
      <c r="HB1245" s="231">
        <f t="shared" si="2282"/>
        <v>1.0074266679999999</v>
      </c>
      <c r="HC1245" s="227">
        <f t="shared" si="2283"/>
        <v>3147.6280689800001</v>
      </c>
      <c r="HD1245" s="227">
        <f t="shared" si="2284"/>
        <v>3257.6281556466665</v>
      </c>
      <c r="HE1245" s="227">
        <f t="shared" si="2343"/>
        <v>3113.21</v>
      </c>
      <c r="HF1245" s="227">
        <f t="shared" si="2348"/>
        <v>62.264200000000002</v>
      </c>
      <c r="HG1245" s="227">
        <f t="shared" si="2349"/>
        <v>16.603786666666668</v>
      </c>
      <c r="HH1245" s="228">
        <f t="shared" si="2338"/>
        <v>1.0014994049061723</v>
      </c>
      <c r="HI1245" s="239">
        <f t="shared" si="2339"/>
        <v>12</v>
      </c>
      <c r="HJ1245" s="231">
        <f t="shared" si="2350"/>
        <v>1.0027785629999999</v>
      </c>
      <c r="HK1245" s="227">
        <f t="shared" si="2351"/>
        <v>3126.5411826899999</v>
      </c>
      <c r="HL1245" s="227">
        <f t="shared" si="2352"/>
        <v>3205.4091693566666</v>
      </c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3"/>
      <c r="JZ1245" s="1"/>
      <c r="KA1245" s="1"/>
      <c r="KB1245" s="1"/>
      <c r="KC1245" s="1"/>
      <c r="KD1245" s="1"/>
      <c r="KE1245" s="1"/>
    </row>
    <row r="1246" spans="1:291" x14ac:dyDescent="0.2">
      <c r="A1246" s="196">
        <f t="shared" si="2323"/>
        <v>43904</v>
      </c>
      <c r="B1246" s="236">
        <f t="shared" si="2336"/>
        <v>130305.49603016666</v>
      </c>
      <c r="C1246" s="66">
        <f t="shared" si="2158"/>
        <v>36941.12013109</v>
      </c>
      <c r="D1246" s="77">
        <f t="shared" si="2324"/>
        <v>5331.42</v>
      </c>
      <c r="E1246" s="67">
        <f>VLOOKUP(A1245,[1]Plan1!$DQ$117:$DS$314,3)</f>
        <v>5344.75</v>
      </c>
      <c r="F1246" s="11">
        <f t="shared" si="2325"/>
        <v>43888</v>
      </c>
      <c r="G1246" s="73">
        <f t="shared" si="2313"/>
        <v>2.5002719725701894E-3</v>
      </c>
      <c r="H1246" s="11">
        <f t="shared" si="2326"/>
        <v>43915</v>
      </c>
      <c r="I1246" s="11">
        <f t="shared" si="2314"/>
        <v>43915</v>
      </c>
      <c r="J1246" s="1">
        <f t="shared" si="2327"/>
        <v>20</v>
      </c>
      <c r="K1246" s="1">
        <f t="shared" si="2328"/>
        <v>13</v>
      </c>
      <c r="L1246" s="66">
        <f t="shared" si="2315"/>
        <v>1.0016244599999999</v>
      </c>
      <c r="M1246" s="70">
        <f t="shared" si="2159"/>
        <v>1.00209952</v>
      </c>
      <c r="N1246" s="70">
        <f t="shared" si="2145"/>
        <v>1.1246461803692589</v>
      </c>
      <c r="O1246" s="66">
        <f t="shared" si="2155"/>
        <v>1.12647312</v>
      </c>
      <c r="P1246" s="66">
        <f t="shared" si="2316"/>
        <v>37001.12950309</v>
      </c>
      <c r="Q1246" s="74">
        <f t="shared" si="2317"/>
        <v>0</v>
      </c>
      <c r="R1246" s="75">
        <f t="shared" si="2156"/>
        <v>0</v>
      </c>
      <c r="S1246" s="66">
        <f t="shared" si="2157"/>
        <v>0</v>
      </c>
      <c r="T1246" s="10">
        <f t="shared" si="2329"/>
        <v>0.06</v>
      </c>
      <c r="U1246" s="74">
        <f t="shared" si="2152"/>
        <v>13</v>
      </c>
      <c r="V1246" s="74">
        <v>252</v>
      </c>
      <c r="W1246" s="70">
        <f t="shared" si="2318"/>
        <v>1.0030104580000001</v>
      </c>
      <c r="X1246" s="66">
        <f t="shared" si="2319"/>
        <v>111.39034632000001</v>
      </c>
      <c r="Y1246" s="66">
        <v>0</v>
      </c>
      <c r="Z1246" s="67">
        <f t="shared" si="2320"/>
        <v>0</v>
      </c>
      <c r="AA1246" s="68" t="str">
        <f t="shared" si="2330"/>
        <v>A+INCORP J=</v>
      </c>
      <c r="AB1246" s="11">
        <f t="shared" si="2331"/>
        <v>43915</v>
      </c>
      <c r="AC1246" s="227">
        <f t="shared" si="2345"/>
        <v>3113.21</v>
      </c>
      <c r="AD1246" s="227">
        <f t="shared" si="2175"/>
        <v>62.264200000000002</v>
      </c>
      <c r="AE1246" s="227">
        <f t="shared" si="2176"/>
        <v>746.13266333333331</v>
      </c>
      <c r="AF1246" s="228">
        <f t="shared" si="2353"/>
        <v>1.0795673853195111</v>
      </c>
      <c r="AG1246" s="230">
        <f t="shared" si="2354"/>
        <v>495</v>
      </c>
      <c r="AH1246" s="231">
        <f t="shared" si="2177"/>
        <v>1.1212641830000001</v>
      </c>
      <c r="AI1246" s="227">
        <f t="shared" si="2178"/>
        <v>3768.4791951100001</v>
      </c>
      <c r="AJ1246" s="227">
        <f t="shared" si="2179"/>
        <v>4576.876058443333</v>
      </c>
      <c r="AK1246" s="227">
        <f t="shared" si="2165"/>
        <v>3113.21</v>
      </c>
      <c r="AL1246" s="227">
        <f t="shared" si="2180"/>
        <v>62.264200000000002</v>
      </c>
      <c r="AM1246" s="227">
        <f t="shared" si="2181"/>
        <v>715.00056333333328</v>
      </c>
      <c r="AN1246" s="228">
        <f t="shared" si="2166"/>
        <v>1.078597055010289</v>
      </c>
      <c r="AO1246" s="230">
        <f t="shared" si="2167"/>
        <v>474</v>
      </c>
      <c r="AP1246" s="231">
        <f t="shared" si="2182"/>
        <v>1.115832811</v>
      </c>
      <c r="AQ1246" s="227">
        <f t="shared" si="2183"/>
        <v>3746.8540337899999</v>
      </c>
      <c r="AR1246" s="227">
        <f t="shared" si="2184"/>
        <v>4524.118797123333</v>
      </c>
      <c r="AS1246" s="227">
        <f t="shared" si="2332"/>
        <v>3113.21</v>
      </c>
      <c r="AT1246" s="227">
        <f t="shared" si="2185"/>
        <v>62.264200000000002</v>
      </c>
      <c r="AU1246" s="227">
        <f t="shared" si="2186"/>
        <v>683.86846333333324</v>
      </c>
      <c r="AV1246" s="228">
        <f t="shared" si="2333"/>
        <v>1.0762298153727405</v>
      </c>
      <c r="AW1246" s="230">
        <f t="shared" si="2334"/>
        <v>453</v>
      </c>
      <c r="AX1246" s="231">
        <f t="shared" si="2187"/>
        <v>1.1104277469999999</v>
      </c>
      <c r="AY1246" s="227">
        <f t="shared" si="2188"/>
        <v>3720.5208390100001</v>
      </c>
      <c r="AZ1246" s="227">
        <f t="shared" si="2189"/>
        <v>4466.6535023433335</v>
      </c>
      <c r="BA1246" s="227">
        <f t="shared" si="2311"/>
        <v>3113.21</v>
      </c>
      <c r="BB1246" s="227">
        <f t="shared" si="2190"/>
        <v>62.264200000000002</v>
      </c>
      <c r="BC1246" s="227">
        <f t="shared" si="2191"/>
        <v>651.69862666666666</v>
      </c>
      <c r="BD1246" s="228">
        <f t="shared" si="2163"/>
        <v>1.0719414741197986</v>
      </c>
      <c r="BE1246" s="230">
        <f t="shared" si="2164"/>
        <v>433</v>
      </c>
      <c r="BF1246" s="231">
        <f t="shared" si="2192"/>
        <v>1.105304412</v>
      </c>
      <c r="BG1246" s="227">
        <f t="shared" si="2193"/>
        <v>3688.5985802</v>
      </c>
      <c r="BH1246" s="227">
        <f t="shared" si="2194"/>
        <v>4402.5614068666664</v>
      </c>
      <c r="BI1246" s="227">
        <f t="shared" si="2342"/>
        <v>3113.21</v>
      </c>
      <c r="BJ1246" s="227">
        <f t="shared" si="2195"/>
        <v>62.264200000000002</v>
      </c>
      <c r="BK1246" s="227">
        <f t="shared" si="2196"/>
        <v>620.56652666666673</v>
      </c>
      <c r="BL1246" s="228">
        <f t="shared" si="2321"/>
        <v>1.0586029314293299</v>
      </c>
      <c r="BM1246" s="230">
        <f t="shared" si="2322"/>
        <v>411</v>
      </c>
      <c r="BN1246" s="231">
        <f t="shared" si="2197"/>
        <v>1.09969604</v>
      </c>
      <c r="BO1246" s="227">
        <f t="shared" si="2198"/>
        <v>3624.21680861</v>
      </c>
      <c r="BP1246" s="227">
        <f t="shared" si="2199"/>
        <v>4307.0475352766671</v>
      </c>
      <c r="BQ1246" s="227">
        <f t="shared" si="2162"/>
        <v>3113.21</v>
      </c>
      <c r="BR1246" s="227">
        <f t="shared" si="2200"/>
        <v>62.264200000000002</v>
      </c>
      <c r="BS1246" s="227">
        <f t="shared" si="2201"/>
        <v>586.3212166666666</v>
      </c>
      <c r="BT1246" s="228">
        <f t="shared" si="2160"/>
        <v>1.0551203529058568</v>
      </c>
      <c r="BU1246" s="230">
        <f t="shared" si="2161"/>
        <v>388</v>
      </c>
      <c r="BV1246" s="231">
        <f t="shared" si="2202"/>
        <v>1.0938631670000001</v>
      </c>
      <c r="BW1246" s="227">
        <f t="shared" si="2203"/>
        <v>3593.13401927</v>
      </c>
      <c r="BX1246" s="227">
        <f t="shared" si="2204"/>
        <v>4241.7194359366667</v>
      </c>
      <c r="BY1246" s="227">
        <f t="shared" si="2312"/>
        <v>3113.21</v>
      </c>
      <c r="BZ1246" s="227">
        <f t="shared" si="2205"/>
        <v>62.264200000000002</v>
      </c>
      <c r="CA1246" s="227">
        <f t="shared" si="2206"/>
        <v>556.22685333333334</v>
      </c>
      <c r="CB1246" s="228">
        <f t="shared" si="2309"/>
        <v>1.0560697743808947</v>
      </c>
      <c r="CC1246" s="230">
        <f t="shared" si="2310"/>
        <v>368</v>
      </c>
      <c r="CD1246" s="231">
        <f t="shared" si="2207"/>
        <v>1.088816258</v>
      </c>
      <c r="CE1246" s="227">
        <f t="shared" si="2208"/>
        <v>3579.77414284</v>
      </c>
      <c r="CF1246" s="227">
        <f t="shared" si="2209"/>
        <v>4198.2651961733336</v>
      </c>
      <c r="CG1246" s="227">
        <f t="shared" si="2305"/>
        <v>3113.21</v>
      </c>
      <c r="CH1246" s="227">
        <f t="shared" si="2210"/>
        <v>62.264200000000002</v>
      </c>
      <c r="CI1246" s="227">
        <f t="shared" si="2211"/>
        <v>525.09475333333341</v>
      </c>
      <c r="CJ1246" s="228">
        <f t="shared" si="2153"/>
        <v>1.0510251728634779</v>
      </c>
      <c r="CK1246" s="230">
        <f t="shared" si="2154"/>
        <v>347</v>
      </c>
      <c r="CL1246" s="231">
        <f t="shared" si="2212"/>
        <v>1.083542062</v>
      </c>
      <c r="CM1246" s="227">
        <f t="shared" si="2213"/>
        <v>3545.4168914299999</v>
      </c>
      <c r="CN1246" s="227">
        <f t="shared" si="2214"/>
        <v>4132.7758447633332</v>
      </c>
      <c r="CO1246" s="227">
        <f t="shared" si="2308"/>
        <v>3113.21</v>
      </c>
      <c r="CP1246" s="227">
        <f t="shared" si="2215"/>
        <v>62.264200000000002</v>
      </c>
      <c r="CQ1246" s="227">
        <f t="shared" si="2216"/>
        <v>491.88718</v>
      </c>
      <c r="CR1246" s="228">
        <f t="shared" si="2306"/>
        <v>1.0463175181399005</v>
      </c>
      <c r="CS1246" s="230">
        <f t="shared" si="2307"/>
        <v>327</v>
      </c>
      <c r="CT1246" s="231">
        <f t="shared" si="2217"/>
        <v>1.078542772</v>
      </c>
      <c r="CU1246" s="227">
        <f t="shared" si="2218"/>
        <v>3513.2518700300002</v>
      </c>
      <c r="CV1246" s="227">
        <f t="shared" si="2219"/>
        <v>4067.40325003</v>
      </c>
      <c r="CW1246" s="227">
        <f t="shared" si="2151"/>
        <v>3113.21</v>
      </c>
      <c r="CX1246" s="227">
        <f t="shared" si="2220"/>
        <v>62.264200000000002</v>
      </c>
      <c r="CY1246" s="227">
        <f t="shared" si="2221"/>
        <v>460.75508000000008</v>
      </c>
      <c r="CZ1246" s="228">
        <f t="shared" si="2149"/>
        <v>1.0485198818354586</v>
      </c>
      <c r="DA1246" s="239">
        <f t="shared" si="2150"/>
        <v>306</v>
      </c>
      <c r="DB1246" s="231">
        <f t="shared" si="2222"/>
        <v>1.073318341</v>
      </c>
      <c r="DC1246" s="227">
        <f t="shared" si="2223"/>
        <v>3503.59289838</v>
      </c>
      <c r="DD1246" s="227">
        <f t="shared" si="2224"/>
        <v>4026.6121783799999</v>
      </c>
      <c r="DE1246" s="227">
        <f t="shared" si="2304"/>
        <v>3113.21</v>
      </c>
      <c r="DF1246" s="227">
        <f t="shared" si="2225"/>
        <v>62.264200000000002</v>
      </c>
      <c r="DG1246" s="227">
        <f t="shared" si="2226"/>
        <v>429.62298000000004</v>
      </c>
      <c r="DH1246" s="228">
        <f t="shared" si="2302"/>
        <v>1.0469493496123887</v>
      </c>
      <c r="DI1246" s="239">
        <f t="shared" si="2303"/>
        <v>285</v>
      </c>
      <c r="DJ1246" s="231">
        <f t="shared" si="2227"/>
        <v>1.068119217</v>
      </c>
      <c r="DK1246" s="227">
        <f t="shared" si="2228"/>
        <v>3481.3991339499999</v>
      </c>
      <c r="DL1246" s="227">
        <f t="shared" si="2229"/>
        <v>3973.28631395</v>
      </c>
      <c r="DM1246" s="227">
        <f t="shared" si="2148"/>
        <v>3113.21</v>
      </c>
      <c r="DN1246" s="227">
        <f t="shared" si="2230"/>
        <v>62.264200000000002</v>
      </c>
      <c r="DO1246" s="227">
        <f t="shared" si="2231"/>
        <v>397.4531433333334</v>
      </c>
      <c r="DP1246" s="228">
        <f t="shared" si="2146"/>
        <v>1.0436102085394181</v>
      </c>
      <c r="DQ1246" s="239">
        <f t="shared" si="2147"/>
        <v>264</v>
      </c>
      <c r="DR1246" s="231">
        <f t="shared" si="2232"/>
        <v>1.0629452770000001</v>
      </c>
      <c r="DS1246" s="227">
        <f t="shared" si="2233"/>
        <v>3453.48554096</v>
      </c>
      <c r="DT1246" s="227">
        <f t="shared" si="2234"/>
        <v>3913.2028842933332</v>
      </c>
      <c r="DU1246" s="227">
        <f t="shared" si="2301"/>
        <v>3113.21</v>
      </c>
      <c r="DV1246" s="227">
        <f t="shared" si="2235"/>
        <v>62.264200000000002</v>
      </c>
      <c r="DW1246" s="227">
        <f t="shared" si="2236"/>
        <v>368.39651666666668</v>
      </c>
      <c r="DX1246" s="228">
        <f t="shared" si="2298"/>
        <v>1.0391424649700545</v>
      </c>
      <c r="DY1246" s="239">
        <f t="shared" si="2299"/>
        <v>246</v>
      </c>
      <c r="DZ1246" s="231">
        <f t="shared" si="2237"/>
        <v>1.0585304230000001</v>
      </c>
      <c r="EA1246" s="227">
        <f t="shared" si="2238"/>
        <v>3424.4186535899998</v>
      </c>
      <c r="EB1246" s="227">
        <f t="shared" si="2239"/>
        <v>3855.0793702566666</v>
      </c>
      <c r="EC1246" s="227">
        <f t="shared" si="2370"/>
        <v>3113.21</v>
      </c>
      <c r="ED1246" s="227">
        <f t="shared" si="2240"/>
        <v>62.264200000000002</v>
      </c>
      <c r="EE1246" s="227">
        <f t="shared" si="2241"/>
        <v>336.22668000000004</v>
      </c>
      <c r="EF1246" s="228">
        <f t="shared" si="2371"/>
        <v>1.031407307960218</v>
      </c>
      <c r="EG1246" s="239">
        <f t="shared" si="2372"/>
        <v>224</v>
      </c>
      <c r="EH1246" s="231">
        <f t="shared" si="2242"/>
        <v>1.0531593859999999</v>
      </c>
      <c r="EI1246" s="227">
        <f t="shared" si="2243"/>
        <v>3381.6816715700002</v>
      </c>
      <c r="EJ1246" s="227">
        <f t="shared" si="2244"/>
        <v>3780.17255157</v>
      </c>
      <c r="EK1246" s="227">
        <f t="shared" si="2300"/>
        <v>3113.21</v>
      </c>
      <c r="EL1246" s="227">
        <f t="shared" si="2245"/>
        <v>62.264200000000002</v>
      </c>
      <c r="EM1246" s="227">
        <f t="shared" si="2246"/>
        <v>303.01910666666663</v>
      </c>
      <c r="EN1246" s="228">
        <f t="shared" si="2296"/>
        <v>1.0255619284848088</v>
      </c>
      <c r="EO1246" s="239">
        <f t="shared" si="2297"/>
        <v>203</v>
      </c>
      <c r="EP1246" s="231">
        <f t="shared" si="2247"/>
        <v>1.0480579109999999</v>
      </c>
      <c r="EQ1246" s="227">
        <f t="shared" si="2248"/>
        <v>3346.2284522800001</v>
      </c>
      <c r="ER1246" s="227">
        <f t="shared" si="2249"/>
        <v>3711.5117589466668</v>
      </c>
      <c r="ES1246" s="227">
        <f t="shared" si="2369"/>
        <v>3113.21</v>
      </c>
      <c r="ET1246" s="227">
        <f t="shared" si="2250"/>
        <v>62.264200000000002</v>
      </c>
      <c r="EU1246" s="227">
        <f t="shared" si="2251"/>
        <v>272.92474333333337</v>
      </c>
      <c r="EV1246" s="228">
        <f t="shared" si="2367"/>
        <v>1.0242302564564643</v>
      </c>
      <c r="EW1246" s="239">
        <f t="shared" si="2368"/>
        <v>183</v>
      </c>
      <c r="EX1246" s="231">
        <f t="shared" si="2252"/>
        <v>1.0432223389999999</v>
      </c>
      <c r="EY1246" s="227">
        <f t="shared" si="2253"/>
        <v>3326.4645232900002</v>
      </c>
      <c r="EZ1246" s="227">
        <f t="shared" si="2254"/>
        <v>3661.6534666233338</v>
      </c>
      <c r="FA1246" s="227">
        <f t="shared" si="2290"/>
        <v>3113.21</v>
      </c>
      <c r="FB1246" s="227">
        <f t="shared" si="2255"/>
        <v>62.264200000000002</v>
      </c>
      <c r="FC1246" s="227">
        <f t="shared" si="2256"/>
        <v>241.79264333333333</v>
      </c>
      <c r="FD1246" s="228">
        <f t="shared" si="2288"/>
        <v>1.0241281159295961</v>
      </c>
      <c r="FE1246" s="239">
        <f t="shared" si="2289"/>
        <v>161</v>
      </c>
      <c r="FF1246" s="231">
        <f t="shared" si="2257"/>
        <v>1.037928975</v>
      </c>
      <c r="FG1246" s="227">
        <f t="shared" si="2258"/>
        <v>3309.2558248300002</v>
      </c>
      <c r="FH1246" s="227">
        <f t="shared" si="2259"/>
        <v>3613.3126681633335</v>
      </c>
      <c r="FI1246" s="227">
        <f t="shared" si="2366"/>
        <v>3113.21</v>
      </c>
      <c r="FJ1246" s="227">
        <f t="shared" si="2260"/>
        <v>62.264200000000002</v>
      </c>
      <c r="FK1246" s="227">
        <f t="shared" si="2261"/>
        <v>208.58507</v>
      </c>
      <c r="FL1246" s="228">
        <f t="shared" si="2364"/>
        <v>1.0221854006899502</v>
      </c>
      <c r="FM1246" s="239">
        <f t="shared" si="2365"/>
        <v>139</v>
      </c>
      <c r="FN1246" s="231">
        <f t="shared" si="2262"/>
        <v>1.03266247</v>
      </c>
      <c r="FO1246" s="227">
        <f t="shared" si="2263"/>
        <v>3286.2188648199999</v>
      </c>
      <c r="FP1246" s="227">
        <f t="shared" si="2264"/>
        <v>3557.0681348200001</v>
      </c>
      <c r="FQ1246" s="227">
        <f t="shared" si="2287"/>
        <v>3113.21</v>
      </c>
      <c r="FR1246" s="227">
        <f t="shared" si="2265"/>
        <v>62.264200000000002</v>
      </c>
      <c r="FS1246" s="227">
        <f t="shared" si="2266"/>
        <v>177.45297000000002</v>
      </c>
      <c r="FT1246" s="228">
        <f t="shared" si="2285"/>
        <v>1.0210615720620952</v>
      </c>
      <c r="FU1246" s="239">
        <f t="shared" si="2286"/>
        <v>117</v>
      </c>
      <c r="FV1246" s="231">
        <f t="shared" si="2267"/>
        <v>1.0274226879999999</v>
      </c>
      <c r="FW1246" s="227">
        <f t="shared" si="2268"/>
        <v>3265.9497641500002</v>
      </c>
      <c r="FX1246" s="227">
        <f t="shared" si="2269"/>
        <v>3505.6669341500001</v>
      </c>
      <c r="FY1246" s="227">
        <f t="shared" si="2363"/>
        <v>3113.21</v>
      </c>
      <c r="FZ1246" s="227">
        <f t="shared" si="2270"/>
        <v>62.264200000000002</v>
      </c>
      <c r="GA1246" s="227">
        <f t="shared" si="2271"/>
        <v>146.32087000000001</v>
      </c>
      <c r="GB1246" s="228">
        <f t="shared" si="2356"/>
        <v>1.0214697851004799</v>
      </c>
      <c r="GC1246" s="239">
        <f t="shared" si="2357"/>
        <v>95</v>
      </c>
      <c r="GD1246" s="231">
        <f t="shared" si="2272"/>
        <v>1.022209492</v>
      </c>
      <c r="GE1246" s="227">
        <f t="shared" si="2273"/>
        <v>3250.6772435799999</v>
      </c>
      <c r="GF1246" s="227">
        <f t="shared" si="2274"/>
        <v>3459.26231358</v>
      </c>
      <c r="GG1246" s="227">
        <f t="shared" si="2279"/>
        <v>3113.21</v>
      </c>
      <c r="GH1246" s="227">
        <f t="shared" si="2291"/>
        <v>62.264200000000002</v>
      </c>
      <c r="GI1246" s="227">
        <f t="shared" si="2292"/>
        <v>114.15103333333333</v>
      </c>
      <c r="GJ1246" s="228">
        <f t="shared" si="2275"/>
        <v>1.0204489163810435</v>
      </c>
      <c r="GK1246" s="239">
        <f t="shared" si="2276"/>
        <v>75</v>
      </c>
      <c r="GL1246" s="231">
        <f t="shared" si="2293"/>
        <v>1.0174931810000001</v>
      </c>
      <c r="GM1246" s="227">
        <f t="shared" si="2294"/>
        <v>3232.4453638599998</v>
      </c>
      <c r="GN1246" s="227">
        <f t="shared" si="2295"/>
        <v>3408.860597193333</v>
      </c>
      <c r="GO1246" s="227">
        <f t="shared" si="2355"/>
        <v>3113.21</v>
      </c>
      <c r="GP1246" s="227">
        <f t="shared" si="2358"/>
        <v>62.264200000000002</v>
      </c>
      <c r="GQ1246" s="227">
        <f t="shared" si="2359"/>
        <v>81.981196666666662</v>
      </c>
      <c r="GR1246" s="228">
        <f t="shared" si="2346"/>
        <v>1.0152707758874495</v>
      </c>
      <c r="GS1246" s="239">
        <f t="shared" si="2347"/>
        <v>53</v>
      </c>
      <c r="GT1246" s="231">
        <f t="shared" si="2360"/>
        <v>1.0123303690000001</v>
      </c>
      <c r="GU1246" s="227">
        <f t="shared" si="2361"/>
        <v>3199.72435997</v>
      </c>
      <c r="GV1246" s="227">
        <f t="shared" si="2362"/>
        <v>3343.9697566366667</v>
      </c>
      <c r="GW1246" s="227">
        <f t="shared" si="2277"/>
        <v>3113.21</v>
      </c>
      <c r="GX1246" s="227">
        <f t="shared" si="2280"/>
        <v>62.264200000000002</v>
      </c>
      <c r="GY1246" s="227">
        <f t="shared" si="2281"/>
        <v>48.773623333333333</v>
      </c>
      <c r="GZ1246" s="228">
        <f t="shared" si="2170"/>
        <v>1.00372738805074</v>
      </c>
      <c r="HA1246" s="239">
        <f t="shared" si="2171"/>
        <v>32</v>
      </c>
      <c r="HB1246" s="231">
        <f t="shared" si="2282"/>
        <v>1.0074266679999999</v>
      </c>
      <c r="HC1246" s="227">
        <f t="shared" si="2283"/>
        <v>3148.0210989399998</v>
      </c>
      <c r="HD1246" s="227">
        <f t="shared" si="2284"/>
        <v>3259.0589222733333</v>
      </c>
      <c r="HE1246" s="227">
        <f t="shared" si="2343"/>
        <v>3113.21</v>
      </c>
      <c r="HF1246" s="227">
        <f t="shared" si="2348"/>
        <v>62.264200000000002</v>
      </c>
      <c r="HG1246" s="227">
        <f t="shared" si="2349"/>
        <v>17.641523333333332</v>
      </c>
      <c r="HH1246" s="228">
        <f t="shared" si="2338"/>
        <v>1.001624457569402</v>
      </c>
      <c r="HI1246" s="239">
        <f t="shared" si="2339"/>
        <v>12</v>
      </c>
      <c r="HJ1246" s="231">
        <f t="shared" si="2350"/>
        <v>1.0027785629999999</v>
      </c>
      <c r="HK1246" s="227">
        <f t="shared" si="2351"/>
        <v>3126.9315796300002</v>
      </c>
      <c r="HL1246" s="227">
        <f t="shared" si="2352"/>
        <v>3206.8373029633335</v>
      </c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3"/>
      <c r="JZ1246" s="1"/>
      <c r="KA1246" s="1"/>
      <c r="KB1246" s="1"/>
      <c r="KC1246" s="1"/>
      <c r="KD1246" s="1"/>
      <c r="KE1246" s="1"/>
    </row>
    <row r="1247" spans="1:291" x14ac:dyDescent="0.2">
      <c r="A1247" s="196">
        <f t="shared" si="2323"/>
        <v>43905</v>
      </c>
      <c r="B1247" s="236">
        <f t="shared" si="2336"/>
        <v>130330.40171016665</v>
      </c>
      <c r="C1247" s="66">
        <f t="shared" si="2158"/>
        <v>36941.12013109</v>
      </c>
      <c r="D1247" s="77">
        <f t="shared" si="2324"/>
        <v>5331.42</v>
      </c>
      <c r="E1247" s="67">
        <f>VLOOKUP(A1246,[1]Plan1!$DQ$117:$DS$314,3)</f>
        <v>5344.75</v>
      </c>
      <c r="F1247" s="11">
        <f t="shared" si="2325"/>
        <v>43888</v>
      </c>
      <c r="G1247" s="73">
        <f t="shared" si="2313"/>
        <v>2.5002719725701894E-3</v>
      </c>
      <c r="H1247" s="11">
        <f t="shared" si="2326"/>
        <v>43915</v>
      </c>
      <c r="I1247" s="11">
        <f t="shared" si="2314"/>
        <v>43915</v>
      </c>
      <c r="J1247" s="1">
        <f t="shared" si="2327"/>
        <v>20</v>
      </c>
      <c r="K1247" s="1">
        <f t="shared" si="2328"/>
        <v>13</v>
      </c>
      <c r="L1247" s="66">
        <f t="shared" si="2315"/>
        <v>1.0016244599999999</v>
      </c>
      <c r="M1247" s="70">
        <f t="shared" si="2159"/>
        <v>1.00209952</v>
      </c>
      <c r="N1247" s="70">
        <f t="shared" ref="N1247:N1310" si="2373">IF(I1247&gt;I1246,N1246*M1247,N1246)</f>
        <v>1.1246461803692589</v>
      </c>
      <c r="O1247" s="66">
        <f t="shared" si="2155"/>
        <v>1.12647312</v>
      </c>
      <c r="P1247" s="66">
        <f t="shared" si="2316"/>
        <v>37001.12950309</v>
      </c>
      <c r="Q1247" s="74">
        <f t="shared" si="2317"/>
        <v>0</v>
      </c>
      <c r="R1247" s="75">
        <f t="shared" si="2156"/>
        <v>0</v>
      </c>
      <c r="S1247" s="66">
        <f t="shared" si="2157"/>
        <v>0</v>
      </c>
      <c r="T1247" s="10">
        <f t="shared" si="2329"/>
        <v>0.06</v>
      </c>
      <c r="U1247" s="74">
        <f t="shared" si="2152"/>
        <v>13</v>
      </c>
      <c r="V1247" s="74">
        <v>252</v>
      </c>
      <c r="W1247" s="70">
        <f t="shared" si="2318"/>
        <v>1.0030104580000001</v>
      </c>
      <c r="X1247" s="66">
        <f t="shared" si="2319"/>
        <v>111.39034632000001</v>
      </c>
      <c r="Y1247" s="66">
        <v>0</v>
      </c>
      <c r="Z1247" s="67">
        <f t="shared" si="2320"/>
        <v>0</v>
      </c>
      <c r="AA1247" s="68" t="str">
        <f t="shared" si="2330"/>
        <v>A+INCORP J=</v>
      </c>
      <c r="AB1247" s="11">
        <f t="shared" si="2331"/>
        <v>43915</v>
      </c>
      <c r="AC1247" s="227">
        <f t="shared" si="2345"/>
        <v>3113.21</v>
      </c>
      <c r="AD1247" s="227">
        <f t="shared" si="2175"/>
        <v>62.264200000000002</v>
      </c>
      <c r="AE1247" s="227">
        <f t="shared" si="2176"/>
        <v>747.17039999999997</v>
      </c>
      <c r="AF1247" s="228">
        <f t="shared" si="2353"/>
        <v>1.0795673853195111</v>
      </c>
      <c r="AG1247" s="230">
        <f t="shared" si="2354"/>
        <v>495</v>
      </c>
      <c r="AH1247" s="231">
        <f t="shared" si="2177"/>
        <v>1.1212641830000001</v>
      </c>
      <c r="AI1247" s="227">
        <f t="shared" si="2178"/>
        <v>3768.4791951100001</v>
      </c>
      <c r="AJ1247" s="227">
        <f t="shared" si="2179"/>
        <v>4577.9137951100001</v>
      </c>
      <c r="AK1247" s="227">
        <f t="shared" si="2165"/>
        <v>3113.21</v>
      </c>
      <c r="AL1247" s="227">
        <f t="shared" si="2180"/>
        <v>62.264200000000002</v>
      </c>
      <c r="AM1247" s="227">
        <f t="shared" si="2181"/>
        <v>716.03830000000005</v>
      </c>
      <c r="AN1247" s="228">
        <f t="shared" si="2166"/>
        <v>1.078597055010289</v>
      </c>
      <c r="AO1247" s="230">
        <f t="shared" si="2167"/>
        <v>474</v>
      </c>
      <c r="AP1247" s="231">
        <f t="shared" si="2182"/>
        <v>1.115832811</v>
      </c>
      <c r="AQ1247" s="227">
        <f t="shared" si="2183"/>
        <v>3746.8540337899999</v>
      </c>
      <c r="AR1247" s="227">
        <f t="shared" si="2184"/>
        <v>4525.1565337900001</v>
      </c>
      <c r="AS1247" s="227">
        <f t="shared" si="2332"/>
        <v>3113.21</v>
      </c>
      <c r="AT1247" s="227">
        <f t="shared" si="2185"/>
        <v>62.264200000000002</v>
      </c>
      <c r="AU1247" s="227">
        <f t="shared" si="2186"/>
        <v>684.90620000000001</v>
      </c>
      <c r="AV1247" s="228">
        <f t="shared" si="2333"/>
        <v>1.0762298153727405</v>
      </c>
      <c r="AW1247" s="230">
        <f t="shared" si="2334"/>
        <v>453</v>
      </c>
      <c r="AX1247" s="231">
        <f t="shared" si="2187"/>
        <v>1.1104277469999999</v>
      </c>
      <c r="AY1247" s="227">
        <f t="shared" si="2188"/>
        <v>3720.5208390100001</v>
      </c>
      <c r="AZ1247" s="227">
        <f t="shared" si="2189"/>
        <v>4467.6912390100006</v>
      </c>
      <c r="BA1247" s="227">
        <f t="shared" si="2311"/>
        <v>3113.21</v>
      </c>
      <c r="BB1247" s="227">
        <f t="shared" si="2190"/>
        <v>62.264200000000002</v>
      </c>
      <c r="BC1247" s="227">
        <f t="shared" si="2191"/>
        <v>652.73636333333332</v>
      </c>
      <c r="BD1247" s="228">
        <f t="shared" si="2163"/>
        <v>1.0719414741197986</v>
      </c>
      <c r="BE1247" s="230">
        <f t="shared" si="2164"/>
        <v>433</v>
      </c>
      <c r="BF1247" s="231">
        <f t="shared" si="2192"/>
        <v>1.105304412</v>
      </c>
      <c r="BG1247" s="227">
        <f t="shared" si="2193"/>
        <v>3688.5985802</v>
      </c>
      <c r="BH1247" s="227">
        <f t="shared" si="2194"/>
        <v>4403.5991435333335</v>
      </c>
      <c r="BI1247" s="227">
        <f t="shared" si="2342"/>
        <v>3113.21</v>
      </c>
      <c r="BJ1247" s="227">
        <f t="shared" si="2195"/>
        <v>62.264200000000002</v>
      </c>
      <c r="BK1247" s="227">
        <f t="shared" si="2196"/>
        <v>621.60426333333328</v>
      </c>
      <c r="BL1247" s="228">
        <f t="shared" si="2321"/>
        <v>1.0586029314293299</v>
      </c>
      <c r="BM1247" s="230">
        <f t="shared" si="2322"/>
        <v>411</v>
      </c>
      <c r="BN1247" s="231">
        <f t="shared" si="2197"/>
        <v>1.09969604</v>
      </c>
      <c r="BO1247" s="227">
        <f t="shared" si="2198"/>
        <v>3624.21680861</v>
      </c>
      <c r="BP1247" s="227">
        <f t="shared" si="2199"/>
        <v>4308.0852719433333</v>
      </c>
      <c r="BQ1247" s="227">
        <f t="shared" si="2162"/>
        <v>3113.21</v>
      </c>
      <c r="BR1247" s="227">
        <f t="shared" si="2200"/>
        <v>62.264200000000002</v>
      </c>
      <c r="BS1247" s="227">
        <f t="shared" si="2201"/>
        <v>587.35895333333337</v>
      </c>
      <c r="BT1247" s="228">
        <f t="shared" si="2160"/>
        <v>1.0551203529058568</v>
      </c>
      <c r="BU1247" s="230">
        <f t="shared" si="2161"/>
        <v>388</v>
      </c>
      <c r="BV1247" s="231">
        <f t="shared" si="2202"/>
        <v>1.0938631670000001</v>
      </c>
      <c r="BW1247" s="227">
        <f t="shared" si="2203"/>
        <v>3593.13401927</v>
      </c>
      <c r="BX1247" s="227">
        <f t="shared" si="2204"/>
        <v>4242.7571726033329</v>
      </c>
      <c r="BY1247" s="227">
        <f t="shared" si="2312"/>
        <v>3113.21</v>
      </c>
      <c r="BZ1247" s="227">
        <f t="shared" si="2205"/>
        <v>62.264200000000002</v>
      </c>
      <c r="CA1247" s="227">
        <f t="shared" si="2206"/>
        <v>557.26459</v>
      </c>
      <c r="CB1247" s="228">
        <f t="shared" si="2309"/>
        <v>1.0560697743808947</v>
      </c>
      <c r="CC1247" s="230">
        <f t="shared" si="2310"/>
        <v>368</v>
      </c>
      <c r="CD1247" s="231">
        <f t="shared" si="2207"/>
        <v>1.088816258</v>
      </c>
      <c r="CE1247" s="227">
        <f t="shared" si="2208"/>
        <v>3579.77414284</v>
      </c>
      <c r="CF1247" s="227">
        <f t="shared" si="2209"/>
        <v>4199.3029328399998</v>
      </c>
      <c r="CG1247" s="227">
        <f t="shared" si="2305"/>
        <v>3113.21</v>
      </c>
      <c r="CH1247" s="227">
        <f t="shared" si="2210"/>
        <v>62.264200000000002</v>
      </c>
      <c r="CI1247" s="227">
        <f t="shared" si="2211"/>
        <v>526.13248999999996</v>
      </c>
      <c r="CJ1247" s="228">
        <f t="shared" si="2153"/>
        <v>1.0510251728634779</v>
      </c>
      <c r="CK1247" s="230">
        <f t="shared" si="2154"/>
        <v>347</v>
      </c>
      <c r="CL1247" s="231">
        <f t="shared" si="2212"/>
        <v>1.083542062</v>
      </c>
      <c r="CM1247" s="227">
        <f t="shared" si="2213"/>
        <v>3545.4168914299999</v>
      </c>
      <c r="CN1247" s="227">
        <f t="shared" si="2214"/>
        <v>4133.8135814299994</v>
      </c>
      <c r="CO1247" s="227">
        <f t="shared" si="2308"/>
        <v>3113.21</v>
      </c>
      <c r="CP1247" s="227">
        <f t="shared" si="2215"/>
        <v>62.264200000000002</v>
      </c>
      <c r="CQ1247" s="227">
        <f t="shared" si="2216"/>
        <v>492.92491666666672</v>
      </c>
      <c r="CR1247" s="228">
        <f t="shared" si="2306"/>
        <v>1.0463175181399005</v>
      </c>
      <c r="CS1247" s="230">
        <f t="shared" si="2307"/>
        <v>327</v>
      </c>
      <c r="CT1247" s="231">
        <f t="shared" si="2217"/>
        <v>1.078542772</v>
      </c>
      <c r="CU1247" s="227">
        <f t="shared" si="2218"/>
        <v>3513.2518700300002</v>
      </c>
      <c r="CV1247" s="227">
        <f t="shared" si="2219"/>
        <v>4068.4409866966671</v>
      </c>
      <c r="CW1247" s="227">
        <f t="shared" si="2151"/>
        <v>3113.21</v>
      </c>
      <c r="CX1247" s="227">
        <f t="shared" si="2220"/>
        <v>62.264200000000002</v>
      </c>
      <c r="CY1247" s="227">
        <f t="shared" si="2221"/>
        <v>461.79281666666668</v>
      </c>
      <c r="CZ1247" s="228">
        <f t="shared" si="2149"/>
        <v>1.0485198818354586</v>
      </c>
      <c r="DA1247" s="239">
        <f t="shared" si="2150"/>
        <v>306</v>
      </c>
      <c r="DB1247" s="231">
        <f t="shared" si="2222"/>
        <v>1.073318341</v>
      </c>
      <c r="DC1247" s="227">
        <f t="shared" si="2223"/>
        <v>3503.59289838</v>
      </c>
      <c r="DD1247" s="227">
        <f t="shared" si="2224"/>
        <v>4027.6499150466666</v>
      </c>
      <c r="DE1247" s="227">
        <f t="shared" si="2304"/>
        <v>3113.21</v>
      </c>
      <c r="DF1247" s="227">
        <f t="shared" si="2225"/>
        <v>62.264200000000002</v>
      </c>
      <c r="DG1247" s="227">
        <f t="shared" si="2226"/>
        <v>430.6607166666667</v>
      </c>
      <c r="DH1247" s="228">
        <f t="shared" si="2302"/>
        <v>1.0469493496123887</v>
      </c>
      <c r="DI1247" s="239">
        <f t="shared" si="2303"/>
        <v>285</v>
      </c>
      <c r="DJ1247" s="231">
        <f t="shared" si="2227"/>
        <v>1.068119217</v>
      </c>
      <c r="DK1247" s="227">
        <f t="shared" si="2228"/>
        <v>3481.3991339499999</v>
      </c>
      <c r="DL1247" s="227">
        <f t="shared" si="2229"/>
        <v>3974.3240506166667</v>
      </c>
      <c r="DM1247" s="227">
        <f t="shared" si="2148"/>
        <v>3113.21</v>
      </c>
      <c r="DN1247" s="227">
        <f t="shared" si="2230"/>
        <v>62.264200000000002</v>
      </c>
      <c r="DO1247" s="227">
        <f t="shared" si="2231"/>
        <v>398.49088</v>
      </c>
      <c r="DP1247" s="228">
        <f t="shared" si="2146"/>
        <v>1.0436102085394181</v>
      </c>
      <c r="DQ1247" s="239">
        <f t="shared" si="2147"/>
        <v>264</v>
      </c>
      <c r="DR1247" s="231">
        <f t="shared" si="2232"/>
        <v>1.0629452770000001</v>
      </c>
      <c r="DS1247" s="227">
        <f t="shared" si="2233"/>
        <v>3453.48554096</v>
      </c>
      <c r="DT1247" s="227">
        <f t="shared" si="2234"/>
        <v>3914.2406209599999</v>
      </c>
      <c r="DU1247" s="227">
        <f t="shared" si="2301"/>
        <v>3113.21</v>
      </c>
      <c r="DV1247" s="227">
        <f t="shared" si="2235"/>
        <v>62.264200000000002</v>
      </c>
      <c r="DW1247" s="227">
        <f t="shared" si="2236"/>
        <v>369.43425333333334</v>
      </c>
      <c r="DX1247" s="228">
        <f t="shared" si="2298"/>
        <v>1.0391424649700545</v>
      </c>
      <c r="DY1247" s="239">
        <f t="shared" si="2299"/>
        <v>246</v>
      </c>
      <c r="DZ1247" s="231">
        <f t="shared" si="2237"/>
        <v>1.0585304230000001</v>
      </c>
      <c r="EA1247" s="227">
        <f t="shared" si="2238"/>
        <v>3424.4186535899998</v>
      </c>
      <c r="EB1247" s="227">
        <f t="shared" si="2239"/>
        <v>3856.1171069233333</v>
      </c>
      <c r="EC1247" s="227">
        <f t="shared" si="2370"/>
        <v>3113.21</v>
      </c>
      <c r="ED1247" s="227">
        <f t="shared" si="2240"/>
        <v>62.264200000000002</v>
      </c>
      <c r="EE1247" s="227">
        <f t="shared" si="2241"/>
        <v>337.2644166666667</v>
      </c>
      <c r="EF1247" s="228">
        <f t="shared" si="2371"/>
        <v>1.031407307960218</v>
      </c>
      <c r="EG1247" s="239">
        <f t="shared" si="2372"/>
        <v>224</v>
      </c>
      <c r="EH1247" s="231">
        <f t="shared" si="2242"/>
        <v>1.0531593859999999</v>
      </c>
      <c r="EI1247" s="227">
        <f t="shared" si="2243"/>
        <v>3381.6816715700002</v>
      </c>
      <c r="EJ1247" s="227">
        <f t="shared" si="2244"/>
        <v>3781.2102882366671</v>
      </c>
      <c r="EK1247" s="227">
        <f t="shared" si="2300"/>
        <v>3113.21</v>
      </c>
      <c r="EL1247" s="227">
        <f t="shared" si="2245"/>
        <v>62.264200000000002</v>
      </c>
      <c r="EM1247" s="227">
        <f t="shared" si="2246"/>
        <v>304.0568433333334</v>
      </c>
      <c r="EN1247" s="228">
        <f t="shared" si="2296"/>
        <v>1.0255619284848088</v>
      </c>
      <c r="EO1247" s="239">
        <f t="shared" si="2297"/>
        <v>203</v>
      </c>
      <c r="EP1247" s="231">
        <f t="shared" si="2247"/>
        <v>1.0480579109999999</v>
      </c>
      <c r="EQ1247" s="227">
        <f t="shared" si="2248"/>
        <v>3346.2284522800001</v>
      </c>
      <c r="ER1247" s="227">
        <f t="shared" si="2249"/>
        <v>3712.5494956133334</v>
      </c>
      <c r="ES1247" s="227">
        <f t="shared" si="2369"/>
        <v>3113.21</v>
      </c>
      <c r="ET1247" s="227">
        <f t="shared" si="2250"/>
        <v>62.264200000000002</v>
      </c>
      <c r="EU1247" s="227">
        <f t="shared" si="2251"/>
        <v>273.96248000000003</v>
      </c>
      <c r="EV1247" s="228">
        <f t="shared" si="2367"/>
        <v>1.0242302564564643</v>
      </c>
      <c r="EW1247" s="239">
        <f t="shared" si="2368"/>
        <v>183</v>
      </c>
      <c r="EX1247" s="231">
        <f t="shared" si="2252"/>
        <v>1.0432223389999999</v>
      </c>
      <c r="EY1247" s="227">
        <f t="shared" si="2253"/>
        <v>3326.4645232900002</v>
      </c>
      <c r="EZ1247" s="227">
        <f t="shared" si="2254"/>
        <v>3662.6912032900004</v>
      </c>
      <c r="FA1247" s="227">
        <f t="shared" si="2290"/>
        <v>3113.21</v>
      </c>
      <c r="FB1247" s="227">
        <f t="shared" si="2255"/>
        <v>62.264200000000002</v>
      </c>
      <c r="FC1247" s="227">
        <f t="shared" si="2256"/>
        <v>242.83037999999999</v>
      </c>
      <c r="FD1247" s="228">
        <f t="shared" si="2288"/>
        <v>1.0241281159295961</v>
      </c>
      <c r="FE1247" s="239">
        <f t="shared" si="2289"/>
        <v>161</v>
      </c>
      <c r="FF1247" s="231">
        <f t="shared" si="2257"/>
        <v>1.037928975</v>
      </c>
      <c r="FG1247" s="227">
        <f t="shared" si="2258"/>
        <v>3309.2558248300002</v>
      </c>
      <c r="FH1247" s="227">
        <f t="shared" si="2259"/>
        <v>3614.3504048300001</v>
      </c>
      <c r="FI1247" s="227">
        <f t="shared" si="2366"/>
        <v>3113.21</v>
      </c>
      <c r="FJ1247" s="227">
        <f t="shared" si="2260"/>
        <v>62.264200000000002</v>
      </c>
      <c r="FK1247" s="227">
        <f t="shared" si="2261"/>
        <v>209.62280666666669</v>
      </c>
      <c r="FL1247" s="228">
        <f t="shared" si="2364"/>
        <v>1.0221854006899502</v>
      </c>
      <c r="FM1247" s="239">
        <f t="shared" si="2365"/>
        <v>139</v>
      </c>
      <c r="FN1247" s="231">
        <f t="shared" si="2262"/>
        <v>1.03266247</v>
      </c>
      <c r="FO1247" s="227">
        <f t="shared" si="2263"/>
        <v>3286.2188648199999</v>
      </c>
      <c r="FP1247" s="227">
        <f t="shared" si="2264"/>
        <v>3558.1058714866667</v>
      </c>
      <c r="FQ1247" s="227">
        <f t="shared" si="2287"/>
        <v>3113.21</v>
      </c>
      <c r="FR1247" s="227">
        <f t="shared" si="2265"/>
        <v>62.264200000000002</v>
      </c>
      <c r="FS1247" s="227">
        <f t="shared" si="2266"/>
        <v>178.49070666666668</v>
      </c>
      <c r="FT1247" s="228">
        <f t="shared" si="2285"/>
        <v>1.0210615720620952</v>
      </c>
      <c r="FU1247" s="239">
        <f t="shared" si="2286"/>
        <v>117</v>
      </c>
      <c r="FV1247" s="231">
        <f t="shared" si="2267"/>
        <v>1.0274226879999999</v>
      </c>
      <c r="FW1247" s="227">
        <f t="shared" si="2268"/>
        <v>3265.9497641500002</v>
      </c>
      <c r="FX1247" s="227">
        <f t="shared" si="2269"/>
        <v>3506.7046708166667</v>
      </c>
      <c r="FY1247" s="227">
        <f t="shared" si="2363"/>
        <v>3113.21</v>
      </c>
      <c r="FZ1247" s="227">
        <f t="shared" si="2270"/>
        <v>62.264200000000002</v>
      </c>
      <c r="GA1247" s="227">
        <f t="shared" si="2271"/>
        <v>147.35860666666667</v>
      </c>
      <c r="GB1247" s="228">
        <f t="shared" si="2356"/>
        <v>1.0214697851004799</v>
      </c>
      <c r="GC1247" s="239">
        <f t="shared" si="2357"/>
        <v>95</v>
      </c>
      <c r="GD1247" s="231">
        <f t="shared" si="2272"/>
        <v>1.022209492</v>
      </c>
      <c r="GE1247" s="227">
        <f t="shared" si="2273"/>
        <v>3250.6772435799999</v>
      </c>
      <c r="GF1247" s="227">
        <f t="shared" si="2274"/>
        <v>3460.3000502466666</v>
      </c>
      <c r="GG1247" s="227">
        <f t="shared" si="2279"/>
        <v>3113.21</v>
      </c>
      <c r="GH1247" s="227">
        <f t="shared" si="2291"/>
        <v>62.264200000000002</v>
      </c>
      <c r="GI1247" s="227">
        <f t="shared" si="2292"/>
        <v>115.18877000000002</v>
      </c>
      <c r="GJ1247" s="228">
        <f t="shared" si="2275"/>
        <v>1.0204489163810435</v>
      </c>
      <c r="GK1247" s="239">
        <f t="shared" si="2276"/>
        <v>75</v>
      </c>
      <c r="GL1247" s="231">
        <f t="shared" si="2293"/>
        <v>1.0174931810000001</v>
      </c>
      <c r="GM1247" s="227">
        <f t="shared" si="2294"/>
        <v>3232.4453638599998</v>
      </c>
      <c r="GN1247" s="227">
        <f t="shared" si="2295"/>
        <v>3409.8983338599996</v>
      </c>
      <c r="GO1247" s="227">
        <f t="shared" si="2355"/>
        <v>3113.21</v>
      </c>
      <c r="GP1247" s="227">
        <f t="shared" si="2358"/>
        <v>62.264200000000002</v>
      </c>
      <c r="GQ1247" s="227">
        <f t="shared" si="2359"/>
        <v>83.018933333333322</v>
      </c>
      <c r="GR1247" s="228">
        <f t="shared" si="2346"/>
        <v>1.0152707758874495</v>
      </c>
      <c r="GS1247" s="239">
        <f t="shared" si="2347"/>
        <v>53</v>
      </c>
      <c r="GT1247" s="231">
        <f t="shared" si="2360"/>
        <v>1.0123303690000001</v>
      </c>
      <c r="GU1247" s="227">
        <f t="shared" si="2361"/>
        <v>3199.72435997</v>
      </c>
      <c r="GV1247" s="227">
        <f t="shared" si="2362"/>
        <v>3345.0074933033334</v>
      </c>
      <c r="GW1247" s="227">
        <f t="shared" si="2277"/>
        <v>3113.21</v>
      </c>
      <c r="GX1247" s="227">
        <f t="shared" si="2280"/>
        <v>62.264200000000002</v>
      </c>
      <c r="GY1247" s="227">
        <f t="shared" si="2281"/>
        <v>49.811360000000001</v>
      </c>
      <c r="GZ1247" s="228">
        <f t="shared" si="2170"/>
        <v>1.00372738805074</v>
      </c>
      <c r="HA1247" s="239">
        <f t="shared" si="2171"/>
        <v>32</v>
      </c>
      <c r="HB1247" s="231">
        <f t="shared" si="2282"/>
        <v>1.0074266679999999</v>
      </c>
      <c r="HC1247" s="227">
        <f t="shared" si="2283"/>
        <v>3148.0210989399998</v>
      </c>
      <c r="HD1247" s="227">
        <f t="shared" si="2284"/>
        <v>3260.0966589399995</v>
      </c>
      <c r="HE1247" s="227">
        <f t="shared" si="2343"/>
        <v>3113.21</v>
      </c>
      <c r="HF1247" s="227">
        <f t="shared" si="2348"/>
        <v>62.264200000000002</v>
      </c>
      <c r="HG1247" s="227">
        <f t="shared" si="2349"/>
        <v>18.679259999999999</v>
      </c>
      <c r="HH1247" s="228">
        <f t="shared" si="2338"/>
        <v>1.001624457569402</v>
      </c>
      <c r="HI1247" s="239">
        <f t="shared" si="2339"/>
        <v>12</v>
      </c>
      <c r="HJ1247" s="231">
        <f t="shared" si="2350"/>
        <v>1.0027785629999999</v>
      </c>
      <c r="HK1247" s="227">
        <f t="shared" si="2351"/>
        <v>3126.9315796300002</v>
      </c>
      <c r="HL1247" s="227">
        <f t="shared" si="2352"/>
        <v>3207.8750396300002</v>
      </c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3"/>
      <c r="JZ1247" s="1"/>
      <c r="KA1247" s="1"/>
      <c r="KB1247" s="1"/>
      <c r="KC1247" s="1"/>
      <c r="KD1247" s="1"/>
      <c r="KE1247" s="1"/>
    </row>
    <row r="1248" spans="1:291" x14ac:dyDescent="0.2">
      <c r="A1248" s="196">
        <f t="shared" si="2323"/>
        <v>43906</v>
      </c>
      <c r="B1248" s="236">
        <f t="shared" si="2336"/>
        <v>130374.38960076669</v>
      </c>
      <c r="C1248" s="66">
        <f t="shared" si="2158"/>
        <v>36941.12013109</v>
      </c>
      <c r="D1248" s="77">
        <f t="shared" si="2324"/>
        <v>5331.42</v>
      </c>
      <c r="E1248" s="67">
        <f>VLOOKUP(A1247,[1]Plan1!$DQ$117:$DS$314,3)</f>
        <v>5344.75</v>
      </c>
      <c r="F1248" s="11">
        <f t="shared" si="2325"/>
        <v>43888</v>
      </c>
      <c r="G1248" s="73">
        <f t="shared" si="2313"/>
        <v>2.5002719725701894E-3</v>
      </c>
      <c r="H1248" s="11">
        <f t="shared" si="2326"/>
        <v>43915</v>
      </c>
      <c r="I1248" s="11">
        <f t="shared" si="2314"/>
        <v>43915</v>
      </c>
      <c r="J1248" s="1">
        <f t="shared" si="2327"/>
        <v>20</v>
      </c>
      <c r="K1248" s="1">
        <f t="shared" si="2328"/>
        <v>13</v>
      </c>
      <c r="L1248" s="66">
        <f t="shared" si="2315"/>
        <v>1.0016244599999999</v>
      </c>
      <c r="M1248" s="70">
        <f t="shared" si="2159"/>
        <v>1.00209952</v>
      </c>
      <c r="N1248" s="70">
        <f t="shared" si="2373"/>
        <v>1.1246461803692589</v>
      </c>
      <c r="O1248" s="66">
        <f t="shared" si="2155"/>
        <v>1.12647312</v>
      </c>
      <c r="P1248" s="66">
        <f t="shared" si="2316"/>
        <v>37001.12950309</v>
      </c>
      <c r="Q1248" s="74">
        <f t="shared" si="2317"/>
        <v>0</v>
      </c>
      <c r="R1248" s="75">
        <f t="shared" si="2156"/>
        <v>0</v>
      </c>
      <c r="S1248" s="66">
        <f t="shared" si="2157"/>
        <v>0</v>
      </c>
      <c r="T1248" s="10">
        <f t="shared" si="2329"/>
        <v>0.06</v>
      </c>
      <c r="U1248" s="74">
        <f t="shared" si="2152"/>
        <v>13</v>
      </c>
      <c r="V1248" s="74">
        <v>252</v>
      </c>
      <c r="W1248" s="70">
        <f t="shared" si="2318"/>
        <v>1.0030104580000001</v>
      </c>
      <c r="X1248" s="66">
        <f t="shared" si="2319"/>
        <v>111.39034632000001</v>
      </c>
      <c r="Y1248" s="66">
        <v>0</v>
      </c>
      <c r="Z1248" s="67">
        <f t="shared" si="2320"/>
        <v>0</v>
      </c>
      <c r="AA1248" s="68" t="str">
        <f t="shared" si="2330"/>
        <v>A+INCORP J=</v>
      </c>
      <c r="AB1248" s="11">
        <f t="shared" si="2331"/>
        <v>43915</v>
      </c>
      <c r="AC1248" s="227">
        <f t="shared" si="2345"/>
        <v>3113.21</v>
      </c>
      <c r="AD1248" s="227">
        <f t="shared" si="2175"/>
        <v>62.264200000000002</v>
      </c>
      <c r="AE1248" s="227">
        <f t="shared" si="2176"/>
        <v>748.20813666666675</v>
      </c>
      <c r="AF1248" s="228">
        <f t="shared" si="2353"/>
        <v>1.0795673853195111</v>
      </c>
      <c r="AG1248" s="230">
        <f t="shared" si="2354"/>
        <v>496</v>
      </c>
      <c r="AH1248" s="231">
        <f t="shared" si="2177"/>
        <v>1.1215234780000001</v>
      </c>
      <c r="AI1248" s="227">
        <f t="shared" si="2178"/>
        <v>3769.3506648500002</v>
      </c>
      <c r="AJ1248" s="227">
        <f t="shared" si="2179"/>
        <v>4579.8230015166664</v>
      </c>
      <c r="AK1248" s="227">
        <f t="shared" si="2165"/>
        <v>3113.21</v>
      </c>
      <c r="AL1248" s="227">
        <f t="shared" si="2180"/>
        <v>62.264200000000002</v>
      </c>
      <c r="AM1248" s="227">
        <f t="shared" si="2181"/>
        <v>717.07603666666671</v>
      </c>
      <c r="AN1248" s="228">
        <f t="shared" si="2166"/>
        <v>1.078597055010289</v>
      </c>
      <c r="AO1248" s="230">
        <f t="shared" si="2167"/>
        <v>475</v>
      </c>
      <c r="AP1248" s="231">
        <f t="shared" si="2182"/>
        <v>1.11609085</v>
      </c>
      <c r="AQ1248" s="227">
        <f t="shared" si="2183"/>
        <v>3747.7205027300001</v>
      </c>
      <c r="AR1248" s="227">
        <f t="shared" si="2184"/>
        <v>4527.0607393966666</v>
      </c>
      <c r="AS1248" s="227">
        <f t="shared" si="2332"/>
        <v>3113.21</v>
      </c>
      <c r="AT1248" s="227">
        <f t="shared" si="2185"/>
        <v>62.264200000000002</v>
      </c>
      <c r="AU1248" s="227">
        <f t="shared" si="2186"/>
        <v>685.94393666666679</v>
      </c>
      <c r="AV1248" s="228">
        <f t="shared" si="2333"/>
        <v>1.0762298153727405</v>
      </c>
      <c r="AW1248" s="230">
        <f t="shared" si="2334"/>
        <v>454</v>
      </c>
      <c r="AX1248" s="231">
        <f t="shared" si="2187"/>
        <v>1.110684537</v>
      </c>
      <c r="AY1248" s="227">
        <f t="shared" si="2188"/>
        <v>3721.3812214599998</v>
      </c>
      <c r="AZ1248" s="227">
        <f t="shared" si="2189"/>
        <v>4469.5893581266664</v>
      </c>
      <c r="BA1248" s="227">
        <f t="shared" si="2311"/>
        <v>3113.21</v>
      </c>
      <c r="BB1248" s="227">
        <f t="shared" si="2190"/>
        <v>62.264200000000002</v>
      </c>
      <c r="BC1248" s="227">
        <f t="shared" si="2191"/>
        <v>653.77409999999998</v>
      </c>
      <c r="BD1248" s="228">
        <f t="shared" si="2163"/>
        <v>1.0719414741197986</v>
      </c>
      <c r="BE1248" s="230">
        <f t="shared" si="2164"/>
        <v>434</v>
      </c>
      <c r="BF1248" s="231">
        <f t="shared" si="2192"/>
        <v>1.1055600160000001</v>
      </c>
      <c r="BG1248" s="227">
        <f t="shared" si="2193"/>
        <v>3689.4515764799999</v>
      </c>
      <c r="BH1248" s="227">
        <f t="shared" si="2194"/>
        <v>4405.48987648</v>
      </c>
      <c r="BI1248" s="227">
        <f t="shared" si="2342"/>
        <v>3113.21</v>
      </c>
      <c r="BJ1248" s="227">
        <f t="shared" si="2195"/>
        <v>62.264200000000002</v>
      </c>
      <c r="BK1248" s="227">
        <f t="shared" si="2196"/>
        <v>622.64200000000005</v>
      </c>
      <c r="BL1248" s="228">
        <f t="shared" si="2321"/>
        <v>1.0586029314293299</v>
      </c>
      <c r="BM1248" s="230">
        <f t="shared" si="2322"/>
        <v>412</v>
      </c>
      <c r="BN1248" s="231">
        <f t="shared" si="2197"/>
        <v>1.0999503479999999</v>
      </c>
      <c r="BO1248" s="227">
        <f t="shared" si="2198"/>
        <v>3625.0549195899998</v>
      </c>
      <c r="BP1248" s="227">
        <f t="shared" si="2199"/>
        <v>4309.9611195899997</v>
      </c>
      <c r="BQ1248" s="227">
        <f t="shared" si="2162"/>
        <v>3113.21</v>
      </c>
      <c r="BR1248" s="227">
        <f t="shared" si="2200"/>
        <v>62.264200000000002</v>
      </c>
      <c r="BS1248" s="227">
        <f t="shared" si="2201"/>
        <v>588.39669000000004</v>
      </c>
      <c r="BT1248" s="228">
        <f t="shared" si="2160"/>
        <v>1.0551203529058568</v>
      </c>
      <c r="BU1248" s="230">
        <f t="shared" si="2161"/>
        <v>389</v>
      </c>
      <c r="BV1248" s="231">
        <f t="shared" si="2202"/>
        <v>1.0941161260000001</v>
      </c>
      <c r="BW1248" s="227">
        <f t="shared" si="2203"/>
        <v>3593.9649418399999</v>
      </c>
      <c r="BX1248" s="227">
        <f t="shared" si="2204"/>
        <v>4244.6258318399996</v>
      </c>
      <c r="BY1248" s="227">
        <f t="shared" si="2312"/>
        <v>3113.21</v>
      </c>
      <c r="BZ1248" s="227">
        <f t="shared" si="2205"/>
        <v>62.264200000000002</v>
      </c>
      <c r="CA1248" s="227">
        <f t="shared" si="2206"/>
        <v>558.30232666666666</v>
      </c>
      <c r="CB1248" s="228">
        <f t="shared" si="2309"/>
        <v>1.0560697743808947</v>
      </c>
      <c r="CC1248" s="230">
        <f t="shared" si="2310"/>
        <v>369</v>
      </c>
      <c r="CD1248" s="231">
        <f t="shared" si="2207"/>
        <v>1.089068049</v>
      </c>
      <c r="CE1248" s="227">
        <f t="shared" si="2208"/>
        <v>3580.60197298</v>
      </c>
      <c r="CF1248" s="227">
        <f t="shared" si="2209"/>
        <v>4201.1684996466665</v>
      </c>
      <c r="CG1248" s="227">
        <f t="shared" si="2305"/>
        <v>3113.21</v>
      </c>
      <c r="CH1248" s="227">
        <f t="shared" si="2210"/>
        <v>62.264200000000002</v>
      </c>
      <c r="CI1248" s="227">
        <f t="shared" si="2211"/>
        <v>527.17022666666674</v>
      </c>
      <c r="CJ1248" s="228">
        <f t="shared" si="2153"/>
        <v>1.0510251728634779</v>
      </c>
      <c r="CK1248" s="230">
        <f t="shared" si="2154"/>
        <v>348</v>
      </c>
      <c r="CL1248" s="231">
        <f t="shared" si="2212"/>
        <v>1.0837926339999999</v>
      </c>
      <c r="CM1248" s="227">
        <f t="shared" si="2213"/>
        <v>3546.2367785699998</v>
      </c>
      <c r="CN1248" s="227">
        <f t="shared" si="2214"/>
        <v>4135.6712052366665</v>
      </c>
      <c r="CO1248" s="227">
        <f t="shared" si="2308"/>
        <v>3113.21</v>
      </c>
      <c r="CP1248" s="227">
        <f t="shared" si="2215"/>
        <v>62.264200000000002</v>
      </c>
      <c r="CQ1248" s="227">
        <f t="shared" si="2216"/>
        <v>493.96265333333338</v>
      </c>
      <c r="CR1248" s="228">
        <f t="shared" si="2306"/>
        <v>1.0463175181399005</v>
      </c>
      <c r="CS1248" s="230">
        <f t="shared" si="2307"/>
        <v>328</v>
      </c>
      <c r="CT1248" s="231">
        <f t="shared" si="2217"/>
        <v>1.078792188</v>
      </c>
      <c r="CU1248" s="227">
        <f t="shared" si="2218"/>
        <v>3514.0643192500002</v>
      </c>
      <c r="CV1248" s="227">
        <f t="shared" si="2219"/>
        <v>4070.2911725833337</v>
      </c>
      <c r="CW1248" s="227">
        <f t="shared" si="2151"/>
        <v>3113.21</v>
      </c>
      <c r="CX1248" s="227">
        <f t="shared" si="2220"/>
        <v>62.264200000000002</v>
      </c>
      <c r="CY1248" s="227">
        <f t="shared" si="2221"/>
        <v>462.83055333333334</v>
      </c>
      <c r="CZ1248" s="228">
        <f t="shared" si="2149"/>
        <v>1.0485198818354586</v>
      </c>
      <c r="DA1248" s="239">
        <f t="shared" si="2150"/>
        <v>307</v>
      </c>
      <c r="DB1248" s="231">
        <f t="shared" si="2222"/>
        <v>1.0735665489999999</v>
      </c>
      <c r="DC1248" s="227">
        <f t="shared" si="2223"/>
        <v>3504.4031144599999</v>
      </c>
      <c r="DD1248" s="227">
        <f t="shared" si="2224"/>
        <v>4029.4978677933332</v>
      </c>
      <c r="DE1248" s="227">
        <f t="shared" si="2304"/>
        <v>3113.21</v>
      </c>
      <c r="DF1248" s="227">
        <f t="shared" si="2225"/>
        <v>62.264200000000002</v>
      </c>
      <c r="DG1248" s="227">
        <f t="shared" si="2226"/>
        <v>431.69845333333342</v>
      </c>
      <c r="DH1248" s="228">
        <f t="shared" si="2302"/>
        <v>1.0469493496123887</v>
      </c>
      <c r="DI1248" s="239">
        <f t="shared" si="2303"/>
        <v>286</v>
      </c>
      <c r="DJ1248" s="231">
        <f t="shared" si="2227"/>
        <v>1.0683662220000001</v>
      </c>
      <c r="DK1248" s="227">
        <f t="shared" si="2228"/>
        <v>3482.2042154300002</v>
      </c>
      <c r="DL1248" s="227">
        <f t="shared" si="2229"/>
        <v>3976.1668687633337</v>
      </c>
      <c r="DM1248" s="227">
        <f t="shared" si="2148"/>
        <v>3113.21</v>
      </c>
      <c r="DN1248" s="227">
        <f t="shared" si="2230"/>
        <v>62.264200000000002</v>
      </c>
      <c r="DO1248" s="227">
        <f t="shared" si="2231"/>
        <v>399.52861666666672</v>
      </c>
      <c r="DP1248" s="228">
        <f t="shared" ref="DP1248:DP1257" si="2374">($O1248/DP$861)</f>
        <v>1.0436102085394181</v>
      </c>
      <c r="DQ1248" s="239">
        <f t="shared" ref="DQ1248:DQ1257" si="2375">NETWORKDAYS(DQ$861,$A1248,$AE$118:$AE$502)-1</f>
        <v>265</v>
      </c>
      <c r="DR1248" s="231">
        <f t="shared" si="2232"/>
        <v>1.063191086</v>
      </c>
      <c r="DS1248" s="227">
        <f t="shared" si="2233"/>
        <v>3454.2841689299999</v>
      </c>
      <c r="DT1248" s="227">
        <f t="shared" si="2234"/>
        <v>3916.0769855966664</v>
      </c>
      <c r="DU1248" s="227">
        <f t="shared" si="2301"/>
        <v>3113.21</v>
      </c>
      <c r="DV1248" s="227">
        <f t="shared" si="2235"/>
        <v>62.264200000000002</v>
      </c>
      <c r="DW1248" s="227">
        <f t="shared" si="2236"/>
        <v>370.47199000000001</v>
      </c>
      <c r="DX1248" s="228">
        <f t="shared" si="2298"/>
        <v>1.0391424649700545</v>
      </c>
      <c r="DY1248" s="239">
        <f t="shared" si="2299"/>
        <v>247</v>
      </c>
      <c r="DZ1248" s="231">
        <f t="shared" si="2237"/>
        <v>1.0587752109999999</v>
      </c>
      <c r="EA1248" s="227">
        <f t="shared" si="2238"/>
        <v>3425.2105595899998</v>
      </c>
      <c r="EB1248" s="227">
        <f t="shared" si="2239"/>
        <v>3857.9467495899999</v>
      </c>
      <c r="EC1248" s="227">
        <f t="shared" si="2370"/>
        <v>3113.21</v>
      </c>
      <c r="ED1248" s="227">
        <f t="shared" si="2240"/>
        <v>62.264200000000002</v>
      </c>
      <c r="EE1248" s="227">
        <f t="shared" si="2241"/>
        <v>338.30215333333337</v>
      </c>
      <c r="EF1248" s="228">
        <f t="shared" si="2371"/>
        <v>1.031407307960218</v>
      </c>
      <c r="EG1248" s="239">
        <f t="shared" si="2372"/>
        <v>225</v>
      </c>
      <c r="EH1248" s="231">
        <f t="shared" si="2242"/>
        <v>1.0534029309999999</v>
      </c>
      <c r="EI1248" s="227">
        <f t="shared" si="2243"/>
        <v>3382.4636915299998</v>
      </c>
      <c r="EJ1248" s="227">
        <f t="shared" si="2244"/>
        <v>3783.0300448633334</v>
      </c>
      <c r="EK1248" s="227">
        <f t="shared" si="2300"/>
        <v>3113.21</v>
      </c>
      <c r="EL1248" s="227">
        <f t="shared" si="2245"/>
        <v>62.264200000000002</v>
      </c>
      <c r="EM1248" s="227">
        <f t="shared" si="2246"/>
        <v>305.09458000000001</v>
      </c>
      <c r="EN1248" s="228">
        <f t="shared" si="2296"/>
        <v>1.0255619284848088</v>
      </c>
      <c r="EO1248" s="239">
        <f t="shared" si="2297"/>
        <v>204</v>
      </c>
      <c r="EP1248" s="231">
        <f t="shared" si="2247"/>
        <v>1.0483002770000001</v>
      </c>
      <c r="EQ1248" s="227">
        <f t="shared" si="2248"/>
        <v>3347.0022759399999</v>
      </c>
      <c r="ER1248" s="227">
        <f t="shared" si="2249"/>
        <v>3714.3610559399999</v>
      </c>
      <c r="ES1248" s="227">
        <f t="shared" si="2369"/>
        <v>3113.21</v>
      </c>
      <c r="ET1248" s="227">
        <f t="shared" si="2250"/>
        <v>62.264200000000002</v>
      </c>
      <c r="EU1248" s="227">
        <f t="shared" si="2251"/>
        <v>275.00021666666669</v>
      </c>
      <c r="EV1248" s="228">
        <f t="shared" si="2367"/>
        <v>1.0242302564564643</v>
      </c>
      <c r="EW1248" s="239">
        <f t="shared" si="2368"/>
        <v>184</v>
      </c>
      <c r="EX1248" s="231">
        <f t="shared" si="2252"/>
        <v>1.043463587</v>
      </c>
      <c r="EY1248" s="227">
        <f t="shared" si="2253"/>
        <v>3327.2337772400001</v>
      </c>
      <c r="EZ1248" s="227">
        <f t="shared" si="2254"/>
        <v>3664.498193906667</v>
      </c>
      <c r="FA1248" s="227">
        <f t="shared" si="2290"/>
        <v>3113.21</v>
      </c>
      <c r="FB1248" s="227">
        <f t="shared" si="2255"/>
        <v>62.264200000000002</v>
      </c>
      <c r="FC1248" s="227">
        <f t="shared" si="2256"/>
        <v>243.86811666666668</v>
      </c>
      <c r="FD1248" s="228">
        <f t="shared" si="2288"/>
        <v>1.0241281159295961</v>
      </c>
      <c r="FE1248" s="239">
        <f t="shared" si="2289"/>
        <v>162</v>
      </c>
      <c r="FF1248" s="231">
        <f t="shared" si="2257"/>
        <v>1.038168999</v>
      </c>
      <c r="FG1248" s="227">
        <f t="shared" si="2258"/>
        <v>3310.02109956</v>
      </c>
      <c r="FH1248" s="227">
        <f t="shared" si="2259"/>
        <v>3616.1534162266666</v>
      </c>
      <c r="FI1248" s="227">
        <f t="shared" si="2366"/>
        <v>3113.21</v>
      </c>
      <c r="FJ1248" s="227">
        <f t="shared" si="2260"/>
        <v>62.264200000000002</v>
      </c>
      <c r="FK1248" s="227">
        <f t="shared" si="2261"/>
        <v>210.66054333333332</v>
      </c>
      <c r="FL1248" s="228">
        <f t="shared" si="2364"/>
        <v>1.0221854006899502</v>
      </c>
      <c r="FM1248" s="239">
        <f t="shared" si="2365"/>
        <v>140</v>
      </c>
      <c r="FN1248" s="231">
        <f t="shared" si="2262"/>
        <v>1.032901276</v>
      </c>
      <c r="FO1248" s="227">
        <f t="shared" si="2263"/>
        <v>3286.9788118500001</v>
      </c>
      <c r="FP1248" s="227">
        <f t="shared" si="2264"/>
        <v>3559.9035551833335</v>
      </c>
      <c r="FQ1248" s="227">
        <f t="shared" si="2287"/>
        <v>3113.21</v>
      </c>
      <c r="FR1248" s="227">
        <f t="shared" si="2265"/>
        <v>62.264200000000002</v>
      </c>
      <c r="FS1248" s="227">
        <f t="shared" si="2266"/>
        <v>179.52844333333334</v>
      </c>
      <c r="FT1248" s="228">
        <f t="shared" si="2285"/>
        <v>1.0210615720620952</v>
      </c>
      <c r="FU1248" s="239">
        <f t="shared" si="2286"/>
        <v>118</v>
      </c>
      <c r="FV1248" s="231">
        <f t="shared" si="2267"/>
        <v>1.027660282</v>
      </c>
      <c r="FW1248" s="227">
        <f t="shared" si="2268"/>
        <v>3266.7050229900001</v>
      </c>
      <c r="FX1248" s="227">
        <f t="shared" si="2269"/>
        <v>3508.4976663233333</v>
      </c>
      <c r="FY1248" s="227">
        <f t="shared" si="2363"/>
        <v>3113.21</v>
      </c>
      <c r="FZ1248" s="227">
        <f t="shared" si="2270"/>
        <v>62.264200000000002</v>
      </c>
      <c r="GA1248" s="227">
        <f t="shared" si="2271"/>
        <v>148.39634333333333</v>
      </c>
      <c r="GB1248" s="228">
        <f t="shared" si="2356"/>
        <v>1.0214697851004799</v>
      </c>
      <c r="GC1248" s="239">
        <f t="shared" si="2357"/>
        <v>96</v>
      </c>
      <c r="GD1248" s="231">
        <f t="shared" si="2272"/>
        <v>1.0224458809999999</v>
      </c>
      <c r="GE1248" s="227">
        <f t="shared" si="2273"/>
        <v>3251.4289724099999</v>
      </c>
      <c r="GF1248" s="227">
        <f t="shared" si="2274"/>
        <v>3462.0895157433333</v>
      </c>
      <c r="GG1248" s="227">
        <f t="shared" si="2279"/>
        <v>3113.21</v>
      </c>
      <c r="GH1248" s="227">
        <f t="shared" si="2291"/>
        <v>62.264200000000002</v>
      </c>
      <c r="GI1248" s="227">
        <f t="shared" si="2292"/>
        <v>116.22650666666668</v>
      </c>
      <c r="GJ1248" s="228">
        <f t="shared" si="2275"/>
        <v>1.0204489163810435</v>
      </c>
      <c r="GK1248" s="239">
        <f t="shared" si="2276"/>
        <v>76</v>
      </c>
      <c r="GL1248" s="231">
        <f t="shared" si="2293"/>
        <v>1.0177284790000001</v>
      </c>
      <c r="GM1248" s="227">
        <f t="shared" si="2294"/>
        <v>3233.1928754400001</v>
      </c>
      <c r="GN1248" s="227">
        <f t="shared" si="2295"/>
        <v>3411.6835821066666</v>
      </c>
      <c r="GO1248" s="227">
        <f t="shared" si="2355"/>
        <v>3113.21</v>
      </c>
      <c r="GP1248" s="227">
        <f t="shared" si="2358"/>
        <v>62.264200000000002</v>
      </c>
      <c r="GQ1248" s="227">
        <f t="shared" si="2359"/>
        <v>84.056670000000011</v>
      </c>
      <c r="GR1248" s="228">
        <f t="shared" si="2346"/>
        <v>1.0152707758874495</v>
      </c>
      <c r="GS1248" s="239">
        <f t="shared" si="2347"/>
        <v>54</v>
      </c>
      <c r="GT1248" s="231">
        <f t="shared" si="2360"/>
        <v>1.0125644730000001</v>
      </c>
      <c r="GU1248" s="227">
        <f t="shared" si="2361"/>
        <v>3200.4643044600002</v>
      </c>
      <c r="GV1248" s="227">
        <f t="shared" si="2362"/>
        <v>3346.7851744600002</v>
      </c>
      <c r="GW1248" s="227">
        <f t="shared" si="2277"/>
        <v>3113.21</v>
      </c>
      <c r="GX1248" s="227">
        <f t="shared" si="2280"/>
        <v>62.264200000000002</v>
      </c>
      <c r="GY1248" s="227">
        <f t="shared" si="2281"/>
        <v>50.849096666666661</v>
      </c>
      <c r="GZ1248" s="228">
        <f t="shared" si="2170"/>
        <v>1.00372738805074</v>
      </c>
      <c r="HA1248" s="239">
        <f t="shared" si="2171"/>
        <v>33</v>
      </c>
      <c r="HB1248" s="231">
        <f t="shared" si="2282"/>
        <v>1.007659638</v>
      </c>
      <c r="HC1248" s="227">
        <f t="shared" si="2283"/>
        <v>3148.7490868899999</v>
      </c>
      <c r="HD1248" s="227">
        <f t="shared" si="2284"/>
        <v>3261.8623835566668</v>
      </c>
      <c r="HE1248" s="227">
        <f t="shared" si="2343"/>
        <v>3113.21</v>
      </c>
      <c r="HF1248" s="227">
        <f t="shared" si="2348"/>
        <v>62.264200000000002</v>
      </c>
      <c r="HG1248" s="227">
        <f t="shared" si="2349"/>
        <v>19.716996666666667</v>
      </c>
      <c r="HH1248" s="228">
        <f t="shared" si="2338"/>
        <v>1.001624457569402</v>
      </c>
      <c r="HI1248" s="239">
        <f t="shared" si="2339"/>
        <v>13</v>
      </c>
      <c r="HJ1248" s="231">
        <f t="shared" si="2350"/>
        <v>1.0030104580000001</v>
      </c>
      <c r="HK1248" s="227">
        <f t="shared" si="2351"/>
        <v>3127.6546902199998</v>
      </c>
      <c r="HL1248" s="227">
        <f t="shared" si="2352"/>
        <v>3209.6358868866664</v>
      </c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3"/>
      <c r="JZ1248" s="1"/>
      <c r="KA1248" s="1"/>
      <c r="KB1248" s="1"/>
      <c r="KC1248" s="1"/>
      <c r="KD1248" s="1"/>
      <c r="KE1248" s="1"/>
    </row>
    <row r="1249" spans="1:291" x14ac:dyDescent="0.2">
      <c r="A1249" s="196">
        <f t="shared" si="2323"/>
        <v>43907</v>
      </c>
      <c r="B1249" s="236">
        <f t="shared" si="2336"/>
        <v>130441.90791370667</v>
      </c>
      <c r="C1249" s="66">
        <f t="shared" si="2158"/>
        <v>36941.12013109</v>
      </c>
      <c r="D1249" s="77">
        <f t="shared" si="2324"/>
        <v>5331.42</v>
      </c>
      <c r="E1249" s="67">
        <f>VLOOKUP(A1248,[1]Plan1!$DQ$117:$DS$314,3)</f>
        <v>5344.75</v>
      </c>
      <c r="F1249" s="11">
        <f t="shared" si="2325"/>
        <v>43888</v>
      </c>
      <c r="G1249" s="73">
        <f t="shared" si="2313"/>
        <v>2.5002719725701894E-3</v>
      </c>
      <c r="H1249" s="11">
        <f t="shared" si="2326"/>
        <v>43915</v>
      </c>
      <c r="I1249" s="11">
        <f t="shared" si="2314"/>
        <v>43915</v>
      </c>
      <c r="J1249" s="1">
        <f t="shared" si="2327"/>
        <v>20</v>
      </c>
      <c r="K1249" s="1">
        <f t="shared" si="2328"/>
        <v>14</v>
      </c>
      <c r="L1249" s="66">
        <f t="shared" si="2315"/>
        <v>1.0017495300000001</v>
      </c>
      <c r="M1249" s="70">
        <f t="shared" si="2159"/>
        <v>1.00209952</v>
      </c>
      <c r="N1249" s="70">
        <f t="shared" si="2373"/>
        <v>1.1246461803692589</v>
      </c>
      <c r="O1249" s="66">
        <f t="shared" si="2155"/>
        <v>1.12661378</v>
      </c>
      <c r="P1249" s="66">
        <f t="shared" si="2316"/>
        <v>37005.749728989998</v>
      </c>
      <c r="Q1249" s="74">
        <f t="shared" si="2317"/>
        <v>0</v>
      </c>
      <c r="R1249" s="75">
        <f t="shared" si="2156"/>
        <v>0</v>
      </c>
      <c r="S1249" s="66">
        <f t="shared" si="2157"/>
        <v>0</v>
      </c>
      <c r="T1249" s="10">
        <f t="shared" si="2329"/>
        <v>0.06</v>
      </c>
      <c r="U1249" s="74">
        <f t="shared" si="2152"/>
        <v>14</v>
      </c>
      <c r="V1249" s="74">
        <v>252</v>
      </c>
      <c r="W1249" s="70">
        <f t="shared" si="2318"/>
        <v>1.0032424069999999</v>
      </c>
      <c r="X1249" s="66">
        <f t="shared" si="2319"/>
        <v>119.98770196</v>
      </c>
      <c r="Y1249" s="66">
        <v>0</v>
      </c>
      <c r="Z1249" s="67">
        <f t="shared" si="2320"/>
        <v>0</v>
      </c>
      <c r="AA1249" s="68" t="str">
        <f t="shared" si="2330"/>
        <v>A+INCORP J=</v>
      </c>
      <c r="AB1249" s="11">
        <f t="shared" si="2331"/>
        <v>43915</v>
      </c>
      <c r="AC1249" s="227">
        <f t="shared" si="2345"/>
        <v>3113.21</v>
      </c>
      <c r="AD1249" s="227">
        <f t="shared" si="2175"/>
        <v>62.264200000000002</v>
      </c>
      <c r="AE1249" s="227">
        <f t="shared" si="2176"/>
        <v>749.24587333333329</v>
      </c>
      <c r="AF1249" s="228">
        <f t="shared" si="2353"/>
        <v>1.0797021883127855</v>
      </c>
      <c r="AG1249" s="230">
        <f t="shared" si="2354"/>
        <v>497</v>
      </c>
      <c r="AH1249" s="231">
        <f t="shared" si="2177"/>
        <v>1.121782834</v>
      </c>
      <c r="AI1249" s="227">
        <f t="shared" si="2178"/>
        <v>3770.6931182500002</v>
      </c>
      <c r="AJ1249" s="227">
        <f t="shared" si="2179"/>
        <v>4582.2031915833331</v>
      </c>
      <c r="AK1249" s="227">
        <f t="shared" si="2165"/>
        <v>3113.21</v>
      </c>
      <c r="AL1249" s="227">
        <f t="shared" si="2180"/>
        <v>62.264200000000002</v>
      </c>
      <c r="AM1249" s="227">
        <f t="shared" si="2181"/>
        <v>718.11377333333337</v>
      </c>
      <c r="AN1249" s="228">
        <f t="shared" si="2166"/>
        <v>1.0787317368407421</v>
      </c>
      <c r="AO1249" s="230">
        <f t="shared" si="2167"/>
        <v>476</v>
      </c>
      <c r="AP1249" s="231">
        <f t="shared" si="2182"/>
        <v>1.116348949</v>
      </c>
      <c r="AQ1249" s="227">
        <f t="shared" si="2183"/>
        <v>3749.0552502400001</v>
      </c>
      <c r="AR1249" s="227">
        <f t="shared" si="2184"/>
        <v>4529.4332235733336</v>
      </c>
      <c r="AS1249" s="227">
        <f t="shared" si="2332"/>
        <v>3113.21</v>
      </c>
      <c r="AT1249" s="227">
        <f t="shared" si="2185"/>
        <v>62.264200000000002</v>
      </c>
      <c r="AU1249" s="227">
        <f t="shared" si="2186"/>
        <v>686.98167333333333</v>
      </c>
      <c r="AV1249" s="228">
        <f t="shared" si="2333"/>
        <v>1.0763642016116508</v>
      </c>
      <c r="AW1249" s="230">
        <f t="shared" si="2334"/>
        <v>455</v>
      </c>
      <c r="AX1249" s="231">
        <f t="shared" si="2187"/>
        <v>1.1109413850000001</v>
      </c>
      <c r="AY1249" s="227">
        <f t="shared" si="2188"/>
        <v>3722.7065856600002</v>
      </c>
      <c r="AZ1249" s="227">
        <f t="shared" si="2189"/>
        <v>4471.9524589933335</v>
      </c>
      <c r="BA1249" s="227">
        <f t="shared" si="2311"/>
        <v>3113.21</v>
      </c>
      <c r="BB1249" s="227">
        <f t="shared" si="2190"/>
        <v>62.264200000000002</v>
      </c>
      <c r="BC1249" s="227">
        <f t="shared" si="2191"/>
        <v>654.81183666666675</v>
      </c>
      <c r="BD1249" s="228">
        <f t="shared" si="2163"/>
        <v>1.0720753248838095</v>
      </c>
      <c r="BE1249" s="230">
        <f t="shared" si="2164"/>
        <v>435</v>
      </c>
      <c r="BF1249" s="231">
        <f t="shared" si="2192"/>
        <v>1.1058156800000001</v>
      </c>
      <c r="BG1249" s="227">
        <f t="shared" si="2193"/>
        <v>3690.7655725</v>
      </c>
      <c r="BH1249" s="227">
        <f t="shared" si="2194"/>
        <v>4407.8416091666668</v>
      </c>
      <c r="BI1249" s="227">
        <f t="shared" si="2342"/>
        <v>3113.21</v>
      </c>
      <c r="BJ1249" s="227">
        <f t="shared" si="2195"/>
        <v>62.264200000000002</v>
      </c>
      <c r="BK1249" s="227">
        <f t="shared" si="2196"/>
        <v>623.67973666666671</v>
      </c>
      <c r="BL1249" s="228">
        <f t="shared" si="2321"/>
        <v>1.058735116641468</v>
      </c>
      <c r="BM1249" s="230">
        <f t="shared" si="2322"/>
        <v>413</v>
      </c>
      <c r="BN1249" s="231">
        <f t="shared" si="2197"/>
        <v>1.100204714</v>
      </c>
      <c r="BO1249" s="227">
        <f t="shared" si="2198"/>
        <v>3626.3459783200001</v>
      </c>
      <c r="BP1249" s="227">
        <f t="shared" si="2199"/>
        <v>4312.2899149866671</v>
      </c>
      <c r="BQ1249" s="227">
        <f t="shared" si="2162"/>
        <v>3113.21</v>
      </c>
      <c r="BR1249" s="227">
        <f t="shared" si="2200"/>
        <v>62.264200000000002</v>
      </c>
      <c r="BS1249" s="227">
        <f t="shared" si="2201"/>
        <v>589.4344266666667</v>
      </c>
      <c r="BT1249" s="228">
        <f t="shared" si="2160"/>
        <v>1.055252103256757</v>
      </c>
      <c r="BU1249" s="230">
        <f t="shared" si="2161"/>
        <v>390</v>
      </c>
      <c r="BV1249" s="231">
        <f t="shared" si="2202"/>
        <v>1.094369143</v>
      </c>
      <c r="BW1249" s="227">
        <f t="shared" si="2203"/>
        <v>3595.2449284899999</v>
      </c>
      <c r="BX1249" s="227">
        <f t="shared" si="2204"/>
        <v>4246.9435551566667</v>
      </c>
      <c r="BY1249" s="227">
        <f t="shared" si="2312"/>
        <v>3113.21</v>
      </c>
      <c r="BZ1249" s="227">
        <f t="shared" si="2205"/>
        <v>62.264200000000002</v>
      </c>
      <c r="CA1249" s="227">
        <f t="shared" si="2206"/>
        <v>559.34006333333321</v>
      </c>
      <c r="CB1249" s="228">
        <f t="shared" si="2309"/>
        <v>1.0562016432837802</v>
      </c>
      <c r="CC1249" s="230">
        <f t="shared" si="2310"/>
        <v>370</v>
      </c>
      <c r="CD1249" s="231">
        <f t="shared" si="2207"/>
        <v>1.0893198989999999</v>
      </c>
      <c r="CE1249" s="227">
        <f t="shared" si="2208"/>
        <v>3581.87720167</v>
      </c>
      <c r="CF1249" s="227">
        <f t="shared" si="2209"/>
        <v>4203.4814650033331</v>
      </c>
      <c r="CG1249" s="227">
        <f t="shared" si="2305"/>
        <v>3113.21</v>
      </c>
      <c r="CH1249" s="227">
        <f t="shared" si="2210"/>
        <v>62.264200000000002</v>
      </c>
      <c r="CI1249" s="227">
        <f t="shared" si="2211"/>
        <v>528.20796333333328</v>
      </c>
      <c r="CJ1249" s="228">
        <f t="shared" si="2153"/>
        <v>1.0511564118590564</v>
      </c>
      <c r="CK1249" s="230">
        <f t="shared" si="2154"/>
        <v>349</v>
      </c>
      <c r="CL1249" s="231">
        <f t="shared" si="2212"/>
        <v>1.0840432630000001</v>
      </c>
      <c r="CM1249" s="227">
        <f t="shared" si="2213"/>
        <v>3547.4997647099999</v>
      </c>
      <c r="CN1249" s="227">
        <f t="shared" si="2214"/>
        <v>4137.9719280433328</v>
      </c>
      <c r="CO1249" s="227">
        <f t="shared" si="2308"/>
        <v>3113.21</v>
      </c>
      <c r="CP1249" s="227">
        <f t="shared" si="2215"/>
        <v>62.264200000000002</v>
      </c>
      <c r="CQ1249" s="227">
        <f t="shared" si="2216"/>
        <v>495.00039000000004</v>
      </c>
      <c r="CR1249" s="228">
        <f t="shared" si="2306"/>
        <v>1.046448169301911</v>
      </c>
      <c r="CS1249" s="230">
        <f t="shared" si="2307"/>
        <v>329</v>
      </c>
      <c r="CT1249" s="231">
        <f t="shared" si="2217"/>
        <v>1.079041661</v>
      </c>
      <c r="CU1249" s="227">
        <f t="shared" si="2218"/>
        <v>3515.3158484</v>
      </c>
      <c r="CV1249" s="227">
        <f t="shared" si="2219"/>
        <v>4072.5804384000003</v>
      </c>
      <c r="CW1249" s="227">
        <f t="shared" si="2151"/>
        <v>3113.21</v>
      </c>
      <c r="CX1249" s="227">
        <f t="shared" si="2220"/>
        <v>62.264200000000002</v>
      </c>
      <c r="CY1249" s="227">
        <f t="shared" si="2221"/>
        <v>463.86829</v>
      </c>
      <c r="CZ1249" s="228">
        <f t="shared" si="2149"/>
        <v>1.0486508080013481</v>
      </c>
      <c r="DA1249" s="239">
        <f t="shared" si="2150"/>
        <v>308</v>
      </c>
      <c r="DB1249" s="231">
        <f t="shared" si="2222"/>
        <v>1.0738148139999999</v>
      </c>
      <c r="DC1249" s="227">
        <f t="shared" si="2223"/>
        <v>3505.6512042300001</v>
      </c>
      <c r="DD1249" s="227">
        <f t="shared" si="2224"/>
        <v>4031.78369423</v>
      </c>
      <c r="DE1249" s="227">
        <f t="shared" si="2304"/>
        <v>3113.21</v>
      </c>
      <c r="DF1249" s="227">
        <f t="shared" si="2225"/>
        <v>62.264200000000002</v>
      </c>
      <c r="DG1249" s="227">
        <f t="shared" si="2226"/>
        <v>432.73619000000002</v>
      </c>
      <c r="DH1249" s="228">
        <f t="shared" si="2302"/>
        <v>1.0470800796696815</v>
      </c>
      <c r="DI1249" s="239">
        <f t="shared" si="2303"/>
        <v>287</v>
      </c>
      <c r="DJ1249" s="231">
        <f t="shared" si="2227"/>
        <v>1.068613284</v>
      </c>
      <c r="DK1249" s="227">
        <f t="shared" si="2228"/>
        <v>3483.4443977400001</v>
      </c>
      <c r="DL1249" s="227">
        <f t="shared" si="2229"/>
        <v>3978.4447877400003</v>
      </c>
      <c r="DM1249" s="227">
        <f t="shared" ref="DM1249:DM1257" si="2376">DM1248</f>
        <v>3113.21</v>
      </c>
      <c r="DN1249" s="227">
        <f t="shared" si="2230"/>
        <v>62.264200000000002</v>
      </c>
      <c r="DO1249" s="227">
        <f t="shared" si="2231"/>
        <v>400.56635333333338</v>
      </c>
      <c r="DP1249" s="228">
        <f t="shared" si="2374"/>
        <v>1.0437405216461642</v>
      </c>
      <c r="DQ1249" s="239">
        <f t="shared" si="2375"/>
        <v>266</v>
      </c>
      <c r="DR1249" s="231">
        <f t="shared" si="2232"/>
        <v>1.0634369509999999</v>
      </c>
      <c r="DS1249" s="227">
        <f t="shared" si="2233"/>
        <v>3455.5144067800002</v>
      </c>
      <c r="DT1249" s="227">
        <f t="shared" si="2234"/>
        <v>3918.3449601133334</v>
      </c>
      <c r="DU1249" s="227">
        <f t="shared" si="2301"/>
        <v>3113.21</v>
      </c>
      <c r="DV1249" s="227">
        <f t="shared" si="2235"/>
        <v>62.264200000000002</v>
      </c>
      <c r="DW1249" s="227">
        <f t="shared" si="2236"/>
        <v>371.50972666666667</v>
      </c>
      <c r="DX1249" s="228">
        <f t="shared" si="2298"/>
        <v>1.0392722202003637</v>
      </c>
      <c r="DY1249" s="239">
        <f t="shared" si="2299"/>
        <v>248</v>
      </c>
      <c r="DZ1249" s="231">
        <f t="shared" si="2237"/>
        <v>1.059020056</v>
      </c>
      <c r="EA1249" s="227">
        <f t="shared" si="2238"/>
        <v>3426.4304467400002</v>
      </c>
      <c r="EB1249" s="227">
        <f t="shared" si="2239"/>
        <v>3860.2043734066669</v>
      </c>
      <c r="EC1249" s="227">
        <f t="shared" si="2370"/>
        <v>3113.21</v>
      </c>
      <c r="ED1249" s="227">
        <f t="shared" si="2240"/>
        <v>62.264200000000002</v>
      </c>
      <c r="EE1249" s="227">
        <f t="shared" si="2241"/>
        <v>339.33989000000003</v>
      </c>
      <c r="EF1249" s="228">
        <f t="shared" si="2371"/>
        <v>1.0315360973200012</v>
      </c>
      <c r="EG1249" s="239">
        <f t="shared" si="2372"/>
        <v>226</v>
      </c>
      <c r="EH1249" s="231">
        <f t="shared" si="2242"/>
        <v>1.053646533</v>
      </c>
      <c r="EI1249" s="227">
        <f t="shared" si="2243"/>
        <v>3383.6683523299998</v>
      </c>
      <c r="EJ1249" s="227">
        <f t="shared" si="2244"/>
        <v>3785.2724423299996</v>
      </c>
      <c r="EK1249" s="227">
        <f t="shared" si="2300"/>
        <v>3113.21</v>
      </c>
      <c r="EL1249" s="227">
        <f t="shared" si="2245"/>
        <v>62.264200000000002</v>
      </c>
      <c r="EM1249" s="227">
        <f t="shared" si="2246"/>
        <v>306.13231666666672</v>
      </c>
      <c r="EN1249" s="228">
        <f t="shared" si="2296"/>
        <v>1.0256899879460597</v>
      </c>
      <c r="EO1249" s="239">
        <f t="shared" si="2297"/>
        <v>205</v>
      </c>
      <c r="EP1249" s="231">
        <f t="shared" si="2247"/>
        <v>1.048542699</v>
      </c>
      <c r="EQ1249" s="227">
        <f t="shared" si="2248"/>
        <v>3348.19430719</v>
      </c>
      <c r="ER1249" s="227">
        <f t="shared" si="2249"/>
        <v>3716.5908238566667</v>
      </c>
      <c r="ES1249" s="227">
        <f t="shared" si="2369"/>
        <v>3113.21</v>
      </c>
      <c r="ET1249" s="227">
        <f t="shared" si="2250"/>
        <v>62.264200000000002</v>
      </c>
      <c r="EU1249" s="227">
        <f t="shared" si="2251"/>
        <v>276.03795333333335</v>
      </c>
      <c r="EV1249" s="228">
        <f t="shared" si="2367"/>
        <v>1.0243581496350189</v>
      </c>
      <c r="EW1249" s="239">
        <f t="shared" si="2368"/>
        <v>185</v>
      </c>
      <c r="EX1249" s="231">
        <f t="shared" si="2252"/>
        <v>1.043704891</v>
      </c>
      <c r="EY1249" s="227">
        <f t="shared" si="2253"/>
        <v>3328.4187695599999</v>
      </c>
      <c r="EZ1249" s="227">
        <f t="shared" si="2254"/>
        <v>3666.7209228933334</v>
      </c>
      <c r="FA1249" s="227">
        <f t="shared" si="2290"/>
        <v>3113.21</v>
      </c>
      <c r="FB1249" s="227">
        <f t="shared" si="2255"/>
        <v>62.264200000000002</v>
      </c>
      <c r="FC1249" s="227">
        <f t="shared" si="2256"/>
        <v>244.90585333333331</v>
      </c>
      <c r="FD1249" s="228">
        <f t="shared" si="2288"/>
        <v>1.024255996354108</v>
      </c>
      <c r="FE1249" s="239">
        <f t="shared" si="2289"/>
        <v>163</v>
      </c>
      <c r="FF1249" s="231">
        <f t="shared" si="2257"/>
        <v>1.0384090779999999</v>
      </c>
      <c r="FG1249" s="227">
        <f t="shared" si="2258"/>
        <v>3311.1999596400001</v>
      </c>
      <c r="FH1249" s="227">
        <f t="shared" si="2259"/>
        <v>3618.3700129733334</v>
      </c>
      <c r="FI1249" s="227">
        <f t="shared" si="2366"/>
        <v>3113.21</v>
      </c>
      <c r="FJ1249" s="227">
        <f t="shared" si="2260"/>
        <v>62.264200000000002</v>
      </c>
      <c r="FK1249" s="227">
        <f t="shared" si="2261"/>
        <v>211.69828000000001</v>
      </c>
      <c r="FL1249" s="228">
        <f t="shared" si="2364"/>
        <v>1.0223130385322639</v>
      </c>
      <c r="FM1249" s="239">
        <f t="shared" si="2365"/>
        <v>141</v>
      </c>
      <c r="FN1249" s="231">
        <f t="shared" si="2262"/>
        <v>1.033140137</v>
      </c>
      <c r="FO1249" s="227">
        <f t="shared" si="2263"/>
        <v>3288.1494659999998</v>
      </c>
      <c r="FP1249" s="227">
        <f t="shared" si="2264"/>
        <v>3562.111946</v>
      </c>
      <c r="FQ1249" s="227">
        <f t="shared" si="2287"/>
        <v>3113.21</v>
      </c>
      <c r="FR1249" s="227">
        <f t="shared" si="2265"/>
        <v>62.264200000000002</v>
      </c>
      <c r="FS1249" s="227">
        <f t="shared" si="2266"/>
        <v>180.56618</v>
      </c>
      <c r="FT1249" s="228">
        <f t="shared" si="2285"/>
        <v>1.0211890695746202</v>
      </c>
      <c r="FU1249" s="239">
        <f t="shared" si="2286"/>
        <v>119</v>
      </c>
      <c r="FV1249" s="231">
        <f t="shared" si="2267"/>
        <v>1.027897931</v>
      </c>
      <c r="FW1249" s="227">
        <f t="shared" si="2268"/>
        <v>3267.86845662</v>
      </c>
      <c r="FX1249" s="227">
        <f t="shared" si="2269"/>
        <v>3510.6988366199998</v>
      </c>
      <c r="FY1249" s="227">
        <f t="shared" si="2363"/>
        <v>3113.21</v>
      </c>
      <c r="FZ1249" s="227">
        <f t="shared" si="2270"/>
        <v>62.264200000000002</v>
      </c>
      <c r="GA1249" s="227">
        <f t="shared" si="2271"/>
        <v>149.43407999999999</v>
      </c>
      <c r="GB1249" s="228">
        <f t="shared" si="2356"/>
        <v>1.021597333585589</v>
      </c>
      <c r="GC1249" s="239">
        <f t="shared" si="2357"/>
        <v>97</v>
      </c>
      <c r="GD1249" s="231">
        <f t="shared" si="2272"/>
        <v>1.022682324</v>
      </c>
      <c r="GE1249" s="227">
        <f t="shared" si="2273"/>
        <v>3252.586965</v>
      </c>
      <c r="GF1249" s="227">
        <f t="shared" si="2274"/>
        <v>3464.285245</v>
      </c>
      <c r="GG1249" s="227">
        <f t="shared" si="2279"/>
        <v>3113.21</v>
      </c>
      <c r="GH1249" s="227">
        <f t="shared" si="2291"/>
        <v>62.264200000000002</v>
      </c>
      <c r="GI1249" s="227">
        <f t="shared" si="2292"/>
        <v>117.26424333333334</v>
      </c>
      <c r="GJ1249" s="228">
        <f t="shared" si="2275"/>
        <v>1.0205763373927212</v>
      </c>
      <c r="GK1249" s="239">
        <f t="shared" si="2276"/>
        <v>77</v>
      </c>
      <c r="GL1249" s="231">
        <f t="shared" si="2293"/>
        <v>1.017963832</v>
      </c>
      <c r="GM1249" s="227">
        <f t="shared" si="2294"/>
        <v>3234.3443761499998</v>
      </c>
      <c r="GN1249" s="227">
        <f t="shared" si="2295"/>
        <v>3413.8728194833329</v>
      </c>
      <c r="GO1249" s="227">
        <f t="shared" si="2355"/>
        <v>3113.21</v>
      </c>
      <c r="GP1249" s="227">
        <f t="shared" si="2358"/>
        <v>62.264200000000002</v>
      </c>
      <c r="GQ1249" s="227">
        <f t="shared" si="2359"/>
        <v>85.094406666666671</v>
      </c>
      <c r="GR1249" s="228">
        <f t="shared" si="2346"/>
        <v>1.0153975503171282</v>
      </c>
      <c r="GS1249" s="239">
        <f t="shared" si="2347"/>
        <v>55</v>
      </c>
      <c r="GT1249" s="231">
        <f t="shared" si="2360"/>
        <v>1.0127986309999999</v>
      </c>
      <c r="GU1249" s="227">
        <f t="shared" si="2361"/>
        <v>3201.6041463500001</v>
      </c>
      <c r="GV1249" s="227">
        <f t="shared" si="2362"/>
        <v>3348.9627530166667</v>
      </c>
      <c r="GW1249" s="227">
        <f t="shared" si="2277"/>
        <v>3113.21</v>
      </c>
      <c r="GX1249" s="227">
        <f t="shared" si="2280"/>
        <v>62.264200000000002</v>
      </c>
      <c r="GY1249" s="227">
        <f t="shared" si="2281"/>
        <v>51.886833333333335</v>
      </c>
      <c r="GZ1249" s="228">
        <f t="shared" si="2170"/>
        <v>1.0038527210852319</v>
      </c>
      <c r="HA1249" s="239">
        <f t="shared" si="2171"/>
        <v>34</v>
      </c>
      <c r="HB1249" s="231">
        <f t="shared" si="2282"/>
        <v>1.0078926619999999</v>
      </c>
      <c r="HC1249" s="227">
        <f t="shared" si="2283"/>
        <v>3149.8705112600001</v>
      </c>
      <c r="HD1249" s="227">
        <f t="shared" si="2284"/>
        <v>3264.0215445933336</v>
      </c>
      <c r="HE1249" s="227">
        <f t="shared" si="2343"/>
        <v>3113.21</v>
      </c>
      <c r="HF1249" s="227">
        <f t="shared" si="2348"/>
        <v>62.264200000000002</v>
      </c>
      <c r="HG1249" s="227">
        <f t="shared" si="2349"/>
        <v>20.754733333333331</v>
      </c>
      <c r="HH1249" s="228">
        <f t="shared" si="2338"/>
        <v>1.0017495280160023</v>
      </c>
      <c r="HI1249" s="239">
        <f t="shared" si="2339"/>
        <v>14</v>
      </c>
      <c r="HJ1249" s="231">
        <f t="shared" si="2350"/>
        <v>1.0032424069999999</v>
      </c>
      <c r="HK1249" s="227">
        <f t="shared" si="2351"/>
        <v>3128.7686022600001</v>
      </c>
      <c r="HL1249" s="227">
        <f t="shared" si="2352"/>
        <v>3211.7875355933334</v>
      </c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3"/>
      <c r="JZ1249" s="1"/>
      <c r="KA1249" s="1"/>
      <c r="KB1249" s="1"/>
      <c r="KC1249" s="1"/>
      <c r="KD1249" s="1"/>
      <c r="KE1249" s="1"/>
    </row>
    <row r="1250" spans="1:291" x14ac:dyDescent="0.2">
      <c r="A1250" s="196">
        <f t="shared" si="2323"/>
        <v>43908</v>
      </c>
      <c r="B1250" s="236">
        <f t="shared" si="2336"/>
        <v>130509.44061950667</v>
      </c>
      <c r="C1250" s="66">
        <f t="shared" si="2158"/>
        <v>36941.12013109</v>
      </c>
      <c r="D1250" s="77">
        <f t="shared" si="2324"/>
        <v>5331.42</v>
      </c>
      <c r="E1250" s="67">
        <f>VLOOKUP(A1249,[1]Plan1!$DQ$117:$DS$314,3)</f>
        <v>5344.75</v>
      </c>
      <c r="F1250" s="11">
        <f t="shared" si="2325"/>
        <v>43888</v>
      </c>
      <c r="G1250" s="73">
        <f t="shared" si="2313"/>
        <v>2.5002719725701894E-3</v>
      </c>
      <c r="H1250" s="11">
        <f t="shared" si="2326"/>
        <v>43915</v>
      </c>
      <c r="I1250" s="11">
        <f t="shared" si="2314"/>
        <v>43915</v>
      </c>
      <c r="J1250" s="1">
        <f t="shared" si="2327"/>
        <v>20</v>
      </c>
      <c r="K1250" s="1">
        <f t="shared" si="2328"/>
        <v>15</v>
      </c>
      <c r="L1250" s="66">
        <f t="shared" si="2315"/>
        <v>1.00187461</v>
      </c>
      <c r="M1250" s="70">
        <f t="shared" si="2159"/>
        <v>1.00209952</v>
      </c>
      <c r="N1250" s="70">
        <f t="shared" si="2373"/>
        <v>1.1246461803692589</v>
      </c>
      <c r="O1250" s="66">
        <f t="shared" si="2155"/>
        <v>1.12675445</v>
      </c>
      <c r="P1250" s="66">
        <f t="shared" si="2316"/>
        <v>37010.370324290001</v>
      </c>
      <c r="Q1250" s="74">
        <f t="shared" si="2317"/>
        <v>0</v>
      </c>
      <c r="R1250" s="75">
        <f t="shared" si="2156"/>
        <v>0</v>
      </c>
      <c r="S1250" s="66">
        <f t="shared" si="2157"/>
        <v>0</v>
      </c>
      <c r="T1250" s="10">
        <f t="shared" si="2329"/>
        <v>0.06</v>
      </c>
      <c r="U1250" s="74">
        <f t="shared" si="2152"/>
        <v>15</v>
      </c>
      <c r="V1250" s="74">
        <v>252</v>
      </c>
      <c r="W1250" s="70">
        <f t="shared" si="2318"/>
        <v>1.0034744090000001</v>
      </c>
      <c r="X1250" s="66">
        <f t="shared" si="2319"/>
        <v>128.58916374</v>
      </c>
      <c r="Y1250" s="66">
        <v>0</v>
      </c>
      <c r="Z1250" s="67">
        <f t="shared" si="2320"/>
        <v>0</v>
      </c>
      <c r="AA1250" s="68" t="str">
        <f t="shared" si="2330"/>
        <v>A+INCORP J=</v>
      </c>
      <c r="AB1250" s="11">
        <f t="shared" si="2331"/>
        <v>43915</v>
      </c>
      <c r="AC1250" s="227">
        <f t="shared" si="2345"/>
        <v>3113.21</v>
      </c>
      <c r="AD1250" s="227">
        <f t="shared" si="2175"/>
        <v>62.264200000000002</v>
      </c>
      <c r="AE1250" s="227">
        <f t="shared" si="2176"/>
        <v>750.28361000000007</v>
      </c>
      <c r="AF1250" s="228">
        <f t="shared" si="2353"/>
        <v>1.0798370008896652</v>
      </c>
      <c r="AG1250" s="230">
        <f t="shared" si="2354"/>
        <v>498</v>
      </c>
      <c r="AH1250" s="231">
        <f t="shared" si="2177"/>
        <v>1.1220422489999999</v>
      </c>
      <c r="AI1250" s="227">
        <f t="shared" si="2178"/>
        <v>3772.0360211500001</v>
      </c>
      <c r="AJ1250" s="227">
        <f t="shared" si="2179"/>
        <v>4584.5838311500002</v>
      </c>
      <c r="AK1250" s="227">
        <f t="shared" si="2165"/>
        <v>3113.21</v>
      </c>
      <c r="AL1250" s="227">
        <f t="shared" si="2180"/>
        <v>62.264200000000002</v>
      </c>
      <c r="AM1250" s="227">
        <f t="shared" si="2181"/>
        <v>719.15151000000003</v>
      </c>
      <c r="AN1250" s="228">
        <f t="shared" si="2166"/>
        <v>1.0788664282461866</v>
      </c>
      <c r="AO1250" s="230">
        <f t="shared" si="2167"/>
        <v>477</v>
      </c>
      <c r="AP1250" s="231">
        <f t="shared" si="2182"/>
        <v>1.1166071070000001</v>
      </c>
      <c r="AQ1250" s="227">
        <f t="shared" si="2183"/>
        <v>3750.3904456300002</v>
      </c>
      <c r="AR1250" s="227">
        <f t="shared" si="2184"/>
        <v>4531.8061556299999</v>
      </c>
      <c r="AS1250" s="227">
        <f t="shared" si="2332"/>
        <v>3113.21</v>
      </c>
      <c r="AT1250" s="227">
        <f t="shared" si="2185"/>
        <v>62.264200000000002</v>
      </c>
      <c r="AU1250" s="227">
        <f t="shared" si="2186"/>
        <v>688.01941000000011</v>
      </c>
      <c r="AV1250" s="228">
        <f t="shared" si="2333"/>
        <v>1.076498597404538</v>
      </c>
      <c r="AW1250" s="230">
        <f t="shared" si="2334"/>
        <v>456</v>
      </c>
      <c r="AX1250" s="231">
        <f t="shared" si="2187"/>
        <v>1.1111982929999999</v>
      </c>
      <c r="AY1250" s="227">
        <f t="shared" si="2188"/>
        <v>3724.0323988999999</v>
      </c>
      <c r="AZ1250" s="227">
        <f t="shared" si="2189"/>
        <v>4474.3160089000003</v>
      </c>
      <c r="BA1250" s="227">
        <f t="shared" si="2311"/>
        <v>3113.21</v>
      </c>
      <c r="BB1250" s="227">
        <f t="shared" si="2190"/>
        <v>62.264200000000002</v>
      </c>
      <c r="BC1250" s="227">
        <f t="shared" si="2191"/>
        <v>655.8495733333333</v>
      </c>
      <c r="BD1250" s="228">
        <f t="shared" si="2163"/>
        <v>1.0722091851637285</v>
      </c>
      <c r="BE1250" s="230">
        <f t="shared" si="2164"/>
        <v>436</v>
      </c>
      <c r="BF1250" s="231">
        <f t="shared" si="2192"/>
        <v>1.106071402</v>
      </c>
      <c r="BG1250" s="227">
        <f t="shared" si="2193"/>
        <v>3692.0800079800001</v>
      </c>
      <c r="BH1250" s="227">
        <f t="shared" si="2194"/>
        <v>4410.1937813133336</v>
      </c>
      <c r="BI1250" s="227">
        <f t="shared" si="2342"/>
        <v>3113.21</v>
      </c>
      <c r="BJ1250" s="227">
        <f t="shared" si="2195"/>
        <v>62.264200000000002</v>
      </c>
      <c r="BK1250" s="227">
        <f t="shared" si="2196"/>
        <v>624.71747333333337</v>
      </c>
      <c r="BL1250" s="228">
        <f t="shared" si="2321"/>
        <v>1.0588673112511042</v>
      </c>
      <c r="BM1250" s="230">
        <f t="shared" si="2322"/>
        <v>414</v>
      </c>
      <c r="BN1250" s="231">
        <f t="shared" si="2197"/>
        <v>1.100459139</v>
      </c>
      <c r="BO1250" s="227">
        <f t="shared" si="2198"/>
        <v>3627.6374730900002</v>
      </c>
      <c r="BP1250" s="227">
        <f t="shared" si="2199"/>
        <v>4314.6191464233334</v>
      </c>
      <c r="BQ1250" s="227">
        <f t="shared" si="2162"/>
        <v>3113.21</v>
      </c>
      <c r="BR1250" s="227">
        <f t="shared" si="2200"/>
        <v>62.264200000000002</v>
      </c>
      <c r="BS1250" s="227">
        <f t="shared" si="2201"/>
        <v>590.47216333333324</v>
      </c>
      <c r="BT1250" s="228">
        <f t="shared" si="2160"/>
        <v>1.05538386297424</v>
      </c>
      <c r="BU1250" s="230">
        <f t="shared" si="2161"/>
        <v>391</v>
      </c>
      <c r="BV1250" s="231">
        <f t="shared" si="2202"/>
        <v>1.0946222189999999</v>
      </c>
      <c r="BW1250" s="227">
        <f t="shared" si="2203"/>
        <v>3596.52534848</v>
      </c>
      <c r="BX1250" s="227">
        <f t="shared" si="2204"/>
        <v>4249.261711813333</v>
      </c>
      <c r="BY1250" s="227">
        <f t="shared" si="2312"/>
        <v>3113.21</v>
      </c>
      <c r="BZ1250" s="227">
        <f t="shared" si="2205"/>
        <v>62.264200000000002</v>
      </c>
      <c r="CA1250" s="227">
        <f t="shared" si="2206"/>
        <v>560.37779999999998</v>
      </c>
      <c r="CB1250" s="228">
        <f t="shared" si="2309"/>
        <v>1.0563335215616765</v>
      </c>
      <c r="CC1250" s="230">
        <f t="shared" si="2310"/>
        <v>371</v>
      </c>
      <c r="CD1250" s="231">
        <f t="shared" si="2207"/>
        <v>1.089571807</v>
      </c>
      <c r="CE1250" s="227">
        <f t="shared" si="2208"/>
        <v>3583.1528597000001</v>
      </c>
      <c r="CF1250" s="227">
        <f t="shared" si="2209"/>
        <v>4205.7948597000004</v>
      </c>
      <c r="CG1250" s="227">
        <f t="shared" si="2305"/>
        <v>3113.21</v>
      </c>
      <c r="CH1250" s="227">
        <f t="shared" si="2210"/>
        <v>62.264200000000002</v>
      </c>
      <c r="CI1250" s="227">
        <f t="shared" si="2211"/>
        <v>529.24570000000006</v>
      </c>
      <c r="CJ1250" s="228">
        <f t="shared" si="2153"/>
        <v>1.0512876601848635</v>
      </c>
      <c r="CK1250" s="230">
        <f t="shared" si="2154"/>
        <v>350</v>
      </c>
      <c r="CL1250" s="231">
        <f t="shared" si="2212"/>
        <v>1.084293951</v>
      </c>
      <c r="CM1250" s="227">
        <f t="shared" si="2213"/>
        <v>3548.7631802400001</v>
      </c>
      <c r="CN1250" s="227">
        <f t="shared" si="2214"/>
        <v>4140.2730802400001</v>
      </c>
      <c r="CO1250" s="227">
        <f t="shared" si="2308"/>
        <v>3113.21</v>
      </c>
      <c r="CP1250" s="227">
        <f t="shared" si="2215"/>
        <v>62.264200000000002</v>
      </c>
      <c r="CQ1250" s="227">
        <f t="shared" si="2216"/>
        <v>496.03812666666664</v>
      </c>
      <c r="CR1250" s="228">
        <f t="shared" si="2306"/>
        <v>1.0465788297523588</v>
      </c>
      <c r="CS1250" s="230">
        <f t="shared" si="2307"/>
        <v>330</v>
      </c>
      <c r="CT1250" s="231">
        <f t="shared" si="2217"/>
        <v>1.079291193</v>
      </c>
      <c r="CU1250" s="227">
        <f t="shared" si="2218"/>
        <v>3516.56780394</v>
      </c>
      <c r="CV1250" s="227">
        <f t="shared" si="2219"/>
        <v>4074.8701306066669</v>
      </c>
      <c r="CW1250" s="227">
        <f t="shared" si="2151"/>
        <v>3113.21</v>
      </c>
      <c r="CX1250" s="227">
        <f t="shared" si="2220"/>
        <v>62.264200000000002</v>
      </c>
      <c r="CY1250" s="227">
        <f t="shared" si="2221"/>
        <v>464.90602666666672</v>
      </c>
      <c r="CZ1250" s="228">
        <f t="shared" si="2149"/>
        <v>1.0487817434752258</v>
      </c>
      <c r="DA1250" s="239">
        <f t="shared" si="2150"/>
        <v>309</v>
      </c>
      <c r="DB1250" s="231">
        <f t="shared" si="2222"/>
        <v>1.0740631359999999</v>
      </c>
      <c r="DC1250" s="227">
        <f t="shared" si="2223"/>
        <v>3506.8997136100002</v>
      </c>
      <c r="DD1250" s="227">
        <f t="shared" si="2224"/>
        <v>4034.0699402766668</v>
      </c>
      <c r="DE1250" s="227">
        <f t="shared" si="2304"/>
        <v>3113.21</v>
      </c>
      <c r="DF1250" s="227">
        <f t="shared" si="2225"/>
        <v>62.264200000000002</v>
      </c>
      <c r="DG1250" s="227">
        <f t="shared" si="2226"/>
        <v>433.77392666666668</v>
      </c>
      <c r="DH1250" s="228">
        <f t="shared" si="2302"/>
        <v>1.0472108190210208</v>
      </c>
      <c r="DI1250" s="239">
        <f t="shared" si="2303"/>
        <v>288</v>
      </c>
      <c r="DJ1250" s="231">
        <f t="shared" si="2227"/>
        <v>1.068860404</v>
      </c>
      <c r="DK1250" s="227">
        <f t="shared" si="2228"/>
        <v>3484.6850011699999</v>
      </c>
      <c r="DL1250" s="227">
        <f t="shared" si="2229"/>
        <v>3980.7231278366667</v>
      </c>
      <c r="DM1250" s="227">
        <f t="shared" si="2376"/>
        <v>3113.21</v>
      </c>
      <c r="DN1250" s="227">
        <f t="shared" si="2230"/>
        <v>62.264200000000002</v>
      </c>
      <c r="DO1250" s="227">
        <f t="shared" si="2231"/>
        <v>401.60409000000004</v>
      </c>
      <c r="DP1250" s="228">
        <f t="shared" si="2374"/>
        <v>1.0438708440173143</v>
      </c>
      <c r="DQ1250" s="239">
        <f t="shared" si="2375"/>
        <v>267</v>
      </c>
      <c r="DR1250" s="231">
        <f t="shared" si="2232"/>
        <v>1.0636828739999999</v>
      </c>
      <c r="DS1250" s="227">
        <f t="shared" si="2233"/>
        <v>3456.7450632800001</v>
      </c>
      <c r="DT1250" s="227">
        <f t="shared" si="2234"/>
        <v>3920.61335328</v>
      </c>
      <c r="DU1250" s="227">
        <f t="shared" si="2301"/>
        <v>3113.21</v>
      </c>
      <c r="DV1250" s="227">
        <f t="shared" si="2235"/>
        <v>62.264200000000002</v>
      </c>
      <c r="DW1250" s="227">
        <f t="shared" si="2236"/>
        <v>372.54746333333333</v>
      </c>
      <c r="DX1250" s="228">
        <f t="shared" si="2298"/>
        <v>1.0394019846554154</v>
      </c>
      <c r="DY1250" s="239">
        <f t="shared" si="2299"/>
        <v>249</v>
      </c>
      <c r="DZ1250" s="231">
        <f t="shared" si="2237"/>
        <v>1.0592649569999999</v>
      </c>
      <c r="EA1250" s="227">
        <f t="shared" si="2238"/>
        <v>3427.6507433199999</v>
      </c>
      <c r="EB1250" s="227">
        <f t="shared" si="2239"/>
        <v>3862.4624066533333</v>
      </c>
      <c r="EC1250" s="227">
        <f t="shared" si="2370"/>
        <v>3113.21</v>
      </c>
      <c r="ED1250" s="227">
        <f t="shared" si="2240"/>
        <v>62.264200000000002</v>
      </c>
      <c r="EE1250" s="227">
        <f t="shared" si="2241"/>
        <v>340.37762666666669</v>
      </c>
      <c r="EF1250" s="228">
        <f t="shared" si="2371"/>
        <v>1.0316648958358599</v>
      </c>
      <c r="EG1250" s="239">
        <f t="shared" si="2372"/>
        <v>227</v>
      </c>
      <c r="EH1250" s="231">
        <f t="shared" si="2242"/>
        <v>1.0538901919999999</v>
      </c>
      <c r="EI1250" s="227">
        <f t="shared" si="2243"/>
        <v>3384.87342158</v>
      </c>
      <c r="EJ1250" s="227">
        <f t="shared" si="2244"/>
        <v>3787.5152482466665</v>
      </c>
      <c r="EK1250" s="227">
        <f t="shared" si="2300"/>
        <v>3113.21</v>
      </c>
      <c r="EL1250" s="227">
        <f t="shared" si="2245"/>
        <v>62.264200000000002</v>
      </c>
      <c r="EM1250" s="227">
        <f t="shared" si="2246"/>
        <v>307.17005333333339</v>
      </c>
      <c r="EN1250" s="228">
        <f t="shared" si="2296"/>
        <v>1.0258180565114949</v>
      </c>
      <c r="EO1250" s="239">
        <f t="shared" si="2297"/>
        <v>206</v>
      </c>
      <c r="EP1250" s="231">
        <f t="shared" si="2247"/>
        <v>1.0487851770000001</v>
      </c>
      <c r="EQ1250" s="227">
        <f t="shared" si="2248"/>
        <v>3349.3867403099998</v>
      </c>
      <c r="ER1250" s="227">
        <f t="shared" si="2249"/>
        <v>3718.8209936433332</v>
      </c>
      <c r="ES1250" s="227">
        <f t="shared" si="2369"/>
        <v>3113.21</v>
      </c>
      <c r="ET1250" s="227">
        <f t="shared" si="2250"/>
        <v>62.264200000000002</v>
      </c>
      <c r="EU1250" s="227">
        <f t="shared" si="2251"/>
        <v>277.07569000000001</v>
      </c>
      <c r="EV1250" s="228">
        <f t="shared" si="2367"/>
        <v>1.0244860519059367</v>
      </c>
      <c r="EW1250" s="239">
        <f t="shared" si="2368"/>
        <v>186</v>
      </c>
      <c r="EX1250" s="231">
        <f t="shared" si="2252"/>
        <v>1.0439462500000001</v>
      </c>
      <c r="EY1250" s="227">
        <f t="shared" si="2253"/>
        <v>3329.6041589900001</v>
      </c>
      <c r="EZ1250" s="227">
        <f t="shared" si="2254"/>
        <v>3668.9440489900003</v>
      </c>
      <c r="FA1250" s="227">
        <f t="shared" si="2290"/>
        <v>3113.21</v>
      </c>
      <c r="FB1250" s="227">
        <f t="shared" si="2255"/>
        <v>62.264200000000002</v>
      </c>
      <c r="FC1250" s="227">
        <f t="shared" si="2256"/>
        <v>245.94359</v>
      </c>
      <c r="FD1250" s="228">
        <f t="shared" si="2288"/>
        <v>1.024383885870076</v>
      </c>
      <c r="FE1250" s="239">
        <f t="shared" si="2289"/>
        <v>164</v>
      </c>
      <c r="FF1250" s="231">
        <f t="shared" si="2257"/>
        <v>1.038649213</v>
      </c>
      <c r="FG1250" s="227">
        <f t="shared" si="2258"/>
        <v>3312.3792188699999</v>
      </c>
      <c r="FH1250" s="227">
        <f t="shared" si="2259"/>
        <v>3620.5870088699999</v>
      </c>
      <c r="FI1250" s="227">
        <f t="shared" si="2366"/>
        <v>3113.21</v>
      </c>
      <c r="FJ1250" s="227">
        <f t="shared" si="2260"/>
        <v>62.264200000000002</v>
      </c>
      <c r="FK1250" s="227">
        <f t="shared" si="2261"/>
        <v>212.73601666666664</v>
      </c>
      <c r="FL1250" s="228">
        <f t="shared" si="2364"/>
        <v>1.0224406854487877</v>
      </c>
      <c r="FM1250" s="239">
        <f t="shared" si="2365"/>
        <v>142</v>
      </c>
      <c r="FN1250" s="231">
        <f t="shared" si="2262"/>
        <v>1.0333790540000001</v>
      </c>
      <c r="FO1250" s="227">
        <f t="shared" si="2263"/>
        <v>3289.3205174200002</v>
      </c>
      <c r="FP1250" s="227">
        <f t="shared" si="2264"/>
        <v>3564.320734086667</v>
      </c>
      <c r="FQ1250" s="227">
        <f t="shared" si="2287"/>
        <v>3113.21</v>
      </c>
      <c r="FR1250" s="227">
        <f t="shared" si="2265"/>
        <v>62.264200000000002</v>
      </c>
      <c r="FS1250" s="227">
        <f t="shared" si="2266"/>
        <v>181.60391666666666</v>
      </c>
      <c r="FT1250" s="228">
        <f t="shared" si="2285"/>
        <v>1.0213165761513789</v>
      </c>
      <c r="FU1250" s="239">
        <f t="shared" si="2286"/>
        <v>120</v>
      </c>
      <c r="FV1250" s="231">
        <f t="shared" si="2267"/>
        <v>1.0281356349999999</v>
      </c>
      <c r="FW1250" s="227">
        <f t="shared" si="2268"/>
        <v>3269.0322827999998</v>
      </c>
      <c r="FX1250" s="227">
        <f t="shared" si="2269"/>
        <v>3512.9003994666664</v>
      </c>
      <c r="FY1250" s="227">
        <f t="shared" si="2363"/>
        <v>3113.21</v>
      </c>
      <c r="FZ1250" s="227">
        <f t="shared" si="2270"/>
        <v>62.264200000000002</v>
      </c>
      <c r="GA1250" s="227">
        <f t="shared" si="2271"/>
        <v>150.47181666666665</v>
      </c>
      <c r="GB1250" s="228">
        <f t="shared" si="2356"/>
        <v>1.0217248911385559</v>
      </c>
      <c r="GC1250" s="239">
        <f t="shared" si="2357"/>
        <v>98</v>
      </c>
      <c r="GD1250" s="231">
        <f t="shared" si="2272"/>
        <v>1.0229188220000001</v>
      </c>
      <c r="GE1250" s="227">
        <f t="shared" si="2273"/>
        <v>3253.7453491800002</v>
      </c>
      <c r="GF1250" s="227">
        <f t="shared" si="2274"/>
        <v>3466.4813658466669</v>
      </c>
      <c r="GG1250" s="227">
        <f t="shared" si="2279"/>
        <v>3113.21</v>
      </c>
      <c r="GH1250" s="227">
        <f t="shared" si="2291"/>
        <v>62.264200000000002</v>
      </c>
      <c r="GI1250" s="227">
        <f t="shared" si="2292"/>
        <v>118.30198</v>
      </c>
      <c r="GJ1250" s="228">
        <f t="shared" si="2275"/>
        <v>1.020703767463194</v>
      </c>
      <c r="GK1250" s="239">
        <f t="shared" si="2276"/>
        <v>78</v>
      </c>
      <c r="GL1250" s="231">
        <f t="shared" si="2293"/>
        <v>1.018199238</v>
      </c>
      <c r="GM1250" s="227">
        <f t="shared" si="2294"/>
        <v>3235.49626072</v>
      </c>
      <c r="GN1250" s="227">
        <f t="shared" si="2295"/>
        <v>3416.0624407199998</v>
      </c>
      <c r="GO1250" s="227">
        <f t="shared" si="2355"/>
        <v>3113.21</v>
      </c>
      <c r="GP1250" s="227">
        <f t="shared" si="2358"/>
        <v>62.264200000000002</v>
      </c>
      <c r="GQ1250" s="227">
        <f t="shared" si="2359"/>
        <v>86.132143333333332</v>
      </c>
      <c r="GR1250" s="228">
        <f t="shared" si="2346"/>
        <v>1.015524333759634</v>
      </c>
      <c r="GS1250" s="239">
        <f t="shared" si="2347"/>
        <v>56</v>
      </c>
      <c r="GT1250" s="231">
        <f t="shared" si="2360"/>
        <v>1.013032843</v>
      </c>
      <c r="GU1250" s="227">
        <f t="shared" si="2361"/>
        <v>3202.7443722200001</v>
      </c>
      <c r="GV1250" s="227">
        <f t="shared" si="2362"/>
        <v>3351.1407155533334</v>
      </c>
      <c r="GW1250" s="227">
        <f t="shared" si="2277"/>
        <v>3113.21</v>
      </c>
      <c r="GX1250" s="227">
        <f t="shared" si="2280"/>
        <v>62.264200000000002</v>
      </c>
      <c r="GY1250" s="227">
        <f t="shared" si="2281"/>
        <v>52.924570000000003</v>
      </c>
      <c r="GZ1250" s="228">
        <f t="shared" si="2170"/>
        <v>1.0039780630300776</v>
      </c>
      <c r="HA1250" s="239">
        <f t="shared" si="2171"/>
        <v>35</v>
      </c>
      <c r="HB1250" s="231">
        <f t="shared" si="2282"/>
        <v>1.0081257400000001</v>
      </c>
      <c r="HC1250" s="227">
        <f t="shared" si="2283"/>
        <v>3150.99231422</v>
      </c>
      <c r="HD1250" s="227">
        <f t="shared" si="2284"/>
        <v>3266.1810842200002</v>
      </c>
      <c r="HE1250" s="227">
        <f t="shared" si="2343"/>
        <v>3113.21</v>
      </c>
      <c r="HF1250" s="227">
        <f t="shared" si="2348"/>
        <v>62.264200000000002</v>
      </c>
      <c r="HG1250" s="227">
        <f t="shared" si="2349"/>
        <v>21.792469999999998</v>
      </c>
      <c r="HH1250" s="228">
        <f t="shared" si="2338"/>
        <v>1.0018746073542879</v>
      </c>
      <c r="HI1250" s="239">
        <f t="shared" si="2339"/>
        <v>15</v>
      </c>
      <c r="HJ1250" s="231">
        <f t="shared" si="2350"/>
        <v>1.0034744090000001</v>
      </c>
      <c r="HK1250" s="227">
        <f t="shared" si="2351"/>
        <v>3129.88288801</v>
      </c>
      <c r="HL1250" s="227">
        <f t="shared" si="2352"/>
        <v>3213.9395580099999</v>
      </c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3"/>
      <c r="JZ1250" s="1"/>
      <c r="KA1250" s="1"/>
      <c r="KB1250" s="1"/>
      <c r="KC1250" s="1"/>
      <c r="KD1250" s="1"/>
      <c r="KE1250" s="1"/>
    </row>
    <row r="1251" spans="1:291" x14ac:dyDescent="0.2">
      <c r="A1251" s="196">
        <f t="shared" si="2323"/>
        <v>43909</v>
      </c>
      <c r="B1251" s="236">
        <f t="shared" si="2336"/>
        <v>130576.98885614669</v>
      </c>
      <c r="C1251" s="66">
        <f t="shared" si="2158"/>
        <v>36941.12013109</v>
      </c>
      <c r="D1251" s="77">
        <f t="shared" si="2324"/>
        <v>5331.42</v>
      </c>
      <c r="E1251" s="67">
        <f>VLOOKUP(A1250,[1]Plan1!$DQ$117:$DS$314,3)</f>
        <v>5344.75</v>
      </c>
      <c r="F1251" s="11">
        <f t="shared" si="2325"/>
        <v>43888</v>
      </c>
      <c r="G1251" s="73">
        <f t="shared" si="2313"/>
        <v>2.5002719725701894E-3</v>
      </c>
      <c r="H1251" s="11">
        <f t="shared" si="2326"/>
        <v>43915</v>
      </c>
      <c r="I1251" s="11">
        <f t="shared" si="2314"/>
        <v>43915</v>
      </c>
      <c r="J1251" s="1">
        <f t="shared" si="2327"/>
        <v>20</v>
      </c>
      <c r="K1251" s="1">
        <f t="shared" si="2328"/>
        <v>16</v>
      </c>
      <c r="L1251" s="66">
        <f t="shared" si="2315"/>
        <v>1.00199971</v>
      </c>
      <c r="M1251" s="70">
        <f t="shared" si="2159"/>
        <v>1.00209952</v>
      </c>
      <c r="N1251" s="70">
        <f t="shared" si="2373"/>
        <v>1.1246461803692589</v>
      </c>
      <c r="O1251" s="66">
        <f t="shared" si="2155"/>
        <v>1.12689514</v>
      </c>
      <c r="P1251" s="66">
        <f t="shared" si="2316"/>
        <v>37014.991658419996</v>
      </c>
      <c r="Q1251" s="74">
        <f t="shared" si="2317"/>
        <v>0</v>
      </c>
      <c r="R1251" s="75">
        <f t="shared" si="2156"/>
        <v>0</v>
      </c>
      <c r="S1251" s="66">
        <f t="shared" si="2157"/>
        <v>0</v>
      </c>
      <c r="T1251" s="10">
        <f t="shared" si="2329"/>
        <v>0.06</v>
      </c>
      <c r="U1251" s="74">
        <f t="shared" si="2152"/>
        <v>16</v>
      </c>
      <c r="V1251" s="74">
        <v>252</v>
      </c>
      <c r="W1251" s="70">
        <f t="shared" si="2318"/>
        <v>1.003706465</v>
      </c>
      <c r="X1251" s="66">
        <f t="shared" si="2319"/>
        <v>137.19477105000001</v>
      </c>
      <c r="Y1251" s="66">
        <v>0</v>
      </c>
      <c r="Z1251" s="67">
        <f t="shared" si="2320"/>
        <v>0</v>
      </c>
      <c r="AA1251" s="68" t="str">
        <f t="shared" si="2330"/>
        <v>A+INCORP J=</v>
      </c>
      <c r="AB1251" s="11">
        <f t="shared" si="2331"/>
        <v>43915</v>
      </c>
      <c r="AC1251" s="227">
        <f t="shared" si="2345"/>
        <v>3113.21</v>
      </c>
      <c r="AD1251" s="227">
        <f t="shared" si="2175"/>
        <v>62.264200000000002</v>
      </c>
      <c r="AE1251" s="227">
        <f t="shared" si="2176"/>
        <v>751.32134666666673</v>
      </c>
      <c r="AF1251" s="228">
        <f t="shared" si="2353"/>
        <v>1.0799718326337557</v>
      </c>
      <c r="AG1251" s="230">
        <f t="shared" si="2354"/>
        <v>499</v>
      </c>
      <c r="AH1251" s="231">
        <f t="shared" si="2177"/>
        <v>1.1223017239999999</v>
      </c>
      <c r="AI1251" s="227">
        <f t="shared" si="2178"/>
        <v>3773.3794105100001</v>
      </c>
      <c r="AJ1251" s="227">
        <f t="shared" si="2179"/>
        <v>4586.9649571766668</v>
      </c>
      <c r="AK1251" s="227">
        <f t="shared" si="2165"/>
        <v>3113.21</v>
      </c>
      <c r="AL1251" s="227">
        <f t="shared" si="2180"/>
        <v>62.264200000000002</v>
      </c>
      <c r="AM1251" s="227">
        <f t="shared" si="2181"/>
        <v>720.18924666666669</v>
      </c>
      <c r="AN1251" s="228">
        <f t="shared" si="2166"/>
        <v>1.0790011388016141</v>
      </c>
      <c r="AO1251" s="230">
        <f t="shared" si="2167"/>
        <v>478</v>
      </c>
      <c r="AP1251" s="231">
        <f t="shared" si="2182"/>
        <v>1.116865325</v>
      </c>
      <c r="AQ1251" s="227">
        <f t="shared" si="2183"/>
        <v>3751.7261256699999</v>
      </c>
      <c r="AR1251" s="227">
        <f t="shared" si="2184"/>
        <v>4534.1795723366668</v>
      </c>
      <c r="AS1251" s="227">
        <f t="shared" si="2332"/>
        <v>3113.21</v>
      </c>
      <c r="AT1251" s="227">
        <f t="shared" si="2185"/>
        <v>62.264200000000002</v>
      </c>
      <c r="AU1251" s="227">
        <f t="shared" si="2186"/>
        <v>689.05714666666665</v>
      </c>
      <c r="AV1251" s="228">
        <f t="shared" si="2333"/>
        <v>1.0766330123053791</v>
      </c>
      <c r="AW1251" s="230">
        <f t="shared" si="2334"/>
        <v>457</v>
      </c>
      <c r="AX1251" s="231">
        <f t="shared" si="2187"/>
        <v>1.1114552609999999</v>
      </c>
      <c r="AY1251" s="227">
        <f t="shared" si="2188"/>
        <v>3725.3586943599998</v>
      </c>
      <c r="AZ1251" s="227">
        <f t="shared" si="2189"/>
        <v>4476.680041026666</v>
      </c>
      <c r="BA1251" s="227">
        <f t="shared" si="2311"/>
        <v>3113.21</v>
      </c>
      <c r="BB1251" s="227">
        <f t="shared" si="2190"/>
        <v>62.264200000000002</v>
      </c>
      <c r="BC1251" s="227">
        <f t="shared" si="2191"/>
        <v>656.88731000000007</v>
      </c>
      <c r="BD1251" s="228">
        <f t="shared" si="2163"/>
        <v>1.0723430644754639</v>
      </c>
      <c r="BE1251" s="230">
        <f t="shared" si="2164"/>
        <v>437</v>
      </c>
      <c r="BF1251" s="231">
        <f t="shared" si="2192"/>
        <v>1.106327184</v>
      </c>
      <c r="BG1251" s="227">
        <f t="shared" si="2193"/>
        <v>3693.3949224399998</v>
      </c>
      <c r="BH1251" s="227">
        <f t="shared" si="2194"/>
        <v>4412.54643244</v>
      </c>
      <c r="BI1251" s="227">
        <f t="shared" si="2342"/>
        <v>3113.21</v>
      </c>
      <c r="BJ1251" s="227">
        <f t="shared" si="2195"/>
        <v>62.264200000000002</v>
      </c>
      <c r="BK1251" s="227">
        <f t="shared" si="2196"/>
        <v>625.75521000000003</v>
      </c>
      <c r="BL1251" s="228">
        <f t="shared" si="2321"/>
        <v>1.0589995246557373</v>
      </c>
      <c r="BM1251" s="230">
        <f t="shared" si="2322"/>
        <v>415</v>
      </c>
      <c r="BN1251" s="231">
        <f t="shared" si="2197"/>
        <v>1.1007136230000001</v>
      </c>
      <c r="BO1251" s="227">
        <f t="shared" si="2198"/>
        <v>3628.9294362000001</v>
      </c>
      <c r="BP1251" s="227">
        <f t="shared" si="2199"/>
        <v>4316.9488461999999</v>
      </c>
      <c r="BQ1251" s="227">
        <f t="shared" si="2162"/>
        <v>3113.21</v>
      </c>
      <c r="BR1251" s="227">
        <f t="shared" si="2200"/>
        <v>62.264200000000002</v>
      </c>
      <c r="BS1251" s="227">
        <f t="shared" si="2201"/>
        <v>591.50990000000002</v>
      </c>
      <c r="BT1251" s="228">
        <f t="shared" si="2160"/>
        <v>1.0555156414248881</v>
      </c>
      <c r="BU1251" s="230">
        <f t="shared" si="2161"/>
        <v>392</v>
      </c>
      <c r="BV1251" s="231">
        <f t="shared" si="2202"/>
        <v>1.0948753529999999</v>
      </c>
      <c r="BW1251" s="227">
        <f t="shared" si="2203"/>
        <v>3597.80623053</v>
      </c>
      <c r="BX1251" s="227">
        <f t="shared" si="2204"/>
        <v>4251.5803305299996</v>
      </c>
      <c r="BY1251" s="227">
        <f t="shared" si="2312"/>
        <v>3113.21</v>
      </c>
      <c r="BZ1251" s="227">
        <f t="shared" si="2205"/>
        <v>62.264200000000002</v>
      </c>
      <c r="CA1251" s="227">
        <f t="shared" si="2206"/>
        <v>561.41553666666675</v>
      </c>
      <c r="CB1251" s="228">
        <f t="shared" si="2309"/>
        <v>1.0564654185895948</v>
      </c>
      <c r="CC1251" s="230">
        <f t="shared" si="2310"/>
        <v>372</v>
      </c>
      <c r="CD1251" s="231">
        <f t="shared" si="2207"/>
        <v>1.089823773</v>
      </c>
      <c r="CE1251" s="227">
        <f t="shared" si="2208"/>
        <v>3584.4289789499999</v>
      </c>
      <c r="CF1251" s="227">
        <f t="shared" si="2209"/>
        <v>4208.1087156166668</v>
      </c>
      <c r="CG1251" s="227">
        <f t="shared" si="2305"/>
        <v>3113.21</v>
      </c>
      <c r="CH1251" s="227">
        <f t="shared" si="2210"/>
        <v>62.264200000000002</v>
      </c>
      <c r="CI1251" s="227">
        <f t="shared" si="2211"/>
        <v>530.28343666666672</v>
      </c>
      <c r="CJ1251" s="228">
        <f t="shared" si="2153"/>
        <v>1.0514189271711278</v>
      </c>
      <c r="CK1251" s="230">
        <f t="shared" si="2154"/>
        <v>351</v>
      </c>
      <c r="CL1251" s="231">
        <f t="shared" si="2212"/>
        <v>1.0845446969999999</v>
      </c>
      <c r="CM1251" s="227">
        <f t="shared" si="2213"/>
        <v>3550.0270535</v>
      </c>
      <c r="CN1251" s="227">
        <f t="shared" si="2214"/>
        <v>4142.5746901666662</v>
      </c>
      <c r="CO1251" s="227">
        <f t="shared" si="2308"/>
        <v>3113.21</v>
      </c>
      <c r="CP1251" s="227">
        <f t="shared" si="2215"/>
        <v>62.264200000000002</v>
      </c>
      <c r="CQ1251" s="227">
        <f t="shared" si="2216"/>
        <v>497.07586333333336</v>
      </c>
      <c r="CR1251" s="228">
        <f t="shared" si="2306"/>
        <v>1.0467095087796818</v>
      </c>
      <c r="CS1251" s="230">
        <f t="shared" si="2307"/>
        <v>331</v>
      </c>
      <c r="CT1251" s="231">
        <f t="shared" si="2217"/>
        <v>1.0795407809999999</v>
      </c>
      <c r="CU1251" s="227">
        <f t="shared" si="2218"/>
        <v>3517.8202074000001</v>
      </c>
      <c r="CV1251" s="227">
        <f t="shared" si="2219"/>
        <v>4077.1602707333332</v>
      </c>
      <c r="CW1251" s="227">
        <f t="shared" si="2151"/>
        <v>3113.21</v>
      </c>
      <c r="CX1251" s="227">
        <f t="shared" si="2220"/>
        <v>62.264200000000002</v>
      </c>
      <c r="CY1251" s="227">
        <f t="shared" si="2221"/>
        <v>465.94376333333332</v>
      </c>
      <c r="CZ1251" s="228">
        <f t="shared" ref="CZ1251:CZ1257" si="2377">($O1251/CZ$800)</f>
        <v>1.0489126975650807</v>
      </c>
      <c r="DA1251" s="239">
        <f t="shared" ref="DA1251:DA1257" si="2378">NETWORKDAYS(DA$800,$A1251,$AE$118:$AE$502)-1</f>
        <v>310</v>
      </c>
      <c r="DB1251" s="231">
        <f t="shared" si="2222"/>
        <v>1.0743115160000001</v>
      </c>
      <c r="DC1251" s="227">
        <f t="shared" si="2223"/>
        <v>3508.1486771</v>
      </c>
      <c r="DD1251" s="227">
        <f t="shared" si="2224"/>
        <v>4036.3566404333333</v>
      </c>
      <c r="DE1251" s="227">
        <f t="shared" si="2304"/>
        <v>3113.21</v>
      </c>
      <c r="DF1251" s="227">
        <f t="shared" si="2225"/>
        <v>62.264200000000002</v>
      </c>
      <c r="DG1251" s="227">
        <f t="shared" si="2226"/>
        <v>434.81166333333334</v>
      </c>
      <c r="DH1251" s="228">
        <f t="shared" si="2302"/>
        <v>1.047341576960453</v>
      </c>
      <c r="DI1251" s="239">
        <f t="shared" si="2303"/>
        <v>289</v>
      </c>
      <c r="DJ1251" s="231">
        <f t="shared" si="2227"/>
        <v>1.0691075809999999</v>
      </c>
      <c r="DK1251" s="227">
        <f t="shared" si="2228"/>
        <v>3485.9260534800001</v>
      </c>
      <c r="DL1251" s="227">
        <f t="shared" si="2229"/>
        <v>3983.0019168133335</v>
      </c>
      <c r="DM1251" s="227">
        <f t="shared" si="2376"/>
        <v>3113.21</v>
      </c>
      <c r="DN1251" s="227">
        <f t="shared" si="2230"/>
        <v>62.264200000000002</v>
      </c>
      <c r="DO1251" s="227">
        <f t="shared" si="2231"/>
        <v>402.64182666666665</v>
      </c>
      <c r="DP1251" s="228">
        <f t="shared" si="2374"/>
        <v>1.0440011849172723</v>
      </c>
      <c r="DQ1251" s="239">
        <f t="shared" si="2375"/>
        <v>268</v>
      </c>
      <c r="DR1251" s="231">
        <f t="shared" si="2232"/>
        <v>1.063928853</v>
      </c>
      <c r="DS1251" s="227">
        <f t="shared" si="2233"/>
        <v>3457.97616272</v>
      </c>
      <c r="DT1251" s="227">
        <f t="shared" si="2234"/>
        <v>3922.8821893866666</v>
      </c>
      <c r="DU1251" s="227">
        <f t="shared" si="2301"/>
        <v>3113.21</v>
      </c>
      <c r="DV1251" s="227">
        <f t="shared" si="2235"/>
        <v>62.264200000000002</v>
      </c>
      <c r="DW1251" s="227">
        <f t="shared" si="2236"/>
        <v>373.58519999999999</v>
      </c>
      <c r="DX1251" s="228">
        <f t="shared" si="2298"/>
        <v>1.0395317675599527</v>
      </c>
      <c r="DY1251" s="239">
        <f t="shared" si="2299"/>
        <v>250</v>
      </c>
      <c r="DZ1251" s="231">
        <f t="shared" si="2237"/>
        <v>1.059509915</v>
      </c>
      <c r="EA1251" s="227">
        <f t="shared" si="2238"/>
        <v>3428.8714831000002</v>
      </c>
      <c r="EB1251" s="227">
        <f t="shared" si="2239"/>
        <v>3864.7208831000003</v>
      </c>
      <c r="EC1251" s="227">
        <f t="shared" si="2370"/>
        <v>3113.21</v>
      </c>
      <c r="ED1251" s="227">
        <f t="shared" si="2240"/>
        <v>62.264200000000002</v>
      </c>
      <c r="EE1251" s="227">
        <f t="shared" si="2241"/>
        <v>341.41536333333335</v>
      </c>
      <c r="EF1251" s="228">
        <f t="shared" si="2371"/>
        <v>1.0317937126638699</v>
      </c>
      <c r="EG1251" s="239">
        <f t="shared" si="2372"/>
        <v>228</v>
      </c>
      <c r="EH1251" s="231">
        <f t="shared" si="2242"/>
        <v>1.054133907</v>
      </c>
      <c r="EI1251" s="227">
        <f t="shared" si="2243"/>
        <v>3386.0789262200001</v>
      </c>
      <c r="EJ1251" s="227">
        <f t="shared" si="2244"/>
        <v>3789.7584895533337</v>
      </c>
      <c r="EK1251" s="227">
        <f t="shared" si="2300"/>
        <v>3113.21</v>
      </c>
      <c r="EL1251" s="227">
        <f t="shared" si="2245"/>
        <v>62.264200000000002</v>
      </c>
      <c r="EM1251" s="227">
        <f t="shared" si="2246"/>
        <v>308.20779000000005</v>
      </c>
      <c r="EN1251" s="228">
        <f t="shared" si="2296"/>
        <v>1.0259461432852996</v>
      </c>
      <c r="EO1251" s="239">
        <f t="shared" si="2297"/>
        <v>207</v>
      </c>
      <c r="EP1251" s="231">
        <f t="shared" si="2247"/>
        <v>1.0490277109999999</v>
      </c>
      <c r="EQ1251" s="227">
        <f t="shared" si="2248"/>
        <v>3350.57960512</v>
      </c>
      <c r="ER1251" s="227">
        <f t="shared" si="2249"/>
        <v>3721.05159512</v>
      </c>
      <c r="ES1251" s="227">
        <f t="shared" si="2369"/>
        <v>3113.21</v>
      </c>
      <c r="ET1251" s="227">
        <f t="shared" si="2250"/>
        <v>62.264200000000002</v>
      </c>
      <c r="EU1251" s="227">
        <f t="shared" si="2251"/>
        <v>278.11342666666667</v>
      </c>
      <c r="EV1251" s="228">
        <f t="shared" si="2367"/>
        <v>1.0246139723615804</v>
      </c>
      <c r="EW1251" s="239">
        <f t="shared" si="2368"/>
        <v>187</v>
      </c>
      <c r="EX1251" s="231">
        <f t="shared" si="2252"/>
        <v>1.0441876649999999</v>
      </c>
      <c r="EY1251" s="227">
        <f t="shared" si="2253"/>
        <v>3330.7899783799999</v>
      </c>
      <c r="EZ1251" s="227">
        <f t="shared" si="2254"/>
        <v>3671.1676050466667</v>
      </c>
      <c r="FA1251" s="227">
        <f t="shared" si="2290"/>
        <v>3113.21</v>
      </c>
      <c r="FB1251" s="227">
        <f t="shared" si="2255"/>
        <v>62.264200000000002</v>
      </c>
      <c r="FC1251" s="227">
        <f t="shared" si="2256"/>
        <v>246.98132666666669</v>
      </c>
      <c r="FD1251" s="228">
        <f t="shared" si="2288"/>
        <v>1.0245117935689567</v>
      </c>
      <c r="FE1251" s="239">
        <f t="shared" si="2289"/>
        <v>165</v>
      </c>
      <c r="FF1251" s="231">
        <f t="shared" si="2257"/>
        <v>1.038889403</v>
      </c>
      <c r="FG1251" s="227">
        <f t="shared" si="2258"/>
        <v>3313.5589035399998</v>
      </c>
      <c r="FH1251" s="227">
        <f t="shared" si="2259"/>
        <v>3622.8044302066664</v>
      </c>
      <c r="FI1251" s="227">
        <f t="shared" si="2366"/>
        <v>3113.21</v>
      </c>
      <c r="FJ1251" s="227">
        <f t="shared" si="2260"/>
        <v>62.264200000000002</v>
      </c>
      <c r="FK1251" s="227">
        <f t="shared" si="2261"/>
        <v>213.77375333333333</v>
      </c>
      <c r="FL1251" s="228">
        <f t="shared" si="2364"/>
        <v>1.0225683505137324</v>
      </c>
      <c r="FM1251" s="239">
        <f t="shared" si="2365"/>
        <v>143</v>
      </c>
      <c r="FN1251" s="231">
        <f t="shared" si="2262"/>
        <v>1.033618025</v>
      </c>
      <c r="FO1251" s="227">
        <f t="shared" si="2263"/>
        <v>3290.4919890299998</v>
      </c>
      <c r="FP1251" s="227">
        <f t="shared" si="2264"/>
        <v>3566.5299423633332</v>
      </c>
      <c r="FQ1251" s="227">
        <f t="shared" si="2287"/>
        <v>3113.21</v>
      </c>
      <c r="FR1251" s="227">
        <f t="shared" si="2265"/>
        <v>62.264200000000002</v>
      </c>
      <c r="FS1251" s="227">
        <f t="shared" si="2266"/>
        <v>182.64165333333332</v>
      </c>
      <c r="FT1251" s="228">
        <f t="shared" si="2285"/>
        <v>1.0214441008566053</v>
      </c>
      <c r="FU1251" s="239">
        <f t="shared" si="2286"/>
        <v>121</v>
      </c>
      <c r="FV1251" s="231">
        <f t="shared" si="2267"/>
        <v>1.0283733939999999</v>
      </c>
      <c r="FW1251" s="227">
        <f t="shared" si="2268"/>
        <v>3270.1965306400002</v>
      </c>
      <c r="FX1251" s="227">
        <f t="shared" si="2269"/>
        <v>3515.1023839733334</v>
      </c>
      <c r="FY1251" s="227">
        <f t="shared" si="2363"/>
        <v>3113.21</v>
      </c>
      <c r="FZ1251" s="227">
        <f t="shared" si="2270"/>
        <v>62.264200000000002</v>
      </c>
      <c r="GA1251" s="227">
        <f t="shared" si="2271"/>
        <v>151.50955333333332</v>
      </c>
      <c r="GB1251" s="228">
        <f t="shared" si="2356"/>
        <v>1.021852466827238</v>
      </c>
      <c r="GC1251" s="239">
        <f t="shared" si="2357"/>
        <v>99</v>
      </c>
      <c r="GD1251" s="231">
        <f t="shared" si="2272"/>
        <v>1.023155375</v>
      </c>
      <c r="GE1251" s="227">
        <f t="shared" si="2273"/>
        <v>3254.90415394</v>
      </c>
      <c r="GF1251" s="227">
        <f t="shared" si="2274"/>
        <v>3468.6779072733334</v>
      </c>
      <c r="GG1251" s="227">
        <f t="shared" si="2279"/>
        <v>3113.21</v>
      </c>
      <c r="GH1251" s="227">
        <f t="shared" si="2291"/>
        <v>62.264200000000002</v>
      </c>
      <c r="GI1251" s="227">
        <f t="shared" si="2292"/>
        <v>119.33971666666667</v>
      </c>
      <c r="GJ1251" s="228">
        <f t="shared" si="2275"/>
        <v>1.0208312156512571</v>
      </c>
      <c r="GK1251" s="239">
        <f t="shared" si="2276"/>
        <v>79</v>
      </c>
      <c r="GL1251" s="231">
        <f t="shared" si="2293"/>
        <v>1.0184346989999999</v>
      </c>
      <c r="GM1251" s="227">
        <f t="shared" si="2294"/>
        <v>3236.6485643000001</v>
      </c>
      <c r="GN1251" s="227">
        <f t="shared" si="2295"/>
        <v>3418.2524809666666</v>
      </c>
      <c r="GO1251" s="227">
        <f t="shared" si="2355"/>
        <v>3113.21</v>
      </c>
      <c r="GP1251" s="227">
        <f t="shared" si="2358"/>
        <v>62.264200000000002</v>
      </c>
      <c r="GQ1251" s="227">
        <f t="shared" si="2359"/>
        <v>87.169879999999992</v>
      </c>
      <c r="GR1251" s="228">
        <f t="shared" si="2346"/>
        <v>1.0156511352277948</v>
      </c>
      <c r="GS1251" s="239">
        <f t="shared" si="2347"/>
        <v>57</v>
      </c>
      <c r="GT1251" s="231">
        <f t="shared" si="2360"/>
        <v>1.0132671090000001</v>
      </c>
      <c r="GU1251" s="227">
        <f t="shared" si="2361"/>
        <v>3203.8850105800002</v>
      </c>
      <c r="GV1251" s="227">
        <f t="shared" si="2362"/>
        <v>3353.3190905800002</v>
      </c>
      <c r="GW1251" s="227">
        <f t="shared" si="2277"/>
        <v>3113.21</v>
      </c>
      <c r="GX1251" s="227">
        <f t="shared" si="2280"/>
        <v>62.264200000000002</v>
      </c>
      <c r="GY1251" s="227">
        <f t="shared" si="2281"/>
        <v>53.962306666666677</v>
      </c>
      <c r="GZ1251" s="228">
        <f t="shared" si="2170"/>
        <v>1.0041034227956305</v>
      </c>
      <c r="HA1251" s="239">
        <f t="shared" si="2171"/>
        <v>36</v>
      </c>
      <c r="HB1251" s="231">
        <f t="shared" si="2282"/>
        <v>1.0083588720000001</v>
      </c>
      <c r="HC1251" s="227">
        <f t="shared" si="2283"/>
        <v>3152.1145238300001</v>
      </c>
      <c r="HD1251" s="227">
        <f t="shared" si="2284"/>
        <v>3268.3410304966669</v>
      </c>
      <c r="HE1251" s="227">
        <f t="shared" si="2343"/>
        <v>3113.21</v>
      </c>
      <c r="HF1251" s="227">
        <f t="shared" si="2348"/>
        <v>62.264200000000002</v>
      </c>
      <c r="HG1251" s="227">
        <f t="shared" si="2349"/>
        <v>22.830206666666665</v>
      </c>
      <c r="HH1251" s="228">
        <f t="shared" si="2338"/>
        <v>1.0019997044759446</v>
      </c>
      <c r="HI1251" s="239">
        <f t="shared" si="2339"/>
        <v>16</v>
      </c>
      <c r="HJ1251" s="231">
        <f t="shared" si="2350"/>
        <v>1.003706465</v>
      </c>
      <c r="HK1251" s="227">
        <f t="shared" si="2351"/>
        <v>3130.99757847</v>
      </c>
      <c r="HL1251" s="227">
        <f t="shared" si="2352"/>
        <v>3216.0919851366666</v>
      </c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3"/>
      <c r="JZ1251" s="1"/>
      <c r="KA1251" s="1"/>
      <c r="KB1251" s="1"/>
      <c r="KC1251" s="1"/>
      <c r="KD1251" s="1"/>
      <c r="KE1251" s="1"/>
    </row>
    <row r="1252" spans="1:291" x14ac:dyDescent="0.2">
      <c r="A1252" s="196">
        <f t="shared" si="2323"/>
        <v>43910</v>
      </c>
      <c r="B1252" s="236">
        <f t="shared" si="2336"/>
        <v>130644.55337363669</v>
      </c>
      <c r="C1252" s="66">
        <f t="shared" si="2158"/>
        <v>36941.12013109</v>
      </c>
      <c r="D1252" s="77">
        <f t="shared" si="2324"/>
        <v>5331.42</v>
      </c>
      <c r="E1252" s="67">
        <f>VLOOKUP(A1251,[1]Plan1!$DQ$117:$DS$314,3)</f>
        <v>5344.75</v>
      </c>
      <c r="F1252" s="11">
        <f t="shared" si="2325"/>
        <v>43888</v>
      </c>
      <c r="G1252" s="73">
        <f t="shared" si="2313"/>
        <v>2.5002719725701894E-3</v>
      </c>
      <c r="H1252" s="11">
        <f t="shared" si="2326"/>
        <v>43915</v>
      </c>
      <c r="I1252" s="11">
        <f t="shared" si="2314"/>
        <v>43915</v>
      </c>
      <c r="J1252" s="1">
        <f t="shared" si="2327"/>
        <v>20</v>
      </c>
      <c r="K1252" s="1">
        <f t="shared" si="2328"/>
        <v>17</v>
      </c>
      <c r="L1252" s="66">
        <f t="shared" si="2315"/>
        <v>1.0021248300000001</v>
      </c>
      <c r="M1252" s="70">
        <f t="shared" si="2159"/>
        <v>1.00209952</v>
      </c>
      <c r="N1252" s="70">
        <f t="shared" si="2373"/>
        <v>1.1246461803692589</v>
      </c>
      <c r="O1252" s="66">
        <f t="shared" si="2155"/>
        <v>1.1270358599999999</v>
      </c>
      <c r="P1252" s="66">
        <f t="shared" si="2316"/>
        <v>37019.613731370002</v>
      </c>
      <c r="Q1252" s="74">
        <f t="shared" si="2317"/>
        <v>0</v>
      </c>
      <c r="R1252" s="75">
        <f t="shared" si="2156"/>
        <v>0</v>
      </c>
      <c r="S1252" s="66">
        <f t="shared" si="2157"/>
        <v>0</v>
      </c>
      <c r="T1252" s="10">
        <f t="shared" si="2329"/>
        <v>0.06</v>
      </c>
      <c r="U1252" s="74">
        <f t="shared" si="2152"/>
        <v>17</v>
      </c>
      <c r="V1252" s="74">
        <v>252</v>
      </c>
      <c r="W1252" s="70">
        <f t="shared" si="2318"/>
        <v>1.0039385750000001</v>
      </c>
      <c r="X1252" s="66">
        <f t="shared" si="2319"/>
        <v>145.80452514999999</v>
      </c>
      <c r="Y1252" s="66">
        <v>0</v>
      </c>
      <c r="Z1252" s="67">
        <f t="shared" si="2320"/>
        <v>0</v>
      </c>
      <c r="AA1252" s="68" t="str">
        <f t="shared" si="2330"/>
        <v>A+INCORP J=</v>
      </c>
      <c r="AB1252" s="11">
        <f t="shared" si="2331"/>
        <v>43915</v>
      </c>
      <c r="AC1252" s="227">
        <f t="shared" si="2345"/>
        <v>3113.21</v>
      </c>
      <c r="AD1252" s="227">
        <f t="shared" si="2175"/>
        <v>62.264200000000002</v>
      </c>
      <c r="AE1252" s="227">
        <f t="shared" si="2176"/>
        <v>752.35908333333339</v>
      </c>
      <c r="AF1252" s="228">
        <f t="shared" si="2353"/>
        <v>1.080106693128662</v>
      </c>
      <c r="AG1252" s="230">
        <f t="shared" si="2354"/>
        <v>500</v>
      </c>
      <c r="AH1252" s="231">
        <f t="shared" si="2177"/>
        <v>1.122561259</v>
      </c>
      <c r="AI1252" s="227">
        <f t="shared" si="2178"/>
        <v>3774.7233199299999</v>
      </c>
      <c r="AJ1252" s="227">
        <f t="shared" si="2179"/>
        <v>4589.3466032633332</v>
      </c>
      <c r="AK1252" s="227">
        <f t="shared" si="2165"/>
        <v>3113.21</v>
      </c>
      <c r="AL1252" s="227">
        <f t="shared" si="2180"/>
        <v>62.264200000000002</v>
      </c>
      <c r="AM1252" s="227">
        <f t="shared" si="2181"/>
        <v>721.22698333333335</v>
      </c>
      <c r="AN1252" s="228">
        <f t="shared" si="2166"/>
        <v>1.0791358780820162</v>
      </c>
      <c r="AO1252" s="230">
        <f t="shared" si="2167"/>
        <v>479</v>
      </c>
      <c r="AP1252" s="231">
        <f t="shared" si="2182"/>
        <v>1.117123603</v>
      </c>
      <c r="AQ1252" s="227">
        <f t="shared" si="2183"/>
        <v>3753.0623237700001</v>
      </c>
      <c r="AR1252" s="227">
        <f t="shared" si="2184"/>
        <v>4536.5535071033337</v>
      </c>
      <c r="AS1252" s="227">
        <f t="shared" si="2332"/>
        <v>3113.21</v>
      </c>
      <c r="AT1252" s="227">
        <f t="shared" si="2185"/>
        <v>62.264200000000002</v>
      </c>
      <c r="AU1252" s="227">
        <f t="shared" si="2186"/>
        <v>690.09488333333343</v>
      </c>
      <c r="AV1252" s="228">
        <f t="shared" si="2333"/>
        <v>1.0767674558681506</v>
      </c>
      <c r="AW1252" s="230">
        <f t="shared" si="2334"/>
        <v>458</v>
      </c>
      <c r="AX1252" s="231">
        <f t="shared" si="2187"/>
        <v>1.1117122880000001</v>
      </c>
      <c r="AY1252" s="227">
        <f t="shared" si="2188"/>
        <v>3726.68550185</v>
      </c>
      <c r="AZ1252" s="227">
        <f t="shared" si="2189"/>
        <v>4479.0445851833338</v>
      </c>
      <c r="BA1252" s="227">
        <f t="shared" si="2311"/>
        <v>3113.21</v>
      </c>
      <c r="BB1252" s="227">
        <f t="shared" si="2190"/>
        <v>62.264200000000002</v>
      </c>
      <c r="BC1252" s="227">
        <f t="shared" si="2191"/>
        <v>657.92504666666673</v>
      </c>
      <c r="BD1252" s="228">
        <f t="shared" si="2163"/>
        <v>1.0724769723349235</v>
      </c>
      <c r="BE1252" s="230">
        <f t="shared" si="2164"/>
        <v>438</v>
      </c>
      <c r="BF1252" s="231">
        <f t="shared" si="2192"/>
        <v>1.1065830249999999</v>
      </c>
      <c r="BG1252" s="227">
        <f t="shared" si="2193"/>
        <v>3694.7103454600001</v>
      </c>
      <c r="BH1252" s="227">
        <f t="shared" si="2194"/>
        <v>4414.8995921266669</v>
      </c>
      <c r="BI1252" s="227">
        <f t="shared" si="2342"/>
        <v>3113.21</v>
      </c>
      <c r="BJ1252" s="227">
        <f t="shared" si="2195"/>
        <v>62.264200000000002</v>
      </c>
      <c r="BK1252" s="227">
        <f t="shared" si="2196"/>
        <v>626.79294666666669</v>
      </c>
      <c r="BL1252" s="228">
        <f t="shared" si="2321"/>
        <v>1.0591317662528652</v>
      </c>
      <c r="BM1252" s="230">
        <f t="shared" si="2322"/>
        <v>416</v>
      </c>
      <c r="BN1252" s="231">
        <f t="shared" si="2197"/>
        <v>1.1009681659999999</v>
      </c>
      <c r="BO1252" s="227">
        <f t="shared" si="2198"/>
        <v>3630.2218999800002</v>
      </c>
      <c r="BP1252" s="227">
        <f t="shared" si="2199"/>
        <v>4319.2790466466668</v>
      </c>
      <c r="BQ1252" s="227">
        <f t="shared" si="2162"/>
        <v>3113.21</v>
      </c>
      <c r="BR1252" s="227">
        <f t="shared" si="2200"/>
        <v>62.264200000000002</v>
      </c>
      <c r="BS1252" s="227">
        <f t="shared" si="2201"/>
        <v>592.54763666666679</v>
      </c>
      <c r="BT1252" s="228">
        <f t="shared" si="2160"/>
        <v>1.055647447975284</v>
      </c>
      <c r="BU1252" s="230">
        <f t="shared" si="2161"/>
        <v>393</v>
      </c>
      <c r="BV1252" s="231">
        <f t="shared" si="2202"/>
        <v>1.095128546</v>
      </c>
      <c r="BW1252" s="227">
        <f t="shared" si="2203"/>
        <v>3599.0876099799998</v>
      </c>
      <c r="BX1252" s="227">
        <f t="shared" si="2204"/>
        <v>4253.8994466466665</v>
      </c>
      <c r="BY1252" s="227">
        <f t="shared" si="2312"/>
        <v>3113.21</v>
      </c>
      <c r="BZ1252" s="227">
        <f t="shared" si="2205"/>
        <v>62.264200000000002</v>
      </c>
      <c r="CA1252" s="227">
        <f t="shared" si="2206"/>
        <v>562.4532733333333</v>
      </c>
      <c r="CB1252" s="228">
        <f t="shared" si="2309"/>
        <v>1.0565973437425453</v>
      </c>
      <c r="CC1252" s="230">
        <f t="shared" si="2310"/>
        <v>373</v>
      </c>
      <c r="CD1252" s="231">
        <f t="shared" si="2207"/>
        <v>1.090075798</v>
      </c>
      <c r="CE1252" s="227">
        <f t="shared" si="2208"/>
        <v>3585.70559465</v>
      </c>
      <c r="CF1252" s="227">
        <f t="shared" si="2209"/>
        <v>4210.4230679833336</v>
      </c>
      <c r="CG1252" s="227">
        <f t="shared" si="2305"/>
        <v>3113.21</v>
      </c>
      <c r="CH1252" s="227">
        <f t="shared" si="2210"/>
        <v>62.264200000000002</v>
      </c>
      <c r="CI1252" s="227">
        <f t="shared" si="2211"/>
        <v>531.32117333333338</v>
      </c>
      <c r="CJ1252" s="228">
        <f t="shared" si="2153"/>
        <v>1.0515502221480779</v>
      </c>
      <c r="CK1252" s="230">
        <f t="shared" si="2154"/>
        <v>352</v>
      </c>
      <c r="CL1252" s="231">
        <f t="shared" si="2212"/>
        <v>1.0847955010000001</v>
      </c>
      <c r="CM1252" s="227">
        <f t="shared" si="2213"/>
        <v>3551.2914160999999</v>
      </c>
      <c r="CN1252" s="227">
        <f t="shared" si="2214"/>
        <v>4144.8767894333332</v>
      </c>
      <c r="CO1252" s="227">
        <f t="shared" si="2308"/>
        <v>3113.21</v>
      </c>
      <c r="CP1252" s="227">
        <f t="shared" si="2215"/>
        <v>62.264200000000002</v>
      </c>
      <c r="CQ1252" s="227">
        <f t="shared" si="2216"/>
        <v>498.11360000000002</v>
      </c>
      <c r="CR1252" s="228">
        <f t="shared" si="2306"/>
        <v>1.0468402156723173</v>
      </c>
      <c r="CS1252" s="230">
        <f t="shared" si="2307"/>
        <v>332</v>
      </c>
      <c r="CT1252" s="231">
        <f t="shared" si="2217"/>
        <v>1.0797904279999999</v>
      </c>
      <c r="CU1252" s="227">
        <f t="shared" si="2218"/>
        <v>3519.0730999000002</v>
      </c>
      <c r="CV1252" s="227">
        <f t="shared" si="2219"/>
        <v>4079.4508999</v>
      </c>
      <c r="CW1252" s="227">
        <f t="shared" ref="CW1252:CW1257" si="2379">CW1251</f>
        <v>3113.21</v>
      </c>
      <c r="CX1252" s="227">
        <f t="shared" si="2220"/>
        <v>62.264200000000002</v>
      </c>
      <c r="CY1252" s="227">
        <f t="shared" si="2221"/>
        <v>466.98149999999998</v>
      </c>
      <c r="CZ1252" s="228">
        <f t="shared" si="2377"/>
        <v>1.0490436795789007</v>
      </c>
      <c r="DA1252" s="239">
        <f t="shared" si="2378"/>
        <v>311</v>
      </c>
      <c r="DB1252" s="231">
        <f t="shared" si="2222"/>
        <v>1.0745599530000001</v>
      </c>
      <c r="DC1252" s="227">
        <f t="shared" si="2223"/>
        <v>3509.39812269</v>
      </c>
      <c r="DD1252" s="227">
        <f t="shared" si="2224"/>
        <v>4038.64382269</v>
      </c>
      <c r="DE1252" s="227">
        <f t="shared" si="2304"/>
        <v>3113.21</v>
      </c>
      <c r="DF1252" s="227">
        <f t="shared" si="2225"/>
        <v>62.264200000000002</v>
      </c>
      <c r="DG1252" s="227">
        <f t="shared" si="2226"/>
        <v>435.84940000000006</v>
      </c>
      <c r="DH1252" s="228">
        <f t="shared" si="2302"/>
        <v>1.0474723627820244</v>
      </c>
      <c r="DI1252" s="239">
        <f t="shared" si="2303"/>
        <v>290</v>
      </c>
      <c r="DJ1252" s="231">
        <f t="shared" si="2227"/>
        <v>1.069354814</v>
      </c>
      <c r="DK1252" s="227">
        <f t="shared" si="2228"/>
        <v>3487.16758248</v>
      </c>
      <c r="DL1252" s="227">
        <f t="shared" si="2229"/>
        <v>3985.2811824800001</v>
      </c>
      <c r="DM1252" s="227">
        <f t="shared" si="2376"/>
        <v>3113.21</v>
      </c>
      <c r="DN1252" s="227">
        <f t="shared" si="2230"/>
        <v>62.264200000000002</v>
      </c>
      <c r="DO1252" s="227">
        <f t="shared" si="2231"/>
        <v>403.67956333333336</v>
      </c>
      <c r="DP1252" s="228">
        <f t="shared" si="2374"/>
        <v>1.0441315536104425</v>
      </c>
      <c r="DQ1252" s="239">
        <f t="shared" si="2375"/>
        <v>269</v>
      </c>
      <c r="DR1252" s="231">
        <f t="shared" si="2232"/>
        <v>1.064174889</v>
      </c>
      <c r="DS1252" s="227">
        <f t="shared" si="2233"/>
        <v>3459.2077391500002</v>
      </c>
      <c r="DT1252" s="227">
        <f t="shared" si="2234"/>
        <v>3925.1515024833334</v>
      </c>
      <c r="DU1252" s="227">
        <f t="shared" si="2301"/>
        <v>3113.21</v>
      </c>
      <c r="DV1252" s="227">
        <f t="shared" si="2235"/>
        <v>62.264200000000002</v>
      </c>
      <c r="DW1252" s="227">
        <f t="shared" si="2236"/>
        <v>374.62293666666665</v>
      </c>
      <c r="DX1252" s="228">
        <f t="shared" si="2298"/>
        <v>1.0396615781387177</v>
      </c>
      <c r="DY1252" s="239">
        <f t="shared" si="2299"/>
        <v>251</v>
      </c>
      <c r="DZ1252" s="231">
        <f t="shared" si="2237"/>
        <v>1.0597549289999999</v>
      </c>
      <c r="EA1252" s="227">
        <f t="shared" si="2238"/>
        <v>3430.09269339</v>
      </c>
      <c r="EB1252" s="227">
        <f t="shared" si="2239"/>
        <v>3866.9798300566667</v>
      </c>
      <c r="EC1252" s="227">
        <f t="shared" si="2370"/>
        <v>3113.21</v>
      </c>
      <c r="ED1252" s="227">
        <f t="shared" si="2240"/>
        <v>62.264200000000002</v>
      </c>
      <c r="EE1252" s="227">
        <f t="shared" si="2241"/>
        <v>342.45310000000001</v>
      </c>
      <c r="EF1252" s="228">
        <f t="shared" si="2371"/>
        <v>1.0319225569601067</v>
      </c>
      <c r="EG1252" s="239">
        <f t="shared" si="2372"/>
        <v>229</v>
      </c>
      <c r="EH1252" s="231">
        <f t="shared" si="2242"/>
        <v>1.054377678</v>
      </c>
      <c r="EI1252" s="227">
        <f t="shared" si="2243"/>
        <v>3387.2848964</v>
      </c>
      <c r="EJ1252" s="227">
        <f t="shared" si="2244"/>
        <v>3792.0021963999998</v>
      </c>
      <c r="EK1252" s="227">
        <f t="shared" si="2300"/>
        <v>3113.21</v>
      </c>
      <c r="EL1252" s="227">
        <f t="shared" si="2245"/>
        <v>62.264200000000002</v>
      </c>
      <c r="EM1252" s="227">
        <f t="shared" si="2246"/>
        <v>309.24552666666671</v>
      </c>
      <c r="EN1252" s="228">
        <f t="shared" si="2296"/>
        <v>1.0260742573716584</v>
      </c>
      <c r="EO1252" s="239">
        <f t="shared" si="2297"/>
        <v>208</v>
      </c>
      <c r="EP1252" s="231">
        <f t="shared" si="2247"/>
        <v>1.049270302</v>
      </c>
      <c r="EQ1252" s="227">
        <f t="shared" si="2248"/>
        <v>3351.7729346400001</v>
      </c>
      <c r="ER1252" s="227">
        <f t="shared" si="2249"/>
        <v>3723.2826613066668</v>
      </c>
      <c r="ES1252" s="227">
        <f t="shared" si="2369"/>
        <v>3113.21</v>
      </c>
      <c r="ET1252" s="227">
        <f t="shared" si="2250"/>
        <v>62.264200000000002</v>
      </c>
      <c r="EU1252" s="227">
        <f t="shared" si="2251"/>
        <v>279.15116333333333</v>
      </c>
      <c r="EV1252" s="228">
        <f t="shared" si="2367"/>
        <v>1.0247419200943131</v>
      </c>
      <c r="EW1252" s="239">
        <f t="shared" si="2368"/>
        <v>188</v>
      </c>
      <c r="EX1252" s="231">
        <f t="shared" si="2252"/>
        <v>1.044429136</v>
      </c>
      <c r="EY1252" s="227">
        <f t="shared" si="2253"/>
        <v>3331.9762574000001</v>
      </c>
      <c r="EZ1252" s="227">
        <f t="shared" si="2254"/>
        <v>3673.3916207333336</v>
      </c>
      <c r="FA1252" s="227">
        <f t="shared" si="2290"/>
        <v>3113.21</v>
      </c>
      <c r="FB1252" s="227">
        <f t="shared" si="2255"/>
        <v>62.264200000000002</v>
      </c>
      <c r="FC1252" s="227">
        <f t="shared" si="2256"/>
        <v>248.01906333333332</v>
      </c>
      <c r="FD1252" s="228">
        <f t="shared" si="2288"/>
        <v>1.0246397285422062</v>
      </c>
      <c r="FE1252" s="239">
        <f t="shared" si="2289"/>
        <v>166</v>
      </c>
      <c r="FF1252" s="231">
        <f t="shared" si="2257"/>
        <v>1.0391296489999999</v>
      </c>
      <c r="FG1252" s="227">
        <f t="shared" si="2258"/>
        <v>3314.7390463800002</v>
      </c>
      <c r="FH1252" s="227">
        <f t="shared" si="2259"/>
        <v>3625.0223097133335</v>
      </c>
      <c r="FI1252" s="227">
        <f t="shared" si="2366"/>
        <v>3113.21</v>
      </c>
      <c r="FJ1252" s="227">
        <f t="shared" si="2260"/>
        <v>62.264200000000002</v>
      </c>
      <c r="FK1252" s="227">
        <f t="shared" si="2261"/>
        <v>214.81149000000002</v>
      </c>
      <c r="FL1252" s="228">
        <f t="shared" si="2364"/>
        <v>1.0226960428013077</v>
      </c>
      <c r="FM1252" s="239">
        <f t="shared" si="2365"/>
        <v>144</v>
      </c>
      <c r="FN1252" s="231">
        <f t="shared" si="2262"/>
        <v>1.0338570520000001</v>
      </c>
      <c r="FO1252" s="227">
        <f t="shared" si="2263"/>
        <v>3291.6639165199999</v>
      </c>
      <c r="FP1252" s="227">
        <f t="shared" si="2264"/>
        <v>3568.7396065200001</v>
      </c>
      <c r="FQ1252" s="227">
        <f t="shared" si="2287"/>
        <v>3113.21</v>
      </c>
      <c r="FR1252" s="227">
        <f t="shared" si="2265"/>
        <v>62.264200000000002</v>
      </c>
      <c r="FS1252" s="227">
        <f t="shared" si="2266"/>
        <v>183.67939000000001</v>
      </c>
      <c r="FT1252" s="228">
        <f t="shared" si="2285"/>
        <v>1.0215716527545331</v>
      </c>
      <c r="FU1252" s="239">
        <f t="shared" si="2286"/>
        <v>122</v>
      </c>
      <c r="FV1252" s="231">
        <f t="shared" si="2267"/>
        <v>1.0286112080000001</v>
      </c>
      <c r="FW1252" s="227">
        <f t="shared" si="2268"/>
        <v>3271.3612292500002</v>
      </c>
      <c r="FX1252" s="227">
        <f t="shared" si="2269"/>
        <v>3517.30481925</v>
      </c>
      <c r="FY1252" s="227">
        <f t="shared" si="2363"/>
        <v>3113.21</v>
      </c>
      <c r="FZ1252" s="227">
        <f t="shared" si="2270"/>
        <v>62.264200000000002</v>
      </c>
      <c r="GA1252" s="227">
        <f t="shared" si="2271"/>
        <v>152.54729</v>
      </c>
      <c r="GB1252" s="228">
        <f t="shared" si="2356"/>
        <v>1.0219800697194927</v>
      </c>
      <c r="GC1252" s="239">
        <f t="shared" si="2357"/>
        <v>100</v>
      </c>
      <c r="GD1252" s="231">
        <f t="shared" si="2272"/>
        <v>1.0233919819999999</v>
      </c>
      <c r="GE1252" s="227">
        <f t="shared" si="2273"/>
        <v>3256.06340507</v>
      </c>
      <c r="GF1252" s="227">
        <f t="shared" si="2274"/>
        <v>3470.8748950700001</v>
      </c>
      <c r="GG1252" s="227">
        <f t="shared" si="2279"/>
        <v>3113.21</v>
      </c>
      <c r="GH1252" s="227">
        <f t="shared" si="2291"/>
        <v>62.264200000000002</v>
      </c>
      <c r="GI1252" s="227">
        <f t="shared" si="2292"/>
        <v>120.37745333333334</v>
      </c>
      <c r="GJ1252" s="228">
        <f t="shared" si="2275"/>
        <v>1.0209586910157051</v>
      </c>
      <c r="GK1252" s="239">
        <f t="shared" si="2276"/>
        <v>80</v>
      </c>
      <c r="GL1252" s="231">
        <f t="shared" si="2293"/>
        <v>1.018670215</v>
      </c>
      <c r="GM1252" s="227">
        <f t="shared" si="2294"/>
        <v>3237.8013157400001</v>
      </c>
      <c r="GN1252" s="227">
        <f t="shared" si="2295"/>
        <v>3420.4429690733332</v>
      </c>
      <c r="GO1252" s="227">
        <f t="shared" si="2355"/>
        <v>3113.21</v>
      </c>
      <c r="GP1252" s="227">
        <f t="shared" si="2358"/>
        <v>62.264200000000002</v>
      </c>
      <c r="GQ1252" s="227">
        <f t="shared" si="2359"/>
        <v>88.207616666666681</v>
      </c>
      <c r="GR1252" s="228">
        <f t="shared" si="2346"/>
        <v>1.0157779637344375</v>
      </c>
      <c r="GS1252" s="239">
        <f t="shared" si="2347"/>
        <v>58</v>
      </c>
      <c r="GT1252" s="231">
        <f t="shared" si="2360"/>
        <v>1.01350143</v>
      </c>
      <c r="GU1252" s="227">
        <f t="shared" si="2361"/>
        <v>3205.0260931500002</v>
      </c>
      <c r="GV1252" s="227">
        <f t="shared" si="2362"/>
        <v>3355.4979098166668</v>
      </c>
      <c r="GW1252" s="227">
        <f t="shared" si="2277"/>
        <v>3113.21</v>
      </c>
      <c r="GX1252" s="227">
        <f t="shared" si="2280"/>
        <v>62.264200000000002</v>
      </c>
      <c r="GY1252" s="227">
        <f t="shared" si="2281"/>
        <v>55.000043333333338</v>
      </c>
      <c r="GZ1252" s="228">
        <f t="shared" si="2170"/>
        <v>1.0042288092922442</v>
      </c>
      <c r="HA1252" s="239">
        <f t="shared" si="2171"/>
        <v>37</v>
      </c>
      <c r="HB1252" s="231">
        <f t="shared" si="2282"/>
        <v>1.008592057</v>
      </c>
      <c r="HC1252" s="227">
        <f t="shared" si="2283"/>
        <v>3153.2371650499999</v>
      </c>
      <c r="HD1252" s="227">
        <f t="shared" si="2284"/>
        <v>3270.5014083833335</v>
      </c>
      <c r="HE1252" s="227">
        <f t="shared" si="2343"/>
        <v>3113.21</v>
      </c>
      <c r="HF1252" s="227">
        <f t="shared" si="2348"/>
        <v>62.264200000000002</v>
      </c>
      <c r="HG1252" s="227">
        <f t="shared" si="2349"/>
        <v>23.867943333333336</v>
      </c>
      <c r="HH1252" s="228">
        <f t="shared" si="2338"/>
        <v>1.0021248282726571</v>
      </c>
      <c r="HI1252" s="239">
        <f t="shared" si="2339"/>
        <v>17</v>
      </c>
      <c r="HJ1252" s="231">
        <f t="shared" si="2350"/>
        <v>1.0039385750000001</v>
      </c>
      <c r="HK1252" s="227">
        <f t="shared" si="2351"/>
        <v>3132.11270152</v>
      </c>
      <c r="HL1252" s="227">
        <f t="shared" si="2352"/>
        <v>3218.2448448533332</v>
      </c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3"/>
      <c r="JZ1252" s="1"/>
      <c r="KA1252" s="1"/>
      <c r="KB1252" s="1"/>
      <c r="KC1252" s="1"/>
      <c r="KD1252" s="1"/>
      <c r="KE1252" s="1"/>
    </row>
    <row r="1253" spans="1:291" x14ac:dyDescent="0.2">
      <c r="A1253" s="196">
        <f t="shared" si="2323"/>
        <v>43911</v>
      </c>
      <c r="B1253" s="236">
        <f t="shared" si="2336"/>
        <v>130693.01534686667</v>
      </c>
      <c r="C1253" s="66">
        <f t="shared" si="2158"/>
        <v>36941.12013109</v>
      </c>
      <c r="D1253" s="77">
        <f t="shared" si="2324"/>
        <v>5331.42</v>
      </c>
      <c r="E1253" s="67">
        <f>VLOOKUP(A1252,[1]Plan1!$DQ$117:$DS$314,3)</f>
        <v>5344.75</v>
      </c>
      <c r="F1253" s="11">
        <f t="shared" si="2325"/>
        <v>43888</v>
      </c>
      <c r="G1253" s="73">
        <f t="shared" si="2313"/>
        <v>2.5002719725701894E-3</v>
      </c>
      <c r="H1253" s="11">
        <f t="shared" si="2326"/>
        <v>43915</v>
      </c>
      <c r="I1253" s="11">
        <f t="shared" si="2314"/>
        <v>43915</v>
      </c>
      <c r="J1253" s="1">
        <f t="shared" si="2327"/>
        <v>20</v>
      </c>
      <c r="K1253" s="1">
        <f t="shared" si="2328"/>
        <v>18</v>
      </c>
      <c r="L1253" s="66">
        <f t="shared" si="2315"/>
        <v>1.0022499600000001</v>
      </c>
      <c r="M1253" s="70">
        <f t="shared" si="2159"/>
        <v>1.00209952</v>
      </c>
      <c r="N1253" s="70">
        <f t="shared" si="2373"/>
        <v>1.1246461803692589</v>
      </c>
      <c r="O1253" s="66">
        <f t="shared" si="2155"/>
        <v>1.12717658</v>
      </c>
      <c r="P1253" s="66">
        <f t="shared" si="2316"/>
        <v>37024.236173739999</v>
      </c>
      <c r="Q1253" s="74">
        <f t="shared" si="2317"/>
        <v>0</v>
      </c>
      <c r="R1253" s="75">
        <f t="shared" si="2156"/>
        <v>0</v>
      </c>
      <c r="S1253" s="66">
        <f t="shared" si="2157"/>
        <v>0</v>
      </c>
      <c r="T1253" s="10">
        <f t="shared" si="2329"/>
        <v>0.06</v>
      </c>
      <c r="U1253" s="74">
        <f t="shared" ref="U1253:U1316" si="2380">IF(Q1252&gt;0,1,IF(K1253=K1252,U1252,U1252+1))</f>
        <v>18</v>
      </c>
      <c r="V1253" s="74">
        <v>252</v>
      </c>
      <c r="W1253" s="70">
        <f t="shared" si="2318"/>
        <v>1.004170738</v>
      </c>
      <c r="X1253" s="66">
        <f t="shared" si="2319"/>
        <v>154.41838873</v>
      </c>
      <c r="Y1253" s="66">
        <v>0</v>
      </c>
      <c r="Z1253" s="67">
        <f t="shared" si="2320"/>
        <v>0</v>
      </c>
      <c r="AA1253" s="68" t="str">
        <f t="shared" si="2330"/>
        <v>A+INCORP J=</v>
      </c>
      <c r="AB1253" s="11">
        <f t="shared" si="2331"/>
        <v>43915</v>
      </c>
      <c r="AC1253" s="227">
        <f t="shared" si="2345"/>
        <v>3113.21</v>
      </c>
      <c r="AD1253" s="227">
        <f t="shared" si="2175"/>
        <v>62.264200000000002</v>
      </c>
      <c r="AE1253" s="227">
        <f t="shared" si="2176"/>
        <v>753.39681999999993</v>
      </c>
      <c r="AF1253" s="228">
        <f t="shared" si="2353"/>
        <v>1.0802415536235688</v>
      </c>
      <c r="AG1253" s="230">
        <f t="shared" si="2354"/>
        <v>500</v>
      </c>
      <c r="AH1253" s="231">
        <f t="shared" si="2177"/>
        <v>1.122561259</v>
      </c>
      <c r="AI1253" s="227">
        <f t="shared" si="2178"/>
        <v>3775.1946262000001</v>
      </c>
      <c r="AJ1253" s="227">
        <f t="shared" si="2179"/>
        <v>4590.8556461999997</v>
      </c>
      <c r="AK1253" s="227">
        <f t="shared" si="2165"/>
        <v>3113.21</v>
      </c>
      <c r="AL1253" s="227">
        <f t="shared" si="2180"/>
        <v>62.264200000000002</v>
      </c>
      <c r="AM1253" s="227">
        <f t="shared" si="2181"/>
        <v>722.26472000000001</v>
      </c>
      <c r="AN1253" s="228">
        <f t="shared" si="2166"/>
        <v>1.0792706173624182</v>
      </c>
      <c r="AO1253" s="230">
        <f t="shared" si="2167"/>
        <v>479</v>
      </c>
      <c r="AP1253" s="231">
        <f t="shared" si="2182"/>
        <v>1.117123603</v>
      </c>
      <c r="AQ1253" s="227">
        <f t="shared" si="2183"/>
        <v>3753.5309254700001</v>
      </c>
      <c r="AR1253" s="227">
        <f t="shared" si="2184"/>
        <v>4538.0598454700003</v>
      </c>
      <c r="AS1253" s="227">
        <f t="shared" si="2332"/>
        <v>3113.21</v>
      </c>
      <c r="AT1253" s="227">
        <f t="shared" si="2185"/>
        <v>62.264200000000002</v>
      </c>
      <c r="AU1253" s="227">
        <f t="shared" si="2186"/>
        <v>691.13261999999997</v>
      </c>
      <c r="AV1253" s="228">
        <f t="shared" si="2333"/>
        <v>1.0769018994309223</v>
      </c>
      <c r="AW1253" s="230">
        <f t="shared" si="2334"/>
        <v>458</v>
      </c>
      <c r="AX1253" s="231">
        <f t="shared" si="2187"/>
        <v>1.1117122880000001</v>
      </c>
      <c r="AY1253" s="227">
        <f t="shared" si="2188"/>
        <v>3727.1508101899999</v>
      </c>
      <c r="AZ1253" s="227">
        <f t="shared" si="2189"/>
        <v>4480.5476301899998</v>
      </c>
      <c r="BA1253" s="227">
        <f t="shared" si="2311"/>
        <v>3113.21</v>
      </c>
      <c r="BB1253" s="227">
        <f t="shared" si="2190"/>
        <v>62.264200000000002</v>
      </c>
      <c r="BC1253" s="227">
        <f t="shared" si="2191"/>
        <v>658.96278333333339</v>
      </c>
      <c r="BD1253" s="228">
        <f t="shared" si="2163"/>
        <v>1.0726108801943832</v>
      </c>
      <c r="BE1253" s="230">
        <f t="shared" si="2164"/>
        <v>438</v>
      </c>
      <c r="BF1253" s="231">
        <f t="shared" si="2192"/>
        <v>1.1065830249999999</v>
      </c>
      <c r="BG1253" s="227">
        <f t="shared" si="2193"/>
        <v>3695.1716614299999</v>
      </c>
      <c r="BH1253" s="227">
        <f t="shared" si="2194"/>
        <v>4416.3986447633333</v>
      </c>
      <c r="BI1253" s="227">
        <f t="shared" si="2342"/>
        <v>3113.21</v>
      </c>
      <c r="BJ1253" s="227">
        <f t="shared" si="2195"/>
        <v>62.264200000000002</v>
      </c>
      <c r="BK1253" s="227">
        <f t="shared" si="2196"/>
        <v>627.83068333333335</v>
      </c>
      <c r="BL1253" s="228">
        <f t="shared" si="2321"/>
        <v>1.0592640078499935</v>
      </c>
      <c r="BM1253" s="230">
        <f t="shared" si="2322"/>
        <v>416</v>
      </c>
      <c r="BN1253" s="231">
        <f t="shared" si="2197"/>
        <v>1.1009681659999999</v>
      </c>
      <c r="BO1253" s="227">
        <f t="shared" si="2198"/>
        <v>3630.67516402</v>
      </c>
      <c r="BP1253" s="227">
        <f t="shared" si="2199"/>
        <v>4320.7700473533332</v>
      </c>
      <c r="BQ1253" s="227">
        <f t="shared" si="2162"/>
        <v>3113.21</v>
      </c>
      <c r="BR1253" s="227">
        <f t="shared" si="2200"/>
        <v>62.264200000000002</v>
      </c>
      <c r="BS1253" s="227">
        <f t="shared" si="2201"/>
        <v>593.58537333333334</v>
      </c>
      <c r="BT1253" s="228">
        <f t="shared" si="2160"/>
        <v>1.0557792545256799</v>
      </c>
      <c r="BU1253" s="230">
        <f t="shared" si="2161"/>
        <v>393</v>
      </c>
      <c r="BV1253" s="231">
        <f t="shared" si="2202"/>
        <v>1.095128546</v>
      </c>
      <c r="BW1253" s="227">
        <f t="shared" si="2203"/>
        <v>3599.5369866400001</v>
      </c>
      <c r="BX1253" s="227">
        <f t="shared" si="2204"/>
        <v>4255.3865599733335</v>
      </c>
      <c r="BY1253" s="227">
        <f t="shared" si="2312"/>
        <v>3113.21</v>
      </c>
      <c r="BZ1253" s="227">
        <f t="shared" si="2205"/>
        <v>62.264200000000002</v>
      </c>
      <c r="CA1253" s="227">
        <f t="shared" si="2206"/>
        <v>563.49101000000007</v>
      </c>
      <c r="CB1253" s="228">
        <f t="shared" si="2309"/>
        <v>1.0567292688954961</v>
      </c>
      <c r="CC1253" s="230">
        <f t="shared" si="2310"/>
        <v>373</v>
      </c>
      <c r="CD1253" s="231">
        <f t="shared" si="2207"/>
        <v>1.090075798</v>
      </c>
      <c r="CE1253" s="227">
        <f t="shared" si="2208"/>
        <v>3586.1533004500002</v>
      </c>
      <c r="CF1253" s="227">
        <f t="shared" si="2209"/>
        <v>4211.90851045</v>
      </c>
      <c r="CG1253" s="227">
        <f t="shared" si="2305"/>
        <v>3113.21</v>
      </c>
      <c r="CH1253" s="227">
        <f t="shared" si="2210"/>
        <v>62.264200000000002</v>
      </c>
      <c r="CI1253" s="227">
        <f t="shared" si="2211"/>
        <v>532.35891000000004</v>
      </c>
      <c r="CJ1253" s="228">
        <f t="shared" ref="CJ1253:CJ1257" si="2381">($O1253/CJ$738)</f>
        <v>1.051681517125028</v>
      </c>
      <c r="CK1253" s="230">
        <f t="shared" ref="CK1253:CK1257" si="2382">NETWORKDAYS(CK$738,$A1253,$AE$118:$AE$502)-1</f>
        <v>352</v>
      </c>
      <c r="CL1253" s="231">
        <f t="shared" si="2212"/>
        <v>1.0847955010000001</v>
      </c>
      <c r="CM1253" s="227">
        <f t="shared" si="2213"/>
        <v>3551.7348249900001</v>
      </c>
      <c r="CN1253" s="227">
        <f t="shared" si="2214"/>
        <v>4146.3579349900001</v>
      </c>
      <c r="CO1253" s="227">
        <f t="shared" si="2308"/>
        <v>3113.21</v>
      </c>
      <c r="CP1253" s="227">
        <f t="shared" si="2215"/>
        <v>62.264200000000002</v>
      </c>
      <c r="CQ1253" s="227">
        <f t="shared" si="2216"/>
        <v>499.15133666666674</v>
      </c>
      <c r="CR1253" s="228">
        <f t="shared" si="2306"/>
        <v>1.0469709225649528</v>
      </c>
      <c r="CS1253" s="230">
        <f t="shared" si="2307"/>
        <v>332</v>
      </c>
      <c r="CT1253" s="231">
        <f t="shared" si="2217"/>
        <v>1.0797904279999999</v>
      </c>
      <c r="CU1253" s="227">
        <f t="shared" si="2218"/>
        <v>3519.5124860699998</v>
      </c>
      <c r="CV1253" s="227">
        <f t="shared" si="2219"/>
        <v>4080.9280227366667</v>
      </c>
      <c r="CW1253" s="227">
        <f t="shared" si="2379"/>
        <v>3113.21</v>
      </c>
      <c r="CX1253" s="227">
        <f t="shared" si="2220"/>
        <v>62.264200000000002</v>
      </c>
      <c r="CY1253" s="227">
        <f t="shared" si="2221"/>
        <v>468.0192366666667</v>
      </c>
      <c r="CZ1253" s="228">
        <f t="shared" si="2377"/>
        <v>1.0491746615927209</v>
      </c>
      <c r="DA1253" s="239">
        <f t="shared" si="2378"/>
        <v>311</v>
      </c>
      <c r="DB1253" s="231">
        <f t="shared" si="2222"/>
        <v>1.0745599530000001</v>
      </c>
      <c r="DC1253" s="227">
        <f t="shared" si="2223"/>
        <v>3509.83630085</v>
      </c>
      <c r="DD1253" s="227">
        <f t="shared" si="2224"/>
        <v>4040.1197375166666</v>
      </c>
      <c r="DE1253" s="227">
        <f t="shared" si="2304"/>
        <v>3113.21</v>
      </c>
      <c r="DF1253" s="227">
        <f t="shared" si="2225"/>
        <v>62.264200000000002</v>
      </c>
      <c r="DG1253" s="227">
        <f t="shared" si="2226"/>
        <v>436.88713666666666</v>
      </c>
      <c r="DH1253" s="228">
        <f t="shared" si="2302"/>
        <v>1.0476031486035962</v>
      </c>
      <c r="DI1253" s="239">
        <f t="shared" si="2303"/>
        <v>290</v>
      </c>
      <c r="DJ1253" s="231">
        <f t="shared" si="2227"/>
        <v>1.069354814</v>
      </c>
      <c r="DK1253" s="227">
        <f t="shared" si="2228"/>
        <v>3487.6029849699999</v>
      </c>
      <c r="DL1253" s="227">
        <f t="shared" si="2229"/>
        <v>3986.7543216366666</v>
      </c>
      <c r="DM1253" s="227">
        <f t="shared" si="2376"/>
        <v>3113.21</v>
      </c>
      <c r="DN1253" s="227">
        <f t="shared" si="2230"/>
        <v>62.264200000000002</v>
      </c>
      <c r="DO1253" s="227">
        <f t="shared" si="2231"/>
        <v>404.71730000000002</v>
      </c>
      <c r="DP1253" s="228">
        <f t="shared" si="2374"/>
        <v>1.0442619223036127</v>
      </c>
      <c r="DQ1253" s="239">
        <f t="shared" si="2375"/>
        <v>269</v>
      </c>
      <c r="DR1253" s="231">
        <f t="shared" si="2232"/>
        <v>1.064174889</v>
      </c>
      <c r="DS1253" s="227">
        <f t="shared" si="2233"/>
        <v>3459.6396506199999</v>
      </c>
      <c r="DT1253" s="227">
        <f t="shared" si="2234"/>
        <v>3926.6211506199998</v>
      </c>
      <c r="DU1253" s="227">
        <f t="shared" si="2301"/>
        <v>3113.21</v>
      </c>
      <c r="DV1253" s="227">
        <f t="shared" si="2235"/>
        <v>62.264200000000002</v>
      </c>
      <c r="DW1253" s="227">
        <f t="shared" si="2236"/>
        <v>375.66067333333336</v>
      </c>
      <c r="DX1253" s="228">
        <f t="shared" si="2298"/>
        <v>1.039791388717483</v>
      </c>
      <c r="DY1253" s="239">
        <f t="shared" si="2299"/>
        <v>251</v>
      </c>
      <c r="DZ1253" s="231">
        <f t="shared" si="2237"/>
        <v>1.0597549289999999</v>
      </c>
      <c r="EA1253" s="227">
        <f t="shared" si="2238"/>
        <v>3430.5209695899998</v>
      </c>
      <c r="EB1253" s="227">
        <f t="shared" si="2239"/>
        <v>3868.4458429233332</v>
      </c>
      <c r="EC1253" s="227">
        <f t="shared" si="2370"/>
        <v>3113.21</v>
      </c>
      <c r="ED1253" s="227">
        <f t="shared" si="2240"/>
        <v>62.264200000000002</v>
      </c>
      <c r="EE1253" s="227">
        <f t="shared" si="2241"/>
        <v>343.49083666666667</v>
      </c>
      <c r="EF1253" s="228">
        <f t="shared" si="2371"/>
        <v>1.0320514012563435</v>
      </c>
      <c r="EG1253" s="239">
        <f t="shared" si="2372"/>
        <v>229</v>
      </c>
      <c r="EH1253" s="231">
        <f t="shared" si="2242"/>
        <v>1.054377678</v>
      </c>
      <c r="EI1253" s="227">
        <f t="shared" si="2243"/>
        <v>3387.7078276900002</v>
      </c>
      <c r="EJ1253" s="227">
        <f t="shared" si="2244"/>
        <v>3793.4628643566666</v>
      </c>
      <c r="EK1253" s="227">
        <f t="shared" si="2300"/>
        <v>3113.21</v>
      </c>
      <c r="EL1253" s="227">
        <f t="shared" si="2245"/>
        <v>62.264200000000002</v>
      </c>
      <c r="EM1253" s="227">
        <f t="shared" si="2246"/>
        <v>310.28326333333337</v>
      </c>
      <c r="EN1253" s="228">
        <f t="shared" si="2296"/>
        <v>1.0262023714580171</v>
      </c>
      <c r="EO1253" s="239">
        <f t="shared" si="2297"/>
        <v>208</v>
      </c>
      <c r="EP1253" s="231">
        <f t="shared" si="2247"/>
        <v>1.049270302</v>
      </c>
      <c r="EQ1253" s="227">
        <f t="shared" si="2248"/>
        <v>3352.19143196</v>
      </c>
      <c r="ER1253" s="227">
        <f t="shared" si="2249"/>
        <v>3724.7388952933334</v>
      </c>
      <c r="ES1253" s="227">
        <f t="shared" si="2369"/>
        <v>3113.21</v>
      </c>
      <c r="ET1253" s="227">
        <f t="shared" si="2250"/>
        <v>62.264200000000002</v>
      </c>
      <c r="EU1253" s="227">
        <f t="shared" si="2251"/>
        <v>280.18889999999999</v>
      </c>
      <c r="EV1253" s="228">
        <f t="shared" si="2367"/>
        <v>1.0248698678270463</v>
      </c>
      <c r="EW1253" s="239">
        <f t="shared" si="2368"/>
        <v>188</v>
      </c>
      <c r="EX1253" s="231">
        <f t="shared" si="2252"/>
        <v>1.044429136</v>
      </c>
      <c r="EY1253" s="227">
        <f t="shared" si="2253"/>
        <v>3332.3922829399999</v>
      </c>
      <c r="EZ1253" s="227">
        <f t="shared" si="2254"/>
        <v>3674.84538294</v>
      </c>
      <c r="FA1253" s="227">
        <f t="shared" si="2290"/>
        <v>3113.21</v>
      </c>
      <c r="FB1253" s="227">
        <f t="shared" si="2255"/>
        <v>62.264200000000002</v>
      </c>
      <c r="FC1253" s="227">
        <f t="shared" si="2256"/>
        <v>249.05680000000001</v>
      </c>
      <c r="FD1253" s="228">
        <f t="shared" si="2288"/>
        <v>1.0247676635154559</v>
      </c>
      <c r="FE1253" s="239">
        <f t="shared" si="2289"/>
        <v>166</v>
      </c>
      <c r="FF1253" s="231">
        <f t="shared" si="2257"/>
        <v>1.0391296489999999</v>
      </c>
      <c r="FG1253" s="227">
        <f t="shared" si="2258"/>
        <v>3315.1529197</v>
      </c>
      <c r="FH1253" s="227">
        <f t="shared" si="2259"/>
        <v>3626.4739196999999</v>
      </c>
      <c r="FI1253" s="227">
        <f t="shared" si="2366"/>
        <v>3113.21</v>
      </c>
      <c r="FJ1253" s="227">
        <f t="shared" si="2260"/>
        <v>62.264200000000002</v>
      </c>
      <c r="FK1253" s="227">
        <f t="shared" si="2261"/>
        <v>215.84922666666671</v>
      </c>
      <c r="FL1253" s="228">
        <f t="shared" si="2364"/>
        <v>1.0228237350888834</v>
      </c>
      <c r="FM1253" s="239">
        <f t="shared" si="2365"/>
        <v>144</v>
      </c>
      <c r="FN1253" s="231">
        <f t="shared" si="2262"/>
        <v>1.0338570520000001</v>
      </c>
      <c r="FO1253" s="227">
        <f t="shared" si="2263"/>
        <v>3292.0749087200002</v>
      </c>
      <c r="FP1253" s="227">
        <f t="shared" si="2264"/>
        <v>3570.1883353866669</v>
      </c>
      <c r="FQ1253" s="227">
        <f t="shared" si="2287"/>
        <v>3113.21</v>
      </c>
      <c r="FR1253" s="227">
        <f t="shared" si="2265"/>
        <v>62.264200000000002</v>
      </c>
      <c r="FS1253" s="227">
        <f t="shared" si="2266"/>
        <v>184.71712666666667</v>
      </c>
      <c r="FT1253" s="228">
        <f t="shared" si="2285"/>
        <v>1.0216992046524609</v>
      </c>
      <c r="FU1253" s="239">
        <f t="shared" si="2286"/>
        <v>122</v>
      </c>
      <c r="FV1253" s="231">
        <f t="shared" si="2267"/>
        <v>1.0286112080000001</v>
      </c>
      <c r="FW1253" s="227">
        <f t="shared" si="2268"/>
        <v>3271.7696864899999</v>
      </c>
      <c r="FX1253" s="227">
        <f t="shared" si="2269"/>
        <v>3518.7510131566664</v>
      </c>
      <c r="FY1253" s="227">
        <f t="shared" si="2363"/>
        <v>3113.21</v>
      </c>
      <c r="FZ1253" s="227">
        <f t="shared" si="2270"/>
        <v>62.264200000000002</v>
      </c>
      <c r="GA1253" s="227">
        <f t="shared" si="2271"/>
        <v>153.58502666666669</v>
      </c>
      <c r="GB1253" s="228">
        <f t="shared" si="2356"/>
        <v>1.0221076726117475</v>
      </c>
      <c r="GC1253" s="239">
        <f t="shared" si="2357"/>
        <v>100</v>
      </c>
      <c r="GD1253" s="231">
        <f t="shared" si="2272"/>
        <v>1.0233919819999999</v>
      </c>
      <c r="GE1253" s="227">
        <f t="shared" si="2273"/>
        <v>3256.46995225</v>
      </c>
      <c r="GF1253" s="227">
        <f t="shared" si="2274"/>
        <v>3472.3191789166667</v>
      </c>
      <c r="GG1253" s="227">
        <f t="shared" si="2279"/>
        <v>3113.21</v>
      </c>
      <c r="GH1253" s="227">
        <f t="shared" si="2291"/>
        <v>62.264200000000002</v>
      </c>
      <c r="GI1253" s="227">
        <f t="shared" si="2292"/>
        <v>121.41519</v>
      </c>
      <c r="GJ1253" s="228">
        <f t="shared" si="2275"/>
        <v>1.0210861663801536</v>
      </c>
      <c r="GK1253" s="239">
        <f t="shared" si="2276"/>
        <v>80</v>
      </c>
      <c r="GL1253" s="231">
        <f t="shared" si="2293"/>
        <v>1.018670215</v>
      </c>
      <c r="GM1253" s="227">
        <f t="shared" si="2294"/>
        <v>3238.2055827300001</v>
      </c>
      <c r="GN1253" s="227">
        <f t="shared" si="2295"/>
        <v>3421.8849727300003</v>
      </c>
      <c r="GO1253" s="227">
        <f t="shared" si="2355"/>
        <v>3113.21</v>
      </c>
      <c r="GP1253" s="227">
        <f t="shared" si="2358"/>
        <v>62.264200000000002</v>
      </c>
      <c r="GQ1253" s="227">
        <f t="shared" si="2359"/>
        <v>89.245353333333341</v>
      </c>
      <c r="GR1253" s="228">
        <f t="shared" si="2346"/>
        <v>1.0159047922410804</v>
      </c>
      <c r="GS1253" s="239">
        <f t="shared" si="2347"/>
        <v>58</v>
      </c>
      <c r="GT1253" s="231">
        <f t="shared" si="2360"/>
        <v>1.01350143</v>
      </c>
      <c r="GU1253" s="227">
        <f t="shared" si="2361"/>
        <v>3205.4262678800001</v>
      </c>
      <c r="GV1253" s="227">
        <f t="shared" si="2362"/>
        <v>3356.9358212133334</v>
      </c>
      <c r="GW1253" s="227">
        <f t="shared" si="2277"/>
        <v>3113.21</v>
      </c>
      <c r="GX1253" s="227">
        <f t="shared" si="2280"/>
        <v>62.264200000000002</v>
      </c>
      <c r="GY1253" s="227">
        <f t="shared" si="2281"/>
        <v>56.037780000000005</v>
      </c>
      <c r="GZ1253" s="228">
        <f t="shared" si="2170"/>
        <v>1.0043541957888582</v>
      </c>
      <c r="HA1253" s="239">
        <f t="shared" si="2171"/>
        <v>37</v>
      </c>
      <c r="HB1253" s="231">
        <f t="shared" si="2282"/>
        <v>1.008592057</v>
      </c>
      <c r="HC1253" s="227">
        <f t="shared" si="2283"/>
        <v>3153.6308734899999</v>
      </c>
      <c r="HD1253" s="227">
        <f t="shared" si="2284"/>
        <v>3271.9328534900001</v>
      </c>
      <c r="HE1253" s="227">
        <f t="shared" si="2343"/>
        <v>3113.21</v>
      </c>
      <c r="HF1253" s="227">
        <f t="shared" si="2348"/>
        <v>62.264200000000002</v>
      </c>
      <c r="HG1253" s="227">
        <f t="shared" si="2349"/>
        <v>24.90568</v>
      </c>
      <c r="HH1253" s="228">
        <f t="shared" si="2338"/>
        <v>1.00224995206937</v>
      </c>
      <c r="HI1253" s="239">
        <f t="shared" si="2339"/>
        <v>17</v>
      </c>
      <c r="HJ1253" s="231">
        <f t="shared" si="2350"/>
        <v>1.0039385750000001</v>
      </c>
      <c r="HK1253" s="227">
        <f t="shared" si="2351"/>
        <v>3132.50377239</v>
      </c>
      <c r="HL1253" s="227">
        <f t="shared" si="2352"/>
        <v>3219.6736523899999</v>
      </c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3"/>
      <c r="JZ1253" s="1"/>
      <c r="KA1253" s="1"/>
      <c r="KB1253" s="1"/>
      <c r="KC1253" s="1"/>
      <c r="KD1253" s="1"/>
      <c r="KE1253" s="1"/>
    </row>
    <row r="1254" spans="1:291" x14ac:dyDescent="0.2">
      <c r="A1254" s="196">
        <f t="shared" si="2323"/>
        <v>43912</v>
      </c>
      <c r="B1254" s="236">
        <f t="shared" si="2336"/>
        <v>130717.92102686666</v>
      </c>
      <c r="C1254" s="66">
        <f t="shared" si="2158"/>
        <v>36941.12013109</v>
      </c>
      <c r="D1254" s="77">
        <f t="shared" si="2324"/>
        <v>5331.42</v>
      </c>
      <c r="E1254" s="67">
        <f>VLOOKUP(A1253,[1]Plan1!$DQ$117:$DS$314,3)</f>
        <v>5344.75</v>
      </c>
      <c r="F1254" s="11">
        <f t="shared" si="2325"/>
        <v>43888</v>
      </c>
      <c r="G1254" s="73">
        <f t="shared" si="2313"/>
        <v>2.5002719725701894E-3</v>
      </c>
      <c r="H1254" s="11">
        <f t="shared" si="2326"/>
        <v>43915</v>
      </c>
      <c r="I1254" s="11">
        <f t="shared" si="2314"/>
        <v>43915</v>
      </c>
      <c r="J1254" s="1">
        <f t="shared" si="2327"/>
        <v>20</v>
      </c>
      <c r="K1254" s="1">
        <f t="shared" si="2328"/>
        <v>18</v>
      </c>
      <c r="L1254" s="66">
        <f t="shared" si="2315"/>
        <v>1.0022499600000001</v>
      </c>
      <c r="M1254" s="70">
        <f t="shared" si="2159"/>
        <v>1.00209952</v>
      </c>
      <c r="N1254" s="70">
        <f t="shared" si="2373"/>
        <v>1.1246461803692589</v>
      </c>
      <c r="O1254" s="66">
        <f t="shared" si="2155"/>
        <v>1.12717658</v>
      </c>
      <c r="P1254" s="66">
        <f t="shared" si="2316"/>
        <v>37024.236173739999</v>
      </c>
      <c r="Q1254" s="74">
        <f t="shared" si="2317"/>
        <v>0</v>
      </c>
      <c r="R1254" s="75">
        <f t="shared" si="2156"/>
        <v>0</v>
      </c>
      <c r="S1254" s="66">
        <f t="shared" si="2157"/>
        <v>0</v>
      </c>
      <c r="T1254" s="10">
        <f t="shared" si="2329"/>
        <v>0.06</v>
      </c>
      <c r="U1254" s="74">
        <f t="shared" si="2380"/>
        <v>18</v>
      </c>
      <c r="V1254" s="74">
        <v>252</v>
      </c>
      <c r="W1254" s="70">
        <f t="shared" si="2318"/>
        <v>1.004170738</v>
      </c>
      <c r="X1254" s="66">
        <f t="shared" si="2319"/>
        <v>154.41838873</v>
      </c>
      <c r="Y1254" s="66">
        <v>0</v>
      </c>
      <c r="Z1254" s="67">
        <f t="shared" si="2320"/>
        <v>0</v>
      </c>
      <c r="AA1254" s="68" t="str">
        <f t="shared" si="2330"/>
        <v>A+INCORP J=</v>
      </c>
      <c r="AB1254" s="11">
        <f t="shared" si="2331"/>
        <v>43915</v>
      </c>
      <c r="AC1254" s="227">
        <f t="shared" si="2345"/>
        <v>3113.21</v>
      </c>
      <c r="AD1254" s="227">
        <f t="shared" si="2175"/>
        <v>62.264200000000002</v>
      </c>
      <c r="AE1254" s="227">
        <f t="shared" si="2176"/>
        <v>754.43455666666671</v>
      </c>
      <c r="AF1254" s="228">
        <f t="shared" si="2353"/>
        <v>1.0802415536235688</v>
      </c>
      <c r="AG1254" s="230">
        <f t="shared" si="2354"/>
        <v>500</v>
      </c>
      <c r="AH1254" s="231">
        <f t="shared" si="2177"/>
        <v>1.122561259</v>
      </c>
      <c r="AI1254" s="227">
        <f t="shared" si="2178"/>
        <v>3775.1946262000001</v>
      </c>
      <c r="AJ1254" s="227">
        <f t="shared" si="2179"/>
        <v>4591.8933828666668</v>
      </c>
      <c r="AK1254" s="227">
        <f t="shared" si="2165"/>
        <v>3113.21</v>
      </c>
      <c r="AL1254" s="227">
        <f t="shared" si="2180"/>
        <v>62.264200000000002</v>
      </c>
      <c r="AM1254" s="227">
        <f t="shared" si="2181"/>
        <v>723.30245666666667</v>
      </c>
      <c r="AN1254" s="228">
        <f t="shared" si="2166"/>
        <v>1.0792706173624182</v>
      </c>
      <c r="AO1254" s="230">
        <f t="shared" si="2167"/>
        <v>479</v>
      </c>
      <c r="AP1254" s="231">
        <f t="shared" si="2182"/>
        <v>1.117123603</v>
      </c>
      <c r="AQ1254" s="227">
        <f t="shared" si="2183"/>
        <v>3753.5309254700001</v>
      </c>
      <c r="AR1254" s="227">
        <f t="shared" si="2184"/>
        <v>4539.0975821366665</v>
      </c>
      <c r="AS1254" s="227">
        <f t="shared" si="2332"/>
        <v>3113.21</v>
      </c>
      <c r="AT1254" s="227">
        <f t="shared" si="2185"/>
        <v>62.264200000000002</v>
      </c>
      <c r="AU1254" s="227">
        <f t="shared" si="2186"/>
        <v>692.17035666666675</v>
      </c>
      <c r="AV1254" s="228">
        <f t="shared" si="2333"/>
        <v>1.0769018994309223</v>
      </c>
      <c r="AW1254" s="230">
        <f t="shared" si="2334"/>
        <v>458</v>
      </c>
      <c r="AX1254" s="231">
        <f t="shared" si="2187"/>
        <v>1.1117122880000001</v>
      </c>
      <c r="AY1254" s="227">
        <f t="shared" si="2188"/>
        <v>3727.1508101899999</v>
      </c>
      <c r="AZ1254" s="227">
        <f t="shared" si="2189"/>
        <v>4481.585366856667</v>
      </c>
      <c r="BA1254" s="227">
        <f t="shared" si="2311"/>
        <v>3113.21</v>
      </c>
      <c r="BB1254" s="227">
        <f t="shared" si="2190"/>
        <v>62.264200000000002</v>
      </c>
      <c r="BC1254" s="227">
        <f t="shared" si="2191"/>
        <v>660.00051999999994</v>
      </c>
      <c r="BD1254" s="228">
        <f t="shared" si="2163"/>
        <v>1.0726108801943832</v>
      </c>
      <c r="BE1254" s="230">
        <f t="shared" si="2164"/>
        <v>438</v>
      </c>
      <c r="BF1254" s="231">
        <f t="shared" si="2192"/>
        <v>1.1065830249999999</v>
      </c>
      <c r="BG1254" s="227">
        <f t="shared" si="2193"/>
        <v>3695.1716614299999</v>
      </c>
      <c r="BH1254" s="227">
        <f t="shared" si="2194"/>
        <v>4417.4363814299995</v>
      </c>
      <c r="BI1254" s="227">
        <f t="shared" si="2342"/>
        <v>3113.21</v>
      </c>
      <c r="BJ1254" s="227">
        <f t="shared" si="2195"/>
        <v>62.264200000000002</v>
      </c>
      <c r="BK1254" s="227">
        <f t="shared" si="2196"/>
        <v>628.86842000000001</v>
      </c>
      <c r="BL1254" s="228">
        <f t="shared" si="2321"/>
        <v>1.0592640078499935</v>
      </c>
      <c r="BM1254" s="230">
        <f t="shared" si="2322"/>
        <v>416</v>
      </c>
      <c r="BN1254" s="231">
        <f t="shared" si="2197"/>
        <v>1.1009681659999999</v>
      </c>
      <c r="BO1254" s="227">
        <f t="shared" si="2198"/>
        <v>3630.67516402</v>
      </c>
      <c r="BP1254" s="227">
        <f t="shared" si="2199"/>
        <v>4321.8077840200003</v>
      </c>
      <c r="BQ1254" s="227">
        <f t="shared" si="2162"/>
        <v>3113.21</v>
      </c>
      <c r="BR1254" s="227">
        <f t="shared" si="2200"/>
        <v>62.264200000000002</v>
      </c>
      <c r="BS1254" s="227">
        <f t="shared" si="2201"/>
        <v>594.62311000000011</v>
      </c>
      <c r="BT1254" s="228">
        <f t="shared" si="2160"/>
        <v>1.0557792545256799</v>
      </c>
      <c r="BU1254" s="230">
        <f t="shared" si="2161"/>
        <v>393</v>
      </c>
      <c r="BV1254" s="231">
        <f t="shared" si="2202"/>
        <v>1.095128546</v>
      </c>
      <c r="BW1254" s="227">
        <f t="shared" si="2203"/>
        <v>3599.5369866400001</v>
      </c>
      <c r="BX1254" s="227">
        <f t="shared" si="2204"/>
        <v>4256.4242966399997</v>
      </c>
      <c r="BY1254" s="227">
        <f t="shared" si="2312"/>
        <v>3113.21</v>
      </c>
      <c r="BZ1254" s="227">
        <f t="shared" si="2205"/>
        <v>62.264200000000002</v>
      </c>
      <c r="CA1254" s="227">
        <f t="shared" si="2206"/>
        <v>564.52874666666662</v>
      </c>
      <c r="CB1254" s="228">
        <f t="shared" si="2309"/>
        <v>1.0567292688954961</v>
      </c>
      <c r="CC1254" s="230">
        <f t="shared" si="2310"/>
        <v>373</v>
      </c>
      <c r="CD1254" s="231">
        <f t="shared" si="2207"/>
        <v>1.090075798</v>
      </c>
      <c r="CE1254" s="227">
        <f t="shared" si="2208"/>
        <v>3586.1533004500002</v>
      </c>
      <c r="CF1254" s="227">
        <f t="shared" si="2209"/>
        <v>4212.9462471166671</v>
      </c>
      <c r="CG1254" s="227">
        <f t="shared" si="2305"/>
        <v>3113.21</v>
      </c>
      <c r="CH1254" s="227">
        <f t="shared" si="2210"/>
        <v>62.264200000000002</v>
      </c>
      <c r="CI1254" s="227">
        <f t="shared" si="2211"/>
        <v>533.3966466666667</v>
      </c>
      <c r="CJ1254" s="228">
        <f t="shared" si="2381"/>
        <v>1.051681517125028</v>
      </c>
      <c r="CK1254" s="230">
        <f t="shared" si="2382"/>
        <v>352</v>
      </c>
      <c r="CL1254" s="231">
        <f t="shared" si="2212"/>
        <v>1.0847955010000001</v>
      </c>
      <c r="CM1254" s="227">
        <f t="shared" si="2213"/>
        <v>3551.7348249900001</v>
      </c>
      <c r="CN1254" s="227">
        <f t="shared" si="2214"/>
        <v>4147.3956716566663</v>
      </c>
      <c r="CO1254" s="227">
        <f t="shared" si="2308"/>
        <v>3113.21</v>
      </c>
      <c r="CP1254" s="227">
        <f t="shared" si="2215"/>
        <v>62.264200000000002</v>
      </c>
      <c r="CQ1254" s="227">
        <f t="shared" si="2216"/>
        <v>500.1890733333334</v>
      </c>
      <c r="CR1254" s="228">
        <f t="shared" si="2306"/>
        <v>1.0469709225649528</v>
      </c>
      <c r="CS1254" s="230">
        <f t="shared" si="2307"/>
        <v>332</v>
      </c>
      <c r="CT1254" s="231">
        <f t="shared" si="2217"/>
        <v>1.0797904279999999</v>
      </c>
      <c r="CU1254" s="227">
        <f t="shared" si="2218"/>
        <v>3519.5124860699998</v>
      </c>
      <c r="CV1254" s="227">
        <f t="shared" si="2219"/>
        <v>4081.9657594033333</v>
      </c>
      <c r="CW1254" s="227">
        <f t="shared" si="2379"/>
        <v>3113.21</v>
      </c>
      <c r="CX1254" s="227">
        <f t="shared" si="2220"/>
        <v>62.264200000000002</v>
      </c>
      <c r="CY1254" s="227">
        <f t="shared" si="2221"/>
        <v>469.05697333333336</v>
      </c>
      <c r="CZ1254" s="228">
        <f t="shared" si="2377"/>
        <v>1.0491746615927209</v>
      </c>
      <c r="DA1254" s="239">
        <f t="shared" si="2378"/>
        <v>311</v>
      </c>
      <c r="DB1254" s="231">
        <f t="shared" si="2222"/>
        <v>1.0745599530000001</v>
      </c>
      <c r="DC1254" s="227">
        <f t="shared" si="2223"/>
        <v>3509.83630085</v>
      </c>
      <c r="DD1254" s="227">
        <f t="shared" si="2224"/>
        <v>4041.1574741833333</v>
      </c>
      <c r="DE1254" s="227">
        <f t="shared" si="2304"/>
        <v>3113.21</v>
      </c>
      <c r="DF1254" s="227">
        <f t="shared" si="2225"/>
        <v>62.264200000000002</v>
      </c>
      <c r="DG1254" s="227">
        <f t="shared" si="2226"/>
        <v>437.92487333333332</v>
      </c>
      <c r="DH1254" s="228">
        <f t="shared" si="2302"/>
        <v>1.0476031486035962</v>
      </c>
      <c r="DI1254" s="239">
        <f t="shared" si="2303"/>
        <v>290</v>
      </c>
      <c r="DJ1254" s="231">
        <f t="shared" si="2227"/>
        <v>1.069354814</v>
      </c>
      <c r="DK1254" s="227">
        <f t="shared" si="2228"/>
        <v>3487.6029849699999</v>
      </c>
      <c r="DL1254" s="227">
        <f t="shared" si="2229"/>
        <v>3987.7920583033333</v>
      </c>
      <c r="DM1254" s="227">
        <f t="shared" si="2376"/>
        <v>3113.21</v>
      </c>
      <c r="DN1254" s="227">
        <f t="shared" si="2230"/>
        <v>62.264200000000002</v>
      </c>
      <c r="DO1254" s="227">
        <f t="shared" si="2231"/>
        <v>405.75503666666668</v>
      </c>
      <c r="DP1254" s="228">
        <f t="shared" si="2374"/>
        <v>1.0442619223036127</v>
      </c>
      <c r="DQ1254" s="239">
        <f t="shared" si="2375"/>
        <v>269</v>
      </c>
      <c r="DR1254" s="231">
        <f t="shared" si="2232"/>
        <v>1.064174889</v>
      </c>
      <c r="DS1254" s="227">
        <f t="shared" si="2233"/>
        <v>3459.6396506199999</v>
      </c>
      <c r="DT1254" s="227">
        <f t="shared" si="2234"/>
        <v>3927.6588872866664</v>
      </c>
      <c r="DU1254" s="227">
        <f t="shared" si="2301"/>
        <v>3113.21</v>
      </c>
      <c r="DV1254" s="227">
        <f t="shared" si="2235"/>
        <v>62.264200000000002</v>
      </c>
      <c r="DW1254" s="227">
        <f t="shared" si="2236"/>
        <v>376.69840999999997</v>
      </c>
      <c r="DX1254" s="228">
        <f t="shared" si="2298"/>
        <v>1.039791388717483</v>
      </c>
      <c r="DY1254" s="239">
        <f t="shared" si="2299"/>
        <v>251</v>
      </c>
      <c r="DZ1254" s="231">
        <f t="shared" si="2237"/>
        <v>1.0597549289999999</v>
      </c>
      <c r="EA1254" s="227">
        <f t="shared" si="2238"/>
        <v>3430.5209695899998</v>
      </c>
      <c r="EB1254" s="227">
        <f t="shared" si="2239"/>
        <v>3869.4835795899999</v>
      </c>
      <c r="EC1254" s="227">
        <f t="shared" si="2370"/>
        <v>3113.21</v>
      </c>
      <c r="ED1254" s="227">
        <f t="shared" si="2240"/>
        <v>62.264200000000002</v>
      </c>
      <c r="EE1254" s="227">
        <f t="shared" si="2241"/>
        <v>344.52857333333333</v>
      </c>
      <c r="EF1254" s="228">
        <f t="shared" si="2371"/>
        <v>1.0320514012563435</v>
      </c>
      <c r="EG1254" s="239">
        <f t="shared" si="2372"/>
        <v>229</v>
      </c>
      <c r="EH1254" s="231">
        <f t="shared" si="2242"/>
        <v>1.054377678</v>
      </c>
      <c r="EI1254" s="227">
        <f t="shared" si="2243"/>
        <v>3387.7078276900002</v>
      </c>
      <c r="EJ1254" s="227">
        <f t="shared" si="2244"/>
        <v>3794.5006010233337</v>
      </c>
      <c r="EK1254" s="227">
        <f t="shared" si="2300"/>
        <v>3113.21</v>
      </c>
      <c r="EL1254" s="227">
        <f t="shared" si="2245"/>
        <v>62.264200000000002</v>
      </c>
      <c r="EM1254" s="227">
        <f t="shared" si="2246"/>
        <v>311.32100000000003</v>
      </c>
      <c r="EN1254" s="228">
        <f t="shared" si="2296"/>
        <v>1.0262023714580171</v>
      </c>
      <c r="EO1254" s="239">
        <f t="shared" si="2297"/>
        <v>208</v>
      </c>
      <c r="EP1254" s="231">
        <f t="shared" si="2247"/>
        <v>1.049270302</v>
      </c>
      <c r="EQ1254" s="227">
        <f t="shared" si="2248"/>
        <v>3352.19143196</v>
      </c>
      <c r="ER1254" s="227">
        <f t="shared" si="2249"/>
        <v>3725.77663196</v>
      </c>
      <c r="ES1254" s="227">
        <f t="shared" si="2369"/>
        <v>3113.21</v>
      </c>
      <c r="ET1254" s="227">
        <f t="shared" si="2250"/>
        <v>62.264200000000002</v>
      </c>
      <c r="EU1254" s="227">
        <f t="shared" si="2251"/>
        <v>281.22663666666665</v>
      </c>
      <c r="EV1254" s="228">
        <f t="shared" si="2367"/>
        <v>1.0248698678270463</v>
      </c>
      <c r="EW1254" s="239">
        <f t="shared" si="2368"/>
        <v>188</v>
      </c>
      <c r="EX1254" s="231">
        <f t="shared" si="2252"/>
        <v>1.044429136</v>
      </c>
      <c r="EY1254" s="227">
        <f t="shared" si="2253"/>
        <v>3332.3922829399999</v>
      </c>
      <c r="EZ1254" s="227">
        <f t="shared" si="2254"/>
        <v>3675.8831196066667</v>
      </c>
      <c r="FA1254" s="227">
        <f t="shared" si="2290"/>
        <v>3113.21</v>
      </c>
      <c r="FB1254" s="227">
        <f t="shared" si="2255"/>
        <v>62.264200000000002</v>
      </c>
      <c r="FC1254" s="227">
        <f t="shared" si="2256"/>
        <v>250.0945366666667</v>
      </c>
      <c r="FD1254" s="228">
        <f t="shared" si="2288"/>
        <v>1.0247676635154559</v>
      </c>
      <c r="FE1254" s="239">
        <f t="shared" si="2289"/>
        <v>166</v>
      </c>
      <c r="FF1254" s="231">
        <f t="shared" si="2257"/>
        <v>1.0391296489999999</v>
      </c>
      <c r="FG1254" s="227">
        <f t="shared" si="2258"/>
        <v>3315.1529197</v>
      </c>
      <c r="FH1254" s="227">
        <f t="shared" si="2259"/>
        <v>3627.5116563666666</v>
      </c>
      <c r="FI1254" s="227">
        <f t="shared" si="2366"/>
        <v>3113.21</v>
      </c>
      <c r="FJ1254" s="227">
        <f t="shared" si="2260"/>
        <v>62.264200000000002</v>
      </c>
      <c r="FK1254" s="227">
        <f t="shared" si="2261"/>
        <v>216.88696333333334</v>
      </c>
      <c r="FL1254" s="228">
        <f t="shared" si="2364"/>
        <v>1.0228237350888834</v>
      </c>
      <c r="FM1254" s="239">
        <f t="shared" si="2365"/>
        <v>144</v>
      </c>
      <c r="FN1254" s="231">
        <f t="shared" si="2262"/>
        <v>1.0338570520000001</v>
      </c>
      <c r="FO1254" s="227">
        <f t="shared" si="2263"/>
        <v>3292.0749087200002</v>
      </c>
      <c r="FP1254" s="227">
        <f t="shared" si="2264"/>
        <v>3571.2260720533336</v>
      </c>
      <c r="FQ1254" s="227">
        <f t="shared" si="2287"/>
        <v>3113.21</v>
      </c>
      <c r="FR1254" s="227">
        <f t="shared" si="2265"/>
        <v>62.264200000000002</v>
      </c>
      <c r="FS1254" s="227">
        <f t="shared" si="2266"/>
        <v>185.75486333333333</v>
      </c>
      <c r="FT1254" s="228">
        <f t="shared" si="2285"/>
        <v>1.0216992046524609</v>
      </c>
      <c r="FU1254" s="239">
        <f t="shared" si="2286"/>
        <v>122</v>
      </c>
      <c r="FV1254" s="231">
        <f t="shared" si="2267"/>
        <v>1.0286112080000001</v>
      </c>
      <c r="FW1254" s="227">
        <f t="shared" si="2268"/>
        <v>3271.7696864899999</v>
      </c>
      <c r="FX1254" s="227">
        <f t="shared" si="2269"/>
        <v>3519.7887498233331</v>
      </c>
      <c r="FY1254" s="227">
        <f t="shared" si="2363"/>
        <v>3113.21</v>
      </c>
      <c r="FZ1254" s="227">
        <f t="shared" si="2270"/>
        <v>62.264200000000002</v>
      </c>
      <c r="GA1254" s="227">
        <f t="shared" si="2271"/>
        <v>154.62276333333335</v>
      </c>
      <c r="GB1254" s="228">
        <f t="shared" si="2356"/>
        <v>1.0221076726117475</v>
      </c>
      <c r="GC1254" s="239">
        <f t="shared" si="2357"/>
        <v>100</v>
      </c>
      <c r="GD1254" s="231">
        <f t="shared" si="2272"/>
        <v>1.0233919819999999</v>
      </c>
      <c r="GE1254" s="227">
        <f t="shared" si="2273"/>
        <v>3256.46995225</v>
      </c>
      <c r="GF1254" s="227">
        <f t="shared" si="2274"/>
        <v>3473.3569155833334</v>
      </c>
      <c r="GG1254" s="227">
        <f t="shared" si="2279"/>
        <v>3113.21</v>
      </c>
      <c r="GH1254" s="227">
        <f t="shared" si="2291"/>
        <v>62.264200000000002</v>
      </c>
      <c r="GI1254" s="227">
        <f t="shared" si="2292"/>
        <v>122.45292666666666</v>
      </c>
      <c r="GJ1254" s="228">
        <f t="shared" si="2275"/>
        <v>1.0210861663801536</v>
      </c>
      <c r="GK1254" s="239">
        <f t="shared" si="2276"/>
        <v>80</v>
      </c>
      <c r="GL1254" s="231">
        <f t="shared" si="2293"/>
        <v>1.018670215</v>
      </c>
      <c r="GM1254" s="227">
        <f t="shared" si="2294"/>
        <v>3238.2055827300001</v>
      </c>
      <c r="GN1254" s="227">
        <f t="shared" si="2295"/>
        <v>3422.9227093966665</v>
      </c>
      <c r="GO1254" s="227">
        <f t="shared" si="2355"/>
        <v>3113.21</v>
      </c>
      <c r="GP1254" s="227">
        <f t="shared" si="2358"/>
        <v>62.264200000000002</v>
      </c>
      <c r="GQ1254" s="227">
        <f t="shared" si="2359"/>
        <v>90.283090000000001</v>
      </c>
      <c r="GR1254" s="228">
        <f t="shared" si="2346"/>
        <v>1.0159047922410804</v>
      </c>
      <c r="GS1254" s="239">
        <f t="shared" si="2347"/>
        <v>58</v>
      </c>
      <c r="GT1254" s="231">
        <f t="shared" si="2360"/>
        <v>1.01350143</v>
      </c>
      <c r="GU1254" s="227">
        <f t="shared" si="2361"/>
        <v>3205.4262678800001</v>
      </c>
      <c r="GV1254" s="227">
        <f t="shared" si="2362"/>
        <v>3357.97355788</v>
      </c>
      <c r="GW1254" s="227">
        <f t="shared" si="2277"/>
        <v>3113.21</v>
      </c>
      <c r="GX1254" s="227">
        <f t="shared" si="2280"/>
        <v>62.264200000000002</v>
      </c>
      <c r="GY1254" s="227">
        <f t="shared" si="2281"/>
        <v>57.075516666666665</v>
      </c>
      <c r="GZ1254" s="228">
        <f t="shared" si="2170"/>
        <v>1.0043541957888582</v>
      </c>
      <c r="HA1254" s="239">
        <f t="shared" si="2171"/>
        <v>37</v>
      </c>
      <c r="HB1254" s="231">
        <f t="shared" si="2282"/>
        <v>1.008592057</v>
      </c>
      <c r="HC1254" s="227">
        <f t="shared" si="2283"/>
        <v>3153.6308734899999</v>
      </c>
      <c r="HD1254" s="227">
        <f t="shared" si="2284"/>
        <v>3272.9705901566667</v>
      </c>
      <c r="HE1254" s="227">
        <f t="shared" si="2343"/>
        <v>3113.21</v>
      </c>
      <c r="HF1254" s="227">
        <f t="shared" si="2348"/>
        <v>62.264200000000002</v>
      </c>
      <c r="HG1254" s="227">
        <f t="shared" si="2349"/>
        <v>25.943416666666668</v>
      </c>
      <c r="HH1254" s="228">
        <f t="shared" si="2338"/>
        <v>1.00224995206937</v>
      </c>
      <c r="HI1254" s="239">
        <f t="shared" si="2339"/>
        <v>17</v>
      </c>
      <c r="HJ1254" s="231">
        <f t="shared" si="2350"/>
        <v>1.0039385750000001</v>
      </c>
      <c r="HK1254" s="227">
        <f t="shared" si="2351"/>
        <v>3132.50377239</v>
      </c>
      <c r="HL1254" s="227">
        <f t="shared" si="2352"/>
        <v>3220.7113890566666</v>
      </c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3"/>
      <c r="JZ1254" s="1"/>
      <c r="KA1254" s="1"/>
      <c r="KB1254" s="1"/>
      <c r="KC1254" s="1"/>
      <c r="KD1254" s="1"/>
      <c r="KE1254" s="1"/>
    </row>
    <row r="1255" spans="1:291" x14ac:dyDescent="0.2">
      <c r="A1255" s="196">
        <f t="shared" si="2323"/>
        <v>43913</v>
      </c>
      <c r="B1255" s="236">
        <f t="shared" si="2336"/>
        <v>130761.94291808667</v>
      </c>
      <c r="C1255" s="66">
        <f t="shared" si="2158"/>
        <v>36941.12013109</v>
      </c>
      <c r="D1255" s="77">
        <f t="shared" si="2324"/>
        <v>5331.42</v>
      </c>
      <c r="E1255" s="67">
        <f>VLOOKUP(A1254,[1]Plan1!$DQ$117:$DS$314,3)</f>
        <v>5344.75</v>
      </c>
      <c r="F1255" s="11">
        <f t="shared" si="2325"/>
        <v>43888</v>
      </c>
      <c r="G1255" s="73">
        <f t="shared" si="2313"/>
        <v>2.5002719725701894E-3</v>
      </c>
      <c r="H1255" s="11">
        <f t="shared" si="2326"/>
        <v>43915</v>
      </c>
      <c r="I1255" s="11">
        <f t="shared" si="2314"/>
        <v>43915</v>
      </c>
      <c r="J1255" s="1">
        <f t="shared" si="2327"/>
        <v>20</v>
      </c>
      <c r="K1255" s="1">
        <f t="shared" si="2328"/>
        <v>18</v>
      </c>
      <c r="L1255" s="66">
        <f t="shared" si="2315"/>
        <v>1.0022499600000001</v>
      </c>
      <c r="M1255" s="70">
        <f t="shared" si="2159"/>
        <v>1.00209952</v>
      </c>
      <c r="N1255" s="70">
        <f t="shared" si="2373"/>
        <v>1.1246461803692589</v>
      </c>
      <c r="O1255" s="66">
        <f t="shared" si="2155"/>
        <v>1.12717658</v>
      </c>
      <c r="P1255" s="66">
        <f t="shared" si="2316"/>
        <v>37024.236173739999</v>
      </c>
      <c r="Q1255" s="74">
        <f t="shared" si="2317"/>
        <v>0</v>
      </c>
      <c r="R1255" s="75">
        <f t="shared" si="2156"/>
        <v>0</v>
      </c>
      <c r="S1255" s="66">
        <f t="shared" si="2157"/>
        <v>0</v>
      </c>
      <c r="T1255" s="10">
        <f t="shared" si="2329"/>
        <v>0.06</v>
      </c>
      <c r="U1255" s="74">
        <f t="shared" si="2380"/>
        <v>18</v>
      </c>
      <c r="V1255" s="74">
        <v>252</v>
      </c>
      <c r="W1255" s="70">
        <f t="shared" si="2318"/>
        <v>1.004170738</v>
      </c>
      <c r="X1255" s="66">
        <f t="shared" si="2319"/>
        <v>154.41838873</v>
      </c>
      <c r="Y1255" s="66">
        <v>0</v>
      </c>
      <c r="Z1255" s="67">
        <f t="shared" si="2320"/>
        <v>0</v>
      </c>
      <c r="AA1255" s="68" t="str">
        <f t="shared" si="2330"/>
        <v>A+INCORP J=</v>
      </c>
      <c r="AB1255" s="11">
        <f t="shared" si="2331"/>
        <v>43915</v>
      </c>
      <c r="AC1255" s="227">
        <f t="shared" si="2345"/>
        <v>3113.21</v>
      </c>
      <c r="AD1255" s="227">
        <f t="shared" si="2175"/>
        <v>62.264200000000002</v>
      </c>
      <c r="AE1255" s="227">
        <f t="shared" si="2176"/>
        <v>755.47229333333337</v>
      </c>
      <c r="AF1255" s="228">
        <f t="shared" si="2353"/>
        <v>1.0802415536235688</v>
      </c>
      <c r="AG1255" s="230">
        <f t="shared" si="2354"/>
        <v>501</v>
      </c>
      <c r="AH1255" s="231">
        <f t="shared" si="2177"/>
        <v>1.122820854</v>
      </c>
      <c r="AI1255" s="227">
        <f t="shared" si="2178"/>
        <v>3776.0676490599999</v>
      </c>
      <c r="AJ1255" s="227">
        <f t="shared" si="2179"/>
        <v>4593.8041423933337</v>
      </c>
      <c r="AK1255" s="227">
        <f t="shared" si="2165"/>
        <v>3113.21</v>
      </c>
      <c r="AL1255" s="227">
        <f t="shared" si="2180"/>
        <v>62.264200000000002</v>
      </c>
      <c r="AM1255" s="227">
        <f t="shared" si="2181"/>
        <v>724.34019333333333</v>
      </c>
      <c r="AN1255" s="228">
        <f t="shared" si="2166"/>
        <v>1.0792706173624182</v>
      </c>
      <c r="AO1255" s="230">
        <f t="shared" si="2167"/>
        <v>480</v>
      </c>
      <c r="AP1255" s="231">
        <f t="shared" si="2182"/>
        <v>1.1173819410000001</v>
      </c>
      <c r="AQ1255" s="227">
        <f t="shared" si="2183"/>
        <v>3754.3989401399999</v>
      </c>
      <c r="AR1255" s="227">
        <f t="shared" si="2184"/>
        <v>4541.0033334733334</v>
      </c>
      <c r="AS1255" s="227">
        <f t="shared" si="2332"/>
        <v>3113.21</v>
      </c>
      <c r="AT1255" s="227">
        <f t="shared" si="2185"/>
        <v>62.264200000000002</v>
      </c>
      <c r="AU1255" s="227">
        <f t="shared" si="2186"/>
        <v>693.2080933333333</v>
      </c>
      <c r="AV1255" s="228">
        <f t="shared" si="2333"/>
        <v>1.0769018994309223</v>
      </c>
      <c r="AW1255" s="230">
        <f t="shared" si="2334"/>
        <v>459</v>
      </c>
      <c r="AX1255" s="231">
        <f t="shared" si="2187"/>
        <v>1.1119693740000001</v>
      </c>
      <c r="AY1255" s="227">
        <f t="shared" si="2188"/>
        <v>3728.0127223099998</v>
      </c>
      <c r="AZ1255" s="227">
        <f t="shared" si="2189"/>
        <v>4483.4850156433331</v>
      </c>
      <c r="BA1255" s="227">
        <f t="shared" si="2311"/>
        <v>3113.21</v>
      </c>
      <c r="BB1255" s="227">
        <f t="shared" si="2190"/>
        <v>62.264200000000002</v>
      </c>
      <c r="BC1255" s="227">
        <f t="shared" si="2191"/>
        <v>661.03825666666671</v>
      </c>
      <c r="BD1255" s="228">
        <f t="shared" si="2163"/>
        <v>1.0726108801943832</v>
      </c>
      <c r="BE1255" s="230">
        <f t="shared" si="2164"/>
        <v>439</v>
      </c>
      <c r="BF1255" s="231">
        <f t="shared" si="2192"/>
        <v>1.1068389249999999</v>
      </c>
      <c r="BG1255" s="227">
        <f t="shared" si="2193"/>
        <v>3696.0261788100001</v>
      </c>
      <c r="BH1255" s="227">
        <f t="shared" si="2194"/>
        <v>4419.3286354766669</v>
      </c>
      <c r="BI1255" s="227">
        <f t="shared" si="2342"/>
        <v>3113.21</v>
      </c>
      <c r="BJ1255" s="227">
        <f t="shared" si="2195"/>
        <v>62.264200000000002</v>
      </c>
      <c r="BK1255" s="227">
        <f t="shared" si="2196"/>
        <v>629.90615666666667</v>
      </c>
      <c r="BL1255" s="228">
        <f t="shared" si="2321"/>
        <v>1.0592640078499935</v>
      </c>
      <c r="BM1255" s="230">
        <f t="shared" si="2322"/>
        <v>417</v>
      </c>
      <c r="BN1255" s="231">
        <f t="shared" si="2197"/>
        <v>1.101222768</v>
      </c>
      <c r="BO1255" s="227">
        <f t="shared" si="2198"/>
        <v>3631.51476791</v>
      </c>
      <c r="BP1255" s="227">
        <f t="shared" si="2199"/>
        <v>4323.6851245766666</v>
      </c>
      <c r="BQ1255" s="227">
        <f t="shared" si="2162"/>
        <v>3113.21</v>
      </c>
      <c r="BR1255" s="227">
        <f t="shared" si="2200"/>
        <v>62.264200000000002</v>
      </c>
      <c r="BS1255" s="227">
        <f t="shared" si="2201"/>
        <v>595.66084666666666</v>
      </c>
      <c r="BT1255" s="228">
        <f t="shared" si="2160"/>
        <v>1.0557792545256799</v>
      </c>
      <c r="BU1255" s="230">
        <f t="shared" si="2161"/>
        <v>394</v>
      </c>
      <c r="BV1255" s="231">
        <f t="shared" si="2202"/>
        <v>1.0953817969999999</v>
      </c>
      <c r="BW1255" s="227">
        <f t="shared" si="2203"/>
        <v>3600.3693878600002</v>
      </c>
      <c r="BX1255" s="227">
        <f t="shared" si="2204"/>
        <v>4258.2944345266669</v>
      </c>
      <c r="BY1255" s="227">
        <f t="shared" si="2312"/>
        <v>3113.21</v>
      </c>
      <c r="BZ1255" s="227">
        <f t="shared" si="2205"/>
        <v>62.264200000000002</v>
      </c>
      <c r="CA1255" s="227">
        <f t="shared" si="2206"/>
        <v>565.56648333333339</v>
      </c>
      <c r="CB1255" s="228">
        <f t="shared" si="2309"/>
        <v>1.0567292688954961</v>
      </c>
      <c r="CC1255" s="230">
        <f t="shared" si="2310"/>
        <v>374</v>
      </c>
      <c r="CD1255" s="231">
        <f t="shared" si="2207"/>
        <v>1.0903278810000001</v>
      </c>
      <c r="CE1255" s="227">
        <f t="shared" si="2208"/>
        <v>3586.9826081800002</v>
      </c>
      <c r="CF1255" s="227">
        <f t="shared" si="2209"/>
        <v>4214.8132915133338</v>
      </c>
      <c r="CG1255" s="227">
        <f t="shared" si="2305"/>
        <v>3113.21</v>
      </c>
      <c r="CH1255" s="227">
        <f t="shared" si="2210"/>
        <v>62.264200000000002</v>
      </c>
      <c r="CI1255" s="227">
        <f t="shared" si="2211"/>
        <v>534.43438333333336</v>
      </c>
      <c r="CJ1255" s="228">
        <f t="shared" si="2381"/>
        <v>1.051681517125028</v>
      </c>
      <c r="CK1255" s="230">
        <f t="shared" si="2382"/>
        <v>353</v>
      </c>
      <c r="CL1255" s="231">
        <f t="shared" si="2212"/>
        <v>1.0850463619999999</v>
      </c>
      <c r="CM1255" s="227">
        <f t="shared" si="2213"/>
        <v>3552.5561703499998</v>
      </c>
      <c r="CN1255" s="227">
        <f t="shared" si="2214"/>
        <v>4149.2547536833335</v>
      </c>
      <c r="CO1255" s="227">
        <f t="shared" si="2308"/>
        <v>3113.21</v>
      </c>
      <c r="CP1255" s="227">
        <f t="shared" si="2215"/>
        <v>62.264200000000002</v>
      </c>
      <c r="CQ1255" s="227">
        <f t="shared" si="2216"/>
        <v>501.22681</v>
      </c>
      <c r="CR1255" s="228">
        <f t="shared" si="2306"/>
        <v>1.0469709225649528</v>
      </c>
      <c r="CS1255" s="230">
        <f t="shared" si="2307"/>
        <v>333</v>
      </c>
      <c r="CT1255" s="231">
        <f t="shared" si="2217"/>
        <v>1.0800401319999999</v>
      </c>
      <c r="CU1255" s="227">
        <f t="shared" si="2218"/>
        <v>3520.3263813600001</v>
      </c>
      <c r="CV1255" s="227">
        <f t="shared" si="2219"/>
        <v>4083.8173913600003</v>
      </c>
      <c r="CW1255" s="227">
        <f t="shared" si="2379"/>
        <v>3113.21</v>
      </c>
      <c r="CX1255" s="227">
        <f t="shared" si="2220"/>
        <v>62.264200000000002</v>
      </c>
      <c r="CY1255" s="227">
        <f t="shared" si="2221"/>
        <v>470.09470999999996</v>
      </c>
      <c r="CZ1255" s="228">
        <f t="shared" si="2377"/>
        <v>1.0491746615927209</v>
      </c>
      <c r="DA1255" s="239">
        <f t="shared" si="2378"/>
        <v>312</v>
      </c>
      <c r="DB1255" s="231">
        <f t="shared" si="2222"/>
        <v>1.074808448</v>
      </c>
      <c r="DC1255" s="227">
        <f t="shared" si="2223"/>
        <v>3510.6479603299999</v>
      </c>
      <c r="DD1255" s="227">
        <f t="shared" si="2224"/>
        <v>4043.0068703299999</v>
      </c>
      <c r="DE1255" s="227">
        <f t="shared" si="2304"/>
        <v>3113.21</v>
      </c>
      <c r="DF1255" s="227">
        <f t="shared" si="2225"/>
        <v>62.264200000000002</v>
      </c>
      <c r="DG1255" s="227">
        <f t="shared" si="2226"/>
        <v>438.96260999999998</v>
      </c>
      <c r="DH1255" s="228">
        <f t="shared" si="2302"/>
        <v>1.0476031486035962</v>
      </c>
      <c r="DI1255" s="239">
        <f t="shared" si="2303"/>
        <v>291</v>
      </c>
      <c r="DJ1255" s="231">
        <f t="shared" si="2227"/>
        <v>1.069602105</v>
      </c>
      <c r="DK1255" s="227">
        <f t="shared" si="2228"/>
        <v>3488.4095019599999</v>
      </c>
      <c r="DL1255" s="227">
        <f t="shared" si="2229"/>
        <v>3989.6363119600001</v>
      </c>
      <c r="DM1255" s="227">
        <f t="shared" si="2376"/>
        <v>3113.21</v>
      </c>
      <c r="DN1255" s="227">
        <f t="shared" si="2230"/>
        <v>62.264200000000002</v>
      </c>
      <c r="DO1255" s="227">
        <f t="shared" si="2231"/>
        <v>406.79277333333329</v>
      </c>
      <c r="DP1255" s="228">
        <f t="shared" si="2374"/>
        <v>1.0442619223036127</v>
      </c>
      <c r="DQ1255" s="239">
        <f t="shared" si="2375"/>
        <v>270</v>
      </c>
      <c r="DR1255" s="231">
        <f t="shared" si="2232"/>
        <v>1.064420983</v>
      </c>
      <c r="DS1255" s="227">
        <f t="shared" si="2233"/>
        <v>3460.4397038500001</v>
      </c>
      <c r="DT1255" s="227">
        <f t="shared" si="2234"/>
        <v>3929.4966771833333</v>
      </c>
      <c r="DU1255" s="227">
        <f t="shared" si="2301"/>
        <v>3113.21</v>
      </c>
      <c r="DV1255" s="227">
        <f t="shared" si="2235"/>
        <v>62.264200000000002</v>
      </c>
      <c r="DW1255" s="227">
        <f t="shared" si="2236"/>
        <v>377.73614666666668</v>
      </c>
      <c r="DX1255" s="228">
        <f t="shared" si="2298"/>
        <v>1.039791388717483</v>
      </c>
      <c r="DY1255" s="239">
        <f t="shared" si="2299"/>
        <v>252</v>
      </c>
      <c r="DZ1255" s="231">
        <f t="shared" si="2237"/>
        <v>1.06</v>
      </c>
      <c r="EA1255" s="227">
        <f t="shared" si="2238"/>
        <v>3431.3142862200002</v>
      </c>
      <c r="EB1255" s="227">
        <f t="shared" si="2239"/>
        <v>3871.3146328866669</v>
      </c>
      <c r="EC1255" s="227">
        <f t="shared" si="2370"/>
        <v>3113.21</v>
      </c>
      <c r="ED1255" s="227">
        <f t="shared" si="2240"/>
        <v>62.264200000000002</v>
      </c>
      <c r="EE1255" s="227">
        <f t="shared" si="2241"/>
        <v>345.56630999999999</v>
      </c>
      <c r="EF1255" s="228">
        <f t="shared" si="2371"/>
        <v>1.0320514012563435</v>
      </c>
      <c r="EG1255" s="239">
        <f t="shared" si="2372"/>
        <v>230</v>
      </c>
      <c r="EH1255" s="231">
        <f t="shared" si="2242"/>
        <v>1.0546215050000001</v>
      </c>
      <c r="EI1255" s="227">
        <f t="shared" si="2243"/>
        <v>3388.4912420700002</v>
      </c>
      <c r="EJ1255" s="227">
        <f t="shared" si="2244"/>
        <v>3796.32175207</v>
      </c>
      <c r="EK1255" s="227">
        <f t="shared" si="2300"/>
        <v>3113.21</v>
      </c>
      <c r="EL1255" s="227">
        <f t="shared" si="2245"/>
        <v>62.264200000000002</v>
      </c>
      <c r="EM1255" s="227">
        <f t="shared" si="2246"/>
        <v>312.35873666666669</v>
      </c>
      <c r="EN1255" s="228">
        <f t="shared" si="2296"/>
        <v>1.0262023714580171</v>
      </c>
      <c r="EO1255" s="239">
        <f t="shared" si="2297"/>
        <v>209</v>
      </c>
      <c r="EP1255" s="231">
        <f t="shared" si="2247"/>
        <v>1.0495129480000001</v>
      </c>
      <c r="EQ1255" s="227">
        <f t="shared" si="2248"/>
        <v>3352.9666333999999</v>
      </c>
      <c r="ER1255" s="227">
        <f t="shared" si="2249"/>
        <v>3727.5895700666665</v>
      </c>
      <c r="ES1255" s="227">
        <f t="shared" si="2369"/>
        <v>3113.21</v>
      </c>
      <c r="ET1255" s="227">
        <f t="shared" si="2250"/>
        <v>62.264200000000002</v>
      </c>
      <c r="EU1255" s="227">
        <f t="shared" si="2251"/>
        <v>282.26437333333331</v>
      </c>
      <c r="EV1255" s="228">
        <f t="shared" si="2367"/>
        <v>1.0248698678270463</v>
      </c>
      <c r="EW1255" s="239">
        <f t="shared" si="2368"/>
        <v>189</v>
      </c>
      <c r="EX1255" s="231">
        <f t="shared" si="2252"/>
        <v>1.044670663</v>
      </c>
      <c r="EY1255" s="227">
        <f t="shared" si="2253"/>
        <v>3333.1629074699999</v>
      </c>
      <c r="EZ1255" s="227">
        <f t="shared" si="2254"/>
        <v>3677.6914808033334</v>
      </c>
      <c r="FA1255" s="227">
        <f t="shared" si="2290"/>
        <v>3113.21</v>
      </c>
      <c r="FB1255" s="227">
        <f t="shared" si="2255"/>
        <v>62.264200000000002</v>
      </c>
      <c r="FC1255" s="227">
        <f t="shared" si="2256"/>
        <v>251.13227333333333</v>
      </c>
      <c r="FD1255" s="228">
        <f t="shared" si="2288"/>
        <v>1.0247676635154559</v>
      </c>
      <c r="FE1255" s="239">
        <f t="shared" si="2289"/>
        <v>167</v>
      </c>
      <c r="FF1255" s="231">
        <f t="shared" si="2257"/>
        <v>1.0393699510000001</v>
      </c>
      <c r="FG1255" s="227">
        <f t="shared" si="2258"/>
        <v>3315.9195592400001</v>
      </c>
      <c r="FH1255" s="227">
        <f t="shared" si="2259"/>
        <v>3629.3160325733334</v>
      </c>
      <c r="FI1255" s="227">
        <f t="shared" si="2366"/>
        <v>3113.21</v>
      </c>
      <c r="FJ1255" s="227">
        <f t="shared" si="2260"/>
        <v>62.264200000000002</v>
      </c>
      <c r="FK1255" s="227">
        <f t="shared" si="2261"/>
        <v>217.92470000000003</v>
      </c>
      <c r="FL1255" s="228">
        <f t="shared" si="2364"/>
        <v>1.0228237350888834</v>
      </c>
      <c r="FM1255" s="239">
        <f t="shared" si="2365"/>
        <v>145</v>
      </c>
      <c r="FN1255" s="231">
        <f t="shared" si="2262"/>
        <v>1.0340961339999999</v>
      </c>
      <c r="FO1255" s="227">
        <f t="shared" si="2263"/>
        <v>3292.83620918</v>
      </c>
      <c r="FP1255" s="227">
        <f t="shared" si="2264"/>
        <v>3573.0251091800001</v>
      </c>
      <c r="FQ1255" s="227">
        <f t="shared" si="2287"/>
        <v>3113.21</v>
      </c>
      <c r="FR1255" s="227">
        <f t="shared" si="2265"/>
        <v>62.264200000000002</v>
      </c>
      <c r="FS1255" s="227">
        <f t="shared" si="2266"/>
        <v>186.79259999999999</v>
      </c>
      <c r="FT1255" s="228">
        <f t="shared" si="2285"/>
        <v>1.0216992046524609</v>
      </c>
      <c r="FU1255" s="239">
        <f t="shared" si="2286"/>
        <v>123</v>
      </c>
      <c r="FV1255" s="231">
        <f t="shared" si="2267"/>
        <v>1.0288490770000001</v>
      </c>
      <c r="FW1255" s="227">
        <f t="shared" si="2268"/>
        <v>3272.5262916900001</v>
      </c>
      <c r="FX1255" s="227">
        <f t="shared" si="2269"/>
        <v>3521.5830916899999</v>
      </c>
      <c r="FY1255" s="227">
        <f t="shared" si="2363"/>
        <v>3113.21</v>
      </c>
      <c r="FZ1255" s="227">
        <f t="shared" si="2270"/>
        <v>62.264200000000002</v>
      </c>
      <c r="GA1255" s="227">
        <f t="shared" si="2271"/>
        <v>155.66050000000001</v>
      </c>
      <c r="GB1255" s="228">
        <f t="shared" si="2356"/>
        <v>1.0221076726117475</v>
      </c>
      <c r="GC1255" s="239">
        <f t="shared" si="2357"/>
        <v>101</v>
      </c>
      <c r="GD1255" s="231">
        <f t="shared" si="2272"/>
        <v>1.023628644</v>
      </c>
      <c r="GE1255" s="227">
        <f t="shared" si="2273"/>
        <v>3257.2230192100001</v>
      </c>
      <c r="GF1255" s="227">
        <f t="shared" si="2274"/>
        <v>3475.1477192100001</v>
      </c>
      <c r="GG1255" s="227">
        <f t="shared" si="2279"/>
        <v>3113.21</v>
      </c>
      <c r="GH1255" s="227">
        <f t="shared" si="2291"/>
        <v>62.264200000000002</v>
      </c>
      <c r="GI1255" s="227">
        <f t="shared" si="2292"/>
        <v>123.49066333333334</v>
      </c>
      <c r="GJ1255" s="228">
        <f t="shared" si="2275"/>
        <v>1.0210861663801536</v>
      </c>
      <c r="GK1255" s="239">
        <f t="shared" si="2276"/>
        <v>81</v>
      </c>
      <c r="GL1255" s="231">
        <f t="shared" si="2293"/>
        <v>1.0189057850000001</v>
      </c>
      <c r="GM1255" s="227">
        <f t="shared" si="2294"/>
        <v>3238.95442576</v>
      </c>
      <c r="GN1255" s="227">
        <f t="shared" si="2295"/>
        <v>3424.7092890933336</v>
      </c>
      <c r="GO1255" s="227">
        <f t="shared" si="2355"/>
        <v>3113.21</v>
      </c>
      <c r="GP1255" s="227">
        <f t="shared" si="2358"/>
        <v>62.264200000000002</v>
      </c>
      <c r="GQ1255" s="227">
        <f t="shared" si="2359"/>
        <v>91.320826666666662</v>
      </c>
      <c r="GR1255" s="228">
        <f t="shared" si="2346"/>
        <v>1.0159047922410804</v>
      </c>
      <c r="GS1255" s="239">
        <f t="shared" si="2347"/>
        <v>59</v>
      </c>
      <c r="GT1255" s="231">
        <f t="shared" si="2360"/>
        <v>1.013735805</v>
      </c>
      <c r="GU1255" s="227">
        <f t="shared" si="2361"/>
        <v>3206.1675315399998</v>
      </c>
      <c r="GV1255" s="227">
        <f t="shared" si="2362"/>
        <v>3359.7525582066664</v>
      </c>
      <c r="GW1255" s="227">
        <f t="shared" si="2277"/>
        <v>3113.21</v>
      </c>
      <c r="GX1255" s="227">
        <f t="shared" si="2280"/>
        <v>62.264200000000002</v>
      </c>
      <c r="GY1255" s="227">
        <f t="shared" si="2281"/>
        <v>58.11325333333334</v>
      </c>
      <c r="GZ1255" s="228">
        <f t="shared" si="2170"/>
        <v>1.0043541957888582</v>
      </c>
      <c r="HA1255" s="239">
        <f t="shared" si="2171"/>
        <v>38</v>
      </c>
      <c r="HB1255" s="231">
        <f t="shared" si="2282"/>
        <v>1.008825297</v>
      </c>
      <c r="HC1255" s="227">
        <f t="shared" si="2283"/>
        <v>3154.3601602799999</v>
      </c>
      <c r="HD1255" s="227">
        <f t="shared" si="2284"/>
        <v>3274.7376136133335</v>
      </c>
      <c r="HE1255" s="227">
        <f t="shared" si="2343"/>
        <v>3113.21</v>
      </c>
      <c r="HF1255" s="227">
        <f t="shared" si="2348"/>
        <v>62.264200000000002</v>
      </c>
      <c r="HG1255" s="227">
        <f t="shared" si="2349"/>
        <v>26.981153333333339</v>
      </c>
      <c r="HH1255" s="228">
        <f t="shared" si="2338"/>
        <v>1.00224995206937</v>
      </c>
      <c r="HI1255" s="239">
        <f t="shared" si="2339"/>
        <v>18</v>
      </c>
      <c r="HJ1255" s="231">
        <f t="shared" si="2350"/>
        <v>1.004170738</v>
      </c>
      <c r="HK1255" s="227">
        <f t="shared" si="2351"/>
        <v>3133.2281707699999</v>
      </c>
      <c r="HL1255" s="227">
        <f t="shared" si="2352"/>
        <v>3222.4735241033331</v>
      </c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3"/>
      <c r="JZ1255" s="1"/>
      <c r="KA1255" s="1"/>
      <c r="KB1255" s="1"/>
      <c r="KC1255" s="1"/>
      <c r="KD1255" s="1"/>
      <c r="KE1255" s="1"/>
    </row>
    <row r="1256" spans="1:291" x14ac:dyDescent="0.2">
      <c r="A1256" s="196">
        <f t="shared" si="2323"/>
        <v>43914</v>
      </c>
      <c r="B1256" s="236">
        <f t="shared" si="2336"/>
        <v>130829.53739457666</v>
      </c>
      <c r="C1256" s="66">
        <f t="shared" si="2158"/>
        <v>36941.12013109</v>
      </c>
      <c r="D1256" s="77">
        <f t="shared" si="2324"/>
        <v>5331.42</v>
      </c>
      <c r="E1256" s="67">
        <f>VLOOKUP(A1255,[1]Plan1!$DQ$117:$DS$314,3)</f>
        <v>5344.75</v>
      </c>
      <c r="F1256" s="11">
        <f t="shared" si="2325"/>
        <v>43888</v>
      </c>
      <c r="G1256" s="73">
        <f t="shared" si="2313"/>
        <v>2.5002719725701894E-3</v>
      </c>
      <c r="H1256" s="11">
        <f t="shared" si="2326"/>
        <v>43915</v>
      </c>
      <c r="I1256" s="11">
        <f t="shared" si="2314"/>
        <v>43915</v>
      </c>
      <c r="J1256" s="1">
        <f t="shared" si="2327"/>
        <v>20</v>
      </c>
      <c r="K1256" s="1">
        <f t="shared" si="2328"/>
        <v>19</v>
      </c>
      <c r="L1256" s="66">
        <f t="shared" si="2315"/>
        <v>1.00237511</v>
      </c>
      <c r="M1256" s="70">
        <f t="shared" si="2159"/>
        <v>1.00209952</v>
      </c>
      <c r="N1256" s="70">
        <f t="shared" si="2373"/>
        <v>1.1246461803692589</v>
      </c>
      <c r="O1256" s="66">
        <f t="shared" si="2155"/>
        <v>1.1273173299999999</v>
      </c>
      <c r="P1256" s="66">
        <f t="shared" si="2316"/>
        <v>37028.859354920001</v>
      </c>
      <c r="Q1256" s="74">
        <f t="shared" si="2317"/>
        <v>0</v>
      </c>
      <c r="R1256" s="75">
        <f t="shared" si="2156"/>
        <v>0</v>
      </c>
      <c r="S1256" s="66">
        <f t="shared" si="2157"/>
        <v>0</v>
      </c>
      <c r="T1256" s="10">
        <f t="shared" si="2329"/>
        <v>0.06</v>
      </c>
      <c r="U1256" s="74">
        <f t="shared" si="2380"/>
        <v>19</v>
      </c>
      <c r="V1256" s="74">
        <v>252</v>
      </c>
      <c r="W1256" s="70">
        <f t="shared" si="2318"/>
        <v>1.004402955</v>
      </c>
      <c r="X1256" s="66">
        <f t="shared" si="2319"/>
        <v>163.03640143999999</v>
      </c>
      <c r="Y1256" s="66">
        <v>0</v>
      </c>
      <c r="Z1256" s="67">
        <f t="shared" si="2320"/>
        <v>0</v>
      </c>
      <c r="AA1256" s="68" t="str">
        <f t="shared" si="2330"/>
        <v>A+INCORP J=</v>
      </c>
      <c r="AB1256" s="11">
        <f t="shared" si="2331"/>
        <v>43915</v>
      </c>
      <c r="AC1256" s="227">
        <f t="shared" si="2345"/>
        <v>3113.21</v>
      </c>
      <c r="AD1256" s="227">
        <f t="shared" si="2175"/>
        <v>62.264200000000002</v>
      </c>
      <c r="AE1256" s="227">
        <f t="shared" si="2176"/>
        <v>756.51003000000003</v>
      </c>
      <c r="AF1256" s="228">
        <f t="shared" si="2353"/>
        <v>1.0803764428692915</v>
      </c>
      <c r="AG1256" s="230">
        <f t="shared" si="2354"/>
        <v>502</v>
      </c>
      <c r="AH1256" s="231">
        <f t="shared" si="2177"/>
        <v>1.123080509</v>
      </c>
      <c r="AI1256" s="227">
        <f t="shared" si="2178"/>
        <v>3777.4124985100002</v>
      </c>
      <c r="AJ1256" s="227">
        <f t="shared" si="2179"/>
        <v>4596.1867285099997</v>
      </c>
      <c r="AK1256" s="227">
        <f t="shared" si="2165"/>
        <v>3113.21</v>
      </c>
      <c r="AL1256" s="227">
        <f t="shared" si="2180"/>
        <v>62.264200000000002</v>
      </c>
      <c r="AM1256" s="227">
        <f t="shared" si="2181"/>
        <v>725.37792999999999</v>
      </c>
      <c r="AN1256" s="228">
        <f t="shared" si="2166"/>
        <v>1.0794053853677947</v>
      </c>
      <c r="AO1256" s="230">
        <f t="shared" si="2167"/>
        <v>481</v>
      </c>
      <c r="AP1256" s="231">
        <f t="shared" si="2182"/>
        <v>1.117640339</v>
      </c>
      <c r="AQ1256" s="227">
        <f t="shared" si="2183"/>
        <v>3755.7360748199999</v>
      </c>
      <c r="AR1256" s="227">
        <f t="shared" si="2184"/>
        <v>4543.3782048200001</v>
      </c>
      <c r="AS1256" s="227">
        <f t="shared" si="2332"/>
        <v>3113.21</v>
      </c>
      <c r="AT1256" s="227">
        <f t="shared" si="2185"/>
        <v>62.264200000000002</v>
      </c>
      <c r="AU1256" s="227">
        <f t="shared" si="2186"/>
        <v>694.24583000000007</v>
      </c>
      <c r="AV1256" s="228">
        <f t="shared" si="2333"/>
        <v>1.0770363716556244</v>
      </c>
      <c r="AW1256" s="230">
        <f t="shared" si="2334"/>
        <v>460</v>
      </c>
      <c r="AX1256" s="231">
        <f t="shared" si="2187"/>
        <v>1.1122265200000001</v>
      </c>
      <c r="AY1256" s="227">
        <f t="shared" si="2188"/>
        <v>3729.3404584</v>
      </c>
      <c r="AZ1256" s="227">
        <f t="shared" si="2189"/>
        <v>4485.8504884000004</v>
      </c>
      <c r="BA1256" s="227">
        <f t="shared" si="2311"/>
        <v>3113.21</v>
      </c>
      <c r="BB1256" s="227">
        <f t="shared" si="2190"/>
        <v>62.264200000000002</v>
      </c>
      <c r="BC1256" s="227">
        <f t="shared" si="2191"/>
        <v>662.07599333333337</v>
      </c>
      <c r="BD1256" s="228">
        <f t="shared" si="2163"/>
        <v>1.0727448166015674</v>
      </c>
      <c r="BE1256" s="230">
        <f t="shared" si="2164"/>
        <v>440</v>
      </c>
      <c r="BF1256" s="231">
        <f t="shared" si="2192"/>
        <v>1.107094885</v>
      </c>
      <c r="BG1256" s="227">
        <f t="shared" si="2193"/>
        <v>3697.3425243000002</v>
      </c>
      <c r="BH1256" s="227">
        <f t="shared" si="2194"/>
        <v>4421.6827176333336</v>
      </c>
      <c r="BI1256" s="227">
        <f t="shared" si="2342"/>
        <v>3113.21</v>
      </c>
      <c r="BJ1256" s="227">
        <f t="shared" si="2195"/>
        <v>62.264200000000002</v>
      </c>
      <c r="BK1256" s="227">
        <f t="shared" si="2196"/>
        <v>630.94389333333334</v>
      </c>
      <c r="BL1256" s="228">
        <f t="shared" si="2321"/>
        <v>1.0593962776396166</v>
      </c>
      <c r="BM1256" s="230">
        <f t="shared" si="2322"/>
        <v>418</v>
      </c>
      <c r="BN1256" s="231">
        <f t="shared" si="2197"/>
        <v>1.1014774279999999</v>
      </c>
      <c r="BO1256" s="227">
        <f t="shared" si="2198"/>
        <v>3632.8081334499998</v>
      </c>
      <c r="BP1256" s="227">
        <f t="shared" si="2199"/>
        <v>4326.016226783333</v>
      </c>
      <c r="BQ1256" s="227">
        <f t="shared" si="2162"/>
        <v>3113.21</v>
      </c>
      <c r="BR1256" s="227">
        <f t="shared" si="2200"/>
        <v>62.264200000000002</v>
      </c>
      <c r="BS1256" s="227">
        <f t="shared" si="2201"/>
        <v>596.69858333333343</v>
      </c>
      <c r="BT1256" s="228">
        <f t="shared" si="2160"/>
        <v>1.0559110891758234</v>
      </c>
      <c r="BU1256" s="230">
        <f t="shared" si="2161"/>
        <v>395</v>
      </c>
      <c r="BV1256" s="231">
        <f t="shared" si="2202"/>
        <v>1.0956351070000001</v>
      </c>
      <c r="BW1256" s="227">
        <f t="shared" si="2203"/>
        <v>3601.6516633800002</v>
      </c>
      <c r="BX1256" s="227">
        <f t="shared" si="2204"/>
        <v>4260.6144467133336</v>
      </c>
      <c r="BY1256" s="227">
        <f t="shared" si="2312"/>
        <v>3113.21</v>
      </c>
      <c r="BZ1256" s="227">
        <f t="shared" si="2205"/>
        <v>62.264200000000002</v>
      </c>
      <c r="CA1256" s="227">
        <f t="shared" si="2206"/>
        <v>566.60421999999994</v>
      </c>
      <c r="CB1256" s="228">
        <f t="shared" si="2309"/>
        <v>1.0568612221734794</v>
      </c>
      <c r="CC1256" s="230">
        <f t="shared" si="2310"/>
        <v>375</v>
      </c>
      <c r="CD1256" s="231">
        <f t="shared" si="2207"/>
        <v>1.0905800219999999</v>
      </c>
      <c r="CE1256" s="227">
        <f t="shared" si="2208"/>
        <v>3588.26011509</v>
      </c>
      <c r="CF1256" s="227">
        <f t="shared" si="2209"/>
        <v>4217.1285350899998</v>
      </c>
      <c r="CG1256" s="227">
        <f t="shared" si="2305"/>
        <v>3113.21</v>
      </c>
      <c r="CH1256" s="227">
        <f t="shared" si="2210"/>
        <v>62.264200000000002</v>
      </c>
      <c r="CI1256" s="227">
        <f t="shared" si="2211"/>
        <v>535.47212000000002</v>
      </c>
      <c r="CJ1256" s="228">
        <f t="shared" si="2381"/>
        <v>1.0518128400926638</v>
      </c>
      <c r="CK1256" s="230">
        <f t="shared" si="2382"/>
        <v>354</v>
      </c>
      <c r="CL1256" s="231">
        <f t="shared" si="2212"/>
        <v>1.085297282</v>
      </c>
      <c r="CM1256" s="227">
        <f t="shared" si="2213"/>
        <v>3553.8214174599998</v>
      </c>
      <c r="CN1256" s="227">
        <f t="shared" si="2214"/>
        <v>4151.5577374599998</v>
      </c>
      <c r="CO1256" s="227">
        <f t="shared" si="2308"/>
        <v>3113.21</v>
      </c>
      <c r="CP1256" s="227">
        <f t="shared" si="2215"/>
        <v>62.264200000000002</v>
      </c>
      <c r="CQ1256" s="227">
        <f t="shared" si="2216"/>
        <v>502.26454666666666</v>
      </c>
      <c r="CR1256" s="228">
        <f t="shared" si="2306"/>
        <v>1.0471016573229008</v>
      </c>
      <c r="CS1256" s="230">
        <f t="shared" si="2307"/>
        <v>334</v>
      </c>
      <c r="CT1256" s="231">
        <f t="shared" si="2217"/>
        <v>1.0802898940000001</v>
      </c>
      <c r="CU1256" s="227">
        <f t="shared" si="2218"/>
        <v>3521.58014882</v>
      </c>
      <c r="CV1256" s="227">
        <f t="shared" si="2219"/>
        <v>4086.1088954866664</v>
      </c>
      <c r="CW1256" s="227">
        <f t="shared" si="2379"/>
        <v>3113.21</v>
      </c>
      <c r="CX1256" s="227">
        <f t="shared" si="2220"/>
        <v>62.264200000000002</v>
      </c>
      <c r="CY1256" s="227">
        <f t="shared" si="2221"/>
        <v>471.13244666666662</v>
      </c>
      <c r="CZ1256" s="228">
        <f t="shared" si="2377"/>
        <v>1.0493056715305065</v>
      </c>
      <c r="DA1256" s="239">
        <f t="shared" si="2378"/>
        <v>313</v>
      </c>
      <c r="DB1256" s="231">
        <f t="shared" si="2222"/>
        <v>1.0750569999999999</v>
      </c>
      <c r="DC1256" s="227">
        <f t="shared" si="2223"/>
        <v>3511.89828029</v>
      </c>
      <c r="DD1256" s="227">
        <f t="shared" si="2224"/>
        <v>4045.2949269566666</v>
      </c>
      <c r="DE1256" s="227">
        <f t="shared" si="2304"/>
        <v>3113.21</v>
      </c>
      <c r="DF1256" s="227">
        <f t="shared" si="2225"/>
        <v>62.264200000000002</v>
      </c>
      <c r="DG1256" s="227">
        <f t="shared" si="2226"/>
        <v>440.0003466666667</v>
      </c>
      <c r="DH1256" s="228">
        <f t="shared" si="2302"/>
        <v>1.047733962307307</v>
      </c>
      <c r="DI1256" s="239">
        <f t="shared" si="2303"/>
        <v>292</v>
      </c>
      <c r="DJ1256" s="231">
        <f t="shared" si="2227"/>
        <v>1.0698494540000001</v>
      </c>
      <c r="DK1256" s="227">
        <f t="shared" si="2228"/>
        <v>3489.6519048800001</v>
      </c>
      <c r="DL1256" s="227">
        <f t="shared" si="2229"/>
        <v>3991.9164515466668</v>
      </c>
      <c r="DM1256" s="227">
        <f t="shared" si="2376"/>
        <v>3113.21</v>
      </c>
      <c r="DN1256" s="227">
        <f t="shared" si="2230"/>
        <v>62.264200000000002</v>
      </c>
      <c r="DO1256" s="227">
        <f t="shared" si="2231"/>
        <v>407.83051</v>
      </c>
      <c r="DP1256" s="228">
        <f t="shared" si="2374"/>
        <v>1.0443923187899946</v>
      </c>
      <c r="DQ1256" s="239">
        <f t="shared" si="2375"/>
        <v>271</v>
      </c>
      <c r="DR1256" s="231">
        <f t="shared" si="2232"/>
        <v>1.0646671329999999</v>
      </c>
      <c r="DS1256" s="227">
        <f t="shared" si="2233"/>
        <v>3461.67214251</v>
      </c>
      <c r="DT1256" s="227">
        <f t="shared" si="2234"/>
        <v>3931.7668525099998</v>
      </c>
      <c r="DU1256" s="227">
        <f t="shared" si="2301"/>
        <v>3113.21</v>
      </c>
      <c r="DV1256" s="227">
        <f t="shared" si="2235"/>
        <v>62.264200000000002</v>
      </c>
      <c r="DW1256" s="227">
        <f t="shared" si="2236"/>
        <v>378.77388333333329</v>
      </c>
      <c r="DX1256" s="228">
        <f t="shared" si="2298"/>
        <v>1.0399212269704761</v>
      </c>
      <c r="DY1256" s="239">
        <f t="shared" si="2299"/>
        <v>253</v>
      </c>
      <c r="DZ1256" s="231">
        <f t="shared" si="2237"/>
        <v>1.060245128</v>
      </c>
      <c r="EA1256" s="227">
        <f t="shared" si="2238"/>
        <v>3432.5363530200002</v>
      </c>
      <c r="EB1256" s="227">
        <f t="shared" si="2239"/>
        <v>3873.5744363533336</v>
      </c>
      <c r="EC1256" s="227">
        <f t="shared" si="2370"/>
        <v>3113.21</v>
      </c>
      <c r="ED1256" s="227">
        <f t="shared" si="2240"/>
        <v>62.264200000000002</v>
      </c>
      <c r="EE1256" s="227">
        <f t="shared" si="2241"/>
        <v>346.60404666666665</v>
      </c>
      <c r="EF1256" s="228">
        <f t="shared" si="2371"/>
        <v>1.0321802730208074</v>
      </c>
      <c r="EG1256" s="239">
        <f t="shared" si="2372"/>
        <v>231</v>
      </c>
      <c r="EH1256" s="231">
        <f t="shared" si="2242"/>
        <v>1.0548653889999999</v>
      </c>
      <c r="EI1256" s="227">
        <f t="shared" si="2243"/>
        <v>3389.6980567199998</v>
      </c>
      <c r="EJ1256" s="227">
        <f t="shared" si="2244"/>
        <v>3798.5663033866667</v>
      </c>
      <c r="EK1256" s="227">
        <f t="shared" si="2300"/>
        <v>3113.21</v>
      </c>
      <c r="EL1256" s="227">
        <f t="shared" si="2245"/>
        <v>62.264200000000002</v>
      </c>
      <c r="EM1256" s="227">
        <f t="shared" si="2246"/>
        <v>313.39647333333335</v>
      </c>
      <c r="EN1256" s="228">
        <f t="shared" si="2296"/>
        <v>1.0263305128569296</v>
      </c>
      <c r="EO1256" s="239">
        <f t="shared" si="2297"/>
        <v>210</v>
      </c>
      <c r="EP1256" s="231">
        <f t="shared" si="2247"/>
        <v>1.0497556509999999</v>
      </c>
      <c r="EQ1256" s="227">
        <f t="shared" si="2248"/>
        <v>3354.16079709</v>
      </c>
      <c r="ER1256" s="227">
        <f t="shared" si="2249"/>
        <v>3729.8214704233333</v>
      </c>
      <c r="ES1256" s="227">
        <f t="shared" si="2369"/>
        <v>3113.21</v>
      </c>
      <c r="ET1256" s="227">
        <f t="shared" si="2250"/>
        <v>62.264200000000002</v>
      </c>
      <c r="EU1256" s="227">
        <f t="shared" si="2251"/>
        <v>283.30210999999997</v>
      </c>
      <c r="EV1256" s="228">
        <f t="shared" si="2367"/>
        <v>1.024997842836868</v>
      </c>
      <c r="EW1256" s="239">
        <f t="shared" si="2368"/>
        <v>190</v>
      </c>
      <c r="EX1256" s="231">
        <f t="shared" si="2252"/>
        <v>1.044912246</v>
      </c>
      <c r="EY1256" s="227">
        <f t="shared" si="2253"/>
        <v>3334.3500173799998</v>
      </c>
      <c r="EZ1256" s="227">
        <f t="shared" si="2254"/>
        <v>3679.91632738</v>
      </c>
      <c r="FA1256" s="227">
        <f t="shared" si="2290"/>
        <v>3113.21</v>
      </c>
      <c r="FB1256" s="227">
        <f t="shared" si="2255"/>
        <v>62.264200000000002</v>
      </c>
      <c r="FC1256" s="227">
        <f t="shared" si="2256"/>
        <v>252.17001000000002</v>
      </c>
      <c r="FD1256" s="228">
        <f t="shared" si="2288"/>
        <v>1.0248956257630744</v>
      </c>
      <c r="FE1256" s="239">
        <f t="shared" si="2289"/>
        <v>168</v>
      </c>
      <c r="FF1256" s="231">
        <f t="shared" si="2257"/>
        <v>1.0396103080000001</v>
      </c>
      <c r="FG1256" s="227">
        <f t="shared" si="2258"/>
        <v>3317.1005272900002</v>
      </c>
      <c r="FH1256" s="227">
        <f t="shared" si="2259"/>
        <v>3631.5347372900001</v>
      </c>
      <c r="FI1256" s="227">
        <f t="shared" si="2366"/>
        <v>3113.21</v>
      </c>
      <c r="FJ1256" s="227">
        <f t="shared" si="2260"/>
        <v>62.264200000000002</v>
      </c>
      <c r="FK1256" s="227">
        <f t="shared" si="2261"/>
        <v>218.96243666666666</v>
      </c>
      <c r="FL1256" s="228">
        <f t="shared" si="2364"/>
        <v>1.0229514545990896</v>
      </c>
      <c r="FM1256" s="239">
        <f t="shared" si="2365"/>
        <v>146</v>
      </c>
      <c r="FN1256" s="231">
        <f t="shared" si="2262"/>
        <v>1.034335271</v>
      </c>
      <c r="FO1256" s="227">
        <f t="shared" si="2263"/>
        <v>3294.0089547500002</v>
      </c>
      <c r="FP1256" s="227">
        <f t="shared" si="2264"/>
        <v>3575.2355914166669</v>
      </c>
      <c r="FQ1256" s="227">
        <f t="shared" si="2287"/>
        <v>3113.21</v>
      </c>
      <c r="FR1256" s="227">
        <f t="shared" si="2265"/>
        <v>62.264200000000002</v>
      </c>
      <c r="FS1256" s="227">
        <f t="shared" si="2266"/>
        <v>187.83033666666668</v>
      </c>
      <c r="FT1256" s="228">
        <f t="shared" si="2285"/>
        <v>1.0218267837430899</v>
      </c>
      <c r="FU1256" s="239">
        <f t="shared" si="2286"/>
        <v>124</v>
      </c>
      <c r="FV1256" s="231">
        <f t="shared" si="2267"/>
        <v>1.0290870009999999</v>
      </c>
      <c r="FW1256" s="227">
        <f t="shared" si="2268"/>
        <v>3273.6918051100001</v>
      </c>
      <c r="FX1256" s="227">
        <f t="shared" si="2269"/>
        <v>3523.7863417766666</v>
      </c>
      <c r="FY1256" s="227">
        <f t="shared" si="2363"/>
        <v>3113.21</v>
      </c>
      <c r="FZ1256" s="227">
        <f t="shared" si="2270"/>
        <v>62.264200000000002</v>
      </c>
      <c r="GA1256" s="227">
        <f t="shared" si="2271"/>
        <v>156.69823666666667</v>
      </c>
      <c r="GB1256" s="228">
        <f t="shared" si="2356"/>
        <v>1.0222353027075752</v>
      </c>
      <c r="GC1256" s="239">
        <f t="shared" si="2357"/>
        <v>102</v>
      </c>
      <c r="GD1256" s="231">
        <f t="shared" si="2272"/>
        <v>1.0238653609999999</v>
      </c>
      <c r="GE1256" s="227">
        <f t="shared" si="2273"/>
        <v>3258.3830831199998</v>
      </c>
      <c r="GF1256" s="227">
        <f t="shared" si="2274"/>
        <v>3477.3455197866665</v>
      </c>
      <c r="GG1256" s="227">
        <f t="shared" si="2279"/>
        <v>3113.21</v>
      </c>
      <c r="GH1256" s="227">
        <f t="shared" si="2291"/>
        <v>62.264200000000002</v>
      </c>
      <c r="GI1256" s="227">
        <f t="shared" si="2292"/>
        <v>124.5284</v>
      </c>
      <c r="GJ1256" s="228">
        <f t="shared" si="2275"/>
        <v>1.021213668920987</v>
      </c>
      <c r="GK1256" s="239">
        <f t="shared" si="2276"/>
        <v>82</v>
      </c>
      <c r="GL1256" s="231">
        <f t="shared" si="2293"/>
        <v>1.01914141</v>
      </c>
      <c r="GM1256" s="227">
        <f t="shared" si="2294"/>
        <v>3240.10798385</v>
      </c>
      <c r="GN1256" s="227">
        <f t="shared" si="2295"/>
        <v>3426.9005838499997</v>
      </c>
      <c r="GO1256" s="227">
        <f t="shared" si="2355"/>
        <v>3113.21</v>
      </c>
      <c r="GP1256" s="227">
        <f t="shared" si="2358"/>
        <v>62.264200000000002</v>
      </c>
      <c r="GQ1256" s="227">
        <f t="shared" si="2359"/>
        <v>92.358563333333336</v>
      </c>
      <c r="GR1256" s="228">
        <f t="shared" si="2346"/>
        <v>1.0160316477862052</v>
      </c>
      <c r="GS1256" s="239">
        <f t="shared" si="2347"/>
        <v>60</v>
      </c>
      <c r="GT1256" s="231">
        <f t="shared" si="2360"/>
        <v>1.0139702340000001</v>
      </c>
      <c r="GU1256" s="227">
        <f t="shared" si="2361"/>
        <v>3207.3094111800001</v>
      </c>
      <c r="GV1256" s="227">
        <f t="shared" si="2362"/>
        <v>3361.9321745133334</v>
      </c>
      <c r="GW1256" s="227">
        <f t="shared" si="2277"/>
        <v>3113.21</v>
      </c>
      <c r="GX1256" s="227">
        <f t="shared" si="2280"/>
        <v>62.264200000000002</v>
      </c>
      <c r="GY1256" s="227">
        <f t="shared" si="2281"/>
        <v>59.15099</v>
      </c>
      <c r="GZ1256" s="228">
        <f t="shared" si="2170"/>
        <v>1.0044796090165331</v>
      </c>
      <c r="HA1256" s="239">
        <f t="shared" si="2171"/>
        <v>39</v>
      </c>
      <c r="HB1256" s="231">
        <f t="shared" si="2282"/>
        <v>1.00905859</v>
      </c>
      <c r="HC1256" s="227">
        <f t="shared" si="2283"/>
        <v>3155.48358732</v>
      </c>
      <c r="HD1256" s="227">
        <f t="shared" si="2284"/>
        <v>3276.8987773200001</v>
      </c>
      <c r="HE1256" s="227">
        <f t="shared" si="2343"/>
        <v>3113.21</v>
      </c>
      <c r="HF1256" s="227">
        <f t="shared" si="2348"/>
        <v>62.264200000000002</v>
      </c>
      <c r="HG1256" s="227">
        <f t="shared" si="2349"/>
        <v>28.018890000000003</v>
      </c>
      <c r="HH1256" s="228">
        <f t="shared" si="2338"/>
        <v>1.0023751025411387</v>
      </c>
      <c r="HI1256" s="239">
        <f t="shared" si="2339"/>
        <v>19</v>
      </c>
      <c r="HJ1256" s="231">
        <f t="shared" si="2350"/>
        <v>1.004402955</v>
      </c>
      <c r="HK1256" s="227">
        <f t="shared" si="2351"/>
        <v>3134.3440728099999</v>
      </c>
      <c r="HL1256" s="227">
        <f t="shared" si="2352"/>
        <v>3224.6271628099998</v>
      </c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3"/>
      <c r="JZ1256" s="1"/>
      <c r="KA1256" s="1"/>
      <c r="KB1256" s="1"/>
      <c r="KC1256" s="1"/>
      <c r="KD1256" s="1"/>
      <c r="KE1256" s="1"/>
    </row>
    <row r="1257" spans="1:291" x14ac:dyDescent="0.2">
      <c r="A1257" s="196">
        <f t="shared" si="2323"/>
        <v>43915</v>
      </c>
      <c r="B1257" s="236">
        <f t="shared" si="2336"/>
        <v>130897.14630898667</v>
      </c>
      <c r="C1257" s="66">
        <f t="shared" si="2158"/>
        <v>36941.12013109</v>
      </c>
      <c r="D1257" s="77">
        <f t="shared" si="2324"/>
        <v>5331.42</v>
      </c>
      <c r="E1257" s="67">
        <f>VLOOKUP(A1256,[1]Plan1!$DQ$117:$DS$314,3)</f>
        <v>5344.75</v>
      </c>
      <c r="F1257" s="11">
        <f t="shared" si="2325"/>
        <v>43888</v>
      </c>
      <c r="G1257" s="73">
        <f t="shared" si="2313"/>
        <v>2.5002719725701894E-3</v>
      </c>
      <c r="H1257" s="11">
        <f t="shared" si="2326"/>
        <v>43948</v>
      </c>
      <c r="I1257" s="11">
        <f t="shared" si="2314"/>
        <v>43915</v>
      </c>
      <c r="J1257" s="1">
        <f t="shared" si="2327"/>
        <v>20</v>
      </c>
      <c r="K1257" s="1">
        <f t="shared" si="2328"/>
        <v>20</v>
      </c>
      <c r="L1257" s="66">
        <f t="shared" si="2315"/>
        <v>1.0025002700000001</v>
      </c>
      <c r="M1257" s="70">
        <f t="shared" si="2159"/>
        <v>1.00209952</v>
      </c>
      <c r="N1257" s="70">
        <f t="shared" si="2373"/>
        <v>1.1246461803692589</v>
      </c>
      <c r="O1257" s="66">
        <f t="shared" ref="O1257:O1320" si="2383">TRUNC(TRUNC((L1257*N1257),15),8)</f>
        <v>1.12745809</v>
      </c>
      <c r="P1257" s="66">
        <f t="shared" si="2316"/>
        <v>37033.482905520003</v>
      </c>
      <c r="Q1257" s="74">
        <f t="shared" si="2317"/>
        <v>41</v>
      </c>
      <c r="R1257" s="75">
        <f t="shared" ref="R1257:R1320" si="2384">IF(Q1257&gt;0,(S1257/C1257),0)</f>
        <v>8.427492152247687E-2</v>
      </c>
      <c r="S1257" s="66">
        <f t="shared" ref="S1257:S1320" si="2385">IF($Q1257&gt;0,VLOOKUP($A1257,$AE$10:$AK$114,6),0)</f>
        <v>3113.21</v>
      </c>
      <c r="T1257" s="10">
        <f t="shared" si="2329"/>
        <v>0.06</v>
      </c>
      <c r="U1257" s="74">
        <f t="shared" si="2380"/>
        <v>20</v>
      </c>
      <c r="V1257" s="74">
        <v>252</v>
      </c>
      <c r="W1257" s="70">
        <f t="shared" si="2318"/>
        <v>1.004635226</v>
      </c>
      <c r="X1257" s="66">
        <f t="shared" si="2319"/>
        <v>171.65856282999999</v>
      </c>
      <c r="Y1257" s="66">
        <v>0</v>
      </c>
      <c r="Z1257" s="67">
        <f t="shared" si="2320"/>
        <v>3284.86856283</v>
      </c>
      <c r="AA1257" s="68" t="str">
        <f t="shared" si="2330"/>
        <v>A+INCORP J=</v>
      </c>
      <c r="AB1257" s="11">
        <f t="shared" si="2331"/>
        <v>43915</v>
      </c>
      <c r="AC1257" s="227">
        <f t="shared" si="2345"/>
        <v>3113.21</v>
      </c>
      <c r="AD1257" s="227">
        <f t="shared" si="2175"/>
        <v>62.264200000000002</v>
      </c>
      <c r="AE1257" s="227">
        <f t="shared" si="2176"/>
        <v>757.54776666666658</v>
      </c>
      <c r="AF1257" s="228">
        <f t="shared" si="2353"/>
        <v>1.0805113416986196</v>
      </c>
      <c r="AG1257" s="230">
        <f t="shared" si="2354"/>
        <v>503</v>
      </c>
      <c r="AH1257" s="231">
        <f t="shared" si="2177"/>
        <v>1.123340225</v>
      </c>
      <c r="AI1257" s="227">
        <f t="shared" si="2178"/>
        <v>3778.7578047500001</v>
      </c>
      <c r="AJ1257" s="227">
        <f t="shared" si="2179"/>
        <v>4598.5697714166663</v>
      </c>
      <c r="AK1257" s="227">
        <f t="shared" si="2165"/>
        <v>3113.21</v>
      </c>
      <c r="AL1257" s="227">
        <f t="shared" si="2180"/>
        <v>62.264200000000002</v>
      </c>
      <c r="AM1257" s="227">
        <f t="shared" si="2181"/>
        <v>726.41566666666665</v>
      </c>
      <c r="AN1257" s="228">
        <f t="shared" si="2166"/>
        <v>1.0795401629481627</v>
      </c>
      <c r="AO1257" s="230">
        <f t="shared" si="2167"/>
        <v>482</v>
      </c>
      <c r="AP1257" s="231">
        <f t="shared" si="2182"/>
        <v>1.117898796</v>
      </c>
      <c r="AQ1257" s="227">
        <f t="shared" si="2183"/>
        <v>3757.07365794</v>
      </c>
      <c r="AR1257" s="227">
        <f t="shared" si="2184"/>
        <v>4545.7535246066664</v>
      </c>
      <c r="AS1257" s="227">
        <f t="shared" si="2332"/>
        <v>3113.21</v>
      </c>
      <c r="AT1257" s="227">
        <f t="shared" si="2185"/>
        <v>62.264200000000002</v>
      </c>
      <c r="AU1257" s="227">
        <f t="shared" si="2186"/>
        <v>695.28356666666662</v>
      </c>
      <c r="AV1257" s="228">
        <f t="shared" si="2333"/>
        <v>1.0771708534343036</v>
      </c>
      <c r="AW1257" s="230">
        <f t="shared" si="2334"/>
        <v>461</v>
      </c>
      <c r="AX1257" s="231">
        <f t="shared" si="2187"/>
        <v>1.1124837249999999</v>
      </c>
      <c r="AY1257" s="227">
        <f t="shared" si="2188"/>
        <v>3730.6686407399998</v>
      </c>
      <c r="AZ1257" s="227">
        <f t="shared" si="2189"/>
        <v>4488.2164074066659</v>
      </c>
      <c r="BA1257" s="227">
        <f t="shared" si="2311"/>
        <v>3113.21</v>
      </c>
      <c r="BB1257" s="227">
        <f t="shared" si="2190"/>
        <v>62.264200000000002</v>
      </c>
      <c r="BC1257" s="227">
        <f t="shared" si="2191"/>
        <v>663.11373000000003</v>
      </c>
      <c r="BD1257" s="228">
        <f t="shared" si="2163"/>
        <v>1.0728787625246599</v>
      </c>
      <c r="BE1257" s="230">
        <f t="shared" si="2164"/>
        <v>441</v>
      </c>
      <c r="BF1257" s="231">
        <f t="shared" si="2192"/>
        <v>1.1073509029999999</v>
      </c>
      <c r="BG1257" s="227">
        <f t="shared" si="2193"/>
        <v>3698.6593097700002</v>
      </c>
      <c r="BH1257" s="227">
        <f t="shared" si="2194"/>
        <v>4424.0372397700003</v>
      </c>
      <c r="BI1257" s="227">
        <f t="shared" si="2342"/>
        <v>3113.21</v>
      </c>
      <c r="BJ1257" s="227">
        <f t="shared" si="2195"/>
        <v>62.264200000000002</v>
      </c>
      <c r="BK1257" s="227">
        <f t="shared" si="2196"/>
        <v>631.98163</v>
      </c>
      <c r="BL1257" s="228">
        <f t="shared" si="2321"/>
        <v>1.0595285568267385</v>
      </c>
      <c r="BM1257" s="230">
        <f t="shared" si="2322"/>
        <v>419</v>
      </c>
      <c r="BN1257" s="231">
        <f t="shared" si="2197"/>
        <v>1.101732148</v>
      </c>
      <c r="BO1257" s="227">
        <f t="shared" si="2198"/>
        <v>3634.1019388599998</v>
      </c>
      <c r="BP1257" s="227">
        <f t="shared" si="2199"/>
        <v>4328.3477688599996</v>
      </c>
      <c r="BQ1257" s="227">
        <f t="shared" si="2162"/>
        <v>3113.21</v>
      </c>
      <c r="BR1257" s="227">
        <f t="shared" si="2200"/>
        <v>62.264200000000002</v>
      </c>
      <c r="BS1257" s="227">
        <f t="shared" si="2201"/>
        <v>597.73631999999998</v>
      </c>
      <c r="BT1257" s="228">
        <f t="shared" si="2160"/>
        <v>1.0560429331925498</v>
      </c>
      <c r="BU1257" s="230">
        <f t="shared" si="2161"/>
        <v>396</v>
      </c>
      <c r="BV1257" s="231">
        <f t="shared" si="2202"/>
        <v>1.095888475</v>
      </c>
      <c r="BW1257" s="227">
        <f t="shared" si="2203"/>
        <v>3602.9343694700001</v>
      </c>
      <c r="BX1257" s="227">
        <f t="shared" si="2204"/>
        <v>4262.9348894699997</v>
      </c>
      <c r="BY1257" s="227">
        <f t="shared" si="2312"/>
        <v>3113.21</v>
      </c>
      <c r="BZ1257" s="227">
        <f t="shared" si="2205"/>
        <v>62.264200000000002</v>
      </c>
      <c r="CA1257" s="227">
        <f t="shared" si="2206"/>
        <v>567.64195666666672</v>
      </c>
      <c r="CB1257" s="228">
        <f t="shared" si="2309"/>
        <v>1.0569931848264735</v>
      </c>
      <c r="CC1257" s="230">
        <f t="shared" si="2310"/>
        <v>376</v>
      </c>
      <c r="CD1257" s="231">
        <f t="shared" si="2207"/>
        <v>1.0908322210000001</v>
      </c>
      <c r="CE1257" s="227">
        <f t="shared" si="2208"/>
        <v>3589.53805186</v>
      </c>
      <c r="CF1257" s="227">
        <f t="shared" si="2209"/>
        <v>4219.4442085266664</v>
      </c>
      <c r="CG1257" s="227">
        <f t="shared" si="2305"/>
        <v>3113.21</v>
      </c>
      <c r="CH1257" s="227">
        <f t="shared" si="2210"/>
        <v>62.264200000000002</v>
      </c>
      <c r="CI1257" s="227">
        <f t="shared" si="2211"/>
        <v>536.50985666666668</v>
      </c>
      <c r="CJ1257" s="228">
        <f t="shared" si="2381"/>
        <v>1.0519441723905285</v>
      </c>
      <c r="CK1257" s="230">
        <f t="shared" si="2382"/>
        <v>355</v>
      </c>
      <c r="CL1257" s="231">
        <f t="shared" si="2212"/>
        <v>1.0855482599999999</v>
      </c>
      <c r="CM1257" s="227">
        <f t="shared" si="2213"/>
        <v>3555.0870912099999</v>
      </c>
      <c r="CN1257" s="227">
        <f t="shared" si="2214"/>
        <v>4153.861147876667</v>
      </c>
      <c r="CO1257" s="227">
        <f t="shared" si="2308"/>
        <v>3113.21</v>
      </c>
      <c r="CP1257" s="227">
        <f t="shared" si="2215"/>
        <v>62.264200000000002</v>
      </c>
      <c r="CQ1257" s="227">
        <f t="shared" si="2216"/>
        <v>503.30228333333338</v>
      </c>
      <c r="CR1257" s="228">
        <f t="shared" si="2306"/>
        <v>1.0472324013692866</v>
      </c>
      <c r="CS1257" s="230">
        <f t="shared" si="2307"/>
        <v>335</v>
      </c>
      <c r="CT1257" s="231">
        <f t="shared" si="2217"/>
        <v>1.0805397139999999</v>
      </c>
      <c r="CU1257" s="227">
        <f t="shared" si="2218"/>
        <v>3522.8343399400001</v>
      </c>
      <c r="CV1257" s="227">
        <f t="shared" si="2219"/>
        <v>4088.4008232733336</v>
      </c>
      <c r="CW1257" s="227">
        <f t="shared" si="2379"/>
        <v>3113.21</v>
      </c>
      <c r="CX1257" s="227">
        <f t="shared" si="2220"/>
        <v>62.264200000000002</v>
      </c>
      <c r="CY1257" s="227">
        <f t="shared" si="2221"/>
        <v>472.17018333333334</v>
      </c>
      <c r="CZ1257" s="228">
        <f t="shared" si="2377"/>
        <v>1.0494366907762804</v>
      </c>
      <c r="DA1257" s="239">
        <f t="shared" si="2378"/>
        <v>314</v>
      </c>
      <c r="DB1257" s="231">
        <f t="shared" si="2222"/>
        <v>1.07530561</v>
      </c>
      <c r="DC1257" s="227">
        <f t="shared" si="2223"/>
        <v>3513.1490236599998</v>
      </c>
      <c r="DD1257" s="227">
        <f t="shared" si="2224"/>
        <v>4047.583406993333</v>
      </c>
      <c r="DE1257" s="227">
        <f t="shared" si="2304"/>
        <v>3113.21</v>
      </c>
      <c r="DF1257" s="227">
        <f t="shared" si="2225"/>
        <v>62.264200000000002</v>
      </c>
      <c r="DG1257" s="227">
        <f t="shared" si="2226"/>
        <v>441.0380833333333</v>
      </c>
      <c r="DH1257" s="228">
        <f t="shared" si="2302"/>
        <v>1.0478647853050642</v>
      </c>
      <c r="DI1257" s="239">
        <f t="shared" si="2303"/>
        <v>293</v>
      </c>
      <c r="DJ1257" s="231">
        <f t="shared" si="2227"/>
        <v>1.070096859</v>
      </c>
      <c r="DK1257" s="227">
        <f t="shared" si="2228"/>
        <v>3490.8947229</v>
      </c>
      <c r="DL1257" s="227">
        <f t="shared" si="2229"/>
        <v>3994.1970062333335</v>
      </c>
      <c r="DM1257" s="227">
        <f t="shared" si="2376"/>
        <v>3113.21</v>
      </c>
      <c r="DN1257" s="227">
        <f t="shared" si="2230"/>
        <v>62.264200000000002</v>
      </c>
      <c r="DO1257" s="227">
        <f t="shared" si="2231"/>
        <v>408.86824666666666</v>
      </c>
      <c r="DP1257" s="228">
        <f t="shared" si="2374"/>
        <v>1.0445227245407809</v>
      </c>
      <c r="DQ1257" s="239">
        <f t="shared" si="2375"/>
        <v>272</v>
      </c>
      <c r="DR1257" s="231">
        <f t="shared" si="2232"/>
        <v>1.0649133399999999</v>
      </c>
      <c r="DS1257" s="227">
        <f t="shared" si="2233"/>
        <v>3462.9049970999999</v>
      </c>
      <c r="DT1257" s="227">
        <f t="shared" si="2234"/>
        <v>3934.0374437666665</v>
      </c>
      <c r="DU1257" s="227">
        <f t="shared" si="2301"/>
        <v>3113.21</v>
      </c>
      <c r="DV1257" s="227">
        <f t="shared" si="2235"/>
        <v>62.264200000000002</v>
      </c>
      <c r="DW1257" s="227">
        <f t="shared" si="2236"/>
        <v>379.81162</v>
      </c>
      <c r="DX1257" s="228">
        <f t="shared" si="2298"/>
        <v>1.0400510744482119</v>
      </c>
      <c r="DY1257" s="239">
        <f t="shared" si="2299"/>
        <v>254</v>
      </c>
      <c r="DZ1257" s="231">
        <f t="shared" si="2237"/>
        <v>1.060490312</v>
      </c>
      <c r="EA1257" s="227">
        <f t="shared" si="2238"/>
        <v>3433.75882976</v>
      </c>
      <c r="EB1257" s="227">
        <f t="shared" si="2239"/>
        <v>3875.83464976</v>
      </c>
      <c r="EC1257" s="227">
        <f t="shared" si="2370"/>
        <v>3113.21</v>
      </c>
      <c r="ED1257" s="227">
        <f t="shared" si="2240"/>
        <v>62.264200000000002</v>
      </c>
      <c r="EE1257" s="227">
        <f t="shared" si="2241"/>
        <v>347.64178333333331</v>
      </c>
      <c r="EF1257" s="228">
        <f t="shared" si="2371"/>
        <v>1.0323091539413467</v>
      </c>
      <c r="EG1257" s="239">
        <f t="shared" si="2372"/>
        <v>232</v>
      </c>
      <c r="EH1257" s="231">
        <f t="shared" si="2242"/>
        <v>1.0551093300000001</v>
      </c>
      <c r="EI1257" s="227">
        <f t="shared" si="2243"/>
        <v>3390.9052803300001</v>
      </c>
      <c r="EJ1257" s="227">
        <f t="shared" si="2244"/>
        <v>3800.8112636633332</v>
      </c>
      <c r="EK1257" s="227">
        <f t="shared" si="2300"/>
        <v>3113.21</v>
      </c>
      <c r="EL1257" s="227">
        <f t="shared" si="2245"/>
        <v>62.264200000000002</v>
      </c>
      <c r="EM1257" s="227">
        <f t="shared" si="2246"/>
        <v>314.43421000000001</v>
      </c>
      <c r="EN1257" s="228">
        <f t="shared" si="2296"/>
        <v>1.0264586633600268</v>
      </c>
      <c r="EO1257" s="239">
        <f t="shared" si="2297"/>
        <v>211</v>
      </c>
      <c r="EP1257" s="231">
        <f t="shared" si="2247"/>
        <v>1.0499984090000001</v>
      </c>
      <c r="EQ1257" s="227">
        <f t="shared" si="2248"/>
        <v>3355.3553599500001</v>
      </c>
      <c r="ER1257" s="227">
        <f t="shared" si="2249"/>
        <v>3732.0537699500001</v>
      </c>
      <c r="ES1257" s="227">
        <f t="shared" si="2369"/>
        <v>3113.21</v>
      </c>
      <c r="ET1257" s="227">
        <f t="shared" si="2250"/>
        <v>62.264200000000002</v>
      </c>
      <c r="EU1257" s="227">
        <f t="shared" si="2251"/>
        <v>284.33984666666669</v>
      </c>
      <c r="EV1257" s="228">
        <f t="shared" si="2367"/>
        <v>1.0251258269390533</v>
      </c>
      <c r="EW1257" s="239">
        <f t="shared" si="2368"/>
        <v>191</v>
      </c>
      <c r="EX1257" s="231">
        <f t="shared" si="2252"/>
        <v>1.0451538849999999</v>
      </c>
      <c r="EY1257" s="227">
        <f t="shared" si="2253"/>
        <v>3335.5375281000001</v>
      </c>
      <c r="EZ1257" s="227">
        <f t="shared" si="2254"/>
        <v>3682.141574766667</v>
      </c>
      <c r="FA1257" s="227">
        <f t="shared" si="2290"/>
        <v>3113.21</v>
      </c>
      <c r="FB1257" s="227">
        <f t="shared" si="2255"/>
        <v>62.264200000000002</v>
      </c>
      <c r="FC1257" s="227">
        <f t="shared" si="2256"/>
        <v>253.20774666666665</v>
      </c>
      <c r="FD1257" s="228">
        <f t="shared" si="2288"/>
        <v>1.0250235971021493</v>
      </c>
      <c r="FE1257" s="239">
        <f t="shared" si="2289"/>
        <v>169</v>
      </c>
      <c r="FF1257" s="231">
        <f t="shared" si="2257"/>
        <v>1.03985072</v>
      </c>
      <c r="FG1257" s="227">
        <f t="shared" si="2258"/>
        <v>3318.28189178</v>
      </c>
      <c r="FH1257" s="227">
        <f t="shared" si="2259"/>
        <v>3633.7538384466666</v>
      </c>
      <c r="FI1257" s="227">
        <f t="shared" si="2366"/>
        <v>3113.21</v>
      </c>
      <c r="FJ1257" s="227">
        <f t="shared" si="2260"/>
        <v>62.264200000000002</v>
      </c>
      <c r="FK1257" s="227">
        <f t="shared" si="2261"/>
        <v>220.00017333333335</v>
      </c>
      <c r="FL1257" s="228">
        <f t="shared" si="2364"/>
        <v>1.0230791831835064</v>
      </c>
      <c r="FM1257" s="239">
        <f t="shared" si="2365"/>
        <v>147</v>
      </c>
      <c r="FN1257" s="231">
        <f t="shared" si="2262"/>
        <v>1.0345744640000001</v>
      </c>
      <c r="FO1257" s="227">
        <f t="shared" si="2263"/>
        <v>3295.1820980699999</v>
      </c>
      <c r="FP1257" s="227">
        <f t="shared" si="2264"/>
        <v>3577.4464714033334</v>
      </c>
      <c r="FQ1257" s="227">
        <f t="shared" si="2287"/>
        <v>3113.21</v>
      </c>
      <c r="FR1257" s="227">
        <f t="shared" si="2265"/>
        <v>62.264200000000002</v>
      </c>
      <c r="FS1257" s="227">
        <f t="shared" si="2266"/>
        <v>188.86807333333334</v>
      </c>
      <c r="FT1257" s="228">
        <f t="shared" si="2285"/>
        <v>1.0219543718979529</v>
      </c>
      <c r="FU1257" s="239">
        <f t="shared" si="2286"/>
        <v>125</v>
      </c>
      <c r="FV1257" s="231">
        <f t="shared" si="2267"/>
        <v>1.0293249799999999</v>
      </c>
      <c r="FW1257" s="227">
        <f t="shared" si="2268"/>
        <v>3274.85771157</v>
      </c>
      <c r="FX1257" s="227">
        <f t="shared" si="2269"/>
        <v>3525.9899849033332</v>
      </c>
      <c r="FY1257" s="227">
        <f t="shared" si="2363"/>
        <v>3113.21</v>
      </c>
      <c r="FZ1257" s="227">
        <f t="shared" si="2270"/>
        <v>62.264200000000002</v>
      </c>
      <c r="GA1257" s="227">
        <f t="shared" si="2271"/>
        <v>157.73597333333333</v>
      </c>
      <c r="GB1257" s="228">
        <f t="shared" si="2356"/>
        <v>1.0223629418712605</v>
      </c>
      <c r="GC1257" s="239">
        <f t="shared" si="2357"/>
        <v>103</v>
      </c>
      <c r="GD1257" s="231">
        <f t="shared" si="2272"/>
        <v>1.0241021320000001</v>
      </c>
      <c r="GE1257" s="227">
        <f t="shared" si="2273"/>
        <v>3259.54353593</v>
      </c>
      <c r="GF1257" s="227">
        <f t="shared" si="2274"/>
        <v>3479.5437092633333</v>
      </c>
      <c r="GG1257" s="227">
        <f t="shared" si="2279"/>
        <v>3113.21</v>
      </c>
      <c r="GH1257" s="227">
        <f t="shared" si="2291"/>
        <v>62.264200000000002</v>
      </c>
      <c r="GI1257" s="227">
        <f t="shared" si="2292"/>
        <v>125.56613666666667</v>
      </c>
      <c r="GJ1257" s="228">
        <f t="shared" si="2275"/>
        <v>1.0213411805206156</v>
      </c>
      <c r="GK1257" s="239">
        <f t="shared" si="2276"/>
        <v>83</v>
      </c>
      <c r="GL1257" s="231">
        <f t="shared" si="2293"/>
        <v>1.019377089</v>
      </c>
      <c r="GM1257" s="227">
        <f t="shared" si="2294"/>
        <v>3241.2619294400001</v>
      </c>
      <c r="GN1257" s="227">
        <f t="shared" si="2295"/>
        <v>3429.092266106667</v>
      </c>
      <c r="GO1257" s="227">
        <f t="shared" si="2355"/>
        <v>3113.21</v>
      </c>
      <c r="GP1257" s="227">
        <f t="shared" si="2358"/>
        <v>62.264200000000002</v>
      </c>
      <c r="GQ1257" s="227">
        <f t="shared" si="2359"/>
        <v>93.396299999999997</v>
      </c>
      <c r="GR1257" s="228">
        <f t="shared" si="2346"/>
        <v>1.0161585123441577</v>
      </c>
      <c r="GS1257" s="239">
        <f t="shared" si="2347"/>
        <v>61</v>
      </c>
      <c r="GT1257" s="231">
        <f t="shared" si="2360"/>
        <v>1.0142047169999999</v>
      </c>
      <c r="GU1257" s="227">
        <f t="shared" si="2361"/>
        <v>3208.4516752700001</v>
      </c>
      <c r="GV1257" s="227">
        <f t="shared" si="2362"/>
        <v>3364.1121752700001</v>
      </c>
      <c r="GW1257" s="227">
        <f t="shared" si="2277"/>
        <v>3113.21</v>
      </c>
      <c r="GX1257" s="227">
        <f t="shared" si="2280"/>
        <v>62.264200000000002</v>
      </c>
      <c r="GY1257" s="227">
        <f t="shared" si="2281"/>
        <v>60.188726666666668</v>
      </c>
      <c r="GZ1257" s="228">
        <f t="shared" si="2170"/>
        <v>1.0046050311545616</v>
      </c>
      <c r="HA1257" s="239">
        <f t="shared" si="2171"/>
        <v>40</v>
      </c>
      <c r="HB1257" s="231">
        <f t="shared" si="2282"/>
        <v>1.009291937</v>
      </c>
      <c r="HC1257" s="227">
        <f t="shared" si="2283"/>
        <v>3156.6073934199999</v>
      </c>
      <c r="HD1257" s="227">
        <f t="shared" si="2284"/>
        <v>3279.0603200866667</v>
      </c>
      <c r="HE1257" s="227">
        <f t="shared" si="2343"/>
        <v>3113.21</v>
      </c>
      <c r="HF1257" s="227">
        <f t="shared" si="2348"/>
        <v>62.264200000000002</v>
      </c>
      <c r="HG1257" s="227">
        <f t="shared" si="2349"/>
        <v>29.05662666666667</v>
      </c>
      <c r="HH1257" s="228">
        <f t="shared" si="2338"/>
        <v>1.0025002619045928</v>
      </c>
      <c r="HI1257" s="239">
        <f t="shared" si="2339"/>
        <v>20</v>
      </c>
      <c r="HJ1257" s="231">
        <f t="shared" si="2350"/>
        <v>1.004635226</v>
      </c>
      <c r="HK1257" s="227">
        <f t="shared" si="2351"/>
        <v>3135.4603521499998</v>
      </c>
      <c r="HL1257" s="227">
        <f t="shared" si="2352"/>
        <v>3226.7811788166664</v>
      </c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1"/>
      <c r="JR1257" s="1"/>
      <c r="JS1257" s="1"/>
      <c r="JT1257" s="1"/>
      <c r="JU1257" s="1"/>
      <c r="JV1257" s="1"/>
      <c r="JW1257" s="1"/>
      <c r="JX1257" s="1"/>
      <c r="JY1257" s="3"/>
      <c r="JZ1257" s="1"/>
      <c r="KA1257" s="1"/>
      <c r="KB1257" s="1"/>
      <c r="KC1257" s="1"/>
      <c r="KD1257" s="1"/>
      <c r="KE1257" s="1"/>
    </row>
    <row r="1258" spans="1:291" x14ac:dyDescent="0.2">
      <c r="A1258" s="196">
        <f t="shared" si="2323"/>
        <v>43916</v>
      </c>
      <c r="B1258" s="66">
        <f t="shared" ref="B1258:B1289" si="2386">(P1258+X1258)</f>
        <v>34100.951194610003</v>
      </c>
      <c r="C1258" s="66">
        <f t="shared" ref="C1258:C1321" si="2387">TRUNC(IF(Q1257&gt;0,P1257-S1257+X1257,C1257),8)</f>
        <v>34091.931468349998</v>
      </c>
      <c r="D1258" s="77">
        <f t="shared" si="2324"/>
        <v>5344.75</v>
      </c>
      <c r="E1258" s="67">
        <f>VLOOKUP(A1257,[1]Plan1!$DQ$117:$DS$314,3)</f>
        <v>5348.49</v>
      </c>
      <c r="F1258" s="11">
        <f t="shared" si="2325"/>
        <v>43916</v>
      </c>
      <c r="G1258" s="73">
        <f t="shared" si="2313"/>
        <v>6.9975209317552078E-4</v>
      </c>
      <c r="H1258" s="11">
        <f t="shared" si="2326"/>
        <v>43948</v>
      </c>
      <c r="I1258" s="11">
        <f t="shared" si="2314"/>
        <v>43948</v>
      </c>
      <c r="J1258" s="1">
        <f t="shared" si="2327"/>
        <v>21</v>
      </c>
      <c r="K1258" s="1">
        <f t="shared" si="2328"/>
        <v>1</v>
      </c>
      <c r="L1258" s="66">
        <f t="shared" si="2315"/>
        <v>1.0000333100000001</v>
      </c>
      <c r="M1258" s="70">
        <f t="shared" ref="M1258:M1321" si="2388">IF(I1258&gt;I1257,L1257,M1257)</f>
        <v>1.0025002700000001</v>
      </c>
      <c r="N1258" s="70">
        <f t="shared" si="2373"/>
        <v>1.1274580994746508</v>
      </c>
      <c r="O1258" s="66">
        <f t="shared" si="2383"/>
        <v>1.12749565</v>
      </c>
      <c r="P1258" s="66">
        <f t="shared" si="2316"/>
        <v>34093.06707058</v>
      </c>
      <c r="Q1258" s="74">
        <f t="shared" si="2317"/>
        <v>0</v>
      </c>
      <c r="R1258" s="75">
        <f t="shared" si="2384"/>
        <v>0</v>
      </c>
      <c r="S1258" s="66">
        <f t="shared" si="2385"/>
        <v>0</v>
      </c>
      <c r="T1258" s="10">
        <f t="shared" si="2329"/>
        <v>0.06</v>
      </c>
      <c r="U1258" s="74">
        <f t="shared" si="2380"/>
        <v>1</v>
      </c>
      <c r="V1258" s="74">
        <v>252</v>
      </c>
      <c r="W1258" s="70">
        <f t="shared" si="2318"/>
        <v>1.0002312529999999</v>
      </c>
      <c r="X1258" s="66">
        <f t="shared" si="2319"/>
        <v>7.8841240299999997</v>
      </c>
      <c r="Y1258" s="66">
        <v>0</v>
      </c>
      <c r="Z1258" s="67">
        <f t="shared" si="2320"/>
        <v>0</v>
      </c>
      <c r="AA1258" s="68" t="str">
        <f t="shared" si="2330"/>
        <v>A+INCORP J=</v>
      </c>
      <c r="AB1258" s="11">
        <f t="shared" si="2331"/>
        <v>43948</v>
      </c>
      <c r="AC1258" s="3"/>
      <c r="AD1258" s="1"/>
      <c r="AE1258" s="11"/>
      <c r="AF1258" s="5"/>
      <c r="AG1258" s="1"/>
      <c r="AH1258" s="1"/>
      <c r="AI1258" s="1"/>
      <c r="AJ1258" s="1"/>
      <c r="AK1258" s="10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5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5"/>
      <c r="HA1258" s="5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1"/>
      <c r="JR1258" s="1"/>
      <c r="JS1258" s="1"/>
      <c r="JT1258" s="1"/>
      <c r="JU1258" s="1"/>
      <c r="JV1258" s="1"/>
      <c r="JW1258" s="1"/>
      <c r="JX1258" s="1"/>
      <c r="JY1258" s="3"/>
      <c r="JZ1258" s="1"/>
      <c r="KA1258" s="1"/>
      <c r="KB1258" s="1"/>
      <c r="KC1258" s="1"/>
      <c r="KD1258" s="1"/>
      <c r="KE1258" s="1"/>
    </row>
    <row r="1259" spans="1:291" x14ac:dyDescent="0.2">
      <c r="A1259" s="196">
        <f t="shared" si="2323"/>
        <v>43917</v>
      </c>
      <c r="B1259" s="66">
        <f t="shared" si="2386"/>
        <v>34109.973253110002</v>
      </c>
      <c r="C1259" s="66">
        <f t="shared" si="2387"/>
        <v>34091.931468349998</v>
      </c>
      <c r="D1259" s="77">
        <f t="shared" si="2324"/>
        <v>5344.75</v>
      </c>
      <c r="E1259" s="67">
        <f>VLOOKUP(A1258,[1]Plan1!$DQ$117:$DS$314,3)</f>
        <v>5348.49</v>
      </c>
      <c r="F1259" s="11">
        <f t="shared" si="2325"/>
        <v>43916</v>
      </c>
      <c r="G1259" s="73">
        <f t="shared" si="2313"/>
        <v>6.9975209317552078E-4</v>
      </c>
      <c r="H1259" s="11">
        <f t="shared" si="2326"/>
        <v>43948</v>
      </c>
      <c r="I1259" s="11">
        <f t="shared" si="2314"/>
        <v>43948</v>
      </c>
      <c r="J1259" s="1">
        <f t="shared" si="2327"/>
        <v>21</v>
      </c>
      <c r="K1259" s="1">
        <f t="shared" si="2328"/>
        <v>2</v>
      </c>
      <c r="L1259" s="66">
        <f t="shared" si="2315"/>
        <v>1.0000666199999999</v>
      </c>
      <c r="M1259" s="70">
        <f t="shared" si="2388"/>
        <v>1.0025002700000001</v>
      </c>
      <c r="N1259" s="70">
        <f t="shared" si="2373"/>
        <v>1.1274580994746508</v>
      </c>
      <c r="O1259" s="66">
        <f t="shared" si="2383"/>
        <v>1.12753321</v>
      </c>
      <c r="P1259" s="66">
        <f t="shared" si="2316"/>
        <v>34094.20267282</v>
      </c>
      <c r="Q1259" s="74">
        <f t="shared" si="2317"/>
        <v>0</v>
      </c>
      <c r="R1259" s="75">
        <f t="shared" si="2384"/>
        <v>0</v>
      </c>
      <c r="S1259" s="66">
        <f t="shared" si="2385"/>
        <v>0</v>
      </c>
      <c r="T1259" s="10">
        <f t="shared" si="2329"/>
        <v>0.06</v>
      </c>
      <c r="U1259" s="74">
        <f t="shared" si="2380"/>
        <v>2</v>
      </c>
      <c r="V1259" s="74">
        <v>252</v>
      </c>
      <c r="W1259" s="70">
        <f t="shared" si="2318"/>
        <v>1.000462559</v>
      </c>
      <c r="X1259" s="66">
        <f t="shared" si="2319"/>
        <v>15.77058029</v>
      </c>
      <c r="Y1259" s="66">
        <v>0</v>
      </c>
      <c r="Z1259" s="67">
        <f t="shared" si="2320"/>
        <v>0</v>
      </c>
      <c r="AA1259" s="68" t="str">
        <f t="shared" si="2330"/>
        <v>A+INCORP J=</v>
      </c>
      <c r="AB1259" s="11">
        <f t="shared" si="2331"/>
        <v>43948</v>
      </c>
      <c r="AC1259" s="3"/>
      <c r="AD1259" s="1"/>
      <c r="AE1259" s="11"/>
      <c r="AF1259" s="5"/>
      <c r="AG1259" s="1"/>
      <c r="AH1259" s="1"/>
      <c r="AI1259" s="1"/>
      <c r="AJ1259" s="1"/>
      <c r="AK1259" s="10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5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5"/>
      <c r="HA1259" s="5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1"/>
      <c r="JR1259" s="1"/>
      <c r="JS1259" s="1"/>
      <c r="JT1259" s="1"/>
      <c r="JU1259" s="1"/>
      <c r="JV1259" s="1"/>
      <c r="JW1259" s="1"/>
      <c r="JX1259" s="1"/>
      <c r="JY1259" s="3"/>
      <c r="JZ1259" s="1"/>
      <c r="KA1259" s="1"/>
      <c r="KB1259" s="1"/>
      <c r="KC1259" s="1"/>
      <c r="KD1259" s="1"/>
      <c r="KE1259" s="1"/>
    </row>
    <row r="1260" spans="1:291" x14ac:dyDescent="0.2">
      <c r="A1260" s="196">
        <f t="shared" si="2323"/>
        <v>43918</v>
      </c>
      <c r="B1260" s="66">
        <f t="shared" si="2386"/>
        <v>34118.997644000003</v>
      </c>
      <c r="C1260" s="66">
        <f t="shared" si="2387"/>
        <v>34091.931468349998</v>
      </c>
      <c r="D1260" s="77">
        <f t="shared" si="2324"/>
        <v>5344.75</v>
      </c>
      <c r="E1260" s="67">
        <f>VLOOKUP(A1259,[1]Plan1!$DQ$117:$DS$314,3)</f>
        <v>5348.49</v>
      </c>
      <c r="F1260" s="11">
        <f t="shared" si="2325"/>
        <v>43916</v>
      </c>
      <c r="G1260" s="73">
        <f t="shared" si="2313"/>
        <v>6.9975209317552078E-4</v>
      </c>
      <c r="H1260" s="11">
        <f t="shared" si="2326"/>
        <v>43948</v>
      </c>
      <c r="I1260" s="11">
        <f t="shared" si="2314"/>
        <v>43948</v>
      </c>
      <c r="J1260" s="1">
        <f t="shared" si="2327"/>
        <v>21</v>
      </c>
      <c r="K1260" s="1">
        <f t="shared" si="2328"/>
        <v>3</v>
      </c>
      <c r="L1260" s="66">
        <f t="shared" si="2315"/>
        <v>1.00009993</v>
      </c>
      <c r="M1260" s="70">
        <f t="shared" si="2388"/>
        <v>1.0025002700000001</v>
      </c>
      <c r="N1260" s="70">
        <f t="shared" si="2373"/>
        <v>1.1274580994746508</v>
      </c>
      <c r="O1260" s="66">
        <f t="shared" si="2383"/>
        <v>1.12757076</v>
      </c>
      <c r="P1260" s="66">
        <f t="shared" si="2316"/>
        <v>34095.338275059999</v>
      </c>
      <c r="Q1260" s="74">
        <f t="shared" si="2317"/>
        <v>0</v>
      </c>
      <c r="R1260" s="75">
        <f t="shared" si="2384"/>
        <v>0</v>
      </c>
      <c r="S1260" s="66">
        <f t="shared" si="2385"/>
        <v>0</v>
      </c>
      <c r="T1260" s="10">
        <f t="shared" si="2329"/>
        <v>0.06</v>
      </c>
      <c r="U1260" s="74">
        <f t="shared" si="2380"/>
        <v>3</v>
      </c>
      <c r="V1260" s="74">
        <v>252</v>
      </c>
      <c r="W1260" s="70">
        <f t="shared" si="2318"/>
        <v>1.0006939180000001</v>
      </c>
      <c r="X1260" s="66">
        <f t="shared" si="2319"/>
        <v>23.65936894</v>
      </c>
      <c r="Y1260" s="66">
        <v>0</v>
      </c>
      <c r="Z1260" s="67">
        <f t="shared" si="2320"/>
        <v>0</v>
      </c>
      <c r="AA1260" s="68" t="str">
        <f t="shared" si="2330"/>
        <v>A+INCORP J=</v>
      </c>
      <c r="AB1260" s="11">
        <f t="shared" si="2331"/>
        <v>43948</v>
      </c>
      <c r="AC1260" s="3"/>
      <c r="AD1260" s="1"/>
      <c r="AE1260" s="11"/>
      <c r="AF1260" s="5"/>
      <c r="AG1260" s="1"/>
      <c r="AH1260" s="1"/>
      <c r="AI1260" s="1"/>
      <c r="AJ1260" s="1"/>
      <c r="AK1260" s="10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5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5"/>
      <c r="HA1260" s="5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1"/>
      <c r="JR1260" s="1"/>
      <c r="JS1260" s="1"/>
      <c r="JT1260" s="1"/>
      <c r="JU1260" s="1"/>
      <c r="JV1260" s="1"/>
      <c r="JW1260" s="1"/>
      <c r="JX1260" s="1"/>
      <c r="JY1260" s="3"/>
      <c r="JZ1260" s="1"/>
      <c r="KA1260" s="1"/>
      <c r="KB1260" s="1"/>
      <c r="KC1260" s="1"/>
      <c r="KD1260" s="1"/>
      <c r="KE1260" s="1"/>
    </row>
    <row r="1261" spans="1:291" x14ac:dyDescent="0.2">
      <c r="A1261" s="196">
        <f t="shared" si="2323"/>
        <v>43919</v>
      </c>
      <c r="B1261" s="66">
        <f t="shared" si="2386"/>
        <v>34118.997644000003</v>
      </c>
      <c r="C1261" s="66">
        <f t="shared" si="2387"/>
        <v>34091.931468349998</v>
      </c>
      <c r="D1261" s="77">
        <f t="shared" si="2324"/>
        <v>5344.75</v>
      </c>
      <c r="E1261" s="67">
        <f>VLOOKUP(A1260,[1]Plan1!$DQ$117:$DS$314,3)</f>
        <v>5348.49</v>
      </c>
      <c r="F1261" s="11">
        <f t="shared" si="2325"/>
        <v>43916</v>
      </c>
      <c r="G1261" s="73">
        <f t="shared" si="2313"/>
        <v>6.9975209317552078E-4</v>
      </c>
      <c r="H1261" s="11">
        <f t="shared" si="2326"/>
        <v>43948</v>
      </c>
      <c r="I1261" s="11">
        <f t="shared" si="2314"/>
        <v>43948</v>
      </c>
      <c r="J1261" s="1">
        <f t="shared" si="2327"/>
        <v>21</v>
      </c>
      <c r="K1261" s="1">
        <f t="shared" si="2328"/>
        <v>3</v>
      </c>
      <c r="L1261" s="66">
        <f t="shared" si="2315"/>
        <v>1.00009993</v>
      </c>
      <c r="M1261" s="70">
        <f t="shared" si="2388"/>
        <v>1.0025002700000001</v>
      </c>
      <c r="N1261" s="70">
        <f t="shared" si="2373"/>
        <v>1.1274580994746508</v>
      </c>
      <c r="O1261" s="66">
        <f t="shared" si="2383"/>
        <v>1.12757076</v>
      </c>
      <c r="P1261" s="66">
        <f t="shared" si="2316"/>
        <v>34095.338275059999</v>
      </c>
      <c r="Q1261" s="74">
        <f t="shared" si="2317"/>
        <v>0</v>
      </c>
      <c r="R1261" s="75">
        <f t="shared" si="2384"/>
        <v>0</v>
      </c>
      <c r="S1261" s="66">
        <f t="shared" si="2385"/>
        <v>0</v>
      </c>
      <c r="T1261" s="10">
        <f t="shared" si="2329"/>
        <v>0.06</v>
      </c>
      <c r="U1261" s="74">
        <f t="shared" si="2380"/>
        <v>3</v>
      </c>
      <c r="V1261" s="74">
        <v>252</v>
      </c>
      <c r="W1261" s="70">
        <f t="shared" si="2318"/>
        <v>1.0006939180000001</v>
      </c>
      <c r="X1261" s="66">
        <f t="shared" si="2319"/>
        <v>23.65936894</v>
      </c>
      <c r="Y1261" s="66">
        <v>0</v>
      </c>
      <c r="Z1261" s="67">
        <f t="shared" si="2320"/>
        <v>0</v>
      </c>
      <c r="AA1261" s="68" t="str">
        <f t="shared" si="2330"/>
        <v>A+INCORP J=</v>
      </c>
      <c r="AB1261" s="11">
        <f t="shared" si="2331"/>
        <v>43948</v>
      </c>
      <c r="AC1261" s="3"/>
      <c r="AD1261" s="1"/>
      <c r="AE1261" s="11"/>
      <c r="AF1261" s="5"/>
      <c r="AG1261" s="1"/>
      <c r="AH1261" s="1"/>
      <c r="AI1261" s="1"/>
      <c r="AJ1261" s="1"/>
      <c r="AK1261" s="10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5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5"/>
      <c r="HA1261" s="5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1"/>
      <c r="JR1261" s="1"/>
      <c r="JS1261" s="1"/>
      <c r="JT1261" s="1"/>
      <c r="JU1261" s="1"/>
      <c r="JV1261" s="1"/>
      <c r="JW1261" s="1"/>
      <c r="JX1261" s="1"/>
      <c r="JY1261" s="3"/>
      <c r="JZ1261" s="1"/>
      <c r="KA1261" s="1"/>
      <c r="KB1261" s="1"/>
      <c r="KC1261" s="1"/>
      <c r="KD1261" s="1"/>
      <c r="KE1261" s="1"/>
    </row>
    <row r="1262" spans="1:291" x14ac:dyDescent="0.2">
      <c r="A1262" s="196">
        <f t="shared" si="2323"/>
        <v>43920</v>
      </c>
      <c r="B1262" s="66">
        <f t="shared" si="2386"/>
        <v>34118.997644000003</v>
      </c>
      <c r="C1262" s="66">
        <f t="shared" si="2387"/>
        <v>34091.931468349998</v>
      </c>
      <c r="D1262" s="77">
        <f t="shared" si="2324"/>
        <v>5344.75</v>
      </c>
      <c r="E1262" s="67">
        <f>VLOOKUP(A1261,[1]Plan1!$DQ$117:$DS$314,3)</f>
        <v>5348.49</v>
      </c>
      <c r="F1262" s="11">
        <f t="shared" si="2325"/>
        <v>43916</v>
      </c>
      <c r="G1262" s="73">
        <f t="shared" si="2313"/>
        <v>6.9975209317552078E-4</v>
      </c>
      <c r="H1262" s="11">
        <f t="shared" si="2326"/>
        <v>43948</v>
      </c>
      <c r="I1262" s="11">
        <f t="shared" si="2314"/>
        <v>43948</v>
      </c>
      <c r="J1262" s="1">
        <f t="shared" si="2327"/>
        <v>21</v>
      </c>
      <c r="K1262" s="1">
        <f t="shared" si="2328"/>
        <v>3</v>
      </c>
      <c r="L1262" s="66">
        <f t="shared" si="2315"/>
        <v>1.00009993</v>
      </c>
      <c r="M1262" s="70">
        <f t="shared" si="2388"/>
        <v>1.0025002700000001</v>
      </c>
      <c r="N1262" s="70">
        <f t="shared" si="2373"/>
        <v>1.1274580994746508</v>
      </c>
      <c r="O1262" s="66">
        <f t="shared" si="2383"/>
        <v>1.12757076</v>
      </c>
      <c r="P1262" s="66">
        <f t="shared" si="2316"/>
        <v>34095.338275059999</v>
      </c>
      <c r="Q1262" s="74">
        <f t="shared" si="2317"/>
        <v>0</v>
      </c>
      <c r="R1262" s="75">
        <f t="shared" si="2384"/>
        <v>0</v>
      </c>
      <c r="S1262" s="66">
        <f t="shared" si="2385"/>
        <v>0</v>
      </c>
      <c r="T1262" s="10">
        <f t="shared" si="2329"/>
        <v>0.06</v>
      </c>
      <c r="U1262" s="74">
        <f t="shared" si="2380"/>
        <v>3</v>
      </c>
      <c r="V1262" s="74">
        <v>252</v>
      </c>
      <c r="W1262" s="70">
        <f t="shared" si="2318"/>
        <v>1.0006939180000001</v>
      </c>
      <c r="X1262" s="66">
        <f t="shared" si="2319"/>
        <v>23.65936894</v>
      </c>
      <c r="Y1262" s="66">
        <v>0</v>
      </c>
      <c r="Z1262" s="67">
        <f t="shared" si="2320"/>
        <v>0</v>
      </c>
      <c r="AA1262" s="68" t="str">
        <f t="shared" si="2330"/>
        <v>A+INCORP J=</v>
      </c>
      <c r="AB1262" s="11">
        <f t="shared" si="2331"/>
        <v>43948</v>
      </c>
      <c r="AC1262" s="3"/>
      <c r="AD1262" s="1"/>
      <c r="AE1262" s="11"/>
      <c r="AF1262" s="5"/>
      <c r="AG1262" s="1"/>
      <c r="AH1262" s="1"/>
      <c r="AI1262" s="1"/>
      <c r="AJ1262" s="1"/>
      <c r="AK1262" s="10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5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5"/>
      <c r="HA1262" s="5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1"/>
      <c r="JR1262" s="1"/>
      <c r="JS1262" s="1"/>
      <c r="JT1262" s="1"/>
      <c r="JU1262" s="1"/>
      <c r="JV1262" s="1"/>
      <c r="JW1262" s="1"/>
      <c r="JX1262" s="1"/>
      <c r="JY1262" s="3"/>
      <c r="JZ1262" s="1"/>
      <c r="KA1262" s="1"/>
      <c r="KB1262" s="1"/>
      <c r="KC1262" s="1"/>
      <c r="KD1262" s="1"/>
      <c r="KE1262" s="1"/>
    </row>
    <row r="1263" spans="1:291" x14ac:dyDescent="0.2">
      <c r="A1263" s="196">
        <f t="shared" si="2323"/>
        <v>43921</v>
      </c>
      <c r="B1263" s="66">
        <f t="shared" si="2386"/>
        <v>34128.024401549999</v>
      </c>
      <c r="C1263" s="66">
        <f t="shared" si="2387"/>
        <v>34091.931468349998</v>
      </c>
      <c r="D1263" s="77">
        <f t="shared" si="2324"/>
        <v>5344.75</v>
      </c>
      <c r="E1263" s="67">
        <f>VLOOKUP(A1262,[1]Plan1!$DQ$117:$DS$314,3)</f>
        <v>5348.49</v>
      </c>
      <c r="F1263" s="11">
        <f t="shared" si="2325"/>
        <v>43916</v>
      </c>
      <c r="G1263" s="73">
        <f t="shared" si="2313"/>
        <v>6.9975209317552078E-4</v>
      </c>
      <c r="H1263" s="11">
        <f t="shared" si="2326"/>
        <v>43948</v>
      </c>
      <c r="I1263" s="11">
        <f t="shared" si="2314"/>
        <v>43948</v>
      </c>
      <c r="J1263" s="1">
        <f t="shared" si="2327"/>
        <v>21</v>
      </c>
      <c r="K1263" s="1">
        <f t="shared" si="2328"/>
        <v>4</v>
      </c>
      <c r="L1263" s="66">
        <f t="shared" si="2315"/>
        <v>1.00013324</v>
      </c>
      <c r="M1263" s="70">
        <f t="shared" si="2388"/>
        <v>1.0025002700000001</v>
      </c>
      <c r="N1263" s="70">
        <f t="shared" si="2373"/>
        <v>1.1274580994746508</v>
      </c>
      <c r="O1263" s="66">
        <f t="shared" si="2383"/>
        <v>1.12760832</v>
      </c>
      <c r="P1263" s="66">
        <f t="shared" si="2316"/>
        <v>34096.473877290002</v>
      </c>
      <c r="Q1263" s="74">
        <f t="shared" si="2317"/>
        <v>0</v>
      </c>
      <c r="R1263" s="75">
        <f t="shared" si="2384"/>
        <v>0</v>
      </c>
      <c r="S1263" s="66">
        <f t="shared" si="2385"/>
        <v>0</v>
      </c>
      <c r="T1263" s="10">
        <f t="shared" si="2329"/>
        <v>0.06</v>
      </c>
      <c r="U1263" s="74">
        <f t="shared" si="2380"/>
        <v>4</v>
      </c>
      <c r="V1263" s="74">
        <v>252</v>
      </c>
      <c r="W1263" s="70">
        <f t="shared" si="2318"/>
        <v>1.0009253309999999</v>
      </c>
      <c r="X1263" s="66">
        <f t="shared" si="2319"/>
        <v>31.55052426</v>
      </c>
      <c r="Y1263" s="66">
        <v>0</v>
      </c>
      <c r="Z1263" s="67">
        <f t="shared" si="2320"/>
        <v>0</v>
      </c>
      <c r="AA1263" s="68" t="str">
        <f t="shared" si="2330"/>
        <v>A+INCORP J=</v>
      </c>
      <c r="AB1263" s="11">
        <f t="shared" si="2331"/>
        <v>43948</v>
      </c>
      <c r="AC1263" s="3"/>
      <c r="AD1263" s="1"/>
      <c r="AE1263" s="11"/>
      <c r="AF1263" s="5"/>
      <c r="AG1263" s="1"/>
      <c r="AH1263" s="1"/>
      <c r="AI1263" s="1"/>
      <c r="AJ1263" s="1"/>
      <c r="AK1263" s="10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5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5"/>
      <c r="HA1263" s="5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1"/>
      <c r="JR1263" s="1"/>
      <c r="JS1263" s="1"/>
      <c r="JT1263" s="1"/>
      <c r="JU1263" s="1"/>
      <c r="JV1263" s="1"/>
      <c r="JW1263" s="1"/>
      <c r="JX1263" s="1"/>
      <c r="JY1263" s="3"/>
      <c r="JZ1263" s="1"/>
      <c r="KA1263" s="1"/>
      <c r="KB1263" s="1"/>
      <c r="KC1263" s="1"/>
      <c r="KD1263" s="1"/>
      <c r="KE1263" s="1"/>
    </row>
    <row r="1264" spans="1:291" x14ac:dyDescent="0.2">
      <c r="A1264" s="196">
        <f t="shared" si="2323"/>
        <v>43922</v>
      </c>
      <c r="B1264" s="66">
        <f t="shared" si="2386"/>
        <v>34137.05386729</v>
      </c>
      <c r="C1264" s="66">
        <f t="shared" si="2387"/>
        <v>34091.931468349998</v>
      </c>
      <c r="D1264" s="77">
        <f t="shared" si="2324"/>
        <v>5344.75</v>
      </c>
      <c r="E1264" s="67">
        <f>VLOOKUP(A1263,[1]Plan1!$DQ$117:$DS$314,3)</f>
        <v>5348.49</v>
      </c>
      <c r="F1264" s="11">
        <f t="shared" si="2325"/>
        <v>43916</v>
      </c>
      <c r="G1264" s="73">
        <f t="shared" si="2313"/>
        <v>6.9975209317552078E-4</v>
      </c>
      <c r="H1264" s="11">
        <f t="shared" si="2326"/>
        <v>43948</v>
      </c>
      <c r="I1264" s="11">
        <f t="shared" si="2314"/>
        <v>43948</v>
      </c>
      <c r="J1264" s="1">
        <f t="shared" si="2327"/>
        <v>21</v>
      </c>
      <c r="K1264" s="1">
        <f t="shared" si="2328"/>
        <v>5</v>
      </c>
      <c r="L1264" s="66">
        <f t="shared" si="2315"/>
        <v>1.00016656</v>
      </c>
      <c r="M1264" s="70">
        <f t="shared" si="2388"/>
        <v>1.0025002700000001</v>
      </c>
      <c r="N1264" s="70">
        <f t="shared" si="2373"/>
        <v>1.1274580994746508</v>
      </c>
      <c r="O1264" s="66">
        <f t="shared" si="2383"/>
        <v>1.12764588</v>
      </c>
      <c r="P1264" s="66">
        <f t="shared" si="2316"/>
        <v>34097.609820450001</v>
      </c>
      <c r="Q1264" s="74">
        <f t="shared" si="2317"/>
        <v>0</v>
      </c>
      <c r="R1264" s="75">
        <f t="shared" si="2384"/>
        <v>0</v>
      </c>
      <c r="S1264" s="66">
        <f t="shared" si="2385"/>
        <v>0</v>
      </c>
      <c r="T1264" s="10">
        <f t="shared" si="2329"/>
        <v>0.06</v>
      </c>
      <c r="U1264" s="74">
        <f t="shared" si="2380"/>
        <v>5</v>
      </c>
      <c r="V1264" s="74">
        <v>252</v>
      </c>
      <c r="W1264" s="70">
        <f t="shared" si="2318"/>
        <v>1.001156798</v>
      </c>
      <c r="X1264" s="66">
        <f t="shared" si="2319"/>
        <v>39.444046839999999</v>
      </c>
      <c r="Y1264" s="66">
        <v>0</v>
      </c>
      <c r="Z1264" s="67">
        <f t="shared" si="2320"/>
        <v>0</v>
      </c>
      <c r="AA1264" s="68" t="str">
        <f t="shared" si="2330"/>
        <v>A+INCORP J=</v>
      </c>
      <c r="AB1264" s="11">
        <f t="shared" si="2331"/>
        <v>43948</v>
      </c>
      <c r="AC1264" s="3"/>
      <c r="AD1264" s="1"/>
      <c r="AE1264" s="11"/>
      <c r="AF1264" s="5"/>
      <c r="AG1264" s="1"/>
      <c r="AH1264" s="1"/>
      <c r="AI1264" s="1"/>
      <c r="AJ1264" s="1"/>
      <c r="AK1264" s="10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5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5"/>
      <c r="HA1264" s="5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1"/>
      <c r="JR1264" s="1"/>
      <c r="JS1264" s="1"/>
      <c r="JT1264" s="1"/>
      <c r="JU1264" s="1"/>
      <c r="JV1264" s="1"/>
      <c r="JW1264" s="1"/>
      <c r="JX1264" s="1"/>
      <c r="JY1264" s="3"/>
      <c r="JZ1264" s="1"/>
      <c r="KA1264" s="1"/>
      <c r="KB1264" s="1"/>
      <c r="KC1264" s="1"/>
      <c r="KD1264" s="1"/>
      <c r="KE1264" s="1"/>
    </row>
    <row r="1265" spans="1:291" x14ac:dyDescent="0.2">
      <c r="A1265" s="196">
        <f t="shared" si="2323"/>
        <v>43923</v>
      </c>
      <c r="B1265" s="66">
        <f t="shared" si="2386"/>
        <v>34146.085324730004</v>
      </c>
      <c r="C1265" s="66">
        <f t="shared" si="2387"/>
        <v>34091.931468349998</v>
      </c>
      <c r="D1265" s="77">
        <f t="shared" si="2324"/>
        <v>5344.75</v>
      </c>
      <c r="E1265" s="67">
        <f>VLOOKUP(A1264,[1]Plan1!$DQ$117:$DS$314,3)</f>
        <v>5348.49</v>
      </c>
      <c r="F1265" s="11">
        <f t="shared" si="2325"/>
        <v>43916</v>
      </c>
      <c r="G1265" s="73">
        <f t="shared" si="2313"/>
        <v>6.9975209317552078E-4</v>
      </c>
      <c r="H1265" s="11">
        <f t="shared" si="2326"/>
        <v>43948</v>
      </c>
      <c r="I1265" s="11">
        <f t="shared" si="2314"/>
        <v>43948</v>
      </c>
      <c r="J1265" s="1">
        <f t="shared" si="2327"/>
        <v>21</v>
      </c>
      <c r="K1265" s="1">
        <f t="shared" si="2328"/>
        <v>6</v>
      </c>
      <c r="L1265" s="66">
        <f t="shared" si="2315"/>
        <v>1.0001998700000001</v>
      </c>
      <c r="M1265" s="70">
        <f t="shared" si="2388"/>
        <v>1.0025002700000001</v>
      </c>
      <c r="N1265" s="70">
        <f t="shared" si="2373"/>
        <v>1.1274580994746508</v>
      </c>
      <c r="O1265" s="66">
        <f t="shared" si="2383"/>
        <v>1.12768344</v>
      </c>
      <c r="P1265" s="66">
        <f t="shared" si="2316"/>
        <v>34098.745422690001</v>
      </c>
      <c r="Q1265" s="74">
        <f t="shared" si="2317"/>
        <v>0</v>
      </c>
      <c r="R1265" s="75">
        <f t="shared" si="2384"/>
        <v>0</v>
      </c>
      <c r="S1265" s="66">
        <f t="shared" si="2385"/>
        <v>0</v>
      </c>
      <c r="T1265" s="10">
        <f t="shared" si="2329"/>
        <v>0.06</v>
      </c>
      <c r="U1265" s="74">
        <f t="shared" si="2380"/>
        <v>6</v>
      </c>
      <c r="V1265" s="74">
        <v>252</v>
      </c>
      <c r="W1265" s="70">
        <f t="shared" si="2318"/>
        <v>1.0013883180000001</v>
      </c>
      <c r="X1265" s="66">
        <f t="shared" si="2319"/>
        <v>47.339902039999998</v>
      </c>
      <c r="Y1265" s="66">
        <v>0</v>
      </c>
      <c r="Z1265" s="67">
        <f t="shared" si="2320"/>
        <v>0</v>
      </c>
      <c r="AA1265" s="68" t="str">
        <f t="shared" si="2330"/>
        <v>A+INCORP J=</v>
      </c>
      <c r="AB1265" s="11">
        <f t="shared" si="2331"/>
        <v>43948</v>
      </c>
      <c r="AC1265" s="3"/>
      <c r="AD1265" s="1"/>
      <c r="AE1265" s="11"/>
      <c r="AF1265" s="5"/>
      <c r="AG1265" s="1"/>
      <c r="AH1265" s="1"/>
      <c r="AI1265" s="1"/>
      <c r="AJ1265" s="1"/>
      <c r="AK1265" s="10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5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5"/>
      <c r="HA1265" s="5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1"/>
      <c r="JR1265" s="1"/>
      <c r="JS1265" s="1"/>
      <c r="JT1265" s="1"/>
      <c r="JU1265" s="1"/>
      <c r="JV1265" s="1"/>
      <c r="JW1265" s="1"/>
      <c r="JX1265" s="1"/>
      <c r="JY1265" s="3"/>
      <c r="JZ1265" s="1"/>
      <c r="KA1265" s="1"/>
      <c r="KB1265" s="1"/>
      <c r="KC1265" s="1"/>
      <c r="KD1265" s="1"/>
      <c r="KE1265" s="1"/>
    </row>
    <row r="1266" spans="1:291" x14ac:dyDescent="0.2">
      <c r="A1266" s="196">
        <f t="shared" si="2323"/>
        <v>43924</v>
      </c>
      <c r="B1266" s="66">
        <f t="shared" si="2386"/>
        <v>34155.119456760003</v>
      </c>
      <c r="C1266" s="66">
        <f t="shared" si="2387"/>
        <v>34091.931468349998</v>
      </c>
      <c r="D1266" s="77">
        <f t="shared" si="2324"/>
        <v>5344.75</v>
      </c>
      <c r="E1266" s="67">
        <f>VLOOKUP(A1265,[1]Plan1!$DQ$117:$DS$314,3)</f>
        <v>5348.49</v>
      </c>
      <c r="F1266" s="11">
        <f t="shared" si="2325"/>
        <v>43916</v>
      </c>
      <c r="G1266" s="73">
        <f t="shared" si="2313"/>
        <v>6.9975209317552078E-4</v>
      </c>
      <c r="H1266" s="11">
        <f t="shared" si="2326"/>
        <v>43948</v>
      </c>
      <c r="I1266" s="11">
        <f t="shared" si="2314"/>
        <v>43948</v>
      </c>
      <c r="J1266" s="1">
        <f t="shared" si="2327"/>
        <v>21</v>
      </c>
      <c r="K1266" s="1">
        <f t="shared" si="2328"/>
        <v>7</v>
      </c>
      <c r="L1266" s="66">
        <f t="shared" si="2315"/>
        <v>1.0002331900000001</v>
      </c>
      <c r="M1266" s="70">
        <f t="shared" si="2388"/>
        <v>1.0025002700000001</v>
      </c>
      <c r="N1266" s="70">
        <f t="shared" si="2373"/>
        <v>1.1274580994746508</v>
      </c>
      <c r="O1266" s="66">
        <f t="shared" si="2383"/>
        <v>1.1277210099999999</v>
      </c>
      <c r="P1266" s="66">
        <f t="shared" si="2316"/>
        <v>34099.881365840003</v>
      </c>
      <c r="Q1266" s="74">
        <f t="shared" si="2317"/>
        <v>0</v>
      </c>
      <c r="R1266" s="75">
        <f t="shared" si="2384"/>
        <v>0</v>
      </c>
      <c r="S1266" s="66">
        <f t="shared" si="2385"/>
        <v>0</v>
      </c>
      <c r="T1266" s="10">
        <f t="shared" si="2329"/>
        <v>0.06</v>
      </c>
      <c r="U1266" s="74">
        <f t="shared" si="2380"/>
        <v>7</v>
      </c>
      <c r="V1266" s="74">
        <v>252</v>
      </c>
      <c r="W1266" s="70">
        <f t="shared" si="2318"/>
        <v>1.001619891</v>
      </c>
      <c r="X1266" s="66">
        <f t="shared" si="2319"/>
        <v>55.238090919999998</v>
      </c>
      <c r="Y1266" s="66">
        <v>0</v>
      </c>
      <c r="Z1266" s="67">
        <f t="shared" si="2320"/>
        <v>0</v>
      </c>
      <c r="AA1266" s="68" t="str">
        <f t="shared" si="2330"/>
        <v>A+INCORP J=</v>
      </c>
      <c r="AB1266" s="11">
        <f t="shared" si="2331"/>
        <v>43948</v>
      </c>
      <c r="AC1266" s="3"/>
      <c r="AD1266" s="1"/>
      <c r="AE1266" s="11"/>
      <c r="AF1266" s="5"/>
      <c r="AG1266" s="1"/>
      <c r="AH1266" s="1"/>
      <c r="AI1266" s="1"/>
      <c r="AJ1266" s="1"/>
      <c r="AK1266" s="10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5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5"/>
      <c r="HA1266" s="5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1"/>
      <c r="JR1266" s="1"/>
      <c r="JS1266" s="1"/>
      <c r="JT1266" s="1"/>
      <c r="JU1266" s="1"/>
      <c r="JV1266" s="1"/>
      <c r="JW1266" s="1"/>
      <c r="JX1266" s="1"/>
      <c r="JY1266" s="3"/>
      <c r="JZ1266" s="1"/>
      <c r="KA1266" s="1"/>
      <c r="KB1266" s="1"/>
      <c r="KC1266" s="1"/>
      <c r="KD1266" s="1"/>
      <c r="KE1266" s="1"/>
    </row>
    <row r="1267" spans="1:291" x14ac:dyDescent="0.2">
      <c r="A1267" s="196">
        <f t="shared" si="2323"/>
        <v>43925</v>
      </c>
      <c r="B1267" s="66">
        <f t="shared" si="2386"/>
        <v>34164.15599046</v>
      </c>
      <c r="C1267" s="66">
        <f t="shared" si="2387"/>
        <v>34091.931468349998</v>
      </c>
      <c r="D1267" s="77">
        <f t="shared" si="2324"/>
        <v>5344.75</v>
      </c>
      <c r="E1267" s="67">
        <f>VLOOKUP(A1266,[1]Plan1!$DQ$117:$DS$314,3)</f>
        <v>5348.49</v>
      </c>
      <c r="F1267" s="11">
        <f t="shared" si="2325"/>
        <v>43916</v>
      </c>
      <c r="G1267" s="73">
        <f t="shared" si="2313"/>
        <v>6.9975209317552078E-4</v>
      </c>
      <c r="H1267" s="11">
        <f t="shared" si="2326"/>
        <v>43948</v>
      </c>
      <c r="I1267" s="11">
        <f t="shared" si="2314"/>
        <v>43948</v>
      </c>
      <c r="J1267" s="1">
        <f t="shared" si="2327"/>
        <v>21</v>
      </c>
      <c r="K1267" s="1">
        <f t="shared" si="2328"/>
        <v>8</v>
      </c>
      <c r="L1267" s="66">
        <f t="shared" si="2315"/>
        <v>1.0002665100000001</v>
      </c>
      <c r="M1267" s="70">
        <f t="shared" si="2388"/>
        <v>1.0025002700000001</v>
      </c>
      <c r="N1267" s="70">
        <f t="shared" si="2373"/>
        <v>1.1274580994746508</v>
      </c>
      <c r="O1267" s="66">
        <f t="shared" si="2383"/>
        <v>1.1277585699999999</v>
      </c>
      <c r="P1267" s="66">
        <f t="shared" si="2316"/>
        <v>34101.017309000003</v>
      </c>
      <c r="Q1267" s="74">
        <f t="shared" si="2317"/>
        <v>0</v>
      </c>
      <c r="R1267" s="75">
        <f t="shared" si="2384"/>
        <v>0</v>
      </c>
      <c r="S1267" s="66">
        <f t="shared" si="2385"/>
        <v>0</v>
      </c>
      <c r="T1267" s="10">
        <f t="shared" si="2329"/>
        <v>0.06</v>
      </c>
      <c r="U1267" s="74">
        <f t="shared" si="2380"/>
        <v>8</v>
      </c>
      <c r="V1267" s="74">
        <v>252</v>
      </c>
      <c r="W1267" s="70">
        <f t="shared" si="2318"/>
        <v>1.0018515189999999</v>
      </c>
      <c r="X1267" s="66">
        <f t="shared" si="2319"/>
        <v>63.138681460000001</v>
      </c>
      <c r="Y1267" s="66">
        <v>0</v>
      </c>
      <c r="Z1267" s="67">
        <f t="shared" si="2320"/>
        <v>0</v>
      </c>
      <c r="AA1267" s="68" t="str">
        <f t="shared" si="2330"/>
        <v>A+INCORP J=</v>
      </c>
      <c r="AB1267" s="11">
        <f t="shared" si="2331"/>
        <v>43948</v>
      </c>
      <c r="AC1267" s="3"/>
      <c r="AD1267" s="1"/>
      <c r="AE1267" s="11"/>
      <c r="AF1267" s="5"/>
      <c r="AG1267" s="1"/>
      <c r="AH1267" s="1"/>
      <c r="AI1267" s="1"/>
      <c r="AJ1267" s="1"/>
      <c r="AK1267" s="10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5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5"/>
      <c r="HA1267" s="5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1"/>
      <c r="JR1267" s="1"/>
      <c r="JS1267" s="1"/>
      <c r="JT1267" s="1"/>
      <c r="JU1267" s="1"/>
      <c r="JV1267" s="1"/>
      <c r="JW1267" s="1"/>
      <c r="JX1267" s="1"/>
      <c r="JY1267" s="3"/>
      <c r="JZ1267" s="1"/>
      <c r="KA1267" s="1"/>
      <c r="KB1267" s="1"/>
      <c r="KC1267" s="1"/>
      <c r="KD1267" s="1"/>
      <c r="KE1267" s="1"/>
    </row>
    <row r="1268" spans="1:291" x14ac:dyDescent="0.2">
      <c r="A1268" s="196">
        <f t="shared" si="2323"/>
        <v>43926</v>
      </c>
      <c r="B1268" s="66">
        <f t="shared" si="2386"/>
        <v>34164.15599046</v>
      </c>
      <c r="C1268" s="66">
        <f t="shared" si="2387"/>
        <v>34091.931468349998</v>
      </c>
      <c r="D1268" s="77">
        <f t="shared" si="2324"/>
        <v>5344.75</v>
      </c>
      <c r="E1268" s="67">
        <f>VLOOKUP(A1267,[1]Plan1!$DQ$117:$DS$314,3)</f>
        <v>5348.49</v>
      </c>
      <c r="F1268" s="11">
        <f t="shared" si="2325"/>
        <v>43916</v>
      </c>
      <c r="G1268" s="73">
        <f t="shared" si="2313"/>
        <v>6.9975209317552078E-4</v>
      </c>
      <c r="H1268" s="11">
        <f t="shared" si="2326"/>
        <v>43948</v>
      </c>
      <c r="I1268" s="11">
        <f t="shared" si="2314"/>
        <v>43948</v>
      </c>
      <c r="J1268" s="1">
        <f t="shared" si="2327"/>
        <v>21</v>
      </c>
      <c r="K1268" s="1">
        <f t="shared" si="2328"/>
        <v>8</v>
      </c>
      <c r="L1268" s="66">
        <f t="shared" si="2315"/>
        <v>1.0002665100000001</v>
      </c>
      <c r="M1268" s="70">
        <f t="shared" si="2388"/>
        <v>1.0025002700000001</v>
      </c>
      <c r="N1268" s="70">
        <f t="shared" si="2373"/>
        <v>1.1274580994746508</v>
      </c>
      <c r="O1268" s="66">
        <f t="shared" si="2383"/>
        <v>1.1277585699999999</v>
      </c>
      <c r="P1268" s="66">
        <f t="shared" si="2316"/>
        <v>34101.017309000003</v>
      </c>
      <c r="Q1268" s="74">
        <f t="shared" si="2317"/>
        <v>0</v>
      </c>
      <c r="R1268" s="75">
        <f t="shared" si="2384"/>
        <v>0</v>
      </c>
      <c r="S1268" s="66">
        <f t="shared" si="2385"/>
        <v>0</v>
      </c>
      <c r="T1268" s="10">
        <f t="shared" si="2329"/>
        <v>0.06</v>
      </c>
      <c r="U1268" s="74">
        <f t="shared" si="2380"/>
        <v>8</v>
      </c>
      <c r="V1268" s="74">
        <v>252</v>
      </c>
      <c r="W1268" s="70">
        <f t="shared" si="2318"/>
        <v>1.0018515189999999</v>
      </c>
      <c r="X1268" s="66">
        <f t="shared" si="2319"/>
        <v>63.138681460000001</v>
      </c>
      <c r="Y1268" s="66">
        <v>0</v>
      </c>
      <c r="Z1268" s="67">
        <f t="shared" si="2320"/>
        <v>0</v>
      </c>
      <c r="AA1268" s="68" t="str">
        <f t="shared" si="2330"/>
        <v>A+INCORP J=</v>
      </c>
      <c r="AB1268" s="11">
        <f t="shared" si="2331"/>
        <v>43948</v>
      </c>
      <c r="AC1268" s="3"/>
      <c r="AD1268" s="1"/>
      <c r="AE1268" s="11"/>
      <c r="AF1268" s="5"/>
      <c r="AG1268" s="1"/>
      <c r="AH1268" s="1"/>
      <c r="AI1268" s="1"/>
      <c r="AJ1268" s="1"/>
      <c r="AK1268" s="10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5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5"/>
      <c r="HA1268" s="5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1"/>
      <c r="JR1268" s="1"/>
      <c r="JS1268" s="1"/>
      <c r="JT1268" s="1"/>
      <c r="JU1268" s="1"/>
      <c r="JV1268" s="1"/>
      <c r="JW1268" s="1"/>
      <c r="JX1268" s="1"/>
      <c r="JY1268" s="3"/>
      <c r="JZ1268" s="1"/>
      <c r="KA1268" s="1"/>
      <c r="KB1268" s="1"/>
      <c r="KC1268" s="1"/>
      <c r="KD1268" s="1"/>
      <c r="KE1268" s="1"/>
    </row>
    <row r="1269" spans="1:291" x14ac:dyDescent="0.2">
      <c r="A1269" s="196">
        <f t="shared" si="2323"/>
        <v>43927</v>
      </c>
      <c r="B1269" s="66">
        <f t="shared" si="2386"/>
        <v>34164.15599046</v>
      </c>
      <c r="C1269" s="66">
        <f t="shared" si="2387"/>
        <v>34091.931468349998</v>
      </c>
      <c r="D1269" s="77">
        <f t="shared" si="2324"/>
        <v>5344.75</v>
      </c>
      <c r="E1269" s="67">
        <f>VLOOKUP(A1268,[1]Plan1!$DQ$117:$DS$314,3)</f>
        <v>5348.49</v>
      </c>
      <c r="F1269" s="11">
        <f t="shared" si="2325"/>
        <v>43916</v>
      </c>
      <c r="G1269" s="73">
        <f t="shared" si="2313"/>
        <v>6.9975209317552078E-4</v>
      </c>
      <c r="H1269" s="11">
        <f t="shared" si="2326"/>
        <v>43948</v>
      </c>
      <c r="I1269" s="11">
        <f t="shared" si="2314"/>
        <v>43948</v>
      </c>
      <c r="J1269" s="1">
        <f t="shared" si="2327"/>
        <v>21</v>
      </c>
      <c r="K1269" s="1">
        <f t="shared" si="2328"/>
        <v>8</v>
      </c>
      <c r="L1269" s="66">
        <f t="shared" si="2315"/>
        <v>1.0002665100000001</v>
      </c>
      <c r="M1269" s="70">
        <f t="shared" si="2388"/>
        <v>1.0025002700000001</v>
      </c>
      <c r="N1269" s="70">
        <f t="shared" si="2373"/>
        <v>1.1274580994746508</v>
      </c>
      <c r="O1269" s="66">
        <f t="shared" si="2383"/>
        <v>1.1277585699999999</v>
      </c>
      <c r="P1269" s="66">
        <f t="shared" si="2316"/>
        <v>34101.017309000003</v>
      </c>
      <c r="Q1269" s="74">
        <f t="shared" si="2317"/>
        <v>0</v>
      </c>
      <c r="R1269" s="75">
        <f t="shared" si="2384"/>
        <v>0</v>
      </c>
      <c r="S1269" s="66">
        <f t="shared" si="2385"/>
        <v>0</v>
      </c>
      <c r="T1269" s="10">
        <f t="shared" si="2329"/>
        <v>0.06</v>
      </c>
      <c r="U1269" s="74">
        <f t="shared" si="2380"/>
        <v>8</v>
      </c>
      <c r="V1269" s="74">
        <v>252</v>
      </c>
      <c r="W1269" s="70">
        <f t="shared" si="2318"/>
        <v>1.0018515189999999</v>
      </c>
      <c r="X1269" s="66">
        <f t="shared" si="2319"/>
        <v>63.138681460000001</v>
      </c>
      <c r="Y1269" s="66">
        <v>0</v>
      </c>
      <c r="Z1269" s="67">
        <f t="shared" si="2320"/>
        <v>0</v>
      </c>
      <c r="AA1269" s="68" t="str">
        <f t="shared" si="2330"/>
        <v>A+INCORP J=</v>
      </c>
      <c r="AB1269" s="11">
        <f t="shared" si="2331"/>
        <v>43948</v>
      </c>
      <c r="AC1269" s="3"/>
      <c r="AD1269" s="1"/>
      <c r="AE1269" s="11"/>
      <c r="AF1269" s="5"/>
      <c r="AG1269" s="1"/>
      <c r="AH1269" s="1"/>
      <c r="AI1269" s="1"/>
      <c r="AJ1269" s="1"/>
      <c r="AK1269" s="10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5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5"/>
      <c r="HA1269" s="5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1"/>
      <c r="JR1269" s="1"/>
      <c r="JS1269" s="1"/>
      <c r="JT1269" s="1"/>
      <c r="JU1269" s="1"/>
      <c r="JV1269" s="1"/>
      <c r="JW1269" s="1"/>
      <c r="JX1269" s="1"/>
      <c r="JY1269" s="3"/>
      <c r="JZ1269" s="1"/>
      <c r="KA1269" s="1"/>
      <c r="KB1269" s="1"/>
      <c r="KC1269" s="1"/>
      <c r="KD1269" s="1"/>
      <c r="KE1269" s="1"/>
    </row>
    <row r="1270" spans="1:291" x14ac:dyDescent="0.2">
      <c r="A1270" s="196">
        <f t="shared" si="2323"/>
        <v>43928</v>
      </c>
      <c r="B1270" s="66">
        <f t="shared" si="2386"/>
        <v>34173.19482371</v>
      </c>
      <c r="C1270" s="66">
        <f t="shared" si="2387"/>
        <v>34091.931468349998</v>
      </c>
      <c r="D1270" s="77">
        <f t="shared" si="2324"/>
        <v>5344.75</v>
      </c>
      <c r="E1270" s="67">
        <f>VLOOKUP(A1269,[1]Plan1!$DQ$117:$DS$314,3)</f>
        <v>5348.49</v>
      </c>
      <c r="F1270" s="11">
        <f t="shared" si="2325"/>
        <v>43916</v>
      </c>
      <c r="G1270" s="73">
        <f t="shared" si="2313"/>
        <v>6.9975209317552078E-4</v>
      </c>
      <c r="H1270" s="11">
        <f t="shared" si="2326"/>
        <v>43948</v>
      </c>
      <c r="I1270" s="11">
        <f t="shared" si="2314"/>
        <v>43948</v>
      </c>
      <c r="J1270" s="1">
        <f t="shared" si="2327"/>
        <v>21</v>
      </c>
      <c r="K1270" s="1">
        <f t="shared" si="2328"/>
        <v>9</v>
      </c>
      <c r="L1270" s="66">
        <f t="shared" si="2315"/>
        <v>1.0002998299999999</v>
      </c>
      <c r="M1270" s="70">
        <f t="shared" si="2388"/>
        <v>1.0025002700000001</v>
      </c>
      <c r="N1270" s="70">
        <f t="shared" si="2373"/>
        <v>1.1274580994746508</v>
      </c>
      <c r="O1270" s="66">
        <f t="shared" si="2383"/>
        <v>1.1277961400000001</v>
      </c>
      <c r="P1270" s="66">
        <f t="shared" si="2316"/>
        <v>34102.153252160002</v>
      </c>
      <c r="Q1270" s="74">
        <f t="shared" si="2317"/>
        <v>0</v>
      </c>
      <c r="R1270" s="75">
        <f t="shared" si="2384"/>
        <v>0</v>
      </c>
      <c r="S1270" s="66">
        <f t="shared" si="2385"/>
        <v>0</v>
      </c>
      <c r="T1270" s="10">
        <f t="shared" si="2329"/>
        <v>0.06</v>
      </c>
      <c r="U1270" s="74">
        <f t="shared" si="2380"/>
        <v>9</v>
      </c>
      <c r="V1270" s="74">
        <v>252</v>
      </c>
      <c r="W1270" s="70">
        <f t="shared" si="2318"/>
        <v>1.0020831990000001</v>
      </c>
      <c r="X1270" s="66">
        <f t="shared" si="2319"/>
        <v>71.04157155</v>
      </c>
      <c r="Y1270" s="66">
        <v>0</v>
      </c>
      <c r="Z1270" s="67">
        <f t="shared" si="2320"/>
        <v>0</v>
      </c>
      <c r="AA1270" s="68" t="str">
        <f t="shared" si="2330"/>
        <v>A+INCORP J=</v>
      </c>
      <c r="AB1270" s="11">
        <f t="shared" si="2331"/>
        <v>43948</v>
      </c>
      <c r="AC1270" s="3"/>
      <c r="AD1270" s="1"/>
      <c r="AE1270" s="11"/>
      <c r="AF1270" s="5"/>
      <c r="AG1270" s="1"/>
      <c r="AH1270" s="1"/>
      <c r="AI1270" s="1"/>
      <c r="AJ1270" s="1"/>
      <c r="AK1270" s="10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5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5"/>
      <c r="HA1270" s="5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1"/>
      <c r="JR1270" s="1"/>
      <c r="JS1270" s="1"/>
      <c r="JT1270" s="1"/>
      <c r="JU1270" s="1"/>
      <c r="JV1270" s="1"/>
      <c r="JW1270" s="1"/>
      <c r="JX1270" s="1"/>
      <c r="JY1270" s="3"/>
      <c r="JZ1270" s="1"/>
      <c r="KA1270" s="1"/>
      <c r="KB1270" s="1"/>
      <c r="KC1270" s="1"/>
      <c r="KD1270" s="1"/>
      <c r="KE1270" s="1"/>
    </row>
    <row r="1271" spans="1:291" x14ac:dyDescent="0.2">
      <c r="A1271" s="196">
        <f t="shared" si="2323"/>
        <v>43929</v>
      </c>
      <c r="B1271" s="66">
        <f t="shared" si="2386"/>
        <v>34182.236058979994</v>
      </c>
      <c r="C1271" s="66">
        <f t="shared" si="2387"/>
        <v>34091.931468349998</v>
      </c>
      <c r="D1271" s="77">
        <f t="shared" si="2324"/>
        <v>5344.75</v>
      </c>
      <c r="E1271" s="67">
        <f>VLOOKUP(A1270,[1]Plan1!$DQ$117:$DS$314,3)</f>
        <v>5348.49</v>
      </c>
      <c r="F1271" s="11">
        <f t="shared" si="2325"/>
        <v>43916</v>
      </c>
      <c r="G1271" s="73">
        <f t="shared" si="2313"/>
        <v>6.9975209317552078E-4</v>
      </c>
      <c r="H1271" s="11">
        <f t="shared" si="2326"/>
        <v>43948</v>
      </c>
      <c r="I1271" s="11">
        <f t="shared" si="2314"/>
        <v>43948</v>
      </c>
      <c r="J1271" s="1">
        <f t="shared" si="2327"/>
        <v>21</v>
      </c>
      <c r="K1271" s="1">
        <f t="shared" si="2328"/>
        <v>10</v>
      </c>
      <c r="L1271" s="66">
        <f t="shared" si="2315"/>
        <v>1.0003331499999999</v>
      </c>
      <c r="M1271" s="70">
        <f t="shared" si="2388"/>
        <v>1.0025002700000001</v>
      </c>
      <c r="N1271" s="70">
        <f t="shared" si="2373"/>
        <v>1.1274580994746508</v>
      </c>
      <c r="O1271" s="66">
        <f t="shared" si="2383"/>
        <v>1.12783371</v>
      </c>
      <c r="P1271" s="66">
        <f t="shared" si="2316"/>
        <v>34103.289195309997</v>
      </c>
      <c r="Q1271" s="74">
        <f t="shared" si="2317"/>
        <v>0</v>
      </c>
      <c r="R1271" s="75">
        <f t="shared" si="2384"/>
        <v>0</v>
      </c>
      <c r="S1271" s="66">
        <f t="shared" si="2385"/>
        <v>0</v>
      </c>
      <c r="T1271" s="10">
        <f t="shared" si="2329"/>
        <v>0.06</v>
      </c>
      <c r="U1271" s="74">
        <f t="shared" si="2380"/>
        <v>10</v>
      </c>
      <c r="V1271" s="74">
        <v>252</v>
      </c>
      <c r="W1271" s="70">
        <f t="shared" si="2318"/>
        <v>1.0023149339999999</v>
      </c>
      <c r="X1271" s="66">
        <f t="shared" si="2319"/>
        <v>78.946863669999999</v>
      </c>
      <c r="Y1271" s="66">
        <v>0</v>
      </c>
      <c r="Z1271" s="67">
        <f t="shared" si="2320"/>
        <v>0</v>
      </c>
      <c r="AA1271" s="68" t="str">
        <f t="shared" si="2330"/>
        <v>A+INCORP J=</v>
      </c>
      <c r="AB1271" s="11">
        <f t="shared" si="2331"/>
        <v>43948</v>
      </c>
      <c r="AC1271" s="3"/>
      <c r="AD1271" s="1"/>
      <c r="AE1271" s="11"/>
      <c r="AF1271" s="5"/>
      <c r="AG1271" s="1"/>
      <c r="AH1271" s="1"/>
      <c r="AI1271" s="1"/>
      <c r="AJ1271" s="1"/>
      <c r="AK1271" s="10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5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5"/>
      <c r="HA1271" s="5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1"/>
      <c r="JR1271" s="1"/>
      <c r="JS1271" s="1"/>
      <c r="JT1271" s="1"/>
      <c r="JU1271" s="1"/>
      <c r="JV1271" s="1"/>
      <c r="JW1271" s="1"/>
      <c r="JX1271" s="1"/>
      <c r="JY1271" s="3"/>
      <c r="JZ1271" s="1"/>
      <c r="KA1271" s="1"/>
      <c r="KB1271" s="1"/>
      <c r="KC1271" s="1"/>
      <c r="KD1271" s="1"/>
      <c r="KE1271" s="1"/>
    </row>
    <row r="1272" spans="1:291" x14ac:dyDescent="0.2">
      <c r="A1272" s="196">
        <f t="shared" si="2323"/>
        <v>43930</v>
      </c>
      <c r="B1272" s="66">
        <f t="shared" si="2386"/>
        <v>34191.279594159998</v>
      </c>
      <c r="C1272" s="66">
        <f t="shared" si="2387"/>
        <v>34091.931468349998</v>
      </c>
      <c r="D1272" s="77">
        <f t="shared" si="2324"/>
        <v>5344.75</v>
      </c>
      <c r="E1272" s="67">
        <f>VLOOKUP(A1271,[1]Plan1!$DQ$117:$DS$314,3)</f>
        <v>5348.49</v>
      </c>
      <c r="F1272" s="11">
        <f t="shared" si="2325"/>
        <v>43916</v>
      </c>
      <c r="G1272" s="73">
        <f t="shared" si="2313"/>
        <v>6.9975209317552078E-4</v>
      </c>
      <c r="H1272" s="11">
        <f t="shared" si="2326"/>
        <v>43948</v>
      </c>
      <c r="I1272" s="11">
        <f t="shared" si="2314"/>
        <v>43948</v>
      </c>
      <c r="J1272" s="1">
        <f t="shared" si="2327"/>
        <v>21</v>
      </c>
      <c r="K1272" s="1">
        <f t="shared" si="2328"/>
        <v>11</v>
      </c>
      <c r="L1272" s="66">
        <f t="shared" si="2315"/>
        <v>1.0003664699999999</v>
      </c>
      <c r="M1272" s="70">
        <f t="shared" si="2388"/>
        <v>1.0025002700000001</v>
      </c>
      <c r="N1272" s="70">
        <f t="shared" si="2373"/>
        <v>1.1274580994746508</v>
      </c>
      <c r="O1272" s="66">
        <f t="shared" si="2383"/>
        <v>1.12787127</v>
      </c>
      <c r="P1272" s="66">
        <f t="shared" si="2316"/>
        <v>34104.425138469996</v>
      </c>
      <c r="Q1272" s="74">
        <f t="shared" si="2317"/>
        <v>0</v>
      </c>
      <c r="R1272" s="75">
        <f t="shared" si="2384"/>
        <v>0</v>
      </c>
      <c r="S1272" s="66">
        <f t="shared" si="2385"/>
        <v>0</v>
      </c>
      <c r="T1272" s="10">
        <f t="shared" si="2329"/>
        <v>0.06</v>
      </c>
      <c r="U1272" s="74">
        <f t="shared" si="2380"/>
        <v>11</v>
      </c>
      <c r="V1272" s="74">
        <v>252</v>
      </c>
      <c r="W1272" s="70">
        <f t="shared" si="2318"/>
        <v>1.0025467210000001</v>
      </c>
      <c r="X1272" s="66">
        <f t="shared" si="2319"/>
        <v>86.854455689999995</v>
      </c>
      <c r="Y1272" s="66">
        <v>0</v>
      </c>
      <c r="Z1272" s="67">
        <f t="shared" si="2320"/>
        <v>0</v>
      </c>
      <c r="AA1272" s="68" t="str">
        <f t="shared" si="2330"/>
        <v>A+INCORP J=</v>
      </c>
      <c r="AB1272" s="11">
        <f t="shared" si="2331"/>
        <v>43948</v>
      </c>
      <c r="AC1272" s="3"/>
      <c r="AD1272" s="1"/>
      <c r="AE1272" s="11"/>
      <c r="AF1272" s="5"/>
      <c r="AG1272" s="1"/>
      <c r="AH1272" s="1"/>
      <c r="AI1272" s="1"/>
      <c r="AJ1272" s="1"/>
      <c r="AK1272" s="10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5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5"/>
      <c r="HA1272" s="5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1"/>
      <c r="JR1272" s="1"/>
      <c r="JS1272" s="1"/>
      <c r="JT1272" s="1"/>
      <c r="JU1272" s="1"/>
      <c r="JV1272" s="1"/>
      <c r="JW1272" s="1"/>
      <c r="JX1272" s="1"/>
      <c r="JY1272" s="3"/>
      <c r="JZ1272" s="1"/>
      <c r="KA1272" s="1"/>
      <c r="KB1272" s="1"/>
      <c r="KC1272" s="1"/>
      <c r="KD1272" s="1"/>
      <c r="KE1272" s="1"/>
    </row>
    <row r="1273" spans="1:291" x14ac:dyDescent="0.2">
      <c r="A1273" s="196">
        <f t="shared" si="2323"/>
        <v>43931</v>
      </c>
      <c r="B1273" s="66">
        <f t="shared" si="2386"/>
        <v>34200.325531740003</v>
      </c>
      <c r="C1273" s="66">
        <f t="shared" si="2387"/>
        <v>34091.931468349998</v>
      </c>
      <c r="D1273" s="77">
        <f t="shared" si="2324"/>
        <v>5344.75</v>
      </c>
      <c r="E1273" s="67">
        <f>VLOOKUP(A1272,[1]Plan1!$DQ$117:$DS$314,3)</f>
        <v>5348.49</v>
      </c>
      <c r="F1273" s="11">
        <f t="shared" si="2325"/>
        <v>43916</v>
      </c>
      <c r="G1273" s="73">
        <f t="shared" si="2313"/>
        <v>6.9975209317552078E-4</v>
      </c>
      <c r="H1273" s="11">
        <f t="shared" si="2326"/>
        <v>43948</v>
      </c>
      <c r="I1273" s="11">
        <f t="shared" si="2314"/>
        <v>43948</v>
      </c>
      <c r="J1273" s="1">
        <f t="shared" si="2327"/>
        <v>21</v>
      </c>
      <c r="K1273" s="1">
        <f t="shared" si="2328"/>
        <v>12</v>
      </c>
      <c r="L1273" s="66">
        <f t="shared" si="2315"/>
        <v>1.0003997899999999</v>
      </c>
      <c r="M1273" s="70">
        <f t="shared" si="2388"/>
        <v>1.0025002700000001</v>
      </c>
      <c r="N1273" s="70">
        <f t="shared" si="2373"/>
        <v>1.1274580994746508</v>
      </c>
      <c r="O1273" s="66">
        <f t="shared" si="2383"/>
        <v>1.1279088399999999</v>
      </c>
      <c r="P1273" s="66">
        <f t="shared" si="2316"/>
        <v>34105.561081630003</v>
      </c>
      <c r="Q1273" s="74">
        <f t="shared" si="2317"/>
        <v>0</v>
      </c>
      <c r="R1273" s="75">
        <f t="shared" si="2384"/>
        <v>0</v>
      </c>
      <c r="S1273" s="66">
        <f t="shared" si="2385"/>
        <v>0</v>
      </c>
      <c r="T1273" s="10">
        <f t="shared" si="2329"/>
        <v>0.06</v>
      </c>
      <c r="U1273" s="74">
        <f t="shared" si="2380"/>
        <v>12</v>
      </c>
      <c r="V1273" s="74">
        <v>252</v>
      </c>
      <c r="W1273" s="70">
        <f t="shared" si="2318"/>
        <v>1.0027785629999999</v>
      </c>
      <c r="X1273" s="66">
        <f t="shared" si="2319"/>
        <v>94.764450109999999</v>
      </c>
      <c r="Y1273" s="66">
        <v>0</v>
      </c>
      <c r="Z1273" s="67">
        <f t="shared" si="2320"/>
        <v>0</v>
      </c>
      <c r="AA1273" s="68" t="str">
        <f t="shared" si="2330"/>
        <v>A+INCORP J=</v>
      </c>
      <c r="AB1273" s="11">
        <f t="shared" si="2331"/>
        <v>43948</v>
      </c>
      <c r="AC1273" s="3"/>
      <c r="AD1273" s="1"/>
      <c r="AE1273" s="11"/>
      <c r="AF1273" s="5"/>
      <c r="AG1273" s="1"/>
      <c r="AH1273" s="1"/>
      <c r="AI1273" s="1"/>
      <c r="AJ1273" s="1"/>
      <c r="AK1273" s="10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5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5"/>
      <c r="HA1273" s="5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1"/>
      <c r="JR1273" s="1"/>
      <c r="JS1273" s="1"/>
      <c r="JT1273" s="1"/>
      <c r="JU1273" s="1"/>
      <c r="JV1273" s="1"/>
      <c r="JW1273" s="1"/>
      <c r="JX1273" s="1"/>
      <c r="JY1273" s="3"/>
      <c r="JZ1273" s="1"/>
      <c r="KA1273" s="1"/>
      <c r="KB1273" s="1"/>
      <c r="KC1273" s="1"/>
      <c r="KD1273" s="1"/>
      <c r="KE1273" s="1"/>
    </row>
    <row r="1274" spans="1:291" x14ac:dyDescent="0.2">
      <c r="A1274" s="196">
        <f t="shared" si="2323"/>
        <v>43932</v>
      </c>
      <c r="B1274" s="66">
        <f t="shared" si="2386"/>
        <v>34200.325531740003</v>
      </c>
      <c r="C1274" s="66">
        <f t="shared" si="2387"/>
        <v>34091.931468349998</v>
      </c>
      <c r="D1274" s="77">
        <f t="shared" si="2324"/>
        <v>5344.75</v>
      </c>
      <c r="E1274" s="67">
        <f>VLOOKUP(A1273,[1]Plan1!$DQ$117:$DS$314,3)</f>
        <v>5348.49</v>
      </c>
      <c r="F1274" s="11">
        <f t="shared" si="2325"/>
        <v>43916</v>
      </c>
      <c r="G1274" s="73">
        <f t="shared" si="2313"/>
        <v>6.9975209317552078E-4</v>
      </c>
      <c r="H1274" s="11">
        <f t="shared" si="2326"/>
        <v>43948</v>
      </c>
      <c r="I1274" s="11">
        <f t="shared" si="2314"/>
        <v>43948</v>
      </c>
      <c r="J1274" s="1">
        <f t="shared" si="2327"/>
        <v>21</v>
      </c>
      <c r="K1274" s="1">
        <f t="shared" si="2328"/>
        <v>12</v>
      </c>
      <c r="L1274" s="66">
        <f t="shared" si="2315"/>
        <v>1.0003997899999999</v>
      </c>
      <c r="M1274" s="70">
        <f t="shared" si="2388"/>
        <v>1.0025002700000001</v>
      </c>
      <c r="N1274" s="70">
        <f t="shared" si="2373"/>
        <v>1.1274580994746508</v>
      </c>
      <c r="O1274" s="66">
        <f t="shared" si="2383"/>
        <v>1.1279088399999999</v>
      </c>
      <c r="P1274" s="66">
        <f t="shared" si="2316"/>
        <v>34105.561081630003</v>
      </c>
      <c r="Q1274" s="74">
        <f t="shared" si="2317"/>
        <v>0</v>
      </c>
      <c r="R1274" s="75">
        <f t="shared" si="2384"/>
        <v>0</v>
      </c>
      <c r="S1274" s="66">
        <f t="shared" si="2385"/>
        <v>0</v>
      </c>
      <c r="T1274" s="10">
        <f t="shared" si="2329"/>
        <v>0.06</v>
      </c>
      <c r="U1274" s="74">
        <f t="shared" si="2380"/>
        <v>12</v>
      </c>
      <c r="V1274" s="74">
        <v>252</v>
      </c>
      <c r="W1274" s="70">
        <f t="shared" si="2318"/>
        <v>1.0027785629999999</v>
      </c>
      <c r="X1274" s="66">
        <f t="shared" si="2319"/>
        <v>94.764450109999999</v>
      </c>
      <c r="Y1274" s="66">
        <v>0</v>
      </c>
      <c r="Z1274" s="67">
        <f t="shared" si="2320"/>
        <v>0</v>
      </c>
      <c r="AA1274" s="68" t="str">
        <f t="shared" si="2330"/>
        <v>A+INCORP J=</v>
      </c>
      <c r="AB1274" s="11">
        <f t="shared" si="2331"/>
        <v>43948</v>
      </c>
      <c r="AC1274" s="3"/>
      <c r="AD1274" s="1"/>
      <c r="AE1274" s="11"/>
      <c r="AF1274" s="5"/>
      <c r="AG1274" s="1"/>
      <c r="AH1274" s="1"/>
      <c r="AI1274" s="1"/>
      <c r="AJ1274" s="1"/>
      <c r="AK1274" s="10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5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5"/>
      <c r="HA1274" s="5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1"/>
      <c r="JR1274" s="1"/>
      <c r="JS1274" s="1"/>
      <c r="JT1274" s="1"/>
      <c r="JU1274" s="1"/>
      <c r="JV1274" s="1"/>
      <c r="JW1274" s="1"/>
      <c r="JX1274" s="1"/>
      <c r="JY1274" s="3"/>
      <c r="JZ1274" s="1"/>
      <c r="KA1274" s="1"/>
      <c r="KB1274" s="1"/>
      <c r="KC1274" s="1"/>
      <c r="KD1274" s="1"/>
      <c r="KE1274" s="1"/>
    </row>
    <row r="1275" spans="1:291" x14ac:dyDescent="0.2">
      <c r="A1275" s="196">
        <f t="shared" si="2323"/>
        <v>43933</v>
      </c>
      <c r="B1275" s="66">
        <f t="shared" si="2386"/>
        <v>34200.325531740003</v>
      </c>
      <c r="C1275" s="66">
        <f t="shared" si="2387"/>
        <v>34091.931468349998</v>
      </c>
      <c r="D1275" s="77">
        <f t="shared" si="2324"/>
        <v>5344.75</v>
      </c>
      <c r="E1275" s="67">
        <f>VLOOKUP(A1274,[1]Plan1!$DQ$117:$DS$314,3)</f>
        <v>5348.49</v>
      </c>
      <c r="F1275" s="11">
        <f t="shared" si="2325"/>
        <v>43916</v>
      </c>
      <c r="G1275" s="73">
        <f t="shared" si="2313"/>
        <v>6.9975209317552078E-4</v>
      </c>
      <c r="H1275" s="11">
        <f t="shared" si="2326"/>
        <v>43948</v>
      </c>
      <c r="I1275" s="11">
        <f t="shared" si="2314"/>
        <v>43948</v>
      </c>
      <c r="J1275" s="1">
        <f t="shared" si="2327"/>
        <v>21</v>
      </c>
      <c r="K1275" s="1">
        <f t="shared" si="2328"/>
        <v>12</v>
      </c>
      <c r="L1275" s="66">
        <f t="shared" si="2315"/>
        <v>1.0003997899999999</v>
      </c>
      <c r="M1275" s="70">
        <f t="shared" si="2388"/>
        <v>1.0025002700000001</v>
      </c>
      <c r="N1275" s="70">
        <f t="shared" si="2373"/>
        <v>1.1274580994746508</v>
      </c>
      <c r="O1275" s="66">
        <f t="shared" si="2383"/>
        <v>1.1279088399999999</v>
      </c>
      <c r="P1275" s="66">
        <f t="shared" si="2316"/>
        <v>34105.561081630003</v>
      </c>
      <c r="Q1275" s="74">
        <f t="shared" si="2317"/>
        <v>0</v>
      </c>
      <c r="R1275" s="75">
        <f t="shared" si="2384"/>
        <v>0</v>
      </c>
      <c r="S1275" s="66">
        <f t="shared" si="2385"/>
        <v>0</v>
      </c>
      <c r="T1275" s="10">
        <f t="shared" si="2329"/>
        <v>0.06</v>
      </c>
      <c r="U1275" s="74">
        <f t="shared" si="2380"/>
        <v>12</v>
      </c>
      <c r="V1275" s="74">
        <v>252</v>
      </c>
      <c r="W1275" s="70">
        <f t="shared" si="2318"/>
        <v>1.0027785629999999</v>
      </c>
      <c r="X1275" s="66">
        <f t="shared" si="2319"/>
        <v>94.764450109999999</v>
      </c>
      <c r="Y1275" s="66">
        <v>0</v>
      </c>
      <c r="Z1275" s="67">
        <f t="shared" si="2320"/>
        <v>0</v>
      </c>
      <c r="AA1275" s="68" t="str">
        <f t="shared" si="2330"/>
        <v>A+INCORP J=</v>
      </c>
      <c r="AB1275" s="11">
        <f t="shared" si="2331"/>
        <v>43948</v>
      </c>
      <c r="AC1275" s="3"/>
      <c r="AD1275" s="1"/>
      <c r="AE1275" s="11"/>
      <c r="AF1275" s="5"/>
      <c r="AG1275" s="1"/>
      <c r="AH1275" s="1"/>
      <c r="AI1275" s="1"/>
      <c r="AJ1275" s="1"/>
      <c r="AK1275" s="10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5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5"/>
      <c r="HA1275" s="5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1"/>
      <c r="JR1275" s="1"/>
      <c r="JS1275" s="1"/>
      <c r="JT1275" s="1"/>
      <c r="JU1275" s="1"/>
      <c r="JV1275" s="1"/>
      <c r="JW1275" s="1"/>
      <c r="JX1275" s="1"/>
      <c r="JY1275" s="3"/>
      <c r="JZ1275" s="1"/>
      <c r="KA1275" s="1"/>
      <c r="KB1275" s="1"/>
      <c r="KC1275" s="1"/>
      <c r="KD1275" s="1"/>
      <c r="KE1275" s="1"/>
    </row>
    <row r="1276" spans="1:291" x14ac:dyDescent="0.2">
      <c r="A1276" s="196">
        <f t="shared" si="2323"/>
        <v>43934</v>
      </c>
      <c r="B1276" s="66">
        <f t="shared" si="2386"/>
        <v>34200.325531740003</v>
      </c>
      <c r="C1276" s="66">
        <f t="shared" si="2387"/>
        <v>34091.931468349998</v>
      </c>
      <c r="D1276" s="77">
        <f t="shared" si="2324"/>
        <v>5344.75</v>
      </c>
      <c r="E1276" s="67">
        <f>VLOOKUP(A1275,[1]Plan1!$DQ$117:$DS$314,3)</f>
        <v>5348.49</v>
      </c>
      <c r="F1276" s="11">
        <f t="shared" si="2325"/>
        <v>43916</v>
      </c>
      <c r="G1276" s="73">
        <f t="shared" si="2313"/>
        <v>6.9975209317552078E-4</v>
      </c>
      <c r="H1276" s="11">
        <f t="shared" si="2326"/>
        <v>43948</v>
      </c>
      <c r="I1276" s="11">
        <f t="shared" si="2314"/>
        <v>43948</v>
      </c>
      <c r="J1276" s="1">
        <f t="shared" si="2327"/>
        <v>21</v>
      </c>
      <c r="K1276" s="1">
        <f t="shared" si="2328"/>
        <v>12</v>
      </c>
      <c r="L1276" s="66">
        <f t="shared" si="2315"/>
        <v>1.0003997899999999</v>
      </c>
      <c r="M1276" s="70">
        <f t="shared" si="2388"/>
        <v>1.0025002700000001</v>
      </c>
      <c r="N1276" s="70">
        <f t="shared" si="2373"/>
        <v>1.1274580994746508</v>
      </c>
      <c r="O1276" s="66">
        <f t="shared" si="2383"/>
        <v>1.1279088399999999</v>
      </c>
      <c r="P1276" s="66">
        <f t="shared" si="2316"/>
        <v>34105.561081630003</v>
      </c>
      <c r="Q1276" s="74">
        <f t="shared" si="2317"/>
        <v>0</v>
      </c>
      <c r="R1276" s="75">
        <f t="shared" si="2384"/>
        <v>0</v>
      </c>
      <c r="S1276" s="66">
        <f t="shared" si="2385"/>
        <v>0</v>
      </c>
      <c r="T1276" s="10">
        <f t="shared" si="2329"/>
        <v>0.06</v>
      </c>
      <c r="U1276" s="74">
        <f t="shared" si="2380"/>
        <v>12</v>
      </c>
      <c r="V1276" s="74">
        <v>252</v>
      </c>
      <c r="W1276" s="70">
        <f t="shared" si="2318"/>
        <v>1.0027785629999999</v>
      </c>
      <c r="X1276" s="66">
        <f t="shared" si="2319"/>
        <v>94.764450109999999</v>
      </c>
      <c r="Y1276" s="66">
        <v>0</v>
      </c>
      <c r="Z1276" s="67">
        <f t="shared" si="2320"/>
        <v>0</v>
      </c>
      <c r="AA1276" s="68" t="str">
        <f t="shared" si="2330"/>
        <v>A+INCORP J=</v>
      </c>
      <c r="AB1276" s="11">
        <f t="shared" si="2331"/>
        <v>43948</v>
      </c>
      <c r="AC1276" s="3"/>
      <c r="AD1276" s="1"/>
      <c r="AE1276" s="11"/>
      <c r="AF1276" s="5"/>
      <c r="AG1276" s="1"/>
      <c r="AH1276" s="1"/>
      <c r="AI1276" s="1"/>
      <c r="AJ1276" s="1"/>
      <c r="AK1276" s="10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5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5"/>
      <c r="HA1276" s="5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1"/>
      <c r="JR1276" s="1"/>
      <c r="JS1276" s="1"/>
      <c r="JT1276" s="1"/>
      <c r="JU1276" s="1"/>
      <c r="JV1276" s="1"/>
      <c r="JW1276" s="1"/>
      <c r="JX1276" s="1"/>
      <c r="JY1276" s="3"/>
      <c r="JZ1276" s="1"/>
      <c r="KA1276" s="1"/>
      <c r="KB1276" s="1"/>
      <c r="KC1276" s="1"/>
      <c r="KD1276" s="1"/>
      <c r="KE1276" s="1"/>
    </row>
    <row r="1277" spans="1:291" x14ac:dyDescent="0.2">
      <c r="A1277" s="196">
        <f t="shared" si="2323"/>
        <v>43935</v>
      </c>
      <c r="B1277" s="66">
        <f t="shared" si="2386"/>
        <v>34209.374145629998</v>
      </c>
      <c r="C1277" s="66">
        <f t="shared" si="2387"/>
        <v>34091.931468349998</v>
      </c>
      <c r="D1277" s="77">
        <f t="shared" si="2324"/>
        <v>5344.75</v>
      </c>
      <c r="E1277" s="67">
        <f>VLOOKUP(A1276,[1]Plan1!$DQ$117:$DS$314,3)</f>
        <v>5348.49</v>
      </c>
      <c r="F1277" s="11">
        <f t="shared" si="2325"/>
        <v>43916</v>
      </c>
      <c r="G1277" s="73">
        <f t="shared" si="2313"/>
        <v>6.9975209317552078E-4</v>
      </c>
      <c r="H1277" s="11">
        <f t="shared" si="2326"/>
        <v>43948</v>
      </c>
      <c r="I1277" s="11">
        <f t="shared" si="2314"/>
        <v>43948</v>
      </c>
      <c r="J1277" s="1">
        <f t="shared" si="2327"/>
        <v>21</v>
      </c>
      <c r="K1277" s="1">
        <f t="shared" si="2328"/>
        <v>13</v>
      </c>
      <c r="L1277" s="66">
        <f t="shared" si="2315"/>
        <v>1.0004331200000001</v>
      </c>
      <c r="M1277" s="70">
        <f t="shared" si="2388"/>
        <v>1.0025002700000001</v>
      </c>
      <c r="N1277" s="70">
        <f t="shared" si="2373"/>
        <v>1.1274580994746508</v>
      </c>
      <c r="O1277" s="66">
        <f t="shared" si="2383"/>
        <v>1.12794642</v>
      </c>
      <c r="P1277" s="66">
        <f t="shared" si="2316"/>
        <v>34106.697365699998</v>
      </c>
      <c r="Q1277" s="74">
        <f t="shared" si="2317"/>
        <v>0</v>
      </c>
      <c r="R1277" s="75">
        <f t="shared" si="2384"/>
        <v>0</v>
      </c>
      <c r="S1277" s="66">
        <f t="shared" si="2385"/>
        <v>0</v>
      </c>
      <c r="T1277" s="10">
        <f t="shared" si="2329"/>
        <v>0.06</v>
      </c>
      <c r="U1277" s="74">
        <f t="shared" si="2380"/>
        <v>13</v>
      </c>
      <c r="V1277" s="74">
        <v>252</v>
      </c>
      <c r="W1277" s="70">
        <f t="shared" si="2318"/>
        <v>1.0030104580000001</v>
      </c>
      <c r="X1277" s="66">
        <f t="shared" si="2319"/>
        <v>102.67677993</v>
      </c>
      <c r="Y1277" s="66">
        <v>0</v>
      </c>
      <c r="Z1277" s="67">
        <f t="shared" si="2320"/>
        <v>0</v>
      </c>
      <c r="AA1277" s="68" t="str">
        <f t="shared" si="2330"/>
        <v>A+INCORP J=</v>
      </c>
      <c r="AB1277" s="11">
        <f t="shared" si="2331"/>
        <v>43948</v>
      </c>
      <c r="AC1277" s="3"/>
      <c r="AD1277" s="1"/>
      <c r="AE1277" s="11"/>
      <c r="AF1277" s="5"/>
      <c r="AG1277" s="1"/>
      <c r="AH1277" s="1"/>
      <c r="AI1277" s="1"/>
      <c r="AJ1277" s="1"/>
      <c r="AK1277" s="10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5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5"/>
      <c r="HA1277" s="5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1"/>
      <c r="JR1277" s="1"/>
      <c r="JS1277" s="1"/>
      <c r="JT1277" s="1"/>
      <c r="JU1277" s="1"/>
      <c r="JV1277" s="1"/>
      <c r="JW1277" s="1"/>
      <c r="JX1277" s="1"/>
      <c r="JY1277" s="3"/>
      <c r="JZ1277" s="1"/>
      <c r="KA1277" s="1"/>
      <c r="KB1277" s="1"/>
      <c r="KC1277" s="1"/>
      <c r="KD1277" s="1"/>
      <c r="KE1277" s="1"/>
    </row>
    <row r="1278" spans="1:291" x14ac:dyDescent="0.2">
      <c r="A1278" s="196">
        <f t="shared" si="2323"/>
        <v>43936</v>
      </c>
      <c r="B1278" s="66">
        <f t="shared" si="2386"/>
        <v>34218.424786329997</v>
      </c>
      <c r="C1278" s="66">
        <f t="shared" si="2387"/>
        <v>34091.931468349998</v>
      </c>
      <c r="D1278" s="77">
        <f t="shared" si="2324"/>
        <v>5344.75</v>
      </c>
      <c r="E1278" s="67">
        <f>VLOOKUP(A1277,[1]Plan1!$DQ$117:$DS$314,3)</f>
        <v>5348.49</v>
      </c>
      <c r="F1278" s="11">
        <f t="shared" si="2325"/>
        <v>43916</v>
      </c>
      <c r="G1278" s="73">
        <f t="shared" si="2313"/>
        <v>6.9975209317552078E-4</v>
      </c>
      <c r="H1278" s="11">
        <f t="shared" si="2326"/>
        <v>43948</v>
      </c>
      <c r="I1278" s="11">
        <f t="shared" si="2314"/>
        <v>43948</v>
      </c>
      <c r="J1278" s="1">
        <f t="shared" si="2327"/>
        <v>21</v>
      </c>
      <c r="K1278" s="1">
        <f t="shared" si="2328"/>
        <v>14</v>
      </c>
      <c r="L1278" s="66">
        <f t="shared" si="2315"/>
        <v>1.0004664400000001</v>
      </c>
      <c r="M1278" s="70">
        <f t="shared" si="2388"/>
        <v>1.0025002700000001</v>
      </c>
      <c r="N1278" s="70">
        <f t="shared" si="2373"/>
        <v>1.1274580994746508</v>
      </c>
      <c r="O1278" s="66">
        <f t="shared" si="2383"/>
        <v>1.1279839899999999</v>
      </c>
      <c r="P1278" s="66">
        <f t="shared" si="2316"/>
        <v>34107.833308859997</v>
      </c>
      <c r="Q1278" s="74">
        <f t="shared" si="2317"/>
        <v>0</v>
      </c>
      <c r="R1278" s="75">
        <f t="shared" si="2384"/>
        <v>0</v>
      </c>
      <c r="S1278" s="66">
        <f t="shared" si="2385"/>
        <v>0</v>
      </c>
      <c r="T1278" s="10">
        <f t="shared" si="2329"/>
        <v>0.06</v>
      </c>
      <c r="U1278" s="74">
        <f t="shared" si="2380"/>
        <v>14</v>
      </c>
      <c r="V1278" s="74">
        <v>252</v>
      </c>
      <c r="W1278" s="70">
        <f t="shared" si="2318"/>
        <v>1.0032424069999999</v>
      </c>
      <c r="X1278" s="66">
        <f t="shared" si="2319"/>
        <v>110.59147747</v>
      </c>
      <c r="Y1278" s="66">
        <v>0</v>
      </c>
      <c r="Z1278" s="67">
        <f t="shared" si="2320"/>
        <v>0</v>
      </c>
      <c r="AA1278" s="68" t="str">
        <f t="shared" si="2330"/>
        <v>A+INCORP J=</v>
      </c>
      <c r="AB1278" s="11">
        <f t="shared" si="2331"/>
        <v>43948</v>
      </c>
      <c r="AC1278" s="3"/>
      <c r="AD1278" s="1"/>
      <c r="AE1278" s="11"/>
      <c r="AF1278" s="5"/>
      <c r="AG1278" s="1"/>
      <c r="AH1278" s="1"/>
      <c r="AI1278" s="1"/>
      <c r="AJ1278" s="1"/>
      <c r="AK1278" s="10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5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5"/>
      <c r="HA1278" s="5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1"/>
      <c r="JR1278" s="1"/>
      <c r="JS1278" s="1"/>
      <c r="JT1278" s="1"/>
      <c r="JU1278" s="1"/>
      <c r="JV1278" s="1"/>
      <c r="JW1278" s="1"/>
      <c r="JX1278" s="1"/>
      <c r="JY1278" s="3"/>
      <c r="JZ1278" s="1"/>
      <c r="KA1278" s="1"/>
      <c r="KB1278" s="1"/>
      <c r="KC1278" s="1"/>
      <c r="KD1278" s="1"/>
      <c r="KE1278" s="1"/>
    </row>
    <row r="1279" spans="1:291" x14ac:dyDescent="0.2">
      <c r="A1279" s="196">
        <f t="shared" si="2323"/>
        <v>43937</v>
      </c>
      <c r="B1279" s="66">
        <f t="shared" si="2386"/>
        <v>34227.478103859998</v>
      </c>
      <c r="C1279" s="66">
        <f t="shared" si="2387"/>
        <v>34091.931468349998</v>
      </c>
      <c r="D1279" s="77">
        <f t="shared" si="2324"/>
        <v>5344.75</v>
      </c>
      <c r="E1279" s="67">
        <f>VLOOKUP(A1278,[1]Plan1!$DQ$117:$DS$314,3)</f>
        <v>5348.49</v>
      </c>
      <c r="F1279" s="11">
        <f t="shared" si="2325"/>
        <v>43916</v>
      </c>
      <c r="G1279" s="73">
        <f t="shared" si="2313"/>
        <v>6.9975209317552078E-4</v>
      </c>
      <c r="H1279" s="11">
        <f t="shared" si="2326"/>
        <v>43948</v>
      </c>
      <c r="I1279" s="11">
        <f t="shared" si="2314"/>
        <v>43948</v>
      </c>
      <c r="J1279" s="1">
        <f t="shared" si="2327"/>
        <v>21</v>
      </c>
      <c r="K1279" s="1">
        <f t="shared" si="2328"/>
        <v>15</v>
      </c>
      <c r="L1279" s="66">
        <f t="shared" si="2315"/>
        <v>1.00049977</v>
      </c>
      <c r="M1279" s="70">
        <f t="shared" si="2388"/>
        <v>1.0025002700000001</v>
      </c>
      <c r="N1279" s="70">
        <f t="shared" si="2373"/>
        <v>1.1274580994746508</v>
      </c>
      <c r="O1279" s="66">
        <f t="shared" si="2383"/>
        <v>1.1280215600000001</v>
      </c>
      <c r="P1279" s="66">
        <f t="shared" si="2316"/>
        <v>34108.96959293</v>
      </c>
      <c r="Q1279" s="74">
        <f t="shared" si="2317"/>
        <v>0</v>
      </c>
      <c r="R1279" s="75">
        <f t="shared" si="2384"/>
        <v>0</v>
      </c>
      <c r="S1279" s="66">
        <f t="shared" si="2385"/>
        <v>0</v>
      </c>
      <c r="T1279" s="10">
        <f t="shared" si="2329"/>
        <v>0.06</v>
      </c>
      <c r="U1279" s="74">
        <f t="shared" si="2380"/>
        <v>15</v>
      </c>
      <c r="V1279" s="74">
        <v>252</v>
      </c>
      <c r="W1279" s="70">
        <f t="shared" si="2318"/>
        <v>1.0034744090000001</v>
      </c>
      <c r="X1279" s="66">
        <f t="shared" si="2319"/>
        <v>118.50851093</v>
      </c>
      <c r="Y1279" s="66">
        <v>0</v>
      </c>
      <c r="Z1279" s="67">
        <f t="shared" si="2320"/>
        <v>0</v>
      </c>
      <c r="AA1279" s="68" t="str">
        <f t="shared" si="2330"/>
        <v>A+INCORP J=</v>
      </c>
      <c r="AB1279" s="11">
        <f t="shared" si="2331"/>
        <v>43948</v>
      </c>
      <c r="AC1279" s="3"/>
      <c r="AD1279" s="1"/>
      <c r="AE1279" s="11"/>
      <c r="AF1279" s="5"/>
      <c r="AG1279" s="1"/>
      <c r="AH1279" s="1"/>
      <c r="AI1279" s="1"/>
      <c r="AJ1279" s="1"/>
      <c r="AK1279" s="10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5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5"/>
      <c r="HA1279" s="5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1"/>
      <c r="JR1279" s="1"/>
      <c r="JS1279" s="1"/>
      <c r="JT1279" s="1"/>
      <c r="JU1279" s="1"/>
      <c r="JV1279" s="1"/>
      <c r="JW1279" s="1"/>
      <c r="JX1279" s="1"/>
      <c r="JY1279" s="3"/>
      <c r="JZ1279" s="1"/>
      <c r="KA1279" s="1"/>
      <c r="KB1279" s="1"/>
      <c r="KC1279" s="1"/>
      <c r="KD1279" s="1"/>
      <c r="KE1279" s="1"/>
    </row>
    <row r="1280" spans="1:291" x14ac:dyDescent="0.2">
      <c r="A1280" s="196">
        <f t="shared" si="2323"/>
        <v>43938</v>
      </c>
      <c r="B1280" s="66">
        <f t="shared" si="2386"/>
        <v>34236.533790579997</v>
      </c>
      <c r="C1280" s="66">
        <f t="shared" si="2387"/>
        <v>34091.931468349998</v>
      </c>
      <c r="D1280" s="77">
        <f t="shared" si="2324"/>
        <v>5344.75</v>
      </c>
      <c r="E1280" s="67">
        <f>VLOOKUP(A1279,[1]Plan1!$DQ$117:$DS$314,3)</f>
        <v>5348.49</v>
      </c>
      <c r="F1280" s="11">
        <f t="shared" si="2325"/>
        <v>43916</v>
      </c>
      <c r="G1280" s="73">
        <f t="shared" si="2313"/>
        <v>6.9975209317552078E-4</v>
      </c>
      <c r="H1280" s="11">
        <f t="shared" si="2326"/>
        <v>43948</v>
      </c>
      <c r="I1280" s="11">
        <f t="shared" si="2314"/>
        <v>43948</v>
      </c>
      <c r="J1280" s="1">
        <f t="shared" si="2327"/>
        <v>21</v>
      </c>
      <c r="K1280" s="1">
        <f t="shared" si="2328"/>
        <v>16</v>
      </c>
      <c r="L1280" s="66">
        <f t="shared" si="2315"/>
        <v>1.0005331</v>
      </c>
      <c r="M1280" s="70">
        <f t="shared" si="2388"/>
        <v>1.0025002700000001</v>
      </c>
      <c r="N1280" s="70">
        <f t="shared" si="2373"/>
        <v>1.1274580994746508</v>
      </c>
      <c r="O1280" s="66">
        <f t="shared" si="2383"/>
        <v>1.12805914</v>
      </c>
      <c r="P1280" s="66">
        <f t="shared" si="2316"/>
        <v>34110.105877009999</v>
      </c>
      <c r="Q1280" s="74">
        <f t="shared" si="2317"/>
        <v>0</v>
      </c>
      <c r="R1280" s="75">
        <f t="shared" si="2384"/>
        <v>0</v>
      </c>
      <c r="S1280" s="66">
        <f t="shared" si="2385"/>
        <v>0</v>
      </c>
      <c r="T1280" s="10">
        <f t="shared" si="2329"/>
        <v>0.06</v>
      </c>
      <c r="U1280" s="74">
        <f t="shared" si="2380"/>
        <v>16</v>
      </c>
      <c r="V1280" s="74">
        <v>252</v>
      </c>
      <c r="W1280" s="70">
        <f t="shared" si="2318"/>
        <v>1.003706465</v>
      </c>
      <c r="X1280" s="66">
        <f t="shared" si="2319"/>
        <v>126.42791357</v>
      </c>
      <c r="Y1280" s="66">
        <v>0</v>
      </c>
      <c r="Z1280" s="67">
        <f t="shared" si="2320"/>
        <v>0</v>
      </c>
      <c r="AA1280" s="68" t="str">
        <f t="shared" si="2330"/>
        <v>A+INCORP J=</v>
      </c>
      <c r="AB1280" s="11">
        <f t="shared" si="2331"/>
        <v>43948</v>
      </c>
      <c r="AC1280" s="3"/>
      <c r="AD1280" s="1"/>
      <c r="AE1280" s="11"/>
      <c r="AF1280" s="5"/>
      <c r="AG1280" s="1"/>
      <c r="AH1280" s="1"/>
      <c r="AI1280" s="1"/>
      <c r="AJ1280" s="1"/>
      <c r="AK1280" s="10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5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5"/>
      <c r="HA1280" s="5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1"/>
      <c r="JR1280" s="1"/>
      <c r="JS1280" s="1"/>
      <c r="JT1280" s="1"/>
      <c r="JU1280" s="1"/>
      <c r="JV1280" s="1"/>
      <c r="JW1280" s="1"/>
      <c r="JX1280" s="1"/>
      <c r="JY1280" s="3"/>
      <c r="JZ1280" s="1"/>
      <c r="KA1280" s="1"/>
      <c r="KB1280" s="1"/>
      <c r="KC1280" s="1"/>
      <c r="KD1280" s="1"/>
      <c r="KE1280" s="1"/>
    </row>
    <row r="1281" spans="1:291" x14ac:dyDescent="0.2">
      <c r="A1281" s="196">
        <f t="shared" si="2323"/>
        <v>43939</v>
      </c>
      <c r="B1281" s="66">
        <f t="shared" si="2386"/>
        <v>34245.591504420001</v>
      </c>
      <c r="C1281" s="66">
        <f t="shared" si="2387"/>
        <v>34091.931468349998</v>
      </c>
      <c r="D1281" s="77">
        <f t="shared" si="2324"/>
        <v>5344.75</v>
      </c>
      <c r="E1281" s="67">
        <f>VLOOKUP(A1280,[1]Plan1!$DQ$117:$DS$314,3)</f>
        <v>5348.49</v>
      </c>
      <c r="F1281" s="11">
        <f t="shared" si="2325"/>
        <v>43916</v>
      </c>
      <c r="G1281" s="73">
        <f t="shared" si="2313"/>
        <v>6.9975209317552078E-4</v>
      </c>
      <c r="H1281" s="11">
        <f t="shared" si="2326"/>
        <v>43948</v>
      </c>
      <c r="I1281" s="11">
        <f t="shared" si="2314"/>
        <v>43948</v>
      </c>
      <c r="J1281" s="1">
        <f t="shared" si="2327"/>
        <v>21</v>
      </c>
      <c r="K1281" s="1">
        <f t="shared" si="2328"/>
        <v>17</v>
      </c>
      <c r="L1281" s="66">
        <f t="shared" si="2315"/>
        <v>1.00056642</v>
      </c>
      <c r="M1281" s="70">
        <f t="shared" si="2388"/>
        <v>1.0025002700000001</v>
      </c>
      <c r="N1281" s="70">
        <f t="shared" si="2373"/>
        <v>1.1274580994746508</v>
      </c>
      <c r="O1281" s="66">
        <f t="shared" si="2383"/>
        <v>1.1280967099999999</v>
      </c>
      <c r="P1281" s="66">
        <f t="shared" si="2316"/>
        <v>34111.241820169998</v>
      </c>
      <c r="Q1281" s="74">
        <f t="shared" si="2317"/>
        <v>0</v>
      </c>
      <c r="R1281" s="75">
        <f t="shared" si="2384"/>
        <v>0</v>
      </c>
      <c r="S1281" s="66">
        <f t="shared" si="2385"/>
        <v>0</v>
      </c>
      <c r="T1281" s="10">
        <f t="shared" si="2329"/>
        <v>0.06</v>
      </c>
      <c r="U1281" s="74">
        <f t="shared" si="2380"/>
        <v>17</v>
      </c>
      <c r="V1281" s="74">
        <v>252</v>
      </c>
      <c r="W1281" s="70">
        <f t="shared" si="2318"/>
        <v>1.0039385750000001</v>
      </c>
      <c r="X1281" s="66">
        <f t="shared" si="2319"/>
        <v>134.34968425</v>
      </c>
      <c r="Y1281" s="66">
        <v>0</v>
      </c>
      <c r="Z1281" s="67">
        <f t="shared" si="2320"/>
        <v>0</v>
      </c>
      <c r="AA1281" s="68" t="str">
        <f t="shared" si="2330"/>
        <v>A+INCORP J=</v>
      </c>
      <c r="AB1281" s="11">
        <f t="shared" si="2331"/>
        <v>43948</v>
      </c>
      <c r="AC1281" s="3"/>
      <c r="AD1281" s="1"/>
      <c r="AE1281" s="11"/>
      <c r="AF1281" s="5"/>
      <c r="AG1281" s="1"/>
      <c r="AH1281" s="1"/>
      <c r="AI1281" s="1"/>
      <c r="AJ1281" s="1"/>
      <c r="AK1281" s="10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5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5"/>
      <c r="HA1281" s="5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1"/>
      <c r="JR1281" s="1"/>
      <c r="JS1281" s="1"/>
      <c r="JT1281" s="1"/>
      <c r="JU1281" s="1"/>
      <c r="JV1281" s="1"/>
      <c r="JW1281" s="1"/>
      <c r="JX1281" s="1"/>
      <c r="JY1281" s="3"/>
      <c r="JZ1281" s="1"/>
      <c r="KA1281" s="1"/>
      <c r="KB1281" s="1"/>
      <c r="KC1281" s="1"/>
      <c r="KD1281" s="1"/>
      <c r="KE1281" s="1"/>
    </row>
    <row r="1282" spans="1:291" x14ac:dyDescent="0.2">
      <c r="A1282" s="196">
        <f t="shared" si="2323"/>
        <v>43940</v>
      </c>
      <c r="B1282" s="66">
        <f t="shared" si="2386"/>
        <v>34245.591504420001</v>
      </c>
      <c r="C1282" s="66">
        <f t="shared" si="2387"/>
        <v>34091.931468349998</v>
      </c>
      <c r="D1282" s="77">
        <f t="shared" si="2324"/>
        <v>5344.75</v>
      </c>
      <c r="E1282" s="67">
        <f>VLOOKUP(A1281,[1]Plan1!$DQ$117:$DS$314,3)</f>
        <v>5348.49</v>
      </c>
      <c r="F1282" s="11">
        <f t="shared" si="2325"/>
        <v>43916</v>
      </c>
      <c r="G1282" s="73">
        <f t="shared" si="2313"/>
        <v>6.9975209317552078E-4</v>
      </c>
      <c r="H1282" s="11">
        <f t="shared" si="2326"/>
        <v>43948</v>
      </c>
      <c r="I1282" s="11">
        <f t="shared" si="2314"/>
        <v>43948</v>
      </c>
      <c r="J1282" s="1">
        <f t="shared" si="2327"/>
        <v>21</v>
      </c>
      <c r="K1282" s="1">
        <f t="shared" si="2328"/>
        <v>17</v>
      </c>
      <c r="L1282" s="66">
        <f t="shared" si="2315"/>
        <v>1.00056642</v>
      </c>
      <c r="M1282" s="70">
        <f t="shared" si="2388"/>
        <v>1.0025002700000001</v>
      </c>
      <c r="N1282" s="70">
        <f t="shared" si="2373"/>
        <v>1.1274580994746508</v>
      </c>
      <c r="O1282" s="66">
        <f t="shared" si="2383"/>
        <v>1.1280967099999999</v>
      </c>
      <c r="P1282" s="66">
        <f t="shared" si="2316"/>
        <v>34111.241820169998</v>
      </c>
      <c r="Q1282" s="74">
        <f t="shared" si="2317"/>
        <v>0</v>
      </c>
      <c r="R1282" s="75">
        <f t="shared" si="2384"/>
        <v>0</v>
      </c>
      <c r="S1282" s="66">
        <f t="shared" si="2385"/>
        <v>0</v>
      </c>
      <c r="T1282" s="10">
        <f t="shared" si="2329"/>
        <v>0.06</v>
      </c>
      <c r="U1282" s="74">
        <f t="shared" si="2380"/>
        <v>17</v>
      </c>
      <c r="V1282" s="74">
        <v>252</v>
      </c>
      <c r="W1282" s="70">
        <f t="shared" si="2318"/>
        <v>1.0039385750000001</v>
      </c>
      <c r="X1282" s="66">
        <f t="shared" si="2319"/>
        <v>134.34968425</v>
      </c>
      <c r="Y1282" s="66">
        <v>0</v>
      </c>
      <c r="Z1282" s="67">
        <f t="shared" si="2320"/>
        <v>0</v>
      </c>
      <c r="AA1282" s="68" t="str">
        <f t="shared" si="2330"/>
        <v>A+INCORP J=</v>
      </c>
      <c r="AB1282" s="11">
        <f t="shared" si="2331"/>
        <v>43948</v>
      </c>
      <c r="AC1282" s="3"/>
      <c r="AD1282" s="1"/>
      <c r="AE1282" s="11"/>
      <c r="AF1282" s="5"/>
      <c r="AG1282" s="1"/>
      <c r="AH1282" s="1"/>
      <c r="AI1282" s="1"/>
      <c r="AJ1282" s="1"/>
      <c r="AK1282" s="10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5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5"/>
      <c r="HA1282" s="5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1"/>
      <c r="JR1282" s="1"/>
      <c r="JS1282" s="1"/>
      <c r="JT1282" s="1"/>
      <c r="JU1282" s="1"/>
      <c r="JV1282" s="1"/>
      <c r="JW1282" s="1"/>
      <c r="JX1282" s="1"/>
      <c r="JY1282" s="3"/>
      <c r="JZ1282" s="1"/>
      <c r="KA1282" s="1"/>
      <c r="KB1282" s="1"/>
      <c r="KC1282" s="1"/>
      <c r="KD1282" s="1"/>
      <c r="KE1282" s="1"/>
    </row>
    <row r="1283" spans="1:291" x14ac:dyDescent="0.2">
      <c r="A1283" s="196">
        <f t="shared" si="2323"/>
        <v>43941</v>
      </c>
      <c r="B1283" s="66">
        <f t="shared" si="2386"/>
        <v>34245.591504420001</v>
      </c>
      <c r="C1283" s="66">
        <f t="shared" si="2387"/>
        <v>34091.931468349998</v>
      </c>
      <c r="D1283" s="77">
        <f t="shared" si="2324"/>
        <v>5344.75</v>
      </c>
      <c r="E1283" s="67">
        <f>VLOOKUP(A1282,[1]Plan1!$DQ$117:$DS$314,3)</f>
        <v>5348.49</v>
      </c>
      <c r="F1283" s="11">
        <f t="shared" si="2325"/>
        <v>43916</v>
      </c>
      <c r="G1283" s="73">
        <f t="shared" si="2313"/>
        <v>6.9975209317552078E-4</v>
      </c>
      <c r="H1283" s="11">
        <f t="shared" si="2326"/>
        <v>43948</v>
      </c>
      <c r="I1283" s="11">
        <f t="shared" si="2314"/>
        <v>43948</v>
      </c>
      <c r="J1283" s="1">
        <f t="shared" si="2327"/>
        <v>21</v>
      </c>
      <c r="K1283" s="1">
        <f t="shared" si="2328"/>
        <v>17</v>
      </c>
      <c r="L1283" s="66">
        <f t="shared" si="2315"/>
        <v>1.00056642</v>
      </c>
      <c r="M1283" s="70">
        <f t="shared" si="2388"/>
        <v>1.0025002700000001</v>
      </c>
      <c r="N1283" s="70">
        <f t="shared" si="2373"/>
        <v>1.1274580994746508</v>
      </c>
      <c r="O1283" s="66">
        <f t="shared" si="2383"/>
        <v>1.1280967099999999</v>
      </c>
      <c r="P1283" s="66">
        <f t="shared" si="2316"/>
        <v>34111.241820169998</v>
      </c>
      <c r="Q1283" s="74">
        <f t="shared" si="2317"/>
        <v>0</v>
      </c>
      <c r="R1283" s="75">
        <f t="shared" si="2384"/>
        <v>0</v>
      </c>
      <c r="S1283" s="66">
        <f t="shared" si="2385"/>
        <v>0</v>
      </c>
      <c r="T1283" s="10">
        <f t="shared" si="2329"/>
        <v>0.06</v>
      </c>
      <c r="U1283" s="74">
        <f t="shared" si="2380"/>
        <v>17</v>
      </c>
      <c r="V1283" s="74">
        <v>252</v>
      </c>
      <c r="W1283" s="70">
        <f t="shared" si="2318"/>
        <v>1.0039385750000001</v>
      </c>
      <c r="X1283" s="66">
        <f t="shared" si="2319"/>
        <v>134.34968425</v>
      </c>
      <c r="Y1283" s="66">
        <v>0</v>
      </c>
      <c r="Z1283" s="67">
        <f t="shared" si="2320"/>
        <v>0</v>
      </c>
      <c r="AA1283" s="68" t="str">
        <f t="shared" si="2330"/>
        <v>A+INCORP J=</v>
      </c>
      <c r="AB1283" s="11">
        <f t="shared" si="2331"/>
        <v>43948</v>
      </c>
      <c r="AC1283" s="3"/>
      <c r="AD1283" s="1"/>
      <c r="AE1283" s="11"/>
      <c r="AF1283" s="5"/>
      <c r="AG1283" s="1"/>
      <c r="AH1283" s="1"/>
      <c r="AI1283" s="1"/>
      <c r="AJ1283" s="1"/>
      <c r="AK1283" s="10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5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5"/>
      <c r="HA1283" s="5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1"/>
      <c r="JR1283" s="1"/>
      <c r="JS1283" s="1"/>
      <c r="JT1283" s="1"/>
      <c r="JU1283" s="1"/>
      <c r="JV1283" s="1"/>
      <c r="JW1283" s="1"/>
      <c r="JX1283" s="1"/>
      <c r="JY1283" s="3"/>
      <c r="JZ1283" s="1"/>
      <c r="KA1283" s="1"/>
      <c r="KB1283" s="1"/>
      <c r="KC1283" s="1"/>
      <c r="KD1283" s="1"/>
      <c r="KE1283" s="1"/>
    </row>
    <row r="1284" spans="1:291" x14ac:dyDescent="0.2">
      <c r="A1284" s="196">
        <f t="shared" si="2323"/>
        <v>43942</v>
      </c>
      <c r="B1284" s="66">
        <f t="shared" si="2386"/>
        <v>34254.651895859999</v>
      </c>
      <c r="C1284" s="66">
        <f t="shared" si="2387"/>
        <v>34091.931468349998</v>
      </c>
      <c r="D1284" s="77">
        <f t="shared" si="2324"/>
        <v>5344.75</v>
      </c>
      <c r="E1284" s="67">
        <f>VLOOKUP(A1283,[1]Plan1!$DQ$117:$DS$314,3)</f>
        <v>5348.49</v>
      </c>
      <c r="F1284" s="11">
        <f t="shared" si="2325"/>
        <v>43916</v>
      </c>
      <c r="G1284" s="73">
        <f t="shared" si="2313"/>
        <v>6.9975209317552078E-4</v>
      </c>
      <c r="H1284" s="11">
        <f t="shared" si="2326"/>
        <v>43948</v>
      </c>
      <c r="I1284" s="11">
        <f t="shared" si="2314"/>
        <v>43948</v>
      </c>
      <c r="J1284" s="1">
        <f t="shared" si="2327"/>
        <v>21</v>
      </c>
      <c r="K1284" s="1">
        <f t="shared" si="2328"/>
        <v>18</v>
      </c>
      <c r="L1284" s="66">
        <f t="shared" si="2315"/>
        <v>1.0005997499999999</v>
      </c>
      <c r="M1284" s="70">
        <f t="shared" si="2388"/>
        <v>1.0025002700000001</v>
      </c>
      <c r="N1284" s="70">
        <f t="shared" si="2373"/>
        <v>1.1274580994746508</v>
      </c>
      <c r="O1284" s="66">
        <f t="shared" si="2383"/>
        <v>1.12813429</v>
      </c>
      <c r="P1284" s="66">
        <f t="shared" si="2316"/>
        <v>34112.378104240001</v>
      </c>
      <c r="Q1284" s="74">
        <f t="shared" si="2317"/>
        <v>0</v>
      </c>
      <c r="R1284" s="75">
        <f t="shared" si="2384"/>
        <v>0</v>
      </c>
      <c r="S1284" s="66">
        <f t="shared" si="2385"/>
        <v>0</v>
      </c>
      <c r="T1284" s="10">
        <f t="shared" si="2329"/>
        <v>0.06</v>
      </c>
      <c r="U1284" s="74">
        <f t="shared" si="2380"/>
        <v>18</v>
      </c>
      <c r="V1284" s="74">
        <v>252</v>
      </c>
      <c r="W1284" s="70">
        <f t="shared" si="2318"/>
        <v>1.004170738</v>
      </c>
      <c r="X1284" s="66">
        <f t="shared" si="2319"/>
        <v>142.27379162</v>
      </c>
      <c r="Y1284" s="66">
        <v>0</v>
      </c>
      <c r="Z1284" s="67">
        <f t="shared" si="2320"/>
        <v>0</v>
      </c>
      <c r="AA1284" s="68" t="str">
        <f t="shared" si="2330"/>
        <v>A+INCORP J=</v>
      </c>
      <c r="AB1284" s="11">
        <f t="shared" si="2331"/>
        <v>43948</v>
      </c>
      <c r="AC1284" s="3"/>
      <c r="AD1284" s="1"/>
      <c r="AE1284" s="11"/>
      <c r="AF1284" s="5"/>
      <c r="AG1284" s="1"/>
      <c r="AH1284" s="1"/>
      <c r="AI1284" s="1"/>
      <c r="AJ1284" s="1"/>
      <c r="AK1284" s="10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5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5"/>
      <c r="HA1284" s="5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1"/>
      <c r="JR1284" s="1"/>
      <c r="JS1284" s="1"/>
      <c r="JT1284" s="1"/>
      <c r="JU1284" s="1"/>
      <c r="JV1284" s="1"/>
      <c r="JW1284" s="1"/>
      <c r="JX1284" s="1"/>
      <c r="JY1284" s="3"/>
      <c r="JZ1284" s="1"/>
      <c r="KA1284" s="1"/>
      <c r="KB1284" s="1"/>
      <c r="KC1284" s="1"/>
      <c r="KD1284" s="1"/>
      <c r="KE1284" s="1"/>
    </row>
    <row r="1285" spans="1:291" x14ac:dyDescent="0.2">
      <c r="A1285" s="196">
        <f t="shared" si="2323"/>
        <v>43943</v>
      </c>
      <c r="B1285" s="66">
        <f t="shared" si="2386"/>
        <v>34254.651895859999</v>
      </c>
      <c r="C1285" s="66">
        <f t="shared" si="2387"/>
        <v>34091.931468349998</v>
      </c>
      <c r="D1285" s="77">
        <f t="shared" si="2324"/>
        <v>5344.75</v>
      </c>
      <c r="E1285" s="67">
        <f>VLOOKUP(A1284,[1]Plan1!$DQ$117:$DS$314,3)</f>
        <v>5348.49</v>
      </c>
      <c r="F1285" s="11">
        <f t="shared" si="2325"/>
        <v>43916</v>
      </c>
      <c r="G1285" s="73">
        <f t="shared" si="2313"/>
        <v>6.9975209317552078E-4</v>
      </c>
      <c r="H1285" s="11">
        <f t="shared" si="2326"/>
        <v>43948</v>
      </c>
      <c r="I1285" s="11">
        <f t="shared" si="2314"/>
        <v>43948</v>
      </c>
      <c r="J1285" s="1">
        <f t="shared" si="2327"/>
        <v>21</v>
      </c>
      <c r="K1285" s="1">
        <f t="shared" si="2328"/>
        <v>18</v>
      </c>
      <c r="L1285" s="66">
        <f t="shared" si="2315"/>
        <v>1.0005997499999999</v>
      </c>
      <c r="M1285" s="70">
        <f t="shared" si="2388"/>
        <v>1.0025002700000001</v>
      </c>
      <c r="N1285" s="70">
        <f t="shared" si="2373"/>
        <v>1.1274580994746508</v>
      </c>
      <c r="O1285" s="66">
        <f t="shared" si="2383"/>
        <v>1.12813429</v>
      </c>
      <c r="P1285" s="66">
        <f t="shared" si="2316"/>
        <v>34112.378104240001</v>
      </c>
      <c r="Q1285" s="74">
        <f t="shared" si="2317"/>
        <v>0</v>
      </c>
      <c r="R1285" s="75">
        <f t="shared" si="2384"/>
        <v>0</v>
      </c>
      <c r="S1285" s="66">
        <f t="shared" si="2385"/>
        <v>0</v>
      </c>
      <c r="T1285" s="10">
        <f t="shared" si="2329"/>
        <v>0.06</v>
      </c>
      <c r="U1285" s="74">
        <f t="shared" si="2380"/>
        <v>18</v>
      </c>
      <c r="V1285" s="74">
        <v>252</v>
      </c>
      <c r="W1285" s="70">
        <f t="shared" si="2318"/>
        <v>1.004170738</v>
      </c>
      <c r="X1285" s="66">
        <f t="shared" si="2319"/>
        <v>142.27379162</v>
      </c>
      <c r="Y1285" s="66">
        <v>0</v>
      </c>
      <c r="Z1285" s="67">
        <f t="shared" si="2320"/>
        <v>0</v>
      </c>
      <c r="AA1285" s="68" t="str">
        <f t="shared" si="2330"/>
        <v>A+INCORP J=</v>
      </c>
      <c r="AB1285" s="11">
        <f t="shared" si="2331"/>
        <v>43948</v>
      </c>
      <c r="AC1285" s="3"/>
      <c r="AD1285" s="1"/>
      <c r="AE1285" s="11"/>
      <c r="AF1285" s="5"/>
      <c r="AG1285" s="1"/>
      <c r="AH1285" s="1"/>
      <c r="AI1285" s="1"/>
      <c r="AJ1285" s="1"/>
      <c r="AK1285" s="10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5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5"/>
      <c r="HA1285" s="5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1"/>
      <c r="JR1285" s="1"/>
      <c r="JS1285" s="1"/>
      <c r="JT1285" s="1"/>
      <c r="JU1285" s="1"/>
      <c r="JV1285" s="1"/>
      <c r="JW1285" s="1"/>
      <c r="JX1285" s="1"/>
      <c r="JY1285" s="3"/>
      <c r="JZ1285" s="1"/>
      <c r="KA1285" s="1"/>
      <c r="KB1285" s="1"/>
      <c r="KC1285" s="1"/>
      <c r="KD1285" s="1"/>
      <c r="KE1285" s="1"/>
    </row>
    <row r="1286" spans="1:291" x14ac:dyDescent="0.2">
      <c r="A1286" s="196">
        <f t="shared" si="2323"/>
        <v>43944</v>
      </c>
      <c r="B1286" s="66">
        <f t="shared" si="2386"/>
        <v>34263.714657060002</v>
      </c>
      <c r="C1286" s="66">
        <f t="shared" si="2387"/>
        <v>34091.931468349998</v>
      </c>
      <c r="D1286" s="77">
        <f t="shared" si="2324"/>
        <v>5344.75</v>
      </c>
      <c r="E1286" s="67">
        <f>VLOOKUP(A1285,[1]Plan1!$DQ$117:$DS$314,3)</f>
        <v>5348.49</v>
      </c>
      <c r="F1286" s="11">
        <f t="shared" si="2325"/>
        <v>43916</v>
      </c>
      <c r="G1286" s="73">
        <f t="shared" si="2313"/>
        <v>6.9975209317552078E-4</v>
      </c>
      <c r="H1286" s="11">
        <f t="shared" si="2326"/>
        <v>43948</v>
      </c>
      <c r="I1286" s="11">
        <f t="shared" si="2314"/>
        <v>43948</v>
      </c>
      <c r="J1286" s="1">
        <f t="shared" si="2327"/>
        <v>21</v>
      </c>
      <c r="K1286" s="1">
        <f t="shared" si="2328"/>
        <v>19</v>
      </c>
      <c r="L1286" s="66">
        <f t="shared" si="2315"/>
        <v>1.0006330800000001</v>
      </c>
      <c r="M1286" s="70">
        <f t="shared" si="2388"/>
        <v>1.0025002700000001</v>
      </c>
      <c r="N1286" s="70">
        <f t="shared" si="2373"/>
        <v>1.1274580994746508</v>
      </c>
      <c r="O1286" s="66">
        <f t="shared" si="2383"/>
        <v>1.1281718700000001</v>
      </c>
      <c r="P1286" s="66">
        <f t="shared" si="2316"/>
        <v>34113.51438832</v>
      </c>
      <c r="Q1286" s="74">
        <f t="shared" si="2317"/>
        <v>0</v>
      </c>
      <c r="R1286" s="75">
        <f t="shared" si="2384"/>
        <v>0</v>
      </c>
      <c r="S1286" s="66">
        <f t="shared" si="2385"/>
        <v>0</v>
      </c>
      <c r="T1286" s="10">
        <f t="shared" si="2329"/>
        <v>0.06</v>
      </c>
      <c r="U1286" s="74">
        <f t="shared" si="2380"/>
        <v>19</v>
      </c>
      <c r="V1286" s="74">
        <v>252</v>
      </c>
      <c r="W1286" s="70">
        <f t="shared" si="2318"/>
        <v>1.004402955</v>
      </c>
      <c r="X1286" s="66">
        <f t="shared" si="2319"/>
        <v>150.20026874000001</v>
      </c>
      <c r="Y1286" s="66">
        <v>0</v>
      </c>
      <c r="Z1286" s="67">
        <f t="shared" si="2320"/>
        <v>0</v>
      </c>
      <c r="AA1286" s="68" t="str">
        <f t="shared" si="2330"/>
        <v>A+INCORP J=</v>
      </c>
      <c r="AB1286" s="11">
        <f t="shared" si="2331"/>
        <v>43948</v>
      </c>
      <c r="AC1286" s="3"/>
      <c r="AD1286" s="1"/>
      <c r="AE1286" s="11"/>
      <c r="AF1286" s="5"/>
      <c r="AG1286" s="1"/>
      <c r="AH1286" s="1"/>
      <c r="AI1286" s="1"/>
      <c r="AJ1286" s="1"/>
      <c r="AK1286" s="10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5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5"/>
      <c r="HA1286" s="5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1"/>
      <c r="JR1286" s="1"/>
      <c r="JS1286" s="1"/>
      <c r="JT1286" s="1"/>
      <c r="JU1286" s="1"/>
      <c r="JV1286" s="1"/>
      <c r="JW1286" s="1"/>
      <c r="JX1286" s="1"/>
      <c r="JY1286" s="3"/>
      <c r="JZ1286" s="1"/>
      <c r="KA1286" s="1"/>
      <c r="KB1286" s="1"/>
      <c r="KC1286" s="1"/>
      <c r="KD1286" s="1"/>
      <c r="KE1286" s="1"/>
    </row>
    <row r="1287" spans="1:291" x14ac:dyDescent="0.2">
      <c r="A1287" s="196">
        <f t="shared" si="2323"/>
        <v>43945</v>
      </c>
      <c r="B1287" s="66">
        <f t="shared" si="2386"/>
        <v>34272.779788160005</v>
      </c>
      <c r="C1287" s="66">
        <f t="shared" si="2387"/>
        <v>34091.931468349998</v>
      </c>
      <c r="D1287" s="77">
        <f t="shared" si="2324"/>
        <v>5344.75</v>
      </c>
      <c r="E1287" s="67">
        <f>VLOOKUP(A1286,[1]Plan1!$DQ$117:$DS$314,3)</f>
        <v>5348.49</v>
      </c>
      <c r="F1287" s="11">
        <f t="shared" si="2325"/>
        <v>43916</v>
      </c>
      <c r="G1287" s="73">
        <f t="shared" si="2313"/>
        <v>6.9975209317552078E-4</v>
      </c>
      <c r="H1287" s="11">
        <f t="shared" si="2326"/>
        <v>43948</v>
      </c>
      <c r="I1287" s="11">
        <f t="shared" si="2314"/>
        <v>43948</v>
      </c>
      <c r="J1287" s="1">
        <f t="shared" si="2327"/>
        <v>21</v>
      </c>
      <c r="K1287" s="1">
        <f t="shared" si="2328"/>
        <v>20</v>
      </c>
      <c r="L1287" s="66">
        <f t="shared" si="2315"/>
        <v>1.00066641</v>
      </c>
      <c r="M1287" s="70">
        <f t="shared" si="2388"/>
        <v>1.0025002700000001</v>
      </c>
      <c r="N1287" s="70">
        <f t="shared" si="2373"/>
        <v>1.1274580994746508</v>
      </c>
      <c r="O1287" s="66">
        <f t="shared" si="2383"/>
        <v>1.12820944</v>
      </c>
      <c r="P1287" s="66">
        <f t="shared" si="2316"/>
        <v>34114.650672390002</v>
      </c>
      <c r="Q1287" s="74">
        <f t="shared" si="2317"/>
        <v>0</v>
      </c>
      <c r="R1287" s="75">
        <f t="shared" si="2384"/>
        <v>0</v>
      </c>
      <c r="S1287" s="66">
        <f t="shared" si="2385"/>
        <v>0</v>
      </c>
      <c r="T1287" s="10">
        <f t="shared" si="2329"/>
        <v>0.06</v>
      </c>
      <c r="U1287" s="74">
        <f t="shared" si="2380"/>
        <v>20</v>
      </c>
      <c r="V1287" s="74">
        <v>252</v>
      </c>
      <c r="W1287" s="70">
        <f t="shared" si="2318"/>
        <v>1.004635226</v>
      </c>
      <c r="X1287" s="66">
        <f t="shared" si="2319"/>
        <v>158.12911577</v>
      </c>
      <c r="Y1287" s="66">
        <v>0</v>
      </c>
      <c r="Z1287" s="67">
        <f t="shared" si="2320"/>
        <v>0</v>
      </c>
      <c r="AA1287" s="68" t="str">
        <f t="shared" si="2330"/>
        <v>A+INCORP J=</v>
      </c>
      <c r="AB1287" s="11">
        <f t="shared" si="2331"/>
        <v>43948</v>
      </c>
      <c r="AC1287" s="3"/>
      <c r="AD1287" s="1"/>
      <c r="AE1287" s="11"/>
      <c r="AF1287" s="5"/>
      <c r="AG1287" s="1"/>
      <c r="AH1287" s="1"/>
      <c r="AI1287" s="1"/>
      <c r="AJ1287" s="1"/>
      <c r="AK1287" s="10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5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5"/>
      <c r="HA1287" s="5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1"/>
      <c r="JR1287" s="1"/>
      <c r="JS1287" s="1"/>
      <c r="JT1287" s="1"/>
      <c r="JU1287" s="1"/>
      <c r="JV1287" s="1"/>
      <c r="JW1287" s="1"/>
      <c r="JX1287" s="1"/>
      <c r="JY1287" s="3"/>
      <c r="JZ1287" s="1"/>
      <c r="KA1287" s="1"/>
      <c r="KB1287" s="1"/>
      <c r="KC1287" s="1"/>
      <c r="KD1287" s="1"/>
      <c r="KE1287" s="1"/>
    </row>
    <row r="1288" spans="1:291" x14ac:dyDescent="0.2">
      <c r="A1288" s="196">
        <f t="shared" si="2323"/>
        <v>43946</v>
      </c>
      <c r="B1288" s="66">
        <f t="shared" si="2386"/>
        <v>34281.847631960001</v>
      </c>
      <c r="C1288" s="66">
        <f t="shared" si="2387"/>
        <v>34091.931468349998</v>
      </c>
      <c r="D1288" s="77">
        <f t="shared" si="2324"/>
        <v>5344.75</v>
      </c>
      <c r="E1288" s="67">
        <f>VLOOKUP(A1287,[1]Plan1!$DQ$117:$DS$314,3)</f>
        <v>5348.49</v>
      </c>
      <c r="F1288" s="11">
        <f t="shared" si="2325"/>
        <v>43916</v>
      </c>
      <c r="G1288" s="73">
        <f t="shared" si="2313"/>
        <v>6.9975209317552078E-4</v>
      </c>
      <c r="H1288" s="11">
        <f t="shared" si="2326"/>
        <v>43976</v>
      </c>
      <c r="I1288" s="11">
        <f t="shared" si="2314"/>
        <v>43948</v>
      </c>
      <c r="J1288" s="1">
        <f t="shared" si="2327"/>
        <v>21</v>
      </c>
      <c r="K1288" s="1">
        <f t="shared" si="2328"/>
        <v>21</v>
      </c>
      <c r="L1288" s="66">
        <f t="shared" si="2315"/>
        <v>1.0006997500000001</v>
      </c>
      <c r="M1288" s="70">
        <f t="shared" si="2388"/>
        <v>1.0025002700000001</v>
      </c>
      <c r="N1288" s="70">
        <f t="shared" si="2373"/>
        <v>1.1274580994746508</v>
      </c>
      <c r="O1288" s="66">
        <f t="shared" si="2383"/>
        <v>1.12824703</v>
      </c>
      <c r="P1288" s="66">
        <f t="shared" si="2316"/>
        <v>34115.787297390001</v>
      </c>
      <c r="Q1288" s="74">
        <f t="shared" si="2317"/>
        <v>0</v>
      </c>
      <c r="R1288" s="75">
        <f t="shared" si="2384"/>
        <v>0</v>
      </c>
      <c r="S1288" s="66">
        <f t="shared" si="2385"/>
        <v>0</v>
      </c>
      <c r="T1288" s="10">
        <f t="shared" si="2329"/>
        <v>0.06</v>
      </c>
      <c r="U1288" s="74">
        <f t="shared" si="2380"/>
        <v>21</v>
      </c>
      <c r="V1288" s="74">
        <v>252</v>
      </c>
      <c r="W1288" s="70">
        <f t="shared" si="2318"/>
        <v>1.004867551</v>
      </c>
      <c r="X1288" s="66">
        <f t="shared" si="2319"/>
        <v>166.06033457000001</v>
      </c>
      <c r="Y1288" s="66">
        <v>0</v>
      </c>
      <c r="Z1288" s="67">
        <f t="shared" si="2320"/>
        <v>0</v>
      </c>
      <c r="AA1288" s="68" t="str">
        <f t="shared" si="2330"/>
        <v>A+INCORP J=</v>
      </c>
      <c r="AB1288" s="11">
        <f t="shared" si="2331"/>
        <v>43948</v>
      </c>
      <c r="AC1288" s="3"/>
      <c r="AD1288" s="1"/>
      <c r="AE1288" s="11"/>
      <c r="AF1288" s="5"/>
      <c r="AG1288" s="1"/>
      <c r="AH1288" s="1"/>
      <c r="AI1288" s="1"/>
      <c r="AJ1288" s="1"/>
      <c r="AK1288" s="10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5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5"/>
      <c r="HA1288" s="5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1"/>
      <c r="JR1288" s="1"/>
      <c r="JS1288" s="1"/>
      <c r="JT1288" s="1"/>
      <c r="JU1288" s="1"/>
      <c r="JV1288" s="1"/>
      <c r="JW1288" s="1"/>
      <c r="JX1288" s="1"/>
      <c r="JY1288" s="3"/>
      <c r="JZ1288" s="1"/>
      <c r="KA1288" s="1"/>
      <c r="KB1288" s="1"/>
      <c r="KC1288" s="1"/>
      <c r="KD1288" s="1"/>
      <c r="KE1288" s="1"/>
    </row>
    <row r="1289" spans="1:291" x14ac:dyDescent="0.2">
      <c r="A1289" s="196">
        <f t="shared" si="2323"/>
        <v>43947</v>
      </c>
      <c r="B1289" s="66">
        <f t="shared" si="2386"/>
        <v>34281.847631960001</v>
      </c>
      <c r="C1289" s="66">
        <f t="shared" si="2387"/>
        <v>34091.931468349998</v>
      </c>
      <c r="D1289" s="77">
        <f t="shared" si="2324"/>
        <v>5344.75</v>
      </c>
      <c r="E1289" s="67">
        <f>VLOOKUP(A1288,[1]Plan1!$DQ$117:$DS$314,3)</f>
        <v>5348.49</v>
      </c>
      <c r="F1289" s="11">
        <f t="shared" si="2325"/>
        <v>43916</v>
      </c>
      <c r="G1289" s="73">
        <f t="shared" si="2313"/>
        <v>6.9975209317552078E-4</v>
      </c>
      <c r="H1289" s="11">
        <f t="shared" si="2326"/>
        <v>43976</v>
      </c>
      <c r="I1289" s="11">
        <f t="shared" si="2314"/>
        <v>43948</v>
      </c>
      <c r="J1289" s="1">
        <f t="shared" si="2327"/>
        <v>21</v>
      </c>
      <c r="K1289" s="1">
        <f t="shared" si="2328"/>
        <v>21</v>
      </c>
      <c r="L1289" s="66">
        <f t="shared" si="2315"/>
        <v>1.0006997500000001</v>
      </c>
      <c r="M1289" s="70">
        <f t="shared" si="2388"/>
        <v>1.0025002700000001</v>
      </c>
      <c r="N1289" s="70">
        <f t="shared" si="2373"/>
        <v>1.1274580994746508</v>
      </c>
      <c r="O1289" s="66">
        <f t="shared" si="2383"/>
        <v>1.12824703</v>
      </c>
      <c r="P1289" s="66">
        <f t="shared" si="2316"/>
        <v>34115.787297390001</v>
      </c>
      <c r="Q1289" s="74">
        <f t="shared" si="2317"/>
        <v>0</v>
      </c>
      <c r="R1289" s="75">
        <f t="shared" si="2384"/>
        <v>0</v>
      </c>
      <c r="S1289" s="66">
        <f t="shared" si="2385"/>
        <v>0</v>
      </c>
      <c r="T1289" s="10">
        <f t="shared" si="2329"/>
        <v>0.06</v>
      </c>
      <c r="U1289" s="74">
        <f t="shared" si="2380"/>
        <v>21</v>
      </c>
      <c r="V1289" s="74">
        <v>252</v>
      </c>
      <c r="W1289" s="70">
        <f t="shared" si="2318"/>
        <v>1.004867551</v>
      </c>
      <c r="X1289" s="66">
        <f t="shared" si="2319"/>
        <v>166.06033457000001</v>
      </c>
      <c r="Y1289" s="66">
        <v>0</v>
      </c>
      <c r="Z1289" s="67">
        <f t="shared" si="2320"/>
        <v>0</v>
      </c>
      <c r="AA1289" s="68" t="str">
        <f t="shared" si="2330"/>
        <v>A+INCORP J=</v>
      </c>
      <c r="AB1289" s="11">
        <f t="shared" si="2331"/>
        <v>43948</v>
      </c>
      <c r="AC1289" s="3"/>
      <c r="AD1289" s="1"/>
      <c r="AE1289" s="11"/>
      <c r="AF1289" s="5"/>
      <c r="AG1289" s="1"/>
      <c r="AH1289" s="1"/>
      <c r="AI1289" s="1"/>
      <c r="AJ1289" s="1"/>
      <c r="AK1289" s="10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5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5"/>
      <c r="HA1289" s="5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1"/>
      <c r="JR1289" s="1"/>
      <c r="JS1289" s="1"/>
      <c r="JT1289" s="1"/>
      <c r="JU1289" s="1"/>
      <c r="JV1289" s="1"/>
      <c r="JW1289" s="1"/>
      <c r="JX1289" s="1"/>
      <c r="JY1289" s="3"/>
      <c r="JZ1289" s="1"/>
      <c r="KA1289" s="1"/>
      <c r="KB1289" s="1"/>
      <c r="KC1289" s="1"/>
      <c r="KD1289" s="1"/>
      <c r="KE1289" s="1"/>
    </row>
    <row r="1290" spans="1:291" x14ac:dyDescent="0.2">
      <c r="A1290" s="196">
        <f t="shared" si="2323"/>
        <v>43948</v>
      </c>
      <c r="B1290" s="66">
        <f t="shared" ref="B1290:B1353" si="2389">(P1290+X1290)</f>
        <v>34281.847631960001</v>
      </c>
      <c r="C1290" s="66">
        <f t="shared" si="2387"/>
        <v>34091.931468349998</v>
      </c>
      <c r="D1290" s="77">
        <f t="shared" si="2324"/>
        <v>5344.75</v>
      </c>
      <c r="E1290" s="67">
        <f>VLOOKUP(A1289,[1]Plan1!$DQ$117:$DS$314,3)</f>
        <v>5348.49</v>
      </c>
      <c r="F1290" s="11">
        <f t="shared" si="2325"/>
        <v>43916</v>
      </c>
      <c r="G1290" s="73">
        <f t="shared" ref="G1290:G1353" si="2390">(E1290/D1290)-1</f>
        <v>6.9975209317552078E-4</v>
      </c>
      <c r="H1290" s="11">
        <f t="shared" si="2326"/>
        <v>43976</v>
      </c>
      <c r="I1290" s="11">
        <f t="shared" ref="I1290:I1353" si="2391">IF(A1290&gt;I1289,H1290,I1289)</f>
        <v>43948</v>
      </c>
      <c r="J1290" s="1">
        <f t="shared" si="2327"/>
        <v>21</v>
      </c>
      <c r="K1290" s="1">
        <f t="shared" si="2328"/>
        <v>21</v>
      </c>
      <c r="L1290" s="66">
        <f t="shared" ref="L1290:L1353" si="2392">TRUNC((E1290/D1290)^TRUNC((K1290/J1290),9),8)</f>
        <v>1.0006997500000001</v>
      </c>
      <c r="M1290" s="70">
        <f t="shared" si="2388"/>
        <v>1.0025002700000001</v>
      </c>
      <c r="N1290" s="70">
        <f t="shared" si="2373"/>
        <v>1.1274580994746508</v>
      </c>
      <c r="O1290" s="66">
        <f t="shared" si="2383"/>
        <v>1.12824703</v>
      </c>
      <c r="P1290" s="66">
        <f t="shared" ref="P1290:P1353" si="2393">TRUNC(C1290*L1290,8)</f>
        <v>34115.787297390001</v>
      </c>
      <c r="Q1290" s="74">
        <f t="shared" ref="Q1290:Q1353" si="2394">IF(VLOOKUP(A1290,AE$10:AM$114,9)=VLOOKUP(A1289,AE$10:AM$114,9),0,VLOOKUP(A1290,AE$10:AM$114,9))</f>
        <v>42</v>
      </c>
      <c r="R1290" s="75">
        <f t="shared" si="2384"/>
        <v>9.1318088061106709E-2</v>
      </c>
      <c r="S1290" s="66">
        <f t="shared" si="2385"/>
        <v>3113.21</v>
      </c>
      <c r="T1290" s="10">
        <f t="shared" si="2329"/>
        <v>0.06</v>
      </c>
      <c r="U1290" s="74">
        <f t="shared" si="2380"/>
        <v>21</v>
      </c>
      <c r="V1290" s="74">
        <v>252</v>
      </c>
      <c r="W1290" s="70">
        <f t="shared" ref="W1290:W1353" si="2395">ROUND((1+T1290)^TRUNC((U1290/V1290),9),9)</f>
        <v>1.004867551</v>
      </c>
      <c r="X1290" s="66">
        <f t="shared" ref="X1290:X1353" si="2396">TRUNC((P1290*(W1290-1)),8)</f>
        <v>166.06033457000001</v>
      </c>
      <c r="Y1290" s="66">
        <v>0</v>
      </c>
      <c r="Z1290" s="67">
        <f t="shared" ref="Z1290:Z1353" si="2397">IF(S1290&gt;0,S1290+X1290,0)</f>
        <v>3279.2703345700002</v>
      </c>
      <c r="AA1290" s="68" t="str">
        <f t="shared" si="2330"/>
        <v>A+INCORP J=</v>
      </c>
      <c r="AB1290" s="11">
        <f t="shared" si="2331"/>
        <v>43948</v>
      </c>
      <c r="AC1290" s="3"/>
      <c r="AD1290" s="1"/>
      <c r="AE1290" s="11"/>
      <c r="AF1290" s="5"/>
      <c r="AG1290" s="1"/>
      <c r="AH1290" s="1"/>
      <c r="AI1290" s="1"/>
      <c r="AJ1290" s="1"/>
      <c r="AK1290" s="10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5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5"/>
      <c r="HA1290" s="5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1"/>
      <c r="JR1290" s="1"/>
      <c r="JS1290" s="1"/>
      <c r="JT1290" s="1"/>
      <c r="JU1290" s="1"/>
      <c r="JV1290" s="1"/>
      <c r="JW1290" s="1"/>
      <c r="JX1290" s="1"/>
      <c r="JY1290" s="3"/>
      <c r="JZ1290" s="1"/>
      <c r="KA1290" s="1"/>
      <c r="KB1290" s="1"/>
      <c r="KC1290" s="1"/>
      <c r="KD1290" s="1"/>
      <c r="KE1290" s="1"/>
    </row>
    <row r="1291" spans="1:291" x14ac:dyDescent="0.2">
      <c r="A1291" s="196">
        <f t="shared" ref="A1291:A1354" si="2398">(A1290+1)</f>
        <v>43949</v>
      </c>
      <c r="B1291" s="66">
        <f t="shared" si="2389"/>
        <v>31170.751339760001</v>
      </c>
      <c r="C1291" s="66">
        <f t="shared" si="2387"/>
        <v>31168.637631959999</v>
      </c>
      <c r="D1291" s="77">
        <f t="shared" ref="D1291:D1354" si="2399">IF(E1291=E1290,D1290,E1290)</f>
        <v>5348.49</v>
      </c>
      <c r="E1291" s="67">
        <f>VLOOKUP(A1290,[1]Plan1!$DQ$117:$DS$314,3)</f>
        <v>5331.91</v>
      </c>
      <c r="F1291" s="11">
        <f t="shared" ref="F1291:F1354" si="2400">IF(D1291=D1290,F1290,A1291)</f>
        <v>43949</v>
      </c>
      <c r="G1291" s="73">
        <f t="shared" si="2390"/>
        <v>-3.0999403569978989E-3</v>
      </c>
      <c r="H1291" s="11">
        <f t="shared" ref="H1291:H1354" si="2401">IF(DAY(A1291)=25,VLOOKUP(A1291,AJ$118:AP$450,4),H1290)</f>
        <v>43976</v>
      </c>
      <c r="I1291" s="11">
        <f t="shared" si="2391"/>
        <v>43976</v>
      </c>
      <c r="J1291" s="1">
        <f t="shared" ref="J1291:J1354" si="2402">IF(I1291=I1290,J1290,NETWORKDAYS(I1290,I1291,$AE$118:$AE$502)-1)</f>
        <v>19</v>
      </c>
      <c r="K1291" s="1">
        <f t="shared" ref="K1291:K1354" si="2403">(J1291-(NETWORKDAYS(A1291,I1291,AE$118:AE$502)-1))</f>
        <v>1</v>
      </c>
      <c r="L1291" s="66">
        <f t="shared" si="2392"/>
        <v>0.99983659999999996</v>
      </c>
      <c r="M1291" s="70">
        <f t="shared" si="2388"/>
        <v>1.0006997500000001</v>
      </c>
      <c r="N1291" s="70">
        <f t="shared" si="2373"/>
        <v>1.1282470382797583</v>
      </c>
      <c r="O1291" s="66">
        <f t="shared" si="2383"/>
        <v>1.12806268</v>
      </c>
      <c r="P1291" s="66">
        <f t="shared" si="2393"/>
        <v>31163.54467657</v>
      </c>
      <c r="Q1291" s="74">
        <f t="shared" si="2394"/>
        <v>0</v>
      </c>
      <c r="R1291" s="75">
        <f t="shared" si="2384"/>
        <v>0</v>
      </c>
      <c r="S1291" s="66">
        <f t="shared" si="2385"/>
        <v>0</v>
      </c>
      <c r="T1291" s="10">
        <f t="shared" ref="T1291:T1354" si="2404">IF(Q1290&gt;0,VLOOKUP(A1290,$AE$11:$AH$20,4),T1290)</f>
        <v>0.06</v>
      </c>
      <c r="U1291" s="74">
        <f t="shared" si="2380"/>
        <v>1</v>
      </c>
      <c r="V1291" s="74">
        <v>252</v>
      </c>
      <c r="W1291" s="70">
        <f t="shared" si="2395"/>
        <v>1.0002312529999999</v>
      </c>
      <c r="X1291" s="66">
        <f t="shared" si="2396"/>
        <v>7.2066631900000004</v>
      </c>
      <c r="Y1291" s="66">
        <v>0</v>
      </c>
      <c r="Z1291" s="67">
        <f t="shared" si="2397"/>
        <v>0</v>
      </c>
      <c r="AA1291" s="68" t="str">
        <f t="shared" ref="AA1291:AA1354" si="2405">IF($Q1290&gt;0,VLOOKUP($A1290,$AE$10:$AO$114,($AN$7)+1),AA1290)</f>
        <v>A+INCORP J=</v>
      </c>
      <c r="AB1291" s="11">
        <f t="shared" ref="AB1291:AB1354" si="2406">IF($Q1290&gt;0,VLOOKUP($A1290,$AE$10:$AO$114,($AO$7)+1),AB1290)</f>
        <v>43976</v>
      </c>
      <c r="AC1291" s="3"/>
      <c r="AD1291" s="1"/>
      <c r="AE1291" s="11"/>
      <c r="AF1291" s="5"/>
      <c r="AG1291" s="1"/>
      <c r="AH1291" s="1"/>
      <c r="AI1291" s="1"/>
      <c r="AJ1291" s="1"/>
      <c r="AK1291" s="10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5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5"/>
      <c r="HA1291" s="5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1"/>
      <c r="JR1291" s="1"/>
      <c r="JS1291" s="1"/>
      <c r="JT1291" s="1"/>
      <c r="JU1291" s="1"/>
      <c r="JV1291" s="1"/>
      <c r="JW1291" s="1"/>
      <c r="JX1291" s="1"/>
      <c r="JY1291" s="3"/>
      <c r="JZ1291" s="1"/>
      <c r="KA1291" s="1"/>
      <c r="KB1291" s="1"/>
      <c r="KC1291" s="1"/>
      <c r="KD1291" s="1"/>
      <c r="KE1291" s="1"/>
    </row>
    <row r="1292" spans="1:291" x14ac:dyDescent="0.2">
      <c r="A1292" s="196">
        <f t="shared" si="2398"/>
        <v>43950</v>
      </c>
      <c r="B1292" s="66">
        <f t="shared" si="2389"/>
        <v>31172.86527894</v>
      </c>
      <c r="C1292" s="66">
        <f t="shared" si="2387"/>
        <v>31168.637631959999</v>
      </c>
      <c r="D1292" s="77">
        <f t="shared" si="2399"/>
        <v>5348.49</v>
      </c>
      <c r="E1292" s="67">
        <f>VLOOKUP(A1291,[1]Plan1!$DQ$117:$DS$314,3)</f>
        <v>5331.91</v>
      </c>
      <c r="F1292" s="11">
        <f t="shared" si="2400"/>
        <v>43949</v>
      </c>
      <c r="G1292" s="73">
        <f t="shared" si="2390"/>
        <v>-3.0999403569978989E-3</v>
      </c>
      <c r="H1292" s="11">
        <f t="shared" si="2401"/>
        <v>43976</v>
      </c>
      <c r="I1292" s="11">
        <f t="shared" si="2391"/>
        <v>43976</v>
      </c>
      <c r="J1292" s="1">
        <f t="shared" si="2402"/>
        <v>19</v>
      </c>
      <c r="K1292" s="1">
        <f t="shared" si="2403"/>
        <v>2</v>
      </c>
      <c r="L1292" s="66">
        <f t="shared" si="2392"/>
        <v>0.99967322999999997</v>
      </c>
      <c r="M1292" s="70">
        <f t="shared" si="2388"/>
        <v>1.0006997500000001</v>
      </c>
      <c r="N1292" s="70">
        <f t="shared" si="2373"/>
        <v>1.1282470382797583</v>
      </c>
      <c r="O1292" s="66">
        <f t="shared" si="2383"/>
        <v>1.12787836</v>
      </c>
      <c r="P1292" s="66">
        <f t="shared" si="2393"/>
        <v>31158.452656239999</v>
      </c>
      <c r="Q1292" s="74">
        <f t="shared" si="2394"/>
        <v>0</v>
      </c>
      <c r="R1292" s="75">
        <f t="shared" si="2384"/>
        <v>0</v>
      </c>
      <c r="S1292" s="66">
        <f t="shared" si="2385"/>
        <v>0</v>
      </c>
      <c r="T1292" s="10">
        <f t="shared" si="2404"/>
        <v>0.06</v>
      </c>
      <c r="U1292" s="74">
        <f t="shared" si="2380"/>
        <v>2</v>
      </c>
      <c r="V1292" s="74">
        <v>252</v>
      </c>
      <c r="W1292" s="70">
        <f t="shared" si="2395"/>
        <v>1.000462559</v>
      </c>
      <c r="X1292" s="66">
        <f t="shared" si="2396"/>
        <v>14.4126227</v>
      </c>
      <c r="Y1292" s="66">
        <v>0</v>
      </c>
      <c r="Z1292" s="67">
        <f t="shared" si="2397"/>
        <v>0</v>
      </c>
      <c r="AA1292" s="68" t="str">
        <f t="shared" si="2405"/>
        <v>A+INCORP J=</v>
      </c>
      <c r="AB1292" s="11">
        <f t="shared" si="2406"/>
        <v>43976</v>
      </c>
      <c r="AC1292" s="3"/>
      <c r="AD1292" s="1"/>
      <c r="AE1292" s="11"/>
      <c r="AF1292" s="5"/>
      <c r="AG1292" s="1"/>
      <c r="AH1292" s="1"/>
      <c r="AI1292" s="1"/>
      <c r="AJ1292" s="1"/>
      <c r="AK1292" s="10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5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5"/>
      <c r="HA1292" s="5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1"/>
      <c r="JR1292" s="1"/>
      <c r="JS1292" s="1"/>
      <c r="JT1292" s="1"/>
      <c r="JU1292" s="1"/>
      <c r="JV1292" s="1"/>
      <c r="JW1292" s="1"/>
      <c r="JX1292" s="1"/>
      <c r="JY1292" s="3"/>
      <c r="JZ1292" s="1"/>
      <c r="KA1292" s="1"/>
      <c r="KB1292" s="1"/>
      <c r="KC1292" s="1"/>
      <c r="KD1292" s="1"/>
      <c r="KE1292" s="1"/>
    </row>
    <row r="1293" spans="1:291" x14ac:dyDescent="0.2">
      <c r="A1293" s="196">
        <f t="shared" si="2398"/>
        <v>43951</v>
      </c>
      <c r="B1293" s="66">
        <f t="shared" si="2389"/>
        <v>31174.979449319999</v>
      </c>
      <c r="C1293" s="66">
        <f t="shared" si="2387"/>
        <v>31168.637631959999</v>
      </c>
      <c r="D1293" s="77">
        <f t="shared" si="2399"/>
        <v>5348.49</v>
      </c>
      <c r="E1293" s="67">
        <f>VLOOKUP(A1292,[1]Plan1!$DQ$117:$DS$314,3)</f>
        <v>5331.91</v>
      </c>
      <c r="F1293" s="11">
        <f t="shared" si="2400"/>
        <v>43949</v>
      </c>
      <c r="G1293" s="73">
        <f t="shared" si="2390"/>
        <v>-3.0999403569978989E-3</v>
      </c>
      <c r="H1293" s="11">
        <f t="shared" si="2401"/>
        <v>43976</v>
      </c>
      <c r="I1293" s="11">
        <f t="shared" si="2391"/>
        <v>43976</v>
      </c>
      <c r="J1293" s="1">
        <f t="shared" si="2402"/>
        <v>19</v>
      </c>
      <c r="K1293" s="1">
        <f t="shared" si="2403"/>
        <v>3</v>
      </c>
      <c r="L1293" s="66">
        <f t="shared" si="2392"/>
        <v>0.99950989000000001</v>
      </c>
      <c r="M1293" s="70">
        <f t="shared" si="2388"/>
        <v>1.0006997500000001</v>
      </c>
      <c r="N1293" s="70">
        <f t="shared" si="2373"/>
        <v>1.1282470382797583</v>
      </c>
      <c r="O1293" s="66">
        <f t="shared" si="2383"/>
        <v>1.12769407</v>
      </c>
      <c r="P1293" s="66">
        <f t="shared" si="2393"/>
        <v>31153.361570969999</v>
      </c>
      <c r="Q1293" s="74">
        <f t="shared" si="2394"/>
        <v>0</v>
      </c>
      <c r="R1293" s="75">
        <f t="shared" si="2384"/>
        <v>0</v>
      </c>
      <c r="S1293" s="66">
        <f t="shared" si="2385"/>
        <v>0</v>
      </c>
      <c r="T1293" s="10">
        <f t="shared" si="2404"/>
        <v>0.06</v>
      </c>
      <c r="U1293" s="74">
        <f t="shared" si="2380"/>
        <v>3</v>
      </c>
      <c r="V1293" s="74">
        <v>252</v>
      </c>
      <c r="W1293" s="70">
        <f t="shared" si="2395"/>
        <v>1.0006939180000001</v>
      </c>
      <c r="X1293" s="66">
        <f t="shared" si="2396"/>
        <v>21.617878350000002</v>
      </c>
      <c r="Y1293" s="66">
        <v>0</v>
      </c>
      <c r="Z1293" s="67">
        <f t="shared" si="2397"/>
        <v>0</v>
      </c>
      <c r="AA1293" s="68" t="str">
        <f t="shared" si="2405"/>
        <v>A+INCORP J=</v>
      </c>
      <c r="AB1293" s="11">
        <f t="shared" si="2406"/>
        <v>43976</v>
      </c>
      <c r="AC1293" s="3"/>
      <c r="AD1293" s="1"/>
      <c r="AE1293" s="11"/>
      <c r="AF1293" s="5"/>
      <c r="AG1293" s="1"/>
      <c r="AH1293" s="1"/>
      <c r="AI1293" s="1"/>
      <c r="AJ1293" s="1"/>
      <c r="AK1293" s="10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5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5"/>
      <c r="HA1293" s="5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1"/>
      <c r="JR1293" s="1"/>
      <c r="JS1293" s="1"/>
      <c r="JT1293" s="1"/>
      <c r="JU1293" s="1"/>
      <c r="JV1293" s="1"/>
      <c r="JW1293" s="1"/>
      <c r="JX1293" s="1"/>
      <c r="JY1293" s="3"/>
      <c r="JZ1293" s="1"/>
      <c r="KA1293" s="1"/>
      <c r="KB1293" s="1"/>
      <c r="KC1293" s="1"/>
      <c r="KD1293" s="1"/>
      <c r="KE1293" s="1"/>
    </row>
    <row r="1294" spans="1:291" x14ac:dyDescent="0.2">
      <c r="A1294" s="196">
        <f t="shared" si="2398"/>
        <v>43952</v>
      </c>
      <c r="B1294" s="66">
        <f t="shared" si="2389"/>
        <v>31177.093881889999</v>
      </c>
      <c r="C1294" s="66">
        <f t="shared" si="2387"/>
        <v>31168.637631959999</v>
      </c>
      <c r="D1294" s="77">
        <f t="shared" si="2399"/>
        <v>5348.49</v>
      </c>
      <c r="E1294" s="67">
        <f>VLOOKUP(A1293,[1]Plan1!$DQ$117:$DS$314,3)</f>
        <v>5331.91</v>
      </c>
      <c r="F1294" s="11">
        <f t="shared" si="2400"/>
        <v>43949</v>
      </c>
      <c r="G1294" s="73">
        <f t="shared" si="2390"/>
        <v>-3.0999403569978989E-3</v>
      </c>
      <c r="H1294" s="11">
        <f t="shared" si="2401"/>
        <v>43976</v>
      </c>
      <c r="I1294" s="11">
        <f t="shared" si="2391"/>
        <v>43976</v>
      </c>
      <c r="J1294" s="1">
        <f t="shared" si="2402"/>
        <v>19</v>
      </c>
      <c r="K1294" s="1">
        <f t="shared" si="2403"/>
        <v>4</v>
      </c>
      <c r="L1294" s="66">
        <f t="shared" si="2392"/>
        <v>0.99934657999999998</v>
      </c>
      <c r="M1294" s="70">
        <f t="shared" si="2388"/>
        <v>1.0006997500000001</v>
      </c>
      <c r="N1294" s="70">
        <f t="shared" si="2373"/>
        <v>1.1282470382797583</v>
      </c>
      <c r="O1294" s="66">
        <f t="shared" si="2383"/>
        <v>1.1275098100000001</v>
      </c>
      <c r="P1294" s="66">
        <f t="shared" si="2393"/>
        <v>31148.271420749999</v>
      </c>
      <c r="Q1294" s="74">
        <f t="shared" si="2394"/>
        <v>0</v>
      </c>
      <c r="R1294" s="75">
        <f t="shared" si="2384"/>
        <v>0</v>
      </c>
      <c r="S1294" s="66">
        <f t="shared" si="2385"/>
        <v>0</v>
      </c>
      <c r="T1294" s="10">
        <f t="shared" si="2404"/>
        <v>0.06</v>
      </c>
      <c r="U1294" s="74">
        <f t="shared" si="2380"/>
        <v>4</v>
      </c>
      <c r="V1294" s="74">
        <v>252</v>
      </c>
      <c r="W1294" s="70">
        <f t="shared" si="2395"/>
        <v>1.0009253309999999</v>
      </c>
      <c r="X1294" s="66">
        <f t="shared" si="2396"/>
        <v>28.822461140000001</v>
      </c>
      <c r="Y1294" s="66">
        <v>0</v>
      </c>
      <c r="Z1294" s="67">
        <f t="shared" si="2397"/>
        <v>0</v>
      </c>
      <c r="AA1294" s="68" t="str">
        <f t="shared" si="2405"/>
        <v>A+INCORP J=</v>
      </c>
      <c r="AB1294" s="11">
        <f t="shared" si="2406"/>
        <v>43976</v>
      </c>
      <c r="AC1294" s="3"/>
      <c r="AD1294" s="1"/>
      <c r="AE1294" s="11"/>
      <c r="AF1294" s="5"/>
      <c r="AG1294" s="1"/>
      <c r="AH1294" s="1"/>
      <c r="AI1294" s="1"/>
      <c r="AJ1294" s="1"/>
      <c r="AK1294" s="10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5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5"/>
      <c r="HA1294" s="5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1"/>
      <c r="JR1294" s="1"/>
      <c r="JS1294" s="1"/>
      <c r="JT1294" s="1"/>
      <c r="JU1294" s="1"/>
      <c r="JV1294" s="1"/>
      <c r="JW1294" s="1"/>
      <c r="JX1294" s="1"/>
      <c r="JY1294" s="3"/>
      <c r="JZ1294" s="1"/>
      <c r="KA1294" s="1"/>
      <c r="KB1294" s="1"/>
      <c r="KC1294" s="1"/>
      <c r="KD1294" s="1"/>
      <c r="KE1294" s="1"/>
    </row>
    <row r="1295" spans="1:291" x14ac:dyDescent="0.2">
      <c r="A1295" s="196">
        <f t="shared" si="2398"/>
        <v>43953</v>
      </c>
      <c r="B1295" s="66">
        <f t="shared" si="2389"/>
        <v>31177.093881889999</v>
      </c>
      <c r="C1295" s="66">
        <f t="shared" si="2387"/>
        <v>31168.637631959999</v>
      </c>
      <c r="D1295" s="77">
        <f t="shared" si="2399"/>
        <v>5348.49</v>
      </c>
      <c r="E1295" s="67">
        <f>VLOOKUP(A1294,[1]Plan1!$DQ$117:$DS$314,3)</f>
        <v>5331.91</v>
      </c>
      <c r="F1295" s="11">
        <f t="shared" si="2400"/>
        <v>43949</v>
      </c>
      <c r="G1295" s="73">
        <f t="shared" si="2390"/>
        <v>-3.0999403569978989E-3</v>
      </c>
      <c r="H1295" s="11">
        <f t="shared" si="2401"/>
        <v>43976</v>
      </c>
      <c r="I1295" s="11">
        <f t="shared" si="2391"/>
        <v>43976</v>
      </c>
      <c r="J1295" s="1">
        <f t="shared" si="2402"/>
        <v>19</v>
      </c>
      <c r="K1295" s="1">
        <f t="shared" si="2403"/>
        <v>4</v>
      </c>
      <c r="L1295" s="66">
        <f t="shared" si="2392"/>
        <v>0.99934657999999998</v>
      </c>
      <c r="M1295" s="70">
        <f t="shared" si="2388"/>
        <v>1.0006997500000001</v>
      </c>
      <c r="N1295" s="70">
        <f t="shared" si="2373"/>
        <v>1.1282470382797583</v>
      </c>
      <c r="O1295" s="66">
        <f t="shared" si="2383"/>
        <v>1.1275098100000001</v>
      </c>
      <c r="P1295" s="66">
        <f t="shared" si="2393"/>
        <v>31148.271420749999</v>
      </c>
      <c r="Q1295" s="74">
        <f t="shared" si="2394"/>
        <v>0</v>
      </c>
      <c r="R1295" s="75">
        <f t="shared" si="2384"/>
        <v>0</v>
      </c>
      <c r="S1295" s="66">
        <f t="shared" si="2385"/>
        <v>0</v>
      </c>
      <c r="T1295" s="10">
        <f t="shared" si="2404"/>
        <v>0.06</v>
      </c>
      <c r="U1295" s="74">
        <f t="shared" si="2380"/>
        <v>4</v>
      </c>
      <c r="V1295" s="74">
        <v>252</v>
      </c>
      <c r="W1295" s="70">
        <f t="shared" si="2395"/>
        <v>1.0009253309999999</v>
      </c>
      <c r="X1295" s="66">
        <f t="shared" si="2396"/>
        <v>28.822461140000001</v>
      </c>
      <c r="Y1295" s="66">
        <v>0</v>
      </c>
      <c r="Z1295" s="67">
        <f t="shared" si="2397"/>
        <v>0</v>
      </c>
      <c r="AA1295" s="68" t="str">
        <f t="shared" si="2405"/>
        <v>A+INCORP J=</v>
      </c>
      <c r="AB1295" s="11">
        <f t="shared" si="2406"/>
        <v>43976</v>
      </c>
      <c r="AC1295" s="3"/>
      <c r="AD1295" s="1"/>
      <c r="AE1295" s="11"/>
      <c r="AF1295" s="5"/>
      <c r="AG1295" s="1"/>
      <c r="AH1295" s="1"/>
      <c r="AI1295" s="1"/>
      <c r="AJ1295" s="1"/>
      <c r="AK1295" s="10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5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5"/>
      <c r="HA1295" s="5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3"/>
      <c r="JZ1295" s="1"/>
      <c r="KA1295" s="1"/>
      <c r="KB1295" s="1"/>
      <c r="KC1295" s="1"/>
      <c r="KD1295" s="1"/>
      <c r="KE1295" s="1"/>
    </row>
    <row r="1296" spans="1:291" x14ac:dyDescent="0.2">
      <c r="A1296" s="196">
        <f t="shared" si="2398"/>
        <v>43954</v>
      </c>
      <c r="B1296" s="66">
        <f t="shared" si="2389"/>
        <v>31177.093881889999</v>
      </c>
      <c r="C1296" s="66">
        <f t="shared" si="2387"/>
        <v>31168.637631959999</v>
      </c>
      <c r="D1296" s="77">
        <f t="shared" si="2399"/>
        <v>5348.49</v>
      </c>
      <c r="E1296" s="67">
        <f>VLOOKUP(A1295,[1]Plan1!$DQ$117:$DS$314,3)</f>
        <v>5331.91</v>
      </c>
      <c r="F1296" s="11">
        <f t="shared" si="2400"/>
        <v>43949</v>
      </c>
      <c r="G1296" s="73">
        <f t="shared" si="2390"/>
        <v>-3.0999403569978989E-3</v>
      </c>
      <c r="H1296" s="11">
        <f t="shared" si="2401"/>
        <v>43976</v>
      </c>
      <c r="I1296" s="11">
        <f t="shared" si="2391"/>
        <v>43976</v>
      </c>
      <c r="J1296" s="1">
        <f t="shared" si="2402"/>
        <v>19</v>
      </c>
      <c r="K1296" s="1">
        <f t="shared" si="2403"/>
        <v>4</v>
      </c>
      <c r="L1296" s="66">
        <f t="shared" si="2392"/>
        <v>0.99934657999999998</v>
      </c>
      <c r="M1296" s="70">
        <f t="shared" si="2388"/>
        <v>1.0006997500000001</v>
      </c>
      <c r="N1296" s="70">
        <f t="shared" si="2373"/>
        <v>1.1282470382797583</v>
      </c>
      <c r="O1296" s="66">
        <f t="shared" si="2383"/>
        <v>1.1275098100000001</v>
      </c>
      <c r="P1296" s="66">
        <f t="shared" si="2393"/>
        <v>31148.271420749999</v>
      </c>
      <c r="Q1296" s="74">
        <f t="shared" si="2394"/>
        <v>0</v>
      </c>
      <c r="R1296" s="75">
        <f t="shared" si="2384"/>
        <v>0</v>
      </c>
      <c r="S1296" s="66">
        <f t="shared" si="2385"/>
        <v>0</v>
      </c>
      <c r="T1296" s="10">
        <f t="shared" si="2404"/>
        <v>0.06</v>
      </c>
      <c r="U1296" s="74">
        <f t="shared" si="2380"/>
        <v>4</v>
      </c>
      <c r="V1296" s="74">
        <v>252</v>
      </c>
      <c r="W1296" s="70">
        <f t="shared" si="2395"/>
        <v>1.0009253309999999</v>
      </c>
      <c r="X1296" s="66">
        <f t="shared" si="2396"/>
        <v>28.822461140000001</v>
      </c>
      <c r="Y1296" s="66">
        <v>0</v>
      </c>
      <c r="Z1296" s="67">
        <f t="shared" si="2397"/>
        <v>0</v>
      </c>
      <c r="AA1296" s="68" t="str">
        <f t="shared" si="2405"/>
        <v>A+INCORP J=</v>
      </c>
      <c r="AB1296" s="11">
        <f t="shared" si="2406"/>
        <v>43976</v>
      </c>
      <c r="AC1296" s="3"/>
      <c r="AD1296" s="1"/>
      <c r="AE1296" s="11"/>
      <c r="AF1296" s="5"/>
      <c r="AG1296" s="1"/>
      <c r="AH1296" s="1"/>
      <c r="AI1296" s="1"/>
      <c r="AJ1296" s="1"/>
      <c r="AK1296" s="10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5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5"/>
      <c r="HA1296" s="5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1"/>
      <c r="JR1296" s="1"/>
      <c r="JS1296" s="1"/>
      <c r="JT1296" s="1"/>
      <c r="JU1296" s="1"/>
      <c r="JV1296" s="1"/>
      <c r="JW1296" s="1"/>
      <c r="JX1296" s="1"/>
      <c r="JY1296" s="3"/>
      <c r="JZ1296" s="1"/>
      <c r="KA1296" s="1"/>
      <c r="KB1296" s="1"/>
      <c r="KC1296" s="1"/>
      <c r="KD1296" s="1"/>
      <c r="KE1296" s="1"/>
    </row>
    <row r="1297" spans="1:291" x14ac:dyDescent="0.2">
      <c r="A1297" s="196">
        <f t="shared" si="2398"/>
        <v>43955</v>
      </c>
      <c r="B1297" s="66">
        <f t="shared" si="2389"/>
        <v>31177.093881889999</v>
      </c>
      <c r="C1297" s="66">
        <f t="shared" si="2387"/>
        <v>31168.637631959999</v>
      </c>
      <c r="D1297" s="77">
        <f t="shared" si="2399"/>
        <v>5348.49</v>
      </c>
      <c r="E1297" s="67">
        <f>VLOOKUP(A1296,[1]Plan1!$DQ$117:$DS$314,3)</f>
        <v>5331.91</v>
      </c>
      <c r="F1297" s="11">
        <f t="shared" si="2400"/>
        <v>43949</v>
      </c>
      <c r="G1297" s="73">
        <f t="shared" si="2390"/>
        <v>-3.0999403569978989E-3</v>
      </c>
      <c r="H1297" s="11">
        <f t="shared" si="2401"/>
        <v>43976</v>
      </c>
      <c r="I1297" s="11">
        <f t="shared" si="2391"/>
        <v>43976</v>
      </c>
      <c r="J1297" s="1">
        <f t="shared" si="2402"/>
        <v>19</v>
      </c>
      <c r="K1297" s="1">
        <f t="shared" si="2403"/>
        <v>4</v>
      </c>
      <c r="L1297" s="66">
        <f t="shared" si="2392"/>
        <v>0.99934657999999998</v>
      </c>
      <c r="M1297" s="70">
        <f t="shared" si="2388"/>
        <v>1.0006997500000001</v>
      </c>
      <c r="N1297" s="70">
        <f t="shared" si="2373"/>
        <v>1.1282470382797583</v>
      </c>
      <c r="O1297" s="66">
        <f t="shared" si="2383"/>
        <v>1.1275098100000001</v>
      </c>
      <c r="P1297" s="66">
        <f t="shared" si="2393"/>
        <v>31148.271420749999</v>
      </c>
      <c r="Q1297" s="74">
        <f t="shared" si="2394"/>
        <v>0</v>
      </c>
      <c r="R1297" s="75">
        <f t="shared" si="2384"/>
        <v>0</v>
      </c>
      <c r="S1297" s="66">
        <f t="shared" si="2385"/>
        <v>0</v>
      </c>
      <c r="T1297" s="10">
        <f t="shared" si="2404"/>
        <v>0.06</v>
      </c>
      <c r="U1297" s="74">
        <f t="shared" si="2380"/>
        <v>4</v>
      </c>
      <c r="V1297" s="74">
        <v>252</v>
      </c>
      <c r="W1297" s="70">
        <f t="shared" si="2395"/>
        <v>1.0009253309999999</v>
      </c>
      <c r="X1297" s="66">
        <f t="shared" si="2396"/>
        <v>28.822461140000001</v>
      </c>
      <c r="Y1297" s="66">
        <v>0</v>
      </c>
      <c r="Z1297" s="67">
        <f t="shared" si="2397"/>
        <v>0</v>
      </c>
      <c r="AA1297" s="68" t="str">
        <f t="shared" si="2405"/>
        <v>A+INCORP J=</v>
      </c>
      <c r="AB1297" s="11">
        <f t="shared" si="2406"/>
        <v>43976</v>
      </c>
      <c r="AC1297" s="3"/>
      <c r="AD1297" s="1"/>
      <c r="AE1297" s="11"/>
      <c r="AF1297" s="5"/>
      <c r="AG1297" s="1"/>
      <c r="AH1297" s="1"/>
      <c r="AI1297" s="1"/>
      <c r="AJ1297" s="1"/>
      <c r="AK1297" s="10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5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5"/>
      <c r="HA1297" s="5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1"/>
      <c r="JR1297" s="1"/>
      <c r="JS1297" s="1"/>
      <c r="JT1297" s="1"/>
      <c r="JU1297" s="1"/>
      <c r="JV1297" s="1"/>
      <c r="JW1297" s="1"/>
      <c r="JX1297" s="1"/>
      <c r="JY1297" s="3"/>
      <c r="JZ1297" s="1"/>
      <c r="KA1297" s="1"/>
      <c r="KB1297" s="1"/>
      <c r="KC1297" s="1"/>
      <c r="KD1297" s="1"/>
      <c r="KE1297" s="1"/>
    </row>
    <row r="1298" spans="1:291" x14ac:dyDescent="0.2">
      <c r="A1298" s="196">
        <f t="shared" si="2398"/>
        <v>43956</v>
      </c>
      <c r="B1298" s="66">
        <f t="shared" si="2389"/>
        <v>31179.208264430003</v>
      </c>
      <c r="C1298" s="66">
        <f t="shared" si="2387"/>
        <v>31168.637631959999</v>
      </c>
      <c r="D1298" s="77">
        <f t="shared" si="2399"/>
        <v>5348.49</v>
      </c>
      <c r="E1298" s="67">
        <f>VLOOKUP(A1297,[1]Plan1!$DQ$117:$DS$314,3)</f>
        <v>5331.91</v>
      </c>
      <c r="F1298" s="11">
        <f t="shared" si="2400"/>
        <v>43949</v>
      </c>
      <c r="G1298" s="73">
        <f t="shared" si="2390"/>
        <v>-3.0999403569978989E-3</v>
      </c>
      <c r="H1298" s="11">
        <f t="shared" si="2401"/>
        <v>43976</v>
      </c>
      <c r="I1298" s="11">
        <f t="shared" si="2391"/>
        <v>43976</v>
      </c>
      <c r="J1298" s="1">
        <f t="shared" si="2402"/>
        <v>19</v>
      </c>
      <c r="K1298" s="1">
        <f t="shared" si="2403"/>
        <v>5</v>
      </c>
      <c r="L1298" s="66">
        <f t="shared" si="2392"/>
        <v>0.99918328999999995</v>
      </c>
      <c r="M1298" s="70">
        <f t="shared" si="2388"/>
        <v>1.0006997500000001</v>
      </c>
      <c r="N1298" s="70">
        <f t="shared" si="2373"/>
        <v>1.1282470382797583</v>
      </c>
      <c r="O1298" s="66">
        <f t="shared" si="2383"/>
        <v>1.1273255799999999</v>
      </c>
      <c r="P1298" s="66">
        <f t="shared" si="2393"/>
        <v>31143.181893910001</v>
      </c>
      <c r="Q1298" s="74">
        <f t="shared" si="2394"/>
        <v>0</v>
      </c>
      <c r="R1298" s="75">
        <f t="shared" si="2384"/>
        <v>0</v>
      </c>
      <c r="S1298" s="66">
        <f t="shared" si="2385"/>
        <v>0</v>
      </c>
      <c r="T1298" s="10">
        <f t="shared" si="2404"/>
        <v>0.06</v>
      </c>
      <c r="U1298" s="74">
        <f t="shared" si="2380"/>
        <v>5</v>
      </c>
      <c r="V1298" s="74">
        <v>252</v>
      </c>
      <c r="W1298" s="70">
        <f t="shared" si="2395"/>
        <v>1.001156798</v>
      </c>
      <c r="X1298" s="66">
        <f t="shared" si="2396"/>
        <v>36.02637052</v>
      </c>
      <c r="Y1298" s="66">
        <v>0</v>
      </c>
      <c r="Z1298" s="67">
        <f t="shared" si="2397"/>
        <v>0</v>
      </c>
      <c r="AA1298" s="68" t="str">
        <f t="shared" si="2405"/>
        <v>A+INCORP J=</v>
      </c>
      <c r="AB1298" s="11">
        <f t="shared" si="2406"/>
        <v>43976</v>
      </c>
      <c r="AC1298" s="3"/>
      <c r="AD1298" s="1"/>
      <c r="AE1298" s="11"/>
      <c r="AF1298" s="5"/>
      <c r="AG1298" s="1"/>
      <c r="AH1298" s="1"/>
      <c r="AI1298" s="1"/>
      <c r="AJ1298" s="1"/>
      <c r="AK1298" s="10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5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5"/>
      <c r="HA1298" s="5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1"/>
      <c r="JR1298" s="1"/>
      <c r="JS1298" s="1"/>
      <c r="JT1298" s="1"/>
      <c r="JU1298" s="1"/>
      <c r="JV1298" s="1"/>
      <c r="JW1298" s="1"/>
      <c r="JX1298" s="1"/>
      <c r="JY1298" s="3"/>
      <c r="JZ1298" s="1"/>
      <c r="KA1298" s="1"/>
      <c r="KB1298" s="1"/>
      <c r="KC1298" s="1"/>
      <c r="KD1298" s="1"/>
      <c r="KE1298" s="1"/>
    </row>
    <row r="1299" spans="1:291" x14ac:dyDescent="0.2">
      <c r="A1299" s="196">
        <f t="shared" si="2398"/>
        <v>43957</v>
      </c>
      <c r="B1299" s="66">
        <f t="shared" si="2389"/>
        <v>31181.322877540002</v>
      </c>
      <c r="C1299" s="66">
        <f t="shared" si="2387"/>
        <v>31168.637631959999</v>
      </c>
      <c r="D1299" s="77">
        <f t="shared" si="2399"/>
        <v>5348.49</v>
      </c>
      <c r="E1299" s="67">
        <f>VLOOKUP(A1298,[1]Plan1!$DQ$117:$DS$314,3)</f>
        <v>5331.91</v>
      </c>
      <c r="F1299" s="11">
        <f t="shared" si="2400"/>
        <v>43949</v>
      </c>
      <c r="G1299" s="73">
        <f t="shared" si="2390"/>
        <v>-3.0999403569978989E-3</v>
      </c>
      <c r="H1299" s="11">
        <f t="shared" si="2401"/>
        <v>43976</v>
      </c>
      <c r="I1299" s="11">
        <f t="shared" si="2391"/>
        <v>43976</v>
      </c>
      <c r="J1299" s="1">
        <f t="shared" si="2402"/>
        <v>19</v>
      </c>
      <c r="K1299" s="1">
        <f t="shared" si="2403"/>
        <v>6</v>
      </c>
      <c r="L1299" s="66">
        <f t="shared" si="2392"/>
        <v>0.99902002999999995</v>
      </c>
      <c r="M1299" s="70">
        <f t="shared" si="2388"/>
        <v>1.0006997500000001</v>
      </c>
      <c r="N1299" s="70">
        <f t="shared" si="2373"/>
        <v>1.1282470382797583</v>
      </c>
      <c r="O1299" s="66">
        <f t="shared" si="2383"/>
        <v>1.12714139</v>
      </c>
      <c r="P1299" s="66">
        <f t="shared" si="2393"/>
        <v>31138.093302130001</v>
      </c>
      <c r="Q1299" s="74">
        <f t="shared" si="2394"/>
        <v>0</v>
      </c>
      <c r="R1299" s="75">
        <f t="shared" si="2384"/>
        <v>0</v>
      </c>
      <c r="S1299" s="66">
        <f t="shared" si="2385"/>
        <v>0</v>
      </c>
      <c r="T1299" s="10">
        <f t="shared" si="2404"/>
        <v>0.06</v>
      </c>
      <c r="U1299" s="74">
        <f t="shared" si="2380"/>
        <v>6</v>
      </c>
      <c r="V1299" s="74">
        <v>252</v>
      </c>
      <c r="W1299" s="70">
        <f t="shared" si="2395"/>
        <v>1.0013883180000001</v>
      </c>
      <c r="X1299" s="66">
        <f t="shared" si="2396"/>
        <v>43.229575410000002</v>
      </c>
      <c r="Y1299" s="66">
        <v>0</v>
      </c>
      <c r="Z1299" s="67">
        <f t="shared" si="2397"/>
        <v>0</v>
      </c>
      <c r="AA1299" s="68" t="str">
        <f t="shared" si="2405"/>
        <v>A+INCORP J=</v>
      </c>
      <c r="AB1299" s="11">
        <f t="shared" si="2406"/>
        <v>43976</v>
      </c>
      <c r="AC1299" s="3"/>
      <c r="AD1299" s="1"/>
      <c r="AE1299" s="11"/>
      <c r="AF1299" s="5"/>
      <c r="AG1299" s="1"/>
      <c r="AH1299" s="1"/>
      <c r="AI1299" s="1"/>
      <c r="AJ1299" s="1"/>
      <c r="AK1299" s="10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5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5"/>
      <c r="HA1299" s="5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1"/>
      <c r="JR1299" s="1"/>
      <c r="JS1299" s="1"/>
      <c r="JT1299" s="1"/>
      <c r="JU1299" s="1"/>
      <c r="JV1299" s="1"/>
      <c r="JW1299" s="1"/>
      <c r="JX1299" s="1"/>
      <c r="JY1299" s="3"/>
      <c r="JZ1299" s="1"/>
      <c r="KA1299" s="1"/>
      <c r="KB1299" s="1"/>
      <c r="KC1299" s="1"/>
      <c r="KD1299" s="1"/>
      <c r="KE1299" s="1"/>
    </row>
    <row r="1300" spans="1:291" x14ac:dyDescent="0.2">
      <c r="A1300" s="196">
        <f t="shared" si="2398"/>
        <v>43958</v>
      </c>
      <c r="B1300" s="66">
        <f t="shared" si="2389"/>
        <v>31183.437408870002</v>
      </c>
      <c r="C1300" s="66">
        <f t="shared" si="2387"/>
        <v>31168.637631959999</v>
      </c>
      <c r="D1300" s="77">
        <f t="shared" si="2399"/>
        <v>5348.49</v>
      </c>
      <c r="E1300" s="67">
        <f>VLOOKUP(A1299,[1]Plan1!$DQ$117:$DS$314,3)</f>
        <v>5331.91</v>
      </c>
      <c r="F1300" s="11">
        <f t="shared" si="2400"/>
        <v>43949</v>
      </c>
      <c r="G1300" s="73">
        <f t="shared" si="2390"/>
        <v>-3.0999403569978989E-3</v>
      </c>
      <c r="H1300" s="11">
        <f t="shared" si="2401"/>
        <v>43976</v>
      </c>
      <c r="I1300" s="11">
        <f t="shared" si="2391"/>
        <v>43976</v>
      </c>
      <c r="J1300" s="1">
        <f t="shared" si="2402"/>
        <v>19</v>
      </c>
      <c r="K1300" s="1">
        <f t="shared" si="2403"/>
        <v>7</v>
      </c>
      <c r="L1300" s="66">
        <f t="shared" si="2392"/>
        <v>0.99885679000000005</v>
      </c>
      <c r="M1300" s="70">
        <f t="shared" si="2388"/>
        <v>1.0006997500000001</v>
      </c>
      <c r="N1300" s="70">
        <f t="shared" si="2373"/>
        <v>1.1282470382797583</v>
      </c>
      <c r="O1300" s="66">
        <f t="shared" si="2383"/>
        <v>1.12695721</v>
      </c>
      <c r="P1300" s="66">
        <f t="shared" si="2393"/>
        <v>31133.005333730001</v>
      </c>
      <c r="Q1300" s="74">
        <f t="shared" si="2394"/>
        <v>0</v>
      </c>
      <c r="R1300" s="75">
        <f t="shared" si="2384"/>
        <v>0</v>
      </c>
      <c r="S1300" s="66">
        <f t="shared" si="2385"/>
        <v>0</v>
      </c>
      <c r="T1300" s="10">
        <f t="shared" si="2404"/>
        <v>0.06</v>
      </c>
      <c r="U1300" s="74">
        <f t="shared" si="2380"/>
        <v>7</v>
      </c>
      <c r="V1300" s="74">
        <v>252</v>
      </c>
      <c r="W1300" s="70">
        <f t="shared" si="2395"/>
        <v>1.001619891</v>
      </c>
      <c r="X1300" s="66">
        <f t="shared" si="2396"/>
        <v>50.432075140000002</v>
      </c>
      <c r="Y1300" s="66">
        <v>0</v>
      </c>
      <c r="Z1300" s="67">
        <f t="shared" si="2397"/>
        <v>0</v>
      </c>
      <c r="AA1300" s="68" t="str">
        <f t="shared" si="2405"/>
        <v>A+INCORP J=</v>
      </c>
      <c r="AB1300" s="11">
        <f t="shared" si="2406"/>
        <v>43976</v>
      </c>
      <c r="AC1300" s="3"/>
      <c r="AD1300" s="1"/>
      <c r="AE1300" s="11"/>
      <c r="AF1300" s="5"/>
      <c r="AG1300" s="1"/>
      <c r="AH1300" s="1"/>
      <c r="AI1300" s="1"/>
      <c r="AJ1300" s="1"/>
      <c r="AK1300" s="10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5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5"/>
      <c r="HA1300" s="5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1"/>
      <c r="JR1300" s="1"/>
      <c r="JS1300" s="1"/>
      <c r="JT1300" s="1"/>
      <c r="JU1300" s="1"/>
      <c r="JV1300" s="1"/>
      <c r="JW1300" s="1"/>
      <c r="JX1300" s="1"/>
      <c r="JY1300" s="3"/>
      <c r="JZ1300" s="1"/>
      <c r="KA1300" s="1"/>
      <c r="KB1300" s="1"/>
      <c r="KC1300" s="1"/>
      <c r="KD1300" s="1"/>
      <c r="KE1300" s="1"/>
    </row>
    <row r="1301" spans="1:291" x14ac:dyDescent="0.2">
      <c r="A1301" s="196">
        <f t="shared" si="2398"/>
        <v>43959</v>
      </c>
      <c r="B1301" s="66">
        <f t="shared" si="2389"/>
        <v>31185.552232539998</v>
      </c>
      <c r="C1301" s="66">
        <f t="shared" si="2387"/>
        <v>31168.637631959999</v>
      </c>
      <c r="D1301" s="77">
        <f t="shared" si="2399"/>
        <v>5348.49</v>
      </c>
      <c r="E1301" s="67">
        <f>VLOOKUP(A1300,[1]Plan1!$DQ$117:$DS$314,3)</f>
        <v>5331.91</v>
      </c>
      <c r="F1301" s="11">
        <f t="shared" si="2400"/>
        <v>43949</v>
      </c>
      <c r="G1301" s="73">
        <f t="shared" si="2390"/>
        <v>-3.0999403569978989E-3</v>
      </c>
      <c r="H1301" s="11">
        <f t="shared" si="2401"/>
        <v>43976</v>
      </c>
      <c r="I1301" s="11">
        <f t="shared" si="2391"/>
        <v>43976</v>
      </c>
      <c r="J1301" s="1">
        <f t="shared" si="2402"/>
        <v>19</v>
      </c>
      <c r="K1301" s="1">
        <f t="shared" si="2403"/>
        <v>8</v>
      </c>
      <c r="L1301" s="66">
        <f t="shared" si="2392"/>
        <v>0.99869357999999997</v>
      </c>
      <c r="M1301" s="70">
        <f t="shared" si="2388"/>
        <v>1.0006997500000001</v>
      </c>
      <c r="N1301" s="70">
        <f t="shared" si="2373"/>
        <v>1.1282470382797583</v>
      </c>
      <c r="O1301" s="66">
        <f t="shared" si="2383"/>
        <v>1.12677307</v>
      </c>
      <c r="P1301" s="66">
        <f t="shared" si="2393"/>
        <v>31127.918300379999</v>
      </c>
      <c r="Q1301" s="74">
        <f t="shared" si="2394"/>
        <v>0</v>
      </c>
      <c r="R1301" s="75">
        <f t="shared" si="2384"/>
        <v>0</v>
      </c>
      <c r="S1301" s="66">
        <f t="shared" si="2385"/>
        <v>0</v>
      </c>
      <c r="T1301" s="10">
        <f t="shared" si="2404"/>
        <v>0.06</v>
      </c>
      <c r="U1301" s="74">
        <f t="shared" si="2380"/>
        <v>8</v>
      </c>
      <c r="V1301" s="74">
        <v>252</v>
      </c>
      <c r="W1301" s="70">
        <f t="shared" si="2395"/>
        <v>1.0018515189999999</v>
      </c>
      <c r="X1301" s="66">
        <f t="shared" si="2396"/>
        <v>57.633932160000001</v>
      </c>
      <c r="Y1301" s="66">
        <v>0</v>
      </c>
      <c r="Z1301" s="67">
        <f t="shared" si="2397"/>
        <v>0</v>
      </c>
      <c r="AA1301" s="68" t="str">
        <f t="shared" si="2405"/>
        <v>A+INCORP J=</v>
      </c>
      <c r="AB1301" s="11">
        <f t="shared" si="2406"/>
        <v>43976</v>
      </c>
      <c r="AC1301" s="3"/>
      <c r="AD1301" s="1"/>
      <c r="AE1301" s="11"/>
      <c r="AF1301" s="5"/>
      <c r="AG1301" s="1"/>
      <c r="AH1301" s="1"/>
      <c r="AI1301" s="1"/>
      <c r="AJ1301" s="1"/>
      <c r="AK1301" s="10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5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5"/>
      <c r="HA1301" s="5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3"/>
      <c r="JZ1301" s="1"/>
      <c r="KA1301" s="1"/>
      <c r="KB1301" s="1"/>
      <c r="KC1301" s="1"/>
      <c r="KD1301" s="1"/>
      <c r="KE1301" s="1"/>
    </row>
    <row r="1302" spans="1:291" x14ac:dyDescent="0.2">
      <c r="A1302" s="196">
        <f t="shared" si="2398"/>
        <v>43960</v>
      </c>
      <c r="B1302" s="66">
        <f t="shared" si="2389"/>
        <v>31187.667255010001</v>
      </c>
      <c r="C1302" s="66">
        <f t="shared" si="2387"/>
        <v>31168.637631959999</v>
      </c>
      <c r="D1302" s="77">
        <f t="shared" si="2399"/>
        <v>5348.49</v>
      </c>
      <c r="E1302" s="67">
        <f>VLOOKUP(A1301,[1]Plan1!$DQ$117:$DS$314,3)</f>
        <v>5331.91</v>
      </c>
      <c r="F1302" s="11">
        <f t="shared" si="2400"/>
        <v>43949</v>
      </c>
      <c r="G1302" s="73">
        <f t="shared" si="2390"/>
        <v>-3.0999403569978989E-3</v>
      </c>
      <c r="H1302" s="11">
        <f t="shared" si="2401"/>
        <v>43976</v>
      </c>
      <c r="I1302" s="11">
        <f t="shared" si="2391"/>
        <v>43976</v>
      </c>
      <c r="J1302" s="1">
        <f t="shared" si="2402"/>
        <v>19</v>
      </c>
      <c r="K1302" s="1">
        <f t="shared" si="2403"/>
        <v>9</v>
      </c>
      <c r="L1302" s="66">
        <f t="shared" si="2392"/>
        <v>0.99853040000000004</v>
      </c>
      <c r="M1302" s="70">
        <f t="shared" si="2388"/>
        <v>1.0006997500000001</v>
      </c>
      <c r="N1302" s="70">
        <f t="shared" si="2373"/>
        <v>1.1282470382797583</v>
      </c>
      <c r="O1302" s="66">
        <f t="shared" si="2383"/>
        <v>1.1265889600000001</v>
      </c>
      <c r="P1302" s="66">
        <f t="shared" si="2393"/>
        <v>31122.832202090001</v>
      </c>
      <c r="Q1302" s="74">
        <f t="shared" si="2394"/>
        <v>0</v>
      </c>
      <c r="R1302" s="75">
        <f t="shared" si="2384"/>
        <v>0</v>
      </c>
      <c r="S1302" s="66">
        <f t="shared" si="2385"/>
        <v>0</v>
      </c>
      <c r="T1302" s="10">
        <f t="shared" si="2404"/>
        <v>0.06</v>
      </c>
      <c r="U1302" s="74">
        <f t="shared" si="2380"/>
        <v>9</v>
      </c>
      <c r="V1302" s="74">
        <v>252</v>
      </c>
      <c r="W1302" s="70">
        <f t="shared" si="2395"/>
        <v>1.0020831990000001</v>
      </c>
      <c r="X1302" s="66">
        <f t="shared" si="2396"/>
        <v>64.835052919999995</v>
      </c>
      <c r="Y1302" s="66">
        <v>0</v>
      </c>
      <c r="Z1302" s="67">
        <f t="shared" si="2397"/>
        <v>0</v>
      </c>
      <c r="AA1302" s="68" t="str">
        <f t="shared" si="2405"/>
        <v>A+INCORP J=</v>
      </c>
      <c r="AB1302" s="11">
        <f t="shared" si="2406"/>
        <v>43976</v>
      </c>
      <c r="AC1302" s="3"/>
      <c r="AD1302" s="1"/>
      <c r="AE1302" s="11"/>
      <c r="AF1302" s="5"/>
      <c r="AG1302" s="1"/>
      <c r="AH1302" s="1"/>
      <c r="AI1302" s="1"/>
      <c r="AJ1302" s="1"/>
      <c r="AK1302" s="10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5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5"/>
      <c r="HA1302" s="5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1"/>
      <c r="JR1302" s="1"/>
      <c r="JS1302" s="1"/>
      <c r="JT1302" s="1"/>
      <c r="JU1302" s="1"/>
      <c r="JV1302" s="1"/>
      <c r="JW1302" s="1"/>
      <c r="JX1302" s="1"/>
      <c r="JY1302" s="3"/>
      <c r="JZ1302" s="1"/>
      <c r="KA1302" s="1"/>
      <c r="KB1302" s="1"/>
      <c r="KC1302" s="1"/>
      <c r="KD1302" s="1"/>
      <c r="KE1302" s="1"/>
    </row>
    <row r="1303" spans="1:291" x14ac:dyDescent="0.2">
      <c r="A1303" s="196">
        <f t="shared" si="2398"/>
        <v>43961</v>
      </c>
      <c r="B1303" s="66">
        <f t="shared" si="2389"/>
        <v>31187.667255010001</v>
      </c>
      <c r="C1303" s="66">
        <f t="shared" si="2387"/>
        <v>31168.637631959999</v>
      </c>
      <c r="D1303" s="77">
        <f t="shared" si="2399"/>
        <v>5348.49</v>
      </c>
      <c r="E1303" s="67">
        <f>VLOOKUP(A1302,[1]Plan1!$DQ$117:$DS$314,3)</f>
        <v>5331.91</v>
      </c>
      <c r="F1303" s="11">
        <f t="shared" si="2400"/>
        <v>43949</v>
      </c>
      <c r="G1303" s="73">
        <f t="shared" si="2390"/>
        <v>-3.0999403569978989E-3</v>
      </c>
      <c r="H1303" s="11">
        <f t="shared" si="2401"/>
        <v>43976</v>
      </c>
      <c r="I1303" s="11">
        <f t="shared" si="2391"/>
        <v>43976</v>
      </c>
      <c r="J1303" s="1">
        <f t="shared" si="2402"/>
        <v>19</v>
      </c>
      <c r="K1303" s="1">
        <f t="shared" si="2403"/>
        <v>9</v>
      </c>
      <c r="L1303" s="66">
        <f t="shared" si="2392"/>
        <v>0.99853040000000004</v>
      </c>
      <c r="M1303" s="70">
        <f t="shared" si="2388"/>
        <v>1.0006997500000001</v>
      </c>
      <c r="N1303" s="70">
        <f t="shared" si="2373"/>
        <v>1.1282470382797583</v>
      </c>
      <c r="O1303" s="66">
        <f t="shared" si="2383"/>
        <v>1.1265889600000001</v>
      </c>
      <c r="P1303" s="66">
        <f t="shared" si="2393"/>
        <v>31122.832202090001</v>
      </c>
      <c r="Q1303" s="74">
        <f t="shared" si="2394"/>
        <v>0</v>
      </c>
      <c r="R1303" s="75">
        <f t="shared" si="2384"/>
        <v>0</v>
      </c>
      <c r="S1303" s="66">
        <f t="shared" si="2385"/>
        <v>0</v>
      </c>
      <c r="T1303" s="10">
        <f t="shared" si="2404"/>
        <v>0.06</v>
      </c>
      <c r="U1303" s="74">
        <f t="shared" si="2380"/>
        <v>9</v>
      </c>
      <c r="V1303" s="74">
        <v>252</v>
      </c>
      <c r="W1303" s="70">
        <f t="shared" si="2395"/>
        <v>1.0020831990000001</v>
      </c>
      <c r="X1303" s="66">
        <f t="shared" si="2396"/>
        <v>64.835052919999995</v>
      </c>
      <c r="Y1303" s="66">
        <v>0</v>
      </c>
      <c r="Z1303" s="67">
        <f t="shared" si="2397"/>
        <v>0</v>
      </c>
      <c r="AA1303" s="68" t="str">
        <f t="shared" si="2405"/>
        <v>A+INCORP J=</v>
      </c>
      <c r="AB1303" s="11">
        <f t="shared" si="2406"/>
        <v>43976</v>
      </c>
      <c r="AC1303" s="3"/>
      <c r="AD1303" s="1"/>
      <c r="AE1303" s="11"/>
      <c r="AF1303" s="5"/>
      <c r="AG1303" s="1"/>
      <c r="AH1303" s="1"/>
      <c r="AI1303" s="1"/>
      <c r="AJ1303" s="1"/>
      <c r="AK1303" s="10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5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5"/>
      <c r="HA1303" s="5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1"/>
      <c r="JR1303" s="1"/>
      <c r="JS1303" s="1"/>
      <c r="JT1303" s="1"/>
      <c r="JU1303" s="1"/>
      <c r="JV1303" s="1"/>
      <c r="JW1303" s="1"/>
      <c r="JX1303" s="1"/>
      <c r="JY1303" s="3"/>
      <c r="JZ1303" s="1"/>
      <c r="KA1303" s="1"/>
      <c r="KB1303" s="1"/>
      <c r="KC1303" s="1"/>
      <c r="KD1303" s="1"/>
      <c r="KE1303" s="1"/>
    </row>
    <row r="1304" spans="1:291" x14ac:dyDescent="0.2">
      <c r="A1304" s="196">
        <f t="shared" si="2398"/>
        <v>43962</v>
      </c>
      <c r="B1304" s="66">
        <f t="shared" si="2389"/>
        <v>31187.667255010001</v>
      </c>
      <c r="C1304" s="66">
        <f t="shared" si="2387"/>
        <v>31168.637631959999</v>
      </c>
      <c r="D1304" s="77">
        <f t="shared" si="2399"/>
        <v>5348.49</v>
      </c>
      <c r="E1304" s="67">
        <f>VLOOKUP(A1303,[1]Plan1!$DQ$117:$DS$314,3)</f>
        <v>5331.91</v>
      </c>
      <c r="F1304" s="11">
        <f t="shared" si="2400"/>
        <v>43949</v>
      </c>
      <c r="G1304" s="73">
        <f t="shared" si="2390"/>
        <v>-3.0999403569978989E-3</v>
      </c>
      <c r="H1304" s="11">
        <f t="shared" si="2401"/>
        <v>43976</v>
      </c>
      <c r="I1304" s="11">
        <f t="shared" si="2391"/>
        <v>43976</v>
      </c>
      <c r="J1304" s="1">
        <f t="shared" si="2402"/>
        <v>19</v>
      </c>
      <c r="K1304" s="1">
        <f t="shared" si="2403"/>
        <v>9</v>
      </c>
      <c r="L1304" s="66">
        <f t="shared" si="2392"/>
        <v>0.99853040000000004</v>
      </c>
      <c r="M1304" s="70">
        <f t="shared" si="2388"/>
        <v>1.0006997500000001</v>
      </c>
      <c r="N1304" s="70">
        <f t="shared" si="2373"/>
        <v>1.1282470382797583</v>
      </c>
      <c r="O1304" s="66">
        <f t="shared" si="2383"/>
        <v>1.1265889600000001</v>
      </c>
      <c r="P1304" s="66">
        <f t="shared" si="2393"/>
        <v>31122.832202090001</v>
      </c>
      <c r="Q1304" s="74">
        <f t="shared" si="2394"/>
        <v>0</v>
      </c>
      <c r="R1304" s="75">
        <f t="shared" si="2384"/>
        <v>0</v>
      </c>
      <c r="S1304" s="66">
        <f t="shared" si="2385"/>
        <v>0</v>
      </c>
      <c r="T1304" s="10">
        <f t="shared" si="2404"/>
        <v>0.06</v>
      </c>
      <c r="U1304" s="74">
        <f t="shared" si="2380"/>
        <v>9</v>
      </c>
      <c r="V1304" s="74">
        <v>252</v>
      </c>
      <c r="W1304" s="70">
        <f t="shared" si="2395"/>
        <v>1.0020831990000001</v>
      </c>
      <c r="X1304" s="66">
        <f t="shared" si="2396"/>
        <v>64.835052919999995</v>
      </c>
      <c r="Y1304" s="66">
        <v>0</v>
      </c>
      <c r="Z1304" s="67">
        <f t="shared" si="2397"/>
        <v>0</v>
      </c>
      <c r="AA1304" s="68" t="str">
        <f t="shared" si="2405"/>
        <v>A+INCORP J=</v>
      </c>
      <c r="AB1304" s="11">
        <f t="shared" si="2406"/>
        <v>43976</v>
      </c>
      <c r="AC1304" s="3"/>
      <c r="AD1304" s="1"/>
      <c r="AE1304" s="11"/>
      <c r="AF1304" s="5"/>
      <c r="AG1304" s="1"/>
      <c r="AH1304" s="1"/>
      <c r="AI1304" s="1"/>
      <c r="AJ1304" s="1"/>
      <c r="AK1304" s="10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5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5"/>
      <c r="HA1304" s="5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1"/>
      <c r="JR1304" s="1"/>
      <c r="JS1304" s="1"/>
      <c r="JT1304" s="1"/>
      <c r="JU1304" s="1"/>
      <c r="JV1304" s="1"/>
      <c r="JW1304" s="1"/>
      <c r="JX1304" s="1"/>
      <c r="JY1304" s="3"/>
      <c r="JZ1304" s="1"/>
      <c r="KA1304" s="1"/>
      <c r="KB1304" s="1"/>
      <c r="KC1304" s="1"/>
      <c r="KD1304" s="1"/>
      <c r="KE1304" s="1"/>
    </row>
    <row r="1305" spans="1:291" x14ac:dyDescent="0.2">
      <c r="A1305" s="196">
        <f t="shared" si="2398"/>
        <v>43963</v>
      </c>
      <c r="B1305" s="66">
        <f t="shared" si="2389"/>
        <v>31189.782569480001</v>
      </c>
      <c r="C1305" s="66">
        <f t="shared" si="2387"/>
        <v>31168.637631959999</v>
      </c>
      <c r="D1305" s="77">
        <f t="shared" si="2399"/>
        <v>5348.49</v>
      </c>
      <c r="E1305" s="67">
        <f>VLOOKUP(A1304,[1]Plan1!$DQ$117:$DS$314,3)</f>
        <v>5331.91</v>
      </c>
      <c r="F1305" s="11">
        <f t="shared" si="2400"/>
        <v>43949</v>
      </c>
      <c r="G1305" s="73">
        <f t="shared" si="2390"/>
        <v>-3.0999403569978989E-3</v>
      </c>
      <c r="H1305" s="11">
        <f t="shared" si="2401"/>
        <v>43976</v>
      </c>
      <c r="I1305" s="11">
        <f t="shared" si="2391"/>
        <v>43976</v>
      </c>
      <c r="J1305" s="1">
        <f t="shared" si="2402"/>
        <v>19</v>
      </c>
      <c r="K1305" s="1">
        <f t="shared" si="2403"/>
        <v>10</v>
      </c>
      <c r="L1305" s="66">
        <f t="shared" si="2392"/>
        <v>0.99836725000000004</v>
      </c>
      <c r="M1305" s="70">
        <f t="shared" si="2388"/>
        <v>1.0006997500000001</v>
      </c>
      <c r="N1305" s="70">
        <f t="shared" si="2373"/>
        <v>1.1282470382797583</v>
      </c>
      <c r="O1305" s="66">
        <f t="shared" si="2383"/>
        <v>1.1264048900000001</v>
      </c>
      <c r="P1305" s="66">
        <f t="shared" si="2393"/>
        <v>31117.747038860001</v>
      </c>
      <c r="Q1305" s="74">
        <f t="shared" si="2394"/>
        <v>0</v>
      </c>
      <c r="R1305" s="75">
        <f t="shared" si="2384"/>
        <v>0</v>
      </c>
      <c r="S1305" s="66">
        <f t="shared" si="2385"/>
        <v>0</v>
      </c>
      <c r="T1305" s="10">
        <f t="shared" si="2404"/>
        <v>0.06</v>
      </c>
      <c r="U1305" s="74">
        <f t="shared" si="2380"/>
        <v>10</v>
      </c>
      <c r="V1305" s="74">
        <v>252</v>
      </c>
      <c r="W1305" s="70">
        <f t="shared" si="2395"/>
        <v>1.0023149339999999</v>
      </c>
      <c r="X1305" s="66">
        <f t="shared" si="2396"/>
        <v>72.035530620000003</v>
      </c>
      <c r="Y1305" s="66">
        <v>0</v>
      </c>
      <c r="Z1305" s="67">
        <f t="shared" si="2397"/>
        <v>0</v>
      </c>
      <c r="AA1305" s="68" t="str">
        <f t="shared" si="2405"/>
        <v>A+INCORP J=</v>
      </c>
      <c r="AB1305" s="11">
        <f t="shared" si="2406"/>
        <v>43976</v>
      </c>
      <c r="AC1305" s="3"/>
      <c r="AD1305" s="1"/>
      <c r="AE1305" s="11"/>
      <c r="AF1305" s="5"/>
      <c r="AG1305" s="1"/>
      <c r="AH1305" s="1"/>
      <c r="AI1305" s="1"/>
      <c r="AJ1305" s="1"/>
      <c r="AK1305" s="10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5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5"/>
      <c r="HA1305" s="5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1"/>
      <c r="JR1305" s="1"/>
      <c r="JS1305" s="1"/>
      <c r="JT1305" s="1"/>
      <c r="JU1305" s="1"/>
      <c r="JV1305" s="1"/>
      <c r="JW1305" s="1"/>
      <c r="JX1305" s="1"/>
      <c r="JY1305" s="3"/>
      <c r="JZ1305" s="1"/>
      <c r="KA1305" s="1"/>
      <c r="KB1305" s="1"/>
      <c r="KC1305" s="1"/>
      <c r="KD1305" s="1"/>
      <c r="KE1305" s="1"/>
    </row>
    <row r="1306" spans="1:291" x14ac:dyDescent="0.2">
      <c r="A1306" s="196">
        <f t="shared" si="2398"/>
        <v>43964</v>
      </c>
      <c r="B1306" s="66">
        <f t="shared" si="2389"/>
        <v>31191.897769949999</v>
      </c>
      <c r="C1306" s="66">
        <f t="shared" si="2387"/>
        <v>31168.637631959999</v>
      </c>
      <c r="D1306" s="77">
        <f t="shared" si="2399"/>
        <v>5348.49</v>
      </c>
      <c r="E1306" s="67">
        <f>VLOOKUP(A1305,[1]Plan1!$DQ$117:$DS$314,3)</f>
        <v>5331.91</v>
      </c>
      <c r="F1306" s="11">
        <f t="shared" si="2400"/>
        <v>43949</v>
      </c>
      <c r="G1306" s="73">
        <f t="shared" si="2390"/>
        <v>-3.0999403569978989E-3</v>
      </c>
      <c r="H1306" s="11">
        <f t="shared" si="2401"/>
        <v>43976</v>
      </c>
      <c r="I1306" s="11">
        <f t="shared" si="2391"/>
        <v>43976</v>
      </c>
      <c r="J1306" s="1">
        <f t="shared" si="2402"/>
        <v>19</v>
      </c>
      <c r="K1306" s="1">
        <f t="shared" si="2403"/>
        <v>11</v>
      </c>
      <c r="L1306" s="66">
        <f t="shared" si="2392"/>
        <v>0.99820412000000003</v>
      </c>
      <c r="M1306" s="70">
        <f t="shared" si="2388"/>
        <v>1.0006997500000001</v>
      </c>
      <c r="N1306" s="70">
        <f t="shared" si="2373"/>
        <v>1.1282470382797583</v>
      </c>
      <c r="O1306" s="66">
        <f t="shared" si="2383"/>
        <v>1.12622084</v>
      </c>
      <c r="P1306" s="66">
        <f t="shared" si="2393"/>
        <v>31112.662498999998</v>
      </c>
      <c r="Q1306" s="74">
        <f t="shared" si="2394"/>
        <v>0</v>
      </c>
      <c r="R1306" s="75">
        <f t="shared" si="2384"/>
        <v>0</v>
      </c>
      <c r="S1306" s="66">
        <f t="shared" si="2385"/>
        <v>0</v>
      </c>
      <c r="T1306" s="10">
        <f t="shared" si="2404"/>
        <v>0.06</v>
      </c>
      <c r="U1306" s="74">
        <f t="shared" si="2380"/>
        <v>11</v>
      </c>
      <c r="V1306" s="74">
        <v>252</v>
      </c>
      <c r="W1306" s="70">
        <f t="shared" si="2395"/>
        <v>1.0025467210000001</v>
      </c>
      <c r="X1306" s="66">
        <f t="shared" si="2396"/>
        <v>79.23527095</v>
      </c>
      <c r="Y1306" s="66">
        <v>0</v>
      </c>
      <c r="Z1306" s="67">
        <f t="shared" si="2397"/>
        <v>0</v>
      </c>
      <c r="AA1306" s="68" t="str">
        <f t="shared" si="2405"/>
        <v>A+INCORP J=</v>
      </c>
      <c r="AB1306" s="11">
        <f t="shared" si="2406"/>
        <v>43976</v>
      </c>
      <c r="AC1306" s="3"/>
      <c r="AD1306" s="1"/>
      <c r="AE1306" s="11"/>
      <c r="AF1306" s="5"/>
      <c r="AG1306" s="1"/>
      <c r="AH1306" s="1"/>
      <c r="AI1306" s="1"/>
      <c r="AJ1306" s="1"/>
      <c r="AK1306" s="10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5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5"/>
      <c r="HA1306" s="5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1"/>
      <c r="JR1306" s="1"/>
      <c r="JS1306" s="1"/>
      <c r="JT1306" s="1"/>
      <c r="JU1306" s="1"/>
      <c r="JV1306" s="1"/>
      <c r="JW1306" s="1"/>
      <c r="JX1306" s="1"/>
      <c r="JY1306" s="3"/>
      <c r="JZ1306" s="1"/>
      <c r="KA1306" s="1"/>
      <c r="KB1306" s="1"/>
      <c r="KC1306" s="1"/>
      <c r="KD1306" s="1"/>
      <c r="KE1306" s="1"/>
    </row>
    <row r="1307" spans="1:291" x14ac:dyDescent="0.2">
      <c r="A1307" s="196">
        <f t="shared" si="2398"/>
        <v>43965</v>
      </c>
      <c r="B1307" s="66">
        <f t="shared" si="2389"/>
        <v>31194.013261939999</v>
      </c>
      <c r="C1307" s="66">
        <f t="shared" si="2387"/>
        <v>31168.637631959999</v>
      </c>
      <c r="D1307" s="77">
        <f t="shared" si="2399"/>
        <v>5348.49</v>
      </c>
      <c r="E1307" s="67">
        <f>VLOOKUP(A1306,[1]Plan1!$DQ$117:$DS$314,3)</f>
        <v>5331.91</v>
      </c>
      <c r="F1307" s="11">
        <f t="shared" si="2400"/>
        <v>43949</v>
      </c>
      <c r="G1307" s="73">
        <f t="shared" si="2390"/>
        <v>-3.0999403569978989E-3</v>
      </c>
      <c r="H1307" s="11">
        <f t="shared" si="2401"/>
        <v>43976</v>
      </c>
      <c r="I1307" s="11">
        <f t="shared" si="2391"/>
        <v>43976</v>
      </c>
      <c r="J1307" s="1">
        <f t="shared" si="2402"/>
        <v>19</v>
      </c>
      <c r="K1307" s="1">
        <f t="shared" si="2403"/>
        <v>12</v>
      </c>
      <c r="L1307" s="66">
        <f t="shared" si="2392"/>
        <v>0.99804101999999995</v>
      </c>
      <c r="M1307" s="70">
        <f t="shared" si="2388"/>
        <v>1.0006997500000001</v>
      </c>
      <c r="N1307" s="70">
        <f t="shared" si="2373"/>
        <v>1.1282470382797583</v>
      </c>
      <c r="O1307" s="66">
        <f t="shared" si="2383"/>
        <v>1.1260368199999999</v>
      </c>
      <c r="P1307" s="66">
        <f t="shared" si="2393"/>
        <v>31107.578894210001</v>
      </c>
      <c r="Q1307" s="74">
        <f t="shared" si="2394"/>
        <v>0</v>
      </c>
      <c r="R1307" s="75">
        <f t="shared" si="2384"/>
        <v>0</v>
      </c>
      <c r="S1307" s="66">
        <f t="shared" si="2385"/>
        <v>0</v>
      </c>
      <c r="T1307" s="10">
        <f t="shared" si="2404"/>
        <v>0.06</v>
      </c>
      <c r="U1307" s="74">
        <f t="shared" si="2380"/>
        <v>12</v>
      </c>
      <c r="V1307" s="74">
        <v>252</v>
      </c>
      <c r="W1307" s="70">
        <f t="shared" si="2395"/>
        <v>1.0027785629999999</v>
      </c>
      <c r="X1307" s="66">
        <f t="shared" si="2396"/>
        <v>86.434367730000005</v>
      </c>
      <c r="Y1307" s="66">
        <v>0</v>
      </c>
      <c r="Z1307" s="67">
        <f t="shared" si="2397"/>
        <v>0</v>
      </c>
      <c r="AA1307" s="68" t="str">
        <f t="shared" si="2405"/>
        <v>A+INCORP J=</v>
      </c>
      <c r="AB1307" s="11">
        <f t="shared" si="2406"/>
        <v>43976</v>
      </c>
      <c r="AC1307" s="3"/>
      <c r="AD1307" s="1"/>
      <c r="AE1307" s="11"/>
      <c r="AF1307" s="5"/>
      <c r="AG1307" s="1"/>
      <c r="AH1307" s="1"/>
      <c r="AI1307" s="1"/>
      <c r="AJ1307" s="1"/>
      <c r="AK1307" s="10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5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5"/>
      <c r="HA1307" s="5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3"/>
      <c r="JZ1307" s="1"/>
      <c r="KA1307" s="1"/>
      <c r="KB1307" s="1"/>
      <c r="KC1307" s="1"/>
      <c r="KD1307" s="1"/>
      <c r="KE1307" s="1"/>
    </row>
    <row r="1308" spans="1:291" x14ac:dyDescent="0.2">
      <c r="A1308" s="196">
        <f t="shared" si="2398"/>
        <v>43966</v>
      </c>
      <c r="B1308" s="66">
        <f t="shared" si="2389"/>
        <v>31196.128670419999</v>
      </c>
      <c r="C1308" s="66">
        <f t="shared" si="2387"/>
        <v>31168.637631959999</v>
      </c>
      <c r="D1308" s="77">
        <f t="shared" si="2399"/>
        <v>5348.49</v>
      </c>
      <c r="E1308" s="67">
        <f>VLOOKUP(A1307,[1]Plan1!$DQ$117:$DS$314,3)</f>
        <v>5331.91</v>
      </c>
      <c r="F1308" s="11">
        <f t="shared" si="2400"/>
        <v>43949</v>
      </c>
      <c r="G1308" s="73">
        <f t="shared" si="2390"/>
        <v>-3.0999403569978989E-3</v>
      </c>
      <c r="H1308" s="11">
        <f t="shared" si="2401"/>
        <v>43976</v>
      </c>
      <c r="I1308" s="11">
        <f t="shared" si="2391"/>
        <v>43976</v>
      </c>
      <c r="J1308" s="1">
        <f t="shared" si="2402"/>
        <v>19</v>
      </c>
      <c r="K1308" s="1">
        <f t="shared" si="2403"/>
        <v>13</v>
      </c>
      <c r="L1308" s="66">
        <f t="shared" si="2392"/>
        <v>0.99787793999999996</v>
      </c>
      <c r="M1308" s="70">
        <f t="shared" si="2388"/>
        <v>1.0006997500000001</v>
      </c>
      <c r="N1308" s="70">
        <f t="shared" si="2373"/>
        <v>1.1282470382797583</v>
      </c>
      <c r="O1308" s="66">
        <f t="shared" si="2383"/>
        <v>1.1258528299999999</v>
      </c>
      <c r="P1308" s="66">
        <f t="shared" si="2393"/>
        <v>31102.495912779999</v>
      </c>
      <c r="Q1308" s="74">
        <f t="shared" si="2394"/>
        <v>0</v>
      </c>
      <c r="R1308" s="75">
        <f t="shared" si="2384"/>
        <v>0</v>
      </c>
      <c r="S1308" s="66">
        <f t="shared" si="2385"/>
        <v>0</v>
      </c>
      <c r="T1308" s="10">
        <f t="shared" si="2404"/>
        <v>0.06</v>
      </c>
      <c r="U1308" s="74">
        <f t="shared" si="2380"/>
        <v>13</v>
      </c>
      <c r="V1308" s="74">
        <v>252</v>
      </c>
      <c r="W1308" s="70">
        <f t="shared" si="2395"/>
        <v>1.0030104580000001</v>
      </c>
      <c r="X1308" s="66">
        <f t="shared" si="2396"/>
        <v>93.632757639999994</v>
      </c>
      <c r="Y1308" s="66">
        <v>0</v>
      </c>
      <c r="Z1308" s="67">
        <f t="shared" si="2397"/>
        <v>0</v>
      </c>
      <c r="AA1308" s="68" t="str">
        <f t="shared" si="2405"/>
        <v>A+INCORP J=</v>
      </c>
      <c r="AB1308" s="11">
        <f t="shared" si="2406"/>
        <v>43976</v>
      </c>
      <c r="AC1308" s="3"/>
      <c r="AD1308" s="1"/>
      <c r="AE1308" s="11"/>
      <c r="AF1308" s="5"/>
      <c r="AG1308" s="1"/>
      <c r="AH1308" s="1"/>
      <c r="AI1308" s="1"/>
      <c r="AJ1308" s="1"/>
      <c r="AK1308" s="10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5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5"/>
      <c r="HA1308" s="5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3"/>
      <c r="JZ1308" s="1"/>
      <c r="KA1308" s="1"/>
      <c r="KB1308" s="1"/>
      <c r="KC1308" s="1"/>
      <c r="KD1308" s="1"/>
      <c r="KE1308" s="1"/>
    </row>
    <row r="1309" spans="1:291" x14ac:dyDescent="0.2">
      <c r="A1309" s="196">
        <f t="shared" si="2398"/>
        <v>43967</v>
      </c>
      <c r="B1309" s="66">
        <f t="shared" si="2389"/>
        <v>31198.244651509998</v>
      </c>
      <c r="C1309" s="66">
        <f t="shared" si="2387"/>
        <v>31168.637631959999</v>
      </c>
      <c r="D1309" s="77">
        <f t="shared" si="2399"/>
        <v>5348.49</v>
      </c>
      <c r="E1309" s="67">
        <f>VLOOKUP(A1308,[1]Plan1!$DQ$117:$DS$314,3)</f>
        <v>5331.91</v>
      </c>
      <c r="F1309" s="11">
        <f t="shared" si="2400"/>
        <v>43949</v>
      </c>
      <c r="G1309" s="73">
        <f t="shared" si="2390"/>
        <v>-3.0999403569978989E-3</v>
      </c>
      <c r="H1309" s="11">
        <f t="shared" si="2401"/>
        <v>43976</v>
      </c>
      <c r="I1309" s="11">
        <f t="shared" si="2391"/>
        <v>43976</v>
      </c>
      <c r="J1309" s="1">
        <f t="shared" si="2402"/>
        <v>19</v>
      </c>
      <c r="K1309" s="1">
        <f t="shared" si="2403"/>
        <v>14</v>
      </c>
      <c r="L1309" s="66">
        <f t="shared" si="2392"/>
        <v>0.99771489999999996</v>
      </c>
      <c r="M1309" s="70">
        <f t="shared" si="2388"/>
        <v>1.0006997500000001</v>
      </c>
      <c r="N1309" s="70">
        <f t="shared" si="2373"/>
        <v>1.1282470382797583</v>
      </c>
      <c r="O1309" s="66">
        <f t="shared" si="2383"/>
        <v>1.1256688800000001</v>
      </c>
      <c r="P1309" s="66">
        <f t="shared" si="2393"/>
        <v>31097.4141781</v>
      </c>
      <c r="Q1309" s="74">
        <f t="shared" si="2394"/>
        <v>0</v>
      </c>
      <c r="R1309" s="75">
        <f t="shared" si="2384"/>
        <v>0</v>
      </c>
      <c r="S1309" s="66">
        <f t="shared" si="2385"/>
        <v>0</v>
      </c>
      <c r="T1309" s="10">
        <f t="shared" si="2404"/>
        <v>0.06</v>
      </c>
      <c r="U1309" s="74">
        <f t="shared" si="2380"/>
        <v>14</v>
      </c>
      <c r="V1309" s="74">
        <v>252</v>
      </c>
      <c r="W1309" s="70">
        <f t="shared" si="2395"/>
        <v>1.0032424069999999</v>
      </c>
      <c r="X1309" s="66">
        <f t="shared" si="2396"/>
        <v>100.83047341</v>
      </c>
      <c r="Y1309" s="66">
        <v>0</v>
      </c>
      <c r="Z1309" s="67">
        <f t="shared" si="2397"/>
        <v>0</v>
      </c>
      <c r="AA1309" s="68" t="str">
        <f t="shared" si="2405"/>
        <v>A+INCORP J=</v>
      </c>
      <c r="AB1309" s="11">
        <f t="shared" si="2406"/>
        <v>43976</v>
      </c>
      <c r="AC1309" s="3"/>
      <c r="AD1309" s="1"/>
      <c r="AE1309" s="11"/>
      <c r="AF1309" s="5"/>
      <c r="AG1309" s="1"/>
      <c r="AH1309" s="1"/>
      <c r="AI1309" s="1"/>
      <c r="AJ1309" s="1"/>
      <c r="AK1309" s="10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5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5"/>
      <c r="HA1309" s="5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3"/>
      <c r="JZ1309" s="1"/>
      <c r="KA1309" s="1"/>
      <c r="KB1309" s="1"/>
      <c r="KC1309" s="1"/>
      <c r="KD1309" s="1"/>
      <c r="KE1309" s="1"/>
    </row>
    <row r="1310" spans="1:291" x14ac:dyDescent="0.2">
      <c r="A1310" s="196">
        <f t="shared" si="2398"/>
        <v>43968</v>
      </c>
      <c r="B1310" s="66">
        <f t="shared" si="2389"/>
        <v>31198.244651509998</v>
      </c>
      <c r="C1310" s="66">
        <f t="shared" si="2387"/>
        <v>31168.637631959999</v>
      </c>
      <c r="D1310" s="77">
        <f t="shared" si="2399"/>
        <v>5348.49</v>
      </c>
      <c r="E1310" s="67">
        <f>VLOOKUP(A1309,[1]Plan1!$DQ$117:$DS$314,3)</f>
        <v>5331.91</v>
      </c>
      <c r="F1310" s="11">
        <f t="shared" si="2400"/>
        <v>43949</v>
      </c>
      <c r="G1310" s="73">
        <f t="shared" si="2390"/>
        <v>-3.0999403569978989E-3</v>
      </c>
      <c r="H1310" s="11">
        <f t="shared" si="2401"/>
        <v>43976</v>
      </c>
      <c r="I1310" s="11">
        <f t="shared" si="2391"/>
        <v>43976</v>
      </c>
      <c r="J1310" s="1">
        <f t="shared" si="2402"/>
        <v>19</v>
      </c>
      <c r="K1310" s="1">
        <f t="shared" si="2403"/>
        <v>14</v>
      </c>
      <c r="L1310" s="66">
        <f t="shared" si="2392"/>
        <v>0.99771489999999996</v>
      </c>
      <c r="M1310" s="70">
        <f t="shared" si="2388"/>
        <v>1.0006997500000001</v>
      </c>
      <c r="N1310" s="70">
        <f t="shared" si="2373"/>
        <v>1.1282470382797583</v>
      </c>
      <c r="O1310" s="66">
        <f t="shared" si="2383"/>
        <v>1.1256688800000001</v>
      </c>
      <c r="P1310" s="66">
        <f t="shared" si="2393"/>
        <v>31097.4141781</v>
      </c>
      <c r="Q1310" s="74">
        <f t="shared" si="2394"/>
        <v>0</v>
      </c>
      <c r="R1310" s="75">
        <f t="shared" si="2384"/>
        <v>0</v>
      </c>
      <c r="S1310" s="66">
        <f t="shared" si="2385"/>
        <v>0</v>
      </c>
      <c r="T1310" s="10">
        <f t="shared" si="2404"/>
        <v>0.06</v>
      </c>
      <c r="U1310" s="74">
        <f t="shared" si="2380"/>
        <v>14</v>
      </c>
      <c r="V1310" s="74">
        <v>252</v>
      </c>
      <c r="W1310" s="70">
        <f t="shared" si="2395"/>
        <v>1.0032424069999999</v>
      </c>
      <c r="X1310" s="66">
        <f t="shared" si="2396"/>
        <v>100.83047341</v>
      </c>
      <c r="Y1310" s="66">
        <v>0</v>
      </c>
      <c r="Z1310" s="67">
        <f t="shared" si="2397"/>
        <v>0</v>
      </c>
      <c r="AA1310" s="68" t="str">
        <f t="shared" si="2405"/>
        <v>A+INCORP J=</v>
      </c>
      <c r="AB1310" s="11">
        <f t="shared" si="2406"/>
        <v>43976</v>
      </c>
      <c r="AC1310" s="3"/>
      <c r="AD1310" s="1"/>
      <c r="AE1310" s="11"/>
      <c r="AF1310" s="5"/>
      <c r="AG1310" s="1"/>
      <c r="AH1310" s="1"/>
      <c r="AI1310" s="1"/>
      <c r="AJ1310" s="1"/>
      <c r="AK1310" s="10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5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5"/>
      <c r="HA1310" s="5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3"/>
      <c r="JZ1310" s="1"/>
      <c r="KA1310" s="1"/>
      <c r="KB1310" s="1"/>
      <c r="KC1310" s="1"/>
      <c r="KD1310" s="1"/>
      <c r="KE1310" s="1"/>
    </row>
    <row r="1311" spans="1:291" x14ac:dyDescent="0.2">
      <c r="A1311" s="196">
        <f t="shared" si="2398"/>
        <v>43969</v>
      </c>
      <c r="B1311" s="66">
        <f t="shared" si="2389"/>
        <v>31198.244651509998</v>
      </c>
      <c r="C1311" s="66">
        <f t="shared" si="2387"/>
        <v>31168.637631959999</v>
      </c>
      <c r="D1311" s="77">
        <f t="shared" si="2399"/>
        <v>5348.49</v>
      </c>
      <c r="E1311" s="67">
        <f>VLOOKUP(A1310,[1]Plan1!$DQ$117:$DS$314,3)</f>
        <v>5331.91</v>
      </c>
      <c r="F1311" s="11">
        <f t="shared" si="2400"/>
        <v>43949</v>
      </c>
      <c r="G1311" s="73">
        <f t="shared" si="2390"/>
        <v>-3.0999403569978989E-3</v>
      </c>
      <c r="H1311" s="11">
        <f t="shared" si="2401"/>
        <v>43976</v>
      </c>
      <c r="I1311" s="11">
        <f t="shared" si="2391"/>
        <v>43976</v>
      </c>
      <c r="J1311" s="1">
        <f t="shared" si="2402"/>
        <v>19</v>
      </c>
      <c r="K1311" s="1">
        <f t="shared" si="2403"/>
        <v>14</v>
      </c>
      <c r="L1311" s="66">
        <f t="shared" si="2392"/>
        <v>0.99771489999999996</v>
      </c>
      <c r="M1311" s="70">
        <f t="shared" si="2388"/>
        <v>1.0006997500000001</v>
      </c>
      <c r="N1311" s="70">
        <f t="shared" ref="N1311:N1374" si="2407">IF(I1311&gt;I1310,N1310*M1311,N1310)</f>
        <v>1.1282470382797583</v>
      </c>
      <c r="O1311" s="66">
        <f t="shared" si="2383"/>
        <v>1.1256688800000001</v>
      </c>
      <c r="P1311" s="66">
        <f t="shared" si="2393"/>
        <v>31097.4141781</v>
      </c>
      <c r="Q1311" s="74">
        <f t="shared" si="2394"/>
        <v>0</v>
      </c>
      <c r="R1311" s="75">
        <f t="shared" si="2384"/>
        <v>0</v>
      </c>
      <c r="S1311" s="66">
        <f t="shared" si="2385"/>
        <v>0</v>
      </c>
      <c r="T1311" s="10">
        <f t="shared" si="2404"/>
        <v>0.06</v>
      </c>
      <c r="U1311" s="74">
        <f t="shared" si="2380"/>
        <v>14</v>
      </c>
      <c r="V1311" s="74">
        <v>252</v>
      </c>
      <c r="W1311" s="70">
        <f t="shared" si="2395"/>
        <v>1.0032424069999999</v>
      </c>
      <c r="X1311" s="66">
        <f t="shared" si="2396"/>
        <v>100.83047341</v>
      </c>
      <c r="Y1311" s="66">
        <v>0</v>
      </c>
      <c r="Z1311" s="67">
        <f t="shared" si="2397"/>
        <v>0</v>
      </c>
      <c r="AA1311" s="68" t="str">
        <f t="shared" si="2405"/>
        <v>A+INCORP J=</v>
      </c>
      <c r="AB1311" s="11">
        <f t="shared" si="2406"/>
        <v>43976</v>
      </c>
      <c r="AC1311" s="3"/>
      <c r="AD1311" s="1"/>
      <c r="AE1311" s="11"/>
      <c r="AF1311" s="5"/>
      <c r="AG1311" s="1"/>
      <c r="AH1311" s="1"/>
      <c r="AI1311" s="1"/>
      <c r="AJ1311" s="1"/>
      <c r="AK1311" s="10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5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5"/>
      <c r="HA1311" s="5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3"/>
      <c r="JZ1311" s="1"/>
      <c r="KA1311" s="1"/>
      <c r="KB1311" s="1"/>
      <c r="KC1311" s="1"/>
      <c r="KD1311" s="1"/>
      <c r="KE1311" s="1"/>
    </row>
    <row r="1312" spans="1:291" x14ac:dyDescent="0.2">
      <c r="A1312" s="196">
        <f t="shared" si="2398"/>
        <v>43970</v>
      </c>
      <c r="B1312" s="66">
        <f t="shared" si="2389"/>
        <v>31200.36023586</v>
      </c>
      <c r="C1312" s="66">
        <f t="shared" si="2387"/>
        <v>31168.637631959999</v>
      </c>
      <c r="D1312" s="77">
        <f t="shared" si="2399"/>
        <v>5348.49</v>
      </c>
      <c r="E1312" s="67">
        <f>VLOOKUP(A1311,[1]Plan1!$DQ$117:$DS$314,3)</f>
        <v>5331.91</v>
      </c>
      <c r="F1312" s="11">
        <f t="shared" si="2400"/>
        <v>43949</v>
      </c>
      <c r="G1312" s="73">
        <f t="shared" si="2390"/>
        <v>-3.0999403569978989E-3</v>
      </c>
      <c r="H1312" s="11">
        <f t="shared" si="2401"/>
        <v>43976</v>
      </c>
      <c r="I1312" s="11">
        <f t="shared" si="2391"/>
        <v>43976</v>
      </c>
      <c r="J1312" s="1">
        <f t="shared" si="2402"/>
        <v>19</v>
      </c>
      <c r="K1312" s="1">
        <f t="shared" si="2403"/>
        <v>15</v>
      </c>
      <c r="L1312" s="66">
        <f t="shared" si="2392"/>
        <v>0.99755187000000001</v>
      </c>
      <c r="M1312" s="70">
        <f t="shared" si="2388"/>
        <v>1.0006997500000001</v>
      </c>
      <c r="N1312" s="70">
        <f t="shared" si="2407"/>
        <v>1.1282470382797583</v>
      </c>
      <c r="O1312" s="66">
        <f t="shared" si="2383"/>
        <v>1.12548494</v>
      </c>
      <c r="P1312" s="66">
        <f t="shared" si="2393"/>
        <v>31092.332755110001</v>
      </c>
      <c r="Q1312" s="74">
        <f t="shared" si="2394"/>
        <v>0</v>
      </c>
      <c r="R1312" s="75">
        <f t="shared" si="2384"/>
        <v>0</v>
      </c>
      <c r="S1312" s="66">
        <f t="shared" si="2385"/>
        <v>0</v>
      </c>
      <c r="T1312" s="10">
        <f t="shared" si="2404"/>
        <v>0.06</v>
      </c>
      <c r="U1312" s="74">
        <f t="shared" si="2380"/>
        <v>15</v>
      </c>
      <c r="V1312" s="74">
        <v>252</v>
      </c>
      <c r="W1312" s="70">
        <f t="shared" si="2395"/>
        <v>1.0034744090000001</v>
      </c>
      <c r="X1312" s="66">
        <f t="shared" si="2396"/>
        <v>108.02748075</v>
      </c>
      <c r="Y1312" s="66">
        <v>0</v>
      </c>
      <c r="Z1312" s="67">
        <f t="shared" si="2397"/>
        <v>0</v>
      </c>
      <c r="AA1312" s="68" t="str">
        <f t="shared" si="2405"/>
        <v>A+INCORP J=</v>
      </c>
      <c r="AB1312" s="11">
        <f t="shared" si="2406"/>
        <v>43976</v>
      </c>
      <c r="AC1312" s="3"/>
      <c r="AD1312" s="1"/>
      <c r="AE1312" s="11"/>
      <c r="AF1312" s="5"/>
      <c r="AG1312" s="1"/>
      <c r="AH1312" s="1"/>
      <c r="AI1312" s="1"/>
      <c r="AJ1312" s="1"/>
      <c r="AK1312" s="10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5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5"/>
      <c r="HA1312" s="5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3"/>
      <c r="JZ1312" s="1"/>
      <c r="KA1312" s="1"/>
      <c r="KB1312" s="1"/>
      <c r="KC1312" s="1"/>
      <c r="KD1312" s="1"/>
      <c r="KE1312" s="1"/>
    </row>
    <row r="1313" spans="1:291" x14ac:dyDescent="0.2">
      <c r="A1313" s="196">
        <f t="shared" si="2398"/>
        <v>43971</v>
      </c>
      <c r="B1313" s="66">
        <f t="shared" si="2389"/>
        <v>31202.476392479999</v>
      </c>
      <c r="C1313" s="66">
        <f t="shared" si="2387"/>
        <v>31168.637631959999</v>
      </c>
      <c r="D1313" s="77">
        <f t="shared" si="2399"/>
        <v>5348.49</v>
      </c>
      <c r="E1313" s="67">
        <f>VLOOKUP(A1312,[1]Plan1!$DQ$117:$DS$314,3)</f>
        <v>5331.91</v>
      </c>
      <c r="F1313" s="11">
        <f t="shared" si="2400"/>
        <v>43949</v>
      </c>
      <c r="G1313" s="73">
        <f t="shared" si="2390"/>
        <v>-3.0999403569978989E-3</v>
      </c>
      <c r="H1313" s="11">
        <f t="shared" si="2401"/>
        <v>43976</v>
      </c>
      <c r="I1313" s="11">
        <f t="shared" si="2391"/>
        <v>43976</v>
      </c>
      <c r="J1313" s="1">
        <f t="shared" si="2402"/>
        <v>19</v>
      </c>
      <c r="K1313" s="1">
        <f t="shared" si="2403"/>
        <v>16</v>
      </c>
      <c r="L1313" s="66">
        <f t="shared" si="2392"/>
        <v>0.99738888000000003</v>
      </c>
      <c r="M1313" s="70">
        <f t="shared" si="2388"/>
        <v>1.0006997500000001</v>
      </c>
      <c r="N1313" s="70">
        <f t="shared" si="2407"/>
        <v>1.1282470382797583</v>
      </c>
      <c r="O1313" s="66">
        <f t="shared" si="2383"/>
        <v>1.1253010400000001</v>
      </c>
      <c r="P1313" s="66">
        <f t="shared" si="2393"/>
        <v>31087.25257886</v>
      </c>
      <c r="Q1313" s="74">
        <f t="shared" si="2394"/>
        <v>0</v>
      </c>
      <c r="R1313" s="75">
        <f t="shared" si="2384"/>
        <v>0</v>
      </c>
      <c r="S1313" s="66">
        <f t="shared" si="2385"/>
        <v>0</v>
      </c>
      <c r="T1313" s="10">
        <f t="shared" si="2404"/>
        <v>0.06</v>
      </c>
      <c r="U1313" s="74">
        <f t="shared" si="2380"/>
        <v>16</v>
      </c>
      <c r="V1313" s="74">
        <v>252</v>
      </c>
      <c r="W1313" s="70">
        <f t="shared" si="2395"/>
        <v>1.003706465</v>
      </c>
      <c r="X1313" s="66">
        <f t="shared" si="2396"/>
        <v>115.22381362</v>
      </c>
      <c r="Y1313" s="66">
        <v>0</v>
      </c>
      <c r="Z1313" s="67">
        <f t="shared" si="2397"/>
        <v>0</v>
      </c>
      <c r="AA1313" s="68" t="str">
        <f t="shared" si="2405"/>
        <v>A+INCORP J=</v>
      </c>
      <c r="AB1313" s="11">
        <f t="shared" si="2406"/>
        <v>43976</v>
      </c>
      <c r="AC1313" s="3"/>
      <c r="AD1313" s="1"/>
      <c r="AE1313" s="11"/>
      <c r="AF1313" s="5"/>
      <c r="AG1313" s="1"/>
      <c r="AH1313" s="1"/>
      <c r="AI1313" s="1"/>
      <c r="AJ1313" s="1"/>
      <c r="AK1313" s="10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5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5"/>
      <c r="HA1313" s="5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3"/>
      <c r="JZ1313" s="1"/>
      <c r="KA1313" s="1"/>
      <c r="KB1313" s="1"/>
      <c r="KC1313" s="1"/>
      <c r="KD1313" s="1"/>
      <c r="KE1313" s="1"/>
    </row>
    <row r="1314" spans="1:291" x14ac:dyDescent="0.2">
      <c r="A1314" s="196">
        <f t="shared" si="2398"/>
        <v>43972</v>
      </c>
      <c r="B1314" s="66">
        <f t="shared" si="2389"/>
        <v>31204.592495609999</v>
      </c>
      <c r="C1314" s="66">
        <f t="shared" si="2387"/>
        <v>31168.637631959999</v>
      </c>
      <c r="D1314" s="77">
        <f t="shared" si="2399"/>
        <v>5348.49</v>
      </c>
      <c r="E1314" s="67">
        <f>VLOOKUP(A1313,[1]Plan1!$DQ$117:$DS$314,3)</f>
        <v>5331.91</v>
      </c>
      <c r="F1314" s="11">
        <f t="shared" si="2400"/>
        <v>43949</v>
      </c>
      <c r="G1314" s="73">
        <f t="shared" si="2390"/>
        <v>-3.0999403569978989E-3</v>
      </c>
      <c r="H1314" s="11">
        <f t="shared" si="2401"/>
        <v>43976</v>
      </c>
      <c r="I1314" s="11">
        <f t="shared" si="2391"/>
        <v>43976</v>
      </c>
      <c r="J1314" s="1">
        <f t="shared" si="2402"/>
        <v>19</v>
      </c>
      <c r="K1314" s="1">
        <f t="shared" si="2403"/>
        <v>17</v>
      </c>
      <c r="L1314" s="66">
        <f t="shared" si="2392"/>
        <v>0.99722591000000005</v>
      </c>
      <c r="M1314" s="70">
        <f t="shared" si="2388"/>
        <v>1.0006997500000001</v>
      </c>
      <c r="N1314" s="70">
        <f t="shared" si="2407"/>
        <v>1.1282470382797583</v>
      </c>
      <c r="O1314" s="66">
        <f t="shared" si="2383"/>
        <v>1.12511717</v>
      </c>
      <c r="P1314" s="66">
        <f t="shared" si="2393"/>
        <v>31082.17302599</v>
      </c>
      <c r="Q1314" s="74">
        <f t="shared" si="2394"/>
        <v>0</v>
      </c>
      <c r="R1314" s="75">
        <f t="shared" si="2384"/>
        <v>0</v>
      </c>
      <c r="S1314" s="66">
        <f t="shared" si="2385"/>
        <v>0</v>
      </c>
      <c r="T1314" s="10">
        <f t="shared" si="2404"/>
        <v>0.06</v>
      </c>
      <c r="U1314" s="74">
        <f t="shared" si="2380"/>
        <v>17</v>
      </c>
      <c r="V1314" s="74">
        <v>252</v>
      </c>
      <c r="W1314" s="70">
        <f t="shared" si="2395"/>
        <v>1.0039385750000001</v>
      </c>
      <c r="X1314" s="66">
        <f t="shared" si="2396"/>
        <v>122.41946962</v>
      </c>
      <c r="Y1314" s="66">
        <v>0</v>
      </c>
      <c r="Z1314" s="67">
        <f t="shared" si="2397"/>
        <v>0</v>
      </c>
      <c r="AA1314" s="68" t="str">
        <f t="shared" si="2405"/>
        <v>A+INCORP J=</v>
      </c>
      <c r="AB1314" s="11">
        <f t="shared" si="2406"/>
        <v>43976</v>
      </c>
      <c r="AC1314" s="3"/>
      <c r="AD1314" s="1"/>
      <c r="AE1314" s="11"/>
      <c r="AF1314" s="5"/>
      <c r="AG1314" s="1"/>
      <c r="AH1314" s="1"/>
      <c r="AI1314" s="1"/>
      <c r="AJ1314" s="1"/>
      <c r="AK1314" s="10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5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5"/>
      <c r="HA1314" s="5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3"/>
      <c r="JZ1314" s="1"/>
      <c r="KA1314" s="1"/>
      <c r="KB1314" s="1"/>
      <c r="KC1314" s="1"/>
      <c r="KD1314" s="1"/>
      <c r="KE1314" s="1"/>
    </row>
    <row r="1315" spans="1:291" x14ac:dyDescent="0.2">
      <c r="A1315" s="196">
        <f t="shared" si="2398"/>
        <v>43973</v>
      </c>
      <c r="B1315" s="66">
        <f t="shared" si="2389"/>
        <v>31206.708826739999</v>
      </c>
      <c r="C1315" s="66">
        <f t="shared" si="2387"/>
        <v>31168.637631959999</v>
      </c>
      <c r="D1315" s="77">
        <f t="shared" si="2399"/>
        <v>5348.49</v>
      </c>
      <c r="E1315" s="67">
        <f>VLOOKUP(A1314,[1]Plan1!$DQ$117:$DS$314,3)</f>
        <v>5331.91</v>
      </c>
      <c r="F1315" s="11">
        <f t="shared" si="2400"/>
        <v>43949</v>
      </c>
      <c r="G1315" s="73">
        <f t="shared" si="2390"/>
        <v>-3.0999403569978989E-3</v>
      </c>
      <c r="H1315" s="11">
        <f t="shared" si="2401"/>
        <v>43976</v>
      </c>
      <c r="I1315" s="11">
        <f t="shared" si="2391"/>
        <v>43976</v>
      </c>
      <c r="J1315" s="1">
        <f t="shared" si="2402"/>
        <v>19</v>
      </c>
      <c r="K1315" s="1">
        <f t="shared" si="2403"/>
        <v>18</v>
      </c>
      <c r="L1315" s="66">
        <f t="shared" si="2392"/>
        <v>0.99706296999999999</v>
      </c>
      <c r="M1315" s="70">
        <f t="shared" si="2388"/>
        <v>1.0006997500000001</v>
      </c>
      <c r="N1315" s="70">
        <f t="shared" si="2407"/>
        <v>1.1282470382797583</v>
      </c>
      <c r="O1315" s="66">
        <f t="shared" si="2383"/>
        <v>1.1249333399999999</v>
      </c>
      <c r="P1315" s="66">
        <f t="shared" si="2393"/>
        <v>31077.09440817</v>
      </c>
      <c r="Q1315" s="74">
        <f t="shared" si="2394"/>
        <v>0</v>
      </c>
      <c r="R1315" s="75">
        <f t="shared" si="2384"/>
        <v>0</v>
      </c>
      <c r="S1315" s="66">
        <f t="shared" si="2385"/>
        <v>0</v>
      </c>
      <c r="T1315" s="10">
        <f t="shared" si="2404"/>
        <v>0.06</v>
      </c>
      <c r="U1315" s="74">
        <f t="shared" si="2380"/>
        <v>18</v>
      </c>
      <c r="V1315" s="74">
        <v>252</v>
      </c>
      <c r="W1315" s="70">
        <f t="shared" si="2395"/>
        <v>1.004170738</v>
      </c>
      <c r="X1315" s="66">
        <f t="shared" si="2396"/>
        <v>129.61441857</v>
      </c>
      <c r="Y1315" s="66">
        <v>0</v>
      </c>
      <c r="Z1315" s="67">
        <f t="shared" si="2397"/>
        <v>0</v>
      </c>
      <c r="AA1315" s="68" t="str">
        <f t="shared" si="2405"/>
        <v>A+INCORP J=</v>
      </c>
      <c r="AB1315" s="11">
        <f t="shared" si="2406"/>
        <v>43976</v>
      </c>
      <c r="AC1315" s="3"/>
      <c r="AD1315" s="1"/>
      <c r="AE1315" s="11"/>
      <c r="AF1315" s="5"/>
      <c r="AG1315" s="1"/>
      <c r="AH1315" s="1"/>
      <c r="AI1315" s="1"/>
      <c r="AJ1315" s="1"/>
      <c r="AK1315" s="10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5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5"/>
      <c r="HA1315" s="5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3"/>
      <c r="JZ1315" s="1"/>
      <c r="KA1315" s="1"/>
      <c r="KB1315" s="1"/>
      <c r="KC1315" s="1"/>
      <c r="KD1315" s="1"/>
      <c r="KE1315" s="1"/>
    </row>
    <row r="1316" spans="1:291" x14ac:dyDescent="0.2">
      <c r="A1316" s="196">
        <f t="shared" si="2398"/>
        <v>43974</v>
      </c>
      <c r="B1316" s="66">
        <f t="shared" si="2389"/>
        <v>31208.825103750001</v>
      </c>
      <c r="C1316" s="66">
        <f t="shared" si="2387"/>
        <v>31168.637631959999</v>
      </c>
      <c r="D1316" s="77">
        <f t="shared" si="2399"/>
        <v>5348.49</v>
      </c>
      <c r="E1316" s="67">
        <f>VLOOKUP(A1315,[1]Plan1!$DQ$117:$DS$314,3)</f>
        <v>5331.91</v>
      </c>
      <c r="F1316" s="11">
        <f t="shared" si="2400"/>
        <v>43949</v>
      </c>
      <c r="G1316" s="73">
        <f t="shared" si="2390"/>
        <v>-3.0999403569978989E-3</v>
      </c>
      <c r="H1316" s="11">
        <f t="shared" si="2401"/>
        <v>43976</v>
      </c>
      <c r="I1316" s="11">
        <f t="shared" si="2391"/>
        <v>43976</v>
      </c>
      <c r="J1316" s="1">
        <f t="shared" si="2402"/>
        <v>19</v>
      </c>
      <c r="K1316" s="1">
        <f t="shared" si="2403"/>
        <v>19</v>
      </c>
      <c r="L1316" s="66">
        <f t="shared" si="2392"/>
        <v>0.99690005000000004</v>
      </c>
      <c r="M1316" s="70">
        <f t="shared" si="2388"/>
        <v>1.0006997500000001</v>
      </c>
      <c r="N1316" s="70">
        <f t="shared" si="2407"/>
        <v>1.1282470382797583</v>
      </c>
      <c r="O1316" s="66">
        <f t="shared" si="2383"/>
        <v>1.1247495199999999</v>
      </c>
      <c r="P1316" s="66">
        <f t="shared" si="2393"/>
        <v>31072.016413730002</v>
      </c>
      <c r="Q1316" s="74">
        <f t="shared" si="2394"/>
        <v>0</v>
      </c>
      <c r="R1316" s="75">
        <f t="shared" si="2384"/>
        <v>0</v>
      </c>
      <c r="S1316" s="66">
        <f t="shared" si="2385"/>
        <v>0</v>
      </c>
      <c r="T1316" s="10">
        <f t="shared" si="2404"/>
        <v>0.06</v>
      </c>
      <c r="U1316" s="74">
        <f t="shared" si="2380"/>
        <v>19</v>
      </c>
      <c r="V1316" s="74">
        <v>252</v>
      </c>
      <c r="W1316" s="70">
        <f t="shared" si="2395"/>
        <v>1.004402955</v>
      </c>
      <c r="X1316" s="66">
        <f t="shared" si="2396"/>
        <v>136.80869002</v>
      </c>
      <c r="Y1316" s="66">
        <v>0</v>
      </c>
      <c r="Z1316" s="67">
        <f t="shared" si="2397"/>
        <v>0</v>
      </c>
      <c r="AA1316" s="68" t="str">
        <f t="shared" si="2405"/>
        <v>A+INCORP J=</v>
      </c>
      <c r="AB1316" s="11">
        <f t="shared" si="2406"/>
        <v>43976</v>
      </c>
      <c r="AC1316" s="3"/>
      <c r="AD1316" s="1"/>
      <c r="AE1316" s="11"/>
      <c r="AF1316" s="5"/>
      <c r="AG1316" s="1"/>
      <c r="AH1316" s="1"/>
      <c r="AI1316" s="1"/>
      <c r="AJ1316" s="1"/>
      <c r="AK1316" s="10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5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5"/>
      <c r="HA1316" s="5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3"/>
      <c r="JZ1316" s="1"/>
      <c r="KA1316" s="1"/>
      <c r="KB1316" s="1"/>
      <c r="KC1316" s="1"/>
      <c r="KD1316" s="1"/>
      <c r="KE1316" s="1"/>
    </row>
    <row r="1317" spans="1:291" x14ac:dyDescent="0.2">
      <c r="A1317" s="196">
        <f t="shared" si="2398"/>
        <v>43975</v>
      </c>
      <c r="B1317" s="66">
        <f t="shared" si="2389"/>
        <v>31208.825103750001</v>
      </c>
      <c r="C1317" s="66">
        <f t="shared" si="2387"/>
        <v>31168.637631959999</v>
      </c>
      <c r="D1317" s="77">
        <f t="shared" si="2399"/>
        <v>5348.49</v>
      </c>
      <c r="E1317" s="67">
        <f>VLOOKUP(A1316,[1]Plan1!$DQ$117:$DS$314,3)</f>
        <v>5331.91</v>
      </c>
      <c r="F1317" s="11">
        <f t="shared" si="2400"/>
        <v>43949</v>
      </c>
      <c r="G1317" s="73">
        <f t="shared" si="2390"/>
        <v>-3.0999403569978989E-3</v>
      </c>
      <c r="H1317" s="11">
        <f t="shared" si="2401"/>
        <v>43976</v>
      </c>
      <c r="I1317" s="11">
        <f t="shared" si="2391"/>
        <v>43976</v>
      </c>
      <c r="J1317" s="1">
        <f t="shared" si="2402"/>
        <v>19</v>
      </c>
      <c r="K1317" s="1">
        <f t="shared" si="2403"/>
        <v>19</v>
      </c>
      <c r="L1317" s="66">
        <f t="shared" si="2392"/>
        <v>0.99690005000000004</v>
      </c>
      <c r="M1317" s="70">
        <f t="shared" si="2388"/>
        <v>1.0006997500000001</v>
      </c>
      <c r="N1317" s="70">
        <f t="shared" si="2407"/>
        <v>1.1282470382797583</v>
      </c>
      <c r="O1317" s="66">
        <f t="shared" si="2383"/>
        <v>1.1247495199999999</v>
      </c>
      <c r="P1317" s="66">
        <f t="shared" si="2393"/>
        <v>31072.016413730002</v>
      </c>
      <c r="Q1317" s="74">
        <f t="shared" si="2394"/>
        <v>0</v>
      </c>
      <c r="R1317" s="75">
        <f t="shared" si="2384"/>
        <v>0</v>
      </c>
      <c r="S1317" s="66">
        <f t="shared" si="2385"/>
        <v>0</v>
      </c>
      <c r="T1317" s="10">
        <f t="shared" si="2404"/>
        <v>0.06</v>
      </c>
      <c r="U1317" s="74">
        <f t="shared" ref="U1317:U1380" si="2408">IF(Q1316&gt;0,1,IF(K1317=K1316,U1316,U1316+1))</f>
        <v>19</v>
      </c>
      <c r="V1317" s="74">
        <v>252</v>
      </c>
      <c r="W1317" s="70">
        <f t="shared" si="2395"/>
        <v>1.004402955</v>
      </c>
      <c r="X1317" s="66">
        <f t="shared" si="2396"/>
        <v>136.80869002</v>
      </c>
      <c r="Y1317" s="66">
        <v>0</v>
      </c>
      <c r="Z1317" s="67">
        <f t="shared" si="2397"/>
        <v>0</v>
      </c>
      <c r="AA1317" s="68" t="str">
        <f t="shared" si="2405"/>
        <v>A+INCORP J=</v>
      </c>
      <c r="AB1317" s="11">
        <f t="shared" si="2406"/>
        <v>43976</v>
      </c>
      <c r="AC1317" s="3"/>
      <c r="AD1317" s="1"/>
      <c r="AE1317" s="11"/>
      <c r="AF1317" s="5"/>
      <c r="AG1317" s="1"/>
      <c r="AH1317" s="1"/>
      <c r="AI1317" s="1"/>
      <c r="AJ1317" s="1"/>
      <c r="AK1317" s="10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5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5"/>
      <c r="HA1317" s="5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3"/>
      <c r="JZ1317" s="1"/>
      <c r="KA1317" s="1"/>
      <c r="KB1317" s="1"/>
      <c r="KC1317" s="1"/>
      <c r="KD1317" s="1"/>
      <c r="KE1317" s="1"/>
    </row>
    <row r="1318" spans="1:291" x14ac:dyDescent="0.2">
      <c r="A1318" s="196">
        <f t="shared" si="2398"/>
        <v>43976</v>
      </c>
      <c r="B1318" s="66">
        <f t="shared" si="2389"/>
        <v>31208.825103750001</v>
      </c>
      <c r="C1318" s="66">
        <f t="shared" si="2387"/>
        <v>31168.637631959999</v>
      </c>
      <c r="D1318" s="77">
        <f t="shared" si="2399"/>
        <v>5348.49</v>
      </c>
      <c r="E1318" s="67">
        <f>VLOOKUP(A1317,[1]Plan1!$DQ$117:$DS$314,3)</f>
        <v>5331.91</v>
      </c>
      <c r="F1318" s="11">
        <f t="shared" si="2400"/>
        <v>43949</v>
      </c>
      <c r="G1318" s="73">
        <f t="shared" si="2390"/>
        <v>-3.0999403569978989E-3</v>
      </c>
      <c r="H1318" s="11">
        <f t="shared" si="2401"/>
        <v>44007</v>
      </c>
      <c r="I1318" s="11">
        <f t="shared" si="2391"/>
        <v>43976</v>
      </c>
      <c r="J1318" s="1">
        <f t="shared" si="2402"/>
        <v>19</v>
      </c>
      <c r="K1318" s="1">
        <f t="shared" si="2403"/>
        <v>19</v>
      </c>
      <c r="L1318" s="66">
        <f t="shared" si="2392"/>
        <v>0.99690005000000004</v>
      </c>
      <c r="M1318" s="70">
        <f t="shared" si="2388"/>
        <v>1.0006997500000001</v>
      </c>
      <c r="N1318" s="70">
        <f t="shared" si="2407"/>
        <v>1.1282470382797583</v>
      </c>
      <c r="O1318" s="66">
        <f t="shared" si="2383"/>
        <v>1.1247495199999999</v>
      </c>
      <c r="P1318" s="66">
        <f t="shared" si="2393"/>
        <v>31072.016413730002</v>
      </c>
      <c r="Q1318" s="74">
        <f t="shared" si="2394"/>
        <v>43</v>
      </c>
      <c r="R1318" s="75">
        <f t="shared" si="2384"/>
        <v>9.9882774369571631E-2</v>
      </c>
      <c r="S1318" s="66">
        <f t="shared" si="2385"/>
        <v>3113.21</v>
      </c>
      <c r="T1318" s="10">
        <f t="shared" si="2404"/>
        <v>0.06</v>
      </c>
      <c r="U1318" s="74">
        <f t="shared" si="2408"/>
        <v>19</v>
      </c>
      <c r="V1318" s="74">
        <v>252</v>
      </c>
      <c r="W1318" s="70">
        <f t="shared" si="2395"/>
        <v>1.004402955</v>
      </c>
      <c r="X1318" s="66">
        <f t="shared" si="2396"/>
        <v>136.80869002</v>
      </c>
      <c r="Y1318" s="66">
        <v>0</v>
      </c>
      <c r="Z1318" s="67">
        <f t="shared" si="2397"/>
        <v>3250.0186900200001</v>
      </c>
      <c r="AA1318" s="68" t="str">
        <f t="shared" si="2405"/>
        <v>A+INCORP J=</v>
      </c>
      <c r="AB1318" s="11">
        <f t="shared" si="2406"/>
        <v>43976</v>
      </c>
      <c r="AC1318" s="3"/>
      <c r="AD1318" s="1"/>
      <c r="AE1318" s="11"/>
      <c r="AF1318" s="5"/>
      <c r="AG1318" s="1"/>
      <c r="AH1318" s="1"/>
      <c r="AI1318" s="1"/>
      <c r="AJ1318" s="1"/>
      <c r="AK1318" s="10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5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5"/>
      <c r="HA1318" s="5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3"/>
      <c r="JZ1318" s="1"/>
      <c r="KA1318" s="1"/>
      <c r="KB1318" s="1"/>
      <c r="KC1318" s="1"/>
      <c r="KD1318" s="1"/>
      <c r="KE1318" s="1"/>
    </row>
    <row r="1319" spans="1:291" x14ac:dyDescent="0.2">
      <c r="A1319" s="196">
        <f t="shared" si="2398"/>
        <v>43977</v>
      </c>
      <c r="B1319" s="66">
        <f t="shared" si="2389"/>
        <v>28097.249509510002</v>
      </c>
      <c r="C1319" s="66">
        <f t="shared" si="2387"/>
        <v>28095.615103749999</v>
      </c>
      <c r="D1319" s="77">
        <f t="shared" si="2399"/>
        <v>5331.91</v>
      </c>
      <c r="E1319" s="67">
        <f>VLOOKUP(A1318,[1]Plan1!$DQ$117:$DS$314,3)</f>
        <v>5311.65</v>
      </c>
      <c r="F1319" s="11">
        <f t="shared" si="2400"/>
        <v>43977</v>
      </c>
      <c r="G1319" s="73">
        <f t="shared" si="2390"/>
        <v>-3.7997640620340833E-3</v>
      </c>
      <c r="H1319" s="11">
        <f t="shared" si="2401"/>
        <v>44007</v>
      </c>
      <c r="I1319" s="11">
        <f t="shared" si="2391"/>
        <v>44007</v>
      </c>
      <c r="J1319" s="1">
        <f t="shared" si="2402"/>
        <v>22</v>
      </c>
      <c r="K1319" s="1">
        <f t="shared" si="2403"/>
        <v>1</v>
      </c>
      <c r="L1319" s="66">
        <f t="shared" si="2392"/>
        <v>0.99982696000000004</v>
      </c>
      <c r="M1319" s="70">
        <f t="shared" si="2388"/>
        <v>0.99690005000000004</v>
      </c>
      <c r="N1319" s="70">
        <f t="shared" si="2407"/>
        <v>1.124749528873443</v>
      </c>
      <c r="O1319" s="66">
        <f t="shared" si="2383"/>
        <v>1.1245548999999999</v>
      </c>
      <c r="P1319" s="66">
        <f t="shared" si="2393"/>
        <v>28090.753438510001</v>
      </c>
      <c r="Q1319" s="74">
        <f t="shared" si="2394"/>
        <v>0</v>
      </c>
      <c r="R1319" s="75">
        <f t="shared" si="2384"/>
        <v>0</v>
      </c>
      <c r="S1319" s="66">
        <f t="shared" si="2385"/>
        <v>0</v>
      </c>
      <c r="T1319" s="10">
        <f t="shared" si="2404"/>
        <v>0.06</v>
      </c>
      <c r="U1319" s="74">
        <f t="shared" si="2408"/>
        <v>1</v>
      </c>
      <c r="V1319" s="74">
        <v>252</v>
      </c>
      <c r="W1319" s="70">
        <f t="shared" si="2395"/>
        <v>1.0002312529999999</v>
      </c>
      <c r="X1319" s="66">
        <f t="shared" si="2396"/>
        <v>6.4960709999999997</v>
      </c>
      <c r="Y1319" s="66">
        <v>0</v>
      </c>
      <c r="Z1319" s="67">
        <f t="shared" si="2397"/>
        <v>0</v>
      </c>
      <c r="AA1319" s="68" t="str">
        <f t="shared" si="2405"/>
        <v>A+INCORP J=</v>
      </c>
      <c r="AB1319" s="11">
        <f t="shared" si="2406"/>
        <v>44007</v>
      </c>
      <c r="AC1319" s="3"/>
      <c r="AD1319" s="1"/>
      <c r="AE1319" s="11"/>
      <c r="AF1319" s="5"/>
      <c r="AG1319" s="1"/>
      <c r="AH1319" s="1"/>
      <c r="AI1319" s="1"/>
      <c r="AJ1319" s="1"/>
      <c r="AK1319" s="10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5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5"/>
      <c r="HA1319" s="5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3"/>
      <c r="JZ1319" s="1"/>
      <c r="KA1319" s="1"/>
      <c r="KB1319" s="1"/>
      <c r="KC1319" s="1"/>
      <c r="KD1319" s="1"/>
      <c r="KE1319" s="1"/>
    </row>
    <row r="1320" spans="1:291" x14ac:dyDescent="0.2">
      <c r="A1320" s="196">
        <f t="shared" si="2398"/>
        <v>43978</v>
      </c>
      <c r="B1320" s="66">
        <f t="shared" si="2389"/>
        <v>28098.884279620001</v>
      </c>
      <c r="C1320" s="66">
        <f t="shared" si="2387"/>
        <v>28095.615103749999</v>
      </c>
      <c r="D1320" s="77">
        <f t="shared" si="2399"/>
        <v>5331.91</v>
      </c>
      <c r="E1320" s="67">
        <f>VLOOKUP(A1319,[1]Plan1!$DQ$117:$DS$314,3)</f>
        <v>5311.65</v>
      </c>
      <c r="F1320" s="11">
        <f t="shared" si="2400"/>
        <v>43977</v>
      </c>
      <c r="G1320" s="73">
        <f t="shared" si="2390"/>
        <v>-3.7997640620340833E-3</v>
      </c>
      <c r="H1320" s="11">
        <f t="shared" si="2401"/>
        <v>44007</v>
      </c>
      <c r="I1320" s="11">
        <f t="shared" si="2391"/>
        <v>44007</v>
      </c>
      <c r="J1320" s="1">
        <f t="shared" si="2402"/>
        <v>22</v>
      </c>
      <c r="K1320" s="1">
        <f t="shared" si="2403"/>
        <v>2</v>
      </c>
      <c r="L1320" s="66">
        <f t="shared" si="2392"/>
        <v>0.99965395999999995</v>
      </c>
      <c r="M1320" s="70">
        <f t="shared" si="2388"/>
        <v>0.99690005000000004</v>
      </c>
      <c r="N1320" s="70">
        <f t="shared" si="2407"/>
        <v>1.124749528873443</v>
      </c>
      <c r="O1320" s="66">
        <f t="shared" si="2383"/>
        <v>1.1243603200000001</v>
      </c>
      <c r="P1320" s="66">
        <f t="shared" si="2393"/>
        <v>28085.892897090001</v>
      </c>
      <c r="Q1320" s="74">
        <f t="shared" si="2394"/>
        <v>0</v>
      </c>
      <c r="R1320" s="75">
        <f t="shared" si="2384"/>
        <v>0</v>
      </c>
      <c r="S1320" s="66">
        <f t="shared" si="2385"/>
        <v>0</v>
      </c>
      <c r="T1320" s="10">
        <f t="shared" si="2404"/>
        <v>0.06</v>
      </c>
      <c r="U1320" s="74">
        <f t="shared" si="2408"/>
        <v>2</v>
      </c>
      <c r="V1320" s="74">
        <v>252</v>
      </c>
      <c r="W1320" s="70">
        <f t="shared" si="2395"/>
        <v>1.000462559</v>
      </c>
      <c r="X1320" s="66">
        <f t="shared" si="2396"/>
        <v>12.991382529999999</v>
      </c>
      <c r="Y1320" s="66">
        <v>0</v>
      </c>
      <c r="Z1320" s="67">
        <f t="shared" si="2397"/>
        <v>0</v>
      </c>
      <c r="AA1320" s="68" t="str">
        <f t="shared" si="2405"/>
        <v>A+INCORP J=</v>
      </c>
      <c r="AB1320" s="11">
        <f t="shared" si="2406"/>
        <v>44007</v>
      </c>
      <c r="AC1320" s="3"/>
      <c r="AD1320" s="1"/>
      <c r="AE1320" s="11"/>
      <c r="AF1320" s="5"/>
      <c r="AG1320" s="1"/>
      <c r="AH1320" s="1"/>
      <c r="AI1320" s="1"/>
      <c r="AJ1320" s="1"/>
      <c r="AK1320" s="10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5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5"/>
      <c r="HA1320" s="5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1"/>
      <c r="JR1320" s="1"/>
      <c r="JS1320" s="1"/>
      <c r="JT1320" s="1"/>
      <c r="JU1320" s="1"/>
      <c r="JV1320" s="1"/>
      <c r="JW1320" s="1"/>
      <c r="JX1320" s="1"/>
      <c r="JY1320" s="3"/>
      <c r="JZ1320" s="1"/>
      <c r="KA1320" s="1"/>
      <c r="KB1320" s="1"/>
      <c r="KC1320" s="1"/>
      <c r="KD1320" s="1"/>
      <c r="KE1320" s="1"/>
    </row>
    <row r="1321" spans="1:291" x14ac:dyDescent="0.2">
      <c r="A1321" s="196">
        <f t="shared" si="2398"/>
        <v>43979</v>
      </c>
      <c r="B1321" s="66">
        <f t="shared" si="2389"/>
        <v>28100.51913294</v>
      </c>
      <c r="C1321" s="66">
        <f t="shared" si="2387"/>
        <v>28095.615103749999</v>
      </c>
      <c r="D1321" s="77">
        <f t="shared" si="2399"/>
        <v>5331.91</v>
      </c>
      <c r="E1321" s="67">
        <f>VLOOKUP(A1320,[1]Plan1!$DQ$117:$DS$314,3)</f>
        <v>5311.65</v>
      </c>
      <c r="F1321" s="11">
        <f t="shared" si="2400"/>
        <v>43977</v>
      </c>
      <c r="G1321" s="73">
        <f t="shared" si="2390"/>
        <v>-3.7997640620340833E-3</v>
      </c>
      <c r="H1321" s="11">
        <f t="shared" si="2401"/>
        <v>44007</v>
      </c>
      <c r="I1321" s="11">
        <f t="shared" si="2391"/>
        <v>44007</v>
      </c>
      <c r="J1321" s="1">
        <f t="shared" si="2402"/>
        <v>22</v>
      </c>
      <c r="K1321" s="1">
        <f t="shared" si="2403"/>
        <v>3</v>
      </c>
      <c r="L1321" s="66">
        <f t="shared" si="2392"/>
        <v>0.99948099000000001</v>
      </c>
      <c r="M1321" s="70">
        <f t="shared" si="2388"/>
        <v>0.99690005000000004</v>
      </c>
      <c r="N1321" s="70">
        <f t="shared" si="2407"/>
        <v>1.124749528873443</v>
      </c>
      <c r="O1321" s="66">
        <f t="shared" ref="O1321:O1384" si="2409">TRUNC(TRUNC((L1321*N1321),15),8)</f>
        <v>1.1241657700000001</v>
      </c>
      <c r="P1321" s="66">
        <f t="shared" si="2393"/>
        <v>28081.033198550002</v>
      </c>
      <c r="Q1321" s="74">
        <f t="shared" si="2394"/>
        <v>0</v>
      </c>
      <c r="R1321" s="75">
        <f t="shared" ref="R1321:R1384" si="2410">IF(Q1321&gt;0,(S1321/C1321),0)</f>
        <v>0</v>
      </c>
      <c r="S1321" s="66">
        <f t="shared" ref="S1321:S1384" si="2411">IF($Q1321&gt;0,VLOOKUP($A1321,$AE$10:$AK$114,6),0)</f>
        <v>0</v>
      </c>
      <c r="T1321" s="10">
        <f t="shared" si="2404"/>
        <v>0.06</v>
      </c>
      <c r="U1321" s="74">
        <f t="shared" si="2408"/>
        <v>3</v>
      </c>
      <c r="V1321" s="74">
        <v>252</v>
      </c>
      <c r="W1321" s="70">
        <f t="shared" si="2395"/>
        <v>1.0006939180000001</v>
      </c>
      <c r="X1321" s="66">
        <f t="shared" si="2396"/>
        <v>19.485934390000001</v>
      </c>
      <c r="Y1321" s="66">
        <v>0</v>
      </c>
      <c r="Z1321" s="67">
        <f t="shared" si="2397"/>
        <v>0</v>
      </c>
      <c r="AA1321" s="68" t="str">
        <f t="shared" si="2405"/>
        <v>A+INCORP J=</v>
      </c>
      <c r="AB1321" s="11">
        <f t="shared" si="2406"/>
        <v>44007</v>
      </c>
      <c r="AC1321" s="3"/>
      <c r="AD1321" s="1"/>
      <c r="AE1321" s="11"/>
      <c r="AF1321" s="5"/>
      <c r="AG1321" s="1"/>
      <c r="AH1321" s="1"/>
      <c r="AI1321" s="1"/>
      <c r="AJ1321" s="1"/>
      <c r="AK1321" s="10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5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5"/>
      <c r="HA1321" s="5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3"/>
      <c r="JZ1321" s="1"/>
      <c r="KA1321" s="1"/>
      <c r="KB1321" s="1"/>
      <c r="KC1321" s="1"/>
      <c r="KD1321" s="1"/>
      <c r="KE1321" s="1"/>
    </row>
    <row r="1322" spans="1:291" x14ac:dyDescent="0.2">
      <c r="A1322" s="196">
        <f t="shared" si="2398"/>
        <v>43980</v>
      </c>
      <c r="B1322" s="66">
        <f t="shared" si="2389"/>
        <v>28102.154097349998</v>
      </c>
      <c r="C1322" s="66">
        <f t="shared" ref="C1322:C1385" si="2412">TRUNC(IF(Q1321&gt;0,P1321-S1321+X1321,C1321),8)</f>
        <v>28095.615103749999</v>
      </c>
      <c r="D1322" s="77">
        <f t="shared" si="2399"/>
        <v>5331.91</v>
      </c>
      <c r="E1322" s="67">
        <f>VLOOKUP(A1321,[1]Plan1!$DQ$117:$DS$314,3)</f>
        <v>5311.65</v>
      </c>
      <c r="F1322" s="11">
        <f t="shared" si="2400"/>
        <v>43977</v>
      </c>
      <c r="G1322" s="73">
        <f t="shared" si="2390"/>
        <v>-3.7997640620340833E-3</v>
      </c>
      <c r="H1322" s="11">
        <f t="shared" si="2401"/>
        <v>44007</v>
      </c>
      <c r="I1322" s="11">
        <f t="shared" si="2391"/>
        <v>44007</v>
      </c>
      <c r="J1322" s="1">
        <f t="shared" si="2402"/>
        <v>22</v>
      </c>
      <c r="K1322" s="1">
        <f t="shared" si="2403"/>
        <v>4</v>
      </c>
      <c r="L1322" s="66">
        <f t="shared" si="2392"/>
        <v>0.99930805</v>
      </c>
      <c r="M1322" s="70">
        <f t="shared" ref="M1322:M1385" si="2413">IF(I1322&gt;I1321,L1321,M1321)</f>
        <v>0.99690005000000004</v>
      </c>
      <c r="N1322" s="70">
        <f t="shared" si="2407"/>
        <v>1.124749528873443</v>
      </c>
      <c r="O1322" s="66">
        <f t="shared" si="2409"/>
        <v>1.1239712500000001</v>
      </c>
      <c r="P1322" s="66">
        <f t="shared" si="2393"/>
        <v>28076.174342869999</v>
      </c>
      <c r="Q1322" s="74">
        <f t="shared" si="2394"/>
        <v>0</v>
      </c>
      <c r="R1322" s="75">
        <f t="shared" si="2410"/>
        <v>0</v>
      </c>
      <c r="S1322" s="66">
        <f t="shared" si="2411"/>
        <v>0</v>
      </c>
      <c r="T1322" s="10">
        <f t="shared" si="2404"/>
        <v>0.06</v>
      </c>
      <c r="U1322" s="74">
        <f t="shared" si="2408"/>
        <v>4</v>
      </c>
      <c r="V1322" s="74">
        <v>252</v>
      </c>
      <c r="W1322" s="70">
        <f t="shared" si="2395"/>
        <v>1.0009253309999999</v>
      </c>
      <c r="X1322" s="66">
        <f t="shared" si="2396"/>
        <v>25.97975448</v>
      </c>
      <c r="Y1322" s="66">
        <v>0</v>
      </c>
      <c r="Z1322" s="67">
        <f t="shared" si="2397"/>
        <v>0</v>
      </c>
      <c r="AA1322" s="68" t="str">
        <f t="shared" si="2405"/>
        <v>A+INCORP J=</v>
      </c>
      <c r="AB1322" s="11">
        <f t="shared" si="2406"/>
        <v>44007</v>
      </c>
      <c r="AC1322" s="3"/>
      <c r="AD1322" s="1"/>
      <c r="AE1322" s="11"/>
      <c r="AF1322" s="5"/>
      <c r="AG1322" s="1"/>
      <c r="AH1322" s="1"/>
      <c r="AI1322" s="1"/>
      <c r="AJ1322" s="1"/>
      <c r="AK1322" s="10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5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5"/>
      <c r="HA1322" s="5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3"/>
      <c r="JZ1322" s="1"/>
      <c r="KA1322" s="1"/>
      <c r="KB1322" s="1"/>
      <c r="KC1322" s="1"/>
      <c r="KD1322" s="1"/>
      <c r="KE1322" s="1"/>
    </row>
    <row r="1323" spans="1:291" x14ac:dyDescent="0.2">
      <c r="A1323" s="196">
        <f t="shared" si="2398"/>
        <v>43981</v>
      </c>
      <c r="B1323" s="66">
        <f t="shared" si="2389"/>
        <v>28103.789172649998</v>
      </c>
      <c r="C1323" s="66">
        <f t="shared" si="2412"/>
        <v>28095.615103749999</v>
      </c>
      <c r="D1323" s="77">
        <f t="shared" si="2399"/>
        <v>5331.91</v>
      </c>
      <c r="E1323" s="67">
        <f>VLOOKUP(A1322,[1]Plan1!$DQ$117:$DS$314,3)</f>
        <v>5311.65</v>
      </c>
      <c r="F1323" s="11">
        <f t="shared" si="2400"/>
        <v>43977</v>
      </c>
      <c r="G1323" s="73">
        <f t="shared" si="2390"/>
        <v>-3.7997640620340833E-3</v>
      </c>
      <c r="H1323" s="11">
        <f t="shared" si="2401"/>
        <v>44007</v>
      </c>
      <c r="I1323" s="11">
        <f t="shared" si="2391"/>
        <v>44007</v>
      </c>
      <c r="J1323" s="1">
        <f t="shared" si="2402"/>
        <v>22</v>
      </c>
      <c r="K1323" s="1">
        <f t="shared" si="2403"/>
        <v>5</v>
      </c>
      <c r="L1323" s="66">
        <f t="shared" si="2392"/>
        <v>0.99913514000000003</v>
      </c>
      <c r="M1323" s="70">
        <f t="shared" si="2413"/>
        <v>0.99690005000000004</v>
      </c>
      <c r="N1323" s="70">
        <f t="shared" si="2407"/>
        <v>1.124749528873443</v>
      </c>
      <c r="O1323" s="66">
        <f t="shared" si="2409"/>
        <v>1.1237767700000001</v>
      </c>
      <c r="P1323" s="66">
        <f t="shared" si="2393"/>
        <v>28071.31633007</v>
      </c>
      <c r="Q1323" s="74">
        <f t="shared" si="2394"/>
        <v>0</v>
      </c>
      <c r="R1323" s="75">
        <f t="shared" si="2410"/>
        <v>0</v>
      </c>
      <c r="S1323" s="66">
        <f t="shared" si="2411"/>
        <v>0</v>
      </c>
      <c r="T1323" s="10">
        <f t="shared" si="2404"/>
        <v>0.06</v>
      </c>
      <c r="U1323" s="74">
        <f t="shared" si="2408"/>
        <v>5</v>
      </c>
      <c r="V1323" s="74">
        <v>252</v>
      </c>
      <c r="W1323" s="70">
        <f t="shared" si="2395"/>
        <v>1.001156798</v>
      </c>
      <c r="X1323" s="66">
        <f t="shared" si="2396"/>
        <v>32.472842579999998</v>
      </c>
      <c r="Y1323" s="66">
        <v>0</v>
      </c>
      <c r="Z1323" s="67">
        <f t="shared" si="2397"/>
        <v>0</v>
      </c>
      <c r="AA1323" s="68" t="str">
        <f t="shared" si="2405"/>
        <v>A+INCORP J=</v>
      </c>
      <c r="AB1323" s="11">
        <f t="shared" si="2406"/>
        <v>44007</v>
      </c>
      <c r="AC1323" s="3"/>
      <c r="AD1323" s="1"/>
      <c r="AE1323" s="11"/>
      <c r="AF1323" s="5"/>
      <c r="AG1323" s="1"/>
      <c r="AH1323" s="1"/>
      <c r="AI1323" s="1"/>
      <c r="AJ1323" s="1"/>
      <c r="AK1323" s="10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5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5"/>
      <c r="HA1323" s="5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1"/>
      <c r="JR1323" s="1"/>
      <c r="JS1323" s="1"/>
      <c r="JT1323" s="1"/>
      <c r="JU1323" s="1"/>
      <c r="JV1323" s="1"/>
      <c r="JW1323" s="1"/>
      <c r="JX1323" s="1"/>
      <c r="JY1323" s="3"/>
      <c r="JZ1323" s="1"/>
      <c r="KA1323" s="1"/>
      <c r="KB1323" s="1"/>
      <c r="KC1323" s="1"/>
      <c r="KD1323" s="1"/>
      <c r="KE1323" s="1"/>
    </row>
    <row r="1324" spans="1:291" x14ac:dyDescent="0.2">
      <c r="A1324" s="196">
        <f t="shared" si="2398"/>
        <v>43982</v>
      </c>
      <c r="B1324" s="66">
        <f t="shared" si="2389"/>
        <v>28103.789172649998</v>
      </c>
      <c r="C1324" s="66">
        <f t="shared" si="2412"/>
        <v>28095.615103749999</v>
      </c>
      <c r="D1324" s="77">
        <f t="shared" si="2399"/>
        <v>5331.91</v>
      </c>
      <c r="E1324" s="67">
        <f>VLOOKUP(A1323,[1]Plan1!$DQ$117:$DS$314,3)</f>
        <v>5311.65</v>
      </c>
      <c r="F1324" s="11">
        <f t="shared" si="2400"/>
        <v>43977</v>
      </c>
      <c r="G1324" s="73">
        <f t="shared" si="2390"/>
        <v>-3.7997640620340833E-3</v>
      </c>
      <c r="H1324" s="11">
        <f t="shared" si="2401"/>
        <v>44007</v>
      </c>
      <c r="I1324" s="11">
        <f t="shared" si="2391"/>
        <v>44007</v>
      </c>
      <c r="J1324" s="1">
        <f t="shared" si="2402"/>
        <v>22</v>
      </c>
      <c r="K1324" s="1">
        <f t="shared" si="2403"/>
        <v>5</v>
      </c>
      <c r="L1324" s="66">
        <f t="shared" si="2392"/>
        <v>0.99913514000000003</v>
      </c>
      <c r="M1324" s="70">
        <f t="shared" si="2413"/>
        <v>0.99690005000000004</v>
      </c>
      <c r="N1324" s="70">
        <f t="shared" si="2407"/>
        <v>1.124749528873443</v>
      </c>
      <c r="O1324" s="66">
        <f t="shared" si="2409"/>
        <v>1.1237767700000001</v>
      </c>
      <c r="P1324" s="66">
        <f t="shared" si="2393"/>
        <v>28071.31633007</v>
      </c>
      <c r="Q1324" s="74">
        <f t="shared" si="2394"/>
        <v>0</v>
      </c>
      <c r="R1324" s="75">
        <f t="shared" si="2410"/>
        <v>0</v>
      </c>
      <c r="S1324" s="66">
        <f t="shared" si="2411"/>
        <v>0</v>
      </c>
      <c r="T1324" s="10">
        <f t="shared" si="2404"/>
        <v>0.06</v>
      </c>
      <c r="U1324" s="74">
        <f t="shared" si="2408"/>
        <v>5</v>
      </c>
      <c r="V1324" s="74">
        <v>252</v>
      </c>
      <c r="W1324" s="70">
        <f t="shared" si="2395"/>
        <v>1.001156798</v>
      </c>
      <c r="X1324" s="66">
        <f t="shared" si="2396"/>
        <v>32.472842579999998</v>
      </c>
      <c r="Y1324" s="66">
        <v>0</v>
      </c>
      <c r="Z1324" s="67">
        <f t="shared" si="2397"/>
        <v>0</v>
      </c>
      <c r="AA1324" s="68" t="str">
        <f t="shared" si="2405"/>
        <v>A+INCORP J=</v>
      </c>
      <c r="AB1324" s="11">
        <f t="shared" si="2406"/>
        <v>44007</v>
      </c>
      <c r="AC1324" s="3"/>
      <c r="AD1324" s="1"/>
      <c r="AE1324" s="11"/>
      <c r="AF1324" s="5"/>
      <c r="AG1324" s="1"/>
      <c r="AH1324" s="1"/>
      <c r="AI1324" s="1"/>
      <c r="AJ1324" s="1"/>
      <c r="AK1324" s="10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5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5"/>
      <c r="HA1324" s="5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1"/>
      <c r="JR1324" s="1"/>
      <c r="JS1324" s="1"/>
      <c r="JT1324" s="1"/>
      <c r="JU1324" s="1"/>
      <c r="JV1324" s="1"/>
      <c r="JW1324" s="1"/>
      <c r="JX1324" s="1"/>
      <c r="JY1324" s="3"/>
      <c r="JZ1324" s="1"/>
      <c r="KA1324" s="1"/>
      <c r="KB1324" s="1"/>
      <c r="KC1324" s="1"/>
      <c r="KD1324" s="1"/>
      <c r="KE1324" s="1"/>
    </row>
    <row r="1325" spans="1:291" x14ac:dyDescent="0.2">
      <c r="A1325" s="196">
        <f t="shared" si="2398"/>
        <v>43983</v>
      </c>
      <c r="B1325" s="66">
        <f t="shared" si="2389"/>
        <v>28103.789172649998</v>
      </c>
      <c r="C1325" s="66">
        <f t="shared" si="2412"/>
        <v>28095.615103749999</v>
      </c>
      <c r="D1325" s="77">
        <f t="shared" si="2399"/>
        <v>5331.91</v>
      </c>
      <c r="E1325" s="67">
        <f>VLOOKUP(A1324,[1]Plan1!$DQ$117:$DS$314,3)</f>
        <v>5311.65</v>
      </c>
      <c r="F1325" s="11">
        <f t="shared" si="2400"/>
        <v>43977</v>
      </c>
      <c r="G1325" s="73">
        <f t="shared" si="2390"/>
        <v>-3.7997640620340833E-3</v>
      </c>
      <c r="H1325" s="11">
        <f t="shared" si="2401"/>
        <v>44007</v>
      </c>
      <c r="I1325" s="11">
        <f t="shared" si="2391"/>
        <v>44007</v>
      </c>
      <c r="J1325" s="1">
        <f t="shared" si="2402"/>
        <v>22</v>
      </c>
      <c r="K1325" s="1">
        <f t="shared" si="2403"/>
        <v>5</v>
      </c>
      <c r="L1325" s="66">
        <f t="shared" si="2392"/>
        <v>0.99913514000000003</v>
      </c>
      <c r="M1325" s="70">
        <f t="shared" si="2413"/>
        <v>0.99690005000000004</v>
      </c>
      <c r="N1325" s="70">
        <f t="shared" si="2407"/>
        <v>1.124749528873443</v>
      </c>
      <c r="O1325" s="66">
        <f t="shared" si="2409"/>
        <v>1.1237767700000001</v>
      </c>
      <c r="P1325" s="66">
        <f t="shared" si="2393"/>
        <v>28071.31633007</v>
      </c>
      <c r="Q1325" s="74">
        <f t="shared" si="2394"/>
        <v>0</v>
      </c>
      <c r="R1325" s="75">
        <f t="shared" si="2410"/>
        <v>0</v>
      </c>
      <c r="S1325" s="66">
        <f t="shared" si="2411"/>
        <v>0</v>
      </c>
      <c r="T1325" s="10">
        <f t="shared" si="2404"/>
        <v>0.06</v>
      </c>
      <c r="U1325" s="74">
        <f t="shared" si="2408"/>
        <v>5</v>
      </c>
      <c r="V1325" s="74">
        <v>252</v>
      </c>
      <c r="W1325" s="70">
        <f t="shared" si="2395"/>
        <v>1.001156798</v>
      </c>
      <c r="X1325" s="66">
        <f t="shared" si="2396"/>
        <v>32.472842579999998</v>
      </c>
      <c r="Y1325" s="66">
        <v>0</v>
      </c>
      <c r="Z1325" s="67">
        <f t="shared" si="2397"/>
        <v>0</v>
      </c>
      <c r="AA1325" s="68" t="str">
        <f t="shared" si="2405"/>
        <v>A+INCORP J=</v>
      </c>
      <c r="AB1325" s="11">
        <f t="shared" si="2406"/>
        <v>44007</v>
      </c>
      <c r="AC1325" s="3"/>
      <c r="AD1325" s="1"/>
      <c r="AE1325" s="11"/>
      <c r="AF1325" s="5"/>
      <c r="AG1325" s="1"/>
      <c r="AH1325" s="1"/>
      <c r="AI1325" s="1"/>
      <c r="AJ1325" s="1"/>
      <c r="AK1325" s="10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5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5"/>
      <c r="HA1325" s="5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1"/>
      <c r="JR1325" s="1"/>
      <c r="JS1325" s="1"/>
      <c r="JT1325" s="1"/>
      <c r="JU1325" s="1"/>
      <c r="JV1325" s="1"/>
      <c r="JW1325" s="1"/>
      <c r="JX1325" s="1"/>
      <c r="JY1325" s="3"/>
      <c r="JZ1325" s="1"/>
      <c r="KA1325" s="1"/>
      <c r="KB1325" s="1"/>
      <c r="KC1325" s="1"/>
      <c r="KD1325" s="1"/>
      <c r="KE1325" s="1"/>
    </row>
    <row r="1326" spans="1:291" x14ac:dyDescent="0.2">
      <c r="A1326" s="196">
        <f t="shared" si="2398"/>
        <v>43984</v>
      </c>
      <c r="B1326" s="66">
        <f t="shared" si="2389"/>
        <v>28105.42433057</v>
      </c>
      <c r="C1326" s="66">
        <f t="shared" si="2412"/>
        <v>28095.615103749999</v>
      </c>
      <c r="D1326" s="77">
        <f t="shared" si="2399"/>
        <v>5331.91</v>
      </c>
      <c r="E1326" s="67">
        <f>VLOOKUP(A1325,[1]Plan1!$DQ$117:$DS$314,3)</f>
        <v>5311.65</v>
      </c>
      <c r="F1326" s="11">
        <f t="shared" si="2400"/>
        <v>43977</v>
      </c>
      <c r="G1326" s="73">
        <f t="shared" si="2390"/>
        <v>-3.7997640620340833E-3</v>
      </c>
      <c r="H1326" s="11">
        <f t="shared" si="2401"/>
        <v>44007</v>
      </c>
      <c r="I1326" s="11">
        <f t="shared" si="2391"/>
        <v>44007</v>
      </c>
      <c r="J1326" s="1">
        <f t="shared" si="2402"/>
        <v>22</v>
      </c>
      <c r="K1326" s="1">
        <f t="shared" si="2403"/>
        <v>6</v>
      </c>
      <c r="L1326" s="66">
        <f t="shared" si="2392"/>
        <v>0.99896225999999999</v>
      </c>
      <c r="M1326" s="70">
        <f t="shared" si="2413"/>
        <v>0.99690005000000004</v>
      </c>
      <c r="N1326" s="70">
        <f t="shared" si="2407"/>
        <v>1.124749528873443</v>
      </c>
      <c r="O1326" s="66">
        <f t="shared" si="2409"/>
        <v>1.1235823300000001</v>
      </c>
      <c r="P1326" s="66">
        <f t="shared" si="2393"/>
        <v>28066.459160130002</v>
      </c>
      <c r="Q1326" s="74">
        <f t="shared" si="2394"/>
        <v>0</v>
      </c>
      <c r="R1326" s="75">
        <f t="shared" si="2410"/>
        <v>0</v>
      </c>
      <c r="S1326" s="66">
        <f t="shared" si="2411"/>
        <v>0</v>
      </c>
      <c r="T1326" s="10">
        <f t="shared" si="2404"/>
        <v>0.06</v>
      </c>
      <c r="U1326" s="74">
        <f t="shared" si="2408"/>
        <v>6</v>
      </c>
      <c r="V1326" s="74">
        <v>252</v>
      </c>
      <c r="W1326" s="70">
        <f t="shared" si="2395"/>
        <v>1.0013883180000001</v>
      </c>
      <c r="X1326" s="66">
        <f t="shared" si="2396"/>
        <v>38.965170440000001</v>
      </c>
      <c r="Y1326" s="66">
        <v>0</v>
      </c>
      <c r="Z1326" s="67">
        <f t="shared" si="2397"/>
        <v>0</v>
      </c>
      <c r="AA1326" s="68" t="str">
        <f t="shared" si="2405"/>
        <v>A+INCORP J=</v>
      </c>
      <c r="AB1326" s="11">
        <f t="shared" si="2406"/>
        <v>44007</v>
      </c>
      <c r="AC1326" s="3"/>
      <c r="AD1326" s="1"/>
      <c r="AE1326" s="11"/>
      <c r="AF1326" s="5"/>
      <c r="AG1326" s="1"/>
      <c r="AH1326" s="1"/>
      <c r="AI1326" s="1"/>
      <c r="AJ1326" s="1"/>
      <c r="AK1326" s="10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5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5"/>
      <c r="HA1326" s="5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1"/>
      <c r="JR1326" s="1"/>
      <c r="JS1326" s="1"/>
      <c r="JT1326" s="1"/>
      <c r="JU1326" s="1"/>
      <c r="JV1326" s="1"/>
      <c r="JW1326" s="1"/>
      <c r="JX1326" s="1"/>
      <c r="JY1326" s="3"/>
      <c r="JZ1326" s="1"/>
      <c r="KA1326" s="1"/>
      <c r="KB1326" s="1"/>
      <c r="KC1326" s="1"/>
      <c r="KD1326" s="1"/>
      <c r="KE1326" s="1"/>
    </row>
    <row r="1327" spans="1:291" x14ac:dyDescent="0.2">
      <c r="A1327" s="196">
        <f t="shared" si="2398"/>
        <v>43985</v>
      </c>
      <c r="B1327" s="66">
        <f t="shared" si="2389"/>
        <v>28107.05957093</v>
      </c>
      <c r="C1327" s="66">
        <f t="shared" si="2412"/>
        <v>28095.615103749999</v>
      </c>
      <c r="D1327" s="77">
        <f t="shared" si="2399"/>
        <v>5331.91</v>
      </c>
      <c r="E1327" s="67">
        <f>VLOOKUP(A1326,[1]Plan1!$DQ$117:$DS$314,3)</f>
        <v>5311.65</v>
      </c>
      <c r="F1327" s="11">
        <f t="shared" si="2400"/>
        <v>43977</v>
      </c>
      <c r="G1327" s="73">
        <f t="shared" si="2390"/>
        <v>-3.7997640620340833E-3</v>
      </c>
      <c r="H1327" s="11">
        <f t="shared" si="2401"/>
        <v>44007</v>
      </c>
      <c r="I1327" s="11">
        <f t="shared" si="2391"/>
        <v>44007</v>
      </c>
      <c r="J1327" s="1">
        <f t="shared" si="2402"/>
        <v>22</v>
      </c>
      <c r="K1327" s="1">
        <f t="shared" si="2403"/>
        <v>7</v>
      </c>
      <c r="L1327" s="66">
        <f t="shared" si="2392"/>
        <v>0.99878940999999999</v>
      </c>
      <c r="M1327" s="70">
        <f t="shared" si="2413"/>
        <v>0.99690005000000004</v>
      </c>
      <c r="N1327" s="70">
        <f t="shared" si="2407"/>
        <v>1.124749528873443</v>
      </c>
      <c r="O1327" s="66">
        <f t="shared" si="2409"/>
        <v>1.1233879099999999</v>
      </c>
      <c r="P1327" s="66">
        <f t="shared" si="2393"/>
        <v>28061.602833059998</v>
      </c>
      <c r="Q1327" s="74">
        <f t="shared" si="2394"/>
        <v>0</v>
      </c>
      <c r="R1327" s="75">
        <f t="shared" si="2410"/>
        <v>0</v>
      </c>
      <c r="S1327" s="66">
        <f t="shared" si="2411"/>
        <v>0</v>
      </c>
      <c r="T1327" s="10">
        <f t="shared" si="2404"/>
        <v>0.06</v>
      </c>
      <c r="U1327" s="74">
        <f t="shared" si="2408"/>
        <v>7</v>
      </c>
      <c r="V1327" s="74">
        <v>252</v>
      </c>
      <c r="W1327" s="70">
        <f t="shared" si="2395"/>
        <v>1.001619891</v>
      </c>
      <c r="X1327" s="66">
        <f t="shared" si="2396"/>
        <v>45.456737869999998</v>
      </c>
      <c r="Y1327" s="66">
        <v>0</v>
      </c>
      <c r="Z1327" s="67">
        <f t="shared" si="2397"/>
        <v>0</v>
      </c>
      <c r="AA1327" s="68" t="str">
        <f t="shared" si="2405"/>
        <v>A+INCORP J=</v>
      </c>
      <c r="AB1327" s="11">
        <f t="shared" si="2406"/>
        <v>44007</v>
      </c>
      <c r="AC1327" s="3"/>
      <c r="AD1327" s="1"/>
      <c r="AE1327" s="11"/>
      <c r="AF1327" s="5"/>
      <c r="AG1327" s="1"/>
      <c r="AH1327" s="1"/>
      <c r="AI1327" s="1"/>
      <c r="AJ1327" s="1"/>
      <c r="AK1327" s="10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5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5"/>
      <c r="HA1327" s="5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3"/>
      <c r="JZ1327" s="1"/>
      <c r="KA1327" s="1"/>
      <c r="KB1327" s="1"/>
      <c r="KC1327" s="1"/>
      <c r="KD1327" s="1"/>
      <c r="KE1327" s="1"/>
    </row>
    <row r="1328" spans="1:291" x14ac:dyDescent="0.2">
      <c r="A1328" s="196">
        <f t="shared" si="2398"/>
        <v>43986</v>
      </c>
      <c r="B1328" s="66">
        <f t="shared" si="2389"/>
        <v>28108.694949640001</v>
      </c>
      <c r="C1328" s="66">
        <f t="shared" si="2412"/>
        <v>28095.615103749999</v>
      </c>
      <c r="D1328" s="77">
        <f t="shared" si="2399"/>
        <v>5331.91</v>
      </c>
      <c r="E1328" s="67">
        <f>VLOOKUP(A1327,[1]Plan1!$DQ$117:$DS$314,3)</f>
        <v>5311.65</v>
      </c>
      <c r="F1328" s="11">
        <f t="shared" si="2400"/>
        <v>43977</v>
      </c>
      <c r="G1328" s="73">
        <f t="shared" si="2390"/>
        <v>-3.7997640620340833E-3</v>
      </c>
      <c r="H1328" s="11">
        <f t="shared" si="2401"/>
        <v>44007</v>
      </c>
      <c r="I1328" s="11">
        <f t="shared" si="2391"/>
        <v>44007</v>
      </c>
      <c r="J1328" s="1">
        <f t="shared" si="2402"/>
        <v>22</v>
      </c>
      <c r="K1328" s="1">
        <f t="shared" si="2403"/>
        <v>8</v>
      </c>
      <c r="L1328" s="66">
        <f t="shared" si="2392"/>
        <v>0.99861659000000003</v>
      </c>
      <c r="M1328" s="70">
        <f t="shared" si="2413"/>
        <v>0.99690005000000004</v>
      </c>
      <c r="N1328" s="70">
        <f t="shared" si="2407"/>
        <v>1.124749528873443</v>
      </c>
      <c r="O1328" s="66">
        <f t="shared" si="2409"/>
        <v>1.12319353</v>
      </c>
      <c r="P1328" s="66">
        <f t="shared" si="2393"/>
        <v>28056.74734885</v>
      </c>
      <c r="Q1328" s="74">
        <f t="shared" si="2394"/>
        <v>0</v>
      </c>
      <c r="R1328" s="75">
        <f t="shared" si="2410"/>
        <v>0</v>
      </c>
      <c r="S1328" s="66">
        <f t="shared" si="2411"/>
        <v>0</v>
      </c>
      <c r="T1328" s="10">
        <f t="shared" si="2404"/>
        <v>0.06</v>
      </c>
      <c r="U1328" s="74">
        <f t="shared" si="2408"/>
        <v>8</v>
      </c>
      <c r="V1328" s="74">
        <v>252</v>
      </c>
      <c r="W1328" s="70">
        <f t="shared" si="2395"/>
        <v>1.0018515189999999</v>
      </c>
      <c r="X1328" s="66">
        <f t="shared" si="2396"/>
        <v>51.947600790000003</v>
      </c>
      <c r="Y1328" s="66">
        <v>0</v>
      </c>
      <c r="Z1328" s="67">
        <f t="shared" si="2397"/>
        <v>0</v>
      </c>
      <c r="AA1328" s="68" t="str">
        <f t="shared" si="2405"/>
        <v>A+INCORP J=</v>
      </c>
      <c r="AB1328" s="11">
        <f t="shared" si="2406"/>
        <v>44007</v>
      </c>
      <c r="AC1328" s="3"/>
      <c r="AD1328" s="1"/>
      <c r="AE1328" s="11"/>
      <c r="AF1328" s="5"/>
      <c r="AG1328" s="1"/>
      <c r="AH1328" s="1"/>
      <c r="AI1328" s="1"/>
      <c r="AJ1328" s="1"/>
      <c r="AK1328" s="10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5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5"/>
      <c r="HA1328" s="5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1"/>
      <c r="JR1328" s="1"/>
      <c r="JS1328" s="1"/>
      <c r="JT1328" s="1"/>
      <c r="JU1328" s="1"/>
      <c r="JV1328" s="1"/>
      <c r="JW1328" s="1"/>
      <c r="JX1328" s="1"/>
      <c r="JY1328" s="3"/>
      <c r="JZ1328" s="1"/>
      <c r="KA1328" s="1"/>
      <c r="KB1328" s="1"/>
      <c r="KC1328" s="1"/>
      <c r="KD1328" s="1"/>
      <c r="KE1328" s="1"/>
    </row>
    <row r="1329" spans="1:291" x14ac:dyDescent="0.2">
      <c r="A1329" s="196">
        <f t="shared" si="2398"/>
        <v>43987</v>
      </c>
      <c r="B1329" s="66">
        <f t="shared" si="2389"/>
        <v>28110.330382349999</v>
      </c>
      <c r="C1329" s="66">
        <f t="shared" si="2412"/>
        <v>28095.615103749999</v>
      </c>
      <c r="D1329" s="77">
        <f t="shared" si="2399"/>
        <v>5331.91</v>
      </c>
      <c r="E1329" s="67">
        <f>VLOOKUP(A1328,[1]Plan1!$DQ$117:$DS$314,3)</f>
        <v>5311.65</v>
      </c>
      <c r="F1329" s="11">
        <f t="shared" si="2400"/>
        <v>43977</v>
      </c>
      <c r="G1329" s="73">
        <f t="shared" si="2390"/>
        <v>-3.7997640620340833E-3</v>
      </c>
      <c r="H1329" s="11">
        <f t="shared" si="2401"/>
        <v>44007</v>
      </c>
      <c r="I1329" s="11">
        <f t="shared" si="2391"/>
        <v>44007</v>
      </c>
      <c r="J1329" s="1">
        <f t="shared" si="2402"/>
        <v>22</v>
      </c>
      <c r="K1329" s="1">
        <f t="shared" si="2403"/>
        <v>9</v>
      </c>
      <c r="L1329" s="66">
        <f t="shared" si="2392"/>
        <v>0.99844379999999999</v>
      </c>
      <c r="M1329" s="70">
        <f t="shared" si="2413"/>
        <v>0.99690005000000004</v>
      </c>
      <c r="N1329" s="70">
        <f t="shared" si="2407"/>
        <v>1.124749528873443</v>
      </c>
      <c r="O1329" s="66">
        <f t="shared" si="2409"/>
        <v>1.12299919</v>
      </c>
      <c r="P1329" s="66">
        <f t="shared" si="2393"/>
        <v>28051.892707520001</v>
      </c>
      <c r="Q1329" s="74">
        <f t="shared" si="2394"/>
        <v>0</v>
      </c>
      <c r="R1329" s="75">
        <f t="shared" si="2410"/>
        <v>0</v>
      </c>
      <c r="S1329" s="66">
        <f t="shared" si="2411"/>
        <v>0</v>
      </c>
      <c r="T1329" s="10">
        <f t="shared" si="2404"/>
        <v>0.06</v>
      </c>
      <c r="U1329" s="74">
        <f t="shared" si="2408"/>
        <v>9</v>
      </c>
      <c r="V1329" s="74">
        <v>252</v>
      </c>
      <c r="W1329" s="70">
        <f t="shared" si="2395"/>
        <v>1.0020831990000001</v>
      </c>
      <c r="X1329" s="66">
        <f t="shared" si="2396"/>
        <v>58.437674829999999</v>
      </c>
      <c r="Y1329" s="66">
        <v>0</v>
      </c>
      <c r="Z1329" s="67">
        <f t="shared" si="2397"/>
        <v>0</v>
      </c>
      <c r="AA1329" s="68" t="str">
        <f t="shared" si="2405"/>
        <v>A+INCORP J=</v>
      </c>
      <c r="AB1329" s="11">
        <f t="shared" si="2406"/>
        <v>44007</v>
      </c>
      <c r="AC1329" s="3"/>
      <c r="AD1329" s="1"/>
      <c r="AE1329" s="11"/>
      <c r="AF1329" s="5"/>
      <c r="AG1329" s="1"/>
      <c r="AH1329" s="1"/>
      <c r="AI1329" s="1"/>
      <c r="AJ1329" s="1"/>
      <c r="AK1329" s="10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5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5"/>
      <c r="HA1329" s="5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1"/>
      <c r="JR1329" s="1"/>
      <c r="JS1329" s="1"/>
      <c r="JT1329" s="1"/>
      <c r="JU1329" s="1"/>
      <c r="JV1329" s="1"/>
      <c r="JW1329" s="1"/>
      <c r="JX1329" s="1"/>
      <c r="JY1329" s="3"/>
      <c r="JZ1329" s="1"/>
      <c r="KA1329" s="1"/>
      <c r="KB1329" s="1"/>
      <c r="KC1329" s="1"/>
      <c r="KD1329" s="1"/>
      <c r="KE1329" s="1"/>
    </row>
    <row r="1330" spans="1:291" x14ac:dyDescent="0.2">
      <c r="A1330" s="196">
        <f t="shared" si="2398"/>
        <v>43988</v>
      </c>
      <c r="B1330" s="66">
        <f t="shared" si="2389"/>
        <v>28111.965953020001</v>
      </c>
      <c r="C1330" s="66">
        <f t="shared" si="2412"/>
        <v>28095.615103749999</v>
      </c>
      <c r="D1330" s="77">
        <f t="shared" si="2399"/>
        <v>5331.91</v>
      </c>
      <c r="E1330" s="67">
        <f>VLOOKUP(A1329,[1]Plan1!$DQ$117:$DS$314,3)</f>
        <v>5311.65</v>
      </c>
      <c r="F1330" s="11">
        <f t="shared" si="2400"/>
        <v>43977</v>
      </c>
      <c r="G1330" s="73">
        <f t="shared" si="2390"/>
        <v>-3.7997640620340833E-3</v>
      </c>
      <c r="H1330" s="11">
        <f t="shared" si="2401"/>
        <v>44007</v>
      </c>
      <c r="I1330" s="11">
        <f t="shared" si="2391"/>
        <v>44007</v>
      </c>
      <c r="J1330" s="1">
        <f t="shared" si="2402"/>
        <v>22</v>
      </c>
      <c r="K1330" s="1">
        <f t="shared" si="2403"/>
        <v>10</v>
      </c>
      <c r="L1330" s="66">
        <f t="shared" si="2392"/>
        <v>0.99827104</v>
      </c>
      <c r="M1330" s="70">
        <f t="shared" si="2413"/>
        <v>0.99690005000000004</v>
      </c>
      <c r="N1330" s="70">
        <f t="shared" si="2407"/>
        <v>1.124749528873443</v>
      </c>
      <c r="O1330" s="66">
        <f t="shared" si="2409"/>
        <v>1.1228048799999999</v>
      </c>
      <c r="P1330" s="66">
        <f t="shared" si="2393"/>
        <v>28047.03890906</v>
      </c>
      <c r="Q1330" s="74">
        <f t="shared" si="2394"/>
        <v>0</v>
      </c>
      <c r="R1330" s="75">
        <f t="shared" si="2410"/>
        <v>0</v>
      </c>
      <c r="S1330" s="66">
        <f t="shared" si="2411"/>
        <v>0</v>
      </c>
      <c r="T1330" s="10">
        <f t="shared" si="2404"/>
        <v>0.06</v>
      </c>
      <c r="U1330" s="74">
        <f t="shared" si="2408"/>
        <v>10</v>
      </c>
      <c r="V1330" s="74">
        <v>252</v>
      </c>
      <c r="W1330" s="70">
        <f t="shared" si="2395"/>
        <v>1.0023149339999999</v>
      </c>
      <c r="X1330" s="66">
        <f t="shared" si="2396"/>
        <v>64.927043960000006</v>
      </c>
      <c r="Y1330" s="66">
        <v>0</v>
      </c>
      <c r="Z1330" s="67">
        <f t="shared" si="2397"/>
        <v>0</v>
      </c>
      <c r="AA1330" s="68" t="str">
        <f t="shared" si="2405"/>
        <v>A+INCORP J=</v>
      </c>
      <c r="AB1330" s="11">
        <f t="shared" si="2406"/>
        <v>44007</v>
      </c>
      <c r="AC1330" s="3"/>
      <c r="AD1330" s="1"/>
      <c r="AE1330" s="11"/>
      <c r="AF1330" s="5"/>
      <c r="AG1330" s="1"/>
      <c r="AH1330" s="1"/>
      <c r="AI1330" s="1"/>
      <c r="AJ1330" s="1"/>
      <c r="AK1330" s="10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5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5"/>
      <c r="HA1330" s="5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1"/>
      <c r="JR1330" s="1"/>
      <c r="JS1330" s="1"/>
      <c r="JT1330" s="1"/>
      <c r="JU1330" s="1"/>
      <c r="JV1330" s="1"/>
      <c r="JW1330" s="1"/>
      <c r="JX1330" s="1"/>
      <c r="JY1330" s="3"/>
      <c r="JZ1330" s="1"/>
      <c r="KA1330" s="1"/>
      <c r="KB1330" s="1"/>
      <c r="KC1330" s="1"/>
      <c r="KD1330" s="1"/>
      <c r="KE1330" s="1"/>
    </row>
    <row r="1331" spans="1:291" x14ac:dyDescent="0.2">
      <c r="A1331" s="196">
        <f t="shared" si="2398"/>
        <v>43989</v>
      </c>
      <c r="B1331" s="66">
        <f t="shared" si="2389"/>
        <v>28111.965953020001</v>
      </c>
      <c r="C1331" s="66">
        <f t="shared" si="2412"/>
        <v>28095.615103749999</v>
      </c>
      <c r="D1331" s="77">
        <f t="shared" si="2399"/>
        <v>5331.91</v>
      </c>
      <c r="E1331" s="67">
        <f>VLOOKUP(A1330,[1]Plan1!$DQ$117:$DS$314,3)</f>
        <v>5311.65</v>
      </c>
      <c r="F1331" s="11">
        <f t="shared" si="2400"/>
        <v>43977</v>
      </c>
      <c r="G1331" s="73">
        <f t="shared" si="2390"/>
        <v>-3.7997640620340833E-3</v>
      </c>
      <c r="H1331" s="11">
        <f t="shared" si="2401"/>
        <v>44007</v>
      </c>
      <c r="I1331" s="11">
        <f t="shared" si="2391"/>
        <v>44007</v>
      </c>
      <c r="J1331" s="1">
        <f t="shared" si="2402"/>
        <v>22</v>
      </c>
      <c r="K1331" s="1">
        <f t="shared" si="2403"/>
        <v>10</v>
      </c>
      <c r="L1331" s="66">
        <f t="shared" si="2392"/>
        <v>0.99827104</v>
      </c>
      <c r="M1331" s="70">
        <f t="shared" si="2413"/>
        <v>0.99690005000000004</v>
      </c>
      <c r="N1331" s="70">
        <f t="shared" si="2407"/>
        <v>1.124749528873443</v>
      </c>
      <c r="O1331" s="66">
        <f t="shared" si="2409"/>
        <v>1.1228048799999999</v>
      </c>
      <c r="P1331" s="66">
        <f t="shared" si="2393"/>
        <v>28047.03890906</v>
      </c>
      <c r="Q1331" s="74">
        <f t="shared" si="2394"/>
        <v>0</v>
      </c>
      <c r="R1331" s="75">
        <f t="shared" si="2410"/>
        <v>0</v>
      </c>
      <c r="S1331" s="66">
        <f t="shared" si="2411"/>
        <v>0</v>
      </c>
      <c r="T1331" s="10">
        <f t="shared" si="2404"/>
        <v>0.06</v>
      </c>
      <c r="U1331" s="74">
        <f t="shared" si="2408"/>
        <v>10</v>
      </c>
      <c r="V1331" s="74">
        <v>252</v>
      </c>
      <c r="W1331" s="70">
        <f t="shared" si="2395"/>
        <v>1.0023149339999999</v>
      </c>
      <c r="X1331" s="66">
        <f t="shared" si="2396"/>
        <v>64.927043960000006</v>
      </c>
      <c r="Y1331" s="66">
        <v>0</v>
      </c>
      <c r="Z1331" s="67">
        <f t="shared" si="2397"/>
        <v>0</v>
      </c>
      <c r="AA1331" s="68" t="str">
        <f t="shared" si="2405"/>
        <v>A+INCORP J=</v>
      </c>
      <c r="AB1331" s="11">
        <f t="shared" si="2406"/>
        <v>44007</v>
      </c>
      <c r="AC1331" s="3"/>
      <c r="AD1331" s="1"/>
      <c r="AE1331" s="11"/>
      <c r="AF1331" s="5"/>
      <c r="AG1331" s="1"/>
      <c r="AH1331" s="1"/>
      <c r="AI1331" s="1"/>
      <c r="AJ1331" s="1"/>
      <c r="AK1331" s="10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5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5"/>
      <c r="HA1331" s="5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1"/>
      <c r="JR1331" s="1"/>
      <c r="JS1331" s="1"/>
      <c r="JT1331" s="1"/>
      <c r="JU1331" s="1"/>
      <c r="JV1331" s="1"/>
      <c r="JW1331" s="1"/>
      <c r="JX1331" s="1"/>
      <c r="JY1331" s="3"/>
      <c r="JZ1331" s="1"/>
      <c r="KA1331" s="1"/>
      <c r="KB1331" s="1"/>
      <c r="KC1331" s="1"/>
      <c r="KD1331" s="1"/>
      <c r="KE1331" s="1"/>
    </row>
    <row r="1332" spans="1:291" x14ac:dyDescent="0.2">
      <c r="A1332" s="196">
        <f t="shared" si="2398"/>
        <v>43990</v>
      </c>
      <c r="B1332" s="66">
        <f t="shared" si="2389"/>
        <v>28111.965953020001</v>
      </c>
      <c r="C1332" s="66">
        <f t="shared" si="2412"/>
        <v>28095.615103749999</v>
      </c>
      <c r="D1332" s="77">
        <f t="shared" si="2399"/>
        <v>5331.91</v>
      </c>
      <c r="E1332" s="67">
        <f>VLOOKUP(A1331,[1]Plan1!$DQ$117:$DS$314,3)</f>
        <v>5311.65</v>
      </c>
      <c r="F1332" s="11">
        <f t="shared" si="2400"/>
        <v>43977</v>
      </c>
      <c r="G1332" s="73">
        <f t="shared" si="2390"/>
        <v>-3.7997640620340833E-3</v>
      </c>
      <c r="H1332" s="11">
        <f t="shared" si="2401"/>
        <v>44007</v>
      </c>
      <c r="I1332" s="11">
        <f t="shared" si="2391"/>
        <v>44007</v>
      </c>
      <c r="J1332" s="1">
        <f t="shared" si="2402"/>
        <v>22</v>
      </c>
      <c r="K1332" s="1">
        <f t="shared" si="2403"/>
        <v>10</v>
      </c>
      <c r="L1332" s="66">
        <f t="shared" si="2392"/>
        <v>0.99827104</v>
      </c>
      <c r="M1332" s="70">
        <f t="shared" si="2413"/>
        <v>0.99690005000000004</v>
      </c>
      <c r="N1332" s="70">
        <f t="shared" si="2407"/>
        <v>1.124749528873443</v>
      </c>
      <c r="O1332" s="66">
        <f t="shared" si="2409"/>
        <v>1.1228048799999999</v>
      </c>
      <c r="P1332" s="66">
        <f t="shared" si="2393"/>
        <v>28047.03890906</v>
      </c>
      <c r="Q1332" s="74">
        <f t="shared" si="2394"/>
        <v>0</v>
      </c>
      <c r="R1332" s="75">
        <f t="shared" si="2410"/>
        <v>0</v>
      </c>
      <c r="S1332" s="66">
        <f t="shared" si="2411"/>
        <v>0</v>
      </c>
      <c r="T1332" s="10">
        <f t="shared" si="2404"/>
        <v>0.06</v>
      </c>
      <c r="U1332" s="74">
        <f t="shared" si="2408"/>
        <v>10</v>
      </c>
      <c r="V1332" s="74">
        <v>252</v>
      </c>
      <c r="W1332" s="70">
        <f t="shared" si="2395"/>
        <v>1.0023149339999999</v>
      </c>
      <c r="X1332" s="66">
        <f t="shared" si="2396"/>
        <v>64.927043960000006</v>
      </c>
      <c r="Y1332" s="66">
        <v>0</v>
      </c>
      <c r="Z1332" s="67">
        <f t="shared" si="2397"/>
        <v>0</v>
      </c>
      <c r="AA1332" s="68" t="str">
        <f t="shared" si="2405"/>
        <v>A+INCORP J=</v>
      </c>
      <c r="AB1332" s="11">
        <f t="shared" si="2406"/>
        <v>44007</v>
      </c>
      <c r="AC1332" s="3"/>
      <c r="AD1332" s="1"/>
      <c r="AE1332" s="11"/>
      <c r="AF1332" s="5"/>
      <c r="AG1332" s="1"/>
      <c r="AH1332" s="1"/>
      <c r="AI1332" s="1"/>
      <c r="AJ1332" s="1"/>
      <c r="AK1332" s="10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5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5"/>
      <c r="HA1332" s="5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1"/>
      <c r="JR1332" s="1"/>
      <c r="JS1332" s="1"/>
      <c r="JT1332" s="1"/>
      <c r="JU1332" s="1"/>
      <c r="JV1332" s="1"/>
      <c r="JW1332" s="1"/>
      <c r="JX1332" s="1"/>
      <c r="JY1332" s="3"/>
      <c r="JZ1332" s="1"/>
      <c r="KA1332" s="1"/>
      <c r="KB1332" s="1"/>
      <c r="KC1332" s="1"/>
      <c r="KD1332" s="1"/>
      <c r="KE1332" s="1"/>
    </row>
    <row r="1333" spans="1:291" x14ac:dyDescent="0.2">
      <c r="A1333" s="196">
        <f t="shared" si="2398"/>
        <v>43991</v>
      </c>
      <c r="B1333" s="66">
        <f t="shared" si="2389"/>
        <v>28113.60129563</v>
      </c>
      <c r="C1333" s="66">
        <f t="shared" si="2412"/>
        <v>28095.615103749999</v>
      </c>
      <c r="D1333" s="77">
        <f t="shared" si="2399"/>
        <v>5331.91</v>
      </c>
      <c r="E1333" s="67">
        <f>VLOOKUP(A1332,[1]Plan1!$DQ$117:$DS$314,3)</f>
        <v>5311.65</v>
      </c>
      <c r="F1333" s="11">
        <f t="shared" si="2400"/>
        <v>43977</v>
      </c>
      <c r="G1333" s="73">
        <f t="shared" si="2390"/>
        <v>-3.7997640620340833E-3</v>
      </c>
      <c r="H1333" s="11">
        <f t="shared" si="2401"/>
        <v>44007</v>
      </c>
      <c r="I1333" s="11">
        <f t="shared" si="2391"/>
        <v>44007</v>
      </c>
      <c r="J1333" s="1">
        <f t="shared" si="2402"/>
        <v>22</v>
      </c>
      <c r="K1333" s="1">
        <f t="shared" si="2403"/>
        <v>11</v>
      </c>
      <c r="L1333" s="66">
        <f t="shared" si="2392"/>
        <v>0.99809829999999999</v>
      </c>
      <c r="M1333" s="70">
        <f t="shared" si="2413"/>
        <v>0.99690005000000004</v>
      </c>
      <c r="N1333" s="70">
        <f t="shared" si="2407"/>
        <v>1.124749528873443</v>
      </c>
      <c r="O1333" s="66">
        <f t="shared" si="2409"/>
        <v>1.1226105900000001</v>
      </c>
      <c r="P1333" s="66">
        <f t="shared" si="2393"/>
        <v>28042.1856725</v>
      </c>
      <c r="Q1333" s="74">
        <f t="shared" si="2394"/>
        <v>0</v>
      </c>
      <c r="R1333" s="75">
        <f t="shared" si="2410"/>
        <v>0</v>
      </c>
      <c r="S1333" s="66">
        <f t="shared" si="2411"/>
        <v>0</v>
      </c>
      <c r="T1333" s="10">
        <f t="shared" si="2404"/>
        <v>0.06</v>
      </c>
      <c r="U1333" s="74">
        <f t="shared" si="2408"/>
        <v>11</v>
      </c>
      <c r="V1333" s="74">
        <v>252</v>
      </c>
      <c r="W1333" s="70">
        <f t="shared" si="2395"/>
        <v>1.0025467210000001</v>
      </c>
      <c r="X1333" s="66">
        <f t="shared" si="2396"/>
        <v>71.41562313</v>
      </c>
      <c r="Y1333" s="66">
        <v>0</v>
      </c>
      <c r="Z1333" s="67">
        <f t="shared" si="2397"/>
        <v>0</v>
      </c>
      <c r="AA1333" s="68" t="str">
        <f t="shared" si="2405"/>
        <v>A+INCORP J=</v>
      </c>
      <c r="AB1333" s="11">
        <f t="shared" si="2406"/>
        <v>44007</v>
      </c>
      <c r="AC1333" s="3"/>
      <c r="AD1333" s="1"/>
      <c r="AE1333" s="11"/>
      <c r="AF1333" s="5"/>
      <c r="AG1333" s="1"/>
      <c r="AH1333" s="1"/>
      <c r="AI1333" s="1"/>
      <c r="AJ1333" s="1"/>
      <c r="AK1333" s="10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5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5"/>
      <c r="HA1333" s="5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1"/>
      <c r="JR1333" s="1"/>
      <c r="JS1333" s="1"/>
      <c r="JT1333" s="1"/>
      <c r="JU1333" s="1"/>
      <c r="JV1333" s="1"/>
      <c r="JW1333" s="1"/>
      <c r="JX1333" s="1"/>
      <c r="JY1333" s="3"/>
      <c r="JZ1333" s="1"/>
      <c r="KA1333" s="1"/>
      <c r="KB1333" s="1"/>
      <c r="KC1333" s="1"/>
      <c r="KD1333" s="1"/>
      <c r="KE1333" s="1"/>
    </row>
    <row r="1334" spans="1:291" x14ac:dyDescent="0.2">
      <c r="A1334" s="196">
        <f t="shared" si="2398"/>
        <v>43992</v>
      </c>
      <c r="B1334" s="66">
        <f t="shared" si="2389"/>
        <v>28115.237057409999</v>
      </c>
      <c r="C1334" s="66">
        <f t="shared" si="2412"/>
        <v>28095.615103749999</v>
      </c>
      <c r="D1334" s="77">
        <f t="shared" si="2399"/>
        <v>5331.91</v>
      </c>
      <c r="E1334" s="67">
        <f>VLOOKUP(A1333,[1]Plan1!$DQ$117:$DS$314,3)</f>
        <v>5311.65</v>
      </c>
      <c r="F1334" s="11">
        <f t="shared" si="2400"/>
        <v>43977</v>
      </c>
      <c r="G1334" s="73">
        <f t="shared" si="2390"/>
        <v>-3.7997640620340833E-3</v>
      </c>
      <c r="H1334" s="11">
        <f t="shared" si="2401"/>
        <v>44007</v>
      </c>
      <c r="I1334" s="11">
        <f t="shared" si="2391"/>
        <v>44007</v>
      </c>
      <c r="J1334" s="1">
        <f t="shared" si="2402"/>
        <v>22</v>
      </c>
      <c r="K1334" s="1">
        <f t="shared" si="2403"/>
        <v>12</v>
      </c>
      <c r="L1334" s="66">
        <f t="shared" si="2392"/>
        <v>0.99792559999999997</v>
      </c>
      <c r="M1334" s="70">
        <f t="shared" si="2413"/>
        <v>0.99690005000000004</v>
      </c>
      <c r="N1334" s="70">
        <f t="shared" si="2407"/>
        <v>1.124749528873443</v>
      </c>
      <c r="O1334" s="66">
        <f t="shared" si="2409"/>
        <v>1.12241634</v>
      </c>
      <c r="P1334" s="66">
        <f t="shared" si="2393"/>
        <v>28037.333559769999</v>
      </c>
      <c r="Q1334" s="74">
        <f t="shared" si="2394"/>
        <v>0</v>
      </c>
      <c r="R1334" s="75">
        <f t="shared" si="2410"/>
        <v>0</v>
      </c>
      <c r="S1334" s="66">
        <f t="shared" si="2411"/>
        <v>0</v>
      </c>
      <c r="T1334" s="10">
        <f t="shared" si="2404"/>
        <v>0.06</v>
      </c>
      <c r="U1334" s="74">
        <f t="shared" si="2408"/>
        <v>12</v>
      </c>
      <c r="V1334" s="74">
        <v>252</v>
      </c>
      <c r="W1334" s="70">
        <f t="shared" si="2395"/>
        <v>1.0027785629999999</v>
      </c>
      <c r="X1334" s="66">
        <f t="shared" si="2396"/>
        <v>77.903497639999998</v>
      </c>
      <c r="Y1334" s="66">
        <v>0</v>
      </c>
      <c r="Z1334" s="67">
        <f t="shared" si="2397"/>
        <v>0</v>
      </c>
      <c r="AA1334" s="68" t="str">
        <f t="shared" si="2405"/>
        <v>A+INCORP J=</v>
      </c>
      <c r="AB1334" s="11">
        <f t="shared" si="2406"/>
        <v>44007</v>
      </c>
      <c r="AC1334" s="3"/>
      <c r="AD1334" s="1"/>
      <c r="AE1334" s="11"/>
      <c r="AF1334" s="5"/>
      <c r="AG1334" s="1"/>
      <c r="AH1334" s="1"/>
      <c r="AI1334" s="1"/>
      <c r="AJ1334" s="1"/>
      <c r="AK1334" s="10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5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5"/>
      <c r="HA1334" s="5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1"/>
      <c r="JR1334" s="1"/>
      <c r="JS1334" s="1"/>
      <c r="JT1334" s="1"/>
      <c r="JU1334" s="1"/>
      <c r="JV1334" s="1"/>
      <c r="JW1334" s="1"/>
      <c r="JX1334" s="1"/>
      <c r="JY1334" s="3"/>
      <c r="JZ1334" s="1"/>
      <c r="KA1334" s="1"/>
      <c r="KB1334" s="1"/>
      <c r="KC1334" s="1"/>
      <c r="KD1334" s="1"/>
      <c r="KE1334" s="1"/>
    </row>
    <row r="1335" spans="1:291" x14ac:dyDescent="0.2">
      <c r="A1335" s="196">
        <f t="shared" si="2398"/>
        <v>43993</v>
      </c>
      <c r="B1335" s="66">
        <f t="shared" si="2389"/>
        <v>28116.87290047</v>
      </c>
      <c r="C1335" s="66">
        <f t="shared" si="2412"/>
        <v>28095.615103749999</v>
      </c>
      <c r="D1335" s="77">
        <f t="shared" si="2399"/>
        <v>5331.91</v>
      </c>
      <c r="E1335" s="67">
        <f>VLOOKUP(A1334,[1]Plan1!$DQ$117:$DS$314,3)</f>
        <v>5311.65</v>
      </c>
      <c r="F1335" s="11">
        <f t="shared" si="2400"/>
        <v>43977</v>
      </c>
      <c r="G1335" s="73">
        <f t="shared" si="2390"/>
        <v>-3.7997640620340833E-3</v>
      </c>
      <c r="H1335" s="11">
        <f t="shared" si="2401"/>
        <v>44007</v>
      </c>
      <c r="I1335" s="11">
        <f t="shared" si="2391"/>
        <v>44007</v>
      </c>
      <c r="J1335" s="1">
        <f t="shared" si="2402"/>
        <v>22</v>
      </c>
      <c r="K1335" s="1">
        <f t="shared" si="2403"/>
        <v>13</v>
      </c>
      <c r="L1335" s="66">
        <f t="shared" si="2392"/>
        <v>0.99775292999999998</v>
      </c>
      <c r="M1335" s="70">
        <f t="shared" si="2413"/>
        <v>0.99690005000000004</v>
      </c>
      <c r="N1335" s="70">
        <f t="shared" si="2407"/>
        <v>1.124749528873443</v>
      </c>
      <c r="O1335" s="66">
        <f t="shared" si="2409"/>
        <v>1.1222221299999999</v>
      </c>
      <c r="P1335" s="66">
        <f t="shared" si="2393"/>
        <v>28032.48228991</v>
      </c>
      <c r="Q1335" s="74">
        <f t="shared" si="2394"/>
        <v>0</v>
      </c>
      <c r="R1335" s="75">
        <f t="shared" si="2410"/>
        <v>0</v>
      </c>
      <c r="S1335" s="66">
        <f t="shared" si="2411"/>
        <v>0</v>
      </c>
      <c r="T1335" s="10">
        <f t="shared" si="2404"/>
        <v>0.06</v>
      </c>
      <c r="U1335" s="74">
        <f t="shared" si="2408"/>
        <v>13</v>
      </c>
      <c r="V1335" s="74">
        <v>252</v>
      </c>
      <c r="W1335" s="70">
        <f t="shared" si="2395"/>
        <v>1.0030104580000001</v>
      </c>
      <c r="X1335" s="66">
        <f t="shared" si="2396"/>
        <v>84.390610559999999</v>
      </c>
      <c r="Y1335" s="66">
        <v>0</v>
      </c>
      <c r="Z1335" s="67">
        <f t="shared" si="2397"/>
        <v>0</v>
      </c>
      <c r="AA1335" s="68" t="str">
        <f t="shared" si="2405"/>
        <v>A+INCORP J=</v>
      </c>
      <c r="AB1335" s="11">
        <f t="shared" si="2406"/>
        <v>44007</v>
      </c>
      <c r="AC1335" s="3"/>
      <c r="AD1335" s="1"/>
      <c r="AE1335" s="11"/>
      <c r="AF1335" s="5"/>
      <c r="AG1335" s="1"/>
      <c r="AH1335" s="1"/>
      <c r="AI1335" s="1"/>
      <c r="AJ1335" s="1"/>
      <c r="AK1335" s="10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5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5"/>
      <c r="HA1335" s="5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1"/>
      <c r="JR1335" s="1"/>
      <c r="JS1335" s="1"/>
      <c r="JT1335" s="1"/>
      <c r="JU1335" s="1"/>
      <c r="JV1335" s="1"/>
      <c r="JW1335" s="1"/>
      <c r="JX1335" s="1"/>
      <c r="JY1335" s="3"/>
      <c r="JZ1335" s="1"/>
      <c r="KA1335" s="1"/>
      <c r="KB1335" s="1"/>
      <c r="KC1335" s="1"/>
      <c r="KD1335" s="1"/>
      <c r="KE1335" s="1"/>
    </row>
    <row r="1336" spans="1:291" x14ac:dyDescent="0.2">
      <c r="A1336" s="196">
        <f t="shared" si="2398"/>
        <v>43994</v>
      </c>
      <c r="B1336" s="66">
        <f t="shared" si="2389"/>
        <v>28116.87290047</v>
      </c>
      <c r="C1336" s="66">
        <f t="shared" si="2412"/>
        <v>28095.615103749999</v>
      </c>
      <c r="D1336" s="77">
        <f t="shared" si="2399"/>
        <v>5331.91</v>
      </c>
      <c r="E1336" s="67">
        <f>VLOOKUP(A1335,[1]Plan1!$DQ$117:$DS$314,3)</f>
        <v>5311.65</v>
      </c>
      <c r="F1336" s="11">
        <f t="shared" si="2400"/>
        <v>43977</v>
      </c>
      <c r="G1336" s="73">
        <f t="shared" si="2390"/>
        <v>-3.7997640620340833E-3</v>
      </c>
      <c r="H1336" s="11">
        <f t="shared" si="2401"/>
        <v>44007</v>
      </c>
      <c r="I1336" s="11">
        <f t="shared" si="2391"/>
        <v>44007</v>
      </c>
      <c r="J1336" s="1">
        <f t="shared" si="2402"/>
        <v>22</v>
      </c>
      <c r="K1336" s="1">
        <f t="shared" si="2403"/>
        <v>13</v>
      </c>
      <c r="L1336" s="66">
        <f t="shared" si="2392"/>
        <v>0.99775292999999998</v>
      </c>
      <c r="M1336" s="70">
        <f t="shared" si="2413"/>
        <v>0.99690005000000004</v>
      </c>
      <c r="N1336" s="70">
        <f t="shared" si="2407"/>
        <v>1.124749528873443</v>
      </c>
      <c r="O1336" s="66">
        <f t="shared" si="2409"/>
        <v>1.1222221299999999</v>
      </c>
      <c r="P1336" s="66">
        <f t="shared" si="2393"/>
        <v>28032.48228991</v>
      </c>
      <c r="Q1336" s="74">
        <f t="shared" si="2394"/>
        <v>0</v>
      </c>
      <c r="R1336" s="75">
        <f t="shared" si="2410"/>
        <v>0</v>
      </c>
      <c r="S1336" s="66">
        <f t="shared" si="2411"/>
        <v>0</v>
      </c>
      <c r="T1336" s="10">
        <f t="shared" si="2404"/>
        <v>0.06</v>
      </c>
      <c r="U1336" s="74">
        <f t="shared" si="2408"/>
        <v>13</v>
      </c>
      <c r="V1336" s="74">
        <v>252</v>
      </c>
      <c r="W1336" s="70">
        <f t="shared" si="2395"/>
        <v>1.0030104580000001</v>
      </c>
      <c r="X1336" s="66">
        <f t="shared" si="2396"/>
        <v>84.390610559999999</v>
      </c>
      <c r="Y1336" s="66">
        <v>0</v>
      </c>
      <c r="Z1336" s="67">
        <f t="shared" si="2397"/>
        <v>0</v>
      </c>
      <c r="AA1336" s="68" t="str">
        <f t="shared" si="2405"/>
        <v>A+INCORP J=</v>
      </c>
      <c r="AB1336" s="11">
        <f t="shared" si="2406"/>
        <v>44007</v>
      </c>
      <c r="AC1336" s="3"/>
      <c r="AD1336" s="1"/>
      <c r="AE1336" s="11"/>
      <c r="AF1336" s="5"/>
      <c r="AG1336" s="1"/>
      <c r="AH1336" s="1"/>
      <c r="AI1336" s="1"/>
      <c r="AJ1336" s="1"/>
      <c r="AK1336" s="10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5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5"/>
      <c r="HA1336" s="5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1"/>
      <c r="JR1336" s="1"/>
      <c r="JS1336" s="1"/>
      <c r="JT1336" s="1"/>
      <c r="JU1336" s="1"/>
      <c r="JV1336" s="1"/>
      <c r="JW1336" s="1"/>
      <c r="JX1336" s="1"/>
      <c r="JY1336" s="3"/>
      <c r="JZ1336" s="1"/>
      <c r="KA1336" s="1"/>
      <c r="KB1336" s="1"/>
      <c r="KC1336" s="1"/>
      <c r="KD1336" s="1"/>
      <c r="KE1336" s="1"/>
    </row>
    <row r="1337" spans="1:291" x14ac:dyDescent="0.2">
      <c r="A1337" s="196">
        <f t="shared" si="2398"/>
        <v>43995</v>
      </c>
      <c r="B1337" s="66">
        <f t="shared" si="2389"/>
        <v>28118.508852660001</v>
      </c>
      <c r="C1337" s="66">
        <f t="shared" si="2412"/>
        <v>28095.615103749999</v>
      </c>
      <c r="D1337" s="77">
        <f t="shared" si="2399"/>
        <v>5331.91</v>
      </c>
      <c r="E1337" s="67">
        <f>VLOOKUP(A1336,[1]Plan1!$DQ$117:$DS$314,3)</f>
        <v>5311.65</v>
      </c>
      <c r="F1337" s="11">
        <f t="shared" si="2400"/>
        <v>43977</v>
      </c>
      <c r="G1337" s="73">
        <f t="shared" si="2390"/>
        <v>-3.7997640620340833E-3</v>
      </c>
      <c r="H1337" s="11">
        <f t="shared" si="2401"/>
        <v>44007</v>
      </c>
      <c r="I1337" s="11">
        <f t="shared" si="2391"/>
        <v>44007</v>
      </c>
      <c r="J1337" s="1">
        <f t="shared" si="2402"/>
        <v>22</v>
      </c>
      <c r="K1337" s="1">
        <f t="shared" si="2403"/>
        <v>14</v>
      </c>
      <c r="L1337" s="66">
        <f t="shared" si="2392"/>
        <v>0.99758029000000004</v>
      </c>
      <c r="M1337" s="70">
        <f t="shared" si="2413"/>
        <v>0.99690005000000004</v>
      </c>
      <c r="N1337" s="70">
        <f t="shared" si="2407"/>
        <v>1.124749528873443</v>
      </c>
      <c r="O1337" s="66">
        <f t="shared" si="2409"/>
        <v>1.12202796</v>
      </c>
      <c r="P1337" s="66">
        <f t="shared" si="2393"/>
        <v>28027.63186292</v>
      </c>
      <c r="Q1337" s="74">
        <f t="shared" si="2394"/>
        <v>0</v>
      </c>
      <c r="R1337" s="75">
        <f t="shared" si="2410"/>
        <v>0</v>
      </c>
      <c r="S1337" s="66">
        <f t="shared" si="2411"/>
        <v>0</v>
      </c>
      <c r="T1337" s="10">
        <f t="shared" si="2404"/>
        <v>0.06</v>
      </c>
      <c r="U1337" s="74">
        <f t="shared" si="2408"/>
        <v>14</v>
      </c>
      <c r="V1337" s="74">
        <v>252</v>
      </c>
      <c r="W1337" s="70">
        <f t="shared" si="2395"/>
        <v>1.0032424069999999</v>
      </c>
      <c r="X1337" s="66">
        <f t="shared" si="2396"/>
        <v>90.876989739999999</v>
      </c>
      <c r="Y1337" s="66">
        <v>0</v>
      </c>
      <c r="Z1337" s="67">
        <f t="shared" si="2397"/>
        <v>0</v>
      </c>
      <c r="AA1337" s="68" t="str">
        <f t="shared" si="2405"/>
        <v>A+INCORP J=</v>
      </c>
      <c r="AB1337" s="11">
        <f t="shared" si="2406"/>
        <v>44007</v>
      </c>
      <c r="AC1337" s="3"/>
      <c r="AD1337" s="1"/>
      <c r="AE1337" s="11"/>
      <c r="AF1337" s="5"/>
      <c r="AG1337" s="1"/>
      <c r="AH1337" s="1"/>
      <c r="AI1337" s="1"/>
      <c r="AJ1337" s="1"/>
      <c r="AK1337" s="10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5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5"/>
      <c r="HA1337" s="5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1"/>
      <c r="JR1337" s="1"/>
      <c r="JS1337" s="1"/>
      <c r="JT1337" s="1"/>
      <c r="JU1337" s="1"/>
      <c r="JV1337" s="1"/>
      <c r="JW1337" s="1"/>
      <c r="JX1337" s="1"/>
      <c r="JY1337" s="3"/>
      <c r="JZ1337" s="1"/>
      <c r="KA1337" s="1"/>
      <c r="KB1337" s="1"/>
      <c r="KC1337" s="1"/>
      <c r="KD1337" s="1"/>
      <c r="KE1337" s="1"/>
    </row>
    <row r="1338" spans="1:291" x14ac:dyDescent="0.2">
      <c r="A1338" s="196">
        <f t="shared" si="2398"/>
        <v>43996</v>
      </c>
      <c r="B1338" s="66">
        <f t="shared" si="2389"/>
        <v>28118.508852660001</v>
      </c>
      <c r="C1338" s="66">
        <f t="shared" si="2412"/>
        <v>28095.615103749999</v>
      </c>
      <c r="D1338" s="77">
        <f t="shared" si="2399"/>
        <v>5331.91</v>
      </c>
      <c r="E1338" s="67">
        <f>VLOOKUP(A1337,[1]Plan1!$DQ$117:$DS$314,3)</f>
        <v>5311.65</v>
      </c>
      <c r="F1338" s="11">
        <f t="shared" si="2400"/>
        <v>43977</v>
      </c>
      <c r="G1338" s="73">
        <f t="shared" si="2390"/>
        <v>-3.7997640620340833E-3</v>
      </c>
      <c r="H1338" s="11">
        <f t="shared" si="2401"/>
        <v>44007</v>
      </c>
      <c r="I1338" s="11">
        <f t="shared" si="2391"/>
        <v>44007</v>
      </c>
      <c r="J1338" s="1">
        <f t="shared" si="2402"/>
        <v>22</v>
      </c>
      <c r="K1338" s="1">
        <f t="shared" si="2403"/>
        <v>14</v>
      </c>
      <c r="L1338" s="66">
        <f t="shared" si="2392"/>
        <v>0.99758029000000004</v>
      </c>
      <c r="M1338" s="70">
        <f t="shared" si="2413"/>
        <v>0.99690005000000004</v>
      </c>
      <c r="N1338" s="70">
        <f t="shared" si="2407"/>
        <v>1.124749528873443</v>
      </c>
      <c r="O1338" s="66">
        <f t="shared" si="2409"/>
        <v>1.12202796</v>
      </c>
      <c r="P1338" s="66">
        <f t="shared" si="2393"/>
        <v>28027.63186292</v>
      </c>
      <c r="Q1338" s="74">
        <f t="shared" si="2394"/>
        <v>0</v>
      </c>
      <c r="R1338" s="75">
        <f t="shared" si="2410"/>
        <v>0</v>
      </c>
      <c r="S1338" s="66">
        <f t="shared" si="2411"/>
        <v>0</v>
      </c>
      <c r="T1338" s="10">
        <f t="shared" si="2404"/>
        <v>0.06</v>
      </c>
      <c r="U1338" s="74">
        <f t="shared" si="2408"/>
        <v>14</v>
      </c>
      <c r="V1338" s="74">
        <v>252</v>
      </c>
      <c r="W1338" s="70">
        <f t="shared" si="2395"/>
        <v>1.0032424069999999</v>
      </c>
      <c r="X1338" s="66">
        <f t="shared" si="2396"/>
        <v>90.876989739999999</v>
      </c>
      <c r="Y1338" s="66">
        <v>0</v>
      </c>
      <c r="Z1338" s="67">
        <f t="shared" si="2397"/>
        <v>0</v>
      </c>
      <c r="AA1338" s="68" t="str">
        <f t="shared" si="2405"/>
        <v>A+INCORP J=</v>
      </c>
      <c r="AB1338" s="11">
        <f t="shared" si="2406"/>
        <v>44007</v>
      </c>
      <c r="AC1338" s="3"/>
      <c r="AD1338" s="1"/>
      <c r="AE1338" s="11"/>
      <c r="AF1338" s="5"/>
      <c r="AG1338" s="1"/>
      <c r="AH1338" s="1"/>
      <c r="AI1338" s="1"/>
      <c r="AJ1338" s="1"/>
      <c r="AK1338" s="10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5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5"/>
      <c r="HA1338" s="5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3"/>
      <c r="JZ1338" s="1"/>
      <c r="KA1338" s="1"/>
      <c r="KB1338" s="1"/>
      <c r="KC1338" s="1"/>
      <c r="KD1338" s="1"/>
      <c r="KE1338" s="1"/>
    </row>
    <row r="1339" spans="1:291" x14ac:dyDescent="0.2">
      <c r="A1339" s="196">
        <f t="shared" si="2398"/>
        <v>43997</v>
      </c>
      <c r="B1339" s="66">
        <f t="shared" si="2389"/>
        <v>28118.508852660001</v>
      </c>
      <c r="C1339" s="66">
        <f t="shared" si="2412"/>
        <v>28095.615103749999</v>
      </c>
      <c r="D1339" s="77">
        <f t="shared" si="2399"/>
        <v>5331.91</v>
      </c>
      <c r="E1339" s="67">
        <f>VLOOKUP(A1338,[1]Plan1!$DQ$117:$DS$314,3)</f>
        <v>5311.65</v>
      </c>
      <c r="F1339" s="11">
        <f t="shared" si="2400"/>
        <v>43977</v>
      </c>
      <c r="G1339" s="73">
        <f t="shared" si="2390"/>
        <v>-3.7997640620340833E-3</v>
      </c>
      <c r="H1339" s="11">
        <f t="shared" si="2401"/>
        <v>44007</v>
      </c>
      <c r="I1339" s="11">
        <f t="shared" si="2391"/>
        <v>44007</v>
      </c>
      <c r="J1339" s="1">
        <f t="shared" si="2402"/>
        <v>22</v>
      </c>
      <c r="K1339" s="1">
        <f t="shared" si="2403"/>
        <v>14</v>
      </c>
      <c r="L1339" s="66">
        <f t="shared" si="2392"/>
        <v>0.99758029000000004</v>
      </c>
      <c r="M1339" s="70">
        <f t="shared" si="2413"/>
        <v>0.99690005000000004</v>
      </c>
      <c r="N1339" s="70">
        <f t="shared" si="2407"/>
        <v>1.124749528873443</v>
      </c>
      <c r="O1339" s="66">
        <f t="shared" si="2409"/>
        <v>1.12202796</v>
      </c>
      <c r="P1339" s="66">
        <f t="shared" si="2393"/>
        <v>28027.63186292</v>
      </c>
      <c r="Q1339" s="74">
        <f t="shared" si="2394"/>
        <v>0</v>
      </c>
      <c r="R1339" s="75">
        <f t="shared" si="2410"/>
        <v>0</v>
      </c>
      <c r="S1339" s="66">
        <f t="shared" si="2411"/>
        <v>0</v>
      </c>
      <c r="T1339" s="10">
        <f t="shared" si="2404"/>
        <v>0.06</v>
      </c>
      <c r="U1339" s="74">
        <f t="shared" si="2408"/>
        <v>14</v>
      </c>
      <c r="V1339" s="74">
        <v>252</v>
      </c>
      <c r="W1339" s="70">
        <f t="shared" si="2395"/>
        <v>1.0032424069999999</v>
      </c>
      <c r="X1339" s="66">
        <f t="shared" si="2396"/>
        <v>90.876989739999999</v>
      </c>
      <c r="Y1339" s="66">
        <v>0</v>
      </c>
      <c r="Z1339" s="67">
        <f t="shared" si="2397"/>
        <v>0</v>
      </c>
      <c r="AA1339" s="68" t="str">
        <f t="shared" si="2405"/>
        <v>A+INCORP J=</v>
      </c>
      <c r="AB1339" s="11">
        <f t="shared" si="2406"/>
        <v>44007</v>
      </c>
      <c r="AC1339" s="3"/>
      <c r="AD1339" s="1"/>
      <c r="AE1339" s="11"/>
      <c r="AF1339" s="5"/>
      <c r="AG1339" s="1"/>
      <c r="AH1339" s="1"/>
      <c r="AI1339" s="1"/>
      <c r="AJ1339" s="1"/>
      <c r="AK1339" s="10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5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5"/>
      <c r="HA1339" s="5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3"/>
      <c r="JZ1339" s="1"/>
      <c r="KA1339" s="1"/>
      <c r="KB1339" s="1"/>
      <c r="KC1339" s="1"/>
      <c r="KD1339" s="1"/>
      <c r="KE1339" s="1"/>
    </row>
    <row r="1340" spans="1:291" x14ac:dyDescent="0.2">
      <c r="A1340" s="196">
        <f t="shared" si="2398"/>
        <v>43998</v>
      </c>
      <c r="B1340" s="66">
        <f t="shared" si="2389"/>
        <v>28120.14488575</v>
      </c>
      <c r="C1340" s="66">
        <f t="shared" si="2412"/>
        <v>28095.615103749999</v>
      </c>
      <c r="D1340" s="77">
        <f t="shared" si="2399"/>
        <v>5331.91</v>
      </c>
      <c r="E1340" s="67">
        <f>VLOOKUP(A1339,[1]Plan1!$DQ$117:$DS$314,3)</f>
        <v>5311.65</v>
      </c>
      <c r="F1340" s="11">
        <f t="shared" si="2400"/>
        <v>43977</v>
      </c>
      <c r="G1340" s="73">
        <f t="shared" si="2390"/>
        <v>-3.7997640620340833E-3</v>
      </c>
      <c r="H1340" s="11">
        <f t="shared" si="2401"/>
        <v>44007</v>
      </c>
      <c r="I1340" s="11">
        <f t="shared" si="2391"/>
        <v>44007</v>
      </c>
      <c r="J1340" s="1">
        <f t="shared" si="2402"/>
        <v>22</v>
      </c>
      <c r="K1340" s="1">
        <f t="shared" si="2403"/>
        <v>15</v>
      </c>
      <c r="L1340" s="66">
        <f t="shared" si="2392"/>
        <v>0.99740768000000002</v>
      </c>
      <c r="M1340" s="70">
        <f t="shared" si="2413"/>
        <v>0.99690005000000004</v>
      </c>
      <c r="N1340" s="70">
        <f t="shared" si="2407"/>
        <v>1.124749528873443</v>
      </c>
      <c r="O1340" s="66">
        <f t="shared" si="2409"/>
        <v>1.12183381</v>
      </c>
      <c r="P1340" s="66">
        <f t="shared" si="2393"/>
        <v>28022.782278800001</v>
      </c>
      <c r="Q1340" s="74">
        <f t="shared" si="2394"/>
        <v>0</v>
      </c>
      <c r="R1340" s="75">
        <f t="shared" si="2410"/>
        <v>0</v>
      </c>
      <c r="S1340" s="66">
        <f t="shared" si="2411"/>
        <v>0</v>
      </c>
      <c r="T1340" s="10">
        <f t="shared" si="2404"/>
        <v>0.06</v>
      </c>
      <c r="U1340" s="74">
        <f t="shared" si="2408"/>
        <v>15</v>
      </c>
      <c r="V1340" s="74">
        <v>252</v>
      </c>
      <c r="W1340" s="70">
        <f t="shared" si="2395"/>
        <v>1.0034744090000001</v>
      </c>
      <c r="X1340" s="66">
        <f t="shared" si="2396"/>
        <v>97.36260695</v>
      </c>
      <c r="Y1340" s="66">
        <v>0</v>
      </c>
      <c r="Z1340" s="67">
        <f t="shared" si="2397"/>
        <v>0</v>
      </c>
      <c r="AA1340" s="68" t="str">
        <f t="shared" si="2405"/>
        <v>A+INCORP J=</v>
      </c>
      <c r="AB1340" s="11">
        <f t="shared" si="2406"/>
        <v>44007</v>
      </c>
      <c r="AC1340" s="3"/>
      <c r="AD1340" s="1"/>
      <c r="AE1340" s="11"/>
      <c r="AF1340" s="5"/>
      <c r="AG1340" s="1"/>
      <c r="AH1340" s="1"/>
      <c r="AI1340" s="1"/>
      <c r="AJ1340" s="1"/>
      <c r="AK1340" s="10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5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5"/>
      <c r="HA1340" s="5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3"/>
      <c r="JZ1340" s="1"/>
      <c r="KA1340" s="1"/>
      <c r="KB1340" s="1"/>
      <c r="KC1340" s="1"/>
      <c r="KD1340" s="1"/>
      <c r="KE1340" s="1"/>
    </row>
    <row r="1341" spans="1:291" x14ac:dyDescent="0.2">
      <c r="A1341" s="196">
        <f t="shared" si="2398"/>
        <v>43999</v>
      </c>
      <c r="B1341" s="66">
        <f t="shared" si="2389"/>
        <v>28121.781027560002</v>
      </c>
      <c r="C1341" s="66">
        <f t="shared" si="2412"/>
        <v>28095.615103749999</v>
      </c>
      <c r="D1341" s="77">
        <f t="shared" si="2399"/>
        <v>5331.91</v>
      </c>
      <c r="E1341" s="67">
        <f>VLOOKUP(A1340,[1]Plan1!$DQ$117:$DS$314,3)</f>
        <v>5311.65</v>
      </c>
      <c r="F1341" s="11">
        <f t="shared" si="2400"/>
        <v>43977</v>
      </c>
      <c r="G1341" s="73">
        <f t="shared" si="2390"/>
        <v>-3.7997640620340833E-3</v>
      </c>
      <c r="H1341" s="11">
        <f t="shared" si="2401"/>
        <v>44007</v>
      </c>
      <c r="I1341" s="11">
        <f t="shared" si="2391"/>
        <v>44007</v>
      </c>
      <c r="J1341" s="1">
        <f t="shared" si="2402"/>
        <v>22</v>
      </c>
      <c r="K1341" s="1">
        <f t="shared" si="2403"/>
        <v>16</v>
      </c>
      <c r="L1341" s="66">
        <f t="shared" si="2392"/>
        <v>0.99723510000000004</v>
      </c>
      <c r="M1341" s="70">
        <f t="shared" si="2413"/>
        <v>0.99690005000000004</v>
      </c>
      <c r="N1341" s="70">
        <f t="shared" si="2407"/>
        <v>1.124749528873443</v>
      </c>
      <c r="O1341" s="66">
        <f t="shared" si="2409"/>
        <v>1.1216397</v>
      </c>
      <c r="P1341" s="66">
        <f t="shared" si="2393"/>
        <v>28017.933537540001</v>
      </c>
      <c r="Q1341" s="74">
        <f t="shared" si="2394"/>
        <v>0</v>
      </c>
      <c r="R1341" s="75">
        <f t="shared" si="2410"/>
        <v>0</v>
      </c>
      <c r="S1341" s="66">
        <f t="shared" si="2411"/>
        <v>0</v>
      </c>
      <c r="T1341" s="10">
        <f t="shared" si="2404"/>
        <v>0.06</v>
      </c>
      <c r="U1341" s="74">
        <f t="shared" si="2408"/>
        <v>16</v>
      </c>
      <c r="V1341" s="74">
        <v>252</v>
      </c>
      <c r="W1341" s="70">
        <f t="shared" si="2395"/>
        <v>1.003706465</v>
      </c>
      <c r="X1341" s="66">
        <f t="shared" si="2396"/>
        <v>103.84749002</v>
      </c>
      <c r="Y1341" s="66">
        <v>0</v>
      </c>
      <c r="Z1341" s="67">
        <f t="shared" si="2397"/>
        <v>0</v>
      </c>
      <c r="AA1341" s="68" t="str">
        <f t="shared" si="2405"/>
        <v>A+INCORP J=</v>
      </c>
      <c r="AB1341" s="11">
        <f t="shared" si="2406"/>
        <v>44007</v>
      </c>
      <c r="AC1341" s="3"/>
      <c r="AD1341" s="1"/>
      <c r="AE1341" s="11"/>
      <c r="AF1341" s="5"/>
      <c r="AG1341" s="1"/>
      <c r="AH1341" s="1"/>
      <c r="AI1341" s="1"/>
      <c r="AJ1341" s="1"/>
      <c r="AK1341" s="10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5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5"/>
      <c r="HA1341" s="5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3"/>
      <c r="JZ1341" s="1"/>
      <c r="KA1341" s="1"/>
      <c r="KB1341" s="1"/>
      <c r="KC1341" s="1"/>
      <c r="KD1341" s="1"/>
      <c r="KE1341" s="1"/>
    </row>
    <row r="1342" spans="1:291" x14ac:dyDescent="0.2">
      <c r="A1342" s="196">
        <f t="shared" si="2398"/>
        <v>44000</v>
      </c>
      <c r="B1342" s="66">
        <f t="shared" si="2389"/>
        <v>28123.416995860003</v>
      </c>
      <c r="C1342" s="66">
        <f t="shared" si="2412"/>
        <v>28095.615103749999</v>
      </c>
      <c r="D1342" s="77">
        <f t="shared" si="2399"/>
        <v>5331.91</v>
      </c>
      <c r="E1342" s="67">
        <f>VLOOKUP(A1341,[1]Plan1!$DQ$117:$DS$314,3)</f>
        <v>5311.65</v>
      </c>
      <c r="F1342" s="11">
        <f t="shared" si="2400"/>
        <v>43977</v>
      </c>
      <c r="G1342" s="73">
        <f t="shared" si="2390"/>
        <v>-3.7997640620340833E-3</v>
      </c>
      <c r="H1342" s="11">
        <f t="shared" si="2401"/>
        <v>44007</v>
      </c>
      <c r="I1342" s="11">
        <f t="shared" si="2391"/>
        <v>44007</v>
      </c>
      <c r="J1342" s="1">
        <f t="shared" si="2402"/>
        <v>22</v>
      </c>
      <c r="K1342" s="1">
        <f t="shared" si="2403"/>
        <v>17</v>
      </c>
      <c r="L1342" s="66">
        <f t="shared" si="2392"/>
        <v>0.99706254000000005</v>
      </c>
      <c r="M1342" s="70">
        <f t="shared" si="2413"/>
        <v>0.99690005000000004</v>
      </c>
      <c r="N1342" s="70">
        <f t="shared" si="2407"/>
        <v>1.124749528873443</v>
      </c>
      <c r="O1342" s="66">
        <f t="shared" si="2409"/>
        <v>1.12144562</v>
      </c>
      <c r="P1342" s="66">
        <f t="shared" si="2393"/>
        <v>28013.085358200002</v>
      </c>
      <c r="Q1342" s="74">
        <f t="shared" si="2394"/>
        <v>0</v>
      </c>
      <c r="R1342" s="75">
        <f t="shared" si="2410"/>
        <v>0</v>
      </c>
      <c r="S1342" s="66">
        <f t="shared" si="2411"/>
        <v>0</v>
      </c>
      <c r="T1342" s="10">
        <f t="shared" si="2404"/>
        <v>0.06</v>
      </c>
      <c r="U1342" s="74">
        <f t="shared" si="2408"/>
        <v>17</v>
      </c>
      <c r="V1342" s="74">
        <v>252</v>
      </c>
      <c r="W1342" s="70">
        <f t="shared" si="2395"/>
        <v>1.0039385750000001</v>
      </c>
      <c r="X1342" s="66">
        <f t="shared" si="2396"/>
        <v>110.33163766</v>
      </c>
      <c r="Y1342" s="66">
        <v>0</v>
      </c>
      <c r="Z1342" s="67">
        <f t="shared" si="2397"/>
        <v>0</v>
      </c>
      <c r="AA1342" s="68" t="str">
        <f t="shared" si="2405"/>
        <v>A+INCORP J=</v>
      </c>
      <c r="AB1342" s="11">
        <f t="shared" si="2406"/>
        <v>44007</v>
      </c>
      <c r="AC1342" s="3"/>
      <c r="AD1342" s="1"/>
      <c r="AE1342" s="11"/>
      <c r="AF1342" s="5"/>
      <c r="AG1342" s="1"/>
      <c r="AH1342" s="1"/>
      <c r="AI1342" s="1"/>
      <c r="AJ1342" s="1"/>
      <c r="AK1342" s="10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5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5"/>
      <c r="HA1342" s="5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3"/>
      <c r="JZ1342" s="1"/>
      <c r="KA1342" s="1"/>
      <c r="KB1342" s="1"/>
      <c r="KC1342" s="1"/>
      <c r="KD1342" s="1"/>
      <c r="KE1342" s="1"/>
    </row>
    <row r="1343" spans="1:291" x14ac:dyDescent="0.2">
      <c r="A1343" s="196">
        <f t="shared" si="2398"/>
        <v>44001</v>
      </c>
      <c r="B1343" s="66">
        <f t="shared" si="2389"/>
        <v>28125.053326480003</v>
      </c>
      <c r="C1343" s="66">
        <f t="shared" si="2412"/>
        <v>28095.615103749999</v>
      </c>
      <c r="D1343" s="77">
        <f t="shared" si="2399"/>
        <v>5331.91</v>
      </c>
      <c r="E1343" s="67">
        <f>VLOOKUP(A1342,[1]Plan1!$DQ$117:$DS$314,3)</f>
        <v>5311.65</v>
      </c>
      <c r="F1343" s="11">
        <f t="shared" si="2400"/>
        <v>43977</v>
      </c>
      <c r="G1343" s="73">
        <f t="shared" si="2390"/>
        <v>-3.7997640620340833E-3</v>
      </c>
      <c r="H1343" s="11">
        <f t="shared" si="2401"/>
        <v>44007</v>
      </c>
      <c r="I1343" s="11">
        <f t="shared" si="2391"/>
        <v>44007</v>
      </c>
      <c r="J1343" s="1">
        <f t="shared" si="2402"/>
        <v>22</v>
      </c>
      <c r="K1343" s="1">
        <f t="shared" si="2403"/>
        <v>18</v>
      </c>
      <c r="L1343" s="66">
        <f t="shared" si="2392"/>
        <v>0.99689002000000004</v>
      </c>
      <c r="M1343" s="70">
        <f t="shared" si="2413"/>
        <v>0.99690005000000004</v>
      </c>
      <c r="N1343" s="70">
        <f t="shared" si="2407"/>
        <v>1.124749528873443</v>
      </c>
      <c r="O1343" s="66">
        <f t="shared" si="2409"/>
        <v>1.12125158</v>
      </c>
      <c r="P1343" s="66">
        <f t="shared" si="2393"/>
        <v>28008.238302680002</v>
      </c>
      <c r="Q1343" s="74">
        <f t="shared" si="2394"/>
        <v>0</v>
      </c>
      <c r="R1343" s="75">
        <f t="shared" si="2410"/>
        <v>0</v>
      </c>
      <c r="S1343" s="66">
        <f t="shared" si="2411"/>
        <v>0</v>
      </c>
      <c r="T1343" s="10">
        <f t="shared" si="2404"/>
        <v>0.06</v>
      </c>
      <c r="U1343" s="74">
        <f t="shared" si="2408"/>
        <v>18</v>
      </c>
      <c r="V1343" s="74">
        <v>252</v>
      </c>
      <c r="W1343" s="70">
        <f t="shared" si="2395"/>
        <v>1.004170738</v>
      </c>
      <c r="X1343" s="66">
        <f t="shared" si="2396"/>
        <v>116.81502380000001</v>
      </c>
      <c r="Y1343" s="66">
        <v>0</v>
      </c>
      <c r="Z1343" s="67">
        <f t="shared" si="2397"/>
        <v>0</v>
      </c>
      <c r="AA1343" s="68" t="str">
        <f t="shared" si="2405"/>
        <v>A+INCORP J=</v>
      </c>
      <c r="AB1343" s="11">
        <f t="shared" si="2406"/>
        <v>44007</v>
      </c>
      <c r="AC1343" s="3"/>
      <c r="AD1343" s="1"/>
      <c r="AE1343" s="11"/>
      <c r="AF1343" s="5"/>
      <c r="AG1343" s="1"/>
      <c r="AH1343" s="1"/>
      <c r="AI1343" s="1"/>
      <c r="AJ1343" s="1"/>
      <c r="AK1343" s="10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5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5"/>
      <c r="HA1343" s="5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3"/>
      <c r="JZ1343" s="1"/>
      <c r="KA1343" s="1"/>
      <c r="KB1343" s="1"/>
      <c r="KC1343" s="1"/>
      <c r="KD1343" s="1"/>
      <c r="KE1343" s="1"/>
    </row>
    <row r="1344" spans="1:291" x14ac:dyDescent="0.2">
      <c r="A1344" s="196">
        <f t="shared" si="2398"/>
        <v>44002</v>
      </c>
      <c r="B1344" s="66">
        <f t="shared" si="2389"/>
        <v>28126.689765250001</v>
      </c>
      <c r="C1344" s="66">
        <f t="shared" si="2412"/>
        <v>28095.615103749999</v>
      </c>
      <c r="D1344" s="77">
        <f t="shared" si="2399"/>
        <v>5331.91</v>
      </c>
      <c r="E1344" s="67">
        <f>VLOOKUP(A1343,[1]Plan1!$DQ$117:$DS$314,3)</f>
        <v>5311.65</v>
      </c>
      <c r="F1344" s="11">
        <f t="shared" si="2400"/>
        <v>43977</v>
      </c>
      <c r="G1344" s="73">
        <f t="shared" si="2390"/>
        <v>-3.7997640620340833E-3</v>
      </c>
      <c r="H1344" s="11">
        <f t="shared" si="2401"/>
        <v>44007</v>
      </c>
      <c r="I1344" s="11">
        <f t="shared" si="2391"/>
        <v>44007</v>
      </c>
      <c r="J1344" s="1">
        <f t="shared" si="2402"/>
        <v>22</v>
      </c>
      <c r="K1344" s="1">
        <f t="shared" si="2403"/>
        <v>19</v>
      </c>
      <c r="L1344" s="66">
        <f t="shared" si="2392"/>
        <v>0.99671752999999996</v>
      </c>
      <c r="M1344" s="70">
        <f t="shared" si="2413"/>
        <v>0.99690005000000004</v>
      </c>
      <c r="N1344" s="70">
        <f t="shared" si="2407"/>
        <v>1.124749528873443</v>
      </c>
      <c r="O1344" s="66">
        <f t="shared" si="2409"/>
        <v>1.1210575700000001</v>
      </c>
      <c r="P1344" s="66">
        <f t="shared" si="2393"/>
        <v>28003.392090040001</v>
      </c>
      <c r="Q1344" s="74">
        <f t="shared" si="2394"/>
        <v>0</v>
      </c>
      <c r="R1344" s="75">
        <f t="shared" si="2410"/>
        <v>0</v>
      </c>
      <c r="S1344" s="66">
        <f t="shared" si="2411"/>
        <v>0</v>
      </c>
      <c r="T1344" s="10">
        <f t="shared" si="2404"/>
        <v>0.06</v>
      </c>
      <c r="U1344" s="74">
        <f t="shared" si="2408"/>
        <v>19</v>
      </c>
      <c r="V1344" s="74">
        <v>252</v>
      </c>
      <c r="W1344" s="70">
        <f t="shared" si="2395"/>
        <v>1.004402955</v>
      </c>
      <c r="X1344" s="66">
        <f t="shared" si="2396"/>
        <v>123.29767520999999</v>
      </c>
      <c r="Y1344" s="66">
        <v>0</v>
      </c>
      <c r="Z1344" s="67">
        <f t="shared" si="2397"/>
        <v>0</v>
      </c>
      <c r="AA1344" s="68" t="str">
        <f t="shared" si="2405"/>
        <v>A+INCORP J=</v>
      </c>
      <c r="AB1344" s="11">
        <f t="shared" si="2406"/>
        <v>44007</v>
      </c>
      <c r="AC1344" s="3"/>
      <c r="AD1344" s="1"/>
      <c r="AE1344" s="11"/>
      <c r="AF1344" s="5"/>
      <c r="AG1344" s="1"/>
      <c r="AH1344" s="1"/>
      <c r="AI1344" s="1"/>
      <c r="AJ1344" s="1"/>
      <c r="AK1344" s="10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5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5"/>
      <c r="HA1344" s="5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3"/>
      <c r="JZ1344" s="1"/>
      <c r="KA1344" s="1"/>
      <c r="KB1344" s="1"/>
      <c r="KC1344" s="1"/>
      <c r="KD1344" s="1"/>
      <c r="KE1344" s="1"/>
    </row>
    <row r="1345" spans="1:291" x14ac:dyDescent="0.2">
      <c r="A1345" s="196">
        <f t="shared" si="2398"/>
        <v>44003</v>
      </c>
      <c r="B1345" s="66">
        <f t="shared" si="2389"/>
        <v>28126.689765250001</v>
      </c>
      <c r="C1345" s="66">
        <f t="shared" si="2412"/>
        <v>28095.615103749999</v>
      </c>
      <c r="D1345" s="77">
        <f t="shared" si="2399"/>
        <v>5331.91</v>
      </c>
      <c r="E1345" s="67">
        <f>VLOOKUP(A1344,[1]Plan1!$DQ$117:$DS$314,3)</f>
        <v>5311.65</v>
      </c>
      <c r="F1345" s="11">
        <f t="shared" si="2400"/>
        <v>43977</v>
      </c>
      <c r="G1345" s="73">
        <f t="shared" si="2390"/>
        <v>-3.7997640620340833E-3</v>
      </c>
      <c r="H1345" s="11">
        <f t="shared" si="2401"/>
        <v>44007</v>
      </c>
      <c r="I1345" s="11">
        <f t="shared" si="2391"/>
        <v>44007</v>
      </c>
      <c r="J1345" s="1">
        <f t="shared" si="2402"/>
        <v>22</v>
      </c>
      <c r="K1345" s="1">
        <f t="shared" si="2403"/>
        <v>19</v>
      </c>
      <c r="L1345" s="66">
        <f t="shared" si="2392"/>
        <v>0.99671752999999996</v>
      </c>
      <c r="M1345" s="70">
        <f t="shared" si="2413"/>
        <v>0.99690005000000004</v>
      </c>
      <c r="N1345" s="70">
        <f t="shared" si="2407"/>
        <v>1.124749528873443</v>
      </c>
      <c r="O1345" s="66">
        <f t="shared" si="2409"/>
        <v>1.1210575700000001</v>
      </c>
      <c r="P1345" s="66">
        <f t="shared" si="2393"/>
        <v>28003.392090040001</v>
      </c>
      <c r="Q1345" s="74">
        <f t="shared" si="2394"/>
        <v>0</v>
      </c>
      <c r="R1345" s="75">
        <f t="shared" si="2410"/>
        <v>0</v>
      </c>
      <c r="S1345" s="66">
        <f t="shared" si="2411"/>
        <v>0</v>
      </c>
      <c r="T1345" s="10">
        <f t="shared" si="2404"/>
        <v>0.06</v>
      </c>
      <c r="U1345" s="74">
        <f t="shared" si="2408"/>
        <v>19</v>
      </c>
      <c r="V1345" s="74">
        <v>252</v>
      </c>
      <c r="W1345" s="70">
        <f t="shared" si="2395"/>
        <v>1.004402955</v>
      </c>
      <c r="X1345" s="66">
        <f t="shared" si="2396"/>
        <v>123.29767520999999</v>
      </c>
      <c r="Y1345" s="66">
        <v>0</v>
      </c>
      <c r="Z1345" s="67">
        <f t="shared" si="2397"/>
        <v>0</v>
      </c>
      <c r="AA1345" s="68" t="str">
        <f t="shared" si="2405"/>
        <v>A+INCORP J=</v>
      </c>
      <c r="AB1345" s="11">
        <f t="shared" si="2406"/>
        <v>44007</v>
      </c>
      <c r="AC1345" s="3"/>
      <c r="AD1345" s="1"/>
      <c r="AE1345" s="11"/>
      <c r="AF1345" s="5"/>
      <c r="AG1345" s="1"/>
      <c r="AH1345" s="1"/>
      <c r="AI1345" s="1"/>
      <c r="AJ1345" s="1"/>
      <c r="AK1345" s="10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5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5"/>
      <c r="HA1345" s="5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1"/>
      <c r="JR1345" s="1"/>
      <c r="JS1345" s="1"/>
      <c r="JT1345" s="1"/>
      <c r="JU1345" s="1"/>
      <c r="JV1345" s="1"/>
      <c r="JW1345" s="1"/>
      <c r="JX1345" s="1"/>
      <c r="JY1345" s="3"/>
      <c r="JZ1345" s="1"/>
      <c r="KA1345" s="1"/>
      <c r="KB1345" s="1"/>
      <c r="KC1345" s="1"/>
      <c r="KD1345" s="1"/>
      <c r="KE1345" s="1"/>
    </row>
    <row r="1346" spans="1:291" x14ac:dyDescent="0.2">
      <c r="A1346" s="196">
        <f t="shared" si="2398"/>
        <v>44004</v>
      </c>
      <c r="B1346" s="66">
        <f t="shared" si="2389"/>
        <v>28126.689765250001</v>
      </c>
      <c r="C1346" s="66">
        <f t="shared" si="2412"/>
        <v>28095.615103749999</v>
      </c>
      <c r="D1346" s="77">
        <f t="shared" si="2399"/>
        <v>5331.91</v>
      </c>
      <c r="E1346" s="67">
        <f>VLOOKUP(A1345,[1]Plan1!$DQ$117:$DS$314,3)</f>
        <v>5311.65</v>
      </c>
      <c r="F1346" s="11">
        <f t="shared" si="2400"/>
        <v>43977</v>
      </c>
      <c r="G1346" s="73">
        <f t="shared" si="2390"/>
        <v>-3.7997640620340833E-3</v>
      </c>
      <c r="H1346" s="11">
        <f t="shared" si="2401"/>
        <v>44007</v>
      </c>
      <c r="I1346" s="11">
        <f t="shared" si="2391"/>
        <v>44007</v>
      </c>
      <c r="J1346" s="1">
        <f t="shared" si="2402"/>
        <v>22</v>
      </c>
      <c r="K1346" s="1">
        <f t="shared" si="2403"/>
        <v>19</v>
      </c>
      <c r="L1346" s="66">
        <f t="shared" si="2392"/>
        <v>0.99671752999999996</v>
      </c>
      <c r="M1346" s="70">
        <f t="shared" si="2413"/>
        <v>0.99690005000000004</v>
      </c>
      <c r="N1346" s="70">
        <f t="shared" si="2407"/>
        <v>1.124749528873443</v>
      </c>
      <c r="O1346" s="66">
        <f t="shared" si="2409"/>
        <v>1.1210575700000001</v>
      </c>
      <c r="P1346" s="66">
        <f t="shared" si="2393"/>
        <v>28003.392090040001</v>
      </c>
      <c r="Q1346" s="74">
        <f t="shared" si="2394"/>
        <v>0</v>
      </c>
      <c r="R1346" s="75">
        <f t="shared" si="2410"/>
        <v>0</v>
      </c>
      <c r="S1346" s="66">
        <f t="shared" si="2411"/>
        <v>0</v>
      </c>
      <c r="T1346" s="10">
        <f t="shared" si="2404"/>
        <v>0.06</v>
      </c>
      <c r="U1346" s="74">
        <f t="shared" si="2408"/>
        <v>19</v>
      </c>
      <c r="V1346" s="74">
        <v>252</v>
      </c>
      <c r="W1346" s="70">
        <f t="shared" si="2395"/>
        <v>1.004402955</v>
      </c>
      <c r="X1346" s="66">
        <f t="shared" si="2396"/>
        <v>123.29767520999999</v>
      </c>
      <c r="Y1346" s="66">
        <v>0</v>
      </c>
      <c r="Z1346" s="67">
        <f t="shared" si="2397"/>
        <v>0</v>
      </c>
      <c r="AA1346" s="68" t="str">
        <f t="shared" si="2405"/>
        <v>A+INCORP J=</v>
      </c>
      <c r="AB1346" s="11">
        <f t="shared" si="2406"/>
        <v>44007</v>
      </c>
      <c r="AC1346" s="3"/>
      <c r="AD1346" s="1"/>
      <c r="AE1346" s="11"/>
      <c r="AF1346" s="5"/>
      <c r="AG1346" s="1"/>
      <c r="AH1346" s="1"/>
      <c r="AI1346" s="1"/>
      <c r="AJ1346" s="1"/>
      <c r="AK1346" s="10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5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5"/>
      <c r="HA1346" s="5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1"/>
      <c r="JR1346" s="1"/>
      <c r="JS1346" s="1"/>
      <c r="JT1346" s="1"/>
      <c r="JU1346" s="1"/>
      <c r="JV1346" s="1"/>
      <c r="JW1346" s="1"/>
      <c r="JX1346" s="1"/>
      <c r="JY1346" s="3"/>
      <c r="JZ1346" s="1"/>
      <c r="KA1346" s="1"/>
      <c r="KB1346" s="1"/>
      <c r="KC1346" s="1"/>
      <c r="KD1346" s="1"/>
      <c r="KE1346" s="1"/>
    </row>
    <row r="1347" spans="1:291" x14ac:dyDescent="0.2">
      <c r="A1347" s="196">
        <f t="shared" si="2398"/>
        <v>44005</v>
      </c>
      <c r="B1347" s="66">
        <f t="shared" si="2389"/>
        <v>28128.326311960001</v>
      </c>
      <c r="C1347" s="66">
        <f t="shared" si="2412"/>
        <v>28095.615103749999</v>
      </c>
      <c r="D1347" s="77">
        <f t="shared" si="2399"/>
        <v>5331.91</v>
      </c>
      <c r="E1347" s="67">
        <f>VLOOKUP(A1346,[1]Plan1!$DQ$117:$DS$314,3)</f>
        <v>5311.65</v>
      </c>
      <c r="F1347" s="11">
        <f t="shared" si="2400"/>
        <v>43977</v>
      </c>
      <c r="G1347" s="73">
        <f t="shared" si="2390"/>
        <v>-3.7997640620340833E-3</v>
      </c>
      <c r="H1347" s="11">
        <f t="shared" si="2401"/>
        <v>44007</v>
      </c>
      <c r="I1347" s="11">
        <f t="shared" si="2391"/>
        <v>44007</v>
      </c>
      <c r="J1347" s="1">
        <f t="shared" si="2402"/>
        <v>22</v>
      </c>
      <c r="K1347" s="1">
        <f t="shared" si="2403"/>
        <v>20</v>
      </c>
      <c r="L1347" s="66">
        <f t="shared" si="2392"/>
        <v>0.99654507000000003</v>
      </c>
      <c r="M1347" s="70">
        <f t="shared" si="2413"/>
        <v>0.99690005000000004</v>
      </c>
      <c r="N1347" s="70">
        <f t="shared" si="2407"/>
        <v>1.124749528873443</v>
      </c>
      <c r="O1347" s="66">
        <f t="shared" si="2409"/>
        <v>1.1208635899999999</v>
      </c>
      <c r="P1347" s="66">
        <f t="shared" si="2393"/>
        <v>27998.54672025</v>
      </c>
      <c r="Q1347" s="74">
        <f t="shared" si="2394"/>
        <v>0</v>
      </c>
      <c r="R1347" s="75">
        <f t="shared" si="2410"/>
        <v>0</v>
      </c>
      <c r="S1347" s="66">
        <f t="shared" si="2411"/>
        <v>0</v>
      </c>
      <c r="T1347" s="10">
        <f t="shared" si="2404"/>
        <v>0.06</v>
      </c>
      <c r="U1347" s="74">
        <f t="shared" si="2408"/>
        <v>20</v>
      </c>
      <c r="V1347" s="74">
        <v>252</v>
      </c>
      <c r="W1347" s="70">
        <f t="shared" si="2395"/>
        <v>1.004635226</v>
      </c>
      <c r="X1347" s="66">
        <f t="shared" si="2396"/>
        <v>129.77959171000001</v>
      </c>
      <c r="Y1347" s="66">
        <v>0</v>
      </c>
      <c r="Z1347" s="67">
        <f t="shared" si="2397"/>
        <v>0</v>
      </c>
      <c r="AA1347" s="68" t="str">
        <f t="shared" si="2405"/>
        <v>A+INCORP J=</v>
      </c>
      <c r="AB1347" s="11">
        <f t="shared" si="2406"/>
        <v>44007</v>
      </c>
      <c r="AC1347" s="3"/>
      <c r="AD1347" s="1"/>
      <c r="AE1347" s="11"/>
      <c r="AF1347" s="5"/>
      <c r="AG1347" s="1"/>
      <c r="AH1347" s="1"/>
      <c r="AI1347" s="1"/>
      <c r="AJ1347" s="1"/>
      <c r="AK1347" s="10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5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5"/>
      <c r="HA1347" s="5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1"/>
      <c r="JR1347" s="1"/>
      <c r="JS1347" s="1"/>
      <c r="JT1347" s="1"/>
      <c r="JU1347" s="1"/>
      <c r="JV1347" s="1"/>
      <c r="JW1347" s="1"/>
      <c r="JX1347" s="1"/>
      <c r="JY1347" s="3"/>
      <c r="JZ1347" s="1"/>
      <c r="KA1347" s="1"/>
      <c r="KB1347" s="1"/>
      <c r="KC1347" s="1"/>
      <c r="KD1347" s="1"/>
      <c r="KE1347" s="1"/>
    </row>
    <row r="1348" spans="1:291" x14ac:dyDescent="0.2">
      <c r="A1348" s="196">
        <f t="shared" si="2398"/>
        <v>44006</v>
      </c>
      <c r="B1348" s="66">
        <f t="shared" si="2389"/>
        <v>28129.962684120001</v>
      </c>
      <c r="C1348" s="66">
        <f t="shared" si="2412"/>
        <v>28095.615103749999</v>
      </c>
      <c r="D1348" s="77">
        <f t="shared" si="2399"/>
        <v>5331.91</v>
      </c>
      <c r="E1348" s="67">
        <f>VLOOKUP(A1347,[1]Plan1!$DQ$117:$DS$314,3)</f>
        <v>5311.65</v>
      </c>
      <c r="F1348" s="11">
        <f t="shared" si="2400"/>
        <v>43977</v>
      </c>
      <c r="G1348" s="73">
        <f t="shared" si="2390"/>
        <v>-3.7997640620340833E-3</v>
      </c>
      <c r="H1348" s="11">
        <f t="shared" si="2401"/>
        <v>44007</v>
      </c>
      <c r="I1348" s="11">
        <f t="shared" si="2391"/>
        <v>44007</v>
      </c>
      <c r="J1348" s="1">
        <f t="shared" si="2402"/>
        <v>22</v>
      </c>
      <c r="K1348" s="1">
        <f t="shared" si="2403"/>
        <v>21</v>
      </c>
      <c r="L1348" s="66">
        <f t="shared" si="2392"/>
        <v>0.99637262999999998</v>
      </c>
      <c r="M1348" s="70">
        <f t="shared" si="2413"/>
        <v>0.99690005000000004</v>
      </c>
      <c r="N1348" s="70">
        <f t="shared" si="2407"/>
        <v>1.124749528873443</v>
      </c>
      <c r="O1348" s="66">
        <f t="shared" si="2409"/>
        <v>1.12066964</v>
      </c>
      <c r="P1348" s="66">
        <f t="shared" si="2393"/>
        <v>27993.701912389999</v>
      </c>
      <c r="Q1348" s="74">
        <f t="shared" si="2394"/>
        <v>0</v>
      </c>
      <c r="R1348" s="75">
        <f t="shared" si="2410"/>
        <v>0</v>
      </c>
      <c r="S1348" s="66">
        <f t="shared" si="2411"/>
        <v>0</v>
      </c>
      <c r="T1348" s="10">
        <f t="shared" si="2404"/>
        <v>0.06</v>
      </c>
      <c r="U1348" s="74">
        <f t="shared" si="2408"/>
        <v>21</v>
      </c>
      <c r="V1348" s="74">
        <v>252</v>
      </c>
      <c r="W1348" s="70">
        <f t="shared" si="2395"/>
        <v>1.004867551</v>
      </c>
      <c r="X1348" s="66">
        <f t="shared" si="2396"/>
        <v>136.26077172999999</v>
      </c>
      <c r="Y1348" s="66">
        <v>0</v>
      </c>
      <c r="Z1348" s="67">
        <f t="shared" si="2397"/>
        <v>0</v>
      </c>
      <c r="AA1348" s="68" t="str">
        <f t="shared" si="2405"/>
        <v>A+INCORP J=</v>
      </c>
      <c r="AB1348" s="11">
        <f t="shared" si="2406"/>
        <v>44007</v>
      </c>
      <c r="AC1348" s="3"/>
      <c r="AD1348" s="1"/>
      <c r="AE1348" s="11"/>
      <c r="AF1348" s="5"/>
      <c r="AG1348" s="1"/>
      <c r="AH1348" s="1"/>
      <c r="AI1348" s="1"/>
      <c r="AJ1348" s="1"/>
      <c r="AK1348" s="10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5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5"/>
      <c r="HA1348" s="5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1"/>
      <c r="JR1348" s="1"/>
      <c r="JS1348" s="1"/>
      <c r="JT1348" s="1"/>
      <c r="JU1348" s="1"/>
      <c r="JV1348" s="1"/>
      <c r="JW1348" s="1"/>
      <c r="JX1348" s="1"/>
      <c r="JY1348" s="3"/>
      <c r="JZ1348" s="1"/>
      <c r="KA1348" s="1"/>
      <c r="KB1348" s="1"/>
      <c r="KC1348" s="1"/>
      <c r="KD1348" s="1"/>
      <c r="KE1348" s="1"/>
    </row>
    <row r="1349" spans="1:291" x14ac:dyDescent="0.2">
      <c r="A1349" s="196">
        <f t="shared" si="2398"/>
        <v>44007</v>
      </c>
      <c r="B1349" s="66">
        <f t="shared" si="2389"/>
        <v>28131.599418089998</v>
      </c>
      <c r="C1349" s="66">
        <f t="shared" si="2412"/>
        <v>28095.615103749999</v>
      </c>
      <c r="D1349" s="77">
        <f t="shared" si="2399"/>
        <v>5331.91</v>
      </c>
      <c r="E1349" s="67">
        <f>VLOOKUP(A1348,[1]Plan1!$DQ$117:$DS$314,3)</f>
        <v>5311.65</v>
      </c>
      <c r="F1349" s="11">
        <f t="shared" si="2400"/>
        <v>43977</v>
      </c>
      <c r="G1349" s="73">
        <f t="shared" si="2390"/>
        <v>-3.7997640620340833E-3</v>
      </c>
      <c r="H1349" s="11">
        <f t="shared" si="2401"/>
        <v>44039</v>
      </c>
      <c r="I1349" s="11">
        <f t="shared" si="2391"/>
        <v>44007</v>
      </c>
      <c r="J1349" s="1">
        <f t="shared" si="2402"/>
        <v>22</v>
      </c>
      <c r="K1349" s="1">
        <f t="shared" si="2403"/>
        <v>22</v>
      </c>
      <c r="L1349" s="66">
        <f t="shared" si="2392"/>
        <v>0.99620023000000002</v>
      </c>
      <c r="M1349" s="70">
        <f t="shared" si="2413"/>
        <v>0.99690005000000004</v>
      </c>
      <c r="N1349" s="70">
        <f t="shared" si="2407"/>
        <v>1.124749528873443</v>
      </c>
      <c r="O1349" s="66">
        <f t="shared" si="2409"/>
        <v>1.1204757299999999</v>
      </c>
      <c r="P1349" s="66">
        <f t="shared" si="2393"/>
        <v>27988.858228339999</v>
      </c>
      <c r="Q1349" s="74">
        <f t="shared" si="2394"/>
        <v>44</v>
      </c>
      <c r="R1349" s="75">
        <f t="shared" si="2410"/>
        <v>0.11080768256910209</v>
      </c>
      <c r="S1349" s="66">
        <f t="shared" si="2411"/>
        <v>3113.21</v>
      </c>
      <c r="T1349" s="10">
        <f t="shared" si="2404"/>
        <v>0.06</v>
      </c>
      <c r="U1349" s="74">
        <f t="shared" si="2408"/>
        <v>22</v>
      </c>
      <c r="V1349" s="74">
        <v>252</v>
      </c>
      <c r="W1349" s="70">
        <f t="shared" si="2395"/>
        <v>1.005099929</v>
      </c>
      <c r="X1349" s="66">
        <f t="shared" si="2396"/>
        <v>142.74118974999999</v>
      </c>
      <c r="Y1349" s="66">
        <v>0</v>
      </c>
      <c r="Z1349" s="67">
        <f t="shared" si="2397"/>
        <v>3255.9511897500001</v>
      </c>
      <c r="AA1349" s="68" t="str">
        <f t="shared" si="2405"/>
        <v>A+INCORP J=</v>
      </c>
      <c r="AB1349" s="11">
        <f t="shared" si="2406"/>
        <v>44007</v>
      </c>
      <c r="AC1349" s="3"/>
      <c r="AD1349" s="1"/>
      <c r="AE1349" s="11"/>
      <c r="AF1349" s="5"/>
      <c r="AG1349" s="1"/>
      <c r="AH1349" s="1"/>
      <c r="AI1349" s="1"/>
      <c r="AJ1349" s="1"/>
      <c r="AK1349" s="10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5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5"/>
      <c r="HA1349" s="5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1"/>
      <c r="JR1349" s="1"/>
      <c r="JS1349" s="1"/>
      <c r="JT1349" s="1"/>
      <c r="JU1349" s="1"/>
      <c r="JV1349" s="1"/>
      <c r="JW1349" s="1"/>
      <c r="JX1349" s="1"/>
      <c r="JY1349" s="3"/>
      <c r="JZ1349" s="1"/>
      <c r="KA1349" s="1"/>
      <c r="KB1349" s="1"/>
      <c r="KC1349" s="1"/>
      <c r="KD1349" s="1"/>
      <c r="KE1349" s="1"/>
    </row>
    <row r="1350" spans="1:291" x14ac:dyDescent="0.2">
      <c r="A1350" s="196">
        <f t="shared" si="2398"/>
        <v>44008</v>
      </c>
      <c r="B1350" s="66">
        <f t="shared" si="2389"/>
        <v>25027.128599059997</v>
      </c>
      <c r="C1350" s="66">
        <f t="shared" si="2412"/>
        <v>25018.389418089999</v>
      </c>
      <c r="D1350" s="77">
        <f t="shared" si="2399"/>
        <v>5311.65</v>
      </c>
      <c r="E1350" s="67">
        <f>VLOOKUP(A1349,[1]Plan1!$DQ$117:$DS$314,3)</f>
        <v>5325.46</v>
      </c>
      <c r="F1350" s="11">
        <f t="shared" si="2400"/>
        <v>44008</v>
      </c>
      <c r="G1350" s="73">
        <f t="shared" si="2390"/>
        <v>2.5999454030292135E-3</v>
      </c>
      <c r="H1350" s="11">
        <f t="shared" si="2401"/>
        <v>44039</v>
      </c>
      <c r="I1350" s="11">
        <f t="shared" si="2391"/>
        <v>44039</v>
      </c>
      <c r="J1350" s="1">
        <f t="shared" si="2402"/>
        <v>22</v>
      </c>
      <c r="K1350" s="1">
        <f t="shared" si="2403"/>
        <v>1</v>
      </c>
      <c r="L1350" s="66">
        <f t="shared" si="2392"/>
        <v>1.0001180300000001</v>
      </c>
      <c r="M1350" s="70">
        <f t="shared" si="2413"/>
        <v>0.99620023000000002</v>
      </c>
      <c r="N1350" s="70">
        <f t="shared" si="2407"/>
        <v>1.1204757393561156</v>
      </c>
      <c r="O1350" s="66">
        <f t="shared" si="2409"/>
        <v>1.1206079799999999</v>
      </c>
      <c r="P1350" s="66">
        <f t="shared" si="2393"/>
        <v>25021.342338589999</v>
      </c>
      <c r="Q1350" s="74">
        <f t="shared" si="2394"/>
        <v>0</v>
      </c>
      <c r="R1350" s="75">
        <f t="shared" si="2410"/>
        <v>0</v>
      </c>
      <c r="S1350" s="66">
        <f t="shared" si="2411"/>
        <v>0</v>
      </c>
      <c r="T1350" s="10">
        <f t="shared" si="2404"/>
        <v>0.06</v>
      </c>
      <c r="U1350" s="74">
        <f t="shared" si="2408"/>
        <v>1</v>
      </c>
      <c r="V1350" s="74">
        <v>252</v>
      </c>
      <c r="W1350" s="70">
        <f t="shared" si="2395"/>
        <v>1.0002312529999999</v>
      </c>
      <c r="X1350" s="66">
        <f t="shared" si="2396"/>
        <v>5.7862604700000002</v>
      </c>
      <c r="Y1350" s="66">
        <v>0</v>
      </c>
      <c r="Z1350" s="67">
        <f t="shared" si="2397"/>
        <v>0</v>
      </c>
      <c r="AA1350" s="68" t="str">
        <f t="shared" si="2405"/>
        <v>A+INCORP J=</v>
      </c>
      <c r="AB1350" s="11">
        <f t="shared" si="2406"/>
        <v>44039</v>
      </c>
      <c r="AC1350" s="3"/>
      <c r="AD1350" s="1"/>
      <c r="AE1350" s="11"/>
      <c r="AF1350" s="5"/>
      <c r="AG1350" s="1"/>
      <c r="AH1350" s="1"/>
      <c r="AI1350" s="1"/>
      <c r="AJ1350" s="1"/>
      <c r="AK1350" s="10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5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5"/>
      <c r="HA1350" s="5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3"/>
      <c r="JZ1350" s="1"/>
      <c r="KA1350" s="1"/>
      <c r="KB1350" s="1"/>
      <c r="KC1350" s="1"/>
      <c r="KD1350" s="1"/>
      <c r="KE1350" s="1"/>
    </row>
    <row r="1351" spans="1:291" x14ac:dyDescent="0.2">
      <c r="A1351" s="196">
        <f t="shared" si="2398"/>
        <v>44009</v>
      </c>
      <c r="B1351" s="66">
        <f t="shared" si="2389"/>
        <v>25035.87072237</v>
      </c>
      <c r="C1351" s="66">
        <f t="shared" si="2412"/>
        <v>25018.389418089999</v>
      </c>
      <c r="D1351" s="77">
        <f t="shared" si="2399"/>
        <v>5311.65</v>
      </c>
      <c r="E1351" s="67">
        <f>VLOOKUP(A1350,[1]Plan1!$DQ$117:$DS$314,3)</f>
        <v>5325.46</v>
      </c>
      <c r="F1351" s="11">
        <f t="shared" si="2400"/>
        <v>44008</v>
      </c>
      <c r="G1351" s="73">
        <f t="shared" si="2390"/>
        <v>2.5999454030292135E-3</v>
      </c>
      <c r="H1351" s="11">
        <f t="shared" si="2401"/>
        <v>44039</v>
      </c>
      <c r="I1351" s="11">
        <f t="shared" si="2391"/>
        <v>44039</v>
      </c>
      <c r="J1351" s="1">
        <f t="shared" si="2402"/>
        <v>22</v>
      </c>
      <c r="K1351" s="1">
        <f t="shared" si="2403"/>
        <v>2</v>
      </c>
      <c r="L1351" s="66">
        <f t="shared" si="2392"/>
        <v>1.0002360699999999</v>
      </c>
      <c r="M1351" s="70">
        <f t="shared" si="2413"/>
        <v>0.99620023000000002</v>
      </c>
      <c r="N1351" s="70">
        <f t="shared" si="2407"/>
        <v>1.1204757393561156</v>
      </c>
      <c r="O1351" s="66">
        <f t="shared" si="2409"/>
        <v>1.1207402500000001</v>
      </c>
      <c r="P1351" s="66">
        <f t="shared" si="2393"/>
        <v>25024.295509269999</v>
      </c>
      <c r="Q1351" s="74">
        <f t="shared" si="2394"/>
        <v>0</v>
      </c>
      <c r="R1351" s="75">
        <f t="shared" si="2410"/>
        <v>0</v>
      </c>
      <c r="S1351" s="66">
        <f t="shared" si="2411"/>
        <v>0</v>
      </c>
      <c r="T1351" s="10">
        <f t="shared" si="2404"/>
        <v>0.06</v>
      </c>
      <c r="U1351" s="74">
        <f t="shared" si="2408"/>
        <v>2</v>
      </c>
      <c r="V1351" s="74">
        <v>252</v>
      </c>
      <c r="W1351" s="70">
        <f t="shared" si="2395"/>
        <v>1.000462559</v>
      </c>
      <c r="X1351" s="66">
        <f t="shared" si="2396"/>
        <v>11.575213099999999</v>
      </c>
      <c r="Y1351" s="66">
        <v>0</v>
      </c>
      <c r="Z1351" s="67">
        <f t="shared" si="2397"/>
        <v>0</v>
      </c>
      <c r="AA1351" s="68" t="str">
        <f t="shared" si="2405"/>
        <v>A+INCORP J=</v>
      </c>
      <c r="AB1351" s="11">
        <f t="shared" si="2406"/>
        <v>44039</v>
      </c>
      <c r="AC1351" s="3"/>
      <c r="AD1351" s="1"/>
      <c r="AE1351" s="11"/>
      <c r="AF1351" s="5"/>
      <c r="AG1351" s="1"/>
      <c r="AH1351" s="1"/>
      <c r="AI1351" s="1"/>
      <c r="AJ1351" s="1"/>
      <c r="AK1351" s="10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5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5"/>
      <c r="HA1351" s="5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1"/>
      <c r="JR1351" s="1"/>
      <c r="JS1351" s="1"/>
      <c r="JT1351" s="1"/>
      <c r="JU1351" s="1"/>
      <c r="JV1351" s="1"/>
      <c r="JW1351" s="1"/>
      <c r="JX1351" s="1"/>
      <c r="JY1351" s="3"/>
      <c r="JZ1351" s="1"/>
      <c r="KA1351" s="1"/>
      <c r="KB1351" s="1"/>
      <c r="KC1351" s="1"/>
      <c r="KD1351" s="1"/>
      <c r="KE1351" s="1"/>
    </row>
    <row r="1352" spans="1:291" x14ac:dyDescent="0.2">
      <c r="A1352" s="196">
        <f t="shared" si="2398"/>
        <v>44010</v>
      </c>
      <c r="B1352" s="66">
        <f t="shared" si="2389"/>
        <v>25035.87072237</v>
      </c>
      <c r="C1352" s="66">
        <f t="shared" si="2412"/>
        <v>25018.389418089999</v>
      </c>
      <c r="D1352" s="77">
        <f t="shared" si="2399"/>
        <v>5311.65</v>
      </c>
      <c r="E1352" s="67">
        <f>VLOOKUP(A1351,[1]Plan1!$DQ$117:$DS$314,3)</f>
        <v>5325.46</v>
      </c>
      <c r="F1352" s="11">
        <f t="shared" si="2400"/>
        <v>44008</v>
      </c>
      <c r="G1352" s="73">
        <f t="shared" si="2390"/>
        <v>2.5999454030292135E-3</v>
      </c>
      <c r="H1352" s="11">
        <f t="shared" si="2401"/>
        <v>44039</v>
      </c>
      <c r="I1352" s="11">
        <f t="shared" si="2391"/>
        <v>44039</v>
      </c>
      <c r="J1352" s="1">
        <f t="shared" si="2402"/>
        <v>22</v>
      </c>
      <c r="K1352" s="1">
        <f t="shared" si="2403"/>
        <v>2</v>
      </c>
      <c r="L1352" s="66">
        <f t="shared" si="2392"/>
        <v>1.0002360699999999</v>
      </c>
      <c r="M1352" s="70">
        <f t="shared" si="2413"/>
        <v>0.99620023000000002</v>
      </c>
      <c r="N1352" s="70">
        <f t="shared" si="2407"/>
        <v>1.1204757393561156</v>
      </c>
      <c r="O1352" s="66">
        <f t="shared" si="2409"/>
        <v>1.1207402500000001</v>
      </c>
      <c r="P1352" s="66">
        <f t="shared" si="2393"/>
        <v>25024.295509269999</v>
      </c>
      <c r="Q1352" s="74">
        <f t="shared" si="2394"/>
        <v>0</v>
      </c>
      <c r="R1352" s="75">
        <f t="shared" si="2410"/>
        <v>0</v>
      </c>
      <c r="S1352" s="66">
        <f t="shared" si="2411"/>
        <v>0</v>
      </c>
      <c r="T1352" s="10">
        <f t="shared" si="2404"/>
        <v>0.06</v>
      </c>
      <c r="U1352" s="74">
        <f t="shared" si="2408"/>
        <v>2</v>
      </c>
      <c r="V1352" s="74">
        <v>252</v>
      </c>
      <c r="W1352" s="70">
        <f t="shared" si="2395"/>
        <v>1.000462559</v>
      </c>
      <c r="X1352" s="66">
        <f t="shared" si="2396"/>
        <v>11.575213099999999</v>
      </c>
      <c r="Y1352" s="66">
        <v>0</v>
      </c>
      <c r="Z1352" s="67">
        <f t="shared" si="2397"/>
        <v>0</v>
      </c>
      <c r="AA1352" s="68" t="str">
        <f t="shared" si="2405"/>
        <v>A+INCORP J=</v>
      </c>
      <c r="AB1352" s="11">
        <f t="shared" si="2406"/>
        <v>44039</v>
      </c>
      <c r="AC1352" s="3"/>
      <c r="AD1352" s="1"/>
      <c r="AE1352" s="11"/>
      <c r="AF1352" s="5"/>
      <c r="AG1352" s="1"/>
      <c r="AH1352" s="1"/>
      <c r="AI1352" s="1"/>
      <c r="AJ1352" s="1"/>
      <c r="AK1352" s="10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5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5"/>
      <c r="HA1352" s="5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1"/>
      <c r="JR1352" s="1"/>
      <c r="JS1352" s="1"/>
      <c r="JT1352" s="1"/>
      <c r="JU1352" s="1"/>
      <c r="JV1352" s="1"/>
      <c r="JW1352" s="1"/>
      <c r="JX1352" s="1"/>
      <c r="JY1352" s="3"/>
      <c r="JZ1352" s="1"/>
      <c r="KA1352" s="1"/>
      <c r="KB1352" s="1"/>
      <c r="KC1352" s="1"/>
      <c r="KD1352" s="1"/>
      <c r="KE1352" s="1"/>
    </row>
    <row r="1353" spans="1:291" x14ac:dyDescent="0.2">
      <c r="A1353" s="196">
        <f t="shared" si="2398"/>
        <v>44011</v>
      </c>
      <c r="B1353" s="66">
        <f t="shared" si="2389"/>
        <v>25035.87072237</v>
      </c>
      <c r="C1353" s="66">
        <f t="shared" si="2412"/>
        <v>25018.389418089999</v>
      </c>
      <c r="D1353" s="77">
        <f t="shared" si="2399"/>
        <v>5311.65</v>
      </c>
      <c r="E1353" s="67">
        <f>VLOOKUP(A1352,[1]Plan1!$DQ$117:$DS$314,3)</f>
        <v>5325.46</v>
      </c>
      <c r="F1353" s="11">
        <f t="shared" si="2400"/>
        <v>44008</v>
      </c>
      <c r="G1353" s="73">
        <f t="shared" si="2390"/>
        <v>2.5999454030292135E-3</v>
      </c>
      <c r="H1353" s="11">
        <f t="shared" si="2401"/>
        <v>44039</v>
      </c>
      <c r="I1353" s="11">
        <f t="shared" si="2391"/>
        <v>44039</v>
      </c>
      <c r="J1353" s="1">
        <f t="shared" si="2402"/>
        <v>22</v>
      </c>
      <c r="K1353" s="1">
        <f t="shared" si="2403"/>
        <v>2</v>
      </c>
      <c r="L1353" s="66">
        <f t="shared" si="2392"/>
        <v>1.0002360699999999</v>
      </c>
      <c r="M1353" s="70">
        <f t="shared" si="2413"/>
        <v>0.99620023000000002</v>
      </c>
      <c r="N1353" s="70">
        <f t="shared" si="2407"/>
        <v>1.1204757393561156</v>
      </c>
      <c r="O1353" s="66">
        <f t="shared" si="2409"/>
        <v>1.1207402500000001</v>
      </c>
      <c r="P1353" s="66">
        <f t="shared" si="2393"/>
        <v>25024.295509269999</v>
      </c>
      <c r="Q1353" s="74">
        <f t="shared" si="2394"/>
        <v>0</v>
      </c>
      <c r="R1353" s="75">
        <f t="shared" si="2410"/>
        <v>0</v>
      </c>
      <c r="S1353" s="66">
        <f t="shared" si="2411"/>
        <v>0</v>
      </c>
      <c r="T1353" s="10">
        <f t="shared" si="2404"/>
        <v>0.06</v>
      </c>
      <c r="U1353" s="74">
        <f t="shared" si="2408"/>
        <v>2</v>
      </c>
      <c r="V1353" s="74">
        <v>252</v>
      </c>
      <c r="W1353" s="70">
        <f t="shared" si="2395"/>
        <v>1.000462559</v>
      </c>
      <c r="X1353" s="66">
        <f t="shared" si="2396"/>
        <v>11.575213099999999</v>
      </c>
      <c r="Y1353" s="66">
        <v>0</v>
      </c>
      <c r="Z1353" s="67">
        <f t="shared" si="2397"/>
        <v>0</v>
      </c>
      <c r="AA1353" s="68" t="str">
        <f t="shared" si="2405"/>
        <v>A+INCORP J=</v>
      </c>
      <c r="AB1353" s="11">
        <f t="shared" si="2406"/>
        <v>44039</v>
      </c>
      <c r="AC1353" s="3"/>
      <c r="AD1353" s="1"/>
      <c r="AE1353" s="11"/>
      <c r="AF1353" s="5"/>
      <c r="AG1353" s="1"/>
      <c r="AH1353" s="1"/>
      <c r="AI1353" s="1"/>
      <c r="AJ1353" s="1"/>
      <c r="AK1353" s="10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5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5"/>
      <c r="HA1353" s="5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1"/>
      <c r="JR1353" s="1"/>
      <c r="JS1353" s="1"/>
      <c r="JT1353" s="1"/>
      <c r="JU1353" s="1"/>
      <c r="JV1353" s="1"/>
      <c r="JW1353" s="1"/>
      <c r="JX1353" s="1"/>
      <c r="JY1353" s="3"/>
      <c r="JZ1353" s="1"/>
      <c r="KA1353" s="1"/>
      <c r="KB1353" s="1"/>
      <c r="KC1353" s="1"/>
      <c r="KD1353" s="1"/>
      <c r="KE1353" s="1"/>
    </row>
    <row r="1354" spans="1:291" x14ac:dyDescent="0.2">
      <c r="A1354" s="196">
        <f t="shared" si="2398"/>
        <v>44012</v>
      </c>
      <c r="B1354" s="66">
        <f t="shared" ref="B1354:B1417" si="2414">(P1354+X1354)</f>
        <v>25044.616289379999</v>
      </c>
      <c r="C1354" s="66">
        <f t="shared" si="2412"/>
        <v>25018.389418089999</v>
      </c>
      <c r="D1354" s="77">
        <f t="shared" si="2399"/>
        <v>5311.65</v>
      </c>
      <c r="E1354" s="67">
        <f>VLOOKUP(A1353,[1]Plan1!$DQ$117:$DS$314,3)</f>
        <v>5325.46</v>
      </c>
      <c r="F1354" s="11">
        <f t="shared" si="2400"/>
        <v>44008</v>
      </c>
      <c r="G1354" s="73">
        <f t="shared" ref="G1354:G1417" si="2415">(E1354/D1354)-1</f>
        <v>2.5999454030292135E-3</v>
      </c>
      <c r="H1354" s="11">
        <f t="shared" si="2401"/>
        <v>44039</v>
      </c>
      <c r="I1354" s="11">
        <f t="shared" ref="I1354:I1417" si="2416">IF(A1354&gt;I1353,H1354,I1353)</f>
        <v>44039</v>
      </c>
      <c r="J1354" s="1">
        <f t="shared" si="2402"/>
        <v>22</v>
      </c>
      <c r="K1354" s="1">
        <f t="shared" si="2403"/>
        <v>3</v>
      </c>
      <c r="L1354" s="66">
        <f t="shared" ref="L1354:L1417" si="2417">TRUNC((E1354/D1354)^TRUNC((K1354/J1354),9),8)</f>
        <v>1.00035414</v>
      </c>
      <c r="M1354" s="70">
        <f t="shared" si="2413"/>
        <v>0.99620023000000002</v>
      </c>
      <c r="N1354" s="70">
        <f t="shared" si="2407"/>
        <v>1.1204757393561156</v>
      </c>
      <c r="O1354" s="66">
        <f t="shared" si="2409"/>
        <v>1.1208725399999999</v>
      </c>
      <c r="P1354" s="66">
        <f t="shared" ref="P1354:P1417" si="2418">TRUNC(C1354*L1354,8)</f>
        <v>25027.249430510001</v>
      </c>
      <c r="Q1354" s="74">
        <f t="shared" ref="Q1354:Q1417" si="2419">IF(VLOOKUP(A1354,AE$10:AM$114,9)=VLOOKUP(A1353,AE$10:AM$114,9),0,VLOOKUP(A1354,AE$10:AM$114,9))</f>
        <v>0</v>
      </c>
      <c r="R1354" s="75">
        <f t="shared" si="2410"/>
        <v>0</v>
      </c>
      <c r="S1354" s="66">
        <f t="shared" si="2411"/>
        <v>0</v>
      </c>
      <c r="T1354" s="10">
        <f t="shared" si="2404"/>
        <v>0.06</v>
      </c>
      <c r="U1354" s="74">
        <f t="shared" si="2408"/>
        <v>3</v>
      </c>
      <c r="V1354" s="74">
        <v>252</v>
      </c>
      <c r="W1354" s="70">
        <f t="shared" ref="W1354:W1417" si="2420">ROUND((1+T1354)^TRUNC((U1354/V1354),9),9)</f>
        <v>1.0006939180000001</v>
      </c>
      <c r="X1354" s="66">
        <f t="shared" ref="X1354:X1417" si="2421">TRUNC((P1354*(W1354-1)),8)</f>
        <v>17.366858870000002</v>
      </c>
      <c r="Y1354" s="66">
        <v>0</v>
      </c>
      <c r="Z1354" s="67">
        <f t="shared" ref="Z1354:Z1417" si="2422">IF(S1354&gt;0,S1354+X1354,0)</f>
        <v>0</v>
      </c>
      <c r="AA1354" s="68" t="str">
        <f t="shared" si="2405"/>
        <v>A+INCORP J=</v>
      </c>
      <c r="AB1354" s="11">
        <f t="shared" si="2406"/>
        <v>44039</v>
      </c>
      <c r="AC1354" s="3"/>
      <c r="AD1354" s="1"/>
      <c r="AE1354" s="11"/>
      <c r="AF1354" s="5"/>
      <c r="AG1354" s="1"/>
      <c r="AH1354" s="1"/>
      <c r="AI1354" s="1"/>
      <c r="AJ1354" s="1"/>
      <c r="AK1354" s="10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5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5"/>
      <c r="HA1354" s="5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1"/>
      <c r="JR1354" s="1"/>
      <c r="JS1354" s="1"/>
      <c r="JT1354" s="1"/>
      <c r="JU1354" s="1"/>
      <c r="JV1354" s="1"/>
      <c r="JW1354" s="1"/>
      <c r="JX1354" s="1"/>
      <c r="JY1354" s="3"/>
      <c r="JZ1354" s="1"/>
      <c r="KA1354" s="1"/>
      <c r="KB1354" s="1"/>
      <c r="KC1354" s="1"/>
      <c r="KD1354" s="1"/>
      <c r="KE1354" s="1"/>
    </row>
    <row r="1355" spans="1:291" x14ac:dyDescent="0.2">
      <c r="A1355" s="196">
        <f t="shared" ref="A1355:A1418" si="2423">(A1354+1)</f>
        <v>44013</v>
      </c>
      <c r="B1355" s="66">
        <f t="shared" si="2414"/>
        <v>25053.364574839998</v>
      </c>
      <c r="C1355" s="66">
        <f t="shared" si="2412"/>
        <v>25018.389418089999</v>
      </c>
      <c r="D1355" s="77">
        <f t="shared" ref="D1355:D1418" si="2424">IF(E1355=E1354,D1354,E1354)</f>
        <v>5311.65</v>
      </c>
      <c r="E1355" s="67">
        <f>VLOOKUP(A1354,[1]Plan1!$DQ$117:$DS$314,3)</f>
        <v>5325.46</v>
      </c>
      <c r="F1355" s="11">
        <f t="shared" ref="F1355:F1418" si="2425">IF(D1355=D1354,F1354,A1355)</f>
        <v>44008</v>
      </c>
      <c r="G1355" s="73">
        <f t="shared" si="2415"/>
        <v>2.5999454030292135E-3</v>
      </c>
      <c r="H1355" s="11">
        <f t="shared" ref="H1355:H1418" si="2426">IF(DAY(A1355)=25,VLOOKUP(A1355,AJ$118:AP$450,4),H1354)</f>
        <v>44039</v>
      </c>
      <c r="I1355" s="11">
        <f t="shared" si="2416"/>
        <v>44039</v>
      </c>
      <c r="J1355" s="1">
        <f t="shared" ref="J1355:J1418" si="2427">IF(I1355=I1354,J1354,NETWORKDAYS(I1354,I1355,$AE$118:$AE$502)-1)</f>
        <v>22</v>
      </c>
      <c r="K1355" s="1">
        <f t="shared" ref="K1355:K1418" si="2428">(J1355-(NETWORKDAYS(A1355,I1355,AE$118:AE$502)-1))</f>
        <v>4</v>
      </c>
      <c r="L1355" s="66">
        <f t="shared" si="2417"/>
        <v>1.0004722100000001</v>
      </c>
      <c r="M1355" s="70">
        <f t="shared" si="2413"/>
        <v>0.99620023000000002</v>
      </c>
      <c r="N1355" s="70">
        <f t="shared" si="2407"/>
        <v>1.1204757393561156</v>
      </c>
      <c r="O1355" s="66">
        <f t="shared" si="2409"/>
        <v>1.12100483</v>
      </c>
      <c r="P1355" s="66">
        <f t="shared" si="2418"/>
        <v>25030.203351749999</v>
      </c>
      <c r="Q1355" s="74">
        <f t="shared" si="2419"/>
        <v>0</v>
      </c>
      <c r="R1355" s="75">
        <f t="shared" si="2410"/>
        <v>0</v>
      </c>
      <c r="S1355" s="66">
        <f t="shared" si="2411"/>
        <v>0</v>
      </c>
      <c r="T1355" s="10">
        <f t="shared" ref="T1355:T1418" si="2429">IF(Q1354&gt;0,VLOOKUP(A1354,$AE$11:$AH$20,4),T1354)</f>
        <v>0.06</v>
      </c>
      <c r="U1355" s="74">
        <f t="shared" si="2408"/>
        <v>4</v>
      </c>
      <c r="V1355" s="74">
        <v>252</v>
      </c>
      <c r="W1355" s="70">
        <f t="shared" si="2420"/>
        <v>1.0009253309999999</v>
      </c>
      <c r="X1355" s="66">
        <f t="shared" si="2421"/>
        <v>23.16122309</v>
      </c>
      <c r="Y1355" s="66">
        <v>0</v>
      </c>
      <c r="Z1355" s="67">
        <f t="shared" si="2422"/>
        <v>0</v>
      </c>
      <c r="AA1355" s="68" t="str">
        <f t="shared" ref="AA1355:AA1418" si="2430">IF($Q1354&gt;0,VLOOKUP($A1354,$AE$10:$AO$114,($AN$7)+1),AA1354)</f>
        <v>A+INCORP J=</v>
      </c>
      <c r="AB1355" s="11">
        <f t="shared" ref="AB1355:AB1418" si="2431">IF($Q1354&gt;0,VLOOKUP($A1354,$AE$10:$AO$114,($AO$7)+1),AB1354)</f>
        <v>44039</v>
      </c>
      <c r="AC1355" s="3"/>
      <c r="AD1355" s="1"/>
      <c r="AE1355" s="11"/>
      <c r="AF1355" s="5"/>
      <c r="AG1355" s="1"/>
      <c r="AH1355" s="1"/>
      <c r="AI1355" s="1"/>
      <c r="AJ1355" s="1"/>
      <c r="AK1355" s="10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5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5"/>
      <c r="HA1355" s="5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1"/>
      <c r="JR1355" s="1"/>
      <c r="JS1355" s="1"/>
      <c r="JT1355" s="1"/>
      <c r="JU1355" s="1"/>
      <c r="JV1355" s="1"/>
      <c r="JW1355" s="1"/>
      <c r="JX1355" s="1"/>
      <c r="JY1355" s="3"/>
      <c r="JZ1355" s="1"/>
      <c r="KA1355" s="1"/>
      <c r="KB1355" s="1"/>
      <c r="KC1355" s="1"/>
      <c r="KD1355" s="1"/>
      <c r="KE1355" s="1"/>
    </row>
    <row r="1356" spans="1:291" x14ac:dyDescent="0.2">
      <c r="A1356" s="196">
        <f t="shared" si="2423"/>
        <v>44014</v>
      </c>
      <c r="B1356" s="66">
        <f t="shared" si="2414"/>
        <v>25062.116080199998</v>
      </c>
      <c r="C1356" s="66">
        <f t="shared" si="2412"/>
        <v>25018.389418089999</v>
      </c>
      <c r="D1356" s="77">
        <f t="shared" si="2424"/>
        <v>5311.65</v>
      </c>
      <c r="E1356" s="67">
        <f>VLOOKUP(A1355,[1]Plan1!$DQ$117:$DS$314,3)</f>
        <v>5325.46</v>
      </c>
      <c r="F1356" s="11">
        <f t="shared" si="2425"/>
        <v>44008</v>
      </c>
      <c r="G1356" s="73">
        <f t="shared" si="2415"/>
        <v>2.5999454030292135E-3</v>
      </c>
      <c r="H1356" s="11">
        <f t="shared" si="2426"/>
        <v>44039</v>
      </c>
      <c r="I1356" s="11">
        <f t="shared" si="2416"/>
        <v>44039</v>
      </c>
      <c r="J1356" s="1">
        <f t="shared" si="2427"/>
        <v>22</v>
      </c>
      <c r="K1356" s="1">
        <f t="shared" si="2428"/>
        <v>5</v>
      </c>
      <c r="L1356" s="66">
        <f t="shared" si="2417"/>
        <v>1.0005903</v>
      </c>
      <c r="M1356" s="70">
        <f t="shared" si="2413"/>
        <v>0.99620023000000002</v>
      </c>
      <c r="N1356" s="70">
        <f t="shared" si="2407"/>
        <v>1.1204757393561156</v>
      </c>
      <c r="O1356" s="66">
        <f t="shared" si="2409"/>
        <v>1.12113715</v>
      </c>
      <c r="P1356" s="66">
        <f t="shared" si="2418"/>
        <v>25033.157773359999</v>
      </c>
      <c r="Q1356" s="74">
        <f t="shared" si="2419"/>
        <v>0</v>
      </c>
      <c r="R1356" s="75">
        <f t="shared" si="2410"/>
        <v>0</v>
      </c>
      <c r="S1356" s="66">
        <f t="shared" si="2411"/>
        <v>0</v>
      </c>
      <c r="T1356" s="10">
        <f t="shared" si="2429"/>
        <v>0.06</v>
      </c>
      <c r="U1356" s="74">
        <f t="shared" si="2408"/>
        <v>5</v>
      </c>
      <c r="V1356" s="74">
        <v>252</v>
      </c>
      <c r="W1356" s="70">
        <f t="shared" si="2420"/>
        <v>1.001156798</v>
      </c>
      <c r="X1356" s="66">
        <f t="shared" si="2421"/>
        <v>28.958306839999999</v>
      </c>
      <c r="Y1356" s="66">
        <v>0</v>
      </c>
      <c r="Z1356" s="67">
        <f t="shared" si="2422"/>
        <v>0</v>
      </c>
      <c r="AA1356" s="68" t="str">
        <f t="shared" si="2430"/>
        <v>A+INCORP J=</v>
      </c>
      <c r="AB1356" s="11">
        <f t="shared" si="2431"/>
        <v>44039</v>
      </c>
      <c r="AC1356" s="3"/>
      <c r="AD1356" s="1"/>
      <c r="AE1356" s="11"/>
      <c r="AF1356" s="5"/>
      <c r="AG1356" s="1"/>
      <c r="AH1356" s="1"/>
      <c r="AI1356" s="1"/>
      <c r="AJ1356" s="1"/>
      <c r="AK1356" s="10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5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5"/>
      <c r="HA1356" s="5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1"/>
      <c r="JR1356" s="1"/>
      <c r="JS1356" s="1"/>
      <c r="JT1356" s="1"/>
      <c r="JU1356" s="1"/>
      <c r="JV1356" s="1"/>
      <c r="JW1356" s="1"/>
      <c r="JX1356" s="1"/>
      <c r="JY1356" s="3"/>
      <c r="JZ1356" s="1"/>
      <c r="KA1356" s="1"/>
      <c r="KB1356" s="1"/>
      <c r="KC1356" s="1"/>
      <c r="KD1356" s="1"/>
      <c r="KE1356" s="1"/>
    </row>
    <row r="1357" spans="1:291" x14ac:dyDescent="0.2">
      <c r="A1357" s="196">
        <f t="shared" si="2423"/>
        <v>44015</v>
      </c>
      <c r="B1357" s="66">
        <f t="shared" si="2414"/>
        <v>25070.870530699998</v>
      </c>
      <c r="C1357" s="66">
        <f t="shared" si="2412"/>
        <v>25018.389418089999</v>
      </c>
      <c r="D1357" s="77">
        <f t="shared" si="2424"/>
        <v>5311.65</v>
      </c>
      <c r="E1357" s="67">
        <f>VLOOKUP(A1356,[1]Plan1!$DQ$117:$DS$314,3)</f>
        <v>5325.46</v>
      </c>
      <c r="F1357" s="11">
        <f t="shared" si="2425"/>
        <v>44008</v>
      </c>
      <c r="G1357" s="73">
        <f t="shared" si="2415"/>
        <v>2.5999454030292135E-3</v>
      </c>
      <c r="H1357" s="11">
        <f t="shared" si="2426"/>
        <v>44039</v>
      </c>
      <c r="I1357" s="11">
        <f t="shared" si="2416"/>
        <v>44039</v>
      </c>
      <c r="J1357" s="1">
        <f t="shared" si="2427"/>
        <v>22</v>
      </c>
      <c r="K1357" s="1">
        <f t="shared" si="2428"/>
        <v>6</v>
      </c>
      <c r="L1357" s="66">
        <f t="shared" si="2417"/>
        <v>1.0007083999999999</v>
      </c>
      <c r="M1357" s="70">
        <f t="shared" si="2413"/>
        <v>0.99620023000000002</v>
      </c>
      <c r="N1357" s="70">
        <f t="shared" si="2407"/>
        <v>1.1204757393561156</v>
      </c>
      <c r="O1357" s="66">
        <f t="shared" si="2409"/>
        <v>1.12126948</v>
      </c>
      <c r="P1357" s="66">
        <f t="shared" si="2418"/>
        <v>25036.11244515</v>
      </c>
      <c r="Q1357" s="74">
        <f t="shared" si="2419"/>
        <v>0</v>
      </c>
      <c r="R1357" s="75">
        <f t="shared" si="2410"/>
        <v>0</v>
      </c>
      <c r="S1357" s="66">
        <f t="shared" si="2411"/>
        <v>0</v>
      </c>
      <c r="T1357" s="10">
        <f t="shared" si="2429"/>
        <v>0.06</v>
      </c>
      <c r="U1357" s="74">
        <f t="shared" si="2408"/>
        <v>6</v>
      </c>
      <c r="V1357" s="74">
        <v>252</v>
      </c>
      <c r="W1357" s="70">
        <f t="shared" si="2420"/>
        <v>1.0013883180000001</v>
      </c>
      <c r="X1357" s="66">
        <f t="shared" si="2421"/>
        <v>34.758085549999997</v>
      </c>
      <c r="Y1357" s="66">
        <v>0</v>
      </c>
      <c r="Z1357" s="67">
        <f t="shared" si="2422"/>
        <v>0</v>
      </c>
      <c r="AA1357" s="68" t="str">
        <f t="shared" si="2430"/>
        <v>A+INCORP J=</v>
      </c>
      <c r="AB1357" s="11">
        <f t="shared" si="2431"/>
        <v>44039</v>
      </c>
      <c r="AC1357" s="3"/>
      <c r="AD1357" s="1"/>
      <c r="AE1357" s="11"/>
      <c r="AF1357" s="5"/>
      <c r="AG1357" s="1"/>
      <c r="AH1357" s="1"/>
      <c r="AI1357" s="1"/>
      <c r="AJ1357" s="1"/>
      <c r="AK1357" s="10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5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5"/>
      <c r="HA1357" s="5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  <c r="JK1357" s="1"/>
      <c r="JL1357" s="1"/>
      <c r="JM1357" s="1"/>
      <c r="JN1357" s="1"/>
      <c r="JO1357" s="1"/>
      <c r="JP1357" s="1"/>
      <c r="JQ1357" s="1"/>
      <c r="JR1357" s="1"/>
      <c r="JS1357" s="1"/>
      <c r="JT1357" s="1"/>
      <c r="JU1357" s="1"/>
      <c r="JV1357" s="1"/>
      <c r="JW1357" s="1"/>
      <c r="JX1357" s="1"/>
      <c r="JY1357" s="3"/>
      <c r="JZ1357" s="1"/>
      <c r="KA1357" s="1"/>
      <c r="KB1357" s="1"/>
      <c r="KC1357" s="1"/>
      <c r="KD1357" s="1"/>
      <c r="KE1357" s="1"/>
    </row>
    <row r="1358" spans="1:291" x14ac:dyDescent="0.2">
      <c r="A1358" s="196">
        <f t="shared" si="2423"/>
        <v>44016</v>
      </c>
      <c r="B1358" s="66">
        <f t="shared" si="2414"/>
        <v>25079.628177589999</v>
      </c>
      <c r="C1358" s="66">
        <f t="shared" si="2412"/>
        <v>25018.389418089999</v>
      </c>
      <c r="D1358" s="77">
        <f t="shared" si="2424"/>
        <v>5311.65</v>
      </c>
      <c r="E1358" s="67">
        <f>VLOOKUP(A1357,[1]Plan1!$DQ$117:$DS$314,3)</f>
        <v>5325.46</v>
      </c>
      <c r="F1358" s="11">
        <f t="shared" si="2425"/>
        <v>44008</v>
      </c>
      <c r="G1358" s="73">
        <f t="shared" si="2415"/>
        <v>2.5999454030292135E-3</v>
      </c>
      <c r="H1358" s="11">
        <f t="shared" si="2426"/>
        <v>44039</v>
      </c>
      <c r="I1358" s="11">
        <f t="shared" si="2416"/>
        <v>44039</v>
      </c>
      <c r="J1358" s="1">
        <f t="shared" si="2427"/>
        <v>22</v>
      </c>
      <c r="K1358" s="1">
        <f t="shared" si="2428"/>
        <v>7</v>
      </c>
      <c r="L1358" s="66">
        <f t="shared" si="2417"/>
        <v>1.0008265199999999</v>
      </c>
      <c r="M1358" s="70">
        <f t="shared" si="2413"/>
        <v>0.99620023000000002</v>
      </c>
      <c r="N1358" s="70">
        <f t="shared" si="2407"/>
        <v>1.1204757393561156</v>
      </c>
      <c r="O1358" s="66">
        <f t="shared" si="2409"/>
        <v>1.1214018299999999</v>
      </c>
      <c r="P1358" s="66">
        <f t="shared" si="2418"/>
        <v>25039.06761731</v>
      </c>
      <c r="Q1358" s="74">
        <f t="shared" si="2419"/>
        <v>0</v>
      </c>
      <c r="R1358" s="75">
        <f t="shared" si="2410"/>
        <v>0</v>
      </c>
      <c r="S1358" s="66">
        <f t="shared" si="2411"/>
        <v>0</v>
      </c>
      <c r="T1358" s="10">
        <f t="shared" si="2429"/>
        <v>0.06</v>
      </c>
      <c r="U1358" s="74">
        <f t="shared" si="2408"/>
        <v>7</v>
      </c>
      <c r="V1358" s="74">
        <v>252</v>
      </c>
      <c r="W1358" s="70">
        <f t="shared" si="2420"/>
        <v>1.001619891</v>
      </c>
      <c r="X1358" s="66">
        <f t="shared" si="2421"/>
        <v>40.560560279999997</v>
      </c>
      <c r="Y1358" s="66">
        <v>0</v>
      </c>
      <c r="Z1358" s="67">
        <f t="shared" si="2422"/>
        <v>0</v>
      </c>
      <c r="AA1358" s="68" t="str">
        <f t="shared" si="2430"/>
        <v>A+INCORP J=</v>
      </c>
      <c r="AB1358" s="11">
        <f t="shared" si="2431"/>
        <v>44039</v>
      </c>
      <c r="AC1358" s="3"/>
      <c r="AD1358" s="1"/>
      <c r="AE1358" s="11"/>
      <c r="AF1358" s="5"/>
      <c r="AG1358" s="1"/>
      <c r="AH1358" s="1"/>
      <c r="AI1358" s="1"/>
      <c r="AJ1358" s="1"/>
      <c r="AK1358" s="10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5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5"/>
      <c r="HA1358" s="5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  <c r="JK1358" s="1"/>
      <c r="JL1358" s="1"/>
      <c r="JM1358" s="1"/>
      <c r="JN1358" s="1"/>
      <c r="JO1358" s="1"/>
      <c r="JP1358" s="1"/>
      <c r="JQ1358" s="1"/>
      <c r="JR1358" s="1"/>
      <c r="JS1358" s="1"/>
      <c r="JT1358" s="1"/>
      <c r="JU1358" s="1"/>
      <c r="JV1358" s="1"/>
      <c r="JW1358" s="1"/>
      <c r="JX1358" s="1"/>
      <c r="JY1358" s="3"/>
      <c r="JZ1358" s="1"/>
      <c r="KA1358" s="1"/>
      <c r="KB1358" s="1"/>
      <c r="KC1358" s="1"/>
      <c r="KD1358" s="1"/>
      <c r="KE1358" s="1"/>
    </row>
    <row r="1359" spans="1:291" x14ac:dyDescent="0.2">
      <c r="A1359" s="196">
        <f t="shared" si="2423"/>
        <v>44017</v>
      </c>
      <c r="B1359" s="66">
        <f t="shared" si="2414"/>
        <v>25079.628177589999</v>
      </c>
      <c r="C1359" s="66">
        <f t="shared" si="2412"/>
        <v>25018.389418089999</v>
      </c>
      <c r="D1359" s="77">
        <f t="shared" si="2424"/>
        <v>5311.65</v>
      </c>
      <c r="E1359" s="67">
        <f>VLOOKUP(A1358,[1]Plan1!$DQ$117:$DS$314,3)</f>
        <v>5325.46</v>
      </c>
      <c r="F1359" s="11">
        <f t="shared" si="2425"/>
        <v>44008</v>
      </c>
      <c r="G1359" s="73">
        <f t="shared" si="2415"/>
        <v>2.5999454030292135E-3</v>
      </c>
      <c r="H1359" s="11">
        <f t="shared" si="2426"/>
        <v>44039</v>
      </c>
      <c r="I1359" s="11">
        <f t="shared" si="2416"/>
        <v>44039</v>
      </c>
      <c r="J1359" s="1">
        <f t="shared" si="2427"/>
        <v>22</v>
      </c>
      <c r="K1359" s="1">
        <f t="shared" si="2428"/>
        <v>7</v>
      </c>
      <c r="L1359" s="66">
        <f t="shared" si="2417"/>
        <v>1.0008265199999999</v>
      </c>
      <c r="M1359" s="70">
        <f t="shared" si="2413"/>
        <v>0.99620023000000002</v>
      </c>
      <c r="N1359" s="70">
        <f t="shared" si="2407"/>
        <v>1.1204757393561156</v>
      </c>
      <c r="O1359" s="66">
        <f t="shared" si="2409"/>
        <v>1.1214018299999999</v>
      </c>
      <c r="P1359" s="66">
        <f t="shared" si="2418"/>
        <v>25039.06761731</v>
      </c>
      <c r="Q1359" s="74">
        <f t="shared" si="2419"/>
        <v>0</v>
      </c>
      <c r="R1359" s="75">
        <f t="shared" si="2410"/>
        <v>0</v>
      </c>
      <c r="S1359" s="66">
        <f t="shared" si="2411"/>
        <v>0</v>
      </c>
      <c r="T1359" s="10">
        <f t="shared" si="2429"/>
        <v>0.06</v>
      </c>
      <c r="U1359" s="74">
        <f t="shared" si="2408"/>
        <v>7</v>
      </c>
      <c r="V1359" s="74">
        <v>252</v>
      </c>
      <c r="W1359" s="70">
        <f t="shared" si="2420"/>
        <v>1.001619891</v>
      </c>
      <c r="X1359" s="66">
        <f t="shared" si="2421"/>
        <v>40.560560279999997</v>
      </c>
      <c r="Y1359" s="66">
        <v>0</v>
      </c>
      <c r="Z1359" s="67">
        <f t="shared" si="2422"/>
        <v>0</v>
      </c>
      <c r="AA1359" s="68" t="str">
        <f t="shared" si="2430"/>
        <v>A+INCORP J=</v>
      </c>
      <c r="AB1359" s="11">
        <f t="shared" si="2431"/>
        <v>44039</v>
      </c>
      <c r="AC1359" s="3"/>
      <c r="AD1359" s="1"/>
      <c r="AE1359" s="11"/>
      <c r="AF1359" s="5"/>
      <c r="AG1359" s="1"/>
      <c r="AH1359" s="1"/>
      <c r="AI1359" s="1"/>
      <c r="AJ1359" s="1"/>
      <c r="AK1359" s="10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5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5"/>
      <c r="HA1359" s="5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  <c r="JK1359" s="1"/>
      <c r="JL1359" s="1"/>
      <c r="JM1359" s="1"/>
      <c r="JN1359" s="1"/>
      <c r="JO1359" s="1"/>
      <c r="JP1359" s="1"/>
      <c r="JQ1359" s="1"/>
      <c r="JR1359" s="1"/>
      <c r="JS1359" s="1"/>
      <c r="JT1359" s="1"/>
      <c r="JU1359" s="1"/>
      <c r="JV1359" s="1"/>
      <c r="JW1359" s="1"/>
      <c r="JX1359" s="1"/>
      <c r="JY1359" s="3"/>
      <c r="JZ1359" s="1"/>
      <c r="KA1359" s="1"/>
      <c r="KB1359" s="1"/>
      <c r="KC1359" s="1"/>
      <c r="KD1359" s="1"/>
      <c r="KE1359" s="1"/>
    </row>
    <row r="1360" spans="1:291" x14ac:dyDescent="0.2">
      <c r="A1360" s="196">
        <f t="shared" si="2423"/>
        <v>44018</v>
      </c>
      <c r="B1360" s="66">
        <f t="shared" si="2414"/>
        <v>25079.628177589999</v>
      </c>
      <c r="C1360" s="66">
        <f t="shared" si="2412"/>
        <v>25018.389418089999</v>
      </c>
      <c r="D1360" s="77">
        <f t="shared" si="2424"/>
        <v>5311.65</v>
      </c>
      <c r="E1360" s="67">
        <f>VLOOKUP(A1359,[1]Plan1!$DQ$117:$DS$314,3)</f>
        <v>5325.46</v>
      </c>
      <c r="F1360" s="11">
        <f t="shared" si="2425"/>
        <v>44008</v>
      </c>
      <c r="G1360" s="73">
        <f t="shared" si="2415"/>
        <v>2.5999454030292135E-3</v>
      </c>
      <c r="H1360" s="11">
        <f t="shared" si="2426"/>
        <v>44039</v>
      </c>
      <c r="I1360" s="11">
        <f t="shared" si="2416"/>
        <v>44039</v>
      </c>
      <c r="J1360" s="1">
        <f t="shared" si="2427"/>
        <v>22</v>
      </c>
      <c r="K1360" s="1">
        <f t="shared" si="2428"/>
        <v>7</v>
      </c>
      <c r="L1360" s="66">
        <f t="shared" si="2417"/>
        <v>1.0008265199999999</v>
      </c>
      <c r="M1360" s="70">
        <f t="shared" si="2413"/>
        <v>0.99620023000000002</v>
      </c>
      <c r="N1360" s="70">
        <f t="shared" si="2407"/>
        <v>1.1204757393561156</v>
      </c>
      <c r="O1360" s="66">
        <f t="shared" si="2409"/>
        <v>1.1214018299999999</v>
      </c>
      <c r="P1360" s="66">
        <f t="shared" si="2418"/>
        <v>25039.06761731</v>
      </c>
      <c r="Q1360" s="74">
        <f t="shared" si="2419"/>
        <v>0</v>
      </c>
      <c r="R1360" s="75">
        <f t="shared" si="2410"/>
        <v>0</v>
      </c>
      <c r="S1360" s="66">
        <f t="shared" si="2411"/>
        <v>0</v>
      </c>
      <c r="T1360" s="10">
        <f t="shared" si="2429"/>
        <v>0.06</v>
      </c>
      <c r="U1360" s="74">
        <f t="shared" si="2408"/>
        <v>7</v>
      </c>
      <c r="V1360" s="74">
        <v>252</v>
      </c>
      <c r="W1360" s="70">
        <f t="shared" si="2420"/>
        <v>1.001619891</v>
      </c>
      <c r="X1360" s="66">
        <f t="shared" si="2421"/>
        <v>40.560560279999997</v>
      </c>
      <c r="Y1360" s="66">
        <v>0</v>
      </c>
      <c r="Z1360" s="67">
        <f t="shared" si="2422"/>
        <v>0</v>
      </c>
      <c r="AA1360" s="68" t="str">
        <f t="shared" si="2430"/>
        <v>A+INCORP J=</v>
      </c>
      <c r="AB1360" s="11">
        <f t="shared" si="2431"/>
        <v>44039</v>
      </c>
      <c r="AC1360" s="3"/>
      <c r="AD1360" s="1"/>
      <c r="AE1360" s="11"/>
      <c r="AF1360" s="5"/>
      <c r="AG1360" s="1"/>
      <c r="AH1360" s="1"/>
      <c r="AI1360" s="1"/>
      <c r="AJ1360" s="1"/>
      <c r="AK1360" s="10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5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5"/>
      <c r="HA1360" s="5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  <c r="JK1360" s="1"/>
      <c r="JL1360" s="1"/>
      <c r="JM1360" s="1"/>
      <c r="JN1360" s="1"/>
      <c r="JO1360" s="1"/>
      <c r="JP1360" s="1"/>
      <c r="JQ1360" s="1"/>
      <c r="JR1360" s="1"/>
      <c r="JS1360" s="1"/>
      <c r="JT1360" s="1"/>
      <c r="JU1360" s="1"/>
      <c r="JV1360" s="1"/>
      <c r="JW1360" s="1"/>
      <c r="JX1360" s="1"/>
      <c r="JY1360" s="3"/>
      <c r="JZ1360" s="1"/>
      <c r="KA1360" s="1"/>
      <c r="KB1360" s="1"/>
      <c r="KC1360" s="1"/>
      <c r="KD1360" s="1"/>
      <c r="KE1360" s="1"/>
    </row>
    <row r="1361" spans="1:291" x14ac:dyDescent="0.2">
      <c r="A1361" s="196">
        <f t="shared" si="2423"/>
        <v>44019</v>
      </c>
      <c r="B1361" s="66">
        <f t="shared" si="2414"/>
        <v>25088.388821100001</v>
      </c>
      <c r="C1361" s="66">
        <f t="shared" si="2412"/>
        <v>25018.389418089999</v>
      </c>
      <c r="D1361" s="77">
        <f t="shared" si="2424"/>
        <v>5311.65</v>
      </c>
      <c r="E1361" s="67">
        <f>VLOOKUP(A1360,[1]Plan1!$DQ$117:$DS$314,3)</f>
        <v>5325.46</v>
      </c>
      <c r="F1361" s="11">
        <f t="shared" si="2425"/>
        <v>44008</v>
      </c>
      <c r="G1361" s="73">
        <f t="shared" si="2415"/>
        <v>2.5999454030292135E-3</v>
      </c>
      <c r="H1361" s="11">
        <f t="shared" si="2426"/>
        <v>44039</v>
      </c>
      <c r="I1361" s="11">
        <f t="shared" si="2416"/>
        <v>44039</v>
      </c>
      <c r="J1361" s="1">
        <f t="shared" si="2427"/>
        <v>22</v>
      </c>
      <c r="K1361" s="1">
        <f t="shared" si="2428"/>
        <v>8</v>
      </c>
      <c r="L1361" s="66">
        <f t="shared" si="2417"/>
        <v>1.0009446500000001</v>
      </c>
      <c r="M1361" s="70">
        <f t="shared" si="2413"/>
        <v>0.99620023000000002</v>
      </c>
      <c r="N1361" s="70">
        <f t="shared" si="2407"/>
        <v>1.1204757393561156</v>
      </c>
      <c r="O1361" s="66">
        <f t="shared" si="2409"/>
        <v>1.12153419</v>
      </c>
      <c r="P1361" s="66">
        <f t="shared" si="2418"/>
        <v>25042.023039650001</v>
      </c>
      <c r="Q1361" s="74">
        <f t="shared" si="2419"/>
        <v>0</v>
      </c>
      <c r="R1361" s="75">
        <f t="shared" si="2410"/>
        <v>0</v>
      </c>
      <c r="S1361" s="66">
        <f t="shared" si="2411"/>
        <v>0</v>
      </c>
      <c r="T1361" s="10">
        <f t="shared" si="2429"/>
        <v>0.06</v>
      </c>
      <c r="U1361" s="74">
        <f t="shared" si="2408"/>
        <v>8</v>
      </c>
      <c r="V1361" s="74">
        <v>252</v>
      </c>
      <c r="W1361" s="70">
        <f t="shared" si="2420"/>
        <v>1.0018515189999999</v>
      </c>
      <c r="X1361" s="66">
        <f t="shared" si="2421"/>
        <v>46.36578145</v>
      </c>
      <c r="Y1361" s="66">
        <v>0</v>
      </c>
      <c r="Z1361" s="67">
        <f t="shared" si="2422"/>
        <v>0</v>
      </c>
      <c r="AA1361" s="68" t="str">
        <f t="shared" si="2430"/>
        <v>A+INCORP J=</v>
      </c>
      <c r="AB1361" s="11">
        <f t="shared" si="2431"/>
        <v>44039</v>
      </c>
      <c r="AC1361" s="3"/>
      <c r="AD1361" s="1"/>
      <c r="AE1361" s="11"/>
      <c r="AF1361" s="5"/>
      <c r="AG1361" s="1"/>
      <c r="AH1361" s="1"/>
      <c r="AI1361" s="1"/>
      <c r="AJ1361" s="1"/>
      <c r="AK1361" s="10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5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5"/>
      <c r="HA1361" s="5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  <c r="JK1361" s="1"/>
      <c r="JL1361" s="1"/>
      <c r="JM1361" s="1"/>
      <c r="JN1361" s="1"/>
      <c r="JO1361" s="1"/>
      <c r="JP1361" s="1"/>
      <c r="JQ1361" s="1"/>
      <c r="JR1361" s="1"/>
      <c r="JS1361" s="1"/>
      <c r="JT1361" s="1"/>
      <c r="JU1361" s="1"/>
      <c r="JV1361" s="1"/>
      <c r="JW1361" s="1"/>
      <c r="JX1361" s="1"/>
      <c r="JY1361" s="3"/>
      <c r="JZ1361" s="1"/>
      <c r="KA1361" s="1"/>
      <c r="KB1361" s="1"/>
      <c r="KC1361" s="1"/>
      <c r="KD1361" s="1"/>
      <c r="KE1361" s="1"/>
    </row>
    <row r="1362" spans="1:291" x14ac:dyDescent="0.2">
      <c r="A1362" s="196">
        <f t="shared" si="2423"/>
        <v>44020</v>
      </c>
      <c r="B1362" s="66">
        <f t="shared" si="2414"/>
        <v>25097.152386769998</v>
      </c>
      <c r="C1362" s="66">
        <f t="shared" si="2412"/>
        <v>25018.389418089999</v>
      </c>
      <c r="D1362" s="77">
        <f t="shared" si="2424"/>
        <v>5311.65</v>
      </c>
      <c r="E1362" s="67">
        <f>VLOOKUP(A1361,[1]Plan1!$DQ$117:$DS$314,3)</f>
        <v>5325.46</v>
      </c>
      <c r="F1362" s="11">
        <f t="shared" si="2425"/>
        <v>44008</v>
      </c>
      <c r="G1362" s="73">
        <f t="shared" si="2415"/>
        <v>2.5999454030292135E-3</v>
      </c>
      <c r="H1362" s="11">
        <f t="shared" si="2426"/>
        <v>44039</v>
      </c>
      <c r="I1362" s="11">
        <f t="shared" si="2416"/>
        <v>44039</v>
      </c>
      <c r="J1362" s="1">
        <f t="shared" si="2427"/>
        <v>22</v>
      </c>
      <c r="K1362" s="1">
        <f t="shared" si="2428"/>
        <v>9</v>
      </c>
      <c r="L1362" s="66">
        <f t="shared" si="2417"/>
        <v>1.00106279</v>
      </c>
      <c r="M1362" s="70">
        <f t="shared" si="2413"/>
        <v>0.99620023000000002</v>
      </c>
      <c r="N1362" s="70">
        <f t="shared" si="2407"/>
        <v>1.1204757393561156</v>
      </c>
      <c r="O1362" s="66">
        <f t="shared" si="2409"/>
        <v>1.12166656</v>
      </c>
      <c r="P1362" s="66">
        <f t="shared" si="2418"/>
        <v>25044.978712169999</v>
      </c>
      <c r="Q1362" s="74">
        <f t="shared" si="2419"/>
        <v>0</v>
      </c>
      <c r="R1362" s="75">
        <f t="shared" si="2410"/>
        <v>0</v>
      </c>
      <c r="S1362" s="66">
        <f t="shared" si="2411"/>
        <v>0</v>
      </c>
      <c r="T1362" s="10">
        <f t="shared" si="2429"/>
        <v>0.06</v>
      </c>
      <c r="U1362" s="74">
        <f t="shared" si="2408"/>
        <v>9</v>
      </c>
      <c r="V1362" s="74">
        <v>252</v>
      </c>
      <c r="W1362" s="70">
        <f t="shared" si="2420"/>
        <v>1.0020831990000001</v>
      </c>
      <c r="X1362" s="66">
        <f t="shared" si="2421"/>
        <v>52.173674599999998</v>
      </c>
      <c r="Y1362" s="66">
        <v>0</v>
      </c>
      <c r="Z1362" s="67">
        <f t="shared" si="2422"/>
        <v>0</v>
      </c>
      <c r="AA1362" s="68" t="str">
        <f t="shared" si="2430"/>
        <v>A+INCORP J=</v>
      </c>
      <c r="AB1362" s="11">
        <f t="shared" si="2431"/>
        <v>44039</v>
      </c>
      <c r="AC1362" s="3"/>
      <c r="AD1362" s="1"/>
      <c r="AE1362" s="11"/>
      <c r="AF1362" s="5"/>
      <c r="AG1362" s="1"/>
      <c r="AH1362" s="1"/>
      <c r="AI1362" s="1"/>
      <c r="AJ1362" s="1"/>
      <c r="AK1362" s="10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5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5"/>
      <c r="HA1362" s="5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  <c r="JK1362" s="1"/>
      <c r="JL1362" s="1"/>
      <c r="JM1362" s="1"/>
      <c r="JN1362" s="1"/>
      <c r="JO1362" s="1"/>
      <c r="JP1362" s="1"/>
      <c r="JQ1362" s="1"/>
      <c r="JR1362" s="1"/>
      <c r="JS1362" s="1"/>
      <c r="JT1362" s="1"/>
      <c r="JU1362" s="1"/>
      <c r="JV1362" s="1"/>
      <c r="JW1362" s="1"/>
      <c r="JX1362" s="1"/>
      <c r="JY1362" s="3"/>
      <c r="JZ1362" s="1"/>
      <c r="KA1362" s="1"/>
      <c r="KB1362" s="1"/>
      <c r="KC1362" s="1"/>
      <c r="KD1362" s="1"/>
      <c r="KE1362" s="1"/>
    </row>
    <row r="1363" spans="1:291" x14ac:dyDescent="0.2">
      <c r="A1363" s="196">
        <f t="shared" si="2423"/>
        <v>44021</v>
      </c>
      <c r="B1363" s="66">
        <f t="shared" si="2414"/>
        <v>25105.919201160003</v>
      </c>
      <c r="C1363" s="66">
        <f t="shared" si="2412"/>
        <v>25018.389418089999</v>
      </c>
      <c r="D1363" s="77">
        <f t="shared" si="2424"/>
        <v>5311.65</v>
      </c>
      <c r="E1363" s="67">
        <f>VLOOKUP(A1362,[1]Plan1!$DQ$117:$DS$314,3)</f>
        <v>5325.46</v>
      </c>
      <c r="F1363" s="11">
        <f t="shared" si="2425"/>
        <v>44008</v>
      </c>
      <c r="G1363" s="73">
        <f t="shared" si="2415"/>
        <v>2.5999454030292135E-3</v>
      </c>
      <c r="H1363" s="11">
        <f t="shared" si="2426"/>
        <v>44039</v>
      </c>
      <c r="I1363" s="11">
        <f t="shared" si="2416"/>
        <v>44039</v>
      </c>
      <c r="J1363" s="1">
        <f t="shared" si="2427"/>
        <v>22</v>
      </c>
      <c r="K1363" s="1">
        <f t="shared" si="2428"/>
        <v>10</v>
      </c>
      <c r="L1363" s="66">
        <f t="shared" si="2417"/>
        <v>1.00118095</v>
      </c>
      <c r="M1363" s="70">
        <f t="shared" si="2413"/>
        <v>0.99620023000000002</v>
      </c>
      <c r="N1363" s="70">
        <f t="shared" si="2407"/>
        <v>1.1204757393561156</v>
      </c>
      <c r="O1363" s="66">
        <f t="shared" si="2409"/>
        <v>1.12179896</v>
      </c>
      <c r="P1363" s="66">
        <f t="shared" si="2418"/>
        <v>25047.934885070001</v>
      </c>
      <c r="Q1363" s="74">
        <f t="shared" si="2419"/>
        <v>0</v>
      </c>
      <c r="R1363" s="75">
        <f t="shared" si="2410"/>
        <v>0</v>
      </c>
      <c r="S1363" s="66">
        <f t="shared" si="2411"/>
        <v>0</v>
      </c>
      <c r="T1363" s="10">
        <f t="shared" si="2429"/>
        <v>0.06</v>
      </c>
      <c r="U1363" s="74">
        <f t="shared" si="2408"/>
        <v>10</v>
      </c>
      <c r="V1363" s="74">
        <v>252</v>
      </c>
      <c r="W1363" s="70">
        <f t="shared" si="2420"/>
        <v>1.0023149339999999</v>
      </c>
      <c r="X1363" s="66">
        <f t="shared" si="2421"/>
        <v>57.98431609</v>
      </c>
      <c r="Y1363" s="66">
        <v>0</v>
      </c>
      <c r="Z1363" s="67">
        <f t="shared" si="2422"/>
        <v>0</v>
      </c>
      <c r="AA1363" s="68" t="str">
        <f t="shared" si="2430"/>
        <v>A+INCORP J=</v>
      </c>
      <c r="AB1363" s="11">
        <f t="shared" si="2431"/>
        <v>44039</v>
      </c>
      <c r="AC1363" s="3"/>
      <c r="AD1363" s="1"/>
      <c r="AE1363" s="11"/>
      <c r="AF1363" s="5"/>
      <c r="AG1363" s="1"/>
      <c r="AH1363" s="1"/>
      <c r="AI1363" s="1"/>
      <c r="AJ1363" s="1"/>
      <c r="AK1363" s="10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5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5"/>
      <c r="HA1363" s="5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  <c r="JK1363" s="1"/>
      <c r="JL1363" s="1"/>
      <c r="JM1363" s="1"/>
      <c r="JN1363" s="1"/>
      <c r="JO1363" s="1"/>
      <c r="JP1363" s="1"/>
      <c r="JQ1363" s="1"/>
      <c r="JR1363" s="1"/>
      <c r="JS1363" s="1"/>
      <c r="JT1363" s="1"/>
      <c r="JU1363" s="1"/>
      <c r="JV1363" s="1"/>
      <c r="JW1363" s="1"/>
      <c r="JX1363" s="1"/>
      <c r="JY1363" s="3"/>
      <c r="JZ1363" s="1"/>
      <c r="KA1363" s="1"/>
      <c r="KB1363" s="1"/>
      <c r="KC1363" s="1"/>
      <c r="KD1363" s="1"/>
      <c r="KE1363" s="1"/>
    </row>
    <row r="1364" spans="1:291" x14ac:dyDescent="0.2">
      <c r="A1364" s="196">
        <f t="shared" si="2423"/>
        <v>44022</v>
      </c>
      <c r="B1364" s="66">
        <f t="shared" si="2414"/>
        <v>25114.688939110001</v>
      </c>
      <c r="C1364" s="66">
        <f t="shared" si="2412"/>
        <v>25018.389418089999</v>
      </c>
      <c r="D1364" s="77">
        <f t="shared" si="2424"/>
        <v>5311.65</v>
      </c>
      <c r="E1364" s="67">
        <f>VLOOKUP(A1363,[1]Plan1!$DQ$117:$DS$314,3)</f>
        <v>5325.46</v>
      </c>
      <c r="F1364" s="11">
        <f t="shared" si="2425"/>
        <v>44008</v>
      </c>
      <c r="G1364" s="73">
        <f t="shared" si="2415"/>
        <v>2.5999454030292135E-3</v>
      </c>
      <c r="H1364" s="11">
        <f t="shared" si="2426"/>
        <v>44039</v>
      </c>
      <c r="I1364" s="11">
        <f t="shared" si="2416"/>
        <v>44039</v>
      </c>
      <c r="J1364" s="1">
        <f t="shared" si="2427"/>
        <v>22</v>
      </c>
      <c r="K1364" s="1">
        <f t="shared" si="2428"/>
        <v>11</v>
      </c>
      <c r="L1364" s="66">
        <f t="shared" si="2417"/>
        <v>1.0012991200000001</v>
      </c>
      <c r="M1364" s="70">
        <f t="shared" si="2413"/>
        <v>0.99620023000000002</v>
      </c>
      <c r="N1364" s="70">
        <f t="shared" si="2407"/>
        <v>1.1204757393561156</v>
      </c>
      <c r="O1364" s="66">
        <f t="shared" si="2409"/>
        <v>1.12193137</v>
      </c>
      <c r="P1364" s="66">
        <f t="shared" si="2418"/>
        <v>25050.89130815</v>
      </c>
      <c r="Q1364" s="74">
        <f t="shared" si="2419"/>
        <v>0</v>
      </c>
      <c r="R1364" s="75">
        <f t="shared" si="2410"/>
        <v>0</v>
      </c>
      <c r="S1364" s="66">
        <f t="shared" si="2411"/>
        <v>0</v>
      </c>
      <c r="T1364" s="10">
        <f t="shared" si="2429"/>
        <v>0.06</v>
      </c>
      <c r="U1364" s="74">
        <f t="shared" si="2408"/>
        <v>11</v>
      </c>
      <c r="V1364" s="74">
        <v>252</v>
      </c>
      <c r="W1364" s="70">
        <f t="shared" si="2420"/>
        <v>1.0025467210000001</v>
      </c>
      <c r="X1364" s="66">
        <f t="shared" si="2421"/>
        <v>63.797630959999999</v>
      </c>
      <c r="Y1364" s="66">
        <v>0</v>
      </c>
      <c r="Z1364" s="67">
        <f t="shared" si="2422"/>
        <v>0</v>
      </c>
      <c r="AA1364" s="68" t="str">
        <f t="shared" si="2430"/>
        <v>A+INCORP J=</v>
      </c>
      <c r="AB1364" s="11">
        <f t="shared" si="2431"/>
        <v>44039</v>
      </c>
      <c r="AC1364" s="3"/>
      <c r="AD1364" s="1"/>
      <c r="AE1364" s="11"/>
      <c r="AF1364" s="5"/>
      <c r="AG1364" s="1"/>
      <c r="AH1364" s="1"/>
      <c r="AI1364" s="1"/>
      <c r="AJ1364" s="1"/>
      <c r="AK1364" s="10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5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5"/>
      <c r="HA1364" s="5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  <c r="JK1364" s="1"/>
      <c r="JL1364" s="1"/>
      <c r="JM1364" s="1"/>
      <c r="JN1364" s="1"/>
      <c r="JO1364" s="1"/>
      <c r="JP1364" s="1"/>
      <c r="JQ1364" s="1"/>
      <c r="JR1364" s="1"/>
      <c r="JS1364" s="1"/>
      <c r="JT1364" s="1"/>
      <c r="JU1364" s="1"/>
      <c r="JV1364" s="1"/>
      <c r="JW1364" s="1"/>
      <c r="JX1364" s="1"/>
      <c r="JY1364" s="3"/>
      <c r="JZ1364" s="1"/>
      <c r="KA1364" s="1"/>
      <c r="KB1364" s="1"/>
      <c r="KC1364" s="1"/>
      <c r="KD1364" s="1"/>
      <c r="KE1364" s="1"/>
    </row>
    <row r="1365" spans="1:291" x14ac:dyDescent="0.2">
      <c r="A1365" s="196">
        <f t="shared" si="2423"/>
        <v>44023</v>
      </c>
      <c r="B1365" s="66">
        <f t="shared" si="2414"/>
        <v>25123.461927290002</v>
      </c>
      <c r="C1365" s="66">
        <f t="shared" si="2412"/>
        <v>25018.389418089999</v>
      </c>
      <c r="D1365" s="77">
        <f t="shared" si="2424"/>
        <v>5311.65</v>
      </c>
      <c r="E1365" s="67">
        <f>VLOOKUP(A1364,[1]Plan1!$DQ$117:$DS$314,3)</f>
        <v>5325.46</v>
      </c>
      <c r="F1365" s="11">
        <f t="shared" si="2425"/>
        <v>44008</v>
      </c>
      <c r="G1365" s="73">
        <f t="shared" si="2415"/>
        <v>2.5999454030292135E-3</v>
      </c>
      <c r="H1365" s="11">
        <f t="shared" si="2426"/>
        <v>44039</v>
      </c>
      <c r="I1365" s="11">
        <f t="shared" si="2416"/>
        <v>44039</v>
      </c>
      <c r="J1365" s="1">
        <f t="shared" si="2427"/>
        <v>22</v>
      </c>
      <c r="K1365" s="1">
        <f t="shared" si="2428"/>
        <v>12</v>
      </c>
      <c r="L1365" s="66">
        <f t="shared" si="2417"/>
        <v>1.0014173099999999</v>
      </c>
      <c r="M1365" s="70">
        <f t="shared" si="2413"/>
        <v>0.99620023000000002</v>
      </c>
      <c r="N1365" s="70">
        <f t="shared" si="2407"/>
        <v>1.1204757393561156</v>
      </c>
      <c r="O1365" s="66">
        <f t="shared" si="2409"/>
        <v>1.1220638000000001</v>
      </c>
      <c r="P1365" s="66">
        <f t="shared" si="2418"/>
        <v>25053.84823159</v>
      </c>
      <c r="Q1365" s="74">
        <f t="shared" si="2419"/>
        <v>0</v>
      </c>
      <c r="R1365" s="75">
        <f t="shared" si="2410"/>
        <v>0</v>
      </c>
      <c r="S1365" s="66">
        <f t="shared" si="2411"/>
        <v>0</v>
      </c>
      <c r="T1365" s="10">
        <f t="shared" si="2429"/>
        <v>0.06</v>
      </c>
      <c r="U1365" s="74">
        <f t="shared" si="2408"/>
        <v>12</v>
      </c>
      <c r="V1365" s="74">
        <v>252</v>
      </c>
      <c r="W1365" s="70">
        <f t="shared" si="2420"/>
        <v>1.0027785629999999</v>
      </c>
      <c r="X1365" s="66">
        <f t="shared" si="2421"/>
        <v>69.613695699999994</v>
      </c>
      <c r="Y1365" s="66">
        <v>0</v>
      </c>
      <c r="Z1365" s="67">
        <f t="shared" si="2422"/>
        <v>0</v>
      </c>
      <c r="AA1365" s="68" t="str">
        <f t="shared" si="2430"/>
        <v>A+INCORP J=</v>
      </c>
      <c r="AB1365" s="11">
        <f t="shared" si="2431"/>
        <v>44039</v>
      </c>
      <c r="AC1365" s="3"/>
      <c r="AD1365" s="1"/>
      <c r="AE1365" s="11"/>
      <c r="AF1365" s="5"/>
      <c r="AG1365" s="1"/>
      <c r="AH1365" s="1"/>
      <c r="AI1365" s="1"/>
      <c r="AJ1365" s="1"/>
      <c r="AK1365" s="10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5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5"/>
      <c r="HA1365" s="5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  <c r="JK1365" s="1"/>
      <c r="JL1365" s="1"/>
      <c r="JM1365" s="1"/>
      <c r="JN1365" s="1"/>
      <c r="JO1365" s="1"/>
      <c r="JP1365" s="1"/>
      <c r="JQ1365" s="1"/>
      <c r="JR1365" s="1"/>
      <c r="JS1365" s="1"/>
      <c r="JT1365" s="1"/>
      <c r="JU1365" s="1"/>
      <c r="JV1365" s="1"/>
      <c r="JW1365" s="1"/>
      <c r="JX1365" s="1"/>
      <c r="JY1365" s="3"/>
      <c r="JZ1365" s="1"/>
      <c r="KA1365" s="1"/>
      <c r="KB1365" s="1"/>
      <c r="KC1365" s="1"/>
      <c r="KD1365" s="1"/>
      <c r="KE1365" s="1"/>
    </row>
    <row r="1366" spans="1:291" x14ac:dyDescent="0.2">
      <c r="A1366" s="196">
        <f t="shared" si="2423"/>
        <v>44024</v>
      </c>
      <c r="B1366" s="66">
        <f t="shared" si="2414"/>
        <v>25123.461927290002</v>
      </c>
      <c r="C1366" s="66">
        <f t="shared" si="2412"/>
        <v>25018.389418089999</v>
      </c>
      <c r="D1366" s="77">
        <f t="shared" si="2424"/>
        <v>5311.65</v>
      </c>
      <c r="E1366" s="67">
        <f>VLOOKUP(A1365,[1]Plan1!$DQ$117:$DS$314,3)</f>
        <v>5325.46</v>
      </c>
      <c r="F1366" s="11">
        <f t="shared" si="2425"/>
        <v>44008</v>
      </c>
      <c r="G1366" s="73">
        <f t="shared" si="2415"/>
        <v>2.5999454030292135E-3</v>
      </c>
      <c r="H1366" s="11">
        <f t="shared" si="2426"/>
        <v>44039</v>
      </c>
      <c r="I1366" s="11">
        <f t="shared" si="2416"/>
        <v>44039</v>
      </c>
      <c r="J1366" s="1">
        <f t="shared" si="2427"/>
        <v>22</v>
      </c>
      <c r="K1366" s="1">
        <f t="shared" si="2428"/>
        <v>12</v>
      </c>
      <c r="L1366" s="66">
        <f t="shared" si="2417"/>
        <v>1.0014173099999999</v>
      </c>
      <c r="M1366" s="70">
        <f t="shared" si="2413"/>
        <v>0.99620023000000002</v>
      </c>
      <c r="N1366" s="70">
        <f t="shared" si="2407"/>
        <v>1.1204757393561156</v>
      </c>
      <c r="O1366" s="66">
        <f t="shared" si="2409"/>
        <v>1.1220638000000001</v>
      </c>
      <c r="P1366" s="66">
        <f t="shared" si="2418"/>
        <v>25053.84823159</v>
      </c>
      <c r="Q1366" s="74">
        <f t="shared" si="2419"/>
        <v>0</v>
      </c>
      <c r="R1366" s="75">
        <f t="shared" si="2410"/>
        <v>0</v>
      </c>
      <c r="S1366" s="66">
        <f t="shared" si="2411"/>
        <v>0</v>
      </c>
      <c r="T1366" s="10">
        <f t="shared" si="2429"/>
        <v>0.06</v>
      </c>
      <c r="U1366" s="74">
        <f t="shared" si="2408"/>
        <v>12</v>
      </c>
      <c r="V1366" s="74">
        <v>252</v>
      </c>
      <c r="W1366" s="70">
        <f t="shared" si="2420"/>
        <v>1.0027785629999999</v>
      </c>
      <c r="X1366" s="66">
        <f t="shared" si="2421"/>
        <v>69.613695699999994</v>
      </c>
      <c r="Y1366" s="66">
        <v>0</v>
      </c>
      <c r="Z1366" s="67">
        <f t="shared" si="2422"/>
        <v>0</v>
      </c>
      <c r="AA1366" s="68" t="str">
        <f t="shared" si="2430"/>
        <v>A+INCORP J=</v>
      </c>
      <c r="AB1366" s="11">
        <f t="shared" si="2431"/>
        <v>44039</v>
      </c>
      <c r="AC1366" s="3"/>
      <c r="AD1366" s="1"/>
      <c r="AE1366" s="11"/>
      <c r="AF1366" s="5"/>
      <c r="AG1366" s="1"/>
      <c r="AH1366" s="1"/>
      <c r="AI1366" s="1"/>
      <c r="AJ1366" s="1"/>
      <c r="AK1366" s="10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5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5"/>
      <c r="HA1366" s="5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  <c r="JK1366" s="1"/>
      <c r="JL1366" s="1"/>
      <c r="JM1366" s="1"/>
      <c r="JN1366" s="1"/>
      <c r="JO1366" s="1"/>
      <c r="JP1366" s="1"/>
      <c r="JQ1366" s="1"/>
      <c r="JR1366" s="1"/>
      <c r="JS1366" s="1"/>
      <c r="JT1366" s="1"/>
      <c r="JU1366" s="1"/>
      <c r="JV1366" s="1"/>
      <c r="JW1366" s="1"/>
      <c r="JX1366" s="1"/>
      <c r="JY1366" s="3"/>
      <c r="JZ1366" s="1"/>
      <c r="KA1366" s="1"/>
      <c r="KB1366" s="1"/>
      <c r="KC1366" s="1"/>
      <c r="KD1366" s="1"/>
      <c r="KE1366" s="1"/>
    </row>
    <row r="1367" spans="1:291" x14ac:dyDescent="0.2">
      <c r="A1367" s="196">
        <f t="shared" si="2423"/>
        <v>44025</v>
      </c>
      <c r="B1367" s="66">
        <f t="shared" si="2414"/>
        <v>25123.461927290002</v>
      </c>
      <c r="C1367" s="66">
        <f t="shared" si="2412"/>
        <v>25018.389418089999</v>
      </c>
      <c r="D1367" s="77">
        <f t="shared" si="2424"/>
        <v>5311.65</v>
      </c>
      <c r="E1367" s="67">
        <f>VLOOKUP(A1366,[1]Plan1!$DQ$117:$DS$314,3)</f>
        <v>5325.46</v>
      </c>
      <c r="F1367" s="11">
        <f t="shared" si="2425"/>
        <v>44008</v>
      </c>
      <c r="G1367" s="73">
        <f t="shared" si="2415"/>
        <v>2.5999454030292135E-3</v>
      </c>
      <c r="H1367" s="11">
        <f t="shared" si="2426"/>
        <v>44039</v>
      </c>
      <c r="I1367" s="11">
        <f t="shared" si="2416"/>
        <v>44039</v>
      </c>
      <c r="J1367" s="1">
        <f t="shared" si="2427"/>
        <v>22</v>
      </c>
      <c r="K1367" s="1">
        <f t="shared" si="2428"/>
        <v>12</v>
      </c>
      <c r="L1367" s="66">
        <f t="shared" si="2417"/>
        <v>1.0014173099999999</v>
      </c>
      <c r="M1367" s="70">
        <f t="shared" si="2413"/>
        <v>0.99620023000000002</v>
      </c>
      <c r="N1367" s="70">
        <f t="shared" si="2407"/>
        <v>1.1204757393561156</v>
      </c>
      <c r="O1367" s="66">
        <f t="shared" si="2409"/>
        <v>1.1220638000000001</v>
      </c>
      <c r="P1367" s="66">
        <f t="shared" si="2418"/>
        <v>25053.84823159</v>
      </c>
      <c r="Q1367" s="74">
        <f t="shared" si="2419"/>
        <v>0</v>
      </c>
      <c r="R1367" s="75">
        <f t="shared" si="2410"/>
        <v>0</v>
      </c>
      <c r="S1367" s="66">
        <f t="shared" si="2411"/>
        <v>0</v>
      </c>
      <c r="T1367" s="10">
        <f t="shared" si="2429"/>
        <v>0.06</v>
      </c>
      <c r="U1367" s="74">
        <f t="shared" si="2408"/>
        <v>12</v>
      </c>
      <c r="V1367" s="74">
        <v>252</v>
      </c>
      <c r="W1367" s="70">
        <f t="shared" si="2420"/>
        <v>1.0027785629999999</v>
      </c>
      <c r="X1367" s="66">
        <f t="shared" si="2421"/>
        <v>69.613695699999994</v>
      </c>
      <c r="Y1367" s="66">
        <v>0</v>
      </c>
      <c r="Z1367" s="67">
        <f t="shared" si="2422"/>
        <v>0</v>
      </c>
      <c r="AA1367" s="68" t="str">
        <f t="shared" si="2430"/>
        <v>A+INCORP J=</v>
      </c>
      <c r="AB1367" s="11">
        <f t="shared" si="2431"/>
        <v>44039</v>
      </c>
      <c r="AC1367" s="3"/>
      <c r="AD1367" s="1"/>
      <c r="AE1367" s="11"/>
      <c r="AF1367" s="5"/>
      <c r="AG1367" s="1"/>
      <c r="AH1367" s="1"/>
      <c r="AI1367" s="1"/>
      <c r="AJ1367" s="1"/>
      <c r="AK1367" s="10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5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5"/>
      <c r="HA1367" s="5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  <c r="JK1367" s="1"/>
      <c r="JL1367" s="1"/>
      <c r="JM1367" s="1"/>
      <c r="JN1367" s="1"/>
      <c r="JO1367" s="1"/>
      <c r="JP1367" s="1"/>
      <c r="JQ1367" s="1"/>
      <c r="JR1367" s="1"/>
      <c r="JS1367" s="1"/>
      <c r="JT1367" s="1"/>
      <c r="JU1367" s="1"/>
      <c r="JV1367" s="1"/>
      <c r="JW1367" s="1"/>
      <c r="JX1367" s="1"/>
      <c r="JY1367" s="3"/>
      <c r="JZ1367" s="1"/>
      <c r="KA1367" s="1"/>
      <c r="KB1367" s="1"/>
      <c r="KC1367" s="1"/>
      <c r="KD1367" s="1"/>
      <c r="KE1367" s="1"/>
    </row>
    <row r="1368" spans="1:291" x14ac:dyDescent="0.2">
      <c r="A1368" s="196">
        <f t="shared" si="2423"/>
        <v>44026</v>
      </c>
      <c r="B1368" s="66">
        <f t="shared" si="2414"/>
        <v>25132.237865499999</v>
      </c>
      <c r="C1368" s="66">
        <f t="shared" si="2412"/>
        <v>25018.389418089999</v>
      </c>
      <c r="D1368" s="77">
        <f t="shared" si="2424"/>
        <v>5311.65</v>
      </c>
      <c r="E1368" s="67">
        <f>VLOOKUP(A1367,[1]Plan1!$DQ$117:$DS$314,3)</f>
        <v>5325.46</v>
      </c>
      <c r="F1368" s="11">
        <f t="shared" si="2425"/>
        <v>44008</v>
      </c>
      <c r="G1368" s="73">
        <f t="shared" si="2415"/>
        <v>2.5999454030292135E-3</v>
      </c>
      <c r="H1368" s="11">
        <f t="shared" si="2426"/>
        <v>44039</v>
      </c>
      <c r="I1368" s="11">
        <f t="shared" si="2416"/>
        <v>44039</v>
      </c>
      <c r="J1368" s="1">
        <f t="shared" si="2427"/>
        <v>22</v>
      </c>
      <c r="K1368" s="1">
        <f t="shared" si="2428"/>
        <v>13</v>
      </c>
      <c r="L1368" s="66">
        <f t="shared" si="2417"/>
        <v>1.0015355100000001</v>
      </c>
      <c r="M1368" s="70">
        <f t="shared" si="2413"/>
        <v>0.99620023000000002</v>
      </c>
      <c r="N1368" s="70">
        <f t="shared" si="2407"/>
        <v>1.1204757393561156</v>
      </c>
      <c r="O1368" s="66">
        <f t="shared" si="2409"/>
        <v>1.1221962400000001</v>
      </c>
      <c r="P1368" s="66">
        <f t="shared" si="2418"/>
        <v>25056.805405219999</v>
      </c>
      <c r="Q1368" s="74">
        <f t="shared" si="2419"/>
        <v>0</v>
      </c>
      <c r="R1368" s="75">
        <f t="shared" si="2410"/>
        <v>0</v>
      </c>
      <c r="S1368" s="66">
        <f t="shared" si="2411"/>
        <v>0</v>
      </c>
      <c r="T1368" s="10">
        <f t="shared" si="2429"/>
        <v>0.06</v>
      </c>
      <c r="U1368" s="74">
        <f t="shared" si="2408"/>
        <v>13</v>
      </c>
      <c r="V1368" s="74">
        <v>252</v>
      </c>
      <c r="W1368" s="70">
        <f t="shared" si="2420"/>
        <v>1.0030104580000001</v>
      </c>
      <c r="X1368" s="66">
        <f t="shared" si="2421"/>
        <v>75.432460280000001</v>
      </c>
      <c r="Y1368" s="66">
        <v>0</v>
      </c>
      <c r="Z1368" s="67">
        <f t="shared" si="2422"/>
        <v>0</v>
      </c>
      <c r="AA1368" s="68" t="str">
        <f t="shared" si="2430"/>
        <v>A+INCORP J=</v>
      </c>
      <c r="AB1368" s="11">
        <f t="shared" si="2431"/>
        <v>44039</v>
      </c>
      <c r="AC1368" s="3"/>
      <c r="AD1368" s="1"/>
      <c r="AE1368" s="11"/>
      <c r="AF1368" s="5"/>
      <c r="AG1368" s="1"/>
      <c r="AH1368" s="1"/>
      <c r="AI1368" s="1"/>
      <c r="AJ1368" s="1"/>
      <c r="AK1368" s="10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5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5"/>
      <c r="HA1368" s="5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  <c r="JK1368" s="1"/>
      <c r="JL1368" s="1"/>
      <c r="JM1368" s="1"/>
      <c r="JN1368" s="1"/>
      <c r="JO1368" s="1"/>
      <c r="JP1368" s="1"/>
      <c r="JQ1368" s="1"/>
      <c r="JR1368" s="1"/>
      <c r="JS1368" s="1"/>
      <c r="JT1368" s="1"/>
      <c r="JU1368" s="1"/>
      <c r="JV1368" s="1"/>
      <c r="JW1368" s="1"/>
      <c r="JX1368" s="1"/>
      <c r="JY1368" s="3"/>
      <c r="JZ1368" s="1"/>
      <c r="KA1368" s="1"/>
      <c r="KB1368" s="1"/>
      <c r="KC1368" s="1"/>
      <c r="KD1368" s="1"/>
      <c r="KE1368" s="1"/>
    </row>
    <row r="1369" spans="1:291" x14ac:dyDescent="0.2">
      <c r="A1369" s="196">
        <f t="shared" si="2423"/>
        <v>44027</v>
      </c>
      <c r="B1369" s="66">
        <f t="shared" si="2414"/>
        <v>25141.01677944</v>
      </c>
      <c r="C1369" s="66">
        <f t="shared" si="2412"/>
        <v>25018.389418089999</v>
      </c>
      <c r="D1369" s="77">
        <f t="shared" si="2424"/>
        <v>5311.65</v>
      </c>
      <c r="E1369" s="67">
        <f>VLOOKUP(A1368,[1]Plan1!$DQ$117:$DS$314,3)</f>
        <v>5325.46</v>
      </c>
      <c r="F1369" s="11">
        <f t="shared" si="2425"/>
        <v>44008</v>
      </c>
      <c r="G1369" s="73">
        <f t="shared" si="2415"/>
        <v>2.5999454030292135E-3</v>
      </c>
      <c r="H1369" s="11">
        <f t="shared" si="2426"/>
        <v>44039</v>
      </c>
      <c r="I1369" s="11">
        <f t="shared" si="2416"/>
        <v>44039</v>
      </c>
      <c r="J1369" s="1">
        <f t="shared" si="2427"/>
        <v>22</v>
      </c>
      <c r="K1369" s="1">
        <f t="shared" si="2428"/>
        <v>14</v>
      </c>
      <c r="L1369" s="66">
        <f t="shared" si="2417"/>
        <v>1.00165372</v>
      </c>
      <c r="M1369" s="70">
        <f t="shared" si="2413"/>
        <v>0.99620023000000002</v>
      </c>
      <c r="N1369" s="70">
        <f t="shared" si="2407"/>
        <v>1.1204757393561156</v>
      </c>
      <c r="O1369" s="66">
        <f t="shared" si="2409"/>
        <v>1.12232869</v>
      </c>
      <c r="P1369" s="66">
        <f t="shared" si="2418"/>
        <v>25059.762829030002</v>
      </c>
      <c r="Q1369" s="74">
        <f t="shared" si="2419"/>
        <v>0</v>
      </c>
      <c r="R1369" s="75">
        <f t="shared" si="2410"/>
        <v>0</v>
      </c>
      <c r="S1369" s="66">
        <f t="shared" si="2411"/>
        <v>0</v>
      </c>
      <c r="T1369" s="10">
        <f t="shared" si="2429"/>
        <v>0.06</v>
      </c>
      <c r="U1369" s="74">
        <f t="shared" si="2408"/>
        <v>14</v>
      </c>
      <c r="V1369" s="74">
        <v>252</v>
      </c>
      <c r="W1369" s="70">
        <f t="shared" si="2420"/>
        <v>1.0032424069999999</v>
      </c>
      <c r="X1369" s="66">
        <f t="shared" si="2421"/>
        <v>81.253950410000002</v>
      </c>
      <c r="Y1369" s="66">
        <v>0</v>
      </c>
      <c r="Z1369" s="67">
        <f t="shared" si="2422"/>
        <v>0</v>
      </c>
      <c r="AA1369" s="68" t="str">
        <f t="shared" si="2430"/>
        <v>A+INCORP J=</v>
      </c>
      <c r="AB1369" s="11">
        <f t="shared" si="2431"/>
        <v>44039</v>
      </c>
      <c r="AC1369" s="3"/>
      <c r="AD1369" s="1"/>
      <c r="AE1369" s="11"/>
      <c r="AF1369" s="5"/>
      <c r="AG1369" s="1"/>
      <c r="AH1369" s="1"/>
      <c r="AI1369" s="1"/>
      <c r="AJ1369" s="1"/>
      <c r="AK1369" s="10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5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5"/>
      <c r="HA1369" s="5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  <c r="JK1369" s="1"/>
      <c r="JL1369" s="1"/>
      <c r="JM1369" s="1"/>
      <c r="JN1369" s="1"/>
      <c r="JO1369" s="1"/>
      <c r="JP1369" s="1"/>
      <c r="JQ1369" s="1"/>
      <c r="JR1369" s="1"/>
      <c r="JS1369" s="1"/>
      <c r="JT1369" s="1"/>
      <c r="JU1369" s="1"/>
      <c r="JV1369" s="1"/>
      <c r="JW1369" s="1"/>
      <c r="JX1369" s="1"/>
      <c r="JY1369" s="3"/>
      <c r="JZ1369" s="1"/>
      <c r="KA1369" s="1"/>
      <c r="KB1369" s="1"/>
      <c r="KC1369" s="1"/>
      <c r="KD1369" s="1"/>
      <c r="KE1369" s="1"/>
    </row>
    <row r="1370" spans="1:291" x14ac:dyDescent="0.2">
      <c r="A1370" s="196">
        <f t="shared" si="2423"/>
        <v>44028</v>
      </c>
      <c r="B1370" s="66">
        <f t="shared" si="2414"/>
        <v>25149.798895749998</v>
      </c>
      <c r="C1370" s="66">
        <f t="shared" si="2412"/>
        <v>25018.389418089999</v>
      </c>
      <c r="D1370" s="77">
        <f t="shared" si="2424"/>
        <v>5311.65</v>
      </c>
      <c r="E1370" s="67">
        <f>VLOOKUP(A1369,[1]Plan1!$DQ$117:$DS$314,3)</f>
        <v>5325.46</v>
      </c>
      <c r="F1370" s="11">
        <f t="shared" si="2425"/>
        <v>44008</v>
      </c>
      <c r="G1370" s="73">
        <f t="shared" si="2415"/>
        <v>2.5999454030292135E-3</v>
      </c>
      <c r="H1370" s="11">
        <f t="shared" si="2426"/>
        <v>44039</v>
      </c>
      <c r="I1370" s="11">
        <f t="shared" si="2416"/>
        <v>44039</v>
      </c>
      <c r="J1370" s="1">
        <f t="shared" si="2427"/>
        <v>22</v>
      </c>
      <c r="K1370" s="1">
        <f t="shared" si="2428"/>
        <v>15</v>
      </c>
      <c r="L1370" s="66">
        <f t="shared" si="2417"/>
        <v>1.00177195</v>
      </c>
      <c r="M1370" s="70">
        <f t="shared" si="2413"/>
        <v>0.99620023000000002</v>
      </c>
      <c r="N1370" s="70">
        <f t="shared" si="2407"/>
        <v>1.1204757393561156</v>
      </c>
      <c r="O1370" s="66">
        <f t="shared" si="2409"/>
        <v>1.1224611600000001</v>
      </c>
      <c r="P1370" s="66">
        <f t="shared" si="2418"/>
        <v>25062.72075321</v>
      </c>
      <c r="Q1370" s="74">
        <f t="shared" si="2419"/>
        <v>0</v>
      </c>
      <c r="R1370" s="75">
        <f t="shared" si="2410"/>
        <v>0</v>
      </c>
      <c r="S1370" s="66">
        <f t="shared" si="2411"/>
        <v>0</v>
      </c>
      <c r="T1370" s="10">
        <f t="shared" si="2429"/>
        <v>0.06</v>
      </c>
      <c r="U1370" s="74">
        <f t="shared" si="2408"/>
        <v>15</v>
      </c>
      <c r="V1370" s="74">
        <v>252</v>
      </c>
      <c r="W1370" s="70">
        <f t="shared" si="2420"/>
        <v>1.0034744090000001</v>
      </c>
      <c r="X1370" s="66">
        <f t="shared" si="2421"/>
        <v>87.078142540000002</v>
      </c>
      <c r="Y1370" s="66">
        <v>0</v>
      </c>
      <c r="Z1370" s="67">
        <f t="shared" si="2422"/>
        <v>0</v>
      </c>
      <c r="AA1370" s="68" t="str">
        <f t="shared" si="2430"/>
        <v>A+INCORP J=</v>
      </c>
      <c r="AB1370" s="11">
        <f t="shared" si="2431"/>
        <v>44039</v>
      </c>
      <c r="AC1370" s="3"/>
      <c r="AD1370" s="1"/>
      <c r="AE1370" s="11"/>
      <c r="AF1370" s="5"/>
      <c r="AG1370" s="1"/>
      <c r="AH1370" s="1"/>
      <c r="AI1370" s="1"/>
      <c r="AJ1370" s="1"/>
      <c r="AK1370" s="10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5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5"/>
      <c r="HA1370" s="5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  <c r="JK1370" s="1"/>
      <c r="JL1370" s="1"/>
      <c r="JM1370" s="1"/>
      <c r="JN1370" s="1"/>
      <c r="JO1370" s="1"/>
      <c r="JP1370" s="1"/>
      <c r="JQ1370" s="1"/>
      <c r="JR1370" s="1"/>
      <c r="JS1370" s="1"/>
      <c r="JT1370" s="1"/>
      <c r="JU1370" s="1"/>
      <c r="JV1370" s="1"/>
      <c r="JW1370" s="1"/>
      <c r="JX1370" s="1"/>
      <c r="JY1370" s="3"/>
      <c r="JZ1370" s="1"/>
      <c r="KA1370" s="1"/>
      <c r="KB1370" s="1"/>
      <c r="KC1370" s="1"/>
      <c r="KD1370" s="1"/>
      <c r="KE1370" s="1"/>
    </row>
    <row r="1371" spans="1:291" x14ac:dyDescent="0.2">
      <c r="A1371" s="196">
        <f t="shared" si="2423"/>
        <v>44029</v>
      </c>
      <c r="B1371" s="66">
        <f t="shared" si="2414"/>
        <v>25158.583989220002</v>
      </c>
      <c r="C1371" s="66">
        <f t="shared" si="2412"/>
        <v>25018.389418089999</v>
      </c>
      <c r="D1371" s="77">
        <f t="shared" si="2424"/>
        <v>5311.65</v>
      </c>
      <c r="E1371" s="67">
        <f>VLOOKUP(A1370,[1]Plan1!$DQ$117:$DS$314,3)</f>
        <v>5325.46</v>
      </c>
      <c r="F1371" s="11">
        <f t="shared" si="2425"/>
        <v>44008</v>
      </c>
      <c r="G1371" s="73">
        <f t="shared" si="2415"/>
        <v>2.5999454030292135E-3</v>
      </c>
      <c r="H1371" s="11">
        <f t="shared" si="2426"/>
        <v>44039</v>
      </c>
      <c r="I1371" s="11">
        <f t="shared" si="2416"/>
        <v>44039</v>
      </c>
      <c r="J1371" s="1">
        <f t="shared" si="2427"/>
        <v>22</v>
      </c>
      <c r="K1371" s="1">
        <f t="shared" si="2428"/>
        <v>16</v>
      </c>
      <c r="L1371" s="66">
        <f t="shared" si="2417"/>
        <v>1.0018901899999999</v>
      </c>
      <c r="M1371" s="70">
        <f t="shared" si="2413"/>
        <v>0.99620023000000002</v>
      </c>
      <c r="N1371" s="70">
        <f t="shared" si="2407"/>
        <v>1.1204757393561156</v>
      </c>
      <c r="O1371" s="66">
        <f t="shared" si="2409"/>
        <v>1.12259365</v>
      </c>
      <c r="P1371" s="66">
        <f t="shared" si="2418"/>
        <v>25065.67892758</v>
      </c>
      <c r="Q1371" s="74">
        <f t="shared" si="2419"/>
        <v>0</v>
      </c>
      <c r="R1371" s="75">
        <f t="shared" si="2410"/>
        <v>0</v>
      </c>
      <c r="S1371" s="66">
        <f t="shared" si="2411"/>
        <v>0</v>
      </c>
      <c r="T1371" s="10">
        <f t="shared" si="2429"/>
        <v>0.06</v>
      </c>
      <c r="U1371" s="74">
        <f t="shared" si="2408"/>
        <v>16</v>
      </c>
      <c r="V1371" s="74">
        <v>252</v>
      </c>
      <c r="W1371" s="70">
        <f t="shared" si="2420"/>
        <v>1.003706465</v>
      </c>
      <c r="X1371" s="66">
        <f t="shared" si="2421"/>
        <v>92.90506164</v>
      </c>
      <c r="Y1371" s="66">
        <v>0</v>
      </c>
      <c r="Z1371" s="67">
        <f t="shared" si="2422"/>
        <v>0</v>
      </c>
      <c r="AA1371" s="68" t="str">
        <f t="shared" si="2430"/>
        <v>A+INCORP J=</v>
      </c>
      <c r="AB1371" s="11">
        <f t="shared" si="2431"/>
        <v>44039</v>
      </c>
      <c r="AC1371" s="3"/>
      <c r="AD1371" s="1"/>
      <c r="AE1371" s="11"/>
      <c r="AF1371" s="5"/>
      <c r="AG1371" s="1"/>
      <c r="AH1371" s="1"/>
      <c r="AI1371" s="1"/>
      <c r="AJ1371" s="1"/>
      <c r="AK1371" s="10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5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5"/>
      <c r="HA1371" s="5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  <c r="JK1371" s="1"/>
      <c r="JL1371" s="1"/>
      <c r="JM1371" s="1"/>
      <c r="JN1371" s="1"/>
      <c r="JO1371" s="1"/>
      <c r="JP1371" s="1"/>
      <c r="JQ1371" s="1"/>
      <c r="JR1371" s="1"/>
      <c r="JS1371" s="1"/>
      <c r="JT1371" s="1"/>
      <c r="JU1371" s="1"/>
      <c r="JV1371" s="1"/>
      <c r="JW1371" s="1"/>
      <c r="JX1371" s="1"/>
      <c r="JY1371" s="3"/>
      <c r="JZ1371" s="1"/>
      <c r="KA1371" s="1"/>
      <c r="KB1371" s="1"/>
      <c r="KC1371" s="1"/>
      <c r="KD1371" s="1"/>
      <c r="KE1371" s="1"/>
    </row>
    <row r="1372" spans="1:291" x14ac:dyDescent="0.2">
      <c r="A1372" s="196">
        <f t="shared" si="2423"/>
        <v>44030</v>
      </c>
      <c r="B1372" s="66">
        <f t="shared" si="2414"/>
        <v>25167.372311649997</v>
      </c>
      <c r="C1372" s="66">
        <f t="shared" si="2412"/>
        <v>25018.389418089999</v>
      </c>
      <c r="D1372" s="77">
        <f t="shared" si="2424"/>
        <v>5311.65</v>
      </c>
      <c r="E1372" s="67">
        <f>VLOOKUP(A1371,[1]Plan1!$DQ$117:$DS$314,3)</f>
        <v>5325.46</v>
      </c>
      <c r="F1372" s="11">
        <f t="shared" si="2425"/>
        <v>44008</v>
      </c>
      <c r="G1372" s="73">
        <f t="shared" si="2415"/>
        <v>2.5999454030292135E-3</v>
      </c>
      <c r="H1372" s="11">
        <f t="shared" si="2426"/>
        <v>44039</v>
      </c>
      <c r="I1372" s="11">
        <f t="shared" si="2416"/>
        <v>44039</v>
      </c>
      <c r="J1372" s="1">
        <f t="shared" si="2427"/>
        <v>22</v>
      </c>
      <c r="K1372" s="1">
        <f t="shared" si="2428"/>
        <v>17</v>
      </c>
      <c r="L1372" s="66">
        <f t="shared" si="2417"/>
        <v>1.0020084499999999</v>
      </c>
      <c r="M1372" s="70">
        <f t="shared" si="2413"/>
        <v>0.99620023000000002</v>
      </c>
      <c r="N1372" s="70">
        <f t="shared" si="2407"/>
        <v>1.1204757393561156</v>
      </c>
      <c r="O1372" s="66">
        <f t="shared" si="2409"/>
        <v>1.1227261500000001</v>
      </c>
      <c r="P1372" s="66">
        <f t="shared" si="2418"/>
        <v>25068.637602309998</v>
      </c>
      <c r="Q1372" s="74">
        <f t="shared" si="2419"/>
        <v>0</v>
      </c>
      <c r="R1372" s="75">
        <f t="shared" si="2410"/>
        <v>0</v>
      </c>
      <c r="S1372" s="66">
        <f t="shared" si="2411"/>
        <v>0</v>
      </c>
      <c r="T1372" s="10">
        <f t="shared" si="2429"/>
        <v>0.06</v>
      </c>
      <c r="U1372" s="74">
        <f t="shared" si="2408"/>
        <v>17</v>
      </c>
      <c r="V1372" s="74">
        <v>252</v>
      </c>
      <c r="W1372" s="70">
        <f t="shared" si="2420"/>
        <v>1.0039385750000001</v>
      </c>
      <c r="X1372" s="66">
        <f t="shared" si="2421"/>
        <v>98.734709339999995</v>
      </c>
      <c r="Y1372" s="66">
        <v>0</v>
      </c>
      <c r="Z1372" s="67">
        <f t="shared" si="2422"/>
        <v>0</v>
      </c>
      <c r="AA1372" s="68" t="str">
        <f t="shared" si="2430"/>
        <v>A+INCORP J=</v>
      </c>
      <c r="AB1372" s="11">
        <f t="shared" si="2431"/>
        <v>44039</v>
      </c>
      <c r="AC1372" s="3"/>
      <c r="AD1372" s="1"/>
      <c r="AE1372" s="11"/>
      <c r="AF1372" s="5"/>
      <c r="AG1372" s="1"/>
      <c r="AH1372" s="1"/>
      <c r="AI1372" s="1"/>
      <c r="AJ1372" s="1"/>
      <c r="AK1372" s="10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5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5"/>
      <c r="HA1372" s="5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3"/>
      <c r="JZ1372" s="1"/>
      <c r="KA1372" s="1"/>
      <c r="KB1372" s="1"/>
      <c r="KC1372" s="1"/>
      <c r="KD1372" s="1"/>
      <c r="KE1372" s="1"/>
    </row>
    <row r="1373" spans="1:291" x14ac:dyDescent="0.2">
      <c r="A1373" s="196">
        <f t="shared" si="2423"/>
        <v>44031</v>
      </c>
      <c r="B1373" s="66">
        <f t="shared" si="2414"/>
        <v>25167.372311649997</v>
      </c>
      <c r="C1373" s="66">
        <f t="shared" si="2412"/>
        <v>25018.389418089999</v>
      </c>
      <c r="D1373" s="77">
        <f t="shared" si="2424"/>
        <v>5311.65</v>
      </c>
      <c r="E1373" s="67">
        <f>VLOOKUP(A1372,[1]Plan1!$DQ$117:$DS$314,3)</f>
        <v>5325.46</v>
      </c>
      <c r="F1373" s="11">
        <f t="shared" si="2425"/>
        <v>44008</v>
      </c>
      <c r="G1373" s="73">
        <f t="shared" si="2415"/>
        <v>2.5999454030292135E-3</v>
      </c>
      <c r="H1373" s="11">
        <f t="shared" si="2426"/>
        <v>44039</v>
      </c>
      <c r="I1373" s="11">
        <f t="shared" si="2416"/>
        <v>44039</v>
      </c>
      <c r="J1373" s="1">
        <f t="shared" si="2427"/>
        <v>22</v>
      </c>
      <c r="K1373" s="1">
        <f t="shared" si="2428"/>
        <v>17</v>
      </c>
      <c r="L1373" s="66">
        <f t="shared" si="2417"/>
        <v>1.0020084499999999</v>
      </c>
      <c r="M1373" s="70">
        <f t="shared" si="2413"/>
        <v>0.99620023000000002</v>
      </c>
      <c r="N1373" s="70">
        <f t="shared" si="2407"/>
        <v>1.1204757393561156</v>
      </c>
      <c r="O1373" s="66">
        <f t="shared" si="2409"/>
        <v>1.1227261500000001</v>
      </c>
      <c r="P1373" s="66">
        <f t="shared" si="2418"/>
        <v>25068.637602309998</v>
      </c>
      <c r="Q1373" s="74">
        <f t="shared" si="2419"/>
        <v>0</v>
      </c>
      <c r="R1373" s="75">
        <f t="shared" si="2410"/>
        <v>0</v>
      </c>
      <c r="S1373" s="66">
        <f t="shared" si="2411"/>
        <v>0</v>
      </c>
      <c r="T1373" s="10">
        <f t="shared" si="2429"/>
        <v>0.06</v>
      </c>
      <c r="U1373" s="74">
        <f t="shared" si="2408"/>
        <v>17</v>
      </c>
      <c r="V1373" s="74">
        <v>252</v>
      </c>
      <c r="W1373" s="70">
        <f t="shared" si="2420"/>
        <v>1.0039385750000001</v>
      </c>
      <c r="X1373" s="66">
        <f t="shared" si="2421"/>
        <v>98.734709339999995</v>
      </c>
      <c r="Y1373" s="66">
        <v>0</v>
      </c>
      <c r="Z1373" s="67">
        <f t="shared" si="2422"/>
        <v>0</v>
      </c>
      <c r="AA1373" s="68" t="str">
        <f t="shared" si="2430"/>
        <v>A+INCORP J=</v>
      </c>
      <c r="AB1373" s="11">
        <f t="shared" si="2431"/>
        <v>44039</v>
      </c>
      <c r="AC1373" s="3"/>
      <c r="AD1373" s="1"/>
      <c r="AE1373" s="11"/>
      <c r="AF1373" s="5"/>
      <c r="AG1373" s="1"/>
      <c r="AH1373" s="1"/>
      <c r="AI1373" s="1"/>
      <c r="AJ1373" s="1"/>
      <c r="AK1373" s="10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5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5"/>
      <c r="HA1373" s="5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  <c r="JK1373" s="1"/>
      <c r="JL1373" s="1"/>
      <c r="JM1373" s="1"/>
      <c r="JN1373" s="1"/>
      <c r="JO1373" s="1"/>
      <c r="JP1373" s="1"/>
      <c r="JQ1373" s="1"/>
      <c r="JR1373" s="1"/>
      <c r="JS1373" s="1"/>
      <c r="JT1373" s="1"/>
      <c r="JU1373" s="1"/>
      <c r="JV1373" s="1"/>
      <c r="JW1373" s="1"/>
      <c r="JX1373" s="1"/>
      <c r="JY1373" s="3"/>
      <c r="JZ1373" s="1"/>
      <c r="KA1373" s="1"/>
      <c r="KB1373" s="1"/>
      <c r="KC1373" s="1"/>
      <c r="KD1373" s="1"/>
      <c r="KE1373" s="1"/>
    </row>
    <row r="1374" spans="1:291" x14ac:dyDescent="0.2">
      <c r="A1374" s="196">
        <f t="shared" si="2423"/>
        <v>44032</v>
      </c>
      <c r="B1374" s="66">
        <f t="shared" si="2414"/>
        <v>25167.372311649997</v>
      </c>
      <c r="C1374" s="66">
        <f t="shared" si="2412"/>
        <v>25018.389418089999</v>
      </c>
      <c r="D1374" s="77">
        <f t="shared" si="2424"/>
        <v>5311.65</v>
      </c>
      <c r="E1374" s="67">
        <f>VLOOKUP(A1373,[1]Plan1!$DQ$117:$DS$314,3)</f>
        <v>5325.46</v>
      </c>
      <c r="F1374" s="11">
        <f t="shared" si="2425"/>
        <v>44008</v>
      </c>
      <c r="G1374" s="73">
        <f t="shared" si="2415"/>
        <v>2.5999454030292135E-3</v>
      </c>
      <c r="H1374" s="11">
        <f t="shared" si="2426"/>
        <v>44039</v>
      </c>
      <c r="I1374" s="11">
        <f t="shared" si="2416"/>
        <v>44039</v>
      </c>
      <c r="J1374" s="1">
        <f t="shared" si="2427"/>
        <v>22</v>
      </c>
      <c r="K1374" s="1">
        <f t="shared" si="2428"/>
        <v>17</v>
      </c>
      <c r="L1374" s="66">
        <f t="shared" si="2417"/>
        <v>1.0020084499999999</v>
      </c>
      <c r="M1374" s="70">
        <f t="shared" si="2413"/>
        <v>0.99620023000000002</v>
      </c>
      <c r="N1374" s="70">
        <f t="shared" si="2407"/>
        <v>1.1204757393561156</v>
      </c>
      <c r="O1374" s="66">
        <f t="shared" si="2409"/>
        <v>1.1227261500000001</v>
      </c>
      <c r="P1374" s="66">
        <f t="shared" si="2418"/>
        <v>25068.637602309998</v>
      </c>
      <c r="Q1374" s="74">
        <f t="shared" si="2419"/>
        <v>0</v>
      </c>
      <c r="R1374" s="75">
        <f t="shared" si="2410"/>
        <v>0</v>
      </c>
      <c r="S1374" s="66">
        <f t="shared" si="2411"/>
        <v>0</v>
      </c>
      <c r="T1374" s="10">
        <f t="shared" si="2429"/>
        <v>0.06</v>
      </c>
      <c r="U1374" s="74">
        <f t="shared" si="2408"/>
        <v>17</v>
      </c>
      <c r="V1374" s="74">
        <v>252</v>
      </c>
      <c r="W1374" s="70">
        <f t="shared" si="2420"/>
        <v>1.0039385750000001</v>
      </c>
      <c r="X1374" s="66">
        <f t="shared" si="2421"/>
        <v>98.734709339999995</v>
      </c>
      <c r="Y1374" s="66">
        <v>0</v>
      </c>
      <c r="Z1374" s="67">
        <f t="shared" si="2422"/>
        <v>0</v>
      </c>
      <c r="AA1374" s="68" t="str">
        <f t="shared" si="2430"/>
        <v>A+INCORP J=</v>
      </c>
      <c r="AB1374" s="11">
        <f t="shared" si="2431"/>
        <v>44039</v>
      </c>
      <c r="AC1374" s="3"/>
      <c r="AD1374" s="1"/>
      <c r="AE1374" s="11"/>
      <c r="AF1374" s="5"/>
      <c r="AG1374" s="1"/>
      <c r="AH1374" s="1"/>
      <c r="AI1374" s="1"/>
      <c r="AJ1374" s="1"/>
      <c r="AK1374" s="10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5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5"/>
      <c r="HA1374" s="5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  <c r="JK1374" s="1"/>
      <c r="JL1374" s="1"/>
      <c r="JM1374" s="1"/>
      <c r="JN1374" s="1"/>
      <c r="JO1374" s="1"/>
      <c r="JP1374" s="1"/>
      <c r="JQ1374" s="1"/>
      <c r="JR1374" s="1"/>
      <c r="JS1374" s="1"/>
      <c r="JT1374" s="1"/>
      <c r="JU1374" s="1"/>
      <c r="JV1374" s="1"/>
      <c r="JW1374" s="1"/>
      <c r="JX1374" s="1"/>
      <c r="JY1374" s="3"/>
      <c r="JZ1374" s="1"/>
      <c r="KA1374" s="1"/>
      <c r="KB1374" s="1"/>
      <c r="KC1374" s="1"/>
      <c r="KD1374" s="1"/>
      <c r="KE1374" s="1"/>
    </row>
    <row r="1375" spans="1:291" x14ac:dyDescent="0.2">
      <c r="A1375" s="196">
        <f t="shared" si="2423"/>
        <v>44033</v>
      </c>
      <c r="B1375" s="66">
        <f t="shared" si="2414"/>
        <v>25176.163587580002</v>
      </c>
      <c r="C1375" s="66">
        <f t="shared" si="2412"/>
        <v>25018.389418089999</v>
      </c>
      <c r="D1375" s="77">
        <f t="shared" si="2424"/>
        <v>5311.65</v>
      </c>
      <c r="E1375" s="67">
        <f>VLOOKUP(A1374,[1]Plan1!$DQ$117:$DS$314,3)</f>
        <v>5325.46</v>
      </c>
      <c r="F1375" s="11">
        <f t="shared" si="2425"/>
        <v>44008</v>
      </c>
      <c r="G1375" s="73">
        <f t="shared" si="2415"/>
        <v>2.5999454030292135E-3</v>
      </c>
      <c r="H1375" s="11">
        <f t="shared" si="2426"/>
        <v>44039</v>
      </c>
      <c r="I1375" s="11">
        <f t="shared" si="2416"/>
        <v>44039</v>
      </c>
      <c r="J1375" s="1">
        <f t="shared" si="2427"/>
        <v>22</v>
      </c>
      <c r="K1375" s="1">
        <f t="shared" si="2428"/>
        <v>18</v>
      </c>
      <c r="L1375" s="66">
        <f t="shared" si="2417"/>
        <v>1.0021267199999999</v>
      </c>
      <c r="M1375" s="70">
        <f t="shared" si="2413"/>
        <v>0.99620023000000002</v>
      </c>
      <c r="N1375" s="70">
        <f t="shared" ref="N1375:N1438" si="2432">IF(I1375&gt;I1374,N1374*M1375,N1374)</f>
        <v>1.1204757393561156</v>
      </c>
      <c r="O1375" s="66">
        <f t="shared" si="2409"/>
        <v>1.1228586700000001</v>
      </c>
      <c r="P1375" s="66">
        <f t="shared" si="2418"/>
        <v>25071.596527230002</v>
      </c>
      <c r="Q1375" s="74">
        <f t="shared" si="2419"/>
        <v>0</v>
      </c>
      <c r="R1375" s="75">
        <f t="shared" si="2410"/>
        <v>0</v>
      </c>
      <c r="S1375" s="66">
        <f t="shared" si="2411"/>
        <v>0</v>
      </c>
      <c r="T1375" s="10">
        <f t="shared" si="2429"/>
        <v>0.06</v>
      </c>
      <c r="U1375" s="74">
        <f t="shared" si="2408"/>
        <v>18</v>
      </c>
      <c r="V1375" s="74">
        <v>252</v>
      </c>
      <c r="W1375" s="70">
        <f t="shared" si="2420"/>
        <v>1.004170738</v>
      </c>
      <c r="X1375" s="66">
        <f t="shared" si="2421"/>
        <v>104.56706035000001</v>
      </c>
      <c r="Y1375" s="66">
        <v>0</v>
      </c>
      <c r="Z1375" s="67">
        <f t="shared" si="2422"/>
        <v>0</v>
      </c>
      <c r="AA1375" s="68" t="str">
        <f t="shared" si="2430"/>
        <v>A+INCORP J=</v>
      </c>
      <c r="AB1375" s="11">
        <f t="shared" si="2431"/>
        <v>44039</v>
      </c>
      <c r="AC1375" s="3"/>
      <c r="AD1375" s="1"/>
      <c r="AE1375" s="11"/>
      <c r="AF1375" s="5"/>
      <c r="AG1375" s="1"/>
      <c r="AH1375" s="1"/>
      <c r="AI1375" s="1"/>
      <c r="AJ1375" s="1"/>
      <c r="AK1375" s="10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5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5"/>
      <c r="HA1375" s="5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  <c r="JK1375" s="1"/>
      <c r="JL1375" s="1"/>
      <c r="JM1375" s="1"/>
      <c r="JN1375" s="1"/>
      <c r="JO1375" s="1"/>
      <c r="JP1375" s="1"/>
      <c r="JQ1375" s="1"/>
      <c r="JR1375" s="1"/>
      <c r="JS1375" s="1"/>
      <c r="JT1375" s="1"/>
      <c r="JU1375" s="1"/>
      <c r="JV1375" s="1"/>
      <c r="JW1375" s="1"/>
      <c r="JX1375" s="1"/>
      <c r="JY1375" s="3"/>
      <c r="JZ1375" s="1"/>
      <c r="KA1375" s="1"/>
      <c r="KB1375" s="1"/>
      <c r="KC1375" s="1"/>
      <c r="KD1375" s="1"/>
      <c r="KE1375" s="1"/>
    </row>
    <row r="1376" spans="1:291" x14ac:dyDescent="0.2">
      <c r="A1376" s="196">
        <f t="shared" si="2423"/>
        <v>44034</v>
      </c>
      <c r="B1376" s="66">
        <f t="shared" si="2414"/>
        <v>25184.95784273</v>
      </c>
      <c r="C1376" s="66">
        <f t="shared" si="2412"/>
        <v>25018.389418089999</v>
      </c>
      <c r="D1376" s="77">
        <f t="shared" si="2424"/>
        <v>5311.65</v>
      </c>
      <c r="E1376" s="67">
        <f>VLOOKUP(A1375,[1]Plan1!$DQ$117:$DS$314,3)</f>
        <v>5325.46</v>
      </c>
      <c r="F1376" s="11">
        <f t="shared" si="2425"/>
        <v>44008</v>
      </c>
      <c r="G1376" s="73">
        <f t="shared" si="2415"/>
        <v>2.5999454030292135E-3</v>
      </c>
      <c r="H1376" s="11">
        <f t="shared" si="2426"/>
        <v>44039</v>
      </c>
      <c r="I1376" s="11">
        <f t="shared" si="2416"/>
        <v>44039</v>
      </c>
      <c r="J1376" s="1">
        <f t="shared" si="2427"/>
        <v>22</v>
      </c>
      <c r="K1376" s="1">
        <f t="shared" si="2428"/>
        <v>19</v>
      </c>
      <c r="L1376" s="66">
        <f t="shared" si="2417"/>
        <v>1.0022450000000001</v>
      </c>
      <c r="M1376" s="70">
        <f t="shared" si="2413"/>
        <v>0.99620023000000002</v>
      </c>
      <c r="N1376" s="70">
        <f t="shared" si="2432"/>
        <v>1.1204757393561156</v>
      </c>
      <c r="O1376" s="66">
        <f t="shared" si="2409"/>
        <v>1.1229912</v>
      </c>
      <c r="P1376" s="66">
        <f t="shared" si="2418"/>
        <v>25074.555702329999</v>
      </c>
      <c r="Q1376" s="74">
        <f t="shared" si="2419"/>
        <v>0</v>
      </c>
      <c r="R1376" s="75">
        <f t="shared" si="2410"/>
        <v>0</v>
      </c>
      <c r="S1376" s="66">
        <f t="shared" si="2411"/>
        <v>0</v>
      </c>
      <c r="T1376" s="10">
        <f t="shared" si="2429"/>
        <v>0.06</v>
      </c>
      <c r="U1376" s="74">
        <f t="shared" si="2408"/>
        <v>19</v>
      </c>
      <c r="V1376" s="74">
        <v>252</v>
      </c>
      <c r="W1376" s="70">
        <f t="shared" si="2420"/>
        <v>1.004402955</v>
      </c>
      <c r="X1376" s="66">
        <f t="shared" si="2421"/>
        <v>110.40214039999999</v>
      </c>
      <c r="Y1376" s="66">
        <v>0</v>
      </c>
      <c r="Z1376" s="67">
        <f t="shared" si="2422"/>
        <v>0</v>
      </c>
      <c r="AA1376" s="68" t="str">
        <f t="shared" si="2430"/>
        <v>A+INCORP J=</v>
      </c>
      <c r="AB1376" s="11">
        <f t="shared" si="2431"/>
        <v>44039</v>
      </c>
      <c r="AC1376" s="3"/>
      <c r="AD1376" s="1"/>
      <c r="AE1376" s="11"/>
      <c r="AF1376" s="5"/>
      <c r="AG1376" s="1"/>
      <c r="AH1376" s="1"/>
      <c r="AI1376" s="1"/>
      <c r="AJ1376" s="1"/>
      <c r="AK1376" s="10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5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5"/>
      <c r="HA1376" s="5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  <c r="JK1376" s="1"/>
      <c r="JL1376" s="1"/>
      <c r="JM1376" s="1"/>
      <c r="JN1376" s="1"/>
      <c r="JO1376" s="1"/>
      <c r="JP1376" s="1"/>
      <c r="JQ1376" s="1"/>
      <c r="JR1376" s="1"/>
      <c r="JS1376" s="1"/>
      <c r="JT1376" s="1"/>
      <c r="JU1376" s="1"/>
      <c r="JV1376" s="1"/>
      <c r="JW1376" s="1"/>
      <c r="JX1376" s="1"/>
      <c r="JY1376" s="3"/>
      <c r="JZ1376" s="1"/>
      <c r="KA1376" s="1"/>
      <c r="KB1376" s="1"/>
      <c r="KC1376" s="1"/>
      <c r="KD1376" s="1"/>
      <c r="KE1376" s="1"/>
    </row>
    <row r="1377" spans="1:291" x14ac:dyDescent="0.2">
      <c r="A1377" s="196">
        <f t="shared" si="2423"/>
        <v>44035</v>
      </c>
      <c r="B1377" s="66">
        <f t="shared" si="2414"/>
        <v>25193.75532909</v>
      </c>
      <c r="C1377" s="66">
        <f t="shared" si="2412"/>
        <v>25018.389418089999</v>
      </c>
      <c r="D1377" s="77">
        <f t="shared" si="2424"/>
        <v>5311.65</v>
      </c>
      <c r="E1377" s="67">
        <f>VLOOKUP(A1376,[1]Plan1!$DQ$117:$DS$314,3)</f>
        <v>5325.46</v>
      </c>
      <c r="F1377" s="11">
        <f t="shared" si="2425"/>
        <v>44008</v>
      </c>
      <c r="G1377" s="73">
        <f t="shared" si="2415"/>
        <v>2.5999454030292135E-3</v>
      </c>
      <c r="H1377" s="11">
        <f t="shared" si="2426"/>
        <v>44039</v>
      </c>
      <c r="I1377" s="11">
        <f t="shared" si="2416"/>
        <v>44039</v>
      </c>
      <c r="J1377" s="1">
        <f t="shared" si="2427"/>
        <v>22</v>
      </c>
      <c r="K1377" s="1">
        <f t="shared" si="2428"/>
        <v>20</v>
      </c>
      <c r="L1377" s="66">
        <f t="shared" si="2417"/>
        <v>1.0023633000000001</v>
      </c>
      <c r="M1377" s="70">
        <f t="shared" si="2413"/>
        <v>0.99620023000000002</v>
      </c>
      <c r="N1377" s="70">
        <f t="shared" si="2432"/>
        <v>1.1204757393561156</v>
      </c>
      <c r="O1377" s="66">
        <f t="shared" si="2409"/>
        <v>1.12312375</v>
      </c>
      <c r="P1377" s="66">
        <f t="shared" si="2418"/>
        <v>25077.515377799999</v>
      </c>
      <c r="Q1377" s="74">
        <f t="shared" si="2419"/>
        <v>0</v>
      </c>
      <c r="R1377" s="75">
        <f t="shared" si="2410"/>
        <v>0</v>
      </c>
      <c r="S1377" s="66">
        <f t="shared" si="2411"/>
        <v>0</v>
      </c>
      <c r="T1377" s="10">
        <f t="shared" si="2429"/>
        <v>0.06</v>
      </c>
      <c r="U1377" s="74">
        <f t="shared" si="2408"/>
        <v>20</v>
      </c>
      <c r="V1377" s="74">
        <v>252</v>
      </c>
      <c r="W1377" s="70">
        <f t="shared" si="2420"/>
        <v>1.004635226</v>
      </c>
      <c r="X1377" s="66">
        <f t="shared" si="2421"/>
        <v>116.23995128999999</v>
      </c>
      <c r="Y1377" s="66">
        <v>0</v>
      </c>
      <c r="Z1377" s="67">
        <f t="shared" si="2422"/>
        <v>0</v>
      </c>
      <c r="AA1377" s="68" t="str">
        <f t="shared" si="2430"/>
        <v>A+INCORP J=</v>
      </c>
      <c r="AB1377" s="11">
        <f t="shared" si="2431"/>
        <v>44039</v>
      </c>
      <c r="AC1377" s="3"/>
      <c r="AD1377" s="1"/>
      <c r="AE1377" s="11"/>
      <c r="AF1377" s="5"/>
      <c r="AG1377" s="1"/>
      <c r="AH1377" s="1"/>
      <c r="AI1377" s="1"/>
      <c r="AJ1377" s="1"/>
      <c r="AK1377" s="10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5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5"/>
      <c r="HA1377" s="5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  <c r="JK1377" s="1"/>
      <c r="JL1377" s="1"/>
      <c r="JM1377" s="1"/>
      <c r="JN1377" s="1"/>
      <c r="JO1377" s="1"/>
      <c r="JP1377" s="1"/>
      <c r="JQ1377" s="1"/>
      <c r="JR1377" s="1"/>
      <c r="JS1377" s="1"/>
      <c r="JT1377" s="1"/>
      <c r="JU1377" s="1"/>
      <c r="JV1377" s="1"/>
      <c r="JW1377" s="1"/>
      <c r="JX1377" s="1"/>
      <c r="JY1377" s="3"/>
      <c r="JZ1377" s="1"/>
      <c r="KA1377" s="1"/>
      <c r="KB1377" s="1"/>
      <c r="KC1377" s="1"/>
      <c r="KD1377" s="1"/>
      <c r="KE1377" s="1"/>
    </row>
    <row r="1378" spans="1:291" x14ac:dyDescent="0.2">
      <c r="A1378" s="196">
        <f t="shared" si="2423"/>
        <v>44036</v>
      </c>
      <c r="B1378" s="66">
        <f t="shared" si="2414"/>
        <v>25202.555796090001</v>
      </c>
      <c r="C1378" s="66">
        <f t="shared" si="2412"/>
        <v>25018.389418089999</v>
      </c>
      <c r="D1378" s="77">
        <f t="shared" si="2424"/>
        <v>5311.65</v>
      </c>
      <c r="E1378" s="67">
        <f>VLOOKUP(A1377,[1]Plan1!$DQ$117:$DS$314,3)</f>
        <v>5325.46</v>
      </c>
      <c r="F1378" s="11">
        <f t="shared" si="2425"/>
        <v>44008</v>
      </c>
      <c r="G1378" s="73">
        <f t="shared" si="2415"/>
        <v>2.5999454030292135E-3</v>
      </c>
      <c r="H1378" s="11">
        <f t="shared" si="2426"/>
        <v>44039</v>
      </c>
      <c r="I1378" s="11">
        <f t="shared" si="2416"/>
        <v>44039</v>
      </c>
      <c r="J1378" s="1">
        <f t="shared" si="2427"/>
        <v>22</v>
      </c>
      <c r="K1378" s="1">
        <f t="shared" si="2428"/>
        <v>21</v>
      </c>
      <c r="L1378" s="66">
        <f t="shared" si="2417"/>
        <v>1.00248161</v>
      </c>
      <c r="M1378" s="70">
        <f t="shared" si="2413"/>
        <v>0.99620023000000002</v>
      </c>
      <c r="N1378" s="70">
        <f t="shared" si="2432"/>
        <v>1.1204757393561156</v>
      </c>
      <c r="O1378" s="66">
        <f t="shared" si="2409"/>
        <v>1.1232563200000001</v>
      </c>
      <c r="P1378" s="66">
        <f t="shared" si="2418"/>
        <v>25080.475303449999</v>
      </c>
      <c r="Q1378" s="74">
        <f t="shared" si="2419"/>
        <v>0</v>
      </c>
      <c r="R1378" s="75">
        <f t="shared" si="2410"/>
        <v>0</v>
      </c>
      <c r="S1378" s="66">
        <f t="shared" si="2411"/>
        <v>0</v>
      </c>
      <c r="T1378" s="10">
        <f t="shared" si="2429"/>
        <v>0.06</v>
      </c>
      <c r="U1378" s="74">
        <f t="shared" si="2408"/>
        <v>21</v>
      </c>
      <c r="V1378" s="74">
        <v>252</v>
      </c>
      <c r="W1378" s="70">
        <f t="shared" si="2420"/>
        <v>1.004867551</v>
      </c>
      <c r="X1378" s="66">
        <f t="shared" si="2421"/>
        <v>122.08049264</v>
      </c>
      <c r="Y1378" s="66">
        <v>0</v>
      </c>
      <c r="Z1378" s="67">
        <f t="shared" si="2422"/>
        <v>0</v>
      </c>
      <c r="AA1378" s="68" t="str">
        <f t="shared" si="2430"/>
        <v>A+INCORP J=</v>
      </c>
      <c r="AB1378" s="11">
        <f t="shared" si="2431"/>
        <v>44039</v>
      </c>
      <c r="AC1378" s="3"/>
      <c r="AD1378" s="1"/>
      <c r="AE1378" s="11"/>
      <c r="AF1378" s="5"/>
      <c r="AG1378" s="1"/>
      <c r="AH1378" s="1"/>
      <c r="AI1378" s="1"/>
      <c r="AJ1378" s="1"/>
      <c r="AK1378" s="10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5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5"/>
      <c r="HA1378" s="5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  <c r="JK1378" s="1"/>
      <c r="JL1378" s="1"/>
      <c r="JM1378" s="1"/>
      <c r="JN1378" s="1"/>
      <c r="JO1378" s="1"/>
      <c r="JP1378" s="1"/>
      <c r="JQ1378" s="1"/>
      <c r="JR1378" s="1"/>
      <c r="JS1378" s="1"/>
      <c r="JT1378" s="1"/>
      <c r="JU1378" s="1"/>
      <c r="JV1378" s="1"/>
      <c r="JW1378" s="1"/>
      <c r="JX1378" s="1"/>
      <c r="JY1378" s="3"/>
      <c r="JZ1378" s="1"/>
      <c r="KA1378" s="1"/>
      <c r="KB1378" s="1"/>
      <c r="KC1378" s="1"/>
      <c r="KD1378" s="1"/>
      <c r="KE1378" s="1"/>
    </row>
    <row r="1379" spans="1:291" x14ac:dyDescent="0.2">
      <c r="A1379" s="196">
        <f t="shared" si="2423"/>
        <v>44037</v>
      </c>
      <c r="B1379" s="66">
        <f t="shared" si="2414"/>
        <v>25211.359470759999</v>
      </c>
      <c r="C1379" s="66">
        <f t="shared" si="2412"/>
        <v>25018.389418089999</v>
      </c>
      <c r="D1379" s="77">
        <f t="shared" si="2424"/>
        <v>5311.65</v>
      </c>
      <c r="E1379" s="67">
        <f>VLOOKUP(A1378,[1]Plan1!$DQ$117:$DS$314,3)</f>
        <v>5325.46</v>
      </c>
      <c r="F1379" s="11">
        <f t="shared" si="2425"/>
        <v>44008</v>
      </c>
      <c r="G1379" s="73">
        <f t="shared" si="2415"/>
        <v>2.5999454030292135E-3</v>
      </c>
      <c r="H1379" s="11">
        <f t="shared" si="2426"/>
        <v>44068</v>
      </c>
      <c r="I1379" s="11">
        <f t="shared" si="2416"/>
        <v>44039</v>
      </c>
      <c r="J1379" s="1">
        <f t="shared" si="2427"/>
        <v>22</v>
      </c>
      <c r="K1379" s="1">
        <f t="shared" si="2428"/>
        <v>22</v>
      </c>
      <c r="L1379" s="66">
        <f t="shared" si="2417"/>
        <v>1.0025999400000001</v>
      </c>
      <c r="M1379" s="70">
        <f t="shared" si="2413"/>
        <v>0.99620023000000002</v>
      </c>
      <c r="N1379" s="70">
        <f t="shared" si="2432"/>
        <v>1.1204757393561156</v>
      </c>
      <c r="O1379" s="66">
        <f t="shared" si="2409"/>
        <v>1.1233888999999999</v>
      </c>
      <c r="P1379" s="66">
        <f t="shared" si="2418"/>
        <v>25083.435729469998</v>
      </c>
      <c r="Q1379" s="74">
        <f t="shared" si="2419"/>
        <v>0</v>
      </c>
      <c r="R1379" s="75">
        <f t="shared" si="2410"/>
        <v>0</v>
      </c>
      <c r="S1379" s="66">
        <f t="shared" si="2411"/>
        <v>0</v>
      </c>
      <c r="T1379" s="10">
        <f t="shared" si="2429"/>
        <v>0.06</v>
      </c>
      <c r="U1379" s="74">
        <f t="shared" si="2408"/>
        <v>22</v>
      </c>
      <c r="V1379" s="74">
        <v>252</v>
      </c>
      <c r="W1379" s="70">
        <f t="shared" si="2420"/>
        <v>1.005099929</v>
      </c>
      <c r="X1379" s="66">
        <f t="shared" si="2421"/>
        <v>127.92374129</v>
      </c>
      <c r="Y1379" s="66">
        <v>0</v>
      </c>
      <c r="Z1379" s="67">
        <f t="shared" si="2422"/>
        <v>0</v>
      </c>
      <c r="AA1379" s="68" t="str">
        <f t="shared" si="2430"/>
        <v>A+INCORP J=</v>
      </c>
      <c r="AB1379" s="11">
        <f t="shared" si="2431"/>
        <v>44039</v>
      </c>
      <c r="AC1379" s="3"/>
      <c r="AD1379" s="1"/>
      <c r="AE1379" s="11"/>
      <c r="AF1379" s="5"/>
      <c r="AG1379" s="1"/>
      <c r="AH1379" s="1"/>
      <c r="AI1379" s="1"/>
      <c r="AJ1379" s="1"/>
      <c r="AK1379" s="10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5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5"/>
      <c r="HA1379" s="5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  <c r="JK1379" s="1"/>
      <c r="JL1379" s="1"/>
      <c r="JM1379" s="1"/>
      <c r="JN1379" s="1"/>
      <c r="JO1379" s="1"/>
      <c r="JP1379" s="1"/>
      <c r="JQ1379" s="1"/>
      <c r="JR1379" s="1"/>
      <c r="JS1379" s="1"/>
      <c r="JT1379" s="1"/>
      <c r="JU1379" s="1"/>
      <c r="JV1379" s="1"/>
      <c r="JW1379" s="1"/>
      <c r="JX1379" s="1"/>
      <c r="JY1379" s="3"/>
      <c r="JZ1379" s="1"/>
      <c r="KA1379" s="1"/>
      <c r="KB1379" s="1"/>
      <c r="KC1379" s="1"/>
      <c r="KD1379" s="1"/>
      <c r="KE1379" s="1"/>
    </row>
    <row r="1380" spans="1:291" x14ac:dyDescent="0.2">
      <c r="A1380" s="196">
        <f t="shared" si="2423"/>
        <v>44038</v>
      </c>
      <c r="B1380" s="66">
        <f t="shared" si="2414"/>
        <v>25211.359470759999</v>
      </c>
      <c r="C1380" s="66">
        <f t="shared" si="2412"/>
        <v>25018.389418089999</v>
      </c>
      <c r="D1380" s="77">
        <f t="shared" si="2424"/>
        <v>5311.65</v>
      </c>
      <c r="E1380" s="67">
        <f>VLOOKUP(A1379,[1]Plan1!$DQ$117:$DS$314,3)</f>
        <v>5325.46</v>
      </c>
      <c r="F1380" s="11">
        <f t="shared" si="2425"/>
        <v>44008</v>
      </c>
      <c r="G1380" s="73">
        <f t="shared" si="2415"/>
        <v>2.5999454030292135E-3</v>
      </c>
      <c r="H1380" s="11">
        <f t="shared" si="2426"/>
        <v>44068</v>
      </c>
      <c r="I1380" s="11">
        <f t="shared" si="2416"/>
        <v>44039</v>
      </c>
      <c r="J1380" s="1">
        <f t="shared" si="2427"/>
        <v>22</v>
      </c>
      <c r="K1380" s="1">
        <f t="shared" si="2428"/>
        <v>22</v>
      </c>
      <c r="L1380" s="66">
        <f t="shared" si="2417"/>
        <v>1.0025999400000001</v>
      </c>
      <c r="M1380" s="70">
        <f t="shared" si="2413"/>
        <v>0.99620023000000002</v>
      </c>
      <c r="N1380" s="70">
        <f t="shared" si="2432"/>
        <v>1.1204757393561156</v>
      </c>
      <c r="O1380" s="66">
        <f t="shared" si="2409"/>
        <v>1.1233888999999999</v>
      </c>
      <c r="P1380" s="66">
        <f t="shared" si="2418"/>
        <v>25083.435729469998</v>
      </c>
      <c r="Q1380" s="74">
        <f t="shared" si="2419"/>
        <v>0</v>
      </c>
      <c r="R1380" s="75">
        <f t="shared" si="2410"/>
        <v>0</v>
      </c>
      <c r="S1380" s="66">
        <f t="shared" si="2411"/>
        <v>0</v>
      </c>
      <c r="T1380" s="10">
        <f t="shared" si="2429"/>
        <v>0.06</v>
      </c>
      <c r="U1380" s="74">
        <f t="shared" si="2408"/>
        <v>22</v>
      </c>
      <c r="V1380" s="74">
        <v>252</v>
      </c>
      <c r="W1380" s="70">
        <f t="shared" si="2420"/>
        <v>1.005099929</v>
      </c>
      <c r="X1380" s="66">
        <f t="shared" si="2421"/>
        <v>127.92374129</v>
      </c>
      <c r="Y1380" s="66">
        <v>0</v>
      </c>
      <c r="Z1380" s="67">
        <f t="shared" si="2422"/>
        <v>0</v>
      </c>
      <c r="AA1380" s="68" t="str">
        <f t="shared" si="2430"/>
        <v>A+INCORP J=</v>
      </c>
      <c r="AB1380" s="11">
        <f t="shared" si="2431"/>
        <v>44039</v>
      </c>
      <c r="AC1380" s="3"/>
      <c r="AD1380" s="1"/>
      <c r="AE1380" s="11"/>
      <c r="AF1380" s="5"/>
      <c r="AG1380" s="1"/>
      <c r="AH1380" s="1"/>
      <c r="AI1380" s="1"/>
      <c r="AJ1380" s="1"/>
      <c r="AK1380" s="10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5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5"/>
      <c r="HA1380" s="5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  <c r="JK1380" s="1"/>
      <c r="JL1380" s="1"/>
      <c r="JM1380" s="1"/>
      <c r="JN1380" s="1"/>
      <c r="JO1380" s="1"/>
      <c r="JP1380" s="1"/>
      <c r="JQ1380" s="1"/>
      <c r="JR1380" s="1"/>
      <c r="JS1380" s="1"/>
      <c r="JT1380" s="1"/>
      <c r="JU1380" s="1"/>
      <c r="JV1380" s="1"/>
      <c r="JW1380" s="1"/>
      <c r="JX1380" s="1"/>
      <c r="JY1380" s="3"/>
      <c r="JZ1380" s="1"/>
      <c r="KA1380" s="1"/>
      <c r="KB1380" s="1"/>
      <c r="KC1380" s="1"/>
      <c r="KD1380" s="1"/>
      <c r="KE1380" s="1"/>
    </row>
    <row r="1381" spans="1:291" x14ac:dyDescent="0.2">
      <c r="A1381" s="196">
        <f t="shared" si="2423"/>
        <v>44039</v>
      </c>
      <c r="B1381" s="66">
        <f t="shared" si="2414"/>
        <v>25211.359470759999</v>
      </c>
      <c r="C1381" s="66">
        <f t="shared" si="2412"/>
        <v>25018.389418089999</v>
      </c>
      <c r="D1381" s="77">
        <f t="shared" si="2424"/>
        <v>5311.65</v>
      </c>
      <c r="E1381" s="67">
        <f>VLOOKUP(A1380,[1]Plan1!$DQ$117:$DS$314,3)</f>
        <v>5325.46</v>
      </c>
      <c r="F1381" s="11">
        <f t="shared" si="2425"/>
        <v>44008</v>
      </c>
      <c r="G1381" s="73">
        <f t="shared" si="2415"/>
        <v>2.5999454030292135E-3</v>
      </c>
      <c r="H1381" s="11">
        <f t="shared" si="2426"/>
        <v>44068</v>
      </c>
      <c r="I1381" s="11">
        <f t="shared" si="2416"/>
        <v>44039</v>
      </c>
      <c r="J1381" s="1">
        <f t="shared" si="2427"/>
        <v>22</v>
      </c>
      <c r="K1381" s="1">
        <f t="shared" si="2428"/>
        <v>22</v>
      </c>
      <c r="L1381" s="66">
        <f t="shared" si="2417"/>
        <v>1.0025999400000001</v>
      </c>
      <c r="M1381" s="70">
        <f t="shared" si="2413"/>
        <v>0.99620023000000002</v>
      </c>
      <c r="N1381" s="70">
        <f t="shared" si="2432"/>
        <v>1.1204757393561156</v>
      </c>
      <c r="O1381" s="66">
        <f t="shared" si="2409"/>
        <v>1.1233888999999999</v>
      </c>
      <c r="P1381" s="66">
        <f t="shared" si="2418"/>
        <v>25083.435729469998</v>
      </c>
      <c r="Q1381" s="74">
        <f t="shared" si="2419"/>
        <v>45</v>
      </c>
      <c r="R1381" s="75">
        <f t="shared" si="2410"/>
        <v>0.12443686713697634</v>
      </c>
      <c r="S1381" s="66">
        <f t="shared" si="2411"/>
        <v>3113.21</v>
      </c>
      <c r="T1381" s="10">
        <f t="shared" si="2429"/>
        <v>0.06</v>
      </c>
      <c r="U1381" s="74">
        <f t="shared" ref="U1381:U1444" si="2433">IF(Q1380&gt;0,1,IF(K1381=K1380,U1380,U1380+1))</f>
        <v>22</v>
      </c>
      <c r="V1381" s="74">
        <v>252</v>
      </c>
      <c r="W1381" s="70">
        <f t="shared" si="2420"/>
        <v>1.005099929</v>
      </c>
      <c r="X1381" s="66">
        <f t="shared" si="2421"/>
        <v>127.92374129</v>
      </c>
      <c r="Y1381" s="66">
        <v>0</v>
      </c>
      <c r="Z1381" s="67">
        <f t="shared" si="2422"/>
        <v>3241.1337412900002</v>
      </c>
      <c r="AA1381" s="68" t="str">
        <f t="shared" si="2430"/>
        <v>A+INCORP J=</v>
      </c>
      <c r="AB1381" s="11">
        <f t="shared" si="2431"/>
        <v>44039</v>
      </c>
      <c r="AC1381" s="3"/>
      <c r="AD1381" s="1"/>
      <c r="AE1381" s="11"/>
      <c r="AF1381" s="5"/>
      <c r="AG1381" s="1"/>
      <c r="AH1381" s="1"/>
      <c r="AI1381" s="1"/>
      <c r="AJ1381" s="1"/>
      <c r="AK1381" s="10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5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5"/>
      <c r="HA1381" s="5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  <c r="JK1381" s="1"/>
      <c r="JL1381" s="1"/>
      <c r="JM1381" s="1"/>
      <c r="JN1381" s="1"/>
      <c r="JO1381" s="1"/>
      <c r="JP1381" s="1"/>
      <c r="JQ1381" s="1"/>
      <c r="JR1381" s="1"/>
      <c r="JS1381" s="1"/>
      <c r="JT1381" s="1"/>
      <c r="JU1381" s="1"/>
      <c r="JV1381" s="1"/>
      <c r="JW1381" s="1"/>
      <c r="JX1381" s="1"/>
      <c r="JY1381" s="3"/>
      <c r="JZ1381" s="1"/>
      <c r="KA1381" s="1"/>
      <c r="KB1381" s="1"/>
      <c r="KC1381" s="1"/>
      <c r="KD1381" s="1"/>
      <c r="KE1381" s="1"/>
    </row>
    <row r="1382" spans="1:291" x14ac:dyDescent="0.2">
      <c r="A1382" s="196">
        <f t="shared" si="2423"/>
        <v>44040</v>
      </c>
      <c r="B1382" s="66">
        <f t="shared" si="2414"/>
        <v>22107.042043910002</v>
      </c>
      <c r="C1382" s="66">
        <f t="shared" si="2412"/>
        <v>22098.14947076</v>
      </c>
      <c r="D1382" s="77">
        <f t="shared" si="2424"/>
        <v>5325.46</v>
      </c>
      <c r="E1382" s="67">
        <f>VLOOKUP(A1381,[1]Plan1!$DQ$117:$DS$314,3)</f>
        <v>5344.63</v>
      </c>
      <c r="F1382" s="11">
        <f t="shared" si="2425"/>
        <v>44040</v>
      </c>
      <c r="G1382" s="73">
        <f t="shared" si="2415"/>
        <v>3.599689040946652E-3</v>
      </c>
      <c r="H1382" s="11">
        <f t="shared" si="2426"/>
        <v>44068</v>
      </c>
      <c r="I1382" s="11">
        <f t="shared" si="2416"/>
        <v>44068</v>
      </c>
      <c r="J1382" s="1">
        <f t="shared" si="2427"/>
        <v>21</v>
      </c>
      <c r="K1382" s="1">
        <f t="shared" si="2428"/>
        <v>1</v>
      </c>
      <c r="L1382" s="66">
        <f t="shared" si="2417"/>
        <v>1.0001711200000001</v>
      </c>
      <c r="M1382" s="70">
        <f t="shared" si="2413"/>
        <v>1.0025999400000001</v>
      </c>
      <c r="N1382" s="70">
        <f t="shared" si="2432"/>
        <v>1.1233889090498972</v>
      </c>
      <c r="O1382" s="66">
        <f t="shared" si="2409"/>
        <v>1.12358114</v>
      </c>
      <c r="P1382" s="66">
        <f t="shared" si="2418"/>
        <v>22101.930906090001</v>
      </c>
      <c r="Q1382" s="74">
        <f t="shared" si="2419"/>
        <v>0</v>
      </c>
      <c r="R1382" s="75">
        <f t="shared" si="2410"/>
        <v>0</v>
      </c>
      <c r="S1382" s="66">
        <f t="shared" si="2411"/>
        <v>0</v>
      </c>
      <c r="T1382" s="10">
        <f t="shared" si="2429"/>
        <v>0.06</v>
      </c>
      <c r="U1382" s="74">
        <f t="shared" si="2433"/>
        <v>1</v>
      </c>
      <c r="V1382" s="74">
        <v>252</v>
      </c>
      <c r="W1382" s="70">
        <f t="shared" si="2420"/>
        <v>1.0002312529999999</v>
      </c>
      <c r="X1382" s="66">
        <f t="shared" si="2421"/>
        <v>5.1111378199999997</v>
      </c>
      <c r="Y1382" s="66">
        <v>0</v>
      </c>
      <c r="Z1382" s="67">
        <f t="shared" si="2422"/>
        <v>0</v>
      </c>
      <c r="AA1382" s="68" t="str">
        <f t="shared" si="2430"/>
        <v>A+INCORP J=</v>
      </c>
      <c r="AB1382" s="11">
        <f t="shared" si="2431"/>
        <v>44068</v>
      </c>
      <c r="AC1382" s="3"/>
      <c r="AD1382" s="1"/>
      <c r="AE1382" s="11"/>
      <c r="AF1382" s="5"/>
      <c r="AG1382" s="1"/>
      <c r="AH1382" s="1"/>
      <c r="AI1382" s="1"/>
      <c r="AJ1382" s="1"/>
      <c r="AK1382" s="10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5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5"/>
      <c r="HA1382" s="5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  <c r="JK1382" s="1"/>
      <c r="JL1382" s="1"/>
      <c r="JM1382" s="1"/>
      <c r="JN1382" s="1"/>
      <c r="JO1382" s="1"/>
      <c r="JP1382" s="1"/>
      <c r="JQ1382" s="1"/>
      <c r="JR1382" s="1"/>
      <c r="JS1382" s="1"/>
      <c r="JT1382" s="1"/>
      <c r="JU1382" s="1"/>
      <c r="JV1382" s="1"/>
      <c r="JW1382" s="1"/>
      <c r="JX1382" s="1"/>
      <c r="JY1382" s="3"/>
      <c r="JZ1382" s="1"/>
      <c r="KA1382" s="1"/>
      <c r="KB1382" s="1"/>
      <c r="KC1382" s="1"/>
      <c r="KD1382" s="1"/>
      <c r="KE1382" s="1"/>
    </row>
    <row r="1383" spans="1:291" x14ac:dyDescent="0.2">
      <c r="A1383" s="196">
        <f t="shared" si="2423"/>
        <v>44041</v>
      </c>
      <c r="B1383" s="66">
        <f t="shared" si="2414"/>
        <v>22115.938200870001</v>
      </c>
      <c r="C1383" s="66">
        <f t="shared" si="2412"/>
        <v>22098.14947076</v>
      </c>
      <c r="D1383" s="77">
        <f t="shared" si="2424"/>
        <v>5325.46</v>
      </c>
      <c r="E1383" s="67">
        <f>VLOOKUP(A1382,[1]Plan1!$DQ$117:$DS$314,3)</f>
        <v>5344.63</v>
      </c>
      <c r="F1383" s="11">
        <f t="shared" si="2425"/>
        <v>44040</v>
      </c>
      <c r="G1383" s="73">
        <f t="shared" si="2415"/>
        <v>3.599689040946652E-3</v>
      </c>
      <c r="H1383" s="11">
        <f t="shared" si="2426"/>
        <v>44068</v>
      </c>
      <c r="I1383" s="11">
        <f t="shared" si="2416"/>
        <v>44068</v>
      </c>
      <c r="J1383" s="1">
        <f t="shared" si="2427"/>
        <v>21</v>
      </c>
      <c r="K1383" s="1">
        <f t="shared" si="2428"/>
        <v>2</v>
      </c>
      <c r="L1383" s="66">
        <f t="shared" si="2417"/>
        <v>1.00034227</v>
      </c>
      <c r="M1383" s="70">
        <f t="shared" si="2413"/>
        <v>1.0025999400000001</v>
      </c>
      <c r="N1383" s="70">
        <f t="shared" si="2432"/>
        <v>1.1233889090498972</v>
      </c>
      <c r="O1383" s="66">
        <f t="shared" si="2409"/>
        <v>1.1237734100000001</v>
      </c>
      <c r="P1383" s="66">
        <f t="shared" si="2418"/>
        <v>22105.713004370002</v>
      </c>
      <c r="Q1383" s="74">
        <f t="shared" si="2419"/>
        <v>0</v>
      </c>
      <c r="R1383" s="75">
        <f t="shared" si="2410"/>
        <v>0</v>
      </c>
      <c r="S1383" s="66">
        <f t="shared" si="2411"/>
        <v>0</v>
      </c>
      <c r="T1383" s="10">
        <f t="shared" si="2429"/>
        <v>0.06</v>
      </c>
      <c r="U1383" s="74">
        <f t="shared" si="2433"/>
        <v>2</v>
      </c>
      <c r="V1383" s="74">
        <v>252</v>
      </c>
      <c r="W1383" s="70">
        <f t="shared" si="2420"/>
        <v>1.000462559</v>
      </c>
      <c r="X1383" s="66">
        <f t="shared" si="2421"/>
        <v>10.225196499999999</v>
      </c>
      <c r="Y1383" s="66">
        <v>0</v>
      </c>
      <c r="Z1383" s="67">
        <f t="shared" si="2422"/>
        <v>0</v>
      </c>
      <c r="AA1383" s="68" t="str">
        <f t="shared" si="2430"/>
        <v>A+INCORP J=</v>
      </c>
      <c r="AB1383" s="11">
        <f t="shared" si="2431"/>
        <v>44068</v>
      </c>
      <c r="AC1383" s="3"/>
      <c r="AD1383" s="1"/>
      <c r="AE1383" s="11"/>
      <c r="AF1383" s="5"/>
      <c r="AG1383" s="1"/>
      <c r="AH1383" s="1"/>
      <c r="AI1383" s="1"/>
      <c r="AJ1383" s="1"/>
      <c r="AK1383" s="10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5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5"/>
      <c r="HA1383" s="5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  <c r="JK1383" s="1"/>
      <c r="JL1383" s="1"/>
      <c r="JM1383" s="1"/>
      <c r="JN1383" s="1"/>
      <c r="JO1383" s="1"/>
      <c r="JP1383" s="1"/>
      <c r="JQ1383" s="1"/>
      <c r="JR1383" s="1"/>
      <c r="JS1383" s="1"/>
      <c r="JT1383" s="1"/>
      <c r="JU1383" s="1"/>
      <c r="JV1383" s="1"/>
      <c r="JW1383" s="1"/>
      <c r="JX1383" s="1"/>
      <c r="JY1383" s="3"/>
      <c r="JZ1383" s="1"/>
      <c r="KA1383" s="1"/>
      <c r="KB1383" s="1"/>
      <c r="KC1383" s="1"/>
      <c r="KD1383" s="1"/>
      <c r="KE1383" s="1"/>
    </row>
    <row r="1384" spans="1:291" x14ac:dyDescent="0.2">
      <c r="A1384" s="196">
        <f t="shared" si="2423"/>
        <v>44042</v>
      </c>
      <c r="B1384" s="66">
        <f t="shared" si="2414"/>
        <v>22124.83772154</v>
      </c>
      <c r="C1384" s="66">
        <f t="shared" si="2412"/>
        <v>22098.14947076</v>
      </c>
      <c r="D1384" s="77">
        <f t="shared" si="2424"/>
        <v>5325.46</v>
      </c>
      <c r="E1384" s="67">
        <f>VLOOKUP(A1383,[1]Plan1!$DQ$117:$DS$314,3)</f>
        <v>5344.63</v>
      </c>
      <c r="F1384" s="11">
        <f t="shared" si="2425"/>
        <v>44040</v>
      </c>
      <c r="G1384" s="73">
        <f t="shared" si="2415"/>
        <v>3.599689040946652E-3</v>
      </c>
      <c r="H1384" s="11">
        <f t="shared" si="2426"/>
        <v>44068</v>
      </c>
      <c r="I1384" s="11">
        <f t="shared" si="2416"/>
        <v>44068</v>
      </c>
      <c r="J1384" s="1">
        <f t="shared" si="2427"/>
        <v>21</v>
      </c>
      <c r="K1384" s="1">
        <f t="shared" si="2428"/>
        <v>3</v>
      </c>
      <c r="L1384" s="66">
        <f t="shared" si="2417"/>
        <v>1.00051344</v>
      </c>
      <c r="M1384" s="70">
        <f t="shared" si="2413"/>
        <v>1.0025999400000001</v>
      </c>
      <c r="N1384" s="70">
        <f t="shared" si="2432"/>
        <v>1.1233889090498972</v>
      </c>
      <c r="O1384" s="66">
        <f t="shared" si="2409"/>
        <v>1.1239657000000001</v>
      </c>
      <c r="P1384" s="66">
        <f t="shared" si="2418"/>
        <v>22109.49554462</v>
      </c>
      <c r="Q1384" s="74">
        <f t="shared" si="2419"/>
        <v>0</v>
      </c>
      <c r="R1384" s="75">
        <f t="shared" si="2410"/>
        <v>0</v>
      </c>
      <c r="S1384" s="66">
        <f t="shared" si="2411"/>
        <v>0</v>
      </c>
      <c r="T1384" s="10">
        <f t="shared" si="2429"/>
        <v>0.06</v>
      </c>
      <c r="U1384" s="74">
        <f t="shared" si="2433"/>
        <v>3</v>
      </c>
      <c r="V1384" s="74">
        <v>252</v>
      </c>
      <c r="W1384" s="70">
        <f t="shared" si="2420"/>
        <v>1.0006939180000001</v>
      </c>
      <c r="X1384" s="66">
        <f t="shared" si="2421"/>
        <v>15.34217692</v>
      </c>
      <c r="Y1384" s="66">
        <v>0</v>
      </c>
      <c r="Z1384" s="67">
        <f t="shared" si="2422"/>
        <v>0</v>
      </c>
      <c r="AA1384" s="68" t="str">
        <f t="shared" si="2430"/>
        <v>A+INCORP J=</v>
      </c>
      <c r="AB1384" s="11">
        <f t="shared" si="2431"/>
        <v>44068</v>
      </c>
      <c r="AC1384" s="3"/>
      <c r="AD1384" s="1"/>
      <c r="AE1384" s="11"/>
      <c r="AF1384" s="5"/>
      <c r="AG1384" s="1"/>
      <c r="AH1384" s="1"/>
      <c r="AI1384" s="1"/>
      <c r="AJ1384" s="1"/>
      <c r="AK1384" s="10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5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5"/>
      <c r="HA1384" s="5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  <c r="JK1384" s="1"/>
      <c r="JL1384" s="1"/>
      <c r="JM1384" s="1"/>
      <c r="JN1384" s="1"/>
      <c r="JO1384" s="1"/>
      <c r="JP1384" s="1"/>
      <c r="JQ1384" s="1"/>
      <c r="JR1384" s="1"/>
      <c r="JS1384" s="1"/>
      <c r="JT1384" s="1"/>
      <c r="JU1384" s="1"/>
      <c r="JV1384" s="1"/>
      <c r="JW1384" s="1"/>
      <c r="JX1384" s="1"/>
      <c r="JY1384" s="3"/>
      <c r="JZ1384" s="1"/>
      <c r="KA1384" s="1"/>
      <c r="KB1384" s="1"/>
      <c r="KC1384" s="1"/>
      <c r="KD1384" s="1"/>
      <c r="KE1384" s="1"/>
    </row>
    <row r="1385" spans="1:291" x14ac:dyDescent="0.2">
      <c r="A1385" s="196">
        <f t="shared" si="2423"/>
        <v>44043</v>
      </c>
      <c r="B1385" s="66">
        <f t="shared" si="2414"/>
        <v>22133.741071330001</v>
      </c>
      <c r="C1385" s="66">
        <f t="shared" si="2412"/>
        <v>22098.14947076</v>
      </c>
      <c r="D1385" s="77">
        <f t="shared" si="2424"/>
        <v>5325.46</v>
      </c>
      <c r="E1385" s="67">
        <f>VLOOKUP(A1384,[1]Plan1!$DQ$117:$DS$314,3)</f>
        <v>5344.63</v>
      </c>
      <c r="F1385" s="11">
        <f t="shared" si="2425"/>
        <v>44040</v>
      </c>
      <c r="G1385" s="73">
        <f t="shared" si="2415"/>
        <v>3.599689040946652E-3</v>
      </c>
      <c r="H1385" s="11">
        <f t="shared" si="2426"/>
        <v>44068</v>
      </c>
      <c r="I1385" s="11">
        <f t="shared" si="2416"/>
        <v>44068</v>
      </c>
      <c r="J1385" s="1">
        <f t="shared" si="2427"/>
        <v>21</v>
      </c>
      <c r="K1385" s="1">
        <f t="shared" si="2428"/>
        <v>4</v>
      </c>
      <c r="L1385" s="66">
        <f t="shared" si="2417"/>
        <v>1.00068465</v>
      </c>
      <c r="M1385" s="70">
        <f t="shared" si="2413"/>
        <v>1.0025999400000001</v>
      </c>
      <c r="N1385" s="70">
        <f t="shared" si="2432"/>
        <v>1.1233889090498972</v>
      </c>
      <c r="O1385" s="66">
        <f t="shared" ref="O1385:O1448" si="2434">TRUNC(TRUNC((L1385*N1385),15),8)</f>
        <v>1.12415803</v>
      </c>
      <c r="P1385" s="66">
        <f t="shared" si="2418"/>
        <v>22113.27896879</v>
      </c>
      <c r="Q1385" s="74">
        <f t="shared" si="2419"/>
        <v>0</v>
      </c>
      <c r="R1385" s="75">
        <f t="shared" ref="R1385:R1448" si="2435">IF(Q1385&gt;0,(S1385/C1385),0)</f>
        <v>0</v>
      </c>
      <c r="S1385" s="66">
        <f t="shared" ref="S1385:S1448" si="2436">IF($Q1385&gt;0,VLOOKUP($A1385,$AE$10:$AK$114,6),0)</f>
        <v>0</v>
      </c>
      <c r="T1385" s="10">
        <f t="shared" si="2429"/>
        <v>0.06</v>
      </c>
      <c r="U1385" s="74">
        <f t="shared" si="2433"/>
        <v>4</v>
      </c>
      <c r="V1385" s="74">
        <v>252</v>
      </c>
      <c r="W1385" s="70">
        <f t="shared" si="2420"/>
        <v>1.0009253309999999</v>
      </c>
      <c r="X1385" s="66">
        <f t="shared" si="2421"/>
        <v>20.46210254</v>
      </c>
      <c r="Y1385" s="66">
        <v>0</v>
      </c>
      <c r="Z1385" s="67">
        <f t="shared" si="2422"/>
        <v>0</v>
      </c>
      <c r="AA1385" s="68" t="str">
        <f t="shared" si="2430"/>
        <v>A+INCORP J=</v>
      </c>
      <c r="AB1385" s="11">
        <f t="shared" si="2431"/>
        <v>44068</v>
      </c>
      <c r="AC1385" s="3"/>
      <c r="AD1385" s="1"/>
      <c r="AE1385" s="11"/>
      <c r="AF1385" s="5"/>
      <c r="AG1385" s="1"/>
      <c r="AH1385" s="1"/>
      <c r="AI1385" s="1"/>
      <c r="AJ1385" s="1"/>
      <c r="AK1385" s="10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5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5"/>
      <c r="HA1385" s="5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  <c r="JK1385" s="1"/>
      <c r="JL1385" s="1"/>
      <c r="JM1385" s="1"/>
      <c r="JN1385" s="1"/>
      <c r="JO1385" s="1"/>
      <c r="JP1385" s="1"/>
      <c r="JQ1385" s="1"/>
      <c r="JR1385" s="1"/>
      <c r="JS1385" s="1"/>
      <c r="JT1385" s="1"/>
      <c r="JU1385" s="1"/>
      <c r="JV1385" s="1"/>
      <c r="JW1385" s="1"/>
      <c r="JX1385" s="1"/>
      <c r="JY1385" s="3"/>
      <c r="JZ1385" s="1"/>
      <c r="KA1385" s="1"/>
      <c r="KB1385" s="1"/>
      <c r="KC1385" s="1"/>
      <c r="KD1385" s="1"/>
      <c r="KE1385" s="1"/>
    </row>
    <row r="1386" spans="1:291" x14ac:dyDescent="0.2">
      <c r="A1386" s="196">
        <f t="shared" si="2423"/>
        <v>44044</v>
      </c>
      <c r="B1386" s="66">
        <f t="shared" si="2414"/>
        <v>22142.648030209999</v>
      </c>
      <c r="C1386" s="66">
        <f t="shared" ref="C1386:C1449" si="2437">TRUNC(IF(Q1385&gt;0,P1385-S1385+X1385,C1385),8)</f>
        <v>22098.14947076</v>
      </c>
      <c r="D1386" s="77">
        <f t="shared" si="2424"/>
        <v>5325.46</v>
      </c>
      <c r="E1386" s="67">
        <f>VLOOKUP(A1385,[1]Plan1!$DQ$117:$DS$314,3)</f>
        <v>5344.63</v>
      </c>
      <c r="F1386" s="11">
        <f t="shared" si="2425"/>
        <v>44040</v>
      </c>
      <c r="G1386" s="73">
        <f t="shared" si="2415"/>
        <v>3.599689040946652E-3</v>
      </c>
      <c r="H1386" s="11">
        <f t="shared" si="2426"/>
        <v>44068</v>
      </c>
      <c r="I1386" s="11">
        <f t="shared" si="2416"/>
        <v>44068</v>
      </c>
      <c r="J1386" s="1">
        <f t="shared" si="2427"/>
        <v>21</v>
      </c>
      <c r="K1386" s="1">
        <f t="shared" si="2428"/>
        <v>5</v>
      </c>
      <c r="L1386" s="66">
        <f t="shared" si="2417"/>
        <v>1.00085589</v>
      </c>
      <c r="M1386" s="70">
        <f t="shared" ref="M1386:M1449" si="2438">IF(I1386&gt;I1385,L1385,M1385)</f>
        <v>1.0025999400000001</v>
      </c>
      <c r="N1386" s="70">
        <f t="shared" si="2432"/>
        <v>1.1233889090498972</v>
      </c>
      <c r="O1386" s="66">
        <f t="shared" si="2434"/>
        <v>1.1243504</v>
      </c>
      <c r="P1386" s="66">
        <f t="shared" si="2418"/>
        <v>22117.063055909999</v>
      </c>
      <c r="Q1386" s="74">
        <f t="shared" si="2419"/>
        <v>0</v>
      </c>
      <c r="R1386" s="75">
        <f t="shared" si="2435"/>
        <v>0</v>
      </c>
      <c r="S1386" s="66">
        <f t="shared" si="2436"/>
        <v>0</v>
      </c>
      <c r="T1386" s="10">
        <f t="shared" si="2429"/>
        <v>0.06</v>
      </c>
      <c r="U1386" s="74">
        <f t="shared" si="2433"/>
        <v>5</v>
      </c>
      <c r="V1386" s="74">
        <v>252</v>
      </c>
      <c r="W1386" s="70">
        <f t="shared" si="2420"/>
        <v>1.001156798</v>
      </c>
      <c r="X1386" s="66">
        <f t="shared" si="2421"/>
        <v>25.584974299999999</v>
      </c>
      <c r="Y1386" s="66">
        <v>0</v>
      </c>
      <c r="Z1386" s="67">
        <f t="shared" si="2422"/>
        <v>0</v>
      </c>
      <c r="AA1386" s="68" t="str">
        <f t="shared" si="2430"/>
        <v>A+INCORP J=</v>
      </c>
      <c r="AB1386" s="11">
        <f t="shared" si="2431"/>
        <v>44068</v>
      </c>
      <c r="AC1386" s="3"/>
      <c r="AD1386" s="1"/>
      <c r="AE1386" s="11"/>
      <c r="AF1386" s="5"/>
      <c r="AG1386" s="1"/>
      <c r="AH1386" s="1"/>
      <c r="AI1386" s="1"/>
      <c r="AJ1386" s="1"/>
      <c r="AK1386" s="10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5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5"/>
      <c r="HA1386" s="5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  <c r="JK1386" s="1"/>
      <c r="JL1386" s="1"/>
      <c r="JM1386" s="1"/>
      <c r="JN1386" s="1"/>
      <c r="JO1386" s="1"/>
      <c r="JP1386" s="1"/>
      <c r="JQ1386" s="1"/>
      <c r="JR1386" s="1"/>
      <c r="JS1386" s="1"/>
      <c r="JT1386" s="1"/>
      <c r="JU1386" s="1"/>
      <c r="JV1386" s="1"/>
      <c r="JW1386" s="1"/>
      <c r="JX1386" s="1"/>
      <c r="JY1386" s="3"/>
      <c r="JZ1386" s="1"/>
      <c r="KA1386" s="1"/>
      <c r="KB1386" s="1"/>
      <c r="KC1386" s="1"/>
      <c r="KD1386" s="1"/>
      <c r="KE1386" s="1"/>
    </row>
    <row r="1387" spans="1:291" x14ac:dyDescent="0.2">
      <c r="A1387" s="196">
        <f t="shared" si="2423"/>
        <v>44045</v>
      </c>
      <c r="B1387" s="66">
        <f t="shared" si="2414"/>
        <v>22142.648030209999</v>
      </c>
      <c r="C1387" s="66">
        <f t="shared" si="2437"/>
        <v>22098.14947076</v>
      </c>
      <c r="D1387" s="77">
        <f t="shared" si="2424"/>
        <v>5325.46</v>
      </c>
      <c r="E1387" s="67">
        <f>VLOOKUP(A1386,[1]Plan1!$DQ$117:$DS$314,3)</f>
        <v>5344.63</v>
      </c>
      <c r="F1387" s="11">
        <f t="shared" si="2425"/>
        <v>44040</v>
      </c>
      <c r="G1387" s="73">
        <f t="shared" si="2415"/>
        <v>3.599689040946652E-3</v>
      </c>
      <c r="H1387" s="11">
        <f t="shared" si="2426"/>
        <v>44068</v>
      </c>
      <c r="I1387" s="11">
        <f t="shared" si="2416"/>
        <v>44068</v>
      </c>
      <c r="J1387" s="1">
        <f t="shared" si="2427"/>
        <v>21</v>
      </c>
      <c r="K1387" s="1">
        <f t="shared" si="2428"/>
        <v>5</v>
      </c>
      <c r="L1387" s="66">
        <f t="shared" si="2417"/>
        <v>1.00085589</v>
      </c>
      <c r="M1387" s="70">
        <f t="shared" si="2438"/>
        <v>1.0025999400000001</v>
      </c>
      <c r="N1387" s="70">
        <f t="shared" si="2432"/>
        <v>1.1233889090498972</v>
      </c>
      <c r="O1387" s="66">
        <f t="shared" si="2434"/>
        <v>1.1243504</v>
      </c>
      <c r="P1387" s="66">
        <f t="shared" si="2418"/>
        <v>22117.063055909999</v>
      </c>
      <c r="Q1387" s="74">
        <f t="shared" si="2419"/>
        <v>0</v>
      </c>
      <c r="R1387" s="75">
        <f t="shared" si="2435"/>
        <v>0</v>
      </c>
      <c r="S1387" s="66">
        <f t="shared" si="2436"/>
        <v>0</v>
      </c>
      <c r="T1387" s="10">
        <f t="shared" si="2429"/>
        <v>0.06</v>
      </c>
      <c r="U1387" s="74">
        <f t="shared" si="2433"/>
        <v>5</v>
      </c>
      <c r="V1387" s="74">
        <v>252</v>
      </c>
      <c r="W1387" s="70">
        <f t="shared" si="2420"/>
        <v>1.001156798</v>
      </c>
      <c r="X1387" s="66">
        <f t="shared" si="2421"/>
        <v>25.584974299999999</v>
      </c>
      <c r="Y1387" s="66">
        <v>0</v>
      </c>
      <c r="Z1387" s="67">
        <f t="shared" si="2422"/>
        <v>0</v>
      </c>
      <c r="AA1387" s="68" t="str">
        <f t="shared" si="2430"/>
        <v>A+INCORP J=</v>
      </c>
      <c r="AB1387" s="11">
        <f t="shared" si="2431"/>
        <v>44068</v>
      </c>
      <c r="AC1387" s="3"/>
      <c r="AD1387" s="1"/>
      <c r="AE1387" s="11"/>
      <c r="AF1387" s="5"/>
      <c r="AG1387" s="1"/>
      <c r="AH1387" s="1"/>
      <c r="AI1387" s="1"/>
      <c r="AJ1387" s="1"/>
      <c r="AK1387" s="10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5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5"/>
      <c r="HA1387" s="5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3"/>
      <c r="JZ1387" s="1"/>
      <c r="KA1387" s="1"/>
      <c r="KB1387" s="1"/>
      <c r="KC1387" s="1"/>
      <c r="KD1387" s="1"/>
      <c r="KE1387" s="1"/>
    </row>
    <row r="1388" spans="1:291" x14ac:dyDescent="0.2">
      <c r="A1388" s="196">
        <f t="shared" si="2423"/>
        <v>44046</v>
      </c>
      <c r="B1388" s="66">
        <f t="shared" si="2414"/>
        <v>22142.648030209999</v>
      </c>
      <c r="C1388" s="66">
        <f t="shared" si="2437"/>
        <v>22098.14947076</v>
      </c>
      <c r="D1388" s="77">
        <f t="shared" si="2424"/>
        <v>5325.46</v>
      </c>
      <c r="E1388" s="67">
        <f>VLOOKUP(A1387,[1]Plan1!$DQ$117:$DS$314,3)</f>
        <v>5344.63</v>
      </c>
      <c r="F1388" s="11">
        <f t="shared" si="2425"/>
        <v>44040</v>
      </c>
      <c r="G1388" s="73">
        <f t="shared" si="2415"/>
        <v>3.599689040946652E-3</v>
      </c>
      <c r="H1388" s="11">
        <f t="shared" si="2426"/>
        <v>44068</v>
      </c>
      <c r="I1388" s="11">
        <f t="shared" si="2416"/>
        <v>44068</v>
      </c>
      <c r="J1388" s="1">
        <f t="shared" si="2427"/>
        <v>21</v>
      </c>
      <c r="K1388" s="1">
        <f t="shared" si="2428"/>
        <v>5</v>
      </c>
      <c r="L1388" s="66">
        <f t="shared" si="2417"/>
        <v>1.00085589</v>
      </c>
      <c r="M1388" s="70">
        <f t="shared" si="2438"/>
        <v>1.0025999400000001</v>
      </c>
      <c r="N1388" s="70">
        <f t="shared" si="2432"/>
        <v>1.1233889090498972</v>
      </c>
      <c r="O1388" s="66">
        <f t="shared" si="2434"/>
        <v>1.1243504</v>
      </c>
      <c r="P1388" s="66">
        <f t="shared" si="2418"/>
        <v>22117.063055909999</v>
      </c>
      <c r="Q1388" s="74">
        <f t="shared" si="2419"/>
        <v>0</v>
      </c>
      <c r="R1388" s="75">
        <f t="shared" si="2435"/>
        <v>0</v>
      </c>
      <c r="S1388" s="66">
        <f t="shared" si="2436"/>
        <v>0</v>
      </c>
      <c r="T1388" s="10">
        <f t="shared" si="2429"/>
        <v>0.06</v>
      </c>
      <c r="U1388" s="74">
        <f t="shared" si="2433"/>
        <v>5</v>
      </c>
      <c r="V1388" s="74">
        <v>252</v>
      </c>
      <c r="W1388" s="70">
        <f t="shared" si="2420"/>
        <v>1.001156798</v>
      </c>
      <c r="X1388" s="66">
        <f t="shared" si="2421"/>
        <v>25.584974299999999</v>
      </c>
      <c r="Y1388" s="66">
        <v>0</v>
      </c>
      <c r="Z1388" s="67">
        <f t="shared" si="2422"/>
        <v>0</v>
      </c>
      <c r="AA1388" s="68" t="str">
        <f t="shared" si="2430"/>
        <v>A+INCORP J=</v>
      </c>
      <c r="AB1388" s="11">
        <f t="shared" si="2431"/>
        <v>44068</v>
      </c>
      <c r="AC1388" s="3"/>
      <c r="AD1388" s="1"/>
      <c r="AE1388" s="11"/>
      <c r="AF1388" s="5"/>
      <c r="AG1388" s="1"/>
      <c r="AH1388" s="1"/>
      <c r="AI1388" s="1"/>
      <c r="AJ1388" s="1"/>
      <c r="AK1388" s="10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5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5"/>
      <c r="HA1388" s="5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  <c r="JK1388" s="1"/>
      <c r="JL1388" s="1"/>
      <c r="JM1388" s="1"/>
      <c r="JN1388" s="1"/>
      <c r="JO1388" s="1"/>
      <c r="JP1388" s="1"/>
      <c r="JQ1388" s="1"/>
      <c r="JR1388" s="1"/>
      <c r="JS1388" s="1"/>
      <c r="JT1388" s="1"/>
      <c r="JU1388" s="1"/>
      <c r="JV1388" s="1"/>
      <c r="JW1388" s="1"/>
      <c r="JX1388" s="1"/>
      <c r="JY1388" s="3"/>
      <c r="JZ1388" s="1"/>
      <c r="KA1388" s="1"/>
      <c r="KB1388" s="1"/>
      <c r="KC1388" s="1"/>
      <c r="KD1388" s="1"/>
      <c r="KE1388" s="1"/>
    </row>
    <row r="1389" spans="1:291" x14ac:dyDescent="0.2">
      <c r="A1389" s="196">
        <f t="shared" si="2423"/>
        <v>44047</v>
      </c>
      <c r="B1389" s="66">
        <f t="shared" si="2414"/>
        <v>22151.558577150001</v>
      </c>
      <c r="C1389" s="66">
        <f t="shared" si="2437"/>
        <v>22098.14947076</v>
      </c>
      <c r="D1389" s="77">
        <f t="shared" si="2424"/>
        <v>5325.46</v>
      </c>
      <c r="E1389" s="67">
        <f>VLOOKUP(A1388,[1]Plan1!$DQ$117:$DS$314,3)</f>
        <v>5344.63</v>
      </c>
      <c r="F1389" s="11">
        <f t="shared" si="2425"/>
        <v>44040</v>
      </c>
      <c r="G1389" s="73">
        <f t="shared" si="2415"/>
        <v>3.599689040946652E-3</v>
      </c>
      <c r="H1389" s="11">
        <f t="shared" si="2426"/>
        <v>44068</v>
      </c>
      <c r="I1389" s="11">
        <f t="shared" si="2416"/>
        <v>44068</v>
      </c>
      <c r="J1389" s="1">
        <f t="shared" si="2427"/>
        <v>21</v>
      </c>
      <c r="K1389" s="1">
        <f t="shared" si="2428"/>
        <v>6</v>
      </c>
      <c r="L1389" s="66">
        <f t="shared" si="2417"/>
        <v>1.00102716</v>
      </c>
      <c r="M1389" s="70">
        <f t="shared" si="2438"/>
        <v>1.0025999400000001</v>
      </c>
      <c r="N1389" s="70">
        <f t="shared" si="2432"/>
        <v>1.1233889090498972</v>
      </c>
      <c r="O1389" s="66">
        <f t="shared" si="2434"/>
        <v>1.1245428</v>
      </c>
      <c r="P1389" s="66">
        <f t="shared" si="2418"/>
        <v>22120.847805969999</v>
      </c>
      <c r="Q1389" s="74">
        <f t="shared" si="2419"/>
        <v>0</v>
      </c>
      <c r="R1389" s="75">
        <f t="shared" si="2435"/>
        <v>0</v>
      </c>
      <c r="S1389" s="66">
        <f t="shared" si="2436"/>
        <v>0</v>
      </c>
      <c r="T1389" s="10">
        <f t="shared" si="2429"/>
        <v>0.06</v>
      </c>
      <c r="U1389" s="74">
        <f t="shared" si="2433"/>
        <v>6</v>
      </c>
      <c r="V1389" s="74">
        <v>252</v>
      </c>
      <c r="W1389" s="70">
        <f t="shared" si="2420"/>
        <v>1.0013883180000001</v>
      </c>
      <c r="X1389" s="66">
        <f t="shared" si="2421"/>
        <v>30.710771179999998</v>
      </c>
      <c r="Y1389" s="66">
        <v>0</v>
      </c>
      <c r="Z1389" s="67">
        <f t="shared" si="2422"/>
        <v>0</v>
      </c>
      <c r="AA1389" s="68" t="str">
        <f t="shared" si="2430"/>
        <v>A+INCORP J=</v>
      </c>
      <c r="AB1389" s="11">
        <f t="shared" si="2431"/>
        <v>44068</v>
      </c>
      <c r="AC1389" s="3"/>
      <c r="AD1389" s="1"/>
      <c r="AE1389" s="11"/>
      <c r="AF1389" s="5"/>
      <c r="AG1389" s="1"/>
      <c r="AH1389" s="1"/>
      <c r="AI1389" s="1"/>
      <c r="AJ1389" s="1"/>
      <c r="AK1389" s="10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5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5"/>
      <c r="HA1389" s="5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  <c r="JK1389" s="1"/>
      <c r="JL1389" s="1"/>
      <c r="JM1389" s="1"/>
      <c r="JN1389" s="1"/>
      <c r="JO1389" s="1"/>
      <c r="JP1389" s="1"/>
      <c r="JQ1389" s="1"/>
      <c r="JR1389" s="1"/>
      <c r="JS1389" s="1"/>
      <c r="JT1389" s="1"/>
      <c r="JU1389" s="1"/>
      <c r="JV1389" s="1"/>
      <c r="JW1389" s="1"/>
      <c r="JX1389" s="1"/>
      <c r="JY1389" s="3"/>
      <c r="JZ1389" s="1"/>
      <c r="KA1389" s="1"/>
      <c r="KB1389" s="1"/>
      <c r="KC1389" s="1"/>
      <c r="KD1389" s="1"/>
      <c r="KE1389" s="1"/>
    </row>
    <row r="1390" spans="1:291" x14ac:dyDescent="0.2">
      <c r="A1390" s="196">
        <f t="shared" si="2423"/>
        <v>44048</v>
      </c>
      <c r="B1390" s="66">
        <f t="shared" si="2414"/>
        <v>22160.47249186</v>
      </c>
      <c r="C1390" s="66">
        <f t="shared" si="2437"/>
        <v>22098.14947076</v>
      </c>
      <c r="D1390" s="77">
        <f t="shared" si="2424"/>
        <v>5325.46</v>
      </c>
      <c r="E1390" s="67">
        <f>VLOOKUP(A1389,[1]Plan1!$DQ$117:$DS$314,3)</f>
        <v>5344.63</v>
      </c>
      <c r="F1390" s="11">
        <f t="shared" si="2425"/>
        <v>44040</v>
      </c>
      <c r="G1390" s="73">
        <f t="shared" si="2415"/>
        <v>3.599689040946652E-3</v>
      </c>
      <c r="H1390" s="11">
        <f t="shared" si="2426"/>
        <v>44068</v>
      </c>
      <c r="I1390" s="11">
        <f t="shared" si="2416"/>
        <v>44068</v>
      </c>
      <c r="J1390" s="1">
        <f t="shared" si="2427"/>
        <v>21</v>
      </c>
      <c r="K1390" s="1">
        <f t="shared" si="2428"/>
        <v>7</v>
      </c>
      <c r="L1390" s="66">
        <f t="shared" si="2417"/>
        <v>1.00119845</v>
      </c>
      <c r="M1390" s="70">
        <f t="shared" si="2438"/>
        <v>1.0025999400000001</v>
      </c>
      <c r="N1390" s="70">
        <f t="shared" si="2432"/>
        <v>1.1233889090498972</v>
      </c>
      <c r="O1390" s="66">
        <f t="shared" si="2434"/>
        <v>1.12473523</v>
      </c>
      <c r="P1390" s="66">
        <f t="shared" si="2418"/>
        <v>22124.63299799</v>
      </c>
      <c r="Q1390" s="74">
        <f t="shared" si="2419"/>
        <v>0</v>
      </c>
      <c r="R1390" s="75">
        <f t="shared" si="2435"/>
        <v>0</v>
      </c>
      <c r="S1390" s="66">
        <f t="shared" si="2436"/>
        <v>0</v>
      </c>
      <c r="T1390" s="10">
        <f t="shared" si="2429"/>
        <v>0.06</v>
      </c>
      <c r="U1390" s="74">
        <f t="shared" si="2433"/>
        <v>7</v>
      </c>
      <c r="V1390" s="74">
        <v>252</v>
      </c>
      <c r="W1390" s="70">
        <f t="shared" si="2420"/>
        <v>1.001619891</v>
      </c>
      <c r="X1390" s="66">
        <f t="shared" si="2421"/>
        <v>35.839493869999998</v>
      </c>
      <c r="Y1390" s="66">
        <v>0</v>
      </c>
      <c r="Z1390" s="67">
        <f t="shared" si="2422"/>
        <v>0</v>
      </c>
      <c r="AA1390" s="68" t="str">
        <f t="shared" si="2430"/>
        <v>A+INCORP J=</v>
      </c>
      <c r="AB1390" s="11">
        <f t="shared" si="2431"/>
        <v>44068</v>
      </c>
      <c r="AC1390" s="3"/>
      <c r="AD1390" s="1"/>
      <c r="AE1390" s="11"/>
      <c r="AF1390" s="5"/>
      <c r="AG1390" s="1"/>
      <c r="AH1390" s="1"/>
      <c r="AI1390" s="1"/>
      <c r="AJ1390" s="1"/>
      <c r="AK1390" s="10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5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5"/>
      <c r="HA1390" s="5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  <c r="JK1390" s="1"/>
      <c r="JL1390" s="1"/>
      <c r="JM1390" s="1"/>
      <c r="JN1390" s="1"/>
      <c r="JO1390" s="1"/>
      <c r="JP1390" s="1"/>
      <c r="JQ1390" s="1"/>
      <c r="JR1390" s="1"/>
      <c r="JS1390" s="1"/>
      <c r="JT1390" s="1"/>
      <c r="JU1390" s="1"/>
      <c r="JV1390" s="1"/>
      <c r="JW1390" s="1"/>
      <c r="JX1390" s="1"/>
      <c r="JY1390" s="3"/>
      <c r="JZ1390" s="1"/>
      <c r="KA1390" s="1"/>
      <c r="KB1390" s="1"/>
      <c r="KC1390" s="1"/>
      <c r="KD1390" s="1"/>
      <c r="KE1390" s="1"/>
    </row>
    <row r="1391" spans="1:291" x14ac:dyDescent="0.2">
      <c r="A1391" s="196">
        <f t="shared" si="2423"/>
        <v>44049</v>
      </c>
      <c r="B1391" s="66">
        <f t="shared" si="2414"/>
        <v>22169.390262289999</v>
      </c>
      <c r="C1391" s="66">
        <f t="shared" si="2437"/>
        <v>22098.14947076</v>
      </c>
      <c r="D1391" s="77">
        <f t="shared" si="2424"/>
        <v>5325.46</v>
      </c>
      <c r="E1391" s="67">
        <f>VLOOKUP(A1390,[1]Plan1!$DQ$117:$DS$314,3)</f>
        <v>5344.63</v>
      </c>
      <c r="F1391" s="11">
        <f t="shared" si="2425"/>
        <v>44040</v>
      </c>
      <c r="G1391" s="73">
        <f t="shared" si="2415"/>
        <v>3.599689040946652E-3</v>
      </c>
      <c r="H1391" s="11">
        <f t="shared" si="2426"/>
        <v>44068</v>
      </c>
      <c r="I1391" s="11">
        <f t="shared" si="2416"/>
        <v>44068</v>
      </c>
      <c r="J1391" s="1">
        <f t="shared" si="2427"/>
        <v>21</v>
      </c>
      <c r="K1391" s="1">
        <f t="shared" si="2428"/>
        <v>8</v>
      </c>
      <c r="L1391" s="66">
        <f t="shared" si="2417"/>
        <v>1.0013697800000001</v>
      </c>
      <c r="M1391" s="70">
        <f t="shared" si="2438"/>
        <v>1.0025999400000001</v>
      </c>
      <c r="N1391" s="70">
        <f t="shared" si="2432"/>
        <v>1.1233889090498972</v>
      </c>
      <c r="O1391" s="66">
        <f t="shared" si="2434"/>
        <v>1.1249277</v>
      </c>
      <c r="P1391" s="66">
        <f t="shared" si="2418"/>
        <v>22128.41907394</v>
      </c>
      <c r="Q1391" s="74">
        <f t="shared" si="2419"/>
        <v>0</v>
      </c>
      <c r="R1391" s="75">
        <f t="shared" si="2435"/>
        <v>0</v>
      </c>
      <c r="S1391" s="66">
        <f t="shared" si="2436"/>
        <v>0</v>
      </c>
      <c r="T1391" s="10">
        <f t="shared" si="2429"/>
        <v>0.06</v>
      </c>
      <c r="U1391" s="74">
        <f t="shared" si="2433"/>
        <v>8</v>
      </c>
      <c r="V1391" s="74">
        <v>252</v>
      </c>
      <c r="W1391" s="70">
        <f t="shared" si="2420"/>
        <v>1.0018515189999999</v>
      </c>
      <c r="X1391" s="66">
        <f t="shared" si="2421"/>
        <v>40.971188349999998</v>
      </c>
      <c r="Y1391" s="66">
        <v>0</v>
      </c>
      <c r="Z1391" s="67">
        <f t="shared" si="2422"/>
        <v>0</v>
      </c>
      <c r="AA1391" s="68" t="str">
        <f t="shared" si="2430"/>
        <v>A+INCORP J=</v>
      </c>
      <c r="AB1391" s="11">
        <f t="shared" si="2431"/>
        <v>44068</v>
      </c>
      <c r="AC1391" s="3"/>
      <c r="AD1391" s="1"/>
      <c r="AE1391" s="11"/>
      <c r="AF1391" s="5"/>
      <c r="AG1391" s="1"/>
      <c r="AH1391" s="1"/>
      <c r="AI1391" s="1"/>
      <c r="AJ1391" s="1"/>
      <c r="AK1391" s="10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5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5"/>
      <c r="HA1391" s="5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  <c r="JK1391" s="1"/>
      <c r="JL1391" s="1"/>
      <c r="JM1391" s="1"/>
      <c r="JN1391" s="1"/>
      <c r="JO1391" s="1"/>
      <c r="JP1391" s="1"/>
      <c r="JQ1391" s="1"/>
      <c r="JR1391" s="1"/>
      <c r="JS1391" s="1"/>
      <c r="JT1391" s="1"/>
      <c r="JU1391" s="1"/>
      <c r="JV1391" s="1"/>
      <c r="JW1391" s="1"/>
      <c r="JX1391" s="1"/>
      <c r="JY1391" s="3"/>
      <c r="JZ1391" s="1"/>
      <c r="KA1391" s="1"/>
      <c r="KB1391" s="1"/>
      <c r="KC1391" s="1"/>
      <c r="KD1391" s="1"/>
      <c r="KE1391" s="1"/>
    </row>
    <row r="1392" spans="1:291" x14ac:dyDescent="0.2">
      <c r="A1392" s="196">
        <f t="shared" si="2423"/>
        <v>44050</v>
      </c>
      <c r="B1392" s="66">
        <f t="shared" si="2414"/>
        <v>22178.31160184</v>
      </c>
      <c r="C1392" s="66">
        <f t="shared" si="2437"/>
        <v>22098.14947076</v>
      </c>
      <c r="D1392" s="77">
        <f t="shared" si="2424"/>
        <v>5325.46</v>
      </c>
      <c r="E1392" s="67">
        <f>VLOOKUP(A1391,[1]Plan1!$DQ$117:$DS$314,3)</f>
        <v>5344.63</v>
      </c>
      <c r="F1392" s="11">
        <f t="shared" si="2425"/>
        <v>44040</v>
      </c>
      <c r="G1392" s="73">
        <f t="shared" si="2415"/>
        <v>3.599689040946652E-3</v>
      </c>
      <c r="H1392" s="11">
        <f t="shared" si="2426"/>
        <v>44068</v>
      </c>
      <c r="I1392" s="11">
        <f t="shared" si="2416"/>
        <v>44068</v>
      </c>
      <c r="J1392" s="1">
        <f t="shared" si="2427"/>
        <v>21</v>
      </c>
      <c r="K1392" s="1">
        <f t="shared" si="2428"/>
        <v>9</v>
      </c>
      <c r="L1392" s="66">
        <f t="shared" si="2417"/>
        <v>1.0015411400000001</v>
      </c>
      <c r="M1392" s="70">
        <f t="shared" si="2438"/>
        <v>1.0025999400000001</v>
      </c>
      <c r="N1392" s="70">
        <f t="shared" si="2432"/>
        <v>1.1233889090498972</v>
      </c>
      <c r="O1392" s="66">
        <f t="shared" si="2434"/>
        <v>1.1251202</v>
      </c>
      <c r="P1392" s="66">
        <f t="shared" si="2418"/>
        <v>22132.205812830001</v>
      </c>
      <c r="Q1392" s="74">
        <f t="shared" si="2419"/>
        <v>0</v>
      </c>
      <c r="R1392" s="75">
        <f t="shared" si="2435"/>
        <v>0</v>
      </c>
      <c r="S1392" s="66">
        <f t="shared" si="2436"/>
        <v>0</v>
      </c>
      <c r="T1392" s="10">
        <f t="shared" si="2429"/>
        <v>0.06</v>
      </c>
      <c r="U1392" s="74">
        <f t="shared" si="2433"/>
        <v>9</v>
      </c>
      <c r="V1392" s="74">
        <v>252</v>
      </c>
      <c r="W1392" s="70">
        <f t="shared" si="2420"/>
        <v>1.0020831990000001</v>
      </c>
      <c r="X1392" s="66">
        <f t="shared" si="2421"/>
        <v>46.105789010000002</v>
      </c>
      <c r="Y1392" s="66">
        <v>0</v>
      </c>
      <c r="Z1392" s="67">
        <f t="shared" si="2422"/>
        <v>0</v>
      </c>
      <c r="AA1392" s="68" t="str">
        <f t="shared" si="2430"/>
        <v>A+INCORP J=</v>
      </c>
      <c r="AB1392" s="11">
        <f t="shared" si="2431"/>
        <v>44068</v>
      </c>
      <c r="AC1392" s="3"/>
      <c r="AD1392" s="1"/>
      <c r="AE1392" s="11"/>
      <c r="AF1392" s="5"/>
      <c r="AG1392" s="1"/>
      <c r="AH1392" s="1"/>
      <c r="AI1392" s="1"/>
      <c r="AJ1392" s="1"/>
      <c r="AK1392" s="10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5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5"/>
      <c r="HA1392" s="5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  <c r="JK1392" s="1"/>
      <c r="JL1392" s="1"/>
      <c r="JM1392" s="1"/>
      <c r="JN1392" s="1"/>
      <c r="JO1392" s="1"/>
      <c r="JP1392" s="1"/>
      <c r="JQ1392" s="1"/>
      <c r="JR1392" s="1"/>
      <c r="JS1392" s="1"/>
      <c r="JT1392" s="1"/>
      <c r="JU1392" s="1"/>
      <c r="JV1392" s="1"/>
      <c r="JW1392" s="1"/>
      <c r="JX1392" s="1"/>
      <c r="JY1392" s="3"/>
      <c r="JZ1392" s="1"/>
      <c r="KA1392" s="1"/>
      <c r="KB1392" s="1"/>
      <c r="KC1392" s="1"/>
      <c r="KD1392" s="1"/>
      <c r="KE1392" s="1"/>
    </row>
    <row r="1393" spans="1:291" x14ac:dyDescent="0.2">
      <c r="A1393" s="196">
        <f t="shared" si="2423"/>
        <v>44051</v>
      </c>
      <c r="B1393" s="66">
        <f t="shared" si="2414"/>
        <v>22187.236356490001</v>
      </c>
      <c r="C1393" s="66">
        <f t="shared" si="2437"/>
        <v>22098.14947076</v>
      </c>
      <c r="D1393" s="77">
        <f t="shared" si="2424"/>
        <v>5325.46</v>
      </c>
      <c r="E1393" s="67">
        <f>VLOOKUP(A1392,[1]Plan1!$DQ$117:$DS$314,3)</f>
        <v>5344.63</v>
      </c>
      <c r="F1393" s="11">
        <f t="shared" si="2425"/>
        <v>44040</v>
      </c>
      <c r="G1393" s="73">
        <f t="shared" si="2415"/>
        <v>3.599689040946652E-3</v>
      </c>
      <c r="H1393" s="11">
        <f t="shared" si="2426"/>
        <v>44068</v>
      </c>
      <c r="I1393" s="11">
        <f t="shared" si="2416"/>
        <v>44068</v>
      </c>
      <c r="J1393" s="1">
        <f t="shared" si="2427"/>
        <v>21</v>
      </c>
      <c r="K1393" s="1">
        <f t="shared" si="2428"/>
        <v>10</v>
      </c>
      <c r="L1393" s="66">
        <f t="shared" si="2417"/>
        <v>1.0017125200000001</v>
      </c>
      <c r="M1393" s="70">
        <f t="shared" si="2438"/>
        <v>1.0025999400000001</v>
      </c>
      <c r="N1393" s="70">
        <f t="shared" si="2432"/>
        <v>1.1233889090498972</v>
      </c>
      <c r="O1393" s="66">
        <f t="shared" si="2434"/>
        <v>1.1253127300000001</v>
      </c>
      <c r="P1393" s="66">
        <f t="shared" si="2418"/>
        <v>22135.992993690001</v>
      </c>
      <c r="Q1393" s="74">
        <f t="shared" si="2419"/>
        <v>0</v>
      </c>
      <c r="R1393" s="75">
        <f t="shared" si="2435"/>
        <v>0</v>
      </c>
      <c r="S1393" s="66">
        <f t="shared" si="2436"/>
        <v>0</v>
      </c>
      <c r="T1393" s="10">
        <f t="shared" si="2429"/>
        <v>0.06</v>
      </c>
      <c r="U1393" s="74">
        <f t="shared" si="2433"/>
        <v>10</v>
      </c>
      <c r="V1393" s="74">
        <v>252</v>
      </c>
      <c r="W1393" s="70">
        <f t="shared" si="2420"/>
        <v>1.0023149339999999</v>
      </c>
      <c r="X1393" s="66">
        <f t="shared" si="2421"/>
        <v>51.2433628</v>
      </c>
      <c r="Y1393" s="66">
        <v>0</v>
      </c>
      <c r="Z1393" s="67">
        <f t="shared" si="2422"/>
        <v>0</v>
      </c>
      <c r="AA1393" s="68" t="str">
        <f t="shared" si="2430"/>
        <v>A+INCORP J=</v>
      </c>
      <c r="AB1393" s="11">
        <f t="shared" si="2431"/>
        <v>44068</v>
      </c>
      <c r="AC1393" s="3"/>
      <c r="AD1393" s="1"/>
      <c r="AE1393" s="11"/>
      <c r="AF1393" s="5"/>
      <c r="AG1393" s="1"/>
      <c r="AH1393" s="1"/>
      <c r="AI1393" s="1"/>
      <c r="AJ1393" s="1"/>
      <c r="AK1393" s="10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5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5"/>
      <c r="HA1393" s="5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  <c r="JK1393" s="1"/>
      <c r="JL1393" s="1"/>
      <c r="JM1393" s="1"/>
      <c r="JN1393" s="1"/>
      <c r="JO1393" s="1"/>
      <c r="JP1393" s="1"/>
      <c r="JQ1393" s="1"/>
      <c r="JR1393" s="1"/>
      <c r="JS1393" s="1"/>
      <c r="JT1393" s="1"/>
      <c r="JU1393" s="1"/>
      <c r="JV1393" s="1"/>
      <c r="JW1393" s="1"/>
      <c r="JX1393" s="1"/>
      <c r="JY1393" s="3"/>
      <c r="JZ1393" s="1"/>
      <c r="KA1393" s="1"/>
      <c r="KB1393" s="1"/>
      <c r="KC1393" s="1"/>
      <c r="KD1393" s="1"/>
      <c r="KE1393" s="1"/>
    </row>
    <row r="1394" spans="1:291" x14ac:dyDescent="0.2">
      <c r="A1394" s="196">
        <f t="shared" si="2423"/>
        <v>44052</v>
      </c>
      <c r="B1394" s="66">
        <f t="shared" si="2414"/>
        <v>22187.236356490001</v>
      </c>
      <c r="C1394" s="66">
        <f t="shared" si="2437"/>
        <v>22098.14947076</v>
      </c>
      <c r="D1394" s="77">
        <f t="shared" si="2424"/>
        <v>5325.46</v>
      </c>
      <c r="E1394" s="67">
        <f>VLOOKUP(A1393,[1]Plan1!$DQ$117:$DS$314,3)</f>
        <v>5344.63</v>
      </c>
      <c r="F1394" s="11">
        <f t="shared" si="2425"/>
        <v>44040</v>
      </c>
      <c r="G1394" s="73">
        <f t="shared" si="2415"/>
        <v>3.599689040946652E-3</v>
      </c>
      <c r="H1394" s="11">
        <f t="shared" si="2426"/>
        <v>44068</v>
      </c>
      <c r="I1394" s="11">
        <f t="shared" si="2416"/>
        <v>44068</v>
      </c>
      <c r="J1394" s="1">
        <f t="shared" si="2427"/>
        <v>21</v>
      </c>
      <c r="K1394" s="1">
        <f t="shared" si="2428"/>
        <v>10</v>
      </c>
      <c r="L1394" s="66">
        <f t="shared" si="2417"/>
        <v>1.0017125200000001</v>
      </c>
      <c r="M1394" s="70">
        <f t="shared" si="2438"/>
        <v>1.0025999400000001</v>
      </c>
      <c r="N1394" s="70">
        <f t="shared" si="2432"/>
        <v>1.1233889090498972</v>
      </c>
      <c r="O1394" s="66">
        <f t="shared" si="2434"/>
        <v>1.1253127300000001</v>
      </c>
      <c r="P1394" s="66">
        <f t="shared" si="2418"/>
        <v>22135.992993690001</v>
      </c>
      <c r="Q1394" s="74">
        <f t="shared" si="2419"/>
        <v>0</v>
      </c>
      <c r="R1394" s="75">
        <f t="shared" si="2435"/>
        <v>0</v>
      </c>
      <c r="S1394" s="66">
        <f t="shared" si="2436"/>
        <v>0</v>
      </c>
      <c r="T1394" s="10">
        <f t="shared" si="2429"/>
        <v>0.06</v>
      </c>
      <c r="U1394" s="74">
        <f t="shared" si="2433"/>
        <v>10</v>
      </c>
      <c r="V1394" s="74">
        <v>252</v>
      </c>
      <c r="W1394" s="70">
        <f t="shared" si="2420"/>
        <v>1.0023149339999999</v>
      </c>
      <c r="X1394" s="66">
        <f t="shared" si="2421"/>
        <v>51.2433628</v>
      </c>
      <c r="Y1394" s="66">
        <v>0</v>
      </c>
      <c r="Z1394" s="67">
        <f t="shared" si="2422"/>
        <v>0</v>
      </c>
      <c r="AA1394" s="68" t="str">
        <f t="shared" si="2430"/>
        <v>A+INCORP J=</v>
      </c>
      <c r="AB1394" s="11">
        <f t="shared" si="2431"/>
        <v>44068</v>
      </c>
      <c r="AC1394" s="3"/>
      <c r="AD1394" s="1"/>
      <c r="AE1394" s="11"/>
      <c r="AF1394" s="5"/>
      <c r="AG1394" s="1"/>
      <c r="AH1394" s="1"/>
      <c r="AI1394" s="1"/>
      <c r="AJ1394" s="1"/>
      <c r="AK1394" s="10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5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5"/>
      <c r="HA1394" s="5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  <c r="JK1394" s="1"/>
      <c r="JL1394" s="1"/>
      <c r="JM1394" s="1"/>
      <c r="JN1394" s="1"/>
      <c r="JO1394" s="1"/>
      <c r="JP1394" s="1"/>
      <c r="JQ1394" s="1"/>
      <c r="JR1394" s="1"/>
      <c r="JS1394" s="1"/>
      <c r="JT1394" s="1"/>
      <c r="JU1394" s="1"/>
      <c r="JV1394" s="1"/>
      <c r="JW1394" s="1"/>
      <c r="JX1394" s="1"/>
      <c r="JY1394" s="3"/>
      <c r="JZ1394" s="1"/>
      <c r="KA1394" s="1"/>
      <c r="KB1394" s="1"/>
      <c r="KC1394" s="1"/>
      <c r="KD1394" s="1"/>
      <c r="KE1394" s="1"/>
    </row>
    <row r="1395" spans="1:291" x14ac:dyDescent="0.2">
      <c r="A1395" s="196">
        <f t="shared" si="2423"/>
        <v>44053</v>
      </c>
      <c r="B1395" s="66">
        <f t="shared" si="2414"/>
        <v>22187.236356490001</v>
      </c>
      <c r="C1395" s="66">
        <f t="shared" si="2437"/>
        <v>22098.14947076</v>
      </c>
      <c r="D1395" s="77">
        <f t="shared" si="2424"/>
        <v>5325.46</v>
      </c>
      <c r="E1395" s="67">
        <f>VLOOKUP(A1394,[1]Plan1!$DQ$117:$DS$314,3)</f>
        <v>5344.63</v>
      </c>
      <c r="F1395" s="11">
        <f t="shared" si="2425"/>
        <v>44040</v>
      </c>
      <c r="G1395" s="73">
        <f t="shared" si="2415"/>
        <v>3.599689040946652E-3</v>
      </c>
      <c r="H1395" s="11">
        <f t="shared" si="2426"/>
        <v>44068</v>
      </c>
      <c r="I1395" s="11">
        <f t="shared" si="2416"/>
        <v>44068</v>
      </c>
      <c r="J1395" s="1">
        <f t="shared" si="2427"/>
        <v>21</v>
      </c>
      <c r="K1395" s="1">
        <f t="shared" si="2428"/>
        <v>10</v>
      </c>
      <c r="L1395" s="66">
        <f t="shared" si="2417"/>
        <v>1.0017125200000001</v>
      </c>
      <c r="M1395" s="70">
        <f t="shared" si="2438"/>
        <v>1.0025999400000001</v>
      </c>
      <c r="N1395" s="70">
        <f t="shared" si="2432"/>
        <v>1.1233889090498972</v>
      </c>
      <c r="O1395" s="66">
        <f t="shared" si="2434"/>
        <v>1.1253127300000001</v>
      </c>
      <c r="P1395" s="66">
        <f t="shared" si="2418"/>
        <v>22135.992993690001</v>
      </c>
      <c r="Q1395" s="74">
        <f t="shared" si="2419"/>
        <v>0</v>
      </c>
      <c r="R1395" s="75">
        <f t="shared" si="2435"/>
        <v>0</v>
      </c>
      <c r="S1395" s="66">
        <f t="shared" si="2436"/>
        <v>0</v>
      </c>
      <c r="T1395" s="10">
        <f t="shared" si="2429"/>
        <v>0.06</v>
      </c>
      <c r="U1395" s="74">
        <f t="shared" si="2433"/>
        <v>10</v>
      </c>
      <c r="V1395" s="74">
        <v>252</v>
      </c>
      <c r="W1395" s="70">
        <f t="shared" si="2420"/>
        <v>1.0023149339999999</v>
      </c>
      <c r="X1395" s="66">
        <f t="shared" si="2421"/>
        <v>51.2433628</v>
      </c>
      <c r="Y1395" s="66">
        <v>0</v>
      </c>
      <c r="Z1395" s="67">
        <f t="shared" si="2422"/>
        <v>0</v>
      </c>
      <c r="AA1395" s="68" t="str">
        <f t="shared" si="2430"/>
        <v>A+INCORP J=</v>
      </c>
      <c r="AB1395" s="11">
        <f t="shared" si="2431"/>
        <v>44068</v>
      </c>
      <c r="AC1395" s="3"/>
      <c r="AD1395" s="1"/>
      <c r="AE1395" s="11"/>
      <c r="AF1395" s="5"/>
      <c r="AG1395" s="1"/>
      <c r="AH1395" s="1"/>
      <c r="AI1395" s="1"/>
      <c r="AJ1395" s="1"/>
      <c r="AK1395" s="10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5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5"/>
      <c r="HA1395" s="5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  <c r="JK1395" s="1"/>
      <c r="JL1395" s="1"/>
      <c r="JM1395" s="1"/>
      <c r="JN1395" s="1"/>
      <c r="JO1395" s="1"/>
      <c r="JP1395" s="1"/>
      <c r="JQ1395" s="1"/>
      <c r="JR1395" s="1"/>
      <c r="JS1395" s="1"/>
      <c r="JT1395" s="1"/>
      <c r="JU1395" s="1"/>
      <c r="JV1395" s="1"/>
      <c r="JW1395" s="1"/>
      <c r="JX1395" s="1"/>
      <c r="JY1395" s="3"/>
      <c r="JZ1395" s="1"/>
      <c r="KA1395" s="1"/>
      <c r="KB1395" s="1"/>
      <c r="KC1395" s="1"/>
      <c r="KD1395" s="1"/>
      <c r="KE1395" s="1"/>
    </row>
    <row r="1396" spans="1:291" x14ac:dyDescent="0.2">
      <c r="A1396" s="196">
        <f t="shared" si="2423"/>
        <v>44054</v>
      </c>
      <c r="B1396" s="66">
        <f t="shared" si="2414"/>
        <v>22196.164682280003</v>
      </c>
      <c r="C1396" s="66">
        <f t="shared" si="2437"/>
        <v>22098.14947076</v>
      </c>
      <c r="D1396" s="77">
        <f t="shared" si="2424"/>
        <v>5325.46</v>
      </c>
      <c r="E1396" s="67">
        <f>VLOOKUP(A1395,[1]Plan1!$DQ$117:$DS$314,3)</f>
        <v>5344.63</v>
      </c>
      <c r="F1396" s="11">
        <f t="shared" si="2425"/>
        <v>44040</v>
      </c>
      <c r="G1396" s="73">
        <f t="shared" si="2415"/>
        <v>3.599689040946652E-3</v>
      </c>
      <c r="H1396" s="11">
        <f t="shared" si="2426"/>
        <v>44068</v>
      </c>
      <c r="I1396" s="11">
        <f t="shared" si="2416"/>
        <v>44068</v>
      </c>
      <c r="J1396" s="1">
        <f t="shared" si="2427"/>
        <v>21</v>
      </c>
      <c r="K1396" s="1">
        <f t="shared" si="2428"/>
        <v>11</v>
      </c>
      <c r="L1396" s="66">
        <f t="shared" si="2417"/>
        <v>1.00188393</v>
      </c>
      <c r="M1396" s="70">
        <f t="shared" si="2438"/>
        <v>1.0025999400000001</v>
      </c>
      <c r="N1396" s="70">
        <f t="shared" si="2432"/>
        <v>1.1233889090498972</v>
      </c>
      <c r="O1396" s="66">
        <f t="shared" si="2434"/>
        <v>1.12550529</v>
      </c>
      <c r="P1396" s="66">
        <f t="shared" si="2418"/>
        <v>22139.780837490001</v>
      </c>
      <c r="Q1396" s="74">
        <f t="shared" si="2419"/>
        <v>0</v>
      </c>
      <c r="R1396" s="75">
        <f t="shared" si="2435"/>
        <v>0</v>
      </c>
      <c r="S1396" s="66">
        <f t="shared" si="2436"/>
        <v>0</v>
      </c>
      <c r="T1396" s="10">
        <f t="shared" si="2429"/>
        <v>0.06</v>
      </c>
      <c r="U1396" s="74">
        <f t="shared" si="2433"/>
        <v>11</v>
      </c>
      <c r="V1396" s="74">
        <v>252</v>
      </c>
      <c r="W1396" s="70">
        <f t="shared" si="2420"/>
        <v>1.0025467210000001</v>
      </c>
      <c r="X1396" s="66">
        <f t="shared" si="2421"/>
        <v>56.383844789999998</v>
      </c>
      <c r="Y1396" s="66">
        <v>0</v>
      </c>
      <c r="Z1396" s="67">
        <f t="shared" si="2422"/>
        <v>0</v>
      </c>
      <c r="AA1396" s="68" t="str">
        <f t="shared" si="2430"/>
        <v>A+INCORP J=</v>
      </c>
      <c r="AB1396" s="11">
        <f t="shared" si="2431"/>
        <v>44068</v>
      </c>
      <c r="AC1396" s="3"/>
      <c r="AD1396" s="1"/>
      <c r="AE1396" s="11"/>
      <c r="AF1396" s="5"/>
      <c r="AG1396" s="1"/>
      <c r="AH1396" s="1"/>
      <c r="AI1396" s="1"/>
      <c r="AJ1396" s="1"/>
      <c r="AK1396" s="10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5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5"/>
      <c r="HA1396" s="5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  <c r="JK1396" s="1"/>
      <c r="JL1396" s="1"/>
      <c r="JM1396" s="1"/>
      <c r="JN1396" s="1"/>
      <c r="JO1396" s="1"/>
      <c r="JP1396" s="1"/>
      <c r="JQ1396" s="1"/>
      <c r="JR1396" s="1"/>
      <c r="JS1396" s="1"/>
      <c r="JT1396" s="1"/>
      <c r="JU1396" s="1"/>
      <c r="JV1396" s="1"/>
      <c r="JW1396" s="1"/>
      <c r="JX1396" s="1"/>
      <c r="JY1396" s="3"/>
      <c r="JZ1396" s="1"/>
      <c r="KA1396" s="1"/>
      <c r="KB1396" s="1"/>
      <c r="KC1396" s="1"/>
      <c r="KD1396" s="1"/>
      <c r="KE1396" s="1"/>
    </row>
    <row r="1397" spans="1:291" x14ac:dyDescent="0.2">
      <c r="A1397" s="196">
        <f t="shared" si="2423"/>
        <v>44055</v>
      </c>
      <c r="B1397" s="66">
        <f t="shared" si="2414"/>
        <v>22205.096868290002</v>
      </c>
      <c r="C1397" s="66">
        <f t="shared" si="2437"/>
        <v>22098.14947076</v>
      </c>
      <c r="D1397" s="77">
        <f t="shared" si="2424"/>
        <v>5325.46</v>
      </c>
      <c r="E1397" s="67">
        <f>VLOOKUP(A1396,[1]Plan1!$DQ$117:$DS$314,3)</f>
        <v>5344.63</v>
      </c>
      <c r="F1397" s="11">
        <f t="shared" si="2425"/>
        <v>44040</v>
      </c>
      <c r="G1397" s="73">
        <f t="shared" si="2415"/>
        <v>3.599689040946652E-3</v>
      </c>
      <c r="H1397" s="11">
        <f t="shared" si="2426"/>
        <v>44068</v>
      </c>
      <c r="I1397" s="11">
        <f t="shared" si="2416"/>
        <v>44068</v>
      </c>
      <c r="J1397" s="1">
        <f t="shared" si="2427"/>
        <v>21</v>
      </c>
      <c r="K1397" s="1">
        <f t="shared" si="2428"/>
        <v>12</v>
      </c>
      <c r="L1397" s="66">
        <f t="shared" si="2417"/>
        <v>1.0020553800000001</v>
      </c>
      <c r="M1397" s="70">
        <f t="shared" si="2438"/>
        <v>1.0025999400000001</v>
      </c>
      <c r="N1397" s="70">
        <f t="shared" si="2432"/>
        <v>1.1233889090498972</v>
      </c>
      <c r="O1397" s="66">
        <f t="shared" si="2434"/>
        <v>1.1256979</v>
      </c>
      <c r="P1397" s="66">
        <f t="shared" si="2418"/>
        <v>22143.56956521</v>
      </c>
      <c r="Q1397" s="74">
        <f t="shared" si="2419"/>
        <v>0</v>
      </c>
      <c r="R1397" s="75">
        <f t="shared" si="2435"/>
        <v>0</v>
      </c>
      <c r="S1397" s="66">
        <f t="shared" si="2436"/>
        <v>0</v>
      </c>
      <c r="T1397" s="10">
        <f t="shared" si="2429"/>
        <v>0.06</v>
      </c>
      <c r="U1397" s="74">
        <f t="shared" si="2433"/>
        <v>12</v>
      </c>
      <c r="V1397" s="74">
        <v>252</v>
      </c>
      <c r="W1397" s="70">
        <f t="shared" si="2420"/>
        <v>1.0027785629999999</v>
      </c>
      <c r="X1397" s="66">
        <f t="shared" si="2421"/>
        <v>61.527303080000003</v>
      </c>
      <c r="Y1397" s="66">
        <v>0</v>
      </c>
      <c r="Z1397" s="67">
        <f t="shared" si="2422"/>
        <v>0</v>
      </c>
      <c r="AA1397" s="68" t="str">
        <f t="shared" si="2430"/>
        <v>A+INCORP J=</v>
      </c>
      <c r="AB1397" s="11">
        <f t="shared" si="2431"/>
        <v>44068</v>
      </c>
      <c r="AC1397" s="3"/>
      <c r="AD1397" s="1"/>
      <c r="AE1397" s="11"/>
      <c r="AF1397" s="5"/>
      <c r="AG1397" s="1"/>
      <c r="AH1397" s="1"/>
      <c r="AI1397" s="1"/>
      <c r="AJ1397" s="1"/>
      <c r="AK1397" s="10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5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5"/>
      <c r="HA1397" s="5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  <c r="JK1397" s="1"/>
      <c r="JL1397" s="1"/>
      <c r="JM1397" s="1"/>
      <c r="JN1397" s="1"/>
      <c r="JO1397" s="1"/>
      <c r="JP1397" s="1"/>
      <c r="JQ1397" s="1"/>
      <c r="JR1397" s="1"/>
      <c r="JS1397" s="1"/>
      <c r="JT1397" s="1"/>
      <c r="JU1397" s="1"/>
      <c r="JV1397" s="1"/>
      <c r="JW1397" s="1"/>
      <c r="JX1397" s="1"/>
      <c r="JY1397" s="3"/>
      <c r="JZ1397" s="1"/>
      <c r="KA1397" s="1"/>
      <c r="KB1397" s="1"/>
      <c r="KC1397" s="1"/>
      <c r="KD1397" s="1"/>
      <c r="KE1397" s="1"/>
    </row>
    <row r="1398" spans="1:291" x14ac:dyDescent="0.2">
      <c r="A1398" s="196">
        <f t="shared" si="2423"/>
        <v>44056</v>
      </c>
      <c r="B1398" s="66">
        <f t="shared" si="2414"/>
        <v>22214.032428180002</v>
      </c>
      <c r="C1398" s="66">
        <f t="shared" si="2437"/>
        <v>22098.14947076</v>
      </c>
      <c r="D1398" s="77">
        <f t="shared" si="2424"/>
        <v>5325.46</v>
      </c>
      <c r="E1398" s="67">
        <f>VLOOKUP(A1397,[1]Plan1!$DQ$117:$DS$314,3)</f>
        <v>5344.63</v>
      </c>
      <c r="F1398" s="11">
        <f t="shared" si="2425"/>
        <v>44040</v>
      </c>
      <c r="G1398" s="73">
        <f t="shared" si="2415"/>
        <v>3.599689040946652E-3</v>
      </c>
      <c r="H1398" s="11">
        <f t="shared" si="2426"/>
        <v>44068</v>
      </c>
      <c r="I1398" s="11">
        <f t="shared" si="2416"/>
        <v>44068</v>
      </c>
      <c r="J1398" s="1">
        <f t="shared" si="2427"/>
        <v>21</v>
      </c>
      <c r="K1398" s="1">
        <f t="shared" si="2428"/>
        <v>13</v>
      </c>
      <c r="L1398" s="66">
        <f t="shared" si="2417"/>
        <v>1.00222685</v>
      </c>
      <c r="M1398" s="70">
        <f t="shared" si="2438"/>
        <v>1.0025999400000001</v>
      </c>
      <c r="N1398" s="70">
        <f t="shared" si="2432"/>
        <v>1.1233889090498972</v>
      </c>
      <c r="O1398" s="66">
        <f t="shared" si="2434"/>
        <v>1.12589052</v>
      </c>
      <c r="P1398" s="66">
        <f t="shared" si="2418"/>
        <v>22147.358734900001</v>
      </c>
      <c r="Q1398" s="74">
        <f t="shared" si="2419"/>
        <v>0</v>
      </c>
      <c r="R1398" s="75">
        <f t="shared" si="2435"/>
        <v>0</v>
      </c>
      <c r="S1398" s="66">
        <f t="shared" si="2436"/>
        <v>0</v>
      </c>
      <c r="T1398" s="10">
        <f t="shared" si="2429"/>
        <v>0.06</v>
      </c>
      <c r="U1398" s="74">
        <f t="shared" si="2433"/>
        <v>13</v>
      </c>
      <c r="V1398" s="74">
        <v>252</v>
      </c>
      <c r="W1398" s="70">
        <f t="shared" si="2420"/>
        <v>1.0030104580000001</v>
      </c>
      <c r="X1398" s="66">
        <f t="shared" si="2421"/>
        <v>66.673693279999995</v>
      </c>
      <c r="Y1398" s="66">
        <v>0</v>
      </c>
      <c r="Z1398" s="67">
        <f t="shared" si="2422"/>
        <v>0</v>
      </c>
      <c r="AA1398" s="68" t="str">
        <f t="shared" si="2430"/>
        <v>A+INCORP J=</v>
      </c>
      <c r="AB1398" s="11">
        <f t="shared" si="2431"/>
        <v>44068</v>
      </c>
      <c r="AC1398" s="3"/>
      <c r="AD1398" s="1"/>
      <c r="AE1398" s="11"/>
      <c r="AF1398" s="5"/>
      <c r="AG1398" s="1"/>
      <c r="AH1398" s="1"/>
      <c r="AI1398" s="1"/>
      <c r="AJ1398" s="1"/>
      <c r="AK1398" s="10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5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5"/>
      <c r="HA1398" s="5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  <c r="JK1398" s="1"/>
      <c r="JL1398" s="1"/>
      <c r="JM1398" s="1"/>
      <c r="JN1398" s="1"/>
      <c r="JO1398" s="1"/>
      <c r="JP1398" s="1"/>
      <c r="JQ1398" s="1"/>
      <c r="JR1398" s="1"/>
      <c r="JS1398" s="1"/>
      <c r="JT1398" s="1"/>
      <c r="JU1398" s="1"/>
      <c r="JV1398" s="1"/>
      <c r="JW1398" s="1"/>
      <c r="JX1398" s="1"/>
      <c r="JY1398" s="3"/>
      <c r="JZ1398" s="1"/>
      <c r="KA1398" s="1"/>
      <c r="KB1398" s="1"/>
      <c r="KC1398" s="1"/>
      <c r="KD1398" s="1"/>
      <c r="KE1398" s="1"/>
    </row>
    <row r="1399" spans="1:291" x14ac:dyDescent="0.2">
      <c r="A1399" s="196">
        <f t="shared" si="2423"/>
        <v>44057</v>
      </c>
      <c r="B1399" s="66">
        <f t="shared" si="2414"/>
        <v>22222.971606710002</v>
      </c>
      <c r="C1399" s="66">
        <f t="shared" si="2437"/>
        <v>22098.14947076</v>
      </c>
      <c r="D1399" s="77">
        <f t="shared" si="2424"/>
        <v>5325.46</v>
      </c>
      <c r="E1399" s="67">
        <f>VLOOKUP(A1398,[1]Plan1!$DQ$117:$DS$314,3)</f>
        <v>5344.63</v>
      </c>
      <c r="F1399" s="11">
        <f t="shared" si="2425"/>
        <v>44040</v>
      </c>
      <c r="G1399" s="73">
        <f t="shared" si="2415"/>
        <v>3.599689040946652E-3</v>
      </c>
      <c r="H1399" s="11">
        <f t="shared" si="2426"/>
        <v>44068</v>
      </c>
      <c r="I1399" s="11">
        <f t="shared" si="2416"/>
        <v>44068</v>
      </c>
      <c r="J1399" s="1">
        <f t="shared" si="2427"/>
        <v>21</v>
      </c>
      <c r="K1399" s="1">
        <f t="shared" si="2428"/>
        <v>14</v>
      </c>
      <c r="L1399" s="66">
        <f t="shared" si="2417"/>
        <v>1.00239835</v>
      </c>
      <c r="M1399" s="70">
        <f t="shared" si="2438"/>
        <v>1.0025999400000001</v>
      </c>
      <c r="N1399" s="70">
        <f t="shared" si="2432"/>
        <v>1.1233889090498972</v>
      </c>
      <c r="O1399" s="66">
        <f t="shared" si="2434"/>
        <v>1.12608318</v>
      </c>
      <c r="P1399" s="66">
        <f t="shared" si="2418"/>
        <v>22151.14856754</v>
      </c>
      <c r="Q1399" s="74">
        <f t="shared" si="2419"/>
        <v>0</v>
      </c>
      <c r="R1399" s="75">
        <f t="shared" si="2435"/>
        <v>0</v>
      </c>
      <c r="S1399" s="66">
        <f t="shared" si="2436"/>
        <v>0</v>
      </c>
      <c r="T1399" s="10">
        <f t="shared" si="2429"/>
        <v>0.06</v>
      </c>
      <c r="U1399" s="74">
        <f t="shared" si="2433"/>
        <v>14</v>
      </c>
      <c r="V1399" s="74">
        <v>252</v>
      </c>
      <c r="W1399" s="70">
        <f t="shared" si="2420"/>
        <v>1.0032424069999999</v>
      </c>
      <c r="X1399" s="66">
        <f t="shared" si="2421"/>
        <v>71.823039170000001</v>
      </c>
      <c r="Y1399" s="66">
        <v>0</v>
      </c>
      <c r="Z1399" s="67">
        <f t="shared" si="2422"/>
        <v>0</v>
      </c>
      <c r="AA1399" s="68" t="str">
        <f t="shared" si="2430"/>
        <v>A+INCORP J=</v>
      </c>
      <c r="AB1399" s="11">
        <f t="shared" si="2431"/>
        <v>44068</v>
      </c>
      <c r="AC1399" s="3"/>
      <c r="AD1399" s="1"/>
      <c r="AE1399" s="11"/>
      <c r="AF1399" s="5"/>
      <c r="AG1399" s="1"/>
      <c r="AH1399" s="1"/>
      <c r="AI1399" s="1"/>
      <c r="AJ1399" s="1"/>
      <c r="AK1399" s="10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5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5"/>
      <c r="HA1399" s="5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  <c r="JK1399" s="1"/>
      <c r="JL1399" s="1"/>
      <c r="JM1399" s="1"/>
      <c r="JN1399" s="1"/>
      <c r="JO1399" s="1"/>
      <c r="JP1399" s="1"/>
      <c r="JQ1399" s="1"/>
      <c r="JR1399" s="1"/>
      <c r="JS1399" s="1"/>
      <c r="JT1399" s="1"/>
      <c r="JU1399" s="1"/>
      <c r="JV1399" s="1"/>
      <c r="JW1399" s="1"/>
      <c r="JX1399" s="1"/>
      <c r="JY1399" s="3"/>
      <c r="JZ1399" s="1"/>
      <c r="KA1399" s="1"/>
      <c r="KB1399" s="1"/>
      <c r="KC1399" s="1"/>
      <c r="KD1399" s="1"/>
      <c r="KE1399" s="1"/>
    </row>
    <row r="1400" spans="1:291" x14ac:dyDescent="0.2">
      <c r="A1400" s="196">
        <f t="shared" si="2423"/>
        <v>44058</v>
      </c>
      <c r="B1400" s="66">
        <f t="shared" si="2414"/>
        <v>22231.914382790001</v>
      </c>
      <c r="C1400" s="66">
        <f t="shared" si="2437"/>
        <v>22098.14947076</v>
      </c>
      <c r="D1400" s="77">
        <f t="shared" si="2424"/>
        <v>5325.46</v>
      </c>
      <c r="E1400" s="67">
        <f>VLOOKUP(A1399,[1]Plan1!$DQ$117:$DS$314,3)</f>
        <v>5344.63</v>
      </c>
      <c r="F1400" s="11">
        <f t="shared" si="2425"/>
        <v>44040</v>
      </c>
      <c r="G1400" s="73">
        <f t="shared" si="2415"/>
        <v>3.599689040946652E-3</v>
      </c>
      <c r="H1400" s="11">
        <f t="shared" si="2426"/>
        <v>44068</v>
      </c>
      <c r="I1400" s="11">
        <f t="shared" si="2416"/>
        <v>44068</v>
      </c>
      <c r="J1400" s="1">
        <f t="shared" si="2427"/>
        <v>21</v>
      </c>
      <c r="K1400" s="1">
        <f t="shared" si="2428"/>
        <v>15</v>
      </c>
      <c r="L1400" s="66">
        <f t="shared" si="2417"/>
        <v>1.00256988</v>
      </c>
      <c r="M1400" s="70">
        <f t="shared" si="2438"/>
        <v>1.0025999400000001</v>
      </c>
      <c r="N1400" s="70">
        <f t="shared" si="2432"/>
        <v>1.1233889090498972</v>
      </c>
      <c r="O1400" s="66">
        <f t="shared" si="2434"/>
        <v>1.1262758799999999</v>
      </c>
      <c r="P1400" s="66">
        <f t="shared" si="2418"/>
        <v>22154.93906312</v>
      </c>
      <c r="Q1400" s="74">
        <f t="shared" si="2419"/>
        <v>0</v>
      </c>
      <c r="R1400" s="75">
        <f t="shared" si="2435"/>
        <v>0</v>
      </c>
      <c r="S1400" s="66">
        <f t="shared" si="2436"/>
        <v>0</v>
      </c>
      <c r="T1400" s="10">
        <f t="shared" si="2429"/>
        <v>0.06</v>
      </c>
      <c r="U1400" s="74">
        <f t="shared" si="2433"/>
        <v>15</v>
      </c>
      <c r="V1400" s="74">
        <v>252</v>
      </c>
      <c r="W1400" s="70">
        <f t="shared" si="2420"/>
        <v>1.0034744090000001</v>
      </c>
      <c r="X1400" s="66">
        <f t="shared" si="2421"/>
        <v>76.975319670000005</v>
      </c>
      <c r="Y1400" s="66">
        <v>0</v>
      </c>
      <c r="Z1400" s="67">
        <f t="shared" si="2422"/>
        <v>0</v>
      </c>
      <c r="AA1400" s="68" t="str">
        <f t="shared" si="2430"/>
        <v>A+INCORP J=</v>
      </c>
      <c r="AB1400" s="11">
        <f t="shared" si="2431"/>
        <v>44068</v>
      </c>
      <c r="AC1400" s="3"/>
      <c r="AD1400" s="1"/>
      <c r="AE1400" s="11"/>
      <c r="AF1400" s="5"/>
      <c r="AG1400" s="1"/>
      <c r="AH1400" s="1"/>
      <c r="AI1400" s="1"/>
      <c r="AJ1400" s="1"/>
      <c r="AK1400" s="10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5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5"/>
      <c r="HA1400" s="5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  <c r="JK1400" s="1"/>
      <c r="JL1400" s="1"/>
      <c r="JM1400" s="1"/>
      <c r="JN1400" s="1"/>
      <c r="JO1400" s="1"/>
      <c r="JP1400" s="1"/>
      <c r="JQ1400" s="1"/>
      <c r="JR1400" s="1"/>
      <c r="JS1400" s="1"/>
      <c r="JT1400" s="1"/>
      <c r="JU1400" s="1"/>
      <c r="JV1400" s="1"/>
      <c r="JW1400" s="1"/>
      <c r="JX1400" s="1"/>
      <c r="JY1400" s="3"/>
      <c r="JZ1400" s="1"/>
      <c r="KA1400" s="1"/>
      <c r="KB1400" s="1"/>
      <c r="KC1400" s="1"/>
      <c r="KD1400" s="1"/>
      <c r="KE1400" s="1"/>
    </row>
    <row r="1401" spans="1:291" x14ac:dyDescent="0.2">
      <c r="A1401" s="196">
        <f t="shared" si="2423"/>
        <v>44059</v>
      </c>
      <c r="B1401" s="66">
        <f t="shared" si="2414"/>
        <v>22231.914382790001</v>
      </c>
      <c r="C1401" s="66">
        <f t="shared" si="2437"/>
        <v>22098.14947076</v>
      </c>
      <c r="D1401" s="77">
        <f t="shared" si="2424"/>
        <v>5325.46</v>
      </c>
      <c r="E1401" s="67">
        <f>VLOOKUP(A1400,[1]Plan1!$DQ$117:$DS$314,3)</f>
        <v>5344.63</v>
      </c>
      <c r="F1401" s="11">
        <f t="shared" si="2425"/>
        <v>44040</v>
      </c>
      <c r="G1401" s="73">
        <f t="shared" si="2415"/>
        <v>3.599689040946652E-3</v>
      </c>
      <c r="H1401" s="11">
        <f t="shared" si="2426"/>
        <v>44068</v>
      </c>
      <c r="I1401" s="11">
        <f t="shared" si="2416"/>
        <v>44068</v>
      </c>
      <c r="J1401" s="1">
        <f t="shared" si="2427"/>
        <v>21</v>
      </c>
      <c r="K1401" s="1">
        <f t="shared" si="2428"/>
        <v>15</v>
      </c>
      <c r="L1401" s="66">
        <f t="shared" si="2417"/>
        <v>1.00256988</v>
      </c>
      <c r="M1401" s="70">
        <f t="shared" si="2438"/>
        <v>1.0025999400000001</v>
      </c>
      <c r="N1401" s="70">
        <f t="shared" si="2432"/>
        <v>1.1233889090498972</v>
      </c>
      <c r="O1401" s="66">
        <f t="shared" si="2434"/>
        <v>1.1262758799999999</v>
      </c>
      <c r="P1401" s="66">
        <f t="shared" si="2418"/>
        <v>22154.93906312</v>
      </c>
      <c r="Q1401" s="74">
        <f t="shared" si="2419"/>
        <v>0</v>
      </c>
      <c r="R1401" s="75">
        <f t="shared" si="2435"/>
        <v>0</v>
      </c>
      <c r="S1401" s="66">
        <f t="shared" si="2436"/>
        <v>0</v>
      </c>
      <c r="T1401" s="10">
        <f t="shared" si="2429"/>
        <v>0.06</v>
      </c>
      <c r="U1401" s="74">
        <f t="shared" si="2433"/>
        <v>15</v>
      </c>
      <c r="V1401" s="74">
        <v>252</v>
      </c>
      <c r="W1401" s="70">
        <f t="shared" si="2420"/>
        <v>1.0034744090000001</v>
      </c>
      <c r="X1401" s="66">
        <f t="shared" si="2421"/>
        <v>76.975319670000005</v>
      </c>
      <c r="Y1401" s="66">
        <v>0</v>
      </c>
      <c r="Z1401" s="67">
        <f t="shared" si="2422"/>
        <v>0</v>
      </c>
      <c r="AA1401" s="68" t="str">
        <f t="shared" si="2430"/>
        <v>A+INCORP J=</v>
      </c>
      <c r="AB1401" s="11">
        <f t="shared" si="2431"/>
        <v>44068</v>
      </c>
      <c r="AC1401" s="3"/>
      <c r="AD1401" s="1"/>
      <c r="AE1401" s="11"/>
      <c r="AF1401" s="5"/>
      <c r="AG1401" s="1"/>
      <c r="AH1401" s="1"/>
      <c r="AI1401" s="1"/>
      <c r="AJ1401" s="1"/>
      <c r="AK1401" s="10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5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5"/>
      <c r="HA1401" s="5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3"/>
      <c r="JZ1401" s="1"/>
      <c r="KA1401" s="1"/>
      <c r="KB1401" s="1"/>
      <c r="KC1401" s="1"/>
      <c r="KD1401" s="1"/>
      <c r="KE1401" s="1"/>
    </row>
    <row r="1402" spans="1:291" x14ac:dyDescent="0.2">
      <c r="A1402" s="196">
        <f t="shared" si="2423"/>
        <v>44060</v>
      </c>
      <c r="B1402" s="66">
        <f t="shared" si="2414"/>
        <v>22231.914382790001</v>
      </c>
      <c r="C1402" s="66">
        <f t="shared" si="2437"/>
        <v>22098.14947076</v>
      </c>
      <c r="D1402" s="77">
        <f t="shared" si="2424"/>
        <v>5325.46</v>
      </c>
      <c r="E1402" s="67">
        <f>VLOOKUP(A1401,[1]Plan1!$DQ$117:$DS$314,3)</f>
        <v>5344.63</v>
      </c>
      <c r="F1402" s="11">
        <f t="shared" si="2425"/>
        <v>44040</v>
      </c>
      <c r="G1402" s="73">
        <f t="shared" si="2415"/>
        <v>3.599689040946652E-3</v>
      </c>
      <c r="H1402" s="11">
        <f t="shared" si="2426"/>
        <v>44068</v>
      </c>
      <c r="I1402" s="11">
        <f t="shared" si="2416"/>
        <v>44068</v>
      </c>
      <c r="J1402" s="1">
        <f t="shared" si="2427"/>
        <v>21</v>
      </c>
      <c r="K1402" s="1">
        <f t="shared" si="2428"/>
        <v>15</v>
      </c>
      <c r="L1402" s="66">
        <f t="shared" si="2417"/>
        <v>1.00256988</v>
      </c>
      <c r="M1402" s="70">
        <f t="shared" si="2438"/>
        <v>1.0025999400000001</v>
      </c>
      <c r="N1402" s="70">
        <f t="shared" si="2432"/>
        <v>1.1233889090498972</v>
      </c>
      <c r="O1402" s="66">
        <f t="shared" si="2434"/>
        <v>1.1262758799999999</v>
      </c>
      <c r="P1402" s="66">
        <f t="shared" si="2418"/>
        <v>22154.93906312</v>
      </c>
      <c r="Q1402" s="74">
        <f t="shared" si="2419"/>
        <v>0</v>
      </c>
      <c r="R1402" s="75">
        <f t="shared" si="2435"/>
        <v>0</v>
      </c>
      <c r="S1402" s="66">
        <f t="shared" si="2436"/>
        <v>0</v>
      </c>
      <c r="T1402" s="10">
        <f t="shared" si="2429"/>
        <v>0.06</v>
      </c>
      <c r="U1402" s="74">
        <f t="shared" si="2433"/>
        <v>15</v>
      </c>
      <c r="V1402" s="74">
        <v>252</v>
      </c>
      <c r="W1402" s="70">
        <f t="shared" si="2420"/>
        <v>1.0034744090000001</v>
      </c>
      <c r="X1402" s="66">
        <f t="shared" si="2421"/>
        <v>76.975319670000005</v>
      </c>
      <c r="Y1402" s="66">
        <v>0</v>
      </c>
      <c r="Z1402" s="67">
        <f t="shared" si="2422"/>
        <v>0</v>
      </c>
      <c r="AA1402" s="68" t="str">
        <f t="shared" si="2430"/>
        <v>A+INCORP J=</v>
      </c>
      <c r="AB1402" s="11">
        <f t="shared" si="2431"/>
        <v>44068</v>
      </c>
      <c r="AC1402" s="3"/>
      <c r="AD1402" s="1"/>
      <c r="AE1402" s="11"/>
      <c r="AF1402" s="5"/>
      <c r="AG1402" s="1"/>
      <c r="AH1402" s="1"/>
      <c r="AI1402" s="1"/>
      <c r="AJ1402" s="1"/>
      <c r="AK1402" s="10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5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5"/>
      <c r="HA1402" s="5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  <c r="JK1402" s="1"/>
      <c r="JL1402" s="1"/>
      <c r="JM1402" s="1"/>
      <c r="JN1402" s="1"/>
      <c r="JO1402" s="1"/>
      <c r="JP1402" s="1"/>
      <c r="JQ1402" s="1"/>
      <c r="JR1402" s="1"/>
      <c r="JS1402" s="1"/>
      <c r="JT1402" s="1"/>
      <c r="JU1402" s="1"/>
      <c r="JV1402" s="1"/>
      <c r="JW1402" s="1"/>
      <c r="JX1402" s="1"/>
      <c r="JY1402" s="3"/>
      <c r="JZ1402" s="1"/>
      <c r="KA1402" s="1"/>
      <c r="KB1402" s="1"/>
      <c r="KC1402" s="1"/>
      <c r="KD1402" s="1"/>
      <c r="KE1402" s="1"/>
    </row>
    <row r="1403" spans="1:291" x14ac:dyDescent="0.2">
      <c r="A1403" s="196">
        <f t="shared" si="2423"/>
        <v>44061</v>
      </c>
      <c r="B1403" s="66">
        <f t="shared" si="2414"/>
        <v>22240.86077965</v>
      </c>
      <c r="C1403" s="66">
        <f t="shared" si="2437"/>
        <v>22098.14947076</v>
      </c>
      <c r="D1403" s="77">
        <f t="shared" si="2424"/>
        <v>5325.46</v>
      </c>
      <c r="E1403" s="67">
        <f>VLOOKUP(A1402,[1]Plan1!$DQ$117:$DS$314,3)</f>
        <v>5344.63</v>
      </c>
      <c r="F1403" s="11">
        <f t="shared" si="2425"/>
        <v>44040</v>
      </c>
      <c r="G1403" s="73">
        <f t="shared" si="2415"/>
        <v>3.599689040946652E-3</v>
      </c>
      <c r="H1403" s="11">
        <f t="shared" si="2426"/>
        <v>44068</v>
      </c>
      <c r="I1403" s="11">
        <f t="shared" si="2416"/>
        <v>44068</v>
      </c>
      <c r="J1403" s="1">
        <f t="shared" si="2427"/>
        <v>21</v>
      </c>
      <c r="K1403" s="1">
        <f t="shared" si="2428"/>
        <v>16</v>
      </c>
      <c r="L1403" s="66">
        <f t="shared" si="2417"/>
        <v>1.0027414400000001</v>
      </c>
      <c r="M1403" s="70">
        <f t="shared" si="2438"/>
        <v>1.0025999400000001</v>
      </c>
      <c r="N1403" s="70">
        <f t="shared" si="2432"/>
        <v>1.1233889090498972</v>
      </c>
      <c r="O1403" s="66">
        <f t="shared" si="2434"/>
        <v>1.1264686100000001</v>
      </c>
      <c r="P1403" s="66">
        <f t="shared" si="2418"/>
        <v>22158.730221639998</v>
      </c>
      <c r="Q1403" s="74">
        <f t="shared" si="2419"/>
        <v>0</v>
      </c>
      <c r="R1403" s="75">
        <f t="shared" si="2435"/>
        <v>0</v>
      </c>
      <c r="S1403" s="66">
        <f t="shared" si="2436"/>
        <v>0</v>
      </c>
      <c r="T1403" s="10">
        <f t="shared" si="2429"/>
        <v>0.06</v>
      </c>
      <c r="U1403" s="74">
        <f t="shared" si="2433"/>
        <v>16</v>
      </c>
      <c r="V1403" s="74">
        <v>252</v>
      </c>
      <c r="W1403" s="70">
        <f t="shared" si="2420"/>
        <v>1.003706465</v>
      </c>
      <c r="X1403" s="66">
        <f t="shared" si="2421"/>
        <v>82.130558010000001</v>
      </c>
      <c r="Y1403" s="66">
        <v>0</v>
      </c>
      <c r="Z1403" s="67">
        <f t="shared" si="2422"/>
        <v>0</v>
      </c>
      <c r="AA1403" s="68" t="str">
        <f t="shared" si="2430"/>
        <v>A+INCORP J=</v>
      </c>
      <c r="AB1403" s="11">
        <f t="shared" si="2431"/>
        <v>44068</v>
      </c>
      <c r="AC1403" s="3"/>
      <c r="AD1403" s="1"/>
      <c r="AE1403" s="11"/>
      <c r="AF1403" s="5"/>
      <c r="AG1403" s="1"/>
      <c r="AH1403" s="1"/>
      <c r="AI1403" s="1"/>
      <c r="AJ1403" s="1"/>
      <c r="AK1403" s="10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5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5"/>
      <c r="HA1403" s="5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  <c r="JK1403" s="1"/>
      <c r="JL1403" s="1"/>
      <c r="JM1403" s="1"/>
      <c r="JN1403" s="1"/>
      <c r="JO1403" s="1"/>
      <c r="JP1403" s="1"/>
      <c r="JQ1403" s="1"/>
      <c r="JR1403" s="1"/>
      <c r="JS1403" s="1"/>
      <c r="JT1403" s="1"/>
      <c r="JU1403" s="1"/>
      <c r="JV1403" s="1"/>
      <c r="JW1403" s="1"/>
      <c r="JX1403" s="1"/>
      <c r="JY1403" s="3"/>
      <c r="JZ1403" s="1"/>
      <c r="KA1403" s="1"/>
      <c r="KB1403" s="1"/>
      <c r="KC1403" s="1"/>
      <c r="KD1403" s="1"/>
      <c r="KE1403" s="1"/>
    </row>
    <row r="1404" spans="1:291" x14ac:dyDescent="0.2">
      <c r="A1404" s="196">
        <f t="shared" si="2423"/>
        <v>44062</v>
      </c>
      <c r="B1404" s="66">
        <f t="shared" si="2414"/>
        <v>22249.810798359998</v>
      </c>
      <c r="C1404" s="66">
        <f t="shared" si="2437"/>
        <v>22098.14947076</v>
      </c>
      <c r="D1404" s="77">
        <f t="shared" si="2424"/>
        <v>5325.46</v>
      </c>
      <c r="E1404" s="67">
        <f>VLOOKUP(A1403,[1]Plan1!$DQ$117:$DS$314,3)</f>
        <v>5344.63</v>
      </c>
      <c r="F1404" s="11">
        <f t="shared" si="2425"/>
        <v>44040</v>
      </c>
      <c r="G1404" s="73">
        <f t="shared" si="2415"/>
        <v>3.599689040946652E-3</v>
      </c>
      <c r="H1404" s="11">
        <f t="shared" si="2426"/>
        <v>44068</v>
      </c>
      <c r="I1404" s="11">
        <f t="shared" si="2416"/>
        <v>44068</v>
      </c>
      <c r="J1404" s="1">
        <f t="shared" si="2427"/>
        <v>21</v>
      </c>
      <c r="K1404" s="1">
        <f t="shared" si="2428"/>
        <v>17</v>
      </c>
      <c r="L1404" s="66">
        <f t="shared" si="2417"/>
        <v>1.00291303</v>
      </c>
      <c r="M1404" s="70">
        <f t="shared" si="2438"/>
        <v>1.0025999400000001</v>
      </c>
      <c r="N1404" s="70">
        <f t="shared" si="2432"/>
        <v>1.1233889090498972</v>
      </c>
      <c r="O1404" s="66">
        <f t="shared" si="2434"/>
        <v>1.1266613700000001</v>
      </c>
      <c r="P1404" s="66">
        <f t="shared" si="2418"/>
        <v>22162.522043109999</v>
      </c>
      <c r="Q1404" s="74">
        <f t="shared" si="2419"/>
        <v>0</v>
      </c>
      <c r="R1404" s="75">
        <f t="shared" si="2435"/>
        <v>0</v>
      </c>
      <c r="S1404" s="66">
        <f t="shared" si="2436"/>
        <v>0</v>
      </c>
      <c r="T1404" s="10">
        <f t="shared" si="2429"/>
        <v>0.06</v>
      </c>
      <c r="U1404" s="74">
        <f t="shared" si="2433"/>
        <v>17</v>
      </c>
      <c r="V1404" s="74">
        <v>252</v>
      </c>
      <c r="W1404" s="70">
        <f t="shared" si="2420"/>
        <v>1.0039385750000001</v>
      </c>
      <c r="X1404" s="66">
        <f t="shared" si="2421"/>
        <v>87.288755249999994</v>
      </c>
      <c r="Y1404" s="66">
        <v>0</v>
      </c>
      <c r="Z1404" s="67">
        <f t="shared" si="2422"/>
        <v>0</v>
      </c>
      <c r="AA1404" s="68" t="str">
        <f t="shared" si="2430"/>
        <v>A+INCORP J=</v>
      </c>
      <c r="AB1404" s="11">
        <f t="shared" si="2431"/>
        <v>44068</v>
      </c>
      <c r="AC1404" s="3"/>
      <c r="AD1404" s="1"/>
      <c r="AE1404" s="11"/>
      <c r="AF1404" s="5"/>
      <c r="AG1404" s="1"/>
      <c r="AH1404" s="1"/>
      <c r="AI1404" s="1"/>
      <c r="AJ1404" s="1"/>
      <c r="AK1404" s="10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5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5"/>
      <c r="HA1404" s="5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  <c r="JK1404" s="1"/>
      <c r="JL1404" s="1"/>
      <c r="JM1404" s="1"/>
      <c r="JN1404" s="1"/>
      <c r="JO1404" s="1"/>
      <c r="JP1404" s="1"/>
      <c r="JQ1404" s="1"/>
      <c r="JR1404" s="1"/>
      <c r="JS1404" s="1"/>
      <c r="JT1404" s="1"/>
      <c r="JU1404" s="1"/>
      <c r="JV1404" s="1"/>
      <c r="JW1404" s="1"/>
      <c r="JX1404" s="1"/>
      <c r="JY1404" s="3"/>
      <c r="JZ1404" s="1"/>
      <c r="KA1404" s="1"/>
      <c r="KB1404" s="1"/>
      <c r="KC1404" s="1"/>
      <c r="KD1404" s="1"/>
      <c r="KE1404" s="1"/>
    </row>
    <row r="1405" spans="1:291" x14ac:dyDescent="0.2">
      <c r="A1405" s="196">
        <f t="shared" si="2423"/>
        <v>44063</v>
      </c>
      <c r="B1405" s="66">
        <f t="shared" si="2414"/>
        <v>22258.76441783</v>
      </c>
      <c r="C1405" s="66">
        <f t="shared" si="2437"/>
        <v>22098.14947076</v>
      </c>
      <c r="D1405" s="77">
        <f t="shared" si="2424"/>
        <v>5325.46</v>
      </c>
      <c r="E1405" s="67">
        <f>VLOOKUP(A1404,[1]Plan1!$DQ$117:$DS$314,3)</f>
        <v>5344.63</v>
      </c>
      <c r="F1405" s="11">
        <f t="shared" si="2425"/>
        <v>44040</v>
      </c>
      <c r="G1405" s="73">
        <f t="shared" si="2415"/>
        <v>3.599689040946652E-3</v>
      </c>
      <c r="H1405" s="11">
        <f t="shared" si="2426"/>
        <v>44068</v>
      </c>
      <c r="I1405" s="11">
        <f t="shared" si="2416"/>
        <v>44068</v>
      </c>
      <c r="J1405" s="1">
        <f t="shared" si="2427"/>
        <v>21</v>
      </c>
      <c r="K1405" s="1">
        <f t="shared" si="2428"/>
        <v>18</v>
      </c>
      <c r="L1405" s="66">
        <f t="shared" si="2417"/>
        <v>1.0030846499999999</v>
      </c>
      <c r="M1405" s="70">
        <f t="shared" si="2438"/>
        <v>1.0025999400000001</v>
      </c>
      <c r="N1405" s="70">
        <f t="shared" si="2432"/>
        <v>1.1233889090498972</v>
      </c>
      <c r="O1405" s="66">
        <f t="shared" si="2434"/>
        <v>1.1268541700000001</v>
      </c>
      <c r="P1405" s="66">
        <f t="shared" si="2418"/>
        <v>22166.31452752</v>
      </c>
      <c r="Q1405" s="74">
        <f t="shared" si="2419"/>
        <v>0</v>
      </c>
      <c r="R1405" s="75">
        <f t="shared" si="2435"/>
        <v>0</v>
      </c>
      <c r="S1405" s="66">
        <f t="shared" si="2436"/>
        <v>0</v>
      </c>
      <c r="T1405" s="10">
        <f t="shared" si="2429"/>
        <v>0.06</v>
      </c>
      <c r="U1405" s="74">
        <f t="shared" si="2433"/>
        <v>18</v>
      </c>
      <c r="V1405" s="74">
        <v>252</v>
      </c>
      <c r="W1405" s="70">
        <f t="shared" si="2420"/>
        <v>1.004170738</v>
      </c>
      <c r="X1405" s="66">
        <f t="shared" si="2421"/>
        <v>92.449890310000001</v>
      </c>
      <c r="Y1405" s="66">
        <v>0</v>
      </c>
      <c r="Z1405" s="67">
        <f t="shared" si="2422"/>
        <v>0</v>
      </c>
      <c r="AA1405" s="68" t="str">
        <f t="shared" si="2430"/>
        <v>A+INCORP J=</v>
      </c>
      <c r="AB1405" s="11">
        <f t="shared" si="2431"/>
        <v>44068</v>
      </c>
      <c r="AC1405" s="3"/>
      <c r="AD1405" s="1"/>
      <c r="AE1405" s="11"/>
      <c r="AF1405" s="5"/>
      <c r="AG1405" s="1"/>
      <c r="AH1405" s="1"/>
      <c r="AI1405" s="1"/>
      <c r="AJ1405" s="1"/>
      <c r="AK1405" s="10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5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5"/>
      <c r="HA1405" s="5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3"/>
      <c r="JZ1405" s="1"/>
      <c r="KA1405" s="1"/>
      <c r="KB1405" s="1"/>
      <c r="KC1405" s="1"/>
      <c r="KD1405" s="1"/>
      <c r="KE1405" s="1"/>
    </row>
    <row r="1406" spans="1:291" x14ac:dyDescent="0.2">
      <c r="A1406" s="196">
        <f t="shared" si="2423"/>
        <v>44064</v>
      </c>
      <c r="B1406" s="66">
        <f t="shared" si="2414"/>
        <v>22267.721661309999</v>
      </c>
      <c r="C1406" s="66">
        <f t="shared" si="2437"/>
        <v>22098.14947076</v>
      </c>
      <c r="D1406" s="77">
        <f t="shared" si="2424"/>
        <v>5325.46</v>
      </c>
      <c r="E1406" s="67">
        <f>VLOOKUP(A1405,[1]Plan1!$DQ$117:$DS$314,3)</f>
        <v>5344.63</v>
      </c>
      <c r="F1406" s="11">
        <f t="shared" si="2425"/>
        <v>44040</v>
      </c>
      <c r="G1406" s="73">
        <f t="shared" si="2415"/>
        <v>3.599689040946652E-3</v>
      </c>
      <c r="H1406" s="11">
        <f t="shared" si="2426"/>
        <v>44068</v>
      </c>
      <c r="I1406" s="11">
        <f t="shared" si="2416"/>
        <v>44068</v>
      </c>
      <c r="J1406" s="1">
        <f t="shared" si="2427"/>
        <v>21</v>
      </c>
      <c r="K1406" s="1">
        <f t="shared" si="2428"/>
        <v>19</v>
      </c>
      <c r="L1406" s="66">
        <f t="shared" si="2417"/>
        <v>1.0032563000000001</v>
      </c>
      <c r="M1406" s="70">
        <f t="shared" si="2438"/>
        <v>1.0025999400000001</v>
      </c>
      <c r="N1406" s="70">
        <f t="shared" si="2432"/>
        <v>1.1233889090498972</v>
      </c>
      <c r="O1406" s="66">
        <f t="shared" si="2434"/>
        <v>1.1270469999999999</v>
      </c>
      <c r="P1406" s="66">
        <f t="shared" si="2418"/>
        <v>22170.107674880001</v>
      </c>
      <c r="Q1406" s="74">
        <f t="shared" si="2419"/>
        <v>0</v>
      </c>
      <c r="R1406" s="75">
        <f t="shared" si="2435"/>
        <v>0</v>
      </c>
      <c r="S1406" s="66">
        <f t="shared" si="2436"/>
        <v>0</v>
      </c>
      <c r="T1406" s="10">
        <f t="shared" si="2429"/>
        <v>0.06</v>
      </c>
      <c r="U1406" s="74">
        <f t="shared" si="2433"/>
        <v>19</v>
      </c>
      <c r="V1406" s="74">
        <v>252</v>
      </c>
      <c r="W1406" s="70">
        <f t="shared" si="2420"/>
        <v>1.004402955</v>
      </c>
      <c r="X1406" s="66">
        <f t="shared" si="2421"/>
        <v>97.613986429999997</v>
      </c>
      <c r="Y1406" s="66">
        <v>0</v>
      </c>
      <c r="Z1406" s="67">
        <f t="shared" si="2422"/>
        <v>0</v>
      </c>
      <c r="AA1406" s="68" t="str">
        <f t="shared" si="2430"/>
        <v>A+INCORP J=</v>
      </c>
      <c r="AB1406" s="11">
        <f t="shared" si="2431"/>
        <v>44068</v>
      </c>
      <c r="AC1406" s="3"/>
      <c r="AD1406" s="1"/>
      <c r="AE1406" s="11"/>
      <c r="AF1406" s="5"/>
      <c r="AG1406" s="1"/>
      <c r="AH1406" s="1"/>
      <c r="AI1406" s="1"/>
      <c r="AJ1406" s="1"/>
      <c r="AK1406" s="10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5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5"/>
      <c r="HA1406" s="5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  <c r="JK1406" s="1"/>
      <c r="JL1406" s="1"/>
      <c r="JM1406" s="1"/>
      <c r="JN1406" s="1"/>
      <c r="JO1406" s="1"/>
      <c r="JP1406" s="1"/>
      <c r="JQ1406" s="1"/>
      <c r="JR1406" s="1"/>
      <c r="JS1406" s="1"/>
      <c r="JT1406" s="1"/>
      <c r="JU1406" s="1"/>
      <c r="JV1406" s="1"/>
      <c r="JW1406" s="1"/>
      <c r="JX1406" s="1"/>
      <c r="JY1406" s="3"/>
      <c r="JZ1406" s="1"/>
      <c r="KA1406" s="1"/>
      <c r="KB1406" s="1"/>
      <c r="KC1406" s="1"/>
      <c r="KD1406" s="1"/>
      <c r="KE1406" s="1"/>
    </row>
    <row r="1407" spans="1:291" x14ac:dyDescent="0.2">
      <c r="A1407" s="196">
        <f t="shared" si="2423"/>
        <v>44065</v>
      </c>
      <c r="B1407" s="66">
        <f t="shared" si="2414"/>
        <v>22276.682529859998</v>
      </c>
      <c r="C1407" s="66">
        <f t="shared" si="2437"/>
        <v>22098.14947076</v>
      </c>
      <c r="D1407" s="77">
        <f t="shared" si="2424"/>
        <v>5325.46</v>
      </c>
      <c r="E1407" s="67">
        <f>VLOOKUP(A1406,[1]Plan1!$DQ$117:$DS$314,3)</f>
        <v>5344.63</v>
      </c>
      <c r="F1407" s="11">
        <f t="shared" si="2425"/>
        <v>44040</v>
      </c>
      <c r="G1407" s="73">
        <f t="shared" si="2415"/>
        <v>3.599689040946652E-3</v>
      </c>
      <c r="H1407" s="11">
        <f t="shared" si="2426"/>
        <v>44068</v>
      </c>
      <c r="I1407" s="11">
        <f t="shared" si="2416"/>
        <v>44068</v>
      </c>
      <c r="J1407" s="1">
        <f t="shared" si="2427"/>
        <v>21</v>
      </c>
      <c r="K1407" s="1">
        <f t="shared" si="2428"/>
        <v>20</v>
      </c>
      <c r="L1407" s="66">
        <f t="shared" si="2417"/>
        <v>1.0034279800000001</v>
      </c>
      <c r="M1407" s="70">
        <f t="shared" si="2438"/>
        <v>1.0025999400000001</v>
      </c>
      <c r="N1407" s="70">
        <f t="shared" si="2432"/>
        <v>1.1233889090498972</v>
      </c>
      <c r="O1407" s="66">
        <f t="shared" si="2434"/>
        <v>1.12723986</v>
      </c>
      <c r="P1407" s="66">
        <f t="shared" si="2418"/>
        <v>22173.901485179998</v>
      </c>
      <c r="Q1407" s="74">
        <f t="shared" si="2419"/>
        <v>0</v>
      </c>
      <c r="R1407" s="75">
        <f t="shared" si="2435"/>
        <v>0</v>
      </c>
      <c r="S1407" s="66">
        <f t="shared" si="2436"/>
        <v>0</v>
      </c>
      <c r="T1407" s="10">
        <f t="shared" si="2429"/>
        <v>0.06</v>
      </c>
      <c r="U1407" s="74">
        <f t="shared" si="2433"/>
        <v>20</v>
      </c>
      <c r="V1407" s="74">
        <v>252</v>
      </c>
      <c r="W1407" s="70">
        <f t="shared" si="2420"/>
        <v>1.004635226</v>
      </c>
      <c r="X1407" s="66">
        <f t="shared" si="2421"/>
        <v>102.78104467999999</v>
      </c>
      <c r="Y1407" s="66">
        <v>0</v>
      </c>
      <c r="Z1407" s="67">
        <f t="shared" si="2422"/>
        <v>0</v>
      </c>
      <c r="AA1407" s="68" t="str">
        <f t="shared" si="2430"/>
        <v>A+INCORP J=</v>
      </c>
      <c r="AB1407" s="11">
        <f t="shared" si="2431"/>
        <v>44068</v>
      </c>
      <c r="AC1407" s="3"/>
      <c r="AD1407" s="1"/>
      <c r="AE1407" s="11"/>
      <c r="AF1407" s="5"/>
      <c r="AG1407" s="1"/>
      <c r="AH1407" s="1"/>
      <c r="AI1407" s="1"/>
      <c r="AJ1407" s="1"/>
      <c r="AK1407" s="10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5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5"/>
      <c r="HA1407" s="5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  <c r="JK1407" s="1"/>
      <c r="JL1407" s="1"/>
      <c r="JM1407" s="1"/>
      <c r="JN1407" s="1"/>
      <c r="JO1407" s="1"/>
      <c r="JP1407" s="1"/>
      <c r="JQ1407" s="1"/>
      <c r="JR1407" s="1"/>
      <c r="JS1407" s="1"/>
      <c r="JT1407" s="1"/>
      <c r="JU1407" s="1"/>
      <c r="JV1407" s="1"/>
      <c r="JW1407" s="1"/>
      <c r="JX1407" s="1"/>
      <c r="JY1407" s="3"/>
      <c r="JZ1407" s="1"/>
      <c r="KA1407" s="1"/>
      <c r="KB1407" s="1"/>
      <c r="KC1407" s="1"/>
      <c r="KD1407" s="1"/>
      <c r="KE1407" s="1"/>
    </row>
    <row r="1408" spans="1:291" x14ac:dyDescent="0.2">
      <c r="A1408" s="196">
        <f t="shared" si="2423"/>
        <v>44066</v>
      </c>
      <c r="B1408" s="66">
        <f t="shared" si="2414"/>
        <v>22276.682529859998</v>
      </c>
      <c r="C1408" s="66">
        <f t="shared" si="2437"/>
        <v>22098.14947076</v>
      </c>
      <c r="D1408" s="77">
        <f t="shared" si="2424"/>
        <v>5325.46</v>
      </c>
      <c r="E1408" s="67">
        <f>VLOOKUP(A1407,[1]Plan1!$DQ$117:$DS$314,3)</f>
        <v>5344.63</v>
      </c>
      <c r="F1408" s="11">
        <f t="shared" si="2425"/>
        <v>44040</v>
      </c>
      <c r="G1408" s="73">
        <f t="shared" si="2415"/>
        <v>3.599689040946652E-3</v>
      </c>
      <c r="H1408" s="11">
        <f t="shared" si="2426"/>
        <v>44068</v>
      </c>
      <c r="I1408" s="11">
        <f t="shared" si="2416"/>
        <v>44068</v>
      </c>
      <c r="J1408" s="1">
        <f t="shared" si="2427"/>
        <v>21</v>
      </c>
      <c r="K1408" s="1">
        <f t="shared" si="2428"/>
        <v>20</v>
      </c>
      <c r="L1408" s="66">
        <f t="shared" si="2417"/>
        <v>1.0034279800000001</v>
      </c>
      <c r="M1408" s="70">
        <f t="shared" si="2438"/>
        <v>1.0025999400000001</v>
      </c>
      <c r="N1408" s="70">
        <f t="shared" si="2432"/>
        <v>1.1233889090498972</v>
      </c>
      <c r="O1408" s="66">
        <f t="shared" si="2434"/>
        <v>1.12723986</v>
      </c>
      <c r="P1408" s="66">
        <f t="shared" si="2418"/>
        <v>22173.901485179998</v>
      </c>
      <c r="Q1408" s="74">
        <f t="shared" si="2419"/>
        <v>0</v>
      </c>
      <c r="R1408" s="75">
        <f t="shared" si="2435"/>
        <v>0</v>
      </c>
      <c r="S1408" s="66">
        <f t="shared" si="2436"/>
        <v>0</v>
      </c>
      <c r="T1408" s="10">
        <f t="shared" si="2429"/>
        <v>0.06</v>
      </c>
      <c r="U1408" s="74">
        <f t="shared" si="2433"/>
        <v>20</v>
      </c>
      <c r="V1408" s="74">
        <v>252</v>
      </c>
      <c r="W1408" s="70">
        <f t="shared" si="2420"/>
        <v>1.004635226</v>
      </c>
      <c r="X1408" s="66">
        <f t="shared" si="2421"/>
        <v>102.78104467999999</v>
      </c>
      <c r="Y1408" s="66">
        <v>0</v>
      </c>
      <c r="Z1408" s="67">
        <f t="shared" si="2422"/>
        <v>0</v>
      </c>
      <c r="AA1408" s="68" t="str">
        <f t="shared" si="2430"/>
        <v>A+INCORP J=</v>
      </c>
      <c r="AB1408" s="11">
        <f t="shared" si="2431"/>
        <v>44068</v>
      </c>
      <c r="AC1408" s="3"/>
      <c r="AD1408" s="1"/>
      <c r="AE1408" s="11"/>
      <c r="AF1408" s="5"/>
      <c r="AG1408" s="1"/>
      <c r="AH1408" s="1"/>
      <c r="AI1408" s="1"/>
      <c r="AJ1408" s="1"/>
      <c r="AK1408" s="10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5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5"/>
      <c r="HA1408" s="5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  <c r="JK1408" s="1"/>
      <c r="JL1408" s="1"/>
      <c r="JM1408" s="1"/>
      <c r="JN1408" s="1"/>
      <c r="JO1408" s="1"/>
      <c r="JP1408" s="1"/>
      <c r="JQ1408" s="1"/>
      <c r="JR1408" s="1"/>
      <c r="JS1408" s="1"/>
      <c r="JT1408" s="1"/>
      <c r="JU1408" s="1"/>
      <c r="JV1408" s="1"/>
      <c r="JW1408" s="1"/>
      <c r="JX1408" s="1"/>
      <c r="JY1408" s="3"/>
      <c r="JZ1408" s="1"/>
      <c r="KA1408" s="1"/>
      <c r="KB1408" s="1"/>
      <c r="KC1408" s="1"/>
      <c r="KD1408" s="1"/>
      <c r="KE1408" s="1"/>
    </row>
    <row r="1409" spans="1:291" x14ac:dyDescent="0.2">
      <c r="A1409" s="196">
        <f t="shared" si="2423"/>
        <v>44067</v>
      </c>
      <c r="B1409" s="66">
        <f t="shared" si="2414"/>
        <v>22276.682529859998</v>
      </c>
      <c r="C1409" s="66">
        <f t="shared" si="2437"/>
        <v>22098.14947076</v>
      </c>
      <c r="D1409" s="77">
        <f t="shared" si="2424"/>
        <v>5325.46</v>
      </c>
      <c r="E1409" s="67">
        <f>VLOOKUP(A1408,[1]Plan1!$DQ$117:$DS$314,3)</f>
        <v>5344.63</v>
      </c>
      <c r="F1409" s="11">
        <f t="shared" si="2425"/>
        <v>44040</v>
      </c>
      <c r="G1409" s="73">
        <f t="shared" si="2415"/>
        <v>3.599689040946652E-3</v>
      </c>
      <c r="H1409" s="11">
        <f t="shared" si="2426"/>
        <v>44068</v>
      </c>
      <c r="I1409" s="11">
        <f t="shared" si="2416"/>
        <v>44068</v>
      </c>
      <c r="J1409" s="1">
        <f t="shared" si="2427"/>
        <v>21</v>
      </c>
      <c r="K1409" s="1">
        <f t="shared" si="2428"/>
        <v>20</v>
      </c>
      <c r="L1409" s="66">
        <f t="shared" si="2417"/>
        <v>1.0034279800000001</v>
      </c>
      <c r="M1409" s="70">
        <f t="shared" si="2438"/>
        <v>1.0025999400000001</v>
      </c>
      <c r="N1409" s="70">
        <f t="shared" si="2432"/>
        <v>1.1233889090498972</v>
      </c>
      <c r="O1409" s="66">
        <f t="shared" si="2434"/>
        <v>1.12723986</v>
      </c>
      <c r="P1409" s="66">
        <f t="shared" si="2418"/>
        <v>22173.901485179998</v>
      </c>
      <c r="Q1409" s="74">
        <f t="shared" si="2419"/>
        <v>0</v>
      </c>
      <c r="R1409" s="75">
        <f t="shared" si="2435"/>
        <v>0</v>
      </c>
      <c r="S1409" s="66">
        <f t="shared" si="2436"/>
        <v>0</v>
      </c>
      <c r="T1409" s="10">
        <f t="shared" si="2429"/>
        <v>0.06</v>
      </c>
      <c r="U1409" s="74">
        <f t="shared" si="2433"/>
        <v>20</v>
      </c>
      <c r="V1409" s="74">
        <v>252</v>
      </c>
      <c r="W1409" s="70">
        <f t="shared" si="2420"/>
        <v>1.004635226</v>
      </c>
      <c r="X1409" s="66">
        <f t="shared" si="2421"/>
        <v>102.78104467999999</v>
      </c>
      <c r="Y1409" s="66">
        <v>0</v>
      </c>
      <c r="Z1409" s="67">
        <f t="shared" si="2422"/>
        <v>0</v>
      </c>
      <c r="AA1409" s="68" t="str">
        <f t="shared" si="2430"/>
        <v>A+INCORP J=</v>
      </c>
      <c r="AB1409" s="11">
        <f t="shared" si="2431"/>
        <v>44068</v>
      </c>
      <c r="AC1409" s="3"/>
      <c r="AD1409" s="1"/>
      <c r="AE1409" s="11"/>
      <c r="AF1409" s="5"/>
      <c r="AG1409" s="1"/>
      <c r="AH1409" s="1"/>
      <c r="AI1409" s="1"/>
      <c r="AJ1409" s="1"/>
      <c r="AK1409" s="10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5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5"/>
      <c r="HA1409" s="5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  <c r="JK1409" s="1"/>
      <c r="JL1409" s="1"/>
      <c r="JM1409" s="1"/>
      <c r="JN1409" s="1"/>
      <c r="JO1409" s="1"/>
      <c r="JP1409" s="1"/>
      <c r="JQ1409" s="1"/>
      <c r="JR1409" s="1"/>
      <c r="JS1409" s="1"/>
      <c r="JT1409" s="1"/>
      <c r="JU1409" s="1"/>
      <c r="JV1409" s="1"/>
      <c r="JW1409" s="1"/>
      <c r="JX1409" s="1"/>
      <c r="JY1409" s="3"/>
      <c r="JZ1409" s="1"/>
      <c r="KA1409" s="1"/>
      <c r="KB1409" s="1"/>
      <c r="KC1409" s="1"/>
      <c r="KD1409" s="1"/>
      <c r="KE1409" s="1"/>
    </row>
    <row r="1410" spans="1:291" x14ac:dyDescent="0.2">
      <c r="A1410" s="196">
        <f t="shared" si="2423"/>
        <v>44068</v>
      </c>
      <c r="B1410" s="66">
        <f t="shared" si="2414"/>
        <v>22285.646802499999</v>
      </c>
      <c r="C1410" s="66">
        <f t="shared" si="2437"/>
        <v>22098.14947076</v>
      </c>
      <c r="D1410" s="77">
        <f t="shared" si="2424"/>
        <v>5325.46</v>
      </c>
      <c r="E1410" s="67">
        <f>VLOOKUP(A1409,[1]Plan1!$DQ$117:$DS$314,3)</f>
        <v>5344.63</v>
      </c>
      <c r="F1410" s="11">
        <f t="shared" si="2425"/>
        <v>44040</v>
      </c>
      <c r="G1410" s="73">
        <f t="shared" si="2415"/>
        <v>3.599689040946652E-3</v>
      </c>
      <c r="H1410" s="11">
        <f t="shared" si="2426"/>
        <v>44099</v>
      </c>
      <c r="I1410" s="11">
        <f t="shared" si="2416"/>
        <v>44068</v>
      </c>
      <c r="J1410" s="1">
        <f t="shared" si="2427"/>
        <v>21</v>
      </c>
      <c r="K1410" s="1">
        <f t="shared" si="2428"/>
        <v>21</v>
      </c>
      <c r="L1410" s="66">
        <f t="shared" si="2417"/>
        <v>1.00359968</v>
      </c>
      <c r="M1410" s="70">
        <f t="shared" si="2438"/>
        <v>1.0025999400000001</v>
      </c>
      <c r="N1410" s="70">
        <f t="shared" si="2432"/>
        <v>1.1233889090498972</v>
      </c>
      <c r="O1410" s="66">
        <f t="shared" si="2434"/>
        <v>1.1274327399999999</v>
      </c>
      <c r="P1410" s="66">
        <f t="shared" si="2418"/>
        <v>22177.695737440001</v>
      </c>
      <c r="Q1410" s="74">
        <f t="shared" si="2419"/>
        <v>46</v>
      </c>
      <c r="R1410" s="75">
        <f t="shared" si="2435"/>
        <v>0.14088102735115271</v>
      </c>
      <c r="S1410" s="66">
        <f t="shared" si="2436"/>
        <v>3113.21</v>
      </c>
      <c r="T1410" s="10">
        <f t="shared" si="2429"/>
        <v>0.06</v>
      </c>
      <c r="U1410" s="74">
        <f t="shared" si="2433"/>
        <v>21</v>
      </c>
      <c r="V1410" s="74">
        <v>252</v>
      </c>
      <c r="W1410" s="70">
        <f t="shared" si="2420"/>
        <v>1.004867551</v>
      </c>
      <c r="X1410" s="66">
        <f t="shared" si="2421"/>
        <v>107.95106506</v>
      </c>
      <c r="Y1410" s="66">
        <v>0</v>
      </c>
      <c r="Z1410" s="67">
        <f t="shared" si="2422"/>
        <v>3221.1610650600001</v>
      </c>
      <c r="AA1410" s="68" t="str">
        <f t="shared" si="2430"/>
        <v>A+INCORP J=</v>
      </c>
      <c r="AB1410" s="11">
        <f t="shared" si="2431"/>
        <v>44068</v>
      </c>
      <c r="AC1410" s="3"/>
      <c r="AD1410" s="1"/>
      <c r="AE1410" s="11"/>
      <c r="AF1410" s="5"/>
      <c r="AG1410" s="1"/>
      <c r="AH1410" s="1"/>
      <c r="AI1410" s="1"/>
      <c r="AJ1410" s="1"/>
      <c r="AK1410" s="10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5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5"/>
      <c r="HA1410" s="5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  <c r="JK1410" s="1"/>
      <c r="JL1410" s="1"/>
      <c r="JM1410" s="1"/>
      <c r="JN1410" s="1"/>
      <c r="JO1410" s="1"/>
      <c r="JP1410" s="1"/>
      <c r="JQ1410" s="1"/>
      <c r="JR1410" s="1"/>
      <c r="JS1410" s="1"/>
      <c r="JT1410" s="1"/>
      <c r="JU1410" s="1"/>
      <c r="JV1410" s="1"/>
      <c r="JW1410" s="1"/>
      <c r="JX1410" s="1"/>
      <c r="JY1410" s="3"/>
      <c r="JZ1410" s="1"/>
      <c r="KA1410" s="1"/>
      <c r="KB1410" s="1"/>
      <c r="KC1410" s="1"/>
      <c r="KD1410" s="1"/>
      <c r="KE1410" s="1"/>
    </row>
    <row r="1411" spans="1:291" x14ac:dyDescent="0.2">
      <c r="A1411" s="196">
        <f t="shared" si="2423"/>
        <v>44069</v>
      </c>
      <c r="B1411" s="66">
        <f t="shared" si="2414"/>
        <v>19178.96057313</v>
      </c>
      <c r="C1411" s="66">
        <f t="shared" si="2437"/>
        <v>19172.4368025</v>
      </c>
      <c r="D1411" s="77">
        <f t="shared" si="2424"/>
        <v>5344.63</v>
      </c>
      <c r="E1411" s="67">
        <f>VLOOKUP(A1410,[1]Plan1!$DQ$117:$DS$314,3)</f>
        <v>5357.46</v>
      </c>
      <c r="F1411" s="11">
        <f t="shared" si="2425"/>
        <v>44069</v>
      </c>
      <c r="G1411" s="73">
        <f t="shared" si="2415"/>
        <v>2.4005403554596683E-3</v>
      </c>
      <c r="H1411" s="11">
        <f t="shared" si="2426"/>
        <v>44099</v>
      </c>
      <c r="I1411" s="11">
        <f t="shared" si="2416"/>
        <v>44099</v>
      </c>
      <c r="J1411" s="1">
        <f t="shared" si="2427"/>
        <v>22</v>
      </c>
      <c r="K1411" s="1">
        <f t="shared" si="2428"/>
        <v>1</v>
      </c>
      <c r="L1411" s="66">
        <f t="shared" si="2417"/>
        <v>1.00010899</v>
      </c>
      <c r="M1411" s="70">
        <f t="shared" si="2438"/>
        <v>1.00359968</v>
      </c>
      <c r="N1411" s="70">
        <f t="shared" si="2432"/>
        <v>1.1274327496380259</v>
      </c>
      <c r="O1411" s="66">
        <f t="shared" si="2434"/>
        <v>1.1275556200000001</v>
      </c>
      <c r="P1411" s="66">
        <f t="shared" si="2418"/>
        <v>19174.526406379999</v>
      </c>
      <c r="Q1411" s="74">
        <f t="shared" si="2419"/>
        <v>0</v>
      </c>
      <c r="R1411" s="75">
        <f t="shared" si="2435"/>
        <v>0</v>
      </c>
      <c r="S1411" s="66">
        <f t="shared" si="2436"/>
        <v>0</v>
      </c>
      <c r="T1411" s="10">
        <f t="shared" si="2429"/>
        <v>0.06</v>
      </c>
      <c r="U1411" s="74">
        <f t="shared" si="2433"/>
        <v>1</v>
      </c>
      <c r="V1411" s="74">
        <v>252</v>
      </c>
      <c r="W1411" s="70">
        <f t="shared" si="2420"/>
        <v>1.0002312529999999</v>
      </c>
      <c r="X1411" s="66">
        <f t="shared" si="2421"/>
        <v>4.4341667500000002</v>
      </c>
      <c r="Y1411" s="66">
        <v>0</v>
      </c>
      <c r="Z1411" s="67">
        <f t="shared" si="2422"/>
        <v>0</v>
      </c>
      <c r="AA1411" s="68" t="str">
        <f t="shared" si="2430"/>
        <v>A+INCORP J=</v>
      </c>
      <c r="AB1411" s="11">
        <f t="shared" si="2431"/>
        <v>44099</v>
      </c>
      <c r="AC1411" s="3"/>
      <c r="AD1411" s="1"/>
      <c r="AE1411" s="11"/>
      <c r="AF1411" s="5"/>
      <c r="AG1411" s="1"/>
      <c r="AH1411" s="1"/>
      <c r="AI1411" s="1"/>
      <c r="AJ1411" s="1"/>
      <c r="AK1411" s="10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5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5"/>
      <c r="HA1411" s="5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  <c r="JK1411" s="1"/>
      <c r="JL1411" s="1"/>
      <c r="JM1411" s="1"/>
      <c r="JN1411" s="1"/>
      <c r="JO1411" s="1"/>
      <c r="JP1411" s="1"/>
      <c r="JQ1411" s="1"/>
      <c r="JR1411" s="1"/>
      <c r="JS1411" s="1"/>
      <c r="JT1411" s="1"/>
      <c r="JU1411" s="1"/>
      <c r="JV1411" s="1"/>
      <c r="JW1411" s="1"/>
      <c r="JX1411" s="1"/>
      <c r="JY1411" s="3"/>
      <c r="JZ1411" s="1"/>
      <c r="KA1411" s="1"/>
      <c r="KB1411" s="1"/>
      <c r="KC1411" s="1"/>
      <c r="KD1411" s="1"/>
      <c r="KE1411" s="1"/>
    </row>
    <row r="1412" spans="1:291" x14ac:dyDescent="0.2">
      <c r="A1412" s="196">
        <f t="shared" si="2423"/>
        <v>44070</v>
      </c>
      <c r="B1412" s="66">
        <f t="shared" si="2414"/>
        <v>19185.486518400001</v>
      </c>
      <c r="C1412" s="66">
        <f t="shared" si="2437"/>
        <v>19172.4368025</v>
      </c>
      <c r="D1412" s="77">
        <f t="shared" si="2424"/>
        <v>5344.63</v>
      </c>
      <c r="E1412" s="67">
        <f>VLOOKUP(A1411,[1]Plan1!$DQ$117:$DS$314,3)</f>
        <v>5357.46</v>
      </c>
      <c r="F1412" s="11">
        <f t="shared" si="2425"/>
        <v>44069</v>
      </c>
      <c r="G1412" s="73">
        <f t="shared" si="2415"/>
        <v>2.4005403554596683E-3</v>
      </c>
      <c r="H1412" s="11">
        <f t="shared" si="2426"/>
        <v>44099</v>
      </c>
      <c r="I1412" s="11">
        <f t="shared" si="2416"/>
        <v>44099</v>
      </c>
      <c r="J1412" s="1">
        <f t="shared" si="2427"/>
        <v>22</v>
      </c>
      <c r="K1412" s="1">
        <f t="shared" si="2428"/>
        <v>2</v>
      </c>
      <c r="L1412" s="66">
        <f t="shared" si="2417"/>
        <v>1.0002179899999999</v>
      </c>
      <c r="M1412" s="70">
        <f t="shared" si="2438"/>
        <v>1.00359968</v>
      </c>
      <c r="N1412" s="70">
        <f t="shared" si="2432"/>
        <v>1.1274327496380259</v>
      </c>
      <c r="O1412" s="66">
        <f t="shared" si="2434"/>
        <v>1.12767851</v>
      </c>
      <c r="P1412" s="66">
        <f t="shared" si="2418"/>
        <v>19176.61620199</v>
      </c>
      <c r="Q1412" s="74">
        <f t="shared" si="2419"/>
        <v>0</v>
      </c>
      <c r="R1412" s="75">
        <f t="shared" si="2435"/>
        <v>0</v>
      </c>
      <c r="S1412" s="66">
        <f t="shared" si="2436"/>
        <v>0</v>
      </c>
      <c r="T1412" s="10">
        <f t="shared" si="2429"/>
        <v>0.06</v>
      </c>
      <c r="U1412" s="74">
        <f t="shared" si="2433"/>
        <v>2</v>
      </c>
      <c r="V1412" s="74">
        <v>252</v>
      </c>
      <c r="W1412" s="70">
        <f t="shared" si="2420"/>
        <v>1.000462559</v>
      </c>
      <c r="X1412" s="66">
        <f t="shared" si="2421"/>
        <v>8.8703164099999992</v>
      </c>
      <c r="Y1412" s="66">
        <v>0</v>
      </c>
      <c r="Z1412" s="67">
        <f t="shared" si="2422"/>
        <v>0</v>
      </c>
      <c r="AA1412" s="68" t="str">
        <f t="shared" si="2430"/>
        <v>A+INCORP J=</v>
      </c>
      <c r="AB1412" s="11">
        <f t="shared" si="2431"/>
        <v>44099</v>
      </c>
      <c r="AC1412" s="3"/>
      <c r="AD1412" s="1"/>
      <c r="AE1412" s="11"/>
      <c r="AF1412" s="5"/>
      <c r="AG1412" s="1"/>
      <c r="AH1412" s="1"/>
      <c r="AI1412" s="1"/>
      <c r="AJ1412" s="1"/>
      <c r="AK1412" s="10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5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5"/>
      <c r="HA1412" s="5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  <c r="JK1412" s="1"/>
      <c r="JL1412" s="1"/>
      <c r="JM1412" s="1"/>
      <c r="JN1412" s="1"/>
      <c r="JO1412" s="1"/>
      <c r="JP1412" s="1"/>
      <c r="JQ1412" s="1"/>
      <c r="JR1412" s="1"/>
      <c r="JS1412" s="1"/>
      <c r="JT1412" s="1"/>
      <c r="JU1412" s="1"/>
      <c r="JV1412" s="1"/>
      <c r="JW1412" s="1"/>
      <c r="JX1412" s="1"/>
      <c r="JY1412" s="3"/>
      <c r="JZ1412" s="1"/>
      <c r="KA1412" s="1"/>
      <c r="KB1412" s="1"/>
      <c r="KC1412" s="1"/>
      <c r="KD1412" s="1"/>
      <c r="KE1412" s="1"/>
    </row>
    <row r="1413" spans="1:291" x14ac:dyDescent="0.2">
      <c r="A1413" s="196">
        <f t="shared" si="2423"/>
        <v>44071</v>
      </c>
      <c r="B1413" s="66">
        <f t="shared" si="2414"/>
        <v>19192.014638770001</v>
      </c>
      <c r="C1413" s="66">
        <f t="shared" si="2437"/>
        <v>19172.4368025</v>
      </c>
      <c r="D1413" s="77">
        <f t="shared" si="2424"/>
        <v>5344.63</v>
      </c>
      <c r="E1413" s="67">
        <f>VLOOKUP(A1412,[1]Plan1!$DQ$117:$DS$314,3)</f>
        <v>5357.46</v>
      </c>
      <c r="F1413" s="11">
        <f t="shared" si="2425"/>
        <v>44069</v>
      </c>
      <c r="G1413" s="73">
        <f t="shared" si="2415"/>
        <v>2.4005403554596683E-3</v>
      </c>
      <c r="H1413" s="11">
        <f t="shared" si="2426"/>
        <v>44099</v>
      </c>
      <c r="I1413" s="11">
        <f t="shared" si="2416"/>
        <v>44099</v>
      </c>
      <c r="J1413" s="1">
        <f t="shared" si="2427"/>
        <v>22</v>
      </c>
      <c r="K1413" s="1">
        <f t="shared" si="2428"/>
        <v>3</v>
      </c>
      <c r="L1413" s="66">
        <f t="shared" si="2417"/>
        <v>1.000327</v>
      </c>
      <c r="M1413" s="70">
        <f t="shared" si="2438"/>
        <v>1.00359968</v>
      </c>
      <c r="N1413" s="70">
        <f t="shared" si="2432"/>
        <v>1.1274327496380259</v>
      </c>
      <c r="O1413" s="66">
        <f t="shared" si="2434"/>
        <v>1.1278014199999999</v>
      </c>
      <c r="P1413" s="66">
        <f t="shared" si="2418"/>
        <v>19178.706189330002</v>
      </c>
      <c r="Q1413" s="74">
        <f t="shared" si="2419"/>
        <v>0</v>
      </c>
      <c r="R1413" s="75">
        <f t="shared" si="2435"/>
        <v>0</v>
      </c>
      <c r="S1413" s="66">
        <f t="shared" si="2436"/>
        <v>0</v>
      </c>
      <c r="T1413" s="10">
        <f t="shared" si="2429"/>
        <v>0.06</v>
      </c>
      <c r="U1413" s="74">
        <f t="shared" si="2433"/>
        <v>3</v>
      </c>
      <c r="V1413" s="74">
        <v>252</v>
      </c>
      <c r="W1413" s="70">
        <f t="shared" si="2420"/>
        <v>1.0006939180000001</v>
      </c>
      <c r="X1413" s="66">
        <f t="shared" si="2421"/>
        <v>13.30844944</v>
      </c>
      <c r="Y1413" s="66">
        <v>0</v>
      </c>
      <c r="Z1413" s="67">
        <f t="shared" si="2422"/>
        <v>0</v>
      </c>
      <c r="AA1413" s="68" t="str">
        <f t="shared" si="2430"/>
        <v>A+INCORP J=</v>
      </c>
      <c r="AB1413" s="11">
        <f t="shared" si="2431"/>
        <v>44099</v>
      </c>
      <c r="AC1413" s="3"/>
      <c r="AD1413" s="1"/>
      <c r="AE1413" s="11"/>
      <c r="AF1413" s="5"/>
      <c r="AG1413" s="1"/>
      <c r="AH1413" s="1"/>
      <c r="AI1413" s="1"/>
      <c r="AJ1413" s="1"/>
      <c r="AK1413" s="10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5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5"/>
      <c r="HA1413" s="5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  <c r="JK1413" s="1"/>
      <c r="JL1413" s="1"/>
      <c r="JM1413" s="1"/>
      <c r="JN1413" s="1"/>
      <c r="JO1413" s="1"/>
      <c r="JP1413" s="1"/>
      <c r="JQ1413" s="1"/>
      <c r="JR1413" s="1"/>
      <c r="JS1413" s="1"/>
      <c r="JT1413" s="1"/>
      <c r="JU1413" s="1"/>
      <c r="JV1413" s="1"/>
      <c r="JW1413" s="1"/>
      <c r="JX1413" s="1"/>
      <c r="JY1413" s="3"/>
      <c r="JZ1413" s="1"/>
      <c r="KA1413" s="1"/>
      <c r="KB1413" s="1"/>
      <c r="KC1413" s="1"/>
      <c r="KD1413" s="1"/>
      <c r="KE1413" s="1"/>
    </row>
    <row r="1414" spans="1:291" x14ac:dyDescent="0.2">
      <c r="A1414" s="196">
        <f t="shared" si="2423"/>
        <v>44072</v>
      </c>
      <c r="B1414" s="66">
        <f t="shared" si="2414"/>
        <v>19198.54514577</v>
      </c>
      <c r="C1414" s="66">
        <f t="shared" si="2437"/>
        <v>19172.4368025</v>
      </c>
      <c r="D1414" s="77">
        <f t="shared" si="2424"/>
        <v>5344.63</v>
      </c>
      <c r="E1414" s="67">
        <f>VLOOKUP(A1413,[1]Plan1!$DQ$117:$DS$314,3)</f>
        <v>5357.46</v>
      </c>
      <c r="F1414" s="11">
        <f t="shared" si="2425"/>
        <v>44069</v>
      </c>
      <c r="G1414" s="73">
        <f t="shared" si="2415"/>
        <v>2.4005403554596683E-3</v>
      </c>
      <c r="H1414" s="11">
        <f t="shared" si="2426"/>
        <v>44099</v>
      </c>
      <c r="I1414" s="11">
        <f t="shared" si="2416"/>
        <v>44099</v>
      </c>
      <c r="J1414" s="1">
        <f t="shared" si="2427"/>
        <v>22</v>
      </c>
      <c r="K1414" s="1">
        <f t="shared" si="2428"/>
        <v>4</v>
      </c>
      <c r="L1414" s="66">
        <f t="shared" si="2417"/>
        <v>1.0004360299999999</v>
      </c>
      <c r="M1414" s="70">
        <f t="shared" si="2438"/>
        <v>1.00359968</v>
      </c>
      <c r="N1414" s="70">
        <f t="shared" si="2432"/>
        <v>1.1274327496380259</v>
      </c>
      <c r="O1414" s="66">
        <f t="shared" si="2434"/>
        <v>1.1279243400000001</v>
      </c>
      <c r="P1414" s="66">
        <f t="shared" si="2418"/>
        <v>19180.79656011</v>
      </c>
      <c r="Q1414" s="74">
        <f t="shared" si="2419"/>
        <v>0</v>
      </c>
      <c r="R1414" s="75">
        <f t="shared" si="2435"/>
        <v>0</v>
      </c>
      <c r="S1414" s="66">
        <f t="shared" si="2436"/>
        <v>0</v>
      </c>
      <c r="T1414" s="10">
        <f t="shared" si="2429"/>
        <v>0.06</v>
      </c>
      <c r="U1414" s="74">
        <f t="shared" si="2433"/>
        <v>4</v>
      </c>
      <c r="V1414" s="74">
        <v>252</v>
      </c>
      <c r="W1414" s="70">
        <f t="shared" si="2420"/>
        <v>1.0009253309999999</v>
      </c>
      <c r="X1414" s="66">
        <f t="shared" si="2421"/>
        <v>17.74858566</v>
      </c>
      <c r="Y1414" s="66">
        <v>0</v>
      </c>
      <c r="Z1414" s="67">
        <f t="shared" si="2422"/>
        <v>0</v>
      </c>
      <c r="AA1414" s="68" t="str">
        <f t="shared" si="2430"/>
        <v>A+INCORP J=</v>
      </c>
      <c r="AB1414" s="11">
        <f t="shared" si="2431"/>
        <v>44099</v>
      </c>
      <c r="AC1414" s="3"/>
      <c r="AD1414" s="1"/>
      <c r="AE1414" s="11"/>
      <c r="AF1414" s="5"/>
      <c r="AG1414" s="1"/>
      <c r="AH1414" s="1"/>
      <c r="AI1414" s="1"/>
      <c r="AJ1414" s="1"/>
      <c r="AK1414" s="10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5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5"/>
      <c r="HA1414" s="5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  <c r="JK1414" s="1"/>
      <c r="JL1414" s="1"/>
      <c r="JM1414" s="1"/>
      <c r="JN1414" s="1"/>
      <c r="JO1414" s="1"/>
      <c r="JP1414" s="1"/>
      <c r="JQ1414" s="1"/>
      <c r="JR1414" s="1"/>
      <c r="JS1414" s="1"/>
      <c r="JT1414" s="1"/>
      <c r="JU1414" s="1"/>
      <c r="JV1414" s="1"/>
      <c r="JW1414" s="1"/>
      <c r="JX1414" s="1"/>
      <c r="JY1414" s="3"/>
      <c r="JZ1414" s="1"/>
      <c r="KA1414" s="1"/>
      <c r="KB1414" s="1"/>
      <c r="KC1414" s="1"/>
      <c r="KD1414" s="1"/>
      <c r="KE1414" s="1"/>
    </row>
    <row r="1415" spans="1:291" x14ac:dyDescent="0.2">
      <c r="A1415" s="196">
        <f t="shared" si="2423"/>
        <v>44073</v>
      </c>
      <c r="B1415" s="66">
        <f t="shared" si="2414"/>
        <v>19198.54514577</v>
      </c>
      <c r="C1415" s="66">
        <f t="shared" si="2437"/>
        <v>19172.4368025</v>
      </c>
      <c r="D1415" s="77">
        <f t="shared" si="2424"/>
        <v>5344.63</v>
      </c>
      <c r="E1415" s="67">
        <f>VLOOKUP(A1414,[1]Plan1!$DQ$117:$DS$314,3)</f>
        <v>5357.46</v>
      </c>
      <c r="F1415" s="11">
        <f t="shared" si="2425"/>
        <v>44069</v>
      </c>
      <c r="G1415" s="73">
        <f t="shared" si="2415"/>
        <v>2.4005403554596683E-3</v>
      </c>
      <c r="H1415" s="11">
        <f t="shared" si="2426"/>
        <v>44099</v>
      </c>
      <c r="I1415" s="11">
        <f t="shared" si="2416"/>
        <v>44099</v>
      </c>
      <c r="J1415" s="1">
        <f t="shared" si="2427"/>
        <v>22</v>
      </c>
      <c r="K1415" s="1">
        <f t="shared" si="2428"/>
        <v>4</v>
      </c>
      <c r="L1415" s="66">
        <f t="shared" si="2417"/>
        <v>1.0004360299999999</v>
      </c>
      <c r="M1415" s="70">
        <f t="shared" si="2438"/>
        <v>1.00359968</v>
      </c>
      <c r="N1415" s="70">
        <f t="shared" si="2432"/>
        <v>1.1274327496380259</v>
      </c>
      <c r="O1415" s="66">
        <f t="shared" si="2434"/>
        <v>1.1279243400000001</v>
      </c>
      <c r="P1415" s="66">
        <f t="shared" si="2418"/>
        <v>19180.79656011</v>
      </c>
      <c r="Q1415" s="74">
        <f t="shared" si="2419"/>
        <v>0</v>
      </c>
      <c r="R1415" s="75">
        <f t="shared" si="2435"/>
        <v>0</v>
      </c>
      <c r="S1415" s="66">
        <f t="shared" si="2436"/>
        <v>0</v>
      </c>
      <c r="T1415" s="10">
        <f t="shared" si="2429"/>
        <v>0.06</v>
      </c>
      <c r="U1415" s="74">
        <f t="shared" si="2433"/>
        <v>4</v>
      </c>
      <c r="V1415" s="74">
        <v>252</v>
      </c>
      <c r="W1415" s="70">
        <f t="shared" si="2420"/>
        <v>1.0009253309999999</v>
      </c>
      <c r="X1415" s="66">
        <f t="shared" si="2421"/>
        <v>17.74858566</v>
      </c>
      <c r="Y1415" s="66">
        <v>0</v>
      </c>
      <c r="Z1415" s="67">
        <f t="shared" si="2422"/>
        <v>0</v>
      </c>
      <c r="AA1415" s="68" t="str">
        <f t="shared" si="2430"/>
        <v>A+INCORP J=</v>
      </c>
      <c r="AB1415" s="11">
        <f t="shared" si="2431"/>
        <v>44099</v>
      </c>
      <c r="AC1415" s="3"/>
      <c r="AD1415" s="1"/>
      <c r="AE1415" s="11"/>
      <c r="AF1415" s="5"/>
      <c r="AG1415" s="1"/>
      <c r="AH1415" s="1"/>
      <c r="AI1415" s="1"/>
      <c r="AJ1415" s="1"/>
      <c r="AK1415" s="10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5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5"/>
      <c r="HA1415" s="5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  <c r="JK1415" s="1"/>
      <c r="JL1415" s="1"/>
      <c r="JM1415" s="1"/>
      <c r="JN1415" s="1"/>
      <c r="JO1415" s="1"/>
      <c r="JP1415" s="1"/>
      <c r="JQ1415" s="1"/>
      <c r="JR1415" s="1"/>
      <c r="JS1415" s="1"/>
      <c r="JT1415" s="1"/>
      <c r="JU1415" s="1"/>
      <c r="JV1415" s="1"/>
      <c r="JW1415" s="1"/>
      <c r="JX1415" s="1"/>
      <c r="JY1415" s="3"/>
      <c r="JZ1415" s="1"/>
      <c r="KA1415" s="1"/>
      <c r="KB1415" s="1"/>
      <c r="KC1415" s="1"/>
      <c r="KD1415" s="1"/>
      <c r="KE1415" s="1"/>
    </row>
    <row r="1416" spans="1:291" x14ac:dyDescent="0.2">
      <c r="A1416" s="196">
        <f t="shared" si="2423"/>
        <v>44074</v>
      </c>
      <c r="B1416" s="66">
        <f t="shared" si="2414"/>
        <v>19198.54514577</v>
      </c>
      <c r="C1416" s="66">
        <f t="shared" si="2437"/>
        <v>19172.4368025</v>
      </c>
      <c r="D1416" s="77">
        <f t="shared" si="2424"/>
        <v>5344.63</v>
      </c>
      <c r="E1416" s="67">
        <f>VLOOKUP(A1415,[1]Plan1!$DQ$117:$DS$314,3)</f>
        <v>5357.46</v>
      </c>
      <c r="F1416" s="11">
        <f t="shared" si="2425"/>
        <v>44069</v>
      </c>
      <c r="G1416" s="73">
        <f t="shared" si="2415"/>
        <v>2.4005403554596683E-3</v>
      </c>
      <c r="H1416" s="11">
        <f t="shared" si="2426"/>
        <v>44099</v>
      </c>
      <c r="I1416" s="11">
        <f t="shared" si="2416"/>
        <v>44099</v>
      </c>
      <c r="J1416" s="1">
        <f t="shared" si="2427"/>
        <v>22</v>
      </c>
      <c r="K1416" s="1">
        <f t="shared" si="2428"/>
        <v>4</v>
      </c>
      <c r="L1416" s="66">
        <f t="shared" si="2417"/>
        <v>1.0004360299999999</v>
      </c>
      <c r="M1416" s="70">
        <f t="shared" si="2438"/>
        <v>1.00359968</v>
      </c>
      <c r="N1416" s="70">
        <f t="shared" si="2432"/>
        <v>1.1274327496380259</v>
      </c>
      <c r="O1416" s="66">
        <f t="shared" si="2434"/>
        <v>1.1279243400000001</v>
      </c>
      <c r="P1416" s="66">
        <f t="shared" si="2418"/>
        <v>19180.79656011</v>
      </c>
      <c r="Q1416" s="74">
        <f t="shared" si="2419"/>
        <v>0</v>
      </c>
      <c r="R1416" s="75">
        <f t="shared" si="2435"/>
        <v>0</v>
      </c>
      <c r="S1416" s="66">
        <f t="shared" si="2436"/>
        <v>0</v>
      </c>
      <c r="T1416" s="10">
        <f t="shared" si="2429"/>
        <v>0.06</v>
      </c>
      <c r="U1416" s="74">
        <f t="shared" si="2433"/>
        <v>4</v>
      </c>
      <c r="V1416" s="74">
        <v>252</v>
      </c>
      <c r="W1416" s="70">
        <f t="shared" si="2420"/>
        <v>1.0009253309999999</v>
      </c>
      <c r="X1416" s="66">
        <f t="shared" si="2421"/>
        <v>17.74858566</v>
      </c>
      <c r="Y1416" s="66">
        <v>0</v>
      </c>
      <c r="Z1416" s="67">
        <f t="shared" si="2422"/>
        <v>0</v>
      </c>
      <c r="AA1416" s="68" t="str">
        <f t="shared" si="2430"/>
        <v>A+INCORP J=</v>
      </c>
      <c r="AB1416" s="11">
        <f t="shared" si="2431"/>
        <v>44099</v>
      </c>
      <c r="AC1416" s="3"/>
      <c r="AD1416" s="1"/>
      <c r="AE1416" s="11"/>
      <c r="AF1416" s="5"/>
      <c r="AG1416" s="1"/>
      <c r="AH1416" s="1"/>
      <c r="AI1416" s="1"/>
      <c r="AJ1416" s="1"/>
      <c r="AK1416" s="10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5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5"/>
      <c r="HA1416" s="5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  <c r="JK1416" s="1"/>
      <c r="JL1416" s="1"/>
      <c r="JM1416" s="1"/>
      <c r="JN1416" s="1"/>
      <c r="JO1416" s="1"/>
      <c r="JP1416" s="1"/>
      <c r="JQ1416" s="1"/>
      <c r="JR1416" s="1"/>
      <c r="JS1416" s="1"/>
      <c r="JT1416" s="1"/>
      <c r="JU1416" s="1"/>
      <c r="JV1416" s="1"/>
      <c r="JW1416" s="1"/>
      <c r="JX1416" s="1"/>
      <c r="JY1416" s="3"/>
      <c r="JZ1416" s="1"/>
      <c r="KA1416" s="1"/>
      <c r="KB1416" s="1"/>
      <c r="KC1416" s="1"/>
      <c r="KD1416" s="1"/>
      <c r="KE1416" s="1"/>
    </row>
    <row r="1417" spans="1:291" x14ac:dyDescent="0.2">
      <c r="A1417" s="196">
        <f t="shared" si="2423"/>
        <v>44075</v>
      </c>
      <c r="B1417" s="66">
        <f t="shared" si="2414"/>
        <v>19205.077848069999</v>
      </c>
      <c r="C1417" s="66">
        <f t="shared" si="2437"/>
        <v>19172.4368025</v>
      </c>
      <c r="D1417" s="77">
        <f t="shared" si="2424"/>
        <v>5344.63</v>
      </c>
      <c r="E1417" s="67">
        <f>VLOOKUP(A1416,[1]Plan1!$DQ$117:$DS$314,3)</f>
        <v>5357.46</v>
      </c>
      <c r="F1417" s="11">
        <f t="shared" si="2425"/>
        <v>44069</v>
      </c>
      <c r="G1417" s="73">
        <f t="shared" si="2415"/>
        <v>2.4005403554596683E-3</v>
      </c>
      <c r="H1417" s="11">
        <f t="shared" si="2426"/>
        <v>44099</v>
      </c>
      <c r="I1417" s="11">
        <f t="shared" si="2416"/>
        <v>44099</v>
      </c>
      <c r="J1417" s="1">
        <f t="shared" si="2427"/>
        <v>22</v>
      </c>
      <c r="K1417" s="1">
        <f t="shared" si="2428"/>
        <v>5</v>
      </c>
      <c r="L1417" s="66">
        <f t="shared" si="2417"/>
        <v>1.00054507</v>
      </c>
      <c r="M1417" s="70">
        <f t="shared" si="2438"/>
        <v>1.00359968</v>
      </c>
      <c r="N1417" s="70">
        <f t="shared" si="2432"/>
        <v>1.1274327496380259</v>
      </c>
      <c r="O1417" s="66">
        <f t="shared" si="2434"/>
        <v>1.1280472699999999</v>
      </c>
      <c r="P1417" s="66">
        <f t="shared" si="2418"/>
        <v>19182.887122619999</v>
      </c>
      <c r="Q1417" s="74">
        <f t="shared" si="2419"/>
        <v>0</v>
      </c>
      <c r="R1417" s="75">
        <f t="shared" si="2435"/>
        <v>0</v>
      </c>
      <c r="S1417" s="66">
        <f t="shared" si="2436"/>
        <v>0</v>
      </c>
      <c r="T1417" s="10">
        <f t="shared" si="2429"/>
        <v>0.06</v>
      </c>
      <c r="U1417" s="74">
        <f t="shared" si="2433"/>
        <v>5</v>
      </c>
      <c r="V1417" s="74">
        <v>252</v>
      </c>
      <c r="W1417" s="70">
        <f t="shared" si="2420"/>
        <v>1.001156798</v>
      </c>
      <c r="X1417" s="66">
        <f t="shared" si="2421"/>
        <v>22.190725449999999</v>
      </c>
      <c r="Y1417" s="66">
        <v>0</v>
      </c>
      <c r="Z1417" s="67">
        <f t="shared" si="2422"/>
        <v>0</v>
      </c>
      <c r="AA1417" s="68" t="str">
        <f t="shared" si="2430"/>
        <v>A+INCORP J=</v>
      </c>
      <c r="AB1417" s="11">
        <f t="shared" si="2431"/>
        <v>44099</v>
      </c>
      <c r="AC1417" s="3"/>
      <c r="AD1417" s="1"/>
      <c r="AE1417" s="11"/>
      <c r="AF1417" s="5"/>
      <c r="AG1417" s="1"/>
      <c r="AH1417" s="1"/>
      <c r="AI1417" s="1"/>
      <c r="AJ1417" s="1"/>
      <c r="AK1417" s="10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5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5"/>
      <c r="HA1417" s="5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  <c r="JK1417" s="1"/>
      <c r="JL1417" s="1"/>
      <c r="JM1417" s="1"/>
      <c r="JN1417" s="1"/>
      <c r="JO1417" s="1"/>
      <c r="JP1417" s="1"/>
      <c r="JQ1417" s="1"/>
      <c r="JR1417" s="1"/>
      <c r="JS1417" s="1"/>
      <c r="JT1417" s="1"/>
      <c r="JU1417" s="1"/>
      <c r="JV1417" s="1"/>
      <c r="JW1417" s="1"/>
      <c r="JX1417" s="1"/>
      <c r="JY1417" s="3"/>
      <c r="JZ1417" s="1"/>
      <c r="KA1417" s="1"/>
      <c r="KB1417" s="1"/>
      <c r="KC1417" s="1"/>
      <c r="KD1417" s="1"/>
      <c r="KE1417" s="1"/>
    </row>
    <row r="1418" spans="1:291" x14ac:dyDescent="0.2">
      <c r="A1418" s="196">
        <f t="shared" si="2423"/>
        <v>44076</v>
      </c>
      <c r="B1418" s="66">
        <f t="shared" ref="B1418:B1481" si="2439">(P1418+X1418)</f>
        <v>19211.612726970001</v>
      </c>
      <c r="C1418" s="66">
        <f t="shared" si="2437"/>
        <v>19172.4368025</v>
      </c>
      <c r="D1418" s="77">
        <f t="shared" si="2424"/>
        <v>5344.63</v>
      </c>
      <c r="E1418" s="67">
        <f>VLOOKUP(A1417,[1]Plan1!$DQ$117:$DS$314,3)</f>
        <v>5357.46</v>
      </c>
      <c r="F1418" s="11">
        <f t="shared" si="2425"/>
        <v>44069</v>
      </c>
      <c r="G1418" s="73">
        <f t="shared" ref="G1418:G1481" si="2440">(E1418/D1418)-1</f>
        <v>2.4005403554596683E-3</v>
      </c>
      <c r="H1418" s="11">
        <f t="shared" si="2426"/>
        <v>44099</v>
      </c>
      <c r="I1418" s="11">
        <f t="shared" ref="I1418:I1481" si="2441">IF(A1418&gt;I1417,H1418,I1417)</f>
        <v>44099</v>
      </c>
      <c r="J1418" s="1">
        <f t="shared" si="2427"/>
        <v>22</v>
      </c>
      <c r="K1418" s="1">
        <f t="shared" si="2428"/>
        <v>6</v>
      </c>
      <c r="L1418" s="66">
        <f t="shared" ref="L1418:L1481" si="2442">TRUNC((E1418/D1418)^TRUNC((K1418/J1418),9),8)</f>
        <v>1.0006541200000001</v>
      </c>
      <c r="M1418" s="70">
        <f t="shared" si="2438"/>
        <v>1.00359968</v>
      </c>
      <c r="N1418" s="70">
        <f t="shared" si="2432"/>
        <v>1.1274327496380259</v>
      </c>
      <c r="O1418" s="66">
        <f t="shared" si="2434"/>
        <v>1.1281702199999999</v>
      </c>
      <c r="P1418" s="66">
        <f t="shared" ref="P1418:P1481" si="2443">TRUNC(C1418*L1418,8)</f>
        <v>19184.977876860001</v>
      </c>
      <c r="Q1418" s="74">
        <f t="shared" ref="Q1418:Q1481" si="2444">IF(VLOOKUP(A1418,AE$10:AM$114,9)=VLOOKUP(A1417,AE$10:AM$114,9),0,VLOOKUP(A1418,AE$10:AM$114,9))</f>
        <v>0</v>
      </c>
      <c r="R1418" s="75">
        <f t="shared" si="2435"/>
        <v>0</v>
      </c>
      <c r="S1418" s="66">
        <f t="shared" si="2436"/>
        <v>0</v>
      </c>
      <c r="T1418" s="10">
        <f t="shared" si="2429"/>
        <v>0.06</v>
      </c>
      <c r="U1418" s="74">
        <f t="shared" si="2433"/>
        <v>6</v>
      </c>
      <c r="V1418" s="74">
        <v>252</v>
      </c>
      <c r="W1418" s="70">
        <f t="shared" ref="W1418:W1481" si="2445">ROUND((1+T1418)^TRUNC((U1418/V1418),9),9)</f>
        <v>1.0013883180000001</v>
      </c>
      <c r="X1418" s="66">
        <f t="shared" ref="X1418:X1481" si="2446">TRUNC((P1418*(W1418-1)),8)</f>
        <v>26.634850109999999</v>
      </c>
      <c r="Y1418" s="66">
        <v>0</v>
      </c>
      <c r="Z1418" s="67">
        <f t="shared" ref="Z1418:Z1481" si="2447">IF(S1418&gt;0,S1418+X1418,0)</f>
        <v>0</v>
      </c>
      <c r="AA1418" s="68" t="str">
        <f t="shared" si="2430"/>
        <v>A+INCORP J=</v>
      </c>
      <c r="AB1418" s="11">
        <f t="shared" si="2431"/>
        <v>44099</v>
      </c>
      <c r="AC1418" s="3"/>
      <c r="AD1418" s="1"/>
      <c r="AE1418" s="11"/>
      <c r="AF1418" s="5"/>
      <c r="AG1418" s="1"/>
      <c r="AH1418" s="1"/>
      <c r="AI1418" s="1"/>
      <c r="AJ1418" s="1"/>
      <c r="AK1418" s="10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5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5"/>
      <c r="HA1418" s="5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  <c r="JK1418" s="1"/>
      <c r="JL1418" s="1"/>
      <c r="JM1418" s="1"/>
      <c r="JN1418" s="1"/>
      <c r="JO1418" s="1"/>
      <c r="JP1418" s="1"/>
      <c r="JQ1418" s="1"/>
      <c r="JR1418" s="1"/>
      <c r="JS1418" s="1"/>
      <c r="JT1418" s="1"/>
      <c r="JU1418" s="1"/>
      <c r="JV1418" s="1"/>
      <c r="JW1418" s="1"/>
      <c r="JX1418" s="1"/>
      <c r="JY1418" s="3"/>
      <c r="JZ1418" s="1"/>
      <c r="KA1418" s="1"/>
      <c r="KB1418" s="1"/>
      <c r="KC1418" s="1"/>
      <c r="KD1418" s="1"/>
      <c r="KE1418" s="1"/>
    </row>
    <row r="1419" spans="1:291" x14ac:dyDescent="0.2">
      <c r="A1419" s="196">
        <f t="shared" ref="A1419:A1482" si="2448">(A1418+1)</f>
        <v>44077</v>
      </c>
      <c r="B1419" s="66">
        <f t="shared" si="2439"/>
        <v>19218.149782910001</v>
      </c>
      <c r="C1419" s="66">
        <f t="shared" si="2437"/>
        <v>19172.4368025</v>
      </c>
      <c r="D1419" s="77">
        <f t="shared" ref="D1419:D1482" si="2449">IF(E1419=E1418,D1418,E1418)</f>
        <v>5344.63</v>
      </c>
      <c r="E1419" s="67">
        <f>VLOOKUP(A1418,[1]Plan1!$DQ$117:$DS$314,3)</f>
        <v>5357.46</v>
      </c>
      <c r="F1419" s="11">
        <f t="shared" ref="F1419:F1482" si="2450">IF(D1419=D1418,F1418,A1419)</f>
        <v>44069</v>
      </c>
      <c r="G1419" s="73">
        <f t="shared" si="2440"/>
        <v>2.4005403554596683E-3</v>
      </c>
      <c r="H1419" s="11">
        <f t="shared" ref="H1419:H1482" si="2451">IF(DAY(A1419)=25,VLOOKUP(A1419,AJ$118:AP$450,4),H1418)</f>
        <v>44099</v>
      </c>
      <c r="I1419" s="11">
        <f t="shared" si="2441"/>
        <v>44099</v>
      </c>
      <c r="J1419" s="1">
        <f t="shared" ref="J1419:J1482" si="2452">IF(I1419=I1418,J1418,NETWORKDAYS(I1418,I1419,$AE$118:$AE$502)-1)</f>
        <v>22</v>
      </c>
      <c r="K1419" s="1">
        <f t="shared" ref="K1419:K1482" si="2453">(J1419-(NETWORKDAYS(A1419,I1419,AE$118:AE$502)-1))</f>
        <v>7</v>
      </c>
      <c r="L1419" s="66">
        <f t="shared" si="2442"/>
        <v>1.0007631800000001</v>
      </c>
      <c r="M1419" s="70">
        <f t="shared" si="2438"/>
        <v>1.00359968</v>
      </c>
      <c r="N1419" s="70">
        <f t="shared" si="2432"/>
        <v>1.1274327496380259</v>
      </c>
      <c r="O1419" s="66">
        <f t="shared" si="2434"/>
        <v>1.12829318</v>
      </c>
      <c r="P1419" s="66">
        <f t="shared" si="2443"/>
        <v>19187.068822810001</v>
      </c>
      <c r="Q1419" s="74">
        <f t="shared" si="2444"/>
        <v>0</v>
      </c>
      <c r="R1419" s="75">
        <f t="shared" si="2435"/>
        <v>0</v>
      </c>
      <c r="S1419" s="66">
        <f t="shared" si="2436"/>
        <v>0</v>
      </c>
      <c r="T1419" s="10">
        <f t="shared" ref="T1419:T1482" si="2454">IF(Q1418&gt;0,VLOOKUP(A1418,$AE$11:$AH$20,4),T1418)</f>
        <v>0.06</v>
      </c>
      <c r="U1419" s="74">
        <f t="shared" si="2433"/>
        <v>7</v>
      </c>
      <c r="V1419" s="74">
        <v>252</v>
      </c>
      <c r="W1419" s="70">
        <f t="shared" si="2445"/>
        <v>1.001619891</v>
      </c>
      <c r="X1419" s="66">
        <f t="shared" si="2446"/>
        <v>31.080960099999999</v>
      </c>
      <c r="Y1419" s="66">
        <v>0</v>
      </c>
      <c r="Z1419" s="67">
        <f t="shared" si="2447"/>
        <v>0</v>
      </c>
      <c r="AA1419" s="68" t="str">
        <f t="shared" ref="AA1419:AA1482" si="2455">IF($Q1418&gt;0,VLOOKUP($A1418,$AE$10:$AO$114,($AN$7)+1),AA1418)</f>
        <v>A+INCORP J=</v>
      </c>
      <c r="AB1419" s="11">
        <f t="shared" ref="AB1419:AB1482" si="2456">IF($Q1418&gt;0,VLOOKUP($A1418,$AE$10:$AO$114,($AO$7)+1),AB1418)</f>
        <v>44099</v>
      </c>
      <c r="AC1419" s="3"/>
      <c r="AD1419" s="1"/>
      <c r="AE1419" s="11"/>
      <c r="AF1419" s="5"/>
      <c r="AG1419" s="1"/>
      <c r="AH1419" s="1"/>
      <c r="AI1419" s="1"/>
      <c r="AJ1419" s="1"/>
      <c r="AK1419" s="10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5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5"/>
      <c r="HA1419" s="5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  <c r="JK1419" s="1"/>
      <c r="JL1419" s="1"/>
      <c r="JM1419" s="1"/>
      <c r="JN1419" s="1"/>
      <c r="JO1419" s="1"/>
      <c r="JP1419" s="1"/>
      <c r="JQ1419" s="1"/>
      <c r="JR1419" s="1"/>
      <c r="JS1419" s="1"/>
      <c r="JT1419" s="1"/>
      <c r="JU1419" s="1"/>
      <c r="JV1419" s="1"/>
      <c r="JW1419" s="1"/>
      <c r="JX1419" s="1"/>
      <c r="JY1419" s="3"/>
      <c r="JZ1419" s="1"/>
      <c r="KA1419" s="1"/>
      <c r="KB1419" s="1"/>
      <c r="KC1419" s="1"/>
      <c r="KD1419" s="1"/>
      <c r="KE1419" s="1"/>
    </row>
    <row r="1420" spans="1:291" x14ac:dyDescent="0.2">
      <c r="A1420" s="196">
        <f t="shared" si="2448"/>
        <v>44078</v>
      </c>
      <c r="B1420" s="66">
        <f t="shared" si="2439"/>
        <v>19224.689054760001</v>
      </c>
      <c r="C1420" s="66">
        <f t="shared" si="2437"/>
        <v>19172.4368025</v>
      </c>
      <c r="D1420" s="77">
        <f t="shared" si="2449"/>
        <v>5344.63</v>
      </c>
      <c r="E1420" s="67">
        <f>VLOOKUP(A1419,[1]Plan1!$DQ$117:$DS$314,3)</f>
        <v>5357.46</v>
      </c>
      <c r="F1420" s="11">
        <f t="shared" si="2450"/>
        <v>44069</v>
      </c>
      <c r="G1420" s="73">
        <f t="shared" si="2440"/>
        <v>2.4005403554596683E-3</v>
      </c>
      <c r="H1420" s="11">
        <f t="shared" si="2451"/>
        <v>44099</v>
      </c>
      <c r="I1420" s="11">
        <f t="shared" si="2441"/>
        <v>44099</v>
      </c>
      <c r="J1420" s="1">
        <f t="shared" si="2452"/>
        <v>22</v>
      </c>
      <c r="K1420" s="1">
        <f t="shared" si="2453"/>
        <v>8</v>
      </c>
      <c r="L1420" s="66">
        <f t="shared" si="2442"/>
        <v>1.00087225</v>
      </c>
      <c r="M1420" s="70">
        <f t="shared" si="2438"/>
        <v>1.00359968</v>
      </c>
      <c r="N1420" s="70">
        <f t="shared" si="2432"/>
        <v>1.1274327496380259</v>
      </c>
      <c r="O1420" s="66">
        <f t="shared" si="2434"/>
        <v>1.1284161500000001</v>
      </c>
      <c r="P1420" s="66">
        <f t="shared" si="2443"/>
        <v>19189.159960500001</v>
      </c>
      <c r="Q1420" s="74">
        <f t="shared" si="2444"/>
        <v>0</v>
      </c>
      <c r="R1420" s="75">
        <f t="shared" si="2435"/>
        <v>0</v>
      </c>
      <c r="S1420" s="66">
        <f t="shared" si="2436"/>
        <v>0</v>
      </c>
      <c r="T1420" s="10">
        <f t="shared" si="2454"/>
        <v>0.06</v>
      </c>
      <c r="U1420" s="74">
        <f t="shared" si="2433"/>
        <v>8</v>
      </c>
      <c r="V1420" s="74">
        <v>252</v>
      </c>
      <c r="W1420" s="70">
        <f t="shared" si="2445"/>
        <v>1.0018515189999999</v>
      </c>
      <c r="X1420" s="66">
        <f t="shared" si="2446"/>
        <v>35.529094260000001</v>
      </c>
      <c r="Y1420" s="66">
        <v>0</v>
      </c>
      <c r="Z1420" s="67">
        <f t="shared" si="2447"/>
        <v>0</v>
      </c>
      <c r="AA1420" s="68" t="str">
        <f t="shared" si="2455"/>
        <v>A+INCORP J=</v>
      </c>
      <c r="AB1420" s="11">
        <f t="shared" si="2456"/>
        <v>44099</v>
      </c>
      <c r="AC1420" s="3"/>
      <c r="AD1420" s="1"/>
      <c r="AE1420" s="11"/>
      <c r="AF1420" s="5"/>
      <c r="AG1420" s="1"/>
      <c r="AH1420" s="1"/>
      <c r="AI1420" s="1"/>
      <c r="AJ1420" s="1"/>
      <c r="AK1420" s="10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5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5"/>
      <c r="HA1420" s="5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  <c r="JK1420" s="1"/>
      <c r="JL1420" s="1"/>
      <c r="JM1420" s="1"/>
      <c r="JN1420" s="1"/>
      <c r="JO1420" s="1"/>
      <c r="JP1420" s="1"/>
      <c r="JQ1420" s="1"/>
      <c r="JR1420" s="1"/>
      <c r="JS1420" s="1"/>
      <c r="JT1420" s="1"/>
      <c r="JU1420" s="1"/>
      <c r="JV1420" s="1"/>
      <c r="JW1420" s="1"/>
      <c r="JX1420" s="1"/>
      <c r="JY1420" s="3"/>
      <c r="JZ1420" s="1"/>
      <c r="KA1420" s="1"/>
      <c r="KB1420" s="1"/>
      <c r="KC1420" s="1"/>
      <c r="KD1420" s="1"/>
      <c r="KE1420" s="1"/>
    </row>
    <row r="1421" spans="1:291" x14ac:dyDescent="0.2">
      <c r="A1421" s="196">
        <f t="shared" si="2448"/>
        <v>44079</v>
      </c>
      <c r="B1421" s="66">
        <f t="shared" si="2439"/>
        <v>19231.230677519998</v>
      </c>
      <c r="C1421" s="66">
        <f t="shared" si="2437"/>
        <v>19172.4368025</v>
      </c>
      <c r="D1421" s="77">
        <f t="shared" si="2449"/>
        <v>5344.63</v>
      </c>
      <c r="E1421" s="67">
        <f>VLOOKUP(A1420,[1]Plan1!$DQ$117:$DS$314,3)</f>
        <v>5357.46</v>
      </c>
      <c r="F1421" s="11">
        <f t="shared" si="2450"/>
        <v>44069</v>
      </c>
      <c r="G1421" s="73">
        <f t="shared" si="2440"/>
        <v>2.4005403554596683E-3</v>
      </c>
      <c r="H1421" s="11">
        <f t="shared" si="2451"/>
        <v>44099</v>
      </c>
      <c r="I1421" s="11">
        <f t="shared" si="2441"/>
        <v>44099</v>
      </c>
      <c r="J1421" s="1">
        <f t="shared" si="2452"/>
        <v>22</v>
      </c>
      <c r="K1421" s="1">
        <f t="shared" si="2453"/>
        <v>9</v>
      </c>
      <c r="L1421" s="66">
        <f t="shared" si="2442"/>
        <v>1.0009813400000001</v>
      </c>
      <c r="M1421" s="70">
        <f t="shared" si="2438"/>
        <v>1.00359968</v>
      </c>
      <c r="N1421" s="70">
        <f t="shared" si="2432"/>
        <v>1.1274327496380259</v>
      </c>
      <c r="O1421" s="66">
        <f t="shared" si="2434"/>
        <v>1.12853914</v>
      </c>
      <c r="P1421" s="66">
        <f t="shared" si="2443"/>
        <v>19191.251481629999</v>
      </c>
      <c r="Q1421" s="74">
        <f t="shared" si="2444"/>
        <v>0</v>
      </c>
      <c r="R1421" s="75">
        <f t="shared" si="2435"/>
        <v>0</v>
      </c>
      <c r="S1421" s="66">
        <f t="shared" si="2436"/>
        <v>0</v>
      </c>
      <c r="T1421" s="10">
        <f t="shared" si="2454"/>
        <v>0.06</v>
      </c>
      <c r="U1421" s="74">
        <f t="shared" si="2433"/>
        <v>9</v>
      </c>
      <c r="V1421" s="74">
        <v>252</v>
      </c>
      <c r="W1421" s="70">
        <f t="shared" si="2445"/>
        <v>1.0020831990000001</v>
      </c>
      <c r="X1421" s="66">
        <f t="shared" si="2446"/>
        <v>39.97919589</v>
      </c>
      <c r="Y1421" s="66">
        <v>0</v>
      </c>
      <c r="Z1421" s="67">
        <f t="shared" si="2447"/>
        <v>0</v>
      </c>
      <c r="AA1421" s="68" t="str">
        <f t="shared" si="2455"/>
        <v>A+INCORP J=</v>
      </c>
      <c r="AB1421" s="11">
        <f t="shared" si="2456"/>
        <v>44099</v>
      </c>
      <c r="AC1421" s="3"/>
      <c r="AD1421" s="1"/>
      <c r="AE1421" s="11"/>
      <c r="AF1421" s="5"/>
      <c r="AG1421" s="1"/>
      <c r="AH1421" s="1"/>
      <c r="AI1421" s="1"/>
      <c r="AJ1421" s="1"/>
      <c r="AK1421" s="10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5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5"/>
      <c r="HA1421" s="5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  <c r="JK1421" s="1"/>
      <c r="JL1421" s="1"/>
      <c r="JM1421" s="1"/>
      <c r="JN1421" s="1"/>
      <c r="JO1421" s="1"/>
      <c r="JP1421" s="1"/>
      <c r="JQ1421" s="1"/>
      <c r="JR1421" s="1"/>
      <c r="JS1421" s="1"/>
      <c r="JT1421" s="1"/>
      <c r="JU1421" s="1"/>
      <c r="JV1421" s="1"/>
      <c r="JW1421" s="1"/>
      <c r="JX1421" s="1"/>
      <c r="JY1421" s="3"/>
      <c r="JZ1421" s="1"/>
      <c r="KA1421" s="1"/>
      <c r="KB1421" s="1"/>
      <c r="KC1421" s="1"/>
      <c r="KD1421" s="1"/>
      <c r="KE1421" s="1"/>
    </row>
    <row r="1422" spans="1:291" x14ac:dyDescent="0.2">
      <c r="A1422" s="196">
        <f t="shared" si="2448"/>
        <v>44080</v>
      </c>
      <c r="B1422" s="66">
        <f t="shared" si="2439"/>
        <v>19231.230677519998</v>
      </c>
      <c r="C1422" s="66">
        <f t="shared" si="2437"/>
        <v>19172.4368025</v>
      </c>
      <c r="D1422" s="77">
        <f t="shared" si="2449"/>
        <v>5344.63</v>
      </c>
      <c r="E1422" s="67">
        <f>VLOOKUP(A1421,[1]Plan1!$DQ$117:$DS$314,3)</f>
        <v>5357.46</v>
      </c>
      <c r="F1422" s="11">
        <f t="shared" si="2450"/>
        <v>44069</v>
      </c>
      <c r="G1422" s="73">
        <f t="shared" si="2440"/>
        <v>2.4005403554596683E-3</v>
      </c>
      <c r="H1422" s="11">
        <f t="shared" si="2451"/>
        <v>44099</v>
      </c>
      <c r="I1422" s="11">
        <f t="shared" si="2441"/>
        <v>44099</v>
      </c>
      <c r="J1422" s="1">
        <f t="shared" si="2452"/>
        <v>22</v>
      </c>
      <c r="K1422" s="1">
        <f t="shared" si="2453"/>
        <v>9</v>
      </c>
      <c r="L1422" s="66">
        <f t="shared" si="2442"/>
        <v>1.0009813400000001</v>
      </c>
      <c r="M1422" s="70">
        <f t="shared" si="2438"/>
        <v>1.00359968</v>
      </c>
      <c r="N1422" s="70">
        <f t="shared" si="2432"/>
        <v>1.1274327496380259</v>
      </c>
      <c r="O1422" s="66">
        <f t="shared" si="2434"/>
        <v>1.12853914</v>
      </c>
      <c r="P1422" s="66">
        <f t="shared" si="2443"/>
        <v>19191.251481629999</v>
      </c>
      <c r="Q1422" s="74">
        <f t="shared" si="2444"/>
        <v>0</v>
      </c>
      <c r="R1422" s="75">
        <f t="shared" si="2435"/>
        <v>0</v>
      </c>
      <c r="S1422" s="66">
        <f t="shared" si="2436"/>
        <v>0</v>
      </c>
      <c r="T1422" s="10">
        <f t="shared" si="2454"/>
        <v>0.06</v>
      </c>
      <c r="U1422" s="74">
        <f t="shared" si="2433"/>
        <v>9</v>
      </c>
      <c r="V1422" s="74">
        <v>252</v>
      </c>
      <c r="W1422" s="70">
        <f t="shared" si="2445"/>
        <v>1.0020831990000001</v>
      </c>
      <c r="X1422" s="66">
        <f t="shared" si="2446"/>
        <v>39.97919589</v>
      </c>
      <c r="Y1422" s="66">
        <v>0</v>
      </c>
      <c r="Z1422" s="67">
        <f t="shared" si="2447"/>
        <v>0</v>
      </c>
      <c r="AA1422" s="68" t="str">
        <f t="shared" si="2455"/>
        <v>A+INCORP J=</v>
      </c>
      <c r="AB1422" s="11">
        <f t="shared" si="2456"/>
        <v>44099</v>
      </c>
      <c r="AC1422" s="3"/>
      <c r="AD1422" s="1"/>
      <c r="AE1422" s="11"/>
      <c r="AF1422" s="5"/>
      <c r="AG1422" s="1"/>
      <c r="AH1422" s="1"/>
      <c r="AI1422" s="1"/>
      <c r="AJ1422" s="1"/>
      <c r="AK1422" s="10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5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5"/>
      <c r="HA1422" s="5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  <c r="JK1422" s="1"/>
      <c r="JL1422" s="1"/>
      <c r="JM1422" s="1"/>
      <c r="JN1422" s="1"/>
      <c r="JO1422" s="1"/>
      <c r="JP1422" s="1"/>
      <c r="JQ1422" s="1"/>
      <c r="JR1422" s="1"/>
      <c r="JS1422" s="1"/>
      <c r="JT1422" s="1"/>
      <c r="JU1422" s="1"/>
      <c r="JV1422" s="1"/>
      <c r="JW1422" s="1"/>
      <c r="JX1422" s="1"/>
      <c r="JY1422" s="3"/>
      <c r="JZ1422" s="1"/>
      <c r="KA1422" s="1"/>
      <c r="KB1422" s="1"/>
      <c r="KC1422" s="1"/>
      <c r="KD1422" s="1"/>
      <c r="KE1422" s="1"/>
    </row>
    <row r="1423" spans="1:291" x14ac:dyDescent="0.2">
      <c r="A1423" s="196">
        <f t="shared" si="2448"/>
        <v>44081</v>
      </c>
      <c r="B1423" s="66">
        <f t="shared" si="2439"/>
        <v>19231.230677519998</v>
      </c>
      <c r="C1423" s="66">
        <f t="shared" si="2437"/>
        <v>19172.4368025</v>
      </c>
      <c r="D1423" s="77">
        <f t="shared" si="2449"/>
        <v>5344.63</v>
      </c>
      <c r="E1423" s="67">
        <f>VLOOKUP(A1422,[1]Plan1!$DQ$117:$DS$314,3)</f>
        <v>5357.46</v>
      </c>
      <c r="F1423" s="11">
        <f t="shared" si="2450"/>
        <v>44069</v>
      </c>
      <c r="G1423" s="73">
        <f t="shared" si="2440"/>
        <v>2.4005403554596683E-3</v>
      </c>
      <c r="H1423" s="11">
        <f t="shared" si="2451"/>
        <v>44099</v>
      </c>
      <c r="I1423" s="11">
        <f t="shared" si="2441"/>
        <v>44099</v>
      </c>
      <c r="J1423" s="1">
        <f t="shared" si="2452"/>
        <v>22</v>
      </c>
      <c r="K1423" s="1">
        <f t="shared" si="2453"/>
        <v>9</v>
      </c>
      <c r="L1423" s="66">
        <f t="shared" si="2442"/>
        <v>1.0009813400000001</v>
      </c>
      <c r="M1423" s="70">
        <f t="shared" si="2438"/>
        <v>1.00359968</v>
      </c>
      <c r="N1423" s="70">
        <f t="shared" si="2432"/>
        <v>1.1274327496380259</v>
      </c>
      <c r="O1423" s="66">
        <f t="shared" si="2434"/>
        <v>1.12853914</v>
      </c>
      <c r="P1423" s="66">
        <f t="shared" si="2443"/>
        <v>19191.251481629999</v>
      </c>
      <c r="Q1423" s="74">
        <f t="shared" si="2444"/>
        <v>0</v>
      </c>
      <c r="R1423" s="75">
        <f t="shared" si="2435"/>
        <v>0</v>
      </c>
      <c r="S1423" s="66">
        <f t="shared" si="2436"/>
        <v>0</v>
      </c>
      <c r="T1423" s="10">
        <f t="shared" si="2454"/>
        <v>0.06</v>
      </c>
      <c r="U1423" s="74">
        <f t="shared" si="2433"/>
        <v>9</v>
      </c>
      <c r="V1423" s="74">
        <v>252</v>
      </c>
      <c r="W1423" s="70">
        <f t="shared" si="2445"/>
        <v>1.0020831990000001</v>
      </c>
      <c r="X1423" s="66">
        <f t="shared" si="2446"/>
        <v>39.97919589</v>
      </c>
      <c r="Y1423" s="66">
        <v>0</v>
      </c>
      <c r="Z1423" s="67">
        <f t="shared" si="2447"/>
        <v>0</v>
      </c>
      <c r="AA1423" s="68" t="str">
        <f t="shared" si="2455"/>
        <v>A+INCORP J=</v>
      </c>
      <c r="AB1423" s="11">
        <f t="shared" si="2456"/>
        <v>44099</v>
      </c>
      <c r="AC1423" s="3"/>
      <c r="AD1423" s="1"/>
      <c r="AE1423" s="11"/>
      <c r="AF1423" s="5"/>
      <c r="AG1423" s="1"/>
      <c r="AH1423" s="1"/>
      <c r="AI1423" s="1"/>
      <c r="AJ1423" s="1"/>
      <c r="AK1423" s="10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5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5"/>
      <c r="HA1423" s="5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  <c r="JK1423" s="1"/>
      <c r="JL1423" s="1"/>
      <c r="JM1423" s="1"/>
      <c r="JN1423" s="1"/>
      <c r="JO1423" s="1"/>
      <c r="JP1423" s="1"/>
      <c r="JQ1423" s="1"/>
      <c r="JR1423" s="1"/>
      <c r="JS1423" s="1"/>
      <c r="JT1423" s="1"/>
      <c r="JU1423" s="1"/>
      <c r="JV1423" s="1"/>
      <c r="JW1423" s="1"/>
      <c r="JX1423" s="1"/>
      <c r="JY1423" s="3"/>
      <c r="JZ1423" s="1"/>
      <c r="KA1423" s="1"/>
      <c r="KB1423" s="1"/>
      <c r="KC1423" s="1"/>
      <c r="KD1423" s="1"/>
      <c r="KE1423" s="1"/>
    </row>
    <row r="1424" spans="1:291" x14ac:dyDescent="0.2">
      <c r="A1424" s="196">
        <f t="shared" si="2448"/>
        <v>44082</v>
      </c>
      <c r="B1424" s="66">
        <f t="shared" si="2439"/>
        <v>19231.230677519998</v>
      </c>
      <c r="C1424" s="66">
        <f t="shared" si="2437"/>
        <v>19172.4368025</v>
      </c>
      <c r="D1424" s="77">
        <f t="shared" si="2449"/>
        <v>5344.63</v>
      </c>
      <c r="E1424" s="67">
        <f>VLOOKUP(A1423,[1]Plan1!$DQ$117:$DS$314,3)</f>
        <v>5357.46</v>
      </c>
      <c r="F1424" s="11">
        <f t="shared" si="2450"/>
        <v>44069</v>
      </c>
      <c r="G1424" s="73">
        <f t="shared" si="2440"/>
        <v>2.4005403554596683E-3</v>
      </c>
      <c r="H1424" s="11">
        <f t="shared" si="2451"/>
        <v>44099</v>
      </c>
      <c r="I1424" s="11">
        <f t="shared" si="2441"/>
        <v>44099</v>
      </c>
      <c r="J1424" s="1">
        <f t="shared" si="2452"/>
        <v>22</v>
      </c>
      <c r="K1424" s="1">
        <f t="shared" si="2453"/>
        <v>9</v>
      </c>
      <c r="L1424" s="66">
        <f t="shared" si="2442"/>
        <v>1.0009813400000001</v>
      </c>
      <c r="M1424" s="70">
        <f t="shared" si="2438"/>
        <v>1.00359968</v>
      </c>
      <c r="N1424" s="70">
        <f t="shared" si="2432"/>
        <v>1.1274327496380259</v>
      </c>
      <c r="O1424" s="66">
        <f t="shared" si="2434"/>
        <v>1.12853914</v>
      </c>
      <c r="P1424" s="66">
        <f t="shared" si="2443"/>
        <v>19191.251481629999</v>
      </c>
      <c r="Q1424" s="74">
        <f t="shared" si="2444"/>
        <v>0</v>
      </c>
      <c r="R1424" s="75">
        <f t="shared" si="2435"/>
        <v>0</v>
      </c>
      <c r="S1424" s="66">
        <f t="shared" si="2436"/>
        <v>0</v>
      </c>
      <c r="T1424" s="10">
        <f t="shared" si="2454"/>
        <v>0.06</v>
      </c>
      <c r="U1424" s="74">
        <f t="shared" si="2433"/>
        <v>9</v>
      </c>
      <c r="V1424" s="74">
        <v>252</v>
      </c>
      <c r="W1424" s="70">
        <f t="shared" si="2445"/>
        <v>1.0020831990000001</v>
      </c>
      <c r="X1424" s="66">
        <f t="shared" si="2446"/>
        <v>39.97919589</v>
      </c>
      <c r="Y1424" s="66">
        <v>0</v>
      </c>
      <c r="Z1424" s="67">
        <f t="shared" si="2447"/>
        <v>0</v>
      </c>
      <c r="AA1424" s="68" t="str">
        <f t="shared" si="2455"/>
        <v>A+INCORP J=</v>
      </c>
      <c r="AB1424" s="11">
        <f t="shared" si="2456"/>
        <v>44099</v>
      </c>
      <c r="AC1424" s="3"/>
      <c r="AD1424" s="1"/>
      <c r="AE1424" s="11"/>
      <c r="AF1424" s="5"/>
      <c r="AG1424" s="1"/>
      <c r="AH1424" s="1"/>
      <c r="AI1424" s="1"/>
      <c r="AJ1424" s="1"/>
      <c r="AK1424" s="10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5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5"/>
      <c r="HA1424" s="5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  <c r="JK1424" s="1"/>
      <c r="JL1424" s="1"/>
      <c r="JM1424" s="1"/>
      <c r="JN1424" s="1"/>
      <c r="JO1424" s="1"/>
      <c r="JP1424" s="1"/>
      <c r="JQ1424" s="1"/>
      <c r="JR1424" s="1"/>
      <c r="JS1424" s="1"/>
      <c r="JT1424" s="1"/>
      <c r="JU1424" s="1"/>
      <c r="JV1424" s="1"/>
      <c r="JW1424" s="1"/>
      <c r="JX1424" s="1"/>
      <c r="JY1424" s="3"/>
      <c r="JZ1424" s="1"/>
      <c r="KA1424" s="1"/>
      <c r="KB1424" s="1"/>
      <c r="KC1424" s="1"/>
      <c r="KD1424" s="1"/>
      <c r="KE1424" s="1"/>
    </row>
    <row r="1425" spans="1:291" x14ac:dyDescent="0.2">
      <c r="A1425" s="196">
        <f t="shared" si="2448"/>
        <v>44083</v>
      </c>
      <c r="B1425" s="66">
        <f t="shared" si="2439"/>
        <v>19237.77451721</v>
      </c>
      <c r="C1425" s="66">
        <f t="shared" si="2437"/>
        <v>19172.4368025</v>
      </c>
      <c r="D1425" s="77">
        <f t="shared" si="2449"/>
        <v>5344.63</v>
      </c>
      <c r="E1425" s="67">
        <f>VLOOKUP(A1424,[1]Plan1!$DQ$117:$DS$314,3)</f>
        <v>5357.46</v>
      </c>
      <c r="F1425" s="11">
        <f t="shared" si="2450"/>
        <v>44069</v>
      </c>
      <c r="G1425" s="73">
        <f t="shared" si="2440"/>
        <v>2.4005403554596683E-3</v>
      </c>
      <c r="H1425" s="11">
        <f t="shared" si="2451"/>
        <v>44099</v>
      </c>
      <c r="I1425" s="11">
        <f t="shared" si="2441"/>
        <v>44099</v>
      </c>
      <c r="J1425" s="1">
        <f t="shared" si="2452"/>
        <v>22</v>
      </c>
      <c r="K1425" s="1">
        <f t="shared" si="2453"/>
        <v>10</v>
      </c>
      <c r="L1425" s="66">
        <f t="shared" si="2442"/>
        <v>1.00109044</v>
      </c>
      <c r="M1425" s="70">
        <f t="shared" si="2438"/>
        <v>1.00359968</v>
      </c>
      <c r="N1425" s="70">
        <f t="shared" si="2432"/>
        <v>1.1274327496380259</v>
      </c>
      <c r="O1425" s="66">
        <f t="shared" si="2434"/>
        <v>1.1286621400000001</v>
      </c>
      <c r="P1425" s="66">
        <f t="shared" si="2443"/>
        <v>19193.34319448</v>
      </c>
      <c r="Q1425" s="74">
        <f t="shared" si="2444"/>
        <v>0</v>
      </c>
      <c r="R1425" s="75">
        <f t="shared" si="2435"/>
        <v>0</v>
      </c>
      <c r="S1425" s="66">
        <f t="shared" si="2436"/>
        <v>0</v>
      </c>
      <c r="T1425" s="10">
        <f t="shared" si="2454"/>
        <v>0.06</v>
      </c>
      <c r="U1425" s="74">
        <f t="shared" si="2433"/>
        <v>10</v>
      </c>
      <c r="V1425" s="74">
        <v>252</v>
      </c>
      <c r="W1425" s="70">
        <f t="shared" si="2445"/>
        <v>1.0023149339999999</v>
      </c>
      <c r="X1425" s="66">
        <f t="shared" si="2446"/>
        <v>44.431322729999998</v>
      </c>
      <c r="Y1425" s="66">
        <v>0</v>
      </c>
      <c r="Z1425" s="67">
        <f t="shared" si="2447"/>
        <v>0</v>
      </c>
      <c r="AA1425" s="68" t="str">
        <f t="shared" si="2455"/>
        <v>A+INCORP J=</v>
      </c>
      <c r="AB1425" s="11">
        <f t="shared" si="2456"/>
        <v>44099</v>
      </c>
      <c r="AC1425" s="3"/>
      <c r="AD1425" s="1"/>
      <c r="AE1425" s="11"/>
      <c r="AF1425" s="5"/>
      <c r="AG1425" s="1"/>
      <c r="AH1425" s="1"/>
      <c r="AI1425" s="1"/>
      <c r="AJ1425" s="1"/>
      <c r="AK1425" s="10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5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5"/>
      <c r="HA1425" s="5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  <c r="JK1425" s="1"/>
      <c r="JL1425" s="1"/>
      <c r="JM1425" s="1"/>
      <c r="JN1425" s="1"/>
      <c r="JO1425" s="1"/>
      <c r="JP1425" s="1"/>
      <c r="JQ1425" s="1"/>
      <c r="JR1425" s="1"/>
      <c r="JS1425" s="1"/>
      <c r="JT1425" s="1"/>
      <c r="JU1425" s="1"/>
      <c r="JV1425" s="1"/>
      <c r="JW1425" s="1"/>
      <c r="JX1425" s="1"/>
      <c r="JY1425" s="3"/>
      <c r="JZ1425" s="1"/>
      <c r="KA1425" s="1"/>
      <c r="KB1425" s="1"/>
      <c r="KC1425" s="1"/>
      <c r="KD1425" s="1"/>
      <c r="KE1425" s="1"/>
    </row>
    <row r="1426" spans="1:291" x14ac:dyDescent="0.2">
      <c r="A1426" s="196">
        <f t="shared" si="2448"/>
        <v>44084</v>
      </c>
      <c r="B1426" s="66">
        <f t="shared" si="2439"/>
        <v>19244.32051673</v>
      </c>
      <c r="C1426" s="66">
        <f t="shared" si="2437"/>
        <v>19172.4368025</v>
      </c>
      <c r="D1426" s="77">
        <f t="shared" si="2449"/>
        <v>5344.63</v>
      </c>
      <c r="E1426" s="67">
        <f>VLOOKUP(A1425,[1]Plan1!$DQ$117:$DS$314,3)</f>
        <v>5357.46</v>
      </c>
      <c r="F1426" s="11">
        <f t="shared" si="2450"/>
        <v>44069</v>
      </c>
      <c r="G1426" s="73">
        <f t="shared" si="2440"/>
        <v>2.4005403554596683E-3</v>
      </c>
      <c r="H1426" s="11">
        <f t="shared" si="2451"/>
        <v>44099</v>
      </c>
      <c r="I1426" s="11">
        <f t="shared" si="2441"/>
        <v>44099</v>
      </c>
      <c r="J1426" s="1">
        <f t="shared" si="2452"/>
        <v>22</v>
      </c>
      <c r="K1426" s="1">
        <f t="shared" si="2453"/>
        <v>11</v>
      </c>
      <c r="L1426" s="66">
        <f t="shared" si="2442"/>
        <v>1.0011995499999999</v>
      </c>
      <c r="M1426" s="70">
        <f t="shared" si="2438"/>
        <v>1.00359968</v>
      </c>
      <c r="N1426" s="70">
        <f t="shared" si="2432"/>
        <v>1.1274327496380259</v>
      </c>
      <c r="O1426" s="66">
        <f t="shared" si="2434"/>
        <v>1.1287851600000001</v>
      </c>
      <c r="P1426" s="66">
        <f t="shared" si="2443"/>
        <v>19195.43509906</v>
      </c>
      <c r="Q1426" s="74">
        <f t="shared" si="2444"/>
        <v>0</v>
      </c>
      <c r="R1426" s="75">
        <f t="shared" si="2435"/>
        <v>0</v>
      </c>
      <c r="S1426" s="66">
        <f t="shared" si="2436"/>
        <v>0</v>
      </c>
      <c r="T1426" s="10">
        <f t="shared" si="2454"/>
        <v>0.06</v>
      </c>
      <c r="U1426" s="74">
        <f t="shared" si="2433"/>
        <v>11</v>
      </c>
      <c r="V1426" s="74">
        <v>252</v>
      </c>
      <c r="W1426" s="70">
        <f t="shared" si="2445"/>
        <v>1.0025467210000001</v>
      </c>
      <c r="X1426" s="66">
        <f t="shared" si="2446"/>
        <v>48.885417670000002</v>
      </c>
      <c r="Y1426" s="66">
        <v>0</v>
      </c>
      <c r="Z1426" s="67">
        <f t="shared" si="2447"/>
        <v>0</v>
      </c>
      <c r="AA1426" s="68" t="str">
        <f t="shared" si="2455"/>
        <v>A+INCORP J=</v>
      </c>
      <c r="AB1426" s="11">
        <f t="shared" si="2456"/>
        <v>44099</v>
      </c>
      <c r="AC1426" s="3"/>
      <c r="AD1426" s="1"/>
      <c r="AE1426" s="11"/>
      <c r="AF1426" s="5"/>
      <c r="AG1426" s="1"/>
      <c r="AH1426" s="1"/>
      <c r="AI1426" s="1"/>
      <c r="AJ1426" s="1"/>
      <c r="AK1426" s="10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5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5"/>
      <c r="HA1426" s="5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  <c r="JK1426" s="1"/>
      <c r="JL1426" s="1"/>
      <c r="JM1426" s="1"/>
      <c r="JN1426" s="1"/>
      <c r="JO1426" s="1"/>
      <c r="JP1426" s="1"/>
      <c r="JQ1426" s="1"/>
      <c r="JR1426" s="1"/>
      <c r="JS1426" s="1"/>
      <c r="JT1426" s="1"/>
      <c r="JU1426" s="1"/>
      <c r="JV1426" s="1"/>
      <c r="JW1426" s="1"/>
      <c r="JX1426" s="1"/>
      <c r="JY1426" s="3"/>
      <c r="JZ1426" s="1"/>
      <c r="KA1426" s="1"/>
      <c r="KB1426" s="1"/>
      <c r="KC1426" s="1"/>
      <c r="KD1426" s="1"/>
      <c r="KE1426" s="1"/>
    </row>
    <row r="1427" spans="1:291" x14ac:dyDescent="0.2">
      <c r="A1427" s="196">
        <f t="shared" si="2448"/>
        <v>44085</v>
      </c>
      <c r="B1427" s="66">
        <f t="shared" si="2439"/>
        <v>19250.868734119998</v>
      </c>
      <c r="C1427" s="66">
        <f t="shared" si="2437"/>
        <v>19172.4368025</v>
      </c>
      <c r="D1427" s="77">
        <f t="shared" si="2449"/>
        <v>5344.63</v>
      </c>
      <c r="E1427" s="67">
        <f>VLOOKUP(A1426,[1]Plan1!$DQ$117:$DS$314,3)</f>
        <v>5357.46</v>
      </c>
      <c r="F1427" s="11">
        <f t="shared" si="2450"/>
        <v>44069</v>
      </c>
      <c r="G1427" s="73">
        <f t="shared" si="2440"/>
        <v>2.4005403554596683E-3</v>
      </c>
      <c r="H1427" s="11">
        <f t="shared" si="2451"/>
        <v>44099</v>
      </c>
      <c r="I1427" s="11">
        <f t="shared" si="2441"/>
        <v>44099</v>
      </c>
      <c r="J1427" s="1">
        <f t="shared" si="2452"/>
        <v>22</v>
      </c>
      <c r="K1427" s="1">
        <f t="shared" si="2453"/>
        <v>12</v>
      </c>
      <c r="L1427" s="66">
        <f t="shared" si="2442"/>
        <v>1.00130867</v>
      </c>
      <c r="M1427" s="70">
        <f t="shared" si="2438"/>
        <v>1.00359968</v>
      </c>
      <c r="N1427" s="70">
        <f t="shared" si="2432"/>
        <v>1.1274327496380259</v>
      </c>
      <c r="O1427" s="66">
        <f t="shared" si="2434"/>
        <v>1.12890818</v>
      </c>
      <c r="P1427" s="66">
        <f t="shared" si="2443"/>
        <v>19197.527195369999</v>
      </c>
      <c r="Q1427" s="74">
        <f t="shared" si="2444"/>
        <v>0</v>
      </c>
      <c r="R1427" s="75">
        <f t="shared" si="2435"/>
        <v>0</v>
      </c>
      <c r="S1427" s="66">
        <f t="shared" si="2436"/>
        <v>0</v>
      </c>
      <c r="T1427" s="10">
        <f t="shared" si="2454"/>
        <v>0.06</v>
      </c>
      <c r="U1427" s="74">
        <f t="shared" si="2433"/>
        <v>12</v>
      </c>
      <c r="V1427" s="74">
        <v>252</v>
      </c>
      <c r="W1427" s="70">
        <f t="shared" si="2445"/>
        <v>1.0027785629999999</v>
      </c>
      <c r="X1427" s="66">
        <f t="shared" si="2446"/>
        <v>53.341538749999998</v>
      </c>
      <c r="Y1427" s="66">
        <v>0</v>
      </c>
      <c r="Z1427" s="67">
        <f t="shared" si="2447"/>
        <v>0</v>
      </c>
      <c r="AA1427" s="68" t="str">
        <f t="shared" si="2455"/>
        <v>A+INCORP J=</v>
      </c>
      <c r="AB1427" s="11">
        <f t="shared" si="2456"/>
        <v>44099</v>
      </c>
      <c r="AC1427" s="3"/>
      <c r="AD1427" s="1"/>
      <c r="AE1427" s="11"/>
      <c r="AF1427" s="5"/>
      <c r="AG1427" s="1"/>
      <c r="AH1427" s="1"/>
      <c r="AI1427" s="1"/>
      <c r="AJ1427" s="1"/>
      <c r="AK1427" s="10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5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5"/>
      <c r="HA1427" s="5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  <c r="JK1427" s="1"/>
      <c r="JL1427" s="1"/>
      <c r="JM1427" s="1"/>
      <c r="JN1427" s="1"/>
      <c r="JO1427" s="1"/>
      <c r="JP1427" s="1"/>
      <c r="JQ1427" s="1"/>
      <c r="JR1427" s="1"/>
      <c r="JS1427" s="1"/>
      <c r="JT1427" s="1"/>
      <c r="JU1427" s="1"/>
      <c r="JV1427" s="1"/>
      <c r="JW1427" s="1"/>
      <c r="JX1427" s="1"/>
      <c r="JY1427" s="3"/>
      <c r="JZ1427" s="1"/>
      <c r="KA1427" s="1"/>
      <c r="KB1427" s="1"/>
      <c r="KC1427" s="1"/>
      <c r="KD1427" s="1"/>
      <c r="KE1427" s="1"/>
    </row>
    <row r="1428" spans="1:291" x14ac:dyDescent="0.2">
      <c r="A1428" s="196">
        <f t="shared" si="2448"/>
        <v>44086</v>
      </c>
      <c r="B1428" s="66">
        <f t="shared" si="2439"/>
        <v>19257.419131459999</v>
      </c>
      <c r="C1428" s="66">
        <f t="shared" si="2437"/>
        <v>19172.4368025</v>
      </c>
      <c r="D1428" s="77">
        <f t="shared" si="2449"/>
        <v>5344.63</v>
      </c>
      <c r="E1428" s="67">
        <f>VLOOKUP(A1427,[1]Plan1!$DQ$117:$DS$314,3)</f>
        <v>5357.46</v>
      </c>
      <c r="F1428" s="11">
        <f t="shared" si="2450"/>
        <v>44069</v>
      </c>
      <c r="G1428" s="73">
        <f t="shared" si="2440"/>
        <v>2.4005403554596683E-3</v>
      </c>
      <c r="H1428" s="11">
        <f t="shared" si="2451"/>
        <v>44099</v>
      </c>
      <c r="I1428" s="11">
        <f t="shared" si="2441"/>
        <v>44099</v>
      </c>
      <c r="J1428" s="1">
        <f t="shared" si="2452"/>
        <v>22</v>
      </c>
      <c r="K1428" s="1">
        <f t="shared" si="2453"/>
        <v>13</v>
      </c>
      <c r="L1428" s="66">
        <f t="shared" si="2442"/>
        <v>1.0014178</v>
      </c>
      <c r="M1428" s="70">
        <f t="shared" si="2438"/>
        <v>1.00359968</v>
      </c>
      <c r="N1428" s="70">
        <f t="shared" si="2432"/>
        <v>1.1274327496380259</v>
      </c>
      <c r="O1428" s="66">
        <f t="shared" si="2434"/>
        <v>1.1290312199999999</v>
      </c>
      <c r="P1428" s="66">
        <f t="shared" si="2443"/>
        <v>19199.619483390001</v>
      </c>
      <c r="Q1428" s="74">
        <f t="shared" si="2444"/>
        <v>0</v>
      </c>
      <c r="R1428" s="75">
        <f t="shared" si="2435"/>
        <v>0</v>
      </c>
      <c r="S1428" s="66">
        <f t="shared" si="2436"/>
        <v>0</v>
      </c>
      <c r="T1428" s="10">
        <f t="shared" si="2454"/>
        <v>0.06</v>
      </c>
      <c r="U1428" s="74">
        <f t="shared" si="2433"/>
        <v>13</v>
      </c>
      <c r="V1428" s="74">
        <v>252</v>
      </c>
      <c r="W1428" s="70">
        <f t="shared" si="2445"/>
        <v>1.0030104580000001</v>
      </c>
      <c r="X1428" s="66">
        <f t="shared" si="2446"/>
        <v>57.799648070000003</v>
      </c>
      <c r="Y1428" s="66">
        <v>0</v>
      </c>
      <c r="Z1428" s="67">
        <f t="shared" si="2447"/>
        <v>0</v>
      </c>
      <c r="AA1428" s="68" t="str">
        <f t="shared" si="2455"/>
        <v>A+INCORP J=</v>
      </c>
      <c r="AB1428" s="11">
        <f t="shared" si="2456"/>
        <v>44099</v>
      </c>
      <c r="AC1428" s="3"/>
      <c r="AD1428" s="1"/>
      <c r="AE1428" s="11"/>
      <c r="AF1428" s="5"/>
      <c r="AG1428" s="1"/>
      <c r="AH1428" s="1"/>
      <c r="AI1428" s="1"/>
      <c r="AJ1428" s="1"/>
      <c r="AK1428" s="10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5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5"/>
      <c r="HA1428" s="5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  <c r="JK1428" s="1"/>
      <c r="JL1428" s="1"/>
      <c r="JM1428" s="1"/>
      <c r="JN1428" s="1"/>
      <c r="JO1428" s="1"/>
      <c r="JP1428" s="1"/>
      <c r="JQ1428" s="1"/>
      <c r="JR1428" s="1"/>
      <c r="JS1428" s="1"/>
      <c r="JT1428" s="1"/>
      <c r="JU1428" s="1"/>
      <c r="JV1428" s="1"/>
      <c r="JW1428" s="1"/>
      <c r="JX1428" s="1"/>
      <c r="JY1428" s="3"/>
      <c r="JZ1428" s="1"/>
      <c r="KA1428" s="1"/>
      <c r="KB1428" s="1"/>
      <c r="KC1428" s="1"/>
      <c r="KD1428" s="1"/>
      <c r="KE1428" s="1"/>
    </row>
    <row r="1429" spans="1:291" x14ac:dyDescent="0.2">
      <c r="A1429" s="196">
        <f t="shared" si="2448"/>
        <v>44087</v>
      </c>
      <c r="B1429" s="66">
        <f t="shared" si="2439"/>
        <v>19257.419131459999</v>
      </c>
      <c r="C1429" s="66">
        <f t="shared" si="2437"/>
        <v>19172.4368025</v>
      </c>
      <c r="D1429" s="77">
        <f t="shared" si="2449"/>
        <v>5344.63</v>
      </c>
      <c r="E1429" s="67">
        <f>VLOOKUP(A1428,[1]Plan1!$DQ$117:$DS$314,3)</f>
        <v>5357.46</v>
      </c>
      <c r="F1429" s="11">
        <f t="shared" si="2450"/>
        <v>44069</v>
      </c>
      <c r="G1429" s="73">
        <f t="shared" si="2440"/>
        <v>2.4005403554596683E-3</v>
      </c>
      <c r="H1429" s="11">
        <f t="shared" si="2451"/>
        <v>44099</v>
      </c>
      <c r="I1429" s="11">
        <f t="shared" si="2441"/>
        <v>44099</v>
      </c>
      <c r="J1429" s="1">
        <f t="shared" si="2452"/>
        <v>22</v>
      </c>
      <c r="K1429" s="1">
        <f t="shared" si="2453"/>
        <v>13</v>
      </c>
      <c r="L1429" s="66">
        <f t="shared" si="2442"/>
        <v>1.0014178</v>
      </c>
      <c r="M1429" s="70">
        <f t="shared" si="2438"/>
        <v>1.00359968</v>
      </c>
      <c r="N1429" s="70">
        <f t="shared" si="2432"/>
        <v>1.1274327496380259</v>
      </c>
      <c r="O1429" s="66">
        <f t="shared" si="2434"/>
        <v>1.1290312199999999</v>
      </c>
      <c r="P1429" s="66">
        <f t="shared" si="2443"/>
        <v>19199.619483390001</v>
      </c>
      <c r="Q1429" s="74">
        <f t="shared" si="2444"/>
        <v>0</v>
      </c>
      <c r="R1429" s="75">
        <f t="shared" si="2435"/>
        <v>0</v>
      </c>
      <c r="S1429" s="66">
        <f t="shared" si="2436"/>
        <v>0</v>
      </c>
      <c r="T1429" s="10">
        <f t="shared" si="2454"/>
        <v>0.06</v>
      </c>
      <c r="U1429" s="74">
        <f t="shared" si="2433"/>
        <v>13</v>
      </c>
      <c r="V1429" s="74">
        <v>252</v>
      </c>
      <c r="W1429" s="70">
        <f t="shared" si="2445"/>
        <v>1.0030104580000001</v>
      </c>
      <c r="X1429" s="66">
        <f t="shared" si="2446"/>
        <v>57.799648070000003</v>
      </c>
      <c r="Y1429" s="66">
        <v>0</v>
      </c>
      <c r="Z1429" s="67">
        <f t="shared" si="2447"/>
        <v>0</v>
      </c>
      <c r="AA1429" s="68" t="str">
        <f t="shared" si="2455"/>
        <v>A+INCORP J=</v>
      </c>
      <c r="AB1429" s="11">
        <f t="shared" si="2456"/>
        <v>44099</v>
      </c>
      <c r="AC1429" s="3"/>
      <c r="AD1429" s="1"/>
      <c r="AE1429" s="11"/>
      <c r="AF1429" s="5"/>
      <c r="AG1429" s="1"/>
      <c r="AH1429" s="1"/>
      <c r="AI1429" s="1"/>
      <c r="AJ1429" s="1"/>
      <c r="AK1429" s="10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5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5"/>
      <c r="HA1429" s="5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  <c r="JK1429" s="1"/>
      <c r="JL1429" s="1"/>
      <c r="JM1429" s="1"/>
      <c r="JN1429" s="1"/>
      <c r="JO1429" s="1"/>
      <c r="JP1429" s="1"/>
      <c r="JQ1429" s="1"/>
      <c r="JR1429" s="1"/>
      <c r="JS1429" s="1"/>
      <c r="JT1429" s="1"/>
      <c r="JU1429" s="1"/>
      <c r="JV1429" s="1"/>
      <c r="JW1429" s="1"/>
      <c r="JX1429" s="1"/>
      <c r="JY1429" s="3"/>
      <c r="JZ1429" s="1"/>
      <c r="KA1429" s="1"/>
      <c r="KB1429" s="1"/>
      <c r="KC1429" s="1"/>
      <c r="KD1429" s="1"/>
      <c r="KE1429" s="1"/>
    </row>
    <row r="1430" spans="1:291" x14ac:dyDescent="0.2">
      <c r="A1430" s="196">
        <f t="shared" si="2448"/>
        <v>44088</v>
      </c>
      <c r="B1430" s="66">
        <f t="shared" si="2439"/>
        <v>19257.419131459999</v>
      </c>
      <c r="C1430" s="66">
        <f t="shared" si="2437"/>
        <v>19172.4368025</v>
      </c>
      <c r="D1430" s="77">
        <f t="shared" si="2449"/>
        <v>5344.63</v>
      </c>
      <c r="E1430" s="67">
        <f>VLOOKUP(A1429,[1]Plan1!$DQ$117:$DS$314,3)</f>
        <v>5357.46</v>
      </c>
      <c r="F1430" s="11">
        <f t="shared" si="2450"/>
        <v>44069</v>
      </c>
      <c r="G1430" s="73">
        <f t="shared" si="2440"/>
        <v>2.4005403554596683E-3</v>
      </c>
      <c r="H1430" s="11">
        <f t="shared" si="2451"/>
        <v>44099</v>
      </c>
      <c r="I1430" s="11">
        <f t="shared" si="2441"/>
        <v>44099</v>
      </c>
      <c r="J1430" s="1">
        <f t="shared" si="2452"/>
        <v>22</v>
      </c>
      <c r="K1430" s="1">
        <f t="shared" si="2453"/>
        <v>13</v>
      </c>
      <c r="L1430" s="66">
        <f t="shared" si="2442"/>
        <v>1.0014178</v>
      </c>
      <c r="M1430" s="70">
        <f t="shared" si="2438"/>
        <v>1.00359968</v>
      </c>
      <c r="N1430" s="70">
        <f t="shared" si="2432"/>
        <v>1.1274327496380259</v>
      </c>
      <c r="O1430" s="66">
        <f t="shared" si="2434"/>
        <v>1.1290312199999999</v>
      </c>
      <c r="P1430" s="66">
        <f t="shared" si="2443"/>
        <v>19199.619483390001</v>
      </c>
      <c r="Q1430" s="74">
        <f t="shared" si="2444"/>
        <v>0</v>
      </c>
      <c r="R1430" s="75">
        <f t="shared" si="2435"/>
        <v>0</v>
      </c>
      <c r="S1430" s="66">
        <f t="shared" si="2436"/>
        <v>0</v>
      </c>
      <c r="T1430" s="10">
        <f t="shared" si="2454"/>
        <v>0.06</v>
      </c>
      <c r="U1430" s="74">
        <f t="shared" si="2433"/>
        <v>13</v>
      </c>
      <c r="V1430" s="74">
        <v>252</v>
      </c>
      <c r="W1430" s="70">
        <f t="shared" si="2445"/>
        <v>1.0030104580000001</v>
      </c>
      <c r="X1430" s="66">
        <f t="shared" si="2446"/>
        <v>57.799648070000003</v>
      </c>
      <c r="Y1430" s="66">
        <v>0</v>
      </c>
      <c r="Z1430" s="67">
        <f t="shared" si="2447"/>
        <v>0</v>
      </c>
      <c r="AA1430" s="68" t="str">
        <f t="shared" si="2455"/>
        <v>A+INCORP J=</v>
      </c>
      <c r="AB1430" s="11">
        <f t="shared" si="2456"/>
        <v>44099</v>
      </c>
      <c r="AC1430" s="3"/>
      <c r="AD1430" s="1"/>
      <c r="AE1430" s="11"/>
      <c r="AF1430" s="5"/>
      <c r="AG1430" s="1"/>
      <c r="AH1430" s="1"/>
      <c r="AI1430" s="1"/>
      <c r="AJ1430" s="1"/>
      <c r="AK1430" s="10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5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5"/>
      <c r="HA1430" s="5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  <c r="JK1430" s="1"/>
      <c r="JL1430" s="1"/>
      <c r="JM1430" s="1"/>
      <c r="JN1430" s="1"/>
      <c r="JO1430" s="1"/>
      <c r="JP1430" s="1"/>
      <c r="JQ1430" s="1"/>
      <c r="JR1430" s="1"/>
      <c r="JS1430" s="1"/>
      <c r="JT1430" s="1"/>
      <c r="JU1430" s="1"/>
      <c r="JV1430" s="1"/>
      <c r="JW1430" s="1"/>
      <c r="JX1430" s="1"/>
      <c r="JY1430" s="3"/>
      <c r="JZ1430" s="1"/>
      <c r="KA1430" s="1"/>
      <c r="KB1430" s="1"/>
      <c r="KC1430" s="1"/>
      <c r="KD1430" s="1"/>
      <c r="KE1430" s="1"/>
    </row>
    <row r="1431" spans="1:291" x14ac:dyDescent="0.2">
      <c r="A1431" s="196">
        <f t="shared" si="2448"/>
        <v>44089</v>
      </c>
      <c r="B1431" s="66">
        <f t="shared" si="2439"/>
        <v>19263.97192077</v>
      </c>
      <c r="C1431" s="66">
        <f t="shared" si="2437"/>
        <v>19172.4368025</v>
      </c>
      <c r="D1431" s="77">
        <f t="shared" si="2449"/>
        <v>5344.63</v>
      </c>
      <c r="E1431" s="67">
        <f>VLOOKUP(A1430,[1]Plan1!$DQ$117:$DS$314,3)</f>
        <v>5357.46</v>
      </c>
      <c r="F1431" s="11">
        <f t="shared" si="2450"/>
        <v>44069</v>
      </c>
      <c r="G1431" s="73">
        <f t="shared" si="2440"/>
        <v>2.4005403554596683E-3</v>
      </c>
      <c r="H1431" s="11">
        <f t="shared" si="2451"/>
        <v>44099</v>
      </c>
      <c r="I1431" s="11">
        <f t="shared" si="2441"/>
        <v>44099</v>
      </c>
      <c r="J1431" s="1">
        <f t="shared" si="2452"/>
        <v>22</v>
      </c>
      <c r="K1431" s="1">
        <f t="shared" si="2453"/>
        <v>14</v>
      </c>
      <c r="L1431" s="66">
        <f t="shared" si="2442"/>
        <v>1.0015269499999999</v>
      </c>
      <c r="M1431" s="70">
        <f t="shared" si="2438"/>
        <v>1.00359968</v>
      </c>
      <c r="N1431" s="70">
        <f t="shared" si="2432"/>
        <v>1.1274327496380259</v>
      </c>
      <c r="O1431" s="66">
        <f t="shared" si="2434"/>
        <v>1.1291542800000001</v>
      </c>
      <c r="P1431" s="66">
        <f t="shared" si="2443"/>
        <v>19201.712154870002</v>
      </c>
      <c r="Q1431" s="74">
        <f t="shared" si="2444"/>
        <v>0</v>
      </c>
      <c r="R1431" s="75">
        <f t="shared" si="2435"/>
        <v>0</v>
      </c>
      <c r="S1431" s="66">
        <f t="shared" si="2436"/>
        <v>0</v>
      </c>
      <c r="T1431" s="10">
        <f t="shared" si="2454"/>
        <v>0.06</v>
      </c>
      <c r="U1431" s="74">
        <f t="shared" si="2433"/>
        <v>14</v>
      </c>
      <c r="V1431" s="74">
        <v>252</v>
      </c>
      <c r="W1431" s="70">
        <f t="shared" si="2445"/>
        <v>1.0032424069999999</v>
      </c>
      <c r="X1431" s="66">
        <f t="shared" si="2446"/>
        <v>62.259765899999998</v>
      </c>
      <c r="Y1431" s="66">
        <v>0</v>
      </c>
      <c r="Z1431" s="67">
        <f t="shared" si="2447"/>
        <v>0</v>
      </c>
      <c r="AA1431" s="68" t="str">
        <f t="shared" si="2455"/>
        <v>A+INCORP J=</v>
      </c>
      <c r="AB1431" s="11">
        <f t="shared" si="2456"/>
        <v>44099</v>
      </c>
      <c r="AC1431" s="3"/>
      <c r="AD1431" s="1"/>
      <c r="AE1431" s="11"/>
      <c r="AF1431" s="5"/>
      <c r="AG1431" s="1"/>
      <c r="AH1431" s="1"/>
      <c r="AI1431" s="1"/>
      <c r="AJ1431" s="1"/>
      <c r="AK1431" s="10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5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5"/>
      <c r="HA1431" s="5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  <c r="JK1431" s="1"/>
      <c r="JL1431" s="1"/>
      <c r="JM1431" s="1"/>
      <c r="JN1431" s="1"/>
      <c r="JO1431" s="1"/>
      <c r="JP1431" s="1"/>
      <c r="JQ1431" s="1"/>
      <c r="JR1431" s="1"/>
      <c r="JS1431" s="1"/>
      <c r="JT1431" s="1"/>
      <c r="JU1431" s="1"/>
      <c r="JV1431" s="1"/>
      <c r="JW1431" s="1"/>
      <c r="JX1431" s="1"/>
      <c r="JY1431" s="3"/>
      <c r="JZ1431" s="1"/>
      <c r="KA1431" s="1"/>
      <c r="KB1431" s="1"/>
      <c r="KC1431" s="1"/>
      <c r="KD1431" s="1"/>
      <c r="KE1431" s="1"/>
    </row>
    <row r="1432" spans="1:291" x14ac:dyDescent="0.2">
      <c r="A1432" s="196">
        <f t="shared" si="2448"/>
        <v>44090</v>
      </c>
      <c r="B1432" s="66">
        <f t="shared" si="2439"/>
        <v>19270.526698669997</v>
      </c>
      <c r="C1432" s="66">
        <f t="shared" si="2437"/>
        <v>19172.4368025</v>
      </c>
      <c r="D1432" s="77">
        <f t="shared" si="2449"/>
        <v>5344.63</v>
      </c>
      <c r="E1432" s="67">
        <f>VLOOKUP(A1431,[1]Plan1!$DQ$117:$DS$314,3)</f>
        <v>5357.46</v>
      </c>
      <c r="F1432" s="11">
        <f t="shared" si="2450"/>
        <v>44069</v>
      </c>
      <c r="G1432" s="73">
        <f t="shared" si="2440"/>
        <v>2.4005403554596683E-3</v>
      </c>
      <c r="H1432" s="11">
        <f t="shared" si="2451"/>
        <v>44099</v>
      </c>
      <c r="I1432" s="11">
        <f t="shared" si="2441"/>
        <v>44099</v>
      </c>
      <c r="J1432" s="1">
        <f t="shared" si="2452"/>
        <v>22</v>
      </c>
      <c r="K1432" s="1">
        <f t="shared" si="2453"/>
        <v>15</v>
      </c>
      <c r="L1432" s="66">
        <f t="shared" si="2442"/>
        <v>1.0016361</v>
      </c>
      <c r="M1432" s="70">
        <f t="shared" si="2438"/>
        <v>1.00359968</v>
      </c>
      <c r="N1432" s="70">
        <f t="shared" si="2432"/>
        <v>1.1274327496380259</v>
      </c>
      <c r="O1432" s="66">
        <f t="shared" si="2434"/>
        <v>1.12927734</v>
      </c>
      <c r="P1432" s="66">
        <f t="shared" si="2443"/>
        <v>19203.804826349999</v>
      </c>
      <c r="Q1432" s="74">
        <f t="shared" si="2444"/>
        <v>0</v>
      </c>
      <c r="R1432" s="75">
        <f t="shared" si="2435"/>
        <v>0</v>
      </c>
      <c r="S1432" s="66">
        <f t="shared" si="2436"/>
        <v>0</v>
      </c>
      <c r="T1432" s="10">
        <f t="shared" si="2454"/>
        <v>0.06</v>
      </c>
      <c r="U1432" s="74">
        <f t="shared" si="2433"/>
        <v>15</v>
      </c>
      <c r="V1432" s="74">
        <v>252</v>
      </c>
      <c r="W1432" s="70">
        <f t="shared" si="2445"/>
        <v>1.0034744090000001</v>
      </c>
      <c r="X1432" s="66">
        <f t="shared" si="2446"/>
        <v>66.721872320000003</v>
      </c>
      <c r="Y1432" s="66">
        <v>0</v>
      </c>
      <c r="Z1432" s="67">
        <f t="shared" si="2447"/>
        <v>0</v>
      </c>
      <c r="AA1432" s="68" t="str">
        <f t="shared" si="2455"/>
        <v>A+INCORP J=</v>
      </c>
      <c r="AB1432" s="11">
        <f t="shared" si="2456"/>
        <v>44099</v>
      </c>
      <c r="AC1432" s="3"/>
      <c r="AD1432" s="1"/>
      <c r="AE1432" s="11"/>
      <c r="AF1432" s="5"/>
      <c r="AG1432" s="1"/>
      <c r="AH1432" s="1"/>
      <c r="AI1432" s="1"/>
      <c r="AJ1432" s="1"/>
      <c r="AK1432" s="10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5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5"/>
      <c r="HA1432" s="5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  <c r="JK1432" s="1"/>
      <c r="JL1432" s="1"/>
      <c r="JM1432" s="1"/>
      <c r="JN1432" s="1"/>
      <c r="JO1432" s="1"/>
      <c r="JP1432" s="1"/>
      <c r="JQ1432" s="1"/>
      <c r="JR1432" s="1"/>
      <c r="JS1432" s="1"/>
      <c r="JT1432" s="1"/>
      <c r="JU1432" s="1"/>
      <c r="JV1432" s="1"/>
      <c r="JW1432" s="1"/>
      <c r="JX1432" s="1"/>
      <c r="JY1432" s="3"/>
      <c r="JZ1432" s="1"/>
      <c r="KA1432" s="1"/>
      <c r="KB1432" s="1"/>
      <c r="KC1432" s="1"/>
      <c r="KD1432" s="1"/>
      <c r="KE1432" s="1"/>
    </row>
    <row r="1433" spans="1:291" x14ac:dyDescent="0.2">
      <c r="A1433" s="196">
        <f t="shared" si="2448"/>
        <v>44091</v>
      </c>
      <c r="B1433" s="66">
        <f t="shared" si="2439"/>
        <v>19277.08386956</v>
      </c>
      <c r="C1433" s="66">
        <f t="shared" si="2437"/>
        <v>19172.4368025</v>
      </c>
      <c r="D1433" s="77">
        <f t="shared" si="2449"/>
        <v>5344.63</v>
      </c>
      <c r="E1433" s="67">
        <f>VLOOKUP(A1432,[1]Plan1!$DQ$117:$DS$314,3)</f>
        <v>5357.46</v>
      </c>
      <c r="F1433" s="11">
        <f t="shared" si="2450"/>
        <v>44069</v>
      </c>
      <c r="G1433" s="73">
        <f t="shared" si="2440"/>
        <v>2.4005403554596683E-3</v>
      </c>
      <c r="H1433" s="11">
        <f t="shared" si="2451"/>
        <v>44099</v>
      </c>
      <c r="I1433" s="11">
        <f t="shared" si="2441"/>
        <v>44099</v>
      </c>
      <c r="J1433" s="1">
        <f t="shared" si="2452"/>
        <v>22</v>
      </c>
      <c r="K1433" s="1">
        <f t="shared" si="2453"/>
        <v>16</v>
      </c>
      <c r="L1433" s="66">
        <f t="shared" si="2442"/>
        <v>1.00174527</v>
      </c>
      <c r="M1433" s="70">
        <f t="shared" si="2438"/>
        <v>1.00359968</v>
      </c>
      <c r="N1433" s="70">
        <f t="shared" si="2432"/>
        <v>1.1274327496380259</v>
      </c>
      <c r="O1433" s="66">
        <f t="shared" si="2434"/>
        <v>1.1294004200000001</v>
      </c>
      <c r="P1433" s="66">
        <f t="shared" si="2443"/>
        <v>19205.897881270001</v>
      </c>
      <c r="Q1433" s="74">
        <f t="shared" si="2444"/>
        <v>0</v>
      </c>
      <c r="R1433" s="75">
        <f t="shared" si="2435"/>
        <v>0</v>
      </c>
      <c r="S1433" s="66">
        <f t="shared" si="2436"/>
        <v>0</v>
      </c>
      <c r="T1433" s="10">
        <f t="shared" si="2454"/>
        <v>0.06</v>
      </c>
      <c r="U1433" s="74">
        <f t="shared" si="2433"/>
        <v>16</v>
      </c>
      <c r="V1433" s="74">
        <v>252</v>
      </c>
      <c r="W1433" s="70">
        <f t="shared" si="2445"/>
        <v>1.003706465</v>
      </c>
      <c r="X1433" s="66">
        <f t="shared" si="2446"/>
        <v>71.185988289999997</v>
      </c>
      <c r="Y1433" s="66">
        <v>0</v>
      </c>
      <c r="Z1433" s="67">
        <f t="shared" si="2447"/>
        <v>0</v>
      </c>
      <c r="AA1433" s="68" t="str">
        <f t="shared" si="2455"/>
        <v>A+INCORP J=</v>
      </c>
      <c r="AB1433" s="11">
        <f t="shared" si="2456"/>
        <v>44099</v>
      </c>
      <c r="AC1433" s="3"/>
      <c r="AD1433" s="1"/>
      <c r="AE1433" s="11"/>
      <c r="AF1433" s="5"/>
      <c r="AG1433" s="1"/>
      <c r="AH1433" s="1"/>
      <c r="AI1433" s="1"/>
      <c r="AJ1433" s="1"/>
      <c r="AK1433" s="10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5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5"/>
      <c r="HA1433" s="5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  <c r="JK1433" s="1"/>
      <c r="JL1433" s="1"/>
      <c r="JM1433" s="1"/>
      <c r="JN1433" s="1"/>
      <c r="JO1433" s="1"/>
      <c r="JP1433" s="1"/>
      <c r="JQ1433" s="1"/>
      <c r="JR1433" s="1"/>
      <c r="JS1433" s="1"/>
      <c r="JT1433" s="1"/>
      <c r="JU1433" s="1"/>
      <c r="JV1433" s="1"/>
      <c r="JW1433" s="1"/>
      <c r="JX1433" s="1"/>
      <c r="JY1433" s="3"/>
      <c r="JZ1433" s="1"/>
      <c r="KA1433" s="1"/>
      <c r="KB1433" s="1"/>
      <c r="KC1433" s="1"/>
      <c r="KD1433" s="1"/>
      <c r="KE1433" s="1"/>
    </row>
    <row r="1434" spans="1:291" x14ac:dyDescent="0.2">
      <c r="A1434" s="196">
        <f t="shared" si="2448"/>
        <v>44092</v>
      </c>
      <c r="B1434" s="66">
        <f t="shared" si="2439"/>
        <v>19283.64324157</v>
      </c>
      <c r="C1434" s="66">
        <f t="shared" si="2437"/>
        <v>19172.4368025</v>
      </c>
      <c r="D1434" s="77">
        <f t="shared" si="2449"/>
        <v>5344.63</v>
      </c>
      <c r="E1434" s="67">
        <f>VLOOKUP(A1433,[1]Plan1!$DQ$117:$DS$314,3)</f>
        <v>5357.46</v>
      </c>
      <c r="F1434" s="11">
        <f t="shared" si="2450"/>
        <v>44069</v>
      </c>
      <c r="G1434" s="73">
        <f t="shared" si="2440"/>
        <v>2.4005403554596683E-3</v>
      </c>
      <c r="H1434" s="11">
        <f t="shared" si="2451"/>
        <v>44099</v>
      </c>
      <c r="I1434" s="11">
        <f t="shared" si="2441"/>
        <v>44099</v>
      </c>
      <c r="J1434" s="1">
        <f t="shared" si="2452"/>
        <v>22</v>
      </c>
      <c r="K1434" s="1">
        <f t="shared" si="2453"/>
        <v>17</v>
      </c>
      <c r="L1434" s="66">
        <f t="shared" si="2442"/>
        <v>1.00185445</v>
      </c>
      <c r="M1434" s="70">
        <f t="shared" si="2438"/>
        <v>1.00359968</v>
      </c>
      <c r="N1434" s="70">
        <f t="shared" si="2432"/>
        <v>1.1274327496380259</v>
      </c>
      <c r="O1434" s="66">
        <f t="shared" si="2434"/>
        <v>1.1295235100000001</v>
      </c>
      <c r="P1434" s="66">
        <f t="shared" si="2443"/>
        <v>19207.991127919999</v>
      </c>
      <c r="Q1434" s="74">
        <f t="shared" si="2444"/>
        <v>0</v>
      </c>
      <c r="R1434" s="75">
        <f t="shared" si="2435"/>
        <v>0</v>
      </c>
      <c r="S1434" s="66">
        <f t="shared" si="2436"/>
        <v>0</v>
      </c>
      <c r="T1434" s="10">
        <f t="shared" si="2454"/>
        <v>0.06</v>
      </c>
      <c r="U1434" s="74">
        <f t="shared" si="2433"/>
        <v>17</v>
      </c>
      <c r="V1434" s="74">
        <v>252</v>
      </c>
      <c r="W1434" s="70">
        <f t="shared" si="2445"/>
        <v>1.0039385750000001</v>
      </c>
      <c r="X1434" s="66">
        <f t="shared" si="2446"/>
        <v>75.652113650000004</v>
      </c>
      <c r="Y1434" s="66">
        <v>0</v>
      </c>
      <c r="Z1434" s="67">
        <f t="shared" si="2447"/>
        <v>0</v>
      </c>
      <c r="AA1434" s="68" t="str">
        <f t="shared" si="2455"/>
        <v>A+INCORP J=</v>
      </c>
      <c r="AB1434" s="11">
        <f t="shared" si="2456"/>
        <v>44099</v>
      </c>
      <c r="AC1434" s="3"/>
      <c r="AD1434" s="1"/>
      <c r="AE1434" s="11"/>
      <c r="AF1434" s="5"/>
      <c r="AG1434" s="1"/>
      <c r="AH1434" s="1"/>
      <c r="AI1434" s="1"/>
      <c r="AJ1434" s="1"/>
      <c r="AK1434" s="10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5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5"/>
      <c r="HA1434" s="5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  <c r="JK1434" s="1"/>
      <c r="JL1434" s="1"/>
      <c r="JM1434" s="1"/>
      <c r="JN1434" s="1"/>
      <c r="JO1434" s="1"/>
      <c r="JP1434" s="1"/>
      <c r="JQ1434" s="1"/>
      <c r="JR1434" s="1"/>
      <c r="JS1434" s="1"/>
      <c r="JT1434" s="1"/>
      <c r="JU1434" s="1"/>
      <c r="JV1434" s="1"/>
      <c r="JW1434" s="1"/>
      <c r="JX1434" s="1"/>
      <c r="JY1434" s="3"/>
      <c r="JZ1434" s="1"/>
      <c r="KA1434" s="1"/>
      <c r="KB1434" s="1"/>
      <c r="KC1434" s="1"/>
      <c r="KD1434" s="1"/>
      <c r="KE1434" s="1"/>
    </row>
    <row r="1435" spans="1:291" x14ac:dyDescent="0.2">
      <c r="A1435" s="196">
        <f t="shared" si="2448"/>
        <v>44093</v>
      </c>
      <c r="B1435" s="66">
        <f t="shared" si="2439"/>
        <v>19290.204988499998</v>
      </c>
      <c r="C1435" s="66">
        <f t="shared" si="2437"/>
        <v>19172.4368025</v>
      </c>
      <c r="D1435" s="77">
        <f t="shared" si="2449"/>
        <v>5344.63</v>
      </c>
      <c r="E1435" s="67">
        <f>VLOOKUP(A1434,[1]Plan1!$DQ$117:$DS$314,3)</f>
        <v>5357.46</v>
      </c>
      <c r="F1435" s="11">
        <f t="shared" si="2450"/>
        <v>44069</v>
      </c>
      <c r="G1435" s="73">
        <f t="shared" si="2440"/>
        <v>2.4005403554596683E-3</v>
      </c>
      <c r="H1435" s="11">
        <f t="shared" si="2451"/>
        <v>44099</v>
      </c>
      <c r="I1435" s="11">
        <f t="shared" si="2441"/>
        <v>44099</v>
      </c>
      <c r="J1435" s="1">
        <f t="shared" si="2452"/>
        <v>22</v>
      </c>
      <c r="K1435" s="1">
        <f t="shared" si="2453"/>
        <v>18</v>
      </c>
      <c r="L1435" s="66">
        <f t="shared" si="2442"/>
        <v>1.00196365</v>
      </c>
      <c r="M1435" s="70">
        <f t="shared" si="2438"/>
        <v>1.00359968</v>
      </c>
      <c r="N1435" s="70">
        <f t="shared" si="2432"/>
        <v>1.1274327496380259</v>
      </c>
      <c r="O1435" s="66">
        <f t="shared" si="2434"/>
        <v>1.1296466300000001</v>
      </c>
      <c r="P1435" s="66">
        <f t="shared" si="2443"/>
        <v>19210.084758019999</v>
      </c>
      <c r="Q1435" s="74">
        <f t="shared" si="2444"/>
        <v>0</v>
      </c>
      <c r="R1435" s="75">
        <f t="shared" si="2435"/>
        <v>0</v>
      </c>
      <c r="S1435" s="66">
        <f t="shared" si="2436"/>
        <v>0</v>
      </c>
      <c r="T1435" s="10">
        <f t="shared" si="2454"/>
        <v>0.06</v>
      </c>
      <c r="U1435" s="74">
        <f t="shared" si="2433"/>
        <v>18</v>
      </c>
      <c r="V1435" s="74">
        <v>252</v>
      </c>
      <c r="W1435" s="70">
        <f t="shared" si="2445"/>
        <v>1.004170738</v>
      </c>
      <c r="X1435" s="66">
        <f t="shared" si="2446"/>
        <v>80.120230480000004</v>
      </c>
      <c r="Y1435" s="66">
        <v>0</v>
      </c>
      <c r="Z1435" s="67">
        <f t="shared" si="2447"/>
        <v>0</v>
      </c>
      <c r="AA1435" s="68" t="str">
        <f t="shared" si="2455"/>
        <v>A+INCORP J=</v>
      </c>
      <c r="AB1435" s="11">
        <f t="shared" si="2456"/>
        <v>44099</v>
      </c>
      <c r="AC1435" s="3"/>
      <c r="AD1435" s="1"/>
      <c r="AE1435" s="11"/>
      <c r="AF1435" s="5"/>
      <c r="AG1435" s="1"/>
      <c r="AH1435" s="1"/>
      <c r="AI1435" s="1"/>
      <c r="AJ1435" s="1"/>
      <c r="AK1435" s="10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5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5"/>
      <c r="HA1435" s="5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  <c r="JK1435" s="1"/>
      <c r="JL1435" s="1"/>
      <c r="JM1435" s="1"/>
      <c r="JN1435" s="1"/>
      <c r="JO1435" s="1"/>
      <c r="JP1435" s="1"/>
      <c r="JQ1435" s="1"/>
      <c r="JR1435" s="1"/>
      <c r="JS1435" s="1"/>
      <c r="JT1435" s="1"/>
      <c r="JU1435" s="1"/>
      <c r="JV1435" s="1"/>
      <c r="JW1435" s="1"/>
      <c r="JX1435" s="1"/>
      <c r="JY1435" s="3"/>
      <c r="JZ1435" s="1"/>
      <c r="KA1435" s="1"/>
      <c r="KB1435" s="1"/>
      <c r="KC1435" s="1"/>
      <c r="KD1435" s="1"/>
      <c r="KE1435" s="1"/>
    </row>
    <row r="1436" spans="1:291" x14ac:dyDescent="0.2">
      <c r="A1436" s="196">
        <f t="shared" si="2448"/>
        <v>44094</v>
      </c>
      <c r="B1436" s="66">
        <f t="shared" si="2439"/>
        <v>19290.204988499998</v>
      </c>
      <c r="C1436" s="66">
        <f t="shared" si="2437"/>
        <v>19172.4368025</v>
      </c>
      <c r="D1436" s="77">
        <f t="shared" si="2449"/>
        <v>5344.63</v>
      </c>
      <c r="E1436" s="67">
        <f>VLOOKUP(A1435,[1]Plan1!$DQ$117:$DS$314,3)</f>
        <v>5357.46</v>
      </c>
      <c r="F1436" s="11">
        <f t="shared" si="2450"/>
        <v>44069</v>
      </c>
      <c r="G1436" s="73">
        <f t="shared" si="2440"/>
        <v>2.4005403554596683E-3</v>
      </c>
      <c r="H1436" s="11">
        <f t="shared" si="2451"/>
        <v>44099</v>
      </c>
      <c r="I1436" s="11">
        <f t="shared" si="2441"/>
        <v>44099</v>
      </c>
      <c r="J1436" s="1">
        <f t="shared" si="2452"/>
        <v>22</v>
      </c>
      <c r="K1436" s="1">
        <f t="shared" si="2453"/>
        <v>18</v>
      </c>
      <c r="L1436" s="66">
        <f t="shared" si="2442"/>
        <v>1.00196365</v>
      </c>
      <c r="M1436" s="70">
        <f t="shared" si="2438"/>
        <v>1.00359968</v>
      </c>
      <c r="N1436" s="70">
        <f t="shared" si="2432"/>
        <v>1.1274327496380259</v>
      </c>
      <c r="O1436" s="66">
        <f t="shared" si="2434"/>
        <v>1.1296466300000001</v>
      </c>
      <c r="P1436" s="66">
        <f t="shared" si="2443"/>
        <v>19210.084758019999</v>
      </c>
      <c r="Q1436" s="74">
        <f t="shared" si="2444"/>
        <v>0</v>
      </c>
      <c r="R1436" s="75">
        <f t="shared" si="2435"/>
        <v>0</v>
      </c>
      <c r="S1436" s="66">
        <f t="shared" si="2436"/>
        <v>0</v>
      </c>
      <c r="T1436" s="10">
        <f t="shared" si="2454"/>
        <v>0.06</v>
      </c>
      <c r="U1436" s="74">
        <f t="shared" si="2433"/>
        <v>18</v>
      </c>
      <c r="V1436" s="74">
        <v>252</v>
      </c>
      <c r="W1436" s="70">
        <f t="shared" si="2445"/>
        <v>1.004170738</v>
      </c>
      <c r="X1436" s="66">
        <f t="shared" si="2446"/>
        <v>80.120230480000004</v>
      </c>
      <c r="Y1436" s="66">
        <v>0</v>
      </c>
      <c r="Z1436" s="67">
        <f t="shared" si="2447"/>
        <v>0</v>
      </c>
      <c r="AA1436" s="68" t="str">
        <f t="shared" si="2455"/>
        <v>A+INCORP J=</v>
      </c>
      <c r="AB1436" s="11">
        <f t="shared" si="2456"/>
        <v>44099</v>
      </c>
      <c r="AC1436" s="3"/>
      <c r="AD1436" s="1"/>
      <c r="AE1436" s="11"/>
      <c r="AF1436" s="5"/>
      <c r="AG1436" s="1"/>
      <c r="AH1436" s="1"/>
      <c r="AI1436" s="1"/>
      <c r="AJ1436" s="1"/>
      <c r="AK1436" s="10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5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5"/>
      <c r="HA1436" s="5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  <c r="JK1436" s="1"/>
      <c r="JL1436" s="1"/>
      <c r="JM1436" s="1"/>
      <c r="JN1436" s="1"/>
      <c r="JO1436" s="1"/>
      <c r="JP1436" s="1"/>
      <c r="JQ1436" s="1"/>
      <c r="JR1436" s="1"/>
      <c r="JS1436" s="1"/>
      <c r="JT1436" s="1"/>
      <c r="JU1436" s="1"/>
      <c r="JV1436" s="1"/>
      <c r="JW1436" s="1"/>
      <c r="JX1436" s="1"/>
      <c r="JY1436" s="3"/>
      <c r="JZ1436" s="1"/>
      <c r="KA1436" s="1"/>
      <c r="KB1436" s="1"/>
      <c r="KC1436" s="1"/>
      <c r="KD1436" s="1"/>
      <c r="KE1436" s="1"/>
    </row>
    <row r="1437" spans="1:291" x14ac:dyDescent="0.2">
      <c r="A1437" s="196">
        <f t="shared" si="2448"/>
        <v>44095</v>
      </c>
      <c r="B1437" s="66">
        <f t="shared" si="2439"/>
        <v>19290.204988499998</v>
      </c>
      <c r="C1437" s="66">
        <f t="shared" si="2437"/>
        <v>19172.4368025</v>
      </c>
      <c r="D1437" s="77">
        <f t="shared" si="2449"/>
        <v>5344.63</v>
      </c>
      <c r="E1437" s="67">
        <f>VLOOKUP(A1436,[1]Plan1!$DQ$117:$DS$314,3)</f>
        <v>5357.46</v>
      </c>
      <c r="F1437" s="11">
        <f t="shared" si="2450"/>
        <v>44069</v>
      </c>
      <c r="G1437" s="73">
        <f t="shared" si="2440"/>
        <v>2.4005403554596683E-3</v>
      </c>
      <c r="H1437" s="11">
        <f t="shared" si="2451"/>
        <v>44099</v>
      </c>
      <c r="I1437" s="11">
        <f t="shared" si="2441"/>
        <v>44099</v>
      </c>
      <c r="J1437" s="1">
        <f t="shared" si="2452"/>
        <v>22</v>
      </c>
      <c r="K1437" s="1">
        <f t="shared" si="2453"/>
        <v>18</v>
      </c>
      <c r="L1437" s="66">
        <f t="shared" si="2442"/>
        <v>1.00196365</v>
      </c>
      <c r="M1437" s="70">
        <f t="shared" si="2438"/>
        <v>1.00359968</v>
      </c>
      <c r="N1437" s="70">
        <f t="shared" si="2432"/>
        <v>1.1274327496380259</v>
      </c>
      <c r="O1437" s="66">
        <f t="shared" si="2434"/>
        <v>1.1296466300000001</v>
      </c>
      <c r="P1437" s="66">
        <f t="shared" si="2443"/>
        <v>19210.084758019999</v>
      </c>
      <c r="Q1437" s="74">
        <f t="shared" si="2444"/>
        <v>0</v>
      </c>
      <c r="R1437" s="75">
        <f t="shared" si="2435"/>
        <v>0</v>
      </c>
      <c r="S1437" s="66">
        <f t="shared" si="2436"/>
        <v>0</v>
      </c>
      <c r="T1437" s="10">
        <f t="shared" si="2454"/>
        <v>0.06</v>
      </c>
      <c r="U1437" s="74">
        <f t="shared" si="2433"/>
        <v>18</v>
      </c>
      <c r="V1437" s="74">
        <v>252</v>
      </c>
      <c r="W1437" s="70">
        <f t="shared" si="2445"/>
        <v>1.004170738</v>
      </c>
      <c r="X1437" s="66">
        <f t="shared" si="2446"/>
        <v>80.120230480000004</v>
      </c>
      <c r="Y1437" s="66">
        <v>0</v>
      </c>
      <c r="Z1437" s="67">
        <f t="shared" si="2447"/>
        <v>0</v>
      </c>
      <c r="AA1437" s="68" t="str">
        <f t="shared" si="2455"/>
        <v>A+INCORP J=</v>
      </c>
      <c r="AB1437" s="11">
        <f t="shared" si="2456"/>
        <v>44099</v>
      </c>
      <c r="AC1437" s="3"/>
      <c r="AD1437" s="1"/>
      <c r="AE1437" s="11"/>
      <c r="AF1437" s="5"/>
      <c r="AG1437" s="1"/>
      <c r="AH1437" s="1"/>
      <c r="AI1437" s="1"/>
      <c r="AJ1437" s="1"/>
      <c r="AK1437" s="10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5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5"/>
      <c r="HA1437" s="5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  <c r="JK1437" s="1"/>
      <c r="JL1437" s="1"/>
      <c r="JM1437" s="1"/>
      <c r="JN1437" s="1"/>
      <c r="JO1437" s="1"/>
      <c r="JP1437" s="1"/>
      <c r="JQ1437" s="1"/>
      <c r="JR1437" s="1"/>
      <c r="JS1437" s="1"/>
      <c r="JT1437" s="1"/>
      <c r="JU1437" s="1"/>
      <c r="JV1437" s="1"/>
      <c r="JW1437" s="1"/>
      <c r="JX1437" s="1"/>
      <c r="JY1437" s="3"/>
      <c r="JZ1437" s="1"/>
      <c r="KA1437" s="1"/>
      <c r="KB1437" s="1"/>
      <c r="KC1437" s="1"/>
      <c r="KD1437" s="1"/>
      <c r="KE1437" s="1"/>
    </row>
    <row r="1438" spans="1:291" x14ac:dyDescent="0.2">
      <c r="A1438" s="196">
        <f t="shared" si="2448"/>
        <v>44096</v>
      </c>
      <c r="B1438" s="66">
        <f t="shared" si="2439"/>
        <v>19296.768745009998</v>
      </c>
      <c r="C1438" s="66">
        <f t="shared" si="2437"/>
        <v>19172.4368025</v>
      </c>
      <c r="D1438" s="77">
        <f t="shared" si="2449"/>
        <v>5344.63</v>
      </c>
      <c r="E1438" s="67">
        <f>VLOOKUP(A1437,[1]Plan1!$DQ$117:$DS$314,3)</f>
        <v>5357.46</v>
      </c>
      <c r="F1438" s="11">
        <f t="shared" si="2450"/>
        <v>44069</v>
      </c>
      <c r="G1438" s="73">
        <f t="shared" si="2440"/>
        <v>2.4005403554596683E-3</v>
      </c>
      <c r="H1438" s="11">
        <f t="shared" si="2451"/>
        <v>44099</v>
      </c>
      <c r="I1438" s="11">
        <f t="shared" si="2441"/>
        <v>44099</v>
      </c>
      <c r="J1438" s="1">
        <f t="shared" si="2452"/>
        <v>22</v>
      </c>
      <c r="K1438" s="1">
        <f t="shared" si="2453"/>
        <v>19</v>
      </c>
      <c r="L1438" s="66">
        <f t="shared" si="2442"/>
        <v>1.00207285</v>
      </c>
      <c r="M1438" s="70">
        <f t="shared" si="2438"/>
        <v>1.00359968</v>
      </c>
      <c r="N1438" s="70">
        <f t="shared" si="2432"/>
        <v>1.1274327496380259</v>
      </c>
      <c r="O1438" s="66">
        <f t="shared" si="2434"/>
        <v>1.12976974</v>
      </c>
      <c r="P1438" s="66">
        <f t="shared" si="2443"/>
        <v>19212.178388119999</v>
      </c>
      <c r="Q1438" s="74">
        <f t="shared" si="2444"/>
        <v>0</v>
      </c>
      <c r="R1438" s="75">
        <f t="shared" si="2435"/>
        <v>0</v>
      </c>
      <c r="S1438" s="66">
        <f t="shared" si="2436"/>
        <v>0</v>
      </c>
      <c r="T1438" s="10">
        <f t="shared" si="2454"/>
        <v>0.06</v>
      </c>
      <c r="U1438" s="74">
        <f t="shared" si="2433"/>
        <v>19</v>
      </c>
      <c r="V1438" s="74">
        <v>252</v>
      </c>
      <c r="W1438" s="70">
        <f t="shared" si="2445"/>
        <v>1.004402955</v>
      </c>
      <c r="X1438" s="66">
        <f t="shared" si="2446"/>
        <v>84.590356889999995</v>
      </c>
      <c r="Y1438" s="66">
        <v>0</v>
      </c>
      <c r="Z1438" s="67">
        <f t="shared" si="2447"/>
        <v>0</v>
      </c>
      <c r="AA1438" s="68" t="str">
        <f t="shared" si="2455"/>
        <v>A+INCORP J=</v>
      </c>
      <c r="AB1438" s="11">
        <f t="shared" si="2456"/>
        <v>44099</v>
      </c>
      <c r="AC1438" s="3"/>
      <c r="AD1438" s="1"/>
      <c r="AE1438" s="11"/>
      <c r="AF1438" s="5"/>
      <c r="AG1438" s="1"/>
      <c r="AH1438" s="1"/>
      <c r="AI1438" s="1"/>
      <c r="AJ1438" s="1"/>
      <c r="AK1438" s="10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5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5"/>
      <c r="HA1438" s="5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  <c r="JK1438" s="1"/>
      <c r="JL1438" s="1"/>
      <c r="JM1438" s="1"/>
      <c r="JN1438" s="1"/>
      <c r="JO1438" s="1"/>
      <c r="JP1438" s="1"/>
      <c r="JQ1438" s="1"/>
      <c r="JR1438" s="1"/>
      <c r="JS1438" s="1"/>
      <c r="JT1438" s="1"/>
      <c r="JU1438" s="1"/>
      <c r="JV1438" s="1"/>
      <c r="JW1438" s="1"/>
      <c r="JX1438" s="1"/>
      <c r="JY1438" s="3"/>
      <c r="JZ1438" s="1"/>
      <c r="KA1438" s="1"/>
      <c r="KB1438" s="1"/>
      <c r="KC1438" s="1"/>
      <c r="KD1438" s="1"/>
      <c r="KE1438" s="1"/>
    </row>
    <row r="1439" spans="1:291" x14ac:dyDescent="0.2">
      <c r="A1439" s="196">
        <f t="shared" si="2448"/>
        <v>44097</v>
      </c>
      <c r="B1439" s="66">
        <f t="shared" si="2439"/>
        <v>19303.33489667</v>
      </c>
      <c r="C1439" s="66">
        <f t="shared" si="2437"/>
        <v>19172.4368025</v>
      </c>
      <c r="D1439" s="77">
        <f t="shared" si="2449"/>
        <v>5344.63</v>
      </c>
      <c r="E1439" s="67">
        <f>VLOOKUP(A1438,[1]Plan1!$DQ$117:$DS$314,3)</f>
        <v>5357.46</v>
      </c>
      <c r="F1439" s="11">
        <f t="shared" si="2450"/>
        <v>44069</v>
      </c>
      <c r="G1439" s="73">
        <f t="shared" si="2440"/>
        <v>2.4005403554596683E-3</v>
      </c>
      <c r="H1439" s="11">
        <f t="shared" si="2451"/>
        <v>44099</v>
      </c>
      <c r="I1439" s="11">
        <f t="shared" si="2441"/>
        <v>44099</v>
      </c>
      <c r="J1439" s="1">
        <f t="shared" si="2452"/>
        <v>22</v>
      </c>
      <c r="K1439" s="1">
        <f t="shared" si="2453"/>
        <v>20</v>
      </c>
      <c r="L1439" s="66">
        <f t="shared" si="2442"/>
        <v>1.0021820699999999</v>
      </c>
      <c r="M1439" s="70">
        <f t="shared" si="2438"/>
        <v>1.00359968</v>
      </c>
      <c r="N1439" s="70">
        <f t="shared" ref="N1439:N1502" si="2457">IF(I1439&gt;I1438,N1438*M1439,N1438)</f>
        <v>1.1274327496380259</v>
      </c>
      <c r="O1439" s="66">
        <f t="shared" si="2434"/>
        <v>1.1298928800000001</v>
      </c>
      <c r="P1439" s="66">
        <f t="shared" si="2443"/>
        <v>19214.272401670001</v>
      </c>
      <c r="Q1439" s="74">
        <f t="shared" si="2444"/>
        <v>0</v>
      </c>
      <c r="R1439" s="75">
        <f t="shared" si="2435"/>
        <v>0</v>
      </c>
      <c r="S1439" s="66">
        <f t="shared" si="2436"/>
        <v>0</v>
      </c>
      <c r="T1439" s="10">
        <f t="shared" si="2454"/>
        <v>0.06</v>
      </c>
      <c r="U1439" s="74">
        <f t="shared" si="2433"/>
        <v>20</v>
      </c>
      <c r="V1439" s="74">
        <v>252</v>
      </c>
      <c r="W1439" s="70">
        <f t="shared" si="2445"/>
        <v>1.004635226</v>
      </c>
      <c r="X1439" s="66">
        <f t="shared" si="2446"/>
        <v>89.062494999999998</v>
      </c>
      <c r="Y1439" s="66">
        <v>0</v>
      </c>
      <c r="Z1439" s="67">
        <f t="shared" si="2447"/>
        <v>0</v>
      </c>
      <c r="AA1439" s="68" t="str">
        <f t="shared" si="2455"/>
        <v>A+INCORP J=</v>
      </c>
      <c r="AB1439" s="11">
        <f t="shared" si="2456"/>
        <v>44099</v>
      </c>
      <c r="AC1439" s="3"/>
      <c r="AD1439" s="1"/>
      <c r="AE1439" s="11"/>
      <c r="AF1439" s="5"/>
      <c r="AG1439" s="1"/>
      <c r="AH1439" s="1"/>
      <c r="AI1439" s="1"/>
      <c r="AJ1439" s="1"/>
      <c r="AK1439" s="10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5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5"/>
      <c r="HA1439" s="5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  <c r="JK1439" s="1"/>
      <c r="JL1439" s="1"/>
      <c r="JM1439" s="1"/>
      <c r="JN1439" s="1"/>
      <c r="JO1439" s="1"/>
      <c r="JP1439" s="1"/>
      <c r="JQ1439" s="1"/>
      <c r="JR1439" s="1"/>
      <c r="JS1439" s="1"/>
      <c r="JT1439" s="1"/>
      <c r="JU1439" s="1"/>
      <c r="JV1439" s="1"/>
      <c r="JW1439" s="1"/>
      <c r="JX1439" s="1"/>
      <c r="JY1439" s="3"/>
      <c r="JZ1439" s="1"/>
      <c r="KA1439" s="1"/>
      <c r="KB1439" s="1"/>
      <c r="KC1439" s="1"/>
      <c r="KD1439" s="1"/>
      <c r="KE1439" s="1"/>
    </row>
    <row r="1440" spans="1:291" x14ac:dyDescent="0.2">
      <c r="A1440" s="196">
        <f t="shared" si="2448"/>
        <v>44098</v>
      </c>
      <c r="B1440" s="66">
        <f t="shared" si="2439"/>
        <v>19309.903058780001</v>
      </c>
      <c r="C1440" s="66">
        <f t="shared" si="2437"/>
        <v>19172.4368025</v>
      </c>
      <c r="D1440" s="77">
        <f t="shared" si="2449"/>
        <v>5344.63</v>
      </c>
      <c r="E1440" s="67">
        <f>VLOOKUP(A1439,[1]Plan1!$DQ$117:$DS$314,3)</f>
        <v>5357.46</v>
      </c>
      <c r="F1440" s="11">
        <f t="shared" si="2450"/>
        <v>44069</v>
      </c>
      <c r="G1440" s="73">
        <f t="shared" si="2440"/>
        <v>2.4005403554596683E-3</v>
      </c>
      <c r="H1440" s="11">
        <f t="shared" si="2451"/>
        <v>44099</v>
      </c>
      <c r="I1440" s="11">
        <f t="shared" si="2441"/>
        <v>44099</v>
      </c>
      <c r="J1440" s="1">
        <f t="shared" si="2452"/>
        <v>22</v>
      </c>
      <c r="K1440" s="1">
        <f t="shared" si="2453"/>
        <v>21</v>
      </c>
      <c r="L1440" s="66">
        <f t="shared" si="2442"/>
        <v>1.0022912900000001</v>
      </c>
      <c r="M1440" s="70">
        <f t="shared" si="2438"/>
        <v>1.00359968</v>
      </c>
      <c r="N1440" s="70">
        <f t="shared" si="2457"/>
        <v>1.1274327496380259</v>
      </c>
      <c r="O1440" s="66">
        <f t="shared" si="2434"/>
        <v>1.13001602</v>
      </c>
      <c r="P1440" s="66">
        <f t="shared" si="2443"/>
        <v>19216.36641522</v>
      </c>
      <c r="Q1440" s="74">
        <f t="shared" si="2444"/>
        <v>0</v>
      </c>
      <c r="R1440" s="75">
        <f t="shared" si="2435"/>
        <v>0</v>
      </c>
      <c r="S1440" s="66">
        <f t="shared" si="2436"/>
        <v>0</v>
      </c>
      <c r="T1440" s="10">
        <f t="shared" si="2454"/>
        <v>0.06</v>
      </c>
      <c r="U1440" s="74">
        <f t="shared" si="2433"/>
        <v>21</v>
      </c>
      <c r="V1440" s="74">
        <v>252</v>
      </c>
      <c r="W1440" s="70">
        <f t="shared" si="2445"/>
        <v>1.004867551</v>
      </c>
      <c r="X1440" s="66">
        <f t="shared" si="2446"/>
        <v>93.536643560000002</v>
      </c>
      <c r="Y1440" s="66">
        <v>0</v>
      </c>
      <c r="Z1440" s="67">
        <f t="shared" si="2447"/>
        <v>0</v>
      </c>
      <c r="AA1440" s="68" t="str">
        <f t="shared" si="2455"/>
        <v>A+INCORP J=</v>
      </c>
      <c r="AB1440" s="11">
        <f t="shared" si="2456"/>
        <v>44099</v>
      </c>
      <c r="AC1440" s="3"/>
      <c r="AD1440" s="1"/>
      <c r="AE1440" s="11"/>
      <c r="AF1440" s="5"/>
      <c r="AG1440" s="1"/>
      <c r="AH1440" s="1"/>
      <c r="AI1440" s="1"/>
      <c r="AJ1440" s="1"/>
      <c r="AK1440" s="10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5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5"/>
      <c r="HA1440" s="5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  <c r="JK1440" s="1"/>
      <c r="JL1440" s="1"/>
      <c r="JM1440" s="1"/>
      <c r="JN1440" s="1"/>
      <c r="JO1440" s="1"/>
      <c r="JP1440" s="1"/>
      <c r="JQ1440" s="1"/>
      <c r="JR1440" s="1"/>
      <c r="JS1440" s="1"/>
      <c r="JT1440" s="1"/>
      <c r="JU1440" s="1"/>
      <c r="JV1440" s="1"/>
      <c r="JW1440" s="1"/>
      <c r="JX1440" s="1"/>
      <c r="JY1440" s="3"/>
      <c r="JZ1440" s="1"/>
      <c r="KA1440" s="1"/>
      <c r="KB1440" s="1"/>
      <c r="KC1440" s="1"/>
      <c r="KD1440" s="1"/>
      <c r="KE1440" s="1"/>
    </row>
    <row r="1441" spans="1:291" x14ac:dyDescent="0.2">
      <c r="A1441" s="196">
        <f t="shared" si="2448"/>
        <v>44099</v>
      </c>
      <c r="B1441" s="66">
        <f t="shared" si="2439"/>
        <v>19316.47379054</v>
      </c>
      <c r="C1441" s="66">
        <f t="shared" si="2437"/>
        <v>19172.4368025</v>
      </c>
      <c r="D1441" s="77">
        <f t="shared" si="2449"/>
        <v>5344.63</v>
      </c>
      <c r="E1441" s="67">
        <f>VLOOKUP(A1440,[1]Plan1!$DQ$117:$DS$314,3)</f>
        <v>5357.46</v>
      </c>
      <c r="F1441" s="11">
        <f t="shared" si="2450"/>
        <v>44069</v>
      </c>
      <c r="G1441" s="73">
        <f t="shared" si="2440"/>
        <v>2.4005403554596683E-3</v>
      </c>
      <c r="H1441" s="11">
        <f t="shared" si="2451"/>
        <v>44130</v>
      </c>
      <c r="I1441" s="11">
        <f t="shared" si="2441"/>
        <v>44099</v>
      </c>
      <c r="J1441" s="1">
        <f t="shared" si="2452"/>
        <v>22</v>
      </c>
      <c r="K1441" s="1">
        <f t="shared" si="2453"/>
        <v>22</v>
      </c>
      <c r="L1441" s="66">
        <f t="shared" si="2442"/>
        <v>1.00240054</v>
      </c>
      <c r="M1441" s="70">
        <f t="shared" si="2438"/>
        <v>1.00359968</v>
      </c>
      <c r="N1441" s="70">
        <f t="shared" si="2457"/>
        <v>1.1274327496380259</v>
      </c>
      <c r="O1441" s="66">
        <f t="shared" si="2434"/>
        <v>1.13013919</v>
      </c>
      <c r="P1441" s="66">
        <f t="shared" si="2443"/>
        <v>19218.46100394</v>
      </c>
      <c r="Q1441" s="74">
        <f t="shared" si="2444"/>
        <v>47</v>
      </c>
      <c r="R1441" s="75">
        <f t="shared" si="2435"/>
        <v>0.16237946339685164</v>
      </c>
      <c r="S1441" s="66">
        <f t="shared" si="2436"/>
        <v>3113.21</v>
      </c>
      <c r="T1441" s="10">
        <f t="shared" si="2454"/>
        <v>0.06</v>
      </c>
      <c r="U1441" s="74">
        <f t="shared" si="2433"/>
        <v>22</v>
      </c>
      <c r="V1441" s="74">
        <v>252</v>
      </c>
      <c r="W1441" s="70">
        <f t="shared" si="2445"/>
        <v>1.005099929</v>
      </c>
      <c r="X1441" s="66">
        <f t="shared" si="2446"/>
        <v>98.012786599999998</v>
      </c>
      <c r="Y1441" s="66">
        <v>0</v>
      </c>
      <c r="Z1441" s="67">
        <f t="shared" si="2447"/>
        <v>3211.2227865999998</v>
      </c>
      <c r="AA1441" s="68" t="str">
        <f t="shared" si="2455"/>
        <v>A+INCORP J=</v>
      </c>
      <c r="AB1441" s="11">
        <f t="shared" si="2456"/>
        <v>44099</v>
      </c>
      <c r="AC1441" s="3"/>
      <c r="AD1441" s="1"/>
      <c r="AE1441" s="11"/>
      <c r="AF1441" s="5"/>
      <c r="AG1441" s="1"/>
      <c r="AH1441" s="1"/>
      <c r="AI1441" s="1"/>
      <c r="AJ1441" s="1"/>
      <c r="AK1441" s="10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5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5"/>
      <c r="HA1441" s="5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  <c r="JK1441" s="1"/>
      <c r="JL1441" s="1"/>
      <c r="JM1441" s="1"/>
      <c r="JN1441" s="1"/>
      <c r="JO1441" s="1"/>
      <c r="JP1441" s="1"/>
      <c r="JQ1441" s="1"/>
      <c r="JR1441" s="1"/>
      <c r="JS1441" s="1"/>
      <c r="JT1441" s="1"/>
      <c r="JU1441" s="1"/>
      <c r="JV1441" s="1"/>
      <c r="JW1441" s="1"/>
      <c r="JX1441" s="1"/>
      <c r="JY1441" s="3"/>
      <c r="JZ1441" s="1"/>
      <c r="KA1441" s="1"/>
      <c r="KB1441" s="1"/>
      <c r="KC1441" s="1"/>
      <c r="KD1441" s="1"/>
      <c r="KE1441" s="1"/>
    </row>
    <row r="1442" spans="1:291" x14ac:dyDescent="0.2">
      <c r="A1442" s="196">
        <f t="shared" si="2448"/>
        <v>44100</v>
      </c>
      <c r="B1442" s="66">
        <f t="shared" si="2439"/>
        <v>16212.181690700001</v>
      </c>
      <c r="C1442" s="66">
        <f t="shared" si="2437"/>
        <v>16203.263790540001</v>
      </c>
      <c r="D1442" s="77">
        <f t="shared" si="2449"/>
        <v>5357.46</v>
      </c>
      <c r="E1442" s="67">
        <f>VLOOKUP(A1441,[1]Plan1!$DQ$117:$DS$314,3)</f>
        <v>5391.75</v>
      </c>
      <c r="F1442" s="11">
        <f t="shared" si="2450"/>
        <v>44100</v>
      </c>
      <c r="G1442" s="73">
        <f t="shared" si="2440"/>
        <v>6.4004210950712181E-3</v>
      </c>
      <c r="H1442" s="11">
        <f t="shared" si="2451"/>
        <v>44130</v>
      </c>
      <c r="I1442" s="11">
        <f t="shared" si="2441"/>
        <v>44130</v>
      </c>
      <c r="J1442" s="1">
        <f t="shared" si="2452"/>
        <v>20</v>
      </c>
      <c r="K1442" s="1">
        <f t="shared" si="2453"/>
        <v>1</v>
      </c>
      <c r="L1442" s="66">
        <f t="shared" si="2442"/>
        <v>1.0003190500000001</v>
      </c>
      <c r="M1442" s="70">
        <f t="shared" si="2438"/>
        <v>1.00240054</v>
      </c>
      <c r="N1442" s="70">
        <f t="shared" si="2457"/>
        <v>1.1301391970508419</v>
      </c>
      <c r="O1442" s="66">
        <f t="shared" si="2434"/>
        <v>1.13049976</v>
      </c>
      <c r="P1442" s="66">
        <f t="shared" si="2443"/>
        <v>16208.43344185</v>
      </c>
      <c r="Q1442" s="74">
        <f t="shared" si="2444"/>
        <v>0</v>
      </c>
      <c r="R1442" s="75">
        <f t="shared" si="2435"/>
        <v>0</v>
      </c>
      <c r="S1442" s="66">
        <f t="shared" si="2436"/>
        <v>0</v>
      </c>
      <c r="T1442" s="10">
        <f t="shared" si="2454"/>
        <v>0.06</v>
      </c>
      <c r="U1442" s="74">
        <f t="shared" si="2433"/>
        <v>1</v>
      </c>
      <c r="V1442" s="74">
        <v>252</v>
      </c>
      <c r="W1442" s="70">
        <f t="shared" si="2445"/>
        <v>1.0002312529999999</v>
      </c>
      <c r="X1442" s="66">
        <f t="shared" si="2446"/>
        <v>3.74824885</v>
      </c>
      <c r="Y1442" s="66">
        <v>0</v>
      </c>
      <c r="Z1442" s="67">
        <f t="shared" si="2447"/>
        <v>0</v>
      </c>
      <c r="AA1442" s="68" t="str">
        <f t="shared" si="2455"/>
        <v>A+INCORP J=</v>
      </c>
      <c r="AB1442" s="11">
        <f t="shared" si="2456"/>
        <v>44130</v>
      </c>
      <c r="AC1442" s="3"/>
      <c r="AD1442" s="1"/>
      <c r="AE1442" s="11"/>
      <c r="AF1442" s="5"/>
      <c r="AG1442" s="1"/>
      <c r="AH1442" s="1"/>
      <c r="AI1442" s="1"/>
      <c r="AJ1442" s="1"/>
      <c r="AK1442" s="10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5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5"/>
      <c r="HA1442" s="5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  <c r="JK1442" s="1"/>
      <c r="JL1442" s="1"/>
      <c r="JM1442" s="1"/>
      <c r="JN1442" s="1"/>
      <c r="JO1442" s="1"/>
      <c r="JP1442" s="1"/>
      <c r="JQ1442" s="1"/>
      <c r="JR1442" s="1"/>
      <c r="JS1442" s="1"/>
      <c r="JT1442" s="1"/>
      <c r="JU1442" s="1"/>
      <c r="JV1442" s="1"/>
      <c r="JW1442" s="1"/>
      <c r="JX1442" s="1"/>
      <c r="JY1442" s="3"/>
      <c r="JZ1442" s="1"/>
      <c r="KA1442" s="1"/>
      <c r="KB1442" s="1"/>
      <c r="KC1442" s="1"/>
      <c r="KD1442" s="1"/>
      <c r="KE1442" s="1"/>
    </row>
    <row r="1443" spans="1:291" x14ac:dyDescent="0.2">
      <c r="A1443" s="196">
        <f t="shared" si="2448"/>
        <v>44101</v>
      </c>
      <c r="B1443" s="66">
        <f t="shared" si="2439"/>
        <v>16212.181690700001</v>
      </c>
      <c r="C1443" s="66">
        <f t="shared" si="2437"/>
        <v>16203.263790540001</v>
      </c>
      <c r="D1443" s="77">
        <f t="shared" si="2449"/>
        <v>5357.46</v>
      </c>
      <c r="E1443" s="67">
        <f>VLOOKUP(A1442,[1]Plan1!$DQ$117:$DS$314,3)</f>
        <v>5391.75</v>
      </c>
      <c r="F1443" s="11">
        <f t="shared" si="2450"/>
        <v>44100</v>
      </c>
      <c r="G1443" s="73">
        <f t="shared" si="2440"/>
        <v>6.4004210950712181E-3</v>
      </c>
      <c r="H1443" s="11">
        <f t="shared" si="2451"/>
        <v>44130</v>
      </c>
      <c r="I1443" s="11">
        <f t="shared" si="2441"/>
        <v>44130</v>
      </c>
      <c r="J1443" s="1">
        <f t="shared" si="2452"/>
        <v>20</v>
      </c>
      <c r="K1443" s="1">
        <f t="shared" si="2453"/>
        <v>1</v>
      </c>
      <c r="L1443" s="66">
        <f t="shared" si="2442"/>
        <v>1.0003190500000001</v>
      </c>
      <c r="M1443" s="70">
        <f t="shared" si="2438"/>
        <v>1.00240054</v>
      </c>
      <c r="N1443" s="70">
        <f t="shared" si="2457"/>
        <v>1.1301391970508419</v>
      </c>
      <c r="O1443" s="66">
        <f t="shared" si="2434"/>
        <v>1.13049976</v>
      </c>
      <c r="P1443" s="66">
        <f t="shared" si="2443"/>
        <v>16208.43344185</v>
      </c>
      <c r="Q1443" s="74">
        <f t="shared" si="2444"/>
        <v>0</v>
      </c>
      <c r="R1443" s="75">
        <f t="shared" si="2435"/>
        <v>0</v>
      </c>
      <c r="S1443" s="66">
        <f t="shared" si="2436"/>
        <v>0</v>
      </c>
      <c r="T1443" s="10">
        <f t="shared" si="2454"/>
        <v>0.06</v>
      </c>
      <c r="U1443" s="74">
        <f t="shared" si="2433"/>
        <v>1</v>
      </c>
      <c r="V1443" s="74">
        <v>252</v>
      </c>
      <c r="W1443" s="70">
        <f t="shared" si="2445"/>
        <v>1.0002312529999999</v>
      </c>
      <c r="X1443" s="66">
        <f t="shared" si="2446"/>
        <v>3.74824885</v>
      </c>
      <c r="Y1443" s="66">
        <v>0</v>
      </c>
      <c r="Z1443" s="67">
        <f t="shared" si="2447"/>
        <v>0</v>
      </c>
      <c r="AA1443" s="68" t="str">
        <f t="shared" si="2455"/>
        <v>A+INCORP J=</v>
      </c>
      <c r="AB1443" s="11">
        <f t="shared" si="2456"/>
        <v>44130</v>
      </c>
      <c r="AC1443" s="3"/>
      <c r="AD1443" s="1"/>
      <c r="AE1443" s="11"/>
      <c r="AF1443" s="5"/>
      <c r="AG1443" s="1"/>
      <c r="AH1443" s="1"/>
      <c r="AI1443" s="1"/>
      <c r="AJ1443" s="1"/>
      <c r="AK1443" s="10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5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5"/>
      <c r="HA1443" s="5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  <c r="JK1443" s="1"/>
      <c r="JL1443" s="1"/>
      <c r="JM1443" s="1"/>
      <c r="JN1443" s="1"/>
      <c r="JO1443" s="1"/>
      <c r="JP1443" s="1"/>
      <c r="JQ1443" s="1"/>
      <c r="JR1443" s="1"/>
      <c r="JS1443" s="1"/>
      <c r="JT1443" s="1"/>
      <c r="JU1443" s="1"/>
      <c r="JV1443" s="1"/>
      <c r="JW1443" s="1"/>
      <c r="JX1443" s="1"/>
      <c r="JY1443" s="3"/>
      <c r="JZ1443" s="1"/>
      <c r="KA1443" s="1"/>
      <c r="KB1443" s="1"/>
      <c r="KC1443" s="1"/>
      <c r="KD1443" s="1"/>
      <c r="KE1443" s="1"/>
    </row>
    <row r="1444" spans="1:291" x14ac:dyDescent="0.2">
      <c r="A1444" s="196">
        <f t="shared" si="2448"/>
        <v>44102</v>
      </c>
      <c r="B1444" s="66">
        <f t="shared" si="2439"/>
        <v>16212.181690700001</v>
      </c>
      <c r="C1444" s="66">
        <f t="shared" si="2437"/>
        <v>16203.263790540001</v>
      </c>
      <c r="D1444" s="77">
        <f t="shared" si="2449"/>
        <v>5357.46</v>
      </c>
      <c r="E1444" s="67">
        <f>VLOOKUP(A1443,[1]Plan1!$DQ$117:$DS$314,3)</f>
        <v>5391.75</v>
      </c>
      <c r="F1444" s="11">
        <f t="shared" si="2450"/>
        <v>44100</v>
      </c>
      <c r="G1444" s="73">
        <f t="shared" si="2440"/>
        <v>6.4004210950712181E-3</v>
      </c>
      <c r="H1444" s="11">
        <f t="shared" si="2451"/>
        <v>44130</v>
      </c>
      <c r="I1444" s="11">
        <f t="shared" si="2441"/>
        <v>44130</v>
      </c>
      <c r="J1444" s="1">
        <f t="shared" si="2452"/>
        <v>20</v>
      </c>
      <c r="K1444" s="1">
        <f t="shared" si="2453"/>
        <v>1</v>
      </c>
      <c r="L1444" s="66">
        <f t="shared" si="2442"/>
        <v>1.0003190500000001</v>
      </c>
      <c r="M1444" s="70">
        <f t="shared" si="2438"/>
        <v>1.00240054</v>
      </c>
      <c r="N1444" s="70">
        <f t="shared" si="2457"/>
        <v>1.1301391970508419</v>
      </c>
      <c r="O1444" s="66">
        <f t="shared" si="2434"/>
        <v>1.13049976</v>
      </c>
      <c r="P1444" s="66">
        <f t="shared" si="2443"/>
        <v>16208.43344185</v>
      </c>
      <c r="Q1444" s="74">
        <f t="shared" si="2444"/>
        <v>0</v>
      </c>
      <c r="R1444" s="75">
        <f t="shared" si="2435"/>
        <v>0</v>
      </c>
      <c r="S1444" s="66">
        <f t="shared" si="2436"/>
        <v>0</v>
      </c>
      <c r="T1444" s="10">
        <f t="shared" si="2454"/>
        <v>0.06</v>
      </c>
      <c r="U1444" s="74">
        <f t="shared" si="2433"/>
        <v>1</v>
      </c>
      <c r="V1444" s="74">
        <v>252</v>
      </c>
      <c r="W1444" s="70">
        <f t="shared" si="2445"/>
        <v>1.0002312529999999</v>
      </c>
      <c r="X1444" s="66">
        <f t="shared" si="2446"/>
        <v>3.74824885</v>
      </c>
      <c r="Y1444" s="66">
        <v>0</v>
      </c>
      <c r="Z1444" s="67">
        <f t="shared" si="2447"/>
        <v>0</v>
      </c>
      <c r="AA1444" s="68" t="str">
        <f t="shared" si="2455"/>
        <v>A+INCORP J=</v>
      </c>
      <c r="AB1444" s="11">
        <f t="shared" si="2456"/>
        <v>44130</v>
      </c>
      <c r="AC1444" s="3"/>
      <c r="AD1444" s="1"/>
      <c r="AE1444" s="11"/>
      <c r="AF1444" s="5"/>
      <c r="AG1444" s="1"/>
      <c r="AH1444" s="1"/>
      <c r="AI1444" s="1"/>
      <c r="AJ1444" s="1"/>
      <c r="AK1444" s="10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5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5"/>
      <c r="HA1444" s="5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  <c r="JK1444" s="1"/>
      <c r="JL1444" s="1"/>
      <c r="JM1444" s="1"/>
      <c r="JN1444" s="1"/>
      <c r="JO1444" s="1"/>
      <c r="JP1444" s="1"/>
      <c r="JQ1444" s="1"/>
      <c r="JR1444" s="1"/>
      <c r="JS1444" s="1"/>
      <c r="JT1444" s="1"/>
      <c r="JU1444" s="1"/>
      <c r="JV1444" s="1"/>
      <c r="JW1444" s="1"/>
      <c r="JX1444" s="1"/>
      <c r="JY1444" s="3"/>
      <c r="JZ1444" s="1"/>
      <c r="KA1444" s="1"/>
      <c r="KB1444" s="1"/>
      <c r="KC1444" s="1"/>
      <c r="KD1444" s="1"/>
      <c r="KE1444" s="1"/>
    </row>
    <row r="1445" spans="1:291" x14ac:dyDescent="0.2">
      <c r="A1445" s="196">
        <f t="shared" si="2448"/>
        <v>44103</v>
      </c>
      <c r="B1445" s="66">
        <f t="shared" si="2439"/>
        <v>16221.104462269999</v>
      </c>
      <c r="C1445" s="66">
        <f t="shared" si="2437"/>
        <v>16203.263790540001</v>
      </c>
      <c r="D1445" s="77">
        <f t="shared" si="2449"/>
        <v>5357.46</v>
      </c>
      <c r="E1445" s="67">
        <f>VLOOKUP(A1444,[1]Plan1!$DQ$117:$DS$314,3)</f>
        <v>5391.75</v>
      </c>
      <c r="F1445" s="11">
        <f t="shared" si="2450"/>
        <v>44100</v>
      </c>
      <c r="G1445" s="73">
        <f t="shared" si="2440"/>
        <v>6.4004210950712181E-3</v>
      </c>
      <c r="H1445" s="11">
        <f t="shared" si="2451"/>
        <v>44130</v>
      </c>
      <c r="I1445" s="11">
        <f t="shared" si="2441"/>
        <v>44130</v>
      </c>
      <c r="J1445" s="1">
        <f t="shared" si="2452"/>
        <v>20</v>
      </c>
      <c r="K1445" s="1">
        <f t="shared" si="2453"/>
        <v>2</v>
      </c>
      <c r="L1445" s="66">
        <f t="shared" si="2442"/>
        <v>1.0006382</v>
      </c>
      <c r="M1445" s="70">
        <f t="shared" si="2438"/>
        <v>1.00240054</v>
      </c>
      <c r="N1445" s="70">
        <f t="shared" si="2457"/>
        <v>1.1301391970508419</v>
      </c>
      <c r="O1445" s="66">
        <f t="shared" si="2434"/>
        <v>1.1308604499999999</v>
      </c>
      <c r="P1445" s="66">
        <f t="shared" si="2443"/>
        <v>16213.60471349</v>
      </c>
      <c r="Q1445" s="74">
        <f t="shared" si="2444"/>
        <v>0</v>
      </c>
      <c r="R1445" s="75">
        <f t="shared" si="2435"/>
        <v>0</v>
      </c>
      <c r="S1445" s="66">
        <f t="shared" si="2436"/>
        <v>0</v>
      </c>
      <c r="T1445" s="10">
        <f t="shared" si="2454"/>
        <v>0.06</v>
      </c>
      <c r="U1445" s="74">
        <f t="shared" ref="U1445:U1508" si="2458">IF(Q1444&gt;0,1,IF(K1445=K1444,U1444,U1444+1))</f>
        <v>2</v>
      </c>
      <c r="V1445" s="74">
        <v>252</v>
      </c>
      <c r="W1445" s="70">
        <f t="shared" si="2445"/>
        <v>1.000462559</v>
      </c>
      <c r="X1445" s="66">
        <f t="shared" si="2446"/>
        <v>7.49974878</v>
      </c>
      <c r="Y1445" s="66">
        <v>0</v>
      </c>
      <c r="Z1445" s="67">
        <f t="shared" si="2447"/>
        <v>0</v>
      </c>
      <c r="AA1445" s="68" t="str">
        <f t="shared" si="2455"/>
        <v>A+INCORP J=</v>
      </c>
      <c r="AB1445" s="11">
        <f t="shared" si="2456"/>
        <v>44130</v>
      </c>
      <c r="AC1445" s="3"/>
      <c r="AD1445" s="1"/>
      <c r="AE1445" s="11"/>
      <c r="AF1445" s="5"/>
      <c r="AG1445" s="1"/>
      <c r="AH1445" s="1"/>
      <c r="AI1445" s="1"/>
      <c r="AJ1445" s="1"/>
      <c r="AK1445" s="10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5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5"/>
      <c r="HA1445" s="5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3"/>
      <c r="JZ1445" s="1"/>
      <c r="KA1445" s="1"/>
      <c r="KB1445" s="1"/>
      <c r="KC1445" s="1"/>
      <c r="KD1445" s="1"/>
      <c r="KE1445" s="1"/>
    </row>
    <row r="1446" spans="1:291" x14ac:dyDescent="0.2">
      <c r="A1446" s="196">
        <f t="shared" si="2448"/>
        <v>44104</v>
      </c>
      <c r="B1446" s="66">
        <f t="shared" si="2439"/>
        <v>16230.032269310001</v>
      </c>
      <c r="C1446" s="66">
        <f t="shared" si="2437"/>
        <v>16203.263790540001</v>
      </c>
      <c r="D1446" s="77">
        <f t="shared" si="2449"/>
        <v>5357.46</v>
      </c>
      <c r="E1446" s="67">
        <f>VLOOKUP(A1445,[1]Plan1!$DQ$117:$DS$314,3)</f>
        <v>5391.75</v>
      </c>
      <c r="F1446" s="11">
        <f t="shared" si="2450"/>
        <v>44100</v>
      </c>
      <c r="G1446" s="73">
        <f t="shared" si="2440"/>
        <v>6.4004210950712181E-3</v>
      </c>
      <c r="H1446" s="11">
        <f t="shared" si="2451"/>
        <v>44130</v>
      </c>
      <c r="I1446" s="11">
        <f t="shared" si="2441"/>
        <v>44130</v>
      </c>
      <c r="J1446" s="1">
        <f t="shared" si="2452"/>
        <v>20</v>
      </c>
      <c r="K1446" s="1">
        <f t="shared" si="2453"/>
        <v>3</v>
      </c>
      <c r="L1446" s="66">
        <f t="shared" si="2442"/>
        <v>1.00095746</v>
      </c>
      <c r="M1446" s="70">
        <f t="shared" si="2438"/>
        <v>1.00240054</v>
      </c>
      <c r="N1446" s="70">
        <f t="shared" si="2457"/>
        <v>1.1301391970508419</v>
      </c>
      <c r="O1446" s="66">
        <f t="shared" si="2434"/>
        <v>1.13122126</v>
      </c>
      <c r="P1446" s="66">
        <f t="shared" si="2443"/>
        <v>16218.77776748</v>
      </c>
      <c r="Q1446" s="74">
        <f t="shared" si="2444"/>
        <v>0</v>
      </c>
      <c r="R1446" s="75">
        <f t="shared" si="2435"/>
        <v>0</v>
      </c>
      <c r="S1446" s="66">
        <f t="shared" si="2436"/>
        <v>0</v>
      </c>
      <c r="T1446" s="10">
        <f t="shared" si="2454"/>
        <v>0.06</v>
      </c>
      <c r="U1446" s="74">
        <f t="shared" si="2458"/>
        <v>3</v>
      </c>
      <c r="V1446" s="74">
        <v>252</v>
      </c>
      <c r="W1446" s="70">
        <f t="shared" si="2445"/>
        <v>1.0006939180000001</v>
      </c>
      <c r="X1446" s="66">
        <f t="shared" si="2446"/>
        <v>11.254501830000001</v>
      </c>
      <c r="Y1446" s="66">
        <v>0</v>
      </c>
      <c r="Z1446" s="67">
        <f t="shared" si="2447"/>
        <v>0</v>
      </c>
      <c r="AA1446" s="68" t="str">
        <f t="shared" si="2455"/>
        <v>A+INCORP J=</v>
      </c>
      <c r="AB1446" s="11">
        <f t="shared" si="2456"/>
        <v>44130</v>
      </c>
      <c r="AC1446" s="3"/>
      <c r="AD1446" s="1"/>
      <c r="AE1446" s="11"/>
      <c r="AF1446" s="5"/>
      <c r="AG1446" s="1"/>
      <c r="AH1446" s="1"/>
      <c r="AI1446" s="1"/>
      <c r="AJ1446" s="1"/>
      <c r="AK1446" s="10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5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5"/>
      <c r="HA1446" s="5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3"/>
      <c r="JZ1446" s="1"/>
      <c r="KA1446" s="1"/>
      <c r="KB1446" s="1"/>
      <c r="KC1446" s="1"/>
      <c r="KD1446" s="1"/>
      <c r="KE1446" s="1"/>
    </row>
    <row r="1447" spans="1:291" x14ac:dyDescent="0.2">
      <c r="A1447" s="196">
        <f t="shared" si="2448"/>
        <v>44105</v>
      </c>
      <c r="B1447" s="66">
        <f t="shared" si="2439"/>
        <v>16238.964805760001</v>
      </c>
      <c r="C1447" s="66">
        <f t="shared" si="2437"/>
        <v>16203.263790540001</v>
      </c>
      <c r="D1447" s="77">
        <f t="shared" si="2449"/>
        <v>5357.46</v>
      </c>
      <c r="E1447" s="67">
        <f>VLOOKUP(A1446,[1]Plan1!$DQ$117:$DS$314,3)</f>
        <v>5391.75</v>
      </c>
      <c r="F1447" s="11">
        <f t="shared" si="2450"/>
        <v>44100</v>
      </c>
      <c r="G1447" s="73">
        <f t="shared" si="2440"/>
        <v>6.4004210950712181E-3</v>
      </c>
      <c r="H1447" s="11">
        <f t="shared" si="2451"/>
        <v>44130</v>
      </c>
      <c r="I1447" s="11">
        <f t="shared" si="2441"/>
        <v>44130</v>
      </c>
      <c r="J1447" s="1">
        <f t="shared" si="2452"/>
        <v>20</v>
      </c>
      <c r="K1447" s="1">
        <f t="shared" si="2453"/>
        <v>4</v>
      </c>
      <c r="L1447" s="66">
        <f t="shared" si="2442"/>
        <v>1.00127681</v>
      </c>
      <c r="M1447" s="70">
        <f t="shared" si="2438"/>
        <v>1.00240054</v>
      </c>
      <c r="N1447" s="70">
        <f t="shared" si="2457"/>
        <v>1.1301391970508419</v>
      </c>
      <c r="O1447" s="66">
        <f t="shared" si="2434"/>
        <v>1.1315821699999999</v>
      </c>
      <c r="P1447" s="66">
        <f t="shared" si="2443"/>
        <v>16223.95227978</v>
      </c>
      <c r="Q1447" s="74">
        <f t="shared" si="2444"/>
        <v>0</v>
      </c>
      <c r="R1447" s="75">
        <f t="shared" si="2435"/>
        <v>0</v>
      </c>
      <c r="S1447" s="66">
        <f t="shared" si="2436"/>
        <v>0</v>
      </c>
      <c r="T1447" s="10">
        <f t="shared" si="2454"/>
        <v>0.06</v>
      </c>
      <c r="U1447" s="74">
        <f t="shared" si="2458"/>
        <v>4</v>
      </c>
      <c r="V1447" s="74">
        <v>252</v>
      </c>
      <c r="W1447" s="70">
        <f t="shared" si="2445"/>
        <v>1.0009253309999999</v>
      </c>
      <c r="X1447" s="66">
        <f t="shared" si="2446"/>
        <v>15.012525979999999</v>
      </c>
      <c r="Y1447" s="66">
        <v>0</v>
      </c>
      <c r="Z1447" s="67">
        <f t="shared" si="2447"/>
        <v>0</v>
      </c>
      <c r="AA1447" s="68" t="str">
        <f t="shared" si="2455"/>
        <v>A+INCORP J=</v>
      </c>
      <c r="AB1447" s="11">
        <f t="shared" si="2456"/>
        <v>44130</v>
      </c>
      <c r="AC1447" s="3"/>
      <c r="AD1447" s="1"/>
      <c r="AE1447" s="11"/>
      <c r="AF1447" s="5"/>
      <c r="AG1447" s="1"/>
      <c r="AH1447" s="1"/>
      <c r="AI1447" s="1"/>
      <c r="AJ1447" s="1"/>
      <c r="AK1447" s="10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5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5"/>
      <c r="HA1447" s="5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  <c r="JK1447" s="1"/>
      <c r="JL1447" s="1"/>
      <c r="JM1447" s="1"/>
      <c r="JN1447" s="1"/>
      <c r="JO1447" s="1"/>
      <c r="JP1447" s="1"/>
      <c r="JQ1447" s="1"/>
      <c r="JR1447" s="1"/>
      <c r="JS1447" s="1"/>
      <c r="JT1447" s="1"/>
      <c r="JU1447" s="1"/>
      <c r="JV1447" s="1"/>
      <c r="JW1447" s="1"/>
      <c r="JX1447" s="1"/>
      <c r="JY1447" s="3"/>
      <c r="JZ1447" s="1"/>
      <c r="KA1447" s="1"/>
      <c r="KB1447" s="1"/>
      <c r="KC1447" s="1"/>
      <c r="KD1447" s="1"/>
      <c r="KE1447" s="1"/>
    </row>
    <row r="1448" spans="1:291" x14ac:dyDescent="0.2">
      <c r="A1448" s="196">
        <f t="shared" si="2448"/>
        <v>44106</v>
      </c>
      <c r="B1448" s="66">
        <f t="shared" si="2439"/>
        <v>16247.902397899999</v>
      </c>
      <c r="C1448" s="66">
        <f t="shared" si="2437"/>
        <v>16203.263790540001</v>
      </c>
      <c r="D1448" s="77">
        <f t="shared" si="2449"/>
        <v>5357.46</v>
      </c>
      <c r="E1448" s="67">
        <f>VLOOKUP(A1447,[1]Plan1!$DQ$117:$DS$314,3)</f>
        <v>5391.75</v>
      </c>
      <c r="F1448" s="11">
        <f t="shared" si="2450"/>
        <v>44100</v>
      </c>
      <c r="G1448" s="73">
        <f t="shared" si="2440"/>
        <v>6.4004210950712181E-3</v>
      </c>
      <c r="H1448" s="11">
        <f t="shared" si="2451"/>
        <v>44130</v>
      </c>
      <c r="I1448" s="11">
        <f t="shared" si="2441"/>
        <v>44130</v>
      </c>
      <c r="J1448" s="1">
        <f t="shared" si="2452"/>
        <v>20</v>
      </c>
      <c r="K1448" s="1">
        <f t="shared" si="2453"/>
        <v>5</v>
      </c>
      <c r="L1448" s="66">
        <f t="shared" si="2442"/>
        <v>1.0015962700000001</v>
      </c>
      <c r="M1448" s="70">
        <f t="shared" si="2438"/>
        <v>1.00240054</v>
      </c>
      <c r="N1448" s="70">
        <f t="shared" si="2457"/>
        <v>1.1301391970508419</v>
      </c>
      <c r="O1448" s="66">
        <f t="shared" si="2434"/>
        <v>1.1319432</v>
      </c>
      <c r="P1448" s="66">
        <f t="shared" si="2443"/>
        <v>16229.12857443</v>
      </c>
      <c r="Q1448" s="74">
        <f t="shared" si="2444"/>
        <v>0</v>
      </c>
      <c r="R1448" s="75">
        <f t="shared" si="2435"/>
        <v>0</v>
      </c>
      <c r="S1448" s="66">
        <f t="shared" si="2436"/>
        <v>0</v>
      </c>
      <c r="T1448" s="10">
        <f t="shared" si="2454"/>
        <v>0.06</v>
      </c>
      <c r="U1448" s="74">
        <f t="shared" si="2458"/>
        <v>5</v>
      </c>
      <c r="V1448" s="74">
        <v>252</v>
      </c>
      <c r="W1448" s="70">
        <f t="shared" si="2445"/>
        <v>1.001156798</v>
      </c>
      <c r="X1448" s="66">
        <f t="shared" si="2446"/>
        <v>18.77382347</v>
      </c>
      <c r="Y1448" s="66">
        <v>0</v>
      </c>
      <c r="Z1448" s="67">
        <f t="shared" si="2447"/>
        <v>0</v>
      </c>
      <c r="AA1448" s="68" t="str">
        <f t="shared" si="2455"/>
        <v>A+INCORP J=</v>
      </c>
      <c r="AB1448" s="11">
        <f t="shared" si="2456"/>
        <v>44130</v>
      </c>
      <c r="AC1448" s="3"/>
      <c r="AD1448" s="1"/>
      <c r="AE1448" s="11"/>
      <c r="AF1448" s="5"/>
      <c r="AG1448" s="1"/>
      <c r="AH1448" s="1"/>
      <c r="AI1448" s="1"/>
      <c r="AJ1448" s="1"/>
      <c r="AK1448" s="10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5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5"/>
      <c r="HA1448" s="5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  <c r="JK1448" s="1"/>
      <c r="JL1448" s="1"/>
      <c r="JM1448" s="1"/>
      <c r="JN1448" s="1"/>
      <c r="JO1448" s="1"/>
      <c r="JP1448" s="1"/>
      <c r="JQ1448" s="1"/>
      <c r="JR1448" s="1"/>
      <c r="JS1448" s="1"/>
      <c r="JT1448" s="1"/>
      <c r="JU1448" s="1"/>
      <c r="JV1448" s="1"/>
      <c r="JW1448" s="1"/>
      <c r="JX1448" s="1"/>
      <c r="JY1448" s="3"/>
      <c r="JZ1448" s="1"/>
      <c r="KA1448" s="1"/>
      <c r="KB1448" s="1"/>
      <c r="KC1448" s="1"/>
      <c r="KD1448" s="1"/>
      <c r="KE1448" s="1"/>
    </row>
    <row r="1449" spans="1:291" x14ac:dyDescent="0.2">
      <c r="A1449" s="196">
        <f t="shared" si="2448"/>
        <v>44107</v>
      </c>
      <c r="B1449" s="66">
        <f t="shared" si="2439"/>
        <v>16256.84503158</v>
      </c>
      <c r="C1449" s="66">
        <f t="shared" si="2437"/>
        <v>16203.263790540001</v>
      </c>
      <c r="D1449" s="77">
        <f t="shared" si="2449"/>
        <v>5357.46</v>
      </c>
      <c r="E1449" s="67">
        <f>VLOOKUP(A1448,[1]Plan1!$DQ$117:$DS$314,3)</f>
        <v>5391.75</v>
      </c>
      <c r="F1449" s="11">
        <f t="shared" si="2450"/>
        <v>44100</v>
      </c>
      <c r="G1449" s="73">
        <f t="shared" si="2440"/>
        <v>6.4004210950712181E-3</v>
      </c>
      <c r="H1449" s="11">
        <f t="shared" si="2451"/>
        <v>44130</v>
      </c>
      <c r="I1449" s="11">
        <f t="shared" si="2441"/>
        <v>44130</v>
      </c>
      <c r="J1449" s="1">
        <f t="shared" si="2452"/>
        <v>20</v>
      </c>
      <c r="K1449" s="1">
        <f t="shared" si="2453"/>
        <v>6</v>
      </c>
      <c r="L1449" s="66">
        <f t="shared" si="2442"/>
        <v>1.0019158399999999</v>
      </c>
      <c r="M1449" s="70">
        <f t="shared" si="2438"/>
        <v>1.00240054</v>
      </c>
      <c r="N1449" s="70">
        <f t="shared" si="2457"/>
        <v>1.1301391970508419</v>
      </c>
      <c r="O1449" s="66">
        <f t="shared" ref="O1449:O1512" si="2459">TRUNC(TRUNC((L1449*N1449),15),8)</f>
        <v>1.13230436</v>
      </c>
      <c r="P1449" s="66">
        <f t="shared" si="2443"/>
        <v>16234.30665144</v>
      </c>
      <c r="Q1449" s="74">
        <f t="shared" si="2444"/>
        <v>0</v>
      </c>
      <c r="R1449" s="75">
        <f t="shared" ref="R1449:R1512" si="2460">IF(Q1449&gt;0,(S1449/C1449),0)</f>
        <v>0</v>
      </c>
      <c r="S1449" s="66">
        <f t="shared" ref="S1449:S1512" si="2461">IF($Q1449&gt;0,VLOOKUP($A1449,$AE$10:$AK$114,6),0)</f>
        <v>0</v>
      </c>
      <c r="T1449" s="10">
        <f t="shared" si="2454"/>
        <v>0.06</v>
      </c>
      <c r="U1449" s="74">
        <f t="shared" si="2458"/>
        <v>6</v>
      </c>
      <c r="V1449" s="74">
        <v>252</v>
      </c>
      <c r="W1449" s="70">
        <f t="shared" si="2445"/>
        <v>1.0013883180000001</v>
      </c>
      <c r="X1449" s="66">
        <f t="shared" si="2446"/>
        <v>22.538380140000001</v>
      </c>
      <c r="Y1449" s="66">
        <v>0</v>
      </c>
      <c r="Z1449" s="67">
        <f t="shared" si="2447"/>
        <v>0</v>
      </c>
      <c r="AA1449" s="68" t="str">
        <f t="shared" si="2455"/>
        <v>A+INCORP J=</v>
      </c>
      <c r="AB1449" s="11">
        <f t="shared" si="2456"/>
        <v>44130</v>
      </c>
      <c r="AC1449" s="3"/>
      <c r="AD1449" s="1"/>
      <c r="AE1449" s="11"/>
      <c r="AF1449" s="5"/>
      <c r="AG1449" s="1"/>
      <c r="AH1449" s="1"/>
      <c r="AI1449" s="1"/>
      <c r="AJ1449" s="1"/>
      <c r="AK1449" s="10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5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5"/>
      <c r="HA1449" s="5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  <c r="JK1449" s="1"/>
      <c r="JL1449" s="1"/>
      <c r="JM1449" s="1"/>
      <c r="JN1449" s="1"/>
      <c r="JO1449" s="1"/>
      <c r="JP1449" s="1"/>
      <c r="JQ1449" s="1"/>
      <c r="JR1449" s="1"/>
      <c r="JS1449" s="1"/>
      <c r="JT1449" s="1"/>
      <c r="JU1449" s="1"/>
      <c r="JV1449" s="1"/>
      <c r="JW1449" s="1"/>
      <c r="JX1449" s="1"/>
      <c r="JY1449" s="3"/>
      <c r="JZ1449" s="1"/>
      <c r="KA1449" s="1"/>
      <c r="KB1449" s="1"/>
      <c r="KC1449" s="1"/>
      <c r="KD1449" s="1"/>
      <c r="KE1449" s="1"/>
    </row>
    <row r="1450" spans="1:291" x14ac:dyDescent="0.2">
      <c r="A1450" s="196">
        <f t="shared" si="2448"/>
        <v>44108</v>
      </c>
      <c r="B1450" s="66">
        <f t="shared" si="2439"/>
        <v>16256.84503158</v>
      </c>
      <c r="C1450" s="66">
        <f t="shared" ref="C1450:C1513" si="2462">TRUNC(IF(Q1449&gt;0,P1449-S1449+X1449,C1449),8)</f>
        <v>16203.263790540001</v>
      </c>
      <c r="D1450" s="77">
        <f t="shared" si="2449"/>
        <v>5357.46</v>
      </c>
      <c r="E1450" s="67">
        <f>VLOOKUP(A1449,[1]Plan1!$DQ$117:$DS$314,3)</f>
        <v>5391.75</v>
      </c>
      <c r="F1450" s="11">
        <f t="shared" si="2450"/>
        <v>44100</v>
      </c>
      <c r="G1450" s="73">
        <f t="shared" si="2440"/>
        <v>6.4004210950712181E-3</v>
      </c>
      <c r="H1450" s="11">
        <f t="shared" si="2451"/>
        <v>44130</v>
      </c>
      <c r="I1450" s="11">
        <f t="shared" si="2441"/>
        <v>44130</v>
      </c>
      <c r="J1450" s="1">
        <f t="shared" si="2452"/>
        <v>20</v>
      </c>
      <c r="K1450" s="1">
        <f t="shared" si="2453"/>
        <v>6</v>
      </c>
      <c r="L1450" s="66">
        <f t="shared" si="2442"/>
        <v>1.0019158399999999</v>
      </c>
      <c r="M1450" s="70">
        <f t="shared" ref="M1450:M1513" si="2463">IF(I1450&gt;I1449,L1449,M1449)</f>
        <v>1.00240054</v>
      </c>
      <c r="N1450" s="70">
        <f t="shared" si="2457"/>
        <v>1.1301391970508419</v>
      </c>
      <c r="O1450" s="66">
        <f t="shared" si="2459"/>
        <v>1.13230436</v>
      </c>
      <c r="P1450" s="66">
        <f t="shared" si="2443"/>
        <v>16234.30665144</v>
      </c>
      <c r="Q1450" s="74">
        <f t="shared" si="2444"/>
        <v>0</v>
      </c>
      <c r="R1450" s="75">
        <f t="shared" si="2460"/>
        <v>0</v>
      </c>
      <c r="S1450" s="66">
        <f t="shared" si="2461"/>
        <v>0</v>
      </c>
      <c r="T1450" s="10">
        <f t="shared" si="2454"/>
        <v>0.06</v>
      </c>
      <c r="U1450" s="74">
        <f t="shared" si="2458"/>
        <v>6</v>
      </c>
      <c r="V1450" s="74">
        <v>252</v>
      </c>
      <c r="W1450" s="70">
        <f t="shared" si="2445"/>
        <v>1.0013883180000001</v>
      </c>
      <c r="X1450" s="66">
        <f t="shared" si="2446"/>
        <v>22.538380140000001</v>
      </c>
      <c r="Y1450" s="66">
        <v>0</v>
      </c>
      <c r="Z1450" s="67">
        <f t="shared" si="2447"/>
        <v>0</v>
      </c>
      <c r="AA1450" s="68" t="str">
        <f t="shared" si="2455"/>
        <v>A+INCORP J=</v>
      </c>
      <c r="AB1450" s="11">
        <f t="shared" si="2456"/>
        <v>44130</v>
      </c>
      <c r="AC1450" s="3"/>
      <c r="AD1450" s="1"/>
      <c r="AE1450" s="11"/>
      <c r="AF1450" s="5"/>
      <c r="AG1450" s="1"/>
      <c r="AH1450" s="1"/>
      <c r="AI1450" s="1"/>
      <c r="AJ1450" s="1"/>
      <c r="AK1450" s="10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5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5"/>
      <c r="HA1450" s="5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  <c r="JK1450" s="1"/>
      <c r="JL1450" s="1"/>
      <c r="JM1450" s="1"/>
      <c r="JN1450" s="1"/>
      <c r="JO1450" s="1"/>
      <c r="JP1450" s="1"/>
      <c r="JQ1450" s="1"/>
      <c r="JR1450" s="1"/>
      <c r="JS1450" s="1"/>
      <c r="JT1450" s="1"/>
      <c r="JU1450" s="1"/>
      <c r="JV1450" s="1"/>
      <c r="JW1450" s="1"/>
      <c r="JX1450" s="1"/>
      <c r="JY1450" s="3"/>
      <c r="JZ1450" s="1"/>
      <c r="KA1450" s="1"/>
      <c r="KB1450" s="1"/>
      <c r="KC1450" s="1"/>
      <c r="KD1450" s="1"/>
      <c r="KE1450" s="1"/>
    </row>
    <row r="1451" spans="1:291" x14ac:dyDescent="0.2">
      <c r="A1451" s="196">
        <f t="shared" si="2448"/>
        <v>44109</v>
      </c>
      <c r="B1451" s="66">
        <f t="shared" si="2439"/>
        <v>16256.84503158</v>
      </c>
      <c r="C1451" s="66">
        <f t="shared" si="2462"/>
        <v>16203.263790540001</v>
      </c>
      <c r="D1451" s="77">
        <f t="shared" si="2449"/>
        <v>5357.46</v>
      </c>
      <c r="E1451" s="67">
        <f>VLOOKUP(A1450,[1]Plan1!$DQ$117:$DS$314,3)</f>
        <v>5391.75</v>
      </c>
      <c r="F1451" s="11">
        <f t="shared" si="2450"/>
        <v>44100</v>
      </c>
      <c r="G1451" s="73">
        <f t="shared" si="2440"/>
        <v>6.4004210950712181E-3</v>
      </c>
      <c r="H1451" s="11">
        <f t="shared" si="2451"/>
        <v>44130</v>
      </c>
      <c r="I1451" s="11">
        <f t="shared" si="2441"/>
        <v>44130</v>
      </c>
      <c r="J1451" s="1">
        <f t="shared" si="2452"/>
        <v>20</v>
      </c>
      <c r="K1451" s="1">
        <f t="shared" si="2453"/>
        <v>6</v>
      </c>
      <c r="L1451" s="66">
        <f t="shared" si="2442"/>
        <v>1.0019158399999999</v>
      </c>
      <c r="M1451" s="70">
        <f t="shared" si="2463"/>
        <v>1.00240054</v>
      </c>
      <c r="N1451" s="70">
        <f t="shared" si="2457"/>
        <v>1.1301391970508419</v>
      </c>
      <c r="O1451" s="66">
        <f t="shared" si="2459"/>
        <v>1.13230436</v>
      </c>
      <c r="P1451" s="66">
        <f t="shared" si="2443"/>
        <v>16234.30665144</v>
      </c>
      <c r="Q1451" s="74">
        <f t="shared" si="2444"/>
        <v>0</v>
      </c>
      <c r="R1451" s="75">
        <f t="shared" si="2460"/>
        <v>0</v>
      </c>
      <c r="S1451" s="66">
        <f t="shared" si="2461"/>
        <v>0</v>
      </c>
      <c r="T1451" s="10">
        <f t="shared" si="2454"/>
        <v>0.06</v>
      </c>
      <c r="U1451" s="74">
        <f t="shared" si="2458"/>
        <v>6</v>
      </c>
      <c r="V1451" s="74">
        <v>252</v>
      </c>
      <c r="W1451" s="70">
        <f t="shared" si="2445"/>
        <v>1.0013883180000001</v>
      </c>
      <c r="X1451" s="66">
        <f t="shared" si="2446"/>
        <v>22.538380140000001</v>
      </c>
      <c r="Y1451" s="66">
        <v>0</v>
      </c>
      <c r="Z1451" s="67">
        <f t="shared" si="2447"/>
        <v>0</v>
      </c>
      <c r="AA1451" s="68" t="str">
        <f t="shared" si="2455"/>
        <v>A+INCORP J=</v>
      </c>
      <c r="AB1451" s="11">
        <f t="shared" si="2456"/>
        <v>44130</v>
      </c>
      <c r="AC1451" s="3"/>
      <c r="AD1451" s="1"/>
      <c r="AE1451" s="11"/>
      <c r="AF1451" s="5"/>
      <c r="AG1451" s="1"/>
      <c r="AH1451" s="1"/>
      <c r="AI1451" s="1"/>
      <c r="AJ1451" s="1"/>
      <c r="AK1451" s="10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5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5"/>
      <c r="HA1451" s="5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  <c r="JK1451" s="1"/>
      <c r="JL1451" s="1"/>
      <c r="JM1451" s="1"/>
      <c r="JN1451" s="1"/>
      <c r="JO1451" s="1"/>
      <c r="JP1451" s="1"/>
      <c r="JQ1451" s="1"/>
      <c r="JR1451" s="1"/>
      <c r="JS1451" s="1"/>
      <c r="JT1451" s="1"/>
      <c r="JU1451" s="1"/>
      <c r="JV1451" s="1"/>
      <c r="JW1451" s="1"/>
      <c r="JX1451" s="1"/>
      <c r="JY1451" s="3"/>
      <c r="JZ1451" s="1"/>
      <c r="KA1451" s="1"/>
      <c r="KB1451" s="1"/>
      <c r="KC1451" s="1"/>
      <c r="KD1451" s="1"/>
      <c r="KE1451" s="1"/>
    </row>
    <row r="1452" spans="1:291" x14ac:dyDescent="0.2">
      <c r="A1452" s="196">
        <f t="shared" si="2448"/>
        <v>44110</v>
      </c>
      <c r="B1452" s="66">
        <f t="shared" si="2439"/>
        <v>16265.79238425</v>
      </c>
      <c r="C1452" s="66">
        <f t="shared" si="2462"/>
        <v>16203.263790540001</v>
      </c>
      <c r="D1452" s="77">
        <f t="shared" si="2449"/>
        <v>5357.46</v>
      </c>
      <c r="E1452" s="67">
        <f>VLOOKUP(A1451,[1]Plan1!$DQ$117:$DS$314,3)</f>
        <v>5391.75</v>
      </c>
      <c r="F1452" s="11">
        <f t="shared" si="2450"/>
        <v>44100</v>
      </c>
      <c r="G1452" s="73">
        <f t="shared" si="2440"/>
        <v>6.4004210950712181E-3</v>
      </c>
      <c r="H1452" s="11">
        <f t="shared" si="2451"/>
        <v>44130</v>
      </c>
      <c r="I1452" s="11">
        <f t="shared" si="2441"/>
        <v>44130</v>
      </c>
      <c r="J1452" s="1">
        <f t="shared" si="2452"/>
        <v>20</v>
      </c>
      <c r="K1452" s="1">
        <f t="shared" si="2453"/>
        <v>7</v>
      </c>
      <c r="L1452" s="66">
        <f t="shared" si="2442"/>
        <v>1.0022355000000001</v>
      </c>
      <c r="M1452" s="70">
        <f t="shared" si="2463"/>
        <v>1.00240054</v>
      </c>
      <c r="N1452" s="70">
        <f t="shared" si="2457"/>
        <v>1.1301391970508419</v>
      </c>
      <c r="O1452" s="66">
        <f t="shared" si="2459"/>
        <v>1.13266562</v>
      </c>
      <c r="P1452" s="66">
        <f t="shared" si="2443"/>
        <v>16239.48618674</v>
      </c>
      <c r="Q1452" s="74">
        <f t="shared" si="2444"/>
        <v>0</v>
      </c>
      <c r="R1452" s="75">
        <f t="shared" si="2460"/>
        <v>0</v>
      </c>
      <c r="S1452" s="66">
        <f t="shared" si="2461"/>
        <v>0</v>
      </c>
      <c r="T1452" s="10">
        <f t="shared" si="2454"/>
        <v>0.06</v>
      </c>
      <c r="U1452" s="74">
        <f t="shared" si="2458"/>
        <v>7</v>
      </c>
      <c r="V1452" s="74">
        <v>252</v>
      </c>
      <c r="W1452" s="70">
        <f t="shared" si="2445"/>
        <v>1.001619891</v>
      </c>
      <c r="X1452" s="66">
        <f t="shared" si="2446"/>
        <v>26.306197510000001</v>
      </c>
      <c r="Y1452" s="66">
        <v>0</v>
      </c>
      <c r="Z1452" s="67">
        <f t="shared" si="2447"/>
        <v>0</v>
      </c>
      <c r="AA1452" s="68" t="str">
        <f t="shared" si="2455"/>
        <v>A+INCORP J=</v>
      </c>
      <c r="AB1452" s="11">
        <f t="shared" si="2456"/>
        <v>44130</v>
      </c>
      <c r="AC1452" s="3"/>
      <c r="AD1452" s="1"/>
      <c r="AE1452" s="11"/>
      <c r="AF1452" s="5"/>
      <c r="AG1452" s="1"/>
      <c r="AH1452" s="1"/>
      <c r="AI1452" s="1"/>
      <c r="AJ1452" s="1"/>
      <c r="AK1452" s="10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5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5"/>
      <c r="HA1452" s="5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  <c r="JK1452" s="1"/>
      <c r="JL1452" s="1"/>
      <c r="JM1452" s="1"/>
      <c r="JN1452" s="1"/>
      <c r="JO1452" s="1"/>
      <c r="JP1452" s="1"/>
      <c r="JQ1452" s="1"/>
      <c r="JR1452" s="1"/>
      <c r="JS1452" s="1"/>
      <c r="JT1452" s="1"/>
      <c r="JU1452" s="1"/>
      <c r="JV1452" s="1"/>
      <c r="JW1452" s="1"/>
      <c r="JX1452" s="1"/>
      <c r="JY1452" s="3"/>
      <c r="JZ1452" s="1"/>
      <c r="KA1452" s="1"/>
      <c r="KB1452" s="1"/>
      <c r="KC1452" s="1"/>
      <c r="KD1452" s="1"/>
      <c r="KE1452" s="1"/>
    </row>
    <row r="1453" spans="1:291" x14ac:dyDescent="0.2">
      <c r="A1453" s="196">
        <f t="shared" si="2448"/>
        <v>44111</v>
      </c>
      <c r="B1453" s="66">
        <f t="shared" si="2439"/>
        <v>16274.7446526</v>
      </c>
      <c r="C1453" s="66">
        <f t="shared" si="2462"/>
        <v>16203.263790540001</v>
      </c>
      <c r="D1453" s="77">
        <f t="shared" si="2449"/>
        <v>5357.46</v>
      </c>
      <c r="E1453" s="67">
        <f>VLOOKUP(A1452,[1]Plan1!$DQ$117:$DS$314,3)</f>
        <v>5391.75</v>
      </c>
      <c r="F1453" s="11">
        <f t="shared" si="2450"/>
        <v>44100</v>
      </c>
      <c r="G1453" s="73">
        <f t="shared" si="2440"/>
        <v>6.4004210950712181E-3</v>
      </c>
      <c r="H1453" s="11">
        <f t="shared" si="2451"/>
        <v>44130</v>
      </c>
      <c r="I1453" s="11">
        <f t="shared" si="2441"/>
        <v>44130</v>
      </c>
      <c r="J1453" s="1">
        <f t="shared" si="2452"/>
        <v>20</v>
      </c>
      <c r="K1453" s="1">
        <f t="shared" si="2453"/>
        <v>8</v>
      </c>
      <c r="L1453" s="66">
        <f t="shared" si="2442"/>
        <v>1.0025552600000001</v>
      </c>
      <c r="M1453" s="70">
        <f t="shared" si="2463"/>
        <v>1.00240054</v>
      </c>
      <c r="N1453" s="70">
        <f t="shared" si="2457"/>
        <v>1.1301391970508419</v>
      </c>
      <c r="O1453" s="66">
        <f t="shared" si="2459"/>
        <v>1.1330269900000001</v>
      </c>
      <c r="P1453" s="66">
        <f t="shared" si="2443"/>
        <v>16244.667342369999</v>
      </c>
      <c r="Q1453" s="74">
        <f t="shared" si="2444"/>
        <v>0</v>
      </c>
      <c r="R1453" s="75">
        <f t="shared" si="2460"/>
        <v>0</v>
      </c>
      <c r="S1453" s="66">
        <f t="shared" si="2461"/>
        <v>0</v>
      </c>
      <c r="T1453" s="10">
        <f t="shared" si="2454"/>
        <v>0.06</v>
      </c>
      <c r="U1453" s="74">
        <f t="shared" si="2458"/>
        <v>8</v>
      </c>
      <c r="V1453" s="74">
        <v>252</v>
      </c>
      <c r="W1453" s="70">
        <f t="shared" si="2445"/>
        <v>1.0018515189999999</v>
      </c>
      <c r="X1453" s="66">
        <f t="shared" si="2446"/>
        <v>30.077310229999998</v>
      </c>
      <c r="Y1453" s="66">
        <v>0</v>
      </c>
      <c r="Z1453" s="67">
        <f t="shared" si="2447"/>
        <v>0</v>
      </c>
      <c r="AA1453" s="68" t="str">
        <f t="shared" si="2455"/>
        <v>A+INCORP J=</v>
      </c>
      <c r="AB1453" s="11">
        <f t="shared" si="2456"/>
        <v>44130</v>
      </c>
      <c r="AC1453" s="3"/>
      <c r="AD1453" s="1"/>
      <c r="AE1453" s="11"/>
      <c r="AF1453" s="5"/>
      <c r="AG1453" s="1"/>
      <c r="AH1453" s="1"/>
      <c r="AI1453" s="1"/>
      <c r="AJ1453" s="1"/>
      <c r="AK1453" s="10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5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5"/>
      <c r="HA1453" s="5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  <c r="JK1453" s="1"/>
      <c r="JL1453" s="1"/>
      <c r="JM1453" s="1"/>
      <c r="JN1453" s="1"/>
      <c r="JO1453" s="1"/>
      <c r="JP1453" s="1"/>
      <c r="JQ1453" s="1"/>
      <c r="JR1453" s="1"/>
      <c r="JS1453" s="1"/>
      <c r="JT1453" s="1"/>
      <c r="JU1453" s="1"/>
      <c r="JV1453" s="1"/>
      <c r="JW1453" s="1"/>
      <c r="JX1453" s="1"/>
      <c r="JY1453" s="3"/>
      <c r="JZ1453" s="1"/>
      <c r="KA1453" s="1"/>
      <c r="KB1453" s="1"/>
      <c r="KC1453" s="1"/>
      <c r="KD1453" s="1"/>
      <c r="KE1453" s="1"/>
    </row>
    <row r="1454" spans="1:291" x14ac:dyDescent="0.2">
      <c r="A1454" s="196">
        <f t="shared" si="2448"/>
        <v>44112</v>
      </c>
      <c r="B1454" s="66">
        <f t="shared" si="2439"/>
        <v>16283.70195221</v>
      </c>
      <c r="C1454" s="66">
        <f t="shared" si="2462"/>
        <v>16203.263790540001</v>
      </c>
      <c r="D1454" s="77">
        <f t="shared" si="2449"/>
        <v>5357.46</v>
      </c>
      <c r="E1454" s="67">
        <f>VLOOKUP(A1453,[1]Plan1!$DQ$117:$DS$314,3)</f>
        <v>5391.75</v>
      </c>
      <c r="F1454" s="11">
        <f t="shared" si="2450"/>
        <v>44100</v>
      </c>
      <c r="G1454" s="73">
        <f t="shared" si="2440"/>
        <v>6.4004210950712181E-3</v>
      </c>
      <c r="H1454" s="11">
        <f t="shared" si="2451"/>
        <v>44130</v>
      </c>
      <c r="I1454" s="11">
        <f t="shared" si="2441"/>
        <v>44130</v>
      </c>
      <c r="J1454" s="1">
        <f t="shared" si="2452"/>
        <v>20</v>
      </c>
      <c r="K1454" s="1">
        <f t="shared" si="2453"/>
        <v>9</v>
      </c>
      <c r="L1454" s="66">
        <f t="shared" si="2442"/>
        <v>1.0028751300000001</v>
      </c>
      <c r="M1454" s="70">
        <f t="shared" si="2463"/>
        <v>1.00240054</v>
      </c>
      <c r="N1454" s="70">
        <f t="shared" si="2457"/>
        <v>1.1301391970508419</v>
      </c>
      <c r="O1454" s="66">
        <f t="shared" si="2459"/>
        <v>1.13338849</v>
      </c>
      <c r="P1454" s="66">
        <f t="shared" si="2443"/>
        <v>16249.85028036</v>
      </c>
      <c r="Q1454" s="74">
        <f t="shared" si="2444"/>
        <v>0</v>
      </c>
      <c r="R1454" s="75">
        <f t="shared" si="2460"/>
        <v>0</v>
      </c>
      <c r="S1454" s="66">
        <f t="shared" si="2461"/>
        <v>0</v>
      </c>
      <c r="T1454" s="10">
        <f t="shared" si="2454"/>
        <v>0.06</v>
      </c>
      <c r="U1454" s="74">
        <f t="shared" si="2458"/>
        <v>9</v>
      </c>
      <c r="V1454" s="74">
        <v>252</v>
      </c>
      <c r="W1454" s="70">
        <f t="shared" si="2445"/>
        <v>1.0020831990000001</v>
      </c>
      <c r="X1454" s="66">
        <f t="shared" si="2446"/>
        <v>33.851671850000002</v>
      </c>
      <c r="Y1454" s="66">
        <v>0</v>
      </c>
      <c r="Z1454" s="67">
        <f t="shared" si="2447"/>
        <v>0</v>
      </c>
      <c r="AA1454" s="68" t="str">
        <f t="shared" si="2455"/>
        <v>A+INCORP J=</v>
      </c>
      <c r="AB1454" s="11">
        <f t="shared" si="2456"/>
        <v>44130</v>
      </c>
      <c r="AC1454" s="3"/>
      <c r="AD1454" s="1"/>
      <c r="AE1454" s="11"/>
      <c r="AF1454" s="5"/>
      <c r="AG1454" s="1"/>
      <c r="AH1454" s="1"/>
      <c r="AI1454" s="1"/>
      <c r="AJ1454" s="1"/>
      <c r="AK1454" s="10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5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5"/>
      <c r="HA1454" s="5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  <c r="JK1454" s="1"/>
      <c r="JL1454" s="1"/>
      <c r="JM1454" s="1"/>
      <c r="JN1454" s="1"/>
      <c r="JO1454" s="1"/>
      <c r="JP1454" s="1"/>
      <c r="JQ1454" s="1"/>
      <c r="JR1454" s="1"/>
      <c r="JS1454" s="1"/>
      <c r="JT1454" s="1"/>
      <c r="JU1454" s="1"/>
      <c r="JV1454" s="1"/>
      <c r="JW1454" s="1"/>
      <c r="JX1454" s="1"/>
      <c r="JY1454" s="3"/>
      <c r="JZ1454" s="1"/>
      <c r="KA1454" s="1"/>
      <c r="KB1454" s="1"/>
      <c r="KC1454" s="1"/>
      <c r="KD1454" s="1"/>
      <c r="KE1454" s="1"/>
    </row>
    <row r="1455" spans="1:291" x14ac:dyDescent="0.2">
      <c r="A1455" s="196">
        <f t="shared" si="2448"/>
        <v>44113</v>
      </c>
      <c r="B1455" s="66">
        <f t="shared" si="2439"/>
        <v>16292.664171480001</v>
      </c>
      <c r="C1455" s="66">
        <f t="shared" si="2462"/>
        <v>16203.263790540001</v>
      </c>
      <c r="D1455" s="77">
        <f t="shared" si="2449"/>
        <v>5357.46</v>
      </c>
      <c r="E1455" s="67">
        <f>VLOOKUP(A1454,[1]Plan1!$DQ$117:$DS$314,3)</f>
        <v>5391.75</v>
      </c>
      <c r="F1455" s="11">
        <f t="shared" si="2450"/>
        <v>44100</v>
      </c>
      <c r="G1455" s="73">
        <f t="shared" si="2440"/>
        <v>6.4004210950712181E-3</v>
      </c>
      <c r="H1455" s="11">
        <f t="shared" si="2451"/>
        <v>44130</v>
      </c>
      <c r="I1455" s="11">
        <f t="shared" si="2441"/>
        <v>44130</v>
      </c>
      <c r="J1455" s="1">
        <f t="shared" si="2452"/>
        <v>20</v>
      </c>
      <c r="K1455" s="1">
        <f t="shared" si="2453"/>
        <v>10</v>
      </c>
      <c r="L1455" s="66">
        <f t="shared" si="2442"/>
        <v>1.0031950999999999</v>
      </c>
      <c r="M1455" s="70">
        <f t="shared" si="2463"/>
        <v>1.00240054</v>
      </c>
      <c r="N1455" s="70">
        <f t="shared" si="2457"/>
        <v>1.1301391970508419</v>
      </c>
      <c r="O1455" s="66">
        <f t="shared" si="2459"/>
        <v>1.1337501000000001</v>
      </c>
      <c r="P1455" s="66">
        <f t="shared" si="2443"/>
        <v>16255.034838670001</v>
      </c>
      <c r="Q1455" s="74">
        <f t="shared" si="2444"/>
        <v>0</v>
      </c>
      <c r="R1455" s="75">
        <f t="shared" si="2460"/>
        <v>0</v>
      </c>
      <c r="S1455" s="66">
        <f t="shared" si="2461"/>
        <v>0</v>
      </c>
      <c r="T1455" s="10">
        <f t="shared" si="2454"/>
        <v>0.06</v>
      </c>
      <c r="U1455" s="74">
        <f t="shared" si="2458"/>
        <v>10</v>
      </c>
      <c r="V1455" s="74">
        <v>252</v>
      </c>
      <c r="W1455" s="70">
        <f t="shared" si="2445"/>
        <v>1.0023149339999999</v>
      </c>
      <c r="X1455" s="66">
        <f t="shared" si="2446"/>
        <v>37.629332810000001</v>
      </c>
      <c r="Y1455" s="66">
        <v>0</v>
      </c>
      <c r="Z1455" s="67">
        <f t="shared" si="2447"/>
        <v>0</v>
      </c>
      <c r="AA1455" s="68" t="str">
        <f t="shared" si="2455"/>
        <v>A+INCORP J=</v>
      </c>
      <c r="AB1455" s="11">
        <f t="shared" si="2456"/>
        <v>44130</v>
      </c>
      <c r="AC1455" s="3"/>
      <c r="AD1455" s="1"/>
      <c r="AE1455" s="11"/>
      <c r="AF1455" s="5"/>
      <c r="AG1455" s="1"/>
      <c r="AH1455" s="1"/>
      <c r="AI1455" s="1"/>
      <c r="AJ1455" s="1"/>
      <c r="AK1455" s="10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5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5"/>
      <c r="HA1455" s="5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  <c r="JK1455" s="1"/>
      <c r="JL1455" s="1"/>
      <c r="JM1455" s="1"/>
      <c r="JN1455" s="1"/>
      <c r="JO1455" s="1"/>
      <c r="JP1455" s="1"/>
      <c r="JQ1455" s="1"/>
      <c r="JR1455" s="1"/>
      <c r="JS1455" s="1"/>
      <c r="JT1455" s="1"/>
      <c r="JU1455" s="1"/>
      <c r="JV1455" s="1"/>
      <c r="JW1455" s="1"/>
      <c r="JX1455" s="1"/>
      <c r="JY1455" s="3"/>
      <c r="JZ1455" s="1"/>
      <c r="KA1455" s="1"/>
      <c r="KB1455" s="1"/>
      <c r="KC1455" s="1"/>
      <c r="KD1455" s="1"/>
      <c r="KE1455" s="1"/>
    </row>
    <row r="1456" spans="1:291" x14ac:dyDescent="0.2">
      <c r="A1456" s="196">
        <f t="shared" si="2448"/>
        <v>44114</v>
      </c>
      <c r="B1456" s="66">
        <f t="shared" si="2439"/>
        <v>16301.631263629999</v>
      </c>
      <c r="C1456" s="66">
        <f t="shared" si="2462"/>
        <v>16203.263790540001</v>
      </c>
      <c r="D1456" s="77">
        <f t="shared" si="2449"/>
        <v>5357.46</v>
      </c>
      <c r="E1456" s="67">
        <f>VLOOKUP(A1455,[1]Plan1!$DQ$117:$DS$314,3)</f>
        <v>5391.75</v>
      </c>
      <c r="F1456" s="11">
        <f t="shared" si="2450"/>
        <v>44100</v>
      </c>
      <c r="G1456" s="73">
        <f t="shared" si="2440"/>
        <v>6.4004210950712181E-3</v>
      </c>
      <c r="H1456" s="11">
        <f t="shared" si="2451"/>
        <v>44130</v>
      </c>
      <c r="I1456" s="11">
        <f t="shared" si="2441"/>
        <v>44130</v>
      </c>
      <c r="J1456" s="1">
        <f t="shared" si="2452"/>
        <v>20</v>
      </c>
      <c r="K1456" s="1">
        <f t="shared" si="2453"/>
        <v>11</v>
      </c>
      <c r="L1456" s="66">
        <f t="shared" si="2442"/>
        <v>1.00351517</v>
      </c>
      <c r="M1456" s="70">
        <f t="shared" si="2463"/>
        <v>1.00240054</v>
      </c>
      <c r="N1456" s="70">
        <f t="shared" si="2457"/>
        <v>1.1301391970508419</v>
      </c>
      <c r="O1456" s="66">
        <f t="shared" si="2459"/>
        <v>1.13411182</v>
      </c>
      <c r="P1456" s="66">
        <f t="shared" si="2443"/>
        <v>16260.221017309999</v>
      </c>
      <c r="Q1456" s="74">
        <f t="shared" si="2444"/>
        <v>0</v>
      </c>
      <c r="R1456" s="75">
        <f t="shared" si="2460"/>
        <v>0</v>
      </c>
      <c r="S1456" s="66">
        <f t="shared" si="2461"/>
        <v>0</v>
      </c>
      <c r="T1456" s="10">
        <f t="shared" si="2454"/>
        <v>0.06</v>
      </c>
      <c r="U1456" s="74">
        <f t="shared" si="2458"/>
        <v>11</v>
      </c>
      <c r="V1456" s="74">
        <v>252</v>
      </c>
      <c r="W1456" s="70">
        <f t="shared" si="2445"/>
        <v>1.0025467210000001</v>
      </c>
      <c r="X1456" s="66">
        <f t="shared" si="2446"/>
        <v>41.410246319999999</v>
      </c>
      <c r="Y1456" s="66">
        <v>0</v>
      </c>
      <c r="Z1456" s="67">
        <f t="shared" si="2447"/>
        <v>0</v>
      </c>
      <c r="AA1456" s="68" t="str">
        <f t="shared" si="2455"/>
        <v>A+INCORP J=</v>
      </c>
      <c r="AB1456" s="11">
        <f t="shared" si="2456"/>
        <v>44130</v>
      </c>
      <c r="AC1456" s="3"/>
      <c r="AD1456" s="1"/>
      <c r="AE1456" s="11"/>
      <c r="AF1456" s="5"/>
      <c r="AG1456" s="1"/>
      <c r="AH1456" s="1"/>
      <c r="AI1456" s="1"/>
      <c r="AJ1456" s="1"/>
      <c r="AK1456" s="10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5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5"/>
      <c r="HA1456" s="5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  <c r="JK1456" s="1"/>
      <c r="JL1456" s="1"/>
      <c r="JM1456" s="1"/>
      <c r="JN1456" s="1"/>
      <c r="JO1456" s="1"/>
      <c r="JP1456" s="1"/>
      <c r="JQ1456" s="1"/>
      <c r="JR1456" s="1"/>
      <c r="JS1456" s="1"/>
      <c r="JT1456" s="1"/>
      <c r="JU1456" s="1"/>
      <c r="JV1456" s="1"/>
      <c r="JW1456" s="1"/>
      <c r="JX1456" s="1"/>
      <c r="JY1456" s="3"/>
      <c r="JZ1456" s="1"/>
      <c r="KA1456" s="1"/>
      <c r="KB1456" s="1"/>
      <c r="KC1456" s="1"/>
      <c r="KD1456" s="1"/>
      <c r="KE1456" s="1"/>
    </row>
    <row r="1457" spans="1:291" x14ac:dyDescent="0.2">
      <c r="A1457" s="196">
        <f t="shared" si="2448"/>
        <v>44115</v>
      </c>
      <c r="B1457" s="66">
        <f t="shared" si="2439"/>
        <v>16301.631263629999</v>
      </c>
      <c r="C1457" s="66">
        <f t="shared" si="2462"/>
        <v>16203.263790540001</v>
      </c>
      <c r="D1457" s="77">
        <f t="shared" si="2449"/>
        <v>5357.46</v>
      </c>
      <c r="E1457" s="67">
        <f>VLOOKUP(A1456,[1]Plan1!$DQ$117:$DS$314,3)</f>
        <v>5391.75</v>
      </c>
      <c r="F1457" s="11">
        <f t="shared" si="2450"/>
        <v>44100</v>
      </c>
      <c r="G1457" s="73">
        <f t="shared" si="2440"/>
        <v>6.4004210950712181E-3</v>
      </c>
      <c r="H1457" s="11">
        <f t="shared" si="2451"/>
        <v>44130</v>
      </c>
      <c r="I1457" s="11">
        <f t="shared" si="2441"/>
        <v>44130</v>
      </c>
      <c r="J1457" s="1">
        <f t="shared" si="2452"/>
        <v>20</v>
      </c>
      <c r="K1457" s="1">
        <f t="shared" si="2453"/>
        <v>11</v>
      </c>
      <c r="L1457" s="66">
        <f t="shared" si="2442"/>
        <v>1.00351517</v>
      </c>
      <c r="M1457" s="70">
        <f t="shared" si="2463"/>
        <v>1.00240054</v>
      </c>
      <c r="N1457" s="70">
        <f t="shared" si="2457"/>
        <v>1.1301391970508419</v>
      </c>
      <c r="O1457" s="66">
        <f t="shared" si="2459"/>
        <v>1.13411182</v>
      </c>
      <c r="P1457" s="66">
        <f t="shared" si="2443"/>
        <v>16260.221017309999</v>
      </c>
      <c r="Q1457" s="74">
        <f t="shared" si="2444"/>
        <v>0</v>
      </c>
      <c r="R1457" s="75">
        <f t="shared" si="2460"/>
        <v>0</v>
      </c>
      <c r="S1457" s="66">
        <f t="shared" si="2461"/>
        <v>0</v>
      </c>
      <c r="T1457" s="10">
        <f t="shared" si="2454"/>
        <v>0.06</v>
      </c>
      <c r="U1457" s="74">
        <f t="shared" si="2458"/>
        <v>11</v>
      </c>
      <c r="V1457" s="74">
        <v>252</v>
      </c>
      <c r="W1457" s="70">
        <f t="shared" si="2445"/>
        <v>1.0025467210000001</v>
      </c>
      <c r="X1457" s="66">
        <f t="shared" si="2446"/>
        <v>41.410246319999999</v>
      </c>
      <c r="Y1457" s="66">
        <v>0</v>
      </c>
      <c r="Z1457" s="67">
        <f t="shared" si="2447"/>
        <v>0</v>
      </c>
      <c r="AA1457" s="68" t="str">
        <f t="shared" si="2455"/>
        <v>A+INCORP J=</v>
      </c>
      <c r="AB1457" s="11">
        <f t="shared" si="2456"/>
        <v>44130</v>
      </c>
      <c r="AC1457" s="3"/>
      <c r="AD1457" s="1"/>
      <c r="AE1457" s="11"/>
      <c r="AF1457" s="5"/>
      <c r="AG1457" s="1"/>
      <c r="AH1457" s="1"/>
      <c r="AI1457" s="1"/>
      <c r="AJ1457" s="1"/>
      <c r="AK1457" s="10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5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5"/>
      <c r="HA1457" s="5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  <c r="JK1457" s="1"/>
      <c r="JL1457" s="1"/>
      <c r="JM1457" s="1"/>
      <c r="JN1457" s="1"/>
      <c r="JO1457" s="1"/>
      <c r="JP1457" s="1"/>
      <c r="JQ1457" s="1"/>
      <c r="JR1457" s="1"/>
      <c r="JS1457" s="1"/>
      <c r="JT1457" s="1"/>
      <c r="JU1457" s="1"/>
      <c r="JV1457" s="1"/>
      <c r="JW1457" s="1"/>
      <c r="JX1457" s="1"/>
      <c r="JY1457" s="3"/>
      <c r="JZ1457" s="1"/>
      <c r="KA1457" s="1"/>
      <c r="KB1457" s="1"/>
      <c r="KC1457" s="1"/>
      <c r="KD1457" s="1"/>
      <c r="KE1457" s="1"/>
    </row>
    <row r="1458" spans="1:291" x14ac:dyDescent="0.2">
      <c r="A1458" s="196">
        <f t="shared" si="2448"/>
        <v>44116</v>
      </c>
      <c r="B1458" s="66">
        <f t="shared" si="2439"/>
        <v>16301.631263629999</v>
      </c>
      <c r="C1458" s="66">
        <f t="shared" si="2462"/>
        <v>16203.263790540001</v>
      </c>
      <c r="D1458" s="77">
        <f t="shared" si="2449"/>
        <v>5357.46</v>
      </c>
      <c r="E1458" s="67">
        <f>VLOOKUP(A1457,[1]Plan1!$DQ$117:$DS$314,3)</f>
        <v>5391.75</v>
      </c>
      <c r="F1458" s="11">
        <f t="shared" si="2450"/>
        <v>44100</v>
      </c>
      <c r="G1458" s="73">
        <f t="shared" si="2440"/>
        <v>6.4004210950712181E-3</v>
      </c>
      <c r="H1458" s="11">
        <f t="shared" si="2451"/>
        <v>44130</v>
      </c>
      <c r="I1458" s="11">
        <f t="shared" si="2441"/>
        <v>44130</v>
      </c>
      <c r="J1458" s="1">
        <f t="shared" si="2452"/>
        <v>20</v>
      </c>
      <c r="K1458" s="1">
        <f t="shared" si="2453"/>
        <v>11</v>
      </c>
      <c r="L1458" s="66">
        <f t="shared" si="2442"/>
        <v>1.00351517</v>
      </c>
      <c r="M1458" s="70">
        <f t="shared" si="2463"/>
        <v>1.00240054</v>
      </c>
      <c r="N1458" s="70">
        <f t="shared" si="2457"/>
        <v>1.1301391970508419</v>
      </c>
      <c r="O1458" s="66">
        <f t="shared" si="2459"/>
        <v>1.13411182</v>
      </c>
      <c r="P1458" s="66">
        <f t="shared" si="2443"/>
        <v>16260.221017309999</v>
      </c>
      <c r="Q1458" s="74">
        <f t="shared" si="2444"/>
        <v>0</v>
      </c>
      <c r="R1458" s="75">
        <f t="shared" si="2460"/>
        <v>0</v>
      </c>
      <c r="S1458" s="66">
        <f t="shared" si="2461"/>
        <v>0</v>
      </c>
      <c r="T1458" s="10">
        <f t="shared" si="2454"/>
        <v>0.06</v>
      </c>
      <c r="U1458" s="74">
        <f t="shared" si="2458"/>
        <v>11</v>
      </c>
      <c r="V1458" s="74">
        <v>252</v>
      </c>
      <c r="W1458" s="70">
        <f t="shared" si="2445"/>
        <v>1.0025467210000001</v>
      </c>
      <c r="X1458" s="66">
        <f t="shared" si="2446"/>
        <v>41.410246319999999</v>
      </c>
      <c r="Y1458" s="66">
        <v>0</v>
      </c>
      <c r="Z1458" s="67">
        <f t="shared" si="2447"/>
        <v>0</v>
      </c>
      <c r="AA1458" s="68" t="str">
        <f t="shared" si="2455"/>
        <v>A+INCORP J=</v>
      </c>
      <c r="AB1458" s="11">
        <f t="shared" si="2456"/>
        <v>44130</v>
      </c>
      <c r="AC1458" s="3"/>
      <c r="AD1458" s="1"/>
      <c r="AE1458" s="11"/>
      <c r="AF1458" s="5"/>
      <c r="AG1458" s="1"/>
      <c r="AH1458" s="1"/>
      <c r="AI1458" s="1"/>
      <c r="AJ1458" s="1"/>
      <c r="AK1458" s="10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5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5"/>
      <c r="HA1458" s="5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  <c r="JK1458" s="1"/>
      <c r="JL1458" s="1"/>
      <c r="JM1458" s="1"/>
      <c r="JN1458" s="1"/>
      <c r="JO1458" s="1"/>
      <c r="JP1458" s="1"/>
      <c r="JQ1458" s="1"/>
      <c r="JR1458" s="1"/>
      <c r="JS1458" s="1"/>
      <c r="JT1458" s="1"/>
      <c r="JU1458" s="1"/>
      <c r="JV1458" s="1"/>
      <c r="JW1458" s="1"/>
      <c r="JX1458" s="1"/>
      <c r="JY1458" s="3"/>
      <c r="JZ1458" s="1"/>
      <c r="KA1458" s="1"/>
      <c r="KB1458" s="1"/>
      <c r="KC1458" s="1"/>
      <c r="KD1458" s="1"/>
      <c r="KE1458" s="1"/>
    </row>
    <row r="1459" spans="1:291" x14ac:dyDescent="0.2">
      <c r="A1459" s="196">
        <f t="shared" si="2448"/>
        <v>44117</v>
      </c>
      <c r="B1459" s="66">
        <f t="shared" si="2439"/>
        <v>16301.631263629999</v>
      </c>
      <c r="C1459" s="66">
        <f t="shared" si="2462"/>
        <v>16203.263790540001</v>
      </c>
      <c r="D1459" s="77">
        <f t="shared" si="2449"/>
        <v>5357.46</v>
      </c>
      <c r="E1459" s="67">
        <f>VLOOKUP(A1458,[1]Plan1!$DQ$117:$DS$314,3)</f>
        <v>5391.75</v>
      </c>
      <c r="F1459" s="11">
        <f t="shared" si="2450"/>
        <v>44100</v>
      </c>
      <c r="G1459" s="73">
        <f t="shared" si="2440"/>
        <v>6.4004210950712181E-3</v>
      </c>
      <c r="H1459" s="11">
        <f t="shared" si="2451"/>
        <v>44130</v>
      </c>
      <c r="I1459" s="11">
        <f t="shared" si="2441"/>
        <v>44130</v>
      </c>
      <c r="J1459" s="1">
        <f t="shared" si="2452"/>
        <v>20</v>
      </c>
      <c r="K1459" s="1">
        <f t="shared" si="2453"/>
        <v>11</v>
      </c>
      <c r="L1459" s="66">
        <f t="shared" si="2442"/>
        <v>1.00351517</v>
      </c>
      <c r="M1459" s="70">
        <f t="shared" si="2463"/>
        <v>1.00240054</v>
      </c>
      <c r="N1459" s="70">
        <f t="shared" si="2457"/>
        <v>1.1301391970508419</v>
      </c>
      <c r="O1459" s="66">
        <f t="shared" si="2459"/>
        <v>1.13411182</v>
      </c>
      <c r="P1459" s="66">
        <f t="shared" si="2443"/>
        <v>16260.221017309999</v>
      </c>
      <c r="Q1459" s="74">
        <f t="shared" si="2444"/>
        <v>0</v>
      </c>
      <c r="R1459" s="75">
        <f t="shared" si="2460"/>
        <v>0</v>
      </c>
      <c r="S1459" s="66">
        <f t="shared" si="2461"/>
        <v>0</v>
      </c>
      <c r="T1459" s="10">
        <f t="shared" si="2454"/>
        <v>0.06</v>
      </c>
      <c r="U1459" s="74">
        <f t="shared" si="2458"/>
        <v>11</v>
      </c>
      <c r="V1459" s="74">
        <v>252</v>
      </c>
      <c r="W1459" s="70">
        <f t="shared" si="2445"/>
        <v>1.0025467210000001</v>
      </c>
      <c r="X1459" s="66">
        <f t="shared" si="2446"/>
        <v>41.410246319999999</v>
      </c>
      <c r="Y1459" s="66">
        <v>0</v>
      </c>
      <c r="Z1459" s="67">
        <f t="shared" si="2447"/>
        <v>0</v>
      </c>
      <c r="AA1459" s="68" t="str">
        <f t="shared" si="2455"/>
        <v>A+INCORP J=</v>
      </c>
      <c r="AB1459" s="11">
        <f t="shared" si="2456"/>
        <v>44130</v>
      </c>
      <c r="AC1459" s="3"/>
      <c r="AD1459" s="1"/>
      <c r="AE1459" s="11"/>
      <c r="AF1459" s="5"/>
      <c r="AG1459" s="1"/>
      <c r="AH1459" s="1"/>
      <c r="AI1459" s="1"/>
      <c r="AJ1459" s="1"/>
      <c r="AK1459" s="10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5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5"/>
      <c r="HA1459" s="5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  <c r="JK1459" s="1"/>
      <c r="JL1459" s="1"/>
      <c r="JM1459" s="1"/>
      <c r="JN1459" s="1"/>
      <c r="JO1459" s="1"/>
      <c r="JP1459" s="1"/>
      <c r="JQ1459" s="1"/>
      <c r="JR1459" s="1"/>
      <c r="JS1459" s="1"/>
      <c r="JT1459" s="1"/>
      <c r="JU1459" s="1"/>
      <c r="JV1459" s="1"/>
      <c r="JW1459" s="1"/>
      <c r="JX1459" s="1"/>
      <c r="JY1459" s="3"/>
      <c r="JZ1459" s="1"/>
      <c r="KA1459" s="1"/>
      <c r="KB1459" s="1"/>
      <c r="KC1459" s="1"/>
      <c r="KD1459" s="1"/>
      <c r="KE1459" s="1"/>
    </row>
    <row r="1460" spans="1:291" x14ac:dyDescent="0.2">
      <c r="A1460" s="196">
        <f t="shared" si="2448"/>
        <v>44118</v>
      </c>
      <c r="B1460" s="66">
        <f t="shared" si="2439"/>
        <v>16310.60344187</v>
      </c>
      <c r="C1460" s="66">
        <f t="shared" si="2462"/>
        <v>16203.263790540001</v>
      </c>
      <c r="D1460" s="77">
        <f t="shared" si="2449"/>
        <v>5357.46</v>
      </c>
      <c r="E1460" s="67">
        <f>VLOOKUP(A1459,[1]Plan1!$DQ$117:$DS$314,3)</f>
        <v>5391.75</v>
      </c>
      <c r="F1460" s="11">
        <f t="shared" si="2450"/>
        <v>44100</v>
      </c>
      <c r="G1460" s="73">
        <f t="shared" si="2440"/>
        <v>6.4004210950712181E-3</v>
      </c>
      <c r="H1460" s="11">
        <f t="shared" si="2451"/>
        <v>44130</v>
      </c>
      <c r="I1460" s="11">
        <f t="shared" si="2441"/>
        <v>44130</v>
      </c>
      <c r="J1460" s="1">
        <f t="shared" si="2452"/>
        <v>20</v>
      </c>
      <c r="K1460" s="1">
        <f t="shared" si="2453"/>
        <v>12</v>
      </c>
      <c r="L1460" s="66">
        <f t="shared" si="2442"/>
        <v>1.0038353499999999</v>
      </c>
      <c r="M1460" s="70">
        <f t="shared" si="2463"/>
        <v>1.00240054</v>
      </c>
      <c r="N1460" s="70">
        <f t="shared" si="2457"/>
        <v>1.1301391970508419</v>
      </c>
      <c r="O1460" s="66">
        <f t="shared" si="2459"/>
        <v>1.13447367</v>
      </c>
      <c r="P1460" s="66">
        <f t="shared" si="2443"/>
        <v>16265.408978310001</v>
      </c>
      <c r="Q1460" s="74">
        <f t="shared" si="2444"/>
        <v>0</v>
      </c>
      <c r="R1460" s="75">
        <f t="shared" si="2460"/>
        <v>0</v>
      </c>
      <c r="S1460" s="66">
        <f t="shared" si="2461"/>
        <v>0</v>
      </c>
      <c r="T1460" s="10">
        <f t="shared" si="2454"/>
        <v>0.06</v>
      </c>
      <c r="U1460" s="74">
        <f t="shared" si="2458"/>
        <v>12</v>
      </c>
      <c r="V1460" s="74">
        <v>252</v>
      </c>
      <c r="W1460" s="70">
        <f t="shared" si="2445"/>
        <v>1.0027785629999999</v>
      </c>
      <c r="X1460" s="66">
        <f t="shared" si="2446"/>
        <v>45.194463560000003</v>
      </c>
      <c r="Y1460" s="66">
        <v>0</v>
      </c>
      <c r="Z1460" s="67">
        <f t="shared" si="2447"/>
        <v>0</v>
      </c>
      <c r="AA1460" s="68" t="str">
        <f t="shared" si="2455"/>
        <v>A+INCORP J=</v>
      </c>
      <c r="AB1460" s="11">
        <f t="shared" si="2456"/>
        <v>44130</v>
      </c>
      <c r="AC1460" s="3"/>
      <c r="AD1460" s="1"/>
      <c r="AE1460" s="11"/>
      <c r="AF1460" s="5"/>
      <c r="AG1460" s="1"/>
      <c r="AH1460" s="1"/>
      <c r="AI1460" s="1"/>
      <c r="AJ1460" s="1"/>
      <c r="AK1460" s="10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5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5"/>
      <c r="HA1460" s="5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  <c r="JK1460" s="1"/>
      <c r="JL1460" s="1"/>
      <c r="JM1460" s="1"/>
      <c r="JN1460" s="1"/>
      <c r="JO1460" s="1"/>
      <c r="JP1460" s="1"/>
      <c r="JQ1460" s="1"/>
      <c r="JR1460" s="1"/>
      <c r="JS1460" s="1"/>
      <c r="JT1460" s="1"/>
      <c r="JU1460" s="1"/>
      <c r="JV1460" s="1"/>
      <c r="JW1460" s="1"/>
      <c r="JX1460" s="1"/>
      <c r="JY1460" s="3"/>
      <c r="JZ1460" s="1"/>
      <c r="KA1460" s="1"/>
      <c r="KB1460" s="1"/>
      <c r="KC1460" s="1"/>
      <c r="KD1460" s="1"/>
      <c r="KE1460" s="1"/>
    </row>
    <row r="1461" spans="1:291" x14ac:dyDescent="0.2">
      <c r="A1461" s="196">
        <f t="shared" si="2448"/>
        <v>44119</v>
      </c>
      <c r="B1461" s="66">
        <f t="shared" si="2439"/>
        <v>16319.58035072</v>
      </c>
      <c r="C1461" s="66">
        <f t="shared" si="2462"/>
        <v>16203.263790540001</v>
      </c>
      <c r="D1461" s="77">
        <f t="shared" si="2449"/>
        <v>5357.46</v>
      </c>
      <c r="E1461" s="67">
        <f>VLOOKUP(A1460,[1]Plan1!$DQ$117:$DS$314,3)</f>
        <v>5391.75</v>
      </c>
      <c r="F1461" s="11">
        <f t="shared" si="2450"/>
        <v>44100</v>
      </c>
      <c r="G1461" s="73">
        <f t="shared" si="2440"/>
        <v>6.4004210950712181E-3</v>
      </c>
      <c r="H1461" s="11">
        <f t="shared" si="2451"/>
        <v>44130</v>
      </c>
      <c r="I1461" s="11">
        <f t="shared" si="2441"/>
        <v>44130</v>
      </c>
      <c r="J1461" s="1">
        <f t="shared" si="2452"/>
        <v>20</v>
      </c>
      <c r="K1461" s="1">
        <f t="shared" si="2453"/>
        <v>13</v>
      </c>
      <c r="L1461" s="66">
        <f t="shared" si="2442"/>
        <v>1.0041556199999999</v>
      </c>
      <c r="M1461" s="70">
        <f t="shared" si="2463"/>
        <v>1.00240054</v>
      </c>
      <c r="N1461" s="70">
        <f t="shared" si="2457"/>
        <v>1.1301391970508419</v>
      </c>
      <c r="O1461" s="66">
        <f t="shared" si="2459"/>
        <v>1.13483562</v>
      </c>
      <c r="P1461" s="66">
        <f t="shared" si="2443"/>
        <v>16270.59839761</v>
      </c>
      <c r="Q1461" s="74">
        <f t="shared" si="2444"/>
        <v>0</v>
      </c>
      <c r="R1461" s="75">
        <f t="shared" si="2460"/>
        <v>0</v>
      </c>
      <c r="S1461" s="66">
        <f t="shared" si="2461"/>
        <v>0</v>
      </c>
      <c r="T1461" s="10">
        <f t="shared" si="2454"/>
        <v>0.06</v>
      </c>
      <c r="U1461" s="74">
        <f t="shared" si="2458"/>
        <v>13</v>
      </c>
      <c r="V1461" s="74">
        <v>252</v>
      </c>
      <c r="W1461" s="70">
        <f t="shared" si="2445"/>
        <v>1.0030104580000001</v>
      </c>
      <c r="X1461" s="66">
        <f t="shared" si="2446"/>
        <v>48.981953109999999</v>
      </c>
      <c r="Y1461" s="66">
        <v>0</v>
      </c>
      <c r="Z1461" s="67">
        <f t="shared" si="2447"/>
        <v>0</v>
      </c>
      <c r="AA1461" s="68" t="str">
        <f t="shared" si="2455"/>
        <v>A+INCORP J=</v>
      </c>
      <c r="AB1461" s="11">
        <f t="shared" si="2456"/>
        <v>44130</v>
      </c>
      <c r="AC1461" s="3"/>
      <c r="AD1461" s="1"/>
      <c r="AE1461" s="11"/>
      <c r="AF1461" s="5"/>
      <c r="AG1461" s="1"/>
      <c r="AH1461" s="1"/>
      <c r="AI1461" s="1"/>
      <c r="AJ1461" s="1"/>
      <c r="AK1461" s="10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5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5"/>
      <c r="HA1461" s="5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  <c r="JK1461" s="1"/>
      <c r="JL1461" s="1"/>
      <c r="JM1461" s="1"/>
      <c r="JN1461" s="1"/>
      <c r="JO1461" s="1"/>
      <c r="JP1461" s="1"/>
      <c r="JQ1461" s="1"/>
      <c r="JR1461" s="1"/>
      <c r="JS1461" s="1"/>
      <c r="JT1461" s="1"/>
      <c r="JU1461" s="1"/>
      <c r="JV1461" s="1"/>
      <c r="JW1461" s="1"/>
      <c r="JX1461" s="1"/>
      <c r="JY1461" s="3"/>
      <c r="JZ1461" s="1"/>
      <c r="KA1461" s="1"/>
      <c r="KB1461" s="1"/>
      <c r="KC1461" s="1"/>
      <c r="KD1461" s="1"/>
      <c r="KE1461" s="1"/>
    </row>
    <row r="1462" spans="1:291" x14ac:dyDescent="0.2">
      <c r="A1462" s="196">
        <f t="shared" si="2448"/>
        <v>44120</v>
      </c>
      <c r="B1462" s="66">
        <f t="shared" si="2439"/>
        <v>16328.562333380001</v>
      </c>
      <c r="C1462" s="66">
        <f t="shared" si="2462"/>
        <v>16203.263790540001</v>
      </c>
      <c r="D1462" s="77">
        <f t="shared" si="2449"/>
        <v>5357.46</v>
      </c>
      <c r="E1462" s="67">
        <f>VLOOKUP(A1461,[1]Plan1!$DQ$117:$DS$314,3)</f>
        <v>5391.75</v>
      </c>
      <c r="F1462" s="11">
        <f t="shared" si="2450"/>
        <v>44100</v>
      </c>
      <c r="G1462" s="73">
        <f t="shared" si="2440"/>
        <v>6.4004210950712181E-3</v>
      </c>
      <c r="H1462" s="11">
        <f t="shared" si="2451"/>
        <v>44130</v>
      </c>
      <c r="I1462" s="11">
        <f t="shared" si="2441"/>
        <v>44130</v>
      </c>
      <c r="J1462" s="1">
        <f t="shared" si="2452"/>
        <v>20</v>
      </c>
      <c r="K1462" s="1">
        <f t="shared" si="2453"/>
        <v>14</v>
      </c>
      <c r="L1462" s="66">
        <f t="shared" si="2442"/>
        <v>1.0044759999999999</v>
      </c>
      <c r="M1462" s="70">
        <f t="shared" si="2463"/>
        <v>1.00240054</v>
      </c>
      <c r="N1462" s="70">
        <f t="shared" si="2457"/>
        <v>1.1301391970508419</v>
      </c>
      <c r="O1462" s="66">
        <f t="shared" si="2459"/>
        <v>1.1351977</v>
      </c>
      <c r="P1462" s="66">
        <f t="shared" si="2443"/>
        <v>16275.789599260001</v>
      </c>
      <c r="Q1462" s="74">
        <f t="shared" si="2444"/>
        <v>0</v>
      </c>
      <c r="R1462" s="75">
        <f t="shared" si="2460"/>
        <v>0</v>
      </c>
      <c r="S1462" s="66">
        <f t="shared" si="2461"/>
        <v>0</v>
      </c>
      <c r="T1462" s="10">
        <f t="shared" si="2454"/>
        <v>0.06</v>
      </c>
      <c r="U1462" s="74">
        <f t="shared" si="2458"/>
        <v>14</v>
      </c>
      <c r="V1462" s="74">
        <v>252</v>
      </c>
      <c r="W1462" s="70">
        <f t="shared" si="2445"/>
        <v>1.0032424069999999</v>
      </c>
      <c r="X1462" s="66">
        <f t="shared" si="2446"/>
        <v>52.772734120000003</v>
      </c>
      <c r="Y1462" s="66">
        <v>0</v>
      </c>
      <c r="Z1462" s="67">
        <f t="shared" si="2447"/>
        <v>0</v>
      </c>
      <c r="AA1462" s="68" t="str">
        <f t="shared" si="2455"/>
        <v>A+INCORP J=</v>
      </c>
      <c r="AB1462" s="11">
        <f t="shared" si="2456"/>
        <v>44130</v>
      </c>
      <c r="AC1462" s="3"/>
      <c r="AD1462" s="1"/>
      <c r="AE1462" s="11"/>
      <c r="AF1462" s="5"/>
      <c r="AG1462" s="1"/>
      <c r="AH1462" s="1"/>
      <c r="AI1462" s="1"/>
      <c r="AJ1462" s="1"/>
      <c r="AK1462" s="10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5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5"/>
      <c r="HA1462" s="5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  <c r="JK1462" s="1"/>
      <c r="JL1462" s="1"/>
      <c r="JM1462" s="1"/>
      <c r="JN1462" s="1"/>
      <c r="JO1462" s="1"/>
      <c r="JP1462" s="1"/>
      <c r="JQ1462" s="1"/>
      <c r="JR1462" s="1"/>
      <c r="JS1462" s="1"/>
      <c r="JT1462" s="1"/>
      <c r="JU1462" s="1"/>
      <c r="JV1462" s="1"/>
      <c r="JW1462" s="1"/>
      <c r="JX1462" s="1"/>
      <c r="JY1462" s="3"/>
      <c r="JZ1462" s="1"/>
      <c r="KA1462" s="1"/>
      <c r="KB1462" s="1"/>
      <c r="KC1462" s="1"/>
      <c r="KD1462" s="1"/>
      <c r="KE1462" s="1"/>
    </row>
    <row r="1463" spans="1:291" x14ac:dyDescent="0.2">
      <c r="A1463" s="196">
        <f t="shared" si="2448"/>
        <v>44121</v>
      </c>
      <c r="B1463" s="66">
        <f t="shared" si="2439"/>
        <v>16337.54921309</v>
      </c>
      <c r="C1463" s="66">
        <f t="shared" si="2462"/>
        <v>16203.263790540001</v>
      </c>
      <c r="D1463" s="77">
        <f t="shared" si="2449"/>
        <v>5357.46</v>
      </c>
      <c r="E1463" s="67">
        <f>VLOOKUP(A1462,[1]Plan1!$DQ$117:$DS$314,3)</f>
        <v>5391.75</v>
      </c>
      <c r="F1463" s="11">
        <f t="shared" si="2450"/>
        <v>44100</v>
      </c>
      <c r="G1463" s="73">
        <f t="shared" si="2440"/>
        <v>6.4004210950712181E-3</v>
      </c>
      <c r="H1463" s="11">
        <f t="shared" si="2451"/>
        <v>44130</v>
      </c>
      <c r="I1463" s="11">
        <f t="shared" si="2441"/>
        <v>44130</v>
      </c>
      <c r="J1463" s="1">
        <f t="shared" si="2452"/>
        <v>20</v>
      </c>
      <c r="K1463" s="1">
        <f t="shared" si="2453"/>
        <v>15</v>
      </c>
      <c r="L1463" s="66">
        <f t="shared" si="2442"/>
        <v>1.00479648</v>
      </c>
      <c r="M1463" s="70">
        <f t="shared" si="2463"/>
        <v>1.00240054</v>
      </c>
      <c r="N1463" s="70">
        <f t="shared" si="2457"/>
        <v>1.1301391970508419</v>
      </c>
      <c r="O1463" s="66">
        <f t="shared" si="2459"/>
        <v>1.13555988</v>
      </c>
      <c r="P1463" s="66">
        <f t="shared" si="2443"/>
        <v>16280.98242124</v>
      </c>
      <c r="Q1463" s="74">
        <f t="shared" si="2444"/>
        <v>0</v>
      </c>
      <c r="R1463" s="75">
        <f t="shared" si="2460"/>
        <v>0</v>
      </c>
      <c r="S1463" s="66">
        <f t="shared" si="2461"/>
        <v>0</v>
      </c>
      <c r="T1463" s="10">
        <f t="shared" si="2454"/>
        <v>0.06</v>
      </c>
      <c r="U1463" s="74">
        <f t="shared" si="2458"/>
        <v>15</v>
      </c>
      <c r="V1463" s="74">
        <v>252</v>
      </c>
      <c r="W1463" s="70">
        <f t="shared" si="2445"/>
        <v>1.0034744090000001</v>
      </c>
      <c r="X1463" s="66">
        <f t="shared" si="2446"/>
        <v>56.566791850000001</v>
      </c>
      <c r="Y1463" s="66">
        <v>0</v>
      </c>
      <c r="Z1463" s="67">
        <f t="shared" si="2447"/>
        <v>0</v>
      </c>
      <c r="AA1463" s="68" t="str">
        <f t="shared" si="2455"/>
        <v>A+INCORP J=</v>
      </c>
      <c r="AB1463" s="11">
        <f t="shared" si="2456"/>
        <v>44130</v>
      </c>
      <c r="AC1463" s="3"/>
      <c r="AD1463" s="1"/>
      <c r="AE1463" s="11"/>
      <c r="AF1463" s="5"/>
      <c r="AG1463" s="1"/>
      <c r="AH1463" s="1"/>
      <c r="AI1463" s="1"/>
      <c r="AJ1463" s="1"/>
      <c r="AK1463" s="10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5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5"/>
      <c r="HA1463" s="5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  <c r="JK1463" s="1"/>
      <c r="JL1463" s="1"/>
      <c r="JM1463" s="1"/>
      <c r="JN1463" s="1"/>
      <c r="JO1463" s="1"/>
      <c r="JP1463" s="1"/>
      <c r="JQ1463" s="1"/>
      <c r="JR1463" s="1"/>
      <c r="JS1463" s="1"/>
      <c r="JT1463" s="1"/>
      <c r="JU1463" s="1"/>
      <c r="JV1463" s="1"/>
      <c r="JW1463" s="1"/>
      <c r="JX1463" s="1"/>
      <c r="JY1463" s="3"/>
      <c r="JZ1463" s="1"/>
      <c r="KA1463" s="1"/>
      <c r="KB1463" s="1"/>
      <c r="KC1463" s="1"/>
      <c r="KD1463" s="1"/>
      <c r="KE1463" s="1"/>
    </row>
    <row r="1464" spans="1:291" x14ac:dyDescent="0.2">
      <c r="A1464" s="196">
        <f t="shared" si="2448"/>
        <v>44122</v>
      </c>
      <c r="B1464" s="66">
        <f t="shared" si="2439"/>
        <v>16337.54921309</v>
      </c>
      <c r="C1464" s="66">
        <f t="shared" si="2462"/>
        <v>16203.263790540001</v>
      </c>
      <c r="D1464" s="77">
        <f t="shared" si="2449"/>
        <v>5357.46</v>
      </c>
      <c r="E1464" s="67">
        <f>VLOOKUP(A1463,[1]Plan1!$DQ$117:$DS$314,3)</f>
        <v>5391.75</v>
      </c>
      <c r="F1464" s="11">
        <f t="shared" si="2450"/>
        <v>44100</v>
      </c>
      <c r="G1464" s="73">
        <f t="shared" si="2440"/>
        <v>6.4004210950712181E-3</v>
      </c>
      <c r="H1464" s="11">
        <f t="shared" si="2451"/>
        <v>44130</v>
      </c>
      <c r="I1464" s="11">
        <f t="shared" si="2441"/>
        <v>44130</v>
      </c>
      <c r="J1464" s="1">
        <f t="shared" si="2452"/>
        <v>20</v>
      </c>
      <c r="K1464" s="1">
        <f t="shared" si="2453"/>
        <v>15</v>
      </c>
      <c r="L1464" s="66">
        <f t="shared" si="2442"/>
        <v>1.00479648</v>
      </c>
      <c r="M1464" s="70">
        <f t="shared" si="2463"/>
        <v>1.00240054</v>
      </c>
      <c r="N1464" s="70">
        <f t="shared" si="2457"/>
        <v>1.1301391970508419</v>
      </c>
      <c r="O1464" s="66">
        <f t="shared" si="2459"/>
        <v>1.13555988</v>
      </c>
      <c r="P1464" s="66">
        <f t="shared" si="2443"/>
        <v>16280.98242124</v>
      </c>
      <c r="Q1464" s="74">
        <f t="shared" si="2444"/>
        <v>0</v>
      </c>
      <c r="R1464" s="75">
        <f t="shared" si="2460"/>
        <v>0</v>
      </c>
      <c r="S1464" s="66">
        <f t="shared" si="2461"/>
        <v>0</v>
      </c>
      <c r="T1464" s="10">
        <f t="shared" si="2454"/>
        <v>0.06</v>
      </c>
      <c r="U1464" s="74">
        <f t="shared" si="2458"/>
        <v>15</v>
      </c>
      <c r="V1464" s="74">
        <v>252</v>
      </c>
      <c r="W1464" s="70">
        <f t="shared" si="2445"/>
        <v>1.0034744090000001</v>
      </c>
      <c r="X1464" s="66">
        <f t="shared" si="2446"/>
        <v>56.566791850000001</v>
      </c>
      <c r="Y1464" s="66">
        <v>0</v>
      </c>
      <c r="Z1464" s="67">
        <f t="shared" si="2447"/>
        <v>0</v>
      </c>
      <c r="AA1464" s="68" t="str">
        <f t="shared" si="2455"/>
        <v>A+INCORP J=</v>
      </c>
      <c r="AB1464" s="11">
        <f t="shared" si="2456"/>
        <v>44130</v>
      </c>
      <c r="AC1464" s="3"/>
      <c r="AD1464" s="1"/>
      <c r="AE1464" s="11"/>
      <c r="AF1464" s="5"/>
      <c r="AG1464" s="1"/>
      <c r="AH1464" s="1"/>
      <c r="AI1464" s="1"/>
      <c r="AJ1464" s="1"/>
      <c r="AK1464" s="10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5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5"/>
      <c r="HA1464" s="5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3"/>
      <c r="JZ1464" s="1"/>
      <c r="KA1464" s="1"/>
      <c r="KB1464" s="1"/>
      <c r="KC1464" s="1"/>
      <c r="KD1464" s="1"/>
      <c r="KE1464" s="1"/>
    </row>
    <row r="1465" spans="1:291" x14ac:dyDescent="0.2">
      <c r="A1465" s="196">
        <f t="shared" si="2448"/>
        <v>44123</v>
      </c>
      <c r="B1465" s="66">
        <f t="shared" si="2439"/>
        <v>16337.54921309</v>
      </c>
      <c r="C1465" s="66">
        <f t="shared" si="2462"/>
        <v>16203.263790540001</v>
      </c>
      <c r="D1465" s="77">
        <f t="shared" si="2449"/>
        <v>5357.46</v>
      </c>
      <c r="E1465" s="67">
        <f>VLOOKUP(A1464,[1]Plan1!$DQ$117:$DS$314,3)</f>
        <v>5391.75</v>
      </c>
      <c r="F1465" s="11">
        <f t="shared" si="2450"/>
        <v>44100</v>
      </c>
      <c r="G1465" s="73">
        <f t="shared" si="2440"/>
        <v>6.4004210950712181E-3</v>
      </c>
      <c r="H1465" s="11">
        <f t="shared" si="2451"/>
        <v>44130</v>
      </c>
      <c r="I1465" s="11">
        <f t="shared" si="2441"/>
        <v>44130</v>
      </c>
      <c r="J1465" s="1">
        <f t="shared" si="2452"/>
        <v>20</v>
      </c>
      <c r="K1465" s="1">
        <f t="shared" si="2453"/>
        <v>15</v>
      </c>
      <c r="L1465" s="66">
        <f t="shared" si="2442"/>
        <v>1.00479648</v>
      </c>
      <c r="M1465" s="70">
        <f t="shared" si="2463"/>
        <v>1.00240054</v>
      </c>
      <c r="N1465" s="70">
        <f t="shared" si="2457"/>
        <v>1.1301391970508419</v>
      </c>
      <c r="O1465" s="66">
        <f t="shared" si="2459"/>
        <v>1.13555988</v>
      </c>
      <c r="P1465" s="66">
        <f t="shared" si="2443"/>
        <v>16280.98242124</v>
      </c>
      <c r="Q1465" s="74">
        <f t="shared" si="2444"/>
        <v>0</v>
      </c>
      <c r="R1465" s="75">
        <f t="shared" si="2460"/>
        <v>0</v>
      </c>
      <c r="S1465" s="66">
        <f t="shared" si="2461"/>
        <v>0</v>
      </c>
      <c r="T1465" s="10">
        <f t="shared" si="2454"/>
        <v>0.06</v>
      </c>
      <c r="U1465" s="74">
        <f t="shared" si="2458"/>
        <v>15</v>
      </c>
      <c r="V1465" s="74">
        <v>252</v>
      </c>
      <c r="W1465" s="70">
        <f t="shared" si="2445"/>
        <v>1.0034744090000001</v>
      </c>
      <c r="X1465" s="66">
        <f t="shared" si="2446"/>
        <v>56.566791850000001</v>
      </c>
      <c r="Y1465" s="66">
        <v>0</v>
      </c>
      <c r="Z1465" s="67">
        <f t="shared" si="2447"/>
        <v>0</v>
      </c>
      <c r="AA1465" s="68" t="str">
        <f t="shared" si="2455"/>
        <v>A+INCORP J=</v>
      </c>
      <c r="AB1465" s="11">
        <f t="shared" si="2456"/>
        <v>44130</v>
      </c>
      <c r="AC1465" s="3"/>
      <c r="AD1465" s="1"/>
      <c r="AE1465" s="11"/>
      <c r="AF1465" s="5"/>
      <c r="AG1465" s="1"/>
      <c r="AH1465" s="1"/>
      <c r="AI1465" s="1"/>
      <c r="AJ1465" s="1"/>
      <c r="AK1465" s="10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5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5"/>
      <c r="HA1465" s="5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  <c r="JK1465" s="1"/>
      <c r="JL1465" s="1"/>
      <c r="JM1465" s="1"/>
      <c r="JN1465" s="1"/>
      <c r="JO1465" s="1"/>
      <c r="JP1465" s="1"/>
      <c r="JQ1465" s="1"/>
      <c r="JR1465" s="1"/>
      <c r="JS1465" s="1"/>
      <c r="JT1465" s="1"/>
      <c r="JU1465" s="1"/>
      <c r="JV1465" s="1"/>
      <c r="JW1465" s="1"/>
      <c r="JX1465" s="1"/>
      <c r="JY1465" s="3"/>
      <c r="JZ1465" s="1"/>
      <c r="KA1465" s="1"/>
      <c r="KB1465" s="1"/>
      <c r="KC1465" s="1"/>
      <c r="KD1465" s="1"/>
      <c r="KE1465" s="1"/>
    </row>
    <row r="1466" spans="1:291" x14ac:dyDescent="0.2">
      <c r="A1466" s="196">
        <f t="shared" si="2448"/>
        <v>44124</v>
      </c>
      <c r="B1466" s="66">
        <f t="shared" si="2439"/>
        <v>16346.541008069998</v>
      </c>
      <c r="C1466" s="66">
        <f t="shared" si="2462"/>
        <v>16203.263790540001</v>
      </c>
      <c r="D1466" s="77">
        <f t="shared" si="2449"/>
        <v>5357.46</v>
      </c>
      <c r="E1466" s="67">
        <f>VLOOKUP(A1465,[1]Plan1!$DQ$117:$DS$314,3)</f>
        <v>5391.75</v>
      </c>
      <c r="F1466" s="11">
        <f t="shared" si="2450"/>
        <v>44100</v>
      </c>
      <c r="G1466" s="73">
        <f t="shared" si="2440"/>
        <v>6.4004210950712181E-3</v>
      </c>
      <c r="H1466" s="11">
        <f t="shared" si="2451"/>
        <v>44130</v>
      </c>
      <c r="I1466" s="11">
        <f t="shared" si="2441"/>
        <v>44130</v>
      </c>
      <c r="J1466" s="1">
        <f t="shared" si="2452"/>
        <v>20</v>
      </c>
      <c r="K1466" s="1">
        <f t="shared" si="2453"/>
        <v>16</v>
      </c>
      <c r="L1466" s="66">
        <f t="shared" si="2442"/>
        <v>1.0051170599999999</v>
      </c>
      <c r="M1466" s="70">
        <f t="shared" si="2463"/>
        <v>1.00240054</v>
      </c>
      <c r="N1466" s="70">
        <f t="shared" si="2457"/>
        <v>1.1301391970508419</v>
      </c>
      <c r="O1466" s="66">
        <f t="shared" si="2459"/>
        <v>1.1359221799999999</v>
      </c>
      <c r="P1466" s="66">
        <f t="shared" si="2443"/>
        <v>16286.176863549999</v>
      </c>
      <c r="Q1466" s="74">
        <f t="shared" si="2444"/>
        <v>0</v>
      </c>
      <c r="R1466" s="75">
        <f t="shared" si="2460"/>
        <v>0</v>
      </c>
      <c r="S1466" s="66">
        <f t="shared" si="2461"/>
        <v>0</v>
      </c>
      <c r="T1466" s="10">
        <f t="shared" si="2454"/>
        <v>0.06</v>
      </c>
      <c r="U1466" s="74">
        <f t="shared" si="2458"/>
        <v>16</v>
      </c>
      <c r="V1466" s="74">
        <v>252</v>
      </c>
      <c r="W1466" s="70">
        <f t="shared" si="2445"/>
        <v>1.003706465</v>
      </c>
      <c r="X1466" s="66">
        <f t="shared" si="2446"/>
        <v>60.364144520000004</v>
      </c>
      <c r="Y1466" s="66">
        <v>0</v>
      </c>
      <c r="Z1466" s="67">
        <f t="shared" si="2447"/>
        <v>0</v>
      </c>
      <c r="AA1466" s="68" t="str">
        <f t="shared" si="2455"/>
        <v>A+INCORP J=</v>
      </c>
      <c r="AB1466" s="11">
        <f t="shared" si="2456"/>
        <v>44130</v>
      </c>
      <c r="AC1466" s="3"/>
      <c r="AD1466" s="1"/>
      <c r="AE1466" s="11"/>
      <c r="AF1466" s="5"/>
      <c r="AG1466" s="1"/>
      <c r="AH1466" s="1"/>
      <c r="AI1466" s="1"/>
      <c r="AJ1466" s="1"/>
      <c r="AK1466" s="10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5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5"/>
      <c r="HA1466" s="5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  <c r="JK1466" s="1"/>
      <c r="JL1466" s="1"/>
      <c r="JM1466" s="1"/>
      <c r="JN1466" s="1"/>
      <c r="JO1466" s="1"/>
      <c r="JP1466" s="1"/>
      <c r="JQ1466" s="1"/>
      <c r="JR1466" s="1"/>
      <c r="JS1466" s="1"/>
      <c r="JT1466" s="1"/>
      <c r="JU1466" s="1"/>
      <c r="JV1466" s="1"/>
      <c r="JW1466" s="1"/>
      <c r="JX1466" s="1"/>
      <c r="JY1466" s="3"/>
      <c r="JZ1466" s="1"/>
      <c r="KA1466" s="1"/>
      <c r="KB1466" s="1"/>
      <c r="KC1466" s="1"/>
      <c r="KD1466" s="1"/>
      <c r="KE1466" s="1"/>
    </row>
    <row r="1467" spans="1:291" x14ac:dyDescent="0.2">
      <c r="A1467" s="196">
        <f t="shared" si="2448"/>
        <v>44125</v>
      </c>
      <c r="B1467" s="66">
        <f t="shared" si="2439"/>
        <v>16355.53788297</v>
      </c>
      <c r="C1467" s="66">
        <f t="shared" si="2462"/>
        <v>16203.263790540001</v>
      </c>
      <c r="D1467" s="77">
        <f t="shared" si="2449"/>
        <v>5357.46</v>
      </c>
      <c r="E1467" s="67">
        <f>VLOOKUP(A1466,[1]Plan1!$DQ$117:$DS$314,3)</f>
        <v>5391.75</v>
      </c>
      <c r="F1467" s="11">
        <f t="shared" si="2450"/>
        <v>44100</v>
      </c>
      <c r="G1467" s="73">
        <f t="shared" si="2440"/>
        <v>6.4004210950712181E-3</v>
      </c>
      <c r="H1467" s="11">
        <f t="shared" si="2451"/>
        <v>44130</v>
      </c>
      <c r="I1467" s="11">
        <f t="shared" si="2441"/>
        <v>44130</v>
      </c>
      <c r="J1467" s="1">
        <f t="shared" si="2452"/>
        <v>20</v>
      </c>
      <c r="K1467" s="1">
        <f t="shared" si="2453"/>
        <v>17</v>
      </c>
      <c r="L1467" s="66">
        <f t="shared" si="2442"/>
        <v>1.00543775</v>
      </c>
      <c r="M1467" s="70">
        <f t="shared" si="2463"/>
        <v>1.00240054</v>
      </c>
      <c r="N1467" s="70">
        <f t="shared" si="2457"/>
        <v>1.1301391970508419</v>
      </c>
      <c r="O1467" s="66">
        <f t="shared" si="2459"/>
        <v>1.1362846099999999</v>
      </c>
      <c r="P1467" s="66">
        <f t="shared" si="2443"/>
        <v>16291.373088210001</v>
      </c>
      <c r="Q1467" s="74">
        <f t="shared" si="2444"/>
        <v>0</v>
      </c>
      <c r="R1467" s="75">
        <f t="shared" si="2460"/>
        <v>0</v>
      </c>
      <c r="S1467" s="66">
        <f t="shared" si="2461"/>
        <v>0</v>
      </c>
      <c r="T1467" s="10">
        <f t="shared" si="2454"/>
        <v>0.06</v>
      </c>
      <c r="U1467" s="74">
        <f t="shared" si="2458"/>
        <v>17</v>
      </c>
      <c r="V1467" s="74">
        <v>252</v>
      </c>
      <c r="W1467" s="70">
        <f t="shared" si="2445"/>
        <v>1.0039385750000001</v>
      </c>
      <c r="X1467" s="66">
        <f t="shared" si="2446"/>
        <v>64.164794760000007</v>
      </c>
      <c r="Y1467" s="66">
        <v>0</v>
      </c>
      <c r="Z1467" s="67">
        <f t="shared" si="2447"/>
        <v>0</v>
      </c>
      <c r="AA1467" s="68" t="str">
        <f t="shared" si="2455"/>
        <v>A+INCORP J=</v>
      </c>
      <c r="AB1467" s="11">
        <f t="shared" si="2456"/>
        <v>44130</v>
      </c>
      <c r="AC1467" s="3"/>
      <c r="AD1467" s="1"/>
      <c r="AE1467" s="11"/>
      <c r="AF1467" s="5"/>
      <c r="AG1467" s="1"/>
      <c r="AH1467" s="1"/>
      <c r="AI1467" s="1"/>
      <c r="AJ1467" s="1"/>
      <c r="AK1467" s="10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5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5"/>
      <c r="HA1467" s="5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  <c r="JK1467" s="1"/>
      <c r="JL1467" s="1"/>
      <c r="JM1467" s="1"/>
      <c r="JN1467" s="1"/>
      <c r="JO1467" s="1"/>
      <c r="JP1467" s="1"/>
      <c r="JQ1467" s="1"/>
      <c r="JR1467" s="1"/>
      <c r="JS1467" s="1"/>
      <c r="JT1467" s="1"/>
      <c r="JU1467" s="1"/>
      <c r="JV1467" s="1"/>
      <c r="JW1467" s="1"/>
      <c r="JX1467" s="1"/>
      <c r="JY1467" s="3"/>
      <c r="JZ1467" s="1"/>
      <c r="KA1467" s="1"/>
      <c r="KB1467" s="1"/>
      <c r="KC1467" s="1"/>
      <c r="KD1467" s="1"/>
      <c r="KE1467" s="1"/>
    </row>
    <row r="1468" spans="1:291" x14ac:dyDescent="0.2">
      <c r="A1468" s="196">
        <f t="shared" si="2448"/>
        <v>44126</v>
      </c>
      <c r="B1468" s="66">
        <f t="shared" si="2439"/>
        <v>16364.539498149999</v>
      </c>
      <c r="C1468" s="66">
        <f t="shared" si="2462"/>
        <v>16203.263790540001</v>
      </c>
      <c r="D1468" s="77">
        <f t="shared" si="2449"/>
        <v>5357.46</v>
      </c>
      <c r="E1468" s="67">
        <f>VLOOKUP(A1467,[1]Plan1!$DQ$117:$DS$314,3)</f>
        <v>5391.75</v>
      </c>
      <c r="F1468" s="11">
        <f t="shared" si="2450"/>
        <v>44100</v>
      </c>
      <c r="G1468" s="73">
        <f t="shared" si="2440"/>
        <v>6.4004210950712181E-3</v>
      </c>
      <c r="H1468" s="11">
        <f t="shared" si="2451"/>
        <v>44130</v>
      </c>
      <c r="I1468" s="11">
        <f t="shared" si="2441"/>
        <v>44130</v>
      </c>
      <c r="J1468" s="1">
        <f t="shared" si="2452"/>
        <v>20</v>
      </c>
      <c r="K1468" s="1">
        <f t="shared" si="2453"/>
        <v>18</v>
      </c>
      <c r="L1468" s="66">
        <f t="shared" si="2442"/>
        <v>1.00575853</v>
      </c>
      <c r="M1468" s="70">
        <f t="shared" si="2463"/>
        <v>1.00240054</v>
      </c>
      <c r="N1468" s="70">
        <f t="shared" si="2457"/>
        <v>1.1301391970508419</v>
      </c>
      <c r="O1468" s="66">
        <f t="shared" si="2459"/>
        <v>1.1366471300000001</v>
      </c>
      <c r="P1468" s="66">
        <f t="shared" si="2443"/>
        <v>16296.57077117</v>
      </c>
      <c r="Q1468" s="74">
        <f t="shared" si="2444"/>
        <v>0</v>
      </c>
      <c r="R1468" s="75">
        <f t="shared" si="2460"/>
        <v>0</v>
      </c>
      <c r="S1468" s="66">
        <f t="shared" si="2461"/>
        <v>0</v>
      </c>
      <c r="T1468" s="10">
        <f t="shared" si="2454"/>
        <v>0.06</v>
      </c>
      <c r="U1468" s="74">
        <f t="shared" si="2458"/>
        <v>18</v>
      </c>
      <c r="V1468" s="74">
        <v>252</v>
      </c>
      <c r="W1468" s="70">
        <f t="shared" si="2445"/>
        <v>1.004170738</v>
      </c>
      <c r="X1468" s="66">
        <f t="shared" si="2446"/>
        <v>67.96872698</v>
      </c>
      <c r="Y1468" s="66">
        <v>0</v>
      </c>
      <c r="Z1468" s="67">
        <f t="shared" si="2447"/>
        <v>0</v>
      </c>
      <c r="AA1468" s="68" t="str">
        <f t="shared" si="2455"/>
        <v>A+INCORP J=</v>
      </c>
      <c r="AB1468" s="11">
        <f t="shared" si="2456"/>
        <v>44130</v>
      </c>
      <c r="AC1468" s="3"/>
      <c r="AD1468" s="1"/>
      <c r="AE1468" s="11"/>
      <c r="AF1468" s="5"/>
      <c r="AG1468" s="1"/>
      <c r="AH1468" s="1"/>
      <c r="AI1468" s="1"/>
      <c r="AJ1468" s="1"/>
      <c r="AK1468" s="10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5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5"/>
      <c r="HA1468" s="5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  <c r="JK1468" s="1"/>
      <c r="JL1468" s="1"/>
      <c r="JM1468" s="1"/>
      <c r="JN1468" s="1"/>
      <c r="JO1468" s="1"/>
      <c r="JP1468" s="1"/>
      <c r="JQ1468" s="1"/>
      <c r="JR1468" s="1"/>
      <c r="JS1468" s="1"/>
      <c r="JT1468" s="1"/>
      <c r="JU1468" s="1"/>
      <c r="JV1468" s="1"/>
      <c r="JW1468" s="1"/>
      <c r="JX1468" s="1"/>
      <c r="JY1468" s="3"/>
      <c r="JZ1468" s="1"/>
      <c r="KA1468" s="1"/>
      <c r="KB1468" s="1"/>
      <c r="KC1468" s="1"/>
      <c r="KD1468" s="1"/>
      <c r="KE1468" s="1"/>
    </row>
    <row r="1469" spans="1:291" x14ac:dyDescent="0.2">
      <c r="A1469" s="196">
        <f t="shared" si="2448"/>
        <v>44127</v>
      </c>
      <c r="B1469" s="66">
        <f t="shared" si="2439"/>
        <v>16373.546197260001</v>
      </c>
      <c r="C1469" s="66">
        <f t="shared" si="2462"/>
        <v>16203.263790540001</v>
      </c>
      <c r="D1469" s="77">
        <f t="shared" si="2449"/>
        <v>5357.46</v>
      </c>
      <c r="E1469" s="67">
        <f>VLOOKUP(A1468,[1]Plan1!$DQ$117:$DS$314,3)</f>
        <v>5391.75</v>
      </c>
      <c r="F1469" s="11">
        <f t="shared" si="2450"/>
        <v>44100</v>
      </c>
      <c r="G1469" s="73">
        <f t="shared" si="2440"/>
        <v>6.4004210950712181E-3</v>
      </c>
      <c r="H1469" s="11">
        <f t="shared" si="2451"/>
        <v>44130</v>
      </c>
      <c r="I1469" s="11">
        <f t="shared" si="2441"/>
        <v>44130</v>
      </c>
      <c r="J1469" s="1">
        <f t="shared" si="2452"/>
        <v>20</v>
      </c>
      <c r="K1469" s="1">
        <f t="shared" si="2453"/>
        <v>19</v>
      </c>
      <c r="L1469" s="66">
        <f t="shared" si="2442"/>
        <v>1.0060794200000001</v>
      </c>
      <c r="M1469" s="70">
        <f t="shared" si="2463"/>
        <v>1.00240054</v>
      </c>
      <c r="N1469" s="70">
        <f t="shared" si="2457"/>
        <v>1.1301391970508419</v>
      </c>
      <c r="O1469" s="66">
        <f t="shared" si="2459"/>
        <v>1.1370097800000001</v>
      </c>
      <c r="P1469" s="66">
        <f t="shared" si="2443"/>
        <v>16301.77023649</v>
      </c>
      <c r="Q1469" s="74">
        <f t="shared" si="2444"/>
        <v>0</v>
      </c>
      <c r="R1469" s="75">
        <f t="shared" si="2460"/>
        <v>0</v>
      </c>
      <c r="S1469" s="66">
        <f t="shared" si="2461"/>
        <v>0</v>
      </c>
      <c r="T1469" s="10">
        <f t="shared" si="2454"/>
        <v>0.06</v>
      </c>
      <c r="U1469" s="74">
        <f t="shared" si="2458"/>
        <v>19</v>
      </c>
      <c r="V1469" s="74">
        <v>252</v>
      </c>
      <c r="W1469" s="70">
        <f t="shared" si="2445"/>
        <v>1.004402955</v>
      </c>
      <c r="X1469" s="66">
        <f t="shared" si="2446"/>
        <v>71.775960769999998</v>
      </c>
      <c r="Y1469" s="66">
        <v>0</v>
      </c>
      <c r="Z1469" s="67">
        <f t="shared" si="2447"/>
        <v>0</v>
      </c>
      <c r="AA1469" s="68" t="str">
        <f t="shared" si="2455"/>
        <v>A+INCORP J=</v>
      </c>
      <c r="AB1469" s="11">
        <f t="shared" si="2456"/>
        <v>44130</v>
      </c>
      <c r="AC1469" s="3"/>
      <c r="AD1469" s="1"/>
      <c r="AE1469" s="11"/>
      <c r="AF1469" s="5"/>
      <c r="AG1469" s="1"/>
      <c r="AH1469" s="1"/>
      <c r="AI1469" s="1"/>
      <c r="AJ1469" s="1"/>
      <c r="AK1469" s="10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5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5"/>
      <c r="HA1469" s="5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  <c r="JK1469" s="1"/>
      <c r="JL1469" s="1"/>
      <c r="JM1469" s="1"/>
      <c r="JN1469" s="1"/>
      <c r="JO1469" s="1"/>
      <c r="JP1469" s="1"/>
      <c r="JQ1469" s="1"/>
      <c r="JR1469" s="1"/>
      <c r="JS1469" s="1"/>
      <c r="JT1469" s="1"/>
      <c r="JU1469" s="1"/>
      <c r="JV1469" s="1"/>
      <c r="JW1469" s="1"/>
      <c r="JX1469" s="1"/>
      <c r="JY1469" s="3"/>
      <c r="JZ1469" s="1"/>
      <c r="KA1469" s="1"/>
      <c r="KB1469" s="1"/>
      <c r="KC1469" s="1"/>
      <c r="KD1469" s="1"/>
      <c r="KE1469" s="1"/>
    </row>
    <row r="1470" spans="1:291" x14ac:dyDescent="0.2">
      <c r="A1470" s="196">
        <f t="shared" si="2448"/>
        <v>44128</v>
      </c>
      <c r="B1470" s="66">
        <f t="shared" si="2439"/>
        <v>16382.557982370001</v>
      </c>
      <c r="C1470" s="66">
        <f t="shared" si="2462"/>
        <v>16203.263790540001</v>
      </c>
      <c r="D1470" s="77">
        <f t="shared" si="2449"/>
        <v>5357.46</v>
      </c>
      <c r="E1470" s="67">
        <f>VLOOKUP(A1469,[1]Plan1!$DQ$117:$DS$314,3)</f>
        <v>5391.75</v>
      </c>
      <c r="F1470" s="11">
        <f t="shared" si="2450"/>
        <v>44100</v>
      </c>
      <c r="G1470" s="73">
        <f t="shared" si="2440"/>
        <v>6.4004210950712181E-3</v>
      </c>
      <c r="H1470" s="11">
        <f t="shared" si="2451"/>
        <v>44130</v>
      </c>
      <c r="I1470" s="11">
        <f t="shared" si="2441"/>
        <v>44130</v>
      </c>
      <c r="J1470" s="1">
        <f t="shared" si="2452"/>
        <v>20</v>
      </c>
      <c r="K1470" s="1">
        <f t="shared" si="2453"/>
        <v>20</v>
      </c>
      <c r="L1470" s="66">
        <f t="shared" si="2442"/>
        <v>1.0064004200000001</v>
      </c>
      <c r="M1470" s="70">
        <f t="shared" si="2463"/>
        <v>1.00240054</v>
      </c>
      <c r="N1470" s="70">
        <f t="shared" si="2457"/>
        <v>1.1301391970508419</v>
      </c>
      <c r="O1470" s="66">
        <f t="shared" si="2459"/>
        <v>1.13737256</v>
      </c>
      <c r="P1470" s="66">
        <f t="shared" si="2443"/>
        <v>16306.971484170001</v>
      </c>
      <c r="Q1470" s="74">
        <f t="shared" si="2444"/>
        <v>0</v>
      </c>
      <c r="R1470" s="75">
        <f t="shared" si="2460"/>
        <v>0</v>
      </c>
      <c r="S1470" s="66">
        <f t="shared" si="2461"/>
        <v>0</v>
      </c>
      <c r="T1470" s="10">
        <f t="shared" si="2454"/>
        <v>0.06</v>
      </c>
      <c r="U1470" s="74">
        <f t="shared" si="2458"/>
        <v>20</v>
      </c>
      <c r="V1470" s="74">
        <v>252</v>
      </c>
      <c r="W1470" s="70">
        <f t="shared" si="2445"/>
        <v>1.004635226</v>
      </c>
      <c r="X1470" s="66">
        <f t="shared" si="2446"/>
        <v>75.586498199999994</v>
      </c>
      <c r="Y1470" s="66">
        <v>0</v>
      </c>
      <c r="Z1470" s="67">
        <f t="shared" si="2447"/>
        <v>0</v>
      </c>
      <c r="AA1470" s="68" t="str">
        <f t="shared" si="2455"/>
        <v>A+INCORP J=</v>
      </c>
      <c r="AB1470" s="11">
        <f t="shared" si="2456"/>
        <v>44130</v>
      </c>
      <c r="AC1470" s="3"/>
      <c r="AD1470" s="1"/>
      <c r="AE1470" s="11"/>
      <c r="AF1470" s="5"/>
      <c r="AG1470" s="1"/>
      <c r="AH1470" s="1"/>
      <c r="AI1470" s="1"/>
      <c r="AJ1470" s="1"/>
      <c r="AK1470" s="10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5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5"/>
      <c r="HA1470" s="5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3"/>
      <c r="JZ1470" s="1"/>
      <c r="KA1470" s="1"/>
      <c r="KB1470" s="1"/>
      <c r="KC1470" s="1"/>
      <c r="KD1470" s="1"/>
      <c r="KE1470" s="1"/>
    </row>
    <row r="1471" spans="1:291" x14ac:dyDescent="0.2">
      <c r="A1471" s="196">
        <f t="shared" si="2448"/>
        <v>44129</v>
      </c>
      <c r="B1471" s="66">
        <f t="shared" si="2439"/>
        <v>16382.557982370001</v>
      </c>
      <c r="C1471" s="66">
        <f t="shared" si="2462"/>
        <v>16203.263790540001</v>
      </c>
      <c r="D1471" s="77">
        <f t="shared" si="2449"/>
        <v>5357.46</v>
      </c>
      <c r="E1471" s="67">
        <f>VLOOKUP(A1470,[1]Plan1!$DQ$117:$DS$314,3)</f>
        <v>5391.75</v>
      </c>
      <c r="F1471" s="11">
        <f t="shared" si="2450"/>
        <v>44100</v>
      </c>
      <c r="G1471" s="73">
        <f t="shared" si="2440"/>
        <v>6.4004210950712181E-3</v>
      </c>
      <c r="H1471" s="11">
        <f t="shared" si="2451"/>
        <v>44160</v>
      </c>
      <c r="I1471" s="11">
        <f t="shared" si="2441"/>
        <v>44130</v>
      </c>
      <c r="J1471" s="1">
        <f t="shared" si="2452"/>
        <v>20</v>
      </c>
      <c r="K1471" s="1">
        <f t="shared" si="2453"/>
        <v>20</v>
      </c>
      <c r="L1471" s="66">
        <f t="shared" si="2442"/>
        <v>1.0064004200000001</v>
      </c>
      <c r="M1471" s="70">
        <f t="shared" si="2463"/>
        <v>1.00240054</v>
      </c>
      <c r="N1471" s="70">
        <f t="shared" si="2457"/>
        <v>1.1301391970508419</v>
      </c>
      <c r="O1471" s="66">
        <f t="shared" si="2459"/>
        <v>1.13737256</v>
      </c>
      <c r="P1471" s="66">
        <f t="shared" si="2443"/>
        <v>16306.971484170001</v>
      </c>
      <c r="Q1471" s="74">
        <f t="shared" si="2444"/>
        <v>0</v>
      </c>
      <c r="R1471" s="75">
        <f t="shared" si="2460"/>
        <v>0</v>
      </c>
      <c r="S1471" s="66">
        <f t="shared" si="2461"/>
        <v>0</v>
      </c>
      <c r="T1471" s="10">
        <f t="shared" si="2454"/>
        <v>0.06</v>
      </c>
      <c r="U1471" s="74">
        <f t="shared" si="2458"/>
        <v>20</v>
      </c>
      <c r="V1471" s="74">
        <v>252</v>
      </c>
      <c r="W1471" s="70">
        <f t="shared" si="2445"/>
        <v>1.004635226</v>
      </c>
      <c r="X1471" s="66">
        <f t="shared" si="2446"/>
        <v>75.586498199999994</v>
      </c>
      <c r="Y1471" s="66">
        <v>0</v>
      </c>
      <c r="Z1471" s="67">
        <f t="shared" si="2447"/>
        <v>0</v>
      </c>
      <c r="AA1471" s="68" t="str">
        <f t="shared" si="2455"/>
        <v>A+INCORP J=</v>
      </c>
      <c r="AB1471" s="11">
        <f t="shared" si="2456"/>
        <v>44130</v>
      </c>
      <c r="AC1471" s="3"/>
      <c r="AD1471" s="1"/>
      <c r="AE1471" s="11"/>
      <c r="AF1471" s="5"/>
      <c r="AG1471" s="1"/>
      <c r="AH1471" s="1"/>
      <c r="AI1471" s="1"/>
      <c r="AJ1471" s="1"/>
      <c r="AK1471" s="10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5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5"/>
      <c r="HA1471" s="5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  <c r="JK1471" s="1"/>
      <c r="JL1471" s="1"/>
      <c r="JM1471" s="1"/>
      <c r="JN1471" s="1"/>
      <c r="JO1471" s="1"/>
      <c r="JP1471" s="1"/>
      <c r="JQ1471" s="1"/>
      <c r="JR1471" s="1"/>
      <c r="JS1471" s="1"/>
      <c r="JT1471" s="1"/>
      <c r="JU1471" s="1"/>
      <c r="JV1471" s="1"/>
      <c r="JW1471" s="1"/>
      <c r="JX1471" s="1"/>
      <c r="JY1471" s="3"/>
      <c r="JZ1471" s="1"/>
      <c r="KA1471" s="1"/>
      <c r="KB1471" s="1"/>
      <c r="KC1471" s="1"/>
      <c r="KD1471" s="1"/>
      <c r="KE1471" s="1"/>
    </row>
    <row r="1472" spans="1:291" x14ac:dyDescent="0.2">
      <c r="A1472" s="196">
        <f t="shared" si="2448"/>
        <v>44130</v>
      </c>
      <c r="B1472" s="66">
        <f t="shared" si="2439"/>
        <v>16382.557982370001</v>
      </c>
      <c r="C1472" s="66">
        <f t="shared" si="2462"/>
        <v>16203.263790540001</v>
      </c>
      <c r="D1472" s="77">
        <f t="shared" si="2449"/>
        <v>5357.46</v>
      </c>
      <c r="E1472" s="67">
        <f>VLOOKUP(A1471,[1]Plan1!$DQ$117:$DS$314,3)</f>
        <v>5391.75</v>
      </c>
      <c r="F1472" s="11">
        <f t="shared" si="2450"/>
        <v>44100</v>
      </c>
      <c r="G1472" s="73">
        <f t="shared" si="2440"/>
        <v>6.4004210950712181E-3</v>
      </c>
      <c r="H1472" s="11">
        <f t="shared" si="2451"/>
        <v>44160</v>
      </c>
      <c r="I1472" s="11">
        <f t="shared" si="2441"/>
        <v>44130</v>
      </c>
      <c r="J1472" s="1">
        <f t="shared" si="2452"/>
        <v>20</v>
      </c>
      <c r="K1472" s="1">
        <f t="shared" si="2453"/>
        <v>20</v>
      </c>
      <c r="L1472" s="66">
        <f t="shared" si="2442"/>
        <v>1.0064004200000001</v>
      </c>
      <c r="M1472" s="70">
        <f t="shared" si="2463"/>
        <v>1.00240054</v>
      </c>
      <c r="N1472" s="70">
        <f t="shared" si="2457"/>
        <v>1.1301391970508419</v>
      </c>
      <c r="O1472" s="66">
        <f t="shared" si="2459"/>
        <v>1.13737256</v>
      </c>
      <c r="P1472" s="66">
        <f t="shared" si="2443"/>
        <v>16306.971484170001</v>
      </c>
      <c r="Q1472" s="74">
        <f t="shared" si="2444"/>
        <v>48</v>
      </c>
      <c r="R1472" s="75">
        <f t="shared" si="2460"/>
        <v>0.19213474768074779</v>
      </c>
      <c r="S1472" s="66">
        <f t="shared" si="2461"/>
        <v>3113.21</v>
      </c>
      <c r="T1472" s="10">
        <f t="shared" si="2454"/>
        <v>0.06</v>
      </c>
      <c r="U1472" s="74">
        <f t="shared" si="2458"/>
        <v>20</v>
      </c>
      <c r="V1472" s="74">
        <v>252</v>
      </c>
      <c r="W1472" s="70">
        <f t="shared" si="2445"/>
        <v>1.004635226</v>
      </c>
      <c r="X1472" s="66">
        <f t="shared" si="2446"/>
        <v>75.586498199999994</v>
      </c>
      <c r="Y1472" s="66">
        <v>0</v>
      </c>
      <c r="Z1472" s="67">
        <f t="shared" si="2447"/>
        <v>3188.7964981999999</v>
      </c>
      <c r="AA1472" s="68" t="str">
        <f t="shared" si="2455"/>
        <v>A+INCORP J=</v>
      </c>
      <c r="AB1472" s="11">
        <f t="shared" si="2456"/>
        <v>44130</v>
      </c>
      <c r="AC1472" s="3"/>
      <c r="AD1472" s="1"/>
      <c r="AE1472" s="11"/>
      <c r="AF1472" s="5"/>
      <c r="AG1472" s="1"/>
      <c r="AH1472" s="1"/>
      <c r="AI1472" s="1"/>
      <c r="AJ1472" s="1"/>
      <c r="AK1472" s="10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5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5"/>
      <c r="HA1472" s="5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  <c r="JK1472" s="1"/>
      <c r="JL1472" s="1"/>
      <c r="JM1472" s="1"/>
      <c r="JN1472" s="1"/>
      <c r="JO1472" s="1"/>
      <c r="JP1472" s="1"/>
      <c r="JQ1472" s="1"/>
      <c r="JR1472" s="1"/>
      <c r="JS1472" s="1"/>
      <c r="JT1472" s="1"/>
      <c r="JU1472" s="1"/>
      <c r="JV1472" s="1"/>
      <c r="JW1472" s="1"/>
      <c r="JX1472" s="1"/>
      <c r="JY1472" s="3"/>
      <c r="JZ1472" s="1"/>
      <c r="KA1472" s="1"/>
      <c r="KB1472" s="1"/>
      <c r="KC1472" s="1"/>
      <c r="KD1472" s="1"/>
      <c r="KE1472" s="1"/>
    </row>
    <row r="1473" spans="1:291" x14ac:dyDescent="0.2">
      <c r="A1473" s="196">
        <f t="shared" si="2448"/>
        <v>44131</v>
      </c>
      <c r="B1473" s="66">
        <f t="shared" si="2439"/>
        <v>13277.8298467</v>
      </c>
      <c r="C1473" s="66">
        <f t="shared" si="2462"/>
        <v>13269.34798237</v>
      </c>
      <c r="D1473" s="77">
        <f t="shared" si="2449"/>
        <v>5391.75</v>
      </c>
      <c r="E1473" s="67">
        <f>VLOOKUP(A1472,[1]Plan1!$DQ$117:$DS$314,3)</f>
        <v>5438.12</v>
      </c>
      <c r="F1473" s="11">
        <f t="shared" si="2450"/>
        <v>44131</v>
      </c>
      <c r="G1473" s="73">
        <f t="shared" si="2440"/>
        <v>8.6001761951128852E-3</v>
      </c>
      <c r="H1473" s="11">
        <f t="shared" si="2451"/>
        <v>44160</v>
      </c>
      <c r="I1473" s="11">
        <f t="shared" si="2441"/>
        <v>44160</v>
      </c>
      <c r="J1473" s="1">
        <f t="shared" si="2452"/>
        <v>21</v>
      </c>
      <c r="K1473" s="1">
        <f t="shared" si="2453"/>
        <v>1</v>
      </c>
      <c r="L1473" s="66">
        <f t="shared" si="2442"/>
        <v>1.0004078599999999</v>
      </c>
      <c r="M1473" s="70">
        <f t="shared" si="2463"/>
        <v>1.0064004200000001</v>
      </c>
      <c r="N1473" s="70">
        <f t="shared" si="2457"/>
        <v>1.1373725625704301</v>
      </c>
      <c r="O1473" s="66">
        <f t="shared" si="2459"/>
        <v>1.13783645</v>
      </c>
      <c r="P1473" s="66">
        <f t="shared" si="2443"/>
        <v>13274.760018630001</v>
      </c>
      <c r="Q1473" s="74">
        <f t="shared" si="2444"/>
        <v>0</v>
      </c>
      <c r="R1473" s="75">
        <f t="shared" si="2460"/>
        <v>0</v>
      </c>
      <c r="S1473" s="66">
        <f t="shared" si="2461"/>
        <v>0</v>
      </c>
      <c r="T1473" s="10">
        <f t="shared" si="2454"/>
        <v>0.06</v>
      </c>
      <c r="U1473" s="74">
        <f t="shared" si="2458"/>
        <v>1</v>
      </c>
      <c r="V1473" s="74">
        <v>252</v>
      </c>
      <c r="W1473" s="70">
        <f t="shared" si="2445"/>
        <v>1.0002312529999999</v>
      </c>
      <c r="X1473" s="66">
        <f t="shared" si="2446"/>
        <v>3.0698280699999998</v>
      </c>
      <c r="Y1473" s="66">
        <v>0</v>
      </c>
      <c r="Z1473" s="67">
        <f t="shared" si="2447"/>
        <v>0</v>
      </c>
      <c r="AA1473" s="68" t="str">
        <f t="shared" si="2455"/>
        <v>A+INCORP J=</v>
      </c>
      <c r="AB1473" s="11">
        <f t="shared" si="2456"/>
        <v>44160</v>
      </c>
      <c r="AC1473" s="3"/>
      <c r="AD1473" s="1"/>
      <c r="AE1473" s="11"/>
      <c r="AF1473" s="5"/>
      <c r="AG1473" s="1"/>
      <c r="AH1473" s="1"/>
      <c r="AI1473" s="1"/>
      <c r="AJ1473" s="1"/>
      <c r="AK1473" s="10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5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5"/>
      <c r="HA1473" s="5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  <c r="JK1473" s="1"/>
      <c r="JL1473" s="1"/>
      <c r="JM1473" s="1"/>
      <c r="JN1473" s="1"/>
      <c r="JO1473" s="1"/>
      <c r="JP1473" s="1"/>
      <c r="JQ1473" s="1"/>
      <c r="JR1473" s="1"/>
      <c r="JS1473" s="1"/>
      <c r="JT1473" s="1"/>
      <c r="JU1473" s="1"/>
      <c r="JV1473" s="1"/>
      <c r="JW1473" s="1"/>
      <c r="JX1473" s="1"/>
      <c r="JY1473" s="3"/>
      <c r="JZ1473" s="1"/>
      <c r="KA1473" s="1"/>
      <c r="KB1473" s="1"/>
      <c r="KC1473" s="1"/>
      <c r="KD1473" s="1"/>
      <c r="KE1473" s="1"/>
    </row>
    <row r="1474" spans="1:291" x14ac:dyDescent="0.2">
      <c r="A1474" s="196">
        <f t="shared" si="2448"/>
        <v>44132</v>
      </c>
      <c r="B1474" s="66">
        <f t="shared" si="2439"/>
        <v>13286.317174829999</v>
      </c>
      <c r="C1474" s="66">
        <f t="shared" si="2462"/>
        <v>13269.34798237</v>
      </c>
      <c r="D1474" s="77">
        <f t="shared" si="2449"/>
        <v>5391.75</v>
      </c>
      <c r="E1474" s="67">
        <f>VLOOKUP(A1473,[1]Plan1!$DQ$117:$DS$314,3)</f>
        <v>5438.12</v>
      </c>
      <c r="F1474" s="11">
        <f t="shared" si="2450"/>
        <v>44131</v>
      </c>
      <c r="G1474" s="73">
        <f t="shared" si="2440"/>
        <v>8.6001761951128852E-3</v>
      </c>
      <c r="H1474" s="11">
        <f t="shared" si="2451"/>
        <v>44160</v>
      </c>
      <c r="I1474" s="11">
        <f t="shared" si="2441"/>
        <v>44160</v>
      </c>
      <c r="J1474" s="1">
        <f t="shared" si="2452"/>
        <v>21</v>
      </c>
      <c r="K1474" s="1">
        <f t="shared" si="2453"/>
        <v>2</v>
      </c>
      <c r="L1474" s="66">
        <f t="shared" si="2442"/>
        <v>1.0008158899999999</v>
      </c>
      <c r="M1474" s="70">
        <f t="shared" si="2463"/>
        <v>1.0064004200000001</v>
      </c>
      <c r="N1474" s="70">
        <f t="shared" si="2457"/>
        <v>1.1373725625704301</v>
      </c>
      <c r="O1474" s="66">
        <f t="shared" si="2459"/>
        <v>1.13830053</v>
      </c>
      <c r="P1474" s="66">
        <f t="shared" si="2443"/>
        <v>13280.174310689999</v>
      </c>
      <c r="Q1474" s="74">
        <f t="shared" si="2444"/>
        <v>0</v>
      </c>
      <c r="R1474" s="75">
        <f t="shared" si="2460"/>
        <v>0</v>
      </c>
      <c r="S1474" s="66">
        <f t="shared" si="2461"/>
        <v>0</v>
      </c>
      <c r="T1474" s="10">
        <f t="shared" si="2454"/>
        <v>0.06</v>
      </c>
      <c r="U1474" s="74">
        <f t="shared" si="2458"/>
        <v>2</v>
      </c>
      <c r="V1474" s="74">
        <v>252</v>
      </c>
      <c r="W1474" s="70">
        <f t="shared" si="2445"/>
        <v>1.000462559</v>
      </c>
      <c r="X1474" s="66">
        <f t="shared" si="2446"/>
        <v>6.1428641400000004</v>
      </c>
      <c r="Y1474" s="66">
        <v>0</v>
      </c>
      <c r="Z1474" s="67">
        <f t="shared" si="2447"/>
        <v>0</v>
      </c>
      <c r="AA1474" s="68" t="str">
        <f t="shared" si="2455"/>
        <v>A+INCORP J=</v>
      </c>
      <c r="AB1474" s="11">
        <f t="shared" si="2456"/>
        <v>44160</v>
      </c>
      <c r="AC1474" s="3"/>
      <c r="AD1474" s="1"/>
      <c r="AE1474" s="11"/>
      <c r="AF1474" s="5"/>
      <c r="AG1474" s="1"/>
      <c r="AH1474" s="1"/>
      <c r="AI1474" s="1"/>
      <c r="AJ1474" s="1"/>
      <c r="AK1474" s="10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5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5"/>
      <c r="HA1474" s="5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  <c r="JK1474" s="1"/>
      <c r="JL1474" s="1"/>
      <c r="JM1474" s="1"/>
      <c r="JN1474" s="1"/>
      <c r="JO1474" s="1"/>
      <c r="JP1474" s="1"/>
      <c r="JQ1474" s="1"/>
      <c r="JR1474" s="1"/>
      <c r="JS1474" s="1"/>
      <c r="JT1474" s="1"/>
      <c r="JU1474" s="1"/>
      <c r="JV1474" s="1"/>
      <c r="JW1474" s="1"/>
      <c r="JX1474" s="1"/>
      <c r="JY1474" s="3"/>
      <c r="JZ1474" s="1"/>
      <c r="KA1474" s="1"/>
      <c r="KB1474" s="1"/>
      <c r="KC1474" s="1"/>
      <c r="KD1474" s="1"/>
      <c r="KE1474" s="1"/>
    </row>
    <row r="1475" spans="1:291" x14ac:dyDescent="0.2">
      <c r="A1475" s="196">
        <f t="shared" si="2448"/>
        <v>44133</v>
      </c>
      <c r="B1475" s="66">
        <f t="shared" si="2439"/>
        <v>13294.809969169999</v>
      </c>
      <c r="C1475" s="66">
        <f t="shared" si="2462"/>
        <v>13269.34798237</v>
      </c>
      <c r="D1475" s="77">
        <f t="shared" si="2449"/>
        <v>5391.75</v>
      </c>
      <c r="E1475" s="67">
        <f>VLOOKUP(A1474,[1]Plan1!$DQ$117:$DS$314,3)</f>
        <v>5438.12</v>
      </c>
      <c r="F1475" s="11">
        <f t="shared" si="2450"/>
        <v>44131</v>
      </c>
      <c r="G1475" s="73">
        <f t="shared" si="2440"/>
        <v>8.6001761951128852E-3</v>
      </c>
      <c r="H1475" s="11">
        <f t="shared" si="2451"/>
        <v>44160</v>
      </c>
      <c r="I1475" s="11">
        <f t="shared" si="2441"/>
        <v>44160</v>
      </c>
      <c r="J1475" s="1">
        <f t="shared" si="2452"/>
        <v>21</v>
      </c>
      <c r="K1475" s="1">
        <f t="shared" si="2453"/>
        <v>3</v>
      </c>
      <c r="L1475" s="66">
        <f t="shared" si="2442"/>
        <v>1.00122409</v>
      </c>
      <c r="M1475" s="70">
        <f t="shared" si="2463"/>
        <v>1.0064004200000001</v>
      </c>
      <c r="N1475" s="70">
        <f t="shared" si="2457"/>
        <v>1.1373725625704301</v>
      </c>
      <c r="O1475" s="66">
        <f t="shared" si="2459"/>
        <v>1.1387647999999999</v>
      </c>
      <c r="P1475" s="66">
        <f t="shared" si="2443"/>
        <v>13285.590858539999</v>
      </c>
      <c r="Q1475" s="74">
        <f t="shared" si="2444"/>
        <v>0</v>
      </c>
      <c r="R1475" s="75">
        <f t="shared" si="2460"/>
        <v>0</v>
      </c>
      <c r="S1475" s="66">
        <f t="shared" si="2461"/>
        <v>0</v>
      </c>
      <c r="T1475" s="10">
        <f t="shared" si="2454"/>
        <v>0.06</v>
      </c>
      <c r="U1475" s="74">
        <f t="shared" si="2458"/>
        <v>3</v>
      </c>
      <c r="V1475" s="74">
        <v>252</v>
      </c>
      <c r="W1475" s="70">
        <f t="shared" si="2445"/>
        <v>1.0006939180000001</v>
      </c>
      <c r="X1475" s="66">
        <f t="shared" si="2446"/>
        <v>9.2191106299999994</v>
      </c>
      <c r="Y1475" s="66">
        <v>0</v>
      </c>
      <c r="Z1475" s="67">
        <f t="shared" si="2447"/>
        <v>0</v>
      </c>
      <c r="AA1475" s="68" t="str">
        <f t="shared" si="2455"/>
        <v>A+INCORP J=</v>
      </c>
      <c r="AB1475" s="11">
        <f t="shared" si="2456"/>
        <v>44160</v>
      </c>
      <c r="AC1475" s="3"/>
      <c r="AD1475" s="1"/>
      <c r="AE1475" s="11"/>
      <c r="AF1475" s="5"/>
      <c r="AG1475" s="1"/>
      <c r="AH1475" s="1"/>
      <c r="AI1475" s="1"/>
      <c r="AJ1475" s="1"/>
      <c r="AK1475" s="10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5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5"/>
      <c r="HA1475" s="5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  <c r="JK1475" s="1"/>
      <c r="JL1475" s="1"/>
      <c r="JM1475" s="1"/>
      <c r="JN1475" s="1"/>
      <c r="JO1475" s="1"/>
      <c r="JP1475" s="1"/>
      <c r="JQ1475" s="1"/>
      <c r="JR1475" s="1"/>
      <c r="JS1475" s="1"/>
      <c r="JT1475" s="1"/>
      <c r="JU1475" s="1"/>
      <c r="JV1475" s="1"/>
      <c r="JW1475" s="1"/>
      <c r="JX1475" s="1"/>
      <c r="JY1475" s="3"/>
      <c r="JZ1475" s="1"/>
      <c r="KA1475" s="1"/>
      <c r="KB1475" s="1"/>
      <c r="KC1475" s="1"/>
      <c r="KD1475" s="1"/>
      <c r="KE1475" s="1"/>
    </row>
    <row r="1476" spans="1:291" x14ac:dyDescent="0.2">
      <c r="A1476" s="196">
        <f t="shared" si="2448"/>
        <v>44134</v>
      </c>
      <c r="B1476" s="66">
        <f t="shared" si="2439"/>
        <v>13303.308112609999</v>
      </c>
      <c r="C1476" s="66">
        <f t="shared" si="2462"/>
        <v>13269.34798237</v>
      </c>
      <c r="D1476" s="77">
        <f t="shared" si="2449"/>
        <v>5391.75</v>
      </c>
      <c r="E1476" s="67">
        <f>VLOOKUP(A1475,[1]Plan1!$DQ$117:$DS$314,3)</f>
        <v>5438.12</v>
      </c>
      <c r="F1476" s="11">
        <f t="shared" si="2450"/>
        <v>44131</v>
      </c>
      <c r="G1476" s="73">
        <f t="shared" si="2440"/>
        <v>8.6001761951128852E-3</v>
      </c>
      <c r="H1476" s="11">
        <f t="shared" si="2451"/>
        <v>44160</v>
      </c>
      <c r="I1476" s="11">
        <f t="shared" si="2441"/>
        <v>44160</v>
      </c>
      <c r="J1476" s="1">
        <f t="shared" si="2452"/>
        <v>21</v>
      </c>
      <c r="K1476" s="1">
        <f t="shared" si="2453"/>
        <v>4</v>
      </c>
      <c r="L1476" s="66">
        <f t="shared" si="2442"/>
        <v>1.00163245</v>
      </c>
      <c r="M1476" s="70">
        <f t="shared" si="2463"/>
        <v>1.0064004200000001</v>
      </c>
      <c r="N1476" s="70">
        <f t="shared" si="2457"/>
        <v>1.1373725625704301</v>
      </c>
      <c r="O1476" s="66">
        <f t="shared" si="2459"/>
        <v>1.13922926</v>
      </c>
      <c r="P1476" s="66">
        <f t="shared" si="2443"/>
        <v>13291.009529479999</v>
      </c>
      <c r="Q1476" s="74">
        <f t="shared" si="2444"/>
        <v>0</v>
      </c>
      <c r="R1476" s="75">
        <f t="shared" si="2460"/>
        <v>0</v>
      </c>
      <c r="S1476" s="66">
        <f t="shared" si="2461"/>
        <v>0</v>
      </c>
      <c r="T1476" s="10">
        <f t="shared" si="2454"/>
        <v>0.06</v>
      </c>
      <c r="U1476" s="74">
        <f t="shared" si="2458"/>
        <v>4</v>
      </c>
      <c r="V1476" s="74">
        <v>252</v>
      </c>
      <c r="W1476" s="70">
        <f t="shared" si="2445"/>
        <v>1.0009253309999999</v>
      </c>
      <c r="X1476" s="66">
        <f t="shared" si="2446"/>
        <v>12.298583130000001</v>
      </c>
      <c r="Y1476" s="66">
        <v>0</v>
      </c>
      <c r="Z1476" s="67">
        <f t="shared" si="2447"/>
        <v>0</v>
      </c>
      <c r="AA1476" s="68" t="str">
        <f t="shared" si="2455"/>
        <v>A+INCORP J=</v>
      </c>
      <c r="AB1476" s="11">
        <f t="shared" si="2456"/>
        <v>44160</v>
      </c>
      <c r="AC1476" s="3"/>
      <c r="AD1476" s="1"/>
      <c r="AE1476" s="11"/>
      <c r="AF1476" s="5"/>
      <c r="AG1476" s="1"/>
      <c r="AH1476" s="1"/>
      <c r="AI1476" s="1"/>
      <c r="AJ1476" s="1"/>
      <c r="AK1476" s="10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5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5"/>
      <c r="HA1476" s="5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  <c r="JK1476" s="1"/>
      <c r="JL1476" s="1"/>
      <c r="JM1476" s="1"/>
      <c r="JN1476" s="1"/>
      <c r="JO1476" s="1"/>
      <c r="JP1476" s="1"/>
      <c r="JQ1476" s="1"/>
      <c r="JR1476" s="1"/>
      <c r="JS1476" s="1"/>
      <c r="JT1476" s="1"/>
      <c r="JU1476" s="1"/>
      <c r="JV1476" s="1"/>
      <c r="JW1476" s="1"/>
      <c r="JX1476" s="1"/>
      <c r="JY1476" s="3"/>
      <c r="JZ1476" s="1"/>
      <c r="KA1476" s="1"/>
      <c r="KB1476" s="1"/>
      <c r="KC1476" s="1"/>
      <c r="KD1476" s="1"/>
      <c r="KE1476" s="1"/>
    </row>
    <row r="1477" spans="1:291" x14ac:dyDescent="0.2">
      <c r="A1477" s="196">
        <f t="shared" si="2448"/>
        <v>44135</v>
      </c>
      <c r="B1477" s="66">
        <f t="shared" si="2439"/>
        <v>13311.811740360001</v>
      </c>
      <c r="C1477" s="66">
        <f t="shared" si="2462"/>
        <v>13269.34798237</v>
      </c>
      <c r="D1477" s="77">
        <f t="shared" si="2449"/>
        <v>5391.75</v>
      </c>
      <c r="E1477" s="67">
        <f>VLOOKUP(A1476,[1]Plan1!$DQ$117:$DS$314,3)</f>
        <v>5438.12</v>
      </c>
      <c r="F1477" s="11">
        <f t="shared" si="2450"/>
        <v>44131</v>
      </c>
      <c r="G1477" s="73">
        <f t="shared" si="2440"/>
        <v>8.6001761951128852E-3</v>
      </c>
      <c r="H1477" s="11">
        <f t="shared" si="2451"/>
        <v>44160</v>
      </c>
      <c r="I1477" s="11">
        <f t="shared" si="2441"/>
        <v>44160</v>
      </c>
      <c r="J1477" s="1">
        <f t="shared" si="2452"/>
        <v>21</v>
      </c>
      <c r="K1477" s="1">
        <f t="shared" si="2453"/>
        <v>5</v>
      </c>
      <c r="L1477" s="66">
        <f t="shared" si="2442"/>
        <v>1.0020409800000001</v>
      </c>
      <c r="M1477" s="70">
        <f t="shared" si="2463"/>
        <v>1.0064004200000001</v>
      </c>
      <c r="N1477" s="70">
        <f t="shared" si="2457"/>
        <v>1.1373725625704301</v>
      </c>
      <c r="O1477" s="66">
        <f t="shared" si="2459"/>
        <v>1.1396939100000001</v>
      </c>
      <c r="P1477" s="66">
        <f t="shared" si="2443"/>
        <v>13296.430456210001</v>
      </c>
      <c r="Q1477" s="74">
        <f t="shared" si="2444"/>
        <v>0</v>
      </c>
      <c r="R1477" s="75">
        <f t="shared" si="2460"/>
        <v>0</v>
      </c>
      <c r="S1477" s="66">
        <f t="shared" si="2461"/>
        <v>0</v>
      </c>
      <c r="T1477" s="10">
        <f t="shared" si="2454"/>
        <v>0.06</v>
      </c>
      <c r="U1477" s="74">
        <f t="shared" si="2458"/>
        <v>5</v>
      </c>
      <c r="V1477" s="74">
        <v>252</v>
      </c>
      <c r="W1477" s="70">
        <f t="shared" si="2445"/>
        <v>1.001156798</v>
      </c>
      <c r="X1477" s="66">
        <f t="shared" si="2446"/>
        <v>15.381284150000001</v>
      </c>
      <c r="Y1477" s="66">
        <v>0</v>
      </c>
      <c r="Z1477" s="67">
        <f t="shared" si="2447"/>
        <v>0</v>
      </c>
      <c r="AA1477" s="68" t="str">
        <f t="shared" si="2455"/>
        <v>A+INCORP J=</v>
      </c>
      <c r="AB1477" s="11">
        <f t="shared" si="2456"/>
        <v>44160</v>
      </c>
      <c r="AC1477" s="3"/>
      <c r="AD1477" s="1"/>
      <c r="AE1477" s="11"/>
      <c r="AF1477" s="5"/>
      <c r="AG1477" s="1"/>
      <c r="AH1477" s="1"/>
      <c r="AI1477" s="1"/>
      <c r="AJ1477" s="1"/>
      <c r="AK1477" s="10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5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5"/>
      <c r="HA1477" s="5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  <c r="JK1477" s="1"/>
      <c r="JL1477" s="1"/>
      <c r="JM1477" s="1"/>
      <c r="JN1477" s="1"/>
      <c r="JO1477" s="1"/>
      <c r="JP1477" s="1"/>
      <c r="JQ1477" s="1"/>
      <c r="JR1477" s="1"/>
      <c r="JS1477" s="1"/>
      <c r="JT1477" s="1"/>
      <c r="JU1477" s="1"/>
      <c r="JV1477" s="1"/>
      <c r="JW1477" s="1"/>
      <c r="JX1477" s="1"/>
      <c r="JY1477" s="3"/>
      <c r="JZ1477" s="1"/>
      <c r="KA1477" s="1"/>
      <c r="KB1477" s="1"/>
      <c r="KC1477" s="1"/>
      <c r="KD1477" s="1"/>
      <c r="KE1477" s="1"/>
    </row>
    <row r="1478" spans="1:291" x14ac:dyDescent="0.2">
      <c r="A1478" s="196">
        <f t="shared" si="2448"/>
        <v>44136</v>
      </c>
      <c r="B1478" s="66">
        <f t="shared" si="2439"/>
        <v>13311.811740360001</v>
      </c>
      <c r="C1478" s="66">
        <f t="shared" si="2462"/>
        <v>13269.34798237</v>
      </c>
      <c r="D1478" s="77">
        <f t="shared" si="2449"/>
        <v>5391.75</v>
      </c>
      <c r="E1478" s="67">
        <f>VLOOKUP(A1477,[1]Plan1!$DQ$117:$DS$314,3)</f>
        <v>5438.12</v>
      </c>
      <c r="F1478" s="11">
        <f t="shared" si="2450"/>
        <v>44131</v>
      </c>
      <c r="G1478" s="73">
        <f t="shared" si="2440"/>
        <v>8.6001761951128852E-3</v>
      </c>
      <c r="H1478" s="11">
        <f t="shared" si="2451"/>
        <v>44160</v>
      </c>
      <c r="I1478" s="11">
        <f t="shared" si="2441"/>
        <v>44160</v>
      </c>
      <c r="J1478" s="1">
        <f t="shared" si="2452"/>
        <v>21</v>
      </c>
      <c r="K1478" s="1">
        <f t="shared" si="2453"/>
        <v>5</v>
      </c>
      <c r="L1478" s="66">
        <f t="shared" si="2442"/>
        <v>1.0020409800000001</v>
      </c>
      <c r="M1478" s="70">
        <f t="shared" si="2463"/>
        <v>1.0064004200000001</v>
      </c>
      <c r="N1478" s="70">
        <f t="shared" si="2457"/>
        <v>1.1373725625704301</v>
      </c>
      <c r="O1478" s="66">
        <f t="shared" si="2459"/>
        <v>1.1396939100000001</v>
      </c>
      <c r="P1478" s="66">
        <f t="shared" si="2443"/>
        <v>13296.430456210001</v>
      </c>
      <c r="Q1478" s="74">
        <f t="shared" si="2444"/>
        <v>0</v>
      </c>
      <c r="R1478" s="75">
        <f t="shared" si="2460"/>
        <v>0</v>
      </c>
      <c r="S1478" s="66">
        <f t="shared" si="2461"/>
        <v>0</v>
      </c>
      <c r="T1478" s="10">
        <f t="shared" si="2454"/>
        <v>0.06</v>
      </c>
      <c r="U1478" s="74">
        <f t="shared" si="2458"/>
        <v>5</v>
      </c>
      <c r="V1478" s="74">
        <v>252</v>
      </c>
      <c r="W1478" s="70">
        <f t="shared" si="2445"/>
        <v>1.001156798</v>
      </c>
      <c r="X1478" s="66">
        <f t="shared" si="2446"/>
        <v>15.381284150000001</v>
      </c>
      <c r="Y1478" s="66">
        <v>0</v>
      </c>
      <c r="Z1478" s="67">
        <f t="shared" si="2447"/>
        <v>0</v>
      </c>
      <c r="AA1478" s="68" t="str">
        <f t="shared" si="2455"/>
        <v>A+INCORP J=</v>
      </c>
      <c r="AB1478" s="11">
        <f t="shared" si="2456"/>
        <v>44160</v>
      </c>
      <c r="AC1478" s="3"/>
      <c r="AD1478" s="1"/>
      <c r="AE1478" s="11"/>
      <c r="AF1478" s="5"/>
      <c r="AG1478" s="1"/>
      <c r="AH1478" s="1"/>
      <c r="AI1478" s="1"/>
      <c r="AJ1478" s="1"/>
      <c r="AK1478" s="10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5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5"/>
      <c r="HA1478" s="5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  <c r="JK1478" s="1"/>
      <c r="JL1478" s="1"/>
      <c r="JM1478" s="1"/>
      <c r="JN1478" s="1"/>
      <c r="JO1478" s="1"/>
      <c r="JP1478" s="1"/>
      <c r="JQ1478" s="1"/>
      <c r="JR1478" s="1"/>
      <c r="JS1478" s="1"/>
      <c r="JT1478" s="1"/>
      <c r="JU1478" s="1"/>
      <c r="JV1478" s="1"/>
      <c r="JW1478" s="1"/>
      <c r="JX1478" s="1"/>
      <c r="JY1478" s="3"/>
      <c r="JZ1478" s="1"/>
      <c r="KA1478" s="1"/>
      <c r="KB1478" s="1"/>
      <c r="KC1478" s="1"/>
      <c r="KD1478" s="1"/>
      <c r="KE1478" s="1"/>
    </row>
    <row r="1479" spans="1:291" x14ac:dyDescent="0.2">
      <c r="A1479" s="196">
        <f t="shared" si="2448"/>
        <v>44137</v>
      </c>
      <c r="B1479" s="66">
        <f t="shared" si="2439"/>
        <v>13311.811740360001</v>
      </c>
      <c r="C1479" s="66">
        <f t="shared" si="2462"/>
        <v>13269.34798237</v>
      </c>
      <c r="D1479" s="77">
        <f t="shared" si="2449"/>
        <v>5391.75</v>
      </c>
      <c r="E1479" s="67">
        <f>VLOOKUP(A1478,[1]Plan1!$DQ$117:$DS$314,3)</f>
        <v>5438.12</v>
      </c>
      <c r="F1479" s="11">
        <f t="shared" si="2450"/>
        <v>44131</v>
      </c>
      <c r="G1479" s="73">
        <f t="shared" si="2440"/>
        <v>8.6001761951128852E-3</v>
      </c>
      <c r="H1479" s="11">
        <f t="shared" si="2451"/>
        <v>44160</v>
      </c>
      <c r="I1479" s="11">
        <f t="shared" si="2441"/>
        <v>44160</v>
      </c>
      <c r="J1479" s="1">
        <f t="shared" si="2452"/>
        <v>21</v>
      </c>
      <c r="K1479" s="1">
        <f t="shared" si="2453"/>
        <v>5</v>
      </c>
      <c r="L1479" s="66">
        <f t="shared" si="2442"/>
        <v>1.0020409800000001</v>
      </c>
      <c r="M1479" s="70">
        <f t="shared" si="2463"/>
        <v>1.0064004200000001</v>
      </c>
      <c r="N1479" s="70">
        <f t="shared" si="2457"/>
        <v>1.1373725625704301</v>
      </c>
      <c r="O1479" s="66">
        <f t="shared" si="2459"/>
        <v>1.1396939100000001</v>
      </c>
      <c r="P1479" s="66">
        <f t="shared" si="2443"/>
        <v>13296.430456210001</v>
      </c>
      <c r="Q1479" s="74">
        <f t="shared" si="2444"/>
        <v>0</v>
      </c>
      <c r="R1479" s="75">
        <f t="shared" si="2460"/>
        <v>0</v>
      </c>
      <c r="S1479" s="66">
        <f t="shared" si="2461"/>
        <v>0</v>
      </c>
      <c r="T1479" s="10">
        <f t="shared" si="2454"/>
        <v>0.06</v>
      </c>
      <c r="U1479" s="74">
        <f t="shared" si="2458"/>
        <v>5</v>
      </c>
      <c r="V1479" s="74">
        <v>252</v>
      </c>
      <c r="W1479" s="70">
        <f t="shared" si="2445"/>
        <v>1.001156798</v>
      </c>
      <c r="X1479" s="66">
        <f t="shared" si="2446"/>
        <v>15.381284150000001</v>
      </c>
      <c r="Y1479" s="66">
        <v>0</v>
      </c>
      <c r="Z1479" s="67">
        <f t="shared" si="2447"/>
        <v>0</v>
      </c>
      <c r="AA1479" s="68" t="str">
        <f t="shared" si="2455"/>
        <v>A+INCORP J=</v>
      </c>
      <c r="AB1479" s="11">
        <f t="shared" si="2456"/>
        <v>44160</v>
      </c>
      <c r="AC1479" s="3"/>
      <c r="AD1479" s="1"/>
      <c r="AE1479" s="11"/>
      <c r="AF1479" s="5"/>
      <c r="AG1479" s="1"/>
      <c r="AH1479" s="1"/>
      <c r="AI1479" s="1"/>
      <c r="AJ1479" s="1"/>
      <c r="AK1479" s="10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5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5"/>
      <c r="HA1479" s="5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  <c r="JK1479" s="1"/>
      <c r="JL1479" s="1"/>
      <c r="JM1479" s="1"/>
      <c r="JN1479" s="1"/>
      <c r="JO1479" s="1"/>
      <c r="JP1479" s="1"/>
      <c r="JQ1479" s="1"/>
      <c r="JR1479" s="1"/>
      <c r="JS1479" s="1"/>
      <c r="JT1479" s="1"/>
      <c r="JU1479" s="1"/>
      <c r="JV1479" s="1"/>
      <c r="JW1479" s="1"/>
      <c r="JX1479" s="1"/>
      <c r="JY1479" s="3"/>
      <c r="JZ1479" s="1"/>
      <c r="KA1479" s="1"/>
      <c r="KB1479" s="1"/>
      <c r="KC1479" s="1"/>
      <c r="KD1479" s="1"/>
      <c r="KE1479" s="1"/>
    </row>
    <row r="1480" spans="1:291" x14ac:dyDescent="0.2">
      <c r="A1480" s="196">
        <f t="shared" si="2448"/>
        <v>44138</v>
      </c>
      <c r="B1480" s="66">
        <f t="shared" si="2439"/>
        <v>13311.811740360001</v>
      </c>
      <c r="C1480" s="66">
        <f t="shared" si="2462"/>
        <v>13269.34798237</v>
      </c>
      <c r="D1480" s="77">
        <f t="shared" si="2449"/>
        <v>5391.75</v>
      </c>
      <c r="E1480" s="67">
        <f>VLOOKUP(A1479,[1]Plan1!$DQ$117:$DS$314,3)</f>
        <v>5438.12</v>
      </c>
      <c r="F1480" s="11">
        <f t="shared" si="2450"/>
        <v>44131</v>
      </c>
      <c r="G1480" s="73">
        <f t="shared" si="2440"/>
        <v>8.6001761951128852E-3</v>
      </c>
      <c r="H1480" s="11">
        <f t="shared" si="2451"/>
        <v>44160</v>
      </c>
      <c r="I1480" s="11">
        <f t="shared" si="2441"/>
        <v>44160</v>
      </c>
      <c r="J1480" s="1">
        <f t="shared" si="2452"/>
        <v>21</v>
      </c>
      <c r="K1480" s="1">
        <f t="shared" si="2453"/>
        <v>5</v>
      </c>
      <c r="L1480" s="66">
        <f t="shared" si="2442"/>
        <v>1.0020409800000001</v>
      </c>
      <c r="M1480" s="70">
        <f t="shared" si="2463"/>
        <v>1.0064004200000001</v>
      </c>
      <c r="N1480" s="70">
        <f t="shared" si="2457"/>
        <v>1.1373725625704301</v>
      </c>
      <c r="O1480" s="66">
        <f t="shared" si="2459"/>
        <v>1.1396939100000001</v>
      </c>
      <c r="P1480" s="66">
        <f t="shared" si="2443"/>
        <v>13296.430456210001</v>
      </c>
      <c r="Q1480" s="74">
        <f t="shared" si="2444"/>
        <v>0</v>
      </c>
      <c r="R1480" s="75">
        <f t="shared" si="2460"/>
        <v>0</v>
      </c>
      <c r="S1480" s="66">
        <f t="shared" si="2461"/>
        <v>0</v>
      </c>
      <c r="T1480" s="10">
        <f t="shared" si="2454"/>
        <v>0.06</v>
      </c>
      <c r="U1480" s="74">
        <f t="shared" si="2458"/>
        <v>5</v>
      </c>
      <c r="V1480" s="74">
        <v>252</v>
      </c>
      <c r="W1480" s="70">
        <f t="shared" si="2445"/>
        <v>1.001156798</v>
      </c>
      <c r="X1480" s="66">
        <f t="shared" si="2446"/>
        <v>15.381284150000001</v>
      </c>
      <c r="Y1480" s="66">
        <v>0</v>
      </c>
      <c r="Z1480" s="67">
        <f t="shared" si="2447"/>
        <v>0</v>
      </c>
      <c r="AA1480" s="68" t="str">
        <f t="shared" si="2455"/>
        <v>A+INCORP J=</v>
      </c>
      <c r="AB1480" s="11">
        <f t="shared" si="2456"/>
        <v>44160</v>
      </c>
      <c r="AC1480" s="3"/>
      <c r="AD1480" s="1"/>
      <c r="AE1480" s="11"/>
      <c r="AF1480" s="5"/>
      <c r="AG1480" s="1"/>
      <c r="AH1480" s="1"/>
      <c r="AI1480" s="1"/>
      <c r="AJ1480" s="1"/>
      <c r="AK1480" s="10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5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5"/>
      <c r="HA1480" s="5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  <c r="JK1480" s="1"/>
      <c r="JL1480" s="1"/>
      <c r="JM1480" s="1"/>
      <c r="JN1480" s="1"/>
      <c r="JO1480" s="1"/>
      <c r="JP1480" s="1"/>
      <c r="JQ1480" s="1"/>
      <c r="JR1480" s="1"/>
      <c r="JS1480" s="1"/>
      <c r="JT1480" s="1"/>
      <c r="JU1480" s="1"/>
      <c r="JV1480" s="1"/>
      <c r="JW1480" s="1"/>
      <c r="JX1480" s="1"/>
      <c r="JY1480" s="3"/>
      <c r="JZ1480" s="1"/>
      <c r="KA1480" s="1"/>
      <c r="KB1480" s="1"/>
      <c r="KC1480" s="1"/>
      <c r="KD1480" s="1"/>
      <c r="KE1480" s="1"/>
    </row>
    <row r="1481" spans="1:291" x14ac:dyDescent="0.2">
      <c r="A1481" s="196">
        <f t="shared" si="2448"/>
        <v>44139</v>
      </c>
      <c r="B1481" s="66">
        <f t="shared" si="2439"/>
        <v>13320.320841569999</v>
      </c>
      <c r="C1481" s="66">
        <f t="shared" si="2462"/>
        <v>13269.34798237</v>
      </c>
      <c r="D1481" s="77">
        <f t="shared" si="2449"/>
        <v>5391.75</v>
      </c>
      <c r="E1481" s="67">
        <f>VLOOKUP(A1480,[1]Plan1!$DQ$117:$DS$314,3)</f>
        <v>5438.12</v>
      </c>
      <c r="F1481" s="11">
        <f t="shared" si="2450"/>
        <v>44131</v>
      </c>
      <c r="G1481" s="73">
        <f t="shared" si="2440"/>
        <v>8.6001761951128852E-3</v>
      </c>
      <c r="H1481" s="11">
        <f t="shared" si="2451"/>
        <v>44160</v>
      </c>
      <c r="I1481" s="11">
        <f t="shared" si="2441"/>
        <v>44160</v>
      </c>
      <c r="J1481" s="1">
        <f t="shared" si="2452"/>
        <v>21</v>
      </c>
      <c r="K1481" s="1">
        <f t="shared" si="2453"/>
        <v>6</v>
      </c>
      <c r="L1481" s="66">
        <f t="shared" si="2442"/>
        <v>1.00244968</v>
      </c>
      <c r="M1481" s="70">
        <f t="shared" si="2463"/>
        <v>1.0064004200000001</v>
      </c>
      <c r="N1481" s="70">
        <f t="shared" si="2457"/>
        <v>1.1373725625704301</v>
      </c>
      <c r="O1481" s="66">
        <f t="shared" si="2459"/>
        <v>1.14015876</v>
      </c>
      <c r="P1481" s="66">
        <f t="shared" si="2443"/>
        <v>13301.853638729999</v>
      </c>
      <c r="Q1481" s="74">
        <f t="shared" si="2444"/>
        <v>0</v>
      </c>
      <c r="R1481" s="75">
        <f t="shared" si="2460"/>
        <v>0</v>
      </c>
      <c r="S1481" s="66">
        <f t="shared" si="2461"/>
        <v>0</v>
      </c>
      <c r="T1481" s="10">
        <f t="shared" si="2454"/>
        <v>0.06</v>
      </c>
      <c r="U1481" s="74">
        <f t="shared" si="2458"/>
        <v>6</v>
      </c>
      <c r="V1481" s="74">
        <v>252</v>
      </c>
      <c r="W1481" s="70">
        <f t="shared" si="2445"/>
        <v>1.0013883180000001</v>
      </c>
      <c r="X1481" s="66">
        <f t="shared" si="2446"/>
        <v>18.467202839999999</v>
      </c>
      <c r="Y1481" s="66">
        <v>0</v>
      </c>
      <c r="Z1481" s="67">
        <f t="shared" si="2447"/>
        <v>0</v>
      </c>
      <c r="AA1481" s="68" t="str">
        <f t="shared" si="2455"/>
        <v>A+INCORP J=</v>
      </c>
      <c r="AB1481" s="11">
        <f t="shared" si="2456"/>
        <v>44160</v>
      </c>
      <c r="AC1481" s="3"/>
      <c r="AD1481" s="1"/>
      <c r="AE1481" s="11"/>
      <c r="AF1481" s="5"/>
      <c r="AG1481" s="1"/>
      <c r="AH1481" s="1"/>
      <c r="AI1481" s="1"/>
      <c r="AJ1481" s="1"/>
      <c r="AK1481" s="10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5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5"/>
      <c r="HA1481" s="5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  <c r="JK1481" s="1"/>
      <c r="JL1481" s="1"/>
      <c r="JM1481" s="1"/>
      <c r="JN1481" s="1"/>
      <c r="JO1481" s="1"/>
      <c r="JP1481" s="1"/>
      <c r="JQ1481" s="1"/>
      <c r="JR1481" s="1"/>
      <c r="JS1481" s="1"/>
      <c r="JT1481" s="1"/>
      <c r="JU1481" s="1"/>
      <c r="JV1481" s="1"/>
      <c r="JW1481" s="1"/>
      <c r="JX1481" s="1"/>
      <c r="JY1481" s="3"/>
      <c r="JZ1481" s="1"/>
      <c r="KA1481" s="1"/>
      <c r="KB1481" s="1"/>
      <c r="KC1481" s="1"/>
      <c r="KD1481" s="1"/>
      <c r="KE1481" s="1"/>
    </row>
    <row r="1482" spans="1:291" x14ac:dyDescent="0.2">
      <c r="A1482" s="196">
        <f t="shared" si="2448"/>
        <v>44140</v>
      </c>
      <c r="B1482" s="66">
        <f t="shared" ref="B1482:B1545" si="2464">(P1482+X1482)</f>
        <v>13328.83528574</v>
      </c>
      <c r="C1482" s="66">
        <f t="shared" si="2462"/>
        <v>13269.34798237</v>
      </c>
      <c r="D1482" s="77">
        <f t="shared" si="2449"/>
        <v>5391.75</v>
      </c>
      <c r="E1482" s="67">
        <f>VLOOKUP(A1481,[1]Plan1!$DQ$117:$DS$314,3)</f>
        <v>5438.12</v>
      </c>
      <c r="F1482" s="11">
        <f t="shared" si="2450"/>
        <v>44131</v>
      </c>
      <c r="G1482" s="73">
        <f t="shared" ref="G1482:G1545" si="2465">(E1482/D1482)-1</f>
        <v>8.6001761951128852E-3</v>
      </c>
      <c r="H1482" s="11">
        <f t="shared" si="2451"/>
        <v>44160</v>
      </c>
      <c r="I1482" s="11">
        <f t="shared" ref="I1482:I1545" si="2466">IF(A1482&gt;I1481,H1482,I1481)</f>
        <v>44160</v>
      </c>
      <c r="J1482" s="1">
        <f t="shared" si="2452"/>
        <v>21</v>
      </c>
      <c r="K1482" s="1">
        <f t="shared" si="2453"/>
        <v>7</v>
      </c>
      <c r="L1482" s="66">
        <f t="shared" ref="L1482:L1545" si="2467">TRUNC((E1482/D1482)^TRUNC((K1482/J1482),9),8)</f>
        <v>1.0028585400000001</v>
      </c>
      <c r="M1482" s="70">
        <f t="shared" si="2463"/>
        <v>1.0064004200000001</v>
      </c>
      <c r="N1482" s="70">
        <f t="shared" si="2457"/>
        <v>1.1373725625704301</v>
      </c>
      <c r="O1482" s="66">
        <f t="shared" si="2459"/>
        <v>1.1406237800000001</v>
      </c>
      <c r="P1482" s="66">
        <f t="shared" ref="P1482:P1545" si="2468">TRUNC(C1482*L1482,8)</f>
        <v>13307.278944350001</v>
      </c>
      <c r="Q1482" s="74">
        <f t="shared" ref="Q1482:Q1545" si="2469">IF(VLOOKUP(A1482,AE$10:AM$114,9)=VLOOKUP(A1481,AE$10:AM$114,9),0,VLOOKUP(A1482,AE$10:AM$114,9))</f>
        <v>0</v>
      </c>
      <c r="R1482" s="75">
        <f t="shared" si="2460"/>
        <v>0</v>
      </c>
      <c r="S1482" s="66">
        <f t="shared" si="2461"/>
        <v>0</v>
      </c>
      <c r="T1482" s="10">
        <f t="shared" si="2454"/>
        <v>0.06</v>
      </c>
      <c r="U1482" s="74">
        <f t="shared" si="2458"/>
        <v>7</v>
      </c>
      <c r="V1482" s="74">
        <v>252</v>
      </c>
      <c r="W1482" s="70">
        <f t="shared" ref="W1482:W1545" si="2470">ROUND((1+T1482)^TRUNC((U1482/V1482),9),9)</f>
        <v>1.001619891</v>
      </c>
      <c r="X1482" s="66">
        <f t="shared" ref="X1482:X1545" si="2471">TRUNC((P1482*(W1482-1)),8)</f>
        <v>21.55634139</v>
      </c>
      <c r="Y1482" s="66">
        <v>0</v>
      </c>
      <c r="Z1482" s="67">
        <f t="shared" ref="Z1482:Z1545" si="2472">IF(S1482&gt;0,S1482+X1482,0)</f>
        <v>0</v>
      </c>
      <c r="AA1482" s="68" t="str">
        <f t="shared" si="2455"/>
        <v>A+INCORP J=</v>
      </c>
      <c r="AB1482" s="11">
        <f t="shared" si="2456"/>
        <v>44160</v>
      </c>
      <c r="AC1482" s="3"/>
      <c r="AD1482" s="1"/>
      <c r="AE1482" s="11"/>
      <c r="AF1482" s="5"/>
      <c r="AG1482" s="1"/>
      <c r="AH1482" s="1"/>
      <c r="AI1482" s="1"/>
      <c r="AJ1482" s="1"/>
      <c r="AK1482" s="10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5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5"/>
      <c r="HA1482" s="5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  <c r="JK1482" s="1"/>
      <c r="JL1482" s="1"/>
      <c r="JM1482" s="1"/>
      <c r="JN1482" s="1"/>
      <c r="JO1482" s="1"/>
      <c r="JP1482" s="1"/>
      <c r="JQ1482" s="1"/>
      <c r="JR1482" s="1"/>
      <c r="JS1482" s="1"/>
      <c r="JT1482" s="1"/>
      <c r="JU1482" s="1"/>
      <c r="JV1482" s="1"/>
      <c r="JW1482" s="1"/>
      <c r="JX1482" s="1"/>
      <c r="JY1482" s="3"/>
      <c r="JZ1482" s="1"/>
      <c r="KA1482" s="1"/>
      <c r="KB1482" s="1"/>
      <c r="KC1482" s="1"/>
      <c r="KD1482" s="1"/>
      <c r="KE1482" s="1"/>
    </row>
    <row r="1483" spans="1:291" x14ac:dyDescent="0.2">
      <c r="A1483" s="196">
        <f t="shared" ref="A1483:A1546" si="2473">(A1482+1)</f>
        <v>44141</v>
      </c>
      <c r="B1483" s="66">
        <f t="shared" si="2464"/>
        <v>13337.35523478</v>
      </c>
      <c r="C1483" s="66">
        <f t="shared" si="2462"/>
        <v>13269.34798237</v>
      </c>
      <c r="D1483" s="77">
        <f t="shared" ref="D1483:D1546" si="2474">IF(E1483=E1482,D1482,E1482)</f>
        <v>5391.75</v>
      </c>
      <c r="E1483" s="67">
        <f>VLOOKUP(A1482,[1]Plan1!$DQ$117:$DS$314,3)</f>
        <v>5438.12</v>
      </c>
      <c r="F1483" s="11">
        <f t="shared" ref="F1483:F1546" si="2475">IF(D1483=D1482,F1482,A1483)</f>
        <v>44131</v>
      </c>
      <c r="G1483" s="73">
        <f t="shared" si="2465"/>
        <v>8.6001761951128852E-3</v>
      </c>
      <c r="H1483" s="11">
        <f t="shared" ref="H1483:H1546" si="2476">IF(DAY(A1483)=25,VLOOKUP(A1483,AJ$118:AP$450,4),H1482)</f>
        <v>44160</v>
      </c>
      <c r="I1483" s="11">
        <f t="shared" si="2466"/>
        <v>44160</v>
      </c>
      <c r="J1483" s="1">
        <f t="shared" ref="J1483:J1546" si="2477">IF(I1483=I1482,J1482,NETWORKDAYS(I1482,I1483,$AE$118:$AE$502)-1)</f>
        <v>21</v>
      </c>
      <c r="K1483" s="1">
        <f t="shared" ref="K1483:K1546" si="2478">(J1483-(NETWORKDAYS(A1483,I1483,AE$118:AE$502)-1))</f>
        <v>8</v>
      </c>
      <c r="L1483" s="66">
        <f t="shared" si="2467"/>
        <v>1.00326757</v>
      </c>
      <c r="M1483" s="70">
        <f t="shared" si="2463"/>
        <v>1.0064004200000001</v>
      </c>
      <c r="N1483" s="70">
        <f t="shared" si="2457"/>
        <v>1.1373725625704301</v>
      </c>
      <c r="O1483" s="66">
        <f t="shared" si="2459"/>
        <v>1.141089</v>
      </c>
      <c r="P1483" s="66">
        <f t="shared" si="2468"/>
        <v>13312.70650575</v>
      </c>
      <c r="Q1483" s="74">
        <f t="shared" si="2469"/>
        <v>0</v>
      </c>
      <c r="R1483" s="75">
        <f t="shared" si="2460"/>
        <v>0</v>
      </c>
      <c r="S1483" s="66">
        <f t="shared" si="2461"/>
        <v>0</v>
      </c>
      <c r="T1483" s="10">
        <f t="shared" ref="T1483:T1546" si="2479">IF(Q1482&gt;0,VLOOKUP(A1482,$AE$11:$AH$20,4),T1482)</f>
        <v>0.06</v>
      </c>
      <c r="U1483" s="74">
        <f t="shared" si="2458"/>
        <v>8</v>
      </c>
      <c r="V1483" s="74">
        <v>252</v>
      </c>
      <c r="W1483" s="70">
        <f t="shared" si="2470"/>
        <v>1.0018515189999999</v>
      </c>
      <c r="X1483" s="66">
        <f t="shared" si="2471"/>
        <v>24.648729029999998</v>
      </c>
      <c r="Y1483" s="66">
        <v>0</v>
      </c>
      <c r="Z1483" s="67">
        <f t="shared" si="2472"/>
        <v>0</v>
      </c>
      <c r="AA1483" s="68" t="str">
        <f t="shared" ref="AA1483:AA1546" si="2480">IF($Q1482&gt;0,VLOOKUP($A1482,$AE$10:$AO$114,($AN$7)+1),AA1482)</f>
        <v>A+INCORP J=</v>
      </c>
      <c r="AB1483" s="11">
        <f t="shared" ref="AB1483:AB1546" si="2481">IF($Q1482&gt;0,VLOOKUP($A1482,$AE$10:$AO$114,($AO$7)+1),AB1482)</f>
        <v>44160</v>
      </c>
      <c r="AC1483" s="3"/>
      <c r="AD1483" s="1"/>
      <c r="AE1483" s="11"/>
      <c r="AF1483" s="5"/>
      <c r="AG1483" s="1"/>
      <c r="AH1483" s="1"/>
      <c r="AI1483" s="1"/>
      <c r="AJ1483" s="1"/>
      <c r="AK1483" s="10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5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5"/>
      <c r="HA1483" s="5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  <c r="JK1483" s="1"/>
      <c r="JL1483" s="1"/>
      <c r="JM1483" s="1"/>
      <c r="JN1483" s="1"/>
      <c r="JO1483" s="1"/>
      <c r="JP1483" s="1"/>
      <c r="JQ1483" s="1"/>
      <c r="JR1483" s="1"/>
      <c r="JS1483" s="1"/>
      <c r="JT1483" s="1"/>
      <c r="JU1483" s="1"/>
      <c r="JV1483" s="1"/>
      <c r="JW1483" s="1"/>
      <c r="JX1483" s="1"/>
      <c r="JY1483" s="3"/>
      <c r="JZ1483" s="1"/>
      <c r="KA1483" s="1"/>
      <c r="KB1483" s="1"/>
      <c r="KC1483" s="1"/>
      <c r="KD1483" s="1"/>
      <c r="KE1483" s="1"/>
    </row>
    <row r="1484" spans="1:291" x14ac:dyDescent="0.2">
      <c r="A1484" s="196">
        <f t="shared" si="2473"/>
        <v>44142</v>
      </c>
      <c r="B1484" s="66">
        <f t="shared" si="2464"/>
        <v>13345.88065121</v>
      </c>
      <c r="C1484" s="66">
        <f t="shared" si="2462"/>
        <v>13269.34798237</v>
      </c>
      <c r="D1484" s="77">
        <f t="shared" si="2474"/>
        <v>5391.75</v>
      </c>
      <c r="E1484" s="67">
        <f>VLOOKUP(A1483,[1]Plan1!$DQ$117:$DS$314,3)</f>
        <v>5438.12</v>
      </c>
      <c r="F1484" s="11">
        <f t="shared" si="2475"/>
        <v>44131</v>
      </c>
      <c r="G1484" s="73">
        <f t="shared" si="2465"/>
        <v>8.6001761951128852E-3</v>
      </c>
      <c r="H1484" s="11">
        <f t="shared" si="2476"/>
        <v>44160</v>
      </c>
      <c r="I1484" s="11">
        <f t="shared" si="2466"/>
        <v>44160</v>
      </c>
      <c r="J1484" s="1">
        <f t="shared" si="2477"/>
        <v>21</v>
      </c>
      <c r="K1484" s="1">
        <f t="shared" si="2478"/>
        <v>9</v>
      </c>
      <c r="L1484" s="66">
        <f t="shared" si="2467"/>
        <v>1.00367677</v>
      </c>
      <c r="M1484" s="70">
        <f t="shared" si="2463"/>
        <v>1.0064004200000001</v>
      </c>
      <c r="N1484" s="70">
        <f t="shared" si="2457"/>
        <v>1.1373725625704301</v>
      </c>
      <c r="O1484" s="66">
        <f t="shared" si="2459"/>
        <v>1.1415544099999999</v>
      </c>
      <c r="P1484" s="66">
        <f t="shared" si="2468"/>
        <v>13318.13632295</v>
      </c>
      <c r="Q1484" s="74">
        <f t="shared" si="2469"/>
        <v>0</v>
      </c>
      <c r="R1484" s="75">
        <f t="shared" si="2460"/>
        <v>0</v>
      </c>
      <c r="S1484" s="66">
        <f t="shared" si="2461"/>
        <v>0</v>
      </c>
      <c r="T1484" s="10">
        <f t="shared" si="2479"/>
        <v>0.06</v>
      </c>
      <c r="U1484" s="74">
        <f t="shared" si="2458"/>
        <v>9</v>
      </c>
      <c r="V1484" s="74">
        <v>252</v>
      </c>
      <c r="W1484" s="70">
        <f t="shared" si="2470"/>
        <v>1.0020831990000001</v>
      </c>
      <c r="X1484" s="66">
        <f t="shared" si="2471"/>
        <v>27.74432826</v>
      </c>
      <c r="Y1484" s="66">
        <v>0</v>
      </c>
      <c r="Z1484" s="67">
        <f t="shared" si="2472"/>
        <v>0</v>
      </c>
      <c r="AA1484" s="68" t="str">
        <f t="shared" si="2480"/>
        <v>A+INCORP J=</v>
      </c>
      <c r="AB1484" s="11">
        <f t="shared" si="2481"/>
        <v>44160</v>
      </c>
      <c r="AC1484" s="3"/>
      <c r="AD1484" s="1"/>
      <c r="AE1484" s="11"/>
      <c r="AF1484" s="5"/>
      <c r="AG1484" s="1"/>
      <c r="AH1484" s="1"/>
      <c r="AI1484" s="1"/>
      <c r="AJ1484" s="1"/>
      <c r="AK1484" s="10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5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5"/>
      <c r="HA1484" s="5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  <c r="JK1484" s="1"/>
      <c r="JL1484" s="1"/>
      <c r="JM1484" s="1"/>
      <c r="JN1484" s="1"/>
      <c r="JO1484" s="1"/>
      <c r="JP1484" s="1"/>
      <c r="JQ1484" s="1"/>
      <c r="JR1484" s="1"/>
      <c r="JS1484" s="1"/>
      <c r="JT1484" s="1"/>
      <c r="JU1484" s="1"/>
      <c r="JV1484" s="1"/>
      <c r="JW1484" s="1"/>
      <c r="JX1484" s="1"/>
      <c r="JY1484" s="3"/>
      <c r="JZ1484" s="1"/>
      <c r="KA1484" s="1"/>
      <c r="KB1484" s="1"/>
      <c r="KC1484" s="1"/>
      <c r="KD1484" s="1"/>
      <c r="KE1484" s="1"/>
    </row>
    <row r="1485" spans="1:291" x14ac:dyDescent="0.2">
      <c r="A1485" s="196">
        <f t="shared" si="2473"/>
        <v>44143</v>
      </c>
      <c r="B1485" s="66">
        <f t="shared" si="2464"/>
        <v>13345.88065121</v>
      </c>
      <c r="C1485" s="66">
        <f t="shared" si="2462"/>
        <v>13269.34798237</v>
      </c>
      <c r="D1485" s="77">
        <f t="shared" si="2474"/>
        <v>5391.75</v>
      </c>
      <c r="E1485" s="67">
        <f>VLOOKUP(A1484,[1]Plan1!$DQ$117:$DS$314,3)</f>
        <v>5438.12</v>
      </c>
      <c r="F1485" s="11">
        <f t="shared" si="2475"/>
        <v>44131</v>
      </c>
      <c r="G1485" s="73">
        <f t="shared" si="2465"/>
        <v>8.6001761951128852E-3</v>
      </c>
      <c r="H1485" s="11">
        <f t="shared" si="2476"/>
        <v>44160</v>
      </c>
      <c r="I1485" s="11">
        <f t="shared" si="2466"/>
        <v>44160</v>
      </c>
      <c r="J1485" s="1">
        <f t="shared" si="2477"/>
        <v>21</v>
      </c>
      <c r="K1485" s="1">
        <f t="shared" si="2478"/>
        <v>9</v>
      </c>
      <c r="L1485" s="66">
        <f t="shared" si="2467"/>
        <v>1.00367677</v>
      </c>
      <c r="M1485" s="70">
        <f t="shared" si="2463"/>
        <v>1.0064004200000001</v>
      </c>
      <c r="N1485" s="70">
        <f t="shared" si="2457"/>
        <v>1.1373725625704301</v>
      </c>
      <c r="O1485" s="66">
        <f t="shared" si="2459"/>
        <v>1.1415544099999999</v>
      </c>
      <c r="P1485" s="66">
        <f t="shared" si="2468"/>
        <v>13318.13632295</v>
      </c>
      <c r="Q1485" s="74">
        <f t="shared" si="2469"/>
        <v>0</v>
      </c>
      <c r="R1485" s="75">
        <f t="shared" si="2460"/>
        <v>0</v>
      </c>
      <c r="S1485" s="66">
        <f t="shared" si="2461"/>
        <v>0</v>
      </c>
      <c r="T1485" s="10">
        <f t="shared" si="2479"/>
        <v>0.06</v>
      </c>
      <c r="U1485" s="74">
        <f t="shared" si="2458"/>
        <v>9</v>
      </c>
      <c r="V1485" s="74">
        <v>252</v>
      </c>
      <c r="W1485" s="70">
        <f t="shared" si="2470"/>
        <v>1.0020831990000001</v>
      </c>
      <c r="X1485" s="66">
        <f t="shared" si="2471"/>
        <v>27.74432826</v>
      </c>
      <c r="Y1485" s="66">
        <v>0</v>
      </c>
      <c r="Z1485" s="67">
        <f t="shared" si="2472"/>
        <v>0</v>
      </c>
      <c r="AA1485" s="68" t="str">
        <f t="shared" si="2480"/>
        <v>A+INCORP J=</v>
      </c>
      <c r="AB1485" s="11">
        <f t="shared" si="2481"/>
        <v>44160</v>
      </c>
      <c r="AC1485" s="3"/>
      <c r="AD1485" s="1"/>
      <c r="AE1485" s="11"/>
      <c r="AF1485" s="5"/>
      <c r="AG1485" s="1"/>
      <c r="AH1485" s="1"/>
      <c r="AI1485" s="1"/>
      <c r="AJ1485" s="1"/>
      <c r="AK1485" s="10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5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5"/>
      <c r="HA1485" s="5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  <c r="JK1485" s="1"/>
      <c r="JL1485" s="1"/>
      <c r="JM1485" s="1"/>
      <c r="JN1485" s="1"/>
      <c r="JO1485" s="1"/>
      <c r="JP1485" s="1"/>
      <c r="JQ1485" s="1"/>
      <c r="JR1485" s="1"/>
      <c r="JS1485" s="1"/>
      <c r="JT1485" s="1"/>
      <c r="JU1485" s="1"/>
      <c r="JV1485" s="1"/>
      <c r="JW1485" s="1"/>
      <c r="JX1485" s="1"/>
      <c r="JY1485" s="3"/>
      <c r="JZ1485" s="1"/>
      <c r="KA1485" s="1"/>
      <c r="KB1485" s="1"/>
      <c r="KC1485" s="1"/>
      <c r="KD1485" s="1"/>
      <c r="KE1485" s="1"/>
    </row>
    <row r="1486" spans="1:291" x14ac:dyDescent="0.2">
      <c r="A1486" s="196">
        <f t="shared" si="2473"/>
        <v>44144</v>
      </c>
      <c r="B1486" s="66">
        <f t="shared" si="2464"/>
        <v>13345.88065121</v>
      </c>
      <c r="C1486" s="66">
        <f t="shared" si="2462"/>
        <v>13269.34798237</v>
      </c>
      <c r="D1486" s="77">
        <f t="shared" si="2474"/>
        <v>5391.75</v>
      </c>
      <c r="E1486" s="67">
        <f>VLOOKUP(A1485,[1]Plan1!$DQ$117:$DS$314,3)</f>
        <v>5438.12</v>
      </c>
      <c r="F1486" s="11">
        <f t="shared" si="2475"/>
        <v>44131</v>
      </c>
      <c r="G1486" s="73">
        <f t="shared" si="2465"/>
        <v>8.6001761951128852E-3</v>
      </c>
      <c r="H1486" s="11">
        <f t="shared" si="2476"/>
        <v>44160</v>
      </c>
      <c r="I1486" s="11">
        <f t="shared" si="2466"/>
        <v>44160</v>
      </c>
      <c r="J1486" s="1">
        <f t="shared" si="2477"/>
        <v>21</v>
      </c>
      <c r="K1486" s="1">
        <f t="shared" si="2478"/>
        <v>9</v>
      </c>
      <c r="L1486" s="66">
        <f t="shared" si="2467"/>
        <v>1.00367677</v>
      </c>
      <c r="M1486" s="70">
        <f t="shared" si="2463"/>
        <v>1.0064004200000001</v>
      </c>
      <c r="N1486" s="70">
        <f t="shared" si="2457"/>
        <v>1.1373725625704301</v>
      </c>
      <c r="O1486" s="66">
        <f t="shared" si="2459"/>
        <v>1.1415544099999999</v>
      </c>
      <c r="P1486" s="66">
        <f t="shared" si="2468"/>
        <v>13318.13632295</v>
      </c>
      <c r="Q1486" s="74">
        <f t="shared" si="2469"/>
        <v>0</v>
      </c>
      <c r="R1486" s="75">
        <f t="shared" si="2460"/>
        <v>0</v>
      </c>
      <c r="S1486" s="66">
        <f t="shared" si="2461"/>
        <v>0</v>
      </c>
      <c r="T1486" s="10">
        <f t="shared" si="2479"/>
        <v>0.06</v>
      </c>
      <c r="U1486" s="74">
        <f t="shared" si="2458"/>
        <v>9</v>
      </c>
      <c r="V1486" s="74">
        <v>252</v>
      </c>
      <c r="W1486" s="70">
        <f t="shared" si="2470"/>
        <v>1.0020831990000001</v>
      </c>
      <c r="X1486" s="66">
        <f t="shared" si="2471"/>
        <v>27.74432826</v>
      </c>
      <c r="Y1486" s="66">
        <v>0</v>
      </c>
      <c r="Z1486" s="67">
        <f t="shared" si="2472"/>
        <v>0</v>
      </c>
      <c r="AA1486" s="68" t="str">
        <f t="shared" si="2480"/>
        <v>A+INCORP J=</v>
      </c>
      <c r="AB1486" s="11">
        <f t="shared" si="2481"/>
        <v>44160</v>
      </c>
      <c r="AC1486" s="3"/>
      <c r="AD1486" s="1"/>
      <c r="AE1486" s="11"/>
      <c r="AF1486" s="5"/>
      <c r="AG1486" s="1"/>
      <c r="AH1486" s="1"/>
      <c r="AI1486" s="1"/>
      <c r="AJ1486" s="1"/>
      <c r="AK1486" s="10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5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5"/>
      <c r="HA1486" s="5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  <c r="JK1486" s="1"/>
      <c r="JL1486" s="1"/>
      <c r="JM1486" s="1"/>
      <c r="JN1486" s="1"/>
      <c r="JO1486" s="1"/>
      <c r="JP1486" s="1"/>
      <c r="JQ1486" s="1"/>
      <c r="JR1486" s="1"/>
      <c r="JS1486" s="1"/>
      <c r="JT1486" s="1"/>
      <c r="JU1486" s="1"/>
      <c r="JV1486" s="1"/>
      <c r="JW1486" s="1"/>
      <c r="JX1486" s="1"/>
      <c r="JY1486" s="3"/>
      <c r="JZ1486" s="1"/>
      <c r="KA1486" s="1"/>
      <c r="KB1486" s="1"/>
      <c r="KC1486" s="1"/>
      <c r="KD1486" s="1"/>
      <c r="KE1486" s="1"/>
    </row>
    <row r="1487" spans="1:291" x14ac:dyDescent="0.2">
      <c r="A1487" s="196">
        <f t="shared" si="2473"/>
        <v>44145</v>
      </c>
      <c r="B1487" s="66">
        <f t="shared" si="2464"/>
        <v>13354.41144441</v>
      </c>
      <c r="C1487" s="66">
        <f t="shared" si="2462"/>
        <v>13269.34798237</v>
      </c>
      <c r="D1487" s="77">
        <f t="shared" si="2474"/>
        <v>5391.75</v>
      </c>
      <c r="E1487" s="67">
        <f>VLOOKUP(A1486,[1]Plan1!$DQ$117:$DS$314,3)</f>
        <v>5438.12</v>
      </c>
      <c r="F1487" s="11">
        <f t="shared" si="2475"/>
        <v>44131</v>
      </c>
      <c r="G1487" s="73">
        <f t="shared" si="2465"/>
        <v>8.6001761951128852E-3</v>
      </c>
      <c r="H1487" s="11">
        <f t="shared" si="2476"/>
        <v>44160</v>
      </c>
      <c r="I1487" s="11">
        <f t="shared" si="2466"/>
        <v>44160</v>
      </c>
      <c r="J1487" s="1">
        <f t="shared" si="2477"/>
        <v>21</v>
      </c>
      <c r="K1487" s="1">
        <f t="shared" si="2478"/>
        <v>10</v>
      </c>
      <c r="L1487" s="66">
        <f t="shared" si="2467"/>
        <v>1.0040861299999999</v>
      </c>
      <c r="M1487" s="70">
        <f t="shared" si="2463"/>
        <v>1.0064004200000001</v>
      </c>
      <c r="N1487" s="70">
        <f t="shared" si="2457"/>
        <v>1.1373725625704301</v>
      </c>
      <c r="O1487" s="66">
        <f t="shared" si="2459"/>
        <v>1.14202001</v>
      </c>
      <c r="P1487" s="66">
        <f t="shared" si="2468"/>
        <v>13323.56826324</v>
      </c>
      <c r="Q1487" s="74">
        <f t="shared" si="2469"/>
        <v>0</v>
      </c>
      <c r="R1487" s="75">
        <f t="shared" si="2460"/>
        <v>0</v>
      </c>
      <c r="S1487" s="66">
        <f t="shared" si="2461"/>
        <v>0</v>
      </c>
      <c r="T1487" s="10">
        <f t="shared" si="2479"/>
        <v>0.06</v>
      </c>
      <c r="U1487" s="74">
        <f t="shared" si="2458"/>
        <v>10</v>
      </c>
      <c r="V1487" s="74">
        <v>252</v>
      </c>
      <c r="W1487" s="70">
        <f t="shared" si="2470"/>
        <v>1.0023149339999999</v>
      </c>
      <c r="X1487" s="66">
        <f t="shared" si="2471"/>
        <v>30.843181170000001</v>
      </c>
      <c r="Y1487" s="66">
        <v>0</v>
      </c>
      <c r="Z1487" s="67">
        <f t="shared" si="2472"/>
        <v>0</v>
      </c>
      <c r="AA1487" s="68" t="str">
        <f t="shared" si="2480"/>
        <v>A+INCORP J=</v>
      </c>
      <c r="AB1487" s="11">
        <f t="shared" si="2481"/>
        <v>44160</v>
      </c>
      <c r="AC1487" s="3"/>
      <c r="AD1487" s="1"/>
      <c r="AE1487" s="11"/>
      <c r="AF1487" s="5"/>
      <c r="AG1487" s="1"/>
      <c r="AH1487" s="1"/>
      <c r="AI1487" s="1"/>
      <c r="AJ1487" s="1"/>
      <c r="AK1487" s="10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5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5"/>
      <c r="HA1487" s="5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  <c r="JK1487" s="1"/>
      <c r="JL1487" s="1"/>
      <c r="JM1487" s="1"/>
      <c r="JN1487" s="1"/>
      <c r="JO1487" s="1"/>
      <c r="JP1487" s="1"/>
      <c r="JQ1487" s="1"/>
      <c r="JR1487" s="1"/>
      <c r="JS1487" s="1"/>
      <c r="JT1487" s="1"/>
      <c r="JU1487" s="1"/>
      <c r="JV1487" s="1"/>
      <c r="JW1487" s="1"/>
      <c r="JX1487" s="1"/>
      <c r="JY1487" s="3"/>
      <c r="JZ1487" s="1"/>
      <c r="KA1487" s="1"/>
      <c r="KB1487" s="1"/>
      <c r="KC1487" s="1"/>
      <c r="KD1487" s="1"/>
      <c r="KE1487" s="1"/>
    </row>
    <row r="1488" spans="1:291" x14ac:dyDescent="0.2">
      <c r="A1488" s="196">
        <f t="shared" si="2473"/>
        <v>44146</v>
      </c>
      <c r="B1488" s="66">
        <f t="shared" si="2464"/>
        <v>13362.94770979</v>
      </c>
      <c r="C1488" s="66">
        <f t="shared" si="2462"/>
        <v>13269.34798237</v>
      </c>
      <c r="D1488" s="77">
        <f t="shared" si="2474"/>
        <v>5391.75</v>
      </c>
      <c r="E1488" s="67">
        <f>VLOOKUP(A1487,[1]Plan1!$DQ$117:$DS$314,3)</f>
        <v>5438.12</v>
      </c>
      <c r="F1488" s="11">
        <f t="shared" si="2475"/>
        <v>44131</v>
      </c>
      <c r="G1488" s="73">
        <f t="shared" si="2465"/>
        <v>8.6001761951128852E-3</v>
      </c>
      <c r="H1488" s="11">
        <f t="shared" si="2476"/>
        <v>44160</v>
      </c>
      <c r="I1488" s="11">
        <f t="shared" si="2466"/>
        <v>44160</v>
      </c>
      <c r="J1488" s="1">
        <f t="shared" si="2477"/>
        <v>21</v>
      </c>
      <c r="K1488" s="1">
        <f t="shared" si="2478"/>
        <v>11</v>
      </c>
      <c r="L1488" s="66">
        <f t="shared" si="2467"/>
        <v>1.0044956599999999</v>
      </c>
      <c r="M1488" s="70">
        <f t="shared" si="2463"/>
        <v>1.0064004200000001</v>
      </c>
      <c r="N1488" s="70">
        <f t="shared" si="2457"/>
        <v>1.1373725625704301</v>
      </c>
      <c r="O1488" s="66">
        <f t="shared" si="2459"/>
        <v>1.1424858</v>
      </c>
      <c r="P1488" s="66">
        <f t="shared" si="2468"/>
        <v>13329.00245932</v>
      </c>
      <c r="Q1488" s="74">
        <f t="shared" si="2469"/>
        <v>0</v>
      </c>
      <c r="R1488" s="75">
        <f t="shared" si="2460"/>
        <v>0</v>
      </c>
      <c r="S1488" s="66">
        <f t="shared" si="2461"/>
        <v>0</v>
      </c>
      <c r="T1488" s="10">
        <f t="shared" si="2479"/>
        <v>0.06</v>
      </c>
      <c r="U1488" s="74">
        <f t="shared" si="2458"/>
        <v>11</v>
      </c>
      <c r="V1488" s="74">
        <v>252</v>
      </c>
      <c r="W1488" s="70">
        <f t="shared" si="2470"/>
        <v>1.0025467210000001</v>
      </c>
      <c r="X1488" s="66">
        <f t="shared" si="2471"/>
        <v>33.945250469999998</v>
      </c>
      <c r="Y1488" s="66">
        <v>0</v>
      </c>
      <c r="Z1488" s="67">
        <f t="shared" si="2472"/>
        <v>0</v>
      </c>
      <c r="AA1488" s="68" t="str">
        <f t="shared" si="2480"/>
        <v>A+INCORP J=</v>
      </c>
      <c r="AB1488" s="11">
        <f t="shared" si="2481"/>
        <v>44160</v>
      </c>
      <c r="AC1488" s="3"/>
      <c r="AD1488" s="1"/>
      <c r="AE1488" s="11"/>
      <c r="AF1488" s="5"/>
      <c r="AG1488" s="1"/>
      <c r="AH1488" s="1"/>
      <c r="AI1488" s="1"/>
      <c r="AJ1488" s="1"/>
      <c r="AK1488" s="10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5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5"/>
      <c r="HA1488" s="5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3"/>
      <c r="JZ1488" s="1"/>
      <c r="KA1488" s="1"/>
      <c r="KB1488" s="1"/>
      <c r="KC1488" s="1"/>
      <c r="KD1488" s="1"/>
      <c r="KE1488" s="1"/>
    </row>
    <row r="1489" spans="1:291" x14ac:dyDescent="0.2">
      <c r="A1489" s="196">
        <f t="shared" si="2473"/>
        <v>44147</v>
      </c>
      <c r="B1489" s="66">
        <f t="shared" si="2464"/>
        <v>13371.489489759999</v>
      </c>
      <c r="C1489" s="66">
        <f t="shared" si="2462"/>
        <v>13269.34798237</v>
      </c>
      <c r="D1489" s="77">
        <f t="shared" si="2474"/>
        <v>5391.75</v>
      </c>
      <c r="E1489" s="67">
        <f>VLOOKUP(A1488,[1]Plan1!$DQ$117:$DS$314,3)</f>
        <v>5438.12</v>
      </c>
      <c r="F1489" s="11">
        <f t="shared" si="2475"/>
        <v>44131</v>
      </c>
      <c r="G1489" s="73">
        <f t="shared" si="2465"/>
        <v>8.6001761951128852E-3</v>
      </c>
      <c r="H1489" s="11">
        <f t="shared" si="2476"/>
        <v>44160</v>
      </c>
      <c r="I1489" s="11">
        <f t="shared" si="2466"/>
        <v>44160</v>
      </c>
      <c r="J1489" s="1">
        <f t="shared" si="2477"/>
        <v>21</v>
      </c>
      <c r="K1489" s="1">
        <f t="shared" si="2478"/>
        <v>12</v>
      </c>
      <c r="L1489" s="66">
        <f t="shared" si="2467"/>
        <v>1.00490536</v>
      </c>
      <c r="M1489" s="70">
        <f t="shared" si="2463"/>
        <v>1.0064004200000001</v>
      </c>
      <c r="N1489" s="70">
        <f t="shared" si="2457"/>
        <v>1.1373725625704301</v>
      </c>
      <c r="O1489" s="66">
        <f t="shared" si="2459"/>
        <v>1.14295178</v>
      </c>
      <c r="P1489" s="66">
        <f t="shared" si="2468"/>
        <v>13334.438911179999</v>
      </c>
      <c r="Q1489" s="74">
        <f t="shared" si="2469"/>
        <v>0</v>
      </c>
      <c r="R1489" s="75">
        <f t="shared" si="2460"/>
        <v>0</v>
      </c>
      <c r="S1489" s="66">
        <f t="shared" si="2461"/>
        <v>0</v>
      </c>
      <c r="T1489" s="10">
        <f t="shared" si="2479"/>
        <v>0.06</v>
      </c>
      <c r="U1489" s="74">
        <f t="shared" si="2458"/>
        <v>12</v>
      </c>
      <c r="V1489" s="74">
        <v>252</v>
      </c>
      <c r="W1489" s="70">
        <f t="shared" si="2470"/>
        <v>1.0027785629999999</v>
      </c>
      <c r="X1489" s="66">
        <f t="shared" si="2471"/>
        <v>37.05057858</v>
      </c>
      <c r="Y1489" s="66">
        <v>0</v>
      </c>
      <c r="Z1489" s="67">
        <f t="shared" si="2472"/>
        <v>0</v>
      </c>
      <c r="AA1489" s="68" t="str">
        <f t="shared" si="2480"/>
        <v>A+INCORP J=</v>
      </c>
      <c r="AB1489" s="11">
        <f t="shared" si="2481"/>
        <v>44160</v>
      </c>
      <c r="AC1489" s="3"/>
      <c r="AD1489" s="1"/>
      <c r="AE1489" s="11"/>
      <c r="AF1489" s="5"/>
      <c r="AG1489" s="1"/>
      <c r="AH1489" s="1"/>
      <c r="AI1489" s="1"/>
      <c r="AJ1489" s="1"/>
      <c r="AK1489" s="10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5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5"/>
      <c r="HA1489" s="5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  <c r="JK1489" s="1"/>
      <c r="JL1489" s="1"/>
      <c r="JM1489" s="1"/>
      <c r="JN1489" s="1"/>
      <c r="JO1489" s="1"/>
      <c r="JP1489" s="1"/>
      <c r="JQ1489" s="1"/>
      <c r="JR1489" s="1"/>
      <c r="JS1489" s="1"/>
      <c r="JT1489" s="1"/>
      <c r="JU1489" s="1"/>
      <c r="JV1489" s="1"/>
      <c r="JW1489" s="1"/>
      <c r="JX1489" s="1"/>
      <c r="JY1489" s="3"/>
      <c r="JZ1489" s="1"/>
      <c r="KA1489" s="1"/>
      <c r="KB1489" s="1"/>
      <c r="KC1489" s="1"/>
      <c r="KD1489" s="1"/>
      <c r="KE1489" s="1"/>
    </row>
    <row r="1490" spans="1:291" x14ac:dyDescent="0.2">
      <c r="A1490" s="196">
        <f t="shared" si="2473"/>
        <v>44148</v>
      </c>
      <c r="B1490" s="66">
        <f t="shared" si="2464"/>
        <v>13380.03676013</v>
      </c>
      <c r="C1490" s="66">
        <f t="shared" si="2462"/>
        <v>13269.34798237</v>
      </c>
      <c r="D1490" s="77">
        <f t="shared" si="2474"/>
        <v>5391.75</v>
      </c>
      <c r="E1490" s="67">
        <f>VLOOKUP(A1489,[1]Plan1!$DQ$117:$DS$314,3)</f>
        <v>5438.12</v>
      </c>
      <c r="F1490" s="11">
        <f t="shared" si="2475"/>
        <v>44131</v>
      </c>
      <c r="G1490" s="73">
        <f t="shared" si="2465"/>
        <v>8.6001761951128852E-3</v>
      </c>
      <c r="H1490" s="11">
        <f t="shared" si="2476"/>
        <v>44160</v>
      </c>
      <c r="I1490" s="11">
        <f t="shared" si="2466"/>
        <v>44160</v>
      </c>
      <c r="J1490" s="1">
        <f t="shared" si="2477"/>
        <v>21</v>
      </c>
      <c r="K1490" s="1">
        <f t="shared" si="2478"/>
        <v>13</v>
      </c>
      <c r="L1490" s="66">
        <f t="shared" si="2467"/>
        <v>1.0053152299999999</v>
      </c>
      <c r="M1490" s="70">
        <f t="shared" si="2463"/>
        <v>1.0064004200000001</v>
      </c>
      <c r="N1490" s="70">
        <f t="shared" si="2457"/>
        <v>1.1373725625704301</v>
      </c>
      <c r="O1490" s="66">
        <f t="shared" si="2459"/>
        <v>1.1434179499999999</v>
      </c>
      <c r="P1490" s="66">
        <f t="shared" si="2468"/>
        <v>13339.877618840001</v>
      </c>
      <c r="Q1490" s="74">
        <f t="shared" si="2469"/>
        <v>0</v>
      </c>
      <c r="R1490" s="75">
        <f t="shared" si="2460"/>
        <v>0</v>
      </c>
      <c r="S1490" s="66">
        <f t="shared" si="2461"/>
        <v>0</v>
      </c>
      <c r="T1490" s="10">
        <f t="shared" si="2479"/>
        <v>0.06</v>
      </c>
      <c r="U1490" s="74">
        <f t="shared" si="2458"/>
        <v>13</v>
      </c>
      <c r="V1490" s="74">
        <v>252</v>
      </c>
      <c r="W1490" s="70">
        <f t="shared" si="2470"/>
        <v>1.0030104580000001</v>
      </c>
      <c r="X1490" s="66">
        <f t="shared" si="2471"/>
        <v>40.159141290000001</v>
      </c>
      <c r="Y1490" s="66">
        <v>0</v>
      </c>
      <c r="Z1490" s="67">
        <f t="shared" si="2472"/>
        <v>0</v>
      </c>
      <c r="AA1490" s="68" t="str">
        <f t="shared" si="2480"/>
        <v>A+INCORP J=</v>
      </c>
      <c r="AB1490" s="11">
        <f t="shared" si="2481"/>
        <v>44160</v>
      </c>
      <c r="AC1490" s="3"/>
      <c r="AD1490" s="1"/>
      <c r="AE1490" s="11"/>
      <c r="AF1490" s="5"/>
      <c r="AG1490" s="1"/>
      <c r="AH1490" s="1"/>
      <c r="AI1490" s="1"/>
      <c r="AJ1490" s="1"/>
      <c r="AK1490" s="10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5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5"/>
      <c r="HA1490" s="5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  <c r="JK1490" s="1"/>
      <c r="JL1490" s="1"/>
      <c r="JM1490" s="1"/>
      <c r="JN1490" s="1"/>
      <c r="JO1490" s="1"/>
      <c r="JP1490" s="1"/>
      <c r="JQ1490" s="1"/>
      <c r="JR1490" s="1"/>
      <c r="JS1490" s="1"/>
      <c r="JT1490" s="1"/>
      <c r="JU1490" s="1"/>
      <c r="JV1490" s="1"/>
      <c r="JW1490" s="1"/>
      <c r="JX1490" s="1"/>
      <c r="JY1490" s="3"/>
      <c r="JZ1490" s="1"/>
      <c r="KA1490" s="1"/>
      <c r="KB1490" s="1"/>
      <c r="KC1490" s="1"/>
      <c r="KD1490" s="1"/>
      <c r="KE1490" s="1"/>
    </row>
    <row r="1491" spans="1:291" x14ac:dyDescent="0.2">
      <c r="A1491" s="196">
        <f t="shared" si="2473"/>
        <v>44149</v>
      </c>
      <c r="B1491" s="66">
        <f t="shared" si="2464"/>
        <v>13388.58940354</v>
      </c>
      <c r="C1491" s="66">
        <f t="shared" si="2462"/>
        <v>13269.34798237</v>
      </c>
      <c r="D1491" s="77">
        <f t="shared" si="2474"/>
        <v>5391.75</v>
      </c>
      <c r="E1491" s="67">
        <f>VLOOKUP(A1490,[1]Plan1!$DQ$117:$DS$314,3)</f>
        <v>5438.12</v>
      </c>
      <c r="F1491" s="11">
        <f t="shared" si="2475"/>
        <v>44131</v>
      </c>
      <c r="G1491" s="73">
        <f t="shared" si="2465"/>
        <v>8.6001761951128852E-3</v>
      </c>
      <c r="H1491" s="11">
        <f t="shared" si="2476"/>
        <v>44160</v>
      </c>
      <c r="I1491" s="11">
        <f t="shared" si="2466"/>
        <v>44160</v>
      </c>
      <c r="J1491" s="1">
        <f t="shared" si="2477"/>
        <v>21</v>
      </c>
      <c r="K1491" s="1">
        <f t="shared" si="2478"/>
        <v>14</v>
      </c>
      <c r="L1491" s="66">
        <f t="shared" si="2467"/>
        <v>1.00572526</v>
      </c>
      <c r="M1491" s="70">
        <f t="shared" si="2463"/>
        <v>1.0064004200000001</v>
      </c>
      <c r="N1491" s="70">
        <f t="shared" si="2457"/>
        <v>1.1373725625704301</v>
      </c>
      <c r="O1491" s="66">
        <f t="shared" si="2459"/>
        <v>1.14388431</v>
      </c>
      <c r="P1491" s="66">
        <f t="shared" si="2468"/>
        <v>13345.31844959</v>
      </c>
      <c r="Q1491" s="74">
        <f t="shared" si="2469"/>
        <v>0</v>
      </c>
      <c r="R1491" s="75">
        <f t="shared" si="2460"/>
        <v>0</v>
      </c>
      <c r="S1491" s="66">
        <f t="shared" si="2461"/>
        <v>0</v>
      </c>
      <c r="T1491" s="10">
        <f t="shared" si="2479"/>
        <v>0.06</v>
      </c>
      <c r="U1491" s="74">
        <f t="shared" si="2458"/>
        <v>14</v>
      </c>
      <c r="V1491" s="74">
        <v>252</v>
      </c>
      <c r="W1491" s="70">
        <f t="shared" si="2470"/>
        <v>1.0032424069999999</v>
      </c>
      <c r="X1491" s="66">
        <f t="shared" si="2471"/>
        <v>43.270953949999999</v>
      </c>
      <c r="Y1491" s="66">
        <v>0</v>
      </c>
      <c r="Z1491" s="67">
        <f t="shared" si="2472"/>
        <v>0</v>
      </c>
      <c r="AA1491" s="68" t="str">
        <f t="shared" si="2480"/>
        <v>A+INCORP J=</v>
      </c>
      <c r="AB1491" s="11">
        <f t="shared" si="2481"/>
        <v>44160</v>
      </c>
      <c r="AC1491" s="3"/>
      <c r="AD1491" s="1"/>
      <c r="AE1491" s="11"/>
      <c r="AF1491" s="5"/>
      <c r="AG1491" s="1"/>
      <c r="AH1491" s="1"/>
      <c r="AI1491" s="1"/>
      <c r="AJ1491" s="1"/>
      <c r="AK1491" s="10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5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5"/>
      <c r="HA1491" s="5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  <c r="JK1491" s="1"/>
      <c r="JL1491" s="1"/>
      <c r="JM1491" s="1"/>
      <c r="JN1491" s="1"/>
      <c r="JO1491" s="1"/>
      <c r="JP1491" s="1"/>
      <c r="JQ1491" s="1"/>
      <c r="JR1491" s="1"/>
      <c r="JS1491" s="1"/>
      <c r="JT1491" s="1"/>
      <c r="JU1491" s="1"/>
      <c r="JV1491" s="1"/>
      <c r="JW1491" s="1"/>
      <c r="JX1491" s="1"/>
      <c r="JY1491" s="3"/>
      <c r="JZ1491" s="1"/>
      <c r="KA1491" s="1"/>
      <c r="KB1491" s="1"/>
      <c r="KC1491" s="1"/>
      <c r="KD1491" s="1"/>
      <c r="KE1491" s="1"/>
    </row>
    <row r="1492" spans="1:291" x14ac:dyDescent="0.2">
      <c r="A1492" s="196">
        <f t="shared" si="2473"/>
        <v>44150</v>
      </c>
      <c r="B1492" s="66">
        <f t="shared" si="2464"/>
        <v>13388.58940354</v>
      </c>
      <c r="C1492" s="66">
        <f t="shared" si="2462"/>
        <v>13269.34798237</v>
      </c>
      <c r="D1492" s="77">
        <f t="shared" si="2474"/>
        <v>5391.75</v>
      </c>
      <c r="E1492" s="67">
        <f>VLOOKUP(A1491,[1]Plan1!$DQ$117:$DS$314,3)</f>
        <v>5438.12</v>
      </c>
      <c r="F1492" s="11">
        <f t="shared" si="2475"/>
        <v>44131</v>
      </c>
      <c r="G1492" s="73">
        <f t="shared" si="2465"/>
        <v>8.6001761951128852E-3</v>
      </c>
      <c r="H1492" s="11">
        <f t="shared" si="2476"/>
        <v>44160</v>
      </c>
      <c r="I1492" s="11">
        <f t="shared" si="2466"/>
        <v>44160</v>
      </c>
      <c r="J1492" s="1">
        <f t="shared" si="2477"/>
        <v>21</v>
      </c>
      <c r="K1492" s="1">
        <f t="shared" si="2478"/>
        <v>14</v>
      </c>
      <c r="L1492" s="66">
        <f t="shared" si="2467"/>
        <v>1.00572526</v>
      </c>
      <c r="M1492" s="70">
        <f t="shared" si="2463"/>
        <v>1.0064004200000001</v>
      </c>
      <c r="N1492" s="70">
        <f t="shared" si="2457"/>
        <v>1.1373725625704301</v>
      </c>
      <c r="O1492" s="66">
        <f t="shared" si="2459"/>
        <v>1.14388431</v>
      </c>
      <c r="P1492" s="66">
        <f t="shared" si="2468"/>
        <v>13345.31844959</v>
      </c>
      <c r="Q1492" s="74">
        <f t="shared" si="2469"/>
        <v>0</v>
      </c>
      <c r="R1492" s="75">
        <f t="shared" si="2460"/>
        <v>0</v>
      </c>
      <c r="S1492" s="66">
        <f t="shared" si="2461"/>
        <v>0</v>
      </c>
      <c r="T1492" s="10">
        <f t="shared" si="2479"/>
        <v>0.06</v>
      </c>
      <c r="U1492" s="74">
        <f t="shared" si="2458"/>
        <v>14</v>
      </c>
      <c r="V1492" s="74">
        <v>252</v>
      </c>
      <c r="W1492" s="70">
        <f t="shared" si="2470"/>
        <v>1.0032424069999999</v>
      </c>
      <c r="X1492" s="66">
        <f t="shared" si="2471"/>
        <v>43.270953949999999</v>
      </c>
      <c r="Y1492" s="66">
        <v>0</v>
      </c>
      <c r="Z1492" s="67">
        <f t="shared" si="2472"/>
        <v>0</v>
      </c>
      <c r="AA1492" s="68" t="str">
        <f t="shared" si="2480"/>
        <v>A+INCORP J=</v>
      </c>
      <c r="AB1492" s="11">
        <f t="shared" si="2481"/>
        <v>44160</v>
      </c>
      <c r="AC1492" s="3"/>
      <c r="AD1492" s="1"/>
      <c r="AE1492" s="11"/>
      <c r="AF1492" s="5"/>
      <c r="AG1492" s="1"/>
      <c r="AH1492" s="1"/>
      <c r="AI1492" s="1"/>
      <c r="AJ1492" s="1"/>
      <c r="AK1492" s="10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5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5"/>
      <c r="HA1492" s="5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  <c r="JK1492" s="1"/>
      <c r="JL1492" s="1"/>
      <c r="JM1492" s="1"/>
      <c r="JN1492" s="1"/>
      <c r="JO1492" s="1"/>
      <c r="JP1492" s="1"/>
      <c r="JQ1492" s="1"/>
      <c r="JR1492" s="1"/>
      <c r="JS1492" s="1"/>
      <c r="JT1492" s="1"/>
      <c r="JU1492" s="1"/>
      <c r="JV1492" s="1"/>
      <c r="JW1492" s="1"/>
      <c r="JX1492" s="1"/>
      <c r="JY1492" s="3"/>
      <c r="JZ1492" s="1"/>
      <c r="KA1492" s="1"/>
      <c r="KB1492" s="1"/>
      <c r="KC1492" s="1"/>
      <c r="KD1492" s="1"/>
      <c r="KE1492" s="1"/>
    </row>
    <row r="1493" spans="1:291" x14ac:dyDescent="0.2">
      <c r="A1493" s="196">
        <f t="shared" si="2473"/>
        <v>44151</v>
      </c>
      <c r="B1493" s="66">
        <f t="shared" si="2464"/>
        <v>13388.58940354</v>
      </c>
      <c r="C1493" s="66">
        <f t="shared" si="2462"/>
        <v>13269.34798237</v>
      </c>
      <c r="D1493" s="77">
        <f t="shared" si="2474"/>
        <v>5391.75</v>
      </c>
      <c r="E1493" s="67">
        <f>VLOOKUP(A1492,[1]Plan1!$DQ$117:$DS$314,3)</f>
        <v>5438.12</v>
      </c>
      <c r="F1493" s="11">
        <f t="shared" si="2475"/>
        <v>44131</v>
      </c>
      <c r="G1493" s="73">
        <f t="shared" si="2465"/>
        <v>8.6001761951128852E-3</v>
      </c>
      <c r="H1493" s="11">
        <f t="shared" si="2476"/>
        <v>44160</v>
      </c>
      <c r="I1493" s="11">
        <f t="shared" si="2466"/>
        <v>44160</v>
      </c>
      <c r="J1493" s="1">
        <f t="shared" si="2477"/>
        <v>21</v>
      </c>
      <c r="K1493" s="1">
        <f t="shared" si="2478"/>
        <v>14</v>
      </c>
      <c r="L1493" s="66">
        <f t="shared" si="2467"/>
        <v>1.00572526</v>
      </c>
      <c r="M1493" s="70">
        <f t="shared" si="2463"/>
        <v>1.0064004200000001</v>
      </c>
      <c r="N1493" s="70">
        <f t="shared" si="2457"/>
        <v>1.1373725625704301</v>
      </c>
      <c r="O1493" s="66">
        <f t="shared" si="2459"/>
        <v>1.14388431</v>
      </c>
      <c r="P1493" s="66">
        <f t="shared" si="2468"/>
        <v>13345.31844959</v>
      </c>
      <c r="Q1493" s="74">
        <f t="shared" si="2469"/>
        <v>0</v>
      </c>
      <c r="R1493" s="75">
        <f t="shared" si="2460"/>
        <v>0</v>
      </c>
      <c r="S1493" s="66">
        <f t="shared" si="2461"/>
        <v>0</v>
      </c>
      <c r="T1493" s="10">
        <f t="shared" si="2479"/>
        <v>0.06</v>
      </c>
      <c r="U1493" s="74">
        <f t="shared" si="2458"/>
        <v>14</v>
      </c>
      <c r="V1493" s="74">
        <v>252</v>
      </c>
      <c r="W1493" s="70">
        <f t="shared" si="2470"/>
        <v>1.0032424069999999</v>
      </c>
      <c r="X1493" s="66">
        <f t="shared" si="2471"/>
        <v>43.270953949999999</v>
      </c>
      <c r="Y1493" s="66">
        <v>0</v>
      </c>
      <c r="Z1493" s="67">
        <f t="shared" si="2472"/>
        <v>0</v>
      </c>
      <c r="AA1493" s="68" t="str">
        <f t="shared" si="2480"/>
        <v>A+INCORP J=</v>
      </c>
      <c r="AB1493" s="11">
        <f t="shared" si="2481"/>
        <v>44160</v>
      </c>
      <c r="AC1493" s="3"/>
      <c r="AD1493" s="1"/>
      <c r="AE1493" s="11"/>
      <c r="AF1493" s="5"/>
      <c r="AG1493" s="1"/>
      <c r="AH1493" s="1"/>
      <c r="AI1493" s="1"/>
      <c r="AJ1493" s="1"/>
      <c r="AK1493" s="10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5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5"/>
      <c r="HA1493" s="5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3"/>
      <c r="JZ1493" s="1"/>
      <c r="KA1493" s="1"/>
      <c r="KB1493" s="1"/>
      <c r="KC1493" s="1"/>
      <c r="KD1493" s="1"/>
      <c r="KE1493" s="1"/>
    </row>
    <row r="1494" spans="1:291" x14ac:dyDescent="0.2">
      <c r="A1494" s="196">
        <f t="shared" si="2473"/>
        <v>44152</v>
      </c>
      <c r="B1494" s="66">
        <f t="shared" si="2464"/>
        <v>13397.14754217</v>
      </c>
      <c r="C1494" s="66">
        <f t="shared" si="2462"/>
        <v>13269.34798237</v>
      </c>
      <c r="D1494" s="77">
        <f t="shared" si="2474"/>
        <v>5391.75</v>
      </c>
      <c r="E1494" s="67">
        <f>VLOOKUP(A1493,[1]Plan1!$DQ$117:$DS$314,3)</f>
        <v>5438.12</v>
      </c>
      <c r="F1494" s="11">
        <f t="shared" si="2475"/>
        <v>44131</v>
      </c>
      <c r="G1494" s="73">
        <f t="shared" si="2465"/>
        <v>8.6001761951128852E-3</v>
      </c>
      <c r="H1494" s="11">
        <f t="shared" si="2476"/>
        <v>44160</v>
      </c>
      <c r="I1494" s="11">
        <f t="shared" si="2466"/>
        <v>44160</v>
      </c>
      <c r="J1494" s="1">
        <f t="shared" si="2477"/>
        <v>21</v>
      </c>
      <c r="K1494" s="1">
        <f t="shared" si="2478"/>
        <v>15</v>
      </c>
      <c r="L1494" s="66">
        <f t="shared" si="2467"/>
        <v>1.0061354600000001</v>
      </c>
      <c r="M1494" s="70">
        <f t="shared" si="2463"/>
        <v>1.0064004200000001</v>
      </c>
      <c r="N1494" s="70">
        <f t="shared" si="2457"/>
        <v>1.1373725625704301</v>
      </c>
      <c r="O1494" s="66">
        <f t="shared" si="2459"/>
        <v>1.1443508600000001</v>
      </c>
      <c r="P1494" s="66">
        <f t="shared" si="2468"/>
        <v>13350.76153614</v>
      </c>
      <c r="Q1494" s="74">
        <f t="shared" si="2469"/>
        <v>0</v>
      </c>
      <c r="R1494" s="75">
        <f t="shared" si="2460"/>
        <v>0</v>
      </c>
      <c r="S1494" s="66">
        <f t="shared" si="2461"/>
        <v>0</v>
      </c>
      <c r="T1494" s="10">
        <f t="shared" si="2479"/>
        <v>0.06</v>
      </c>
      <c r="U1494" s="74">
        <f t="shared" si="2458"/>
        <v>15</v>
      </c>
      <c r="V1494" s="74">
        <v>252</v>
      </c>
      <c r="W1494" s="70">
        <f t="shared" si="2470"/>
        <v>1.0034744090000001</v>
      </c>
      <c r="X1494" s="66">
        <f t="shared" si="2471"/>
        <v>46.386006029999997</v>
      </c>
      <c r="Y1494" s="66">
        <v>0</v>
      </c>
      <c r="Z1494" s="67">
        <f t="shared" si="2472"/>
        <v>0</v>
      </c>
      <c r="AA1494" s="68" t="str">
        <f t="shared" si="2480"/>
        <v>A+INCORP J=</v>
      </c>
      <c r="AB1494" s="11">
        <f t="shared" si="2481"/>
        <v>44160</v>
      </c>
      <c r="AC1494" s="3"/>
      <c r="AD1494" s="1"/>
      <c r="AE1494" s="11"/>
      <c r="AF1494" s="5"/>
      <c r="AG1494" s="1"/>
      <c r="AH1494" s="1"/>
      <c r="AI1494" s="1"/>
      <c r="AJ1494" s="1"/>
      <c r="AK1494" s="10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5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5"/>
      <c r="HA1494" s="5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  <c r="JK1494" s="1"/>
      <c r="JL1494" s="1"/>
      <c r="JM1494" s="1"/>
      <c r="JN1494" s="1"/>
      <c r="JO1494" s="1"/>
      <c r="JP1494" s="1"/>
      <c r="JQ1494" s="1"/>
      <c r="JR1494" s="1"/>
      <c r="JS1494" s="1"/>
      <c r="JT1494" s="1"/>
      <c r="JU1494" s="1"/>
      <c r="JV1494" s="1"/>
      <c r="JW1494" s="1"/>
      <c r="JX1494" s="1"/>
      <c r="JY1494" s="3"/>
      <c r="JZ1494" s="1"/>
      <c r="KA1494" s="1"/>
      <c r="KB1494" s="1"/>
      <c r="KC1494" s="1"/>
      <c r="KD1494" s="1"/>
      <c r="KE1494" s="1"/>
    </row>
    <row r="1495" spans="1:291" x14ac:dyDescent="0.2">
      <c r="A1495" s="196">
        <f t="shared" si="2473"/>
        <v>44153</v>
      </c>
      <c r="B1495" s="66">
        <f t="shared" si="2464"/>
        <v>13405.71119179</v>
      </c>
      <c r="C1495" s="66">
        <f t="shared" si="2462"/>
        <v>13269.34798237</v>
      </c>
      <c r="D1495" s="77">
        <f t="shared" si="2474"/>
        <v>5391.75</v>
      </c>
      <c r="E1495" s="67">
        <f>VLOOKUP(A1494,[1]Plan1!$DQ$117:$DS$314,3)</f>
        <v>5438.12</v>
      </c>
      <c r="F1495" s="11">
        <f t="shared" si="2475"/>
        <v>44131</v>
      </c>
      <c r="G1495" s="73">
        <f t="shared" si="2465"/>
        <v>8.6001761951128852E-3</v>
      </c>
      <c r="H1495" s="11">
        <f t="shared" si="2476"/>
        <v>44160</v>
      </c>
      <c r="I1495" s="11">
        <f t="shared" si="2466"/>
        <v>44160</v>
      </c>
      <c r="J1495" s="1">
        <f t="shared" si="2477"/>
        <v>21</v>
      </c>
      <c r="K1495" s="1">
        <f t="shared" si="2478"/>
        <v>16</v>
      </c>
      <c r="L1495" s="66">
        <f t="shared" si="2467"/>
        <v>1.0065458300000001</v>
      </c>
      <c r="M1495" s="70">
        <f t="shared" si="2463"/>
        <v>1.0064004200000001</v>
      </c>
      <c r="N1495" s="70">
        <f t="shared" si="2457"/>
        <v>1.1373725625704301</v>
      </c>
      <c r="O1495" s="66">
        <f t="shared" si="2459"/>
        <v>1.14481761</v>
      </c>
      <c r="P1495" s="66">
        <f t="shared" si="2468"/>
        <v>13356.20687847</v>
      </c>
      <c r="Q1495" s="74">
        <f t="shared" si="2469"/>
        <v>0</v>
      </c>
      <c r="R1495" s="75">
        <f t="shared" si="2460"/>
        <v>0</v>
      </c>
      <c r="S1495" s="66">
        <f t="shared" si="2461"/>
        <v>0</v>
      </c>
      <c r="T1495" s="10">
        <f t="shared" si="2479"/>
        <v>0.06</v>
      </c>
      <c r="U1495" s="74">
        <f t="shared" si="2458"/>
        <v>16</v>
      </c>
      <c r="V1495" s="74">
        <v>252</v>
      </c>
      <c r="W1495" s="70">
        <f t="shared" si="2470"/>
        <v>1.003706465</v>
      </c>
      <c r="X1495" s="66">
        <f t="shared" si="2471"/>
        <v>49.504313320000001</v>
      </c>
      <c r="Y1495" s="66">
        <v>0</v>
      </c>
      <c r="Z1495" s="67">
        <f t="shared" si="2472"/>
        <v>0</v>
      </c>
      <c r="AA1495" s="68" t="str">
        <f t="shared" si="2480"/>
        <v>A+INCORP J=</v>
      </c>
      <c r="AB1495" s="11">
        <f t="shared" si="2481"/>
        <v>44160</v>
      </c>
      <c r="AC1495" s="3"/>
      <c r="AD1495" s="1"/>
      <c r="AE1495" s="11"/>
      <c r="AF1495" s="5"/>
      <c r="AG1495" s="1"/>
      <c r="AH1495" s="1"/>
      <c r="AI1495" s="1"/>
      <c r="AJ1495" s="1"/>
      <c r="AK1495" s="10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5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5"/>
      <c r="HA1495" s="5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  <c r="JK1495" s="1"/>
      <c r="JL1495" s="1"/>
      <c r="JM1495" s="1"/>
      <c r="JN1495" s="1"/>
      <c r="JO1495" s="1"/>
      <c r="JP1495" s="1"/>
      <c r="JQ1495" s="1"/>
      <c r="JR1495" s="1"/>
      <c r="JS1495" s="1"/>
      <c r="JT1495" s="1"/>
      <c r="JU1495" s="1"/>
      <c r="JV1495" s="1"/>
      <c r="JW1495" s="1"/>
      <c r="JX1495" s="1"/>
      <c r="JY1495" s="3"/>
      <c r="JZ1495" s="1"/>
      <c r="KA1495" s="1"/>
      <c r="KB1495" s="1"/>
      <c r="KC1495" s="1"/>
      <c r="KD1495" s="1"/>
      <c r="KE1495" s="1"/>
    </row>
    <row r="1496" spans="1:291" x14ac:dyDescent="0.2">
      <c r="A1496" s="196">
        <f t="shared" si="2473"/>
        <v>44154</v>
      </c>
      <c r="B1496" s="66">
        <f t="shared" si="2464"/>
        <v>13414.28022165</v>
      </c>
      <c r="C1496" s="66">
        <f t="shared" si="2462"/>
        <v>13269.34798237</v>
      </c>
      <c r="D1496" s="77">
        <f t="shared" si="2474"/>
        <v>5391.75</v>
      </c>
      <c r="E1496" s="67">
        <f>VLOOKUP(A1495,[1]Plan1!$DQ$117:$DS$314,3)</f>
        <v>5438.12</v>
      </c>
      <c r="F1496" s="11">
        <f t="shared" si="2475"/>
        <v>44131</v>
      </c>
      <c r="G1496" s="73">
        <f t="shared" si="2465"/>
        <v>8.6001761951128852E-3</v>
      </c>
      <c r="H1496" s="11">
        <f t="shared" si="2476"/>
        <v>44160</v>
      </c>
      <c r="I1496" s="11">
        <f t="shared" si="2466"/>
        <v>44160</v>
      </c>
      <c r="J1496" s="1">
        <f t="shared" si="2477"/>
        <v>21</v>
      </c>
      <c r="K1496" s="1">
        <f t="shared" si="2478"/>
        <v>17</v>
      </c>
      <c r="L1496" s="66">
        <f t="shared" si="2467"/>
        <v>1.00695636</v>
      </c>
      <c r="M1496" s="70">
        <f t="shared" si="2463"/>
        <v>1.0064004200000001</v>
      </c>
      <c r="N1496" s="70">
        <f t="shared" si="2457"/>
        <v>1.1373725625704301</v>
      </c>
      <c r="O1496" s="66">
        <f t="shared" si="2459"/>
        <v>1.1452845300000001</v>
      </c>
      <c r="P1496" s="66">
        <f t="shared" si="2468"/>
        <v>13361.6543439</v>
      </c>
      <c r="Q1496" s="74">
        <f t="shared" si="2469"/>
        <v>0</v>
      </c>
      <c r="R1496" s="75">
        <f t="shared" si="2460"/>
        <v>0</v>
      </c>
      <c r="S1496" s="66">
        <f t="shared" si="2461"/>
        <v>0</v>
      </c>
      <c r="T1496" s="10">
        <f t="shared" si="2479"/>
        <v>0.06</v>
      </c>
      <c r="U1496" s="74">
        <f t="shared" si="2458"/>
        <v>17</v>
      </c>
      <c r="V1496" s="74">
        <v>252</v>
      </c>
      <c r="W1496" s="70">
        <f t="shared" si="2470"/>
        <v>1.0039385750000001</v>
      </c>
      <c r="X1496" s="66">
        <f t="shared" si="2471"/>
        <v>52.625877750000001</v>
      </c>
      <c r="Y1496" s="66">
        <v>0</v>
      </c>
      <c r="Z1496" s="67">
        <f t="shared" si="2472"/>
        <v>0</v>
      </c>
      <c r="AA1496" s="68" t="str">
        <f t="shared" si="2480"/>
        <v>A+INCORP J=</v>
      </c>
      <c r="AB1496" s="11">
        <f t="shared" si="2481"/>
        <v>44160</v>
      </c>
      <c r="AC1496" s="3"/>
      <c r="AD1496" s="1"/>
      <c r="AE1496" s="11"/>
      <c r="AF1496" s="5"/>
      <c r="AG1496" s="1"/>
      <c r="AH1496" s="1"/>
      <c r="AI1496" s="1"/>
      <c r="AJ1496" s="1"/>
      <c r="AK1496" s="10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5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5"/>
      <c r="HA1496" s="5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  <c r="JK1496" s="1"/>
      <c r="JL1496" s="1"/>
      <c r="JM1496" s="1"/>
      <c r="JN1496" s="1"/>
      <c r="JO1496" s="1"/>
      <c r="JP1496" s="1"/>
      <c r="JQ1496" s="1"/>
      <c r="JR1496" s="1"/>
      <c r="JS1496" s="1"/>
      <c r="JT1496" s="1"/>
      <c r="JU1496" s="1"/>
      <c r="JV1496" s="1"/>
      <c r="JW1496" s="1"/>
      <c r="JX1496" s="1"/>
      <c r="JY1496" s="3"/>
      <c r="JZ1496" s="1"/>
      <c r="KA1496" s="1"/>
      <c r="KB1496" s="1"/>
      <c r="KC1496" s="1"/>
      <c r="KD1496" s="1"/>
      <c r="KE1496" s="1"/>
    </row>
    <row r="1497" spans="1:291" x14ac:dyDescent="0.2">
      <c r="A1497" s="196">
        <f t="shared" si="2473"/>
        <v>44155</v>
      </c>
      <c r="B1497" s="66">
        <f t="shared" si="2464"/>
        <v>13422.85475398</v>
      </c>
      <c r="C1497" s="66">
        <f t="shared" si="2462"/>
        <v>13269.34798237</v>
      </c>
      <c r="D1497" s="77">
        <f t="shared" si="2474"/>
        <v>5391.75</v>
      </c>
      <c r="E1497" s="67">
        <f>VLOOKUP(A1496,[1]Plan1!$DQ$117:$DS$314,3)</f>
        <v>5438.12</v>
      </c>
      <c r="F1497" s="11">
        <f t="shared" si="2475"/>
        <v>44131</v>
      </c>
      <c r="G1497" s="73">
        <f t="shared" si="2465"/>
        <v>8.6001761951128852E-3</v>
      </c>
      <c r="H1497" s="11">
        <f t="shared" si="2476"/>
        <v>44160</v>
      </c>
      <c r="I1497" s="11">
        <f t="shared" si="2466"/>
        <v>44160</v>
      </c>
      <c r="J1497" s="1">
        <f t="shared" si="2477"/>
        <v>21</v>
      </c>
      <c r="K1497" s="1">
        <f t="shared" si="2478"/>
        <v>18</v>
      </c>
      <c r="L1497" s="66">
        <f t="shared" si="2467"/>
        <v>1.00736706</v>
      </c>
      <c r="M1497" s="70">
        <f t="shared" si="2463"/>
        <v>1.0064004200000001</v>
      </c>
      <c r="N1497" s="70">
        <f t="shared" si="2457"/>
        <v>1.1373725625704301</v>
      </c>
      <c r="O1497" s="66">
        <f t="shared" si="2459"/>
        <v>1.14575165</v>
      </c>
      <c r="P1497" s="66">
        <f t="shared" si="2468"/>
        <v>13367.104065109999</v>
      </c>
      <c r="Q1497" s="74">
        <f t="shared" si="2469"/>
        <v>0</v>
      </c>
      <c r="R1497" s="75">
        <f t="shared" si="2460"/>
        <v>0</v>
      </c>
      <c r="S1497" s="66">
        <f t="shared" si="2461"/>
        <v>0</v>
      </c>
      <c r="T1497" s="10">
        <f t="shared" si="2479"/>
        <v>0.06</v>
      </c>
      <c r="U1497" s="74">
        <f t="shared" si="2458"/>
        <v>18</v>
      </c>
      <c r="V1497" s="74">
        <v>252</v>
      </c>
      <c r="W1497" s="70">
        <f t="shared" si="2470"/>
        <v>1.004170738</v>
      </c>
      <c r="X1497" s="66">
        <f t="shared" si="2471"/>
        <v>55.750688869999998</v>
      </c>
      <c r="Y1497" s="66">
        <v>0</v>
      </c>
      <c r="Z1497" s="67">
        <f t="shared" si="2472"/>
        <v>0</v>
      </c>
      <c r="AA1497" s="68" t="str">
        <f t="shared" si="2480"/>
        <v>A+INCORP J=</v>
      </c>
      <c r="AB1497" s="11">
        <f t="shared" si="2481"/>
        <v>44160</v>
      </c>
      <c r="AC1497" s="3"/>
      <c r="AD1497" s="1"/>
      <c r="AE1497" s="11"/>
      <c r="AF1497" s="5"/>
      <c r="AG1497" s="1"/>
      <c r="AH1497" s="1"/>
      <c r="AI1497" s="1"/>
      <c r="AJ1497" s="1"/>
      <c r="AK1497" s="10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5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5"/>
      <c r="HA1497" s="5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  <c r="JK1497" s="1"/>
      <c r="JL1497" s="1"/>
      <c r="JM1497" s="1"/>
      <c r="JN1497" s="1"/>
      <c r="JO1497" s="1"/>
      <c r="JP1497" s="1"/>
      <c r="JQ1497" s="1"/>
      <c r="JR1497" s="1"/>
      <c r="JS1497" s="1"/>
      <c r="JT1497" s="1"/>
      <c r="JU1497" s="1"/>
      <c r="JV1497" s="1"/>
      <c r="JW1497" s="1"/>
      <c r="JX1497" s="1"/>
      <c r="JY1497" s="3"/>
      <c r="JZ1497" s="1"/>
      <c r="KA1497" s="1"/>
      <c r="KB1497" s="1"/>
      <c r="KC1497" s="1"/>
      <c r="KD1497" s="1"/>
      <c r="KE1497" s="1"/>
    </row>
    <row r="1498" spans="1:291" x14ac:dyDescent="0.2">
      <c r="A1498" s="196">
        <f t="shared" si="2473"/>
        <v>44156</v>
      </c>
      <c r="B1498" s="66">
        <f t="shared" si="2464"/>
        <v>13431.434804600001</v>
      </c>
      <c r="C1498" s="66">
        <f t="shared" si="2462"/>
        <v>13269.34798237</v>
      </c>
      <c r="D1498" s="77">
        <f t="shared" si="2474"/>
        <v>5391.75</v>
      </c>
      <c r="E1498" s="67">
        <f>VLOOKUP(A1497,[1]Plan1!$DQ$117:$DS$314,3)</f>
        <v>5438.12</v>
      </c>
      <c r="F1498" s="11">
        <f t="shared" si="2475"/>
        <v>44131</v>
      </c>
      <c r="G1498" s="73">
        <f t="shared" si="2465"/>
        <v>8.6001761951128852E-3</v>
      </c>
      <c r="H1498" s="11">
        <f t="shared" si="2476"/>
        <v>44160</v>
      </c>
      <c r="I1498" s="11">
        <f t="shared" si="2466"/>
        <v>44160</v>
      </c>
      <c r="J1498" s="1">
        <f t="shared" si="2477"/>
        <v>21</v>
      </c>
      <c r="K1498" s="1">
        <f t="shared" si="2478"/>
        <v>19</v>
      </c>
      <c r="L1498" s="66">
        <f t="shared" si="2467"/>
        <v>1.00777793</v>
      </c>
      <c r="M1498" s="70">
        <f t="shared" si="2463"/>
        <v>1.0064004200000001</v>
      </c>
      <c r="N1498" s="70">
        <f t="shared" si="2457"/>
        <v>1.1373725625704301</v>
      </c>
      <c r="O1498" s="66">
        <f t="shared" si="2459"/>
        <v>1.1462189599999999</v>
      </c>
      <c r="P1498" s="66">
        <f t="shared" si="2468"/>
        <v>13372.556042120001</v>
      </c>
      <c r="Q1498" s="74">
        <f t="shared" si="2469"/>
        <v>0</v>
      </c>
      <c r="R1498" s="75">
        <f t="shared" si="2460"/>
        <v>0</v>
      </c>
      <c r="S1498" s="66">
        <f t="shared" si="2461"/>
        <v>0</v>
      </c>
      <c r="T1498" s="10">
        <f t="shared" si="2479"/>
        <v>0.06</v>
      </c>
      <c r="U1498" s="74">
        <f t="shared" si="2458"/>
        <v>19</v>
      </c>
      <c r="V1498" s="74">
        <v>252</v>
      </c>
      <c r="W1498" s="70">
        <f t="shared" si="2470"/>
        <v>1.004402955</v>
      </c>
      <c r="X1498" s="66">
        <f t="shared" si="2471"/>
        <v>58.878762479999999</v>
      </c>
      <c r="Y1498" s="66">
        <v>0</v>
      </c>
      <c r="Z1498" s="67">
        <f t="shared" si="2472"/>
        <v>0</v>
      </c>
      <c r="AA1498" s="68" t="str">
        <f t="shared" si="2480"/>
        <v>A+INCORP J=</v>
      </c>
      <c r="AB1498" s="11">
        <f t="shared" si="2481"/>
        <v>44160</v>
      </c>
      <c r="AC1498" s="3"/>
      <c r="AD1498" s="1"/>
      <c r="AE1498" s="11"/>
      <c r="AF1498" s="5"/>
      <c r="AG1498" s="1"/>
      <c r="AH1498" s="1"/>
      <c r="AI1498" s="1"/>
      <c r="AJ1498" s="1"/>
      <c r="AK1498" s="10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5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5"/>
      <c r="HA1498" s="5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  <c r="JK1498" s="1"/>
      <c r="JL1498" s="1"/>
      <c r="JM1498" s="1"/>
      <c r="JN1498" s="1"/>
      <c r="JO1498" s="1"/>
      <c r="JP1498" s="1"/>
      <c r="JQ1498" s="1"/>
      <c r="JR1498" s="1"/>
      <c r="JS1498" s="1"/>
      <c r="JT1498" s="1"/>
      <c r="JU1498" s="1"/>
      <c r="JV1498" s="1"/>
      <c r="JW1498" s="1"/>
      <c r="JX1498" s="1"/>
      <c r="JY1498" s="3"/>
      <c r="JZ1498" s="1"/>
      <c r="KA1498" s="1"/>
      <c r="KB1498" s="1"/>
      <c r="KC1498" s="1"/>
      <c r="KD1498" s="1"/>
      <c r="KE1498" s="1"/>
    </row>
    <row r="1499" spans="1:291" x14ac:dyDescent="0.2">
      <c r="A1499" s="196">
        <f t="shared" si="2473"/>
        <v>44157</v>
      </c>
      <c r="B1499" s="66">
        <f t="shared" si="2464"/>
        <v>13431.434804600001</v>
      </c>
      <c r="C1499" s="66">
        <f t="shared" si="2462"/>
        <v>13269.34798237</v>
      </c>
      <c r="D1499" s="77">
        <f t="shared" si="2474"/>
        <v>5391.75</v>
      </c>
      <c r="E1499" s="67">
        <f>VLOOKUP(A1498,[1]Plan1!$DQ$117:$DS$314,3)</f>
        <v>5438.12</v>
      </c>
      <c r="F1499" s="11">
        <f t="shared" si="2475"/>
        <v>44131</v>
      </c>
      <c r="G1499" s="73">
        <f t="shared" si="2465"/>
        <v>8.6001761951128852E-3</v>
      </c>
      <c r="H1499" s="11">
        <f t="shared" si="2476"/>
        <v>44160</v>
      </c>
      <c r="I1499" s="11">
        <f t="shared" si="2466"/>
        <v>44160</v>
      </c>
      <c r="J1499" s="1">
        <f t="shared" si="2477"/>
        <v>21</v>
      </c>
      <c r="K1499" s="1">
        <f t="shared" si="2478"/>
        <v>19</v>
      </c>
      <c r="L1499" s="66">
        <f t="shared" si="2467"/>
        <v>1.00777793</v>
      </c>
      <c r="M1499" s="70">
        <f t="shared" si="2463"/>
        <v>1.0064004200000001</v>
      </c>
      <c r="N1499" s="70">
        <f t="shared" si="2457"/>
        <v>1.1373725625704301</v>
      </c>
      <c r="O1499" s="66">
        <f t="shared" si="2459"/>
        <v>1.1462189599999999</v>
      </c>
      <c r="P1499" s="66">
        <f t="shared" si="2468"/>
        <v>13372.556042120001</v>
      </c>
      <c r="Q1499" s="74">
        <f t="shared" si="2469"/>
        <v>0</v>
      </c>
      <c r="R1499" s="75">
        <f t="shared" si="2460"/>
        <v>0</v>
      </c>
      <c r="S1499" s="66">
        <f t="shared" si="2461"/>
        <v>0</v>
      </c>
      <c r="T1499" s="10">
        <f t="shared" si="2479"/>
        <v>0.06</v>
      </c>
      <c r="U1499" s="74">
        <f t="shared" si="2458"/>
        <v>19</v>
      </c>
      <c r="V1499" s="74">
        <v>252</v>
      </c>
      <c r="W1499" s="70">
        <f t="shared" si="2470"/>
        <v>1.004402955</v>
      </c>
      <c r="X1499" s="66">
        <f t="shared" si="2471"/>
        <v>58.878762479999999</v>
      </c>
      <c r="Y1499" s="66">
        <v>0</v>
      </c>
      <c r="Z1499" s="67">
        <f t="shared" si="2472"/>
        <v>0</v>
      </c>
      <c r="AA1499" s="68" t="str">
        <f t="shared" si="2480"/>
        <v>A+INCORP J=</v>
      </c>
      <c r="AB1499" s="11">
        <f t="shared" si="2481"/>
        <v>44160</v>
      </c>
      <c r="AC1499" s="3"/>
      <c r="AD1499" s="1"/>
      <c r="AE1499" s="11"/>
      <c r="AF1499" s="5"/>
      <c r="AG1499" s="1"/>
      <c r="AH1499" s="1"/>
      <c r="AI1499" s="1"/>
      <c r="AJ1499" s="1"/>
      <c r="AK1499" s="10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5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5"/>
      <c r="HA1499" s="5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  <c r="JK1499" s="1"/>
      <c r="JL1499" s="1"/>
      <c r="JM1499" s="1"/>
      <c r="JN1499" s="1"/>
      <c r="JO1499" s="1"/>
      <c r="JP1499" s="1"/>
      <c r="JQ1499" s="1"/>
      <c r="JR1499" s="1"/>
      <c r="JS1499" s="1"/>
      <c r="JT1499" s="1"/>
      <c r="JU1499" s="1"/>
      <c r="JV1499" s="1"/>
      <c r="JW1499" s="1"/>
      <c r="JX1499" s="1"/>
      <c r="JY1499" s="3"/>
      <c r="JZ1499" s="1"/>
      <c r="KA1499" s="1"/>
      <c r="KB1499" s="1"/>
      <c r="KC1499" s="1"/>
      <c r="KD1499" s="1"/>
      <c r="KE1499" s="1"/>
    </row>
    <row r="1500" spans="1:291" x14ac:dyDescent="0.2">
      <c r="A1500" s="196">
        <f t="shared" si="2473"/>
        <v>44158</v>
      </c>
      <c r="B1500" s="66">
        <f t="shared" si="2464"/>
        <v>13431.434804600001</v>
      </c>
      <c r="C1500" s="66">
        <f t="shared" si="2462"/>
        <v>13269.34798237</v>
      </c>
      <c r="D1500" s="77">
        <f t="shared" si="2474"/>
        <v>5391.75</v>
      </c>
      <c r="E1500" s="67">
        <f>VLOOKUP(A1499,[1]Plan1!$DQ$117:$DS$314,3)</f>
        <v>5438.12</v>
      </c>
      <c r="F1500" s="11">
        <f t="shared" si="2475"/>
        <v>44131</v>
      </c>
      <c r="G1500" s="73">
        <f t="shared" si="2465"/>
        <v>8.6001761951128852E-3</v>
      </c>
      <c r="H1500" s="11">
        <f t="shared" si="2476"/>
        <v>44160</v>
      </c>
      <c r="I1500" s="11">
        <f t="shared" si="2466"/>
        <v>44160</v>
      </c>
      <c r="J1500" s="1">
        <f t="shared" si="2477"/>
        <v>21</v>
      </c>
      <c r="K1500" s="1">
        <f t="shared" si="2478"/>
        <v>19</v>
      </c>
      <c r="L1500" s="66">
        <f t="shared" si="2467"/>
        <v>1.00777793</v>
      </c>
      <c r="M1500" s="70">
        <f t="shared" si="2463"/>
        <v>1.0064004200000001</v>
      </c>
      <c r="N1500" s="70">
        <f t="shared" si="2457"/>
        <v>1.1373725625704301</v>
      </c>
      <c r="O1500" s="66">
        <f t="shared" si="2459"/>
        <v>1.1462189599999999</v>
      </c>
      <c r="P1500" s="66">
        <f t="shared" si="2468"/>
        <v>13372.556042120001</v>
      </c>
      <c r="Q1500" s="74">
        <f t="shared" si="2469"/>
        <v>0</v>
      </c>
      <c r="R1500" s="75">
        <f t="shared" si="2460"/>
        <v>0</v>
      </c>
      <c r="S1500" s="66">
        <f t="shared" si="2461"/>
        <v>0</v>
      </c>
      <c r="T1500" s="10">
        <f t="shared" si="2479"/>
        <v>0.06</v>
      </c>
      <c r="U1500" s="74">
        <f t="shared" si="2458"/>
        <v>19</v>
      </c>
      <c r="V1500" s="74">
        <v>252</v>
      </c>
      <c r="W1500" s="70">
        <f t="shared" si="2470"/>
        <v>1.004402955</v>
      </c>
      <c r="X1500" s="66">
        <f t="shared" si="2471"/>
        <v>58.878762479999999</v>
      </c>
      <c r="Y1500" s="66">
        <v>0</v>
      </c>
      <c r="Z1500" s="67">
        <f t="shared" si="2472"/>
        <v>0</v>
      </c>
      <c r="AA1500" s="68" t="str">
        <f t="shared" si="2480"/>
        <v>A+INCORP J=</v>
      </c>
      <c r="AB1500" s="11">
        <f t="shared" si="2481"/>
        <v>44160</v>
      </c>
      <c r="AC1500" s="3"/>
      <c r="AD1500" s="1"/>
      <c r="AE1500" s="11"/>
      <c r="AF1500" s="5"/>
      <c r="AG1500" s="1"/>
      <c r="AH1500" s="1"/>
      <c r="AI1500" s="1"/>
      <c r="AJ1500" s="1"/>
      <c r="AK1500" s="10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5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5"/>
      <c r="HA1500" s="5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  <c r="JK1500" s="1"/>
      <c r="JL1500" s="1"/>
      <c r="JM1500" s="1"/>
      <c r="JN1500" s="1"/>
      <c r="JO1500" s="1"/>
      <c r="JP1500" s="1"/>
      <c r="JQ1500" s="1"/>
      <c r="JR1500" s="1"/>
      <c r="JS1500" s="1"/>
      <c r="JT1500" s="1"/>
      <c r="JU1500" s="1"/>
      <c r="JV1500" s="1"/>
      <c r="JW1500" s="1"/>
      <c r="JX1500" s="1"/>
      <c r="JY1500" s="3"/>
      <c r="JZ1500" s="1"/>
      <c r="KA1500" s="1"/>
      <c r="KB1500" s="1"/>
      <c r="KC1500" s="1"/>
      <c r="KD1500" s="1"/>
      <c r="KE1500" s="1"/>
    </row>
    <row r="1501" spans="1:291" x14ac:dyDescent="0.2">
      <c r="A1501" s="196">
        <f t="shared" si="2473"/>
        <v>44159</v>
      </c>
      <c r="B1501" s="66">
        <f t="shared" si="2464"/>
        <v>13440.020375960001</v>
      </c>
      <c r="C1501" s="66">
        <f t="shared" si="2462"/>
        <v>13269.34798237</v>
      </c>
      <c r="D1501" s="77">
        <f t="shared" si="2474"/>
        <v>5391.75</v>
      </c>
      <c r="E1501" s="67">
        <f>VLOOKUP(A1500,[1]Plan1!$DQ$117:$DS$314,3)</f>
        <v>5438.12</v>
      </c>
      <c r="F1501" s="11">
        <f t="shared" si="2475"/>
        <v>44131</v>
      </c>
      <c r="G1501" s="73">
        <f t="shared" si="2465"/>
        <v>8.6001761951128852E-3</v>
      </c>
      <c r="H1501" s="11">
        <f t="shared" si="2476"/>
        <v>44160</v>
      </c>
      <c r="I1501" s="11">
        <f t="shared" si="2466"/>
        <v>44160</v>
      </c>
      <c r="J1501" s="1">
        <f t="shared" si="2477"/>
        <v>21</v>
      </c>
      <c r="K1501" s="1">
        <f t="shared" si="2478"/>
        <v>20</v>
      </c>
      <c r="L1501" s="66">
        <f t="shared" si="2467"/>
        <v>1.00818897</v>
      </c>
      <c r="M1501" s="70">
        <f t="shared" si="2463"/>
        <v>1.0064004200000001</v>
      </c>
      <c r="N1501" s="70">
        <f t="shared" si="2457"/>
        <v>1.1373725625704301</v>
      </c>
      <c r="O1501" s="66">
        <f t="shared" si="2459"/>
        <v>1.1466864699999999</v>
      </c>
      <c r="P1501" s="66">
        <f t="shared" si="2468"/>
        <v>13378.010274910001</v>
      </c>
      <c r="Q1501" s="74">
        <f t="shared" si="2469"/>
        <v>0</v>
      </c>
      <c r="R1501" s="75">
        <f t="shared" si="2460"/>
        <v>0</v>
      </c>
      <c r="S1501" s="66">
        <f t="shared" si="2461"/>
        <v>0</v>
      </c>
      <c r="T1501" s="10">
        <f t="shared" si="2479"/>
        <v>0.06</v>
      </c>
      <c r="U1501" s="74">
        <f t="shared" si="2458"/>
        <v>20</v>
      </c>
      <c r="V1501" s="74">
        <v>252</v>
      </c>
      <c r="W1501" s="70">
        <f t="shared" si="2470"/>
        <v>1.004635226</v>
      </c>
      <c r="X1501" s="66">
        <f t="shared" si="2471"/>
        <v>62.010101050000003</v>
      </c>
      <c r="Y1501" s="66">
        <v>0</v>
      </c>
      <c r="Z1501" s="67">
        <f t="shared" si="2472"/>
        <v>0</v>
      </c>
      <c r="AA1501" s="68" t="str">
        <f t="shared" si="2480"/>
        <v>A+INCORP J=</v>
      </c>
      <c r="AB1501" s="11">
        <f t="shared" si="2481"/>
        <v>44160</v>
      </c>
      <c r="AC1501" s="3"/>
      <c r="AD1501" s="1"/>
      <c r="AE1501" s="11"/>
      <c r="AF1501" s="5"/>
      <c r="AG1501" s="1"/>
      <c r="AH1501" s="1"/>
      <c r="AI1501" s="1"/>
      <c r="AJ1501" s="1"/>
      <c r="AK1501" s="10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5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5"/>
      <c r="HA1501" s="5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  <c r="JK1501" s="1"/>
      <c r="JL1501" s="1"/>
      <c r="JM1501" s="1"/>
      <c r="JN1501" s="1"/>
      <c r="JO1501" s="1"/>
      <c r="JP1501" s="1"/>
      <c r="JQ1501" s="1"/>
      <c r="JR1501" s="1"/>
      <c r="JS1501" s="1"/>
      <c r="JT1501" s="1"/>
      <c r="JU1501" s="1"/>
      <c r="JV1501" s="1"/>
      <c r="JW1501" s="1"/>
      <c r="JX1501" s="1"/>
      <c r="JY1501" s="3"/>
      <c r="JZ1501" s="1"/>
      <c r="KA1501" s="1"/>
      <c r="KB1501" s="1"/>
      <c r="KC1501" s="1"/>
      <c r="KD1501" s="1"/>
      <c r="KE1501" s="1"/>
    </row>
    <row r="1502" spans="1:291" x14ac:dyDescent="0.2">
      <c r="A1502" s="196">
        <f t="shared" si="2473"/>
        <v>44160</v>
      </c>
      <c r="B1502" s="66">
        <f t="shared" si="2464"/>
        <v>13448.61133718</v>
      </c>
      <c r="C1502" s="66">
        <f t="shared" si="2462"/>
        <v>13269.34798237</v>
      </c>
      <c r="D1502" s="77">
        <f t="shared" si="2474"/>
        <v>5391.75</v>
      </c>
      <c r="E1502" s="67">
        <f>VLOOKUP(A1501,[1]Plan1!$DQ$117:$DS$314,3)</f>
        <v>5438.12</v>
      </c>
      <c r="F1502" s="11">
        <f t="shared" si="2475"/>
        <v>44131</v>
      </c>
      <c r="G1502" s="73">
        <f t="shared" si="2465"/>
        <v>8.6001761951128852E-3</v>
      </c>
      <c r="H1502" s="11">
        <f t="shared" si="2476"/>
        <v>44193</v>
      </c>
      <c r="I1502" s="11">
        <f t="shared" si="2466"/>
        <v>44160</v>
      </c>
      <c r="J1502" s="1">
        <f t="shared" si="2477"/>
        <v>21</v>
      </c>
      <c r="K1502" s="1">
        <f t="shared" si="2478"/>
        <v>21</v>
      </c>
      <c r="L1502" s="66">
        <f t="shared" si="2467"/>
        <v>1.00860017</v>
      </c>
      <c r="M1502" s="70">
        <f t="shared" si="2463"/>
        <v>1.0064004200000001</v>
      </c>
      <c r="N1502" s="70">
        <f t="shared" si="2457"/>
        <v>1.1373725625704301</v>
      </c>
      <c r="O1502" s="66">
        <f t="shared" si="2459"/>
        <v>1.14715415</v>
      </c>
      <c r="P1502" s="66">
        <f t="shared" si="2468"/>
        <v>13383.4666308</v>
      </c>
      <c r="Q1502" s="74">
        <f t="shared" si="2469"/>
        <v>49</v>
      </c>
      <c r="R1502" s="75">
        <f t="shared" si="2460"/>
        <v>0.23461665216228345</v>
      </c>
      <c r="S1502" s="66">
        <f t="shared" si="2461"/>
        <v>3113.21</v>
      </c>
      <c r="T1502" s="10">
        <f t="shared" si="2479"/>
        <v>0.06</v>
      </c>
      <c r="U1502" s="74">
        <f t="shared" si="2458"/>
        <v>21</v>
      </c>
      <c r="V1502" s="74">
        <v>252</v>
      </c>
      <c r="W1502" s="70">
        <f t="shared" si="2470"/>
        <v>1.004867551</v>
      </c>
      <c r="X1502" s="66">
        <f t="shared" si="2471"/>
        <v>65.144706380000002</v>
      </c>
      <c r="Y1502" s="66">
        <v>0</v>
      </c>
      <c r="Z1502" s="67">
        <f t="shared" si="2472"/>
        <v>3178.3547063800002</v>
      </c>
      <c r="AA1502" s="68" t="str">
        <f t="shared" si="2480"/>
        <v>A+INCORP J=</v>
      </c>
      <c r="AB1502" s="11">
        <f t="shared" si="2481"/>
        <v>44160</v>
      </c>
      <c r="AC1502" s="3"/>
      <c r="AD1502" s="1"/>
      <c r="AE1502" s="11"/>
      <c r="AF1502" s="5"/>
      <c r="AG1502" s="1"/>
      <c r="AH1502" s="1"/>
      <c r="AI1502" s="1"/>
      <c r="AJ1502" s="1"/>
      <c r="AK1502" s="10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5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5"/>
      <c r="HA1502" s="5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  <c r="JK1502" s="1"/>
      <c r="JL1502" s="1"/>
      <c r="JM1502" s="1"/>
      <c r="JN1502" s="1"/>
      <c r="JO1502" s="1"/>
      <c r="JP1502" s="1"/>
      <c r="JQ1502" s="1"/>
      <c r="JR1502" s="1"/>
      <c r="JS1502" s="1"/>
      <c r="JT1502" s="1"/>
      <c r="JU1502" s="1"/>
      <c r="JV1502" s="1"/>
      <c r="JW1502" s="1"/>
      <c r="JX1502" s="1"/>
      <c r="JY1502" s="3"/>
      <c r="JZ1502" s="1"/>
      <c r="KA1502" s="1"/>
      <c r="KB1502" s="1"/>
      <c r="KC1502" s="1"/>
      <c r="KD1502" s="1"/>
      <c r="KE1502" s="1"/>
    </row>
    <row r="1503" spans="1:291" x14ac:dyDescent="0.2">
      <c r="A1503" s="196">
        <f t="shared" si="2473"/>
        <v>44161</v>
      </c>
      <c r="B1503" s="66">
        <f t="shared" si="2464"/>
        <v>10341.955905640001</v>
      </c>
      <c r="C1503" s="66">
        <f t="shared" si="2462"/>
        <v>10335.401337179999</v>
      </c>
      <c r="D1503" s="77">
        <f t="shared" si="2474"/>
        <v>5438.12</v>
      </c>
      <c r="E1503" s="67">
        <f>VLOOKUP(A1502,[1]Plan1!$DQ$117:$DS$314,3)</f>
        <v>5486.52</v>
      </c>
      <c r="F1503" s="11">
        <f t="shared" si="2475"/>
        <v>44161</v>
      </c>
      <c r="G1503" s="73">
        <f t="shared" si="2465"/>
        <v>8.9001346053416697E-3</v>
      </c>
      <c r="H1503" s="11">
        <f t="shared" si="2476"/>
        <v>44193</v>
      </c>
      <c r="I1503" s="11">
        <f t="shared" si="2466"/>
        <v>44193</v>
      </c>
      <c r="J1503" s="1">
        <f t="shared" si="2477"/>
        <v>22</v>
      </c>
      <c r="K1503" s="1">
        <f t="shared" si="2478"/>
        <v>1</v>
      </c>
      <c r="L1503" s="66">
        <f t="shared" si="2467"/>
        <v>1.00040284</v>
      </c>
      <c r="M1503" s="70">
        <f t="shared" si="2463"/>
        <v>1.00860017</v>
      </c>
      <c r="N1503" s="70">
        <f t="shared" ref="N1503:N1566" si="2482">IF(I1503&gt;I1502,N1502*M1503,N1502)</f>
        <v>1.1471541599618715</v>
      </c>
      <c r="O1503" s="66">
        <f t="shared" si="2459"/>
        <v>1.1476162700000001</v>
      </c>
      <c r="P1503" s="66">
        <f t="shared" si="2468"/>
        <v>10339.564850250001</v>
      </c>
      <c r="Q1503" s="74">
        <f t="shared" si="2469"/>
        <v>0</v>
      </c>
      <c r="R1503" s="75">
        <f t="shared" si="2460"/>
        <v>0</v>
      </c>
      <c r="S1503" s="66">
        <f t="shared" si="2461"/>
        <v>0</v>
      </c>
      <c r="T1503" s="10">
        <f t="shared" si="2479"/>
        <v>0.06</v>
      </c>
      <c r="U1503" s="74">
        <f t="shared" si="2458"/>
        <v>1</v>
      </c>
      <c r="V1503" s="74">
        <v>252</v>
      </c>
      <c r="W1503" s="70">
        <f t="shared" si="2470"/>
        <v>1.0002312529999999</v>
      </c>
      <c r="X1503" s="66">
        <f t="shared" si="2471"/>
        <v>2.39105539</v>
      </c>
      <c r="Y1503" s="66">
        <v>0</v>
      </c>
      <c r="Z1503" s="67">
        <f t="shared" si="2472"/>
        <v>0</v>
      </c>
      <c r="AA1503" s="68" t="str">
        <f t="shared" si="2480"/>
        <v>A+INCORP J=</v>
      </c>
      <c r="AB1503" s="11">
        <f t="shared" si="2481"/>
        <v>44193</v>
      </c>
      <c r="AC1503" s="3"/>
      <c r="AD1503" s="1"/>
      <c r="AE1503" s="11"/>
      <c r="AF1503" s="5"/>
      <c r="AG1503" s="1"/>
      <c r="AH1503" s="1"/>
      <c r="AI1503" s="1"/>
      <c r="AJ1503" s="1"/>
      <c r="AK1503" s="10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5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5"/>
      <c r="HA1503" s="5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  <c r="JK1503" s="1"/>
      <c r="JL1503" s="1"/>
      <c r="JM1503" s="1"/>
      <c r="JN1503" s="1"/>
      <c r="JO1503" s="1"/>
      <c r="JP1503" s="1"/>
      <c r="JQ1503" s="1"/>
      <c r="JR1503" s="1"/>
      <c r="JS1503" s="1"/>
      <c r="JT1503" s="1"/>
      <c r="JU1503" s="1"/>
      <c r="JV1503" s="1"/>
      <c r="JW1503" s="1"/>
      <c r="JX1503" s="1"/>
      <c r="JY1503" s="3"/>
      <c r="JZ1503" s="1"/>
      <c r="KA1503" s="1"/>
      <c r="KB1503" s="1"/>
      <c r="KC1503" s="1"/>
      <c r="KD1503" s="1"/>
      <c r="KE1503" s="1"/>
    </row>
    <row r="1504" spans="1:291" x14ac:dyDescent="0.2">
      <c r="A1504" s="196">
        <f t="shared" si="2473"/>
        <v>44162</v>
      </c>
      <c r="B1504" s="66">
        <f t="shared" si="2464"/>
        <v>10348.514602400001</v>
      </c>
      <c r="C1504" s="66">
        <f t="shared" si="2462"/>
        <v>10335.401337179999</v>
      </c>
      <c r="D1504" s="77">
        <f t="shared" si="2474"/>
        <v>5438.12</v>
      </c>
      <c r="E1504" s="67">
        <f>VLOOKUP(A1503,[1]Plan1!$DQ$117:$DS$314,3)</f>
        <v>5486.52</v>
      </c>
      <c r="F1504" s="11">
        <f t="shared" si="2475"/>
        <v>44161</v>
      </c>
      <c r="G1504" s="73">
        <f t="shared" si="2465"/>
        <v>8.9001346053416697E-3</v>
      </c>
      <c r="H1504" s="11">
        <f t="shared" si="2476"/>
        <v>44193</v>
      </c>
      <c r="I1504" s="11">
        <f t="shared" si="2466"/>
        <v>44193</v>
      </c>
      <c r="J1504" s="1">
        <f t="shared" si="2477"/>
        <v>22</v>
      </c>
      <c r="K1504" s="1">
        <f t="shared" si="2478"/>
        <v>2</v>
      </c>
      <c r="L1504" s="66">
        <f t="shared" si="2467"/>
        <v>1.0008058399999999</v>
      </c>
      <c r="M1504" s="70">
        <f t="shared" si="2463"/>
        <v>1.00860017</v>
      </c>
      <c r="N1504" s="70">
        <f t="shared" si="2482"/>
        <v>1.1471541599618715</v>
      </c>
      <c r="O1504" s="66">
        <f t="shared" si="2459"/>
        <v>1.14807858</v>
      </c>
      <c r="P1504" s="66">
        <f t="shared" si="2468"/>
        <v>10343.730016990001</v>
      </c>
      <c r="Q1504" s="74">
        <f t="shared" si="2469"/>
        <v>0</v>
      </c>
      <c r="R1504" s="75">
        <f t="shared" si="2460"/>
        <v>0</v>
      </c>
      <c r="S1504" s="66">
        <f t="shared" si="2461"/>
        <v>0</v>
      </c>
      <c r="T1504" s="10">
        <f t="shared" si="2479"/>
        <v>0.06</v>
      </c>
      <c r="U1504" s="74">
        <f t="shared" si="2458"/>
        <v>2</v>
      </c>
      <c r="V1504" s="74">
        <v>252</v>
      </c>
      <c r="W1504" s="70">
        <f t="shared" si="2470"/>
        <v>1.000462559</v>
      </c>
      <c r="X1504" s="66">
        <f t="shared" si="2471"/>
        <v>4.78458541</v>
      </c>
      <c r="Y1504" s="66">
        <v>0</v>
      </c>
      <c r="Z1504" s="67">
        <f t="shared" si="2472"/>
        <v>0</v>
      </c>
      <c r="AA1504" s="68" t="str">
        <f t="shared" si="2480"/>
        <v>A+INCORP J=</v>
      </c>
      <c r="AB1504" s="11">
        <f t="shared" si="2481"/>
        <v>44193</v>
      </c>
      <c r="AC1504" s="3"/>
      <c r="AD1504" s="1"/>
      <c r="AE1504" s="11"/>
      <c r="AF1504" s="5"/>
      <c r="AG1504" s="1"/>
      <c r="AH1504" s="1"/>
      <c r="AI1504" s="1"/>
      <c r="AJ1504" s="1"/>
      <c r="AK1504" s="10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5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5"/>
      <c r="HA1504" s="5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  <c r="JK1504" s="1"/>
      <c r="JL1504" s="1"/>
      <c r="JM1504" s="1"/>
      <c r="JN1504" s="1"/>
      <c r="JO1504" s="1"/>
      <c r="JP1504" s="1"/>
      <c r="JQ1504" s="1"/>
      <c r="JR1504" s="1"/>
      <c r="JS1504" s="1"/>
      <c r="JT1504" s="1"/>
      <c r="JU1504" s="1"/>
      <c r="JV1504" s="1"/>
      <c r="JW1504" s="1"/>
      <c r="JX1504" s="1"/>
      <c r="JY1504" s="3"/>
      <c r="JZ1504" s="1"/>
      <c r="KA1504" s="1"/>
      <c r="KB1504" s="1"/>
      <c r="KC1504" s="1"/>
      <c r="KD1504" s="1"/>
      <c r="KE1504" s="1"/>
    </row>
    <row r="1505" spans="1:291" x14ac:dyDescent="0.2">
      <c r="A1505" s="196">
        <f t="shared" si="2473"/>
        <v>44163</v>
      </c>
      <c r="B1505" s="66">
        <f t="shared" si="2464"/>
        <v>10355.07753269</v>
      </c>
      <c r="C1505" s="66">
        <f t="shared" si="2462"/>
        <v>10335.401337179999</v>
      </c>
      <c r="D1505" s="77">
        <f t="shared" si="2474"/>
        <v>5438.12</v>
      </c>
      <c r="E1505" s="67">
        <f>VLOOKUP(A1504,[1]Plan1!$DQ$117:$DS$314,3)</f>
        <v>5486.52</v>
      </c>
      <c r="F1505" s="11">
        <f t="shared" si="2475"/>
        <v>44161</v>
      </c>
      <c r="G1505" s="73">
        <f t="shared" si="2465"/>
        <v>8.9001346053416697E-3</v>
      </c>
      <c r="H1505" s="11">
        <f t="shared" si="2476"/>
        <v>44193</v>
      </c>
      <c r="I1505" s="11">
        <f t="shared" si="2466"/>
        <v>44193</v>
      </c>
      <c r="J1505" s="1">
        <f t="shared" si="2477"/>
        <v>22</v>
      </c>
      <c r="K1505" s="1">
        <f t="shared" si="2478"/>
        <v>3</v>
      </c>
      <c r="L1505" s="66">
        <f t="shared" si="2467"/>
        <v>1.00120901</v>
      </c>
      <c r="M1505" s="70">
        <f t="shared" si="2463"/>
        <v>1.00860017</v>
      </c>
      <c r="N1505" s="70">
        <f t="shared" si="2482"/>
        <v>1.1471541599618715</v>
      </c>
      <c r="O1505" s="66">
        <f t="shared" si="2459"/>
        <v>1.14854108</v>
      </c>
      <c r="P1505" s="66">
        <f t="shared" si="2468"/>
        <v>10347.896940750001</v>
      </c>
      <c r="Q1505" s="74">
        <f t="shared" si="2469"/>
        <v>0</v>
      </c>
      <c r="R1505" s="75">
        <f t="shared" si="2460"/>
        <v>0</v>
      </c>
      <c r="S1505" s="66">
        <f t="shared" si="2461"/>
        <v>0</v>
      </c>
      <c r="T1505" s="10">
        <f t="shared" si="2479"/>
        <v>0.06</v>
      </c>
      <c r="U1505" s="74">
        <f t="shared" si="2458"/>
        <v>3</v>
      </c>
      <c r="V1505" s="74">
        <v>252</v>
      </c>
      <c r="W1505" s="70">
        <f t="shared" si="2470"/>
        <v>1.0006939180000001</v>
      </c>
      <c r="X1505" s="66">
        <f t="shared" si="2471"/>
        <v>7.1805919400000002</v>
      </c>
      <c r="Y1505" s="66">
        <v>0</v>
      </c>
      <c r="Z1505" s="67">
        <f t="shared" si="2472"/>
        <v>0</v>
      </c>
      <c r="AA1505" s="68" t="str">
        <f t="shared" si="2480"/>
        <v>A+INCORP J=</v>
      </c>
      <c r="AB1505" s="11">
        <f t="shared" si="2481"/>
        <v>44193</v>
      </c>
      <c r="AC1505" s="3"/>
      <c r="AD1505" s="1"/>
      <c r="AE1505" s="11"/>
      <c r="AF1505" s="5"/>
      <c r="AG1505" s="1"/>
      <c r="AH1505" s="1"/>
      <c r="AI1505" s="1"/>
      <c r="AJ1505" s="1"/>
      <c r="AK1505" s="10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5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5"/>
      <c r="HA1505" s="5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  <c r="JK1505" s="1"/>
      <c r="JL1505" s="1"/>
      <c r="JM1505" s="1"/>
      <c r="JN1505" s="1"/>
      <c r="JO1505" s="1"/>
      <c r="JP1505" s="1"/>
      <c r="JQ1505" s="1"/>
      <c r="JR1505" s="1"/>
      <c r="JS1505" s="1"/>
      <c r="JT1505" s="1"/>
      <c r="JU1505" s="1"/>
      <c r="JV1505" s="1"/>
      <c r="JW1505" s="1"/>
      <c r="JX1505" s="1"/>
      <c r="JY1505" s="3"/>
      <c r="JZ1505" s="1"/>
      <c r="KA1505" s="1"/>
      <c r="KB1505" s="1"/>
      <c r="KC1505" s="1"/>
      <c r="KD1505" s="1"/>
      <c r="KE1505" s="1"/>
    </row>
    <row r="1506" spans="1:291" x14ac:dyDescent="0.2">
      <c r="A1506" s="196">
        <f t="shared" si="2473"/>
        <v>44164</v>
      </c>
      <c r="B1506" s="66">
        <f t="shared" si="2464"/>
        <v>10355.07753269</v>
      </c>
      <c r="C1506" s="66">
        <f t="shared" si="2462"/>
        <v>10335.401337179999</v>
      </c>
      <c r="D1506" s="77">
        <f t="shared" si="2474"/>
        <v>5438.12</v>
      </c>
      <c r="E1506" s="67">
        <f>VLOOKUP(A1505,[1]Plan1!$DQ$117:$DS$314,3)</f>
        <v>5486.52</v>
      </c>
      <c r="F1506" s="11">
        <f t="shared" si="2475"/>
        <v>44161</v>
      </c>
      <c r="G1506" s="73">
        <f t="shared" si="2465"/>
        <v>8.9001346053416697E-3</v>
      </c>
      <c r="H1506" s="11">
        <f t="shared" si="2476"/>
        <v>44193</v>
      </c>
      <c r="I1506" s="11">
        <f t="shared" si="2466"/>
        <v>44193</v>
      </c>
      <c r="J1506" s="1">
        <f t="shared" si="2477"/>
        <v>22</v>
      </c>
      <c r="K1506" s="1">
        <f t="shared" si="2478"/>
        <v>3</v>
      </c>
      <c r="L1506" s="66">
        <f t="shared" si="2467"/>
        <v>1.00120901</v>
      </c>
      <c r="M1506" s="70">
        <f t="shared" si="2463"/>
        <v>1.00860017</v>
      </c>
      <c r="N1506" s="70">
        <f t="shared" si="2482"/>
        <v>1.1471541599618715</v>
      </c>
      <c r="O1506" s="66">
        <f t="shared" si="2459"/>
        <v>1.14854108</v>
      </c>
      <c r="P1506" s="66">
        <f t="shared" si="2468"/>
        <v>10347.896940750001</v>
      </c>
      <c r="Q1506" s="74">
        <f t="shared" si="2469"/>
        <v>0</v>
      </c>
      <c r="R1506" s="75">
        <f t="shared" si="2460"/>
        <v>0</v>
      </c>
      <c r="S1506" s="66">
        <f t="shared" si="2461"/>
        <v>0</v>
      </c>
      <c r="T1506" s="10">
        <f t="shared" si="2479"/>
        <v>0.06</v>
      </c>
      <c r="U1506" s="74">
        <f t="shared" si="2458"/>
        <v>3</v>
      </c>
      <c r="V1506" s="74">
        <v>252</v>
      </c>
      <c r="W1506" s="70">
        <f t="shared" si="2470"/>
        <v>1.0006939180000001</v>
      </c>
      <c r="X1506" s="66">
        <f t="shared" si="2471"/>
        <v>7.1805919400000002</v>
      </c>
      <c r="Y1506" s="66">
        <v>0</v>
      </c>
      <c r="Z1506" s="67">
        <f t="shared" si="2472"/>
        <v>0</v>
      </c>
      <c r="AA1506" s="68" t="str">
        <f t="shared" si="2480"/>
        <v>A+INCORP J=</v>
      </c>
      <c r="AB1506" s="11">
        <f t="shared" si="2481"/>
        <v>44193</v>
      </c>
      <c r="AC1506" s="3"/>
      <c r="AD1506" s="1"/>
      <c r="AE1506" s="11"/>
      <c r="AF1506" s="5"/>
      <c r="AG1506" s="1"/>
      <c r="AH1506" s="1"/>
      <c r="AI1506" s="1"/>
      <c r="AJ1506" s="1"/>
      <c r="AK1506" s="10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5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5"/>
      <c r="HA1506" s="5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  <c r="JK1506" s="1"/>
      <c r="JL1506" s="1"/>
      <c r="JM1506" s="1"/>
      <c r="JN1506" s="1"/>
      <c r="JO1506" s="1"/>
      <c r="JP1506" s="1"/>
      <c r="JQ1506" s="1"/>
      <c r="JR1506" s="1"/>
      <c r="JS1506" s="1"/>
      <c r="JT1506" s="1"/>
      <c r="JU1506" s="1"/>
      <c r="JV1506" s="1"/>
      <c r="JW1506" s="1"/>
      <c r="JX1506" s="1"/>
      <c r="JY1506" s="3"/>
      <c r="JZ1506" s="1"/>
      <c r="KA1506" s="1"/>
      <c r="KB1506" s="1"/>
      <c r="KC1506" s="1"/>
      <c r="KD1506" s="1"/>
      <c r="KE1506" s="1"/>
    </row>
    <row r="1507" spans="1:291" x14ac:dyDescent="0.2">
      <c r="A1507" s="196">
        <f t="shared" si="2473"/>
        <v>44165</v>
      </c>
      <c r="B1507" s="66">
        <f t="shared" si="2464"/>
        <v>10355.07753269</v>
      </c>
      <c r="C1507" s="66">
        <f t="shared" si="2462"/>
        <v>10335.401337179999</v>
      </c>
      <c r="D1507" s="77">
        <f t="shared" si="2474"/>
        <v>5438.12</v>
      </c>
      <c r="E1507" s="67">
        <f>VLOOKUP(A1506,[1]Plan1!$DQ$117:$DS$314,3)</f>
        <v>5486.52</v>
      </c>
      <c r="F1507" s="11">
        <f t="shared" si="2475"/>
        <v>44161</v>
      </c>
      <c r="G1507" s="73">
        <f t="shared" si="2465"/>
        <v>8.9001346053416697E-3</v>
      </c>
      <c r="H1507" s="11">
        <f t="shared" si="2476"/>
        <v>44193</v>
      </c>
      <c r="I1507" s="11">
        <f t="shared" si="2466"/>
        <v>44193</v>
      </c>
      <c r="J1507" s="1">
        <f t="shared" si="2477"/>
        <v>22</v>
      </c>
      <c r="K1507" s="1">
        <f t="shared" si="2478"/>
        <v>3</v>
      </c>
      <c r="L1507" s="66">
        <f t="shared" si="2467"/>
        <v>1.00120901</v>
      </c>
      <c r="M1507" s="70">
        <f t="shared" si="2463"/>
        <v>1.00860017</v>
      </c>
      <c r="N1507" s="70">
        <f t="shared" si="2482"/>
        <v>1.1471541599618715</v>
      </c>
      <c r="O1507" s="66">
        <f t="shared" si="2459"/>
        <v>1.14854108</v>
      </c>
      <c r="P1507" s="66">
        <f t="shared" si="2468"/>
        <v>10347.896940750001</v>
      </c>
      <c r="Q1507" s="74">
        <f t="shared" si="2469"/>
        <v>0</v>
      </c>
      <c r="R1507" s="75">
        <f t="shared" si="2460"/>
        <v>0</v>
      </c>
      <c r="S1507" s="66">
        <f t="shared" si="2461"/>
        <v>0</v>
      </c>
      <c r="T1507" s="10">
        <f t="shared" si="2479"/>
        <v>0.06</v>
      </c>
      <c r="U1507" s="74">
        <f t="shared" si="2458"/>
        <v>3</v>
      </c>
      <c r="V1507" s="74">
        <v>252</v>
      </c>
      <c r="W1507" s="70">
        <f t="shared" si="2470"/>
        <v>1.0006939180000001</v>
      </c>
      <c r="X1507" s="66">
        <f t="shared" si="2471"/>
        <v>7.1805919400000002</v>
      </c>
      <c r="Y1507" s="66">
        <v>0</v>
      </c>
      <c r="Z1507" s="67">
        <f t="shared" si="2472"/>
        <v>0</v>
      </c>
      <c r="AA1507" s="68" t="str">
        <f t="shared" si="2480"/>
        <v>A+INCORP J=</v>
      </c>
      <c r="AB1507" s="11">
        <f t="shared" si="2481"/>
        <v>44193</v>
      </c>
      <c r="AC1507" s="3"/>
      <c r="AD1507" s="1"/>
      <c r="AE1507" s="11"/>
      <c r="AF1507" s="5"/>
      <c r="AG1507" s="1"/>
      <c r="AH1507" s="1"/>
      <c r="AI1507" s="1"/>
      <c r="AJ1507" s="1"/>
      <c r="AK1507" s="10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5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5"/>
      <c r="HA1507" s="5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  <c r="JK1507" s="1"/>
      <c r="JL1507" s="1"/>
      <c r="JM1507" s="1"/>
      <c r="JN1507" s="1"/>
      <c r="JO1507" s="1"/>
      <c r="JP1507" s="1"/>
      <c r="JQ1507" s="1"/>
      <c r="JR1507" s="1"/>
      <c r="JS1507" s="1"/>
      <c r="JT1507" s="1"/>
      <c r="JU1507" s="1"/>
      <c r="JV1507" s="1"/>
      <c r="JW1507" s="1"/>
      <c r="JX1507" s="1"/>
      <c r="JY1507" s="3"/>
      <c r="JZ1507" s="1"/>
      <c r="KA1507" s="1"/>
      <c r="KB1507" s="1"/>
      <c r="KC1507" s="1"/>
      <c r="KD1507" s="1"/>
      <c r="KE1507" s="1"/>
    </row>
    <row r="1508" spans="1:291" x14ac:dyDescent="0.2">
      <c r="A1508" s="196">
        <f t="shared" si="2473"/>
        <v>44166</v>
      </c>
      <c r="B1508" s="66">
        <f t="shared" si="2464"/>
        <v>10361.6446053</v>
      </c>
      <c r="C1508" s="66">
        <f t="shared" si="2462"/>
        <v>10335.401337179999</v>
      </c>
      <c r="D1508" s="77">
        <f t="shared" si="2474"/>
        <v>5438.12</v>
      </c>
      <c r="E1508" s="67">
        <f>VLOOKUP(A1507,[1]Plan1!$DQ$117:$DS$314,3)</f>
        <v>5486.52</v>
      </c>
      <c r="F1508" s="11">
        <f t="shared" si="2475"/>
        <v>44161</v>
      </c>
      <c r="G1508" s="73">
        <f t="shared" si="2465"/>
        <v>8.9001346053416697E-3</v>
      </c>
      <c r="H1508" s="11">
        <f t="shared" si="2476"/>
        <v>44193</v>
      </c>
      <c r="I1508" s="11">
        <f t="shared" si="2466"/>
        <v>44193</v>
      </c>
      <c r="J1508" s="1">
        <f t="shared" si="2477"/>
        <v>22</v>
      </c>
      <c r="K1508" s="1">
        <f t="shared" si="2478"/>
        <v>4</v>
      </c>
      <c r="L1508" s="66">
        <f t="shared" si="2467"/>
        <v>1.0016123400000001</v>
      </c>
      <c r="M1508" s="70">
        <f t="shared" si="2463"/>
        <v>1.00860017</v>
      </c>
      <c r="N1508" s="70">
        <f t="shared" si="2482"/>
        <v>1.1471541599618715</v>
      </c>
      <c r="O1508" s="66">
        <f t="shared" si="2459"/>
        <v>1.14900376</v>
      </c>
      <c r="P1508" s="66">
        <f t="shared" si="2468"/>
        <v>10352.06551817</v>
      </c>
      <c r="Q1508" s="74">
        <f t="shared" si="2469"/>
        <v>0</v>
      </c>
      <c r="R1508" s="75">
        <f t="shared" si="2460"/>
        <v>0</v>
      </c>
      <c r="S1508" s="66">
        <f t="shared" si="2461"/>
        <v>0</v>
      </c>
      <c r="T1508" s="10">
        <f t="shared" si="2479"/>
        <v>0.06</v>
      </c>
      <c r="U1508" s="74">
        <f t="shared" si="2458"/>
        <v>4</v>
      </c>
      <c r="V1508" s="74">
        <v>252</v>
      </c>
      <c r="W1508" s="70">
        <f t="shared" si="2470"/>
        <v>1.0009253309999999</v>
      </c>
      <c r="X1508" s="66">
        <f t="shared" si="2471"/>
        <v>9.5790871299999996</v>
      </c>
      <c r="Y1508" s="66">
        <v>0</v>
      </c>
      <c r="Z1508" s="67">
        <f t="shared" si="2472"/>
        <v>0</v>
      </c>
      <c r="AA1508" s="68" t="str">
        <f t="shared" si="2480"/>
        <v>A+INCORP J=</v>
      </c>
      <c r="AB1508" s="11">
        <f t="shared" si="2481"/>
        <v>44193</v>
      </c>
      <c r="AC1508" s="3"/>
      <c r="AD1508" s="1"/>
      <c r="AE1508" s="11"/>
      <c r="AF1508" s="5"/>
      <c r="AG1508" s="1"/>
      <c r="AH1508" s="1"/>
      <c r="AI1508" s="1"/>
      <c r="AJ1508" s="1"/>
      <c r="AK1508" s="10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5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5"/>
      <c r="HA1508" s="5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  <c r="JK1508" s="1"/>
      <c r="JL1508" s="1"/>
      <c r="JM1508" s="1"/>
      <c r="JN1508" s="1"/>
      <c r="JO1508" s="1"/>
      <c r="JP1508" s="1"/>
      <c r="JQ1508" s="1"/>
      <c r="JR1508" s="1"/>
      <c r="JS1508" s="1"/>
      <c r="JT1508" s="1"/>
      <c r="JU1508" s="1"/>
      <c r="JV1508" s="1"/>
      <c r="JW1508" s="1"/>
      <c r="JX1508" s="1"/>
      <c r="JY1508" s="3"/>
      <c r="JZ1508" s="1"/>
      <c r="KA1508" s="1"/>
      <c r="KB1508" s="1"/>
      <c r="KC1508" s="1"/>
      <c r="KD1508" s="1"/>
      <c r="KE1508" s="1"/>
    </row>
    <row r="1509" spans="1:291" x14ac:dyDescent="0.2">
      <c r="A1509" s="196">
        <f t="shared" si="2473"/>
        <v>44167</v>
      </c>
      <c r="B1509" s="66">
        <f t="shared" si="2464"/>
        <v>10368.215822049999</v>
      </c>
      <c r="C1509" s="66">
        <f t="shared" si="2462"/>
        <v>10335.401337179999</v>
      </c>
      <c r="D1509" s="77">
        <f t="shared" si="2474"/>
        <v>5438.12</v>
      </c>
      <c r="E1509" s="67">
        <f>VLOOKUP(A1508,[1]Plan1!$DQ$117:$DS$314,3)</f>
        <v>5486.52</v>
      </c>
      <c r="F1509" s="11">
        <f t="shared" si="2475"/>
        <v>44161</v>
      </c>
      <c r="G1509" s="73">
        <f t="shared" si="2465"/>
        <v>8.9001346053416697E-3</v>
      </c>
      <c r="H1509" s="11">
        <f t="shared" si="2476"/>
        <v>44193</v>
      </c>
      <c r="I1509" s="11">
        <f t="shared" si="2466"/>
        <v>44193</v>
      </c>
      <c r="J1509" s="1">
        <f t="shared" si="2477"/>
        <v>22</v>
      </c>
      <c r="K1509" s="1">
        <f t="shared" si="2478"/>
        <v>5</v>
      </c>
      <c r="L1509" s="66">
        <f t="shared" si="2467"/>
        <v>1.0020158299999999</v>
      </c>
      <c r="M1509" s="70">
        <f t="shared" si="2463"/>
        <v>1.00860017</v>
      </c>
      <c r="N1509" s="70">
        <f t="shared" si="2482"/>
        <v>1.1471541599618715</v>
      </c>
      <c r="O1509" s="66">
        <f t="shared" si="2459"/>
        <v>1.1494666200000001</v>
      </c>
      <c r="P1509" s="66">
        <f t="shared" si="2468"/>
        <v>10356.23574925</v>
      </c>
      <c r="Q1509" s="74">
        <f t="shared" si="2469"/>
        <v>0</v>
      </c>
      <c r="R1509" s="75">
        <f t="shared" si="2460"/>
        <v>0</v>
      </c>
      <c r="S1509" s="66">
        <f t="shared" si="2461"/>
        <v>0</v>
      </c>
      <c r="T1509" s="10">
        <f t="shared" si="2479"/>
        <v>0.06</v>
      </c>
      <c r="U1509" s="74">
        <f t="shared" ref="U1509:U1572" si="2483">IF(Q1508&gt;0,1,IF(K1509=K1508,U1508,U1508+1))</f>
        <v>5</v>
      </c>
      <c r="V1509" s="74">
        <v>252</v>
      </c>
      <c r="W1509" s="70">
        <f t="shared" si="2470"/>
        <v>1.001156798</v>
      </c>
      <c r="X1509" s="66">
        <f t="shared" si="2471"/>
        <v>11.9800728</v>
      </c>
      <c r="Y1509" s="66">
        <v>0</v>
      </c>
      <c r="Z1509" s="67">
        <f t="shared" si="2472"/>
        <v>0</v>
      </c>
      <c r="AA1509" s="68" t="str">
        <f t="shared" si="2480"/>
        <v>A+INCORP J=</v>
      </c>
      <c r="AB1509" s="11">
        <f t="shared" si="2481"/>
        <v>44193</v>
      </c>
      <c r="AC1509" s="3"/>
      <c r="AD1509" s="1"/>
      <c r="AE1509" s="11"/>
      <c r="AF1509" s="5"/>
      <c r="AG1509" s="1"/>
      <c r="AH1509" s="1"/>
      <c r="AI1509" s="1"/>
      <c r="AJ1509" s="1"/>
      <c r="AK1509" s="10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5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5"/>
      <c r="HA1509" s="5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  <c r="JK1509" s="1"/>
      <c r="JL1509" s="1"/>
      <c r="JM1509" s="1"/>
      <c r="JN1509" s="1"/>
      <c r="JO1509" s="1"/>
      <c r="JP1509" s="1"/>
      <c r="JQ1509" s="1"/>
      <c r="JR1509" s="1"/>
      <c r="JS1509" s="1"/>
      <c r="JT1509" s="1"/>
      <c r="JU1509" s="1"/>
      <c r="JV1509" s="1"/>
      <c r="JW1509" s="1"/>
      <c r="JX1509" s="1"/>
      <c r="JY1509" s="3"/>
      <c r="JZ1509" s="1"/>
      <c r="KA1509" s="1"/>
      <c r="KB1509" s="1"/>
      <c r="KC1509" s="1"/>
      <c r="KD1509" s="1"/>
      <c r="KE1509" s="1"/>
    </row>
    <row r="1510" spans="1:291" x14ac:dyDescent="0.2">
      <c r="A1510" s="196">
        <f t="shared" si="2473"/>
        <v>44168</v>
      </c>
      <c r="B1510" s="66">
        <f t="shared" si="2464"/>
        <v>10374.7912779</v>
      </c>
      <c r="C1510" s="66">
        <f t="shared" si="2462"/>
        <v>10335.401337179999</v>
      </c>
      <c r="D1510" s="77">
        <f t="shared" si="2474"/>
        <v>5438.12</v>
      </c>
      <c r="E1510" s="67">
        <f>VLOOKUP(A1509,[1]Plan1!$DQ$117:$DS$314,3)</f>
        <v>5486.52</v>
      </c>
      <c r="F1510" s="11">
        <f t="shared" si="2475"/>
        <v>44161</v>
      </c>
      <c r="G1510" s="73">
        <f t="shared" si="2465"/>
        <v>8.9001346053416697E-3</v>
      </c>
      <c r="H1510" s="11">
        <f t="shared" si="2476"/>
        <v>44193</v>
      </c>
      <c r="I1510" s="11">
        <f t="shared" si="2466"/>
        <v>44193</v>
      </c>
      <c r="J1510" s="1">
        <f t="shared" si="2477"/>
        <v>22</v>
      </c>
      <c r="K1510" s="1">
        <f t="shared" si="2478"/>
        <v>6</v>
      </c>
      <c r="L1510" s="66">
        <f t="shared" si="2467"/>
        <v>1.0024194900000001</v>
      </c>
      <c r="M1510" s="70">
        <f t="shared" si="2463"/>
        <v>1.00860017</v>
      </c>
      <c r="N1510" s="70">
        <f t="shared" si="2482"/>
        <v>1.1471541599618715</v>
      </c>
      <c r="O1510" s="66">
        <f t="shared" si="2459"/>
        <v>1.1499296800000001</v>
      </c>
      <c r="P1510" s="66">
        <f t="shared" si="2468"/>
        <v>10360.407737359999</v>
      </c>
      <c r="Q1510" s="74">
        <f t="shared" si="2469"/>
        <v>0</v>
      </c>
      <c r="R1510" s="75">
        <f t="shared" si="2460"/>
        <v>0</v>
      </c>
      <c r="S1510" s="66">
        <f t="shared" si="2461"/>
        <v>0</v>
      </c>
      <c r="T1510" s="10">
        <f t="shared" si="2479"/>
        <v>0.06</v>
      </c>
      <c r="U1510" s="74">
        <f t="shared" si="2483"/>
        <v>6</v>
      </c>
      <c r="V1510" s="74">
        <v>252</v>
      </c>
      <c r="W1510" s="70">
        <f t="shared" si="2470"/>
        <v>1.0013883180000001</v>
      </c>
      <c r="X1510" s="66">
        <f t="shared" si="2471"/>
        <v>14.38354054</v>
      </c>
      <c r="Y1510" s="66">
        <v>0</v>
      </c>
      <c r="Z1510" s="67">
        <f t="shared" si="2472"/>
        <v>0</v>
      </c>
      <c r="AA1510" s="68" t="str">
        <f t="shared" si="2480"/>
        <v>A+INCORP J=</v>
      </c>
      <c r="AB1510" s="11">
        <f t="shared" si="2481"/>
        <v>44193</v>
      </c>
      <c r="AC1510" s="3"/>
      <c r="AD1510" s="1"/>
      <c r="AE1510" s="11"/>
      <c r="AF1510" s="5"/>
      <c r="AG1510" s="1"/>
      <c r="AH1510" s="1"/>
      <c r="AI1510" s="1"/>
      <c r="AJ1510" s="1"/>
      <c r="AK1510" s="10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5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5"/>
      <c r="HA1510" s="5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  <c r="JK1510" s="1"/>
      <c r="JL1510" s="1"/>
      <c r="JM1510" s="1"/>
      <c r="JN1510" s="1"/>
      <c r="JO1510" s="1"/>
      <c r="JP1510" s="1"/>
      <c r="JQ1510" s="1"/>
      <c r="JR1510" s="1"/>
      <c r="JS1510" s="1"/>
      <c r="JT1510" s="1"/>
      <c r="JU1510" s="1"/>
      <c r="JV1510" s="1"/>
      <c r="JW1510" s="1"/>
      <c r="JX1510" s="1"/>
      <c r="JY1510" s="3"/>
      <c r="JZ1510" s="1"/>
      <c r="KA1510" s="1"/>
      <c r="KB1510" s="1"/>
      <c r="KC1510" s="1"/>
      <c r="KD1510" s="1"/>
      <c r="KE1510" s="1"/>
    </row>
    <row r="1511" spans="1:291" x14ac:dyDescent="0.2">
      <c r="A1511" s="196">
        <f t="shared" si="2473"/>
        <v>44169</v>
      </c>
      <c r="B1511" s="66">
        <f t="shared" si="2464"/>
        <v>10381.37087121</v>
      </c>
      <c r="C1511" s="66">
        <f t="shared" si="2462"/>
        <v>10335.401337179999</v>
      </c>
      <c r="D1511" s="77">
        <f t="shared" si="2474"/>
        <v>5438.12</v>
      </c>
      <c r="E1511" s="67">
        <f>VLOOKUP(A1510,[1]Plan1!$DQ$117:$DS$314,3)</f>
        <v>5486.52</v>
      </c>
      <c r="F1511" s="11">
        <f t="shared" si="2475"/>
        <v>44161</v>
      </c>
      <c r="G1511" s="73">
        <f t="shared" si="2465"/>
        <v>8.9001346053416697E-3</v>
      </c>
      <c r="H1511" s="11">
        <f t="shared" si="2476"/>
        <v>44193</v>
      </c>
      <c r="I1511" s="11">
        <f t="shared" si="2466"/>
        <v>44193</v>
      </c>
      <c r="J1511" s="1">
        <f t="shared" si="2477"/>
        <v>22</v>
      </c>
      <c r="K1511" s="1">
        <f t="shared" si="2478"/>
        <v>7</v>
      </c>
      <c r="L1511" s="66">
        <f t="shared" si="2467"/>
        <v>1.0028233099999999</v>
      </c>
      <c r="M1511" s="70">
        <f t="shared" si="2463"/>
        <v>1.00860017</v>
      </c>
      <c r="N1511" s="70">
        <f t="shared" si="2482"/>
        <v>1.1471541599618715</v>
      </c>
      <c r="O1511" s="66">
        <f t="shared" si="2459"/>
        <v>1.15039293</v>
      </c>
      <c r="P1511" s="66">
        <f t="shared" si="2468"/>
        <v>10364.58137912</v>
      </c>
      <c r="Q1511" s="74">
        <f t="shared" si="2469"/>
        <v>0</v>
      </c>
      <c r="R1511" s="75">
        <f t="shared" si="2460"/>
        <v>0</v>
      </c>
      <c r="S1511" s="66">
        <f t="shared" si="2461"/>
        <v>0</v>
      </c>
      <c r="T1511" s="10">
        <f t="shared" si="2479"/>
        <v>0.06</v>
      </c>
      <c r="U1511" s="74">
        <f t="shared" si="2483"/>
        <v>7</v>
      </c>
      <c r="V1511" s="74">
        <v>252</v>
      </c>
      <c r="W1511" s="70">
        <f t="shared" si="2470"/>
        <v>1.001619891</v>
      </c>
      <c r="X1511" s="66">
        <f t="shared" si="2471"/>
        <v>16.78949209</v>
      </c>
      <c r="Y1511" s="66">
        <v>0</v>
      </c>
      <c r="Z1511" s="67">
        <f t="shared" si="2472"/>
        <v>0</v>
      </c>
      <c r="AA1511" s="68" t="str">
        <f t="shared" si="2480"/>
        <v>A+INCORP J=</v>
      </c>
      <c r="AB1511" s="11">
        <f t="shared" si="2481"/>
        <v>44193</v>
      </c>
      <c r="AC1511" s="3"/>
      <c r="AD1511" s="1"/>
      <c r="AE1511" s="11"/>
      <c r="AF1511" s="5"/>
      <c r="AG1511" s="1"/>
      <c r="AH1511" s="1"/>
      <c r="AI1511" s="1"/>
      <c r="AJ1511" s="1"/>
      <c r="AK1511" s="10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5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5"/>
      <c r="HA1511" s="5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  <c r="JK1511" s="1"/>
      <c r="JL1511" s="1"/>
      <c r="JM1511" s="1"/>
      <c r="JN1511" s="1"/>
      <c r="JO1511" s="1"/>
      <c r="JP1511" s="1"/>
      <c r="JQ1511" s="1"/>
      <c r="JR1511" s="1"/>
      <c r="JS1511" s="1"/>
      <c r="JT1511" s="1"/>
      <c r="JU1511" s="1"/>
      <c r="JV1511" s="1"/>
      <c r="JW1511" s="1"/>
      <c r="JX1511" s="1"/>
      <c r="JY1511" s="3"/>
      <c r="JZ1511" s="1"/>
      <c r="KA1511" s="1"/>
      <c r="KB1511" s="1"/>
      <c r="KC1511" s="1"/>
      <c r="KD1511" s="1"/>
      <c r="KE1511" s="1"/>
    </row>
    <row r="1512" spans="1:291" x14ac:dyDescent="0.2">
      <c r="A1512" s="196">
        <f t="shared" si="2473"/>
        <v>44170</v>
      </c>
      <c r="B1512" s="66">
        <f t="shared" si="2464"/>
        <v>10387.95462454</v>
      </c>
      <c r="C1512" s="66">
        <f t="shared" si="2462"/>
        <v>10335.401337179999</v>
      </c>
      <c r="D1512" s="77">
        <f t="shared" si="2474"/>
        <v>5438.12</v>
      </c>
      <c r="E1512" s="67">
        <f>VLOOKUP(A1511,[1]Plan1!$DQ$117:$DS$314,3)</f>
        <v>5486.52</v>
      </c>
      <c r="F1512" s="11">
        <f t="shared" si="2475"/>
        <v>44161</v>
      </c>
      <c r="G1512" s="73">
        <f t="shared" si="2465"/>
        <v>8.9001346053416697E-3</v>
      </c>
      <c r="H1512" s="11">
        <f t="shared" si="2476"/>
        <v>44193</v>
      </c>
      <c r="I1512" s="11">
        <f t="shared" si="2466"/>
        <v>44193</v>
      </c>
      <c r="J1512" s="1">
        <f t="shared" si="2477"/>
        <v>22</v>
      </c>
      <c r="K1512" s="1">
        <f t="shared" si="2478"/>
        <v>8</v>
      </c>
      <c r="L1512" s="66">
        <f t="shared" si="2467"/>
        <v>1.0032272900000001</v>
      </c>
      <c r="M1512" s="70">
        <f t="shared" si="2463"/>
        <v>1.00860017</v>
      </c>
      <c r="N1512" s="70">
        <f t="shared" si="2482"/>
        <v>1.1471541599618715</v>
      </c>
      <c r="O1512" s="66">
        <f t="shared" si="2459"/>
        <v>1.15085635</v>
      </c>
      <c r="P1512" s="66">
        <f t="shared" si="2468"/>
        <v>10368.75667456</v>
      </c>
      <c r="Q1512" s="74">
        <f t="shared" si="2469"/>
        <v>0</v>
      </c>
      <c r="R1512" s="75">
        <f t="shared" si="2460"/>
        <v>0</v>
      </c>
      <c r="S1512" s="66">
        <f t="shared" si="2461"/>
        <v>0</v>
      </c>
      <c r="T1512" s="10">
        <f t="shared" si="2479"/>
        <v>0.06</v>
      </c>
      <c r="U1512" s="74">
        <f t="shared" si="2483"/>
        <v>8</v>
      </c>
      <c r="V1512" s="74">
        <v>252</v>
      </c>
      <c r="W1512" s="70">
        <f t="shared" si="2470"/>
        <v>1.0018515189999999</v>
      </c>
      <c r="X1512" s="66">
        <f t="shared" si="2471"/>
        <v>19.197949980000001</v>
      </c>
      <c r="Y1512" s="66">
        <v>0</v>
      </c>
      <c r="Z1512" s="67">
        <f t="shared" si="2472"/>
        <v>0</v>
      </c>
      <c r="AA1512" s="68" t="str">
        <f t="shared" si="2480"/>
        <v>A+INCORP J=</v>
      </c>
      <c r="AB1512" s="11">
        <f t="shared" si="2481"/>
        <v>44193</v>
      </c>
      <c r="AC1512" s="3"/>
      <c r="AD1512" s="1"/>
      <c r="AE1512" s="11"/>
      <c r="AF1512" s="5"/>
      <c r="AG1512" s="1"/>
      <c r="AH1512" s="1"/>
      <c r="AI1512" s="1"/>
      <c r="AJ1512" s="1"/>
      <c r="AK1512" s="10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5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5"/>
      <c r="HA1512" s="5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  <c r="JK1512" s="1"/>
      <c r="JL1512" s="1"/>
      <c r="JM1512" s="1"/>
      <c r="JN1512" s="1"/>
      <c r="JO1512" s="1"/>
      <c r="JP1512" s="1"/>
      <c r="JQ1512" s="1"/>
      <c r="JR1512" s="1"/>
      <c r="JS1512" s="1"/>
      <c r="JT1512" s="1"/>
      <c r="JU1512" s="1"/>
      <c r="JV1512" s="1"/>
      <c r="JW1512" s="1"/>
      <c r="JX1512" s="1"/>
      <c r="JY1512" s="3"/>
      <c r="JZ1512" s="1"/>
      <c r="KA1512" s="1"/>
      <c r="KB1512" s="1"/>
      <c r="KC1512" s="1"/>
      <c r="KD1512" s="1"/>
      <c r="KE1512" s="1"/>
    </row>
    <row r="1513" spans="1:291" x14ac:dyDescent="0.2">
      <c r="A1513" s="196">
        <f t="shared" si="2473"/>
        <v>44171</v>
      </c>
      <c r="B1513" s="66">
        <f t="shared" si="2464"/>
        <v>10387.95462454</v>
      </c>
      <c r="C1513" s="66">
        <f t="shared" si="2462"/>
        <v>10335.401337179999</v>
      </c>
      <c r="D1513" s="77">
        <f t="shared" si="2474"/>
        <v>5438.12</v>
      </c>
      <c r="E1513" s="67">
        <f>VLOOKUP(A1512,[1]Plan1!$DQ$117:$DS$314,3)</f>
        <v>5486.52</v>
      </c>
      <c r="F1513" s="11">
        <f t="shared" si="2475"/>
        <v>44161</v>
      </c>
      <c r="G1513" s="73">
        <f t="shared" si="2465"/>
        <v>8.9001346053416697E-3</v>
      </c>
      <c r="H1513" s="11">
        <f t="shared" si="2476"/>
        <v>44193</v>
      </c>
      <c r="I1513" s="11">
        <f t="shared" si="2466"/>
        <v>44193</v>
      </c>
      <c r="J1513" s="1">
        <f t="shared" si="2477"/>
        <v>22</v>
      </c>
      <c r="K1513" s="1">
        <f t="shared" si="2478"/>
        <v>8</v>
      </c>
      <c r="L1513" s="66">
        <f t="shared" si="2467"/>
        <v>1.0032272900000001</v>
      </c>
      <c r="M1513" s="70">
        <f t="shared" si="2463"/>
        <v>1.00860017</v>
      </c>
      <c r="N1513" s="70">
        <f t="shared" si="2482"/>
        <v>1.1471541599618715</v>
      </c>
      <c r="O1513" s="66">
        <f t="shared" ref="O1513:O1576" si="2484">TRUNC(TRUNC((L1513*N1513),15),8)</f>
        <v>1.15085635</v>
      </c>
      <c r="P1513" s="66">
        <f t="shared" si="2468"/>
        <v>10368.75667456</v>
      </c>
      <c r="Q1513" s="74">
        <f t="shared" si="2469"/>
        <v>0</v>
      </c>
      <c r="R1513" s="75">
        <f t="shared" ref="R1513:R1576" si="2485">IF(Q1513&gt;0,(S1513/C1513),0)</f>
        <v>0</v>
      </c>
      <c r="S1513" s="66">
        <f t="shared" ref="S1513:S1576" si="2486">IF($Q1513&gt;0,VLOOKUP($A1513,$AE$10:$AK$114,6),0)</f>
        <v>0</v>
      </c>
      <c r="T1513" s="10">
        <f t="shared" si="2479"/>
        <v>0.06</v>
      </c>
      <c r="U1513" s="74">
        <f t="shared" si="2483"/>
        <v>8</v>
      </c>
      <c r="V1513" s="74">
        <v>252</v>
      </c>
      <c r="W1513" s="70">
        <f t="shared" si="2470"/>
        <v>1.0018515189999999</v>
      </c>
      <c r="X1513" s="66">
        <f t="shared" si="2471"/>
        <v>19.197949980000001</v>
      </c>
      <c r="Y1513" s="66">
        <v>0</v>
      </c>
      <c r="Z1513" s="67">
        <f t="shared" si="2472"/>
        <v>0</v>
      </c>
      <c r="AA1513" s="68" t="str">
        <f t="shared" si="2480"/>
        <v>A+INCORP J=</v>
      </c>
      <c r="AB1513" s="11">
        <f t="shared" si="2481"/>
        <v>44193</v>
      </c>
      <c r="AC1513" s="3"/>
      <c r="AD1513" s="1"/>
      <c r="AE1513" s="11"/>
      <c r="AF1513" s="5"/>
      <c r="AG1513" s="1"/>
      <c r="AH1513" s="1"/>
      <c r="AI1513" s="1"/>
      <c r="AJ1513" s="1"/>
      <c r="AK1513" s="10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5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5"/>
      <c r="HA1513" s="5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  <c r="JK1513" s="1"/>
      <c r="JL1513" s="1"/>
      <c r="JM1513" s="1"/>
      <c r="JN1513" s="1"/>
      <c r="JO1513" s="1"/>
      <c r="JP1513" s="1"/>
      <c r="JQ1513" s="1"/>
      <c r="JR1513" s="1"/>
      <c r="JS1513" s="1"/>
      <c r="JT1513" s="1"/>
      <c r="JU1513" s="1"/>
      <c r="JV1513" s="1"/>
      <c r="JW1513" s="1"/>
      <c r="JX1513" s="1"/>
      <c r="JY1513" s="3"/>
      <c r="JZ1513" s="1"/>
      <c r="KA1513" s="1"/>
      <c r="KB1513" s="1"/>
      <c r="KC1513" s="1"/>
      <c r="KD1513" s="1"/>
      <c r="KE1513" s="1"/>
    </row>
    <row r="1514" spans="1:291" x14ac:dyDescent="0.2">
      <c r="A1514" s="196">
        <f t="shared" si="2473"/>
        <v>44172</v>
      </c>
      <c r="B1514" s="66">
        <f t="shared" si="2464"/>
        <v>10387.95462454</v>
      </c>
      <c r="C1514" s="66">
        <f t="shared" ref="C1514:C1577" si="2487">TRUNC(IF(Q1513&gt;0,P1513-S1513+X1513,C1513),8)</f>
        <v>10335.401337179999</v>
      </c>
      <c r="D1514" s="77">
        <f t="shared" si="2474"/>
        <v>5438.12</v>
      </c>
      <c r="E1514" s="67">
        <f>VLOOKUP(A1513,[1]Plan1!$DQ$117:$DS$314,3)</f>
        <v>5486.52</v>
      </c>
      <c r="F1514" s="11">
        <f t="shared" si="2475"/>
        <v>44161</v>
      </c>
      <c r="G1514" s="73">
        <f t="shared" si="2465"/>
        <v>8.9001346053416697E-3</v>
      </c>
      <c r="H1514" s="11">
        <f t="shared" si="2476"/>
        <v>44193</v>
      </c>
      <c r="I1514" s="11">
        <f t="shared" si="2466"/>
        <v>44193</v>
      </c>
      <c r="J1514" s="1">
        <f t="shared" si="2477"/>
        <v>22</v>
      </c>
      <c r="K1514" s="1">
        <f t="shared" si="2478"/>
        <v>8</v>
      </c>
      <c r="L1514" s="66">
        <f t="shared" si="2467"/>
        <v>1.0032272900000001</v>
      </c>
      <c r="M1514" s="70">
        <f t="shared" ref="M1514:M1577" si="2488">IF(I1514&gt;I1513,L1513,M1513)</f>
        <v>1.00860017</v>
      </c>
      <c r="N1514" s="70">
        <f t="shared" si="2482"/>
        <v>1.1471541599618715</v>
      </c>
      <c r="O1514" s="66">
        <f t="shared" si="2484"/>
        <v>1.15085635</v>
      </c>
      <c r="P1514" s="66">
        <f t="shared" si="2468"/>
        <v>10368.75667456</v>
      </c>
      <c r="Q1514" s="74">
        <f t="shared" si="2469"/>
        <v>0</v>
      </c>
      <c r="R1514" s="75">
        <f t="shared" si="2485"/>
        <v>0</v>
      </c>
      <c r="S1514" s="66">
        <f t="shared" si="2486"/>
        <v>0</v>
      </c>
      <c r="T1514" s="10">
        <f t="shared" si="2479"/>
        <v>0.06</v>
      </c>
      <c r="U1514" s="74">
        <f t="shared" si="2483"/>
        <v>8</v>
      </c>
      <c r="V1514" s="74">
        <v>252</v>
      </c>
      <c r="W1514" s="70">
        <f t="shared" si="2470"/>
        <v>1.0018515189999999</v>
      </c>
      <c r="X1514" s="66">
        <f t="shared" si="2471"/>
        <v>19.197949980000001</v>
      </c>
      <c r="Y1514" s="66">
        <v>0</v>
      </c>
      <c r="Z1514" s="67">
        <f t="shared" si="2472"/>
        <v>0</v>
      </c>
      <c r="AA1514" s="68" t="str">
        <f t="shared" si="2480"/>
        <v>A+INCORP J=</v>
      </c>
      <c r="AB1514" s="11">
        <f t="shared" si="2481"/>
        <v>44193</v>
      </c>
      <c r="AC1514" s="3"/>
      <c r="AD1514" s="1"/>
      <c r="AE1514" s="11"/>
      <c r="AF1514" s="5"/>
      <c r="AG1514" s="1"/>
      <c r="AH1514" s="1"/>
      <c r="AI1514" s="1"/>
      <c r="AJ1514" s="1"/>
      <c r="AK1514" s="10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5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5"/>
      <c r="HA1514" s="5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  <c r="JK1514" s="1"/>
      <c r="JL1514" s="1"/>
      <c r="JM1514" s="1"/>
      <c r="JN1514" s="1"/>
      <c r="JO1514" s="1"/>
      <c r="JP1514" s="1"/>
      <c r="JQ1514" s="1"/>
      <c r="JR1514" s="1"/>
      <c r="JS1514" s="1"/>
      <c r="JT1514" s="1"/>
      <c r="JU1514" s="1"/>
      <c r="JV1514" s="1"/>
      <c r="JW1514" s="1"/>
      <c r="JX1514" s="1"/>
      <c r="JY1514" s="3"/>
      <c r="JZ1514" s="1"/>
      <c r="KA1514" s="1"/>
      <c r="KB1514" s="1"/>
      <c r="KC1514" s="1"/>
      <c r="KD1514" s="1"/>
      <c r="KE1514" s="1"/>
    </row>
    <row r="1515" spans="1:291" x14ac:dyDescent="0.2">
      <c r="A1515" s="196">
        <f t="shared" si="2473"/>
        <v>44173</v>
      </c>
      <c r="B1515" s="66">
        <f t="shared" si="2464"/>
        <v>10394.5425086</v>
      </c>
      <c r="C1515" s="66">
        <f t="shared" si="2487"/>
        <v>10335.401337179999</v>
      </c>
      <c r="D1515" s="77">
        <f t="shared" si="2474"/>
        <v>5438.12</v>
      </c>
      <c r="E1515" s="67">
        <f>VLOOKUP(A1514,[1]Plan1!$DQ$117:$DS$314,3)</f>
        <v>5486.52</v>
      </c>
      <c r="F1515" s="11">
        <f t="shared" si="2475"/>
        <v>44161</v>
      </c>
      <c r="G1515" s="73">
        <f t="shared" si="2465"/>
        <v>8.9001346053416697E-3</v>
      </c>
      <c r="H1515" s="11">
        <f t="shared" si="2476"/>
        <v>44193</v>
      </c>
      <c r="I1515" s="11">
        <f t="shared" si="2466"/>
        <v>44193</v>
      </c>
      <c r="J1515" s="1">
        <f t="shared" si="2477"/>
        <v>22</v>
      </c>
      <c r="K1515" s="1">
        <f t="shared" si="2478"/>
        <v>9</v>
      </c>
      <c r="L1515" s="66">
        <f t="shared" si="2467"/>
        <v>1.00363143</v>
      </c>
      <c r="M1515" s="70">
        <f t="shared" si="2488"/>
        <v>1.00860017</v>
      </c>
      <c r="N1515" s="70">
        <f t="shared" si="2482"/>
        <v>1.1471541599618715</v>
      </c>
      <c r="O1515" s="66">
        <f t="shared" si="2484"/>
        <v>1.1513199599999999</v>
      </c>
      <c r="P1515" s="66">
        <f t="shared" si="2468"/>
        <v>10372.93362365</v>
      </c>
      <c r="Q1515" s="74">
        <f t="shared" si="2469"/>
        <v>0</v>
      </c>
      <c r="R1515" s="75">
        <f t="shared" si="2485"/>
        <v>0</v>
      </c>
      <c r="S1515" s="66">
        <f t="shared" si="2486"/>
        <v>0</v>
      </c>
      <c r="T1515" s="10">
        <f t="shared" si="2479"/>
        <v>0.06</v>
      </c>
      <c r="U1515" s="74">
        <f t="shared" si="2483"/>
        <v>9</v>
      </c>
      <c r="V1515" s="74">
        <v>252</v>
      </c>
      <c r="W1515" s="70">
        <f t="shared" si="2470"/>
        <v>1.0020831990000001</v>
      </c>
      <c r="X1515" s="66">
        <f t="shared" si="2471"/>
        <v>21.60888495</v>
      </c>
      <c r="Y1515" s="66">
        <v>0</v>
      </c>
      <c r="Z1515" s="67">
        <f t="shared" si="2472"/>
        <v>0</v>
      </c>
      <c r="AA1515" s="68" t="str">
        <f t="shared" si="2480"/>
        <v>A+INCORP J=</v>
      </c>
      <c r="AB1515" s="11">
        <f t="shared" si="2481"/>
        <v>44193</v>
      </c>
      <c r="AC1515" s="3"/>
      <c r="AD1515" s="1"/>
      <c r="AE1515" s="11"/>
      <c r="AF1515" s="5"/>
      <c r="AG1515" s="1"/>
      <c r="AH1515" s="1"/>
      <c r="AI1515" s="1"/>
      <c r="AJ1515" s="1"/>
      <c r="AK1515" s="10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5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5"/>
      <c r="HA1515" s="5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  <c r="JK1515" s="1"/>
      <c r="JL1515" s="1"/>
      <c r="JM1515" s="1"/>
      <c r="JN1515" s="1"/>
      <c r="JO1515" s="1"/>
      <c r="JP1515" s="1"/>
      <c r="JQ1515" s="1"/>
      <c r="JR1515" s="1"/>
      <c r="JS1515" s="1"/>
      <c r="JT1515" s="1"/>
      <c r="JU1515" s="1"/>
      <c r="JV1515" s="1"/>
      <c r="JW1515" s="1"/>
      <c r="JX1515" s="1"/>
      <c r="JY1515" s="3"/>
      <c r="JZ1515" s="1"/>
      <c r="KA1515" s="1"/>
      <c r="KB1515" s="1"/>
      <c r="KC1515" s="1"/>
      <c r="KD1515" s="1"/>
      <c r="KE1515" s="1"/>
    </row>
    <row r="1516" spans="1:291" x14ac:dyDescent="0.2">
      <c r="A1516" s="196">
        <f t="shared" si="2473"/>
        <v>44174</v>
      </c>
      <c r="B1516" s="66">
        <f t="shared" si="2464"/>
        <v>10401.134659919999</v>
      </c>
      <c r="C1516" s="66">
        <f t="shared" si="2487"/>
        <v>10335.401337179999</v>
      </c>
      <c r="D1516" s="77">
        <f t="shared" si="2474"/>
        <v>5438.12</v>
      </c>
      <c r="E1516" s="67">
        <f>VLOOKUP(A1515,[1]Plan1!$DQ$117:$DS$314,3)</f>
        <v>5486.52</v>
      </c>
      <c r="F1516" s="11">
        <f t="shared" si="2475"/>
        <v>44161</v>
      </c>
      <c r="G1516" s="73">
        <f t="shared" si="2465"/>
        <v>8.9001346053416697E-3</v>
      </c>
      <c r="H1516" s="11">
        <f t="shared" si="2476"/>
        <v>44193</v>
      </c>
      <c r="I1516" s="11">
        <f t="shared" si="2466"/>
        <v>44193</v>
      </c>
      <c r="J1516" s="1">
        <f t="shared" si="2477"/>
        <v>22</v>
      </c>
      <c r="K1516" s="1">
        <f t="shared" si="2478"/>
        <v>10</v>
      </c>
      <c r="L1516" s="66">
        <f t="shared" si="2467"/>
        <v>1.00403574</v>
      </c>
      <c r="M1516" s="70">
        <f t="shared" si="2488"/>
        <v>1.00860017</v>
      </c>
      <c r="N1516" s="70">
        <f t="shared" si="2482"/>
        <v>1.1471541599618715</v>
      </c>
      <c r="O1516" s="66">
        <f t="shared" si="2484"/>
        <v>1.15178377</v>
      </c>
      <c r="P1516" s="66">
        <f t="shared" si="2468"/>
        <v>10377.11232977</v>
      </c>
      <c r="Q1516" s="74">
        <f t="shared" si="2469"/>
        <v>0</v>
      </c>
      <c r="R1516" s="75">
        <f t="shared" si="2485"/>
        <v>0</v>
      </c>
      <c r="S1516" s="66">
        <f t="shared" si="2486"/>
        <v>0</v>
      </c>
      <c r="T1516" s="10">
        <f t="shared" si="2479"/>
        <v>0.06</v>
      </c>
      <c r="U1516" s="74">
        <f t="shared" si="2483"/>
        <v>10</v>
      </c>
      <c r="V1516" s="74">
        <v>252</v>
      </c>
      <c r="W1516" s="70">
        <f t="shared" si="2470"/>
        <v>1.0023149339999999</v>
      </c>
      <c r="X1516" s="66">
        <f t="shared" si="2471"/>
        <v>24.022330149999998</v>
      </c>
      <c r="Y1516" s="66">
        <v>0</v>
      </c>
      <c r="Z1516" s="67">
        <f t="shared" si="2472"/>
        <v>0</v>
      </c>
      <c r="AA1516" s="68" t="str">
        <f t="shared" si="2480"/>
        <v>A+INCORP J=</v>
      </c>
      <c r="AB1516" s="11">
        <f t="shared" si="2481"/>
        <v>44193</v>
      </c>
      <c r="AC1516" s="3"/>
      <c r="AD1516" s="1"/>
      <c r="AE1516" s="11"/>
      <c r="AF1516" s="5"/>
      <c r="AG1516" s="1"/>
      <c r="AH1516" s="1"/>
      <c r="AI1516" s="1"/>
      <c r="AJ1516" s="1"/>
      <c r="AK1516" s="10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5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5"/>
      <c r="HA1516" s="5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  <c r="JK1516" s="1"/>
      <c r="JL1516" s="1"/>
      <c r="JM1516" s="1"/>
      <c r="JN1516" s="1"/>
      <c r="JO1516" s="1"/>
      <c r="JP1516" s="1"/>
      <c r="JQ1516" s="1"/>
      <c r="JR1516" s="1"/>
      <c r="JS1516" s="1"/>
      <c r="JT1516" s="1"/>
      <c r="JU1516" s="1"/>
      <c r="JV1516" s="1"/>
      <c r="JW1516" s="1"/>
      <c r="JX1516" s="1"/>
      <c r="JY1516" s="3"/>
      <c r="JZ1516" s="1"/>
      <c r="KA1516" s="1"/>
      <c r="KB1516" s="1"/>
      <c r="KC1516" s="1"/>
      <c r="KD1516" s="1"/>
      <c r="KE1516" s="1"/>
    </row>
    <row r="1517" spans="1:291" x14ac:dyDescent="0.2">
      <c r="A1517" s="196">
        <f t="shared" si="2473"/>
        <v>44175</v>
      </c>
      <c r="B1517" s="66">
        <f t="shared" si="2464"/>
        <v>10407.730842020001</v>
      </c>
      <c r="C1517" s="66">
        <f t="shared" si="2487"/>
        <v>10335.401337179999</v>
      </c>
      <c r="D1517" s="77">
        <f t="shared" si="2474"/>
        <v>5438.12</v>
      </c>
      <c r="E1517" s="67">
        <f>VLOOKUP(A1516,[1]Plan1!$DQ$117:$DS$314,3)</f>
        <v>5486.52</v>
      </c>
      <c r="F1517" s="11">
        <f t="shared" si="2475"/>
        <v>44161</v>
      </c>
      <c r="G1517" s="73">
        <f t="shared" si="2465"/>
        <v>8.9001346053416697E-3</v>
      </c>
      <c r="H1517" s="11">
        <f t="shared" si="2476"/>
        <v>44193</v>
      </c>
      <c r="I1517" s="11">
        <f t="shared" si="2466"/>
        <v>44193</v>
      </c>
      <c r="J1517" s="1">
        <f t="shared" si="2477"/>
        <v>22</v>
      </c>
      <c r="K1517" s="1">
        <f t="shared" si="2478"/>
        <v>11</v>
      </c>
      <c r="L1517" s="66">
        <f t="shared" si="2467"/>
        <v>1.0044401999999999</v>
      </c>
      <c r="M1517" s="70">
        <f t="shared" si="2488"/>
        <v>1.00860017</v>
      </c>
      <c r="N1517" s="70">
        <f t="shared" si="2482"/>
        <v>1.1471541599618715</v>
      </c>
      <c r="O1517" s="66">
        <f t="shared" si="2484"/>
        <v>1.1522477499999999</v>
      </c>
      <c r="P1517" s="66">
        <f t="shared" si="2468"/>
        <v>10381.29258619</v>
      </c>
      <c r="Q1517" s="74">
        <f t="shared" si="2469"/>
        <v>0</v>
      </c>
      <c r="R1517" s="75">
        <f t="shared" si="2485"/>
        <v>0</v>
      </c>
      <c r="S1517" s="66">
        <f t="shared" si="2486"/>
        <v>0</v>
      </c>
      <c r="T1517" s="10">
        <f t="shared" si="2479"/>
        <v>0.06</v>
      </c>
      <c r="U1517" s="74">
        <f t="shared" si="2483"/>
        <v>11</v>
      </c>
      <c r="V1517" s="74">
        <v>252</v>
      </c>
      <c r="W1517" s="70">
        <f t="shared" si="2470"/>
        <v>1.0025467210000001</v>
      </c>
      <c r="X1517" s="66">
        <f t="shared" si="2471"/>
        <v>26.438255829999999</v>
      </c>
      <c r="Y1517" s="66">
        <v>0</v>
      </c>
      <c r="Z1517" s="67">
        <f t="shared" si="2472"/>
        <v>0</v>
      </c>
      <c r="AA1517" s="68" t="str">
        <f t="shared" si="2480"/>
        <v>A+INCORP J=</v>
      </c>
      <c r="AB1517" s="11">
        <f t="shared" si="2481"/>
        <v>44193</v>
      </c>
      <c r="AC1517" s="3"/>
      <c r="AD1517" s="1"/>
      <c r="AE1517" s="11"/>
      <c r="AF1517" s="5"/>
      <c r="AG1517" s="1"/>
      <c r="AH1517" s="1"/>
      <c r="AI1517" s="1"/>
      <c r="AJ1517" s="1"/>
      <c r="AK1517" s="10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5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5"/>
      <c r="HA1517" s="5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  <c r="JK1517" s="1"/>
      <c r="JL1517" s="1"/>
      <c r="JM1517" s="1"/>
      <c r="JN1517" s="1"/>
      <c r="JO1517" s="1"/>
      <c r="JP1517" s="1"/>
      <c r="JQ1517" s="1"/>
      <c r="JR1517" s="1"/>
      <c r="JS1517" s="1"/>
      <c r="JT1517" s="1"/>
      <c r="JU1517" s="1"/>
      <c r="JV1517" s="1"/>
      <c r="JW1517" s="1"/>
      <c r="JX1517" s="1"/>
      <c r="JY1517" s="3"/>
      <c r="JZ1517" s="1"/>
      <c r="KA1517" s="1"/>
      <c r="KB1517" s="1"/>
      <c r="KC1517" s="1"/>
      <c r="KD1517" s="1"/>
      <c r="KE1517" s="1"/>
    </row>
    <row r="1518" spans="1:291" x14ac:dyDescent="0.2">
      <c r="A1518" s="196">
        <f t="shared" si="2473"/>
        <v>44176</v>
      </c>
      <c r="B1518" s="66">
        <f t="shared" si="2464"/>
        <v>10414.331398730001</v>
      </c>
      <c r="C1518" s="66">
        <f t="shared" si="2487"/>
        <v>10335.401337179999</v>
      </c>
      <c r="D1518" s="77">
        <f t="shared" si="2474"/>
        <v>5438.12</v>
      </c>
      <c r="E1518" s="67">
        <f>VLOOKUP(A1517,[1]Plan1!$DQ$117:$DS$314,3)</f>
        <v>5486.52</v>
      </c>
      <c r="F1518" s="11">
        <f t="shared" si="2475"/>
        <v>44161</v>
      </c>
      <c r="G1518" s="73">
        <f t="shared" si="2465"/>
        <v>8.9001346053416697E-3</v>
      </c>
      <c r="H1518" s="11">
        <f t="shared" si="2476"/>
        <v>44193</v>
      </c>
      <c r="I1518" s="11">
        <f t="shared" si="2466"/>
        <v>44193</v>
      </c>
      <c r="J1518" s="1">
        <f t="shared" si="2477"/>
        <v>22</v>
      </c>
      <c r="K1518" s="1">
        <f t="shared" si="2478"/>
        <v>12</v>
      </c>
      <c r="L1518" s="66">
        <f t="shared" si="2467"/>
        <v>1.0048448400000001</v>
      </c>
      <c r="M1518" s="70">
        <f t="shared" si="2488"/>
        <v>1.00860017</v>
      </c>
      <c r="N1518" s="70">
        <f t="shared" si="2482"/>
        <v>1.1471541599618715</v>
      </c>
      <c r="O1518" s="66">
        <f t="shared" si="2484"/>
        <v>1.1527119299999999</v>
      </c>
      <c r="P1518" s="66">
        <f t="shared" si="2468"/>
        <v>10385.474702990001</v>
      </c>
      <c r="Q1518" s="74">
        <f t="shared" si="2469"/>
        <v>0</v>
      </c>
      <c r="R1518" s="75">
        <f t="shared" si="2485"/>
        <v>0</v>
      </c>
      <c r="S1518" s="66">
        <f t="shared" si="2486"/>
        <v>0</v>
      </c>
      <c r="T1518" s="10">
        <f t="shared" si="2479"/>
        <v>0.06</v>
      </c>
      <c r="U1518" s="74">
        <f t="shared" si="2483"/>
        <v>12</v>
      </c>
      <c r="V1518" s="74">
        <v>252</v>
      </c>
      <c r="W1518" s="70">
        <f t="shared" si="2470"/>
        <v>1.0027785629999999</v>
      </c>
      <c r="X1518" s="66">
        <f t="shared" si="2471"/>
        <v>28.856695739999999</v>
      </c>
      <c r="Y1518" s="66">
        <v>0</v>
      </c>
      <c r="Z1518" s="67">
        <f t="shared" si="2472"/>
        <v>0</v>
      </c>
      <c r="AA1518" s="68" t="str">
        <f t="shared" si="2480"/>
        <v>A+INCORP J=</v>
      </c>
      <c r="AB1518" s="11">
        <f t="shared" si="2481"/>
        <v>44193</v>
      </c>
      <c r="AC1518" s="3"/>
      <c r="AD1518" s="1"/>
      <c r="AE1518" s="11"/>
      <c r="AF1518" s="5"/>
      <c r="AG1518" s="1"/>
      <c r="AH1518" s="1"/>
      <c r="AI1518" s="1"/>
      <c r="AJ1518" s="1"/>
      <c r="AK1518" s="10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5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5"/>
      <c r="HA1518" s="5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  <c r="JK1518" s="1"/>
      <c r="JL1518" s="1"/>
      <c r="JM1518" s="1"/>
      <c r="JN1518" s="1"/>
      <c r="JO1518" s="1"/>
      <c r="JP1518" s="1"/>
      <c r="JQ1518" s="1"/>
      <c r="JR1518" s="1"/>
      <c r="JS1518" s="1"/>
      <c r="JT1518" s="1"/>
      <c r="JU1518" s="1"/>
      <c r="JV1518" s="1"/>
      <c r="JW1518" s="1"/>
      <c r="JX1518" s="1"/>
      <c r="JY1518" s="3"/>
      <c r="JZ1518" s="1"/>
      <c r="KA1518" s="1"/>
      <c r="KB1518" s="1"/>
      <c r="KC1518" s="1"/>
      <c r="KD1518" s="1"/>
      <c r="KE1518" s="1"/>
    </row>
    <row r="1519" spans="1:291" x14ac:dyDescent="0.2">
      <c r="A1519" s="196">
        <f t="shared" si="2473"/>
        <v>44177</v>
      </c>
      <c r="B1519" s="66">
        <f t="shared" si="2464"/>
        <v>10420.93600025</v>
      </c>
      <c r="C1519" s="66">
        <f t="shared" si="2487"/>
        <v>10335.401337179999</v>
      </c>
      <c r="D1519" s="77">
        <f t="shared" si="2474"/>
        <v>5438.12</v>
      </c>
      <c r="E1519" s="67">
        <f>VLOOKUP(A1518,[1]Plan1!$DQ$117:$DS$314,3)</f>
        <v>5486.52</v>
      </c>
      <c r="F1519" s="11">
        <f t="shared" si="2475"/>
        <v>44161</v>
      </c>
      <c r="G1519" s="73">
        <f t="shared" si="2465"/>
        <v>8.9001346053416697E-3</v>
      </c>
      <c r="H1519" s="11">
        <f t="shared" si="2476"/>
        <v>44193</v>
      </c>
      <c r="I1519" s="11">
        <f t="shared" si="2466"/>
        <v>44193</v>
      </c>
      <c r="J1519" s="1">
        <f t="shared" si="2477"/>
        <v>22</v>
      </c>
      <c r="K1519" s="1">
        <f t="shared" si="2478"/>
        <v>13</v>
      </c>
      <c r="L1519" s="66">
        <f t="shared" si="2467"/>
        <v>1.00524963</v>
      </c>
      <c r="M1519" s="70">
        <f t="shared" si="2488"/>
        <v>1.00860017</v>
      </c>
      <c r="N1519" s="70">
        <f t="shared" si="2482"/>
        <v>1.1471541599618715</v>
      </c>
      <c r="O1519" s="66">
        <f t="shared" si="2484"/>
        <v>1.15317629</v>
      </c>
      <c r="P1519" s="66">
        <f t="shared" si="2468"/>
        <v>10389.6583701</v>
      </c>
      <c r="Q1519" s="74">
        <f t="shared" si="2469"/>
        <v>0</v>
      </c>
      <c r="R1519" s="75">
        <f t="shared" si="2485"/>
        <v>0</v>
      </c>
      <c r="S1519" s="66">
        <f t="shared" si="2486"/>
        <v>0</v>
      </c>
      <c r="T1519" s="10">
        <f t="shared" si="2479"/>
        <v>0.06</v>
      </c>
      <c r="U1519" s="74">
        <f t="shared" si="2483"/>
        <v>13</v>
      </c>
      <c r="V1519" s="74">
        <v>252</v>
      </c>
      <c r="W1519" s="70">
        <f t="shared" si="2470"/>
        <v>1.0030104580000001</v>
      </c>
      <c r="X1519" s="66">
        <f t="shared" si="2471"/>
        <v>31.27763015</v>
      </c>
      <c r="Y1519" s="66">
        <v>0</v>
      </c>
      <c r="Z1519" s="67">
        <f t="shared" si="2472"/>
        <v>0</v>
      </c>
      <c r="AA1519" s="68" t="str">
        <f t="shared" si="2480"/>
        <v>A+INCORP J=</v>
      </c>
      <c r="AB1519" s="11">
        <f t="shared" si="2481"/>
        <v>44193</v>
      </c>
      <c r="AC1519" s="3"/>
      <c r="AD1519" s="1"/>
      <c r="AE1519" s="11"/>
      <c r="AF1519" s="5"/>
      <c r="AG1519" s="1"/>
      <c r="AH1519" s="1"/>
      <c r="AI1519" s="1"/>
      <c r="AJ1519" s="1"/>
      <c r="AK1519" s="10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5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5"/>
      <c r="HA1519" s="5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  <c r="JK1519" s="1"/>
      <c r="JL1519" s="1"/>
      <c r="JM1519" s="1"/>
      <c r="JN1519" s="1"/>
      <c r="JO1519" s="1"/>
      <c r="JP1519" s="1"/>
      <c r="JQ1519" s="1"/>
      <c r="JR1519" s="1"/>
      <c r="JS1519" s="1"/>
      <c r="JT1519" s="1"/>
      <c r="JU1519" s="1"/>
      <c r="JV1519" s="1"/>
      <c r="JW1519" s="1"/>
      <c r="JX1519" s="1"/>
      <c r="JY1519" s="3"/>
      <c r="JZ1519" s="1"/>
      <c r="KA1519" s="1"/>
      <c r="KB1519" s="1"/>
      <c r="KC1519" s="1"/>
      <c r="KD1519" s="1"/>
      <c r="KE1519" s="1"/>
    </row>
    <row r="1520" spans="1:291" x14ac:dyDescent="0.2">
      <c r="A1520" s="196">
        <f t="shared" si="2473"/>
        <v>44178</v>
      </c>
      <c r="B1520" s="66">
        <f t="shared" si="2464"/>
        <v>10420.93600025</v>
      </c>
      <c r="C1520" s="66">
        <f t="shared" si="2487"/>
        <v>10335.401337179999</v>
      </c>
      <c r="D1520" s="77">
        <f t="shared" si="2474"/>
        <v>5438.12</v>
      </c>
      <c r="E1520" s="67">
        <f>VLOOKUP(A1519,[1]Plan1!$DQ$117:$DS$314,3)</f>
        <v>5486.52</v>
      </c>
      <c r="F1520" s="11">
        <f t="shared" si="2475"/>
        <v>44161</v>
      </c>
      <c r="G1520" s="73">
        <f t="shared" si="2465"/>
        <v>8.9001346053416697E-3</v>
      </c>
      <c r="H1520" s="11">
        <f t="shared" si="2476"/>
        <v>44193</v>
      </c>
      <c r="I1520" s="11">
        <f t="shared" si="2466"/>
        <v>44193</v>
      </c>
      <c r="J1520" s="1">
        <f t="shared" si="2477"/>
        <v>22</v>
      </c>
      <c r="K1520" s="1">
        <f t="shared" si="2478"/>
        <v>13</v>
      </c>
      <c r="L1520" s="66">
        <f t="shared" si="2467"/>
        <v>1.00524963</v>
      </c>
      <c r="M1520" s="70">
        <f t="shared" si="2488"/>
        <v>1.00860017</v>
      </c>
      <c r="N1520" s="70">
        <f t="shared" si="2482"/>
        <v>1.1471541599618715</v>
      </c>
      <c r="O1520" s="66">
        <f t="shared" si="2484"/>
        <v>1.15317629</v>
      </c>
      <c r="P1520" s="66">
        <f t="shared" si="2468"/>
        <v>10389.6583701</v>
      </c>
      <c r="Q1520" s="74">
        <f t="shared" si="2469"/>
        <v>0</v>
      </c>
      <c r="R1520" s="75">
        <f t="shared" si="2485"/>
        <v>0</v>
      </c>
      <c r="S1520" s="66">
        <f t="shared" si="2486"/>
        <v>0</v>
      </c>
      <c r="T1520" s="10">
        <f t="shared" si="2479"/>
        <v>0.06</v>
      </c>
      <c r="U1520" s="74">
        <f t="shared" si="2483"/>
        <v>13</v>
      </c>
      <c r="V1520" s="74">
        <v>252</v>
      </c>
      <c r="W1520" s="70">
        <f t="shared" si="2470"/>
        <v>1.0030104580000001</v>
      </c>
      <c r="X1520" s="66">
        <f t="shared" si="2471"/>
        <v>31.27763015</v>
      </c>
      <c r="Y1520" s="66">
        <v>0</v>
      </c>
      <c r="Z1520" s="67">
        <f t="shared" si="2472"/>
        <v>0</v>
      </c>
      <c r="AA1520" s="68" t="str">
        <f t="shared" si="2480"/>
        <v>A+INCORP J=</v>
      </c>
      <c r="AB1520" s="11">
        <f t="shared" si="2481"/>
        <v>44193</v>
      </c>
      <c r="AC1520" s="3"/>
      <c r="AD1520" s="1"/>
      <c r="AE1520" s="11"/>
      <c r="AF1520" s="5"/>
      <c r="AG1520" s="1"/>
      <c r="AH1520" s="1"/>
      <c r="AI1520" s="1"/>
      <c r="AJ1520" s="1"/>
      <c r="AK1520" s="10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5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5"/>
      <c r="HA1520" s="5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  <c r="JK1520" s="1"/>
      <c r="JL1520" s="1"/>
      <c r="JM1520" s="1"/>
      <c r="JN1520" s="1"/>
      <c r="JO1520" s="1"/>
      <c r="JP1520" s="1"/>
      <c r="JQ1520" s="1"/>
      <c r="JR1520" s="1"/>
      <c r="JS1520" s="1"/>
      <c r="JT1520" s="1"/>
      <c r="JU1520" s="1"/>
      <c r="JV1520" s="1"/>
      <c r="JW1520" s="1"/>
      <c r="JX1520" s="1"/>
      <c r="JY1520" s="3"/>
      <c r="JZ1520" s="1"/>
      <c r="KA1520" s="1"/>
      <c r="KB1520" s="1"/>
      <c r="KC1520" s="1"/>
      <c r="KD1520" s="1"/>
      <c r="KE1520" s="1"/>
    </row>
    <row r="1521" spans="1:291" x14ac:dyDescent="0.2">
      <c r="A1521" s="196">
        <f t="shared" si="2473"/>
        <v>44179</v>
      </c>
      <c r="B1521" s="66">
        <f t="shared" si="2464"/>
        <v>10420.93600025</v>
      </c>
      <c r="C1521" s="66">
        <f t="shared" si="2487"/>
        <v>10335.401337179999</v>
      </c>
      <c r="D1521" s="77">
        <f t="shared" si="2474"/>
        <v>5438.12</v>
      </c>
      <c r="E1521" s="67">
        <f>VLOOKUP(A1520,[1]Plan1!$DQ$117:$DS$314,3)</f>
        <v>5486.52</v>
      </c>
      <c r="F1521" s="11">
        <f t="shared" si="2475"/>
        <v>44161</v>
      </c>
      <c r="G1521" s="73">
        <f t="shared" si="2465"/>
        <v>8.9001346053416697E-3</v>
      </c>
      <c r="H1521" s="11">
        <f t="shared" si="2476"/>
        <v>44193</v>
      </c>
      <c r="I1521" s="11">
        <f t="shared" si="2466"/>
        <v>44193</v>
      </c>
      <c r="J1521" s="1">
        <f t="shared" si="2477"/>
        <v>22</v>
      </c>
      <c r="K1521" s="1">
        <f t="shared" si="2478"/>
        <v>13</v>
      </c>
      <c r="L1521" s="66">
        <f t="shared" si="2467"/>
        <v>1.00524963</v>
      </c>
      <c r="M1521" s="70">
        <f t="shared" si="2488"/>
        <v>1.00860017</v>
      </c>
      <c r="N1521" s="70">
        <f t="shared" si="2482"/>
        <v>1.1471541599618715</v>
      </c>
      <c r="O1521" s="66">
        <f t="shared" si="2484"/>
        <v>1.15317629</v>
      </c>
      <c r="P1521" s="66">
        <f t="shared" si="2468"/>
        <v>10389.6583701</v>
      </c>
      <c r="Q1521" s="74">
        <f t="shared" si="2469"/>
        <v>0</v>
      </c>
      <c r="R1521" s="75">
        <f t="shared" si="2485"/>
        <v>0</v>
      </c>
      <c r="S1521" s="66">
        <f t="shared" si="2486"/>
        <v>0</v>
      </c>
      <c r="T1521" s="10">
        <f t="shared" si="2479"/>
        <v>0.06</v>
      </c>
      <c r="U1521" s="74">
        <f t="shared" si="2483"/>
        <v>13</v>
      </c>
      <c r="V1521" s="74">
        <v>252</v>
      </c>
      <c r="W1521" s="70">
        <f t="shared" si="2470"/>
        <v>1.0030104580000001</v>
      </c>
      <c r="X1521" s="66">
        <f t="shared" si="2471"/>
        <v>31.27763015</v>
      </c>
      <c r="Y1521" s="66">
        <v>0</v>
      </c>
      <c r="Z1521" s="67">
        <f t="shared" si="2472"/>
        <v>0</v>
      </c>
      <c r="AA1521" s="68" t="str">
        <f t="shared" si="2480"/>
        <v>A+INCORP J=</v>
      </c>
      <c r="AB1521" s="11">
        <f t="shared" si="2481"/>
        <v>44193</v>
      </c>
      <c r="AC1521" s="3"/>
      <c r="AD1521" s="1"/>
      <c r="AE1521" s="11"/>
      <c r="AF1521" s="5"/>
      <c r="AG1521" s="1"/>
      <c r="AH1521" s="1"/>
      <c r="AI1521" s="1"/>
      <c r="AJ1521" s="1"/>
      <c r="AK1521" s="10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5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5"/>
      <c r="HA1521" s="5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  <c r="JK1521" s="1"/>
      <c r="JL1521" s="1"/>
      <c r="JM1521" s="1"/>
      <c r="JN1521" s="1"/>
      <c r="JO1521" s="1"/>
      <c r="JP1521" s="1"/>
      <c r="JQ1521" s="1"/>
      <c r="JR1521" s="1"/>
      <c r="JS1521" s="1"/>
      <c r="JT1521" s="1"/>
      <c r="JU1521" s="1"/>
      <c r="JV1521" s="1"/>
      <c r="JW1521" s="1"/>
      <c r="JX1521" s="1"/>
      <c r="JY1521" s="3"/>
      <c r="JZ1521" s="1"/>
      <c r="KA1521" s="1"/>
      <c r="KB1521" s="1"/>
      <c r="KC1521" s="1"/>
      <c r="KD1521" s="1"/>
      <c r="KE1521" s="1"/>
    </row>
    <row r="1522" spans="1:291" x14ac:dyDescent="0.2">
      <c r="A1522" s="196">
        <f t="shared" si="2473"/>
        <v>44180</v>
      </c>
      <c r="B1522" s="66">
        <f t="shared" si="2464"/>
        <v>10427.54486609</v>
      </c>
      <c r="C1522" s="66">
        <f t="shared" si="2487"/>
        <v>10335.401337179999</v>
      </c>
      <c r="D1522" s="77">
        <f t="shared" si="2474"/>
        <v>5438.12</v>
      </c>
      <c r="E1522" s="67">
        <f>VLOOKUP(A1521,[1]Plan1!$DQ$117:$DS$314,3)</f>
        <v>5486.52</v>
      </c>
      <c r="F1522" s="11">
        <f t="shared" si="2475"/>
        <v>44161</v>
      </c>
      <c r="G1522" s="73">
        <f t="shared" si="2465"/>
        <v>8.9001346053416697E-3</v>
      </c>
      <c r="H1522" s="11">
        <f t="shared" si="2476"/>
        <v>44193</v>
      </c>
      <c r="I1522" s="11">
        <f t="shared" si="2466"/>
        <v>44193</v>
      </c>
      <c r="J1522" s="1">
        <f t="shared" si="2477"/>
        <v>22</v>
      </c>
      <c r="K1522" s="1">
        <f t="shared" si="2478"/>
        <v>14</v>
      </c>
      <c r="L1522" s="66">
        <f t="shared" si="2467"/>
        <v>1.00565459</v>
      </c>
      <c r="M1522" s="70">
        <f t="shared" si="2488"/>
        <v>1.00860017</v>
      </c>
      <c r="N1522" s="70">
        <f t="shared" si="2482"/>
        <v>1.1471541599618715</v>
      </c>
      <c r="O1522" s="66">
        <f t="shared" si="2484"/>
        <v>1.15364084</v>
      </c>
      <c r="P1522" s="66">
        <f t="shared" si="2468"/>
        <v>10393.84379422</v>
      </c>
      <c r="Q1522" s="74">
        <f t="shared" si="2469"/>
        <v>0</v>
      </c>
      <c r="R1522" s="75">
        <f t="shared" si="2485"/>
        <v>0</v>
      </c>
      <c r="S1522" s="66">
        <f t="shared" si="2486"/>
        <v>0</v>
      </c>
      <c r="T1522" s="10">
        <f t="shared" si="2479"/>
        <v>0.06</v>
      </c>
      <c r="U1522" s="74">
        <f t="shared" si="2483"/>
        <v>14</v>
      </c>
      <c r="V1522" s="74">
        <v>252</v>
      </c>
      <c r="W1522" s="70">
        <f t="shared" si="2470"/>
        <v>1.0032424069999999</v>
      </c>
      <c r="X1522" s="66">
        <f t="shared" si="2471"/>
        <v>33.70107187</v>
      </c>
      <c r="Y1522" s="66">
        <v>0</v>
      </c>
      <c r="Z1522" s="67">
        <f t="shared" si="2472"/>
        <v>0</v>
      </c>
      <c r="AA1522" s="68" t="str">
        <f t="shared" si="2480"/>
        <v>A+INCORP J=</v>
      </c>
      <c r="AB1522" s="11">
        <f t="shared" si="2481"/>
        <v>44193</v>
      </c>
      <c r="AC1522" s="3"/>
      <c r="AD1522" s="1"/>
      <c r="AE1522" s="11"/>
      <c r="AF1522" s="5"/>
      <c r="AG1522" s="1"/>
      <c r="AH1522" s="1"/>
      <c r="AI1522" s="1"/>
      <c r="AJ1522" s="1"/>
      <c r="AK1522" s="10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5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5"/>
      <c r="HA1522" s="5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  <c r="JK1522" s="1"/>
      <c r="JL1522" s="1"/>
      <c r="JM1522" s="1"/>
      <c r="JN1522" s="1"/>
      <c r="JO1522" s="1"/>
      <c r="JP1522" s="1"/>
      <c r="JQ1522" s="1"/>
      <c r="JR1522" s="1"/>
      <c r="JS1522" s="1"/>
      <c r="JT1522" s="1"/>
      <c r="JU1522" s="1"/>
      <c r="JV1522" s="1"/>
      <c r="JW1522" s="1"/>
      <c r="JX1522" s="1"/>
      <c r="JY1522" s="3"/>
      <c r="JZ1522" s="1"/>
      <c r="KA1522" s="1"/>
      <c r="KB1522" s="1"/>
      <c r="KC1522" s="1"/>
      <c r="KD1522" s="1"/>
      <c r="KE1522" s="1"/>
    </row>
    <row r="1523" spans="1:291" x14ac:dyDescent="0.2">
      <c r="A1523" s="196">
        <f t="shared" si="2473"/>
        <v>44181</v>
      </c>
      <c r="B1523" s="66">
        <f t="shared" si="2464"/>
        <v>10434.157884050001</v>
      </c>
      <c r="C1523" s="66">
        <f t="shared" si="2487"/>
        <v>10335.401337179999</v>
      </c>
      <c r="D1523" s="77">
        <f t="shared" si="2474"/>
        <v>5438.12</v>
      </c>
      <c r="E1523" s="67">
        <f>VLOOKUP(A1522,[1]Plan1!$DQ$117:$DS$314,3)</f>
        <v>5486.52</v>
      </c>
      <c r="F1523" s="11">
        <f t="shared" si="2475"/>
        <v>44161</v>
      </c>
      <c r="G1523" s="73">
        <f t="shared" si="2465"/>
        <v>8.9001346053416697E-3</v>
      </c>
      <c r="H1523" s="11">
        <f t="shared" si="2476"/>
        <v>44193</v>
      </c>
      <c r="I1523" s="11">
        <f t="shared" si="2466"/>
        <v>44193</v>
      </c>
      <c r="J1523" s="1">
        <f t="shared" si="2477"/>
        <v>22</v>
      </c>
      <c r="K1523" s="1">
        <f t="shared" si="2478"/>
        <v>15</v>
      </c>
      <c r="L1523" s="66">
        <f t="shared" si="2467"/>
        <v>1.0060597099999999</v>
      </c>
      <c r="M1523" s="70">
        <f t="shared" si="2488"/>
        <v>1.00860017</v>
      </c>
      <c r="N1523" s="70">
        <f t="shared" si="2482"/>
        <v>1.1471541599618715</v>
      </c>
      <c r="O1523" s="66">
        <f t="shared" si="2484"/>
        <v>1.15410558</v>
      </c>
      <c r="P1523" s="66">
        <f t="shared" si="2468"/>
        <v>10398.03087201</v>
      </c>
      <c r="Q1523" s="74">
        <f t="shared" si="2469"/>
        <v>0</v>
      </c>
      <c r="R1523" s="75">
        <f t="shared" si="2485"/>
        <v>0</v>
      </c>
      <c r="S1523" s="66">
        <f t="shared" si="2486"/>
        <v>0</v>
      </c>
      <c r="T1523" s="10">
        <f t="shared" si="2479"/>
        <v>0.06</v>
      </c>
      <c r="U1523" s="74">
        <f t="shared" si="2483"/>
        <v>15</v>
      </c>
      <c r="V1523" s="74">
        <v>252</v>
      </c>
      <c r="W1523" s="70">
        <f t="shared" si="2470"/>
        <v>1.0034744090000001</v>
      </c>
      <c r="X1523" s="66">
        <f t="shared" si="2471"/>
        <v>36.127012039999997</v>
      </c>
      <c r="Y1523" s="66">
        <v>0</v>
      </c>
      <c r="Z1523" s="67">
        <f t="shared" si="2472"/>
        <v>0</v>
      </c>
      <c r="AA1523" s="68" t="str">
        <f t="shared" si="2480"/>
        <v>A+INCORP J=</v>
      </c>
      <c r="AB1523" s="11">
        <f t="shared" si="2481"/>
        <v>44193</v>
      </c>
      <c r="AC1523" s="3"/>
      <c r="AD1523" s="1"/>
      <c r="AE1523" s="11"/>
      <c r="AF1523" s="5"/>
      <c r="AG1523" s="1"/>
      <c r="AH1523" s="1"/>
      <c r="AI1523" s="1"/>
      <c r="AJ1523" s="1"/>
      <c r="AK1523" s="10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5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5"/>
      <c r="HA1523" s="5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  <c r="JK1523" s="1"/>
      <c r="JL1523" s="1"/>
      <c r="JM1523" s="1"/>
      <c r="JN1523" s="1"/>
      <c r="JO1523" s="1"/>
      <c r="JP1523" s="1"/>
      <c r="JQ1523" s="1"/>
      <c r="JR1523" s="1"/>
      <c r="JS1523" s="1"/>
      <c r="JT1523" s="1"/>
      <c r="JU1523" s="1"/>
      <c r="JV1523" s="1"/>
      <c r="JW1523" s="1"/>
      <c r="JX1523" s="1"/>
      <c r="JY1523" s="3"/>
      <c r="JZ1523" s="1"/>
      <c r="KA1523" s="1"/>
      <c r="KB1523" s="1"/>
      <c r="KC1523" s="1"/>
      <c r="KD1523" s="1"/>
      <c r="KE1523" s="1"/>
    </row>
    <row r="1524" spans="1:291" x14ac:dyDescent="0.2">
      <c r="A1524" s="196">
        <f t="shared" si="2473"/>
        <v>44182</v>
      </c>
      <c r="B1524" s="66">
        <f t="shared" si="2464"/>
        <v>10440.775066349999</v>
      </c>
      <c r="C1524" s="66">
        <f t="shared" si="2487"/>
        <v>10335.401337179999</v>
      </c>
      <c r="D1524" s="77">
        <f t="shared" si="2474"/>
        <v>5438.12</v>
      </c>
      <c r="E1524" s="67">
        <f>VLOOKUP(A1523,[1]Plan1!$DQ$117:$DS$314,3)</f>
        <v>5486.52</v>
      </c>
      <c r="F1524" s="11">
        <f t="shared" si="2475"/>
        <v>44161</v>
      </c>
      <c r="G1524" s="73">
        <f t="shared" si="2465"/>
        <v>8.9001346053416697E-3</v>
      </c>
      <c r="H1524" s="11">
        <f t="shared" si="2476"/>
        <v>44193</v>
      </c>
      <c r="I1524" s="11">
        <f t="shared" si="2466"/>
        <v>44193</v>
      </c>
      <c r="J1524" s="1">
        <f t="shared" si="2477"/>
        <v>22</v>
      </c>
      <c r="K1524" s="1">
        <f t="shared" si="2478"/>
        <v>16</v>
      </c>
      <c r="L1524" s="66">
        <f t="shared" si="2467"/>
        <v>1.00646499</v>
      </c>
      <c r="M1524" s="70">
        <f t="shared" si="2488"/>
        <v>1.00860017</v>
      </c>
      <c r="N1524" s="70">
        <f t="shared" si="2482"/>
        <v>1.1471541599618715</v>
      </c>
      <c r="O1524" s="66">
        <f t="shared" si="2484"/>
        <v>1.1545704999999999</v>
      </c>
      <c r="P1524" s="66">
        <f t="shared" si="2468"/>
        <v>10402.219603469999</v>
      </c>
      <c r="Q1524" s="74">
        <f t="shared" si="2469"/>
        <v>0</v>
      </c>
      <c r="R1524" s="75">
        <f t="shared" si="2485"/>
        <v>0</v>
      </c>
      <c r="S1524" s="66">
        <f t="shared" si="2486"/>
        <v>0</v>
      </c>
      <c r="T1524" s="10">
        <f t="shared" si="2479"/>
        <v>0.06</v>
      </c>
      <c r="U1524" s="74">
        <f t="shared" si="2483"/>
        <v>16</v>
      </c>
      <c r="V1524" s="74">
        <v>252</v>
      </c>
      <c r="W1524" s="70">
        <f t="shared" si="2470"/>
        <v>1.003706465</v>
      </c>
      <c r="X1524" s="66">
        <f t="shared" si="2471"/>
        <v>38.55546288</v>
      </c>
      <c r="Y1524" s="66">
        <v>0</v>
      </c>
      <c r="Z1524" s="67">
        <f t="shared" si="2472"/>
        <v>0</v>
      </c>
      <c r="AA1524" s="68" t="str">
        <f t="shared" si="2480"/>
        <v>A+INCORP J=</v>
      </c>
      <c r="AB1524" s="11">
        <f t="shared" si="2481"/>
        <v>44193</v>
      </c>
      <c r="AC1524" s="3"/>
      <c r="AD1524" s="1"/>
      <c r="AE1524" s="11"/>
      <c r="AF1524" s="5"/>
      <c r="AG1524" s="1"/>
      <c r="AH1524" s="1"/>
      <c r="AI1524" s="1"/>
      <c r="AJ1524" s="1"/>
      <c r="AK1524" s="10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5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5"/>
      <c r="HA1524" s="5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  <c r="JK1524" s="1"/>
      <c r="JL1524" s="1"/>
      <c r="JM1524" s="1"/>
      <c r="JN1524" s="1"/>
      <c r="JO1524" s="1"/>
      <c r="JP1524" s="1"/>
      <c r="JQ1524" s="1"/>
      <c r="JR1524" s="1"/>
      <c r="JS1524" s="1"/>
      <c r="JT1524" s="1"/>
      <c r="JU1524" s="1"/>
      <c r="JV1524" s="1"/>
      <c r="JW1524" s="1"/>
      <c r="JX1524" s="1"/>
      <c r="JY1524" s="3"/>
      <c r="JZ1524" s="1"/>
      <c r="KA1524" s="1"/>
      <c r="KB1524" s="1"/>
      <c r="KC1524" s="1"/>
      <c r="KD1524" s="1"/>
      <c r="KE1524" s="1"/>
    </row>
    <row r="1525" spans="1:291" x14ac:dyDescent="0.2">
      <c r="A1525" s="196">
        <f t="shared" si="2473"/>
        <v>44183</v>
      </c>
      <c r="B1525" s="66">
        <f t="shared" si="2464"/>
        <v>10447.396518560001</v>
      </c>
      <c r="C1525" s="66">
        <f t="shared" si="2487"/>
        <v>10335.401337179999</v>
      </c>
      <c r="D1525" s="77">
        <f t="shared" si="2474"/>
        <v>5438.12</v>
      </c>
      <c r="E1525" s="67">
        <f>VLOOKUP(A1524,[1]Plan1!$DQ$117:$DS$314,3)</f>
        <v>5486.52</v>
      </c>
      <c r="F1525" s="11">
        <f t="shared" si="2475"/>
        <v>44161</v>
      </c>
      <c r="G1525" s="73">
        <f t="shared" si="2465"/>
        <v>8.9001346053416697E-3</v>
      </c>
      <c r="H1525" s="11">
        <f t="shared" si="2476"/>
        <v>44193</v>
      </c>
      <c r="I1525" s="11">
        <f t="shared" si="2466"/>
        <v>44193</v>
      </c>
      <c r="J1525" s="1">
        <f t="shared" si="2477"/>
        <v>22</v>
      </c>
      <c r="K1525" s="1">
        <f t="shared" si="2478"/>
        <v>17</v>
      </c>
      <c r="L1525" s="66">
        <f t="shared" si="2467"/>
        <v>1.0068704399999999</v>
      </c>
      <c r="M1525" s="70">
        <f t="shared" si="2488"/>
        <v>1.00860017</v>
      </c>
      <c r="N1525" s="70">
        <f t="shared" si="2482"/>
        <v>1.1471541599618715</v>
      </c>
      <c r="O1525" s="66">
        <f t="shared" si="2484"/>
        <v>1.1550356100000001</v>
      </c>
      <c r="P1525" s="66">
        <f t="shared" si="2468"/>
        <v>10406.410091940001</v>
      </c>
      <c r="Q1525" s="74">
        <f t="shared" si="2469"/>
        <v>0</v>
      </c>
      <c r="R1525" s="75">
        <f t="shared" si="2485"/>
        <v>0</v>
      </c>
      <c r="S1525" s="66">
        <f t="shared" si="2486"/>
        <v>0</v>
      </c>
      <c r="T1525" s="10">
        <f t="shared" si="2479"/>
        <v>0.06</v>
      </c>
      <c r="U1525" s="74">
        <f t="shared" si="2483"/>
        <v>17</v>
      </c>
      <c r="V1525" s="74">
        <v>252</v>
      </c>
      <c r="W1525" s="70">
        <f t="shared" si="2470"/>
        <v>1.0039385750000001</v>
      </c>
      <c r="X1525" s="66">
        <f t="shared" si="2471"/>
        <v>40.986426620000003</v>
      </c>
      <c r="Y1525" s="66">
        <v>0</v>
      </c>
      <c r="Z1525" s="67">
        <f t="shared" si="2472"/>
        <v>0</v>
      </c>
      <c r="AA1525" s="68" t="str">
        <f t="shared" si="2480"/>
        <v>A+INCORP J=</v>
      </c>
      <c r="AB1525" s="11">
        <f t="shared" si="2481"/>
        <v>44193</v>
      </c>
      <c r="AC1525" s="3"/>
      <c r="AD1525" s="1"/>
      <c r="AE1525" s="11"/>
      <c r="AF1525" s="5"/>
      <c r="AG1525" s="1"/>
      <c r="AH1525" s="1"/>
      <c r="AI1525" s="1"/>
      <c r="AJ1525" s="1"/>
      <c r="AK1525" s="10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5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5"/>
      <c r="HA1525" s="5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  <c r="JK1525" s="1"/>
      <c r="JL1525" s="1"/>
      <c r="JM1525" s="1"/>
      <c r="JN1525" s="1"/>
      <c r="JO1525" s="1"/>
      <c r="JP1525" s="1"/>
      <c r="JQ1525" s="1"/>
      <c r="JR1525" s="1"/>
      <c r="JS1525" s="1"/>
      <c r="JT1525" s="1"/>
      <c r="JU1525" s="1"/>
      <c r="JV1525" s="1"/>
      <c r="JW1525" s="1"/>
      <c r="JX1525" s="1"/>
      <c r="JY1525" s="3"/>
      <c r="JZ1525" s="1"/>
      <c r="KA1525" s="1"/>
      <c r="KB1525" s="1"/>
      <c r="KC1525" s="1"/>
      <c r="KD1525" s="1"/>
      <c r="KE1525" s="1"/>
    </row>
    <row r="1526" spans="1:291" x14ac:dyDescent="0.2">
      <c r="A1526" s="196">
        <f t="shared" si="2473"/>
        <v>44184</v>
      </c>
      <c r="B1526" s="66">
        <f t="shared" si="2464"/>
        <v>10454.022128410001</v>
      </c>
      <c r="C1526" s="66">
        <f t="shared" si="2487"/>
        <v>10335.401337179999</v>
      </c>
      <c r="D1526" s="77">
        <f t="shared" si="2474"/>
        <v>5438.12</v>
      </c>
      <c r="E1526" s="67">
        <f>VLOOKUP(A1525,[1]Plan1!$DQ$117:$DS$314,3)</f>
        <v>5486.52</v>
      </c>
      <c r="F1526" s="11">
        <f t="shared" si="2475"/>
        <v>44161</v>
      </c>
      <c r="G1526" s="73">
        <f t="shared" si="2465"/>
        <v>8.9001346053416697E-3</v>
      </c>
      <c r="H1526" s="11">
        <f t="shared" si="2476"/>
        <v>44193</v>
      </c>
      <c r="I1526" s="11">
        <f t="shared" si="2466"/>
        <v>44193</v>
      </c>
      <c r="J1526" s="1">
        <f t="shared" si="2477"/>
        <v>22</v>
      </c>
      <c r="K1526" s="1">
        <f t="shared" si="2478"/>
        <v>18</v>
      </c>
      <c r="L1526" s="66">
        <f t="shared" si="2467"/>
        <v>1.00727605</v>
      </c>
      <c r="M1526" s="70">
        <f t="shared" si="2488"/>
        <v>1.00860017</v>
      </c>
      <c r="N1526" s="70">
        <f t="shared" si="2482"/>
        <v>1.1471541599618715</v>
      </c>
      <c r="O1526" s="66">
        <f t="shared" si="2484"/>
        <v>1.15550091</v>
      </c>
      <c r="P1526" s="66">
        <f t="shared" si="2468"/>
        <v>10410.60223407</v>
      </c>
      <c r="Q1526" s="74">
        <f t="shared" si="2469"/>
        <v>0</v>
      </c>
      <c r="R1526" s="75">
        <f t="shared" si="2485"/>
        <v>0</v>
      </c>
      <c r="S1526" s="66">
        <f t="shared" si="2486"/>
        <v>0</v>
      </c>
      <c r="T1526" s="10">
        <f t="shared" si="2479"/>
        <v>0.06</v>
      </c>
      <c r="U1526" s="74">
        <f t="shared" si="2483"/>
        <v>18</v>
      </c>
      <c r="V1526" s="74">
        <v>252</v>
      </c>
      <c r="W1526" s="70">
        <f t="shared" si="2470"/>
        <v>1.004170738</v>
      </c>
      <c r="X1526" s="66">
        <f t="shared" si="2471"/>
        <v>43.419894339999999</v>
      </c>
      <c r="Y1526" s="66">
        <v>0</v>
      </c>
      <c r="Z1526" s="67">
        <f t="shared" si="2472"/>
        <v>0</v>
      </c>
      <c r="AA1526" s="68" t="str">
        <f t="shared" si="2480"/>
        <v>A+INCORP J=</v>
      </c>
      <c r="AB1526" s="11">
        <f t="shared" si="2481"/>
        <v>44193</v>
      </c>
      <c r="AC1526" s="3"/>
      <c r="AD1526" s="1"/>
      <c r="AE1526" s="11"/>
      <c r="AF1526" s="5"/>
      <c r="AG1526" s="1"/>
      <c r="AH1526" s="1"/>
      <c r="AI1526" s="1"/>
      <c r="AJ1526" s="1"/>
      <c r="AK1526" s="10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5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5"/>
      <c r="HA1526" s="5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  <c r="JK1526" s="1"/>
      <c r="JL1526" s="1"/>
      <c r="JM1526" s="1"/>
      <c r="JN1526" s="1"/>
      <c r="JO1526" s="1"/>
      <c r="JP1526" s="1"/>
      <c r="JQ1526" s="1"/>
      <c r="JR1526" s="1"/>
      <c r="JS1526" s="1"/>
      <c r="JT1526" s="1"/>
      <c r="JU1526" s="1"/>
      <c r="JV1526" s="1"/>
      <c r="JW1526" s="1"/>
      <c r="JX1526" s="1"/>
      <c r="JY1526" s="3"/>
      <c r="JZ1526" s="1"/>
      <c r="KA1526" s="1"/>
      <c r="KB1526" s="1"/>
      <c r="KC1526" s="1"/>
      <c r="KD1526" s="1"/>
      <c r="KE1526" s="1"/>
    </row>
    <row r="1527" spans="1:291" x14ac:dyDescent="0.2">
      <c r="A1527" s="196">
        <f t="shared" si="2473"/>
        <v>44185</v>
      </c>
      <c r="B1527" s="66">
        <f t="shared" si="2464"/>
        <v>10454.022128410001</v>
      </c>
      <c r="C1527" s="66">
        <f t="shared" si="2487"/>
        <v>10335.401337179999</v>
      </c>
      <c r="D1527" s="77">
        <f t="shared" si="2474"/>
        <v>5438.12</v>
      </c>
      <c r="E1527" s="67">
        <f>VLOOKUP(A1526,[1]Plan1!$DQ$117:$DS$314,3)</f>
        <v>5486.52</v>
      </c>
      <c r="F1527" s="11">
        <f t="shared" si="2475"/>
        <v>44161</v>
      </c>
      <c r="G1527" s="73">
        <f t="shared" si="2465"/>
        <v>8.9001346053416697E-3</v>
      </c>
      <c r="H1527" s="11">
        <f t="shared" si="2476"/>
        <v>44193</v>
      </c>
      <c r="I1527" s="11">
        <f t="shared" si="2466"/>
        <v>44193</v>
      </c>
      <c r="J1527" s="1">
        <f t="shared" si="2477"/>
        <v>22</v>
      </c>
      <c r="K1527" s="1">
        <f t="shared" si="2478"/>
        <v>18</v>
      </c>
      <c r="L1527" s="66">
        <f t="shared" si="2467"/>
        <v>1.00727605</v>
      </c>
      <c r="M1527" s="70">
        <f t="shared" si="2488"/>
        <v>1.00860017</v>
      </c>
      <c r="N1527" s="70">
        <f t="shared" si="2482"/>
        <v>1.1471541599618715</v>
      </c>
      <c r="O1527" s="66">
        <f t="shared" si="2484"/>
        <v>1.15550091</v>
      </c>
      <c r="P1527" s="66">
        <f t="shared" si="2468"/>
        <v>10410.60223407</v>
      </c>
      <c r="Q1527" s="74">
        <f t="shared" si="2469"/>
        <v>0</v>
      </c>
      <c r="R1527" s="75">
        <f t="shared" si="2485"/>
        <v>0</v>
      </c>
      <c r="S1527" s="66">
        <f t="shared" si="2486"/>
        <v>0</v>
      </c>
      <c r="T1527" s="10">
        <f t="shared" si="2479"/>
        <v>0.06</v>
      </c>
      <c r="U1527" s="74">
        <f t="shared" si="2483"/>
        <v>18</v>
      </c>
      <c r="V1527" s="74">
        <v>252</v>
      </c>
      <c r="W1527" s="70">
        <f t="shared" si="2470"/>
        <v>1.004170738</v>
      </c>
      <c r="X1527" s="66">
        <f t="shared" si="2471"/>
        <v>43.419894339999999</v>
      </c>
      <c r="Y1527" s="66">
        <v>0</v>
      </c>
      <c r="Z1527" s="67">
        <f t="shared" si="2472"/>
        <v>0</v>
      </c>
      <c r="AA1527" s="68" t="str">
        <f t="shared" si="2480"/>
        <v>A+INCORP J=</v>
      </c>
      <c r="AB1527" s="11">
        <f t="shared" si="2481"/>
        <v>44193</v>
      </c>
      <c r="AC1527" s="3"/>
      <c r="AD1527" s="1"/>
      <c r="AE1527" s="11"/>
      <c r="AF1527" s="5"/>
      <c r="AG1527" s="1"/>
      <c r="AH1527" s="1"/>
      <c r="AI1527" s="1"/>
      <c r="AJ1527" s="1"/>
      <c r="AK1527" s="10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5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5"/>
      <c r="HA1527" s="5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  <c r="JK1527" s="1"/>
      <c r="JL1527" s="1"/>
      <c r="JM1527" s="1"/>
      <c r="JN1527" s="1"/>
      <c r="JO1527" s="1"/>
      <c r="JP1527" s="1"/>
      <c r="JQ1527" s="1"/>
      <c r="JR1527" s="1"/>
      <c r="JS1527" s="1"/>
      <c r="JT1527" s="1"/>
      <c r="JU1527" s="1"/>
      <c r="JV1527" s="1"/>
      <c r="JW1527" s="1"/>
      <c r="JX1527" s="1"/>
      <c r="JY1527" s="3"/>
      <c r="JZ1527" s="1"/>
      <c r="KA1527" s="1"/>
      <c r="KB1527" s="1"/>
      <c r="KC1527" s="1"/>
      <c r="KD1527" s="1"/>
      <c r="KE1527" s="1"/>
    </row>
    <row r="1528" spans="1:291" x14ac:dyDescent="0.2">
      <c r="A1528" s="196">
        <f t="shared" si="2473"/>
        <v>44186</v>
      </c>
      <c r="B1528" s="66">
        <f t="shared" si="2464"/>
        <v>10454.022128410001</v>
      </c>
      <c r="C1528" s="66">
        <f t="shared" si="2487"/>
        <v>10335.401337179999</v>
      </c>
      <c r="D1528" s="77">
        <f t="shared" si="2474"/>
        <v>5438.12</v>
      </c>
      <c r="E1528" s="67">
        <f>VLOOKUP(A1527,[1]Plan1!$DQ$117:$DS$314,3)</f>
        <v>5486.52</v>
      </c>
      <c r="F1528" s="11">
        <f t="shared" si="2475"/>
        <v>44161</v>
      </c>
      <c r="G1528" s="73">
        <f t="shared" si="2465"/>
        <v>8.9001346053416697E-3</v>
      </c>
      <c r="H1528" s="11">
        <f t="shared" si="2476"/>
        <v>44193</v>
      </c>
      <c r="I1528" s="11">
        <f t="shared" si="2466"/>
        <v>44193</v>
      </c>
      <c r="J1528" s="1">
        <f t="shared" si="2477"/>
        <v>22</v>
      </c>
      <c r="K1528" s="1">
        <f t="shared" si="2478"/>
        <v>18</v>
      </c>
      <c r="L1528" s="66">
        <f t="shared" si="2467"/>
        <v>1.00727605</v>
      </c>
      <c r="M1528" s="70">
        <f t="shared" si="2488"/>
        <v>1.00860017</v>
      </c>
      <c r="N1528" s="70">
        <f t="shared" si="2482"/>
        <v>1.1471541599618715</v>
      </c>
      <c r="O1528" s="66">
        <f t="shared" si="2484"/>
        <v>1.15550091</v>
      </c>
      <c r="P1528" s="66">
        <f t="shared" si="2468"/>
        <v>10410.60223407</v>
      </c>
      <c r="Q1528" s="74">
        <f t="shared" si="2469"/>
        <v>0</v>
      </c>
      <c r="R1528" s="75">
        <f t="shared" si="2485"/>
        <v>0</v>
      </c>
      <c r="S1528" s="66">
        <f t="shared" si="2486"/>
        <v>0</v>
      </c>
      <c r="T1528" s="10">
        <f t="shared" si="2479"/>
        <v>0.06</v>
      </c>
      <c r="U1528" s="74">
        <f t="shared" si="2483"/>
        <v>18</v>
      </c>
      <c r="V1528" s="74">
        <v>252</v>
      </c>
      <c r="W1528" s="70">
        <f t="shared" si="2470"/>
        <v>1.004170738</v>
      </c>
      <c r="X1528" s="66">
        <f t="shared" si="2471"/>
        <v>43.419894339999999</v>
      </c>
      <c r="Y1528" s="66">
        <v>0</v>
      </c>
      <c r="Z1528" s="67">
        <f t="shared" si="2472"/>
        <v>0</v>
      </c>
      <c r="AA1528" s="68" t="str">
        <f t="shared" si="2480"/>
        <v>A+INCORP J=</v>
      </c>
      <c r="AB1528" s="11">
        <f t="shared" si="2481"/>
        <v>44193</v>
      </c>
      <c r="AC1528" s="3"/>
      <c r="AD1528" s="1"/>
      <c r="AE1528" s="11"/>
      <c r="AF1528" s="5"/>
      <c r="AG1528" s="1"/>
      <c r="AH1528" s="1"/>
      <c r="AI1528" s="1"/>
      <c r="AJ1528" s="1"/>
      <c r="AK1528" s="10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5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5"/>
      <c r="HA1528" s="5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  <c r="JK1528" s="1"/>
      <c r="JL1528" s="1"/>
      <c r="JM1528" s="1"/>
      <c r="JN1528" s="1"/>
      <c r="JO1528" s="1"/>
      <c r="JP1528" s="1"/>
      <c r="JQ1528" s="1"/>
      <c r="JR1528" s="1"/>
      <c r="JS1528" s="1"/>
      <c r="JT1528" s="1"/>
      <c r="JU1528" s="1"/>
      <c r="JV1528" s="1"/>
      <c r="JW1528" s="1"/>
      <c r="JX1528" s="1"/>
      <c r="JY1528" s="3"/>
      <c r="JZ1528" s="1"/>
      <c r="KA1528" s="1"/>
      <c r="KB1528" s="1"/>
      <c r="KC1528" s="1"/>
      <c r="KD1528" s="1"/>
      <c r="KE1528" s="1"/>
    </row>
    <row r="1529" spans="1:291" x14ac:dyDescent="0.2">
      <c r="A1529" s="196">
        <f t="shared" si="2473"/>
        <v>44187</v>
      </c>
      <c r="B1529" s="66">
        <f t="shared" si="2464"/>
        <v>10460.65201193</v>
      </c>
      <c r="C1529" s="66">
        <f t="shared" si="2487"/>
        <v>10335.401337179999</v>
      </c>
      <c r="D1529" s="77">
        <f t="shared" si="2474"/>
        <v>5438.12</v>
      </c>
      <c r="E1529" s="67">
        <f>VLOOKUP(A1528,[1]Plan1!$DQ$117:$DS$314,3)</f>
        <v>5486.52</v>
      </c>
      <c r="F1529" s="11">
        <f t="shared" si="2475"/>
        <v>44161</v>
      </c>
      <c r="G1529" s="73">
        <f t="shared" si="2465"/>
        <v>8.9001346053416697E-3</v>
      </c>
      <c r="H1529" s="11">
        <f t="shared" si="2476"/>
        <v>44193</v>
      </c>
      <c r="I1529" s="11">
        <f t="shared" si="2466"/>
        <v>44193</v>
      </c>
      <c r="J1529" s="1">
        <f t="shared" si="2477"/>
        <v>22</v>
      </c>
      <c r="K1529" s="1">
        <f t="shared" si="2478"/>
        <v>19</v>
      </c>
      <c r="L1529" s="66">
        <f t="shared" si="2467"/>
        <v>1.0076818299999999</v>
      </c>
      <c r="M1529" s="70">
        <f t="shared" si="2488"/>
        <v>1.00860017</v>
      </c>
      <c r="N1529" s="70">
        <f t="shared" si="2482"/>
        <v>1.1471541599618715</v>
      </c>
      <c r="O1529" s="66">
        <f t="shared" si="2484"/>
        <v>1.1559664000000001</v>
      </c>
      <c r="P1529" s="66">
        <f t="shared" si="2468"/>
        <v>10414.79613323</v>
      </c>
      <c r="Q1529" s="74">
        <f t="shared" si="2469"/>
        <v>0</v>
      </c>
      <c r="R1529" s="75">
        <f t="shared" si="2485"/>
        <v>0</v>
      </c>
      <c r="S1529" s="66">
        <f t="shared" si="2486"/>
        <v>0</v>
      </c>
      <c r="T1529" s="10">
        <f t="shared" si="2479"/>
        <v>0.06</v>
      </c>
      <c r="U1529" s="74">
        <f t="shared" si="2483"/>
        <v>19</v>
      </c>
      <c r="V1529" s="74">
        <v>252</v>
      </c>
      <c r="W1529" s="70">
        <f t="shared" si="2470"/>
        <v>1.004402955</v>
      </c>
      <c r="X1529" s="66">
        <f t="shared" si="2471"/>
        <v>45.855878699999998</v>
      </c>
      <c r="Y1529" s="66">
        <v>0</v>
      </c>
      <c r="Z1529" s="67">
        <f t="shared" si="2472"/>
        <v>0</v>
      </c>
      <c r="AA1529" s="68" t="str">
        <f t="shared" si="2480"/>
        <v>A+INCORP J=</v>
      </c>
      <c r="AB1529" s="11">
        <f t="shared" si="2481"/>
        <v>44193</v>
      </c>
      <c r="AC1529" s="3"/>
      <c r="AD1529" s="1"/>
      <c r="AE1529" s="11"/>
      <c r="AF1529" s="5"/>
      <c r="AG1529" s="1"/>
      <c r="AH1529" s="1"/>
      <c r="AI1529" s="1"/>
      <c r="AJ1529" s="1"/>
      <c r="AK1529" s="10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5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5"/>
      <c r="HA1529" s="5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  <c r="JK1529" s="1"/>
      <c r="JL1529" s="1"/>
      <c r="JM1529" s="1"/>
      <c r="JN1529" s="1"/>
      <c r="JO1529" s="1"/>
      <c r="JP1529" s="1"/>
      <c r="JQ1529" s="1"/>
      <c r="JR1529" s="1"/>
      <c r="JS1529" s="1"/>
      <c r="JT1529" s="1"/>
      <c r="JU1529" s="1"/>
      <c r="JV1529" s="1"/>
      <c r="JW1529" s="1"/>
      <c r="JX1529" s="1"/>
      <c r="JY1529" s="3"/>
      <c r="JZ1529" s="1"/>
      <c r="KA1529" s="1"/>
      <c r="KB1529" s="1"/>
      <c r="KC1529" s="1"/>
      <c r="KD1529" s="1"/>
      <c r="KE1529" s="1"/>
    </row>
    <row r="1530" spans="1:291" x14ac:dyDescent="0.2">
      <c r="A1530" s="196">
        <f t="shared" si="2473"/>
        <v>44188</v>
      </c>
      <c r="B1530" s="66">
        <f t="shared" si="2464"/>
        <v>10467.28596336</v>
      </c>
      <c r="C1530" s="66">
        <f t="shared" si="2487"/>
        <v>10335.401337179999</v>
      </c>
      <c r="D1530" s="77">
        <f t="shared" si="2474"/>
        <v>5438.12</v>
      </c>
      <c r="E1530" s="67">
        <f>VLOOKUP(A1529,[1]Plan1!$DQ$117:$DS$314,3)</f>
        <v>5486.52</v>
      </c>
      <c r="F1530" s="11">
        <f t="shared" si="2475"/>
        <v>44161</v>
      </c>
      <c r="G1530" s="73">
        <f t="shared" si="2465"/>
        <v>8.9001346053416697E-3</v>
      </c>
      <c r="H1530" s="11">
        <f t="shared" si="2476"/>
        <v>44193</v>
      </c>
      <c r="I1530" s="11">
        <f t="shared" si="2466"/>
        <v>44193</v>
      </c>
      <c r="J1530" s="1">
        <f t="shared" si="2477"/>
        <v>22</v>
      </c>
      <c r="K1530" s="1">
        <f t="shared" si="2478"/>
        <v>20</v>
      </c>
      <c r="L1530" s="66">
        <f t="shared" si="2467"/>
        <v>1.00808776</v>
      </c>
      <c r="M1530" s="70">
        <f t="shared" si="2488"/>
        <v>1.00860017</v>
      </c>
      <c r="N1530" s="70">
        <f t="shared" si="2482"/>
        <v>1.1471541599618715</v>
      </c>
      <c r="O1530" s="66">
        <f t="shared" si="2484"/>
        <v>1.15643206</v>
      </c>
      <c r="P1530" s="66">
        <f t="shared" si="2468"/>
        <v>10418.99158269</v>
      </c>
      <c r="Q1530" s="74">
        <f t="shared" si="2469"/>
        <v>0</v>
      </c>
      <c r="R1530" s="75">
        <f t="shared" si="2485"/>
        <v>0</v>
      </c>
      <c r="S1530" s="66">
        <f t="shared" si="2486"/>
        <v>0</v>
      </c>
      <c r="T1530" s="10">
        <f t="shared" si="2479"/>
        <v>0.06</v>
      </c>
      <c r="U1530" s="74">
        <f t="shared" si="2483"/>
        <v>20</v>
      </c>
      <c r="V1530" s="74">
        <v>252</v>
      </c>
      <c r="W1530" s="70">
        <f t="shared" si="2470"/>
        <v>1.004635226</v>
      </c>
      <c r="X1530" s="66">
        <f t="shared" si="2471"/>
        <v>48.294380670000002</v>
      </c>
      <c r="Y1530" s="66">
        <v>0</v>
      </c>
      <c r="Z1530" s="67">
        <f t="shared" si="2472"/>
        <v>0</v>
      </c>
      <c r="AA1530" s="68" t="str">
        <f t="shared" si="2480"/>
        <v>A+INCORP J=</v>
      </c>
      <c r="AB1530" s="11">
        <f t="shared" si="2481"/>
        <v>44193</v>
      </c>
      <c r="AC1530" s="3"/>
      <c r="AD1530" s="1"/>
      <c r="AE1530" s="11"/>
      <c r="AF1530" s="5"/>
      <c r="AG1530" s="1"/>
      <c r="AH1530" s="1"/>
      <c r="AI1530" s="1"/>
      <c r="AJ1530" s="1"/>
      <c r="AK1530" s="10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5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5"/>
      <c r="HA1530" s="5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  <c r="JK1530" s="1"/>
      <c r="JL1530" s="1"/>
      <c r="JM1530" s="1"/>
      <c r="JN1530" s="1"/>
      <c r="JO1530" s="1"/>
      <c r="JP1530" s="1"/>
      <c r="JQ1530" s="1"/>
      <c r="JR1530" s="1"/>
      <c r="JS1530" s="1"/>
      <c r="JT1530" s="1"/>
      <c r="JU1530" s="1"/>
      <c r="JV1530" s="1"/>
      <c r="JW1530" s="1"/>
      <c r="JX1530" s="1"/>
      <c r="JY1530" s="3"/>
      <c r="JZ1530" s="1"/>
      <c r="KA1530" s="1"/>
      <c r="KB1530" s="1"/>
      <c r="KC1530" s="1"/>
      <c r="KD1530" s="1"/>
      <c r="KE1530" s="1"/>
    </row>
    <row r="1531" spans="1:291" x14ac:dyDescent="0.2">
      <c r="A1531" s="196">
        <f t="shared" si="2473"/>
        <v>44189</v>
      </c>
      <c r="B1531" s="66">
        <f t="shared" si="2464"/>
        <v>10473.924192189999</v>
      </c>
      <c r="C1531" s="66">
        <f t="shared" si="2487"/>
        <v>10335.401337179999</v>
      </c>
      <c r="D1531" s="77">
        <f t="shared" si="2474"/>
        <v>5438.12</v>
      </c>
      <c r="E1531" s="67">
        <f>VLOOKUP(A1530,[1]Plan1!$DQ$117:$DS$314,3)</f>
        <v>5486.52</v>
      </c>
      <c r="F1531" s="11">
        <f t="shared" si="2475"/>
        <v>44161</v>
      </c>
      <c r="G1531" s="73">
        <f t="shared" si="2465"/>
        <v>8.9001346053416697E-3</v>
      </c>
      <c r="H1531" s="11">
        <f t="shared" si="2476"/>
        <v>44193</v>
      </c>
      <c r="I1531" s="11">
        <f t="shared" si="2466"/>
        <v>44193</v>
      </c>
      <c r="J1531" s="1">
        <f t="shared" si="2477"/>
        <v>22</v>
      </c>
      <c r="K1531" s="1">
        <f t="shared" si="2478"/>
        <v>21</v>
      </c>
      <c r="L1531" s="66">
        <f t="shared" si="2467"/>
        <v>1.00849386</v>
      </c>
      <c r="M1531" s="70">
        <f t="shared" si="2488"/>
        <v>1.00860017</v>
      </c>
      <c r="N1531" s="70">
        <f t="shared" si="2482"/>
        <v>1.1471541599618715</v>
      </c>
      <c r="O1531" s="66">
        <f t="shared" si="2484"/>
        <v>1.15689792</v>
      </c>
      <c r="P1531" s="66">
        <f t="shared" si="2468"/>
        <v>10423.18878918</v>
      </c>
      <c r="Q1531" s="74">
        <f t="shared" si="2469"/>
        <v>0</v>
      </c>
      <c r="R1531" s="75">
        <f t="shared" si="2485"/>
        <v>0</v>
      </c>
      <c r="S1531" s="66">
        <f t="shared" si="2486"/>
        <v>0</v>
      </c>
      <c r="T1531" s="10">
        <f t="shared" si="2479"/>
        <v>0.06</v>
      </c>
      <c r="U1531" s="74">
        <f t="shared" si="2483"/>
        <v>21</v>
      </c>
      <c r="V1531" s="74">
        <v>252</v>
      </c>
      <c r="W1531" s="70">
        <f t="shared" si="2470"/>
        <v>1.004867551</v>
      </c>
      <c r="X1531" s="66">
        <f t="shared" si="2471"/>
        <v>50.735403009999999</v>
      </c>
      <c r="Y1531" s="66">
        <v>0</v>
      </c>
      <c r="Z1531" s="67">
        <f t="shared" si="2472"/>
        <v>0</v>
      </c>
      <c r="AA1531" s="68" t="str">
        <f t="shared" si="2480"/>
        <v>A+INCORP J=</v>
      </c>
      <c r="AB1531" s="11">
        <f t="shared" si="2481"/>
        <v>44193</v>
      </c>
      <c r="AC1531" s="3"/>
      <c r="AD1531" s="1"/>
      <c r="AE1531" s="11"/>
      <c r="AF1531" s="5"/>
      <c r="AG1531" s="1"/>
      <c r="AH1531" s="1"/>
      <c r="AI1531" s="1"/>
      <c r="AJ1531" s="1"/>
      <c r="AK1531" s="10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5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5"/>
      <c r="HA1531" s="5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  <c r="JK1531" s="1"/>
      <c r="JL1531" s="1"/>
      <c r="JM1531" s="1"/>
      <c r="JN1531" s="1"/>
      <c r="JO1531" s="1"/>
      <c r="JP1531" s="1"/>
      <c r="JQ1531" s="1"/>
      <c r="JR1531" s="1"/>
      <c r="JS1531" s="1"/>
      <c r="JT1531" s="1"/>
      <c r="JU1531" s="1"/>
      <c r="JV1531" s="1"/>
      <c r="JW1531" s="1"/>
      <c r="JX1531" s="1"/>
      <c r="JY1531" s="3"/>
      <c r="JZ1531" s="1"/>
      <c r="KA1531" s="1"/>
      <c r="KB1531" s="1"/>
      <c r="KC1531" s="1"/>
      <c r="KD1531" s="1"/>
      <c r="KE1531" s="1"/>
    </row>
    <row r="1532" spans="1:291" x14ac:dyDescent="0.2">
      <c r="A1532" s="196">
        <f t="shared" si="2473"/>
        <v>44190</v>
      </c>
      <c r="B1532" s="66">
        <f t="shared" si="2464"/>
        <v>10480.56668987</v>
      </c>
      <c r="C1532" s="66">
        <f t="shared" si="2487"/>
        <v>10335.401337179999</v>
      </c>
      <c r="D1532" s="77">
        <f t="shared" si="2474"/>
        <v>5438.12</v>
      </c>
      <c r="E1532" s="67">
        <f>VLOOKUP(A1531,[1]Plan1!$DQ$117:$DS$314,3)</f>
        <v>5486.52</v>
      </c>
      <c r="F1532" s="11">
        <f t="shared" si="2475"/>
        <v>44161</v>
      </c>
      <c r="G1532" s="73">
        <f t="shared" si="2465"/>
        <v>8.9001346053416697E-3</v>
      </c>
      <c r="H1532" s="11">
        <f t="shared" si="2476"/>
        <v>44221</v>
      </c>
      <c r="I1532" s="11">
        <f t="shared" si="2466"/>
        <v>44193</v>
      </c>
      <c r="J1532" s="1">
        <f t="shared" si="2477"/>
        <v>22</v>
      </c>
      <c r="K1532" s="1">
        <f t="shared" si="2478"/>
        <v>22</v>
      </c>
      <c r="L1532" s="66">
        <f t="shared" si="2467"/>
        <v>1.00890013</v>
      </c>
      <c r="M1532" s="70">
        <f t="shared" si="2488"/>
        <v>1.00860017</v>
      </c>
      <c r="N1532" s="70">
        <f t="shared" si="2482"/>
        <v>1.1471541599618715</v>
      </c>
      <c r="O1532" s="66">
        <f t="shared" si="2484"/>
        <v>1.15736398</v>
      </c>
      <c r="P1532" s="66">
        <f t="shared" si="2468"/>
        <v>10427.387752680001</v>
      </c>
      <c r="Q1532" s="74">
        <f t="shared" si="2469"/>
        <v>0</v>
      </c>
      <c r="R1532" s="75">
        <f t="shared" si="2485"/>
        <v>0</v>
      </c>
      <c r="S1532" s="66">
        <f t="shared" si="2486"/>
        <v>0</v>
      </c>
      <c r="T1532" s="10">
        <f t="shared" si="2479"/>
        <v>0.06</v>
      </c>
      <c r="U1532" s="74">
        <f t="shared" si="2483"/>
        <v>22</v>
      </c>
      <c r="V1532" s="74">
        <v>252</v>
      </c>
      <c r="W1532" s="70">
        <f t="shared" si="2470"/>
        <v>1.005099929</v>
      </c>
      <c r="X1532" s="66">
        <f t="shared" si="2471"/>
        <v>53.178937189999999</v>
      </c>
      <c r="Y1532" s="66">
        <v>0</v>
      </c>
      <c r="Z1532" s="67">
        <f t="shared" si="2472"/>
        <v>0</v>
      </c>
      <c r="AA1532" s="68" t="str">
        <f t="shared" si="2480"/>
        <v>A+INCORP J=</v>
      </c>
      <c r="AB1532" s="11">
        <f t="shared" si="2481"/>
        <v>44193</v>
      </c>
      <c r="AC1532" s="3"/>
      <c r="AD1532" s="1"/>
      <c r="AE1532" s="11"/>
      <c r="AF1532" s="5"/>
      <c r="AG1532" s="1"/>
      <c r="AH1532" s="1"/>
      <c r="AI1532" s="1"/>
      <c r="AJ1532" s="1"/>
      <c r="AK1532" s="10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5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5"/>
      <c r="HA1532" s="5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  <c r="JK1532" s="1"/>
      <c r="JL1532" s="1"/>
      <c r="JM1532" s="1"/>
      <c r="JN1532" s="1"/>
      <c r="JO1532" s="1"/>
      <c r="JP1532" s="1"/>
      <c r="JQ1532" s="1"/>
      <c r="JR1532" s="1"/>
      <c r="JS1532" s="1"/>
      <c r="JT1532" s="1"/>
      <c r="JU1532" s="1"/>
      <c r="JV1532" s="1"/>
      <c r="JW1532" s="1"/>
      <c r="JX1532" s="1"/>
      <c r="JY1532" s="3"/>
      <c r="JZ1532" s="1"/>
      <c r="KA1532" s="1"/>
      <c r="KB1532" s="1"/>
      <c r="KC1532" s="1"/>
      <c r="KD1532" s="1"/>
      <c r="KE1532" s="1"/>
    </row>
    <row r="1533" spans="1:291" x14ac:dyDescent="0.2">
      <c r="A1533" s="196">
        <f t="shared" si="2473"/>
        <v>44191</v>
      </c>
      <c r="B1533" s="66">
        <f t="shared" si="2464"/>
        <v>10480.56668987</v>
      </c>
      <c r="C1533" s="66">
        <f t="shared" si="2487"/>
        <v>10335.401337179999</v>
      </c>
      <c r="D1533" s="77">
        <f t="shared" si="2474"/>
        <v>5438.12</v>
      </c>
      <c r="E1533" s="67">
        <f>VLOOKUP(A1532,[1]Plan1!$DQ$117:$DS$314,3)</f>
        <v>5486.52</v>
      </c>
      <c r="F1533" s="11">
        <f t="shared" si="2475"/>
        <v>44161</v>
      </c>
      <c r="G1533" s="73">
        <f t="shared" si="2465"/>
        <v>8.9001346053416697E-3</v>
      </c>
      <c r="H1533" s="11">
        <f t="shared" si="2476"/>
        <v>44221</v>
      </c>
      <c r="I1533" s="11">
        <f t="shared" si="2466"/>
        <v>44193</v>
      </c>
      <c r="J1533" s="1">
        <f t="shared" si="2477"/>
        <v>22</v>
      </c>
      <c r="K1533" s="1">
        <f t="shared" si="2478"/>
        <v>22</v>
      </c>
      <c r="L1533" s="66">
        <f t="shared" si="2467"/>
        <v>1.00890013</v>
      </c>
      <c r="M1533" s="70">
        <f t="shared" si="2488"/>
        <v>1.00860017</v>
      </c>
      <c r="N1533" s="70">
        <f t="shared" si="2482"/>
        <v>1.1471541599618715</v>
      </c>
      <c r="O1533" s="66">
        <f t="shared" si="2484"/>
        <v>1.15736398</v>
      </c>
      <c r="P1533" s="66">
        <f t="shared" si="2468"/>
        <v>10427.387752680001</v>
      </c>
      <c r="Q1533" s="74">
        <f t="shared" si="2469"/>
        <v>0</v>
      </c>
      <c r="R1533" s="75">
        <f t="shared" si="2485"/>
        <v>0</v>
      </c>
      <c r="S1533" s="66">
        <f t="shared" si="2486"/>
        <v>0</v>
      </c>
      <c r="T1533" s="10">
        <f t="shared" si="2479"/>
        <v>0.06</v>
      </c>
      <c r="U1533" s="74">
        <f t="shared" si="2483"/>
        <v>22</v>
      </c>
      <c r="V1533" s="74">
        <v>252</v>
      </c>
      <c r="W1533" s="70">
        <f t="shared" si="2470"/>
        <v>1.005099929</v>
      </c>
      <c r="X1533" s="66">
        <f t="shared" si="2471"/>
        <v>53.178937189999999</v>
      </c>
      <c r="Y1533" s="66">
        <v>0</v>
      </c>
      <c r="Z1533" s="67">
        <f t="shared" si="2472"/>
        <v>0</v>
      </c>
      <c r="AA1533" s="68" t="str">
        <f t="shared" si="2480"/>
        <v>A+INCORP J=</v>
      </c>
      <c r="AB1533" s="11">
        <f t="shared" si="2481"/>
        <v>44193</v>
      </c>
      <c r="AC1533" s="3"/>
      <c r="AD1533" s="1"/>
      <c r="AE1533" s="11"/>
      <c r="AF1533" s="5"/>
      <c r="AG1533" s="1"/>
      <c r="AH1533" s="1"/>
      <c r="AI1533" s="1"/>
      <c r="AJ1533" s="1"/>
      <c r="AK1533" s="10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5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5"/>
      <c r="HA1533" s="5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  <c r="JK1533" s="1"/>
      <c r="JL1533" s="1"/>
      <c r="JM1533" s="1"/>
      <c r="JN1533" s="1"/>
      <c r="JO1533" s="1"/>
      <c r="JP1533" s="1"/>
      <c r="JQ1533" s="1"/>
      <c r="JR1533" s="1"/>
      <c r="JS1533" s="1"/>
      <c r="JT1533" s="1"/>
      <c r="JU1533" s="1"/>
      <c r="JV1533" s="1"/>
      <c r="JW1533" s="1"/>
      <c r="JX1533" s="1"/>
      <c r="JY1533" s="3"/>
      <c r="JZ1533" s="1"/>
      <c r="KA1533" s="1"/>
      <c r="KB1533" s="1"/>
      <c r="KC1533" s="1"/>
      <c r="KD1533" s="1"/>
      <c r="KE1533" s="1"/>
    </row>
    <row r="1534" spans="1:291" x14ac:dyDescent="0.2">
      <c r="A1534" s="196">
        <f t="shared" si="2473"/>
        <v>44192</v>
      </c>
      <c r="B1534" s="66">
        <f t="shared" si="2464"/>
        <v>10480.56668987</v>
      </c>
      <c r="C1534" s="66">
        <f t="shared" si="2487"/>
        <v>10335.401337179999</v>
      </c>
      <c r="D1534" s="77">
        <f t="shared" si="2474"/>
        <v>5438.12</v>
      </c>
      <c r="E1534" s="67">
        <f>VLOOKUP(A1533,[1]Plan1!$DQ$117:$DS$314,3)</f>
        <v>5486.52</v>
      </c>
      <c r="F1534" s="11">
        <f t="shared" si="2475"/>
        <v>44161</v>
      </c>
      <c r="G1534" s="73">
        <f t="shared" si="2465"/>
        <v>8.9001346053416697E-3</v>
      </c>
      <c r="H1534" s="11">
        <f t="shared" si="2476"/>
        <v>44221</v>
      </c>
      <c r="I1534" s="11">
        <f t="shared" si="2466"/>
        <v>44193</v>
      </c>
      <c r="J1534" s="1">
        <f t="shared" si="2477"/>
        <v>22</v>
      </c>
      <c r="K1534" s="1">
        <f t="shared" si="2478"/>
        <v>22</v>
      </c>
      <c r="L1534" s="66">
        <f t="shared" si="2467"/>
        <v>1.00890013</v>
      </c>
      <c r="M1534" s="70">
        <f t="shared" si="2488"/>
        <v>1.00860017</v>
      </c>
      <c r="N1534" s="70">
        <f t="shared" si="2482"/>
        <v>1.1471541599618715</v>
      </c>
      <c r="O1534" s="66">
        <f t="shared" si="2484"/>
        <v>1.15736398</v>
      </c>
      <c r="P1534" s="66">
        <f t="shared" si="2468"/>
        <v>10427.387752680001</v>
      </c>
      <c r="Q1534" s="74">
        <f t="shared" si="2469"/>
        <v>0</v>
      </c>
      <c r="R1534" s="75">
        <f t="shared" si="2485"/>
        <v>0</v>
      </c>
      <c r="S1534" s="66">
        <f t="shared" si="2486"/>
        <v>0</v>
      </c>
      <c r="T1534" s="10">
        <f t="shared" si="2479"/>
        <v>0.06</v>
      </c>
      <c r="U1534" s="74">
        <f t="shared" si="2483"/>
        <v>22</v>
      </c>
      <c r="V1534" s="74">
        <v>252</v>
      </c>
      <c r="W1534" s="70">
        <f t="shared" si="2470"/>
        <v>1.005099929</v>
      </c>
      <c r="X1534" s="66">
        <f t="shared" si="2471"/>
        <v>53.178937189999999</v>
      </c>
      <c r="Y1534" s="66">
        <v>0</v>
      </c>
      <c r="Z1534" s="67">
        <f t="shared" si="2472"/>
        <v>0</v>
      </c>
      <c r="AA1534" s="68" t="str">
        <f t="shared" si="2480"/>
        <v>A+INCORP J=</v>
      </c>
      <c r="AB1534" s="11">
        <f t="shared" si="2481"/>
        <v>44193</v>
      </c>
      <c r="AC1534" s="3"/>
      <c r="AD1534" s="1"/>
      <c r="AE1534" s="11"/>
      <c r="AF1534" s="5"/>
      <c r="AG1534" s="1"/>
      <c r="AH1534" s="1"/>
      <c r="AI1534" s="1"/>
      <c r="AJ1534" s="1"/>
      <c r="AK1534" s="10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5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5"/>
      <c r="HA1534" s="5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  <c r="JK1534" s="1"/>
      <c r="JL1534" s="1"/>
      <c r="JM1534" s="1"/>
      <c r="JN1534" s="1"/>
      <c r="JO1534" s="1"/>
      <c r="JP1534" s="1"/>
      <c r="JQ1534" s="1"/>
      <c r="JR1534" s="1"/>
      <c r="JS1534" s="1"/>
      <c r="JT1534" s="1"/>
      <c r="JU1534" s="1"/>
      <c r="JV1534" s="1"/>
      <c r="JW1534" s="1"/>
      <c r="JX1534" s="1"/>
      <c r="JY1534" s="3"/>
      <c r="JZ1534" s="1"/>
      <c r="KA1534" s="1"/>
      <c r="KB1534" s="1"/>
      <c r="KC1534" s="1"/>
      <c r="KD1534" s="1"/>
      <c r="KE1534" s="1"/>
    </row>
    <row r="1535" spans="1:291" x14ac:dyDescent="0.2">
      <c r="A1535" s="196">
        <f t="shared" si="2473"/>
        <v>44193</v>
      </c>
      <c r="B1535" s="66">
        <f t="shared" si="2464"/>
        <v>10480.56668987</v>
      </c>
      <c r="C1535" s="66">
        <f t="shared" si="2487"/>
        <v>10335.401337179999</v>
      </c>
      <c r="D1535" s="77">
        <f t="shared" si="2474"/>
        <v>5438.12</v>
      </c>
      <c r="E1535" s="67">
        <f>VLOOKUP(A1534,[1]Plan1!$DQ$117:$DS$314,3)</f>
        <v>5486.52</v>
      </c>
      <c r="F1535" s="11">
        <f t="shared" si="2475"/>
        <v>44161</v>
      </c>
      <c r="G1535" s="73">
        <f t="shared" si="2465"/>
        <v>8.9001346053416697E-3</v>
      </c>
      <c r="H1535" s="11">
        <f t="shared" si="2476"/>
        <v>44221</v>
      </c>
      <c r="I1535" s="11">
        <f t="shared" si="2466"/>
        <v>44193</v>
      </c>
      <c r="J1535" s="1">
        <f t="shared" si="2477"/>
        <v>22</v>
      </c>
      <c r="K1535" s="1">
        <f t="shared" si="2478"/>
        <v>22</v>
      </c>
      <c r="L1535" s="66">
        <f t="shared" si="2467"/>
        <v>1.00890013</v>
      </c>
      <c r="M1535" s="70">
        <f t="shared" si="2488"/>
        <v>1.00860017</v>
      </c>
      <c r="N1535" s="70">
        <f t="shared" si="2482"/>
        <v>1.1471541599618715</v>
      </c>
      <c r="O1535" s="66">
        <f t="shared" si="2484"/>
        <v>1.15736398</v>
      </c>
      <c r="P1535" s="66">
        <f t="shared" si="2468"/>
        <v>10427.387752680001</v>
      </c>
      <c r="Q1535" s="74">
        <f t="shared" si="2469"/>
        <v>50</v>
      </c>
      <c r="R1535" s="75">
        <f t="shared" si="2485"/>
        <v>0.30121810449689179</v>
      </c>
      <c r="S1535" s="66">
        <f t="shared" si="2486"/>
        <v>3113.21</v>
      </c>
      <c r="T1535" s="10">
        <f t="shared" si="2479"/>
        <v>0.06</v>
      </c>
      <c r="U1535" s="74">
        <f t="shared" si="2483"/>
        <v>22</v>
      </c>
      <c r="V1535" s="74">
        <v>252</v>
      </c>
      <c r="W1535" s="70">
        <f t="shared" si="2470"/>
        <v>1.005099929</v>
      </c>
      <c r="X1535" s="66">
        <f t="shared" si="2471"/>
        <v>53.178937189999999</v>
      </c>
      <c r="Y1535" s="66">
        <v>0</v>
      </c>
      <c r="Z1535" s="67">
        <f t="shared" si="2472"/>
        <v>3166.38893719</v>
      </c>
      <c r="AA1535" s="68" t="str">
        <f t="shared" si="2480"/>
        <v>A+INCORP J=</v>
      </c>
      <c r="AB1535" s="11">
        <f t="shared" si="2481"/>
        <v>44193</v>
      </c>
      <c r="AC1535" s="3"/>
      <c r="AD1535" s="1"/>
      <c r="AE1535" s="11"/>
      <c r="AF1535" s="5"/>
      <c r="AG1535" s="1"/>
      <c r="AH1535" s="1"/>
      <c r="AI1535" s="1"/>
      <c r="AJ1535" s="1"/>
      <c r="AK1535" s="10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5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5"/>
      <c r="HA1535" s="5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  <c r="JK1535" s="1"/>
      <c r="JL1535" s="1"/>
      <c r="JM1535" s="1"/>
      <c r="JN1535" s="1"/>
      <c r="JO1535" s="1"/>
      <c r="JP1535" s="1"/>
      <c r="JQ1535" s="1"/>
      <c r="JR1535" s="1"/>
      <c r="JS1535" s="1"/>
      <c r="JT1535" s="1"/>
      <c r="JU1535" s="1"/>
      <c r="JV1535" s="1"/>
      <c r="JW1535" s="1"/>
      <c r="JX1535" s="1"/>
      <c r="JY1535" s="3"/>
      <c r="JZ1535" s="1"/>
      <c r="KA1535" s="1"/>
      <c r="KB1535" s="1"/>
      <c r="KC1535" s="1"/>
      <c r="KD1535" s="1"/>
      <c r="KE1535" s="1"/>
    </row>
    <row r="1536" spans="1:291" x14ac:dyDescent="0.2">
      <c r="A1536" s="196">
        <f t="shared" si="2473"/>
        <v>44194</v>
      </c>
      <c r="B1536" s="66">
        <f t="shared" si="2464"/>
        <v>7374.2632646100001</v>
      </c>
      <c r="C1536" s="66">
        <f t="shared" si="2487"/>
        <v>7367.3566898700001</v>
      </c>
      <c r="D1536" s="77">
        <f t="shared" si="2474"/>
        <v>5486.52</v>
      </c>
      <c r="E1536" s="67">
        <f>VLOOKUP(A1535,[1]Plan1!$DQ$117:$DS$314,3)</f>
        <v>5560.59</v>
      </c>
      <c r="F1536" s="11">
        <f t="shared" si="2475"/>
        <v>44194</v>
      </c>
      <c r="G1536" s="73">
        <f t="shared" si="2465"/>
        <v>1.3500360884495022E-2</v>
      </c>
      <c r="H1536" s="11">
        <f t="shared" si="2476"/>
        <v>44221</v>
      </c>
      <c r="I1536" s="11">
        <f t="shared" si="2466"/>
        <v>44221</v>
      </c>
      <c r="J1536" s="1">
        <f t="shared" si="2477"/>
        <v>19</v>
      </c>
      <c r="K1536" s="1">
        <f t="shared" si="2478"/>
        <v>1</v>
      </c>
      <c r="L1536" s="66">
        <f t="shared" si="2467"/>
        <v>1.0007060400000001</v>
      </c>
      <c r="M1536" s="70">
        <f t="shared" si="2488"/>
        <v>1.00890013</v>
      </c>
      <c r="N1536" s="70">
        <f t="shared" si="2482"/>
        <v>1.1573639811155729</v>
      </c>
      <c r="O1536" s="66">
        <f t="shared" si="2484"/>
        <v>1.1581811200000001</v>
      </c>
      <c r="P1536" s="66">
        <f t="shared" si="2468"/>
        <v>7372.5583383800004</v>
      </c>
      <c r="Q1536" s="74">
        <f t="shared" si="2469"/>
        <v>0</v>
      </c>
      <c r="R1536" s="75">
        <f t="shared" si="2485"/>
        <v>0</v>
      </c>
      <c r="S1536" s="66">
        <f t="shared" si="2486"/>
        <v>0</v>
      </c>
      <c r="T1536" s="10">
        <f t="shared" si="2479"/>
        <v>0.06</v>
      </c>
      <c r="U1536" s="74">
        <f t="shared" si="2483"/>
        <v>1</v>
      </c>
      <c r="V1536" s="74">
        <v>252</v>
      </c>
      <c r="W1536" s="70">
        <f t="shared" si="2470"/>
        <v>1.0002312529999999</v>
      </c>
      <c r="X1536" s="66">
        <f t="shared" si="2471"/>
        <v>1.7049262300000001</v>
      </c>
      <c r="Y1536" s="66">
        <v>0</v>
      </c>
      <c r="Z1536" s="67">
        <f t="shared" si="2472"/>
        <v>0</v>
      </c>
      <c r="AA1536" s="68" t="str">
        <f t="shared" si="2480"/>
        <v>A+INCORP J=</v>
      </c>
      <c r="AB1536" s="11">
        <f t="shared" si="2481"/>
        <v>44221</v>
      </c>
      <c r="AC1536" s="3"/>
      <c r="AD1536" s="1"/>
      <c r="AE1536" s="11"/>
      <c r="AF1536" s="5"/>
      <c r="AG1536" s="1"/>
      <c r="AH1536" s="1"/>
      <c r="AI1536" s="1"/>
      <c r="AJ1536" s="1"/>
      <c r="AK1536" s="10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5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5"/>
      <c r="HA1536" s="5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  <c r="JK1536" s="1"/>
      <c r="JL1536" s="1"/>
      <c r="JM1536" s="1"/>
      <c r="JN1536" s="1"/>
      <c r="JO1536" s="1"/>
      <c r="JP1536" s="1"/>
      <c r="JQ1536" s="1"/>
      <c r="JR1536" s="1"/>
      <c r="JS1536" s="1"/>
      <c r="JT1536" s="1"/>
      <c r="JU1536" s="1"/>
      <c r="JV1536" s="1"/>
      <c r="JW1536" s="1"/>
      <c r="JX1536" s="1"/>
      <c r="JY1536" s="3"/>
      <c r="JZ1536" s="1"/>
      <c r="KA1536" s="1"/>
      <c r="KB1536" s="1"/>
      <c r="KC1536" s="1"/>
      <c r="KD1536" s="1"/>
      <c r="KE1536" s="1"/>
    </row>
    <row r="1537" spans="1:291" x14ac:dyDescent="0.2">
      <c r="A1537" s="196">
        <f t="shared" si="2473"/>
        <v>44195</v>
      </c>
      <c r="B1537" s="66">
        <f t="shared" si="2464"/>
        <v>7381.1763215599995</v>
      </c>
      <c r="C1537" s="66">
        <f t="shared" si="2487"/>
        <v>7367.3566898700001</v>
      </c>
      <c r="D1537" s="77">
        <f t="shared" si="2474"/>
        <v>5486.52</v>
      </c>
      <c r="E1537" s="67">
        <f>VLOOKUP(A1536,[1]Plan1!$DQ$117:$DS$314,3)</f>
        <v>5560.59</v>
      </c>
      <c r="F1537" s="11">
        <f t="shared" si="2475"/>
        <v>44194</v>
      </c>
      <c r="G1537" s="73">
        <f t="shared" si="2465"/>
        <v>1.3500360884495022E-2</v>
      </c>
      <c r="H1537" s="11">
        <f t="shared" si="2476"/>
        <v>44221</v>
      </c>
      <c r="I1537" s="11">
        <f t="shared" si="2466"/>
        <v>44221</v>
      </c>
      <c r="J1537" s="1">
        <f t="shared" si="2477"/>
        <v>19</v>
      </c>
      <c r="K1537" s="1">
        <f t="shared" si="2478"/>
        <v>2</v>
      </c>
      <c r="L1537" s="66">
        <f t="shared" si="2467"/>
        <v>1.00141258</v>
      </c>
      <c r="M1537" s="70">
        <f t="shared" si="2488"/>
        <v>1.00890013</v>
      </c>
      <c r="N1537" s="70">
        <f t="shared" si="2482"/>
        <v>1.1573639811155729</v>
      </c>
      <c r="O1537" s="66">
        <f t="shared" si="2484"/>
        <v>1.1589988499999999</v>
      </c>
      <c r="P1537" s="66">
        <f t="shared" si="2468"/>
        <v>7377.7636705799996</v>
      </c>
      <c r="Q1537" s="74">
        <f t="shared" si="2469"/>
        <v>0</v>
      </c>
      <c r="R1537" s="75">
        <f t="shared" si="2485"/>
        <v>0</v>
      </c>
      <c r="S1537" s="66">
        <f t="shared" si="2486"/>
        <v>0</v>
      </c>
      <c r="T1537" s="10">
        <f t="shared" si="2479"/>
        <v>0.06</v>
      </c>
      <c r="U1537" s="74">
        <f t="shared" si="2483"/>
        <v>2</v>
      </c>
      <c r="V1537" s="74">
        <v>252</v>
      </c>
      <c r="W1537" s="70">
        <f t="shared" si="2470"/>
        <v>1.000462559</v>
      </c>
      <c r="X1537" s="66">
        <f t="shared" si="2471"/>
        <v>3.41265098</v>
      </c>
      <c r="Y1537" s="66">
        <v>0</v>
      </c>
      <c r="Z1537" s="67">
        <f t="shared" si="2472"/>
        <v>0</v>
      </c>
      <c r="AA1537" s="68" t="str">
        <f t="shared" si="2480"/>
        <v>A+INCORP J=</v>
      </c>
      <c r="AB1537" s="11">
        <f t="shared" si="2481"/>
        <v>44221</v>
      </c>
      <c r="AC1537" s="3"/>
      <c r="AD1537" s="1"/>
      <c r="AE1537" s="11"/>
      <c r="AF1537" s="5"/>
      <c r="AG1537" s="1"/>
      <c r="AH1537" s="1"/>
      <c r="AI1537" s="1"/>
      <c r="AJ1537" s="1"/>
      <c r="AK1537" s="10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5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5"/>
      <c r="HA1537" s="5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  <c r="JK1537" s="1"/>
      <c r="JL1537" s="1"/>
      <c r="JM1537" s="1"/>
      <c r="JN1537" s="1"/>
      <c r="JO1537" s="1"/>
      <c r="JP1537" s="1"/>
      <c r="JQ1537" s="1"/>
      <c r="JR1537" s="1"/>
      <c r="JS1537" s="1"/>
      <c r="JT1537" s="1"/>
      <c r="JU1537" s="1"/>
      <c r="JV1537" s="1"/>
      <c r="JW1537" s="1"/>
      <c r="JX1537" s="1"/>
      <c r="JY1537" s="3"/>
      <c r="JZ1537" s="1"/>
      <c r="KA1537" s="1"/>
      <c r="KB1537" s="1"/>
      <c r="KC1537" s="1"/>
      <c r="KD1537" s="1"/>
      <c r="KE1537" s="1"/>
    </row>
    <row r="1538" spans="1:291" x14ac:dyDescent="0.2">
      <c r="A1538" s="196">
        <f t="shared" si="2473"/>
        <v>44196</v>
      </c>
      <c r="B1538" s="66">
        <f t="shared" si="2464"/>
        <v>7388.0957903600001</v>
      </c>
      <c r="C1538" s="66">
        <f t="shared" si="2487"/>
        <v>7367.3566898700001</v>
      </c>
      <c r="D1538" s="77">
        <f t="shared" si="2474"/>
        <v>5486.52</v>
      </c>
      <c r="E1538" s="67">
        <f>VLOOKUP(A1537,[1]Plan1!$DQ$117:$DS$314,3)</f>
        <v>5560.59</v>
      </c>
      <c r="F1538" s="11">
        <f t="shared" si="2475"/>
        <v>44194</v>
      </c>
      <c r="G1538" s="73">
        <f t="shared" si="2465"/>
        <v>1.3500360884495022E-2</v>
      </c>
      <c r="H1538" s="11">
        <f t="shared" si="2476"/>
        <v>44221</v>
      </c>
      <c r="I1538" s="11">
        <f t="shared" si="2466"/>
        <v>44221</v>
      </c>
      <c r="J1538" s="1">
        <f t="shared" si="2477"/>
        <v>19</v>
      </c>
      <c r="K1538" s="1">
        <f t="shared" si="2478"/>
        <v>3</v>
      </c>
      <c r="L1538" s="66">
        <f t="shared" si="2467"/>
        <v>1.00211961</v>
      </c>
      <c r="M1538" s="70">
        <f t="shared" si="2488"/>
        <v>1.00890013</v>
      </c>
      <c r="N1538" s="70">
        <f t="shared" si="2482"/>
        <v>1.1573639811155729</v>
      </c>
      <c r="O1538" s="66">
        <f t="shared" si="2484"/>
        <v>1.1598171399999999</v>
      </c>
      <c r="P1538" s="66">
        <f t="shared" si="2468"/>
        <v>7382.9726127800004</v>
      </c>
      <c r="Q1538" s="74">
        <f t="shared" si="2469"/>
        <v>0</v>
      </c>
      <c r="R1538" s="75">
        <f t="shared" si="2485"/>
        <v>0</v>
      </c>
      <c r="S1538" s="66">
        <f t="shared" si="2486"/>
        <v>0</v>
      </c>
      <c r="T1538" s="10">
        <f t="shared" si="2479"/>
        <v>0.06</v>
      </c>
      <c r="U1538" s="74">
        <f t="shared" si="2483"/>
        <v>3</v>
      </c>
      <c r="V1538" s="74">
        <v>252</v>
      </c>
      <c r="W1538" s="70">
        <f t="shared" si="2470"/>
        <v>1.0006939180000001</v>
      </c>
      <c r="X1538" s="66">
        <f t="shared" si="2471"/>
        <v>5.1231775800000001</v>
      </c>
      <c r="Y1538" s="66">
        <v>0</v>
      </c>
      <c r="Z1538" s="67">
        <f t="shared" si="2472"/>
        <v>0</v>
      </c>
      <c r="AA1538" s="68" t="str">
        <f t="shared" si="2480"/>
        <v>A+INCORP J=</v>
      </c>
      <c r="AB1538" s="11">
        <f t="shared" si="2481"/>
        <v>44221</v>
      </c>
      <c r="AC1538" s="3"/>
      <c r="AD1538" s="1"/>
      <c r="AE1538" s="11"/>
      <c r="AF1538" s="5"/>
      <c r="AG1538" s="1"/>
      <c r="AH1538" s="1"/>
      <c r="AI1538" s="1"/>
      <c r="AJ1538" s="1"/>
      <c r="AK1538" s="10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5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5"/>
      <c r="HA1538" s="5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  <c r="JK1538" s="1"/>
      <c r="JL1538" s="1"/>
      <c r="JM1538" s="1"/>
      <c r="JN1538" s="1"/>
      <c r="JO1538" s="1"/>
      <c r="JP1538" s="1"/>
      <c r="JQ1538" s="1"/>
      <c r="JR1538" s="1"/>
      <c r="JS1538" s="1"/>
      <c r="JT1538" s="1"/>
      <c r="JU1538" s="1"/>
      <c r="JV1538" s="1"/>
      <c r="JW1538" s="1"/>
      <c r="JX1538" s="1"/>
      <c r="JY1538" s="3"/>
      <c r="JZ1538" s="1"/>
      <c r="KA1538" s="1"/>
      <c r="KB1538" s="1"/>
      <c r="KC1538" s="1"/>
      <c r="KD1538" s="1"/>
      <c r="KE1538" s="1"/>
    </row>
    <row r="1539" spans="1:291" x14ac:dyDescent="0.2">
      <c r="A1539" s="196">
        <f t="shared" si="2473"/>
        <v>44197</v>
      </c>
      <c r="B1539" s="66">
        <f t="shared" si="2464"/>
        <v>7395.0218292299996</v>
      </c>
      <c r="C1539" s="66">
        <f t="shared" si="2487"/>
        <v>7367.3566898700001</v>
      </c>
      <c r="D1539" s="77">
        <f t="shared" si="2474"/>
        <v>5486.52</v>
      </c>
      <c r="E1539" s="67">
        <f>VLOOKUP(A1538,[1]Plan1!$DQ$117:$DS$314,3)</f>
        <v>5560.59</v>
      </c>
      <c r="F1539" s="11">
        <f t="shared" si="2475"/>
        <v>44194</v>
      </c>
      <c r="G1539" s="73">
        <f t="shared" si="2465"/>
        <v>1.3500360884495022E-2</v>
      </c>
      <c r="H1539" s="11">
        <f t="shared" si="2476"/>
        <v>44221</v>
      </c>
      <c r="I1539" s="11">
        <f t="shared" si="2466"/>
        <v>44221</v>
      </c>
      <c r="J1539" s="1">
        <f t="shared" si="2477"/>
        <v>19</v>
      </c>
      <c r="K1539" s="1">
        <f t="shared" si="2478"/>
        <v>4</v>
      </c>
      <c r="L1539" s="66">
        <f t="shared" si="2467"/>
        <v>1.0028271499999999</v>
      </c>
      <c r="M1539" s="70">
        <f t="shared" si="2488"/>
        <v>1.00890013</v>
      </c>
      <c r="N1539" s="70">
        <f t="shared" si="2482"/>
        <v>1.1573639811155729</v>
      </c>
      <c r="O1539" s="66">
        <f t="shared" si="2484"/>
        <v>1.1606360200000001</v>
      </c>
      <c r="P1539" s="66">
        <f t="shared" si="2468"/>
        <v>7388.1853123299998</v>
      </c>
      <c r="Q1539" s="74">
        <f t="shared" si="2469"/>
        <v>0</v>
      </c>
      <c r="R1539" s="75">
        <f t="shared" si="2485"/>
        <v>0</v>
      </c>
      <c r="S1539" s="66">
        <f t="shared" si="2486"/>
        <v>0</v>
      </c>
      <c r="T1539" s="10">
        <f t="shared" si="2479"/>
        <v>0.06</v>
      </c>
      <c r="U1539" s="74">
        <f t="shared" si="2483"/>
        <v>4</v>
      </c>
      <c r="V1539" s="74">
        <v>252</v>
      </c>
      <c r="W1539" s="70">
        <f t="shared" si="2470"/>
        <v>1.0009253309999999</v>
      </c>
      <c r="X1539" s="66">
        <f t="shared" si="2471"/>
        <v>6.8365169000000003</v>
      </c>
      <c r="Y1539" s="66">
        <v>0</v>
      </c>
      <c r="Z1539" s="67">
        <f t="shared" si="2472"/>
        <v>0</v>
      </c>
      <c r="AA1539" s="68" t="str">
        <f t="shared" si="2480"/>
        <v>A+INCORP J=</v>
      </c>
      <c r="AB1539" s="11">
        <f t="shared" si="2481"/>
        <v>44221</v>
      </c>
      <c r="AC1539" s="3"/>
      <c r="AD1539" s="1"/>
      <c r="AE1539" s="11"/>
      <c r="AF1539" s="5"/>
      <c r="AG1539" s="1"/>
      <c r="AH1539" s="1"/>
      <c r="AI1539" s="1"/>
      <c r="AJ1539" s="1"/>
      <c r="AK1539" s="10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5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5"/>
      <c r="HA1539" s="5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  <c r="JK1539" s="1"/>
      <c r="JL1539" s="1"/>
      <c r="JM1539" s="1"/>
      <c r="JN1539" s="1"/>
      <c r="JO1539" s="1"/>
      <c r="JP1539" s="1"/>
      <c r="JQ1539" s="1"/>
      <c r="JR1539" s="1"/>
      <c r="JS1539" s="1"/>
      <c r="JT1539" s="1"/>
      <c r="JU1539" s="1"/>
      <c r="JV1539" s="1"/>
      <c r="JW1539" s="1"/>
      <c r="JX1539" s="1"/>
      <c r="JY1539" s="3"/>
      <c r="JZ1539" s="1"/>
      <c r="KA1539" s="1"/>
      <c r="KB1539" s="1"/>
      <c r="KC1539" s="1"/>
      <c r="KD1539" s="1"/>
      <c r="KE1539" s="1"/>
    </row>
    <row r="1540" spans="1:291" x14ac:dyDescent="0.2">
      <c r="A1540" s="196">
        <f t="shared" si="2473"/>
        <v>44198</v>
      </c>
      <c r="B1540" s="66">
        <f t="shared" si="2464"/>
        <v>7395.0218292299996</v>
      </c>
      <c r="C1540" s="66">
        <f t="shared" si="2487"/>
        <v>7367.3566898700001</v>
      </c>
      <c r="D1540" s="77">
        <f t="shared" si="2474"/>
        <v>5486.52</v>
      </c>
      <c r="E1540" s="67">
        <f>VLOOKUP(A1539,[1]Plan1!$DQ$117:$DS$314,3)</f>
        <v>5560.59</v>
      </c>
      <c r="F1540" s="11">
        <f t="shared" si="2475"/>
        <v>44194</v>
      </c>
      <c r="G1540" s="73">
        <f t="shared" si="2465"/>
        <v>1.3500360884495022E-2</v>
      </c>
      <c r="H1540" s="11">
        <f t="shared" si="2476"/>
        <v>44221</v>
      </c>
      <c r="I1540" s="11">
        <f t="shared" si="2466"/>
        <v>44221</v>
      </c>
      <c r="J1540" s="1">
        <f t="shared" si="2477"/>
        <v>19</v>
      </c>
      <c r="K1540" s="1">
        <f t="shared" si="2478"/>
        <v>4</v>
      </c>
      <c r="L1540" s="66">
        <f t="shared" si="2467"/>
        <v>1.0028271499999999</v>
      </c>
      <c r="M1540" s="70">
        <f t="shared" si="2488"/>
        <v>1.00890013</v>
      </c>
      <c r="N1540" s="70">
        <f t="shared" si="2482"/>
        <v>1.1573639811155729</v>
      </c>
      <c r="O1540" s="66">
        <f t="shared" si="2484"/>
        <v>1.1606360200000001</v>
      </c>
      <c r="P1540" s="66">
        <f t="shared" si="2468"/>
        <v>7388.1853123299998</v>
      </c>
      <c r="Q1540" s="74">
        <f t="shared" si="2469"/>
        <v>0</v>
      </c>
      <c r="R1540" s="75">
        <f t="shared" si="2485"/>
        <v>0</v>
      </c>
      <c r="S1540" s="66">
        <f t="shared" si="2486"/>
        <v>0</v>
      </c>
      <c r="T1540" s="10">
        <f t="shared" si="2479"/>
        <v>0.06</v>
      </c>
      <c r="U1540" s="74">
        <f t="shared" si="2483"/>
        <v>4</v>
      </c>
      <c r="V1540" s="74">
        <v>252</v>
      </c>
      <c r="W1540" s="70">
        <f t="shared" si="2470"/>
        <v>1.0009253309999999</v>
      </c>
      <c r="X1540" s="66">
        <f t="shared" si="2471"/>
        <v>6.8365169000000003</v>
      </c>
      <c r="Y1540" s="66">
        <v>0</v>
      </c>
      <c r="Z1540" s="67">
        <f t="shared" si="2472"/>
        <v>0</v>
      </c>
      <c r="AA1540" s="68" t="str">
        <f t="shared" si="2480"/>
        <v>A+INCORP J=</v>
      </c>
      <c r="AB1540" s="11">
        <f t="shared" si="2481"/>
        <v>44221</v>
      </c>
      <c r="AC1540" s="3"/>
      <c r="AD1540" s="1"/>
      <c r="AE1540" s="11"/>
      <c r="AF1540" s="5"/>
      <c r="AG1540" s="1"/>
      <c r="AH1540" s="1"/>
      <c r="AI1540" s="1"/>
      <c r="AJ1540" s="1"/>
      <c r="AK1540" s="10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5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5"/>
      <c r="HA1540" s="5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  <c r="JK1540" s="1"/>
      <c r="JL1540" s="1"/>
      <c r="JM1540" s="1"/>
      <c r="JN1540" s="1"/>
      <c r="JO1540" s="1"/>
      <c r="JP1540" s="1"/>
      <c r="JQ1540" s="1"/>
      <c r="JR1540" s="1"/>
      <c r="JS1540" s="1"/>
      <c r="JT1540" s="1"/>
      <c r="JU1540" s="1"/>
      <c r="JV1540" s="1"/>
      <c r="JW1540" s="1"/>
      <c r="JX1540" s="1"/>
      <c r="JY1540" s="3"/>
      <c r="JZ1540" s="1"/>
      <c r="KA1540" s="1"/>
      <c r="KB1540" s="1"/>
      <c r="KC1540" s="1"/>
      <c r="KD1540" s="1"/>
      <c r="KE1540" s="1"/>
    </row>
    <row r="1541" spans="1:291" x14ac:dyDescent="0.2">
      <c r="A1541" s="196">
        <f t="shared" si="2473"/>
        <v>44199</v>
      </c>
      <c r="B1541" s="66">
        <f t="shared" si="2464"/>
        <v>7395.0218292299996</v>
      </c>
      <c r="C1541" s="66">
        <f t="shared" si="2487"/>
        <v>7367.3566898700001</v>
      </c>
      <c r="D1541" s="77">
        <f t="shared" si="2474"/>
        <v>5486.52</v>
      </c>
      <c r="E1541" s="67">
        <f>VLOOKUP(A1540,[1]Plan1!$DQ$117:$DS$314,3)</f>
        <v>5560.59</v>
      </c>
      <c r="F1541" s="11">
        <f t="shared" si="2475"/>
        <v>44194</v>
      </c>
      <c r="G1541" s="73">
        <f t="shared" si="2465"/>
        <v>1.3500360884495022E-2</v>
      </c>
      <c r="H1541" s="11">
        <f t="shared" si="2476"/>
        <v>44221</v>
      </c>
      <c r="I1541" s="11">
        <f t="shared" si="2466"/>
        <v>44221</v>
      </c>
      <c r="J1541" s="1">
        <f t="shared" si="2477"/>
        <v>19</v>
      </c>
      <c r="K1541" s="1">
        <f t="shared" si="2478"/>
        <v>4</v>
      </c>
      <c r="L1541" s="66">
        <f t="shared" si="2467"/>
        <v>1.0028271499999999</v>
      </c>
      <c r="M1541" s="70">
        <f t="shared" si="2488"/>
        <v>1.00890013</v>
      </c>
      <c r="N1541" s="70">
        <f t="shared" si="2482"/>
        <v>1.1573639811155729</v>
      </c>
      <c r="O1541" s="66">
        <f t="shared" si="2484"/>
        <v>1.1606360200000001</v>
      </c>
      <c r="P1541" s="66">
        <f t="shared" si="2468"/>
        <v>7388.1853123299998</v>
      </c>
      <c r="Q1541" s="74">
        <f t="shared" si="2469"/>
        <v>0</v>
      </c>
      <c r="R1541" s="75">
        <f t="shared" si="2485"/>
        <v>0</v>
      </c>
      <c r="S1541" s="66">
        <f t="shared" si="2486"/>
        <v>0</v>
      </c>
      <c r="T1541" s="10">
        <f t="shared" si="2479"/>
        <v>0.06</v>
      </c>
      <c r="U1541" s="74">
        <f t="shared" si="2483"/>
        <v>4</v>
      </c>
      <c r="V1541" s="74">
        <v>252</v>
      </c>
      <c r="W1541" s="70">
        <f t="shared" si="2470"/>
        <v>1.0009253309999999</v>
      </c>
      <c r="X1541" s="66">
        <f t="shared" si="2471"/>
        <v>6.8365169000000003</v>
      </c>
      <c r="Y1541" s="66">
        <v>0</v>
      </c>
      <c r="Z1541" s="67">
        <f t="shared" si="2472"/>
        <v>0</v>
      </c>
      <c r="AA1541" s="68" t="str">
        <f t="shared" si="2480"/>
        <v>A+INCORP J=</v>
      </c>
      <c r="AB1541" s="11">
        <f t="shared" si="2481"/>
        <v>44221</v>
      </c>
      <c r="AC1541" s="3"/>
      <c r="AD1541" s="1"/>
      <c r="AE1541" s="11"/>
      <c r="AF1541" s="5"/>
      <c r="AG1541" s="1"/>
      <c r="AH1541" s="1"/>
      <c r="AI1541" s="1"/>
      <c r="AJ1541" s="1"/>
      <c r="AK1541" s="10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5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5"/>
      <c r="HA1541" s="5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  <c r="JK1541" s="1"/>
      <c r="JL1541" s="1"/>
      <c r="JM1541" s="1"/>
      <c r="JN1541" s="1"/>
      <c r="JO1541" s="1"/>
      <c r="JP1541" s="1"/>
      <c r="JQ1541" s="1"/>
      <c r="JR1541" s="1"/>
      <c r="JS1541" s="1"/>
      <c r="JT1541" s="1"/>
      <c r="JU1541" s="1"/>
      <c r="JV1541" s="1"/>
      <c r="JW1541" s="1"/>
      <c r="JX1541" s="1"/>
      <c r="JY1541" s="3"/>
      <c r="JZ1541" s="1"/>
      <c r="KA1541" s="1"/>
      <c r="KB1541" s="1"/>
      <c r="KC1541" s="1"/>
      <c r="KD1541" s="1"/>
      <c r="KE1541" s="1"/>
    </row>
    <row r="1542" spans="1:291" x14ac:dyDescent="0.2">
      <c r="A1542" s="196">
        <f t="shared" si="2473"/>
        <v>44200</v>
      </c>
      <c r="B1542" s="66">
        <f t="shared" si="2464"/>
        <v>7395.0218292299996</v>
      </c>
      <c r="C1542" s="66">
        <f t="shared" si="2487"/>
        <v>7367.3566898700001</v>
      </c>
      <c r="D1542" s="77">
        <f t="shared" si="2474"/>
        <v>5486.52</v>
      </c>
      <c r="E1542" s="67">
        <f>VLOOKUP(A1541,[1]Plan1!$DQ$117:$DS$314,3)</f>
        <v>5560.59</v>
      </c>
      <c r="F1542" s="11">
        <f t="shared" si="2475"/>
        <v>44194</v>
      </c>
      <c r="G1542" s="73">
        <f t="shared" si="2465"/>
        <v>1.3500360884495022E-2</v>
      </c>
      <c r="H1542" s="11">
        <f t="shared" si="2476"/>
        <v>44221</v>
      </c>
      <c r="I1542" s="11">
        <f t="shared" si="2466"/>
        <v>44221</v>
      </c>
      <c r="J1542" s="1">
        <f t="shared" si="2477"/>
        <v>19</v>
      </c>
      <c r="K1542" s="1">
        <f t="shared" si="2478"/>
        <v>4</v>
      </c>
      <c r="L1542" s="66">
        <f t="shared" si="2467"/>
        <v>1.0028271499999999</v>
      </c>
      <c r="M1542" s="70">
        <f t="shared" si="2488"/>
        <v>1.00890013</v>
      </c>
      <c r="N1542" s="70">
        <f t="shared" si="2482"/>
        <v>1.1573639811155729</v>
      </c>
      <c r="O1542" s="66">
        <f t="shared" si="2484"/>
        <v>1.1606360200000001</v>
      </c>
      <c r="P1542" s="66">
        <f t="shared" si="2468"/>
        <v>7388.1853123299998</v>
      </c>
      <c r="Q1542" s="74">
        <f t="shared" si="2469"/>
        <v>0</v>
      </c>
      <c r="R1542" s="75">
        <f t="shared" si="2485"/>
        <v>0</v>
      </c>
      <c r="S1542" s="66">
        <f t="shared" si="2486"/>
        <v>0</v>
      </c>
      <c r="T1542" s="10">
        <f t="shared" si="2479"/>
        <v>0.06</v>
      </c>
      <c r="U1542" s="74">
        <f t="shared" si="2483"/>
        <v>4</v>
      </c>
      <c r="V1542" s="74">
        <v>252</v>
      </c>
      <c r="W1542" s="70">
        <f t="shared" si="2470"/>
        <v>1.0009253309999999</v>
      </c>
      <c r="X1542" s="66">
        <f t="shared" si="2471"/>
        <v>6.8365169000000003</v>
      </c>
      <c r="Y1542" s="66">
        <v>0</v>
      </c>
      <c r="Z1542" s="67">
        <f t="shared" si="2472"/>
        <v>0</v>
      </c>
      <c r="AA1542" s="68" t="str">
        <f t="shared" si="2480"/>
        <v>A+INCORP J=</v>
      </c>
      <c r="AB1542" s="11">
        <f t="shared" si="2481"/>
        <v>44221</v>
      </c>
      <c r="AC1542" s="3"/>
      <c r="AD1542" s="1"/>
      <c r="AE1542" s="11"/>
      <c r="AF1542" s="5"/>
      <c r="AG1542" s="1"/>
      <c r="AH1542" s="1"/>
      <c r="AI1542" s="1"/>
      <c r="AJ1542" s="1"/>
      <c r="AK1542" s="10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5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5"/>
      <c r="HA1542" s="5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  <c r="JK1542" s="1"/>
      <c r="JL1542" s="1"/>
      <c r="JM1542" s="1"/>
      <c r="JN1542" s="1"/>
      <c r="JO1542" s="1"/>
      <c r="JP1542" s="1"/>
      <c r="JQ1542" s="1"/>
      <c r="JR1542" s="1"/>
      <c r="JS1542" s="1"/>
      <c r="JT1542" s="1"/>
      <c r="JU1542" s="1"/>
      <c r="JV1542" s="1"/>
      <c r="JW1542" s="1"/>
      <c r="JX1542" s="1"/>
      <c r="JY1542" s="3"/>
      <c r="JZ1542" s="1"/>
      <c r="KA1542" s="1"/>
      <c r="KB1542" s="1"/>
      <c r="KC1542" s="1"/>
      <c r="KD1542" s="1"/>
      <c r="KE1542" s="1"/>
    </row>
    <row r="1543" spans="1:291" x14ac:dyDescent="0.2">
      <c r="A1543" s="196">
        <f t="shared" si="2473"/>
        <v>44201</v>
      </c>
      <c r="B1543" s="66">
        <f t="shared" si="2464"/>
        <v>7401.9543678500004</v>
      </c>
      <c r="C1543" s="66">
        <f t="shared" si="2487"/>
        <v>7367.3566898700001</v>
      </c>
      <c r="D1543" s="77">
        <f t="shared" si="2474"/>
        <v>5486.52</v>
      </c>
      <c r="E1543" s="67">
        <f>VLOOKUP(A1542,[1]Plan1!$DQ$117:$DS$314,3)</f>
        <v>5560.59</v>
      </c>
      <c r="F1543" s="11">
        <f t="shared" si="2475"/>
        <v>44194</v>
      </c>
      <c r="G1543" s="73">
        <f t="shared" si="2465"/>
        <v>1.3500360884495022E-2</v>
      </c>
      <c r="H1543" s="11">
        <f t="shared" si="2476"/>
        <v>44221</v>
      </c>
      <c r="I1543" s="11">
        <f t="shared" si="2466"/>
        <v>44221</v>
      </c>
      <c r="J1543" s="1">
        <f t="shared" si="2477"/>
        <v>19</v>
      </c>
      <c r="K1543" s="1">
        <f t="shared" si="2478"/>
        <v>5</v>
      </c>
      <c r="L1543" s="66">
        <f t="shared" si="2467"/>
        <v>1.00353519</v>
      </c>
      <c r="M1543" s="70">
        <f t="shared" si="2488"/>
        <v>1.00890013</v>
      </c>
      <c r="N1543" s="70">
        <f t="shared" si="2482"/>
        <v>1.1573639811155729</v>
      </c>
      <c r="O1543" s="66">
        <f t="shared" si="2484"/>
        <v>1.1614554800000001</v>
      </c>
      <c r="P1543" s="66">
        <f t="shared" si="2468"/>
        <v>7393.40169556</v>
      </c>
      <c r="Q1543" s="74">
        <f t="shared" si="2469"/>
        <v>0</v>
      </c>
      <c r="R1543" s="75">
        <f t="shared" si="2485"/>
        <v>0</v>
      </c>
      <c r="S1543" s="66">
        <f t="shared" si="2486"/>
        <v>0</v>
      </c>
      <c r="T1543" s="10">
        <f t="shared" si="2479"/>
        <v>0.06</v>
      </c>
      <c r="U1543" s="74">
        <f t="shared" si="2483"/>
        <v>5</v>
      </c>
      <c r="V1543" s="74">
        <v>252</v>
      </c>
      <c r="W1543" s="70">
        <f t="shared" si="2470"/>
        <v>1.001156798</v>
      </c>
      <c r="X1543" s="66">
        <f t="shared" si="2471"/>
        <v>8.5526722900000003</v>
      </c>
      <c r="Y1543" s="66">
        <v>0</v>
      </c>
      <c r="Z1543" s="67">
        <f t="shared" si="2472"/>
        <v>0</v>
      </c>
      <c r="AA1543" s="68" t="str">
        <f t="shared" si="2480"/>
        <v>A+INCORP J=</v>
      </c>
      <c r="AB1543" s="11">
        <f t="shared" si="2481"/>
        <v>44221</v>
      </c>
      <c r="AC1543" s="3"/>
      <c r="AD1543" s="1"/>
      <c r="AE1543" s="11"/>
      <c r="AF1543" s="5"/>
      <c r="AG1543" s="1"/>
      <c r="AH1543" s="1"/>
      <c r="AI1543" s="1"/>
      <c r="AJ1543" s="1"/>
      <c r="AK1543" s="10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5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5"/>
      <c r="HA1543" s="5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  <c r="JK1543" s="1"/>
      <c r="JL1543" s="1"/>
      <c r="JM1543" s="1"/>
      <c r="JN1543" s="1"/>
      <c r="JO1543" s="1"/>
      <c r="JP1543" s="1"/>
      <c r="JQ1543" s="1"/>
      <c r="JR1543" s="1"/>
      <c r="JS1543" s="1"/>
      <c r="JT1543" s="1"/>
      <c r="JU1543" s="1"/>
      <c r="JV1543" s="1"/>
      <c r="JW1543" s="1"/>
      <c r="JX1543" s="1"/>
      <c r="JY1543" s="3"/>
      <c r="JZ1543" s="1"/>
      <c r="KA1543" s="1"/>
      <c r="KB1543" s="1"/>
      <c r="KC1543" s="1"/>
      <c r="KD1543" s="1"/>
      <c r="KE1543" s="1"/>
    </row>
    <row r="1544" spans="1:291" x14ac:dyDescent="0.2">
      <c r="A1544" s="196">
        <f t="shared" si="2473"/>
        <v>44202</v>
      </c>
      <c r="B1544" s="66">
        <f t="shared" si="2464"/>
        <v>7408.8933284599998</v>
      </c>
      <c r="C1544" s="66">
        <f t="shared" si="2487"/>
        <v>7367.3566898700001</v>
      </c>
      <c r="D1544" s="77">
        <f t="shared" si="2474"/>
        <v>5486.52</v>
      </c>
      <c r="E1544" s="67">
        <f>VLOOKUP(A1543,[1]Plan1!$DQ$117:$DS$314,3)</f>
        <v>5560.59</v>
      </c>
      <c r="F1544" s="11">
        <f t="shared" si="2475"/>
        <v>44194</v>
      </c>
      <c r="G1544" s="73">
        <f t="shared" si="2465"/>
        <v>1.3500360884495022E-2</v>
      </c>
      <c r="H1544" s="11">
        <f t="shared" si="2476"/>
        <v>44221</v>
      </c>
      <c r="I1544" s="11">
        <f t="shared" si="2466"/>
        <v>44221</v>
      </c>
      <c r="J1544" s="1">
        <f t="shared" si="2477"/>
        <v>19</v>
      </c>
      <c r="K1544" s="1">
        <f t="shared" si="2478"/>
        <v>6</v>
      </c>
      <c r="L1544" s="66">
        <f t="shared" si="2467"/>
        <v>1.0042437200000001</v>
      </c>
      <c r="M1544" s="70">
        <f t="shared" si="2488"/>
        <v>1.00890013</v>
      </c>
      <c r="N1544" s="70">
        <f t="shared" si="2482"/>
        <v>1.1573639811155729</v>
      </c>
      <c r="O1544" s="66">
        <f t="shared" si="2484"/>
        <v>1.1622755</v>
      </c>
      <c r="P1544" s="66">
        <f t="shared" si="2468"/>
        <v>7398.6216887999999</v>
      </c>
      <c r="Q1544" s="74">
        <f t="shared" si="2469"/>
        <v>0</v>
      </c>
      <c r="R1544" s="75">
        <f t="shared" si="2485"/>
        <v>0</v>
      </c>
      <c r="S1544" s="66">
        <f t="shared" si="2486"/>
        <v>0</v>
      </c>
      <c r="T1544" s="10">
        <f t="shared" si="2479"/>
        <v>0.06</v>
      </c>
      <c r="U1544" s="74">
        <f t="shared" si="2483"/>
        <v>6</v>
      </c>
      <c r="V1544" s="74">
        <v>252</v>
      </c>
      <c r="W1544" s="70">
        <f t="shared" si="2470"/>
        <v>1.0013883180000001</v>
      </c>
      <c r="X1544" s="66">
        <f t="shared" si="2471"/>
        <v>10.27163966</v>
      </c>
      <c r="Y1544" s="66">
        <v>0</v>
      </c>
      <c r="Z1544" s="67">
        <f t="shared" si="2472"/>
        <v>0</v>
      </c>
      <c r="AA1544" s="68" t="str">
        <f t="shared" si="2480"/>
        <v>A+INCORP J=</v>
      </c>
      <c r="AB1544" s="11">
        <f t="shared" si="2481"/>
        <v>44221</v>
      </c>
      <c r="AC1544" s="3"/>
      <c r="AD1544" s="1"/>
      <c r="AE1544" s="11"/>
      <c r="AF1544" s="5"/>
      <c r="AG1544" s="1"/>
      <c r="AH1544" s="1"/>
      <c r="AI1544" s="1"/>
      <c r="AJ1544" s="1"/>
      <c r="AK1544" s="10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5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5"/>
      <c r="HA1544" s="5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  <c r="JK1544" s="1"/>
      <c r="JL1544" s="1"/>
      <c r="JM1544" s="1"/>
      <c r="JN1544" s="1"/>
      <c r="JO1544" s="1"/>
      <c r="JP1544" s="1"/>
      <c r="JQ1544" s="1"/>
      <c r="JR1544" s="1"/>
      <c r="JS1544" s="1"/>
      <c r="JT1544" s="1"/>
      <c r="JU1544" s="1"/>
      <c r="JV1544" s="1"/>
      <c r="JW1544" s="1"/>
      <c r="JX1544" s="1"/>
      <c r="JY1544" s="3"/>
      <c r="JZ1544" s="1"/>
      <c r="KA1544" s="1"/>
      <c r="KB1544" s="1"/>
      <c r="KC1544" s="1"/>
      <c r="KD1544" s="1"/>
      <c r="KE1544" s="1"/>
    </row>
    <row r="1545" spans="1:291" x14ac:dyDescent="0.2">
      <c r="A1545" s="196">
        <f t="shared" si="2473"/>
        <v>44203</v>
      </c>
      <c r="B1545" s="66">
        <f t="shared" si="2464"/>
        <v>7415.8388619699999</v>
      </c>
      <c r="C1545" s="66">
        <f t="shared" si="2487"/>
        <v>7367.3566898700001</v>
      </c>
      <c r="D1545" s="77">
        <f t="shared" si="2474"/>
        <v>5486.52</v>
      </c>
      <c r="E1545" s="67">
        <f>VLOOKUP(A1544,[1]Plan1!$DQ$117:$DS$314,3)</f>
        <v>5560.59</v>
      </c>
      <c r="F1545" s="11">
        <f t="shared" si="2475"/>
        <v>44194</v>
      </c>
      <c r="G1545" s="73">
        <f t="shared" si="2465"/>
        <v>1.3500360884495022E-2</v>
      </c>
      <c r="H1545" s="11">
        <f t="shared" si="2476"/>
        <v>44221</v>
      </c>
      <c r="I1545" s="11">
        <f t="shared" si="2466"/>
        <v>44221</v>
      </c>
      <c r="J1545" s="1">
        <f t="shared" si="2477"/>
        <v>19</v>
      </c>
      <c r="K1545" s="1">
        <f t="shared" si="2478"/>
        <v>7</v>
      </c>
      <c r="L1545" s="66">
        <f t="shared" si="2467"/>
        <v>1.0049527599999999</v>
      </c>
      <c r="M1545" s="70">
        <f t="shared" si="2488"/>
        <v>1.00890013</v>
      </c>
      <c r="N1545" s="70">
        <f t="shared" si="2482"/>
        <v>1.1573639811155729</v>
      </c>
      <c r="O1545" s="66">
        <f t="shared" si="2484"/>
        <v>1.1630961200000001</v>
      </c>
      <c r="P1545" s="66">
        <f t="shared" si="2468"/>
        <v>7403.8454393800002</v>
      </c>
      <c r="Q1545" s="74">
        <f t="shared" si="2469"/>
        <v>0</v>
      </c>
      <c r="R1545" s="75">
        <f t="shared" si="2485"/>
        <v>0</v>
      </c>
      <c r="S1545" s="66">
        <f t="shared" si="2486"/>
        <v>0</v>
      </c>
      <c r="T1545" s="10">
        <f t="shared" si="2479"/>
        <v>0.06</v>
      </c>
      <c r="U1545" s="74">
        <f t="shared" si="2483"/>
        <v>7</v>
      </c>
      <c r="V1545" s="74">
        <v>252</v>
      </c>
      <c r="W1545" s="70">
        <f t="shared" si="2470"/>
        <v>1.001619891</v>
      </c>
      <c r="X1545" s="66">
        <f t="shared" si="2471"/>
        <v>11.99342259</v>
      </c>
      <c r="Y1545" s="66">
        <v>0</v>
      </c>
      <c r="Z1545" s="67">
        <f t="shared" si="2472"/>
        <v>0</v>
      </c>
      <c r="AA1545" s="68" t="str">
        <f t="shared" si="2480"/>
        <v>A+INCORP J=</v>
      </c>
      <c r="AB1545" s="11">
        <f t="shared" si="2481"/>
        <v>44221</v>
      </c>
      <c r="AC1545" s="3"/>
      <c r="AD1545" s="1"/>
      <c r="AE1545" s="11"/>
      <c r="AF1545" s="5"/>
      <c r="AG1545" s="1"/>
      <c r="AH1545" s="1"/>
      <c r="AI1545" s="1"/>
      <c r="AJ1545" s="1"/>
      <c r="AK1545" s="10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5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5"/>
      <c r="HA1545" s="5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  <c r="JK1545" s="1"/>
      <c r="JL1545" s="1"/>
      <c r="JM1545" s="1"/>
      <c r="JN1545" s="1"/>
      <c r="JO1545" s="1"/>
      <c r="JP1545" s="1"/>
      <c r="JQ1545" s="1"/>
      <c r="JR1545" s="1"/>
      <c r="JS1545" s="1"/>
      <c r="JT1545" s="1"/>
      <c r="JU1545" s="1"/>
      <c r="JV1545" s="1"/>
      <c r="JW1545" s="1"/>
      <c r="JX1545" s="1"/>
      <c r="JY1545" s="3"/>
      <c r="JZ1545" s="1"/>
      <c r="KA1545" s="1"/>
      <c r="KB1545" s="1"/>
      <c r="KC1545" s="1"/>
      <c r="KD1545" s="1"/>
      <c r="KE1545" s="1"/>
    </row>
    <row r="1546" spans="1:291" x14ac:dyDescent="0.2">
      <c r="A1546" s="196">
        <f t="shared" si="2473"/>
        <v>44204</v>
      </c>
      <c r="B1546" s="66">
        <f t="shared" ref="B1546:B1609" si="2489">(P1546+X1546)</f>
        <v>7422.7909128399997</v>
      </c>
      <c r="C1546" s="66">
        <f t="shared" si="2487"/>
        <v>7367.3566898700001</v>
      </c>
      <c r="D1546" s="77">
        <f t="shared" si="2474"/>
        <v>5486.52</v>
      </c>
      <c r="E1546" s="67">
        <f>VLOOKUP(A1545,[1]Plan1!$DQ$117:$DS$314,3)</f>
        <v>5560.59</v>
      </c>
      <c r="F1546" s="11">
        <f t="shared" si="2475"/>
        <v>44194</v>
      </c>
      <c r="G1546" s="73">
        <f t="shared" ref="G1546:G1609" si="2490">(E1546/D1546)-1</f>
        <v>1.3500360884495022E-2</v>
      </c>
      <c r="H1546" s="11">
        <f t="shared" si="2476"/>
        <v>44221</v>
      </c>
      <c r="I1546" s="11">
        <f t="shared" ref="I1546:I1609" si="2491">IF(A1546&gt;I1545,H1546,I1545)</f>
        <v>44221</v>
      </c>
      <c r="J1546" s="1">
        <f t="shared" si="2477"/>
        <v>19</v>
      </c>
      <c r="K1546" s="1">
        <f t="shared" si="2478"/>
        <v>8</v>
      </c>
      <c r="L1546" s="66">
        <f t="shared" ref="L1546:L1609" si="2492">TRUNC((E1546/D1546)^TRUNC((K1546/J1546),9),8)</f>
        <v>1.0056623</v>
      </c>
      <c r="M1546" s="70">
        <f t="shared" si="2488"/>
        <v>1.00890013</v>
      </c>
      <c r="N1546" s="70">
        <f t="shared" si="2482"/>
        <v>1.1573639811155729</v>
      </c>
      <c r="O1546" s="66">
        <f t="shared" si="2484"/>
        <v>1.1639173199999999</v>
      </c>
      <c r="P1546" s="66">
        <f t="shared" ref="P1546:P1609" si="2493">TRUNC(C1546*L1546,8)</f>
        <v>7409.0728736499996</v>
      </c>
      <c r="Q1546" s="74">
        <f t="shared" ref="Q1546:Q1609" si="2494">IF(VLOOKUP(A1546,AE$10:AM$114,9)=VLOOKUP(A1545,AE$10:AM$114,9),0,VLOOKUP(A1546,AE$10:AM$114,9))</f>
        <v>0</v>
      </c>
      <c r="R1546" s="75">
        <f t="shared" si="2485"/>
        <v>0</v>
      </c>
      <c r="S1546" s="66">
        <f t="shared" si="2486"/>
        <v>0</v>
      </c>
      <c r="T1546" s="10">
        <f t="shared" si="2479"/>
        <v>0.06</v>
      </c>
      <c r="U1546" s="74">
        <f t="shared" si="2483"/>
        <v>8</v>
      </c>
      <c r="V1546" s="74">
        <v>252</v>
      </c>
      <c r="W1546" s="70">
        <f t="shared" ref="W1546:W1609" si="2495">ROUND((1+T1546)^TRUNC((U1546/V1546),9),9)</f>
        <v>1.0018515189999999</v>
      </c>
      <c r="X1546" s="66">
        <f t="shared" ref="X1546:X1609" si="2496">TRUNC((P1546*(W1546-1)),8)</f>
        <v>13.718039190000001</v>
      </c>
      <c r="Y1546" s="66">
        <v>0</v>
      </c>
      <c r="Z1546" s="67">
        <f t="shared" ref="Z1546:Z1609" si="2497">IF(S1546&gt;0,S1546+X1546,0)</f>
        <v>0</v>
      </c>
      <c r="AA1546" s="68" t="str">
        <f t="shared" si="2480"/>
        <v>A+INCORP J=</v>
      </c>
      <c r="AB1546" s="11">
        <f t="shared" si="2481"/>
        <v>44221</v>
      </c>
      <c r="AC1546" s="3"/>
      <c r="AD1546" s="1"/>
      <c r="AE1546" s="11"/>
      <c r="AF1546" s="5"/>
      <c r="AG1546" s="1"/>
      <c r="AH1546" s="1"/>
      <c r="AI1546" s="1"/>
      <c r="AJ1546" s="1"/>
      <c r="AK1546" s="10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5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5"/>
      <c r="HA1546" s="5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  <c r="JK1546" s="1"/>
      <c r="JL1546" s="1"/>
      <c r="JM1546" s="1"/>
      <c r="JN1546" s="1"/>
      <c r="JO1546" s="1"/>
      <c r="JP1546" s="1"/>
      <c r="JQ1546" s="1"/>
      <c r="JR1546" s="1"/>
      <c r="JS1546" s="1"/>
      <c r="JT1546" s="1"/>
      <c r="JU1546" s="1"/>
      <c r="JV1546" s="1"/>
      <c r="JW1546" s="1"/>
      <c r="JX1546" s="1"/>
      <c r="JY1546" s="3"/>
      <c r="JZ1546" s="1"/>
      <c r="KA1546" s="1"/>
      <c r="KB1546" s="1"/>
      <c r="KC1546" s="1"/>
      <c r="KD1546" s="1"/>
      <c r="KE1546" s="1"/>
    </row>
    <row r="1547" spans="1:291" x14ac:dyDescent="0.2">
      <c r="A1547" s="196">
        <f t="shared" ref="A1547:A1610" si="2498">(A1546+1)</f>
        <v>44205</v>
      </c>
      <c r="B1547" s="66">
        <f t="shared" si="2489"/>
        <v>7429.7494622499999</v>
      </c>
      <c r="C1547" s="66">
        <f t="shared" si="2487"/>
        <v>7367.3566898700001</v>
      </c>
      <c r="D1547" s="77">
        <f t="shared" ref="D1547:D1610" si="2499">IF(E1547=E1546,D1546,E1546)</f>
        <v>5486.52</v>
      </c>
      <c r="E1547" s="67">
        <f>VLOOKUP(A1546,[1]Plan1!$DQ$117:$DS$314,3)</f>
        <v>5560.59</v>
      </c>
      <c r="F1547" s="11">
        <f t="shared" ref="F1547:F1610" si="2500">IF(D1547=D1546,F1546,A1547)</f>
        <v>44194</v>
      </c>
      <c r="G1547" s="73">
        <f t="shared" si="2490"/>
        <v>1.3500360884495022E-2</v>
      </c>
      <c r="H1547" s="11">
        <f t="shared" ref="H1547:H1610" si="2501">IF(DAY(A1547)=25,VLOOKUP(A1547,AJ$118:AP$450,4),H1546)</f>
        <v>44221</v>
      </c>
      <c r="I1547" s="11">
        <f t="shared" si="2491"/>
        <v>44221</v>
      </c>
      <c r="J1547" s="1">
        <f t="shared" ref="J1547:J1610" si="2502">IF(I1547=I1546,J1546,NETWORKDAYS(I1546,I1547,$AE$118:$AE$502)-1)</f>
        <v>19</v>
      </c>
      <c r="K1547" s="1">
        <f t="shared" ref="K1547:K1610" si="2503">(J1547-(NETWORKDAYS(A1547,I1547,AE$118:AE$502)-1))</f>
        <v>9</v>
      </c>
      <c r="L1547" s="66">
        <f t="shared" si="2492"/>
        <v>1.00637234</v>
      </c>
      <c r="M1547" s="70">
        <f t="shared" si="2488"/>
        <v>1.00890013</v>
      </c>
      <c r="N1547" s="70">
        <f t="shared" si="2482"/>
        <v>1.1573639811155729</v>
      </c>
      <c r="O1547" s="66">
        <f t="shared" si="2484"/>
        <v>1.1647390900000001</v>
      </c>
      <c r="P1547" s="66">
        <f t="shared" si="2493"/>
        <v>7414.3039915899999</v>
      </c>
      <c r="Q1547" s="74">
        <f t="shared" si="2494"/>
        <v>0</v>
      </c>
      <c r="R1547" s="75">
        <f t="shared" si="2485"/>
        <v>0</v>
      </c>
      <c r="S1547" s="66">
        <f t="shared" si="2486"/>
        <v>0</v>
      </c>
      <c r="T1547" s="10">
        <f t="shared" ref="T1547:T1610" si="2504">IF(Q1546&gt;0,VLOOKUP(A1546,$AE$11:$AH$20,4),T1546)</f>
        <v>0.06</v>
      </c>
      <c r="U1547" s="74">
        <f t="shared" si="2483"/>
        <v>9</v>
      </c>
      <c r="V1547" s="74">
        <v>252</v>
      </c>
      <c r="W1547" s="70">
        <f t="shared" si="2495"/>
        <v>1.0020831990000001</v>
      </c>
      <c r="X1547" s="66">
        <f t="shared" si="2496"/>
        <v>15.44547066</v>
      </c>
      <c r="Y1547" s="66">
        <v>0</v>
      </c>
      <c r="Z1547" s="67">
        <f t="shared" si="2497"/>
        <v>0</v>
      </c>
      <c r="AA1547" s="68" t="str">
        <f t="shared" ref="AA1547:AA1610" si="2505">IF($Q1546&gt;0,VLOOKUP($A1546,$AE$10:$AO$114,($AN$7)+1),AA1546)</f>
        <v>A+INCORP J=</v>
      </c>
      <c r="AB1547" s="11">
        <f t="shared" ref="AB1547:AB1610" si="2506">IF($Q1546&gt;0,VLOOKUP($A1546,$AE$10:$AO$114,($AO$7)+1),AB1546)</f>
        <v>44221</v>
      </c>
      <c r="AC1547" s="3"/>
      <c r="AD1547" s="1"/>
      <c r="AE1547" s="11"/>
      <c r="AF1547" s="5"/>
      <c r="AG1547" s="1"/>
      <c r="AH1547" s="1"/>
      <c r="AI1547" s="1"/>
      <c r="AJ1547" s="1"/>
      <c r="AK1547" s="10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5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5"/>
      <c r="HA1547" s="5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  <c r="JK1547" s="1"/>
      <c r="JL1547" s="1"/>
      <c r="JM1547" s="1"/>
      <c r="JN1547" s="1"/>
      <c r="JO1547" s="1"/>
      <c r="JP1547" s="1"/>
      <c r="JQ1547" s="1"/>
      <c r="JR1547" s="1"/>
      <c r="JS1547" s="1"/>
      <c r="JT1547" s="1"/>
      <c r="JU1547" s="1"/>
      <c r="JV1547" s="1"/>
      <c r="JW1547" s="1"/>
      <c r="JX1547" s="1"/>
      <c r="JY1547" s="3"/>
      <c r="JZ1547" s="1"/>
      <c r="KA1547" s="1"/>
      <c r="KB1547" s="1"/>
      <c r="KC1547" s="1"/>
      <c r="KD1547" s="1"/>
      <c r="KE1547" s="1"/>
    </row>
    <row r="1548" spans="1:291" x14ac:dyDescent="0.2">
      <c r="A1548" s="196">
        <f t="shared" si="2498"/>
        <v>44206</v>
      </c>
      <c r="B1548" s="66">
        <f t="shared" si="2489"/>
        <v>7429.7494622499999</v>
      </c>
      <c r="C1548" s="66">
        <f t="shared" si="2487"/>
        <v>7367.3566898700001</v>
      </c>
      <c r="D1548" s="77">
        <f t="shared" si="2499"/>
        <v>5486.52</v>
      </c>
      <c r="E1548" s="67">
        <f>VLOOKUP(A1547,[1]Plan1!$DQ$117:$DS$314,3)</f>
        <v>5560.59</v>
      </c>
      <c r="F1548" s="11">
        <f t="shared" si="2500"/>
        <v>44194</v>
      </c>
      <c r="G1548" s="73">
        <f t="shared" si="2490"/>
        <v>1.3500360884495022E-2</v>
      </c>
      <c r="H1548" s="11">
        <f t="shared" si="2501"/>
        <v>44221</v>
      </c>
      <c r="I1548" s="11">
        <f t="shared" si="2491"/>
        <v>44221</v>
      </c>
      <c r="J1548" s="1">
        <f t="shared" si="2502"/>
        <v>19</v>
      </c>
      <c r="K1548" s="1">
        <f t="shared" si="2503"/>
        <v>9</v>
      </c>
      <c r="L1548" s="66">
        <f t="shared" si="2492"/>
        <v>1.00637234</v>
      </c>
      <c r="M1548" s="70">
        <f t="shared" si="2488"/>
        <v>1.00890013</v>
      </c>
      <c r="N1548" s="70">
        <f t="shared" si="2482"/>
        <v>1.1573639811155729</v>
      </c>
      <c r="O1548" s="66">
        <f t="shared" si="2484"/>
        <v>1.1647390900000001</v>
      </c>
      <c r="P1548" s="66">
        <f t="shared" si="2493"/>
        <v>7414.3039915899999</v>
      </c>
      <c r="Q1548" s="74">
        <f t="shared" si="2494"/>
        <v>0</v>
      </c>
      <c r="R1548" s="75">
        <f t="shared" si="2485"/>
        <v>0</v>
      </c>
      <c r="S1548" s="66">
        <f t="shared" si="2486"/>
        <v>0</v>
      </c>
      <c r="T1548" s="10">
        <f t="shared" si="2504"/>
        <v>0.06</v>
      </c>
      <c r="U1548" s="74">
        <f t="shared" si="2483"/>
        <v>9</v>
      </c>
      <c r="V1548" s="74">
        <v>252</v>
      </c>
      <c r="W1548" s="70">
        <f t="shared" si="2495"/>
        <v>1.0020831990000001</v>
      </c>
      <c r="X1548" s="66">
        <f t="shared" si="2496"/>
        <v>15.44547066</v>
      </c>
      <c r="Y1548" s="66">
        <v>0</v>
      </c>
      <c r="Z1548" s="67">
        <f t="shared" si="2497"/>
        <v>0</v>
      </c>
      <c r="AA1548" s="68" t="str">
        <f t="shared" si="2505"/>
        <v>A+INCORP J=</v>
      </c>
      <c r="AB1548" s="11">
        <f t="shared" si="2506"/>
        <v>44221</v>
      </c>
      <c r="AC1548" s="3"/>
      <c r="AD1548" s="1"/>
      <c r="AE1548" s="11"/>
      <c r="AF1548" s="5"/>
      <c r="AG1548" s="1"/>
      <c r="AH1548" s="1"/>
      <c r="AI1548" s="1"/>
      <c r="AJ1548" s="1"/>
      <c r="AK1548" s="10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5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5"/>
      <c r="HA1548" s="5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  <c r="JK1548" s="1"/>
      <c r="JL1548" s="1"/>
      <c r="JM1548" s="1"/>
      <c r="JN1548" s="1"/>
      <c r="JO1548" s="1"/>
      <c r="JP1548" s="1"/>
      <c r="JQ1548" s="1"/>
      <c r="JR1548" s="1"/>
      <c r="JS1548" s="1"/>
      <c r="JT1548" s="1"/>
      <c r="JU1548" s="1"/>
      <c r="JV1548" s="1"/>
      <c r="JW1548" s="1"/>
      <c r="JX1548" s="1"/>
      <c r="JY1548" s="3"/>
      <c r="JZ1548" s="1"/>
      <c r="KA1548" s="1"/>
      <c r="KB1548" s="1"/>
      <c r="KC1548" s="1"/>
      <c r="KD1548" s="1"/>
      <c r="KE1548" s="1"/>
    </row>
    <row r="1549" spans="1:291" x14ac:dyDescent="0.2">
      <c r="A1549" s="196">
        <f t="shared" si="2498"/>
        <v>44207</v>
      </c>
      <c r="B1549" s="66">
        <f t="shared" si="2489"/>
        <v>7429.7494622499999</v>
      </c>
      <c r="C1549" s="66">
        <f t="shared" si="2487"/>
        <v>7367.3566898700001</v>
      </c>
      <c r="D1549" s="77">
        <f t="shared" si="2499"/>
        <v>5486.52</v>
      </c>
      <c r="E1549" s="67">
        <f>VLOOKUP(A1548,[1]Plan1!$DQ$117:$DS$314,3)</f>
        <v>5560.59</v>
      </c>
      <c r="F1549" s="11">
        <f t="shared" si="2500"/>
        <v>44194</v>
      </c>
      <c r="G1549" s="73">
        <f t="shared" si="2490"/>
        <v>1.3500360884495022E-2</v>
      </c>
      <c r="H1549" s="11">
        <f t="shared" si="2501"/>
        <v>44221</v>
      </c>
      <c r="I1549" s="11">
        <f t="shared" si="2491"/>
        <v>44221</v>
      </c>
      <c r="J1549" s="1">
        <f t="shared" si="2502"/>
        <v>19</v>
      </c>
      <c r="K1549" s="1">
        <f t="shared" si="2503"/>
        <v>9</v>
      </c>
      <c r="L1549" s="66">
        <f t="shared" si="2492"/>
        <v>1.00637234</v>
      </c>
      <c r="M1549" s="70">
        <f t="shared" si="2488"/>
        <v>1.00890013</v>
      </c>
      <c r="N1549" s="70">
        <f t="shared" si="2482"/>
        <v>1.1573639811155729</v>
      </c>
      <c r="O1549" s="66">
        <f t="shared" si="2484"/>
        <v>1.1647390900000001</v>
      </c>
      <c r="P1549" s="66">
        <f t="shared" si="2493"/>
        <v>7414.3039915899999</v>
      </c>
      <c r="Q1549" s="74">
        <f t="shared" si="2494"/>
        <v>0</v>
      </c>
      <c r="R1549" s="75">
        <f t="shared" si="2485"/>
        <v>0</v>
      </c>
      <c r="S1549" s="66">
        <f t="shared" si="2486"/>
        <v>0</v>
      </c>
      <c r="T1549" s="10">
        <f t="shared" si="2504"/>
        <v>0.06</v>
      </c>
      <c r="U1549" s="74">
        <f t="shared" si="2483"/>
        <v>9</v>
      </c>
      <c r="V1549" s="74">
        <v>252</v>
      </c>
      <c r="W1549" s="70">
        <f t="shared" si="2495"/>
        <v>1.0020831990000001</v>
      </c>
      <c r="X1549" s="66">
        <f t="shared" si="2496"/>
        <v>15.44547066</v>
      </c>
      <c r="Y1549" s="66">
        <v>0</v>
      </c>
      <c r="Z1549" s="67">
        <f t="shared" si="2497"/>
        <v>0</v>
      </c>
      <c r="AA1549" s="68" t="str">
        <f t="shared" si="2505"/>
        <v>A+INCORP J=</v>
      </c>
      <c r="AB1549" s="11">
        <f t="shared" si="2506"/>
        <v>44221</v>
      </c>
      <c r="AC1549" s="3"/>
      <c r="AD1549" s="1"/>
      <c r="AE1549" s="11"/>
      <c r="AF1549" s="5"/>
      <c r="AG1549" s="1"/>
      <c r="AH1549" s="1"/>
      <c r="AI1549" s="1"/>
      <c r="AJ1549" s="1"/>
      <c r="AK1549" s="10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5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5"/>
      <c r="HA1549" s="5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  <c r="JK1549" s="1"/>
      <c r="JL1549" s="1"/>
      <c r="JM1549" s="1"/>
      <c r="JN1549" s="1"/>
      <c r="JO1549" s="1"/>
      <c r="JP1549" s="1"/>
      <c r="JQ1549" s="1"/>
      <c r="JR1549" s="1"/>
      <c r="JS1549" s="1"/>
      <c r="JT1549" s="1"/>
      <c r="JU1549" s="1"/>
      <c r="JV1549" s="1"/>
      <c r="JW1549" s="1"/>
      <c r="JX1549" s="1"/>
      <c r="JY1549" s="3"/>
      <c r="JZ1549" s="1"/>
      <c r="KA1549" s="1"/>
      <c r="KB1549" s="1"/>
      <c r="KC1549" s="1"/>
      <c r="KD1549" s="1"/>
      <c r="KE1549" s="1"/>
    </row>
    <row r="1550" spans="1:291" x14ac:dyDescent="0.2">
      <c r="A1550" s="196">
        <f t="shared" si="2498"/>
        <v>44208</v>
      </c>
      <c r="B1550" s="66">
        <f t="shared" si="2489"/>
        <v>7436.7145358300004</v>
      </c>
      <c r="C1550" s="66">
        <f t="shared" si="2487"/>
        <v>7367.3566898700001</v>
      </c>
      <c r="D1550" s="77">
        <f t="shared" si="2499"/>
        <v>5486.52</v>
      </c>
      <c r="E1550" s="67">
        <f>VLOOKUP(A1549,[1]Plan1!$DQ$117:$DS$314,3)</f>
        <v>5560.59</v>
      </c>
      <c r="F1550" s="11">
        <f t="shared" si="2500"/>
        <v>44194</v>
      </c>
      <c r="G1550" s="73">
        <f t="shared" si="2490"/>
        <v>1.3500360884495022E-2</v>
      </c>
      <c r="H1550" s="11">
        <f t="shared" si="2501"/>
        <v>44221</v>
      </c>
      <c r="I1550" s="11">
        <f t="shared" si="2491"/>
        <v>44221</v>
      </c>
      <c r="J1550" s="1">
        <f t="shared" si="2502"/>
        <v>19</v>
      </c>
      <c r="K1550" s="1">
        <f t="shared" si="2503"/>
        <v>10</v>
      </c>
      <c r="L1550" s="66">
        <f t="shared" si="2492"/>
        <v>1.00708288</v>
      </c>
      <c r="M1550" s="70">
        <f t="shared" si="2488"/>
        <v>1.00890013</v>
      </c>
      <c r="N1550" s="70">
        <f t="shared" si="2482"/>
        <v>1.1573639811155729</v>
      </c>
      <c r="O1550" s="66">
        <f t="shared" si="2484"/>
        <v>1.16556145</v>
      </c>
      <c r="P1550" s="66">
        <f t="shared" si="2493"/>
        <v>7419.5387932200001</v>
      </c>
      <c r="Q1550" s="74">
        <f t="shared" si="2494"/>
        <v>0</v>
      </c>
      <c r="R1550" s="75">
        <f t="shared" si="2485"/>
        <v>0</v>
      </c>
      <c r="S1550" s="66">
        <f t="shared" si="2486"/>
        <v>0</v>
      </c>
      <c r="T1550" s="10">
        <f t="shared" si="2504"/>
        <v>0.06</v>
      </c>
      <c r="U1550" s="74">
        <f t="shared" si="2483"/>
        <v>10</v>
      </c>
      <c r="V1550" s="74">
        <v>252</v>
      </c>
      <c r="W1550" s="70">
        <f t="shared" si="2495"/>
        <v>1.0023149339999999</v>
      </c>
      <c r="X1550" s="66">
        <f t="shared" si="2496"/>
        <v>17.17574261</v>
      </c>
      <c r="Y1550" s="66">
        <v>0</v>
      </c>
      <c r="Z1550" s="67">
        <f t="shared" si="2497"/>
        <v>0</v>
      </c>
      <c r="AA1550" s="68" t="str">
        <f t="shared" si="2505"/>
        <v>A+INCORP J=</v>
      </c>
      <c r="AB1550" s="11">
        <f t="shared" si="2506"/>
        <v>44221</v>
      </c>
      <c r="AC1550" s="3"/>
      <c r="AD1550" s="1"/>
      <c r="AE1550" s="11"/>
      <c r="AF1550" s="5"/>
      <c r="AG1550" s="1"/>
      <c r="AH1550" s="1"/>
      <c r="AI1550" s="1"/>
      <c r="AJ1550" s="1"/>
      <c r="AK1550" s="10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5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5"/>
      <c r="HA1550" s="5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  <c r="JK1550" s="1"/>
      <c r="JL1550" s="1"/>
      <c r="JM1550" s="1"/>
      <c r="JN1550" s="1"/>
      <c r="JO1550" s="1"/>
      <c r="JP1550" s="1"/>
      <c r="JQ1550" s="1"/>
      <c r="JR1550" s="1"/>
      <c r="JS1550" s="1"/>
      <c r="JT1550" s="1"/>
      <c r="JU1550" s="1"/>
      <c r="JV1550" s="1"/>
      <c r="JW1550" s="1"/>
      <c r="JX1550" s="1"/>
      <c r="JY1550" s="3"/>
      <c r="JZ1550" s="1"/>
      <c r="KA1550" s="1"/>
      <c r="KB1550" s="1"/>
      <c r="KC1550" s="1"/>
      <c r="KD1550" s="1"/>
      <c r="KE1550" s="1"/>
    </row>
    <row r="1551" spans="1:291" x14ac:dyDescent="0.2">
      <c r="A1551" s="196">
        <f t="shared" si="2498"/>
        <v>44209</v>
      </c>
      <c r="B1551" s="66">
        <f t="shared" si="2489"/>
        <v>7443.6861147300006</v>
      </c>
      <c r="C1551" s="66">
        <f t="shared" si="2487"/>
        <v>7367.3566898700001</v>
      </c>
      <c r="D1551" s="77">
        <f t="shared" si="2499"/>
        <v>5486.52</v>
      </c>
      <c r="E1551" s="67">
        <f>VLOOKUP(A1550,[1]Plan1!$DQ$117:$DS$314,3)</f>
        <v>5560.59</v>
      </c>
      <c r="F1551" s="11">
        <f t="shared" si="2500"/>
        <v>44194</v>
      </c>
      <c r="G1551" s="73">
        <f t="shared" si="2490"/>
        <v>1.3500360884495022E-2</v>
      </c>
      <c r="H1551" s="11">
        <f t="shared" si="2501"/>
        <v>44221</v>
      </c>
      <c r="I1551" s="11">
        <f t="shared" si="2491"/>
        <v>44221</v>
      </c>
      <c r="J1551" s="1">
        <f t="shared" si="2502"/>
        <v>19</v>
      </c>
      <c r="K1551" s="1">
        <f t="shared" si="2503"/>
        <v>11</v>
      </c>
      <c r="L1551" s="66">
        <f t="shared" si="2492"/>
        <v>1.0077939199999999</v>
      </c>
      <c r="M1551" s="70">
        <f t="shared" si="2488"/>
        <v>1.00890013</v>
      </c>
      <c r="N1551" s="70">
        <f t="shared" si="2482"/>
        <v>1.1573639811155729</v>
      </c>
      <c r="O1551" s="66">
        <f t="shared" si="2484"/>
        <v>1.16638438</v>
      </c>
      <c r="P1551" s="66">
        <f t="shared" si="2493"/>
        <v>7424.7772785200004</v>
      </c>
      <c r="Q1551" s="74">
        <f t="shared" si="2494"/>
        <v>0</v>
      </c>
      <c r="R1551" s="75">
        <f t="shared" si="2485"/>
        <v>0</v>
      </c>
      <c r="S1551" s="66">
        <f t="shared" si="2486"/>
        <v>0</v>
      </c>
      <c r="T1551" s="10">
        <f t="shared" si="2504"/>
        <v>0.06</v>
      </c>
      <c r="U1551" s="74">
        <f t="shared" si="2483"/>
        <v>11</v>
      </c>
      <c r="V1551" s="74">
        <v>252</v>
      </c>
      <c r="W1551" s="70">
        <f t="shared" si="2495"/>
        <v>1.0025467210000001</v>
      </c>
      <c r="X1551" s="66">
        <f t="shared" si="2496"/>
        <v>18.90883621</v>
      </c>
      <c r="Y1551" s="66">
        <v>0</v>
      </c>
      <c r="Z1551" s="67">
        <f t="shared" si="2497"/>
        <v>0</v>
      </c>
      <c r="AA1551" s="68" t="str">
        <f t="shared" si="2505"/>
        <v>A+INCORP J=</v>
      </c>
      <c r="AB1551" s="11">
        <f t="shared" si="2506"/>
        <v>44221</v>
      </c>
      <c r="AC1551" s="3"/>
      <c r="AD1551" s="1"/>
      <c r="AE1551" s="11"/>
      <c r="AF1551" s="5"/>
      <c r="AG1551" s="1"/>
      <c r="AH1551" s="1"/>
      <c r="AI1551" s="1"/>
      <c r="AJ1551" s="1"/>
      <c r="AK1551" s="10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5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5"/>
      <c r="HA1551" s="5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  <c r="JK1551" s="1"/>
      <c r="JL1551" s="1"/>
      <c r="JM1551" s="1"/>
      <c r="JN1551" s="1"/>
      <c r="JO1551" s="1"/>
      <c r="JP1551" s="1"/>
      <c r="JQ1551" s="1"/>
      <c r="JR1551" s="1"/>
      <c r="JS1551" s="1"/>
      <c r="JT1551" s="1"/>
      <c r="JU1551" s="1"/>
      <c r="JV1551" s="1"/>
      <c r="JW1551" s="1"/>
      <c r="JX1551" s="1"/>
      <c r="JY1551" s="3"/>
      <c r="JZ1551" s="1"/>
      <c r="KA1551" s="1"/>
      <c r="KB1551" s="1"/>
      <c r="KC1551" s="1"/>
      <c r="KD1551" s="1"/>
      <c r="KE1551" s="1"/>
    </row>
    <row r="1552" spans="1:291" x14ac:dyDescent="0.2">
      <c r="A1552" s="196">
        <f t="shared" si="2498"/>
        <v>44210</v>
      </c>
      <c r="B1552" s="66">
        <f t="shared" si="2489"/>
        <v>7450.6642246199999</v>
      </c>
      <c r="C1552" s="66">
        <f t="shared" si="2487"/>
        <v>7367.3566898700001</v>
      </c>
      <c r="D1552" s="77">
        <f t="shared" si="2499"/>
        <v>5486.52</v>
      </c>
      <c r="E1552" s="67">
        <f>VLOOKUP(A1551,[1]Plan1!$DQ$117:$DS$314,3)</f>
        <v>5560.59</v>
      </c>
      <c r="F1552" s="11">
        <f t="shared" si="2500"/>
        <v>44194</v>
      </c>
      <c r="G1552" s="73">
        <f t="shared" si="2490"/>
        <v>1.3500360884495022E-2</v>
      </c>
      <c r="H1552" s="11">
        <f t="shared" si="2501"/>
        <v>44221</v>
      </c>
      <c r="I1552" s="11">
        <f t="shared" si="2491"/>
        <v>44221</v>
      </c>
      <c r="J1552" s="1">
        <f t="shared" si="2502"/>
        <v>19</v>
      </c>
      <c r="K1552" s="1">
        <f t="shared" si="2503"/>
        <v>12</v>
      </c>
      <c r="L1552" s="66">
        <f t="shared" si="2492"/>
        <v>1.0085054600000001</v>
      </c>
      <c r="M1552" s="70">
        <f t="shared" si="2488"/>
        <v>1.00890013</v>
      </c>
      <c r="N1552" s="70">
        <f t="shared" si="2482"/>
        <v>1.1573639811155729</v>
      </c>
      <c r="O1552" s="66">
        <f t="shared" si="2484"/>
        <v>1.16720789</v>
      </c>
      <c r="P1552" s="66">
        <f t="shared" si="2493"/>
        <v>7430.0194474999998</v>
      </c>
      <c r="Q1552" s="74">
        <f t="shared" si="2494"/>
        <v>0</v>
      </c>
      <c r="R1552" s="75">
        <f t="shared" si="2485"/>
        <v>0</v>
      </c>
      <c r="S1552" s="66">
        <f t="shared" si="2486"/>
        <v>0</v>
      </c>
      <c r="T1552" s="10">
        <f t="shared" si="2504"/>
        <v>0.06</v>
      </c>
      <c r="U1552" s="74">
        <f t="shared" si="2483"/>
        <v>12</v>
      </c>
      <c r="V1552" s="74">
        <v>252</v>
      </c>
      <c r="W1552" s="70">
        <f t="shared" si="2495"/>
        <v>1.0027785629999999</v>
      </c>
      <c r="X1552" s="66">
        <f t="shared" si="2496"/>
        <v>20.644777120000001</v>
      </c>
      <c r="Y1552" s="66">
        <v>0</v>
      </c>
      <c r="Z1552" s="67">
        <f t="shared" si="2497"/>
        <v>0</v>
      </c>
      <c r="AA1552" s="68" t="str">
        <f t="shared" si="2505"/>
        <v>A+INCORP J=</v>
      </c>
      <c r="AB1552" s="11">
        <f t="shared" si="2506"/>
        <v>44221</v>
      </c>
      <c r="AC1552" s="3"/>
      <c r="AD1552" s="1"/>
      <c r="AE1552" s="11"/>
      <c r="AF1552" s="5"/>
      <c r="AG1552" s="1"/>
      <c r="AH1552" s="1"/>
      <c r="AI1552" s="1"/>
      <c r="AJ1552" s="1"/>
      <c r="AK1552" s="10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5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5"/>
      <c r="HA1552" s="5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  <c r="JK1552" s="1"/>
      <c r="JL1552" s="1"/>
      <c r="JM1552" s="1"/>
      <c r="JN1552" s="1"/>
      <c r="JO1552" s="1"/>
      <c r="JP1552" s="1"/>
      <c r="JQ1552" s="1"/>
      <c r="JR1552" s="1"/>
      <c r="JS1552" s="1"/>
      <c r="JT1552" s="1"/>
      <c r="JU1552" s="1"/>
      <c r="JV1552" s="1"/>
      <c r="JW1552" s="1"/>
      <c r="JX1552" s="1"/>
      <c r="JY1552" s="3"/>
      <c r="JZ1552" s="1"/>
      <c r="KA1552" s="1"/>
      <c r="KB1552" s="1"/>
      <c r="KC1552" s="1"/>
      <c r="KD1552" s="1"/>
      <c r="KE1552" s="1"/>
    </row>
    <row r="1553" spans="1:291" x14ac:dyDescent="0.2">
      <c r="A1553" s="196">
        <f t="shared" si="2498"/>
        <v>44211</v>
      </c>
      <c r="B1553" s="66">
        <f t="shared" si="2489"/>
        <v>7457.6489279499992</v>
      </c>
      <c r="C1553" s="66">
        <f t="shared" si="2487"/>
        <v>7367.3566898700001</v>
      </c>
      <c r="D1553" s="77">
        <f t="shared" si="2499"/>
        <v>5486.52</v>
      </c>
      <c r="E1553" s="67">
        <f>VLOOKUP(A1552,[1]Plan1!$DQ$117:$DS$314,3)</f>
        <v>5560.59</v>
      </c>
      <c r="F1553" s="11">
        <f t="shared" si="2500"/>
        <v>44194</v>
      </c>
      <c r="G1553" s="73">
        <f t="shared" si="2490"/>
        <v>1.3500360884495022E-2</v>
      </c>
      <c r="H1553" s="11">
        <f t="shared" si="2501"/>
        <v>44221</v>
      </c>
      <c r="I1553" s="11">
        <f t="shared" si="2491"/>
        <v>44221</v>
      </c>
      <c r="J1553" s="1">
        <f t="shared" si="2502"/>
        <v>19</v>
      </c>
      <c r="K1553" s="1">
        <f t="shared" si="2503"/>
        <v>13</v>
      </c>
      <c r="L1553" s="66">
        <f t="shared" si="2492"/>
        <v>1.00921751</v>
      </c>
      <c r="M1553" s="70">
        <f t="shared" si="2488"/>
        <v>1.00890013</v>
      </c>
      <c r="N1553" s="70">
        <f t="shared" si="2482"/>
        <v>1.1573639811155729</v>
      </c>
      <c r="O1553" s="66">
        <f t="shared" si="2484"/>
        <v>1.16803199</v>
      </c>
      <c r="P1553" s="66">
        <f t="shared" si="2493"/>
        <v>7435.2653738299996</v>
      </c>
      <c r="Q1553" s="74">
        <f t="shared" si="2494"/>
        <v>0</v>
      </c>
      <c r="R1553" s="75">
        <f t="shared" si="2485"/>
        <v>0</v>
      </c>
      <c r="S1553" s="66">
        <f t="shared" si="2486"/>
        <v>0</v>
      </c>
      <c r="T1553" s="10">
        <f t="shared" si="2504"/>
        <v>0.06</v>
      </c>
      <c r="U1553" s="74">
        <f t="shared" si="2483"/>
        <v>13</v>
      </c>
      <c r="V1553" s="74">
        <v>252</v>
      </c>
      <c r="W1553" s="70">
        <f t="shared" si="2495"/>
        <v>1.0030104580000001</v>
      </c>
      <c r="X1553" s="66">
        <f t="shared" si="2496"/>
        <v>22.383554119999999</v>
      </c>
      <c r="Y1553" s="66">
        <v>0</v>
      </c>
      <c r="Z1553" s="67">
        <f t="shared" si="2497"/>
        <v>0</v>
      </c>
      <c r="AA1553" s="68" t="str">
        <f t="shared" si="2505"/>
        <v>A+INCORP J=</v>
      </c>
      <c r="AB1553" s="11">
        <f t="shared" si="2506"/>
        <v>44221</v>
      </c>
      <c r="AC1553" s="3"/>
      <c r="AD1553" s="1"/>
      <c r="AE1553" s="11"/>
      <c r="AF1553" s="5"/>
      <c r="AG1553" s="1"/>
      <c r="AH1553" s="1"/>
      <c r="AI1553" s="1"/>
      <c r="AJ1553" s="1"/>
      <c r="AK1553" s="10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5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5"/>
      <c r="HA1553" s="5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  <c r="JK1553" s="1"/>
      <c r="JL1553" s="1"/>
      <c r="JM1553" s="1"/>
      <c r="JN1553" s="1"/>
      <c r="JO1553" s="1"/>
      <c r="JP1553" s="1"/>
      <c r="JQ1553" s="1"/>
      <c r="JR1553" s="1"/>
      <c r="JS1553" s="1"/>
      <c r="JT1553" s="1"/>
      <c r="JU1553" s="1"/>
      <c r="JV1553" s="1"/>
      <c r="JW1553" s="1"/>
      <c r="JX1553" s="1"/>
      <c r="JY1553" s="3"/>
      <c r="JZ1553" s="1"/>
      <c r="KA1553" s="1"/>
      <c r="KB1553" s="1"/>
      <c r="KC1553" s="1"/>
      <c r="KD1553" s="1"/>
      <c r="KE1553" s="1"/>
    </row>
    <row r="1554" spans="1:291" x14ac:dyDescent="0.2">
      <c r="A1554" s="196">
        <f t="shared" si="2498"/>
        <v>44212</v>
      </c>
      <c r="B1554" s="66">
        <f t="shared" si="2489"/>
        <v>7464.6401617000001</v>
      </c>
      <c r="C1554" s="66">
        <f t="shared" si="2487"/>
        <v>7367.3566898700001</v>
      </c>
      <c r="D1554" s="77">
        <f t="shared" si="2499"/>
        <v>5486.52</v>
      </c>
      <c r="E1554" s="67">
        <f>VLOOKUP(A1553,[1]Plan1!$DQ$117:$DS$314,3)</f>
        <v>5560.59</v>
      </c>
      <c r="F1554" s="11">
        <f t="shared" si="2500"/>
        <v>44194</v>
      </c>
      <c r="G1554" s="73">
        <f t="shared" si="2490"/>
        <v>1.3500360884495022E-2</v>
      </c>
      <c r="H1554" s="11">
        <f t="shared" si="2501"/>
        <v>44221</v>
      </c>
      <c r="I1554" s="11">
        <f t="shared" si="2491"/>
        <v>44221</v>
      </c>
      <c r="J1554" s="1">
        <f t="shared" si="2502"/>
        <v>19</v>
      </c>
      <c r="K1554" s="1">
        <f t="shared" si="2503"/>
        <v>14</v>
      </c>
      <c r="L1554" s="66">
        <f t="shared" si="2492"/>
        <v>1.0099300600000001</v>
      </c>
      <c r="M1554" s="70">
        <f t="shared" si="2488"/>
        <v>1.00890013</v>
      </c>
      <c r="N1554" s="70">
        <f t="shared" si="2482"/>
        <v>1.1573639811155729</v>
      </c>
      <c r="O1554" s="66">
        <f t="shared" si="2484"/>
        <v>1.16885667</v>
      </c>
      <c r="P1554" s="66">
        <f t="shared" si="2493"/>
        <v>7440.5149838400002</v>
      </c>
      <c r="Q1554" s="74">
        <f t="shared" si="2494"/>
        <v>0</v>
      </c>
      <c r="R1554" s="75">
        <f t="shared" si="2485"/>
        <v>0</v>
      </c>
      <c r="S1554" s="66">
        <f t="shared" si="2486"/>
        <v>0</v>
      </c>
      <c r="T1554" s="10">
        <f t="shared" si="2504"/>
        <v>0.06</v>
      </c>
      <c r="U1554" s="74">
        <f t="shared" si="2483"/>
        <v>14</v>
      </c>
      <c r="V1554" s="74">
        <v>252</v>
      </c>
      <c r="W1554" s="70">
        <f t="shared" si="2495"/>
        <v>1.0032424069999999</v>
      </c>
      <c r="X1554" s="66">
        <f t="shared" si="2496"/>
        <v>24.125177860000001</v>
      </c>
      <c r="Y1554" s="66">
        <v>0</v>
      </c>
      <c r="Z1554" s="67">
        <f t="shared" si="2497"/>
        <v>0</v>
      </c>
      <c r="AA1554" s="68" t="str">
        <f t="shared" si="2505"/>
        <v>A+INCORP J=</v>
      </c>
      <c r="AB1554" s="11">
        <f t="shared" si="2506"/>
        <v>44221</v>
      </c>
      <c r="AC1554" s="3"/>
      <c r="AD1554" s="1"/>
      <c r="AE1554" s="11"/>
      <c r="AF1554" s="5"/>
      <c r="AG1554" s="1"/>
      <c r="AH1554" s="1"/>
      <c r="AI1554" s="1"/>
      <c r="AJ1554" s="1"/>
      <c r="AK1554" s="10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5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5"/>
      <c r="HA1554" s="5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  <c r="JK1554" s="1"/>
      <c r="JL1554" s="1"/>
      <c r="JM1554" s="1"/>
      <c r="JN1554" s="1"/>
      <c r="JO1554" s="1"/>
      <c r="JP1554" s="1"/>
      <c r="JQ1554" s="1"/>
      <c r="JR1554" s="1"/>
      <c r="JS1554" s="1"/>
      <c r="JT1554" s="1"/>
      <c r="JU1554" s="1"/>
      <c r="JV1554" s="1"/>
      <c r="JW1554" s="1"/>
      <c r="JX1554" s="1"/>
      <c r="JY1554" s="3"/>
      <c r="JZ1554" s="1"/>
      <c r="KA1554" s="1"/>
      <c r="KB1554" s="1"/>
      <c r="KC1554" s="1"/>
      <c r="KD1554" s="1"/>
      <c r="KE1554" s="1"/>
    </row>
    <row r="1555" spans="1:291" x14ac:dyDescent="0.2">
      <c r="A1555" s="196">
        <f t="shared" si="2498"/>
        <v>44213</v>
      </c>
      <c r="B1555" s="66">
        <f t="shared" si="2489"/>
        <v>7464.6401617000001</v>
      </c>
      <c r="C1555" s="66">
        <f t="shared" si="2487"/>
        <v>7367.3566898700001</v>
      </c>
      <c r="D1555" s="77">
        <f t="shared" si="2499"/>
        <v>5486.52</v>
      </c>
      <c r="E1555" s="67">
        <f>VLOOKUP(A1554,[1]Plan1!$DQ$117:$DS$314,3)</f>
        <v>5560.59</v>
      </c>
      <c r="F1555" s="11">
        <f t="shared" si="2500"/>
        <v>44194</v>
      </c>
      <c r="G1555" s="73">
        <f t="shared" si="2490"/>
        <v>1.3500360884495022E-2</v>
      </c>
      <c r="H1555" s="11">
        <f t="shared" si="2501"/>
        <v>44221</v>
      </c>
      <c r="I1555" s="11">
        <f t="shared" si="2491"/>
        <v>44221</v>
      </c>
      <c r="J1555" s="1">
        <f t="shared" si="2502"/>
        <v>19</v>
      </c>
      <c r="K1555" s="1">
        <f t="shared" si="2503"/>
        <v>14</v>
      </c>
      <c r="L1555" s="66">
        <f t="shared" si="2492"/>
        <v>1.0099300600000001</v>
      </c>
      <c r="M1555" s="70">
        <f t="shared" si="2488"/>
        <v>1.00890013</v>
      </c>
      <c r="N1555" s="70">
        <f t="shared" si="2482"/>
        <v>1.1573639811155729</v>
      </c>
      <c r="O1555" s="66">
        <f t="shared" si="2484"/>
        <v>1.16885667</v>
      </c>
      <c r="P1555" s="66">
        <f t="shared" si="2493"/>
        <v>7440.5149838400002</v>
      </c>
      <c r="Q1555" s="74">
        <f t="shared" si="2494"/>
        <v>0</v>
      </c>
      <c r="R1555" s="75">
        <f t="shared" si="2485"/>
        <v>0</v>
      </c>
      <c r="S1555" s="66">
        <f t="shared" si="2486"/>
        <v>0</v>
      </c>
      <c r="T1555" s="10">
        <f t="shared" si="2504"/>
        <v>0.06</v>
      </c>
      <c r="U1555" s="74">
        <f t="shared" si="2483"/>
        <v>14</v>
      </c>
      <c r="V1555" s="74">
        <v>252</v>
      </c>
      <c r="W1555" s="70">
        <f t="shared" si="2495"/>
        <v>1.0032424069999999</v>
      </c>
      <c r="X1555" s="66">
        <f t="shared" si="2496"/>
        <v>24.125177860000001</v>
      </c>
      <c r="Y1555" s="66">
        <v>0</v>
      </c>
      <c r="Z1555" s="67">
        <f t="shared" si="2497"/>
        <v>0</v>
      </c>
      <c r="AA1555" s="68" t="str">
        <f t="shared" si="2505"/>
        <v>A+INCORP J=</v>
      </c>
      <c r="AB1555" s="11">
        <f t="shared" si="2506"/>
        <v>44221</v>
      </c>
      <c r="AC1555" s="3"/>
      <c r="AD1555" s="1"/>
      <c r="AE1555" s="11"/>
      <c r="AF1555" s="5"/>
      <c r="AG1555" s="1"/>
      <c r="AH1555" s="1"/>
      <c r="AI1555" s="1"/>
      <c r="AJ1555" s="1"/>
      <c r="AK1555" s="10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5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5"/>
      <c r="HA1555" s="5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  <c r="JK1555" s="1"/>
      <c r="JL1555" s="1"/>
      <c r="JM1555" s="1"/>
      <c r="JN1555" s="1"/>
      <c r="JO1555" s="1"/>
      <c r="JP1555" s="1"/>
      <c r="JQ1555" s="1"/>
      <c r="JR1555" s="1"/>
      <c r="JS1555" s="1"/>
      <c r="JT1555" s="1"/>
      <c r="JU1555" s="1"/>
      <c r="JV1555" s="1"/>
      <c r="JW1555" s="1"/>
      <c r="JX1555" s="1"/>
      <c r="JY1555" s="3"/>
      <c r="JZ1555" s="1"/>
      <c r="KA1555" s="1"/>
      <c r="KB1555" s="1"/>
      <c r="KC1555" s="1"/>
      <c r="KD1555" s="1"/>
      <c r="KE1555" s="1"/>
    </row>
    <row r="1556" spans="1:291" x14ac:dyDescent="0.2">
      <c r="A1556" s="196">
        <f t="shared" si="2498"/>
        <v>44214</v>
      </c>
      <c r="B1556" s="66">
        <f t="shared" si="2489"/>
        <v>7464.6401617000001</v>
      </c>
      <c r="C1556" s="66">
        <f t="shared" si="2487"/>
        <v>7367.3566898700001</v>
      </c>
      <c r="D1556" s="77">
        <f t="shared" si="2499"/>
        <v>5486.52</v>
      </c>
      <c r="E1556" s="67">
        <f>VLOOKUP(A1555,[1]Plan1!$DQ$117:$DS$314,3)</f>
        <v>5560.59</v>
      </c>
      <c r="F1556" s="11">
        <f t="shared" si="2500"/>
        <v>44194</v>
      </c>
      <c r="G1556" s="73">
        <f t="shared" si="2490"/>
        <v>1.3500360884495022E-2</v>
      </c>
      <c r="H1556" s="11">
        <f t="shared" si="2501"/>
        <v>44221</v>
      </c>
      <c r="I1556" s="11">
        <f t="shared" si="2491"/>
        <v>44221</v>
      </c>
      <c r="J1556" s="1">
        <f t="shared" si="2502"/>
        <v>19</v>
      </c>
      <c r="K1556" s="1">
        <f t="shared" si="2503"/>
        <v>14</v>
      </c>
      <c r="L1556" s="66">
        <f t="shared" si="2492"/>
        <v>1.0099300600000001</v>
      </c>
      <c r="M1556" s="70">
        <f t="shared" si="2488"/>
        <v>1.00890013</v>
      </c>
      <c r="N1556" s="70">
        <f t="shared" si="2482"/>
        <v>1.1573639811155729</v>
      </c>
      <c r="O1556" s="66">
        <f t="shared" si="2484"/>
        <v>1.16885667</v>
      </c>
      <c r="P1556" s="66">
        <f t="shared" si="2493"/>
        <v>7440.5149838400002</v>
      </c>
      <c r="Q1556" s="74">
        <f t="shared" si="2494"/>
        <v>0</v>
      </c>
      <c r="R1556" s="75">
        <f t="shared" si="2485"/>
        <v>0</v>
      </c>
      <c r="S1556" s="66">
        <f t="shared" si="2486"/>
        <v>0</v>
      </c>
      <c r="T1556" s="10">
        <f t="shared" si="2504"/>
        <v>0.06</v>
      </c>
      <c r="U1556" s="74">
        <f t="shared" si="2483"/>
        <v>14</v>
      </c>
      <c r="V1556" s="74">
        <v>252</v>
      </c>
      <c r="W1556" s="70">
        <f t="shared" si="2495"/>
        <v>1.0032424069999999</v>
      </c>
      <c r="X1556" s="66">
        <f t="shared" si="2496"/>
        <v>24.125177860000001</v>
      </c>
      <c r="Y1556" s="66">
        <v>0</v>
      </c>
      <c r="Z1556" s="67">
        <f t="shared" si="2497"/>
        <v>0</v>
      </c>
      <c r="AA1556" s="68" t="str">
        <f t="shared" si="2505"/>
        <v>A+INCORP J=</v>
      </c>
      <c r="AB1556" s="11">
        <f t="shared" si="2506"/>
        <v>44221</v>
      </c>
      <c r="AC1556" s="3"/>
      <c r="AD1556" s="1"/>
      <c r="AE1556" s="11"/>
      <c r="AF1556" s="5"/>
      <c r="AG1556" s="1"/>
      <c r="AH1556" s="1"/>
      <c r="AI1556" s="1"/>
      <c r="AJ1556" s="1"/>
      <c r="AK1556" s="10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5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5"/>
      <c r="HA1556" s="5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  <c r="JK1556" s="1"/>
      <c r="JL1556" s="1"/>
      <c r="JM1556" s="1"/>
      <c r="JN1556" s="1"/>
      <c r="JO1556" s="1"/>
      <c r="JP1556" s="1"/>
      <c r="JQ1556" s="1"/>
      <c r="JR1556" s="1"/>
      <c r="JS1556" s="1"/>
      <c r="JT1556" s="1"/>
      <c r="JU1556" s="1"/>
      <c r="JV1556" s="1"/>
      <c r="JW1556" s="1"/>
      <c r="JX1556" s="1"/>
      <c r="JY1556" s="3"/>
      <c r="JZ1556" s="1"/>
      <c r="KA1556" s="1"/>
      <c r="KB1556" s="1"/>
      <c r="KC1556" s="1"/>
      <c r="KD1556" s="1"/>
      <c r="KE1556" s="1"/>
    </row>
    <row r="1557" spans="1:291" x14ac:dyDescent="0.2">
      <c r="A1557" s="196">
        <f t="shared" si="2498"/>
        <v>44215</v>
      </c>
      <c r="B1557" s="66">
        <f t="shared" si="2489"/>
        <v>7471.6379218299999</v>
      </c>
      <c r="C1557" s="66">
        <f t="shared" si="2487"/>
        <v>7367.3566898700001</v>
      </c>
      <c r="D1557" s="77">
        <f t="shared" si="2499"/>
        <v>5486.52</v>
      </c>
      <c r="E1557" s="67">
        <f>VLOOKUP(A1556,[1]Plan1!$DQ$117:$DS$314,3)</f>
        <v>5560.59</v>
      </c>
      <c r="F1557" s="11">
        <f t="shared" si="2500"/>
        <v>44194</v>
      </c>
      <c r="G1557" s="73">
        <f t="shared" si="2490"/>
        <v>1.3500360884495022E-2</v>
      </c>
      <c r="H1557" s="11">
        <f t="shared" si="2501"/>
        <v>44221</v>
      </c>
      <c r="I1557" s="11">
        <f t="shared" si="2491"/>
        <v>44221</v>
      </c>
      <c r="J1557" s="1">
        <f t="shared" si="2502"/>
        <v>19</v>
      </c>
      <c r="K1557" s="1">
        <f t="shared" si="2503"/>
        <v>15</v>
      </c>
      <c r="L1557" s="66">
        <f t="shared" si="2492"/>
        <v>1.01064311</v>
      </c>
      <c r="M1557" s="70">
        <f t="shared" si="2488"/>
        <v>1.00890013</v>
      </c>
      <c r="N1557" s="70">
        <f t="shared" si="2482"/>
        <v>1.1573639811155729</v>
      </c>
      <c r="O1557" s="66">
        <f t="shared" si="2484"/>
        <v>1.1696819300000001</v>
      </c>
      <c r="P1557" s="66">
        <f t="shared" si="2493"/>
        <v>7445.7682775200001</v>
      </c>
      <c r="Q1557" s="74">
        <f t="shared" si="2494"/>
        <v>0</v>
      </c>
      <c r="R1557" s="75">
        <f t="shared" si="2485"/>
        <v>0</v>
      </c>
      <c r="S1557" s="66">
        <f t="shared" si="2486"/>
        <v>0</v>
      </c>
      <c r="T1557" s="10">
        <f t="shared" si="2504"/>
        <v>0.06</v>
      </c>
      <c r="U1557" s="74">
        <f t="shared" si="2483"/>
        <v>15</v>
      </c>
      <c r="V1557" s="74">
        <v>252</v>
      </c>
      <c r="W1557" s="70">
        <f t="shared" si="2495"/>
        <v>1.0034744090000001</v>
      </c>
      <c r="X1557" s="66">
        <f t="shared" si="2496"/>
        <v>25.869644310000002</v>
      </c>
      <c r="Y1557" s="66">
        <v>0</v>
      </c>
      <c r="Z1557" s="67">
        <f t="shared" si="2497"/>
        <v>0</v>
      </c>
      <c r="AA1557" s="68" t="str">
        <f t="shared" si="2505"/>
        <v>A+INCORP J=</v>
      </c>
      <c r="AB1557" s="11">
        <f t="shared" si="2506"/>
        <v>44221</v>
      </c>
      <c r="AC1557" s="3"/>
      <c r="AD1557" s="1"/>
      <c r="AE1557" s="11"/>
      <c r="AF1557" s="5"/>
      <c r="AG1557" s="1"/>
      <c r="AH1557" s="1"/>
      <c r="AI1557" s="1"/>
      <c r="AJ1557" s="1"/>
      <c r="AK1557" s="10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5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5"/>
      <c r="HA1557" s="5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  <c r="JK1557" s="1"/>
      <c r="JL1557" s="1"/>
      <c r="JM1557" s="1"/>
      <c r="JN1557" s="1"/>
      <c r="JO1557" s="1"/>
      <c r="JP1557" s="1"/>
      <c r="JQ1557" s="1"/>
      <c r="JR1557" s="1"/>
      <c r="JS1557" s="1"/>
      <c r="JT1557" s="1"/>
      <c r="JU1557" s="1"/>
      <c r="JV1557" s="1"/>
      <c r="JW1557" s="1"/>
      <c r="JX1557" s="1"/>
      <c r="JY1557" s="3"/>
      <c r="JZ1557" s="1"/>
      <c r="KA1557" s="1"/>
      <c r="KB1557" s="1"/>
      <c r="KC1557" s="1"/>
      <c r="KD1557" s="1"/>
      <c r="KE1557" s="1"/>
    </row>
    <row r="1558" spans="1:291" x14ac:dyDescent="0.2">
      <c r="A1558" s="196">
        <f t="shared" si="2498"/>
        <v>44216</v>
      </c>
      <c r="B1558" s="66">
        <f t="shared" si="2489"/>
        <v>7478.6422931500001</v>
      </c>
      <c r="C1558" s="66">
        <f t="shared" si="2487"/>
        <v>7367.3566898700001</v>
      </c>
      <c r="D1558" s="77">
        <f t="shared" si="2499"/>
        <v>5486.52</v>
      </c>
      <c r="E1558" s="67">
        <f>VLOOKUP(A1557,[1]Plan1!$DQ$117:$DS$314,3)</f>
        <v>5560.59</v>
      </c>
      <c r="F1558" s="11">
        <f t="shared" si="2500"/>
        <v>44194</v>
      </c>
      <c r="G1558" s="73">
        <f t="shared" si="2490"/>
        <v>1.3500360884495022E-2</v>
      </c>
      <c r="H1558" s="11">
        <f t="shared" si="2501"/>
        <v>44221</v>
      </c>
      <c r="I1558" s="11">
        <f t="shared" si="2491"/>
        <v>44221</v>
      </c>
      <c r="J1558" s="1">
        <f t="shared" si="2502"/>
        <v>19</v>
      </c>
      <c r="K1558" s="1">
        <f t="shared" si="2503"/>
        <v>16</v>
      </c>
      <c r="L1558" s="66">
        <f t="shared" si="2492"/>
        <v>1.0113566700000001</v>
      </c>
      <c r="M1558" s="70">
        <f t="shared" si="2488"/>
        <v>1.00890013</v>
      </c>
      <c r="N1558" s="70">
        <f t="shared" si="2482"/>
        <v>1.1573639811155729</v>
      </c>
      <c r="O1558" s="66">
        <f t="shared" si="2484"/>
        <v>1.1705077800000001</v>
      </c>
      <c r="P1558" s="66">
        <f t="shared" si="2493"/>
        <v>7451.0253285600002</v>
      </c>
      <c r="Q1558" s="74">
        <f t="shared" si="2494"/>
        <v>0</v>
      </c>
      <c r="R1558" s="75">
        <f t="shared" si="2485"/>
        <v>0</v>
      </c>
      <c r="S1558" s="66">
        <f t="shared" si="2486"/>
        <v>0</v>
      </c>
      <c r="T1558" s="10">
        <f t="shared" si="2504"/>
        <v>0.06</v>
      </c>
      <c r="U1558" s="74">
        <f t="shared" si="2483"/>
        <v>16</v>
      </c>
      <c r="V1558" s="74">
        <v>252</v>
      </c>
      <c r="W1558" s="70">
        <f t="shared" si="2495"/>
        <v>1.003706465</v>
      </c>
      <c r="X1558" s="66">
        <f t="shared" si="2496"/>
        <v>27.616964589999998</v>
      </c>
      <c r="Y1558" s="66">
        <v>0</v>
      </c>
      <c r="Z1558" s="67">
        <f t="shared" si="2497"/>
        <v>0</v>
      </c>
      <c r="AA1558" s="68" t="str">
        <f t="shared" si="2505"/>
        <v>A+INCORP J=</v>
      </c>
      <c r="AB1558" s="11">
        <f t="shared" si="2506"/>
        <v>44221</v>
      </c>
      <c r="AC1558" s="3"/>
      <c r="AD1558" s="1"/>
      <c r="AE1558" s="11"/>
      <c r="AF1558" s="5"/>
      <c r="AG1558" s="1"/>
      <c r="AH1558" s="1"/>
      <c r="AI1558" s="1"/>
      <c r="AJ1558" s="1"/>
      <c r="AK1558" s="10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5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5"/>
      <c r="HA1558" s="5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  <c r="JK1558" s="1"/>
      <c r="JL1558" s="1"/>
      <c r="JM1558" s="1"/>
      <c r="JN1558" s="1"/>
      <c r="JO1558" s="1"/>
      <c r="JP1558" s="1"/>
      <c r="JQ1558" s="1"/>
      <c r="JR1558" s="1"/>
      <c r="JS1558" s="1"/>
      <c r="JT1558" s="1"/>
      <c r="JU1558" s="1"/>
      <c r="JV1558" s="1"/>
      <c r="JW1558" s="1"/>
      <c r="JX1558" s="1"/>
      <c r="JY1558" s="3"/>
      <c r="JZ1558" s="1"/>
      <c r="KA1558" s="1"/>
      <c r="KB1558" s="1"/>
      <c r="KC1558" s="1"/>
      <c r="KD1558" s="1"/>
      <c r="KE1558" s="1"/>
    </row>
    <row r="1559" spans="1:291" x14ac:dyDescent="0.2">
      <c r="A1559" s="196">
        <f t="shared" si="2498"/>
        <v>44217</v>
      </c>
      <c r="B1559" s="66">
        <f t="shared" si="2489"/>
        <v>7485.6531311999997</v>
      </c>
      <c r="C1559" s="66">
        <f t="shared" si="2487"/>
        <v>7367.3566898700001</v>
      </c>
      <c r="D1559" s="77">
        <f t="shared" si="2499"/>
        <v>5486.52</v>
      </c>
      <c r="E1559" s="67">
        <f>VLOOKUP(A1558,[1]Plan1!$DQ$117:$DS$314,3)</f>
        <v>5560.59</v>
      </c>
      <c r="F1559" s="11">
        <f t="shared" si="2500"/>
        <v>44194</v>
      </c>
      <c r="G1559" s="73">
        <f t="shared" si="2490"/>
        <v>1.3500360884495022E-2</v>
      </c>
      <c r="H1559" s="11">
        <f t="shared" si="2501"/>
        <v>44221</v>
      </c>
      <c r="I1559" s="11">
        <f t="shared" si="2491"/>
        <v>44221</v>
      </c>
      <c r="J1559" s="1">
        <f t="shared" si="2502"/>
        <v>19</v>
      </c>
      <c r="K1559" s="1">
        <f t="shared" si="2503"/>
        <v>17</v>
      </c>
      <c r="L1559" s="66">
        <f t="shared" si="2492"/>
        <v>1.0120707200000001</v>
      </c>
      <c r="M1559" s="70">
        <f t="shared" si="2488"/>
        <v>1.00890013</v>
      </c>
      <c r="N1559" s="70">
        <f t="shared" si="2482"/>
        <v>1.1573639811155729</v>
      </c>
      <c r="O1559" s="66">
        <f t="shared" si="2484"/>
        <v>1.1713341900000001</v>
      </c>
      <c r="P1559" s="66">
        <f t="shared" si="2493"/>
        <v>7456.2859896099999</v>
      </c>
      <c r="Q1559" s="74">
        <f t="shared" si="2494"/>
        <v>0</v>
      </c>
      <c r="R1559" s="75">
        <f t="shared" si="2485"/>
        <v>0</v>
      </c>
      <c r="S1559" s="66">
        <f t="shared" si="2486"/>
        <v>0</v>
      </c>
      <c r="T1559" s="10">
        <f t="shared" si="2504"/>
        <v>0.06</v>
      </c>
      <c r="U1559" s="74">
        <f t="shared" si="2483"/>
        <v>17</v>
      </c>
      <c r="V1559" s="74">
        <v>252</v>
      </c>
      <c r="W1559" s="70">
        <f t="shared" si="2495"/>
        <v>1.0039385750000001</v>
      </c>
      <c r="X1559" s="66">
        <f t="shared" si="2496"/>
        <v>29.367141589999999</v>
      </c>
      <c r="Y1559" s="66">
        <v>0</v>
      </c>
      <c r="Z1559" s="67">
        <f t="shared" si="2497"/>
        <v>0</v>
      </c>
      <c r="AA1559" s="68" t="str">
        <f t="shared" si="2505"/>
        <v>A+INCORP J=</v>
      </c>
      <c r="AB1559" s="11">
        <f t="shared" si="2506"/>
        <v>44221</v>
      </c>
      <c r="AC1559" s="3"/>
      <c r="AD1559" s="1"/>
      <c r="AE1559" s="11"/>
      <c r="AF1559" s="5"/>
      <c r="AG1559" s="1"/>
      <c r="AH1559" s="1"/>
      <c r="AI1559" s="1"/>
      <c r="AJ1559" s="1"/>
      <c r="AK1559" s="10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5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5"/>
      <c r="HA1559" s="5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  <c r="JK1559" s="1"/>
      <c r="JL1559" s="1"/>
      <c r="JM1559" s="1"/>
      <c r="JN1559" s="1"/>
      <c r="JO1559" s="1"/>
      <c r="JP1559" s="1"/>
      <c r="JQ1559" s="1"/>
      <c r="JR1559" s="1"/>
      <c r="JS1559" s="1"/>
      <c r="JT1559" s="1"/>
      <c r="JU1559" s="1"/>
      <c r="JV1559" s="1"/>
      <c r="JW1559" s="1"/>
      <c r="JX1559" s="1"/>
      <c r="JY1559" s="3"/>
      <c r="JZ1559" s="1"/>
      <c r="KA1559" s="1"/>
      <c r="KB1559" s="1"/>
      <c r="KC1559" s="1"/>
      <c r="KD1559" s="1"/>
      <c r="KE1559" s="1"/>
    </row>
    <row r="1560" spans="1:291" x14ac:dyDescent="0.2">
      <c r="A1560" s="196">
        <f t="shared" si="2498"/>
        <v>44218</v>
      </c>
      <c r="B1560" s="66">
        <f t="shared" si="2489"/>
        <v>7492.6706538100007</v>
      </c>
      <c r="C1560" s="66">
        <f t="shared" si="2487"/>
        <v>7367.3566898700001</v>
      </c>
      <c r="D1560" s="77">
        <f t="shared" si="2499"/>
        <v>5486.52</v>
      </c>
      <c r="E1560" s="67">
        <f>VLOOKUP(A1559,[1]Plan1!$DQ$117:$DS$314,3)</f>
        <v>5560.59</v>
      </c>
      <c r="F1560" s="11">
        <f t="shared" si="2500"/>
        <v>44194</v>
      </c>
      <c r="G1560" s="73">
        <f t="shared" si="2490"/>
        <v>1.3500360884495022E-2</v>
      </c>
      <c r="H1560" s="11">
        <f t="shared" si="2501"/>
        <v>44221</v>
      </c>
      <c r="I1560" s="11">
        <f t="shared" si="2491"/>
        <v>44221</v>
      </c>
      <c r="J1560" s="1">
        <f t="shared" si="2502"/>
        <v>19</v>
      </c>
      <c r="K1560" s="1">
        <f t="shared" si="2503"/>
        <v>18</v>
      </c>
      <c r="L1560" s="66">
        <f t="shared" si="2492"/>
        <v>1.0127852900000001</v>
      </c>
      <c r="M1560" s="70">
        <f t="shared" si="2488"/>
        <v>1.00890013</v>
      </c>
      <c r="N1560" s="70">
        <f t="shared" si="2482"/>
        <v>1.1573639811155729</v>
      </c>
      <c r="O1560" s="66">
        <f t="shared" si="2484"/>
        <v>1.1721612100000001</v>
      </c>
      <c r="P1560" s="66">
        <f t="shared" si="2493"/>
        <v>7461.5504816800003</v>
      </c>
      <c r="Q1560" s="74">
        <f t="shared" si="2494"/>
        <v>0</v>
      </c>
      <c r="R1560" s="75">
        <f t="shared" si="2485"/>
        <v>0</v>
      </c>
      <c r="S1560" s="66">
        <f t="shared" si="2486"/>
        <v>0</v>
      </c>
      <c r="T1560" s="10">
        <f t="shared" si="2504"/>
        <v>0.06</v>
      </c>
      <c r="U1560" s="74">
        <f t="shared" si="2483"/>
        <v>18</v>
      </c>
      <c r="V1560" s="74">
        <v>252</v>
      </c>
      <c r="W1560" s="70">
        <f t="shared" si="2495"/>
        <v>1.004170738</v>
      </c>
      <c r="X1560" s="66">
        <f t="shared" si="2496"/>
        <v>31.12017213</v>
      </c>
      <c r="Y1560" s="66">
        <v>0</v>
      </c>
      <c r="Z1560" s="67">
        <f t="shared" si="2497"/>
        <v>0</v>
      </c>
      <c r="AA1560" s="68" t="str">
        <f t="shared" si="2505"/>
        <v>A+INCORP J=</v>
      </c>
      <c r="AB1560" s="11">
        <f t="shared" si="2506"/>
        <v>44221</v>
      </c>
      <c r="AC1560" s="3"/>
      <c r="AD1560" s="1"/>
      <c r="AE1560" s="11"/>
      <c r="AF1560" s="5"/>
      <c r="AG1560" s="1"/>
      <c r="AH1560" s="1"/>
      <c r="AI1560" s="1"/>
      <c r="AJ1560" s="1"/>
      <c r="AK1560" s="10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5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5"/>
      <c r="HA1560" s="5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  <c r="JK1560" s="1"/>
      <c r="JL1560" s="1"/>
      <c r="JM1560" s="1"/>
      <c r="JN1560" s="1"/>
      <c r="JO1560" s="1"/>
      <c r="JP1560" s="1"/>
      <c r="JQ1560" s="1"/>
      <c r="JR1560" s="1"/>
      <c r="JS1560" s="1"/>
      <c r="JT1560" s="1"/>
      <c r="JU1560" s="1"/>
      <c r="JV1560" s="1"/>
      <c r="JW1560" s="1"/>
      <c r="JX1560" s="1"/>
      <c r="JY1560" s="3"/>
      <c r="JZ1560" s="1"/>
      <c r="KA1560" s="1"/>
      <c r="KB1560" s="1"/>
      <c r="KC1560" s="1"/>
      <c r="KD1560" s="1"/>
      <c r="KE1560" s="1"/>
    </row>
    <row r="1561" spans="1:291" x14ac:dyDescent="0.2">
      <c r="A1561" s="196">
        <f t="shared" si="2498"/>
        <v>44219</v>
      </c>
      <c r="B1561" s="66">
        <f t="shared" si="2489"/>
        <v>7499.6947239699994</v>
      </c>
      <c r="C1561" s="66">
        <f t="shared" si="2487"/>
        <v>7367.3566898700001</v>
      </c>
      <c r="D1561" s="77">
        <f t="shared" si="2499"/>
        <v>5486.52</v>
      </c>
      <c r="E1561" s="67">
        <f>VLOOKUP(A1560,[1]Plan1!$DQ$117:$DS$314,3)</f>
        <v>5560.59</v>
      </c>
      <c r="F1561" s="11">
        <f t="shared" si="2500"/>
        <v>44194</v>
      </c>
      <c r="G1561" s="73">
        <f t="shared" si="2490"/>
        <v>1.3500360884495022E-2</v>
      </c>
      <c r="H1561" s="11">
        <f t="shared" si="2501"/>
        <v>44221</v>
      </c>
      <c r="I1561" s="11">
        <f t="shared" si="2491"/>
        <v>44221</v>
      </c>
      <c r="J1561" s="1">
        <f t="shared" si="2502"/>
        <v>19</v>
      </c>
      <c r="K1561" s="1">
        <f t="shared" si="2503"/>
        <v>19</v>
      </c>
      <c r="L1561" s="66">
        <f t="shared" si="2492"/>
        <v>1.0135003600000001</v>
      </c>
      <c r="M1561" s="70">
        <f t="shared" si="2488"/>
        <v>1.00890013</v>
      </c>
      <c r="N1561" s="70">
        <f t="shared" si="2482"/>
        <v>1.1573639811155729</v>
      </c>
      <c r="O1561" s="66">
        <f t="shared" si="2484"/>
        <v>1.1729888100000001</v>
      </c>
      <c r="P1561" s="66">
        <f t="shared" si="2493"/>
        <v>7466.8186574299998</v>
      </c>
      <c r="Q1561" s="74">
        <f t="shared" si="2494"/>
        <v>0</v>
      </c>
      <c r="R1561" s="75">
        <f t="shared" si="2485"/>
        <v>0</v>
      </c>
      <c r="S1561" s="66">
        <f t="shared" si="2486"/>
        <v>0</v>
      </c>
      <c r="T1561" s="10">
        <f t="shared" si="2504"/>
        <v>0.06</v>
      </c>
      <c r="U1561" s="74">
        <f t="shared" si="2483"/>
        <v>19</v>
      </c>
      <c r="V1561" s="74">
        <v>252</v>
      </c>
      <c r="W1561" s="70">
        <f t="shared" si="2495"/>
        <v>1.004402955</v>
      </c>
      <c r="X1561" s="66">
        <f t="shared" si="2496"/>
        <v>32.876066539999997</v>
      </c>
      <c r="Y1561" s="66">
        <v>0</v>
      </c>
      <c r="Z1561" s="67">
        <f t="shared" si="2497"/>
        <v>0</v>
      </c>
      <c r="AA1561" s="68" t="str">
        <f t="shared" si="2505"/>
        <v>A+INCORP J=</v>
      </c>
      <c r="AB1561" s="11">
        <f t="shared" si="2506"/>
        <v>44221</v>
      </c>
      <c r="AC1561" s="3"/>
      <c r="AD1561" s="1"/>
      <c r="AE1561" s="11"/>
      <c r="AF1561" s="5"/>
      <c r="AG1561" s="1"/>
      <c r="AH1561" s="1"/>
      <c r="AI1561" s="1"/>
      <c r="AJ1561" s="1"/>
      <c r="AK1561" s="10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5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5"/>
      <c r="HA1561" s="5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  <c r="JK1561" s="1"/>
      <c r="JL1561" s="1"/>
      <c r="JM1561" s="1"/>
      <c r="JN1561" s="1"/>
      <c r="JO1561" s="1"/>
      <c r="JP1561" s="1"/>
      <c r="JQ1561" s="1"/>
      <c r="JR1561" s="1"/>
      <c r="JS1561" s="1"/>
      <c r="JT1561" s="1"/>
      <c r="JU1561" s="1"/>
      <c r="JV1561" s="1"/>
      <c r="JW1561" s="1"/>
      <c r="JX1561" s="1"/>
      <c r="JY1561" s="3"/>
      <c r="JZ1561" s="1"/>
      <c r="KA1561" s="1"/>
      <c r="KB1561" s="1"/>
      <c r="KC1561" s="1"/>
      <c r="KD1561" s="1"/>
      <c r="KE1561" s="1"/>
    </row>
    <row r="1562" spans="1:291" x14ac:dyDescent="0.2">
      <c r="A1562" s="196">
        <f t="shared" si="2498"/>
        <v>44220</v>
      </c>
      <c r="B1562" s="66">
        <f t="shared" si="2489"/>
        <v>7499.6947239699994</v>
      </c>
      <c r="C1562" s="66">
        <f t="shared" si="2487"/>
        <v>7367.3566898700001</v>
      </c>
      <c r="D1562" s="77">
        <f t="shared" si="2499"/>
        <v>5486.52</v>
      </c>
      <c r="E1562" s="67">
        <f>VLOOKUP(A1561,[1]Plan1!$DQ$117:$DS$314,3)</f>
        <v>5560.59</v>
      </c>
      <c r="F1562" s="11">
        <f t="shared" si="2500"/>
        <v>44194</v>
      </c>
      <c r="G1562" s="73">
        <f t="shared" si="2490"/>
        <v>1.3500360884495022E-2</v>
      </c>
      <c r="H1562" s="11">
        <f t="shared" si="2501"/>
        <v>44221</v>
      </c>
      <c r="I1562" s="11">
        <f t="shared" si="2491"/>
        <v>44221</v>
      </c>
      <c r="J1562" s="1">
        <f t="shared" si="2502"/>
        <v>19</v>
      </c>
      <c r="K1562" s="1">
        <f t="shared" si="2503"/>
        <v>19</v>
      </c>
      <c r="L1562" s="66">
        <f t="shared" si="2492"/>
        <v>1.0135003600000001</v>
      </c>
      <c r="M1562" s="70">
        <f t="shared" si="2488"/>
        <v>1.00890013</v>
      </c>
      <c r="N1562" s="70">
        <f t="shared" si="2482"/>
        <v>1.1573639811155729</v>
      </c>
      <c r="O1562" s="66">
        <f t="shared" si="2484"/>
        <v>1.1729888100000001</v>
      </c>
      <c r="P1562" s="66">
        <f t="shared" si="2493"/>
        <v>7466.8186574299998</v>
      </c>
      <c r="Q1562" s="74">
        <f t="shared" si="2494"/>
        <v>0</v>
      </c>
      <c r="R1562" s="75">
        <f t="shared" si="2485"/>
        <v>0</v>
      </c>
      <c r="S1562" s="66">
        <f t="shared" si="2486"/>
        <v>0</v>
      </c>
      <c r="T1562" s="10">
        <f t="shared" si="2504"/>
        <v>0.06</v>
      </c>
      <c r="U1562" s="74">
        <f t="shared" si="2483"/>
        <v>19</v>
      </c>
      <c r="V1562" s="74">
        <v>252</v>
      </c>
      <c r="W1562" s="70">
        <f t="shared" si="2495"/>
        <v>1.004402955</v>
      </c>
      <c r="X1562" s="66">
        <f t="shared" si="2496"/>
        <v>32.876066539999997</v>
      </c>
      <c r="Y1562" s="66">
        <v>0</v>
      </c>
      <c r="Z1562" s="67">
        <f t="shared" si="2497"/>
        <v>0</v>
      </c>
      <c r="AA1562" s="68" t="str">
        <f t="shared" si="2505"/>
        <v>A+INCORP J=</v>
      </c>
      <c r="AB1562" s="11">
        <f t="shared" si="2506"/>
        <v>44221</v>
      </c>
      <c r="AC1562" s="3"/>
      <c r="AD1562" s="1"/>
      <c r="AE1562" s="11"/>
      <c r="AF1562" s="5"/>
      <c r="AG1562" s="1"/>
      <c r="AH1562" s="1"/>
      <c r="AI1562" s="1"/>
      <c r="AJ1562" s="1"/>
      <c r="AK1562" s="10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5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5"/>
      <c r="HA1562" s="5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  <c r="JK1562" s="1"/>
      <c r="JL1562" s="1"/>
      <c r="JM1562" s="1"/>
      <c r="JN1562" s="1"/>
      <c r="JO1562" s="1"/>
      <c r="JP1562" s="1"/>
      <c r="JQ1562" s="1"/>
      <c r="JR1562" s="1"/>
      <c r="JS1562" s="1"/>
      <c r="JT1562" s="1"/>
      <c r="JU1562" s="1"/>
      <c r="JV1562" s="1"/>
      <c r="JW1562" s="1"/>
      <c r="JX1562" s="1"/>
      <c r="JY1562" s="3"/>
      <c r="JZ1562" s="1"/>
      <c r="KA1562" s="1"/>
      <c r="KB1562" s="1"/>
      <c r="KC1562" s="1"/>
      <c r="KD1562" s="1"/>
      <c r="KE1562" s="1"/>
    </row>
    <row r="1563" spans="1:291" x14ac:dyDescent="0.2">
      <c r="A1563" s="196">
        <f t="shared" si="2498"/>
        <v>44221</v>
      </c>
      <c r="B1563" s="66">
        <f t="shared" si="2489"/>
        <v>7499.6947239699994</v>
      </c>
      <c r="C1563" s="66">
        <f t="shared" si="2487"/>
        <v>7367.3566898700001</v>
      </c>
      <c r="D1563" s="77">
        <f t="shared" si="2499"/>
        <v>5486.52</v>
      </c>
      <c r="E1563" s="67">
        <f>VLOOKUP(A1562,[1]Plan1!$DQ$117:$DS$314,3)</f>
        <v>5560.59</v>
      </c>
      <c r="F1563" s="11">
        <f t="shared" si="2500"/>
        <v>44194</v>
      </c>
      <c r="G1563" s="73">
        <f t="shared" si="2490"/>
        <v>1.3500360884495022E-2</v>
      </c>
      <c r="H1563" s="11">
        <f t="shared" si="2501"/>
        <v>44252</v>
      </c>
      <c r="I1563" s="11">
        <f t="shared" si="2491"/>
        <v>44221</v>
      </c>
      <c r="J1563" s="1">
        <f t="shared" si="2502"/>
        <v>19</v>
      </c>
      <c r="K1563" s="1">
        <f t="shared" si="2503"/>
        <v>19</v>
      </c>
      <c r="L1563" s="66">
        <f t="shared" si="2492"/>
        <v>1.0135003600000001</v>
      </c>
      <c r="M1563" s="70">
        <f t="shared" si="2488"/>
        <v>1.00890013</v>
      </c>
      <c r="N1563" s="70">
        <f t="shared" si="2482"/>
        <v>1.1573639811155729</v>
      </c>
      <c r="O1563" s="66">
        <f t="shared" si="2484"/>
        <v>1.1729888100000001</v>
      </c>
      <c r="P1563" s="66">
        <f t="shared" si="2493"/>
        <v>7466.8186574299998</v>
      </c>
      <c r="Q1563" s="74">
        <f t="shared" si="2494"/>
        <v>51</v>
      </c>
      <c r="R1563" s="75">
        <f t="shared" si="2485"/>
        <v>0.42256811106765269</v>
      </c>
      <c r="S1563" s="66">
        <f t="shared" si="2486"/>
        <v>3113.21</v>
      </c>
      <c r="T1563" s="10">
        <f t="shared" si="2504"/>
        <v>0.06</v>
      </c>
      <c r="U1563" s="74">
        <f t="shared" si="2483"/>
        <v>19</v>
      </c>
      <c r="V1563" s="74">
        <v>252</v>
      </c>
      <c r="W1563" s="70">
        <f t="shared" si="2495"/>
        <v>1.004402955</v>
      </c>
      <c r="X1563" s="66">
        <f t="shared" si="2496"/>
        <v>32.876066539999997</v>
      </c>
      <c r="Y1563" s="66">
        <v>0</v>
      </c>
      <c r="Z1563" s="67">
        <f t="shared" si="2497"/>
        <v>3146.08606654</v>
      </c>
      <c r="AA1563" s="68" t="str">
        <f t="shared" si="2505"/>
        <v>A+INCORP J=</v>
      </c>
      <c r="AB1563" s="11">
        <f t="shared" si="2506"/>
        <v>44221</v>
      </c>
      <c r="AC1563" s="3"/>
      <c r="AD1563" s="1"/>
      <c r="AE1563" s="11"/>
      <c r="AF1563" s="5"/>
      <c r="AG1563" s="1"/>
      <c r="AH1563" s="1"/>
      <c r="AI1563" s="1"/>
      <c r="AJ1563" s="1"/>
      <c r="AK1563" s="10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5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5"/>
      <c r="HA1563" s="5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  <c r="JK1563" s="1"/>
      <c r="JL1563" s="1"/>
      <c r="JM1563" s="1"/>
      <c r="JN1563" s="1"/>
      <c r="JO1563" s="1"/>
      <c r="JP1563" s="1"/>
      <c r="JQ1563" s="1"/>
      <c r="JR1563" s="1"/>
      <c r="JS1563" s="1"/>
      <c r="JT1563" s="1"/>
      <c r="JU1563" s="1"/>
      <c r="JV1563" s="1"/>
      <c r="JW1563" s="1"/>
      <c r="JX1563" s="1"/>
      <c r="JY1563" s="3"/>
      <c r="JZ1563" s="1"/>
      <c r="KA1563" s="1"/>
      <c r="KB1563" s="1"/>
      <c r="KC1563" s="1"/>
      <c r="KD1563" s="1"/>
      <c r="KE1563" s="1"/>
    </row>
    <row r="1564" spans="1:291" x14ac:dyDescent="0.2">
      <c r="A1564" s="196">
        <f t="shared" si="2498"/>
        <v>44222</v>
      </c>
      <c r="B1564" s="66">
        <f t="shared" si="2489"/>
        <v>4388.0207414799997</v>
      </c>
      <c r="C1564" s="66">
        <f t="shared" si="2487"/>
        <v>4386.4847239700002</v>
      </c>
      <c r="D1564" s="77">
        <f t="shared" si="2499"/>
        <v>5560.59</v>
      </c>
      <c r="E1564" s="67">
        <f>VLOOKUP(A1563,[1]Plan1!$DQ$117:$DS$314,3)</f>
        <v>5574.49</v>
      </c>
      <c r="F1564" s="11">
        <f t="shared" si="2500"/>
        <v>44222</v>
      </c>
      <c r="G1564" s="73">
        <f t="shared" si="2490"/>
        <v>2.4997347403781234E-3</v>
      </c>
      <c r="H1564" s="11">
        <f t="shared" si="2501"/>
        <v>44252</v>
      </c>
      <c r="I1564" s="11">
        <f t="shared" si="2491"/>
        <v>44252</v>
      </c>
      <c r="J1564" s="1">
        <f t="shared" si="2502"/>
        <v>21</v>
      </c>
      <c r="K1564" s="1">
        <f t="shared" si="2503"/>
        <v>1</v>
      </c>
      <c r="L1564" s="66">
        <f t="shared" si="2492"/>
        <v>1.00011889</v>
      </c>
      <c r="M1564" s="70">
        <f t="shared" si="2488"/>
        <v>1.0135003600000001</v>
      </c>
      <c r="N1564" s="70">
        <f t="shared" si="2482"/>
        <v>1.1729888115116665</v>
      </c>
      <c r="O1564" s="66">
        <f t="shared" si="2484"/>
        <v>1.1731282599999999</v>
      </c>
      <c r="P1564" s="66">
        <f t="shared" si="2493"/>
        <v>4387.0062331299996</v>
      </c>
      <c r="Q1564" s="74">
        <f t="shared" si="2494"/>
        <v>0</v>
      </c>
      <c r="R1564" s="75">
        <f t="shared" si="2485"/>
        <v>0</v>
      </c>
      <c r="S1564" s="66">
        <f t="shared" si="2486"/>
        <v>0</v>
      </c>
      <c r="T1564" s="10">
        <f t="shared" si="2504"/>
        <v>0.06</v>
      </c>
      <c r="U1564" s="74">
        <f t="shared" si="2483"/>
        <v>1</v>
      </c>
      <c r="V1564" s="74">
        <v>252</v>
      </c>
      <c r="W1564" s="70">
        <f t="shared" si="2495"/>
        <v>1.0002312529999999</v>
      </c>
      <c r="X1564" s="66">
        <f t="shared" si="2496"/>
        <v>1.0145083500000001</v>
      </c>
      <c r="Y1564" s="66">
        <v>0</v>
      </c>
      <c r="Z1564" s="67">
        <f t="shared" si="2497"/>
        <v>0</v>
      </c>
      <c r="AA1564" s="68" t="str">
        <f t="shared" si="2505"/>
        <v>A+INCORP J=</v>
      </c>
      <c r="AB1564" s="11">
        <f t="shared" si="2506"/>
        <v>44252</v>
      </c>
      <c r="AC1564" s="3"/>
      <c r="AD1564" s="1"/>
      <c r="AE1564" s="11"/>
      <c r="AF1564" s="5"/>
      <c r="AG1564" s="1"/>
      <c r="AH1564" s="1"/>
      <c r="AI1564" s="1"/>
      <c r="AJ1564" s="1"/>
      <c r="AK1564" s="10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5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5"/>
      <c r="HA1564" s="5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  <c r="JK1564" s="1"/>
      <c r="JL1564" s="1"/>
      <c r="JM1564" s="1"/>
      <c r="JN1564" s="1"/>
      <c r="JO1564" s="1"/>
      <c r="JP1564" s="1"/>
      <c r="JQ1564" s="1"/>
      <c r="JR1564" s="1"/>
      <c r="JS1564" s="1"/>
      <c r="JT1564" s="1"/>
      <c r="JU1564" s="1"/>
      <c r="JV1564" s="1"/>
      <c r="JW1564" s="1"/>
      <c r="JX1564" s="1"/>
      <c r="JY1564" s="3"/>
      <c r="JZ1564" s="1"/>
      <c r="KA1564" s="1"/>
      <c r="KB1564" s="1"/>
      <c r="KC1564" s="1"/>
      <c r="KD1564" s="1"/>
      <c r="KE1564" s="1"/>
    </row>
    <row r="1565" spans="1:291" x14ac:dyDescent="0.2">
      <c r="A1565" s="196">
        <f t="shared" si="2498"/>
        <v>44223</v>
      </c>
      <c r="B1565" s="66">
        <f t="shared" si="2489"/>
        <v>4389.55732051</v>
      </c>
      <c r="C1565" s="66">
        <f t="shared" si="2487"/>
        <v>4386.4847239700002</v>
      </c>
      <c r="D1565" s="77">
        <f t="shared" si="2499"/>
        <v>5560.59</v>
      </c>
      <c r="E1565" s="67">
        <f>VLOOKUP(A1564,[1]Plan1!$DQ$117:$DS$314,3)</f>
        <v>5574.49</v>
      </c>
      <c r="F1565" s="11">
        <f t="shared" si="2500"/>
        <v>44222</v>
      </c>
      <c r="G1565" s="73">
        <f t="shared" si="2490"/>
        <v>2.4997347403781234E-3</v>
      </c>
      <c r="H1565" s="11">
        <f t="shared" si="2501"/>
        <v>44252</v>
      </c>
      <c r="I1565" s="11">
        <f t="shared" si="2491"/>
        <v>44252</v>
      </c>
      <c r="J1565" s="1">
        <f t="shared" si="2502"/>
        <v>21</v>
      </c>
      <c r="K1565" s="1">
        <f t="shared" si="2503"/>
        <v>2</v>
      </c>
      <c r="L1565" s="66">
        <f t="shared" si="2492"/>
        <v>1.0002378000000001</v>
      </c>
      <c r="M1565" s="70">
        <f t="shared" si="2488"/>
        <v>1.0135003600000001</v>
      </c>
      <c r="N1565" s="70">
        <f t="shared" si="2482"/>
        <v>1.1729888115116665</v>
      </c>
      <c r="O1565" s="66">
        <f t="shared" si="2484"/>
        <v>1.17326774</v>
      </c>
      <c r="P1565" s="66">
        <f t="shared" si="2493"/>
        <v>4387.5278300299997</v>
      </c>
      <c r="Q1565" s="74">
        <f t="shared" si="2494"/>
        <v>0</v>
      </c>
      <c r="R1565" s="75">
        <f t="shared" si="2485"/>
        <v>0</v>
      </c>
      <c r="S1565" s="66">
        <f t="shared" si="2486"/>
        <v>0</v>
      </c>
      <c r="T1565" s="10">
        <f t="shared" si="2504"/>
        <v>0.06</v>
      </c>
      <c r="U1565" s="74">
        <f t="shared" si="2483"/>
        <v>2</v>
      </c>
      <c r="V1565" s="74">
        <v>252</v>
      </c>
      <c r="W1565" s="70">
        <f t="shared" si="2495"/>
        <v>1.000462559</v>
      </c>
      <c r="X1565" s="66">
        <f t="shared" si="2496"/>
        <v>2.0294904800000002</v>
      </c>
      <c r="Y1565" s="66">
        <v>0</v>
      </c>
      <c r="Z1565" s="67">
        <f t="shared" si="2497"/>
        <v>0</v>
      </c>
      <c r="AA1565" s="68" t="str">
        <f t="shared" si="2505"/>
        <v>A+INCORP J=</v>
      </c>
      <c r="AB1565" s="11">
        <f t="shared" si="2506"/>
        <v>44252</v>
      </c>
      <c r="AC1565" s="3"/>
      <c r="AD1565" s="1"/>
      <c r="AE1565" s="11"/>
      <c r="AF1565" s="5"/>
      <c r="AG1565" s="1"/>
      <c r="AH1565" s="1"/>
      <c r="AI1565" s="1"/>
      <c r="AJ1565" s="1"/>
      <c r="AK1565" s="10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5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5"/>
      <c r="HA1565" s="5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  <c r="JK1565" s="1"/>
      <c r="JL1565" s="1"/>
      <c r="JM1565" s="1"/>
      <c r="JN1565" s="1"/>
      <c r="JO1565" s="1"/>
      <c r="JP1565" s="1"/>
      <c r="JQ1565" s="1"/>
      <c r="JR1565" s="1"/>
      <c r="JS1565" s="1"/>
      <c r="JT1565" s="1"/>
      <c r="JU1565" s="1"/>
      <c r="JV1565" s="1"/>
      <c r="JW1565" s="1"/>
      <c r="JX1565" s="1"/>
      <c r="JY1565" s="3"/>
      <c r="JZ1565" s="1"/>
      <c r="KA1565" s="1"/>
      <c r="KB1565" s="1"/>
      <c r="KC1565" s="1"/>
      <c r="KD1565" s="1"/>
      <c r="KE1565" s="1"/>
    </row>
    <row r="1566" spans="1:291" x14ac:dyDescent="0.2">
      <c r="A1566" s="196">
        <f t="shared" si="2498"/>
        <v>44224</v>
      </c>
      <c r="B1566" s="66">
        <f t="shared" si="2489"/>
        <v>4391.0944173099997</v>
      </c>
      <c r="C1566" s="66">
        <f t="shared" si="2487"/>
        <v>4386.4847239700002</v>
      </c>
      <c r="D1566" s="77">
        <f t="shared" si="2499"/>
        <v>5560.59</v>
      </c>
      <c r="E1566" s="67">
        <f>VLOOKUP(A1565,[1]Plan1!$DQ$117:$DS$314,3)</f>
        <v>5574.49</v>
      </c>
      <c r="F1566" s="11">
        <f t="shared" si="2500"/>
        <v>44222</v>
      </c>
      <c r="G1566" s="73">
        <f t="shared" si="2490"/>
        <v>2.4997347403781234E-3</v>
      </c>
      <c r="H1566" s="11">
        <f t="shared" si="2501"/>
        <v>44252</v>
      </c>
      <c r="I1566" s="11">
        <f t="shared" si="2491"/>
        <v>44252</v>
      </c>
      <c r="J1566" s="1">
        <f t="shared" si="2502"/>
        <v>21</v>
      </c>
      <c r="K1566" s="1">
        <f t="shared" si="2503"/>
        <v>3</v>
      </c>
      <c r="L1566" s="66">
        <f t="shared" si="2492"/>
        <v>1.0003567200000001</v>
      </c>
      <c r="M1566" s="70">
        <f t="shared" si="2488"/>
        <v>1.0135003600000001</v>
      </c>
      <c r="N1566" s="70">
        <f t="shared" si="2482"/>
        <v>1.1729888115116665</v>
      </c>
      <c r="O1566" s="66">
        <f t="shared" si="2484"/>
        <v>1.17340724</v>
      </c>
      <c r="P1566" s="66">
        <f t="shared" si="2493"/>
        <v>4388.0494707999997</v>
      </c>
      <c r="Q1566" s="74">
        <f t="shared" si="2494"/>
        <v>0</v>
      </c>
      <c r="R1566" s="75">
        <f t="shared" si="2485"/>
        <v>0</v>
      </c>
      <c r="S1566" s="66">
        <f t="shared" si="2486"/>
        <v>0</v>
      </c>
      <c r="T1566" s="10">
        <f t="shared" si="2504"/>
        <v>0.06</v>
      </c>
      <c r="U1566" s="74">
        <f t="shared" si="2483"/>
        <v>3</v>
      </c>
      <c r="V1566" s="74">
        <v>252</v>
      </c>
      <c r="W1566" s="70">
        <f t="shared" si="2495"/>
        <v>1.0006939180000001</v>
      </c>
      <c r="X1566" s="66">
        <f t="shared" si="2496"/>
        <v>3.0449465099999999</v>
      </c>
      <c r="Y1566" s="66">
        <v>0</v>
      </c>
      <c r="Z1566" s="67">
        <f t="shared" si="2497"/>
        <v>0</v>
      </c>
      <c r="AA1566" s="68" t="str">
        <f t="shared" si="2505"/>
        <v>A+INCORP J=</v>
      </c>
      <c r="AB1566" s="11">
        <f t="shared" si="2506"/>
        <v>44252</v>
      </c>
      <c r="AC1566" s="3"/>
      <c r="AD1566" s="1"/>
      <c r="AE1566" s="11"/>
      <c r="AF1566" s="5"/>
      <c r="AG1566" s="1"/>
      <c r="AH1566" s="1"/>
      <c r="AI1566" s="1"/>
      <c r="AJ1566" s="1"/>
      <c r="AK1566" s="10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5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5"/>
      <c r="HA1566" s="5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  <c r="JK1566" s="1"/>
      <c r="JL1566" s="1"/>
      <c r="JM1566" s="1"/>
      <c r="JN1566" s="1"/>
      <c r="JO1566" s="1"/>
      <c r="JP1566" s="1"/>
      <c r="JQ1566" s="1"/>
      <c r="JR1566" s="1"/>
      <c r="JS1566" s="1"/>
      <c r="JT1566" s="1"/>
      <c r="JU1566" s="1"/>
      <c r="JV1566" s="1"/>
      <c r="JW1566" s="1"/>
      <c r="JX1566" s="1"/>
      <c r="JY1566" s="3"/>
      <c r="JZ1566" s="1"/>
      <c r="KA1566" s="1"/>
      <c r="KB1566" s="1"/>
      <c r="KC1566" s="1"/>
      <c r="KD1566" s="1"/>
      <c r="KE1566" s="1"/>
    </row>
    <row r="1567" spans="1:291" x14ac:dyDescent="0.2">
      <c r="A1567" s="196">
        <f t="shared" si="2498"/>
        <v>44225</v>
      </c>
      <c r="B1567" s="66">
        <f t="shared" si="2489"/>
        <v>4392.6320363499999</v>
      </c>
      <c r="C1567" s="66">
        <f t="shared" si="2487"/>
        <v>4386.4847239700002</v>
      </c>
      <c r="D1567" s="77">
        <f t="shared" si="2499"/>
        <v>5560.59</v>
      </c>
      <c r="E1567" s="67">
        <f>VLOOKUP(A1566,[1]Plan1!$DQ$117:$DS$314,3)</f>
        <v>5574.49</v>
      </c>
      <c r="F1567" s="11">
        <f t="shared" si="2500"/>
        <v>44222</v>
      </c>
      <c r="G1567" s="73">
        <f t="shared" si="2490"/>
        <v>2.4997347403781234E-3</v>
      </c>
      <c r="H1567" s="11">
        <f t="shared" si="2501"/>
        <v>44252</v>
      </c>
      <c r="I1567" s="11">
        <f t="shared" si="2491"/>
        <v>44252</v>
      </c>
      <c r="J1567" s="1">
        <f t="shared" si="2502"/>
        <v>21</v>
      </c>
      <c r="K1567" s="1">
        <f t="shared" si="2503"/>
        <v>4</v>
      </c>
      <c r="L1567" s="66">
        <f t="shared" si="2492"/>
        <v>1.00047565</v>
      </c>
      <c r="M1567" s="70">
        <f t="shared" si="2488"/>
        <v>1.0135003600000001</v>
      </c>
      <c r="N1567" s="70">
        <f t="shared" ref="N1567:N1630" si="2507">IF(I1567&gt;I1566,N1566*M1567,N1566)</f>
        <v>1.1729888115116665</v>
      </c>
      <c r="O1567" s="66">
        <f t="shared" si="2484"/>
        <v>1.1735467399999999</v>
      </c>
      <c r="P1567" s="66">
        <f t="shared" si="2493"/>
        <v>4388.5711554199997</v>
      </c>
      <c r="Q1567" s="74">
        <f t="shared" si="2494"/>
        <v>0</v>
      </c>
      <c r="R1567" s="75">
        <f t="shared" si="2485"/>
        <v>0</v>
      </c>
      <c r="S1567" s="66">
        <f t="shared" si="2486"/>
        <v>0</v>
      </c>
      <c r="T1567" s="10">
        <f t="shared" si="2504"/>
        <v>0.06</v>
      </c>
      <c r="U1567" s="74">
        <f t="shared" si="2483"/>
        <v>4</v>
      </c>
      <c r="V1567" s="74">
        <v>252</v>
      </c>
      <c r="W1567" s="70">
        <f t="shared" si="2495"/>
        <v>1.0009253309999999</v>
      </c>
      <c r="X1567" s="66">
        <f t="shared" si="2496"/>
        <v>4.0608809299999997</v>
      </c>
      <c r="Y1567" s="66">
        <v>0</v>
      </c>
      <c r="Z1567" s="67">
        <f t="shared" si="2497"/>
        <v>0</v>
      </c>
      <c r="AA1567" s="68" t="str">
        <f t="shared" si="2505"/>
        <v>A+INCORP J=</v>
      </c>
      <c r="AB1567" s="11">
        <f t="shared" si="2506"/>
        <v>44252</v>
      </c>
      <c r="AC1567" s="3"/>
      <c r="AD1567" s="1"/>
      <c r="AE1567" s="11"/>
      <c r="AF1567" s="5"/>
      <c r="AG1567" s="1"/>
      <c r="AH1567" s="1"/>
      <c r="AI1567" s="1"/>
      <c r="AJ1567" s="1"/>
      <c r="AK1567" s="10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5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5"/>
      <c r="HA1567" s="5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  <c r="JK1567" s="1"/>
      <c r="JL1567" s="1"/>
      <c r="JM1567" s="1"/>
      <c r="JN1567" s="1"/>
      <c r="JO1567" s="1"/>
      <c r="JP1567" s="1"/>
      <c r="JQ1567" s="1"/>
      <c r="JR1567" s="1"/>
      <c r="JS1567" s="1"/>
      <c r="JT1567" s="1"/>
      <c r="JU1567" s="1"/>
      <c r="JV1567" s="1"/>
      <c r="JW1567" s="1"/>
      <c r="JX1567" s="1"/>
      <c r="JY1567" s="3"/>
      <c r="JZ1567" s="1"/>
      <c r="KA1567" s="1"/>
      <c r="KB1567" s="1"/>
      <c r="KC1567" s="1"/>
      <c r="KD1567" s="1"/>
      <c r="KE1567" s="1"/>
    </row>
    <row r="1568" spans="1:291" x14ac:dyDescent="0.2">
      <c r="A1568" s="196">
        <f t="shared" si="2498"/>
        <v>44226</v>
      </c>
      <c r="B1568" s="66">
        <f t="shared" si="2489"/>
        <v>4394.1702216999993</v>
      </c>
      <c r="C1568" s="66">
        <f t="shared" si="2487"/>
        <v>4386.4847239700002</v>
      </c>
      <c r="D1568" s="77">
        <f t="shared" si="2499"/>
        <v>5560.59</v>
      </c>
      <c r="E1568" s="67">
        <f>VLOOKUP(A1567,[1]Plan1!$DQ$117:$DS$314,3)</f>
        <v>5574.49</v>
      </c>
      <c r="F1568" s="11">
        <f t="shared" si="2500"/>
        <v>44222</v>
      </c>
      <c r="G1568" s="73">
        <f t="shared" si="2490"/>
        <v>2.4997347403781234E-3</v>
      </c>
      <c r="H1568" s="11">
        <f t="shared" si="2501"/>
        <v>44252</v>
      </c>
      <c r="I1568" s="11">
        <f t="shared" si="2491"/>
        <v>44252</v>
      </c>
      <c r="J1568" s="1">
        <f t="shared" si="2502"/>
        <v>21</v>
      </c>
      <c r="K1568" s="1">
        <f t="shared" si="2503"/>
        <v>5</v>
      </c>
      <c r="L1568" s="66">
        <f t="shared" si="2492"/>
        <v>1.0005945999999999</v>
      </c>
      <c r="M1568" s="70">
        <f t="shared" si="2488"/>
        <v>1.0135003600000001</v>
      </c>
      <c r="N1568" s="70">
        <f t="shared" si="2507"/>
        <v>1.1729888115116665</v>
      </c>
      <c r="O1568" s="66">
        <f t="shared" si="2484"/>
        <v>1.1736862699999999</v>
      </c>
      <c r="P1568" s="66">
        <f t="shared" si="2493"/>
        <v>4389.0929277799996</v>
      </c>
      <c r="Q1568" s="74">
        <f t="shared" si="2494"/>
        <v>0</v>
      </c>
      <c r="R1568" s="75">
        <f t="shared" si="2485"/>
        <v>0</v>
      </c>
      <c r="S1568" s="66">
        <f t="shared" si="2486"/>
        <v>0</v>
      </c>
      <c r="T1568" s="10">
        <f t="shared" si="2504"/>
        <v>0.06</v>
      </c>
      <c r="U1568" s="74">
        <f t="shared" si="2483"/>
        <v>5</v>
      </c>
      <c r="V1568" s="74">
        <v>252</v>
      </c>
      <c r="W1568" s="70">
        <f t="shared" si="2495"/>
        <v>1.001156798</v>
      </c>
      <c r="X1568" s="66">
        <f t="shared" si="2496"/>
        <v>5.0772939199999998</v>
      </c>
      <c r="Y1568" s="66">
        <v>0</v>
      </c>
      <c r="Z1568" s="67">
        <f t="shared" si="2497"/>
        <v>0</v>
      </c>
      <c r="AA1568" s="68" t="str">
        <f t="shared" si="2505"/>
        <v>A+INCORP J=</v>
      </c>
      <c r="AB1568" s="11">
        <f t="shared" si="2506"/>
        <v>44252</v>
      </c>
      <c r="AC1568" s="3"/>
      <c r="AD1568" s="1"/>
      <c r="AE1568" s="11"/>
      <c r="AF1568" s="5"/>
      <c r="AG1568" s="1"/>
      <c r="AH1568" s="1"/>
      <c r="AI1568" s="1"/>
      <c r="AJ1568" s="1"/>
      <c r="AK1568" s="10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5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5"/>
      <c r="HA1568" s="5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  <c r="JK1568" s="1"/>
      <c r="JL1568" s="1"/>
      <c r="JM1568" s="1"/>
      <c r="JN1568" s="1"/>
      <c r="JO1568" s="1"/>
      <c r="JP1568" s="1"/>
      <c r="JQ1568" s="1"/>
      <c r="JR1568" s="1"/>
      <c r="JS1568" s="1"/>
      <c r="JT1568" s="1"/>
      <c r="JU1568" s="1"/>
      <c r="JV1568" s="1"/>
      <c r="JW1568" s="1"/>
      <c r="JX1568" s="1"/>
      <c r="JY1568" s="3"/>
      <c r="JZ1568" s="1"/>
      <c r="KA1568" s="1"/>
      <c r="KB1568" s="1"/>
      <c r="KC1568" s="1"/>
      <c r="KD1568" s="1"/>
      <c r="KE1568" s="1"/>
    </row>
    <row r="1569" spans="1:291" x14ac:dyDescent="0.2">
      <c r="A1569" s="196">
        <f t="shared" si="2498"/>
        <v>44227</v>
      </c>
      <c r="B1569" s="66">
        <f t="shared" si="2489"/>
        <v>4394.1702216999993</v>
      </c>
      <c r="C1569" s="66">
        <f t="shared" si="2487"/>
        <v>4386.4847239700002</v>
      </c>
      <c r="D1569" s="77">
        <f t="shared" si="2499"/>
        <v>5560.59</v>
      </c>
      <c r="E1569" s="67">
        <f>VLOOKUP(A1568,[1]Plan1!$DQ$117:$DS$314,3)</f>
        <v>5574.49</v>
      </c>
      <c r="F1569" s="11">
        <f t="shared" si="2500"/>
        <v>44222</v>
      </c>
      <c r="G1569" s="73">
        <f t="shared" si="2490"/>
        <v>2.4997347403781234E-3</v>
      </c>
      <c r="H1569" s="11">
        <f t="shared" si="2501"/>
        <v>44252</v>
      </c>
      <c r="I1569" s="11">
        <f t="shared" si="2491"/>
        <v>44252</v>
      </c>
      <c r="J1569" s="1">
        <f t="shared" si="2502"/>
        <v>21</v>
      </c>
      <c r="K1569" s="1">
        <f t="shared" si="2503"/>
        <v>5</v>
      </c>
      <c r="L1569" s="66">
        <f t="shared" si="2492"/>
        <v>1.0005945999999999</v>
      </c>
      <c r="M1569" s="70">
        <f t="shared" si="2488"/>
        <v>1.0135003600000001</v>
      </c>
      <c r="N1569" s="70">
        <f t="shared" si="2507"/>
        <v>1.1729888115116665</v>
      </c>
      <c r="O1569" s="66">
        <f t="shared" si="2484"/>
        <v>1.1736862699999999</v>
      </c>
      <c r="P1569" s="66">
        <f t="shared" si="2493"/>
        <v>4389.0929277799996</v>
      </c>
      <c r="Q1569" s="74">
        <f t="shared" si="2494"/>
        <v>0</v>
      </c>
      <c r="R1569" s="75">
        <f t="shared" si="2485"/>
        <v>0</v>
      </c>
      <c r="S1569" s="66">
        <f t="shared" si="2486"/>
        <v>0</v>
      </c>
      <c r="T1569" s="10">
        <f t="shared" si="2504"/>
        <v>0.06</v>
      </c>
      <c r="U1569" s="74">
        <f t="shared" si="2483"/>
        <v>5</v>
      </c>
      <c r="V1569" s="74">
        <v>252</v>
      </c>
      <c r="W1569" s="70">
        <f t="shared" si="2495"/>
        <v>1.001156798</v>
      </c>
      <c r="X1569" s="66">
        <f t="shared" si="2496"/>
        <v>5.0772939199999998</v>
      </c>
      <c r="Y1569" s="66">
        <v>0</v>
      </c>
      <c r="Z1569" s="67">
        <f t="shared" si="2497"/>
        <v>0</v>
      </c>
      <c r="AA1569" s="68" t="str">
        <f t="shared" si="2505"/>
        <v>A+INCORP J=</v>
      </c>
      <c r="AB1569" s="11">
        <f t="shared" si="2506"/>
        <v>44252</v>
      </c>
      <c r="AC1569" s="3"/>
      <c r="AD1569" s="1"/>
      <c r="AE1569" s="11"/>
      <c r="AF1569" s="5"/>
      <c r="AG1569" s="1"/>
      <c r="AH1569" s="1"/>
      <c r="AI1569" s="1"/>
      <c r="AJ1569" s="1"/>
      <c r="AK1569" s="10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5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5"/>
      <c r="HA1569" s="5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  <c r="JK1569" s="1"/>
      <c r="JL1569" s="1"/>
      <c r="JM1569" s="1"/>
      <c r="JN1569" s="1"/>
      <c r="JO1569" s="1"/>
      <c r="JP1569" s="1"/>
      <c r="JQ1569" s="1"/>
      <c r="JR1569" s="1"/>
      <c r="JS1569" s="1"/>
      <c r="JT1569" s="1"/>
      <c r="JU1569" s="1"/>
      <c r="JV1569" s="1"/>
      <c r="JW1569" s="1"/>
      <c r="JX1569" s="1"/>
      <c r="JY1569" s="3"/>
      <c r="JZ1569" s="1"/>
      <c r="KA1569" s="1"/>
      <c r="KB1569" s="1"/>
      <c r="KC1569" s="1"/>
      <c r="KD1569" s="1"/>
      <c r="KE1569" s="1"/>
    </row>
    <row r="1570" spans="1:291" x14ac:dyDescent="0.2">
      <c r="A1570" s="196">
        <f t="shared" si="2498"/>
        <v>44228</v>
      </c>
      <c r="B1570" s="66">
        <f t="shared" si="2489"/>
        <v>4394.1702216999993</v>
      </c>
      <c r="C1570" s="66">
        <f t="shared" si="2487"/>
        <v>4386.4847239700002</v>
      </c>
      <c r="D1570" s="77">
        <f t="shared" si="2499"/>
        <v>5560.59</v>
      </c>
      <c r="E1570" s="67">
        <f>VLOOKUP(A1569,[1]Plan1!$DQ$117:$DS$314,3)</f>
        <v>5574.49</v>
      </c>
      <c r="F1570" s="11">
        <f t="shared" si="2500"/>
        <v>44222</v>
      </c>
      <c r="G1570" s="73">
        <f t="shared" si="2490"/>
        <v>2.4997347403781234E-3</v>
      </c>
      <c r="H1570" s="11">
        <f t="shared" si="2501"/>
        <v>44252</v>
      </c>
      <c r="I1570" s="11">
        <f t="shared" si="2491"/>
        <v>44252</v>
      </c>
      <c r="J1570" s="1">
        <f t="shared" si="2502"/>
        <v>21</v>
      </c>
      <c r="K1570" s="1">
        <f t="shared" si="2503"/>
        <v>5</v>
      </c>
      <c r="L1570" s="66">
        <f t="shared" si="2492"/>
        <v>1.0005945999999999</v>
      </c>
      <c r="M1570" s="70">
        <f t="shared" si="2488"/>
        <v>1.0135003600000001</v>
      </c>
      <c r="N1570" s="70">
        <f t="shared" si="2507"/>
        <v>1.1729888115116665</v>
      </c>
      <c r="O1570" s="66">
        <f t="shared" si="2484"/>
        <v>1.1736862699999999</v>
      </c>
      <c r="P1570" s="66">
        <f t="shared" si="2493"/>
        <v>4389.0929277799996</v>
      </c>
      <c r="Q1570" s="74">
        <f t="shared" si="2494"/>
        <v>0</v>
      </c>
      <c r="R1570" s="75">
        <f t="shared" si="2485"/>
        <v>0</v>
      </c>
      <c r="S1570" s="66">
        <f t="shared" si="2486"/>
        <v>0</v>
      </c>
      <c r="T1570" s="10">
        <f t="shared" si="2504"/>
        <v>0.06</v>
      </c>
      <c r="U1570" s="74">
        <f t="shared" si="2483"/>
        <v>5</v>
      </c>
      <c r="V1570" s="74">
        <v>252</v>
      </c>
      <c r="W1570" s="70">
        <f t="shared" si="2495"/>
        <v>1.001156798</v>
      </c>
      <c r="X1570" s="66">
        <f t="shared" si="2496"/>
        <v>5.0772939199999998</v>
      </c>
      <c r="Y1570" s="66">
        <v>0</v>
      </c>
      <c r="Z1570" s="67">
        <f t="shared" si="2497"/>
        <v>0</v>
      </c>
      <c r="AA1570" s="68" t="str">
        <f t="shared" si="2505"/>
        <v>A+INCORP J=</v>
      </c>
      <c r="AB1570" s="11">
        <f t="shared" si="2506"/>
        <v>44252</v>
      </c>
      <c r="AC1570" s="3"/>
      <c r="AD1570" s="1"/>
      <c r="AE1570" s="11"/>
      <c r="AF1570" s="5"/>
      <c r="AG1570" s="1"/>
      <c r="AH1570" s="1"/>
      <c r="AI1570" s="1"/>
      <c r="AJ1570" s="1"/>
      <c r="AK1570" s="10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5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5"/>
      <c r="HA1570" s="5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  <c r="JK1570" s="1"/>
      <c r="JL1570" s="1"/>
      <c r="JM1570" s="1"/>
      <c r="JN1570" s="1"/>
      <c r="JO1570" s="1"/>
      <c r="JP1570" s="1"/>
      <c r="JQ1570" s="1"/>
      <c r="JR1570" s="1"/>
      <c r="JS1570" s="1"/>
      <c r="JT1570" s="1"/>
      <c r="JU1570" s="1"/>
      <c r="JV1570" s="1"/>
      <c r="JW1570" s="1"/>
      <c r="JX1570" s="1"/>
      <c r="JY1570" s="3"/>
      <c r="JZ1570" s="1"/>
      <c r="KA1570" s="1"/>
      <c r="KB1570" s="1"/>
      <c r="KC1570" s="1"/>
      <c r="KD1570" s="1"/>
      <c r="KE1570" s="1"/>
    </row>
    <row r="1571" spans="1:291" x14ac:dyDescent="0.2">
      <c r="A1571" s="196">
        <f t="shared" si="2498"/>
        <v>44229</v>
      </c>
      <c r="B1571" s="66">
        <f t="shared" si="2489"/>
        <v>4395.7089690900002</v>
      </c>
      <c r="C1571" s="66">
        <f t="shared" si="2487"/>
        <v>4386.4847239700002</v>
      </c>
      <c r="D1571" s="77">
        <f t="shared" si="2499"/>
        <v>5560.59</v>
      </c>
      <c r="E1571" s="67">
        <f>VLOOKUP(A1570,[1]Plan1!$DQ$117:$DS$314,3)</f>
        <v>5574.49</v>
      </c>
      <c r="F1571" s="11">
        <f t="shared" si="2500"/>
        <v>44222</v>
      </c>
      <c r="G1571" s="73">
        <f t="shared" si="2490"/>
        <v>2.4997347403781234E-3</v>
      </c>
      <c r="H1571" s="11">
        <f t="shared" si="2501"/>
        <v>44252</v>
      </c>
      <c r="I1571" s="11">
        <f t="shared" si="2491"/>
        <v>44252</v>
      </c>
      <c r="J1571" s="1">
        <f t="shared" si="2502"/>
        <v>21</v>
      </c>
      <c r="K1571" s="1">
        <f t="shared" si="2503"/>
        <v>6</v>
      </c>
      <c r="L1571" s="66">
        <f t="shared" si="2492"/>
        <v>1.0007135700000001</v>
      </c>
      <c r="M1571" s="70">
        <f t="shared" si="2488"/>
        <v>1.0135003600000001</v>
      </c>
      <c r="N1571" s="70">
        <f t="shared" si="2507"/>
        <v>1.1729888115116665</v>
      </c>
      <c r="O1571" s="66">
        <f t="shared" si="2484"/>
        <v>1.17382582</v>
      </c>
      <c r="P1571" s="66">
        <f t="shared" si="2493"/>
        <v>4389.6147878700003</v>
      </c>
      <c r="Q1571" s="74">
        <f t="shared" si="2494"/>
        <v>0</v>
      </c>
      <c r="R1571" s="75">
        <f t="shared" si="2485"/>
        <v>0</v>
      </c>
      <c r="S1571" s="66">
        <f t="shared" si="2486"/>
        <v>0</v>
      </c>
      <c r="T1571" s="10">
        <f t="shared" si="2504"/>
        <v>0.06</v>
      </c>
      <c r="U1571" s="74">
        <f t="shared" si="2483"/>
        <v>6</v>
      </c>
      <c r="V1571" s="74">
        <v>252</v>
      </c>
      <c r="W1571" s="70">
        <f t="shared" si="2495"/>
        <v>1.0013883180000001</v>
      </c>
      <c r="X1571" s="66">
        <f t="shared" si="2496"/>
        <v>6.0941812200000003</v>
      </c>
      <c r="Y1571" s="66">
        <v>0</v>
      </c>
      <c r="Z1571" s="67">
        <f t="shared" si="2497"/>
        <v>0</v>
      </c>
      <c r="AA1571" s="68" t="str">
        <f t="shared" si="2505"/>
        <v>A+INCORP J=</v>
      </c>
      <c r="AB1571" s="11">
        <f t="shared" si="2506"/>
        <v>44252</v>
      </c>
      <c r="AC1571" s="3"/>
      <c r="AD1571" s="1"/>
      <c r="AE1571" s="11"/>
      <c r="AF1571" s="5"/>
      <c r="AG1571" s="1"/>
      <c r="AH1571" s="1"/>
      <c r="AI1571" s="1"/>
      <c r="AJ1571" s="1"/>
      <c r="AK1571" s="10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5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5"/>
      <c r="HA1571" s="5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  <c r="JK1571" s="1"/>
      <c r="JL1571" s="1"/>
      <c r="JM1571" s="1"/>
      <c r="JN1571" s="1"/>
      <c r="JO1571" s="1"/>
      <c r="JP1571" s="1"/>
      <c r="JQ1571" s="1"/>
      <c r="JR1571" s="1"/>
      <c r="JS1571" s="1"/>
      <c r="JT1571" s="1"/>
      <c r="JU1571" s="1"/>
      <c r="JV1571" s="1"/>
      <c r="JW1571" s="1"/>
      <c r="JX1571" s="1"/>
      <c r="JY1571" s="3"/>
      <c r="JZ1571" s="1"/>
      <c r="KA1571" s="1"/>
      <c r="KB1571" s="1"/>
      <c r="KC1571" s="1"/>
      <c r="KD1571" s="1"/>
      <c r="KE1571" s="1"/>
    </row>
    <row r="1572" spans="1:291" x14ac:dyDescent="0.2">
      <c r="A1572" s="196">
        <f t="shared" si="2498"/>
        <v>44230</v>
      </c>
      <c r="B1572" s="66">
        <f t="shared" si="2489"/>
        <v>4397.2482347300001</v>
      </c>
      <c r="C1572" s="66">
        <f t="shared" si="2487"/>
        <v>4386.4847239700002</v>
      </c>
      <c r="D1572" s="77">
        <f t="shared" si="2499"/>
        <v>5560.59</v>
      </c>
      <c r="E1572" s="67">
        <f>VLOOKUP(A1571,[1]Plan1!$DQ$117:$DS$314,3)</f>
        <v>5574.49</v>
      </c>
      <c r="F1572" s="11">
        <f t="shared" si="2500"/>
        <v>44222</v>
      </c>
      <c r="G1572" s="73">
        <f t="shared" si="2490"/>
        <v>2.4997347403781234E-3</v>
      </c>
      <c r="H1572" s="11">
        <f t="shared" si="2501"/>
        <v>44252</v>
      </c>
      <c r="I1572" s="11">
        <f t="shared" si="2491"/>
        <v>44252</v>
      </c>
      <c r="J1572" s="1">
        <f t="shared" si="2502"/>
        <v>21</v>
      </c>
      <c r="K1572" s="1">
        <f t="shared" si="2503"/>
        <v>7</v>
      </c>
      <c r="L1572" s="66">
        <f t="shared" si="2492"/>
        <v>1.0008325499999999</v>
      </c>
      <c r="M1572" s="70">
        <f t="shared" si="2488"/>
        <v>1.0135003600000001</v>
      </c>
      <c r="N1572" s="70">
        <f t="shared" si="2507"/>
        <v>1.1729888115116665</v>
      </c>
      <c r="O1572" s="66">
        <f t="shared" si="2484"/>
        <v>1.1739653800000001</v>
      </c>
      <c r="P1572" s="66">
        <f t="shared" si="2493"/>
        <v>4390.1366918200001</v>
      </c>
      <c r="Q1572" s="74">
        <f t="shared" si="2494"/>
        <v>0</v>
      </c>
      <c r="R1572" s="75">
        <f t="shared" si="2485"/>
        <v>0</v>
      </c>
      <c r="S1572" s="66">
        <f t="shared" si="2486"/>
        <v>0</v>
      </c>
      <c r="T1572" s="10">
        <f t="shared" si="2504"/>
        <v>0.06</v>
      </c>
      <c r="U1572" s="74">
        <f t="shared" si="2483"/>
        <v>7</v>
      </c>
      <c r="V1572" s="74">
        <v>252</v>
      </c>
      <c r="W1572" s="70">
        <f t="shared" si="2495"/>
        <v>1.001619891</v>
      </c>
      <c r="X1572" s="66">
        <f t="shared" si="2496"/>
        <v>7.1115429099999998</v>
      </c>
      <c r="Y1572" s="66">
        <v>0</v>
      </c>
      <c r="Z1572" s="67">
        <f t="shared" si="2497"/>
        <v>0</v>
      </c>
      <c r="AA1572" s="68" t="str">
        <f t="shared" si="2505"/>
        <v>A+INCORP J=</v>
      </c>
      <c r="AB1572" s="11">
        <f t="shared" si="2506"/>
        <v>44252</v>
      </c>
      <c r="AC1572" s="3"/>
      <c r="AD1572" s="1"/>
      <c r="AE1572" s="11"/>
      <c r="AF1572" s="5"/>
      <c r="AG1572" s="1"/>
      <c r="AH1572" s="1"/>
      <c r="AI1572" s="1"/>
      <c r="AJ1572" s="1"/>
      <c r="AK1572" s="10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5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5"/>
      <c r="HA1572" s="5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  <c r="JK1572" s="1"/>
      <c r="JL1572" s="1"/>
      <c r="JM1572" s="1"/>
      <c r="JN1572" s="1"/>
      <c r="JO1572" s="1"/>
      <c r="JP1572" s="1"/>
      <c r="JQ1572" s="1"/>
      <c r="JR1572" s="1"/>
      <c r="JS1572" s="1"/>
      <c r="JT1572" s="1"/>
      <c r="JU1572" s="1"/>
      <c r="JV1572" s="1"/>
      <c r="JW1572" s="1"/>
      <c r="JX1572" s="1"/>
      <c r="JY1572" s="3"/>
      <c r="JZ1572" s="1"/>
      <c r="KA1572" s="1"/>
      <c r="KB1572" s="1"/>
      <c r="KC1572" s="1"/>
      <c r="KD1572" s="1"/>
      <c r="KE1572" s="1"/>
    </row>
    <row r="1573" spans="1:291" x14ac:dyDescent="0.2">
      <c r="A1573" s="196">
        <f t="shared" si="2498"/>
        <v>44231</v>
      </c>
      <c r="B1573" s="66">
        <f t="shared" si="2489"/>
        <v>4398.7880275299995</v>
      </c>
      <c r="C1573" s="66">
        <f t="shared" si="2487"/>
        <v>4386.4847239700002</v>
      </c>
      <c r="D1573" s="77">
        <f t="shared" si="2499"/>
        <v>5560.59</v>
      </c>
      <c r="E1573" s="67">
        <f>VLOOKUP(A1572,[1]Plan1!$DQ$117:$DS$314,3)</f>
        <v>5574.49</v>
      </c>
      <c r="F1573" s="11">
        <f t="shared" si="2500"/>
        <v>44222</v>
      </c>
      <c r="G1573" s="73">
        <f t="shared" si="2490"/>
        <v>2.4997347403781234E-3</v>
      </c>
      <c r="H1573" s="11">
        <f t="shared" si="2501"/>
        <v>44252</v>
      </c>
      <c r="I1573" s="11">
        <f t="shared" si="2491"/>
        <v>44252</v>
      </c>
      <c r="J1573" s="1">
        <f t="shared" si="2502"/>
        <v>21</v>
      </c>
      <c r="K1573" s="1">
        <f t="shared" si="2503"/>
        <v>8</v>
      </c>
      <c r="L1573" s="66">
        <f t="shared" si="2492"/>
        <v>1.00095154</v>
      </c>
      <c r="M1573" s="70">
        <f t="shared" si="2488"/>
        <v>1.0135003600000001</v>
      </c>
      <c r="N1573" s="70">
        <f t="shared" si="2507"/>
        <v>1.1729888115116665</v>
      </c>
      <c r="O1573" s="66">
        <f t="shared" si="2484"/>
        <v>1.17410495</v>
      </c>
      <c r="P1573" s="66">
        <f t="shared" si="2493"/>
        <v>4390.6586396399998</v>
      </c>
      <c r="Q1573" s="74">
        <f t="shared" si="2494"/>
        <v>0</v>
      </c>
      <c r="R1573" s="75">
        <f t="shared" si="2485"/>
        <v>0</v>
      </c>
      <c r="S1573" s="66">
        <f t="shared" si="2486"/>
        <v>0</v>
      </c>
      <c r="T1573" s="10">
        <f t="shared" si="2504"/>
        <v>0.06</v>
      </c>
      <c r="U1573" s="74">
        <f t="shared" ref="U1573:U1636" si="2508">IF(Q1572&gt;0,1,IF(K1573=K1572,U1572,U1572+1))</f>
        <v>8</v>
      </c>
      <c r="V1573" s="74">
        <v>252</v>
      </c>
      <c r="W1573" s="70">
        <f t="shared" si="2495"/>
        <v>1.0018515189999999</v>
      </c>
      <c r="X1573" s="66">
        <f t="shared" si="2496"/>
        <v>8.1293878900000003</v>
      </c>
      <c r="Y1573" s="66">
        <v>0</v>
      </c>
      <c r="Z1573" s="67">
        <f t="shared" si="2497"/>
        <v>0</v>
      </c>
      <c r="AA1573" s="68" t="str">
        <f t="shared" si="2505"/>
        <v>A+INCORP J=</v>
      </c>
      <c r="AB1573" s="11">
        <f t="shared" si="2506"/>
        <v>44252</v>
      </c>
      <c r="AC1573" s="3"/>
      <c r="AD1573" s="1"/>
      <c r="AE1573" s="11"/>
      <c r="AF1573" s="5"/>
      <c r="AG1573" s="1"/>
      <c r="AH1573" s="1"/>
      <c r="AI1573" s="1"/>
      <c r="AJ1573" s="1"/>
      <c r="AK1573" s="10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5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5"/>
      <c r="HA1573" s="5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  <c r="JK1573" s="1"/>
      <c r="JL1573" s="1"/>
      <c r="JM1573" s="1"/>
      <c r="JN1573" s="1"/>
      <c r="JO1573" s="1"/>
      <c r="JP1573" s="1"/>
      <c r="JQ1573" s="1"/>
      <c r="JR1573" s="1"/>
      <c r="JS1573" s="1"/>
      <c r="JT1573" s="1"/>
      <c r="JU1573" s="1"/>
      <c r="JV1573" s="1"/>
      <c r="JW1573" s="1"/>
      <c r="JX1573" s="1"/>
      <c r="JY1573" s="3"/>
      <c r="JZ1573" s="1"/>
      <c r="KA1573" s="1"/>
      <c r="KB1573" s="1"/>
      <c r="KC1573" s="1"/>
      <c r="KD1573" s="1"/>
      <c r="KE1573" s="1"/>
    </row>
    <row r="1574" spans="1:291" x14ac:dyDescent="0.2">
      <c r="A1574" s="196">
        <f t="shared" si="2498"/>
        <v>44232</v>
      </c>
      <c r="B1574" s="66">
        <f t="shared" si="2489"/>
        <v>4400.3283783800007</v>
      </c>
      <c r="C1574" s="66">
        <f t="shared" si="2487"/>
        <v>4386.4847239700002</v>
      </c>
      <c r="D1574" s="77">
        <f t="shared" si="2499"/>
        <v>5560.59</v>
      </c>
      <c r="E1574" s="67">
        <f>VLOOKUP(A1573,[1]Plan1!$DQ$117:$DS$314,3)</f>
        <v>5574.49</v>
      </c>
      <c r="F1574" s="11">
        <f t="shared" si="2500"/>
        <v>44222</v>
      </c>
      <c r="G1574" s="73">
        <f t="shared" si="2490"/>
        <v>2.4997347403781234E-3</v>
      </c>
      <c r="H1574" s="11">
        <f t="shared" si="2501"/>
        <v>44252</v>
      </c>
      <c r="I1574" s="11">
        <f t="shared" si="2491"/>
        <v>44252</v>
      </c>
      <c r="J1574" s="1">
        <f t="shared" si="2502"/>
        <v>21</v>
      </c>
      <c r="K1574" s="1">
        <f t="shared" si="2503"/>
        <v>9</v>
      </c>
      <c r="L1574" s="66">
        <f t="shared" si="2492"/>
        <v>1.0010705499999999</v>
      </c>
      <c r="M1574" s="70">
        <f t="shared" si="2488"/>
        <v>1.0135003600000001</v>
      </c>
      <c r="N1574" s="70">
        <f t="shared" si="2507"/>
        <v>1.1729888115116665</v>
      </c>
      <c r="O1574" s="66">
        <f t="shared" si="2484"/>
        <v>1.1742445500000001</v>
      </c>
      <c r="P1574" s="66">
        <f t="shared" si="2493"/>
        <v>4391.1806751900003</v>
      </c>
      <c r="Q1574" s="74">
        <f t="shared" si="2494"/>
        <v>0</v>
      </c>
      <c r="R1574" s="75">
        <f t="shared" si="2485"/>
        <v>0</v>
      </c>
      <c r="S1574" s="66">
        <f t="shared" si="2486"/>
        <v>0</v>
      </c>
      <c r="T1574" s="10">
        <f t="shared" si="2504"/>
        <v>0.06</v>
      </c>
      <c r="U1574" s="74">
        <f t="shared" si="2508"/>
        <v>9</v>
      </c>
      <c r="V1574" s="74">
        <v>252</v>
      </c>
      <c r="W1574" s="70">
        <f t="shared" si="2495"/>
        <v>1.0020831990000001</v>
      </c>
      <c r="X1574" s="66">
        <f t="shared" si="2496"/>
        <v>9.1477031899999997</v>
      </c>
      <c r="Y1574" s="66">
        <v>0</v>
      </c>
      <c r="Z1574" s="67">
        <f t="shared" si="2497"/>
        <v>0</v>
      </c>
      <c r="AA1574" s="68" t="str">
        <f t="shared" si="2505"/>
        <v>A+INCORP J=</v>
      </c>
      <c r="AB1574" s="11">
        <f t="shared" si="2506"/>
        <v>44252</v>
      </c>
      <c r="AC1574" s="3"/>
      <c r="AD1574" s="1"/>
      <c r="AE1574" s="11"/>
      <c r="AF1574" s="5"/>
      <c r="AG1574" s="1"/>
      <c r="AH1574" s="1"/>
      <c r="AI1574" s="1"/>
      <c r="AJ1574" s="1"/>
      <c r="AK1574" s="10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5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5"/>
      <c r="HA1574" s="5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  <c r="JK1574" s="1"/>
      <c r="JL1574" s="1"/>
      <c r="JM1574" s="1"/>
      <c r="JN1574" s="1"/>
      <c r="JO1574" s="1"/>
      <c r="JP1574" s="1"/>
      <c r="JQ1574" s="1"/>
      <c r="JR1574" s="1"/>
      <c r="JS1574" s="1"/>
      <c r="JT1574" s="1"/>
      <c r="JU1574" s="1"/>
      <c r="JV1574" s="1"/>
      <c r="JW1574" s="1"/>
      <c r="JX1574" s="1"/>
      <c r="JY1574" s="3"/>
      <c r="JZ1574" s="1"/>
      <c r="KA1574" s="1"/>
      <c r="KB1574" s="1"/>
      <c r="KC1574" s="1"/>
      <c r="KD1574" s="1"/>
      <c r="KE1574" s="1"/>
    </row>
    <row r="1575" spans="1:291" x14ac:dyDescent="0.2">
      <c r="A1575" s="196">
        <f t="shared" si="2498"/>
        <v>44233</v>
      </c>
      <c r="B1575" s="66">
        <f t="shared" si="2489"/>
        <v>4401.8692566199998</v>
      </c>
      <c r="C1575" s="66">
        <f t="shared" si="2487"/>
        <v>4386.4847239700002</v>
      </c>
      <c r="D1575" s="77">
        <f t="shared" si="2499"/>
        <v>5560.59</v>
      </c>
      <c r="E1575" s="67">
        <f>VLOOKUP(A1574,[1]Plan1!$DQ$117:$DS$314,3)</f>
        <v>5574.49</v>
      </c>
      <c r="F1575" s="11">
        <f t="shared" si="2500"/>
        <v>44222</v>
      </c>
      <c r="G1575" s="73">
        <f t="shared" si="2490"/>
        <v>2.4997347403781234E-3</v>
      </c>
      <c r="H1575" s="11">
        <f t="shared" si="2501"/>
        <v>44252</v>
      </c>
      <c r="I1575" s="11">
        <f t="shared" si="2491"/>
        <v>44252</v>
      </c>
      <c r="J1575" s="1">
        <f t="shared" si="2502"/>
        <v>21</v>
      </c>
      <c r="K1575" s="1">
        <f t="shared" si="2503"/>
        <v>10</v>
      </c>
      <c r="L1575" s="66">
        <f t="shared" si="2492"/>
        <v>1.00118957</v>
      </c>
      <c r="M1575" s="70">
        <f t="shared" si="2488"/>
        <v>1.0135003600000001</v>
      </c>
      <c r="N1575" s="70">
        <f t="shared" si="2507"/>
        <v>1.1729888115116665</v>
      </c>
      <c r="O1575" s="66">
        <f t="shared" si="2484"/>
        <v>1.17438416</v>
      </c>
      <c r="P1575" s="66">
        <f t="shared" si="2493"/>
        <v>4391.7027545999999</v>
      </c>
      <c r="Q1575" s="74">
        <f t="shared" si="2494"/>
        <v>0</v>
      </c>
      <c r="R1575" s="75">
        <f t="shared" si="2485"/>
        <v>0</v>
      </c>
      <c r="S1575" s="66">
        <f t="shared" si="2486"/>
        <v>0</v>
      </c>
      <c r="T1575" s="10">
        <f t="shared" si="2504"/>
        <v>0.06</v>
      </c>
      <c r="U1575" s="74">
        <f t="shared" si="2508"/>
        <v>10</v>
      </c>
      <c r="V1575" s="74">
        <v>252</v>
      </c>
      <c r="W1575" s="70">
        <f t="shared" si="2495"/>
        <v>1.0023149339999999</v>
      </c>
      <c r="X1575" s="66">
        <f t="shared" si="2496"/>
        <v>10.166502019999999</v>
      </c>
      <c r="Y1575" s="66">
        <v>0</v>
      </c>
      <c r="Z1575" s="67">
        <f t="shared" si="2497"/>
        <v>0</v>
      </c>
      <c r="AA1575" s="68" t="str">
        <f t="shared" si="2505"/>
        <v>A+INCORP J=</v>
      </c>
      <c r="AB1575" s="11">
        <f t="shared" si="2506"/>
        <v>44252</v>
      </c>
      <c r="AC1575" s="3"/>
      <c r="AD1575" s="1"/>
      <c r="AE1575" s="11"/>
      <c r="AF1575" s="5"/>
      <c r="AG1575" s="1"/>
      <c r="AH1575" s="1"/>
      <c r="AI1575" s="1"/>
      <c r="AJ1575" s="1"/>
      <c r="AK1575" s="10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5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5"/>
      <c r="HA1575" s="5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  <c r="JK1575" s="1"/>
      <c r="JL1575" s="1"/>
      <c r="JM1575" s="1"/>
      <c r="JN1575" s="1"/>
      <c r="JO1575" s="1"/>
      <c r="JP1575" s="1"/>
      <c r="JQ1575" s="1"/>
      <c r="JR1575" s="1"/>
      <c r="JS1575" s="1"/>
      <c r="JT1575" s="1"/>
      <c r="JU1575" s="1"/>
      <c r="JV1575" s="1"/>
      <c r="JW1575" s="1"/>
      <c r="JX1575" s="1"/>
      <c r="JY1575" s="3"/>
      <c r="JZ1575" s="1"/>
      <c r="KA1575" s="1"/>
      <c r="KB1575" s="1"/>
      <c r="KC1575" s="1"/>
      <c r="KD1575" s="1"/>
      <c r="KE1575" s="1"/>
    </row>
    <row r="1576" spans="1:291" x14ac:dyDescent="0.2">
      <c r="A1576" s="196">
        <f t="shared" si="2498"/>
        <v>44234</v>
      </c>
      <c r="B1576" s="66">
        <f t="shared" si="2489"/>
        <v>4401.8692566199998</v>
      </c>
      <c r="C1576" s="66">
        <f t="shared" si="2487"/>
        <v>4386.4847239700002</v>
      </c>
      <c r="D1576" s="77">
        <f t="shared" si="2499"/>
        <v>5560.59</v>
      </c>
      <c r="E1576" s="67">
        <f>VLOOKUP(A1575,[1]Plan1!$DQ$117:$DS$314,3)</f>
        <v>5574.49</v>
      </c>
      <c r="F1576" s="11">
        <f t="shared" si="2500"/>
        <v>44222</v>
      </c>
      <c r="G1576" s="73">
        <f t="shared" si="2490"/>
        <v>2.4997347403781234E-3</v>
      </c>
      <c r="H1576" s="11">
        <f t="shared" si="2501"/>
        <v>44252</v>
      </c>
      <c r="I1576" s="11">
        <f t="shared" si="2491"/>
        <v>44252</v>
      </c>
      <c r="J1576" s="1">
        <f t="shared" si="2502"/>
        <v>21</v>
      </c>
      <c r="K1576" s="1">
        <f t="shared" si="2503"/>
        <v>10</v>
      </c>
      <c r="L1576" s="66">
        <f t="shared" si="2492"/>
        <v>1.00118957</v>
      </c>
      <c r="M1576" s="70">
        <f t="shared" si="2488"/>
        <v>1.0135003600000001</v>
      </c>
      <c r="N1576" s="70">
        <f t="shared" si="2507"/>
        <v>1.1729888115116665</v>
      </c>
      <c r="O1576" s="66">
        <f t="shared" si="2484"/>
        <v>1.17438416</v>
      </c>
      <c r="P1576" s="66">
        <f t="shared" si="2493"/>
        <v>4391.7027545999999</v>
      </c>
      <c r="Q1576" s="74">
        <f t="shared" si="2494"/>
        <v>0</v>
      </c>
      <c r="R1576" s="75">
        <f t="shared" si="2485"/>
        <v>0</v>
      </c>
      <c r="S1576" s="66">
        <f t="shared" si="2486"/>
        <v>0</v>
      </c>
      <c r="T1576" s="10">
        <f t="shared" si="2504"/>
        <v>0.06</v>
      </c>
      <c r="U1576" s="74">
        <f t="shared" si="2508"/>
        <v>10</v>
      </c>
      <c r="V1576" s="74">
        <v>252</v>
      </c>
      <c r="W1576" s="70">
        <f t="shared" si="2495"/>
        <v>1.0023149339999999</v>
      </c>
      <c r="X1576" s="66">
        <f t="shared" si="2496"/>
        <v>10.166502019999999</v>
      </c>
      <c r="Y1576" s="66">
        <v>0</v>
      </c>
      <c r="Z1576" s="67">
        <f t="shared" si="2497"/>
        <v>0</v>
      </c>
      <c r="AA1576" s="68" t="str">
        <f t="shared" si="2505"/>
        <v>A+INCORP J=</v>
      </c>
      <c r="AB1576" s="11">
        <f t="shared" si="2506"/>
        <v>44252</v>
      </c>
      <c r="AC1576" s="3"/>
      <c r="AD1576" s="1"/>
      <c r="AE1576" s="11"/>
      <c r="AF1576" s="5"/>
      <c r="AG1576" s="1"/>
      <c r="AH1576" s="1"/>
      <c r="AI1576" s="1"/>
      <c r="AJ1576" s="1"/>
      <c r="AK1576" s="10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5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5"/>
      <c r="HA1576" s="5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  <c r="JK1576" s="1"/>
      <c r="JL1576" s="1"/>
      <c r="JM1576" s="1"/>
      <c r="JN1576" s="1"/>
      <c r="JO1576" s="1"/>
      <c r="JP1576" s="1"/>
      <c r="JQ1576" s="1"/>
      <c r="JR1576" s="1"/>
      <c r="JS1576" s="1"/>
      <c r="JT1576" s="1"/>
      <c r="JU1576" s="1"/>
      <c r="JV1576" s="1"/>
      <c r="JW1576" s="1"/>
      <c r="JX1576" s="1"/>
      <c r="JY1576" s="3"/>
      <c r="JZ1576" s="1"/>
      <c r="KA1576" s="1"/>
      <c r="KB1576" s="1"/>
      <c r="KC1576" s="1"/>
      <c r="KD1576" s="1"/>
      <c r="KE1576" s="1"/>
    </row>
    <row r="1577" spans="1:291" x14ac:dyDescent="0.2">
      <c r="A1577" s="196">
        <f t="shared" si="2498"/>
        <v>44235</v>
      </c>
      <c r="B1577" s="66">
        <f t="shared" si="2489"/>
        <v>4401.8692566199998</v>
      </c>
      <c r="C1577" s="66">
        <f t="shared" si="2487"/>
        <v>4386.4847239700002</v>
      </c>
      <c r="D1577" s="77">
        <f t="shared" si="2499"/>
        <v>5560.59</v>
      </c>
      <c r="E1577" s="67">
        <f>VLOOKUP(A1576,[1]Plan1!$DQ$117:$DS$314,3)</f>
        <v>5574.49</v>
      </c>
      <c r="F1577" s="11">
        <f t="shared" si="2500"/>
        <v>44222</v>
      </c>
      <c r="G1577" s="73">
        <f t="shared" si="2490"/>
        <v>2.4997347403781234E-3</v>
      </c>
      <c r="H1577" s="11">
        <f t="shared" si="2501"/>
        <v>44252</v>
      </c>
      <c r="I1577" s="11">
        <f t="shared" si="2491"/>
        <v>44252</v>
      </c>
      <c r="J1577" s="1">
        <f t="shared" si="2502"/>
        <v>21</v>
      </c>
      <c r="K1577" s="1">
        <f t="shared" si="2503"/>
        <v>10</v>
      </c>
      <c r="L1577" s="66">
        <f t="shared" si="2492"/>
        <v>1.00118957</v>
      </c>
      <c r="M1577" s="70">
        <f t="shared" si="2488"/>
        <v>1.0135003600000001</v>
      </c>
      <c r="N1577" s="70">
        <f t="shared" si="2507"/>
        <v>1.1729888115116665</v>
      </c>
      <c r="O1577" s="66">
        <f t="shared" ref="O1577:O1640" si="2509">TRUNC(TRUNC((L1577*N1577),15),8)</f>
        <v>1.17438416</v>
      </c>
      <c r="P1577" s="66">
        <f t="shared" si="2493"/>
        <v>4391.7027545999999</v>
      </c>
      <c r="Q1577" s="74">
        <f t="shared" si="2494"/>
        <v>0</v>
      </c>
      <c r="R1577" s="75">
        <f t="shared" ref="R1577:R1640" si="2510">IF(Q1577&gt;0,(S1577/C1577),0)</f>
        <v>0</v>
      </c>
      <c r="S1577" s="66">
        <f t="shared" ref="S1577:S1640" si="2511">IF($Q1577&gt;0,VLOOKUP($A1577,$AE$10:$AK$114,6),0)</f>
        <v>0</v>
      </c>
      <c r="T1577" s="10">
        <f t="shared" si="2504"/>
        <v>0.06</v>
      </c>
      <c r="U1577" s="74">
        <f t="shared" si="2508"/>
        <v>10</v>
      </c>
      <c r="V1577" s="74">
        <v>252</v>
      </c>
      <c r="W1577" s="70">
        <f t="shared" si="2495"/>
        <v>1.0023149339999999</v>
      </c>
      <c r="X1577" s="66">
        <f t="shared" si="2496"/>
        <v>10.166502019999999</v>
      </c>
      <c r="Y1577" s="66">
        <v>0</v>
      </c>
      <c r="Z1577" s="67">
        <f t="shared" si="2497"/>
        <v>0</v>
      </c>
      <c r="AA1577" s="68" t="str">
        <f t="shared" si="2505"/>
        <v>A+INCORP J=</v>
      </c>
      <c r="AB1577" s="11">
        <f t="shared" si="2506"/>
        <v>44252</v>
      </c>
      <c r="AC1577" s="3"/>
      <c r="AD1577" s="1"/>
      <c r="AE1577" s="11"/>
      <c r="AF1577" s="5"/>
      <c r="AG1577" s="1"/>
      <c r="AH1577" s="1"/>
      <c r="AI1577" s="1"/>
      <c r="AJ1577" s="1"/>
      <c r="AK1577" s="10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5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5"/>
      <c r="HA1577" s="5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  <c r="JK1577" s="1"/>
      <c r="JL1577" s="1"/>
      <c r="JM1577" s="1"/>
      <c r="JN1577" s="1"/>
      <c r="JO1577" s="1"/>
      <c r="JP1577" s="1"/>
      <c r="JQ1577" s="1"/>
      <c r="JR1577" s="1"/>
      <c r="JS1577" s="1"/>
      <c r="JT1577" s="1"/>
      <c r="JU1577" s="1"/>
      <c r="JV1577" s="1"/>
      <c r="JW1577" s="1"/>
      <c r="JX1577" s="1"/>
      <c r="JY1577" s="3"/>
      <c r="JZ1577" s="1"/>
      <c r="KA1577" s="1"/>
      <c r="KB1577" s="1"/>
      <c r="KC1577" s="1"/>
      <c r="KD1577" s="1"/>
      <c r="KE1577" s="1"/>
    </row>
    <row r="1578" spans="1:291" x14ac:dyDescent="0.2">
      <c r="A1578" s="196">
        <f t="shared" si="2498"/>
        <v>44236</v>
      </c>
      <c r="B1578" s="66">
        <f t="shared" si="2489"/>
        <v>4403.4106491999992</v>
      </c>
      <c r="C1578" s="66">
        <f t="shared" ref="C1578:C1641" si="2512">TRUNC(IF(Q1577&gt;0,P1577-S1577+X1577,C1577),8)</f>
        <v>4386.4847239700002</v>
      </c>
      <c r="D1578" s="77">
        <f t="shared" si="2499"/>
        <v>5560.59</v>
      </c>
      <c r="E1578" s="67">
        <f>VLOOKUP(A1577,[1]Plan1!$DQ$117:$DS$314,3)</f>
        <v>5574.49</v>
      </c>
      <c r="F1578" s="11">
        <f t="shared" si="2500"/>
        <v>44222</v>
      </c>
      <c r="G1578" s="73">
        <f t="shared" si="2490"/>
        <v>2.4997347403781234E-3</v>
      </c>
      <c r="H1578" s="11">
        <f t="shared" si="2501"/>
        <v>44252</v>
      </c>
      <c r="I1578" s="11">
        <f t="shared" si="2491"/>
        <v>44252</v>
      </c>
      <c r="J1578" s="1">
        <f t="shared" si="2502"/>
        <v>21</v>
      </c>
      <c r="K1578" s="1">
        <f t="shared" si="2503"/>
        <v>11</v>
      </c>
      <c r="L1578" s="66">
        <f t="shared" si="2492"/>
        <v>1.0013086</v>
      </c>
      <c r="M1578" s="70">
        <f t="shared" ref="M1578:M1641" si="2513">IF(I1578&gt;I1577,L1577,M1577)</f>
        <v>1.0135003600000001</v>
      </c>
      <c r="N1578" s="70">
        <f t="shared" si="2507"/>
        <v>1.1729888115116665</v>
      </c>
      <c r="O1578" s="66">
        <f t="shared" si="2509"/>
        <v>1.1745237799999999</v>
      </c>
      <c r="P1578" s="66">
        <f t="shared" si="2493"/>
        <v>4392.2248778699995</v>
      </c>
      <c r="Q1578" s="74">
        <f t="shared" si="2494"/>
        <v>0</v>
      </c>
      <c r="R1578" s="75">
        <f t="shared" si="2510"/>
        <v>0</v>
      </c>
      <c r="S1578" s="66">
        <f t="shared" si="2511"/>
        <v>0</v>
      </c>
      <c r="T1578" s="10">
        <f t="shared" si="2504"/>
        <v>0.06</v>
      </c>
      <c r="U1578" s="74">
        <f t="shared" si="2508"/>
        <v>11</v>
      </c>
      <c r="V1578" s="74">
        <v>252</v>
      </c>
      <c r="W1578" s="70">
        <f t="shared" si="2495"/>
        <v>1.0025467210000001</v>
      </c>
      <c r="X1578" s="66">
        <f t="shared" si="2496"/>
        <v>11.18577133</v>
      </c>
      <c r="Y1578" s="66">
        <v>0</v>
      </c>
      <c r="Z1578" s="67">
        <f t="shared" si="2497"/>
        <v>0</v>
      </c>
      <c r="AA1578" s="68" t="str">
        <f t="shared" si="2505"/>
        <v>A+INCORP J=</v>
      </c>
      <c r="AB1578" s="11">
        <f t="shared" si="2506"/>
        <v>44252</v>
      </c>
      <c r="AC1578" s="3"/>
      <c r="AD1578" s="1"/>
      <c r="AE1578" s="11"/>
      <c r="AF1578" s="5"/>
      <c r="AG1578" s="1"/>
      <c r="AH1578" s="1"/>
      <c r="AI1578" s="1"/>
      <c r="AJ1578" s="1"/>
      <c r="AK1578" s="10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5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5"/>
      <c r="HA1578" s="5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  <c r="JK1578" s="1"/>
      <c r="JL1578" s="1"/>
      <c r="JM1578" s="1"/>
      <c r="JN1578" s="1"/>
      <c r="JO1578" s="1"/>
      <c r="JP1578" s="1"/>
      <c r="JQ1578" s="1"/>
      <c r="JR1578" s="1"/>
      <c r="JS1578" s="1"/>
      <c r="JT1578" s="1"/>
      <c r="JU1578" s="1"/>
      <c r="JV1578" s="1"/>
      <c r="JW1578" s="1"/>
      <c r="JX1578" s="1"/>
      <c r="JY1578" s="3"/>
      <c r="JZ1578" s="1"/>
      <c r="KA1578" s="1"/>
      <c r="KB1578" s="1"/>
      <c r="KC1578" s="1"/>
      <c r="KD1578" s="1"/>
      <c r="KE1578" s="1"/>
    </row>
    <row r="1579" spans="1:291" x14ac:dyDescent="0.2">
      <c r="A1579" s="196">
        <f t="shared" si="2498"/>
        <v>44237</v>
      </c>
      <c r="B1579" s="66">
        <f t="shared" si="2489"/>
        <v>4404.9526133999998</v>
      </c>
      <c r="C1579" s="66">
        <f t="shared" si="2512"/>
        <v>4386.4847239700002</v>
      </c>
      <c r="D1579" s="77">
        <f t="shared" si="2499"/>
        <v>5560.59</v>
      </c>
      <c r="E1579" s="67">
        <f>VLOOKUP(A1578,[1]Plan1!$DQ$117:$DS$314,3)</f>
        <v>5574.49</v>
      </c>
      <c r="F1579" s="11">
        <f t="shared" si="2500"/>
        <v>44222</v>
      </c>
      <c r="G1579" s="73">
        <f t="shared" si="2490"/>
        <v>2.4997347403781234E-3</v>
      </c>
      <c r="H1579" s="11">
        <f t="shared" si="2501"/>
        <v>44252</v>
      </c>
      <c r="I1579" s="11">
        <f t="shared" si="2491"/>
        <v>44252</v>
      </c>
      <c r="J1579" s="1">
        <f t="shared" si="2502"/>
        <v>21</v>
      </c>
      <c r="K1579" s="1">
        <f t="shared" si="2503"/>
        <v>12</v>
      </c>
      <c r="L1579" s="66">
        <f t="shared" si="2492"/>
        <v>1.0014276499999999</v>
      </c>
      <c r="M1579" s="70">
        <f t="shared" si="2513"/>
        <v>1.0135003600000001</v>
      </c>
      <c r="N1579" s="70">
        <f t="shared" si="2507"/>
        <v>1.1729888115116665</v>
      </c>
      <c r="O1579" s="66">
        <f t="shared" si="2509"/>
        <v>1.1746634199999999</v>
      </c>
      <c r="P1579" s="66">
        <f t="shared" si="2493"/>
        <v>4392.7470888799999</v>
      </c>
      <c r="Q1579" s="74">
        <f t="shared" si="2494"/>
        <v>0</v>
      </c>
      <c r="R1579" s="75">
        <f t="shared" si="2510"/>
        <v>0</v>
      </c>
      <c r="S1579" s="66">
        <f t="shared" si="2511"/>
        <v>0</v>
      </c>
      <c r="T1579" s="10">
        <f t="shared" si="2504"/>
        <v>0.06</v>
      </c>
      <c r="U1579" s="74">
        <f t="shared" si="2508"/>
        <v>12</v>
      </c>
      <c r="V1579" s="74">
        <v>252</v>
      </c>
      <c r="W1579" s="70">
        <f t="shared" si="2495"/>
        <v>1.0027785629999999</v>
      </c>
      <c r="X1579" s="66">
        <f t="shared" si="2496"/>
        <v>12.205524520000001</v>
      </c>
      <c r="Y1579" s="66">
        <v>0</v>
      </c>
      <c r="Z1579" s="67">
        <f t="shared" si="2497"/>
        <v>0</v>
      </c>
      <c r="AA1579" s="68" t="str">
        <f t="shared" si="2505"/>
        <v>A+INCORP J=</v>
      </c>
      <c r="AB1579" s="11">
        <f t="shared" si="2506"/>
        <v>44252</v>
      </c>
      <c r="AC1579" s="3"/>
      <c r="AD1579" s="1"/>
      <c r="AE1579" s="11"/>
      <c r="AF1579" s="5"/>
      <c r="AG1579" s="1"/>
      <c r="AH1579" s="1"/>
      <c r="AI1579" s="1"/>
      <c r="AJ1579" s="1"/>
      <c r="AK1579" s="10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5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5"/>
      <c r="HA1579" s="5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  <c r="JK1579" s="1"/>
      <c r="JL1579" s="1"/>
      <c r="JM1579" s="1"/>
      <c r="JN1579" s="1"/>
      <c r="JO1579" s="1"/>
      <c r="JP1579" s="1"/>
      <c r="JQ1579" s="1"/>
      <c r="JR1579" s="1"/>
      <c r="JS1579" s="1"/>
      <c r="JT1579" s="1"/>
      <c r="JU1579" s="1"/>
      <c r="JV1579" s="1"/>
      <c r="JW1579" s="1"/>
      <c r="JX1579" s="1"/>
      <c r="JY1579" s="3"/>
      <c r="JZ1579" s="1"/>
      <c r="KA1579" s="1"/>
      <c r="KB1579" s="1"/>
      <c r="KC1579" s="1"/>
      <c r="KD1579" s="1"/>
      <c r="KE1579" s="1"/>
    </row>
    <row r="1580" spans="1:291" x14ac:dyDescent="0.2">
      <c r="A1580" s="196">
        <f t="shared" si="2498"/>
        <v>44238</v>
      </c>
      <c r="B1580" s="66">
        <f t="shared" si="2489"/>
        <v>4406.4950965899998</v>
      </c>
      <c r="C1580" s="66">
        <f t="shared" si="2512"/>
        <v>4386.4847239700002</v>
      </c>
      <c r="D1580" s="77">
        <f t="shared" si="2499"/>
        <v>5560.59</v>
      </c>
      <c r="E1580" s="67">
        <f>VLOOKUP(A1579,[1]Plan1!$DQ$117:$DS$314,3)</f>
        <v>5574.49</v>
      </c>
      <c r="F1580" s="11">
        <f t="shared" si="2500"/>
        <v>44222</v>
      </c>
      <c r="G1580" s="73">
        <f t="shared" si="2490"/>
        <v>2.4997347403781234E-3</v>
      </c>
      <c r="H1580" s="11">
        <f t="shared" si="2501"/>
        <v>44252</v>
      </c>
      <c r="I1580" s="11">
        <f t="shared" si="2491"/>
        <v>44252</v>
      </c>
      <c r="J1580" s="1">
        <f t="shared" si="2502"/>
        <v>21</v>
      </c>
      <c r="K1580" s="1">
        <f t="shared" si="2503"/>
        <v>13</v>
      </c>
      <c r="L1580" s="66">
        <f t="shared" si="2492"/>
        <v>1.00154671</v>
      </c>
      <c r="M1580" s="70">
        <f t="shared" si="2513"/>
        <v>1.0135003600000001</v>
      </c>
      <c r="N1580" s="70">
        <f t="shared" si="2507"/>
        <v>1.1729888115116665</v>
      </c>
      <c r="O1580" s="66">
        <f t="shared" si="2509"/>
        <v>1.17480308</v>
      </c>
      <c r="P1580" s="66">
        <f t="shared" si="2493"/>
        <v>4393.2693437500002</v>
      </c>
      <c r="Q1580" s="74">
        <f t="shared" si="2494"/>
        <v>0</v>
      </c>
      <c r="R1580" s="75">
        <f t="shared" si="2510"/>
        <v>0</v>
      </c>
      <c r="S1580" s="66">
        <f t="shared" si="2511"/>
        <v>0</v>
      </c>
      <c r="T1580" s="10">
        <f t="shared" si="2504"/>
        <v>0.06</v>
      </c>
      <c r="U1580" s="74">
        <f t="shared" si="2508"/>
        <v>13</v>
      </c>
      <c r="V1580" s="74">
        <v>252</v>
      </c>
      <c r="W1580" s="70">
        <f t="shared" si="2495"/>
        <v>1.0030104580000001</v>
      </c>
      <c r="X1580" s="66">
        <f t="shared" si="2496"/>
        <v>13.22575284</v>
      </c>
      <c r="Y1580" s="66">
        <v>0</v>
      </c>
      <c r="Z1580" s="67">
        <f t="shared" si="2497"/>
        <v>0</v>
      </c>
      <c r="AA1580" s="68" t="str">
        <f t="shared" si="2505"/>
        <v>A+INCORP J=</v>
      </c>
      <c r="AB1580" s="11">
        <f t="shared" si="2506"/>
        <v>44252</v>
      </c>
      <c r="AC1580" s="3"/>
      <c r="AD1580" s="1"/>
      <c r="AE1580" s="11"/>
      <c r="AF1580" s="5"/>
      <c r="AG1580" s="1"/>
      <c r="AH1580" s="1"/>
      <c r="AI1580" s="1"/>
      <c r="AJ1580" s="1"/>
      <c r="AK1580" s="10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5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5"/>
      <c r="HA1580" s="5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  <c r="JK1580" s="1"/>
      <c r="JL1580" s="1"/>
      <c r="JM1580" s="1"/>
      <c r="JN1580" s="1"/>
      <c r="JO1580" s="1"/>
      <c r="JP1580" s="1"/>
      <c r="JQ1580" s="1"/>
      <c r="JR1580" s="1"/>
      <c r="JS1580" s="1"/>
      <c r="JT1580" s="1"/>
      <c r="JU1580" s="1"/>
      <c r="JV1580" s="1"/>
      <c r="JW1580" s="1"/>
      <c r="JX1580" s="1"/>
      <c r="JY1580" s="3"/>
      <c r="JZ1580" s="1"/>
      <c r="KA1580" s="1"/>
      <c r="KB1580" s="1"/>
      <c r="KC1580" s="1"/>
      <c r="KD1580" s="1"/>
      <c r="KE1580" s="1"/>
    </row>
    <row r="1581" spans="1:291" x14ac:dyDescent="0.2">
      <c r="A1581" s="196">
        <f t="shared" si="2498"/>
        <v>44239</v>
      </c>
      <c r="B1581" s="66">
        <f t="shared" si="2489"/>
        <v>4408.0381472700001</v>
      </c>
      <c r="C1581" s="66">
        <f t="shared" si="2512"/>
        <v>4386.4847239700002</v>
      </c>
      <c r="D1581" s="77">
        <f t="shared" si="2499"/>
        <v>5560.59</v>
      </c>
      <c r="E1581" s="67">
        <f>VLOOKUP(A1580,[1]Plan1!$DQ$117:$DS$314,3)</f>
        <v>5574.49</v>
      </c>
      <c r="F1581" s="11">
        <f t="shared" si="2500"/>
        <v>44222</v>
      </c>
      <c r="G1581" s="73">
        <f t="shared" si="2490"/>
        <v>2.4997347403781234E-3</v>
      </c>
      <c r="H1581" s="11">
        <f t="shared" si="2501"/>
        <v>44252</v>
      </c>
      <c r="I1581" s="11">
        <f t="shared" si="2491"/>
        <v>44252</v>
      </c>
      <c r="J1581" s="1">
        <f t="shared" si="2502"/>
        <v>21</v>
      </c>
      <c r="K1581" s="1">
        <f t="shared" si="2503"/>
        <v>14</v>
      </c>
      <c r="L1581" s="66">
        <f t="shared" si="2492"/>
        <v>1.0016657899999999</v>
      </c>
      <c r="M1581" s="70">
        <f t="shared" si="2513"/>
        <v>1.0135003600000001</v>
      </c>
      <c r="N1581" s="70">
        <f t="shared" si="2507"/>
        <v>1.1729888115116665</v>
      </c>
      <c r="O1581" s="66">
        <f t="shared" si="2509"/>
        <v>1.17494276</v>
      </c>
      <c r="P1581" s="66">
        <f t="shared" si="2493"/>
        <v>4393.7916863500004</v>
      </c>
      <c r="Q1581" s="74">
        <f t="shared" si="2494"/>
        <v>0</v>
      </c>
      <c r="R1581" s="75">
        <f t="shared" si="2510"/>
        <v>0</v>
      </c>
      <c r="S1581" s="66">
        <f t="shared" si="2511"/>
        <v>0</v>
      </c>
      <c r="T1581" s="10">
        <f t="shared" si="2504"/>
        <v>0.06</v>
      </c>
      <c r="U1581" s="74">
        <f t="shared" si="2508"/>
        <v>14</v>
      </c>
      <c r="V1581" s="74">
        <v>252</v>
      </c>
      <c r="W1581" s="70">
        <f t="shared" si="2495"/>
        <v>1.0032424069999999</v>
      </c>
      <c r="X1581" s="66">
        <f t="shared" si="2496"/>
        <v>14.246460920000001</v>
      </c>
      <c r="Y1581" s="66">
        <v>0</v>
      </c>
      <c r="Z1581" s="67">
        <f t="shared" si="2497"/>
        <v>0</v>
      </c>
      <c r="AA1581" s="68" t="str">
        <f t="shared" si="2505"/>
        <v>A+INCORP J=</v>
      </c>
      <c r="AB1581" s="11">
        <f t="shared" si="2506"/>
        <v>44252</v>
      </c>
      <c r="AC1581" s="3"/>
      <c r="AD1581" s="1"/>
      <c r="AE1581" s="11"/>
      <c r="AF1581" s="5"/>
      <c r="AG1581" s="1"/>
      <c r="AH1581" s="1"/>
      <c r="AI1581" s="1"/>
      <c r="AJ1581" s="1"/>
      <c r="AK1581" s="10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5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5"/>
      <c r="HA1581" s="5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  <c r="JK1581" s="1"/>
      <c r="JL1581" s="1"/>
      <c r="JM1581" s="1"/>
      <c r="JN1581" s="1"/>
      <c r="JO1581" s="1"/>
      <c r="JP1581" s="1"/>
      <c r="JQ1581" s="1"/>
      <c r="JR1581" s="1"/>
      <c r="JS1581" s="1"/>
      <c r="JT1581" s="1"/>
      <c r="JU1581" s="1"/>
      <c r="JV1581" s="1"/>
      <c r="JW1581" s="1"/>
      <c r="JX1581" s="1"/>
      <c r="JY1581" s="3"/>
      <c r="JZ1581" s="1"/>
      <c r="KA1581" s="1"/>
      <c r="KB1581" s="1"/>
      <c r="KC1581" s="1"/>
      <c r="KD1581" s="1"/>
      <c r="KE1581" s="1"/>
    </row>
    <row r="1582" spans="1:291" x14ac:dyDescent="0.2">
      <c r="A1582" s="196">
        <f t="shared" si="2498"/>
        <v>44240</v>
      </c>
      <c r="B1582" s="66">
        <f t="shared" si="2489"/>
        <v>4409.5817171799999</v>
      </c>
      <c r="C1582" s="66">
        <f t="shared" si="2512"/>
        <v>4386.4847239700002</v>
      </c>
      <c r="D1582" s="77">
        <f t="shared" si="2499"/>
        <v>5560.59</v>
      </c>
      <c r="E1582" s="67">
        <f>VLOOKUP(A1581,[1]Plan1!$DQ$117:$DS$314,3)</f>
        <v>5574.49</v>
      </c>
      <c r="F1582" s="11">
        <f t="shared" si="2500"/>
        <v>44222</v>
      </c>
      <c r="G1582" s="73">
        <f t="shared" si="2490"/>
        <v>2.4997347403781234E-3</v>
      </c>
      <c r="H1582" s="11">
        <f t="shared" si="2501"/>
        <v>44252</v>
      </c>
      <c r="I1582" s="11">
        <f t="shared" si="2491"/>
        <v>44252</v>
      </c>
      <c r="J1582" s="1">
        <f t="shared" si="2502"/>
        <v>21</v>
      </c>
      <c r="K1582" s="1">
        <f t="shared" si="2503"/>
        <v>15</v>
      </c>
      <c r="L1582" s="66">
        <f t="shared" si="2492"/>
        <v>1.00178488</v>
      </c>
      <c r="M1582" s="70">
        <f t="shared" si="2513"/>
        <v>1.0135003600000001</v>
      </c>
      <c r="N1582" s="70">
        <f t="shared" si="2507"/>
        <v>1.1729888115116665</v>
      </c>
      <c r="O1582" s="66">
        <f t="shared" si="2509"/>
        <v>1.1750824499999999</v>
      </c>
      <c r="P1582" s="66">
        <f t="shared" si="2493"/>
        <v>4394.3140728199996</v>
      </c>
      <c r="Q1582" s="74">
        <f t="shared" si="2494"/>
        <v>0</v>
      </c>
      <c r="R1582" s="75">
        <f t="shared" si="2510"/>
        <v>0</v>
      </c>
      <c r="S1582" s="66">
        <f t="shared" si="2511"/>
        <v>0</v>
      </c>
      <c r="T1582" s="10">
        <f t="shared" si="2504"/>
        <v>0.06</v>
      </c>
      <c r="U1582" s="74">
        <f t="shared" si="2508"/>
        <v>15</v>
      </c>
      <c r="V1582" s="74">
        <v>252</v>
      </c>
      <c r="W1582" s="70">
        <f t="shared" si="2495"/>
        <v>1.0034744090000001</v>
      </c>
      <c r="X1582" s="66">
        <f t="shared" si="2496"/>
        <v>15.26764436</v>
      </c>
      <c r="Y1582" s="66">
        <v>0</v>
      </c>
      <c r="Z1582" s="67">
        <f t="shared" si="2497"/>
        <v>0</v>
      </c>
      <c r="AA1582" s="68" t="str">
        <f t="shared" si="2505"/>
        <v>A+INCORP J=</v>
      </c>
      <c r="AB1582" s="11">
        <f t="shared" si="2506"/>
        <v>44252</v>
      </c>
      <c r="AC1582" s="3"/>
      <c r="AD1582" s="1"/>
      <c r="AE1582" s="11"/>
      <c r="AF1582" s="5"/>
      <c r="AG1582" s="1"/>
      <c r="AH1582" s="1"/>
      <c r="AI1582" s="1"/>
      <c r="AJ1582" s="1"/>
      <c r="AK1582" s="10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5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5"/>
      <c r="HA1582" s="5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  <c r="JK1582" s="1"/>
      <c r="JL1582" s="1"/>
      <c r="JM1582" s="1"/>
      <c r="JN1582" s="1"/>
      <c r="JO1582" s="1"/>
      <c r="JP1582" s="1"/>
      <c r="JQ1582" s="1"/>
      <c r="JR1582" s="1"/>
      <c r="JS1582" s="1"/>
      <c r="JT1582" s="1"/>
      <c r="JU1582" s="1"/>
      <c r="JV1582" s="1"/>
      <c r="JW1582" s="1"/>
      <c r="JX1582" s="1"/>
      <c r="JY1582" s="3"/>
      <c r="JZ1582" s="1"/>
      <c r="KA1582" s="1"/>
      <c r="KB1582" s="1"/>
      <c r="KC1582" s="1"/>
      <c r="KD1582" s="1"/>
      <c r="KE1582" s="1"/>
    </row>
    <row r="1583" spans="1:291" x14ac:dyDescent="0.2">
      <c r="A1583" s="196">
        <f t="shared" si="2498"/>
        <v>44241</v>
      </c>
      <c r="B1583" s="66">
        <f t="shared" si="2489"/>
        <v>4409.5817171799999</v>
      </c>
      <c r="C1583" s="66">
        <f t="shared" si="2512"/>
        <v>4386.4847239700002</v>
      </c>
      <c r="D1583" s="77">
        <f t="shared" si="2499"/>
        <v>5560.59</v>
      </c>
      <c r="E1583" s="67">
        <f>VLOOKUP(A1582,[1]Plan1!$DQ$117:$DS$314,3)</f>
        <v>5574.49</v>
      </c>
      <c r="F1583" s="11">
        <f t="shared" si="2500"/>
        <v>44222</v>
      </c>
      <c r="G1583" s="73">
        <f t="shared" si="2490"/>
        <v>2.4997347403781234E-3</v>
      </c>
      <c r="H1583" s="11">
        <f t="shared" si="2501"/>
        <v>44252</v>
      </c>
      <c r="I1583" s="11">
        <f t="shared" si="2491"/>
        <v>44252</v>
      </c>
      <c r="J1583" s="1">
        <f t="shared" si="2502"/>
        <v>21</v>
      </c>
      <c r="K1583" s="1">
        <f t="shared" si="2503"/>
        <v>15</v>
      </c>
      <c r="L1583" s="66">
        <f t="shared" si="2492"/>
        <v>1.00178488</v>
      </c>
      <c r="M1583" s="70">
        <f t="shared" si="2513"/>
        <v>1.0135003600000001</v>
      </c>
      <c r="N1583" s="70">
        <f t="shared" si="2507"/>
        <v>1.1729888115116665</v>
      </c>
      <c r="O1583" s="66">
        <f t="shared" si="2509"/>
        <v>1.1750824499999999</v>
      </c>
      <c r="P1583" s="66">
        <f t="shared" si="2493"/>
        <v>4394.3140728199996</v>
      </c>
      <c r="Q1583" s="74">
        <f t="shared" si="2494"/>
        <v>0</v>
      </c>
      <c r="R1583" s="75">
        <f t="shared" si="2510"/>
        <v>0</v>
      </c>
      <c r="S1583" s="66">
        <f t="shared" si="2511"/>
        <v>0</v>
      </c>
      <c r="T1583" s="10">
        <f t="shared" si="2504"/>
        <v>0.06</v>
      </c>
      <c r="U1583" s="74">
        <f t="shared" si="2508"/>
        <v>15</v>
      </c>
      <c r="V1583" s="74">
        <v>252</v>
      </c>
      <c r="W1583" s="70">
        <f t="shared" si="2495"/>
        <v>1.0034744090000001</v>
      </c>
      <c r="X1583" s="66">
        <f t="shared" si="2496"/>
        <v>15.26764436</v>
      </c>
      <c r="Y1583" s="66">
        <v>0</v>
      </c>
      <c r="Z1583" s="67">
        <f t="shared" si="2497"/>
        <v>0</v>
      </c>
      <c r="AA1583" s="68" t="str">
        <f t="shared" si="2505"/>
        <v>A+INCORP J=</v>
      </c>
      <c r="AB1583" s="11">
        <f t="shared" si="2506"/>
        <v>44252</v>
      </c>
      <c r="AC1583" s="3"/>
      <c r="AD1583" s="1"/>
      <c r="AE1583" s="11"/>
      <c r="AF1583" s="5"/>
      <c r="AG1583" s="1"/>
      <c r="AH1583" s="1"/>
      <c r="AI1583" s="1"/>
      <c r="AJ1583" s="1"/>
      <c r="AK1583" s="10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5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5"/>
      <c r="HA1583" s="5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3"/>
      <c r="JZ1583" s="1"/>
      <c r="KA1583" s="1"/>
      <c r="KB1583" s="1"/>
      <c r="KC1583" s="1"/>
      <c r="KD1583" s="1"/>
      <c r="KE1583" s="1"/>
    </row>
    <row r="1584" spans="1:291" x14ac:dyDescent="0.2">
      <c r="A1584" s="196">
        <f t="shared" si="2498"/>
        <v>44242</v>
      </c>
      <c r="B1584" s="66">
        <f t="shared" si="2489"/>
        <v>4409.5817171799999</v>
      </c>
      <c r="C1584" s="66">
        <f t="shared" si="2512"/>
        <v>4386.4847239700002</v>
      </c>
      <c r="D1584" s="77">
        <f t="shared" si="2499"/>
        <v>5560.59</v>
      </c>
      <c r="E1584" s="67">
        <f>VLOOKUP(A1583,[1]Plan1!$DQ$117:$DS$314,3)</f>
        <v>5574.49</v>
      </c>
      <c r="F1584" s="11">
        <f t="shared" si="2500"/>
        <v>44222</v>
      </c>
      <c r="G1584" s="73">
        <f t="shared" si="2490"/>
        <v>2.4997347403781234E-3</v>
      </c>
      <c r="H1584" s="11">
        <f t="shared" si="2501"/>
        <v>44252</v>
      </c>
      <c r="I1584" s="11">
        <f t="shared" si="2491"/>
        <v>44252</v>
      </c>
      <c r="J1584" s="1">
        <f t="shared" si="2502"/>
        <v>21</v>
      </c>
      <c r="K1584" s="1">
        <f t="shared" si="2503"/>
        <v>15</v>
      </c>
      <c r="L1584" s="66">
        <f t="shared" si="2492"/>
        <v>1.00178488</v>
      </c>
      <c r="M1584" s="70">
        <f t="shared" si="2513"/>
        <v>1.0135003600000001</v>
      </c>
      <c r="N1584" s="70">
        <f t="shared" si="2507"/>
        <v>1.1729888115116665</v>
      </c>
      <c r="O1584" s="66">
        <f t="shared" si="2509"/>
        <v>1.1750824499999999</v>
      </c>
      <c r="P1584" s="66">
        <f t="shared" si="2493"/>
        <v>4394.3140728199996</v>
      </c>
      <c r="Q1584" s="74">
        <f t="shared" si="2494"/>
        <v>0</v>
      </c>
      <c r="R1584" s="75">
        <f t="shared" si="2510"/>
        <v>0</v>
      </c>
      <c r="S1584" s="66">
        <f t="shared" si="2511"/>
        <v>0</v>
      </c>
      <c r="T1584" s="10">
        <f t="shared" si="2504"/>
        <v>0.06</v>
      </c>
      <c r="U1584" s="74">
        <f t="shared" si="2508"/>
        <v>15</v>
      </c>
      <c r="V1584" s="74">
        <v>252</v>
      </c>
      <c r="W1584" s="70">
        <f t="shared" si="2495"/>
        <v>1.0034744090000001</v>
      </c>
      <c r="X1584" s="66">
        <f t="shared" si="2496"/>
        <v>15.26764436</v>
      </c>
      <c r="Y1584" s="66">
        <v>0</v>
      </c>
      <c r="Z1584" s="67">
        <f t="shared" si="2497"/>
        <v>0</v>
      </c>
      <c r="AA1584" s="68" t="str">
        <f t="shared" si="2505"/>
        <v>A+INCORP J=</v>
      </c>
      <c r="AB1584" s="11">
        <f t="shared" si="2506"/>
        <v>44252</v>
      </c>
      <c r="AC1584" s="3"/>
      <c r="AD1584" s="1"/>
      <c r="AE1584" s="11"/>
      <c r="AF1584" s="5"/>
      <c r="AG1584" s="1"/>
      <c r="AH1584" s="1"/>
      <c r="AI1584" s="1"/>
      <c r="AJ1584" s="1"/>
      <c r="AK1584" s="10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5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5"/>
      <c r="HA1584" s="5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  <c r="JK1584" s="1"/>
      <c r="JL1584" s="1"/>
      <c r="JM1584" s="1"/>
      <c r="JN1584" s="1"/>
      <c r="JO1584" s="1"/>
      <c r="JP1584" s="1"/>
      <c r="JQ1584" s="1"/>
      <c r="JR1584" s="1"/>
      <c r="JS1584" s="1"/>
      <c r="JT1584" s="1"/>
      <c r="JU1584" s="1"/>
      <c r="JV1584" s="1"/>
      <c r="JW1584" s="1"/>
      <c r="JX1584" s="1"/>
      <c r="JY1584" s="3"/>
      <c r="JZ1584" s="1"/>
      <c r="KA1584" s="1"/>
      <c r="KB1584" s="1"/>
      <c r="KC1584" s="1"/>
      <c r="KD1584" s="1"/>
      <c r="KE1584" s="1"/>
    </row>
    <row r="1585" spans="1:291" x14ac:dyDescent="0.2">
      <c r="A1585" s="196">
        <f t="shared" si="2498"/>
        <v>44243</v>
      </c>
      <c r="B1585" s="66">
        <f t="shared" si="2489"/>
        <v>4409.5817171799999</v>
      </c>
      <c r="C1585" s="66">
        <f t="shared" si="2512"/>
        <v>4386.4847239700002</v>
      </c>
      <c r="D1585" s="77">
        <f t="shared" si="2499"/>
        <v>5560.59</v>
      </c>
      <c r="E1585" s="67">
        <f>VLOOKUP(A1584,[1]Plan1!$DQ$117:$DS$314,3)</f>
        <v>5574.49</v>
      </c>
      <c r="F1585" s="11">
        <f t="shared" si="2500"/>
        <v>44222</v>
      </c>
      <c r="G1585" s="73">
        <f t="shared" si="2490"/>
        <v>2.4997347403781234E-3</v>
      </c>
      <c r="H1585" s="11">
        <f t="shared" si="2501"/>
        <v>44252</v>
      </c>
      <c r="I1585" s="11">
        <f t="shared" si="2491"/>
        <v>44252</v>
      </c>
      <c r="J1585" s="1">
        <f t="shared" si="2502"/>
        <v>21</v>
      </c>
      <c r="K1585" s="1">
        <f t="shared" si="2503"/>
        <v>15</v>
      </c>
      <c r="L1585" s="66">
        <f t="shared" si="2492"/>
        <v>1.00178488</v>
      </c>
      <c r="M1585" s="70">
        <f t="shared" si="2513"/>
        <v>1.0135003600000001</v>
      </c>
      <c r="N1585" s="70">
        <f t="shared" si="2507"/>
        <v>1.1729888115116665</v>
      </c>
      <c r="O1585" s="66">
        <f t="shared" si="2509"/>
        <v>1.1750824499999999</v>
      </c>
      <c r="P1585" s="66">
        <f t="shared" si="2493"/>
        <v>4394.3140728199996</v>
      </c>
      <c r="Q1585" s="74">
        <f t="shared" si="2494"/>
        <v>0</v>
      </c>
      <c r="R1585" s="75">
        <f t="shared" si="2510"/>
        <v>0</v>
      </c>
      <c r="S1585" s="66">
        <f t="shared" si="2511"/>
        <v>0</v>
      </c>
      <c r="T1585" s="10">
        <f t="shared" si="2504"/>
        <v>0.06</v>
      </c>
      <c r="U1585" s="74">
        <f t="shared" si="2508"/>
        <v>15</v>
      </c>
      <c r="V1585" s="74">
        <v>252</v>
      </c>
      <c r="W1585" s="70">
        <f t="shared" si="2495"/>
        <v>1.0034744090000001</v>
      </c>
      <c r="X1585" s="66">
        <f t="shared" si="2496"/>
        <v>15.26764436</v>
      </c>
      <c r="Y1585" s="66">
        <v>0</v>
      </c>
      <c r="Z1585" s="67">
        <f t="shared" si="2497"/>
        <v>0</v>
      </c>
      <c r="AA1585" s="68" t="str">
        <f t="shared" si="2505"/>
        <v>A+INCORP J=</v>
      </c>
      <c r="AB1585" s="11">
        <f t="shared" si="2506"/>
        <v>44252</v>
      </c>
      <c r="AC1585" s="3"/>
      <c r="AD1585" s="1"/>
      <c r="AE1585" s="11"/>
      <c r="AF1585" s="5"/>
      <c r="AG1585" s="1"/>
      <c r="AH1585" s="1"/>
      <c r="AI1585" s="1"/>
      <c r="AJ1585" s="1"/>
      <c r="AK1585" s="10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5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5"/>
      <c r="HA1585" s="5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3"/>
      <c r="JZ1585" s="1"/>
      <c r="KA1585" s="1"/>
      <c r="KB1585" s="1"/>
      <c r="KC1585" s="1"/>
      <c r="KD1585" s="1"/>
      <c r="KE1585" s="1"/>
    </row>
    <row r="1586" spans="1:291" x14ac:dyDescent="0.2">
      <c r="A1586" s="196">
        <f t="shared" si="2498"/>
        <v>44244</v>
      </c>
      <c r="B1586" s="66">
        <f t="shared" si="2489"/>
        <v>4409.5817171799999</v>
      </c>
      <c r="C1586" s="66">
        <f t="shared" si="2512"/>
        <v>4386.4847239700002</v>
      </c>
      <c r="D1586" s="77">
        <f t="shared" si="2499"/>
        <v>5560.59</v>
      </c>
      <c r="E1586" s="67">
        <f>VLOOKUP(A1585,[1]Plan1!$DQ$117:$DS$314,3)</f>
        <v>5574.49</v>
      </c>
      <c r="F1586" s="11">
        <f t="shared" si="2500"/>
        <v>44222</v>
      </c>
      <c r="G1586" s="73">
        <f t="shared" si="2490"/>
        <v>2.4997347403781234E-3</v>
      </c>
      <c r="H1586" s="11">
        <f t="shared" si="2501"/>
        <v>44252</v>
      </c>
      <c r="I1586" s="11">
        <f t="shared" si="2491"/>
        <v>44252</v>
      </c>
      <c r="J1586" s="1">
        <f t="shared" si="2502"/>
        <v>21</v>
      </c>
      <c r="K1586" s="1">
        <f t="shared" si="2503"/>
        <v>15</v>
      </c>
      <c r="L1586" s="66">
        <f t="shared" si="2492"/>
        <v>1.00178488</v>
      </c>
      <c r="M1586" s="70">
        <f t="shared" si="2513"/>
        <v>1.0135003600000001</v>
      </c>
      <c r="N1586" s="70">
        <f t="shared" si="2507"/>
        <v>1.1729888115116665</v>
      </c>
      <c r="O1586" s="66">
        <f t="shared" si="2509"/>
        <v>1.1750824499999999</v>
      </c>
      <c r="P1586" s="66">
        <f t="shared" si="2493"/>
        <v>4394.3140728199996</v>
      </c>
      <c r="Q1586" s="74">
        <f t="shared" si="2494"/>
        <v>0</v>
      </c>
      <c r="R1586" s="75">
        <f t="shared" si="2510"/>
        <v>0</v>
      </c>
      <c r="S1586" s="66">
        <f t="shared" si="2511"/>
        <v>0</v>
      </c>
      <c r="T1586" s="10">
        <f t="shared" si="2504"/>
        <v>0.06</v>
      </c>
      <c r="U1586" s="74">
        <f t="shared" si="2508"/>
        <v>15</v>
      </c>
      <c r="V1586" s="74">
        <v>252</v>
      </c>
      <c r="W1586" s="70">
        <f t="shared" si="2495"/>
        <v>1.0034744090000001</v>
      </c>
      <c r="X1586" s="66">
        <f t="shared" si="2496"/>
        <v>15.26764436</v>
      </c>
      <c r="Y1586" s="66">
        <v>0</v>
      </c>
      <c r="Z1586" s="67">
        <f t="shared" si="2497"/>
        <v>0</v>
      </c>
      <c r="AA1586" s="68" t="str">
        <f t="shared" si="2505"/>
        <v>A+INCORP J=</v>
      </c>
      <c r="AB1586" s="11">
        <f t="shared" si="2506"/>
        <v>44252</v>
      </c>
      <c r="AC1586" s="3"/>
      <c r="AD1586" s="1"/>
      <c r="AE1586" s="11"/>
      <c r="AF1586" s="5"/>
      <c r="AG1586" s="1"/>
      <c r="AH1586" s="1"/>
      <c r="AI1586" s="1"/>
      <c r="AJ1586" s="1"/>
      <c r="AK1586" s="10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5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5"/>
      <c r="HA1586" s="5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  <c r="JK1586" s="1"/>
      <c r="JL1586" s="1"/>
      <c r="JM1586" s="1"/>
      <c r="JN1586" s="1"/>
      <c r="JO1586" s="1"/>
      <c r="JP1586" s="1"/>
      <c r="JQ1586" s="1"/>
      <c r="JR1586" s="1"/>
      <c r="JS1586" s="1"/>
      <c r="JT1586" s="1"/>
      <c r="JU1586" s="1"/>
      <c r="JV1586" s="1"/>
      <c r="JW1586" s="1"/>
      <c r="JX1586" s="1"/>
      <c r="JY1586" s="3"/>
      <c r="JZ1586" s="1"/>
      <c r="KA1586" s="1"/>
      <c r="KB1586" s="1"/>
      <c r="KC1586" s="1"/>
      <c r="KD1586" s="1"/>
      <c r="KE1586" s="1"/>
    </row>
    <row r="1587" spans="1:291" x14ac:dyDescent="0.2">
      <c r="A1587" s="196">
        <f t="shared" si="2498"/>
        <v>44245</v>
      </c>
      <c r="B1587" s="66">
        <f t="shared" si="2489"/>
        <v>4411.12585485</v>
      </c>
      <c r="C1587" s="66">
        <f t="shared" si="2512"/>
        <v>4386.4847239700002</v>
      </c>
      <c r="D1587" s="77">
        <f t="shared" si="2499"/>
        <v>5560.59</v>
      </c>
      <c r="E1587" s="67">
        <f>VLOOKUP(A1586,[1]Plan1!$DQ$117:$DS$314,3)</f>
        <v>5574.49</v>
      </c>
      <c r="F1587" s="11">
        <f t="shared" si="2500"/>
        <v>44222</v>
      </c>
      <c r="G1587" s="73">
        <f t="shared" si="2490"/>
        <v>2.4997347403781234E-3</v>
      </c>
      <c r="H1587" s="11">
        <f t="shared" si="2501"/>
        <v>44252</v>
      </c>
      <c r="I1587" s="11">
        <f t="shared" si="2491"/>
        <v>44252</v>
      </c>
      <c r="J1587" s="1">
        <f t="shared" si="2502"/>
        <v>21</v>
      </c>
      <c r="K1587" s="1">
        <f t="shared" si="2503"/>
        <v>16</v>
      </c>
      <c r="L1587" s="66">
        <f t="shared" si="2492"/>
        <v>1.00190399</v>
      </c>
      <c r="M1587" s="70">
        <f t="shared" si="2513"/>
        <v>1.0135003600000001</v>
      </c>
      <c r="N1587" s="70">
        <f t="shared" si="2507"/>
        <v>1.1729888115116665</v>
      </c>
      <c r="O1587" s="66">
        <f t="shared" si="2509"/>
        <v>1.1752221700000001</v>
      </c>
      <c r="P1587" s="66">
        <f t="shared" si="2493"/>
        <v>4394.8365470099998</v>
      </c>
      <c r="Q1587" s="74">
        <f t="shared" si="2494"/>
        <v>0</v>
      </c>
      <c r="R1587" s="75">
        <f t="shared" si="2510"/>
        <v>0</v>
      </c>
      <c r="S1587" s="66">
        <f t="shared" si="2511"/>
        <v>0</v>
      </c>
      <c r="T1587" s="10">
        <f t="shared" si="2504"/>
        <v>0.06</v>
      </c>
      <c r="U1587" s="74">
        <f t="shared" si="2508"/>
        <v>16</v>
      </c>
      <c r="V1587" s="74">
        <v>252</v>
      </c>
      <c r="W1587" s="70">
        <f t="shared" si="2495"/>
        <v>1.003706465</v>
      </c>
      <c r="X1587" s="66">
        <f t="shared" si="2496"/>
        <v>16.289307839999999</v>
      </c>
      <c r="Y1587" s="66">
        <v>0</v>
      </c>
      <c r="Z1587" s="67">
        <f t="shared" si="2497"/>
        <v>0</v>
      </c>
      <c r="AA1587" s="68" t="str">
        <f t="shared" si="2505"/>
        <v>A+INCORP J=</v>
      </c>
      <c r="AB1587" s="11">
        <f t="shared" si="2506"/>
        <v>44252</v>
      </c>
      <c r="AC1587" s="3"/>
      <c r="AD1587" s="1"/>
      <c r="AE1587" s="11"/>
      <c r="AF1587" s="5"/>
      <c r="AG1587" s="1"/>
      <c r="AH1587" s="1"/>
      <c r="AI1587" s="1"/>
      <c r="AJ1587" s="1"/>
      <c r="AK1587" s="10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5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5"/>
      <c r="HA1587" s="5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  <c r="JK1587" s="1"/>
      <c r="JL1587" s="1"/>
      <c r="JM1587" s="1"/>
      <c r="JN1587" s="1"/>
      <c r="JO1587" s="1"/>
      <c r="JP1587" s="1"/>
      <c r="JQ1587" s="1"/>
      <c r="JR1587" s="1"/>
      <c r="JS1587" s="1"/>
      <c r="JT1587" s="1"/>
      <c r="JU1587" s="1"/>
      <c r="JV1587" s="1"/>
      <c r="JW1587" s="1"/>
      <c r="JX1587" s="1"/>
      <c r="JY1587" s="3"/>
      <c r="JZ1587" s="1"/>
      <c r="KA1587" s="1"/>
      <c r="KB1587" s="1"/>
      <c r="KC1587" s="1"/>
      <c r="KD1587" s="1"/>
      <c r="KE1587" s="1"/>
    </row>
    <row r="1588" spans="1:291" x14ac:dyDescent="0.2">
      <c r="A1588" s="196">
        <f t="shared" si="2498"/>
        <v>44246</v>
      </c>
      <c r="B1588" s="66">
        <f t="shared" si="2489"/>
        <v>4412.6705163899996</v>
      </c>
      <c r="C1588" s="66">
        <f t="shared" si="2512"/>
        <v>4386.4847239700002</v>
      </c>
      <c r="D1588" s="77">
        <f t="shared" si="2499"/>
        <v>5560.59</v>
      </c>
      <c r="E1588" s="67">
        <f>VLOOKUP(A1587,[1]Plan1!$DQ$117:$DS$314,3)</f>
        <v>5574.49</v>
      </c>
      <c r="F1588" s="11">
        <f t="shared" si="2500"/>
        <v>44222</v>
      </c>
      <c r="G1588" s="73">
        <f t="shared" si="2490"/>
        <v>2.4997347403781234E-3</v>
      </c>
      <c r="H1588" s="11">
        <f t="shared" si="2501"/>
        <v>44252</v>
      </c>
      <c r="I1588" s="11">
        <f t="shared" si="2491"/>
        <v>44252</v>
      </c>
      <c r="J1588" s="1">
        <f t="shared" si="2502"/>
        <v>21</v>
      </c>
      <c r="K1588" s="1">
        <f t="shared" si="2503"/>
        <v>17</v>
      </c>
      <c r="L1588" s="66">
        <f t="shared" si="2492"/>
        <v>1.0020231100000001</v>
      </c>
      <c r="M1588" s="70">
        <f t="shared" si="2513"/>
        <v>1.0135003600000001</v>
      </c>
      <c r="N1588" s="70">
        <f t="shared" si="2507"/>
        <v>1.1729888115116665</v>
      </c>
      <c r="O1588" s="66">
        <f t="shared" si="2509"/>
        <v>1.17536189</v>
      </c>
      <c r="P1588" s="66">
        <f t="shared" si="2493"/>
        <v>4395.3590650699998</v>
      </c>
      <c r="Q1588" s="74">
        <f t="shared" si="2494"/>
        <v>0</v>
      </c>
      <c r="R1588" s="75">
        <f t="shared" si="2510"/>
        <v>0</v>
      </c>
      <c r="S1588" s="66">
        <f t="shared" si="2511"/>
        <v>0</v>
      </c>
      <c r="T1588" s="10">
        <f t="shared" si="2504"/>
        <v>0.06</v>
      </c>
      <c r="U1588" s="74">
        <f t="shared" si="2508"/>
        <v>17</v>
      </c>
      <c r="V1588" s="74">
        <v>252</v>
      </c>
      <c r="W1588" s="70">
        <f t="shared" si="2495"/>
        <v>1.0039385750000001</v>
      </c>
      <c r="X1588" s="66">
        <f t="shared" si="2496"/>
        <v>17.31145132</v>
      </c>
      <c r="Y1588" s="66">
        <v>0</v>
      </c>
      <c r="Z1588" s="67">
        <f t="shared" si="2497"/>
        <v>0</v>
      </c>
      <c r="AA1588" s="68" t="str">
        <f t="shared" si="2505"/>
        <v>A+INCORP J=</v>
      </c>
      <c r="AB1588" s="11">
        <f t="shared" si="2506"/>
        <v>44252</v>
      </c>
      <c r="AC1588" s="3"/>
      <c r="AD1588" s="1"/>
      <c r="AE1588" s="11"/>
      <c r="AF1588" s="5"/>
      <c r="AG1588" s="1"/>
      <c r="AH1588" s="1"/>
      <c r="AI1588" s="1"/>
      <c r="AJ1588" s="1"/>
      <c r="AK1588" s="10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5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5"/>
      <c r="HA1588" s="5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  <c r="JK1588" s="1"/>
      <c r="JL1588" s="1"/>
      <c r="JM1588" s="1"/>
      <c r="JN1588" s="1"/>
      <c r="JO1588" s="1"/>
      <c r="JP1588" s="1"/>
      <c r="JQ1588" s="1"/>
      <c r="JR1588" s="1"/>
      <c r="JS1588" s="1"/>
      <c r="JT1588" s="1"/>
      <c r="JU1588" s="1"/>
      <c r="JV1588" s="1"/>
      <c r="JW1588" s="1"/>
      <c r="JX1588" s="1"/>
      <c r="JY1588" s="3"/>
      <c r="JZ1588" s="1"/>
      <c r="KA1588" s="1"/>
      <c r="KB1588" s="1"/>
      <c r="KC1588" s="1"/>
      <c r="KD1588" s="1"/>
      <c r="KE1588" s="1"/>
    </row>
    <row r="1589" spans="1:291" x14ac:dyDescent="0.2">
      <c r="A1589" s="196">
        <f t="shared" si="2498"/>
        <v>44247</v>
      </c>
      <c r="B1589" s="66">
        <f t="shared" si="2489"/>
        <v>4414.2156975399994</v>
      </c>
      <c r="C1589" s="66">
        <f t="shared" si="2512"/>
        <v>4386.4847239700002</v>
      </c>
      <c r="D1589" s="77">
        <f t="shared" si="2499"/>
        <v>5560.59</v>
      </c>
      <c r="E1589" s="67">
        <f>VLOOKUP(A1588,[1]Plan1!$DQ$117:$DS$314,3)</f>
        <v>5574.49</v>
      </c>
      <c r="F1589" s="11">
        <f t="shared" si="2500"/>
        <v>44222</v>
      </c>
      <c r="G1589" s="73">
        <f t="shared" si="2490"/>
        <v>2.4997347403781234E-3</v>
      </c>
      <c r="H1589" s="11">
        <f t="shared" si="2501"/>
        <v>44252</v>
      </c>
      <c r="I1589" s="11">
        <f t="shared" si="2491"/>
        <v>44252</v>
      </c>
      <c r="J1589" s="1">
        <f t="shared" si="2502"/>
        <v>21</v>
      </c>
      <c r="K1589" s="1">
        <f t="shared" si="2503"/>
        <v>18</v>
      </c>
      <c r="L1589" s="66">
        <f t="shared" si="2492"/>
        <v>1.00214224</v>
      </c>
      <c r="M1589" s="70">
        <f t="shared" si="2513"/>
        <v>1.0135003600000001</v>
      </c>
      <c r="N1589" s="70">
        <f t="shared" si="2507"/>
        <v>1.1729888115116665</v>
      </c>
      <c r="O1589" s="66">
        <f t="shared" si="2509"/>
        <v>1.1755016300000001</v>
      </c>
      <c r="P1589" s="66">
        <f t="shared" si="2493"/>
        <v>4395.8816269999998</v>
      </c>
      <c r="Q1589" s="74">
        <f t="shared" si="2494"/>
        <v>0</v>
      </c>
      <c r="R1589" s="75">
        <f t="shared" si="2510"/>
        <v>0</v>
      </c>
      <c r="S1589" s="66">
        <f t="shared" si="2511"/>
        <v>0</v>
      </c>
      <c r="T1589" s="10">
        <f t="shared" si="2504"/>
        <v>0.06</v>
      </c>
      <c r="U1589" s="74">
        <f t="shared" si="2508"/>
        <v>18</v>
      </c>
      <c r="V1589" s="74">
        <v>252</v>
      </c>
      <c r="W1589" s="70">
        <f t="shared" si="2495"/>
        <v>1.004170738</v>
      </c>
      <c r="X1589" s="66">
        <f t="shared" si="2496"/>
        <v>18.334070539999999</v>
      </c>
      <c r="Y1589" s="66">
        <v>0</v>
      </c>
      <c r="Z1589" s="67">
        <f t="shared" si="2497"/>
        <v>0</v>
      </c>
      <c r="AA1589" s="68" t="str">
        <f t="shared" si="2505"/>
        <v>A+INCORP J=</v>
      </c>
      <c r="AB1589" s="11">
        <f t="shared" si="2506"/>
        <v>44252</v>
      </c>
      <c r="AC1589" s="3"/>
      <c r="AD1589" s="1"/>
      <c r="AE1589" s="11"/>
      <c r="AF1589" s="5"/>
      <c r="AG1589" s="1"/>
      <c r="AH1589" s="1"/>
      <c r="AI1589" s="1"/>
      <c r="AJ1589" s="1"/>
      <c r="AK1589" s="10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5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5"/>
      <c r="HA1589" s="5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  <c r="JK1589" s="1"/>
      <c r="JL1589" s="1"/>
      <c r="JM1589" s="1"/>
      <c r="JN1589" s="1"/>
      <c r="JO1589" s="1"/>
      <c r="JP1589" s="1"/>
      <c r="JQ1589" s="1"/>
      <c r="JR1589" s="1"/>
      <c r="JS1589" s="1"/>
      <c r="JT1589" s="1"/>
      <c r="JU1589" s="1"/>
      <c r="JV1589" s="1"/>
      <c r="JW1589" s="1"/>
      <c r="JX1589" s="1"/>
      <c r="JY1589" s="3"/>
      <c r="JZ1589" s="1"/>
      <c r="KA1589" s="1"/>
      <c r="KB1589" s="1"/>
      <c r="KC1589" s="1"/>
      <c r="KD1589" s="1"/>
      <c r="KE1589" s="1"/>
    </row>
    <row r="1590" spans="1:291" x14ac:dyDescent="0.2">
      <c r="A1590" s="196">
        <f t="shared" si="2498"/>
        <v>44248</v>
      </c>
      <c r="B1590" s="66">
        <f t="shared" si="2489"/>
        <v>4414.2156975399994</v>
      </c>
      <c r="C1590" s="66">
        <f t="shared" si="2512"/>
        <v>4386.4847239700002</v>
      </c>
      <c r="D1590" s="77">
        <f t="shared" si="2499"/>
        <v>5560.59</v>
      </c>
      <c r="E1590" s="67">
        <f>VLOOKUP(A1589,[1]Plan1!$DQ$117:$DS$314,3)</f>
        <v>5574.49</v>
      </c>
      <c r="F1590" s="11">
        <f t="shared" si="2500"/>
        <v>44222</v>
      </c>
      <c r="G1590" s="73">
        <f t="shared" si="2490"/>
        <v>2.4997347403781234E-3</v>
      </c>
      <c r="H1590" s="11">
        <f t="shared" si="2501"/>
        <v>44252</v>
      </c>
      <c r="I1590" s="11">
        <f t="shared" si="2491"/>
        <v>44252</v>
      </c>
      <c r="J1590" s="1">
        <f t="shared" si="2502"/>
        <v>21</v>
      </c>
      <c r="K1590" s="1">
        <f t="shared" si="2503"/>
        <v>18</v>
      </c>
      <c r="L1590" s="66">
        <f t="shared" si="2492"/>
        <v>1.00214224</v>
      </c>
      <c r="M1590" s="70">
        <f t="shared" si="2513"/>
        <v>1.0135003600000001</v>
      </c>
      <c r="N1590" s="70">
        <f t="shared" si="2507"/>
        <v>1.1729888115116665</v>
      </c>
      <c r="O1590" s="66">
        <f t="shared" si="2509"/>
        <v>1.1755016300000001</v>
      </c>
      <c r="P1590" s="66">
        <f t="shared" si="2493"/>
        <v>4395.8816269999998</v>
      </c>
      <c r="Q1590" s="74">
        <f t="shared" si="2494"/>
        <v>0</v>
      </c>
      <c r="R1590" s="75">
        <f t="shared" si="2510"/>
        <v>0</v>
      </c>
      <c r="S1590" s="66">
        <f t="shared" si="2511"/>
        <v>0</v>
      </c>
      <c r="T1590" s="10">
        <f t="shared" si="2504"/>
        <v>0.06</v>
      </c>
      <c r="U1590" s="74">
        <f t="shared" si="2508"/>
        <v>18</v>
      </c>
      <c r="V1590" s="74">
        <v>252</v>
      </c>
      <c r="W1590" s="70">
        <f t="shared" si="2495"/>
        <v>1.004170738</v>
      </c>
      <c r="X1590" s="66">
        <f t="shared" si="2496"/>
        <v>18.334070539999999</v>
      </c>
      <c r="Y1590" s="66">
        <v>0</v>
      </c>
      <c r="Z1590" s="67">
        <f t="shared" si="2497"/>
        <v>0</v>
      </c>
      <c r="AA1590" s="68" t="str">
        <f t="shared" si="2505"/>
        <v>A+INCORP J=</v>
      </c>
      <c r="AB1590" s="11">
        <f t="shared" si="2506"/>
        <v>44252</v>
      </c>
      <c r="AC1590" s="3"/>
      <c r="AD1590" s="1"/>
      <c r="AE1590" s="11"/>
      <c r="AF1590" s="5"/>
      <c r="AG1590" s="1"/>
      <c r="AH1590" s="1"/>
      <c r="AI1590" s="1"/>
      <c r="AJ1590" s="1"/>
      <c r="AK1590" s="10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5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5"/>
      <c r="HA1590" s="5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  <c r="JK1590" s="1"/>
      <c r="JL1590" s="1"/>
      <c r="JM1590" s="1"/>
      <c r="JN1590" s="1"/>
      <c r="JO1590" s="1"/>
      <c r="JP1590" s="1"/>
      <c r="JQ1590" s="1"/>
      <c r="JR1590" s="1"/>
      <c r="JS1590" s="1"/>
      <c r="JT1590" s="1"/>
      <c r="JU1590" s="1"/>
      <c r="JV1590" s="1"/>
      <c r="JW1590" s="1"/>
      <c r="JX1590" s="1"/>
      <c r="JY1590" s="3"/>
      <c r="JZ1590" s="1"/>
      <c r="KA1590" s="1"/>
      <c r="KB1590" s="1"/>
      <c r="KC1590" s="1"/>
      <c r="KD1590" s="1"/>
      <c r="KE1590" s="1"/>
    </row>
    <row r="1591" spans="1:291" x14ac:dyDescent="0.2">
      <c r="A1591" s="196">
        <f t="shared" si="2498"/>
        <v>44249</v>
      </c>
      <c r="B1591" s="66">
        <f t="shared" si="2489"/>
        <v>4414.2156975399994</v>
      </c>
      <c r="C1591" s="66">
        <f t="shared" si="2512"/>
        <v>4386.4847239700002</v>
      </c>
      <c r="D1591" s="77">
        <f t="shared" si="2499"/>
        <v>5560.59</v>
      </c>
      <c r="E1591" s="67">
        <f>VLOOKUP(A1590,[1]Plan1!$DQ$117:$DS$314,3)</f>
        <v>5574.49</v>
      </c>
      <c r="F1591" s="11">
        <f t="shared" si="2500"/>
        <v>44222</v>
      </c>
      <c r="G1591" s="73">
        <f t="shared" si="2490"/>
        <v>2.4997347403781234E-3</v>
      </c>
      <c r="H1591" s="11">
        <f t="shared" si="2501"/>
        <v>44252</v>
      </c>
      <c r="I1591" s="11">
        <f t="shared" si="2491"/>
        <v>44252</v>
      </c>
      <c r="J1591" s="1">
        <f t="shared" si="2502"/>
        <v>21</v>
      </c>
      <c r="K1591" s="1">
        <f t="shared" si="2503"/>
        <v>18</v>
      </c>
      <c r="L1591" s="66">
        <f t="shared" si="2492"/>
        <v>1.00214224</v>
      </c>
      <c r="M1591" s="70">
        <f t="shared" si="2513"/>
        <v>1.0135003600000001</v>
      </c>
      <c r="N1591" s="70">
        <f t="shared" si="2507"/>
        <v>1.1729888115116665</v>
      </c>
      <c r="O1591" s="66">
        <f t="shared" si="2509"/>
        <v>1.1755016300000001</v>
      </c>
      <c r="P1591" s="66">
        <f t="shared" si="2493"/>
        <v>4395.8816269999998</v>
      </c>
      <c r="Q1591" s="74">
        <f t="shared" si="2494"/>
        <v>0</v>
      </c>
      <c r="R1591" s="75">
        <f t="shared" si="2510"/>
        <v>0</v>
      </c>
      <c r="S1591" s="66">
        <f t="shared" si="2511"/>
        <v>0</v>
      </c>
      <c r="T1591" s="10">
        <f t="shared" si="2504"/>
        <v>0.06</v>
      </c>
      <c r="U1591" s="74">
        <f t="shared" si="2508"/>
        <v>18</v>
      </c>
      <c r="V1591" s="74">
        <v>252</v>
      </c>
      <c r="W1591" s="70">
        <f t="shared" si="2495"/>
        <v>1.004170738</v>
      </c>
      <c r="X1591" s="66">
        <f t="shared" si="2496"/>
        <v>18.334070539999999</v>
      </c>
      <c r="Y1591" s="66">
        <v>0</v>
      </c>
      <c r="Z1591" s="67">
        <f t="shared" si="2497"/>
        <v>0</v>
      </c>
      <c r="AA1591" s="68" t="str">
        <f t="shared" si="2505"/>
        <v>A+INCORP J=</v>
      </c>
      <c r="AB1591" s="11">
        <f t="shared" si="2506"/>
        <v>44252</v>
      </c>
      <c r="AC1591" s="3"/>
      <c r="AD1591" s="1"/>
      <c r="AE1591" s="11"/>
      <c r="AF1591" s="5"/>
      <c r="AG1591" s="1"/>
      <c r="AH1591" s="1"/>
      <c r="AI1591" s="1"/>
      <c r="AJ1591" s="1"/>
      <c r="AK1591" s="10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5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5"/>
      <c r="HA1591" s="5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  <c r="JK1591" s="1"/>
      <c r="JL1591" s="1"/>
      <c r="JM1591" s="1"/>
      <c r="JN1591" s="1"/>
      <c r="JO1591" s="1"/>
      <c r="JP1591" s="1"/>
      <c r="JQ1591" s="1"/>
      <c r="JR1591" s="1"/>
      <c r="JS1591" s="1"/>
      <c r="JT1591" s="1"/>
      <c r="JU1591" s="1"/>
      <c r="JV1591" s="1"/>
      <c r="JW1591" s="1"/>
      <c r="JX1591" s="1"/>
      <c r="JY1591" s="3"/>
      <c r="JZ1591" s="1"/>
      <c r="KA1591" s="1"/>
      <c r="KB1591" s="1"/>
      <c r="KC1591" s="1"/>
      <c r="KD1591" s="1"/>
      <c r="KE1591" s="1"/>
    </row>
    <row r="1592" spans="1:291" x14ac:dyDescent="0.2">
      <c r="A1592" s="196">
        <f t="shared" si="2498"/>
        <v>44250</v>
      </c>
      <c r="B1592" s="66">
        <f t="shared" si="2489"/>
        <v>4415.7614468399997</v>
      </c>
      <c r="C1592" s="66">
        <f t="shared" si="2512"/>
        <v>4386.4847239700002</v>
      </c>
      <c r="D1592" s="77">
        <f t="shared" si="2499"/>
        <v>5560.59</v>
      </c>
      <c r="E1592" s="67">
        <f>VLOOKUP(A1591,[1]Plan1!$DQ$117:$DS$314,3)</f>
        <v>5574.49</v>
      </c>
      <c r="F1592" s="11">
        <f t="shared" si="2500"/>
        <v>44222</v>
      </c>
      <c r="G1592" s="73">
        <f t="shared" si="2490"/>
        <v>2.4997347403781234E-3</v>
      </c>
      <c r="H1592" s="11">
        <f t="shared" si="2501"/>
        <v>44252</v>
      </c>
      <c r="I1592" s="11">
        <f t="shared" si="2491"/>
        <v>44252</v>
      </c>
      <c r="J1592" s="1">
        <f t="shared" si="2502"/>
        <v>21</v>
      </c>
      <c r="K1592" s="1">
        <f t="shared" si="2503"/>
        <v>19</v>
      </c>
      <c r="L1592" s="66">
        <f t="shared" si="2492"/>
        <v>1.0022613899999999</v>
      </c>
      <c r="M1592" s="70">
        <f t="shared" si="2513"/>
        <v>1.0135003600000001</v>
      </c>
      <c r="N1592" s="70">
        <f t="shared" si="2507"/>
        <v>1.1729888115116665</v>
      </c>
      <c r="O1592" s="66">
        <f t="shared" si="2509"/>
        <v>1.17564139</v>
      </c>
      <c r="P1592" s="66">
        <f t="shared" si="2493"/>
        <v>4396.4042766499997</v>
      </c>
      <c r="Q1592" s="74">
        <f t="shared" si="2494"/>
        <v>0</v>
      </c>
      <c r="R1592" s="75">
        <f t="shared" si="2510"/>
        <v>0</v>
      </c>
      <c r="S1592" s="66">
        <f t="shared" si="2511"/>
        <v>0</v>
      </c>
      <c r="T1592" s="10">
        <f t="shared" si="2504"/>
        <v>0.06</v>
      </c>
      <c r="U1592" s="74">
        <f t="shared" si="2508"/>
        <v>19</v>
      </c>
      <c r="V1592" s="74">
        <v>252</v>
      </c>
      <c r="W1592" s="70">
        <f t="shared" si="2495"/>
        <v>1.004402955</v>
      </c>
      <c r="X1592" s="66">
        <f t="shared" si="2496"/>
        <v>19.357170190000001</v>
      </c>
      <c r="Y1592" s="66">
        <v>0</v>
      </c>
      <c r="Z1592" s="67">
        <f t="shared" si="2497"/>
        <v>0</v>
      </c>
      <c r="AA1592" s="68" t="str">
        <f t="shared" si="2505"/>
        <v>A+INCORP J=</v>
      </c>
      <c r="AB1592" s="11">
        <f t="shared" si="2506"/>
        <v>44252</v>
      </c>
      <c r="AC1592" s="3"/>
      <c r="AD1592" s="1"/>
      <c r="AE1592" s="11"/>
      <c r="AF1592" s="5"/>
      <c r="AG1592" s="1"/>
      <c r="AH1592" s="1"/>
      <c r="AI1592" s="1"/>
      <c r="AJ1592" s="1"/>
      <c r="AK1592" s="10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5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5"/>
      <c r="HA1592" s="5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  <c r="JK1592" s="1"/>
      <c r="JL1592" s="1"/>
      <c r="JM1592" s="1"/>
      <c r="JN1592" s="1"/>
      <c r="JO1592" s="1"/>
      <c r="JP1592" s="1"/>
      <c r="JQ1592" s="1"/>
      <c r="JR1592" s="1"/>
      <c r="JS1592" s="1"/>
      <c r="JT1592" s="1"/>
      <c r="JU1592" s="1"/>
      <c r="JV1592" s="1"/>
      <c r="JW1592" s="1"/>
      <c r="JX1592" s="1"/>
      <c r="JY1592" s="3"/>
      <c r="JZ1592" s="1"/>
      <c r="KA1592" s="1"/>
      <c r="KB1592" s="1"/>
      <c r="KC1592" s="1"/>
      <c r="KD1592" s="1"/>
      <c r="KE1592" s="1"/>
    </row>
    <row r="1593" spans="1:291" x14ac:dyDescent="0.2">
      <c r="A1593" s="196">
        <f t="shared" si="2498"/>
        <v>44251</v>
      </c>
      <c r="B1593" s="66">
        <f t="shared" si="2489"/>
        <v>4417.3077203799994</v>
      </c>
      <c r="C1593" s="66">
        <f t="shared" si="2512"/>
        <v>4386.4847239700002</v>
      </c>
      <c r="D1593" s="77">
        <f t="shared" si="2499"/>
        <v>5560.59</v>
      </c>
      <c r="E1593" s="67">
        <f>VLOOKUP(A1592,[1]Plan1!$DQ$117:$DS$314,3)</f>
        <v>5574.49</v>
      </c>
      <c r="F1593" s="11">
        <f t="shared" si="2500"/>
        <v>44222</v>
      </c>
      <c r="G1593" s="73">
        <f t="shared" si="2490"/>
        <v>2.4997347403781234E-3</v>
      </c>
      <c r="H1593" s="11">
        <f t="shared" si="2501"/>
        <v>44252</v>
      </c>
      <c r="I1593" s="11">
        <f t="shared" si="2491"/>
        <v>44252</v>
      </c>
      <c r="J1593" s="1">
        <f t="shared" si="2502"/>
        <v>21</v>
      </c>
      <c r="K1593" s="1">
        <f t="shared" si="2503"/>
        <v>20</v>
      </c>
      <c r="L1593" s="66">
        <f t="shared" si="2492"/>
        <v>1.00238055</v>
      </c>
      <c r="M1593" s="70">
        <f t="shared" si="2513"/>
        <v>1.0135003600000001</v>
      </c>
      <c r="N1593" s="70">
        <f t="shared" si="2507"/>
        <v>1.1729888115116665</v>
      </c>
      <c r="O1593" s="66">
        <f t="shared" si="2509"/>
        <v>1.17578117</v>
      </c>
      <c r="P1593" s="66">
        <f t="shared" si="2493"/>
        <v>4396.9269701699995</v>
      </c>
      <c r="Q1593" s="74">
        <f t="shared" si="2494"/>
        <v>0</v>
      </c>
      <c r="R1593" s="75">
        <f t="shared" si="2510"/>
        <v>0</v>
      </c>
      <c r="S1593" s="66">
        <f t="shared" si="2511"/>
        <v>0</v>
      </c>
      <c r="T1593" s="10">
        <f t="shared" si="2504"/>
        <v>0.06</v>
      </c>
      <c r="U1593" s="74">
        <f t="shared" si="2508"/>
        <v>20</v>
      </c>
      <c r="V1593" s="74">
        <v>252</v>
      </c>
      <c r="W1593" s="70">
        <f t="shared" si="2495"/>
        <v>1.004635226</v>
      </c>
      <c r="X1593" s="66">
        <f t="shared" si="2496"/>
        <v>20.380750209999999</v>
      </c>
      <c r="Y1593" s="66">
        <v>0</v>
      </c>
      <c r="Z1593" s="67">
        <f t="shared" si="2497"/>
        <v>0</v>
      </c>
      <c r="AA1593" s="68" t="str">
        <f t="shared" si="2505"/>
        <v>A+INCORP J=</v>
      </c>
      <c r="AB1593" s="11">
        <f t="shared" si="2506"/>
        <v>44252</v>
      </c>
      <c r="AC1593" s="3"/>
      <c r="AD1593" s="1"/>
      <c r="AE1593" s="11"/>
      <c r="AF1593" s="5"/>
      <c r="AG1593" s="1"/>
      <c r="AH1593" s="1"/>
      <c r="AI1593" s="1"/>
      <c r="AJ1593" s="1"/>
      <c r="AK1593" s="10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5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5"/>
      <c r="HA1593" s="5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  <c r="JK1593" s="1"/>
      <c r="JL1593" s="1"/>
      <c r="JM1593" s="1"/>
      <c r="JN1593" s="1"/>
      <c r="JO1593" s="1"/>
      <c r="JP1593" s="1"/>
      <c r="JQ1593" s="1"/>
      <c r="JR1593" s="1"/>
      <c r="JS1593" s="1"/>
      <c r="JT1593" s="1"/>
      <c r="JU1593" s="1"/>
      <c r="JV1593" s="1"/>
      <c r="JW1593" s="1"/>
      <c r="JX1593" s="1"/>
      <c r="JY1593" s="3"/>
      <c r="JZ1593" s="1"/>
      <c r="KA1593" s="1"/>
      <c r="KB1593" s="1"/>
      <c r="KC1593" s="1"/>
      <c r="KD1593" s="1"/>
      <c r="KE1593" s="1"/>
    </row>
    <row r="1594" spans="1:291" x14ac:dyDescent="0.2">
      <c r="A1594" s="196">
        <f t="shared" si="2498"/>
        <v>44252</v>
      </c>
      <c r="B1594" s="66">
        <f t="shared" si="2489"/>
        <v>4418.8545623500004</v>
      </c>
      <c r="C1594" s="66">
        <f t="shared" si="2512"/>
        <v>4386.4847239700002</v>
      </c>
      <c r="D1594" s="77">
        <f t="shared" si="2499"/>
        <v>5560.59</v>
      </c>
      <c r="E1594" s="67">
        <f>VLOOKUP(A1593,[1]Plan1!$DQ$117:$DS$314,3)</f>
        <v>5574.49</v>
      </c>
      <c r="F1594" s="11">
        <f t="shared" si="2500"/>
        <v>44222</v>
      </c>
      <c r="G1594" s="73">
        <f t="shared" si="2490"/>
        <v>2.4997347403781234E-3</v>
      </c>
      <c r="H1594" s="11">
        <f t="shared" si="2501"/>
        <v>44280</v>
      </c>
      <c r="I1594" s="11">
        <f t="shared" si="2491"/>
        <v>44252</v>
      </c>
      <c r="J1594" s="1">
        <f t="shared" si="2502"/>
        <v>21</v>
      </c>
      <c r="K1594" s="1">
        <f t="shared" si="2503"/>
        <v>21</v>
      </c>
      <c r="L1594" s="66">
        <f t="shared" si="2492"/>
        <v>1.00249973</v>
      </c>
      <c r="M1594" s="70">
        <f t="shared" si="2513"/>
        <v>1.0135003600000001</v>
      </c>
      <c r="N1594" s="70">
        <f t="shared" si="2507"/>
        <v>1.1729888115116665</v>
      </c>
      <c r="O1594" s="66">
        <f t="shared" si="2509"/>
        <v>1.17592096</v>
      </c>
      <c r="P1594" s="66">
        <f t="shared" si="2493"/>
        <v>4397.4497514200002</v>
      </c>
      <c r="Q1594" s="74">
        <f t="shared" si="2494"/>
        <v>52</v>
      </c>
      <c r="R1594" s="75">
        <f t="shared" si="2510"/>
        <v>0.70972776514821201</v>
      </c>
      <c r="S1594" s="66">
        <f t="shared" si="2511"/>
        <v>3113.21</v>
      </c>
      <c r="T1594" s="10">
        <f t="shared" si="2504"/>
        <v>0.06</v>
      </c>
      <c r="U1594" s="74">
        <f t="shared" si="2508"/>
        <v>21</v>
      </c>
      <c r="V1594" s="74">
        <v>252</v>
      </c>
      <c r="W1594" s="70">
        <f t="shared" si="2495"/>
        <v>1.004867551</v>
      </c>
      <c r="X1594" s="66">
        <f t="shared" si="2496"/>
        <v>21.40481093</v>
      </c>
      <c r="Y1594" s="66">
        <v>0</v>
      </c>
      <c r="Z1594" s="67">
        <f t="shared" si="2497"/>
        <v>3134.6148109300002</v>
      </c>
      <c r="AA1594" s="68" t="str">
        <f t="shared" si="2505"/>
        <v>A+INCORP J=</v>
      </c>
      <c r="AB1594" s="11">
        <f t="shared" si="2506"/>
        <v>44252</v>
      </c>
      <c r="AC1594" s="3"/>
      <c r="AD1594" s="1"/>
      <c r="AE1594" s="11"/>
      <c r="AF1594" s="5"/>
      <c r="AG1594" s="1"/>
      <c r="AH1594" s="1"/>
      <c r="AI1594" s="1"/>
      <c r="AJ1594" s="1"/>
      <c r="AK1594" s="10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5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5"/>
      <c r="HA1594" s="5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  <c r="JK1594" s="1"/>
      <c r="JL1594" s="1"/>
      <c r="JM1594" s="1"/>
      <c r="JN1594" s="1"/>
      <c r="JO1594" s="1"/>
      <c r="JP1594" s="1"/>
      <c r="JQ1594" s="1"/>
      <c r="JR1594" s="1"/>
      <c r="JS1594" s="1"/>
      <c r="JT1594" s="1"/>
      <c r="JU1594" s="1"/>
      <c r="JV1594" s="1"/>
      <c r="JW1594" s="1"/>
      <c r="JX1594" s="1"/>
      <c r="JY1594" s="3"/>
      <c r="JZ1594" s="1"/>
      <c r="KA1594" s="1"/>
      <c r="KB1594" s="1"/>
      <c r="KC1594" s="1"/>
      <c r="KD1594" s="1"/>
      <c r="KE1594" s="1"/>
    </row>
    <row r="1595" spans="1:291" x14ac:dyDescent="0.2">
      <c r="A1595" s="196">
        <f t="shared" si="2498"/>
        <v>44253</v>
      </c>
      <c r="B1595" s="66">
        <f t="shared" si="2489"/>
        <v>1306.5057550900001</v>
      </c>
      <c r="C1595" s="66">
        <f t="shared" si="2512"/>
        <v>1305.6445623499999</v>
      </c>
      <c r="D1595" s="77">
        <f t="shared" si="2499"/>
        <v>5574.49</v>
      </c>
      <c r="E1595" s="67">
        <f>VLOOKUP(A1594,[1]Plan1!$DQ$117:$DS$314,3)</f>
        <v>5622.43</v>
      </c>
      <c r="F1595" s="11">
        <f t="shared" si="2500"/>
        <v>44253</v>
      </c>
      <c r="G1595" s="73">
        <f t="shared" si="2490"/>
        <v>8.5998898553949488E-3</v>
      </c>
      <c r="H1595" s="11">
        <f t="shared" si="2501"/>
        <v>44280</v>
      </c>
      <c r="I1595" s="11">
        <f t="shared" si="2491"/>
        <v>44280</v>
      </c>
      <c r="J1595" s="1">
        <f t="shared" si="2502"/>
        <v>20</v>
      </c>
      <c r="K1595" s="1">
        <f t="shared" si="2503"/>
        <v>1</v>
      </c>
      <c r="L1595" s="66">
        <f t="shared" si="2492"/>
        <v>1.00042824</v>
      </c>
      <c r="M1595" s="70">
        <f t="shared" si="2513"/>
        <v>1.00249973</v>
      </c>
      <c r="N1595" s="70">
        <f t="shared" si="2507"/>
        <v>1.1759209668334665</v>
      </c>
      <c r="O1595" s="66">
        <f t="shared" si="2509"/>
        <v>1.17642454</v>
      </c>
      <c r="P1595" s="66">
        <f t="shared" si="2493"/>
        <v>1306.20369157</v>
      </c>
      <c r="Q1595" s="74">
        <f t="shared" si="2494"/>
        <v>0</v>
      </c>
      <c r="R1595" s="75">
        <f t="shared" si="2510"/>
        <v>0</v>
      </c>
      <c r="S1595" s="66">
        <f t="shared" si="2511"/>
        <v>0</v>
      </c>
      <c r="T1595" s="10">
        <f t="shared" si="2504"/>
        <v>0.06</v>
      </c>
      <c r="U1595" s="74">
        <f t="shared" si="2508"/>
        <v>1</v>
      </c>
      <c r="V1595" s="74">
        <v>252</v>
      </c>
      <c r="W1595" s="70">
        <f t="shared" si="2495"/>
        <v>1.0002312529999999</v>
      </c>
      <c r="X1595" s="66">
        <f t="shared" si="2496"/>
        <v>0.30206351999999997</v>
      </c>
      <c r="Y1595" s="66">
        <v>0</v>
      </c>
      <c r="Z1595" s="67">
        <f t="shared" si="2497"/>
        <v>0</v>
      </c>
      <c r="AA1595" s="68" t="str">
        <f t="shared" si="2505"/>
        <v>A+INCORP J=</v>
      </c>
      <c r="AB1595" s="11">
        <f t="shared" si="2506"/>
        <v>44280</v>
      </c>
      <c r="AC1595" s="3"/>
      <c r="AD1595" s="1"/>
      <c r="AE1595" s="11"/>
      <c r="AF1595" s="5"/>
      <c r="AG1595" s="1"/>
      <c r="AH1595" s="1"/>
      <c r="AI1595" s="1"/>
      <c r="AJ1595" s="1"/>
      <c r="AK1595" s="10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5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5"/>
      <c r="HA1595" s="5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  <c r="JK1595" s="1"/>
      <c r="JL1595" s="1"/>
      <c r="JM1595" s="1"/>
      <c r="JN1595" s="1"/>
      <c r="JO1595" s="1"/>
      <c r="JP1595" s="1"/>
      <c r="JQ1595" s="1"/>
      <c r="JR1595" s="1"/>
      <c r="JS1595" s="1"/>
      <c r="JT1595" s="1"/>
      <c r="JU1595" s="1"/>
      <c r="JV1595" s="1"/>
      <c r="JW1595" s="1"/>
      <c r="JX1595" s="1"/>
      <c r="JY1595" s="3"/>
      <c r="JZ1595" s="1"/>
      <c r="KA1595" s="1"/>
      <c r="KB1595" s="1"/>
      <c r="KC1595" s="1"/>
      <c r="KD1595" s="1"/>
      <c r="KE1595" s="1"/>
    </row>
    <row r="1596" spans="1:291" x14ac:dyDescent="0.2">
      <c r="A1596" s="196">
        <f t="shared" si="2498"/>
        <v>44254</v>
      </c>
      <c r="B1596" s="66">
        <f t="shared" si="2489"/>
        <v>1307.3675238800001</v>
      </c>
      <c r="C1596" s="66">
        <f t="shared" si="2512"/>
        <v>1305.6445623499999</v>
      </c>
      <c r="D1596" s="77">
        <f t="shared" si="2499"/>
        <v>5574.49</v>
      </c>
      <c r="E1596" s="67">
        <f>VLOOKUP(A1595,[1]Plan1!$DQ$117:$DS$314,3)</f>
        <v>5622.43</v>
      </c>
      <c r="F1596" s="11">
        <f t="shared" si="2500"/>
        <v>44253</v>
      </c>
      <c r="G1596" s="73">
        <f t="shared" si="2490"/>
        <v>8.5998898553949488E-3</v>
      </c>
      <c r="H1596" s="11">
        <f t="shared" si="2501"/>
        <v>44280</v>
      </c>
      <c r="I1596" s="11">
        <f t="shared" si="2491"/>
        <v>44280</v>
      </c>
      <c r="J1596" s="1">
        <f t="shared" si="2502"/>
        <v>20</v>
      </c>
      <c r="K1596" s="1">
        <f t="shared" si="2503"/>
        <v>2</v>
      </c>
      <c r="L1596" s="66">
        <f t="shared" si="2492"/>
        <v>1.0008566699999999</v>
      </c>
      <c r="M1596" s="70">
        <f t="shared" si="2513"/>
        <v>1.00249973</v>
      </c>
      <c r="N1596" s="70">
        <f t="shared" si="2507"/>
        <v>1.1759209668334665</v>
      </c>
      <c r="O1596" s="66">
        <f t="shared" si="2509"/>
        <v>1.1769283399999999</v>
      </c>
      <c r="P1596" s="66">
        <f t="shared" si="2493"/>
        <v>1306.7630688700001</v>
      </c>
      <c r="Q1596" s="74">
        <f t="shared" si="2494"/>
        <v>0</v>
      </c>
      <c r="R1596" s="75">
        <f t="shared" si="2510"/>
        <v>0</v>
      </c>
      <c r="S1596" s="66">
        <f t="shared" si="2511"/>
        <v>0</v>
      </c>
      <c r="T1596" s="10">
        <f t="shared" si="2504"/>
        <v>0.06</v>
      </c>
      <c r="U1596" s="74">
        <f t="shared" si="2508"/>
        <v>2</v>
      </c>
      <c r="V1596" s="74">
        <v>252</v>
      </c>
      <c r="W1596" s="70">
        <f t="shared" si="2495"/>
        <v>1.000462559</v>
      </c>
      <c r="X1596" s="66">
        <f t="shared" si="2496"/>
        <v>0.60445501000000001</v>
      </c>
      <c r="Y1596" s="66">
        <v>0</v>
      </c>
      <c r="Z1596" s="67">
        <f t="shared" si="2497"/>
        <v>0</v>
      </c>
      <c r="AA1596" s="68" t="str">
        <f t="shared" si="2505"/>
        <v>A+INCORP J=</v>
      </c>
      <c r="AB1596" s="11">
        <f t="shared" si="2506"/>
        <v>44280</v>
      </c>
      <c r="AC1596" s="3"/>
      <c r="AD1596" s="1"/>
      <c r="AE1596" s="11"/>
      <c r="AF1596" s="5"/>
      <c r="AG1596" s="1"/>
      <c r="AH1596" s="1"/>
      <c r="AI1596" s="1"/>
      <c r="AJ1596" s="1"/>
      <c r="AK1596" s="10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5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5"/>
      <c r="HA1596" s="5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  <c r="JK1596" s="1"/>
      <c r="JL1596" s="1"/>
      <c r="JM1596" s="1"/>
      <c r="JN1596" s="1"/>
      <c r="JO1596" s="1"/>
      <c r="JP1596" s="1"/>
      <c r="JQ1596" s="1"/>
      <c r="JR1596" s="1"/>
      <c r="JS1596" s="1"/>
      <c r="JT1596" s="1"/>
      <c r="JU1596" s="1"/>
      <c r="JV1596" s="1"/>
      <c r="JW1596" s="1"/>
      <c r="JX1596" s="1"/>
      <c r="JY1596" s="3"/>
      <c r="JZ1596" s="1"/>
      <c r="KA1596" s="1"/>
      <c r="KB1596" s="1"/>
      <c r="KC1596" s="1"/>
      <c r="KD1596" s="1"/>
      <c r="KE1596" s="1"/>
    </row>
    <row r="1597" spans="1:291" x14ac:dyDescent="0.2">
      <c r="A1597" s="196">
        <f t="shared" si="2498"/>
        <v>44255</v>
      </c>
      <c r="B1597" s="66">
        <f t="shared" si="2489"/>
        <v>1307.3675238800001</v>
      </c>
      <c r="C1597" s="66">
        <f t="shared" si="2512"/>
        <v>1305.6445623499999</v>
      </c>
      <c r="D1597" s="77">
        <f t="shared" si="2499"/>
        <v>5574.49</v>
      </c>
      <c r="E1597" s="67">
        <f>VLOOKUP(A1596,[1]Plan1!$DQ$117:$DS$314,3)</f>
        <v>5622.43</v>
      </c>
      <c r="F1597" s="11">
        <f t="shared" si="2500"/>
        <v>44253</v>
      </c>
      <c r="G1597" s="73">
        <f t="shared" si="2490"/>
        <v>8.5998898553949488E-3</v>
      </c>
      <c r="H1597" s="11">
        <f t="shared" si="2501"/>
        <v>44280</v>
      </c>
      <c r="I1597" s="11">
        <f t="shared" si="2491"/>
        <v>44280</v>
      </c>
      <c r="J1597" s="1">
        <f t="shared" si="2502"/>
        <v>20</v>
      </c>
      <c r="K1597" s="1">
        <f t="shared" si="2503"/>
        <v>2</v>
      </c>
      <c r="L1597" s="66">
        <f t="shared" si="2492"/>
        <v>1.0008566699999999</v>
      </c>
      <c r="M1597" s="70">
        <f t="shared" si="2513"/>
        <v>1.00249973</v>
      </c>
      <c r="N1597" s="70">
        <f t="shared" si="2507"/>
        <v>1.1759209668334665</v>
      </c>
      <c r="O1597" s="66">
        <f t="shared" si="2509"/>
        <v>1.1769283399999999</v>
      </c>
      <c r="P1597" s="66">
        <f t="shared" si="2493"/>
        <v>1306.7630688700001</v>
      </c>
      <c r="Q1597" s="74">
        <f t="shared" si="2494"/>
        <v>0</v>
      </c>
      <c r="R1597" s="75">
        <f t="shared" si="2510"/>
        <v>0</v>
      </c>
      <c r="S1597" s="66">
        <f t="shared" si="2511"/>
        <v>0</v>
      </c>
      <c r="T1597" s="10">
        <f t="shared" si="2504"/>
        <v>0.06</v>
      </c>
      <c r="U1597" s="74">
        <f t="shared" si="2508"/>
        <v>2</v>
      </c>
      <c r="V1597" s="74">
        <v>252</v>
      </c>
      <c r="W1597" s="70">
        <f t="shared" si="2495"/>
        <v>1.000462559</v>
      </c>
      <c r="X1597" s="66">
        <f t="shared" si="2496"/>
        <v>0.60445501000000001</v>
      </c>
      <c r="Y1597" s="66">
        <v>0</v>
      </c>
      <c r="Z1597" s="67">
        <f t="shared" si="2497"/>
        <v>0</v>
      </c>
      <c r="AA1597" s="68" t="str">
        <f t="shared" si="2505"/>
        <v>A+INCORP J=</v>
      </c>
      <c r="AB1597" s="11">
        <f t="shared" si="2506"/>
        <v>44280</v>
      </c>
      <c r="AC1597" s="3"/>
      <c r="AD1597" s="1"/>
      <c r="AE1597" s="11"/>
      <c r="AF1597" s="5"/>
      <c r="AG1597" s="1"/>
      <c r="AH1597" s="1"/>
      <c r="AI1597" s="1"/>
      <c r="AJ1597" s="1"/>
      <c r="AK1597" s="10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5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5"/>
      <c r="HA1597" s="5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  <c r="JK1597" s="1"/>
      <c r="JL1597" s="1"/>
      <c r="JM1597" s="1"/>
      <c r="JN1597" s="1"/>
      <c r="JO1597" s="1"/>
      <c r="JP1597" s="1"/>
      <c r="JQ1597" s="1"/>
      <c r="JR1597" s="1"/>
      <c r="JS1597" s="1"/>
      <c r="JT1597" s="1"/>
      <c r="JU1597" s="1"/>
      <c r="JV1597" s="1"/>
      <c r="JW1597" s="1"/>
      <c r="JX1597" s="1"/>
      <c r="JY1597" s="3"/>
      <c r="JZ1597" s="1"/>
      <c r="KA1597" s="1"/>
      <c r="KB1597" s="1"/>
      <c r="KC1597" s="1"/>
      <c r="KD1597" s="1"/>
      <c r="KE1597" s="1"/>
    </row>
    <row r="1598" spans="1:291" x14ac:dyDescent="0.2">
      <c r="A1598" s="196">
        <f t="shared" si="2498"/>
        <v>44256</v>
      </c>
      <c r="B1598" s="66">
        <f t="shared" si="2489"/>
        <v>1307.3675238800001</v>
      </c>
      <c r="C1598" s="66">
        <f t="shared" si="2512"/>
        <v>1305.6445623499999</v>
      </c>
      <c r="D1598" s="77">
        <f t="shared" si="2499"/>
        <v>5574.49</v>
      </c>
      <c r="E1598" s="67">
        <f>VLOOKUP(A1597,[1]Plan1!$DQ$117:$DS$314,3)</f>
        <v>5622.43</v>
      </c>
      <c r="F1598" s="11">
        <f t="shared" si="2500"/>
        <v>44253</v>
      </c>
      <c r="G1598" s="73">
        <f t="shared" si="2490"/>
        <v>8.5998898553949488E-3</v>
      </c>
      <c r="H1598" s="11">
        <f t="shared" si="2501"/>
        <v>44280</v>
      </c>
      <c r="I1598" s="11">
        <f t="shared" si="2491"/>
        <v>44280</v>
      </c>
      <c r="J1598" s="1">
        <f t="shared" si="2502"/>
        <v>20</v>
      </c>
      <c r="K1598" s="1">
        <f t="shared" si="2503"/>
        <v>2</v>
      </c>
      <c r="L1598" s="66">
        <f t="shared" si="2492"/>
        <v>1.0008566699999999</v>
      </c>
      <c r="M1598" s="70">
        <f t="shared" si="2513"/>
        <v>1.00249973</v>
      </c>
      <c r="N1598" s="70">
        <f t="shared" si="2507"/>
        <v>1.1759209668334665</v>
      </c>
      <c r="O1598" s="66">
        <f t="shared" si="2509"/>
        <v>1.1769283399999999</v>
      </c>
      <c r="P1598" s="66">
        <f t="shared" si="2493"/>
        <v>1306.7630688700001</v>
      </c>
      <c r="Q1598" s="74">
        <f t="shared" si="2494"/>
        <v>0</v>
      </c>
      <c r="R1598" s="75">
        <f t="shared" si="2510"/>
        <v>0</v>
      </c>
      <c r="S1598" s="66">
        <f t="shared" si="2511"/>
        <v>0</v>
      </c>
      <c r="T1598" s="10">
        <f t="shared" si="2504"/>
        <v>0.06</v>
      </c>
      <c r="U1598" s="74">
        <f t="shared" si="2508"/>
        <v>2</v>
      </c>
      <c r="V1598" s="74">
        <v>252</v>
      </c>
      <c r="W1598" s="70">
        <f t="shared" si="2495"/>
        <v>1.000462559</v>
      </c>
      <c r="X1598" s="66">
        <f t="shared" si="2496"/>
        <v>0.60445501000000001</v>
      </c>
      <c r="Y1598" s="66">
        <v>0</v>
      </c>
      <c r="Z1598" s="67">
        <f t="shared" si="2497"/>
        <v>0</v>
      </c>
      <c r="AA1598" s="68" t="str">
        <f t="shared" si="2505"/>
        <v>A+INCORP J=</v>
      </c>
      <c r="AB1598" s="11">
        <f t="shared" si="2506"/>
        <v>44280</v>
      </c>
      <c r="AC1598" s="3"/>
      <c r="AD1598" s="1"/>
      <c r="AE1598" s="11"/>
      <c r="AF1598" s="5"/>
      <c r="AG1598" s="1"/>
      <c r="AH1598" s="1"/>
      <c r="AI1598" s="1"/>
      <c r="AJ1598" s="1"/>
      <c r="AK1598" s="10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5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5"/>
      <c r="HA1598" s="5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  <c r="JK1598" s="1"/>
      <c r="JL1598" s="1"/>
      <c r="JM1598" s="1"/>
      <c r="JN1598" s="1"/>
      <c r="JO1598" s="1"/>
      <c r="JP1598" s="1"/>
      <c r="JQ1598" s="1"/>
      <c r="JR1598" s="1"/>
      <c r="JS1598" s="1"/>
      <c r="JT1598" s="1"/>
      <c r="JU1598" s="1"/>
      <c r="JV1598" s="1"/>
      <c r="JW1598" s="1"/>
      <c r="JX1598" s="1"/>
      <c r="JY1598" s="3"/>
      <c r="JZ1598" s="1"/>
      <c r="KA1598" s="1"/>
      <c r="KB1598" s="1"/>
      <c r="KC1598" s="1"/>
      <c r="KD1598" s="1"/>
      <c r="KE1598" s="1"/>
    </row>
    <row r="1599" spans="1:291" x14ac:dyDescent="0.2">
      <c r="A1599" s="196">
        <f t="shared" si="2498"/>
        <v>44257</v>
      </c>
      <c r="B1599" s="66">
        <f t="shared" si="2489"/>
        <v>1308.22986898</v>
      </c>
      <c r="C1599" s="66">
        <f t="shared" si="2512"/>
        <v>1305.6445623499999</v>
      </c>
      <c r="D1599" s="77">
        <f t="shared" si="2499"/>
        <v>5574.49</v>
      </c>
      <c r="E1599" s="67">
        <f>VLOOKUP(A1598,[1]Plan1!$DQ$117:$DS$314,3)</f>
        <v>5622.43</v>
      </c>
      <c r="F1599" s="11">
        <f t="shared" si="2500"/>
        <v>44253</v>
      </c>
      <c r="G1599" s="73">
        <f t="shared" si="2490"/>
        <v>8.5998898553949488E-3</v>
      </c>
      <c r="H1599" s="11">
        <f t="shared" si="2501"/>
        <v>44280</v>
      </c>
      <c r="I1599" s="11">
        <f t="shared" si="2491"/>
        <v>44280</v>
      </c>
      <c r="J1599" s="1">
        <f t="shared" si="2502"/>
        <v>20</v>
      </c>
      <c r="K1599" s="1">
        <f t="shared" si="2503"/>
        <v>3</v>
      </c>
      <c r="L1599" s="66">
        <f t="shared" si="2492"/>
        <v>1.00128529</v>
      </c>
      <c r="M1599" s="70">
        <f t="shared" si="2513"/>
        <v>1.00249973</v>
      </c>
      <c r="N1599" s="70">
        <f t="shared" si="2507"/>
        <v>1.1759209668334665</v>
      </c>
      <c r="O1599" s="66">
        <f t="shared" si="2509"/>
        <v>1.1774323600000001</v>
      </c>
      <c r="P1599" s="66">
        <f t="shared" si="2493"/>
        <v>1307.3226942399999</v>
      </c>
      <c r="Q1599" s="74">
        <f t="shared" si="2494"/>
        <v>0</v>
      </c>
      <c r="R1599" s="75">
        <f t="shared" si="2510"/>
        <v>0</v>
      </c>
      <c r="S1599" s="66">
        <f t="shared" si="2511"/>
        <v>0</v>
      </c>
      <c r="T1599" s="10">
        <f t="shared" si="2504"/>
        <v>0.06</v>
      </c>
      <c r="U1599" s="74">
        <f t="shared" si="2508"/>
        <v>3</v>
      </c>
      <c r="V1599" s="74">
        <v>252</v>
      </c>
      <c r="W1599" s="70">
        <f t="shared" si="2495"/>
        <v>1.0006939180000001</v>
      </c>
      <c r="X1599" s="66">
        <f t="shared" si="2496"/>
        <v>0.90717473999999998</v>
      </c>
      <c r="Y1599" s="66">
        <v>0</v>
      </c>
      <c r="Z1599" s="67">
        <f t="shared" si="2497"/>
        <v>0</v>
      </c>
      <c r="AA1599" s="68" t="str">
        <f t="shared" si="2505"/>
        <v>A+INCORP J=</v>
      </c>
      <c r="AB1599" s="11">
        <f t="shared" si="2506"/>
        <v>44280</v>
      </c>
      <c r="AC1599" s="3"/>
      <c r="AD1599" s="1"/>
      <c r="AE1599" s="11"/>
      <c r="AF1599" s="5"/>
      <c r="AG1599" s="1"/>
      <c r="AH1599" s="1"/>
      <c r="AI1599" s="1"/>
      <c r="AJ1599" s="1"/>
      <c r="AK1599" s="10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5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5"/>
      <c r="HA1599" s="5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  <c r="JK1599" s="1"/>
      <c r="JL1599" s="1"/>
      <c r="JM1599" s="1"/>
      <c r="JN1599" s="1"/>
      <c r="JO1599" s="1"/>
      <c r="JP1599" s="1"/>
      <c r="JQ1599" s="1"/>
      <c r="JR1599" s="1"/>
      <c r="JS1599" s="1"/>
      <c r="JT1599" s="1"/>
      <c r="JU1599" s="1"/>
      <c r="JV1599" s="1"/>
      <c r="JW1599" s="1"/>
      <c r="JX1599" s="1"/>
      <c r="JY1599" s="3"/>
      <c r="JZ1599" s="1"/>
      <c r="KA1599" s="1"/>
      <c r="KB1599" s="1"/>
      <c r="KC1599" s="1"/>
      <c r="KD1599" s="1"/>
      <c r="KE1599" s="1"/>
    </row>
    <row r="1600" spans="1:291" x14ac:dyDescent="0.2">
      <c r="A1600" s="196">
        <f t="shared" si="2498"/>
        <v>44258</v>
      </c>
      <c r="B1600" s="66">
        <f t="shared" si="2489"/>
        <v>1309.0927789</v>
      </c>
      <c r="C1600" s="66">
        <f t="shared" si="2512"/>
        <v>1305.6445623499999</v>
      </c>
      <c r="D1600" s="77">
        <f t="shared" si="2499"/>
        <v>5574.49</v>
      </c>
      <c r="E1600" s="67">
        <f>VLOOKUP(A1599,[1]Plan1!$DQ$117:$DS$314,3)</f>
        <v>5622.43</v>
      </c>
      <c r="F1600" s="11">
        <f t="shared" si="2500"/>
        <v>44253</v>
      </c>
      <c r="G1600" s="73">
        <f t="shared" si="2490"/>
        <v>8.5998898553949488E-3</v>
      </c>
      <c r="H1600" s="11">
        <f t="shared" si="2501"/>
        <v>44280</v>
      </c>
      <c r="I1600" s="11">
        <f t="shared" si="2491"/>
        <v>44280</v>
      </c>
      <c r="J1600" s="1">
        <f t="shared" si="2502"/>
        <v>20</v>
      </c>
      <c r="K1600" s="1">
        <f t="shared" si="2503"/>
        <v>4</v>
      </c>
      <c r="L1600" s="66">
        <f t="shared" si="2492"/>
        <v>1.0017140899999999</v>
      </c>
      <c r="M1600" s="70">
        <f t="shared" si="2513"/>
        <v>1.00249973</v>
      </c>
      <c r="N1600" s="70">
        <f t="shared" si="2507"/>
        <v>1.1759209668334665</v>
      </c>
      <c r="O1600" s="66">
        <f t="shared" si="2509"/>
        <v>1.1779366</v>
      </c>
      <c r="P1600" s="66">
        <f t="shared" si="2493"/>
        <v>1307.88255463</v>
      </c>
      <c r="Q1600" s="74">
        <f t="shared" si="2494"/>
        <v>0</v>
      </c>
      <c r="R1600" s="75">
        <f t="shared" si="2510"/>
        <v>0</v>
      </c>
      <c r="S1600" s="66">
        <f t="shared" si="2511"/>
        <v>0</v>
      </c>
      <c r="T1600" s="10">
        <f t="shared" si="2504"/>
        <v>0.06</v>
      </c>
      <c r="U1600" s="74">
        <f t="shared" si="2508"/>
        <v>4</v>
      </c>
      <c r="V1600" s="74">
        <v>252</v>
      </c>
      <c r="W1600" s="70">
        <f t="shared" si="2495"/>
        <v>1.0009253309999999</v>
      </c>
      <c r="X1600" s="66">
        <f t="shared" si="2496"/>
        <v>1.2102242700000001</v>
      </c>
      <c r="Y1600" s="66">
        <v>0</v>
      </c>
      <c r="Z1600" s="67">
        <f t="shared" si="2497"/>
        <v>0</v>
      </c>
      <c r="AA1600" s="68" t="str">
        <f t="shared" si="2505"/>
        <v>A+INCORP J=</v>
      </c>
      <c r="AB1600" s="11">
        <f t="shared" si="2506"/>
        <v>44280</v>
      </c>
      <c r="AC1600" s="3"/>
      <c r="AD1600" s="1"/>
      <c r="AE1600" s="11"/>
      <c r="AF1600" s="5"/>
      <c r="AG1600" s="1"/>
      <c r="AH1600" s="1"/>
      <c r="AI1600" s="1"/>
      <c r="AJ1600" s="1"/>
      <c r="AK1600" s="10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5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5"/>
      <c r="HA1600" s="5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3"/>
      <c r="JZ1600" s="1"/>
      <c r="KA1600" s="1"/>
      <c r="KB1600" s="1"/>
      <c r="KC1600" s="1"/>
      <c r="KD1600" s="1"/>
      <c r="KE1600" s="1"/>
    </row>
    <row r="1601" spans="1:291" x14ac:dyDescent="0.2">
      <c r="A1601" s="196">
        <f t="shared" si="2498"/>
        <v>44259</v>
      </c>
      <c r="B1601" s="66">
        <f t="shared" si="2489"/>
        <v>1309.9562538800001</v>
      </c>
      <c r="C1601" s="66">
        <f t="shared" si="2512"/>
        <v>1305.6445623499999</v>
      </c>
      <c r="D1601" s="77">
        <f t="shared" si="2499"/>
        <v>5574.49</v>
      </c>
      <c r="E1601" s="67">
        <f>VLOOKUP(A1600,[1]Plan1!$DQ$117:$DS$314,3)</f>
        <v>5622.43</v>
      </c>
      <c r="F1601" s="11">
        <f t="shared" si="2500"/>
        <v>44253</v>
      </c>
      <c r="G1601" s="73">
        <f t="shared" si="2490"/>
        <v>8.5998898553949488E-3</v>
      </c>
      <c r="H1601" s="11">
        <f t="shared" si="2501"/>
        <v>44280</v>
      </c>
      <c r="I1601" s="11">
        <f t="shared" si="2491"/>
        <v>44280</v>
      </c>
      <c r="J1601" s="1">
        <f t="shared" si="2502"/>
        <v>20</v>
      </c>
      <c r="K1601" s="1">
        <f t="shared" si="2503"/>
        <v>5</v>
      </c>
      <c r="L1601" s="66">
        <f t="shared" si="2492"/>
        <v>1.00214307</v>
      </c>
      <c r="M1601" s="70">
        <f t="shared" si="2513"/>
        <v>1.00249973</v>
      </c>
      <c r="N1601" s="70">
        <f t="shared" si="2507"/>
        <v>1.1759209668334665</v>
      </c>
      <c r="O1601" s="66">
        <f t="shared" si="2509"/>
        <v>1.1784410400000001</v>
      </c>
      <c r="P1601" s="66">
        <f t="shared" si="2493"/>
        <v>1308.44265004</v>
      </c>
      <c r="Q1601" s="74">
        <f t="shared" si="2494"/>
        <v>0</v>
      </c>
      <c r="R1601" s="75">
        <f t="shared" si="2510"/>
        <v>0</v>
      </c>
      <c r="S1601" s="66">
        <f t="shared" si="2511"/>
        <v>0</v>
      </c>
      <c r="T1601" s="10">
        <f t="shared" si="2504"/>
        <v>0.06</v>
      </c>
      <c r="U1601" s="74">
        <f t="shared" si="2508"/>
        <v>5</v>
      </c>
      <c r="V1601" s="74">
        <v>252</v>
      </c>
      <c r="W1601" s="70">
        <f t="shared" si="2495"/>
        <v>1.001156798</v>
      </c>
      <c r="X1601" s="66">
        <f t="shared" si="2496"/>
        <v>1.51360384</v>
      </c>
      <c r="Y1601" s="66">
        <v>0</v>
      </c>
      <c r="Z1601" s="67">
        <f t="shared" si="2497"/>
        <v>0</v>
      </c>
      <c r="AA1601" s="68" t="str">
        <f t="shared" si="2505"/>
        <v>A+INCORP J=</v>
      </c>
      <c r="AB1601" s="11">
        <f t="shared" si="2506"/>
        <v>44280</v>
      </c>
      <c r="AC1601" s="3"/>
      <c r="AD1601" s="1"/>
      <c r="AE1601" s="11"/>
      <c r="AF1601" s="5"/>
      <c r="AG1601" s="1"/>
      <c r="AH1601" s="1"/>
      <c r="AI1601" s="1"/>
      <c r="AJ1601" s="1"/>
      <c r="AK1601" s="10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5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5"/>
      <c r="HA1601" s="5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  <c r="JK1601" s="1"/>
      <c r="JL1601" s="1"/>
      <c r="JM1601" s="1"/>
      <c r="JN1601" s="1"/>
      <c r="JO1601" s="1"/>
      <c r="JP1601" s="1"/>
      <c r="JQ1601" s="1"/>
      <c r="JR1601" s="1"/>
      <c r="JS1601" s="1"/>
      <c r="JT1601" s="1"/>
      <c r="JU1601" s="1"/>
      <c r="JV1601" s="1"/>
      <c r="JW1601" s="1"/>
      <c r="JX1601" s="1"/>
      <c r="JY1601" s="3"/>
      <c r="JZ1601" s="1"/>
      <c r="KA1601" s="1"/>
      <c r="KB1601" s="1"/>
      <c r="KC1601" s="1"/>
      <c r="KD1601" s="1"/>
      <c r="KE1601" s="1"/>
    </row>
    <row r="1602" spans="1:291" x14ac:dyDescent="0.2">
      <c r="A1602" s="196">
        <f t="shared" si="2498"/>
        <v>44260</v>
      </c>
      <c r="B1602" s="66">
        <f t="shared" si="2489"/>
        <v>1310.82029285</v>
      </c>
      <c r="C1602" s="66">
        <f t="shared" si="2512"/>
        <v>1305.6445623499999</v>
      </c>
      <c r="D1602" s="77">
        <f t="shared" si="2499"/>
        <v>5574.49</v>
      </c>
      <c r="E1602" s="67">
        <f>VLOOKUP(A1601,[1]Plan1!$DQ$117:$DS$314,3)</f>
        <v>5622.43</v>
      </c>
      <c r="F1602" s="11">
        <f t="shared" si="2500"/>
        <v>44253</v>
      </c>
      <c r="G1602" s="73">
        <f t="shared" si="2490"/>
        <v>8.5998898553949488E-3</v>
      </c>
      <c r="H1602" s="11">
        <f t="shared" si="2501"/>
        <v>44280</v>
      </c>
      <c r="I1602" s="11">
        <f t="shared" si="2491"/>
        <v>44280</v>
      </c>
      <c r="J1602" s="1">
        <f t="shared" si="2502"/>
        <v>20</v>
      </c>
      <c r="K1602" s="1">
        <f t="shared" si="2503"/>
        <v>6</v>
      </c>
      <c r="L1602" s="66">
        <f t="shared" si="2492"/>
        <v>1.00257223</v>
      </c>
      <c r="M1602" s="70">
        <f t="shared" si="2513"/>
        <v>1.00249973</v>
      </c>
      <c r="N1602" s="70">
        <f t="shared" si="2507"/>
        <v>1.1759209668334665</v>
      </c>
      <c r="O1602" s="66">
        <f t="shared" si="2509"/>
        <v>1.1789457000000001</v>
      </c>
      <c r="P1602" s="66">
        <f t="shared" si="2493"/>
        <v>1309.0029804599999</v>
      </c>
      <c r="Q1602" s="74">
        <f t="shared" si="2494"/>
        <v>0</v>
      </c>
      <c r="R1602" s="75">
        <f t="shared" si="2510"/>
        <v>0</v>
      </c>
      <c r="S1602" s="66">
        <f t="shared" si="2511"/>
        <v>0</v>
      </c>
      <c r="T1602" s="10">
        <f t="shared" si="2504"/>
        <v>0.06</v>
      </c>
      <c r="U1602" s="74">
        <f t="shared" si="2508"/>
        <v>6</v>
      </c>
      <c r="V1602" s="74">
        <v>252</v>
      </c>
      <c r="W1602" s="70">
        <f t="shared" si="2495"/>
        <v>1.0013883180000001</v>
      </c>
      <c r="X1602" s="66">
        <f t="shared" si="2496"/>
        <v>1.8173123900000001</v>
      </c>
      <c r="Y1602" s="66">
        <v>0</v>
      </c>
      <c r="Z1602" s="67">
        <f t="shared" si="2497"/>
        <v>0</v>
      </c>
      <c r="AA1602" s="68" t="str">
        <f t="shared" si="2505"/>
        <v>A+INCORP J=</v>
      </c>
      <c r="AB1602" s="11">
        <f t="shared" si="2506"/>
        <v>44280</v>
      </c>
      <c r="AC1602" s="3"/>
      <c r="AD1602" s="1"/>
      <c r="AE1602" s="11"/>
      <c r="AF1602" s="5"/>
      <c r="AG1602" s="1"/>
      <c r="AH1602" s="1"/>
      <c r="AI1602" s="1"/>
      <c r="AJ1602" s="1"/>
      <c r="AK1602" s="10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5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5"/>
      <c r="HA1602" s="5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  <c r="JK1602" s="1"/>
      <c r="JL1602" s="1"/>
      <c r="JM1602" s="1"/>
      <c r="JN1602" s="1"/>
      <c r="JO1602" s="1"/>
      <c r="JP1602" s="1"/>
      <c r="JQ1602" s="1"/>
      <c r="JR1602" s="1"/>
      <c r="JS1602" s="1"/>
      <c r="JT1602" s="1"/>
      <c r="JU1602" s="1"/>
      <c r="JV1602" s="1"/>
      <c r="JW1602" s="1"/>
      <c r="JX1602" s="1"/>
      <c r="JY1602" s="3"/>
      <c r="JZ1602" s="1"/>
      <c r="KA1602" s="1"/>
      <c r="KB1602" s="1"/>
      <c r="KC1602" s="1"/>
      <c r="KD1602" s="1"/>
      <c r="KE1602" s="1"/>
    </row>
    <row r="1603" spans="1:291" x14ac:dyDescent="0.2">
      <c r="A1603" s="196">
        <f t="shared" si="2498"/>
        <v>44261</v>
      </c>
      <c r="B1603" s="66">
        <f t="shared" si="2489"/>
        <v>1311.6849091700001</v>
      </c>
      <c r="C1603" s="66">
        <f t="shared" si="2512"/>
        <v>1305.6445623499999</v>
      </c>
      <c r="D1603" s="77">
        <f t="shared" si="2499"/>
        <v>5574.49</v>
      </c>
      <c r="E1603" s="67">
        <f>VLOOKUP(A1602,[1]Plan1!$DQ$117:$DS$314,3)</f>
        <v>5622.43</v>
      </c>
      <c r="F1603" s="11">
        <f t="shared" si="2500"/>
        <v>44253</v>
      </c>
      <c r="G1603" s="73">
        <f t="shared" si="2490"/>
        <v>8.5998898553949488E-3</v>
      </c>
      <c r="H1603" s="11">
        <f t="shared" si="2501"/>
        <v>44280</v>
      </c>
      <c r="I1603" s="11">
        <f t="shared" si="2491"/>
        <v>44280</v>
      </c>
      <c r="J1603" s="1">
        <f t="shared" si="2502"/>
        <v>20</v>
      </c>
      <c r="K1603" s="1">
        <f t="shared" si="2503"/>
        <v>7</v>
      </c>
      <c r="L1603" s="66">
        <f t="shared" si="2492"/>
        <v>1.0030015800000001</v>
      </c>
      <c r="M1603" s="70">
        <f t="shared" si="2513"/>
        <v>1.00249973</v>
      </c>
      <c r="N1603" s="70">
        <f t="shared" si="2507"/>
        <v>1.1759209668334665</v>
      </c>
      <c r="O1603" s="66">
        <f t="shared" si="2509"/>
        <v>1.1794505799999999</v>
      </c>
      <c r="P1603" s="66">
        <f t="shared" si="2493"/>
        <v>1309.56355895</v>
      </c>
      <c r="Q1603" s="74">
        <f t="shared" si="2494"/>
        <v>0</v>
      </c>
      <c r="R1603" s="75">
        <f t="shared" si="2510"/>
        <v>0</v>
      </c>
      <c r="S1603" s="66">
        <f t="shared" si="2511"/>
        <v>0</v>
      </c>
      <c r="T1603" s="10">
        <f t="shared" si="2504"/>
        <v>0.06</v>
      </c>
      <c r="U1603" s="74">
        <f t="shared" si="2508"/>
        <v>7</v>
      </c>
      <c r="V1603" s="74">
        <v>252</v>
      </c>
      <c r="W1603" s="70">
        <f t="shared" si="2495"/>
        <v>1.001619891</v>
      </c>
      <c r="X1603" s="66">
        <f t="shared" si="2496"/>
        <v>2.1213502200000001</v>
      </c>
      <c r="Y1603" s="66">
        <v>0</v>
      </c>
      <c r="Z1603" s="67">
        <f t="shared" si="2497"/>
        <v>0</v>
      </c>
      <c r="AA1603" s="68" t="str">
        <f t="shared" si="2505"/>
        <v>A+INCORP J=</v>
      </c>
      <c r="AB1603" s="11">
        <f t="shared" si="2506"/>
        <v>44280</v>
      </c>
      <c r="AC1603" s="3"/>
      <c r="AD1603" s="1"/>
      <c r="AE1603" s="11"/>
      <c r="AF1603" s="5"/>
      <c r="AG1603" s="1"/>
      <c r="AH1603" s="1"/>
      <c r="AI1603" s="1"/>
      <c r="AJ1603" s="1"/>
      <c r="AK1603" s="10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5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5"/>
      <c r="HA1603" s="5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  <c r="JK1603" s="1"/>
      <c r="JL1603" s="1"/>
      <c r="JM1603" s="1"/>
      <c r="JN1603" s="1"/>
      <c r="JO1603" s="1"/>
      <c r="JP1603" s="1"/>
      <c r="JQ1603" s="1"/>
      <c r="JR1603" s="1"/>
      <c r="JS1603" s="1"/>
      <c r="JT1603" s="1"/>
      <c r="JU1603" s="1"/>
      <c r="JV1603" s="1"/>
      <c r="JW1603" s="1"/>
      <c r="JX1603" s="1"/>
      <c r="JY1603" s="3"/>
      <c r="JZ1603" s="1"/>
      <c r="KA1603" s="1"/>
      <c r="KB1603" s="1"/>
      <c r="KC1603" s="1"/>
      <c r="KD1603" s="1"/>
      <c r="KE1603" s="1"/>
    </row>
    <row r="1604" spans="1:291" x14ac:dyDescent="0.2">
      <c r="A1604" s="196">
        <f t="shared" si="2498"/>
        <v>44262</v>
      </c>
      <c r="B1604" s="66">
        <f t="shared" si="2489"/>
        <v>1311.6849091700001</v>
      </c>
      <c r="C1604" s="66">
        <f t="shared" si="2512"/>
        <v>1305.6445623499999</v>
      </c>
      <c r="D1604" s="77">
        <f t="shared" si="2499"/>
        <v>5574.49</v>
      </c>
      <c r="E1604" s="67">
        <f>VLOOKUP(A1603,[1]Plan1!$DQ$117:$DS$314,3)</f>
        <v>5622.43</v>
      </c>
      <c r="F1604" s="11">
        <f t="shared" si="2500"/>
        <v>44253</v>
      </c>
      <c r="G1604" s="73">
        <f t="shared" si="2490"/>
        <v>8.5998898553949488E-3</v>
      </c>
      <c r="H1604" s="11">
        <f t="shared" si="2501"/>
        <v>44280</v>
      </c>
      <c r="I1604" s="11">
        <f t="shared" si="2491"/>
        <v>44280</v>
      </c>
      <c r="J1604" s="1">
        <f t="shared" si="2502"/>
        <v>20</v>
      </c>
      <c r="K1604" s="1">
        <f t="shared" si="2503"/>
        <v>7</v>
      </c>
      <c r="L1604" s="66">
        <f t="shared" si="2492"/>
        <v>1.0030015800000001</v>
      </c>
      <c r="M1604" s="70">
        <f t="shared" si="2513"/>
        <v>1.00249973</v>
      </c>
      <c r="N1604" s="70">
        <f t="shared" si="2507"/>
        <v>1.1759209668334665</v>
      </c>
      <c r="O1604" s="66">
        <f t="shared" si="2509"/>
        <v>1.1794505799999999</v>
      </c>
      <c r="P1604" s="66">
        <f t="shared" si="2493"/>
        <v>1309.56355895</v>
      </c>
      <c r="Q1604" s="74">
        <f t="shared" si="2494"/>
        <v>0</v>
      </c>
      <c r="R1604" s="75">
        <f t="shared" si="2510"/>
        <v>0</v>
      </c>
      <c r="S1604" s="66">
        <f t="shared" si="2511"/>
        <v>0</v>
      </c>
      <c r="T1604" s="10">
        <f t="shared" si="2504"/>
        <v>0.06</v>
      </c>
      <c r="U1604" s="74">
        <f t="shared" si="2508"/>
        <v>7</v>
      </c>
      <c r="V1604" s="74">
        <v>252</v>
      </c>
      <c r="W1604" s="70">
        <f t="shared" si="2495"/>
        <v>1.001619891</v>
      </c>
      <c r="X1604" s="66">
        <f t="shared" si="2496"/>
        <v>2.1213502200000001</v>
      </c>
      <c r="Y1604" s="66">
        <v>0</v>
      </c>
      <c r="Z1604" s="67">
        <f t="shared" si="2497"/>
        <v>0</v>
      </c>
      <c r="AA1604" s="68" t="str">
        <f t="shared" si="2505"/>
        <v>A+INCORP J=</v>
      </c>
      <c r="AB1604" s="11">
        <f t="shared" si="2506"/>
        <v>44280</v>
      </c>
      <c r="AC1604" s="3"/>
      <c r="AD1604" s="1"/>
      <c r="AE1604" s="11"/>
      <c r="AF1604" s="5"/>
      <c r="AG1604" s="1"/>
      <c r="AH1604" s="1"/>
      <c r="AI1604" s="1"/>
      <c r="AJ1604" s="1"/>
      <c r="AK1604" s="10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5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5"/>
      <c r="HA1604" s="5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  <c r="JK1604" s="1"/>
      <c r="JL1604" s="1"/>
      <c r="JM1604" s="1"/>
      <c r="JN1604" s="1"/>
      <c r="JO1604" s="1"/>
      <c r="JP1604" s="1"/>
      <c r="JQ1604" s="1"/>
      <c r="JR1604" s="1"/>
      <c r="JS1604" s="1"/>
      <c r="JT1604" s="1"/>
      <c r="JU1604" s="1"/>
      <c r="JV1604" s="1"/>
      <c r="JW1604" s="1"/>
      <c r="JX1604" s="1"/>
      <c r="JY1604" s="3"/>
      <c r="JZ1604" s="1"/>
      <c r="KA1604" s="1"/>
      <c r="KB1604" s="1"/>
      <c r="KC1604" s="1"/>
      <c r="KD1604" s="1"/>
      <c r="KE1604" s="1"/>
    </row>
    <row r="1605" spans="1:291" x14ac:dyDescent="0.2">
      <c r="A1605" s="196">
        <f t="shared" si="2498"/>
        <v>44263</v>
      </c>
      <c r="B1605" s="66">
        <f t="shared" si="2489"/>
        <v>1311.6849091700001</v>
      </c>
      <c r="C1605" s="66">
        <f t="shared" si="2512"/>
        <v>1305.6445623499999</v>
      </c>
      <c r="D1605" s="77">
        <f t="shared" si="2499"/>
        <v>5574.49</v>
      </c>
      <c r="E1605" s="67">
        <f>VLOOKUP(A1604,[1]Plan1!$DQ$117:$DS$314,3)</f>
        <v>5622.43</v>
      </c>
      <c r="F1605" s="11">
        <f t="shared" si="2500"/>
        <v>44253</v>
      </c>
      <c r="G1605" s="73">
        <f t="shared" si="2490"/>
        <v>8.5998898553949488E-3</v>
      </c>
      <c r="H1605" s="11">
        <f t="shared" si="2501"/>
        <v>44280</v>
      </c>
      <c r="I1605" s="11">
        <f t="shared" si="2491"/>
        <v>44280</v>
      </c>
      <c r="J1605" s="1">
        <f t="shared" si="2502"/>
        <v>20</v>
      </c>
      <c r="K1605" s="1">
        <f t="shared" si="2503"/>
        <v>7</v>
      </c>
      <c r="L1605" s="66">
        <f t="shared" si="2492"/>
        <v>1.0030015800000001</v>
      </c>
      <c r="M1605" s="70">
        <f t="shared" si="2513"/>
        <v>1.00249973</v>
      </c>
      <c r="N1605" s="70">
        <f t="shared" si="2507"/>
        <v>1.1759209668334665</v>
      </c>
      <c r="O1605" s="66">
        <f t="shared" si="2509"/>
        <v>1.1794505799999999</v>
      </c>
      <c r="P1605" s="66">
        <f t="shared" si="2493"/>
        <v>1309.56355895</v>
      </c>
      <c r="Q1605" s="74">
        <f t="shared" si="2494"/>
        <v>0</v>
      </c>
      <c r="R1605" s="75">
        <f t="shared" si="2510"/>
        <v>0</v>
      </c>
      <c r="S1605" s="66">
        <f t="shared" si="2511"/>
        <v>0</v>
      </c>
      <c r="T1605" s="10">
        <f t="shared" si="2504"/>
        <v>0.06</v>
      </c>
      <c r="U1605" s="74">
        <f t="shared" si="2508"/>
        <v>7</v>
      </c>
      <c r="V1605" s="74">
        <v>252</v>
      </c>
      <c r="W1605" s="70">
        <f t="shared" si="2495"/>
        <v>1.001619891</v>
      </c>
      <c r="X1605" s="66">
        <f t="shared" si="2496"/>
        <v>2.1213502200000001</v>
      </c>
      <c r="Y1605" s="66">
        <v>0</v>
      </c>
      <c r="Z1605" s="67">
        <f t="shared" si="2497"/>
        <v>0</v>
      </c>
      <c r="AA1605" s="68" t="str">
        <f t="shared" si="2505"/>
        <v>A+INCORP J=</v>
      </c>
      <c r="AB1605" s="11">
        <f t="shared" si="2506"/>
        <v>44280</v>
      </c>
      <c r="AC1605" s="3"/>
      <c r="AD1605" s="1"/>
      <c r="AE1605" s="11"/>
      <c r="AF1605" s="5"/>
      <c r="AG1605" s="1"/>
      <c r="AH1605" s="1"/>
      <c r="AI1605" s="1"/>
      <c r="AJ1605" s="1"/>
      <c r="AK1605" s="10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5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5"/>
      <c r="HA1605" s="5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  <c r="JK1605" s="1"/>
      <c r="JL1605" s="1"/>
      <c r="JM1605" s="1"/>
      <c r="JN1605" s="1"/>
      <c r="JO1605" s="1"/>
      <c r="JP1605" s="1"/>
      <c r="JQ1605" s="1"/>
      <c r="JR1605" s="1"/>
      <c r="JS1605" s="1"/>
      <c r="JT1605" s="1"/>
      <c r="JU1605" s="1"/>
      <c r="JV1605" s="1"/>
      <c r="JW1605" s="1"/>
      <c r="JX1605" s="1"/>
      <c r="JY1605" s="3"/>
      <c r="JZ1605" s="1"/>
      <c r="KA1605" s="1"/>
      <c r="KB1605" s="1"/>
      <c r="KC1605" s="1"/>
      <c r="KD1605" s="1"/>
      <c r="KE1605" s="1"/>
    </row>
    <row r="1606" spans="1:291" x14ac:dyDescent="0.2">
      <c r="A1606" s="196">
        <f t="shared" si="2498"/>
        <v>44264</v>
      </c>
      <c r="B1606" s="66">
        <f t="shared" si="2489"/>
        <v>1312.55010571</v>
      </c>
      <c r="C1606" s="66">
        <f t="shared" si="2512"/>
        <v>1305.6445623499999</v>
      </c>
      <c r="D1606" s="77">
        <f t="shared" si="2499"/>
        <v>5574.49</v>
      </c>
      <c r="E1606" s="67">
        <f>VLOOKUP(A1605,[1]Plan1!$DQ$117:$DS$314,3)</f>
        <v>5622.43</v>
      </c>
      <c r="F1606" s="11">
        <f t="shared" si="2500"/>
        <v>44253</v>
      </c>
      <c r="G1606" s="73">
        <f t="shared" si="2490"/>
        <v>8.5998898553949488E-3</v>
      </c>
      <c r="H1606" s="11">
        <f t="shared" si="2501"/>
        <v>44280</v>
      </c>
      <c r="I1606" s="11">
        <f t="shared" si="2491"/>
        <v>44280</v>
      </c>
      <c r="J1606" s="1">
        <f t="shared" si="2502"/>
        <v>20</v>
      </c>
      <c r="K1606" s="1">
        <f t="shared" si="2503"/>
        <v>8</v>
      </c>
      <c r="L1606" s="66">
        <f t="shared" si="2492"/>
        <v>1.0034311199999999</v>
      </c>
      <c r="M1606" s="70">
        <f t="shared" si="2513"/>
        <v>1.00249973</v>
      </c>
      <c r="N1606" s="70">
        <f t="shared" si="2507"/>
        <v>1.1759209668334665</v>
      </c>
      <c r="O1606" s="66">
        <f t="shared" si="2509"/>
        <v>1.1799556899999999</v>
      </c>
      <c r="P1606" s="66">
        <f t="shared" si="2493"/>
        <v>1310.12438552</v>
      </c>
      <c r="Q1606" s="74">
        <f t="shared" si="2494"/>
        <v>0</v>
      </c>
      <c r="R1606" s="75">
        <f t="shared" si="2510"/>
        <v>0</v>
      </c>
      <c r="S1606" s="66">
        <f t="shared" si="2511"/>
        <v>0</v>
      </c>
      <c r="T1606" s="10">
        <f t="shared" si="2504"/>
        <v>0.06</v>
      </c>
      <c r="U1606" s="74">
        <f t="shared" si="2508"/>
        <v>8</v>
      </c>
      <c r="V1606" s="74">
        <v>252</v>
      </c>
      <c r="W1606" s="70">
        <f t="shared" si="2495"/>
        <v>1.0018515189999999</v>
      </c>
      <c r="X1606" s="66">
        <f t="shared" si="2496"/>
        <v>2.4257201899999998</v>
      </c>
      <c r="Y1606" s="66">
        <v>0</v>
      </c>
      <c r="Z1606" s="67">
        <f t="shared" si="2497"/>
        <v>0</v>
      </c>
      <c r="AA1606" s="68" t="str">
        <f t="shared" si="2505"/>
        <v>A+INCORP J=</v>
      </c>
      <c r="AB1606" s="11">
        <f t="shared" si="2506"/>
        <v>44280</v>
      </c>
      <c r="AC1606" s="3"/>
      <c r="AD1606" s="1"/>
      <c r="AE1606" s="11"/>
      <c r="AF1606" s="5"/>
      <c r="AG1606" s="1"/>
      <c r="AH1606" s="1"/>
      <c r="AI1606" s="1"/>
      <c r="AJ1606" s="1"/>
      <c r="AK1606" s="10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5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5"/>
      <c r="HA1606" s="5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  <c r="JK1606" s="1"/>
      <c r="JL1606" s="1"/>
      <c r="JM1606" s="1"/>
      <c r="JN1606" s="1"/>
      <c r="JO1606" s="1"/>
      <c r="JP1606" s="1"/>
      <c r="JQ1606" s="1"/>
      <c r="JR1606" s="1"/>
      <c r="JS1606" s="1"/>
      <c r="JT1606" s="1"/>
      <c r="JU1606" s="1"/>
      <c r="JV1606" s="1"/>
      <c r="JW1606" s="1"/>
      <c r="JX1606" s="1"/>
      <c r="JY1606" s="3"/>
      <c r="JZ1606" s="1"/>
      <c r="KA1606" s="1"/>
      <c r="KB1606" s="1"/>
      <c r="KC1606" s="1"/>
      <c r="KD1606" s="1"/>
      <c r="KE1606" s="1"/>
    </row>
    <row r="1607" spans="1:291" x14ac:dyDescent="0.2">
      <c r="A1607" s="196">
        <f t="shared" si="2498"/>
        <v>44265</v>
      </c>
      <c r="B1607" s="66">
        <f t="shared" si="2489"/>
        <v>1313.4158526200001</v>
      </c>
      <c r="C1607" s="66">
        <f t="shared" si="2512"/>
        <v>1305.6445623499999</v>
      </c>
      <c r="D1607" s="77">
        <f t="shared" si="2499"/>
        <v>5574.49</v>
      </c>
      <c r="E1607" s="67">
        <f>VLOOKUP(A1606,[1]Plan1!$DQ$117:$DS$314,3)</f>
        <v>5622.43</v>
      </c>
      <c r="F1607" s="11">
        <f t="shared" si="2500"/>
        <v>44253</v>
      </c>
      <c r="G1607" s="73">
        <f t="shared" si="2490"/>
        <v>8.5998898553949488E-3</v>
      </c>
      <c r="H1607" s="11">
        <f t="shared" si="2501"/>
        <v>44280</v>
      </c>
      <c r="I1607" s="11">
        <f t="shared" si="2491"/>
        <v>44280</v>
      </c>
      <c r="J1607" s="1">
        <f t="shared" si="2502"/>
        <v>20</v>
      </c>
      <c r="K1607" s="1">
        <f t="shared" si="2503"/>
        <v>9</v>
      </c>
      <c r="L1607" s="66">
        <f t="shared" si="2492"/>
        <v>1.00386083</v>
      </c>
      <c r="M1607" s="70">
        <f t="shared" si="2513"/>
        <v>1.00249973</v>
      </c>
      <c r="N1607" s="70">
        <f t="shared" si="2507"/>
        <v>1.1759209668334665</v>
      </c>
      <c r="O1607" s="66">
        <f t="shared" si="2509"/>
        <v>1.18046099</v>
      </c>
      <c r="P1607" s="66">
        <f t="shared" si="2493"/>
        <v>1310.68543404</v>
      </c>
      <c r="Q1607" s="74">
        <f t="shared" si="2494"/>
        <v>0</v>
      </c>
      <c r="R1607" s="75">
        <f t="shared" si="2510"/>
        <v>0</v>
      </c>
      <c r="S1607" s="66">
        <f t="shared" si="2511"/>
        <v>0</v>
      </c>
      <c r="T1607" s="10">
        <f t="shared" si="2504"/>
        <v>0.06</v>
      </c>
      <c r="U1607" s="74">
        <f t="shared" si="2508"/>
        <v>9</v>
      </c>
      <c r="V1607" s="74">
        <v>252</v>
      </c>
      <c r="W1607" s="70">
        <f t="shared" si="2495"/>
        <v>1.0020831990000001</v>
      </c>
      <c r="X1607" s="66">
        <f t="shared" si="2496"/>
        <v>2.7304185799999998</v>
      </c>
      <c r="Y1607" s="66">
        <v>0</v>
      </c>
      <c r="Z1607" s="67">
        <f t="shared" si="2497"/>
        <v>0</v>
      </c>
      <c r="AA1607" s="68" t="str">
        <f t="shared" si="2505"/>
        <v>A+INCORP J=</v>
      </c>
      <c r="AB1607" s="11">
        <f t="shared" si="2506"/>
        <v>44280</v>
      </c>
      <c r="AC1607" s="3"/>
      <c r="AD1607" s="1"/>
      <c r="AE1607" s="11"/>
      <c r="AF1607" s="5"/>
      <c r="AG1607" s="1"/>
      <c r="AH1607" s="1"/>
      <c r="AI1607" s="1"/>
      <c r="AJ1607" s="1"/>
      <c r="AK1607" s="10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5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5"/>
      <c r="HA1607" s="5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  <c r="JK1607" s="1"/>
      <c r="JL1607" s="1"/>
      <c r="JM1607" s="1"/>
      <c r="JN1607" s="1"/>
      <c r="JO1607" s="1"/>
      <c r="JP1607" s="1"/>
      <c r="JQ1607" s="1"/>
      <c r="JR1607" s="1"/>
      <c r="JS1607" s="1"/>
      <c r="JT1607" s="1"/>
      <c r="JU1607" s="1"/>
      <c r="JV1607" s="1"/>
      <c r="JW1607" s="1"/>
      <c r="JX1607" s="1"/>
      <c r="JY1607" s="3"/>
      <c r="JZ1607" s="1"/>
      <c r="KA1607" s="1"/>
      <c r="KB1607" s="1"/>
      <c r="KC1607" s="1"/>
      <c r="KD1607" s="1"/>
      <c r="KE1607" s="1"/>
    </row>
    <row r="1608" spans="1:291" x14ac:dyDescent="0.2">
      <c r="A1608" s="196">
        <f t="shared" si="2498"/>
        <v>44266</v>
      </c>
      <c r="B1608" s="66">
        <f t="shared" si="2489"/>
        <v>1314.2821802699998</v>
      </c>
      <c r="C1608" s="66">
        <f t="shared" si="2512"/>
        <v>1305.6445623499999</v>
      </c>
      <c r="D1608" s="77">
        <f t="shared" si="2499"/>
        <v>5574.49</v>
      </c>
      <c r="E1608" s="67">
        <f>VLOOKUP(A1607,[1]Plan1!$DQ$117:$DS$314,3)</f>
        <v>5622.43</v>
      </c>
      <c r="F1608" s="11">
        <f t="shared" si="2500"/>
        <v>44253</v>
      </c>
      <c r="G1608" s="73">
        <f t="shared" si="2490"/>
        <v>8.5998898553949488E-3</v>
      </c>
      <c r="H1608" s="11">
        <f t="shared" si="2501"/>
        <v>44280</v>
      </c>
      <c r="I1608" s="11">
        <f t="shared" si="2491"/>
        <v>44280</v>
      </c>
      <c r="J1608" s="1">
        <f t="shared" si="2502"/>
        <v>20</v>
      </c>
      <c r="K1608" s="1">
        <f t="shared" si="2503"/>
        <v>10</v>
      </c>
      <c r="L1608" s="66">
        <f t="shared" si="2492"/>
        <v>1.0042907299999999</v>
      </c>
      <c r="M1608" s="70">
        <f t="shared" si="2513"/>
        <v>1.00249973</v>
      </c>
      <c r="N1608" s="70">
        <f t="shared" si="2507"/>
        <v>1.1759209668334665</v>
      </c>
      <c r="O1608" s="66">
        <f t="shared" si="2509"/>
        <v>1.1809665199999999</v>
      </c>
      <c r="P1608" s="66">
        <f t="shared" si="2493"/>
        <v>1311.2467306399999</v>
      </c>
      <c r="Q1608" s="74">
        <f t="shared" si="2494"/>
        <v>0</v>
      </c>
      <c r="R1608" s="75">
        <f t="shared" si="2510"/>
        <v>0</v>
      </c>
      <c r="S1608" s="66">
        <f t="shared" si="2511"/>
        <v>0</v>
      </c>
      <c r="T1608" s="10">
        <f t="shared" si="2504"/>
        <v>0.06</v>
      </c>
      <c r="U1608" s="74">
        <f t="shared" si="2508"/>
        <v>10</v>
      </c>
      <c r="V1608" s="74">
        <v>252</v>
      </c>
      <c r="W1608" s="70">
        <f t="shared" si="2495"/>
        <v>1.0023149339999999</v>
      </c>
      <c r="X1608" s="66">
        <f t="shared" si="2496"/>
        <v>3.03544963</v>
      </c>
      <c r="Y1608" s="66">
        <v>0</v>
      </c>
      <c r="Z1608" s="67">
        <f t="shared" si="2497"/>
        <v>0</v>
      </c>
      <c r="AA1608" s="68" t="str">
        <f t="shared" si="2505"/>
        <v>A+INCORP J=</v>
      </c>
      <c r="AB1608" s="11">
        <f t="shared" si="2506"/>
        <v>44280</v>
      </c>
      <c r="AC1608" s="3"/>
      <c r="AD1608" s="1"/>
      <c r="AE1608" s="11"/>
      <c r="AF1608" s="5"/>
      <c r="AG1608" s="1"/>
      <c r="AH1608" s="1"/>
      <c r="AI1608" s="1"/>
      <c r="AJ1608" s="1"/>
      <c r="AK1608" s="10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5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5"/>
      <c r="HA1608" s="5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  <c r="JK1608" s="1"/>
      <c r="JL1608" s="1"/>
      <c r="JM1608" s="1"/>
      <c r="JN1608" s="1"/>
      <c r="JO1608" s="1"/>
      <c r="JP1608" s="1"/>
      <c r="JQ1608" s="1"/>
      <c r="JR1608" s="1"/>
      <c r="JS1608" s="1"/>
      <c r="JT1608" s="1"/>
      <c r="JU1608" s="1"/>
      <c r="JV1608" s="1"/>
      <c r="JW1608" s="1"/>
      <c r="JX1608" s="1"/>
      <c r="JY1608" s="3"/>
      <c r="JZ1608" s="1"/>
      <c r="KA1608" s="1"/>
      <c r="KB1608" s="1"/>
      <c r="KC1608" s="1"/>
      <c r="KD1608" s="1"/>
      <c r="KE1608" s="1"/>
    </row>
    <row r="1609" spans="1:291" x14ac:dyDescent="0.2">
      <c r="A1609" s="196">
        <f t="shared" si="2498"/>
        <v>44267</v>
      </c>
      <c r="B1609" s="66">
        <f t="shared" si="2489"/>
        <v>1315.1490849899999</v>
      </c>
      <c r="C1609" s="66">
        <f t="shared" si="2512"/>
        <v>1305.6445623499999</v>
      </c>
      <c r="D1609" s="77">
        <f t="shared" si="2499"/>
        <v>5574.49</v>
      </c>
      <c r="E1609" s="67">
        <f>VLOOKUP(A1608,[1]Plan1!$DQ$117:$DS$314,3)</f>
        <v>5622.43</v>
      </c>
      <c r="F1609" s="11">
        <f t="shared" si="2500"/>
        <v>44253</v>
      </c>
      <c r="G1609" s="73">
        <f t="shared" si="2490"/>
        <v>8.5998898553949488E-3</v>
      </c>
      <c r="H1609" s="11">
        <f t="shared" si="2501"/>
        <v>44280</v>
      </c>
      <c r="I1609" s="11">
        <f t="shared" si="2491"/>
        <v>44280</v>
      </c>
      <c r="J1609" s="1">
        <f t="shared" si="2502"/>
        <v>20</v>
      </c>
      <c r="K1609" s="1">
        <f t="shared" si="2503"/>
        <v>11</v>
      </c>
      <c r="L1609" s="66">
        <f t="shared" si="2492"/>
        <v>1.00472082</v>
      </c>
      <c r="M1609" s="70">
        <f t="shared" si="2513"/>
        <v>1.00249973</v>
      </c>
      <c r="N1609" s="70">
        <f t="shared" si="2507"/>
        <v>1.1759209668334665</v>
      </c>
      <c r="O1609" s="66">
        <f t="shared" si="2509"/>
        <v>1.18147227</v>
      </c>
      <c r="P1609" s="66">
        <f t="shared" si="2493"/>
        <v>1311.80827531</v>
      </c>
      <c r="Q1609" s="74">
        <f t="shared" si="2494"/>
        <v>0</v>
      </c>
      <c r="R1609" s="75">
        <f t="shared" si="2510"/>
        <v>0</v>
      </c>
      <c r="S1609" s="66">
        <f t="shared" si="2511"/>
        <v>0</v>
      </c>
      <c r="T1609" s="10">
        <f t="shared" si="2504"/>
        <v>0.06</v>
      </c>
      <c r="U1609" s="74">
        <f t="shared" si="2508"/>
        <v>11</v>
      </c>
      <c r="V1609" s="74">
        <v>252</v>
      </c>
      <c r="W1609" s="70">
        <f t="shared" si="2495"/>
        <v>1.0025467210000001</v>
      </c>
      <c r="X1609" s="66">
        <f t="shared" si="2496"/>
        <v>3.34080968</v>
      </c>
      <c r="Y1609" s="66">
        <v>0</v>
      </c>
      <c r="Z1609" s="67">
        <f t="shared" si="2497"/>
        <v>0</v>
      </c>
      <c r="AA1609" s="68" t="str">
        <f t="shared" si="2505"/>
        <v>A+INCORP J=</v>
      </c>
      <c r="AB1609" s="11">
        <f t="shared" si="2506"/>
        <v>44280</v>
      </c>
      <c r="AC1609" s="3"/>
      <c r="AD1609" s="1"/>
      <c r="AE1609" s="11"/>
      <c r="AF1609" s="5"/>
      <c r="AG1609" s="1"/>
      <c r="AH1609" s="1"/>
      <c r="AI1609" s="1"/>
      <c r="AJ1609" s="1"/>
      <c r="AK1609" s="10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5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5"/>
      <c r="HA1609" s="5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  <c r="JK1609" s="1"/>
      <c r="JL1609" s="1"/>
      <c r="JM1609" s="1"/>
      <c r="JN1609" s="1"/>
      <c r="JO1609" s="1"/>
      <c r="JP1609" s="1"/>
      <c r="JQ1609" s="1"/>
      <c r="JR1609" s="1"/>
      <c r="JS1609" s="1"/>
      <c r="JT1609" s="1"/>
      <c r="JU1609" s="1"/>
      <c r="JV1609" s="1"/>
      <c r="JW1609" s="1"/>
      <c r="JX1609" s="1"/>
      <c r="JY1609" s="3"/>
      <c r="JZ1609" s="1"/>
      <c r="KA1609" s="1"/>
      <c r="KB1609" s="1"/>
      <c r="KC1609" s="1"/>
      <c r="KD1609" s="1"/>
      <c r="KE1609" s="1"/>
    </row>
    <row r="1610" spans="1:291" x14ac:dyDescent="0.2">
      <c r="A1610" s="196">
        <f t="shared" si="2498"/>
        <v>44268</v>
      </c>
      <c r="B1610" s="66">
        <f t="shared" ref="B1610:B1673" si="2514">(P1610+X1610)</f>
        <v>1316.0165578599999</v>
      </c>
      <c r="C1610" s="66">
        <f t="shared" si="2512"/>
        <v>1305.6445623499999</v>
      </c>
      <c r="D1610" s="77">
        <f t="shared" si="2499"/>
        <v>5574.49</v>
      </c>
      <c r="E1610" s="67">
        <f>VLOOKUP(A1609,[1]Plan1!$DQ$117:$DS$314,3)</f>
        <v>5622.43</v>
      </c>
      <c r="F1610" s="11">
        <f t="shared" si="2500"/>
        <v>44253</v>
      </c>
      <c r="G1610" s="73">
        <f t="shared" ref="G1610:G1673" si="2515">(E1610/D1610)-1</f>
        <v>8.5998898553949488E-3</v>
      </c>
      <c r="H1610" s="11">
        <f t="shared" si="2501"/>
        <v>44280</v>
      </c>
      <c r="I1610" s="11">
        <f t="shared" ref="I1610:I1673" si="2516">IF(A1610&gt;I1609,H1610,I1609)</f>
        <v>44280</v>
      </c>
      <c r="J1610" s="1">
        <f t="shared" si="2502"/>
        <v>20</v>
      </c>
      <c r="K1610" s="1">
        <f t="shared" si="2503"/>
        <v>12</v>
      </c>
      <c r="L1610" s="66">
        <f t="shared" ref="L1610:L1673" si="2517">TRUNC((E1610/D1610)^TRUNC((K1610/J1610),9),8)</f>
        <v>1.00515109</v>
      </c>
      <c r="M1610" s="70">
        <f t="shared" si="2513"/>
        <v>1.00249973</v>
      </c>
      <c r="N1610" s="70">
        <f t="shared" si="2507"/>
        <v>1.1759209668334665</v>
      </c>
      <c r="O1610" s="66">
        <f t="shared" si="2509"/>
        <v>1.1819782400000001</v>
      </c>
      <c r="P1610" s="66">
        <f t="shared" ref="P1610:P1673" si="2518">TRUNC(C1610*L1610,8)</f>
        <v>1312.37005499</v>
      </c>
      <c r="Q1610" s="74">
        <f t="shared" ref="Q1610:Q1673" si="2519">IF(VLOOKUP(A1610,AE$10:AM$114,9)=VLOOKUP(A1609,AE$10:AM$114,9),0,VLOOKUP(A1610,AE$10:AM$114,9))</f>
        <v>0</v>
      </c>
      <c r="R1610" s="75">
        <f t="shared" si="2510"/>
        <v>0</v>
      </c>
      <c r="S1610" s="66">
        <f t="shared" si="2511"/>
        <v>0</v>
      </c>
      <c r="T1610" s="10">
        <f t="shared" si="2504"/>
        <v>0.06</v>
      </c>
      <c r="U1610" s="74">
        <f t="shared" si="2508"/>
        <v>12</v>
      </c>
      <c r="V1610" s="74">
        <v>252</v>
      </c>
      <c r="W1610" s="70">
        <f t="shared" ref="W1610:W1673" si="2520">ROUND((1+T1610)^TRUNC((U1610/V1610),9),9)</f>
        <v>1.0027785629999999</v>
      </c>
      <c r="X1610" s="66">
        <f t="shared" ref="X1610:X1673" si="2521">TRUNC((P1610*(W1610-1)),8)</f>
        <v>3.64650287</v>
      </c>
      <c r="Y1610" s="66">
        <v>0</v>
      </c>
      <c r="Z1610" s="67">
        <f t="shared" ref="Z1610:Z1673" si="2522">IF(S1610&gt;0,S1610+X1610,0)</f>
        <v>0</v>
      </c>
      <c r="AA1610" s="68" t="str">
        <f t="shared" si="2505"/>
        <v>A+INCORP J=</v>
      </c>
      <c r="AB1610" s="11">
        <f t="shared" si="2506"/>
        <v>44280</v>
      </c>
      <c r="AC1610" s="3"/>
      <c r="AD1610" s="1"/>
      <c r="AE1610" s="11"/>
      <c r="AF1610" s="5"/>
      <c r="AG1610" s="1"/>
      <c r="AH1610" s="1"/>
      <c r="AI1610" s="1"/>
      <c r="AJ1610" s="1"/>
      <c r="AK1610" s="10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5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5"/>
      <c r="HA1610" s="5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  <c r="JK1610" s="1"/>
      <c r="JL1610" s="1"/>
      <c r="JM1610" s="1"/>
      <c r="JN1610" s="1"/>
      <c r="JO1610" s="1"/>
      <c r="JP1610" s="1"/>
      <c r="JQ1610" s="1"/>
      <c r="JR1610" s="1"/>
      <c r="JS1610" s="1"/>
      <c r="JT1610" s="1"/>
      <c r="JU1610" s="1"/>
      <c r="JV1610" s="1"/>
      <c r="JW1610" s="1"/>
      <c r="JX1610" s="1"/>
      <c r="JY1610" s="3"/>
      <c r="JZ1610" s="1"/>
      <c r="KA1610" s="1"/>
      <c r="KB1610" s="1"/>
      <c r="KC1610" s="1"/>
      <c r="KD1610" s="1"/>
      <c r="KE1610" s="1"/>
    </row>
    <row r="1611" spans="1:291" x14ac:dyDescent="0.2">
      <c r="A1611" s="196">
        <f t="shared" ref="A1611:A1674" si="2523">(A1610+1)</f>
        <v>44269</v>
      </c>
      <c r="B1611" s="66">
        <f t="shared" si="2514"/>
        <v>1316.0165578599999</v>
      </c>
      <c r="C1611" s="66">
        <f t="shared" si="2512"/>
        <v>1305.6445623499999</v>
      </c>
      <c r="D1611" s="77">
        <f t="shared" ref="D1611:D1674" si="2524">IF(E1611=E1610,D1610,E1610)</f>
        <v>5574.49</v>
      </c>
      <c r="E1611" s="67">
        <f>VLOOKUP(A1610,[1]Plan1!$DQ$117:$DS$314,3)</f>
        <v>5622.43</v>
      </c>
      <c r="F1611" s="11">
        <f t="shared" ref="F1611:F1674" si="2525">IF(D1611=D1610,F1610,A1611)</f>
        <v>44253</v>
      </c>
      <c r="G1611" s="73">
        <f t="shared" si="2515"/>
        <v>8.5998898553949488E-3</v>
      </c>
      <c r="H1611" s="11">
        <f t="shared" ref="H1611:H1674" si="2526">IF(DAY(A1611)=25,VLOOKUP(A1611,AJ$118:AP$450,4),H1610)</f>
        <v>44280</v>
      </c>
      <c r="I1611" s="11">
        <f t="shared" si="2516"/>
        <v>44280</v>
      </c>
      <c r="J1611" s="1">
        <f t="shared" ref="J1611:J1674" si="2527">IF(I1611=I1610,J1610,NETWORKDAYS(I1610,I1611,$AE$118:$AE$502)-1)</f>
        <v>20</v>
      </c>
      <c r="K1611" s="1">
        <f t="shared" ref="K1611:K1674" si="2528">(J1611-(NETWORKDAYS(A1611,I1611,AE$118:AE$502)-1))</f>
        <v>12</v>
      </c>
      <c r="L1611" s="66">
        <f t="shared" si="2517"/>
        <v>1.00515109</v>
      </c>
      <c r="M1611" s="70">
        <f t="shared" si="2513"/>
        <v>1.00249973</v>
      </c>
      <c r="N1611" s="70">
        <f t="shared" si="2507"/>
        <v>1.1759209668334665</v>
      </c>
      <c r="O1611" s="66">
        <f t="shared" si="2509"/>
        <v>1.1819782400000001</v>
      </c>
      <c r="P1611" s="66">
        <f t="shared" si="2518"/>
        <v>1312.37005499</v>
      </c>
      <c r="Q1611" s="74">
        <f t="shared" si="2519"/>
        <v>0</v>
      </c>
      <c r="R1611" s="75">
        <f t="shared" si="2510"/>
        <v>0</v>
      </c>
      <c r="S1611" s="66">
        <f t="shared" si="2511"/>
        <v>0</v>
      </c>
      <c r="T1611" s="10">
        <f t="shared" ref="T1611:T1674" si="2529">IF(Q1610&gt;0,VLOOKUP(A1610,$AE$11:$AH$20,4),T1610)</f>
        <v>0.06</v>
      </c>
      <c r="U1611" s="74">
        <f t="shared" si="2508"/>
        <v>12</v>
      </c>
      <c r="V1611" s="74">
        <v>252</v>
      </c>
      <c r="W1611" s="70">
        <f t="shared" si="2520"/>
        <v>1.0027785629999999</v>
      </c>
      <c r="X1611" s="66">
        <f t="shared" si="2521"/>
        <v>3.64650287</v>
      </c>
      <c r="Y1611" s="66">
        <v>0</v>
      </c>
      <c r="Z1611" s="67">
        <f t="shared" si="2522"/>
        <v>0</v>
      </c>
      <c r="AA1611" s="68" t="str">
        <f t="shared" ref="AA1611:AA1674" si="2530">IF($Q1610&gt;0,VLOOKUP($A1610,$AE$10:$AO$114,($AN$7)+1),AA1610)</f>
        <v>A+INCORP J=</v>
      </c>
      <c r="AB1611" s="11">
        <f t="shared" ref="AB1611:AB1674" si="2531">IF($Q1610&gt;0,VLOOKUP($A1610,$AE$10:$AO$114,($AO$7)+1),AB1610)</f>
        <v>44280</v>
      </c>
      <c r="AC1611" s="3"/>
      <c r="AD1611" s="1"/>
      <c r="AE1611" s="11"/>
      <c r="AF1611" s="5"/>
      <c r="AG1611" s="1"/>
      <c r="AH1611" s="1"/>
      <c r="AI1611" s="1"/>
      <c r="AJ1611" s="1"/>
      <c r="AK1611" s="10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5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5"/>
      <c r="HA1611" s="5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  <c r="JK1611" s="1"/>
      <c r="JL1611" s="1"/>
      <c r="JM1611" s="1"/>
      <c r="JN1611" s="1"/>
      <c r="JO1611" s="1"/>
      <c r="JP1611" s="1"/>
      <c r="JQ1611" s="1"/>
      <c r="JR1611" s="1"/>
      <c r="JS1611" s="1"/>
      <c r="JT1611" s="1"/>
      <c r="JU1611" s="1"/>
      <c r="JV1611" s="1"/>
      <c r="JW1611" s="1"/>
      <c r="JX1611" s="1"/>
      <c r="JY1611" s="3"/>
      <c r="JZ1611" s="1"/>
      <c r="KA1611" s="1"/>
      <c r="KB1611" s="1"/>
      <c r="KC1611" s="1"/>
      <c r="KD1611" s="1"/>
      <c r="KE1611" s="1"/>
    </row>
    <row r="1612" spans="1:291" x14ac:dyDescent="0.2">
      <c r="A1612" s="196">
        <f t="shared" si="2523"/>
        <v>44270</v>
      </c>
      <c r="B1612" s="66">
        <f t="shared" si="2514"/>
        <v>1316.0165578599999</v>
      </c>
      <c r="C1612" s="66">
        <f t="shared" si="2512"/>
        <v>1305.6445623499999</v>
      </c>
      <c r="D1612" s="77">
        <f t="shared" si="2524"/>
        <v>5574.49</v>
      </c>
      <c r="E1612" s="67">
        <f>VLOOKUP(A1611,[1]Plan1!$DQ$117:$DS$314,3)</f>
        <v>5622.43</v>
      </c>
      <c r="F1612" s="11">
        <f t="shared" si="2525"/>
        <v>44253</v>
      </c>
      <c r="G1612" s="73">
        <f t="shared" si="2515"/>
        <v>8.5998898553949488E-3</v>
      </c>
      <c r="H1612" s="11">
        <f t="shared" si="2526"/>
        <v>44280</v>
      </c>
      <c r="I1612" s="11">
        <f t="shared" si="2516"/>
        <v>44280</v>
      </c>
      <c r="J1612" s="1">
        <f t="shared" si="2527"/>
        <v>20</v>
      </c>
      <c r="K1612" s="1">
        <f t="shared" si="2528"/>
        <v>12</v>
      </c>
      <c r="L1612" s="66">
        <f t="shared" si="2517"/>
        <v>1.00515109</v>
      </c>
      <c r="M1612" s="70">
        <f t="shared" si="2513"/>
        <v>1.00249973</v>
      </c>
      <c r="N1612" s="70">
        <f t="shared" si="2507"/>
        <v>1.1759209668334665</v>
      </c>
      <c r="O1612" s="66">
        <f t="shared" si="2509"/>
        <v>1.1819782400000001</v>
      </c>
      <c r="P1612" s="66">
        <f t="shared" si="2518"/>
        <v>1312.37005499</v>
      </c>
      <c r="Q1612" s="74">
        <f t="shared" si="2519"/>
        <v>0</v>
      </c>
      <c r="R1612" s="75">
        <f t="shared" si="2510"/>
        <v>0</v>
      </c>
      <c r="S1612" s="66">
        <f t="shared" si="2511"/>
        <v>0</v>
      </c>
      <c r="T1612" s="10">
        <f t="shared" si="2529"/>
        <v>0.06</v>
      </c>
      <c r="U1612" s="74">
        <f t="shared" si="2508"/>
        <v>12</v>
      </c>
      <c r="V1612" s="74">
        <v>252</v>
      </c>
      <c r="W1612" s="70">
        <f t="shared" si="2520"/>
        <v>1.0027785629999999</v>
      </c>
      <c r="X1612" s="66">
        <f t="shared" si="2521"/>
        <v>3.64650287</v>
      </c>
      <c r="Y1612" s="66">
        <v>0</v>
      </c>
      <c r="Z1612" s="67">
        <f t="shared" si="2522"/>
        <v>0</v>
      </c>
      <c r="AA1612" s="68" t="str">
        <f t="shared" si="2530"/>
        <v>A+INCORP J=</v>
      </c>
      <c r="AB1612" s="11">
        <f t="shared" si="2531"/>
        <v>44280</v>
      </c>
      <c r="AC1612" s="3"/>
      <c r="AD1612" s="1"/>
      <c r="AE1612" s="11"/>
      <c r="AF1612" s="5"/>
      <c r="AG1612" s="1"/>
      <c r="AH1612" s="1"/>
      <c r="AI1612" s="1"/>
      <c r="AJ1612" s="1"/>
      <c r="AK1612" s="10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5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5"/>
      <c r="HA1612" s="5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  <c r="JK1612" s="1"/>
      <c r="JL1612" s="1"/>
      <c r="JM1612" s="1"/>
      <c r="JN1612" s="1"/>
      <c r="JO1612" s="1"/>
      <c r="JP1612" s="1"/>
      <c r="JQ1612" s="1"/>
      <c r="JR1612" s="1"/>
      <c r="JS1612" s="1"/>
      <c r="JT1612" s="1"/>
      <c r="JU1612" s="1"/>
      <c r="JV1612" s="1"/>
      <c r="JW1612" s="1"/>
      <c r="JX1612" s="1"/>
      <c r="JY1612" s="3"/>
      <c r="JZ1612" s="1"/>
      <c r="KA1612" s="1"/>
      <c r="KB1612" s="1"/>
      <c r="KC1612" s="1"/>
      <c r="KD1612" s="1"/>
      <c r="KE1612" s="1"/>
    </row>
    <row r="1613" spans="1:291" x14ac:dyDescent="0.2">
      <c r="A1613" s="196">
        <f t="shared" si="2523"/>
        <v>44271</v>
      </c>
      <c r="B1613" s="66">
        <f t="shared" si="2514"/>
        <v>1316.88459655</v>
      </c>
      <c r="C1613" s="66">
        <f t="shared" si="2512"/>
        <v>1305.6445623499999</v>
      </c>
      <c r="D1613" s="77">
        <f t="shared" si="2524"/>
        <v>5574.49</v>
      </c>
      <c r="E1613" s="67">
        <f>VLOOKUP(A1612,[1]Plan1!$DQ$117:$DS$314,3)</f>
        <v>5622.43</v>
      </c>
      <c r="F1613" s="11">
        <f t="shared" si="2525"/>
        <v>44253</v>
      </c>
      <c r="G1613" s="73">
        <f t="shared" si="2515"/>
        <v>8.5998898553949488E-3</v>
      </c>
      <c r="H1613" s="11">
        <f t="shared" si="2526"/>
        <v>44280</v>
      </c>
      <c r="I1613" s="11">
        <f t="shared" si="2516"/>
        <v>44280</v>
      </c>
      <c r="J1613" s="1">
        <f t="shared" si="2527"/>
        <v>20</v>
      </c>
      <c r="K1613" s="1">
        <f t="shared" si="2528"/>
        <v>13</v>
      </c>
      <c r="L1613" s="66">
        <f t="shared" si="2517"/>
        <v>1.0055815400000001</v>
      </c>
      <c r="M1613" s="70">
        <f t="shared" si="2513"/>
        <v>1.00249973</v>
      </c>
      <c r="N1613" s="70">
        <f t="shared" si="2507"/>
        <v>1.1759209668334665</v>
      </c>
      <c r="O1613" s="66">
        <f t="shared" si="2509"/>
        <v>1.18248441</v>
      </c>
      <c r="P1613" s="66">
        <f t="shared" si="2518"/>
        <v>1312.9320697000001</v>
      </c>
      <c r="Q1613" s="74">
        <f t="shared" si="2519"/>
        <v>0</v>
      </c>
      <c r="R1613" s="75">
        <f t="shared" si="2510"/>
        <v>0</v>
      </c>
      <c r="S1613" s="66">
        <f t="shared" si="2511"/>
        <v>0</v>
      </c>
      <c r="T1613" s="10">
        <f t="shared" si="2529"/>
        <v>0.06</v>
      </c>
      <c r="U1613" s="74">
        <f t="shared" si="2508"/>
        <v>13</v>
      </c>
      <c r="V1613" s="74">
        <v>252</v>
      </c>
      <c r="W1613" s="70">
        <f t="shared" si="2520"/>
        <v>1.0030104580000001</v>
      </c>
      <c r="X1613" s="66">
        <f t="shared" si="2521"/>
        <v>3.9525268499999999</v>
      </c>
      <c r="Y1613" s="66">
        <v>0</v>
      </c>
      <c r="Z1613" s="67">
        <f t="shared" si="2522"/>
        <v>0</v>
      </c>
      <c r="AA1613" s="68" t="str">
        <f t="shared" si="2530"/>
        <v>A+INCORP J=</v>
      </c>
      <c r="AB1613" s="11">
        <f t="shared" si="2531"/>
        <v>44280</v>
      </c>
      <c r="AC1613" s="3"/>
      <c r="AD1613" s="1"/>
      <c r="AE1613" s="11"/>
      <c r="AF1613" s="5"/>
      <c r="AG1613" s="1"/>
      <c r="AH1613" s="1"/>
      <c r="AI1613" s="1"/>
      <c r="AJ1613" s="1"/>
      <c r="AK1613" s="10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5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5"/>
      <c r="HA1613" s="5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  <c r="JK1613" s="1"/>
      <c r="JL1613" s="1"/>
      <c r="JM1613" s="1"/>
      <c r="JN1613" s="1"/>
      <c r="JO1613" s="1"/>
      <c r="JP1613" s="1"/>
      <c r="JQ1613" s="1"/>
      <c r="JR1613" s="1"/>
      <c r="JS1613" s="1"/>
      <c r="JT1613" s="1"/>
      <c r="JU1613" s="1"/>
      <c r="JV1613" s="1"/>
      <c r="JW1613" s="1"/>
      <c r="JX1613" s="1"/>
      <c r="JY1613" s="3"/>
      <c r="JZ1613" s="1"/>
      <c r="KA1613" s="1"/>
      <c r="KB1613" s="1"/>
      <c r="KC1613" s="1"/>
      <c r="KD1613" s="1"/>
      <c r="KE1613" s="1"/>
    </row>
    <row r="1614" spans="1:291" x14ac:dyDescent="0.2">
      <c r="A1614" s="196">
        <f t="shared" si="2523"/>
        <v>44272</v>
      </c>
      <c r="B1614" s="66">
        <f t="shared" si="2514"/>
        <v>1317.75321568</v>
      </c>
      <c r="C1614" s="66">
        <f t="shared" si="2512"/>
        <v>1305.6445623499999</v>
      </c>
      <c r="D1614" s="77">
        <f t="shared" si="2524"/>
        <v>5574.49</v>
      </c>
      <c r="E1614" s="67">
        <f>VLOOKUP(A1613,[1]Plan1!$DQ$117:$DS$314,3)</f>
        <v>5622.43</v>
      </c>
      <c r="F1614" s="11">
        <f t="shared" si="2525"/>
        <v>44253</v>
      </c>
      <c r="G1614" s="73">
        <f t="shared" si="2515"/>
        <v>8.5998898553949488E-3</v>
      </c>
      <c r="H1614" s="11">
        <f t="shared" si="2526"/>
        <v>44280</v>
      </c>
      <c r="I1614" s="11">
        <f t="shared" si="2516"/>
        <v>44280</v>
      </c>
      <c r="J1614" s="1">
        <f t="shared" si="2527"/>
        <v>20</v>
      </c>
      <c r="K1614" s="1">
        <f t="shared" si="2528"/>
        <v>14</v>
      </c>
      <c r="L1614" s="66">
        <f t="shared" si="2517"/>
        <v>1.0060121799999999</v>
      </c>
      <c r="M1614" s="70">
        <f t="shared" si="2513"/>
        <v>1.00249973</v>
      </c>
      <c r="N1614" s="70">
        <f t="shared" si="2507"/>
        <v>1.1759209668334665</v>
      </c>
      <c r="O1614" s="66">
        <f t="shared" si="2509"/>
        <v>1.1829908099999999</v>
      </c>
      <c r="P1614" s="66">
        <f t="shared" si="2518"/>
        <v>1313.49433247</v>
      </c>
      <c r="Q1614" s="74">
        <f t="shared" si="2519"/>
        <v>0</v>
      </c>
      <c r="R1614" s="75">
        <f t="shared" si="2510"/>
        <v>0</v>
      </c>
      <c r="S1614" s="66">
        <f t="shared" si="2511"/>
        <v>0</v>
      </c>
      <c r="T1614" s="10">
        <f t="shared" si="2529"/>
        <v>0.06</v>
      </c>
      <c r="U1614" s="74">
        <f t="shared" si="2508"/>
        <v>14</v>
      </c>
      <c r="V1614" s="74">
        <v>252</v>
      </c>
      <c r="W1614" s="70">
        <f t="shared" si="2520"/>
        <v>1.0032424069999999</v>
      </c>
      <c r="X1614" s="66">
        <f t="shared" si="2521"/>
        <v>4.2588832099999996</v>
      </c>
      <c r="Y1614" s="66">
        <v>0</v>
      </c>
      <c r="Z1614" s="67">
        <f t="shared" si="2522"/>
        <v>0</v>
      </c>
      <c r="AA1614" s="68" t="str">
        <f t="shared" si="2530"/>
        <v>A+INCORP J=</v>
      </c>
      <c r="AB1614" s="11">
        <f t="shared" si="2531"/>
        <v>44280</v>
      </c>
      <c r="AC1614" s="3"/>
      <c r="AD1614" s="1"/>
      <c r="AE1614" s="11"/>
      <c r="AF1614" s="5"/>
      <c r="AG1614" s="1"/>
      <c r="AH1614" s="1"/>
      <c r="AI1614" s="1"/>
      <c r="AJ1614" s="1"/>
      <c r="AK1614" s="10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5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5"/>
      <c r="HA1614" s="5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  <c r="JK1614" s="1"/>
      <c r="JL1614" s="1"/>
      <c r="JM1614" s="1"/>
      <c r="JN1614" s="1"/>
      <c r="JO1614" s="1"/>
      <c r="JP1614" s="1"/>
      <c r="JQ1614" s="1"/>
      <c r="JR1614" s="1"/>
      <c r="JS1614" s="1"/>
      <c r="JT1614" s="1"/>
      <c r="JU1614" s="1"/>
      <c r="JV1614" s="1"/>
      <c r="JW1614" s="1"/>
      <c r="JX1614" s="1"/>
      <c r="JY1614" s="3"/>
      <c r="JZ1614" s="1"/>
      <c r="KA1614" s="1"/>
      <c r="KB1614" s="1"/>
      <c r="KC1614" s="1"/>
      <c r="KD1614" s="1"/>
      <c r="KE1614" s="1"/>
    </row>
    <row r="1615" spans="1:291" x14ac:dyDescent="0.2">
      <c r="A1615" s="196">
        <f t="shared" si="2523"/>
        <v>44273</v>
      </c>
      <c r="B1615" s="66">
        <f t="shared" si="2514"/>
        <v>1318.6224011300001</v>
      </c>
      <c r="C1615" s="66">
        <f t="shared" si="2512"/>
        <v>1305.6445623499999</v>
      </c>
      <c r="D1615" s="77">
        <f t="shared" si="2524"/>
        <v>5574.49</v>
      </c>
      <c r="E1615" s="67">
        <f>VLOOKUP(A1614,[1]Plan1!$DQ$117:$DS$314,3)</f>
        <v>5622.43</v>
      </c>
      <c r="F1615" s="11">
        <f t="shared" si="2525"/>
        <v>44253</v>
      </c>
      <c r="G1615" s="73">
        <f t="shared" si="2515"/>
        <v>8.5998898553949488E-3</v>
      </c>
      <c r="H1615" s="11">
        <f t="shared" si="2526"/>
        <v>44280</v>
      </c>
      <c r="I1615" s="11">
        <f t="shared" si="2516"/>
        <v>44280</v>
      </c>
      <c r="J1615" s="1">
        <f t="shared" si="2527"/>
        <v>20</v>
      </c>
      <c r="K1615" s="1">
        <f t="shared" si="2528"/>
        <v>15</v>
      </c>
      <c r="L1615" s="66">
        <f t="shared" si="2517"/>
        <v>1.006443</v>
      </c>
      <c r="M1615" s="70">
        <f t="shared" si="2513"/>
        <v>1.00249973</v>
      </c>
      <c r="N1615" s="70">
        <f t="shared" si="2507"/>
        <v>1.1759209668334665</v>
      </c>
      <c r="O1615" s="66">
        <f t="shared" si="2509"/>
        <v>1.1834974199999999</v>
      </c>
      <c r="P1615" s="66">
        <f t="shared" si="2518"/>
        <v>1314.05683026</v>
      </c>
      <c r="Q1615" s="74">
        <f t="shared" si="2519"/>
        <v>0</v>
      </c>
      <c r="R1615" s="75">
        <f t="shared" si="2510"/>
        <v>0</v>
      </c>
      <c r="S1615" s="66">
        <f t="shared" si="2511"/>
        <v>0</v>
      </c>
      <c r="T1615" s="10">
        <f t="shared" si="2529"/>
        <v>0.06</v>
      </c>
      <c r="U1615" s="74">
        <f t="shared" si="2508"/>
        <v>15</v>
      </c>
      <c r="V1615" s="74">
        <v>252</v>
      </c>
      <c r="W1615" s="70">
        <f t="shared" si="2520"/>
        <v>1.0034744090000001</v>
      </c>
      <c r="X1615" s="66">
        <f t="shared" si="2521"/>
        <v>4.5655708700000002</v>
      </c>
      <c r="Y1615" s="66">
        <v>0</v>
      </c>
      <c r="Z1615" s="67">
        <f t="shared" si="2522"/>
        <v>0</v>
      </c>
      <c r="AA1615" s="68" t="str">
        <f t="shared" si="2530"/>
        <v>A+INCORP J=</v>
      </c>
      <c r="AB1615" s="11">
        <f t="shared" si="2531"/>
        <v>44280</v>
      </c>
      <c r="AC1615" s="3"/>
      <c r="AD1615" s="1"/>
      <c r="AE1615" s="11"/>
      <c r="AF1615" s="5"/>
      <c r="AG1615" s="1"/>
      <c r="AH1615" s="1"/>
      <c r="AI1615" s="1"/>
      <c r="AJ1615" s="1"/>
      <c r="AK1615" s="10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5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5"/>
      <c r="HA1615" s="5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  <c r="JK1615" s="1"/>
      <c r="JL1615" s="1"/>
      <c r="JM1615" s="1"/>
      <c r="JN1615" s="1"/>
      <c r="JO1615" s="1"/>
      <c r="JP1615" s="1"/>
      <c r="JQ1615" s="1"/>
      <c r="JR1615" s="1"/>
      <c r="JS1615" s="1"/>
      <c r="JT1615" s="1"/>
      <c r="JU1615" s="1"/>
      <c r="JV1615" s="1"/>
      <c r="JW1615" s="1"/>
      <c r="JX1615" s="1"/>
      <c r="JY1615" s="3"/>
      <c r="JZ1615" s="1"/>
      <c r="KA1615" s="1"/>
      <c r="KB1615" s="1"/>
      <c r="KC1615" s="1"/>
      <c r="KD1615" s="1"/>
      <c r="KE1615" s="1"/>
    </row>
    <row r="1616" spans="1:291" x14ac:dyDescent="0.2">
      <c r="A1616" s="196">
        <f t="shared" si="2523"/>
        <v>44274</v>
      </c>
      <c r="B1616" s="66">
        <f t="shared" si="2514"/>
        <v>1319.4921675599999</v>
      </c>
      <c r="C1616" s="66">
        <f t="shared" si="2512"/>
        <v>1305.6445623499999</v>
      </c>
      <c r="D1616" s="77">
        <f t="shared" si="2524"/>
        <v>5574.49</v>
      </c>
      <c r="E1616" s="67">
        <f>VLOOKUP(A1615,[1]Plan1!$DQ$117:$DS$314,3)</f>
        <v>5622.43</v>
      </c>
      <c r="F1616" s="11">
        <f t="shared" si="2525"/>
        <v>44253</v>
      </c>
      <c r="G1616" s="73">
        <f t="shared" si="2515"/>
        <v>8.5998898553949488E-3</v>
      </c>
      <c r="H1616" s="11">
        <f t="shared" si="2526"/>
        <v>44280</v>
      </c>
      <c r="I1616" s="11">
        <f t="shared" si="2516"/>
        <v>44280</v>
      </c>
      <c r="J1616" s="1">
        <f t="shared" si="2527"/>
        <v>20</v>
      </c>
      <c r="K1616" s="1">
        <f t="shared" si="2528"/>
        <v>16</v>
      </c>
      <c r="L1616" s="66">
        <f t="shared" si="2517"/>
        <v>1.00687401</v>
      </c>
      <c r="M1616" s="70">
        <f t="shared" si="2513"/>
        <v>1.00249973</v>
      </c>
      <c r="N1616" s="70">
        <f t="shared" si="2507"/>
        <v>1.1759209668334665</v>
      </c>
      <c r="O1616" s="66">
        <f t="shared" si="2509"/>
        <v>1.1840042500000001</v>
      </c>
      <c r="P1616" s="66">
        <f t="shared" si="2518"/>
        <v>1314.6195761199999</v>
      </c>
      <c r="Q1616" s="74">
        <f t="shared" si="2519"/>
        <v>0</v>
      </c>
      <c r="R1616" s="75">
        <f t="shared" si="2510"/>
        <v>0</v>
      </c>
      <c r="S1616" s="66">
        <f t="shared" si="2511"/>
        <v>0</v>
      </c>
      <c r="T1616" s="10">
        <f t="shared" si="2529"/>
        <v>0.06</v>
      </c>
      <c r="U1616" s="74">
        <f t="shared" si="2508"/>
        <v>16</v>
      </c>
      <c r="V1616" s="74">
        <v>252</v>
      </c>
      <c r="W1616" s="70">
        <f t="shared" si="2520"/>
        <v>1.003706465</v>
      </c>
      <c r="X1616" s="66">
        <f t="shared" si="2521"/>
        <v>4.8725914399999999</v>
      </c>
      <c r="Y1616" s="66">
        <v>0</v>
      </c>
      <c r="Z1616" s="67">
        <f t="shared" si="2522"/>
        <v>0</v>
      </c>
      <c r="AA1616" s="68" t="str">
        <f t="shared" si="2530"/>
        <v>A+INCORP J=</v>
      </c>
      <c r="AB1616" s="11">
        <f t="shared" si="2531"/>
        <v>44280</v>
      </c>
      <c r="AC1616" s="3"/>
      <c r="AD1616" s="1"/>
      <c r="AE1616" s="11"/>
      <c r="AF1616" s="5"/>
      <c r="AG1616" s="1"/>
      <c r="AH1616" s="1"/>
      <c r="AI1616" s="1"/>
      <c r="AJ1616" s="1"/>
      <c r="AK1616" s="10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5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5"/>
      <c r="HA1616" s="5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  <c r="JK1616" s="1"/>
      <c r="JL1616" s="1"/>
      <c r="JM1616" s="1"/>
      <c r="JN1616" s="1"/>
      <c r="JO1616" s="1"/>
      <c r="JP1616" s="1"/>
      <c r="JQ1616" s="1"/>
      <c r="JR1616" s="1"/>
      <c r="JS1616" s="1"/>
      <c r="JT1616" s="1"/>
      <c r="JU1616" s="1"/>
      <c r="JV1616" s="1"/>
      <c r="JW1616" s="1"/>
      <c r="JX1616" s="1"/>
      <c r="JY1616" s="3"/>
      <c r="JZ1616" s="1"/>
      <c r="KA1616" s="1"/>
      <c r="KB1616" s="1"/>
      <c r="KC1616" s="1"/>
      <c r="KD1616" s="1"/>
      <c r="KE1616" s="1"/>
    </row>
    <row r="1617" spans="1:291" x14ac:dyDescent="0.2">
      <c r="A1617" s="196">
        <f t="shared" si="2523"/>
        <v>44275</v>
      </c>
      <c r="B1617" s="66">
        <f t="shared" si="2514"/>
        <v>1320.3625021300002</v>
      </c>
      <c r="C1617" s="66">
        <f t="shared" si="2512"/>
        <v>1305.6445623499999</v>
      </c>
      <c r="D1617" s="77">
        <f t="shared" si="2524"/>
        <v>5574.49</v>
      </c>
      <c r="E1617" s="67">
        <f>VLOOKUP(A1616,[1]Plan1!$DQ$117:$DS$314,3)</f>
        <v>5622.43</v>
      </c>
      <c r="F1617" s="11">
        <f t="shared" si="2525"/>
        <v>44253</v>
      </c>
      <c r="G1617" s="73">
        <f t="shared" si="2515"/>
        <v>8.5998898553949488E-3</v>
      </c>
      <c r="H1617" s="11">
        <f t="shared" si="2526"/>
        <v>44280</v>
      </c>
      <c r="I1617" s="11">
        <f t="shared" si="2516"/>
        <v>44280</v>
      </c>
      <c r="J1617" s="1">
        <f t="shared" si="2527"/>
        <v>20</v>
      </c>
      <c r="K1617" s="1">
        <f t="shared" si="2528"/>
        <v>17</v>
      </c>
      <c r="L1617" s="66">
        <f t="shared" si="2517"/>
        <v>1.0073052</v>
      </c>
      <c r="M1617" s="70">
        <f t="shared" si="2513"/>
        <v>1.00249973</v>
      </c>
      <c r="N1617" s="70">
        <f t="shared" si="2507"/>
        <v>1.1759209668334665</v>
      </c>
      <c r="O1617" s="66">
        <f t="shared" si="2509"/>
        <v>1.1845113</v>
      </c>
      <c r="P1617" s="66">
        <f t="shared" si="2518"/>
        <v>1315.1825570000001</v>
      </c>
      <c r="Q1617" s="74">
        <f t="shared" si="2519"/>
        <v>0</v>
      </c>
      <c r="R1617" s="75">
        <f t="shared" si="2510"/>
        <v>0</v>
      </c>
      <c r="S1617" s="66">
        <f t="shared" si="2511"/>
        <v>0</v>
      </c>
      <c r="T1617" s="10">
        <f t="shared" si="2529"/>
        <v>0.06</v>
      </c>
      <c r="U1617" s="74">
        <f t="shared" si="2508"/>
        <v>17</v>
      </c>
      <c r="V1617" s="74">
        <v>252</v>
      </c>
      <c r="W1617" s="70">
        <f t="shared" si="2520"/>
        <v>1.0039385750000001</v>
      </c>
      <c r="X1617" s="66">
        <f t="shared" si="2521"/>
        <v>5.1799451300000001</v>
      </c>
      <c r="Y1617" s="66">
        <v>0</v>
      </c>
      <c r="Z1617" s="67">
        <f t="shared" si="2522"/>
        <v>0</v>
      </c>
      <c r="AA1617" s="68" t="str">
        <f t="shared" si="2530"/>
        <v>A+INCORP J=</v>
      </c>
      <c r="AB1617" s="11">
        <f t="shared" si="2531"/>
        <v>44280</v>
      </c>
      <c r="AC1617" s="3"/>
      <c r="AD1617" s="1"/>
      <c r="AE1617" s="11"/>
      <c r="AF1617" s="5"/>
      <c r="AG1617" s="1"/>
      <c r="AH1617" s="1"/>
      <c r="AI1617" s="1"/>
      <c r="AJ1617" s="1"/>
      <c r="AK1617" s="10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5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5"/>
      <c r="HA1617" s="5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  <c r="JK1617" s="1"/>
      <c r="JL1617" s="1"/>
      <c r="JM1617" s="1"/>
      <c r="JN1617" s="1"/>
      <c r="JO1617" s="1"/>
      <c r="JP1617" s="1"/>
      <c r="JQ1617" s="1"/>
      <c r="JR1617" s="1"/>
      <c r="JS1617" s="1"/>
      <c r="JT1617" s="1"/>
      <c r="JU1617" s="1"/>
      <c r="JV1617" s="1"/>
      <c r="JW1617" s="1"/>
      <c r="JX1617" s="1"/>
      <c r="JY1617" s="3"/>
      <c r="JZ1617" s="1"/>
      <c r="KA1617" s="1"/>
      <c r="KB1617" s="1"/>
      <c r="KC1617" s="1"/>
      <c r="KD1617" s="1"/>
      <c r="KE1617" s="1"/>
    </row>
    <row r="1618" spans="1:291" x14ac:dyDescent="0.2">
      <c r="A1618" s="196">
        <f t="shared" si="2523"/>
        <v>44276</v>
      </c>
      <c r="B1618" s="66">
        <f t="shared" si="2514"/>
        <v>1320.3625021300002</v>
      </c>
      <c r="C1618" s="66">
        <f t="shared" si="2512"/>
        <v>1305.6445623499999</v>
      </c>
      <c r="D1618" s="77">
        <f t="shared" si="2524"/>
        <v>5574.49</v>
      </c>
      <c r="E1618" s="67">
        <f>VLOOKUP(A1617,[1]Plan1!$DQ$117:$DS$314,3)</f>
        <v>5622.43</v>
      </c>
      <c r="F1618" s="11">
        <f t="shared" si="2525"/>
        <v>44253</v>
      </c>
      <c r="G1618" s="73">
        <f t="shared" si="2515"/>
        <v>8.5998898553949488E-3</v>
      </c>
      <c r="H1618" s="11">
        <f t="shared" si="2526"/>
        <v>44280</v>
      </c>
      <c r="I1618" s="11">
        <f t="shared" si="2516"/>
        <v>44280</v>
      </c>
      <c r="J1618" s="1">
        <f t="shared" si="2527"/>
        <v>20</v>
      </c>
      <c r="K1618" s="1">
        <f t="shared" si="2528"/>
        <v>17</v>
      </c>
      <c r="L1618" s="66">
        <f t="shared" si="2517"/>
        <v>1.0073052</v>
      </c>
      <c r="M1618" s="70">
        <f t="shared" si="2513"/>
        <v>1.00249973</v>
      </c>
      <c r="N1618" s="70">
        <f t="shared" si="2507"/>
        <v>1.1759209668334665</v>
      </c>
      <c r="O1618" s="66">
        <f t="shared" si="2509"/>
        <v>1.1845113</v>
      </c>
      <c r="P1618" s="66">
        <f t="shared" si="2518"/>
        <v>1315.1825570000001</v>
      </c>
      <c r="Q1618" s="74">
        <f t="shared" si="2519"/>
        <v>0</v>
      </c>
      <c r="R1618" s="75">
        <f t="shared" si="2510"/>
        <v>0</v>
      </c>
      <c r="S1618" s="66">
        <f t="shared" si="2511"/>
        <v>0</v>
      </c>
      <c r="T1618" s="10">
        <f t="shared" si="2529"/>
        <v>0.06</v>
      </c>
      <c r="U1618" s="74">
        <f t="shared" si="2508"/>
        <v>17</v>
      </c>
      <c r="V1618" s="74">
        <v>252</v>
      </c>
      <c r="W1618" s="70">
        <f t="shared" si="2520"/>
        <v>1.0039385750000001</v>
      </c>
      <c r="X1618" s="66">
        <f t="shared" si="2521"/>
        <v>5.1799451300000001</v>
      </c>
      <c r="Y1618" s="66">
        <v>0</v>
      </c>
      <c r="Z1618" s="67">
        <f t="shared" si="2522"/>
        <v>0</v>
      </c>
      <c r="AA1618" s="68" t="str">
        <f t="shared" si="2530"/>
        <v>A+INCORP J=</v>
      </c>
      <c r="AB1618" s="11">
        <f t="shared" si="2531"/>
        <v>44280</v>
      </c>
      <c r="AC1618" s="3"/>
      <c r="AD1618" s="1"/>
      <c r="AE1618" s="11"/>
      <c r="AF1618" s="5"/>
      <c r="AG1618" s="1"/>
      <c r="AH1618" s="1"/>
      <c r="AI1618" s="1"/>
      <c r="AJ1618" s="1"/>
      <c r="AK1618" s="10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5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5"/>
      <c r="HA1618" s="5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  <c r="JK1618" s="1"/>
      <c r="JL1618" s="1"/>
      <c r="JM1618" s="1"/>
      <c r="JN1618" s="1"/>
      <c r="JO1618" s="1"/>
      <c r="JP1618" s="1"/>
      <c r="JQ1618" s="1"/>
      <c r="JR1618" s="1"/>
      <c r="JS1618" s="1"/>
      <c r="JT1618" s="1"/>
      <c r="JU1618" s="1"/>
      <c r="JV1618" s="1"/>
      <c r="JW1618" s="1"/>
      <c r="JX1618" s="1"/>
      <c r="JY1618" s="3"/>
      <c r="JZ1618" s="1"/>
      <c r="KA1618" s="1"/>
      <c r="KB1618" s="1"/>
      <c r="KC1618" s="1"/>
      <c r="KD1618" s="1"/>
      <c r="KE1618" s="1"/>
    </row>
    <row r="1619" spans="1:291" x14ac:dyDescent="0.2">
      <c r="A1619" s="196">
        <f t="shared" si="2523"/>
        <v>44277</v>
      </c>
      <c r="B1619" s="66">
        <f t="shared" si="2514"/>
        <v>1320.3625021300002</v>
      </c>
      <c r="C1619" s="66">
        <f t="shared" si="2512"/>
        <v>1305.6445623499999</v>
      </c>
      <c r="D1619" s="77">
        <f t="shared" si="2524"/>
        <v>5574.49</v>
      </c>
      <c r="E1619" s="67">
        <f>VLOOKUP(A1618,[1]Plan1!$DQ$117:$DS$314,3)</f>
        <v>5622.43</v>
      </c>
      <c r="F1619" s="11">
        <f t="shared" si="2525"/>
        <v>44253</v>
      </c>
      <c r="G1619" s="73">
        <f t="shared" si="2515"/>
        <v>8.5998898553949488E-3</v>
      </c>
      <c r="H1619" s="11">
        <f t="shared" si="2526"/>
        <v>44280</v>
      </c>
      <c r="I1619" s="11">
        <f t="shared" si="2516"/>
        <v>44280</v>
      </c>
      <c r="J1619" s="1">
        <f t="shared" si="2527"/>
        <v>20</v>
      </c>
      <c r="K1619" s="1">
        <f t="shared" si="2528"/>
        <v>17</v>
      </c>
      <c r="L1619" s="66">
        <f t="shared" si="2517"/>
        <v>1.0073052</v>
      </c>
      <c r="M1619" s="70">
        <f t="shared" si="2513"/>
        <v>1.00249973</v>
      </c>
      <c r="N1619" s="70">
        <f t="shared" si="2507"/>
        <v>1.1759209668334665</v>
      </c>
      <c r="O1619" s="66">
        <f t="shared" si="2509"/>
        <v>1.1845113</v>
      </c>
      <c r="P1619" s="66">
        <f t="shared" si="2518"/>
        <v>1315.1825570000001</v>
      </c>
      <c r="Q1619" s="74">
        <f t="shared" si="2519"/>
        <v>0</v>
      </c>
      <c r="R1619" s="75">
        <f t="shared" si="2510"/>
        <v>0</v>
      </c>
      <c r="S1619" s="66">
        <f t="shared" si="2511"/>
        <v>0</v>
      </c>
      <c r="T1619" s="10">
        <f t="shared" si="2529"/>
        <v>0.06</v>
      </c>
      <c r="U1619" s="74">
        <f t="shared" si="2508"/>
        <v>17</v>
      </c>
      <c r="V1619" s="74">
        <v>252</v>
      </c>
      <c r="W1619" s="70">
        <f t="shared" si="2520"/>
        <v>1.0039385750000001</v>
      </c>
      <c r="X1619" s="66">
        <f t="shared" si="2521"/>
        <v>5.1799451300000001</v>
      </c>
      <c r="Y1619" s="66">
        <v>0</v>
      </c>
      <c r="Z1619" s="67">
        <f t="shared" si="2522"/>
        <v>0</v>
      </c>
      <c r="AA1619" s="68" t="str">
        <f t="shared" si="2530"/>
        <v>A+INCORP J=</v>
      </c>
      <c r="AB1619" s="11">
        <f t="shared" si="2531"/>
        <v>44280</v>
      </c>
      <c r="AC1619" s="3"/>
      <c r="AD1619" s="1"/>
      <c r="AE1619" s="11"/>
      <c r="AF1619" s="5"/>
      <c r="AG1619" s="1"/>
      <c r="AH1619" s="1"/>
      <c r="AI1619" s="1"/>
      <c r="AJ1619" s="1"/>
      <c r="AK1619" s="10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5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5"/>
      <c r="HA1619" s="5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  <c r="JK1619" s="1"/>
      <c r="JL1619" s="1"/>
      <c r="JM1619" s="1"/>
      <c r="JN1619" s="1"/>
      <c r="JO1619" s="1"/>
      <c r="JP1619" s="1"/>
      <c r="JQ1619" s="1"/>
      <c r="JR1619" s="1"/>
      <c r="JS1619" s="1"/>
      <c r="JT1619" s="1"/>
      <c r="JU1619" s="1"/>
      <c r="JV1619" s="1"/>
      <c r="JW1619" s="1"/>
      <c r="JX1619" s="1"/>
      <c r="JY1619" s="3"/>
      <c r="JZ1619" s="1"/>
      <c r="KA1619" s="1"/>
      <c r="KB1619" s="1"/>
      <c r="KC1619" s="1"/>
      <c r="KD1619" s="1"/>
      <c r="KE1619" s="1"/>
    </row>
    <row r="1620" spans="1:291" x14ac:dyDescent="0.2">
      <c r="A1620" s="196">
        <f t="shared" si="2523"/>
        <v>44278</v>
      </c>
      <c r="B1620" s="66">
        <f t="shared" si="2514"/>
        <v>1321.2334168899999</v>
      </c>
      <c r="C1620" s="66">
        <f t="shared" si="2512"/>
        <v>1305.6445623499999</v>
      </c>
      <c r="D1620" s="77">
        <f t="shared" si="2524"/>
        <v>5574.49</v>
      </c>
      <c r="E1620" s="67">
        <f>VLOOKUP(A1619,[1]Plan1!$DQ$117:$DS$314,3)</f>
        <v>5622.43</v>
      </c>
      <c r="F1620" s="11">
        <f t="shared" si="2525"/>
        <v>44253</v>
      </c>
      <c r="G1620" s="73">
        <f t="shared" si="2515"/>
        <v>8.5998898553949488E-3</v>
      </c>
      <c r="H1620" s="11">
        <f t="shared" si="2526"/>
        <v>44280</v>
      </c>
      <c r="I1620" s="11">
        <f t="shared" si="2516"/>
        <v>44280</v>
      </c>
      <c r="J1620" s="1">
        <f t="shared" si="2527"/>
        <v>20</v>
      </c>
      <c r="K1620" s="1">
        <f t="shared" si="2528"/>
        <v>18</v>
      </c>
      <c r="L1620" s="66">
        <f t="shared" si="2517"/>
        <v>1.00773658</v>
      </c>
      <c r="M1620" s="70">
        <f t="shared" si="2513"/>
        <v>1.00249973</v>
      </c>
      <c r="N1620" s="70">
        <f t="shared" si="2507"/>
        <v>1.1759209668334665</v>
      </c>
      <c r="O1620" s="66">
        <f t="shared" si="2509"/>
        <v>1.18501857</v>
      </c>
      <c r="P1620" s="66">
        <f t="shared" si="2518"/>
        <v>1315.74578595</v>
      </c>
      <c r="Q1620" s="74">
        <f t="shared" si="2519"/>
        <v>0</v>
      </c>
      <c r="R1620" s="75">
        <f t="shared" si="2510"/>
        <v>0</v>
      </c>
      <c r="S1620" s="66">
        <f t="shared" si="2511"/>
        <v>0</v>
      </c>
      <c r="T1620" s="10">
        <f t="shared" si="2529"/>
        <v>0.06</v>
      </c>
      <c r="U1620" s="74">
        <f t="shared" si="2508"/>
        <v>18</v>
      </c>
      <c r="V1620" s="74">
        <v>252</v>
      </c>
      <c r="W1620" s="70">
        <f t="shared" si="2520"/>
        <v>1.004170738</v>
      </c>
      <c r="X1620" s="66">
        <f t="shared" si="2521"/>
        <v>5.4876309399999998</v>
      </c>
      <c r="Y1620" s="66">
        <v>0</v>
      </c>
      <c r="Z1620" s="67">
        <f t="shared" si="2522"/>
        <v>0</v>
      </c>
      <c r="AA1620" s="68" t="str">
        <f t="shared" si="2530"/>
        <v>A+INCORP J=</v>
      </c>
      <c r="AB1620" s="11">
        <f t="shared" si="2531"/>
        <v>44280</v>
      </c>
      <c r="AC1620" s="3"/>
      <c r="AD1620" s="1"/>
      <c r="AE1620" s="11"/>
      <c r="AF1620" s="5"/>
      <c r="AG1620" s="1"/>
      <c r="AH1620" s="1"/>
      <c r="AI1620" s="1"/>
      <c r="AJ1620" s="1"/>
      <c r="AK1620" s="10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5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5"/>
      <c r="HA1620" s="5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  <c r="JK1620" s="1"/>
      <c r="JL1620" s="1"/>
      <c r="JM1620" s="1"/>
      <c r="JN1620" s="1"/>
      <c r="JO1620" s="1"/>
      <c r="JP1620" s="1"/>
      <c r="JQ1620" s="1"/>
      <c r="JR1620" s="1"/>
      <c r="JS1620" s="1"/>
      <c r="JT1620" s="1"/>
      <c r="JU1620" s="1"/>
      <c r="JV1620" s="1"/>
      <c r="JW1620" s="1"/>
      <c r="JX1620" s="1"/>
      <c r="JY1620" s="3"/>
      <c r="JZ1620" s="1"/>
      <c r="KA1620" s="1"/>
      <c r="KB1620" s="1"/>
      <c r="KC1620" s="1"/>
      <c r="KD1620" s="1"/>
      <c r="KE1620" s="1"/>
    </row>
    <row r="1621" spans="1:291" x14ac:dyDescent="0.2">
      <c r="A1621" s="196">
        <f t="shared" si="2523"/>
        <v>44279</v>
      </c>
      <c r="B1621" s="66">
        <f t="shared" si="2514"/>
        <v>1322.1049003099999</v>
      </c>
      <c r="C1621" s="66">
        <f t="shared" si="2512"/>
        <v>1305.6445623499999</v>
      </c>
      <c r="D1621" s="77">
        <f t="shared" si="2524"/>
        <v>5574.49</v>
      </c>
      <c r="E1621" s="67">
        <f>VLOOKUP(A1620,[1]Plan1!$DQ$117:$DS$314,3)</f>
        <v>5622.43</v>
      </c>
      <c r="F1621" s="11">
        <f t="shared" si="2525"/>
        <v>44253</v>
      </c>
      <c r="G1621" s="73">
        <f t="shared" si="2515"/>
        <v>8.5998898553949488E-3</v>
      </c>
      <c r="H1621" s="11">
        <f t="shared" si="2526"/>
        <v>44280</v>
      </c>
      <c r="I1621" s="11">
        <f t="shared" si="2516"/>
        <v>44280</v>
      </c>
      <c r="J1621" s="1">
        <f t="shared" si="2527"/>
        <v>20</v>
      </c>
      <c r="K1621" s="1">
        <f t="shared" si="2528"/>
        <v>19</v>
      </c>
      <c r="L1621" s="66">
        <f t="shared" si="2517"/>
        <v>1.00816814</v>
      </c>
      <c r="M1621" s="70">
        <f t="shared" si="2513"/>
        <v>1.00249973</v>
      </c>
      <c r="N1621" s="70">
        <f t="shared" si="2507"/>
        <v>1.1759209668334665</v>
      </c>
      <c r="O1621" s="66">
        <f t="shared" si="2509"/>
        <v>1.18552605</v>
      </c>
      <c r="P1621" s="66">
        <f t="shared" si="2518"/>
        <v>1316.30924992</v>
      </c>
      <c r="Q1621" s="74">
        <f t="shared" si="2519"/>
        <v>0</v>
      </c>
      <c r="R1621" s="75">
        <f t="shared" si="2510"/>
        <v>0</v>
      </c>
      <c r="S1621" s="66">
        <f t="shared" si="2511"/>
        <v>0</v>
      </c>
      <c r="T1621" s="10">
        <f t="shared" si="2529"/>
        <v>0.06</v>
      </c>
      <c r="U1621" s="74">
        <f t="shared" si="2508"/>
        <v>19</v>
      </c>
      <c r="V1621" s="74">
        <v>252</v>
      </c>
      <c r="W1621" s="70">
        <f t="shared" si="2520"/>
        <v>1.004402955</v>
      </c>
      <c r="X1621" s="66">
        <f t="shared" si="2521"/>
        <v>5.7956503899999996</v>
      </c>
      <c r="Y1621" s="66">
        <v>0</v>
      </c>
      <c r="Z1621" s="67">
        <f t="shared" si="2522"/>
        <v>0</v>
      </c>
      <c r="AA1621" s="68" t="str">
        <f t="shared" si="2530"/>
        <v>A+INCORP J=</v>
      </c>
      <c r="AB1621" s="11">
        <f t="shared" si="2531"/>
        <v>44280</v>
      </c>
      <c r="AC1621" s="3"/>
      <c r="AD1621" s="1"/>
      <c r="AE1621" s="11"/>
      <c r="AF1621" s="5"/>
      <c r="AG1621" s="1"/>
      <c r="AH1621" s="1"/>
      <c r="AI1621" s="1"/>
      <c r="AJ1621" s="1"/>
      <c r="AK1621" s="10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5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5"/>
      <c r="HA1621" s="5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3"/>
      <c r="JZ1621" s="1"/>
      <c r="KA1621" s="1"/>
      <c r="KB1621" s="1"/>
      <c r="KC1621" s="1"/>
      <c r="KD1621" s="1"/>
      <c r="KE1621" s="1"/>
    </row>
    <row r="1622" spans="1:291" x14ac:dyDescent="0.2">
      <c r="A1622" s="196">
        <f t="shared" si="2523"/>
        <v>44280</v>
      </c>
      <c r="B1622" s="66">
        <f t="shared" si="2514"/>
        <v>1322.9769526299999</v>
      </c>
      <c r="C1622" s="66">
        <f t="shared" si="2512"/>
        <v>1305.6445623499999</v>
      </c>
      <c r="D1622" s="77">
        <f t="shared" si="2524"/>
        <v>5574.49</v>
      </c>
      <c r="E1622" s="67">
        <f>VLOOKUP(A1621,[1]Plan1!$DQ$117:$DS$314,3)</f>
        <v>5622.43</v>
      </c>
      <c r="F1622" s="11">
        <f t="shared" si="2525"/>
        <v>44253</v>
      </c>
      <c r="G1622" s="73">
        <f t="shared" si="2515"/>
        <v>8.5998898553949488E-3</v>
      </c>
      <c r="H1622" s="11">
        <f t="shared" si="2526"/>
        <v>44312</v>
      </c>
      <c r="I1622" s="11">
        <f t="shared" si="2516"/>
        <v>44280</v>
      </c>
      <c r="J1622" s="1">
        <f t="shared" si="2527"/>
        <v>20</v>
      </c>
      <c r="K1622" s="1">
        <f t="shared" si="2528"/>
        <v>20</v>
      </c>
      <c r="L1622" s="66">
        <f t="shared" si="2517"/>
        <v>1.00859988</v>
      </c>
      <c r="M1622" s="70">
        <f t="shared" si="2513"/>
        <v>1.00249973</v>
      </c>
      <c r="N1622" s="70">
        <f t="shared" si="2507"/>
        <v>1.1759209668334665</v>
      </c>
      <c r="O1622" s="66">
        <f t="shared" si="2509"/>
        <v>1.1860337400000001</v>
      </c>
      <c r="P1622" s="66">
        <f t="shared" si="2518"/>
        <v>1316.8729489</v>
      </c>
      <c r="Q1622" s="74">
        <f t="shared" si="2519"/>
        <v>53</v>
      </c>
      <c r="R1622" s="75">
        <f t="shared" si="2510"/>
        <v>2.3844238238901743</v>
      </c>
      <c r="S1622" s="66">
        <f t="shared" si="2511"/>
        <v>3113.21</v>
      </c>
      <c r="T1622" s="10">
        <f t="shared" si="2529"/>
        <v>0.06</v>
      </c>
      <c r="U1622" s="74">
        <f t="shared" si="2508"/>
        <v>20</v>
      </c>
      <c r="V1622" s="74">
        <v>252</v>
      </c>
      <c r="W1622" s="70">
        <f t="shared" si="2520"/>
        <v>1.004635226</v>
      </c>
      <c r="X1622" s="66">
        <f t="shared" si="2521"/>
        <v>6.1040037299999996</v>
      </c>
      <c r="Y1622" s="66">
        <v>0</v>
      </c>
      <c r="Z1622" s="67">
        <f t="shared" si="2522"/>
        <v>3119.31400373</v>
      </c>
      <c r="AA1622" s="68" t="str">
        <f t="shared" si="2530"/>
        <v>A+INCORP J=</v>
      </c>
      <c r="AB1622" s="11">
        <f t="shared" si="2531"/>
        <v>44280</v>
      </c>
      <c r="AC1622" s="3"/>
      <c r="AD1622" s="1"/>
      <c r="AE1622" s="11"/>
      <c r="AF1622" s="5"/>
      <c r="AG1622" s="1"/>
      <c r="AH1622" s="1"/>
      <c r="AI1622" s="1"/>
      <c r="AJ1622" s="1"/>
      <c r="AK1622" s="10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5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5"/>
      <c r="HA1622" s="5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  <c r="JK1622" s="1"/>
      <c r="JL1622" s="1"/>
      <c r="JM1622" s="1"/>
      <c r="JN1622" s="1"/>
      <c r="JO1622" s="1"/>
      <c r="JP1622" s="1"/>
      <c r="JQ1622" s="1"/>
      <c r="JR1622" s="1"/>
      <c r="JS1622" s="1"/>
      <c r="JT1622" s="1"/>
      <c r="JU1622" s="1"/>
      <c r="JV1622" s="1"/>
      <c r="JW1622" s="1"/>
      <c r="JX1622" s="1"/>
      <c r="JY1622" s="3"/>
      <c r="JZ1622" s="1"/>
      <c r="KA1622" s="1"/>
      <c r="KB1622" s="1"/>
      <c r="KC1622" s="1"/>
      <c r="KD1622" s="1"/>
      <c r="KE1622" s="1"/>
    </row>
    <row r="1623" spans="1:291" x14ac:dyDescent="0.2">
      <c r="A1623" s="196">
        <f t="shared" si="2523"/>
        <v>44281</v>
      </c>
      <c r="B1623" s="66">
        <f t="shared" si="2514"/>
        <v>-1791.4760599900001</v>
      </c>
      <c r="C1623" s="66">
        <f t="shared" si="2512"/>
        <v>-1790.2330473699999</v>
      </c>
      <c r="D1623" s="77">
        <f t="shared" si="2524"/>
        <v>5622.43</v>
      </c>
      <c r="E1623" s="67">
        <f>VLOOKUP(A1622,[1]Plan1!$DQ$117:$DS$314,3)</f>
        <v>5674.72</v>
      </c>
      <c r="F1623" s="11">
        <f t="shared" si="2525"/>
        <v>44281</v>
      </c>
      <c r="G1623" s="73">
        <f t="shared" si="2515"/>
        <v>9.3002491805145304E-3</v>
      </c>
      <c r="H1623" s="11">
        <f t="shared" si="2526"/>
        <v>44312</v>
      </c>
      <c r="I1623" s="11">
        <f t="shared" si="2516"/>
        <v>44312</v>
      </c>
      <c r="J1623" s="1">
        <f t="shared" si="2527"/>
        <v>20</v>
      </c>
      <c r="K1623" s="1">
        <f t="shared" si="2528"/>
        <v>1</v>
      </c>
      <c r="L1623" s="66">
        <f t="shared" si="2517"/>
        <v>1.0004629700000001</v>
      </c>
      <c r="M1623" s="70">
        <f t="shared" si="2513"/>
        <v>1.00859988</v>
      </c>
      <c r="N1623" s="70">
        <f t="shared" si="2507"/>
        <v>1.1860337460377182</v>
      </c>
      <c r="O1623" s="66">
        <f t="shared" si="2509"/>
        <v>1.18658284</v>
      </c>
      <c r="P1623" s="66">
        <f t="shared" si="2518"/>
        <v>-1791.0618715600001</v>
      </c>
      <c r="Q1623" s="74">
        <f t="shared" si="2519"/>
        <v>0</v>
      </c>
      <c r="R1623" s="75">
        <f t="shared" si="2510"/>
        <v>0</v>
      </c>
      <c r="S1623" s="66">
        <f t="shared" si="2511"/>
        <v>0</v>
      </c>
      <c r="T1623" s="10">
        <f t="shared" si="2529"/>
        <v>0.06</v>
      </c>
      <c r="U1623" s="74">
        <f t="shared" si="2508"/>
        <v>1</v>
      </c>
      <c r="V1623" s="74">
        <v>252</v>
      </c>
      <c r="W1623" s="70">
        <f t="shared" si="2520"/>
        <v>1.0002312529999999</v>
      </c>
      <c r="X1623" s="66">
        <f t="shared" si="2521"/>
        <v>-0.41418843</v>
      </c>
      <c r="Y1623" s="66">
        <v>0</v>
      </c>
      <c r="Z1623" s="67">
        <f t="shared" si="2522"/>
        <v>0</v>
      </c>
      <c r="AA1623" s="68" t="str">
        <f t="shared" si="2530"/>
        <v>A+INCORP J=</v>
      </c>
      <c r="AB1623" s="11">
        <f t="shared" si="2531"/>
        <v>44312</v>
      </c>
      <c r="AC1623" s="3"/>
      <c r="AD1623" s="1"/>
      <c r="AE1623" s="11"/>
      <c r="AF1623" s="5"/>
      <c r="AG1623" s="1"/>
      <c r="AH1623" s="1"/>
      <c r="AI1623" s="1"/>
      <c r="AJ1623" s="1"/>
      <c r="AK1623" s="10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5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5"/>
      <c r="HA1623" s="5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  <c r="JK1623" s="1"/>
      <c r="JL1623" s="1"/>
      <c r="JM1623" s="1"/>
      <c r="JN1623" s="1"/>
      <c r="JO1623" s="1"/>
      <c r="JP1623" s="1"/>
      <c r="JQ1623" s="1"/>
      <c r="JR1623" s="1"/>
      <c r="JS1623" s="1"/>
      <c r="JT1623" s="1"/>
      <c r="JU1623" s="1"/>
      <c r="JV1623" s="1"/>
      <c r="JW1623" s="1"/>
      <c r="JX1623" s="1"/>
      <c r="JY1623" s="3"/>
      <c r="JZ1623" s="1"/>
      <c r="KA1623" s="1"/>
      <c r="KB1623" s="1"/>
      <c r="KC1623" s="1"/>
      <c r="KD1623" s="1"/>
      <c r="KE1623" s="1"/>
    </row>
    <row r="1624" spans="1:291" x14ac:dyDescent="0.2">
      <c r="A1624" s="196">
        <f t="shared" si="2523"/>
        <v>44282</v>
      </c>
      <c r="B1624" s="66">
        <f t="shared" si="2514"/>
        <v>-1792.7199270400001</v>
      </c>
      <c r="C1624" s="66">
        <f t="shared" si="2512"/>
        <v>-1790.2330473699999</v>
      </c>
      <c r="D1624" s="77">
        <f t="shared" si="2524"/>
        <v>5622.43</v>
      </c>
      <c r="E1624" s="67">
        <f>VLOOKUP(A1623,[1]Plan1!$DQ$117:$DS$314,3)</f>
        <v>5674.72</v>
      </c>
      <c r="F1624" s="11">
        <f t="shared" si="2525"/>
        <v>44281</v>
      </c>
      <c r="G1624" s="73">
        <f t="shared" si="2515"/>
        <v>9.3002491805145304E-3</v>
      </c>
      <c r="H1624" s="11">
        <f t="shared" si="2526"/>
        <v>44312</v>
      </c>
      <c r="I1624" s="11">
        <f t="shared" si="2516"/>
        <v>44312</v>
      </c>
      <c r="J1624" s="1">
        <f t="shared" si="2527"/>
        <v>20</v>
      </c>
      <c r="K1624" s="1">
        <f t="shared" si="2528"/>
        <v>2</v>
      </c>
      <c r="L1624" s="66">
        <f t="shared" si="2517"/>
        <v>1.00092615</v>
      </c>
      <c r="M1624" s="70">
        <f t="shared" si="2513"/>
        <v>1.00859988</v>
      </c>
      <c r="N1624" s="70">
        <f t="shared" si="2507"/>
        <v>1.1860337460377182</v>
      </c>
      <c r="O1624" s="66">
        <f t="shared" si="2509"/>
        <v>1.18713219</v>
      </c>
      <c r="P1624" s="66">
        <f t="shared" si="2518"/>
        <v>-1791.8910717000001</v>
      </c>
      <c r="Q1624" s="74">
        <f t="shared" si="2519"/>
        <v>0</v>
      </c>
      <c r="R1624" s="75">
        <f t="shared" si="2510"/>
        <v>0</v>
      </c>
      <c r="S1624" s="66">
        <f t="shared" si="2511"/>
        <v>0</v>
      </c>
      <c r="T1624" s="10">
        <f t="shared" si="2529"/>
        <v>0.06</v>
      </c>
      <c r="U1624" s="74">
        <f t="shared" si="2508"/>
        <v>2</v>
      </c>
      <c r="V1624" s="74">
        <v>252</v>
      </c>
      <c r="W1624" s="70">
        <f t="shared" si="2520"/>
        <v>1.000462559</v>
      </c>
      <c r="X1624" s="66">
        <f t="shared" si="2521"/>
        <v>-0.82885534000000005</v>
      </c>
      <c r="Y1624" s="66">
        <v>0</v>
      </c>
      <c r="Z1624" s="67">
        <f t="shared" si="2522"/>
        <v>0</v>
      </c>
      <c r="AA1624" s="68" t="str">
        <f t="shared" si="2530"/>
        <v>A+INCORP J=</v>
      </c>
      <c r="AB1624" s="11">
        <f t="shared" si="2531"/>
        <v>44312</v>
      </c>
      <c r="AC1624" s="3"/>
      <c r="AD1624" s="1"/>
      <c r="AE1624" s="11"/>
      <c r="AF1624" s="5"/>
      <c r="AG1624" s="1"/>
      <c r="AH1624" s="1"/>
      <c r="AI1624" s="1"/>
      <c r="AJ1624" s="1"/>
      <c r="AK1624" s="10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5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5"/>
      <c r="HA1624" s="5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3"/>
      <c r="JZ1624" s="1"/>
      <c r="KA1624" s="1"/>
      <c r="KB1624" s="1"/>
      <c r="KC1624" s="1"/>
      <c r="KD1624" s="1"/>
      <c r="KE1624" s="1"/>
    </row>
    <row r="1625" spans="1:291" x14ac:dyDescent="0.2">
      <c r="A1625" s="196">
        <f t="shared" si="2523"/>
        <v>44283</v>
      </c>
      <c r="B1625" s="66">
        <f t="shared" si="2514"/>
        <v>-1792.7199270400001</v>
      </c>
      <c r="C1625" s="66">
        <f t="shared" si="2512"/>
        <v>-1790.2330473699999</v>
      </c>
      <c r="D1625" s="77">
        <f t="shared" si="2524"/>
        <v>5622.43</v>
      </c>
      <c r="E1625" s="67">
        <f>VLOOKUP(A1624,[1]Plan1!$DQ$117:$DS$314,3)</f>
        <v>5674.72</v>
      </c>
      <c r="F1625" s="11">
        <f t="shared" si="2525"/>
        <v>44281</v>
      </c>
      <c r="G1625" s="73">
        <f t="shared" si="2515"/>
        <v>9.3002491805145304E-3</v>
      </c>
      <c r="H1625" s="11">
        <f t="shared" si="2526"/>
        <v>44312</v>
      </c>
      <c r="I1625" s="11">
        <f t="shared" si="2516"/>
        <v>44312</v>
      </c>
      <c r="J1625" s="1">
        <f t="shared" si="2527"/>
        <v>20</v>
      </c>
      <c r="K1625" s="1">
        <f t="shared" si="2528"/>
        <v>2</v>
      </c>
      <c r="L1625" s="66">
        <f t="shared" si="2517"/>
        <v>1.00092615</v>
      </c>
      <c r="M1625" s="70">
        <f t="shared" si="2513"/>
        <v>1.00859988</v>
      </c>
      <c r="N1625" s="70">
        <f t="shared" si="2507"/>
        <v>1.1860337460377182</v>
      </c>
      <c r="O1625" s="66">
        <f t="shared" si="2509"/>
        <v>1.18713219</v>
      </c>
      <c r="P1625" s="66">
        <f t="shared" si="2518"/>
        <v>-1791.8910717000001</v>
      </c>
      <c r="Q1625" s="74">
        <f t="shared" si="2519"/>
        <v>0</v>
      </c>
      <c r="R1625" s="75">
        <f t="shared" si="2510"/>
        <v>0</v>
      </c>
      <c r="S1625" s="66">
        <f t="shared" si="2511"/>
        <v>0</v>
      </c>
      <c r="T1625" s="10">
        <f t="shared" si="2529"/>
        <v>0.06</v>
      </c>
      <c r="U1625" s="74">
        <f t="shared" si="2508"/>
        <v>2</v>
      </c>
      <c r="V1625" s="74">
        <v>252</v>
      </c>
      <c r="W1625" s="70">
        <f t="shared" si="2520"/>
        <v>1.000462559</v>
      </c>
      <c r="X1625" s="66">
        <f t="shared" si="2521"/>
        <v>-0.82885534000000005</v>
      </c>
      <c r="Y1625" s="66">
        <v>0</v>
      </c>
      <c r="Z1625" s="67">
        <f t="shared" si="2522"/>
        <v>0</v>
      </c>
      <c r="AA1625" s="68" t="str">
        <f t="shared" si="2530"/>
        <v>A+INCORP J=</v>
      </c>
      <c r="AB1625" s="11">
        <f t="shared" si="2531"/>
        <v>44312</v>
      </c>
      <c r="AC1625" s="3"/>
      <c r="AD1625" s="1"/>
      <c r="AE1625" s="11"/>
      <c r="AF1625" s="5"/>
      <c r="AG1625" s="1"/>
      <c r="AH1625" s="1"/>
      <c r="AI1625" s="1"/>
      <c r="AJ1625" s="1"/>
      <c r="AK1625" s="10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5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5"/>
      <c r="HA1625" s="5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  <c r="JK1625" s="1"/>
      <c r="JL1625" s="1"/>
      <c r="JM1625" s="1"/>
      <c r="JN1625" s="1"/>
      <c r="JO1625" s="1"/>
      <c r="JP1625" s="1"/>
      <c r="JQ1625" s="1"/>
      <c r="JR1625" s="1"/>
      <c r="JS1625" s="1"/>
      <c r="JT1625" s="1"/>
      <c r="JU1625" s="1"/>
      <c r="JV1625" s="1"/>
      <c r="JW1625" s="1"/>
      <c r="JX1625" s="1"/>
      <c r="JY1625" s="3"/>
      <c r="JZ1625" s="1"/>
      <c r="KA1625" s="1"/>
      <c r="KB1625" s="1"/>
      <c r="KC1625" s="1"/>
      <c r="KD1625" s="1"/>
      <c r="KE1625" s="1"/>
    </row>
    <row r="1626" spans="1:291" x14ac:dyDescent="0.2">
      <c r="A1626" s="196">
        <f t="shared" si="2523"/>
        <v>44284</v>
      </c>
      <c r="B1626" s="66">
        <f t="shared" si="2514"/>
        <v>-1792.7199270400001</v>
      </c>
      <c r="C1626" s="66">
        <f t="shared" si="2512"/>
        <v>-1790.2330473699999</v>
      </c>
      <c r="D1626" s="77">
        <f t="shared" si="2524"/>
        <v>5622.43</v>
      </c>
      <c r="E1626" s="67">
        <f>VLOOKUP(A1625,[1]Plan1!$DQ$117:$DS$314,3)</f>
        <v>5674.72</v>
      </c>
      <c r="F1626" s="11">
        <f t="shared" si="2525"/>
        <v>44281</v>
      </c>
      <c r="G1626" s="73">
        <f t="shared" si="2515"/>
        <v>9.3002491805145304E-3</v>
      </c>
      <c r="H1626" s="11">
        <f t="shared" si="2526"/>
        <v>44312</v>
      </c>
      <c r="I1626" s="11">
        <f t="shared" si="2516"/>
        <v>44312</v>
      </c>
      <c r="J1626" s="1">
        <f t="shared" si="2527"/>
        <v>20</v>
      </c>
      <c r="K1626" s="1">
        <f t="shared" si="2528"/>
        <v>2</v>
      </c>
      <c r="L1626" s="66">
        <f t="shared" si="2517"/>
        <v>1.00092615</v>
      </c>
      <c r="M1626" s="70">
        <f t="shared" si="2513"/>
        <v>1.00859988</v>
      </c>
      <c r="N1626" s="70">
        <f t="shared" si="2507"/>
        <v>1.1860337460377182</v>
      </c>
      <c r="O1626" s="66">
        <f t="shared" si="2509"/>
        <v>1.18713219</v>
      </c>
      <c r="P1626" s="66">
        <f t="shared" si="2518"/>
        <v>-1791.8910717000001</v>
      </c>
      <c r="Q1626" s="74">
        <f t="shared" si="2519"/>
        <v>0</v>
      </c>
      <c r="R1626" s="75">
        <f t="shared" si="2510"/>
        <v>0</v>
      </c>
      <c r="S1626" s="66">
        <f t="shared" si="2511"/>
        <v>0</v>
      </c>
      <c r="T1626" s="10">
        <f t="shared" si="2529"/>
        <v>0.06</v>
      </c>
      <c r="U1626" s="74">
        <f t="shared" si="2508"/>
        <v>2</v>
      </c>
      <c r="V1626" s="74">
        <v>252</v>
      </c>
      <c r="W1626" s="70">
        <f t="shared" si="2520"/>
        <v>1.000462559</v>
      </c>
      <c r="X1626" s="66">
        <f t="shared" si="2521"/>
        <v>-0.82885534000000005</v>
      </c>
      <c r="Y1626" s="66">
        <v>0</v>
      </c>
      <c r="Z1626" s="67">
        <f t="shared" si="2522"/>
        <v>0</v>
      </c>
      <c r="AA1626" s="68" t="str">
        <f t="shared" si="2530"/>
        <v>A+INCORP J=</v>
      </c>
      <c r="AB1626" s="11">
        <f t="shared" si="2531"/>
        <v>44312</v>
      </c>
      <c r="AC1626" s="3"/>
      <c r="AD1626" s="1"/>
      <c r="AE1626" s="11"/>
      <c r="AF1626" s="5"/>
      <c r="AG1626" s="1"/>
      <c r="AH1626" s="1"/>
      <c r="AI1626" s="1"/>
      <c r="AJ1626" s="1"/>
      <c r="AK1626" s="10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5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5"/>
      <c r="HA1626" s="5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  <c r="JK1626" s="1"/>
      <c r="JL1626" s="1"/>
      <c r="JM1626" s="1"/>
      <c r="JN1626" s="1"/>
      <c r="JO1626" s="1"/>
      <c r="JP1626" s="1"/>
      <c r="JQ1626" s="1"/>
      <c r="JR1626" s="1"/>
      <c r="JS1626" s="1"/>
      <c r="JT1626" s="1"/>
      <c r="JU1626" s="1"/>
      <c r="JV1626" s="1"/>
      <c r="JW1626" s="1"/>
      <c r="JX1626" s="1"/>
      <c r="JY1626" s="3"/>
      <c r="JZ1626" s="1"/>
      <c r="KA1626" s="1"/>
      <c r="KB1626" s="1"/>
      <c r="KC1626" s="1"/>
      <c r="KD1626" s="1"/>
      <c r="KE1626" s="1"/>
    </row>
    <row r="1627" spans="1:291" x14ac:dyDescent="0.2">
      <c r="A1627" s="196">
        <f t="shared" si="2523"/>
        <v>44285</v>
      </c>
      <c r="B1627" s="66">
        <f t="shared" si="2514"/>
        <v>-1793.9646668299999</v>
      </c>
      <c r="C1627" s="66">
        <f t="shared" si="2512"/>
        <v>-1790.2330473699999</v>
      </c>
      <c r="D1627" s="77">
        <f t="shared" si="2524"/>
        <v>5622.43</v>
      </c>
      <c r="E1627" s="67">
        <f>VLOOKUP(A1626,[1]Plan1!$DQ$117:$DS$314,3)</f>
        <v>5674.72</v>
      </c>
      <c r="F1627" s="11">
        <f t="shared" si="2525"/>
        <v>44281</v>
      </c>
      <c r="G1627" s="73">
        <f t="shared" si="2515"/>
        <v>9.3002491805145304E-3</v>
      </c>
      <c r="H1627" s="11">
        <f t="shared" si="2526"/>
        <v>44312</v>
      </c>
      <c r="I1627" s="11">
        <f t="shared" si="2516"/>
        <v>44312</v>
      </c>
      <c r="J1627" s="1">
        <f t="shared" si="2527"/>
        <v>20</v>
      </c>
      <c r="K1627" s="1">
        <f t="shared" si="2528"/>
        <v>3</v>
      </c>
      <c r="L1627" s="66">
        <f t="shared" si="2517"/>
        <v>1.0013895500000001</v>
      </c>
      <c r="M1627" s="70">
        <f t="shared" si="2513"/>
        <v>1.00859988</v>
      </c>
      <c r="N1627" s="70">
        <f t="shared" si="2507"/>
        <v>1.1860337460377182</v>
      </c>
      <c r="O1627" s="66">
        <f t="shared" si="2509"/>
        <v>1.1876817900000001</v>
      </c>
      <c r="P1627" s="66">
        <f t="shared" si="2518"/>
        <v>-1792.7206656999999</v>
      </c>
      <c r="Q1627" s="74">
        <f t="shared" si="2519"/>
        <v>0</v>
      </c>
      <c r="R1627" s="75">
        <f t="shared" si="2510"/>
        <v>0</v>
      </c>
      <c r="S1627" s="66">
        <f t="shared" si="2511"/>
        <v>0</v>
      </c>
      <c r="T1627" s="10">
        <f t="shared" si="2529"/>
        <v>0.06</v>
      </c>
      <c r="U1627" s="74">
        <f t="shared" si="2508"/>
        <v>3</v>
      </c>
      <c r="V1627" s="74">
        <v>252</v>
      </c>
      <c r="W1627" s="70">
        <f t="shared" si="2520"/>
        <v>1.0006939180000001</v>
      </c>
      <c r="X1627" s="66">
        <f t="shared" si="2521"/>
        <v>-1.24400113</v>
      </c>
      <c r="Y1627" s="66">
        <v>0</v>
      </c>
      <c r="Z1627" s="67">
        <f t="shared" si="2522"/>
        <v>0</v>
      </c>
      <c r="AA1627" s="68" t="str">
        <f t="shared" si="2530"/>
        <v>A+INCORP J=</v>
      </c>
      <c r="AB1627" s="11">
        <f t="shared" si="2531"/>
        <v>44312</v>
      </c>
      <c r="AC1627" s="3"/>
      <c r="AD1627" s="1"/>
      <c r="AE1627" s="11"/>
      <c r="AF1627" s="5"/>
      <c r="AG1627" s="1"/>
      <c r="AH1627" s="1"/>
      <c r="AI1627" s="1"/>
      <c r="AJ1627" s="1"/>
      <c r="AK1627" s="10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5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5"/>
      <c r="HA1627" s="5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  <c r="JK1627" s="1"/>
      <c r="JL1627" s="1"/>
      <c r="JM1627" s="1"/>
      <c r="JN1627" s="1"/>
      <c r="JO1627" s="1"/>
      <c r="JP1627" s="1"/>
      <c r="JQ1627" s="1"/>
      <c r="JR1627" s="1"/>
      <c r="JS1627" s="1"/>
      <c r="JT1627" s="1"/>
      <c r="JU1627" s="1"/>
      <c r="JV1627" s="1"/>
      <c r="JW1627" s="1"/>
      <c r="JX1627" s="1"/>
      <c r="JY1627" s="3"/>
      <c r="JZ1627" s="1"/>
      <c r="KA1627" s="1"/>
      <c r="KB1627" s="1"/>
      <c r="KC1627" s="1"/>
      <c r="KD1627" s="1"/>
      <c r="KE1627" s="1"/>
    </row>
    <row r="1628" spans="1:291" x14ac:dyDescent="0.2">
      <c r="A1628" s="196">
        <f t="shared" si="2523"/>
        <v>44286</v>
      </c>
      <c r="B1628" s="66">
        <f t="shared" si="2514"/>
        <v>-1795.2102636400002</v>
      </c>
      <c r="C1628" s="66">
        <f t="shared" si="2512"/>
        <v>-1790.2330473699999</v>
      </c>
      <c r="D1628" s="77">
        <f t="shared" si="2524"/>
        <v>5622.43</v>
      </c>
      <c r="E1628" s="67">
        <f>VLOOKUP(A1627,[1]Plan1!$DQ$117:$DS$314,3)</f>
        <v>5674.72</v>
      </c>
      <c r="F1628" s="11">
        <f t="shared" si="2525"/>
        <v>44281</v>
      </c>
      <c r="G1628" s="73">
        <f t="shared" si="2515"/>
        <v>9.3002491805145304E-3</v>
      </c>
      <c r="H1628" s="11">
        <f t="shared" si="2526"/>
        <v>44312</v>
      </c>
      <c r="I1628" s="11">
        <f t="shared" si="2516"/>
        <v>44312</v>
      </c>
      <c r="J1628" s="1">
        <f t="shared" si="2527"/>
        <v>20</v>
      </c>
      <c r="K1628" s="1">
        <f t="shared" si="2528"/>
        <v>4</v>
      </c>
      <c r="L1628" s="66">
        <f t="shared" si="2517"/>
        <v>1.00185316</v>
      </c>
      <c r="M1628" s="70">
        <f t="shared" si="2513"/>
        <v>1.00859988</v>
      </c>
      <c r="N1628" s="70">
        <f t="shared" si="2507"/>
        <v>1.1860337460377182</v>
      </c>
      <c r="O1628" s="66">
        <f t="shared" si="2509"/>
        <v>1.1882316500000001</v>
      </c>
      <c r="P1628" s="66">
        <f t="shared" si="2518"/>
        <v>-1793.5506356400001</v>
      </c>
      <c r="Q1628" s="74">
        <f t="shared" si="2519"/>
        <v>0</v>
      </c>
      <c r="R1628" s="75">
        <f t="shared" si="2510"/>
        <v>0</v>
      </c>
      <c r="S1628" s="66">
        <f t="shared" si="2511"/>
        <v>0</v>
      </c>
      <c r="T1628" s="10">
        <f t="shared" si="2529"/>
        <v>0.06</v>
      </c>
      <c r="U1628" s="74">
        <f t="shared" si="2508"/>
        <v>4</v>
      </c>
      <c r="V1628" s="74">
        <v>252</v>
      </c>
      <c r="W1628" s="70">
        <f t="shared" si="2520"/>
        <v>1.0009253309999999</v>
      </c>
      <c r="X1628" s="66">
        <f t="shared" si="2521"/>
        <v>-1.6596280000000001</v>
      </c>
      <c r="Y1628" s="66">
        <v>0</v>
      </c>
      <c r="Z1628" s="67">
        <f t="shared" si="2522"/>
        <v>0</v>
      </c>
      <c r="AA1628" s="68" t="str">
        <f t="shared" si="2530"/>
        <v>A+INCORP J=</v>
      </c>
      <c r="AB1628" s="11">
        <f t="shared" si="2531"/>
        <v>44312</v>
      </c>
      <c r="AC1628" s="3"/>
      <c r="AD1628" s="1"/>
      <c r="AE1628" s="11"/>
      <c r="AF1628" s="5"/>
      <c r="AG1628" s="1"/>
      <c r="AH1628" s="1"/>
      <c r="AI1628" s="1"/>
      <c r="AJ1628" s="1"/>
      <c r="AK1628" s="10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5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5"/>
      <c r="HA1628" s="5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  <c r="JK1628" s="1"/>
      <c r="JL1628" s="1"/>
      <c r="JM1628" s="1"/>
      <c r="JN1628" s="1"/>
      <c r="JO1628" s="1"/>
      <c r="JP1628" s="1"/>
      <c r="JQ1628" s="1"/>
      <c r="JR1628" s="1"/>
      <c r="JS1628" s="1"/>
      <c r="JT1628" s="1"/>
      <c r="JU1628" s="1"/>
      <c r="JV1628" s="1"/>
      <c r="JW1628" s="1"/>
      <c r="JX1628" s="1"/>
      <c r="JY1628" s="3"/>
      <c r="JZ1628" s="1"/>
      <c r="KA1628" s="1"/>
      <c r="KB1628" s="1"/>
      <c r="KC1628" s="1"/>
      <c r="KD1628" s="1"/>
      <c r="KE1628" s="1"/>
    </row>
    <row r="1629" spans="1:291" x14ac:dyDescent="0.2">
      <c r="A1629" s="196">
        <f t="shared" si="2523"/>
        <v>44287</v>
      </c>
      <c r="B1629" s="66">
        <f t="shared" si="2514"/>
        <v>-1796.4567357799999</v>
      </c>
      <c r="C1629" s="66">
        <f t="shared" si="2512"/>
        <v>-1790.2330473699999</v>
      </c>
      <c r="D1629" s="77">
        <f t="shared" si="2524"/>
        <v>5622.43</v>
      </c>
      <c r="E1629" s="67">
        <f>VLOOKUP(A1628,[1]Plan1!$DQ$117:$DS$314,3)</f>
        <v>5674.72</v>
      </c>
      <c r="F1629" s="11">
        <f t="shared" si="2525"/>
        <v>44281</v>
      </c>
      <c r="G1629" s="73">
        <f t="shared" si="2515"/>
        <v>9.3002491805145304E-3</v>
      </c>
      <c r="H1629" s="11">
        <f t="shared" si="2526"/>
        <v>44312</v>
      </c>
      <c r="I1629" s="11">
        <f t="shared" si="2516"/>
        <v>44312</v>
      </c>
      <c r="J1629" s="1">
        <f t="shared" si="2527"/>
        <v>20</v>
      </c>
      <c r="K1629" s="1">
        <f t="shared" si="2528"/>
        <v>5</v>
      </c>
      <c r="L1629" s="66">
        <f t="shared" si="2517"/>
        <v>1.00231699</v>
      </c>
      <c r="M1629" s="70">
        <f t="shared" si="2513"/>
        <v>1.00859988</v>
      </c>
      <c r="N1629" s="70">
        <f t="shared" si="2507"/>
        <v>1.1860337460377182</v>
      </c>
      <c r="O1629" s="66">
        <f t="shared" si="2509"/>
        <v>1.1887817700000001</v>
      </c>
      <c r="P1629" s="66">
        <f t="shared" si="2518"/>
        <v>-1794.38099943</v>
      </c>
      <c r="Q1629" s="74">
        <f t="shared" si="2519"/>
        <v>0</v>
      </c>
      <c r="R1629" s="75">
        <f t="shared" si="2510"/>
        <v>0</v>
      </c>
      <c r="S1629" s="66">
        <f t="shared" si="2511"/>
        <v>0</v>
      </c>
      <c r="T1629" s="10">
        <f t="shared" si="2529"/>
        <v>0.06</v>
      </c>
      <c r="U1629" s="74">
        <f t="shared" si="2508"/>
        <v>5</v>
      </c>
      <c r="V1629" s="74">
        <v>252</v>
      </c>
      <c r="W1629" s="70">
        <f t="shared" si="2520"/>
        <v>1.001156798</v>
      </c>
      <c r="X1629" s="66">
        <f t="shared" si="2521"/>
        <v>-2.0757363500000001</v>
      </c>
      <c r="Y1629" s="66">
        <v>0</v>
      </c>
      <c r="Z1629" s="67">
        <f t="shared" si="2522"/>
        <v>0</v>
      </c>
      <c r="AA1629" s="68" t="str">
        <f t="shared" si="2530"/>
        <v>A+INCORP J=</v>
      </c>
      <c r="AB1629" s="11">
        <f t="shared" si="2531"/>
        <v>44312</v>
      </c>
      <c r="AC1629" s="3"/>
      <c r="AD1629" s="1"/>
      <c r="AE1629" s="11"/>
      <c r="AF1629" s="5"/>
      <c r="AG1629" s="1"/>
      <c r="AH1629" s="1"/>
      <c r="AI1629" s="1"/>
      <c r="AJ1629" s="1"/>
      <c r="AK1629" s="10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5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5"/>
      <c r="HA1629" s="5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  <c r="JK1629" s="1"/>
      <c r="JL1629" s="1"/>
      <c r="JM1629" s="1"/>
      <c r="JN1629" s="1"/>
      <c r="JO1629" s="1"/>
      <c r="JP1629" s="1"/>
      <c r="JQ1629" s="1"/>
      <c r="JR1629" s="1"/>
      <c r="JS1629" s="1"/>
      <c r="JT1629" s="1"/>
      <c r="JU1629" s="1"/>
      <c r="JV1629" s="1"/>
      <c r="JW1629" s="1"/>
      <c r="JX1629" s="1"/>
      <c r="JY1629" s="3"/>
      <c r="JZ1629" s="1"/>
      <c r="KA1629" s="1"/>
      <c r="KB1629" s="1"/>
      <c r="KC1629" s="1"/>
      <c r="KD1629" s="1"/>
      <c r="KE1629" s="1"/>
    </row>
    <row r="1630" spans="1:291" x14ac:dyDescent="0.2">
      <c r="A1630" s="196">
        <f t="shared" si="2523"/>
        <v>44288</v>
      </c>
      <c r="B1630" s="66">
        <f t="shared" si="2514"/>
        <v>-1797.7040818700002</v>
      </c>
      <c r="C1630" s="66">
        <f t="shared" si="2512"/>
        <v>-1790.2330473699999</v>
      </c>
      <c r="D1630" s="77">
        <f t="shared" si="2524"/>
        <v>5622.43</v>
      </c>
      <c r="E1630" s="67">
        <f>VLOOKUP(A1629,[1]Plan1!$DQ$117:$DS$314,3)</f>
        <v>5674.72</v>
      </c>
      <c r="F1630" s="11">
        <f t="shared" si="2525"/>
        <v>44281</v>
      </c>
      <c r="G1630" s="73">
        <f t="shared" si="2515"/>
        <v>9.3002491805145304E-3</v>
      </c>
      <c r="H1630" s="11">
        <f t="shared" si="2526"/>
        <v>44312</v>
      </c>
      <c r="I1630" s="11">
        <f t="shared" si="2516"/>
        <v>44312</v>
      </c>
      <c r="J1630" s="1">
        <f t="shared" si="2527"/>
        <v>20</v>
      </c>
      <c r="K1630" s="1">
        <f t="shared" si="2528"/>
        <v>6</v>
      </c>
      <c r="L1630" s="66">
        <f t="shared" si="2517"/>
        <v>1.0027810399999999</v>
      </c>
      <c r="M1630" s="70">
        <f t="shared" si="2513"/>
        <v>1.00859988</v>
      </c>
      <c r="N1630" s="70">
        <f t="shared" si="2507"/>
        <v>1.1860337460377182</v>
      </c>
      <c r="O1630" s="66">
        <f t="shared" si="2509"/>
        <v>1.18933215</v>
      </c>
      <c r="P1630" s="66">
        <f t="shared" si="2518"/>
        <v>-1795.2117570800001</v>
      </c>
      <c r="Q1630" s="74">
        <f t="shared" si="2519"/>
        <v>0</v>
      </c>
      <c r="R1630" s="75">
        <f t="shared" si="2510"/>
        <v>0</v>
      </c>
      <c r="S1630" s="66">
        <f t="shared" si="2511"/>
        <v>0</v>
      </c>
      <c r="T1630" s="10">
        <f t="shared" si="2529"/>
        <v>0.06</v>
      </c>
      <c r="U1630" s="74">
        <f t="shared" si="2508"/>
        <v>6</v>
      </c>
      <c r="V1630" s="74">
        <v>252</v>
      </c>
      <c r="W1630" s="70">
        <f t="shared" si="2520"/>
        <v>1.0013883180000001</v>
      </c>
      <c r="X1630" s="66">
        <f t="shared" si="2521"/>
        <v>-2.4923247900000001</v>
      </c>
      <c r="Y1630" s="66">
        <v>0</v>
      </c>
      <c r="Z1630" s="67">
        <f t="shared" si="2522"/>
        <v>0</v>
      </c>
      <c r="AA1630" s="68" t="str">
        <f t="shared" si="2530"/>
        <v>A+INCORP J=</v>
      </c>
      <c r="AB1630" s="11">
        <f t="shared" si="2531"/>
        <v>44312</v>
      </c>
      <c r="AC1630" s="3"/>
      <c r="AD1630" s="1"/>
      <c r="AE1630" s="11"/>
      <c r="AF1630" s="5"/>
      <c r="AG1630" s="1"/>
      <c r="AH1630" s="1"/>
      <c r="AI1630" s="1"/>
      <c r="AJ1630" s="1"/>
      <c r="AK1630" s="10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5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5"/>
      <c r="HA1630" s="5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  <c r="JK1630" s="1"/>
      <c r="JL1630" s="1"/>
      <c r="JM1630" s="1"/>
      <c r="JN1630" s="1"/>
      <c r="JO1630" s="1"/>
      <c r="JP1630" s="1"/>
      <c r="JQ1630" s="1"/>
      <c r="JR1630" s="1"/>
      <c r="JS1630" s="1"/>
      <c r="JT1630" s="1"/>
      <c r="JU1630" s="1"/>
      <c r="JV1630" s="1"/>
      <c r="JW1630" s="1"/>
      <c r="JX1630" s="1"/>
      <c r="JY1630" s="3"/>
      <c r="JZ1630" s="1"/>
      <c r="KA1630" s="1"/>
      <c r="KB1630" s="1"/>
      <c r="KC1630" s="1"/>
      <c r="KD1630" s="1"/>
      <c r="KE1630" s="1"/>
    </row>
    <row r="1631" spans="1:291" x14ac:dyDescent="0.2">
      <c r="A1631" s="196">
        <f t="shared" si="2523"/>
        <v>44289</v>
      </c>
      <c r="B1631" s="66">
        <f t="shared" si="2514"/>
        <v>-1797.7040818700002</v>
      </c>
      <c r="C1631" s="66">
        <f t="shared" si="2512"/>
        <v>-1790.2330473699999</v>
      </c>
      <c r="D1631" s="77">
        <f t="shared" si="2524"/>
        <v>5622.43</v>
      </c>
      <c r="E1631" s="67">
        <f>VLOOKUP(A1630,[1]Plan1!$DQ$117:$DS$314,3)</f>
        <v>5674.72</v>
      </c>
      <c r="F1631" s="11">
        <f t="shared" si="2525"/>
        <v>44281</v>
      </c>
      <c r="G1631" s="73">
        <f t="shared" si="2515"/>
        <v>9.3002491805145304E-3</v>
      </c>
      <c r="H1631" s="11">
        <f t="shared" si="2526"/>
        <v>44312</v>
      </c>
      <c r="I1631" s="11">
        <f t="shared" si="2516"/>
        <v>44312</v>
      </c>
      <c r="J1631" s="1">
        <f t="shared" si="2527"/>
        <v>20</v>
      </c>
      <c r="K1631" s="1">
        <f t="shared" si="2528"/>
        <v>6</v>
      </c>
      <c r="L1631" s="66">
        <f t="shared" si="2517"/>
        <v>1.0027810399999999</v>
      </c>
      <c r="M1631" s="70">
        <f t="shared" si="2513"/>
        <v>1.00859988</v>
      </c>
      <c r="N1631" s="70">
        <f t="shared" ref="N1631:N1694" si="2532">IF(I1631&gt;I1630,N1630*M1631,N1630)</f>
        <v>1.1860337460377182</v>
      </c>
      <c r="O1631" s="66">
        <f t="shared" si="2509"/>
        <v>1.18933215</v>
      </c>
      <c r="P1631" s="66">
        <f t="shared" si="2518"/>
        <v>-1795.2117570800001</v>
      </c>
      <c r="Q1631" s="74">
        <f t="shared" si="2519"/>
        <v>0</v>
      </c>
      <c r="R1631" s="75">
        <f t="shared" si="2510"/>
        <v>0</v>
      </c>
      <c r="S1631" s="66">
        <f t="shared" si="2511"/>
        <v>0</v>
      </c>
      <c r="T1631" s="10">
        <f t="shared" si="2529"/>
        <v>0.06</v>
      </c>
      <c r="U1631" s="74">
        <f t="shared" si="2508"/>
        <v>6</v>
      </c>
      <c r="V1631" s="74">
        <v>252</v>
      </c>
      <c r="W1631" s="70">
        <f t="shared" si="2520"/>
        <v>1.0013883180000001</v>
      </c>
      <c r="X1631" s="66">
        <f t="shared" si="2521"/>
        <v>-2.4923247900000001</v>
      </c>
      <c r="Y1631" s="66">
        <v>0</v>
      </c>
      <c r="Z1631" s="67">
        <f t="shared" si="2522"/>
        <v>0</v>
      </c>
      <c r="AA1631" s="68" t="str">
        <f t="shared" si="2530"/>
        <v>A+INCORP J=</v>
      </c>
      <c r="AB1631" s="11">
        <f t="shared" si="2531"/>
        <v>44312</v>
      </c>
      <c r="AC1631" s="3"/>
      <c r="AD1631" s="1"/>
      <c r="AE1631" s="11"/>
      <c r="AF1631" s="5"/>
      <c r="AG1631" s="1"/>
      <c r="AH1631" s="1"/>
      <c r="AI1631" s="1"/>
      <c r="AJ1631" s="1"/>
      <c r="AK1631" s="10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5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5"/>
      <c r="HA1631" s="5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  <c r="JK1631" s="1"/>
      <c r="JL1631" s="1"/>
      <c r="JM1631" s="1"/>
      <c r="JN1631" s="1"/>
      <c r="JO1631" s="1"/>
      <c r="JP1631" s="1"/>
      <c r="JQ1631" s="1"/>
      <c r="JR1631" s="1"/>
      <c r="JS1631" s="1"/>
      <c r="JT1631" s="1"/>
      <c r="JU1631" s="1"/>
      <c r="JV1631" s="1"/>
      <c r="JW1631" s="1"/>
      <c r="JX1631" s="1"/>
      <c r="JY1631" s="3"/>
      <c r="JZ1631" s="1"/>
      <c r="KA1631" s="1"/>
      <c r="KB1631" s="1"/>
      <c r="KC1631" s="1"/>
      <c r="KD1631" s="1"/>
      <c r="KE1631" s="1"/>
    </row>
    <row r="1632" spans="1:291" x14ac:dyDescent="0.2">
      <c r="A1632" s="196">
        <f t="shared" si="2523"/>
        <v>44290</v>
      </c>
      <c r="B1632" s="66">
        <f t="shared" si="2514"/>
        <v>-1797.7040818700002</v>
      </c>
      <c r="C1632" s="66">
        <f t="shared" si="2512"/>
        <v>-1790.2330473699999</v>
      </c>
      <c r="D1632" s="77">
        <f t="shared" si="2524"/>
        <v>5622.43</v>
      </c>
      <c r="E1632" s="67">
        <f>VLOOKUP(A1631,[1]Plan1!$DQ$117:$DS$314,3)</f>
        <v>5674.72</v>
      </c>
      <c r="F1632" s="11">
        <f t="shared" si="2525"/>
        <v>44281</v>
      </c>
      <c r="G1632" s="73">
        <f t="shared" si="2515"/>
        <v>9.3002491805145304E-3</v>
      </c>
      <c r="H1632" s="11">
        <f t="shared" si="2526"/>
        <v>44312</v>
      </c>
      <c r="I1632" s="11">
        <f t="shared" si="2516"/>
        <v>44312</v>
      </c>
      <c r="J1632" s="1">
        <f t="shared" si="2527"/>
        <v>20</v>
      </c>
      <c r="K1632" s="1">
        <f t="shared" si="2528"/>
        <v>6</v>
      </c>
      <c r="L1632" s="66">
        <f t="shared" si="2517"/>
        <v>1.0027810399999999</v>
      </c>
      <c r="M1632" s="70">
        <f t="shared" si="2513"/>
        <v>1.00859988</v>
      </c>
      <c r="N1632" s="70">
        <f t="shared" si="2532"/>
        <v>1.1860337460377182</v>
      </c>
      <c r="O1632" s="66">
        <f t="shared" si="2509"/>
        <v>1.18933215</v>
      </c>
      <c r="P1632" s="66">
        <f t="shared" si="2518"/>
        <v>-1795.2117570800001</v>
      </c>
      <c r="Q1632" s="74">
        <f t="shared" si="2519"/>
        <v>0</v>
      </c>
      <c r="R1632" s="75">
        <f t="shared" si="2510"/>
        <v>0</v>
      </c>
      <c r="S1632" s="66">
        <f t="shared" si="2511"/>
        <v>0</v>
      </c>
      <c r="T1632" s="10">
        <f t="shared" si="2529"/>
        <v>0.06</v>
      </c>
      <c r="U1632" s="74">
        <f t="shared" si="2508"/>
        <v>6</v>
      </c>
      <c r="V1632" s="74">
        <v>252</v>
      </c>
      <c r="W1632" s="70">
        <f t="shared" si="2520"/>
        <v>1.0013883180000001</v>
      </c>
      <c r="X1632" s="66">
        <f t="shared" si="2521"/>
        <v>-2.4923247900000001</v>
      </c>
      <c r="Y1632" s="66">
        <v>0</v>
      </c>
      <c r="Z1632" s="67">
        <f t="shared" si="2522"/>
        <v>0</v>
      </c>
      <c r="AA1632" s="68" t="str">
        <f t="shared" si="2530"/>
        <v>A+INCORP J=</v>
      </c>
      <c r="AB1632" s="11">
        <f t="shared" si="2531"/>
        <v>44312</v>
      </c>
      <c r="AC1632" s="3"/>
      <c r="AD1632" s="1"/>
      <c r="AE1632" s="11"/>
      <c r="AF1632" s="5"/>
      <c r="AG1632" s="1"/>
      <c r="AH1632" s="1"/>
      <c r="AI1632" s="1"/>
      <c r="AJ1632" s="1"/>
      <c r="AK1632" s="10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5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5"/>
      <c r="HA1632" s="5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  <c r="JK1632" s="1"/>
      <c r="JL1632" s="1"/>
      <c r="JM1632" s="1"/>
      <c r="JN1632" s="1"/>
      <c r="JO1632" s="1"/>
      <c r="JP1632" s="1"/>
      <c r="JQ1632" s="1"/>
      <c r="JR1632" s="1"/>
      <c r="JS1632" s="1"/>
      <c r="JT1632" s="1"/>
      <c r="JU1632" s="1"/>
      <c r="JV1632" s="1"/>
      <c r="JW1632" s="1"/>
      <c r="JX1632" s="1"/>
      <c r="JY1632" s="3"/>
      <c r="JZ1632" s="1"/>
      <c r="KA1632" s="1"/>
      <c r="KB1632" s="1"/>
      <c r="KC1632" s="1"/>
      <c r="KD1632" s="1"/>
      <c r="KE1632" s="1"/>
    </row>
    <row r="1633" spans="1:291" x14ac:dyDescent="0.2">
      <c r="A1633" s="196">
        <f t="shared" si="2523"/>
        <v>44291</v>
      </c>
      <c r="B1633" s="66">
        <f t="shared" si="2514"/>
        <v>-1797.7040818700002</v>
      </c>
      <c r="C1633" s="66">
        <f t="shared" si="2512"/>
        <v>-1790.2330473699999</v>
      </c>
      <c r="D1633" s="77">
        <f t="shared" si="2524"/>
        <v>5622.43</v>
      </c>
      <c r="E1633" s="67">
        <f>VLOOKUP(A1632,[1]Plan1!$DQ$117:$DS$314,3)</f>
        <v>5674.72</v>
      </c>
      <c r="F1633" s="11">
        <f t="shared" si="2525"/>
        <v>44281</v>
      </c>
      <c r="G1633" s="73">
        <f t="shared" si="2515"/>
        <v>9.3002491805145304E-3</v>
      </c>
      <c r="H1633" s="11">
        <f t="shared" si="2526"/>
        <v>44312</v>
      </c>
      <c r="I1633" s="11">
        <f t="shared" si="2516"/>
        <v>44312</v>
      </c>
      <c r="J1633" s="1">
        <f t="shared" si="2527"/>
        <v>20</v>
      </c>
      <c r="K1633" s="1">
        <f t="shared" si="2528"/>
        <v>6</v>
      </c>
      <c r="L1633" s="66">
        <f t="shared" si="2517"/>
        <v>1.0027810399999999</v>
      </c>
      <c r="M1633" s="70">
        <f t="shared" si="2513"/>
        <v>1.00859988</v>
      </c>
      <c r="N1633" s="70">
        <f t="shared" si="2532"/>
        <v>1.1860337460377182</v>
      </c>
      <c r="O1633" s="66">
        <f t="shared" si="2509"/>
        <v>1.18933215</v>
      </c>
      <c r="P1633" s="66">
        <f t="shared" si="2518"/>
        <v>-1795.2117570800001</v>
      </c>
      <c r="Q1633" s="74">
        <f t="shared" si="2519"/>
        <v>0</v>
      </c>
      <c r="R1633" s="75">
        <f t="shared" si="2510"/>
        <v>0</v>
      </c>
      <c r="S1633" s="66">
        <f t="shared" si="2511"/>
        <v>0</v>
      </c>
      <c r="T1633" s="10">
        <f t="shared" si="2529"/>
        <v>0.06</v>
      </c>
      <c r="U1633" s="74">
        <f t="shared" si="2508"/>
        <v>6</v>
      </c>
      <c r="V1633" s="74">
        <v>252</v>
      </c>
      <c r="W1633" s="70">
        <f t="shared" si="2520"/>
        <v>1.0013883180000001</v>
      </c>
      <c r="X1633" s="66">
        <f t="shared" si="2521"/>
        <v>-2.4923247900000001</v>
      </c>
      <c r="Y1633" s="66">
        <v>0</v>
      </c>
      <c r="Z1633" s="67">
        <f t="shared" si="2522"/>
        <v>0</v>
      </c>
      <c r="AA1633" s="68" t="str">
        <f t="shared" si="2530"/>
        <v>A+INCORP J=</v>
      </c>
      <c r="AB1633" s="11">
        <f t="shared" si="2531"/>
        <v>44312</v>
      </c>
      <c r="AC1633" s="3"/>
      <c r="AD1633" s="1"/>
      <c r="AE1633" s="11"/>
      <c r="AF1633" s="5"/>
      <c r="AG1633" s="1"/>
      <c r="AH1633" s="1"/>
      <c r="AI1633" s="1"/>
      <c r="AJ1633" s="1"/>
      <c r="AK1633" s="10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5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5"/>
      <c r="HA1633" s="5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  <c r="JK1633" s="1"/>
      <c r="JL1633" s="1"/>
      <c r="JM1633" s="1"/>
      <c r="JN1633" s="1"/>
      <c r="JO1633" s="1"/>
      <c r="JP1633" s="1"/>
      <c r="JQ1633" s="1"/>
      <c r="JR1633" s="1"/>
      <c r="JS1633" s="1"/>
      <c r="JT1633" s="1"/>
      <c r="JU1633" s="1"/>
      <c r="JV1633" s="1"/>
      <c r="JW1633" s="1"/>
      <c r="JX1633" s="1"/>
      <c r="JY1633" s="3"/>
      <c r="JZ1633" s="1"/>
      <c r="KA1633" s="1"/>
      <c r="KB1633" s="1"/>
      <c r="KC1633" s="1"/>
      <c r="KD1633" s="1"/>
      <c r="KE1633" s="1"/>
    </row>
    <row r="1634" spans="1:291" x14ac:dyDescent="0.2">
      <c r="A1634" s="196">
        <f t="shared" si="2523"/>
        <v>44292</v>
      </c>
      <c r="B1634" s="66">
        <f t="shared" si="2514"/>
        <v>-1798.95226645</v>
      </c>
      <c r="C1634" s="66">
        <f t="shared" si="2512"/>
        <v>-1790.2330473699999</v>
      </c>
      <c r="D1634" s="77">
        <f t="shared" si="2524"/>
        <v>5622.43</v>
      </c>
      <c r="E1634" s="67">
        <f>VLOOKUP(A1633,[1]Plan1!$DQ$117:$DS$314,3)</f>
        <v>5674.72</v>
      </c>
      <c r="F1634" s="11">
        <f t="shared" si="2525"/>
        <v>44281</v>
      </c>
      <c r="G1634" s="73">
        <f t="shared" si="2515"/>
        <v>9.3002491805145304E-3</v>
      </c>
      <c r="H1634" s="11">
        <f t="shared" si="2526"/>
        <v>44312</v>
      </c>
      <c r="I1634" s="11">
        <f t="shared" si="2516"/>
        <v>44312</v>
      </c>
      <c r="J1634" s="1">
        <f t="shared" si="2527"/>
        <v>20</v>
      </c>
      <c r="K1634" s="1">
        <f t="shared" si="2528"/>
        <v>7</v>
      </c>
      <c r="L1634" s="66">
        <f t="shared" si="2517"/>
        <v>1.00324529</v>
      </c>
      <c r="M1634" s="70">
        <f t="shared" si="2513"/>
        <v>1.00859988</v>
      </c>
      <c r="N1634" s="70">
        <f t="shared" si="2532"/>
        <v>1.1860337460377182</v>
      </c>
      <c r="O1634" s="66">
        <f t="shared" si="2509"/>
        <v>1.1898827599999999</v>
      </c>
      <c r="P1634" s="66">
        <f t="shared" si="2518"/>
        <v>-1796.04287277</v>
      </c>
      <c r="Q1634" s="74">
        <f t="shared" si="2519"/>
        <v>0</v>
      </c>
      <c r="R1634" s="75">
        <f t="shared" si="2510"/>
        <v>0</v>
      </c>
      <c r="S1634" s="66">
        <f t="shared" si="2511"/>
        <v>0</v>
      </c>
      <c r="T1634" s="10">
        <f t="shared" si="2529"/>
        <v>0.06</v>
      </c>
      <c r="U1634" s="74">
        <f t="shared" si="2508"/>
        <v>7</v>
      </c>
      <c r="V1634" s="74">
        <v>252</v>
      </c>
      <c r="W1634" s="70">
        <f t="shared" si="2520"/>
        <v>1.001619891</v>
      </c>
      <c r="X1634" s="66">
        <f t="shared" si="2521"/>
        <v>-2.90939368</v>
      </c>
      <c r="Y1634" s="66">
        <v>0</v>
      </c>
      <c r="Z1634" s="67">
        <f t="shared" si="2522"/>
        <v>0</v>
      </c>
      <c r="AA1634" s="68" t="str">
        <f t="shared" si="2530"/>
        <v>A+INCORP J=</v>
      </c>
      <c r="AB1634" s="11">
        <f t="shared" si="2531"/>
        <v>44312</v>
      </c>
      <c r="AC1634" s="3"/>
      <c r="AD1634" s="1"/>
      <c r="AE1634" s="11"/>
      <c r="AF1634" s="5"/>
      <c r="AG1634" s="1"/>
      <c r="AH1634" s="1"/>
      <c r="AI1634" s="1"/>
      <c r="AJ1634" s="1"/>
      <c r="AK1634" s="10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5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5"/>
      <c r="HA1634" s="5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  <c r="JK1634" s="1"/>
      <c r="JL1634" s="1"/>
      <c r="JM1634" s="1"/>
      <c r="JN1634" s="1"/>
      <c r="JO1634" s="1"/>
      <c r="JP1634" s="1"/>
      <c r="JQ1634" s="1"/>
      <c r="JR1634" s="1"/>
      <c r="JS1634" s="1"/>
      <c r="JT1634" s="1"/>
      <c r="JU1634" s="1"/>
      <c r="JV1634" s="1"/>
      <c r="JW1634" s="1"/>
      <c r="JX1634" s="1"/>
      <c r="JY1634" s="3"/>
      <c r="JZ1634" s="1"/>
      <c r="KA1634" s="1"/>
      <c r="KB1634" s="1"/>
      <c r="KC1634" s="1"/>
      <c r="KD1634" s="1"/>
      <c r="KE1634" s="1"/>
    </row>
    <row r="1635" spans="1:291" x14ac:dyDescent="0.2">
      <c r="A1635" s="196">
        <f t="shared" si="2523"/>
        <v>44293</v>
      </c>
      <c r="B1635" s="66">
        <f t="shared" si="2514"/>
        <v>-1800.2013473100001</v>
      </c>
      <c r="C1635" s="66">
        <f t="shared" si="2512"/>
        <v>-1790.2330473699999</v>
      </c>
      <c r="D1635" s="77">
        <f t="shared" si="2524"/>
        <v>5622.43</v>
      </c>
      <c r="E1635" s="67">
        <f>VLOOKUP(A1634,[1]Plan1!$DQ$117:$DS$314,3)</f>
        <v>5674.72</v>
      </c>
      <c r="F1635" s="11">
        <f t="shared" si="2525"/>
        <v>44281</v>
      </c>
      <c r="G1635" s="73">
        <f t="shared" si="2515"/>
        <v>9.3002491805145304E-3</v>
      </c>
      <c r="H1635" s="11">
        <f t="shared" si="2526"/>
        <v>44312</v>
      </c>
      <c r="I1635" s="11">
        <f t="shared" si="2516"/>
        <v>44312</v>
      </c>
      <c r="J1635" s="1">
        <f t="shared" si="2527"/>
        <v>20</v>
      </c>
      <c r="K1635" s="1">
        <f t="shared" si="2528"/>
        <v>8</v>
      </c>
      <c r="L1635" s="66">
        <f t="shared" si="2517"/>
        <v>1.0037097699999999</v>
      </c>
      <c r="M1635" s="70">
        <f t="shared" si="2513"/>
        <v>1.00859988</v>
      </c>
      <c r="N1635" s="70">
        <f t="shared" si="2532"/>
        <v>1.1860337460377182</v>
      </c>
      <c r="O1635" s="66">
        <f t="shared" si="2509"/>
        <v>1.1904336499999999</v>
      </c>
      <c r="P1635" s="66">
        <f t="shared" si="2518"/>
        <v>-1796.8744002200001</v>
      </c>
      <c r="Q1635" s="74">
        <f t="shared" si="2519"/>
        <v>0</v>
      </c>
      <c r="R1635" s="75">
        <f t="shared" si="2510"/>
        <v>0</v>
      </c>
      <c r="S1635" s="66">
        <f t="shared" si="2511"/>
        <v>0</v>
      </c>
      <c r="T1635" s="10">
        <f t="shared" si="2529"/>
        <v>0.06</v>
      </c>
      <c r="U1635" s="74">
        <f t="shared" si="2508"/>
        <v>8</v>
      </c>
      <c r="V1635" s="74">
        <v>252</v>
      </c>
      <c r="W1635" s="70">
        <f t="shared" si="2520"/>
        <v>1.0018515189999999</v>
      </c>
      <c r="X1635" s="66">
        <f t="shared" si="2521"/>
        <v>-3.32694709</v>
      </c>
      <c r="Y1635" s="66">
        <v>0</v>
      </c>
      <c r="Z1635" s="67">
        <f t="shared" si="2522"/>
        <v>0</v>
      </c>
      <c r="AA1635" s="68" t="str">
        <f t="shared" si="2530"/>
        <v>A+INCORP J=</v>
      </c>
      <c r="AB1635" s="11">
        <f t="shared" si="2531"/>
        <v>44312</v>
      </c>
      <c r="AC1635" s="3"/>
      <c r="AD1635" s="1"/>
      <c r="AE1635" s="11"/>
      <c r="AF1635" s="5"/>
      <c r="AG1635" s="1"/>
      <c r="AH1635" s="1"/>
      <c r="AI1635" s="1"/>
      <c r="AJ1635" s="1"/>
      <c r="AK1635" s="10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5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5"/>
      <c r="HA1635" s="5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  <c r="JK1635" s="1"/>
      <c r="JL1635" s="1"/>
      <c r="JM1635" s="1"/>
      <c r="JN1635" s="1"/>
      <c r="JO1635" s="1"/>
      <c r="JP1635" s="1"/>
      <c r="JQ1635" s="1"/>
      <c r="JR1635" s="1"/>
      <c r="JS1635" s="1"/>
      <c r="JT1635" s="1"/>
      <c r="JU1635" s="1"/>
      <c r="JV1635" s="1"/>
      <c r="JW1635" s="1"/>
      <c r="JX1635" s="1"/>
      <c r="JY1635" s="3"/>
      <c r="JZ1635" s="1"/>
      <c r="KA1635" s="1"/>
      <c r="KB1635" s="1"/>
      <c r="KC1635" s="1"/>
      <c r="KD1635" s="1"/>
      <c r="KE1635" s="1"/>
    </row>
    <row r="1636" spans="1:291" x14ac:dyDescent="0.2">
      <c r="A1636" s="196">
        <f t="shared" si="2523"/>
        <v>44294</v>
      </c>
      <c r="B1636" s="66">
        <f t="shared" si="2514"/>
        <v>-1801.45126564</v>
      </c>
      <c r="C1636" s="66">
        <f t="shared" si="2512"/>
        <v>-1790.2330473699999</v>
      </c>
      <c r="D1636" s="77">
        <f t="shared" si="2524"/>
        <v>5622.43</v>
      </c>
      <c r="E1636" s="67">
        <f>VLOOKUP(A1635,[1]Plan1!$DQ$117:$DS$314,3)</f>
        <v>5674.72</v>
      </c>
      <c r="F1636" s="11">
        <f t="shared" si="2525"/>
        <v>44281</v>
      </c>
      <c r="G1636" s="73">
        <f t="shared" si="2515"/>
        <v>9.3002491805145304E-3</v>
      </c>
      <c r="H1636" s="11">
        <f t="shared" si="2526"/>
        <v>44312</v>
      </c>
      <c r="I1636" s="11">
        <f t="shared" si="2516"/>
        <v>44312</v>
      </c>
      <c r="J1636" s="1">
        <f t="shared" si="2527"/>
        <v>20</v>
      </c>
      <c r="K1636" s="1">
        <f t="shared" si="2528"/>
        <v>9</v>
      </c>
      <c r="L1636" s="66">
        <f t="shared" si="2517"/>
        <v>1.0041744500000001</v>
      </c>
      <c r="M1636" s="70">
        <f t="shared" si="2513"/>
        <v>1.00859988</v>
      </c>
      <c r="N1636" s="70">
        <f t="shared" si="2532"/>
        <v>1.1860337460377182</v>
      </c>
      <c r="O1636" s="66">
        <f t="shared" si="2509"/>
        <v>1.19098478</v>
      </c>
      <c r="P1636" s="66">
        <f t="shared" si="2518"/>
        <v>-1797.70628571</v>
      </c>
      <c r="Q1636" s="74">
        <f t="shared" si="2519"/>
        <v>0</v>
      </c>
      <c r="R1636" s="75">
        <f t="shared" si="2510"/>
        <v>0</v>
      </c>
      <c r="S1636" s="66">
        <f t="shared" si="2511"/>
        <v>0</v>
      </c>
      <c r="T1636" s="10">
        <f t="shared" si="2529"/>
        <v>0.06</v>
      </c>
      <c r="U1636" s="74">
        <f t="shared" si="2508"/>
        <v>9</v>
      </c>
      <c r="V1636" s="74">
        <v>252</v>
      </c>
      <c r="W1636" s="70">
        <f t="shared" si="2520"/>
        <v>1.0020831990000001</v>
      </c>
      <c r="X1636" s="66">
        <f t="shared" si="2521"/>
        <v>-3.74497993</v>
      </c>
      <c r="Y1636" s="66">
        <v>0</v>
      </c>
      <c r="Z1636" s="67">
        <f t="shared" si="2522"/>
        <v>0</v>
      </c>
      <c r="AA1636" s="68" t="str">
        <f t="shared" si="2530"/>
        <v>A+INCORP J=</v>
      </c>
      <c r="AB1636" s="11">
        <f t="shared" si="2531"/>
        <v>44312</v>
      </c>
      <c r="AC1636" s="3"/>
      <c r="AD1636" s="1"/>
      <c r="AE1636" s="11"/>
      <c r="AF1636" s="5"/>
      <c r="AG1636" s="1"/>
      <c r="AH1636" s="1"/>
      <c r="AI1636" s="1"/>
      <c r="AJ1636" s="1"/>
      <c r="AK1636" s="10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5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5"/>
      <c r="HA1636" s="5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  <c r="JK1636" s="1"/>
      <c r="JL1636" s="1"/>
      <c r="JM1636" s="1"/>
      <c r="JN1636" s="1"/>
      <c r="JO1636" s="1"/>
      <c r="JP1636" s="1"/>
      <c r="JQ1636" s="1"/>
      <c r="JR1636" s="1"/>
      <c r="JS1636" s="1"/>
      <c r="JT1636" s="1"/>
      <c r="JU1636" s="1"/>
      <c r="JV1636" s="1"/>
      <c r="JW1636" s="1"/>
      <c r="JX1636" s="1"/>
      <c r="JY1636" s="3"/>
      <c r="JZ1636" s="1"/>
      <c r="KA1636" s="1"/>
      <c r="KB1636" s="1"/>
      <c r="KC1636" s="1"/>
      <c r="KD1636" s="1"/>
      <c r="KE1636" s="1"/>
    </row>
    <row r="1637" spans="1:291" x14ac:dyDescent="0.2">
      <c r="A1637" s="196">
        <f t="shared" si="2523"/>
        <v>44295</v>
      </c>
      <c r="B1637" s="66">
        <f t="shared" si="2514"/>
        <v>-1802.7020810700001</v>
      </c>
      <c r="C1637" s="66">
        <f t="shared" si="2512"/>
        <v>-1790.2330473699999</v>
      </c>
      <c r="D1637" s="77">
        <f t="shared" si="2524"/>
        <v>5622.43</v>
      </c>
      <c r="E1637" s="67">
        <f>VLOOKUP(A1636,[1]Plan1!$DQ$117:$DS$314,3)</f>
        <v>5674.72</v>
      </c>
      <c r="F1637" s="11">
        <f t="shared" si="2525"/>
        <v>44281</v>
      </c>
      <c r="G1637" s="73">
        <f t="shared" si="2515"/>
        <v>9.3002491805145304E-3</v>
      </c>
      <c r="H1637" s="11">
        <f t="shared" si="2526"/>
        <v>44312</v>
      </c>
      <c r="I1637" s="11">
        <f t="shared" si="2516"/>
        <v>44312</v>
      </c>
      <c r="J1637" s="1">
        <f t="shared" si="2527"/>
        <v>20</v>
      </c>
      <c r="K1637" s="1">
        <f t="shared" si="2528"/>
        <v>10</v>
      </c>
      <c r="L1637" s="66">
        <f t="shared" si="2517"/>
        <v>1.0046393600000001</v>
      </c>
      <c r="M1637" s="70">
        <f t="shared" si="2513"/>
        <v>1.00859988</v>
      </c>
      <c r="N1637" s="70">
        <f t="shared" si="2532"/>
        <v>1.1860337460377182</v>
      </c>
      <c r="O1637" s="66">
        <f t="shared" si="2509"/>
        <v>1.1915361799999999</v>
      </c>
      <c r="P1637" s="66">
        <f t="shared" si="2518"/>
        <v>-1798.53858296</v>
      </c>
      <c r="Q1637" s="74">
        <f t="shared" si="2519"/>
        <v>0</v>
      </c>
      <c r="R1637" s="75">
        <f t="shared" si="2510"/>
        <v>0</v>
      </c>
      <c r="S1637" s="66">
        <f t="shared" si="2511"/>
        <v>0</v>
      </c>
      <c r="T1637" s="10">
        <f t="shared" si="2529"/>
        <v>0.06</v>
      </c>
      <c r="U1637" s="74">
        <f t="shared" ref="U1637:U1700" si="2533">IF(Q1636&gt;0,1,IF(K1637=K1636,U1636,U1636+1))</f>
        <v>10</v>
      </c>
      <c r="V1637" s="74">
        <v>252</v>
      </c>
      <c r="W1637" s="70">
        <f t="shared" si="2520"/>
        <v>1.0023149339999999</v>
      </c>
      <c r="X1637" s="66">
        <f t="shared" si="2521"/>
        <v>-4.1634981099999999</v>
      </c>
      <c r="Y1637" s="66">
        <v>0</v>
      </c>
      <c r="Z1637" s="67">
        <f t="shared" si="2522"/>
        <v>0</v>
      </c>
      <c r="AA1637" s="68" t="str">
        <f t="shared" si="2530"/>
        <v>A+INCORP J=</v>
      </c>
      <c r="AB1637" s="11">
        <f t="shared" si="2531"/>
        <v>44312</v>
      </c>
      <c r="AC1637" s="3"/>
      <c r="AD1637" s="1"/>
      <c r="AE1637" s="11"/>
      <c r="AF1637" s="5"/>
      <c r="AG1637" s="1"/>
      <c r="AH1637" s="1"/>
      <c r="AI1637" s="1"/>
      <c r="AJ1637" s="1"/>
      <c r="AK1637" s="10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5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5"/>
      <c r="HA1637" s="5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  <c r="JK1637" s="1"/>
      <c r="JL1637" s="1"/>
      <c r="JM1637" s="1"/>
      <c r="JN1637" s="1"/>
      <c r="JO1637" s="1"/>
      <c r="JP1637" s="1"/>
      <c r="JQ1637" s="1"/>
      <c r="JR1637" s="1"/>
      <c r="JS1637" s="1"/>
      <c r="JT1637" s="1"/>
      <c r="JU1637" s="1"/>
      <c r="JV1637" s="1"/>
      <c r="JW1637" s="1"/>
      <c r="JX1637" s="1"/>
      <c r="JY1637" s="3"/>
      <c r="JZ1637" s="1"/>
      <c r="KA1637" s="1"/>
      <c r="KB1637" s="1"/>
      <c r="KC1637" s="1"/>
      <c r="KD1637" s="1"/>
      <c r="KE1637" s="1"/>
    </row>
    <row r="1638" spans="1:291" x14ac:dyDescent="0.2">
      <c r="A1638" s="196">
        <f t="shared" si="2523"/>
        <v>44296</v>
      </c>
      <c r="B1638" s="66">
        <f t="shared" si="2514"/>
        <v>-1803.9537527099999</v>
      </c>
      <c r="C1638" s="66">
        <f t="shared" si="2512"/>
        <v>-1790.2330473699999</v>
      </c>
      <c r="D1638" s="77">
        <f t="shared" si="2524"/>
        <v>5622.43</v>
      </c>
      <c r="E1638" s="67">
        <f>VLOOKUP(A1637,[1]Plan1!$DQ$117:$DS$314,3)</f>
        <v>5674.72</v>
      </c>
      <c r="F1638" s="11">
        <f t="shared" si="2525"/>
        <v>44281</v>
      </c>
      <c r="G1638" s="73">
        <f t="shared" si="2515"/>
        <v>9.3002491805145304E-3</v>
      </c>
      <c r="H1638" s="11">
        <f t="shared" si="2526"/>
        <v>44312</v>
      </c>
      <c r="I1638" s="11">
        <f t="shared" si="2516"/>
        <v>44312</v>
      </c>
      <c r="J1638" s="1">
        <f t="shared" si="2527"/>
        <v>20</v>
      </c>
      <c r="K1638" s="1">
        <f t="shared" si="2528"/>
        <v>11</v>
      </c>
      <c r="L1638" s="66">
        <f t="shared" si="2517"/>
        <v>1.00510448</v>
      </c>
      <c r="M1638" s="70">
        <f t="shared" si="2513"/>
        <v>1.00859988</v>
      </c>
      <c r="N1638" s="70">
        <f t="shared" si="2532"/>
        <v>1.1860337460377182</v>
      </c>
      <c r="O1638" s="66">
        <f t="shared" si="2509"/>
        <v>1.19208783</v>
      </c>
      <c r="P1638" s="66">
        <f t="shared" si="2518"/>
        <v>-1799.3712561499999</v>
      </c>
      <c r="Q1638" s="74">
        <f t="shared" si="2519"/>
        <v>0</v>
      </c>
      <c r="R1638" s="75">
        <f t="shared" si="2510"/>
        <v>0</v>
      </c>
      <c r="S1638" s="66">
        <f t="shared" si="2511"/>
        <v>0</v>
      </c>
      <c r="T1638" s="10">
        <f t="shared" si="2529"/>
        <v>0.06</v>
      </c>
      <c r="U1638" s="74">
        <f t="shared" si="2533"/>
        <v>11</v>
      </c>
      <c r="V1638" s="74">
        <v>252</v>
      </c>
      <c r="W1638" s="70">
        <f t="shared" si="2520"/>
        <v>1.0025467210000001</v>
      </c>
      <c r="X1638" s="66">
        <f t="shared" si="2521"/>
        <v>-4.5824965600000001</v>
      </c>
      <c r="Y1638" s="66">
        <v>0</v>
      </c>
      <c r="Z1638" s="67">
        <f t="shared" si="2522"/>
        <v>0</v>
      </c>
      <c r="AA1638" s="68" t="str">
        <f t="shared" si="2530"/>
        <v>A+INCORP J=</v>
      </c>
      <c r="AB1638" s="11">
        <f t="shared" si="2531"/>
        <v>44312</v>
      </c>
      <c r="AC1638" s="3"/>
      <c r="AD1638" s="1"/>
      <c r="AE1638" s="11"/>
      <c r="AF1638" s="5"/>
      <c r="AG1638" s="1"/>
      <c r="AH1638" s="1"/>
      <c r="AI1638" s="1"/>
      <c r="AJ1638" s="1"/>
      <c r="AK1638" s="10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5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5"/>
      <c r="HA1638" s="5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  <c r="JK1638" s="1"/>
      <c r="JL1638" s="1"/>
      <c r="JM1638" s="1"/>
      <c r="JN1638" s="1"/>
      <c r="JO1638" s="1"/>
      <c r="JP1638" s="1"/>
      <c r="JQ1638" s="1"/>
      <c r="JR1638" s="1"/>
      <c r="JS1638" s="1"/>
      <c r="JT1638" s="1"/>
      <c r="JU1638" s="1"/>
      <c r="JV1638" s="1"/>
      <c r="JW1638" s="1"/>
      <c r="JX1638" s="1"/>
      <c r="JY1638" s="3"/>
      <c r="JZ1638" s="1"/>
      <c r="KA1638" s="1"/>
      <c r="KB1638" s="1"/>
      <c r="KC1638" s="1"/>
      <c r="KD1638" s="1"/>
      <c r="KE1638" s="1"/>
    </row>
    <row r="1639" spans="1:291" x14ac:dyDescent="0.2">
      <c r="A1639" s="196">
        <f t="shared" si="2523"/>
        <v>44297</v>
      </c>
      <c r="B1639" s="66">
        <f t="shared" si="2514"/>
        <v>-1803.9537527099999</v>
      </c>
      <c r="C1639" s="66">
        <f t="shared" si="2512"/>
        <v>-1790.2330473699999</v>
      </c>
      <c r="D1639" s="77">
        <f t="shared" si="2524"/>
        <v>5622.43</v>
      </c>
      <c r="E1639" s="67">
        <f>VLOOKUP(A1638,[1]Plan1!$DQ$117:$DS$314,3)</f>
        <v>5674.72</v>
      </c>
      <c r="F1639" s="11">
        <f t="shared" si="2525"/>
        <v>44281</v>
      </c>
      <c r="G1639" s="73">
        <f t="shared" si="2515"/>
        <v>9.3002491805145304E-3</v>
      </c>
      <c r="H1639" s="11">
        <f t="shared" si="2526"/>
        <v>44312</v>
      </c>
      <c r="I1639" s="11">
        <f t="shared" si="2516"/>
        <v>44312</v>
      </c>
      <c r="J1639" s="1">
        <f t="shared" si="2527"/>
        <v>20</v>
      </c>
      <c r="K1639" s="1">
        <f t="shared" si="2528"/>
        <v>11</v>
      </c>
      <c r="L1639" s="66">
        <f t="shared" si="2517"/>
        <v>1.00510448</v>
      </c>
      <c r="M1639" s="70">
        <f t="shared" si="2513"/>
        <v>1.00859988</v>
      </c>
      <c r="N1639" s="70">
        <f t="shared" si="2532"/>
        <v>1.1860337460377182</v>
      </c>
      <c r="O1639" s="66">
        <f t="shared" si="2509"/>
        <v>1.19208783</v>
      </c>
      <c r="P1639" s="66">
        <f t="shared" si="2518"/>
        <v>-1799.3712561499999</v>
      </c>
      <c r="Q1639" s="74">
        <f t="shared" si="2519"/>
        <v>0</v>
      </c>
      <c r="R1639" s="75">
        <f t="shared" si="2510"/>
        <v>0</v>
      </c>
      <c r="S1639" s="66">
        <f t="shared" si="2511"/>
        <v>0</v>
      </c>
      <c r="T1639" s="10">
        <f t="shared" si="2529"/>
        <v>0.06</v>
      </c>
      <c r="U1639" s="74">
        <f t="shared" si="2533"/>
        <v>11</v>
      </c>
      <c r="V1639" s="74">
        <v>252</v>
      </c>
      <c r="W1639" s="70">
        <f t="shared" si="2520"/>
        <v>1.0025467210000001</v>
      </c>
      <c r="X1639" s="66">
        <f t="shared" si="2521"/>
        <v>-4.5824965600000001</v>
      </c>
      <c r="Y1639" s="66">
        <v>0</v>
      </c>
      <c r="Z1639" s="67">
        <f t="shared" si="2522"/>
        <v>0</v>
      </c>
      <c r="AA1639" s="68" t="str">
        <f t="shared" si="2530"/>
        <v>A+INCORP J=</v>
      </c>
      <c r="AB1639" s="11">
        <f t="shared" si="2531"/>
        <v>44312</v>
      </c>
      <c r="AC1639" s="3"/>
      <c r="AD1639" s="1"/>
      <c r="AE1639" s="11"/>
      <c r="AF1639" s="5"/>
      <c r="AG1639" s="1"/>
      <c r="AH1639" s="1"/>
      <c r="AI1639" s="1"/>
      <c r="AJ1639" s="1"/>
      <c r="AK1639" s="10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5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5"/>
      <c r="HA1639" s="5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  <c r="JK1639" s="1"/>
      <c r="JL1639" s="1"/>
      <c r="JM1639" s="1"/>
      <c r="JN1639" s="1"/>
      <c r="JO1639" s="1"/>
      <c r="JP1639" s="1"/>
      <c r="JQ1639" s="1"/>
      <c r="JR1639" s="1"/>
      <c r="JS1639" s="1"/>
      <c r="JT1639" s="1"/>
      <c r="JU1639" s="1"/>
      <c r="JV1639" s="1"/>
      <c r="JW1639" s="1"/>
      <c r="JX1639" s="1"/>
      <c r="JY1639" s="3"/>
      <c r="JZ1639" s="1"/>
      <c r="KA1639" s="1"/>
      <c r="KB1639" s="1"/>
      <c r="KC1639" s="1"/>
      <c r="KD1639" s="1"/>
      <c r="KE1639" s="1"/>
    </row>
    <row r="1640" spans="1:291" x14ac:dyDescent="0.2">
      <c r="A1640" s="196">
        <f t="shared" si="2523"/>
        <v>44298</v>
      </c>
      <c r="B1640" s="66">
        <f t="shared" si="2514"/>
        <v>-1803.9537527099999</v>
      </c>
      <c r="C1640" s="66">
        <f t="shared" si="2512"/>
        <v>-1790.2330473699999</v>
      </c>
      <c r="D1640" s="77">
        <f t="shared" si="2524"/>
        <v>5622.43</v>
      </c>
      <c r="E1640" s="67">
        <f>VLOOKUP(A1639,[1]Plan1!$DQ$117:$DS$314,3)</f>
        <v>5674.72</v>
      </c>
      <c r="F1640" s="11">
        <f t="shared" si="2525"/>
        <v>44281</v>
      </c>
      <c r="G1640" s="73">
        <f t="shared" si="2515"/>
        <v>9.3002491805145304E-3</v>
      </c>
      <c r="H1640" s="11">
        <f t="shared" si="2526"/>
        <v>44312</v>
      </c>
      <c r="I1640" s="11">
        <f t="shared" si="2516"/>
        <v>44312</v>
      </c>
      <c r="J1640" s="1">
        <f t="shared" si="2527"/>
        <v>20</v>
      </c>
      <c r="K1640" s="1">
        <f t="shared" si="2528"/>
        <v>11</v>
      </c>
      <c r="L1640" s="66">
        <f t="shared" si="2517"/>
        <v>1.00510448</v>
      </c>
      <c r="M1640" s="70">
        <f t="shared" si="2513"/>
        <v>1.00859988</v>
      </c>
      <c r="N1640" s="70">
        <f t="shared" si="2532"/>
        <v>1.1860337460377182</v>
      </c>
      <c r="O1640" s="66">
        <f t="shared" si="2509"/>
        <v>1.19208783</v>
      </c>
      <c r="P1640" s="66">
        <f t="shared" si="2518"/>
        <v>-1799.3712561499999</v>
      </c>
      <c r="Q1640" s="74">
        <f t="shared" si="2519"/>
        <v>0</v>
      </c>
      <c r="R1640" s="75">
        <f t="shared" si="2510"/>
        <v>0</v>
      </c>
      <c r="S1640" s="66">
        <f t="shared" si="2511"/>
        <v>0</v>
      </c>
      <c r="T1640" s="10">
        <f t="shared" si="2529"/>
        <v>0.06</v>
      </c>
      <c r="U1640" s="74">
        <f t="shared" si="2533"/>
        <v>11</v>
      </c>
      <c r="V1640" s="74">
        <v>252</v>
      </c>
      <c r="W1640" s="70">
        <f t="shared" si="2520"/>
        <v>1.0025467210000001</v>
      </c>
      <c r="X1640" s="66">
        <f t="shared" si="2521"/>
        <v>-4.5824965600000001</v>
      </c>
      <c r="Y1640" s="66">
        <v>0</v>
      </c>
      <c r="Z1640" s="67">
        <f t="shared" si="2522"/>
        <v>0</v>
      </c>
      <c r="AA1640" s="68" t="str">
        <f t="shared" si="2530"/>
        <v>A+INCORP J=</v>
      </c>
      <c r="AB1640" s="11">
        <f t="shared" si="2531"/>
        <v>44312</v>
      </c>
      <c r="AC1640" s="3"/>
      <c r="AD1640" s="1"/>
      <c r="AE1640" s="11"/>
      <c r="AF1640" s="5"/>
      <c r="AG1640" s="1"/>
      <c r="AH1640" s="1"/>
      <c r="AI1640" s="1"/>
      <c r="AJ1640" s="1"/>
      <c r="AK1640" s="10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5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5"/>
      <c r="HA1640" s="5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  <c r="JK1640" s="1"/>
      <c r="JL1640" s="1"/>
      <c r="JM1640" s="1"/>
      <c r="JN1640" s="1"/>
      <c r="JO1640" s="1"/>
      <c r="JP1640" s="1"/>
      <c r="JQ1640" s="1"/>
      <c r="JR1640" s="1"/>
      <c r="JS1640" s="1"/>
      <c r="JT1640" s="1"/>
      <c r="JU1640" s="1"/>
      <c r="JV1640" s="1"/>
      <c r="JW1640" s="1"/>
      <c r="JX1640" s="1"/>
      <c r="JY1640" s="3"/>
      <c r="JZ1640" s="1"/>
      <c r="KA1640" s="1"/>
      <c r="KB1640" s="1"/>
      <c r="KC1640" s="1"/>
      <c r="KD1640" s="1"/>
      <c r="KE1640" s="1"/>
    </row>
    <row r="1641" spans="1:291" x14ac:dyDescent="0.2">
      <c r="A1641" s="196">
        <f t="shared" si="2523"/>
        <v>44299</v>
      </c>
      <c r="B1641" s="66">
        <f t="shared" si="2514"/>
        <v>-1805.2062863600001</v>
      </c>
      <c r="C1641" s="66">
        <f t="shared" si="2512"/>
        <v>-1790.2330473699999</v>
      </c>
      <c r="D1641" s="77">
        <f t="shared" si="2524"/>
        <v>5622.43</v>
      </c>
      <c r="E1641" s="67">
        <f>VLOOKUP(A1640,[1]Plan1!$DQ$117:$DS$314,3)</f>
        <v>5674.72</v>
      </c>
      <c r="F1641" s="11">
        <f t="shared" si="2525"/>
        <v>44281</v>
      </c>
      <c r="G1641" s="73">
        <f t="shared" si="2515"/>
        <v>9.3002491805145304E-3</v>
      </c>
      <c r="H1641" s="11">
        <f t="shared" si="2526"/>
        <v>44312</v>
      </c>
      <c r="I1641" s="11">
        <f t="shared" si="2516"/>
        <v>44312</v>
      </c>
      <c r="J1641" s="1">
        <f t="shared" si="2527"/>
        <v>20</v>
      </c>
      <c r="K1641" s="1">
        <f t="shared" si="2528"/>
        <v>12</v>
      </c>
      <c r="L1641" s="66">
        <f t="shared" si="2517"/>
        <v>1.0055698099999999</v>
      </c>
      <c r="M1641" s="70">
        <f t="shared" si="2513"/>
        <v>1.00859988</v>
      </c>
      <c r="N1641" s="70">
        <f t="shared" si="2532"/>
        <v>1.1860337460377182</v>
      </c>
      <c r="O1641" s="66">
        <f t="shared" ref="O1641:O1704" si="2534">TRUNC(TRUNC((L1641*N1641),15),8)</f>
        <v>1.1926397200000001</v>
      </c>
      <c r="P1641" s="66">
        <f t="shared" si="2518"/>
        <v>-1800.2043052900001</v>
      </c>
      <c r="Q1641" s="74">
        <f t="shared" si="2519"/>
        <v>0</v>
      </c>
      <c r="R1641" s="75">
        <f t="shared" ref="R1641:R1704" si="2535">IF(Q1641&gt;0,(S1641/C1641),0)</f>
        <v>0</v>
      </c>
      <c r="S1641" s="66">
        <f t="shared" ref="S1641:S1704" si="2536">IF($Q1641&gt;0,VLOOKUP($A1641,$AE$10:$AK$114,6),0)</f>
        <v>0</v>
      </c>
      <c r="T1641" s="10">
        <f t="shared" si="2529"/>
        <v>0.06</v>
      </c>
      <c r="U1641" s="74">
        <f t="shared" si="2533"/>
        <v>12</v>
      </c>
      <c r="V1641" s="74">
        <v>252</v>
      </c>
      <c r="W1641" s="70">
        <f t="shared" si="2520"/>
        <v>1.0027785629999999</v>
      </c>
      <c r="X1641" s="66">
        <f t="shared" si="2521"/>
        <v>-5.0019810700000003</v>
      </c>
      <c r="Y1641" s="66">
        <v>0</v>
      </c>
      <c r="Z1641" s="67">
        <f t="shared" si="2522"/>
        <v>0</v>
      </c>
      <c r="AA1641" s="68" t="str">
        <f t="shared" si="2530"/>
        <v>A+INCORP J=</v>
      </c>
      <c r="AB1641" s="11">
        <f t="shared" si="2531"/>
        <v>44312</v>
      </c>
      <c r="AC1641" s="3"/>
      <c r="AD1641" s="1"/>
      <c r="AE1641" s="11"/>
      <c r="AF1641" s="5"/>
      <c r="AG1641" s="1"/>
      <c r="AH1641" s="1"/>
      <c r="AI1641" s="1"/>
      <c r="AJ1641" s="1"/>
      <c r="AK1641" s="10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5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5"/>
      <c r="HA1641" s="5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  <c r="JK1641" s="1"/>
      <c r="JL1641" s="1"/>
      <c r="JM1641" s="1"/>
      <c r="JN1641" s="1"/>
      <c r="JO1641" s="1"/>
      <c r="JP1641" s="1"/>
      <c r="JQ1641" s="1"/>
      <c r="JR1641" s="1"/>
      <c r="JS1641" s="1"/>
      <c r="JT1641" s="1"/>
      <c r="JU1641" s="1"/>
      <c r="JV1641" s="1"/>
      <c r="JW1641" s="1"/>
      <c r="JX1641" s="1"/>
      <c r="JY1641" s="3"/>
      <c r="JZ1641" s="1"/>
      <c r="KA1641" s="1"/>
      <c r="KB1641" s="1"/>
      <c r="KC1641" s="1"/>
      <c r="KD1641" s="1"/>
      <c r="KE1641" s="1"/>
    </row>
    <row r="1642" spans="1:291" x14ac:dyDescent="0.2">
      <c r="A1642" s="196">
        <f t="shared" si="2523"/>
        <v>44300</v>
      </c>
      <c r="B1642" s="66">
        <f t="shared" si="2514"/>
        <v>-1806.4596967800001</v>
      </c>
      <c r="C1642" s="66">
        <f t="shared" ref="C1642:C1705" si="2537">TRUNC(IF(Q1641&gt;0,P1641-S1641+X1641,C1641),8)</f>
        <v>-1790.2330473699999</v>
      </c>
      <c r="D1642" s="77">
        <f t="shared" si="2524"/>
        <v>5622.43</v>
      </c>
      <c r="E1642" s="67">
        <f>VLOOKUP(A1641,[1]Plan1!$DQ$117:$DS$314,3)</f>
        <v>5674.72</v>
      </c>
      <c r="F1642" s="11">
        <f t="shared" si="2525"/>
        <v>44281</v>
      </c>
      <c r="G1642" s="73">
        <f t="shared" si="2515"/>
        <v>9.3002491805145304E-3</v>
      </c>
      <c r="H1642" s="11">
        <f t="shared" si="2526"/>
        <v>44312</v>
      </c>
      <c r="I1642" s="11">
        <f t="shared" si="2516"/>
        <v>44312</v>
      </c>
      <c r="J1642" s="1">
        <f t="shared" si="2527"/>
        <v>20</v>
      </c>
      <c r="K1642" s="1">
        <f t="shared" si="2528"/>
        <v>13</v>
      </c>
      <c r="L1642" s="66">
        <f t="shared" si="2517"/>
        <v>1.00603536</v>
      </c>
      <c r="M1642" s="70">
        <f t="shared" ref="M1642:M1705" si="2538">IF(I1642&gt;I1641,L1641,M1641)</f>
        <v>1.00859988</v>
      </c>
      <c r="N1642" s="70">
        <f t="shared" si="2532"/>
        <v>1.1860337460377182</v>
      </c>
      <c r="O1642" s="66">
        <f t="shared" si="2534"/>
        <v>1.1931918800000001</v>
      </c>
      <c r="P1642" s="66">
        <f t="shared" si="2518"/>
        <v>-1801.0377482900001</v>
      </c>
      <c r="Q1642" s="74">
        <f t="shared" si="2519"/>
        <v>0</v>
      </c>
      <c r="R1642" s="75">
        <f t="shared" si="2535"/>
        <v>0</v>
      </c>
      <c r="S1642" s="66">
        <f t="shared" si="2536"/>
        <v>0</v>
      </c>
      <c r="T1642" s="10">
        <f t="shared" si="2529"/>
        <v>0.06</v>
      </c>
      <c r="U1642" s="74">
        <f t="shared" si="2533"/>
        <v>13</v>
      </c>
      <c r="V1642" s="74">
        <v>252</v>
      </c>
      <c r="W1642" s="70">
        <f t="shared" si="2520"/>
        <v>1.0030104580000001</v>
      </c>
      <c r="X1642" s="66">
        <f t="shared" si="2521"/>
        <v>-5.4219484900000001</v>
      </c>
      <c r="Y1642" s="66">
        <v>0</v>
      </c>
      <c r="Z1642" s="67">
        <f t="shared" si="2522"/>
        <v>0</v>
      </c>
      <c r="AA1642" s="68" t="str">
        <f t="shared" si="2530"/>
        <v>A+INCORP J=</v>
      </c>
      <c r="AB1642" s="11">
        <f t="shared" si="2531"/>
        <v>44312</v>
      </c>
      <c r="AC1642" s="3"/>
      <c r="AD1642" s="1"/>
      <c r="AE1642" s="11"/>
      <c r="AF1642" s="5"/>
      <c r="AG1642" s="1"/>
      <c r="AH1642" s="1"/>
      <c r="AI1642" s="1"/>
      <c r="AJ1642" s="1"/>
      <c r="AK1642" s="10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5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5"/>
      <c r="HA1642" s="5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  <c r="JK1642" s="1"/>
      <c r="JL1642" s="1"/>
      <c r="JM1642" s="1"/>
      <c r="JN1642" s="1"/>
      <c r="JO1642" s="1"/>
      <c r="JP1642" s="1"/>
      <c r="JQ1642" s="1"/>
      <c r="JR1642" s="1"/>
      <c r="JS1642" s="1"/>
      <c r="JT1642" s="1"/>
      <c r="JU1642" s="1"/>
      <c r="JV1642" s="1"/>
      <c r="JW1642" s="1"/>
      <c r="JX1642" s="1"/>
      <c r="JY1642" s="3"/>
      <c r="JZ1642" s="1"/>
      <c r="KA1642" s="1"/>
      <c r="KB1642" s="1"/>
      <c r="KC1642" s="1"/>
      <c r="KD1642" s="1"/>
      <c r="KE1642" s="1"/>
    </row>
    <row r="1643" spans="1:291" x14ac:dyDescent="0.2">
      <c r="A1643" s="196">
        <f t="shared" si="2523"/>
        <v>44301</v>
      </c>
      <c r="B1643" s="66">
        <f t="shared" si="2514"/>
        <v>-1807.7139682100001</v>
      </c>
      <c r="C1643" s="66">
        <f t="shared" si="2537"/>
        <v>-1790.2330473699999</v>
      </c>
      <c r="D1643" s="77">
        <f t="shared" si="2524"/>
        <v>5622.43</v>
      </c>
      <c r="E1643" s="67">
        <f>VLOOKUP(A1642,[1]Plan1!$DQ$117:$DS$314,3)</f>
        <v>5674.72</v>
      </c>
      <c r="F1643" s="11">
        <f t="shared" si="2525"/>
        <v>44281</v>
      </c>
      <c r="G1643" s="73">
        <f t="shared" si="2515"/>
        <v>9.3002491805145304E-3</v>
      </c>
      <c r="H1643" s="11">
        <f t="shared" si="2526"/>
        <v>44312</v>
      </c>
      <c r="I1643" s="11">
        <f t="shared" si="2516"/>
        <v>44312</v>
      </c>
      <c r="J1643" s="1">
        <f t="shared" si="2527"/>
        <v>20</v>
      </c>
      <c r="K1643" s="1">
        <f t="shared" si="2528"/>
        <v>14</v>
      </c>
      <c r="L1643" s="66">
        <f t="shared" si="2517"/>
        <v>1.00650112</v>
      </c>
      <c r="M1643" s="70">
        <f t="shared" si="2538"/>
        <v>1.00859988</v>
      </c>
      <c r="N1643" s="70">
        <f t="shared" si="2532"/>
        <v>1.1860337460377182</v>
      </c>
      <c r="O1643" s="66">
        <f t="shared" si="2534"/>
        <v>1.1937442899999999</v>
      </c>
      <c r="P1643" s="66">
        <f t="shared" si="2518"/>
        <v>-1801.87156723</v>
      </c>
      <c r="Q1643" s="74">
        <f t="shared" si="2519"/>
        <v>0</v>
      </c>
      <c r="R1643" s="75">
        <f t="shared" si="2535"/>
        <v>0</v>
      </c>
      <c r="S1643" s="66">
        <f t="shared" si="2536"/>
        <v>0</v>
      </c>
      <c r="T1643" s="10">
        <f t="shared" si="2529"/>
        <v>0.06</v>
      </c>
      <c r="U1643" s="74">
        <f t="shared" si="2533"/>
        <v>14</v>
      </c>
      <c r="V1643" s="74">
        <v>252</v>
      </c>
      <c r="W1643" s="70">
        <f t="shared" si="2520"/>
        <v>1.0032424069999999</v>
      </c>
      <c r="X1643" s="66">
        <f t="shared" si="2521"/>
        <v>-5.8424009799999999</v>
      </c>
      <c r="Y1643" s="66">
        <v>0</v>
      </c>
      <c r="Z1643" s="67">
        <f t="shared" si="2522"/>
        <v>0</v>
      </c>
      <c r="AA1643" s="68" t="str">
        <f t="shared" si="2530"/>
        <v>A+INCORP J=</v>
      </c>
      <c r="AB1643" s="11">
        <f t="shared" si="2531"/>
        <v>44312</v>
      </c>
      <c r="AC1643" s="3"/>
      <c r="AD1643" s="1"/>
      <c r="AE1643" s="11"/>
      <c r="AF1643" s="5"/>
      <c r="AG1643" s="1"/>
      <c r="AH1643" s="1"/>
      <c r="AI1643" s="1"/>
      <c r="AJ1643" s="1"/>
      <c r="AK1643" s="10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5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5"/>
      <c r="HA1643" s="5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  <c r="JK1643" s="1"/>
      <c r="JL1643" s="1"/>
      <c r="JM1643" s="1"/>
      <c r="JN1643" s="1"/>
      <c r="JO1643" s="1"/>
      <c r="JP1643" s="1"/>
      <c r="JQ1643" s="1"/>
      <c r="JR1643" s="1"/>
      <c r="JS1643" s="1"/>
      <c r="JT1643" s="1"/>
      <c r="JU1643" s="1"/>
      <c r="JV1643" s="1"/>
      <c r="JW1643" s="1"/>
      <c r="JX1643" s="1"/>
      <c r="JY1643" s="3"/>
      <c r="JZ1643" s="1"/>
      <c r="KA1643" s="1"/>
      <c r="KB1643" s="1"/>
      <c r="KC1643" s="1"/>
      <c r="KD1643" s="1"/>
      <c r="KE1643" s="1"/>
    </row>
    <row r="1644" spans="1:291" x14ac:dyDescent="0.2">
      <c r="A1644" s="196">
        <f t="shared" si="2523"/>
        <v>44302</v>
      </c>
      <c r="B1644" s="66">
        <f t="shared" si="2514"/>
        <v>-1808.9691172099999</v>
      </c>
      <c r="C1644" s="66">
        <f t="shared" si="2537"/>
        <v>-1790.2330473699999</v>
      </c>
      <c r="D1644" s="77">
        <f t="shared" si="2524"/>
        <v>5622.43</v>
      </c>
      <c r="E1644" s="67">
        <f>VLOOKUP(A1643,[1]Plan1!$DQ$117:$DS$314,3)</f>
        <v>5674.72</v>
      </c>
      <c r="F1644" s="11">
        <f t="shared" si="2525"/>
        <v>44281</v>
      </c>
      <c r="G1644" s="73">
        <f t="shared" si="2515"/>
        <v>9.3002491805145304E-3</v>
      </c>
      <c r="H1644" s="11">
        <f t="shared" si="2526"/>
        <v>44312</v>
      </c>
      <c r="I1644" s="11">
        <f t="shared" si="2516"/>
        <v>44312</v>
      </c>
      <c r="J1644" s="1">
        <f t="shared" si="2527"/>
        <v>20</v>
      </c>
      <c r="K1644" s="1">
        <f t="shared" si="2528"/>
        <v>15</v>
      </c>
      <c r="L1644" s="66">
        <f t="shared" si="2517"/>
        <v>1.0069671</v>
      </c>
      <c r="M1644" s="70">
        <f t="shared" si="2538"/>
        <v>1.00859988</v>
      </c>
      <c r="N1644" s="70">
        <f t="shared" si="2532"/>
        <v>1.1860337460377182</v>
      </c>
      <c r="O1644" s="66">
        <f t="shared" si="2534"/>
        <v>1.19429696</v>
      </c>
      <c r="P1644" s="66">
        <f t="shared" si="2518"/>
        <v>-1802.7057800299999</v>
      </c>
      <c r="Q1644" s="74">
        <f t="shared" si="2519"/>
        <v>0</v>
      </c>
      <c r="R1644" s="75">
        <f t="shared" si="2535"/>
        <v>0</v>
      </c>
      <c r="S1644" s="66">
        <f t="shared" si="2536"/>
        <v>0</v>
      </c>
      <c r="T1644" s="10">
        <f t="shared" si="2529"/>
        <v>0.06</v>
      </c>
      <c r="U1644" s="74">
        <f t="shared" si="2533"/>
        <v>15</v>
      </c>
      <c r="V1644" s="74">
        <v>252</v>
      </c>
      <c r="W1644" s="70">
        <f t="shared" si="2520"/>
        <v>1.0034744090000001</v>
      </c>
      <c r="X1644" s="66">
        <f t="shared" si="2521"/>
        <v>-6.2633371799999997</v>
      </c>
      <c r="Y1644" s="66">
        <v>0</v>
      </c>
      <c r="Z1644" s="67">
        <f t="shared" si="2522"/>
        <v>0</v>
      </c>
      <c r="AA1644" s="68" t="str">
        <f t="shared" si="2530"/>
        <v>A+INCORP J=</v>
      </c>
      <c r="AB1644" s="11">
        <f t="shared" si="2531"/>
        <v>44312</v>
      </c>
      <c r="AC1644" s="3"/>
      <c r="AD1644" s="1"/>
      <c r="AE1644" s="11"/>
      <c r="AF1644" s="5"/>
      <c r="AG1644" s="1"/>
      <c r="AH1644" s="1"/>
      <c r="AI1644" s="1"/>
      <c r="AJ1644" s="1"/>
      <c r="AK1644" s="10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5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5"/>
      <c r="HA1644" s="5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  <c r="JK1644" s="1"/>
      <c r="JL1644" s="1"/>
      <c r="JM1644" s="1"/>
      <c r="JN1644" s="1"/>
      <c r="JO1644" s="1"/>
      <c r="JP1644" s="1"/>
      <c r="JQ1644" s="1"/>
      <c r="JR1644" s="1"/>
      <c r="JS1644" s="1"/>
      <c r="JT1644" s="1"/>
      <c r="JU1644" s="1"/>
      <c r="JV1644" s="1"/>
      <c r="JW1644" s="1"/>
      <c r="JX1644" s="1"/>
      <c r="JY1644" s="3"/>
      <c r="JZ1644" s="1"/>
      <c r="KA1644" s="1"/>
      <c r="KB1644" s="1"/>
      <c r="KC1644" s="1"/>
      <c r="KD1644" s="1"/>
      <c r="KE1644" s="1"/>
    </row>
    <row r="1645" spans="1:291" x14ac:dyDescent="0.2">
      <c r="A1645" s="196">
        <f t="shared" si="2523"/>
        <v>44303</v>
      </c>
      <c r="B1645" s="66">
        <f t="shared" si="2514"/>
        <v>-1810.2251459899999</v>
      </c>
      <c r="C1645" s="66">
        <f t="shared" si="2537"/>
        <v>-1790.2330473699999</v>
      </c>
      <c r="D1645" s="77">
        <f t="shared" si="2524"/>
        <v>5622.43</v>
      </c>
      <c r="E1645" s="67">
        <f>VLOOKUP(A1644,[1]Plan1!$DQ$117:$DS$314,3)</f>
        <v>5674.72</v>
      </c>
      <c r="F1645" s="11">
        <f t="shared" si="2525"/>
        <v>44281</v>
      </c>
      <c r="G1645" s="73">
        <f t="shared" si="2515"/>
        <v>9.3002491805145304E-3</v>
      </c>
      <c r="H1645" s="11">
        <f t="shared" si="2526"/>
        <v>44312</v>
      </c>
      <c r="I1645" s="11">
        <f t="shared" si="2516"/>
        <v>44312</v>
      </c>
      <c r="J1645" s="1">
        <f t="shared" si="2527"/>
        <v>20</v>
      </c>
      <c r="K1645" s="1">
        <f t="shared" si="2528"/>
        <v>16</v>
      </c>
      <c r="L1645" s="66">
        <f t="shared" si="2517"/>
        <v>1.0074333</v>
      </c>
      <c r="M1645" s="70">
        <f t="shared" si="2538"/>
        <v>1.00859988</v>
      </c>
      <c r="N1645" s="70">
        <f t="shared" si="2532"/>
        <v>1.1860337460377182</v>
      </c>
      <c r="O1645" s="66">
        <f t="shared" si="2534"/>
        <v>1.19484989</v>
      </c>
      <c r="P1645" s="66">
        <f t="shared" si="2518"/>
        <v>-1803.54038668</v>
      </c>
      <c r="Q1645" s="74">
        <f t="shared" si="2519"/>
        <v>0</v>
      </c>
      <c r="R1645" s="75">
        <f t="shared" si="2535"/>
        <v>0</v>
      </c>
      <c r="S1645" s="66">
        <f t="shared" si="2536"/>
        <v>0</v>
      </c>
      <c r="T1645" s="10">
        <f t="shared" si="2529"/>
        <v>0.06</v>
      </c>
      <c r="U1645" s="74">
        <f t="shared" si="2533"/>
        <v>16</v>
      </c>
      <c r="V1645" s="74">
        <v>252</v>
      </c>
      <c r="W1645" s="70">
        <f t="shared" si="2520"/>
        <v>1.003706465</v>
      </c>
      <c r="X1645" s="66">
        <f t="shared" si="2521"/>
        <v>-6.6847593099999996</v>
      </c>
      <c r="Y1645" s="66">
        <v>0</v>
      </c>
      <c r="Z1645" s="67">
        <f t="shared" si="2522"/>
        <v>0</v>
      </c>
      <c r="AA1645" s="68" t="str">
        <f t="shared" si="2530"/>
        <v>A+INCORP J=</v>
      </c>
      <c r="AB1645" s="11">
        <f t="shared" si="2531"/>
        <v>44312</v>
      </c>
      <c r="AC1645" s="3"/>
      <c r="AD1645" s="1"/>
      <c r="AE1645" s="11"/>
      <c r="AF1645" s="5"/>
      <c r="AG1645" s="1"/>
      <c r="AH1645" s="1"/>
      <c r="AI1645" s="1"/>
      <c r="AJ1645" s="1"/>
      <c r="AK1645" s="10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5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5"/>
      <c r="HA1645" s="5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  <c r="JK1645" s="1"/>
      <c r="JL1645" s="1"/>
      <c r="JM1645" s="1"/>
      <c r="JN1645" s="1"/>
      <c r="JO1645" s="1"/>
      <c r="JP1645" s="1"/>
      <c r="JQ1645" s="1"/>
      <c r="JR1645" s="1"/>
      <c r="JS1645" s="1"/>
      <c r="JT1645" s="1"/>
      <c r="JU1645" s="1"/>
      <c r="JV1645" s="1"/>
      <c r="JW1645" s="1"/>
      <c r="JX1645" s="1"/>
      <c r="JY1645" s="3"/>
      <c r="JZ1645" s="1"/>
      <c r="KA1645" s="1"/>
      <c r="KB1645" s="1"/>
      <c r="KC1645" s="1"/>
      <c r="KD1645" s="1"/>
      <c r="KE1645" s="1"/>
    </row>
    <row r="1646" spans="1:291" x14ac:dyDescent="0.2">
      <c r="A1646" s="196">
        <f t="shared" si="2523"/>
        <v>44304</v>
      </c>
      <c r="B1646" s="66">
        <f t="shared" si="2514"/>
        <v>-1810.2251459899999</v>
      </c>
      <c r="C1646" s="66">
        <f t="shared" si="2537"/>
        <v>-1790.2330473699999</v>
      </c>
      <c r="D1646" s="77">
        <f t="shared" si="2524"/>
        <v>5622.43</v>
      </c>
      <c r="E1646" s="67">
        <f>VLOOKUP(A1645,[1]Plan1!$DQ$117:$DS$314,3)</f>
        <v>5674.72</v>
      </c>
      <c r="F1646" s="11">
        <f t="shared" si="2525"/>
        <v>44281</v>
      </c>
      <c r="G1646" s="73">
        <f t="shared" si="2515"/>
        <v>9.3002491805145304E-3</v>
      </c>
      <c r="H1646" s="11">
        <f t="shared" si="2526"/>
        <v>44312</v>
      </c>
      <c r="I1646" s="11">
        <f t="shared" si="2516"/>
        <v>44312</v>
      </c>
      <c r="J1646" s="1">
        <f t="shared" si="2527"/>
        <v>20</v>
      </c>
      <c r="K1646" s="1">
        <f t="shared" si="2528"/>
        <v>16</v>
      </c>
      <c r="L1646" s="66">
        <f t="shared" si="2517"/>
        <v>1.0074333</v>
      </c>
      <c r="M1646" s="70">
        <f t="shared" si="2538"/>
        <v>1.00859988</v>
      </c>
      <c r="N1646" s="70">
        <f t="shared" si="2532"/>
        <v>1.1860337460377182</v>
      </c>
      <c r="O1646" s="66">
        <f t="shared" si="2534"/>
        <v>1.19484989</v>
      </c>
      <c r="P1646" s="66">
        <f t="shared" si="2518"/>
        <v>-1803.54038668</v>
      </c>
      <c r="Q1646" s="74">
        <f t="shared" si="2519"/>
        <v>0</v>
      </c>
      <c r="R1646" s="75">
        <f t="shared" si="2535"/>
        <v>0</v>
      </c>
      <c r="S1646" s="66">
        <f t="shared" si="2536"/>
        <v>0</v>
      </c>
      <c r="T1646" s="10">
        <f t="shared" si="2529"/>
        <v>0.06</v>
      </c>
      <c r="U1646" s="74">
        <f t="shared" si="2533"/>
        <v>16</v>
      </c>
      <c r="V1646" s="74">
        <v>252</v>
      </c>
      <c r="W1646" s="70">
        <f t="shared" si="2520"/>
        <v>1.003706465</v>
      </c>
      <c r="X1646" s="66">
        <f t="shared" si="2521"/>
        <v>-6.6847593099999996</v>
      </c>
      <c r="Y1646" s="66">
        <v>0</v>
      </c>
      <c r="Z1646" s="67">
        <f t="shared" si="2522"/>
        <v>0</v>
      </c>
      <c r="AA1646" s="68" t="str">
        <f t="shared" si="2530"/>
        <v>A+INCORP J=</v>
      </c>
      <c r="AB1646" s="11">
        <f t="shared" si="2531"/>
        <v>44312</v>
      </c>
      <c r="AC1646" s="3"/>
      <c r="AD1646" s="1"/>
      <c r="AE1646" s="11"/>
      <c r="AF1646" s="5"/>
      <c r="AG1646" s="1"/>
      <c r="AH1646" s="1"/>
      <c r="AI1646" s="1"/>
      <c r="AJ1646" s="1"/>
      <c r="AK1646" s="10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5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5"/>
      <c r="HA1646" s="5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  <c r="JK1646" s="1"/>
      <c r="JL1646" s="1"/>
      <c r="JM1646" s="1"/>
      <c r="JN1646" s="1"/>
      <c r="JO1646" s="1"/>
      <c r="JP1646" s="1"/>
      <c r="JQ1646" s="1"/>
      <c r="JR1646" s="1"/>
      <c r="JS1646" s="1"/>
      <c r="JT1646" s="1"/>
      <c r="JU1646" s="1"/>
      <c r="JV1646" s="1"/>
      <c r="JW1646" s="1"/>
      <c r="JX1646" s="1"/>
      <c r="JY1646" s="3"/>
      <c r="JZ1646" s="1"/>
      <c r="KA1646" s="1"/>
      <c r="KB1646" s="1"/>
      <c r="KC1646" s="1"/>
      <c r="KD1646" s="1"/>
      <c r="KE1646" s="1"/>
    </row>
    <row r="1647" spans="1:291" x14ac:dyDescent="0.2">
      <c r="A1647" s="196">
        <f t="shared" si="2523"/>
        <v>44305</v>
      </c>
      <c r="B1647" s="66">
        <f t="shared" si="2514"/>
        <v>-1810.2251459899999</v>
      </c>
      <c r="C1647" s="66">
        <f t="shared" si="2537"/>
        <v>-1790.2330473699999</v>
      </c>
      <c r="D1647" s="77">
        <f t="shared" si="2524"/>
        <v>5622.43</v>
      </c>
      <c r="E1647" s="67">
        <f>VLOOKUP(A1646,[1]Plan1!$DQ$117:$DS$314,3)</f>
        <v>5674.72</v>
      </c>
      <c r="F1647" s="11">
        <f t="shared" si="2525"/>
        <v>44281</v>
      </c>
      <c r="G1647" s="73">
        <f t="shared" si="2515"/>
        <v>9.3002491805145304E-3</v>
      </c>
      <c r="H1647" s="11">
        <f t="shared" si="2526"/>
        <v>44312</v>
      </c>
      <c r="I1647" s="11">
        <f t="shared" si="2516"/>
        <v>44312</v>
      </c>
      <c r="J1647" s="1">
        <f t="shared" si="2527"/>
        <v>20</v>
      </c>
      <c r="K1647" s="1">
        <f t="shared" si="2528"/>
        <v>16</v>
      </c>
      <c r="L1647" s="66">
        <f t="shared" si="2517"/>
        <v>1.0074333</v>
      </c>
      <c r="M1647" s="70">
        <f t="shared" si="2538"/>
        <v>1.00859988</v>
      </c>
      <c r="N1647" s="70">
        <f t="shared" si="2532"/>
        <v>1.1860337460377182</v>
      </c>
      <c r="O1647" s="66">
        <f t="shared" si="2534"/>
        <v>1.19484989</v>
      </c>
      <c r="P1647" s="66">
        <f t="shared" si="2518"/>
        <v>-1803.54038668</v>
      </c>
      <c r="Q1647" s="74">
        <f t="shared" si="2519"/>
        <v>0</v>
      </c>
      <c r="R1647" s="75">
        <f t="shared" si="2535"/>
        <v>0</v>
      </c>
      <c r="S1647" s="66">
        <f t="shared" si="2536"/>
        <v>0</v>
      </c>
      <c r="T1647" s="10">
        <f t="shared" si="2529"/>
        <v>0.06</v>
      </c>
      <c r="U1647" s="74">
        <f t="shared" si="2533"/>
        <v>16</v>
      </c>
      <c r="V1647" s="74">
        <v>252</v>
      </c>
      <c r="W1647" s="70">
        <f t="shared" si="2520"/>
        <v>1.003706465</v>
      </c>
      <c r="X1647" s="66">
        <f t="shared" si="2521"/>
        <v>-6.6847593099999996</v>
      </c>
      <c r="Y1647" s="66">
        <v>0</v>
      </c>
      <c r="Z1647" s="67">
        <f t="shared" si="2522"/>
        <v>0</v>
      </c>
      <c r="AA1647" s="68" t="str">
        <f t="shared" si="2530"/>
        <v>A+INCORP J=</v>
      </c>
      <c r="AB1647" s="11">
        <f t="shared" si="2531"/>
        <v>44312</v>
      </c>
      <c r="AC1647" s="3"/>
      <c r="AD1647" s="1"/>
      <c r="AE1647" s="11"/>
      <c r="AF1647" s="5"/>
      <c r="AG1647" s="1"/>
      <c r="AH1647" s="1"/>
      <c r="AI1647" s="1"/>
      <c r="AJ1647" s="1"/>
      <c r="AK1647" s="10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5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5"/>
      <c r="HA1647" s="5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  <c r="JK1647" s="1"/>
      <c r="JL1647" s="1"/>
      <c r="JM1647" s="1"/>
      <c r="JN1647" s="1"/>
      <c r="JO1647" s="1"/>
      <c r="JP1647" s="1"/>
      <c r="JQ1647" s="1"/>
      <c r="JR1647" s="1"/>
      <c r="JS1647" s="1"/>
      <c r="JT1647" s="1"/>
      <c r="JU1647" s="1"/>
      <c r="JV1647" s="1"/>
      <c r="JW1647" s="1"/>
      <c r="JX1647" s="1"/>
      <c r="JY1647" s="3"/>
      <c r="JZ1647" s="1"/>
      <c r="KA1647" s="1"/>
      <c r="KB1647" s="1"/>
      <c r="KC1647" s="1"/>
      <c r="KD1647" s="1"/>
      <c r="KE1647" s="1"/>
    </row>
    <row r="1648" spans="1:291" x14ac:dyDescent="0.2">
      <c r="A1648" s="196">
        <f t="shared" si="2523"/>
        <v>44306</v>
      </c>
      <c r="B1648" s="66">
        <f t="shared" si="2514"/>
        <v>-1811.4820369899999</v>
      </c>
      <c r="C1648" s="66">
        <f t="shared" si="2537"/>
        <v>-1790.2330473699999</v>
      </c>
      <c r="D1648" s="77">
        <f t="shared" si="2524"/>
        <v>5622.43</v>
      </c>
      <c r="E1648" s="67">
        <f>VLOOKUP(A1647,[1]Plan1!$DQ$117:$DS$314,3)</f>
        <v>5674.72</v>
      </c>
      <c r="F1648" s="11">
        <f t="shared" si="2525"/>
        <v>44281</v>
      </c>
      <c r="G1648" s="73">
        <f t="shared" si="2515"/>
        <v>9.3002491805145304E-3</v>
      </c>
      <c r="H1648" s="11">
        <f t="shared" si="2526"/>
        <v>44312</v>
      </c>
      <c r="I1648" s="11">
        <f t="shared" si="2516"/>
        <v>44312</v>
      </c>
      <c r="J1648" s="1">
        <f t="shared" si="2527"/>
        <v>20</v>
      </c>
      <c r="K1648" s="1">
        <f t="shared" si="2528"/>
        <v>17</v>
      </c>
      <c r="L1648" s="66">
        <f t="shared" si="2517"/>
        <v>1.00789971</v>
      </c>
      <c r="M1648" s="70">
        <f t="shared" si="2538"/>
        <v>1.00859988</v>
      </c>
      <c r="N1648" s="70">
        <f t="shared" si="2532"/>
        <v>1.1860337460377182</v>
      </c>
      <c r="O1648" s="66">
        <f t="shared" si="2534"/>
        <v>1.1954030600000001</v>
      </c>
      <c r="P1648" s="66">
        <f t="shared" si="2518"/>
        <v>-1804.37536927</v>
      </c>
      <c r="Q1648" s="74">
        <f t="shared" si="2519"/>
        <v>0</v>
      </c>
      <c r="R1648" s="75">
        <f t="shared" si="2535"/>
        <v>0</v>
      </c>
      <c r="S1648" s="66">
        <f t="shared" si="2536"/>
        <v>0</v>
      </c>
      <c r="T1648" s="10">
        <f t="shared" si="2529"/>
        <v>0.06</v>
      </c>
      <c r="U1648" s="74">
        <f t="shared" si="2533"/>
        <v>17</v>
      </c>
      <c r="V1648" s="74">
        <v>252</v>
      </c>
      <c r="W1648" s="70">
        <f t="shared" si="2520"/>
        <v>1.0039385750000001</v>
      </c>
      <c r="X1648" s="66">
        <f t="shared" si="2521"/>
        <v>-7.1066677199999999</v>
      </c>
      <c r="Y1648" s="66">
        <v>0</v>
      </c>
      <c r="Z1648" s="67">
        <f t="shared" si="2522"/>
        <v>0</v>
      </c>
      <c r="AA1648" s="68" t="str">
        <f t="shared" si="2530"/>
        <v>A+INCORP J=</v>
      </c>
      <c r="AB1648" s="11">
        <f t="shared" si="2531"/>
        <v>44312</v>
      </c>
      <c r="AC1648" s="3"/>
      <c r="AD1648" s="1"/>
      <c r="AE1648" s="11"/>
      <c r="AF1648" s="5"/>
      <c r="AG1648" s="1"/>
      <c r="AH1648" s="1"/>
      <c r="AI1648" s="1"/>
      <c r="AJ1648" s="1"/>
      <c r="AK1648" s="10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5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5"/>
      <c r="HA1648" s="5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3"/>
      <c r="JZ1648" s="1"/>
      <c r="KA1648" s="1"/>
      <c r="KB1648" s="1"/>
      <c r="KC1648" s="1"/>
      <c r="KD1648" s="1"/>
      <c r="KE1648" s="1"/>
    </row>
    <row r="1649" spans="1:291" x14ac:dyDescent="0.2">
      <c r="A1649" s="196">
        <f t="shared" si="2523"/>
        <v>44307</v>
      </c>
      <c r="B1649" s="66">
        <f t="shared" si="2514"/>
        <v>-1812.7398067700001</v>
      </c>
      <c r="C1649" s="66">
        <f t="shared" si="2537"/>
        <v>-1790.2330473699999</v>
      </c>
      <c r="D1649" s="77">
        <f t="shared" si="2524"/>
        <v>5622.43</v>
      </c>
      <c r="E1649" s="67">
        <f>VLOOKUP(A1648,[1]Plan1!$DQ$117:$DS$314,3)</f>
        <v>5674.72</v>
      </c>
      <c r="F1649" s="11">
        <f t="shared" si="2525"/>
        <v>44281</v>
      </c>
      <c r="G1649" s="73">
        <f t="shared" si="2515"/>
        <v>9.3002491805145304E-3</v>
      </c>
      <c r="H1649" s="11">
        <f t="shared" si="2526"/>
        <v>44312</v>
      </c>
      <c r="I1649" s="11">
        <f t="shared" si="2516"/>
        <v>44312</v>
      </c>
      <c r="J1649" s="1">
        <f t="shared" si="2527"/>
        <v>20</v>
      </c>
      <c r="K1649" s="1">
        <f t="shared" si="2528"/>
        <v>18</v>
      </c>
      <c r="L1649" s="66">
        <f t="shared" si="2517"/>
        <v>1.00836634</v>
      </c>
      <c r="M1649" s="70">
        <f t="shared" si="2538"/>
        <v>1.00859988</v>
      </c>
      <c r="N1649" s="70">
        <f t="shared" si="2532"/>
        <v>1.1860337460377182</v>
      </c>
      <c r="O1649" s="66">
        <f t="shared" si="2534"/>
        <v>1.1959565000000001</v>
      </c>
      <c r="P1649" s="66">
        <f t="shared" si="2518"/>
        <v>-1805.21074572</v>
      </c>
      <c r="Q1649" s="74">
        <f t="shared" si="2519"/>
        <v>0</v>
      </c>
      <c r="R1649" s="75">
        <f t="shared" si="2535"/>
        <v>0</v>
      </c>
      <c r="S1649" s="66">
        <f t="shared" si="2536"/>
        <v>0</v>
      </c>
      <c r="T1649" s="10">
        <f t="shared" si="2529"/>
        <v>0.06</v>
      </c>
      <c r="U1649" s="74">
        <f t="shared" si="2533"/>
        <v>18</v>
      </c>
      <c r="V1649" s="74">
        <v>252</v>
      </c>
      <c r="W1649" s="70">
        <f t="shared" si="2520"/>
        <v>1.004170738</v>
      </c>
      <c r="X1649" s="66">
        <f t="shared" si="2521"/>
        <v>-7.5290610500000001</v>
      </c>
      <c r="Y1649" s="66">
        <v>0</v>
      </c>
      <c r="Z1649" s="67">
        <f t="shared" si="2522"/>
        <v>0</v>
      </c>
      <c r="AA1649" s="68" t="str">
        <f t="shared" si="2530"/>
        <v>A+INCORP J=</v>
      </c>
      <c r="AB1649" s="11">
        <f t="shared" si="2531"/>
        <v>44312</v>
      </c>
      <c r="AC1649" s="3"/>
      <c r="AD1649" s="1"/>
      <c r="AE1649" s="11"/>
      <c r="AF1649" s="5"/>
      <c r="AG1649" s="1"/>
      <c r="AH1649" s="1"/>
      <c r="AI1649" s="1"/>
      <c r="AJ1649" s="1"/>
      <c r="AK1649" s="10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5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5"/>
      <c r="HA1649" s="5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3"/>
      <c r="JZ1649" s="1"/>
      <c r="KA1649" s="1"/>
      <c r="KB1649" s="1"/>
      <c r="KC1649" s="1"/>
      <c r="KD1649" s="1"/>
      <c r="KE1649" s="1"/>
    </row>
    <row r="1650" spans="1:291" x14ac:dyDescent="0.2">
      <c r="A1650" s="196">
        <f t="shared" si="2523"/>
        <v>44308</v>
      </c>
      <c r="B1650" s="66">
        <f t="shared" si="2514"/>
        <v>-1812.7398067700001</v>
      </c>
      <c r="C1650" s="66">
        <f t="shared" si="2537"/>
        <v>-1790.2330473699999</v>
      </c>
      <c r="D1650" s="77">
        <f t="shared" si="2524"/>
        <v>5622.43</v>
      </c>
      <c r="E1650" s="67">
        <f>VLOOKUP(A1649,[1]Plan1!$DQ$117:$DS$314,3)</f>
        <v>5674.72</v>
      </c>
      <c r="F1650" s="11">
        <f t="shared" si="2525"/>
        <v>44281</v>
      </c>
      <c r="G1650" s="73">
        <f t="shared" si="2515"/>
        <v>9.3002491805145304E-3</v>
      </c>
      <c r="H1650" s="11">
        <f t="shared" si="2526"/>
        <v>44312</v>
      </c>
      <c r="I1650" s="11">
        <f t="shared" si="2516"/>
        <v>44312</v>
      </c>
      <c r="J1650" s="1">
        <f t="shared" si="2527"/>
        <v>20</v>
      </c>
      <c r="K1650" s="1">
        <f t="shared" si="2528"/>
        <v>18</v>
      </c>
      <c r="L1650" s="66">
        <f t="shared" si="2517"/>
        <v>1.00836634</v>
      </c>
      <c r="M1650" s="70">
        <f t="shared" si="2538"/>
        <v>1.00859988</v>
      </c>
      <c r="N1650" s="70">
        <f t="shared" si="2532"/>
        <v>1.1860337460377182</v>
      </c>
      <c r="O1650" s="66">
        <f t="shared" si="2534"/>
        <v>1.1959565000000001</v>
      </c>
      <c r="P1650" s="66">
        <f t="shared" si="2518"/>
        <v>-1805.21074572</v>
      </c>
      <c r="Q1650" s="74">
        <f t="shared" si="2519"/>
        <v>0</v>
      </c>
      <c r="R1650" s="75">
        <f t="shared" si="2535"/>
        <v>0</v>
      </c>
      <c r="S1650" s="66">
        <f t="shared" si="2536"/>
        <v>0</v>
      </c>
      <c r="T1650" s="10">
        <f t="shared" si="2529"/>
        <v>0.06</v>
      </c>
      <c r="U1650" s="74">
        <f t="shared" si="2533"/>
        <v>18</v>
      </c>
      <c r="V1650" s="74">
        <v>252</v>
      </c>
      <c r="W1650" s="70">
        <f t="shared" si="2520"/>
        <v>1.004170738</v>
      </c>
      <c r="X1650" s="66">
        <f t="shared" si="2521"/>
        <v>-7.5290610500000001</v>
      </c>
      <c r="Y1650" s="66">
        <v>0</v>
      </c>
      <c r="Z1650" s="67">
        <f t="shared" si="2522"/>
        <v>0</v>
      </c>
      <c r="AA1650" s="68" t="str">
        <f t="shared" si="2530"/>
        <v>A+INCORP J=</v>
      </c>
      <c r="AB1650" s="11">
        <f t="shared" si="2531"/>
        <v>44312</v>
      </c>
      <c r="AC1650" s="3"/>
      <c r="AD1650" s="1"/>
      <c r="AE1650" s="11"/>
      <c r="AF1650" s="5"/>
      <c r="AG1650" s="1"/>
      <c r="AH1650" s="1"/>
      <c r="AI1650" s="1"/>
      <c r="AJ1650" s="1"/>
      <c r="AK1650" s="10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5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5"/>
      <c r="HA1650" s="5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3"/>
      <c r="JZ1650" s="1"/>
      <c r="KA1650" s="1"/>
      <c r="KB1650" s="1"/>
      <c r="KC1650" s="1"/>
      <c r="KD1650" s="1"/>
      <c r="KE1650" s="1"/>
    </row>
    <row r="1651" spans="1:291" x14ac:dyDescent="0.2">
      <c r="A1651" s="196">
        <f t="shared" si="2523"/>
        <v>44309</v>
      </c>
      <c r="B1651" s="66">
        <f t="shared" si="2514"/>
        <v>-1813.99843956</v>
      </c>
      <c r="C1651" s="66">
        <f t="shared" si="2537"/>
        <v>-1790.2330473699999</v>
      </c>
      <c r="D1651" s="77">
        <f t="shared" si="2524"/>
        <v>5622.43</v>
      </c>
      <c r="E1651" s="67">
        <f>VLOOKUP(A1650,[1]Plan1!$DQ$117:$DS$314,3)</f>
        <v>5674.72</v>
      </c>
      <c r="F1651" s="11">
        <f t="shared" si="2525"/>
        <v>44281</v>
      </c>
      <c r="G1651" s="73">
        <f t="shared" si="2515"/>
        <v>9.3002491805145304E-3</v>
      </c>
      <c r="H1651" s="11">
        <f t="shared" si="2526"/>
        <v>44312</v>
      </c>
      <c r="I1651" s="11">
        <f t="shared" si="2516"/>
        <v>44312</v>
      </c>
      <c r="J1651" s="1">
        <f t="shared" si="2527"/>
        <v>20</v>
      </c>
      <c r="K1651" s="1">
        <f t="shared" si="2528"/>
        <v>19</v>
      </c>
      <c r="L1651" s="66">
        <f t="shared" si="2517"/>
        <v>1.0088331800000001</v>
      </c>
      <c r="M1651" s="70">
        <f t="shared" si="2538"/>
        <v>1.00859988</v>
      </c>
      <c r="N1651" s="70">
        <f t="shared" si="2532"/>
        <v>1.1860337460377182</v>
      </c>
      <c r="O1651" s="66">
        <f t="shared" si="2534"/>
        <v>1.1965101899999999</v>
      </c>
      <c r="P1651" s="66">
        <f t="shared" si="2518"/>
        <v>-1806.0464981099999</v>
      </c>
      <c r="Q1651" s="74">
        <f t="shared" si="2519"/>
        <v>0</v>
      </c>
      <c r="R1651" s="75">
        <f t="shared" si="2535"/>
        <v>0</v>
      </c>
      <c r="S1651" s="66">
        <f t="shared" si="2536"/>
        <v>0</v>
      </c>
      <c r="T1651" s="10">
        <f t="shared" si="2529"/>
        <v>0.06</v>
      </c>
      <c r="U1651" s="74">
        <f t="shared" si="2533"/>
        <v>19</v>
      </c>
      <c r="V1651" s="74">
        <v>252</v>
      </c>
      <c r="W1651" s="70">
        <f t="shared" si="2520"/>
        <v>1.004402955</v>
      </c>
      <c r="X1651" s="66">
        <f t="shared" si="2521"/>
        <v>-7.9519414499999996</v>
      </c>
      <c r="Y1651" s="66">
        <v>0</v>
      </c>
      <c r="Z1651" s="67">
        <f t="shared" si="2522"/>
        <v>0</v>
      </c>
      <c r="AA1651" s="68" t="str">
        <f t="shared" si="2530"/>
        <v>A+INCORP J=</v>
      </c>
      <c r="AB1651" s="11">
        <f t="shared" si="2531"/>
        <v>44312</v>
      </c>
      <c r="AC1651" s="3"/>
      <c r="AD1651" s="1"/>
      <c r="AE1651" s="11"/>
      <c r="AF1651" s="5"/>
      <c r="AG1651" s="1"/>
      <c r="AH1651" s="1"/>
      <c r="AI1651" s="1"/>
      <c r="AJ1651" s="1"/>
      <c r="AK1651" s="10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5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5"/>
      <c r="HA1651" s="5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  <c r="JK1651" s="1"/>
      <c r="JL1651" s="1"/>
      <c r="JM1651" s="1"/>
      <c r="JN1651" s="1"/>
      <c r="JO1651" s="1"/>
      <c r="JP1651" s="1"/>
      <c r="JQ1651" s="1"/>
      <c r="JR1651" s="1"/>
      <c r="JS1651" s="1"/>
      <c r="JT1651" s="1"/>
      <c r="JU1651" s="1"/>
      <c r="JV1651" s="1"/>
      <c r="JW1651" s="1"/>
      <c r="JX1651" s="1"/>
      <c r="JY1651" s="3"/>
      <c r="JZ1651" s="1"/>
      <c r="KA1651" s="1"/>
      <c r="KB1651" s="1"/>
      <c r="KC1651" s="1"/>
      <c r="KD1651" s="1"/>
      <c r="KE1651" s="1"/>
    </row>
    <row r="1652" spans="1:291" x14ac:dyDescent="0.2">
      <c r="A1652" s="196">
        <f t="shared" si="2523"/>
        <v>44310</v>
      </c>
      <c r="B1652" s="66">
        <f t="shared" si="2514"/>
        <v>-1815.2579537700001</v>
      </c>
      <c r="C1652" s="66">
        <f t="shared" si="2537"/>
        <v>-1790.2330473699999</v>
      </c>
      <c r="D1652" s="77">
        <f t="shared" si="2524"/>
        <v>5622.43</v>
      </c>
      <c r="E1652" s="67">
        <f>VLOOKUP(A1651,[1]Plan1!$DQ$117:$DS$314,3)</f>
        <v>5674.72</v>
      </c>
      <c r="F1652" s="11">
        <f t="shared" si="2525"/>
        <v>44281</v>
      </c>
      <c r="G1652" s="73">
        <f t="shared" si="2515"/>
        <v>9.3002491805145304E-3</v>
      </c>
      <c r="H1652" s="11">
        <f t="shared" si="2526"/>
        <v>44312</v>
      </c>
      <c r="I1652" s="11">
        <f t="shared" si="2516"/>
        <v>44312</v>
      </c>
      <c r="J1652" s="1">
        <f t="shared" si="2527"/>
        <v>20</v>
      </c>
      <c r="K1652" s="1">
        <f t="shared" si="2528"/>
        <v>20</v>
      </c>
      <c r="L1652" s="66">
        <f t="shared" si="2517"/>
        <v>1.00930024</v>
      </c>
      <c r="M1652" s="70">
        <f t="shared" si="2538"/>
        <v>1.00859988</v>
      </c>
      <c r="N1652" s="70">
        <f t="shared" si="2532"/>
        <v>1.1860337460377182</v>
      </c>
      <c r="O1652" s="66">
        <f t="shared" si="2534"/>
        <v>1.1970641399999999</v>
      </c>
      <c r="P1652" s="66">
        <f t="shared" si="2518"/>
        <v>-1806.8826443600001</v>
      </c>
      <c r="Q1652" s="74">
        <f t="shared" si="2519"/>
        <v>0</v>
      </c>
      <c r="R1652" s="75">
        <f t="shared" si="2535"/>
        <v>0</v>
      </c>
      <c r="S1652" s="66">
        <f t="shared" si="2536"/>
        <v>0</v>
      </c>
      <c r="T1652" s="10">
        <f t="shared" si="2529"/>
        <v>0.06</v>
      </c>
      <c r="U1652" s="74">
        <f t="shared" si="2533"/>
        <v>20</v>
      </c>
      <c r="V1652" s="74">
        <v>252</v>
      </c>
      <c r="W1652" s="70">
        <f t="shared" si="2520"/>
        <v>1.004635226</v>
      </c>
      <c r="X1652" s="66">
        <f t="shared" si="2521"/>
        <v>-8.3753094099999998</v>
      </c>
      <c r="Y1652" s="66">
        <v>0</v>
      </c>
      <c r="Z1652" s="67">
        <f t="shared" si="2522"/>
        <v>0</v>
      </c>
      <c r="AA1652" s="68" t="str">
        <f t="shared" si="2530"/>
        <v>A+INCORP J=</v>
      </c>
      <c r="AB1652" s="11">
        <f t="shared" si="2531"/>
        <v>44312</v>
      </c>
      <c r="AC1652" s="3"/>
      <c r="AD1652" s="1"/>
      <c r="AE1652" s="11"/>
      <c r="AF1652" s="5"/>
      <c r="AG1652" s="1"/>
      <c r="AH1652" s="1"/>
      <c r="AI1652" s="1"/>
      <c r="AJ1652" s="1"/>
      <c r="AK1652" s="10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5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5"/>
      <c r="HA1652" s="5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  <c r="JK1652" s="1"/>
      <c r="JL1652" s="1"/>
      <c r="JM1652" s="1"/>
      <c r="JN1652" s="1"/>
      <c r="JO1652" s="1"/>
      <c r="JP1652" s="1"/>
      <c r="JQ1652" s="1"/>
      <c r="JR1652" s="1"/>
      <c r="JS1652" s="1"/>
      <c r="JT1652" s="1"/>
      <c r="JU1652" s="1"/>
      <c r="JV1652" s="1"/>
      <c r="JW1652" s="1"/>
      <c r="JX1652" s="1"/>
      <c r="JY1652" s="3"/>
      <c r="JZ1652" s="1"/>
      <c r="KA1652" s="1"/>
      <c r="KB1652" s="1"/>
      <c r="KC1652" s="1"/>
      <c r="KD1652" s="1"/>
      <c r="KE1652" s="1"/>
    </row>
    <row r="1653" spans="1:291" x14ac:dyDescent="0.2">
      <c r="A1653" s="196">
        <f t="shared" si="2523"/>
        <v>44311</v>
      </c>
      <c r="B1653" s="66">
        <f t="shared" si="2514"/>
        <v>-1815.2579537700001</v>
      </c>
      <c r="C1653" s="66">
        <f t="shared" si="2537"/>
        <v>-1790.2330473699999</v>
      </c>
      <c r="D1653" s="77">
        <f t="shared" si="2524"/>
        <v>5622.43</v>
      </c>
      <c r="E1653" s="67">
        <f>VLOOKUP(A1652,[1]Plan1!$DQ$117:$DS$314,3)</f>
        <v>5674.72</v>
      </c>
      <c r="F1653" s="11">
        <f t="shared" si="2525"/>
        <v>44281</v>
      </c>
      <c r="G1653" s="73">
        <f t="shared" si="2515"/>
        <v>9.3002491805145304E-3</v>
      </c>
      <c r="H1653" s="11">
        <f t="shared" si="2526"/>
        <v>44341</v>
      </c>
      <c r="I1653" s="11">
        <f t="shared" si="2516"/>
        <v>44312</v>
      </c>
      <c r="J1653" s="1">
        <f t="shared" si="2527"/>
        <v>20</v>
      </c>
      <c r="K1653" s="1">
        <f t="shared" si="2528"/>
        <v>20</v>
      </c>
      <c r="L1653" s="66">
        <f t="shared" si="2517"/>
        <v>1.00930024</v>
      </c>
      <c r="M1653" s="70">
        <f t="shared" si="2538"/>
        <v>1.00859988</v>
      </c>
      <c r="N1653" s="70">
        <f t="shared" si="2532"/>
        <v>1.1860337460377182</v>
      </c>
      <c r="O1653" s="66">
        <f t="shared" si="2534"/>
        <v>1.1970641399999999</v>
      </c>
      <c r="P1653" s="66">
        <f t="shared" si="2518"/>
        <v>-1806.8826443600001</v>
      </c>
      <c r="Q1653" s="74">
        <f t="shared" si="2519"/>
        <v>0</v>
      </c>
      <c r="R1653" s="75">
        <f t="shared" si="2535"/>
        <v>0</v>
      </c>
      <c r="S1653" s="66">
        <f t="shared" si="2536"/>
        <v>0</v>
      </c>
      <c r="T1653" s="10">
        <f t="shared" si="2529"/>
        <v>0.06</v>
      </c>
      <c r="U1653" s="74">
        <f t="shared" si="2533"/>
        <v>20</v>
      </c>
      <c r="V1653" s="74">
        <v>252</v>
      </c>
      <c r="W1653" s="70">
        <f t="shared" si="2520"/>
        <v>1.004635226</v>
      </c>
      <c r="X1653" s="66">
        <f t="shared" si="2521"/>
        <v>-8.3753094099999998</v>
      </c>
      <c r="Y1653" s="66">
        <v>0</v>
      </c>
      <c r="Z1653" s="67">
        <f t="shared" si="2522"/>
        <v>0</v>
      </c>
      <c r="AA1653" s="68" t="str">
        <f t="shared" si="2530"/>
        <v>A+INCORP J=</v>
      </c>
      <c r="AB1653" s="11">
        <f t="shared" si="2531"/>
        <v>44312</v>
      </c>
      <c r="AC1653" s="3"/>
      <c r="AD1653" s="1"/>
      <c r="AE1653" s="11"/>
      <c r="AF1653" s="5"/>
      <c r="AG1653" s="1"/>
      <c r="AH1653" s="1"/>
      <c r="AI1653" s="1"/>
      <c r="AJ1653" s="1"/>
      <c r="AK1653" s="10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5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5"/>
      <c r="HA1653" s="5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  <c r="JK1653" s="1"/>
      <c r="JL1653" s="1"/>
      <c r="JM1653" s="1"/>
      <c r="JN1653" s="1"/>
      <c r="JO1653" s="1"/>
      <c r="JP1653" s="1"/>
      <c r="JQ1653" s="1"/>
      <c r="JR1653" s="1"/>
      <c r="JS1653" s="1"/>
      <c r="JT1653" s="1"/>
      <c r="JU1653" s="1"/>
      <c r="JV1653" s="1"/>
      <c r="JW1653" s="1"/>
      <c r="JX1653" s="1"/>
      <c r="JY1653" s="3"/>
      <c r="JZ1653" s="1"/>
      <c r="KA1653" s="1"/>
      <c r="KB1653" s="1"/>
      <c r="KC1653" s="1"/>
      <c r="KD1653" s="1"/>
      <c r="KE1653" s="1"/>
    </row>
    <row r="1654" spans="1:291" x14ac:dyDescent="0.2">
      <c r="A1654" s="196">
        <f t="shared" si="2523"/>
        <v>44312</v>
      </c>
      <c r="B1654" s="66">
        <f t="shared" si="2514"/>
        <v>-1815.2579537700001</v>
      </c>
      <c r="C1654" s="66">
        <f t="shared" si="2537"/>
        <v>-1790.2330473699999</v>
      </c>
      <c r="D1654" s="77">
        <f t="shared" si="2524"/>
        <v>5622.43</v>
      </c>
      <c r="E1654" s="67">
        <f>VLOOKUP(A1653,[1]Plan1!$DQ$117:$DS$314,3)</f>
        <v>5674.72</v>
      </c>
      <c r="F1654" s="11">
        <f t="shared" si="2525"/>
        <v>44281</v>
      </c>
      <c r="G1654" s="73">
        <f t="shared" si="2515"/>
        <v>9.3002491805145304E-3</v>
      </c>
      <c r="H1654" s="11">
        <f t="shared" si="2526"/>
        <v>44341</v>
      </c>
      <c r="I1654" s="11">
        <f t="shared" si="2516"/>
        <v>44312</v>
      </c>
      <c r="J1654" s="1">
        <f t="shared" si="2527"/>
        <v>20</v>
      </c>
      <c r="K1654" s="1">
        <f t="shared" si="2528"/>
        <v>20</v>
      </c>
      <c r="L1654" s="66">
        <f t="shared" si="2517"/>
        <v>1.00930024</v>
      </c>
      <c r="M1654" s="70">
        <f t="shared" si="2538"/>
        <v>1.00859988</v>
      </c>
      <c r="N1654" s="70">
        <f t="shared" si="2532"/>
        <v>1.1860337460377182</v>
      </c>
      <c r="O1654" s="66">
        <f t="shared" si="2534"/>
        <v>1.1970641399999999</v>
      </c>
      <c r="P1654" s="66">
        <f t="shared" si="2518"/>
        <v>-1806.8826443600001</v>
      </c>
      <c r="Q1654" s="74">
        <f t="shared" si="2519"/>
        <v>54</v>
      </c>
      <c r="R1654" s="75">
        <f t="shared" si="2535"/>
        <v>-1.7389970565974986</v>
      </c>
      <c r="S1654" s="66">
        <f t="shared" si="2536"/>
        <v>3113.21</v>
      </c>
      <c r="T1654" s="10">
        <f t="shared" si="2529"/>
        <v>0.06</v>
      </c>
      <c r="U1654" s="74">
        <f t="shared" si="2533"/>
        <v>20</v>
      </c>
      <c r="V1654" s="74">
        <v>252</v>
      </c>
      <c r="W1654" s="70">
        <f t="shared" si="2520"/>
        <v>1.004635226</v>
      </c>
      <c r="X1654" s="66">
        <f t="shared" si="2521"/>
        <v>-8.3753094099999998</v>
      </c>
      <c r="Y1654" s="66">
        <v>0</v>
      </c>
      <c r="Z1654" s="67">
        <f t="shared" si="2522"/>
        <v>3104.8346905899998</v>
      </c>
      <c r="AA1654" s="68" t="str">
        <f t="shared" si="2530"/>
        <v>A+INCORP J=</v>
      </c>
      <c r="AB1654" s="11">
        <f t="shared" si="2531"/>
        <v>44312</v>
      </c>
      <c r="AC1654" s="3"/>
      <c r="AD1654" s="1"/>
      <c r="AE1654" s="11"/>
      <c r="AF1654" s="5"/>
      <c r="AG1654" s="1"/>
      <c r="AH1654" s="1"/>
      <c r="AI1654" s="1"/>
      <c r="AJ1654" s="1"/>
      <c r="AK1654" s="10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5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5"/>
      <c r="HA1654" s="5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  <c r="JK1654" s="1"/>
      <c r="JL1654" s="1"/>
      <c r="JM1654" s="1"/>
      <c r="JN1654" s="1"/>
      <c r="JO1654" s="1"/>
      <c r="JP1654" s="1"/>
      <c r="JQ1654" s="1"/>
      <c r="JR1654" s="1"/>
      <c r="JS1654" s="1"/>
      <c r="JT1654" s="1"/>
      <c r="JU1654" s="1"/>
      <c r="JV1654" s="1"/>
      <c r="JW1654" s="1"/>
      <c r="JX1654" s="1"/>
      <c r="JY1654" s="3"/>
      <c r="JZ1654" s="1"/>
      <c r="KA1654" s="1"/>
      <c r="KB1654" s="1"/>
      <c r="KC1654" s="1"/>
      <c r="KD1654" s="1"/>
      <c r="KE1654" s="1"/>
    </row>
    <row r="1655" spans="1:291" x14ac:dyDescent="0.2">
      <c r="A1655" s="196">
        <f t="shared" si="2523"/>
        <v>44313</v>
      </c>
      <c r="B1655" s="66">
        <f t="shared" si="2514"/>
        <v>-4930.33420234</v>
      </c>
      <c r="C1655" s="66">
        <f t="shared" si="2537"/>
        <v>-4928.4679537700003</v>
      </c>
      <c r="D1655" s="77">
        <f t="shared" si="2524"/>
        <v>5674.72</v>
      </c>
      <c r="E1655" s="67">
        <f>VLOOKUP(A1654,[1]Plan1!$DQ$117:$DS$314,3)</f>
        <v>5692.31</v>
      </c>
      <c r="F1655" s="11">
        <f t="shared" si="2525"/>
        <v>44313</v>
      </c>
      <c r="G1655" s="73">
        <f t="shared" si="2515"/>
        <v>3.0997124087179806E-3</v>
      </c>
      <c r="H1655" s="11">
        <f t="shared" si="2526"/>
        <v>44341</v>
      </c>
      <c r="I1655" s="11">
        <f t="shared" si="2516"/>
        <v>44341</v>
      </c>
      <c r="J1655" s="1">
        <f t="shared" si="2527"/>
        <v>21</v>
      </c>
      <c r="K1655" s="1">
        <f t="shared" si="2528"/>
        <v>1</v>
      </c>
      <c r="L1655" s="66">
        <f t="shared" si="2517"/>
        <v>1.00014738</v>
      </c>
      <c r="M1655" s="70">
        <f t="shared" si="2538"/>
        <v>1.00930024</v>
      </c>
      <c r="N1655" s="70">
        <f t="shared" si="2532"/>
        <v>1.197064144523968</v>
      </c>
      <c r="O1655" s="66">
        <f t="shared" si="2534"/>
        <v>1.19724056</v>
      </c>
      <c r="P1655" s="66">
        <f t="shared" si="2518"/>
        <v>-4929.1943113699999</v>
      </c>
      <c r="Q1655" s="74">
        <f t="shared" si="2519"/>
        <v>0</v>
      </c>
      <c r="R1655" s="75">
        <f t="shared" si="2535"/>
        <v>0</v>
      </c>
      <c r="S1655" s="66">
        <f t="shared" si="2536"/>
        <v>0</v>
      </c>
      <c r="T1655" s="10">
        <f t="shared" si="2529"/>
        <v>0.06</v>
      </c>
      <c r="U1655" s="74">
        <f t="shared" si="2533"/>
        <v>1</v>
      </c>
      <c r="V1655" s="74">
        <v>252</v>
      </c>
      <c r="W1655" s="70">
        <f t="shared" si="2520"/>
        <v>1.0002312529999999</v>
      </c>
      <c r="X1655" s="66">
        <f t="shared" si="2521"/>
        <v>-1.1398909699999999</v>
      </c>
      <c r="Y1655" s="66">
        <v>0</v>
      </c>
      <c r="Z1655" s="67">
        <f t="shared" si="2522"/>
        <v>0</v>
      </c>
      <c r="AA1655" s="68" t="str">
        <f t="shared" si="2530"/>
        <v>A+INCORP J=</v>
      </c>
      <c r="AB1655" s="11">
        <f t="shared" si="2531"/>
        <v>44341</v>
      </c>
      <c r="AC1655" s="3"/>
      <c r="AD1655" s="1"/>
      <c r="AE1655" s="11"/>
      <c r="AF1655" s="5"/>
      <c r="AG1655" s="1"/>
      <c r="AH1655" s="1"/>
      <c r="AI1655" s="1"/>
      <c r="AJ1655" s="1"/>
      <c r="AK1655" s="10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5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5"/>
      <c r="HA1655" s="5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  <c r="JK1655" s="1"/>
      <c r="JL1655" s="1"/>
      <c r="JM1655" s="1"/>
      <c r="JN1655" s="1"/>
      <c r="JO1655" s="1"/>
      <c r="JP1655" s="1"/>
      <c r="JQ1655" s="1"/>
      <c r="JR1655" s="1"/>
      <c r="JS1655" s="1"/>
      <c r="JT1655" s="1"/>
      <c r="JU1655" s="1"/>
      <c r="JV1655" s="1"/>
      <c r="JW1655" s="1"/>
      <c r="JX1655" s="1"/>
      <c r="JY1655" s="3"/>
      <c r="JZ1655" s="1"/>
      <c r="KA1655" s="1"/>
      <c r="KB1655" s="1"/>
      <c r="KC1655" s="1"/>
      <c r="KD1655" s="1"/>
      <c r="KE1655" s="1"/>
    </row>
    <row r="1656" spans="1:291" x14ac:dyDescent="0.2">
      <c r="A1656" s="196">
        <f t="shared" si="2523"/>
        <v>44314</v>
      </c>
      <c r="B1656" s="66">
        <f t="shared" si="2514"/>
        <v>-4932.2011960700002</v>
      </c>
      <c r="C1656" s="66">
        <f t="shared" si="2537"/>
        <v>-4928.4679537700003</v>
      </c>
      <c r="D1656" s="77">
        <f t="shared" si="2524"/>
        <v>5674.72</v>
      </c>
      <c r="E1656" s="67">
        <f>VLOOKUP(A1655,[1]Plan1!$DQ$117:$DS$314,3)</f>
        <v>5692.31</v>
      </c>
      <c r="F1656" s="11">
        <f t="shared" si="2525"/>
        <v>44313</v>
      </c>
      <c r="G1656" s="73">
        <f t="shared" si="2515"/>
        <v>3.0997124087179806E-3</v>
      </c>
      <c r="H1656" s="11">
        <f t="shared" si="2526"/>
        <v>44341</v>
      </c>
      <c r="I1656" s="11">
        <f t="shared" si="2516"/>
        <v>44341</v>
      </c>
      <c r="J1656" s="1">
        <f t="shared" si="2527"/>
        <v>21</v>
      </c>
      <c r="K1656" s="1">
        <f t="shared" si="2528"/>
        <v>2</v>
      </c>
      <c r="L1656" s="66">
        <f t="shared" si="2517"/>
        <v>1.0002947900000001</v>
      </c>
      <c r="M1656" s="70">
        <f t="shared" si="2538"/>
        <v>1.00930024</v>
      </c>
      <c r="N1656" s="70">
        <f t="shared" si="2532"/>
        <v>1.197064144523968</v>
      </c>
      <c r="O1656" s="66">
        <f t="shared" si="2534"/>
        <v>1.1974170200000001</v>
      </c>
      <c r="P1656" s="66">
        <f t="shared" si="2518"/>
        <v>-4929.9208168300001</v>
      </c>
      <c r="Q1656" s="74">
        <f t="shared" si="2519"/>
        <v>0</v>
      </c>
      <c r="R1656" s="75">
        <f t="shared" si="2535"/>
        <v>0</v>
      </c>
      <c r="S1656" s="66">
        <f t="shared" si="2536"/>
        <v>0</v>
      </c>
      <c r="T1656" s="10">
        <f t="shared" si="2529"/>
        <v>0.06</v>
      </c>
      <c r="U1656" s="74">
        <f t="shared" si="2533"/>
        <v>2</v>
      </c>
      <c r="V1656" s="74">
        <v>252</v>
      </c>
      <c r="W1656" s="70">
        <f t="shared" si="2520"/>
        <v>1.000462559</v>
      </c>
      <c r="X1656" s="66">
        <f t="shared" si="2521"/>
        <v>-2.2803792399999998</v>
      </c>
      <c r="Y1656" s="66">
        <v>0</v>
      </c>
      <c r="Z1656" s="67">
        <f t="shared" si="2522"/>
        <v>0</v>
      </c>
      <c r="AA1656" s="68" t="str">
        <f t="shared" si="2530"/>
        <v>A+INCORP J=</v>
      </c>
      <c r="AB1656" s="11">
        <f t="shared" si="2531"/>
        <v>44341</v>
      </c>
      <c r="AC1656" s="3"/>
      <c r="AD1656" s="1"/>
      <c r="AE1656" s="11"/>
      <c r="AF1656" s="5"/>
      <c r="AG1656" s="1"/>
      <c r="AH1656" s="1"/>
      <c r="AI1656" s="1"/>
      <c r="AJ1656" s="1"/>
      <c r="AK1656" s="10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5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5"/>
      <c r="HA1656" s="5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  <c r="JK1656" s="1"/>
      <c r="JL1656" s="1"/>
      <c r="JM1656" s="1"/>
      <c r="JN1656" s="1"/>
      <c r="JO1656" s="1"/>
      <c r="JP1656" s="1"/>
      <c r="JQ1656" s="1"/>
      <c r="JR1656" s="1"/>
      <c r="JS1656" s="1"/>
      <c r="JT1656" s="1"/>
      <c r="JU1656" s="1"/>
      <c r="JV1656" s="1"/>
      <c r="JW1656" s="1"/>
      <c r="JX1656" s="1"/>
      <c r="JY1656" s="3"/>
      <c r="JZ1656" s="1"/>
      <c r="KA1656" s="1"/>
      <c r="KB1656" s="1"/>
      <c r="KC1656" s="1"/>
      <c r="KD1656" s="1"/>
      <c r="KE1656" s="1"/>
    </row>
    <row r="1657" spans="1:291" x14ac:dyDescent="0.2">
      <c r="A1657" s="196">
        <f t="shared" si="2523"/>
        <v>44315</v>
      </c>
      <c r="B1657" s="66">
        <f t="shared" si="2514"/>
        <v>-4934.0688858499998</v>
      </c>
      <c r="C1657" s="66">
        <f t="shared" si="2537"/>
        <v>-4928.4679537700003</v>
      </c>
      <c r="D1657" s="77">
        <f t="shared" si="2524"/>
        <v>5674.72</v>
      </c>
      <c r="E1657" s="67">
        <f>VLOOKUP(A1656,[1]Plan1!$DQ$117:$DS$314,3)</f>
        <v>5692.31</v>
      </c>
      <c r="F1657" s="11">
        <f t="shared" si="2525"/>
        <v>44313</v>
      </c>
      <c r="G1657" s="73">
        <f t="shared" si="2515"/>
        <v>3.0997124087179806E-3</v>
      </c>
      <c r="H1657" s="11">
        <f t="shared" si="2526"/>
        <v>44341</v>
      </c>
      <c r="I1657" s="11">
        <f t="shared" si="2516"/>
        <v>44341</v>
      </c>
      <c r="J1657" s="1">
        <f t="shared" si="2527"/>
        <v>21</v>
      </c>
      <c r="K1657" s="1">
        <f t="shared" si="2528"/>
        <v>3</v>
      </c>
      <c r="L1657" s="66">
        <f t="shared" si="2517"/>
        <v>1.00044222</v>
      </c>
      <c r="M1657" s="70">
        <f t="shared" si="2538"/>
        <v>1.00930024</v>
      </c>
      <c r="N1657" s="70">
        <f t="shared" si="2532"/>
        <v>1.197064144523968</v>
      </c>
      <c r="O1657" s="66">
        <f t="shared" si="2534"/>
        <v>1.1975935099999999</v>
      </c>
      <c r="P1657" s="66">
        <f t="shared" si="2518"/>
        <v>-4930.6474208600002</v>
      </c>
      <c r="Q1657" s="74">
        <f t="shared" si="2519"/>
        <v>0</v>
      </c>
      <c r="R1657" s="75">
        <f t="shared" si="2535"/>
        <v>0</v>
      </c>
      <c r="S1657" s="66">
        <f t="shared" si="2536"/>
        <v>0</v>
      </c>
      <c r="T1657" s="10">
        <f t="shared" si="2529"/>
        <v>0.06</v>
      </c>
      <c r="U1657" s="74">
        <f t="shared" si="2533"/>
        <v>3</v>
      </c>
      <c r="V1657" s="74">
        <v>252</v>
      </c>
      <c r="W1657" s="70">
        <f t="shared" si="2520"/>
        <v>1.0006939180000001</v>
      </c>
      <c r="X1657" s="66">
        <f t="shared" si="2521"/>
        <v>-3.42146499</v>
      </c>
      <c r="Y1657" s="66">
        <v>0</v>
      </c>
      <c r="Z1657" s="67">
        <f t="shared" si="2522"/>
        <v>0</v>
      </c>
      <c r="AA1657" s="68" t="str">
        <f t="shared" si="2530"/>
        <v>A+INCORP J=</v>
      </c>
      <c r="AB1657" s="11">
        <f t="shared" si="2531"/>
        <v>44341</v>
      </c>
      <c r="AC1657" s="3"/>
      <c r="AD1657" s="1"/>
      <c r="AE1657" s="11"/>
      <c r="AF1657" s="5"/>
      <c r="AG1657" s="1"/>
      <c r="AH1657" s="1"/>
      <c r="AI1657" s="1"/>
      <c r="AJ1657" s="1"/>
      <c r="AK1657" s="10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5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5"/>
      <c r="HA1657" s="5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  <c r="JK1657" s="1"/>
      <c r="JL1657" s="1"/>
      <c r="JM1657" s="1"/>
      <c r="JN1657" s="1"/>
      <c r="JO1657" s="1"/>
      <c r="JP1657" s="1"/>
      <c r="JQ1657" s="1"/>
      <c r="JR1657" s="1"/>
      <c r="JS1657" s="1"/>
      <c r="JT1657" s="1"/>
      <c r="JU1657" s="1"/>
      <c r="JV1657" s="1"/>
      <c r="JW1657" s="1"/>
      <c r="JX1657" s="1"/>
      <c r="JY1657" s="3"/>
      <c r="JZ1657" s="1"/>
      <c r="KA1657" s="1"/>
      <c r="KB1657" s="1"/>
      <c r="KC1657" s="1"/>
      <c r="KD1657" s="1"/>
      <c r="KE1657" s="1"/>
    </row>
    <row r="1658" spans="1:291" x14ac:dyDescent="0.2">
      <c r="A1658" s="196">
        <f t="shared" si="2523"/>
        <v>44316</v>
      </c>
      <c r="B1658" s="66">
        <f t="shared" si="2514"/>
        <v>-4935.9373261399996</v>
      </c>
      <c r="C1658" s="66">
        <f t="shared" si="2537"/>
        <v>-4928.4679537700003</v>
      </c>
      <c r="D1658" s="77">
        <f t="shared" si="2524"/>
        <v>5674.72</v>
      </c>
      <c r="E1658" s="67">
        <f>VLOOKUP(A1657,[1]Plan1!$DQ$117:$DS$314,3)</f>
        <v>5692.31</v>
      </c>
      <c r="F1658" s="11">
        <f t="shared" si="2525"/>
        <v>44313</v>
      </c>
      <c r="G1658" s="73">
        <f t="shared" si="2515"/>
        <v>3.0997124087179806E-3</v>
      </c>
      <c r="H1658" s="11">
        <f t="shared" si="2526"/>
        <v>44341</v>
      </c>
      <c r="I1658" s="11">
        <f t="shared" si="2516"/>
        <v>44341</v>
      </c>
      <c r="J1658" s="1">
        <f t="shared" si="2527"/>
        <v>21</v>
      </c>
      <c r="K1658" s="1">
        <f t="shared" si="2528"/>
        <v>4</v>
      </c>
      <c r="L1658" s="66">
        <f t="shared" si="2517"/>
        <v>1.00058968</v>
      </c>
      <c r="M1658" s="70">
        <f t="shared" si="2538"/>
        <v>1.00930024</v>
      </c>
      <c r="N1658" s="70">
        <f t="shared" si="2532"/>
        <v>1.197064144523968</v>
      </c>
      <c r="O1658" s="66">
        <f t="shared" si="2534"/>
        <v>1.1977700200000001</v>
      </c>
      <c r="P1658" s="66">
        <f t="shared" si="2518"/>
        <v>-4931.3741727500001</v>
      </c>
      <c r="Q1658" s="74">
        <f t="shared" si="2519"/>
        <v>0</v>
      </c>
      <c r="R1658" s="75">
        <f t="shared" si="2535"/>
        <v>0</v>
      </c>
      <c r="S1658" s="66">
        <f t="shared" si="2536"/>
        <v>0</v>
      </c>
      <c r="T1658" s="10">
        <f t="shared" si="2529"/>
        <v>0.06</v>
      </c>
      <c r="U1658" s="74">
        <f t="shared" si="2533"/>
        <v>4</v>
      </c>
      <c r="V1658" s="74">
        <v>252</v>
      </c>
      <c r="W1658" s="70">
        <f t="shared" si="2520"/>
        <v>1.0009253309999999</v>
      </c>
      <c r="X1658" s="66">
        <f t="shared" si="2521"/>
        <v>-4.5631533900000001</v>
      </c>
      <c r="Y1658" s="66">
        <v>0</v>
      </c>
      <c r="Z1658" s="67">
        <f t="shared" si="2522"/>
        <v>0</v>
      </c>
      <c r="AA1658" s="68" t="str">
        <f t="shared" si="2530"/>
        <v>A+INCORP J=</v>
      </c>
      <c r="AB1658" s="11">
        <f t="shared" si="2531"/>
        <v>44341</v>
      </c>
      <c r="AC1658" s="3"/>
      <c r="AD1658" s="1"/>
      <c r="AE1658" s="11"/>
      <c r="AF1658" s="5"/>
      <c r="AG1658" s="1"/>
      <c r="AH1658" s="1"/>
      <c r="AI1658" s="1"/>
      <c r="AJ1658" s="1"/>
      <c r="AK1658" s="10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5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5"/>
      <c r="HA1658" s="5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  <c r="JK1658" s="1"/>
      <c r="JL1658" s="1"/>
      <c r="JM1658" s="1"/>
      <c r="JN1658" s="1"/>
      <c r="JO1658" s="1"/>
      <c r="JP1658" s="1"/>
      <c r="JQ1658" s="1"/>
      <c r="JR1658" s="1"/>
      <c r="JS1658" s="1"/>
      <c r="JT1658" s="1"/>
      <c r="JU1658" s="1"/>
      <c r="JV1658" s="1"/>
      <c r="JW1658" s="1"/>
      <c r="JX1658" s="1"/>
      <c r="JY1658" s="3"/>
      <c r="JZ1658" s="1"/>
      <c r="KA1658" s="1"/>
      <c r="KB1658" s="1"/>
      <c r="KC1658" s="1"/>
      <c r="KD1658" s="1"/>
      <c r="KE1658" s="1"/>
    </row>
    <row r="1659" spans="1:291" x14ac:dyDescent="0.2">
      <c r="A1659" s="196">
        <f t="shared" si="2523"/>
        <v>44317</v>
      </c>
      <c r="B1659" s="66">
        <f t="shared" si="2514"/>
        <v>-4937.8064184599998</v>
      </c>
      <c r="C1659" s="66">
        <f t="shared" si="2537"/>
        <v>-4928.4679537700003</v>
      </c>
      <c r="D1659" s="77">
        <f t="shared" si="2524"/>
        <v>5674.72</v>
      </c>
      <c r="E1659" s="67">
        <f>VLOOKUP(A1658,[1]Plan1!$DQ$117:$DS$314,3)</f>
        <v>5692.31</v>
      </c>
      <c r="F1659" s="11">
        <f t="shared" si="2525"/>
        <v>44313</v>
      </c>
      <c r="G1659" s="73">
        <f t="shared" si="2515"/>
        <v>3.0997124087179806E-3</v>
      </c>
      <c r="H1659" s="11">
        <f t="shared" si="2526"/>
        <v>44341</v>
      </c>
      <c r="I1659" s="11">
        <f t="shared" si="2516"/>
        <v>44341</v>
      </c>
      <c r="J1659" s="1">
        <f t="shared" si="2527"/>
        <v>21</v>
      </c>
      <c r="K1659" s="1">
        <f t="shared" si="2528"/>
        <v>5</v>
      </c>
      <c r="L1659" s="66">
        <f t="shared" si="2517"/>
        <v>1.00073715</v>
      </c>
      <c r="M1659" s="70">
        <f t="shared" si="2538"/>
        <v>1.00930024</v>
      </c>
      <c r="N1659" s="70">
        <f t="shared" si="2532"/>
        <v>1.197064144523968</v>
      </c>
      <c r="O1659" s="66">
        <f t="shared" si="2534"/>
        <v>1.1979465600000001</v>
      </c>
      <c r="P1659" s="66">
        <f t="shared" si="2518"/>
        <v>-4932.1009739199999</v>
      </c>
      <c r="Q1659" s="74">
        <f t="shared" si="2519"/>
        <v>0</v>
      </c>
      <c r="R1659" s="75">
        <f t="shared" si="2535"/>
        <v>0</v>
      </c>
      <c r="S1659" s="66">
        <f t="shared" si="2536"/>
        <v>0</v>
      </c>
      <c r="T1659" s="10">
        <f t="shared" si="2529"/>
        <v>0.06</v>
      </c>
      <c r="U1659" s="74">
        <f t="shared" si="2533"/>
        <v>5</v>
      </c>
      <c r="V1659" s="74">
        <v>252</v>
      </c>
      <c r="W1659" s="70">
        <f t="shared" si="2520"/>
        <v>1.001156798</v>
      </c>
      <c r="X1659" s="66">
        <f t="shared" si="2521"/>
        <v>-5.7054445400000002</v>
      </c>
      <c r="Y1659" s="66">
        <v>0</v>
      </c>
      <c r="Z1659" s="67">
        <f t="shared" si="2522"/>
        <v>0</v>
      </c>
      <c r="AA1659" s="68" t="str">
        <f t="shared" si="2530"/>
        <v>A+INCORP J=</v>
      </c>
      <c r="AB1659" s="11">
        <f t="shared" si="2531"/>
        <v>44341</v>
      </c>
      <c r="AC1659" s="3"/>
      <c r="AD1659" s="1"/>
      <c r="AE1659" s="11"/>
      <c r="AF1659" s="5"/>
      <c r="AG1659" s="1"/>
      <c r="AH1659" s="1"/>
      <c r="AI1659" s="1"/>
      <c r="AJ1659" s="1"/>
      <c r="AK1659" s="10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5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5"/>
      <c r="HA1659" s="5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  <c r="JK1659" s="1"/>
      <c r="JL1659" s="1"/>
      <c r="JM1659" s="1"/>
      <c r="JN1659" s="1"/>
      <c r="JO1659" s="1"/>
      <c r="JP1659" s="1"/>
      <c r="JQ1659" s="1"/>
      <c r="JR1659" s="1"/>
      <c r="JS1659" s="1"/>
      <c r="JT1659" s="1"/>
      <c r="JU1659" s="1"/>
      <c r="JV1659" s="1"/>
      <c r="JW1659" s="1"/>
      <c r="JX1659" s="1"/>
      <c r="JY1659" s="3"/>
      <c r="JZ1659" s="1"/>
      <c r="KA1659" s="1"/>
      <c r="KB1659" s="1"/>
      <c r="KC1659" s="1"/>
      <c r="KD1659" s="1"/>
      <c r="KE1659" s="1"/>
    </row>
    <row r="1660" spans="1:291" x14ac:dyDescent="0.2">
      <c r="A1660" s="196">
        <f t="shared" si="2523"/>
        <v>44318</v>
      </c>
      <c r="B1660" s="66">
        <f t="shared" si="2514"/>
        <v>-4937.8064184599998</v>
      </c>
      <c r="C1660" s="66">
        <f t="shared" si="2537"/>
        <v>-4928.4679537700003</v>
      </c>
      <c r="D1660" s="77">
        <f t="shared" si="2524"/>
        <v>5674.72</v>
      </c>
      <c r="E1660" s="67">
        <f>VLOOKUP(A1659,[1]Plan1!$DQ$117:$DS$314,3)</f>
        <v>5692.31</v>
      </c>
      <c r="F1660" s="11">
        <f t="shared" si="2525"/>
        <v>44313</v>
      </c>
      <c r="G1660" s="73">
        <f t="shared" si="2515"/>
        <v>3.0997124087179806E-3</v>
      </c>
      <c r="H1660" s="11">
        <f t="shared" si="2526"/>
        <v>44341</v>
      </c>
      <c r="I1660" s="11">
        <f t="shared" si="2516"/>
        <v>44341</v>
      </c>
      <c r="J1660" s="1">
        <f t="shared" si="2527"/>
        <v>21</v>
      </c>
      <c r="K1660" s="1">
        <f t="shared" si="2528"/>
        <v>5</v>
      </c>
      <c r="L1660" s="66">
        <f t="shared" si="2517"/>
        <v>1.00073715</v>
      </c>
      <c r="M1660" s="70">
        <f t="shared" si="2538"/>
        <v>1.00930024</v>
      </c>
      <c r="N1660" s="70">
        <f t="shared" si="2532"/>
        <v>1.197064144523968</v>
      </c>
      <c r="O1660" s="66">
        <f t="shared" si="2534"/>
        <v>1.1979465600000001</v>
      </c>
      <c r="P1660" s="66">
        <f t="shared" si="2518"/>
        <v>-4932.1009739199999</v>
      </c>
      <c r="Q1660" s="74">
        <f t="shared" si="2519"/>
        <v>0</v>
      </c>
      <c r="R1660" s="75">
        <f t="shared" si="2535"/>
        <v>0</v>
      </c>
      <c r="S1660" s="66">
        <f t="shared" si="2536"/>
        <v>0</v>
      </c>
      <c r="T1660" s="10">
        <f t="shared" si="2529"/>
        <v>0.06</v>
      </c>
      <c r="U1660" s="74">
        <f t="shared" si="2533"/>
        <v>5</v>
      </c>
      <c r="V1660" s="74">
        <v>252</v>
      </c>
      <c r="W1660" s="70">
        <f t="shared" si="2520"/>
        <v>1.001156798</v>
      </c>
      <c r="X1660" s="66">
        <f t="shared" si="2521"/>
        <v>-5.7054445400000002</v>
      </c>
      <c r="Y1660" s="66">
        <v>0</v>
      </c>
      <c r="Z1660" s="67">
        <f t="shared" si="2522"/>
        <v>0</v>
      </c>
      <c r="AA1660" s="68" t="str">
        <f t="shared" si="2530"/>
        <v>A+INCORP J=</v>
      </c>
      <c r="AB1660" s="11">
        <f t="shared" si="2531"/>
        <v>44341</v>
      </c>
      <c r="AC1660" s="3"/>
      <c r="AD1660" s="1"/>
      <c r="AE1660" s="11"/>
      <c r="AF1660" s="5"/>
      <c r="AG1660" s="1"/>
      <c r="AH1660" s="1"/>
      <c r="AI1660" s="1"/>
      <c r="AJ1660" s="1"/>
      <c r="AK1660" s="10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5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5"/>
      <c r="HA1660" s="5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3"/>
      <c r="JZ1660" s="1"/>
      <c r="KA1660" s="1"/>
      <c r="KB1660" s="1"/>
      <c r="KC1660" s="1"/>
      <c r="KD1660" s="1"/>
      <c r="KE1660" s="1"/>
    </row>
    <row r="1661" spans="1:291" x14ac:dyDescent="0.2">
      <c r="A1661" s="196">
        <f t="shared" si="2523"/>
        <v>44319</v>
      </c>
      <c r="B1661" s="66">
        <f t="shared" si="2514"/>
        <v>-4937.8064184599998</v>
      </c>
      <c r="C1661" s="66">
        <f t="shared" si="2537"/>
        <v>-4928.4679537700003</v>
      </c>
      <c r="D1661" s="77">
        <f t="shared" si="2524"/>
        <v>5674.72</v>
      </c>
      <c r="E1661" s="67">
        <f>VLOOKUP(A1660,[1]Plan1!$DQ$117:$DS$314,3)</f>
        <v>5692.31</v>
      </c>
      <c r="F1661" s="11">
        <f t="shared" si="2525"/>
        <v>44313</v>
      </c>
      <c r="G1661" s="73">
        <f t="shared" si="2515"/>
        <v>3.0997124087179806E-3</v>
      </c>
      <c r="H1661" s="11">
        <f t="shared" si="2526"/>
        <v>44341</v>
      </c>
      <c r="I1661" s="11">
        <f t="shared" si="2516"/>
        <v>44341</v>
      </c>
      <c r="J1661" s="1">
        <f t="shared" si="2527"/>
        <v>21</v>
      </c>
      <c r="K1661" s="1">
        <f t="shared" si="2528"/>
        <v>5</v>
      </c>
      <c r="L1661" s="66">
        <f t="shared" si="2517"/>
        <v>1.00073715</v>
      </c>
      <c r="M1661" s="70">
        <f t="shared" si="2538"/>
        <v>1.00930024</v>
      </c>
      <c r="N1661" s="70">
        <f t="shared" si="2532"/>
        <v>1.197064144523968</v>
      </c>
      <c r="O1661" s="66">
        <f t="shared" si="2534"/>
        <v>1.1979465600000001</v>
      </c>
      <c r="P1661" s="66">
        <f t="shared" si="2518"/>
        <v>-4932.1009739199999</v>
      </c>
      <c r="Q1661" s="74">
        <f t="shared" si="2519"/>
        <v>0</v>
      </c>
      <c r="R1661" s="75">
        <f t="shared" si="2535"/>
        <v>0</v>
      </c>
      <c r="S1661" s="66">
        <f t="shared" si="2536"/>
        <v>0</v>
      </c>
      <c r="T1661" s="10">
        <f t="shared" si="2529"/>
        <v>0.06</v>
      </c>
      <c r="U1661" s="74">
        <f t="shared" si="2533"/>
        <v>5</v>
      </c>
      <c r="V1661" s="74">
        <v>252</v>
      </c>
      <c r="W1661" s="70">
        <f t="shared" si="2520"/>
        <v>1.001156798</v>
      </c>
      <c r="X1661" s="66">
        <f t="shared" si="2521"/>
        <v>-5.7054445400000002</v>
      </c>
      <c r="Y1661" s="66">
        <v>0</v>
      </c>
      <c r="Z1661" s="67">
        <f t="shared" si="2522"/>
        <v>0</v>
      </c>
      <c r="AA1661" s="68" t="str">
        <f t="shared" si="2530"/>
        <v>A+INCORP J=</v>
      </c>
      <c r="AB1661" s="11">
        <f t="shared" si="2531"/>
        <v>44341</v>
      </c>
      <c r="AC1661" s="3"/>
      <c r="AD1661" s="1"/>
      <c r="AE1661" s="11"/>
      <c r="AF1661" s="5"/>
      <c r="AG1661" s="1"/>
      <c r="AH1661" s="1"/>
      <c r="AI1661" s="1"/>
      <c r="AJ1661" s="1"/>
      <c r="AK1661" s="10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5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5"/>
      <c r="HA1661" s="5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  <c r="JK1661" s="1"/>
      <c r="JL1661" s="1"/>
      <c r="JM1661" s="1"/>
      <c r="JN1661" s="1"/>
      <c r="JO1661" s="1"/>
      <c r="JP1661" s="1"/>
      <c r="JQ1661" s="1"/>
      <c r="JR1661" s="1"/>
      <c r="JS1661" s="1"/>
      <c r="JT1661" s="1"/>
      <c r="JU1661" s="1"/>
      <c r="JV1661" s="1"/>
      <c r="JW1661" s="1"/>
      <c r="JX1661" s="1"/>
      <c r="JY1661" s="3"/>
      <c r="JZ1661" s="1"/>
      <c r="KA1661" s="1"/>
      <c r="KB1661" s="1"/>
      <c r="KC1661" s="1"/>
      <c r="KD1661" s="1"/>
      <c r="KE1661" s="1"/>
    </row>
    <row r="1662" spans="1:291" x14ac:dyDescent="0.2">
      <c r="A1662" s="196">
        <f t="shared" si="2523"/>
        <v>44320</v>
      </c>
      <c r="B1662" s="66">
        <f t="shared" si="2514"/>
        <v>-4939.6762567299993</v>
      </c>
      <c r="C1662" s="66">
        <f t="shared" si="2537"/>
        <v>-4928.4679537700003</v>
      </c>
      <c r="D1662" s="77">
        <f t="shared" si="2524"/>
        <v>5674.72</v>
      </c>
      <c r="E1662" s="67">
        <f>VLOOKUP(A1661,[1]Plan1!$DQ$117:$DS$314,3)</f>
        <v>5692.31</v>
      </c>
      <c r="F1662" s="11">
        <f t="shared" si="2525"/>
        <v>44313</v>
      </c>
      <c r="G1662" s="73">
        <f t="shared" si="2515"/>
        <v>3.0997124087179806E-3</v>
      </c>
      <c r="H1662" s="11">
        <f t="shared" si="2526"/>
        <v>44341</v>
      </c>
      <c r="I1662" s="11">
        <f t="shared" si="2516"/>
        <v>44341</v>
      </c>
      <c r="J1662" s="1">
        <f t="shared" si="2527"/>
        <v>21</v>
      </c>
      <c r="K1662" s="1">
        <f t="shared" si="2528"/>
        <v>6</v>
      </c>
      <c r="L1662" s="66">
        <f t="shared" si="2517"/>
        <v>1.0008846499999999</v>
      </c>
      <c r="M1662" s="70">
        <f t="shared" si="2538"/>
        <v>1.00930024</v>
      </c>
      <c r="N1662" s="70">
        <f t="shared" si="2532"/>
        <v>1.197064144523968</v>
      </c>
      <c r="O1662" s="66">
        <f t="shared" si="2534"/>
        <v>1.19812312</v>
      </c>
      <c r="P1662" s="66">
        <f t="shared" si="2518"/>
        <v>-4932.8279229399996</v>
      </c>
      <c r="Q1662" s="74">
        <f t="shared" si="2519"/>
        <v>0</v>
      </c>
      <c r="R1662" s="75">
        <f t="shared" si="2535"/>
        <v>0</v>
      </c>
      <c r="S1662" s="66">
        <f t="shared" si="2536"/>
        <v>0</v>
      </c>
      <c r="T1662" s="10">
        <f t="shared" si="2529"/>
        <v>0.06</v>
      </c>
      <c r="U1662" s="74">
        <f t="shared" si="2533"/>
        <v>6</v>
      </c>
      <c r="V1662" s="74">
        <v>252</v>
      </c>
      <c r="W1662" s="70">
        <f t="shared" si="2520"/>
        <v>1.0013883180000001</v>
      </c>
      <c r="X1662" s="66">
        <f t="shared" si="2521"/>
        <v>-6.8483337899999999</v>
      </c>
      <c r="Y1662" s="66">
        <v>0</v>
      </c>
      <c r="Z1662" s="67">
        <f t="shared" si="2522"/>
        <v>0</v>
      </c>
      <c r="AA1662" s="68" t="str">
        <f t="shared" si="2530"/>
        <v>A+INCORP J=</v>
      </c>
      <c r="AB1662" s="11">
        <f t="shared" si="2531"/>
        <v>44341</v>
      </c>
      <c r="AC1662" s="3"/>
      <c r="AD1662" s="1"/>
      <c r="AE1662" s="11"/>
      <c r="AF1662" s="5"/>
      <c r="AG1662" s="1"/>
      <c r="AH1662" s="1"/>
      <c r="AI1662" s="1"/>
      <c r="AJ1662" s="1"/>
      <c r="AK1662" s="10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5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5"/>
      <c r="HA1662" s="5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  <c r="JK1662" s="1"/>
      <c r="JL1662" s="1"/>
      <c r="JM1662" s="1"/>
      <c r="JN1662" s="1"/>
      <c r="JO1662" s="1"/>
      <c r="JP1662" s="1"/>
      <c r="JQ1662" s="1"/>
      <c r="JR1662" s="1"/>
      <c r="JS1662" s="1"/>
      <c r="JT1662" s="1"/>
      <c r="JU1662" s="1"/>
      <c r="JV1662" s="1"/>
      <c r="JW1662" s="1"/>
      <c r="JX1662" s="1"/>
      <c r="JY1662" s="3"/>
      <c r="JZ1662" s="1"/>
      <c r="KA1662" s="1"/>
      <c r="KB1662" s="1"/>
      <c r="KC1662" s="1"/>
      <c r="KD1662" s="1"/>
      <c r="KE1662" s="1"/>
    </row>
    <row r="1663" spans="1:291" x14ac:dyDescent="0.2">
      <c r="A1663" s="196">
        <f t="shared" si="2523"/>
        <v>44321</v>
      </c>
      <c r="B1663" s="66">
        <f t="shared" si="2514"/>
        <v>-4941.5467918200002</v>
      </c>
      <c r="C1663" s="66">
        <f t="shared" si="2537"/>
        <v>-4928.4679537700003</v>
      </c>
      <c r="D1663" s="77">
        <f t="shared" si="2524"/>
        <v>5674.72</v>
      </c>
      <c r="E1663" s="67">
        <f>VLOOKUP(A1662,[1]Plan1!$DQ$117:$DS$314,3)</f>
        <v>5692.31</v>
      </c>
      <c r="F1663" s="11">
        <f t="shared" si="2525"/>
        <v>44313</v>
      </c>
      <c r="G1663" s="73">
        <f t="shared" si="2515"/>
        <v>3.0997124087179806E-3</v>
      </c>
      <c r="H1663" s="11">
        <f t="shared" si="2526"/>
        <v>44341</v>
      </c>
      <c r="I1663" s="11">
        <f t="shared" si="2516"/>
        <v>44341</v>
      </c>
      <c r="J1663" s="1">
        <f t="shared" si="2527"/>
        <v>21</v>
      </c>
      <c r="K1663" s="1">
        <f t="shared" si="2528"/>
        <v>7</v>
      </c>
      <c r="L1663" s="66">
        <f t="shared" si="2517"/>
        <v>1.00103217</v>
      </c>
      <c r="M1663" s="70">
        <f t="shared" si="2538"/>
        <v>1.00930024</v>
      </c>
      <c r="N1663" s="70">
        <f t="shared" si="2532"/>
        <v>1.197064144523968</v>
      </c>
      <c r="O1663" s="66">
        <f t="shared" si="2534"/>
        <v>1.1982997099999999</v>
      </c>
      <c r="P1663" s="66">
        <f t="shared" si="2518"/>
        <v>-4933.55497053</v>
      </c>
      <c r="Q1663" s="74">
        <f t="shared" si="2519"/>
        <v>0</v>
      </c>
      <c r="R1663" s="75">
        <f t="shared" si="2535"/>
        <v>0</v>
      </c>
      <c r="S1663" s="66">
        <f t="shared" si="2536"/>
        <v>0</v>
      </c>
      <c r="T1663" s="10">
        <f t="shared" si="2529"/>
        <v>0.06</v>
      </c>
      <c r="U1663" s="74">
        <f t="shared" si="2533"/>
        <v>7</v>
      </c>
      <c r="V1663" s="74">
        <v>252</v>
      </c>
      <c r="W1663" s="70">
        <f t="shared" si="2520"/>
        <v>1.001619891</v>
      </c>
      <c r="X1663" s="66">
        <f t="shared" si="2521"/>
        <v>-7.9918212899999999</v>
      </c>
      <c r="Y1663" s="66">
        <v>0</v>
      </c>
      <c r="Z1663" s="67">
        <f t="shared" si="2522"/>
        <v>0</v>
      </c>
      <c r="AA1663" s="68" t="str">
        <f t="shared" si="2530"/>
        <v>A+INCORP J=</v>
      </c>
      <c r="AB1663" s="11">
        <f t="shared" si="2531"/>
        <v>44341</v>
      </c>
      <c r="AC1663" s="3"/>
      <c r="AD1663" s="1"/>
      <c r="AE1663" s="11"/>
      <c r="AF1663" s="5"/>
      <c r="AG1663" s="1"/>
      <c r="AH1663" s="1"/>
      <c r="AI1663" s="1"/>
      <c r="AJ1663" s="1"/>
      <c r="AK1663" s="10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5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5"/>
      <c r="HA1663" s="5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  <c r="JK1663" s="1"/>
      <c r="JL1663" s="1"/>
      <c r="JM1663" s="1"/>
      <c r="JN1663" s="1"/>
      <c r="JO1663" s="1"/>
      <c r="JP1663" s="1"/>
      <c r="JQ1663" s="1"/>
      <c r="JR1663" s="1"/>
      <c r="JS1663" s="1"/>
      <c r="JT1663" s="1"/>
      <c r="JU1663" s="1"/>
      <c r="JV1663" s="1"/>
      <c r="JW1663" s="1"/>
      <c r="JX1663" s="1"/>
      <c r="JY1663" s="3"/>
      <c r="JZ1663" s="1"/>
      <c r="KA1663" s="1"/>
      <c r="KB1663" s="1"/>
      <c r="KC1663" s="1"/>
      <c r="KD1663" s="1"/>
      <c r="KE1663" s="1"/>
    </row>
    <row r="1664" spans="1:291" x14ac:dyDescent="0.2">
      <c r="A1664" s="196">
        <f t="shared" si="2523"/>
        <v>44322</v>
      </c>
      <c r="B1664" s="66">
        <f t="shared" si="2514"/>
        <v>-4943.4180337799999</v>
      </c>
      <c r="C1664" s="66">
        <f t="shared" si="2537"/>
        <v>-4928.4679537700003</v>
      </c>
      <c r="D1664" s="77">
        <f t="shared" si="2524"/>
        <v>5674.72</v>
      </c>
      <c r="E1664" s="67">
        <f>VLOOKUP(A1663,[1]Plan1!$DQ$117:$DS$314,3)</f>
        <v>5692.31</v>
      </c>
      <c r="F1664" s="11">
        <f t="shared" si="2525"/>
        <v>44313</v>
      </c>
      <c r="G1664" s="73">
        <f t="shared" si="2515"/>
        <v>3.0997124087179806E-3</v>
      </c>
      <c r="H1664" s="11">
        <f t="shared" si="2526"/>
        <v>44341</v>
      </c>
      <c r="I1664" s="11">
        <f t="shared" si="2516"/>
        <v>44341</v>
      </c>
      <c r="J1664" s="1">
        <f t="shared" si="2527"/>
        <v>21</v>
      </c>
      <c r="K1664" s="1">
        <f t="shared" si="2528"/>
        <v>8</v>
      </c>
      <c r="L1664" s="66">
        <f t="shared" si="2517"/>
        <v>1.0011797099999999</v>
      </c>
      <c r="M1664" s="70">
        <f t="shared" si="2538"/>
        <v>1.00930024</v>
      </c>
      <c r="N1664" s="70">
        <f t="shared" si="2532"/>
        <v>1.197064144523968</v>
      </c>
      <c r="O1664" s="66">
        <f t="shared" si="2534"/>
        <v>1.1984763300000001</v>
      </c>
      <c r="P1664" s="66">
        <f t="shared" si="2518"/>
        <v>-4934.2821166900003</v>
      </c>
      <c r="Q1664" s="74">
        <f t="shared" si="2519"/>
        <v>0</v>
      </c>
      <c r="R1664" s="75">
        <f t="shared" si="2535"/>
        <v>0</v>
      </c>
      <c r="S1664" s="66">
        <f t="shared" si="2536"/>
        <v>0</v>
      </c>
      <c r="T1664" s="10">
        <f t="shared" si="2529"/>
        <v>0.06</v>
      </c>
      <c r="U1664" s="74">
        <f t="shared" si="2533"/>
        <v>8</v>
      </c>
      <c r="V1664" s="74">
        <v>252</v>
      </c>
      <c r="W1664" s="70">
        <f t="shared" si="2520"/>
        <v>1.0018515189999999</v>
      </c>
      <c r="X1664" s="66">
        <f t="shared" si="2521"/>
        <v>-9.1359170899999995</v>
      </c>
      <c r="Y1664" s="66">
        <v>0</v>
      </c>
      <c r="Z1664" s="67">
        <f t="shared" si="2522"/>
        <v>0</v>
      </c>
      <c r="AA1664" s="68" t="str">
        <f t="shared" si="2530"/>
        <v>A+INCORP J=</v>
      </c>
      <c r="AB1664" s="11">
        <f t="shared" si="2531"/>
        <v>44341</v>
      </c>
      <c r="AC1664" s="3"/>
      <c r="AD1664" s="1"/>
      <c r="AE1664" s="11"/>
      <c r="AF1664" s="5"/>
      <c r="AG1664" s="1"/>
      <c r="AH1664" s="1"/>
      <c r="AI1664" s="1"/>
      <c r="AJ1664" s="1"/>
      <c r="AK1664" s="10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5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5"/>
      <c r="HA1664" s="5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  <c r="JK1664" s="1"/>
      <c r="JL1664" s="1"/>
      <c r="JM1664" s="1"/>
      <c r="JN1664" s="1"/>
      <c r="JO1664" s="1"/>
      <c r="JP1664" s="1"/>
      <c r="JQ1664" s="1"/>
      <c r="JR1664" s="1"/>
      <c r="JS1664" s="1"/>
      <c r="JT1664" s="1"/>
      <c r="JU1664" s="1"/>
      <c r="JV1664" s="1"/>
      <c r="JW1664" s="1"/>
      <c r="JX1664" s="1"/>
      <c r="JY1664" s="3"/>
      <c r="JZ1664" s="1"/>
      <c r="KA1664" s="1"/>
      <c r="KB1664" s="1"/>
      <c r="KC1664" s="1"/>
      <c r="KD1664" s="1"/>
      <c r="KE1664" s="1"/>
    </row>
    <row r="1665" spans="1:291" x14ac:dyDescent="0.2">
      <c r="A1665" s="196">
        <f t="shared" si="2523"/>
        <v>44323</v>
      </c>
      <c r="B1665" s="66">
        <f t="shared" si="2514"/>
        <v>-4945.2899679900002</v>
      </c>
      <c r="C1665" s="66">
        <f t="shared" si="2537"/>
        <v>-4928.4679537700003</v>
      </c>
      <c r="D1665" s="77">
        <f t="shared" si="2524"/>
        <v>5674.72</v>
      </c>
      <c r="E1665" s="67">
        <f>VLOOKUP(A1664,[1]Plan1!$DQ$117:$DS$314,3)</f>
        <v>5692.31</v>
      </c>
      <c r="F1665" s="11">
        <f t="shared" si="2525"/>
        <v>44313</v>
      </c>
      <c r="G1665" s="73">
        <f t="shared" si="2515"/>
        <v>3.0997124087179806E-3</v>
      </c>
      <c r="H1665" s="11">
        <f t="shared" si="2526"/>
        <v>44341</v>
      </c>
      <c r="I1665" s="11">
        <f t="shared" si="2516"/>
        <v>44341</v>
      </c>
      <c r="J1665" s="1">
        <f t="shared" si="2527"/>
        <v>21</v>
      </c>
      <c r="K1665" s="1">
        <f t="shared" si="2528"/>
        <v>9</v>
      </c>
      <c r="L1665" s="66">
        <f t="shared" si="2517"/>
        <v>1.00132727</v>
      </c>
      <c r="M1665" s="70">
        <f t="shared" si="2538"/>
        <v>1.00930024</v>
      </c>
      <c r="N1665" s="70">
        <f t="shared" si="2532"/>
        <v>1.197064144523968</v>
      </c>
      <c r="O1665" s="66">
        <f t="shared" si="2534"/>
        <v>1.1986529699999999</v>
      </c>
      <c r="P1665" s="66">
        <f t="shared" si="2518"/>
        <v>-4935.0093614300004</v>
      </c>
      <c r="Q1665" s="74">
        <f t="shared" si="2519"/>
        <v>0</v>
      </c>
      <c r="R1665" s="75">
        <f t="shared" si="2535"/>
        <v>0</v>
      </c>
      <c r="S1665" s="66">
        <f t="shared" si="2536"/>
        <v>0</v>
      </c>
      <c r="T1665" s="10">
        <f t="shared" si="2529"/>
        <v>0.06</v>
      </c>
      <c r="U1665" s="74">
        <f t="shared" si="2533"/>
        <v>9</v>
      </c>
      <c r="V1665" s="74">
        <v>252</v>
      </c>
      <c r="W1665" s="70">
        <f t="shared" si="2520"/>
        <v>1.0020831990000001</v>
      </c>
      <c r="X1665" s="66">
        <f t="shared" si="2521"/>
        <v>-10.280606560000001</v>
      </c>
      <c r="Y1665" s="66">
        <v>0</v>
      </c>
      <c r="Z1665" s="67">
        <f t="shared" si="2522"/>
        <v>0</v>
      </c>
      <c r="AA1665" s="68" t="str">
        <f t="shared" si="2530"/>
        <v>A+INCORP J=</v>
      </c>
      <c r="AB1665" s="11">
        <f t="shared" si="2531"/>
        <v>44341</v>
      </c>
      <c r="AC1665" s="3"/>
      <c r="AD1665" s="1"/>
      <c r="AE1665" s="11"/>
      <c r="AF1665" s="5"/>
      <c r="AG1665" s="1"/>
      <c r="AH1665" s="1"/>
      <c r="AI1665" s="1"/>
      <c r="AJ1665" s="1"/>
      <c r="AK1665" s="10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5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5"/>
      <c r="HA1665" s="5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  <c r="JK1665" s="1"/>
      <c r="JL1665" s="1"/>
      <c r="JM1665" s="1"/>
      <c r="JN1665" s="1"/>
      <c r="JO1665" s="1"/>
      <c r="JP1665" s="1"/>
      <c r="JQ1665" s="1"/>
      <c r="JR1665" s="1"/>
      <c r="JS1665" s="1"/>
      <c r="JT1665" s="1"/>
      <c r="JU1665" s="1"/>
      <c r="JV1665" s="1"/>
      <c r="JW1665" s="1"/>
      <c r="JX1665" s="1"/>
      <c r="JY1665" s="3"/>
      <c r="JZ1665" s="1"/>
      <c r="KA1665" s="1"/>
      <c r="KB1665" s="1"/>
      <c r="KC1665" s="1"/>
      <c r="KD1665" s="1"/>
      <c r="KE1665" s="1"/>
    </row>
    <row r="1666" spans="1:291" x14ac:dyDescent="0.2">
      <c r="A1666" s="196">
        <f t="shared" si="2523"/>
        <v>44324</v>
      </c>
      <c r="B1666" s="66">
        <f t="shared" si="2514"/>
        <v>-4947.1626094400008</v>
      </c>
      <c r="C1666" s="66">
        <f t="shared" si="2537"/>
        <v>-4928.4679537700003</v>
      </c>
      <c r="D1666" s="77">
        <f t="shared" si="2524"/>
        <v>5674.72</v>
      </c>
      <c r="E1666" s="67">
        <f>VLOOKUP(A1665,[1]Plan1!$DQ$117:$DS$314,3)</f>
        <v>5692.31</v>
      </c>
      <c r="F1666" s="11">
        <f t="shared" si="2525"/>
        <v>44313</v>
      </c>
      <c r="G1666" s="73">
        <f t="shared" si="2515"/>
        <v>3.0997124087179806E-3</v>
      </c>
      <c r="H1666" s="11">
        <f t="shared" si="2526"/>
        <v>44341</v>
      </c>
      <c r="I1666" s="11">
        <f t="shared" si="2516"/>
        <v>44341</v>
      </c>
      <c r="J1666" s="1">
        <f t="shared" si="2527"/>
        <v>21</v>
      </c>
      <c r="K1666" s="1">
        <f t="shared" si="2528"/>
        <v>10</v>
      </c>
      <c r="L1666" s="66">
        <f t="shared" si="2517"/>
        <v>1.0014748499999999</v>
      </c>
      <c r="M1666" s="70">
        <f t="shared" si="2538"/>
        <v>1.00930024</v>
      </c>
      <c r="N1666" s="70">
        <f t="shared" si="2532"/>
        <v>1.197064144523968</v>
      </c>
      <c r="O1666" s="66">
        <f t="shared" si="2534"/>
        <v>1.1988296300000001</v>
      </c>
      <c r="P1666" s="66">
        <f t="shared" si="2518"/>
        <v>-4935.7367047300004</v>
      </c>
      <c r="Q1666" s="74">
        <f t="shared" si="2519"/>
        <v>0</v>
      </c>
      <c r="R1666" s="75">
        <f t="shared" si="2535"/>
        <v>0</v>
      </c>
      <c r="S1666" s="66">
        <f t="shared" si="2536"/>
        <v>0</v>
      </c>
      <c r="T1666" s="10">
        <f t="shared" si="2529"/>
        <v>0.06</v>
      </c>
      <c r="U1666" s="74">
        <f t="shared" si="2533"/>
        <v>10</v>
      </c>
      <c r="V1666" s="74">
        <v>252</v>
      </c>
      <c r="W1666" s="70">
        <f t="shared" si="2520"/>
        <v>1.0023149339999999</v>
      </c>
      <c r="X1666" s="66">
        <f t="shared" si="2521"/>
        <v>-11.425904709999999</v>
      </c>
      <c r="Y1666" s="66">
        <v>0</v>
      </c>
      <c r="Z1666" s="67">
        <f t="shared" si="2522"/>
        <v>0</v>
      </c>
      <c r="AA1666" s="68" t="str">
        <f t="shared" si="2530"/>
        <v>A+INCORP J=</v>
      </c>
      <c r="AB1666" s="11">
        <f t="shared" si="2531"/>
        <v>44341</v>
      </c>
      <c r="AC1666" s="3"/>
      <c r="AD1666" s="1"/>
      <c r="AE1666" s="11"/>
      <c r="AF1666" s="5"/>
      <c r="AG1666" s="1"/>
      <c r="AH1666" s="1"/>
      <c r="AI1666" s="1"/>
      <c r="AJ1666" s="1"/>
      <c r="AK1666" s="10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5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5"/>
      <c r="HA1666" s="5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  <c r="JK1666" s="1"/>
      <c r="JL1666" s="1"/>
      <c r="JM1666" s="1"/>
      <c r="JN1666" s="1"/>
      <c r="JO1666" s="1"/>
      <c r="JP1666" s="1"/>
      <c r="JQ1666" s="1"/>
      <c r="JR1666" s="1"/>
      <c r="JS1666" s="1"/>
      <c r="JT1666" s="1"/>
      <c r="JU1666" s="1"/>
      <c r="JV1666" s="1"/>
      <c r="JW1666" s="1"/>
      <c r="JX1666" s="1"/>
      <c r="JY1666" s="3"/>
      <c r="JZ1666" s="1"/>
      <c r="KA1666" s="1"/>
      <c r="KB1666" s="1"/>
      <c r="KC1666" s="1"/>
      <c r="KD1666" s="1"/>
      <c r="KE1666" s="1"/>
    </row>
    <row r="1667" spans="1:291" x14ac:dyDescent="0.2">
      <c r="A1667" s="196">
        <f t="shared" si="2523"/>
        <v>44325</v>
      </c>
      <c r="B1667" s="66">
        <f t="shared" si="2514"/>
        <v>-4947.1626094400008</v>
      </c>
      <c r="C1667" s="66">
        <f t="shared" si="2537"/>
        <v>-4928.4679537700003</v>
      </c>
      <c r="D1667" s="77">
        <f t="shared" si="2524"/>
        <v>5674.72</v>
      </c>
      <c r="E1667" s="67">
        <f>VLOOKUP(A1666,[1]Plan1!$DQ$117:$DS$314,3)</f>
        <v>5692.31</v>
      </c>
      <c r="F1667" s="11">
        <f t="shared" si="2525"/>
        <v>44313</v>
      </c>
      <c r="G1667" s="73">
        <f t="shared" si="2515"/>
        <v>3.0997124087179806E-3</v>
      </c>
      <c r="H1667" s="11">
        <f t="shared" si="2526"/>
        <v>44341</v>
      </c>
      <c r="I1667" s="11">
        <f t="shared" si="2516"/>
        <v>44341</v>
      </c>
      <c r="J1667" s="1">
        <f t="shared" si="2527"/>
        <v>21</v>
      </c>
      <c r="K1667" s="1">
        <f t="shared" si="2528"/>
        <v>10</v>
      </c>
      <c r="L1667" s="66">
        <f t="shared" si="2517"/>
        <v>1.0014748499999999</v>
      </c>
      <c r="M1667" s="70">
        <f t="shared" si="2538"/>
        <v>1.00930024</v>
      </c>
      <c r="N1667" s="70">
        <f t="shared" si="2532"/>
        <v>1.197064144523968</v>
      </c>
      <c r="O1667" s="66">
        <f t="shared" si="2534"/>
        <v>1.1988296300000001</v>
      </c>
      <c r="P1667" s="66">
        <f t="shared" si="2518"/>
        <v>-4935.7367047300004</v>
      </c>
      <c r="Q1667" s="74">
        <f t="shared" si="2519"/>
        <v>0</v>
      </c>
      <c r="R1667" s="75">
        <f t="shared" si="2535"/>
        <v>0</v>
      </c>
      <c r="S1667" s="66">
        <f t="shared" si="2536"/>
        <v>0</v>
      </c>
      <c r="T1667" s="10">
        <f t="shared" si="2529"/>
        <v>0.06</v>
      </c>
      <c r="U1667" s="74">
        <f t="shared" si="2533"/>
        <v>10</v>
      </c>
      <c r="V1667" s="74">
        <v>252</v>
      </c>
      <c r="W1667" s="70">
        <f t="shared" si="2520"/>
        <v>1.0023149339999999</v>
      </c>
      <c r="X1667" s="66">
        <f t="shared" si="2521"/>
        <v>-11.425904709999999</v>
      </c>
      <c r="Y1667" s="66">
        <v>0</v>
      </c>
      <c r="Z1667" s="67">
        <f t="shared" si="2522"/>
        <v>0</v>
      </c>
      <c r="AA1667" s="68" t="str">
        <f t="shared" si="2530"/>
        <v>A+INCORP J=</v>
      </c>
      <c r="AB1667" s="11">
        <f t="shared" si="2531"/>
        <v>44341</v>
      </c>
      <c r="AC1667" s="3"/>
      <c r="AD1667" s="1"/>
      <c r="AE1667" s="11"/>
      <c r="AF1667" s="5"/>
      <c r="AG1667" s="1"/>
      <c r="AH1667" s="1"/>
      <c r="AI1667" s="1"/>
      <c r="AJ1667" s="1"/>
      <c r="AK1667" s="10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5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5"/>
      <c r="HA1667" s="5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  <c r="JK1667" s="1"/>
      <c r="JL1667" s="1"/>
      <c r="JM1667" s="1"/>
      <c r="JN1667" s="1"/>
      <c r="JO1667" s="1"/>
      <c r="JP1667" s="1"/>
      <c r="JQ1667" s="1"/>
      <c r="JR1667" s="1"/>
      <c r="JS1667" s="1"/>
      <c r="JT1667" s="1"/>
      <c r="JU1667" s="1"/>
      <c r="JV1667" s="1"/>
      <c r="JW1667" s="1"/>
      <c r="JX1667" s="1"/>
      <c r="JY1667" s="3"/>
      <c r="JZ1667" s="1"/>
      <c r="KA1667" s="1"/>
      <c r="KB1667" s="1"/>
      <c r="KC1667" s="1"/>
      <c r="KD1667" s="1"/>
      <c r="KE1667" s="1"/>
    </row>
    <row r="1668" spans="1:291" x14ac:dyDescent="0.2">
      <c r="A1668" s="196">
        <f t="shared" si="2523"/>
        <v>44326</v>
      </c>
      <c r="B1668" s="66">
        <f t="shared" si="2514"/>
        <v>-4947.1626094400008</v>
      </c>
      <c r="C1668" s="66">
        <f t="shared" si="2537"/>
        <v>-4928.4679537700003</v>
      </c>
      <c r="D1668" s="77">
        <f t="shared" si="2524"/>
        <v>5674.72</v>
      </c>
      <c r="E1668" s="67">
        <f>VLOOKUP(A1667,[1]Plan1!$DQ$117:$DS$314,3)</f>
        <v>5692.31</v>
      </c>
      <c r="F1668" s="11">
        <f t="shared" si="2525"/>
        <v>44313</v>
      </c>
      <c r="G1668" s="73">
        <f t="shared" si="2515"/>
        <v>3.0997124087179806E-3</v>
      </c>
      <c r="H1668" s="11">
        <f t="shared" si="2526"/>
        <v>44341</v>
      </c>
      <c r="I1668" s="11">
        <f t="shared" si="2516"/>
        <v>44341</v>
      </c>
      <c r="J1668" s="1">
        <f t="shared" si="2527"/>
        <v>21</v>
      </c>
      <c r="K1668" s="1">
        <f t="shared" si="2528"/>
        <v>10</v>
      </c>
      <c r="L1668" s="66">
        <f t="shared" si="2517"/>
        <v>1.0014748499999999</v>
      </c>
      <c r="M1668" s="70">
        <f t="shared" si="2538"/>
        <v>1.00930024</v>
      </c>
      <c r="N1668" s="70">
        <f t="shared" si="2532"/>
        <v>1.197064144523968</v>
      </c>
      <c r="O1668" s="66">
        <f t="shared" si="2534"/>
        <v>1.1988296300000001</v>
      </c>
      <c r="P1668" s="66">
        <f t="shared" si="2518"/>
        <v>-4935.7367047300004</v>
      </c>
      <c r="Q1668" s="74">
        <f t="shared" si="2519"/>
        <v>0</v>
      </c>
      <c r="R1668" s="75">
        <f t="shared" si="2535"/>
        <v>0</v>
      </c>
      <c r="S1668" s="66">
        <f t="shared" si="2536"/>
        <v>0</v>
      </c>
      <c r="T1668" s="10">
        <f t="shared" si="2529"/>
        <v>0.06</v>
      </c>
      <c r="U1668" s="74">
        <f t="shared" si="2533"/>
        <v>10</v>
      </c>
      <c r="V1668" s="74">
        <v>252</v>
      </c>
      <c r="W1668" s="70">
        <f t="shared" si="2520"/>
        <v>1.0023149339999999</v>
      </c>
      <c r="X1668" s="66">
        <f t="shared" si="2521"/>
        <v>-11.425904709999999</v>
      </c>
      <c r="Y1668" s="66">
        <v>0</v>
      </c>
      <c r="Z1668" s="67">
        <f t="shared" si="2522"/>
        <v>0</v>
      </c>
      <c r="AA1668" s="68" t="str">
        <f t="shared" si="2530"/>
        <v>A+INCORP J=</v>
      </c>
      <c r="AB1668" s="11">
        <f t="shared" si="2531"/>
        <v>44341</v>
      </c>
      <c r="AC1668" s="3"/>
      <c r="AD1668" s="1"/>
      <c r="AE1668" s="11"/>
      <c r="AF1668" s="5"/>
      <c r="AG1668" s="1"/>
      <c r="AH1668" s="1"/>
      <c r="AI1668" s="1"/>
      <c r="AJ1668" s="1"/>
      <c r="AK1668" s="10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5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5"/>
      <c r="HA1668" s="5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  <c r="JK1668" s="1"/>
      <c r="JL1668" s="1"/>
      <c r="JM1668" s="1"/>
      <c r="JN1668" s="1"/>
      <c r="JO1668" s="1"/>
      <c r="JP1668" s="1"/>
      <c r="JQ1668" s="1"/>
      <c r="JR1668" s="1"/>
      <c r="JS1668" s="1"/>
      <c r="JT1668" s="1"/>
      <c r="JU1668" s="1"/>
      <c r="JV1668" s="1"/>
      <c r="JW1668" s="1"/>
      <c r="JX1668" s="1"/>
      <c r="JY1668" s="3"/>
      <c r="JZ1668" s="1"/>
      <c r="KA1668" s="1"/>
      <c r="KB1668" s="1"/>
      <c r="KC1668" s="1"/>
      <c r="KD1668" s="1"/>
      <c r="KE1668" s="1"/>
    </row>
    <row r="1669" spans="1:291" x14ac:dyDescent="0.2">
      <c r="A1669" s="196">
        <f t="shared" si="2523"/>
        <v>44327</v>
      </c>
      <c r="B1669" s="66">
        <f t="shared" si="2514"/>
        <v>-4949.0359929100005</v>
      </c>
      <c r="C1669" s="66">
        <f t="shared" si="2537"/>
        <v>-4928.4679537700003</v>
      </c>
      <c r="D1669" s="77">
        <f t="shared" si="2524"/>
        <v>5674.72</v>
      </c>
      <c r="E1669" s="67">
        <f>VLOOKUP(A1668,[1]Plan1!$DQ$117:$DS$314,3)</f>
        <v>5692.31</v>
      </c>
      <c r="F1669" s="11">
        <f t="shared" si="2525"/>
        <v>44313</v>
      </c>
      <c r="G1669" s="73">
        <f t="shared" si="2515"/>
        <v>3.0997124087179806E-3</v>
      </c>
      <c r="H1669" s="11">
        <f t="shared" si="2526"/>
        <v>44341</v>
      </c>
      <c r="I1669" s="11">
        <f t="shared" si="2516"/>
        <v>44341</v>
      </c>
      <c r="J1669" s="1">
        <f t="shared" si="2527"/>
        <v>21</v>
      </c>
      <c r="K1669" s="1">
        <f t="shared" si="2528"/>
        <v>11</v>
      </c>
      <c r="L1669" s="66">
        <f t="shared" si="2517"/>
        <v>1.0016224600000001</v>
      </c>
      <c r="M1669" s="70">
        <f t="shared" si="2538"/>
        <v>1.00930024</v>
      </c>
      <c r="N1669" s="70">
        <f t="shared" si="2532"/>
        <v>1.197064144523968</v>
      </c>
      <c r="O1669" s="66">
        <f t="shared" si="2534"/>
        <v>1.19900633</v>
      </c>
      <c r="P1669" s="66">
        <f t="shared" si="2518"/>
        <v>-4936.4641958800003</v>
      </c>
      <c r="Q1669" s="74">
        <f t="shared" si="2519"/>
        <v>0</v>
      </c>
      <c r="R1669" s="75">
        <f t="shared" si="2535"/>
        <v>0</v>
      </c>
      <c r="S1669" s="66">
        <f t="shared" si="2536"/>
        <v>0</v>
      </c>
      <c r="T1669" s="10">
        <f t="shared" si="2529"/>
        <v>0.06</v>
      </c>
      <c r="U1669" s="74">
        <f t="shared" si="2533"/>
        <v>11</v>
      </c>
      <c r="V1669" s="74">
        <v>252</v>
      </c>
      <c r="W1669" s="70">
        <f t="shared" si="2520"/>
        <v>1.0025467210000001</v>
      </c>
      <c r="X1669" s="66">
        <f t="shared" si="2521"/>
        <v>-12.571797030000001</v>
      </c>
      <c r="Y1669" s="66">
        <v>0</v>
      </c>
      <c r="Z1669" s="67">
        <f t="shared" si="2522"/>
        <v>0</v>
      </c>
      <c r="AA1669" s="68" t="str">
        <f t="shared" si="2530"/>
        <v>A+INCORP J=</v>
      </c>
      <c r="AB1669" s="11">
        <f t="shared" si="2531"/>
        <v>44341</v>
      </c>
      <c r="AC1669" s="3"/>
      <c r="AD1669" s="1"/>
      <c r="AE1669" s="11"/>
      <c r="AF1669" s="5"/>
      <c r="AG1669" s="1"/>
      <c r="AH1669" s="1"/>
      <c r="AI1669" s="1"/>
      <c r="AJ1669" s="1"/>
      <c r="AK1669" s="10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5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5"/>
      <c r="HA1669" s="5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  <c r="JK1669" s="1"/>
      <c r="JL1669" s="1"/>
      <c r="JM1669" s="1"/>
      <c r="JN1669" s="1"/>
      <c r="JO1669" s="1"/>
      <c r="JP1669" s="1"/>
      <c r="JQ1669" s="1"/>
      <c r="JR1669" s="1"/>
      <c r="JS1669" s="1"/>
      <c r="JT1669" s="1"/>
      <c r="JU1669" s="1"/>
      <c r="JV1669" s="1"/>
      <c r="JW1669" s="1"/>
      <c r="JX1669" s="1"/>
      <c r="JY1669" s="3"/>
      <c r="JZ1669" s="1"/>
      <c r="KA1669" s="1"/>
      <c r="KB1669" s="1"/>
      <c r="KC1669" s="1"/>
      <c r="KD1669" s="1"/>
      <c r="KE1669" s="1"/>
    </row>
    <row r="1670" spans="1:291" x14ac:dyDescent="0.2">
      <c r="A1670" s="196">
        <f t="shared" si="2523"/>
        <v>44328</v>
      </c>
      <c r="B1670" s="66">
        <f t="shared" si="2514"/>
        <v>-4950.9100346000005</v>
      </c>
      <c r="C1670" s="66">
        <f t="shared" si="2537"/>
        <v>-4928.4679537700003</v>
      </c>
      <c r="D1670" s="77">
        <f t="shared" si="2524"/>
        <v>5674.72</v>
      </c>
      <c r="E1670" s="67">
        <f>VLOOKUP(A1669,[1]Plan1!$DQ$117:$DS$314,3)</f>
        <v>5692.31</v>
      </c>
      <c r="F1670" s="11">
        <f t="shared" si="2525"/>
        <v>44313</v>
      </c>
      <c r="G1670" s="73">
        <f t="shared" si="2515"/>
        <v>3.0997124087179806E-3</v>
      </c>
      <c r="H1670" s="11">
        <f t="shared" si="2526"/>
        <v>44341</v>
      </c>
      <c r="I1670" s="11">
        <f t="shared" si="2516"/>
        <v>44341</v>
      </c>
      <c r="J1670" s="1">
        <f t="shared" si="2527"/>
        <v>21</v>
      </c>
      <c r="K1670" s="1">
        <f t="shared" si="2528"/>
        <v>12</v>
      </c>
      <c r="L1670" s="66">
        <f t="shared" si="2517"/>
        <v>1.00177008</v>
      </c>
      <c r="M1670" s="70">
        <f t="shared" si="2538"/>
        <v>1.00930024</v>
      </c>
      <c r="N1670" s="70">
        <f t="shared" si="2532"/>
        <v>1.197064144523968</v>
      </c>
      <c r="O1670" s="66">
        <f t="shared" si="2534"/>
        <v>1.1991830400000001</v>
      </c>
      <c r="P1670" s="66">
        <f t="shared" si="2518"/>
        <v>-4937.19173632</v>
      </c>
      <c r="Q1670" s="74">
        <f t="shared" si="2519"/>
        <v>0</v>
      </c>
      <c r="R1670" s="75">
        <f t="shared" si="2535"/>
        <v>0</v>
      </c>
      <c r="S1670" s="66">
        <f t="shared" si="2536"/>
        <v>0</v>
      </c>
      <c r="T1670" s="10">
        <f t="shared" si="2529"/>
        <v>0.06</v>
      </c>
      <c r="U1670" s="74">
        <f t="shared" si="2533"/>
        <v>12</v>
      </c>
      <c r="V1670" s="74">
        <v>252</v>
      </c>
      <c r="W1670" s="70">
        <f t="shared" si="2520"/>
        <v>1.0027785629999999</v>
      </c>
      <c r="X1670" s="66">
        <f t="shared" si="2521"/>
        <v>-13.718298280000001</v>
      </c>
      <c r="Y1670" s="66">
        <v>0</v>
      </c>
      <c r="Z1670" s="67">
        <f t="shared" si="2522"/>
        <v>0</v>
      </c>
      <c r="AA1670" s="68" t="str">
        <f t="shared" si="2530"/>
        <v>A+INCORP J=</v>
      </c>
      <c r="AB1670" s="11">
        <f t="shared" si="2531"/>
        <v>44341</v>
      </c>
      <c r="AC1670" s="3"/>
      <c r="AD1670" s="1"/>
      <c r="AE1670" s="11"/>
      <c r="AF1670" s="5"/>
      <c r="AG1670" s="1"/>
      <c r="AH1670" s="1"/>
      <c r="AI1670" s="1"/>
      <c r="AJ1670" s="1"/>
      <c r="AK1670" s="10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5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5"/>
      <c r="HA1670" s="5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  <c r="JK1670" s="1"/>
      <c r="JL1670" s="1"/>
      <c r="JM1670" s="1"/>
      <c r="JN1670" s="1"/>
      <c r="JO1670" s="1"/>
      <c r="JP1670" s="1"/>
      <c r="JQ1670" s="1"/>
      <c r="JR1670" s="1"/>
      <c r="JS1670" s="1"/>
      <c r="JT1670" s="1"/>
      <c r="JU1670" s="1"/>
      <c r="JV1670" s="1"/>
      <c r="JW1670" s="1"/>
      <c r="JX1670" s="1"/>
      <c r="JY1670" s="3"/>
      <c r="JZ1670" s="1"/>
      <c r="KA1670" s="1"/>
      <c r="KB1670" s="1"/>
      <c r="KC1670" s="1"/>
      <c r="KD1670" s="1"/>
      <c r="KE1670" s="1"/>
    </row>
    <row r="1671" spans="1:291" x14ac:dyDescent="0.2">
      <c r="A1671" s="196">
        <f t="shared" si="2523"/>
        <v>44329</v>
      </c>
      <c r="B1671" s="66">
        <f t="shared" si="2514"/>
        <v>-4952.7848236399996</v>
      </c>
      <c r="C1671" s="66">
        <f t="shared" si="2537"/>
        <v>-4928.4679537700003</v>
      </c>
      <c r="D1671" s="77">
        <f t="shared" si="2524"/>
        <v>5674.72</v>
      </c>
      <c r="E1671" s="67">
        <f>VLOOKUP(A1670,[1]Plan1!$DQ$117:$DS$314,3)</f>
        <v>5692.31</v>
      </c>
      <c r="F1671" s="11">
        <f t="shared" si="2525"/>
        <v>44313</v>
      </c>
      <c r="G1671" s="73">
        <f t="shared" si="2515"/>
        <v>3.0997124087179806E-3</v>
      </c>
      <c r="H1671" s="11">
        <f t="shared" si="2526"/>
        <v>44341</v>
      </c>
      <c r="I1671" s="11">
        <f t="shared" si="2516"/>
        <v>44341</v>
      </c>
      <c r="J1671" s="1">
        <f t="shared" si="2527"/>
        <v>21</v>
      </c>
      <c r="K1671" s="1">
        <f t="shared" si="2528"/>
        <v>13</v>
      </c>
      <c r="L1671" s="66">
        <f t="shared" si="2517"/>
        <v>1.00191773</v>
      </c>
      <c r="M1671" s="70">
        <f t="shared" si="2538"/>
        <v>1.00930024</v>
      </c>
      <c r="N1671" s="70">
        <f t="shared" si="2532"/>
        <v>1.197064144523968</v>
      </c>
      <c r="O1671" s="66">
        <f t="shared" si="2534"/>
        <v>1.1993597899999999</v>
      </c>
      <c r="P1671" s="66">
        <f t="shared" si="2518"/>
        <v>-4937.9194246099996</v>
      </c>
      <c r="Q1671" s="74">
        <f t="shared" si="2519"/>
        <v>0</v>
      </c>
      <c r="R1671" s="75">
        <f t="shared" si="2535"/>
        <v>0</v>
      </c>
      <c r="S1671" s="66">
        <f t="shared" si="2536"/>
        <v>0</v>
      </c>
      <c r="T1671" s="10">
        <f t="shared" si="2529"/>
        <v>0.06</v>
      </c>
      <c r="U1671" s="74">
        <f t="shared" si="2533"/>
        <v>13</v>
      </c>
      <c r="V1671" s="74">
        <v>252</v>
      </c>
      <c r="W1671" s="70">
        <f t="shared" si="2520"/>
        <v>1.0030104580000001</v>
      </c>
      <c r="X1671" s="66">
        <f t="shared" si="2521"/>
        <v>-14.865399030000001</v>
      </c>
      <c r="Y1671" s="66">
        <v>0</v>
      </c>
      <c r="Z1671" s="67">
        <f t="shared" si="2522"/>
        <v>0</v>
      </c>
      <c r="AA1671" s="68" t="str">
        <f t="shared" si="2530"/>
        <v>A+INCORP J=</v>
      </c>
      <c r="AB1671" s="11">
        <f t="shared" si="2531"/>
        <v>44341</v>
      </c>
      <c r="AC1671" s="3"/>
      <c r="AD1671" s="1"/>
      <c r="AE1671" s="11"/>
      <c r="AF1671" s="5"/>
      <c r="AG1671" s="1"/>
      <c r="AH1671" s="1"/>
      <c r="AI1671" s="1"/>
      <c r="AJ1671" s="1"/>
      <c r="AK1671" s="10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5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5"/>
      <c r="HA1671" s="5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  <c r="JK1671" s="1"/>
      <c r="JL1671" s="1"/>
      <c r="JM1671" s="1"/>
      <c r="JN1671" s="1"/>
      <c r="JO1671" s="1"/>
      <c r="JP1671" s="1"/>
      <c r="JQ1671" s="1"/>
      <c r="JR1671" s="1"/>
      <c r="JS1671" s="1"/>
      <c r="JT1671" s="1"/>
      <c r="JU1671" s="1"/>
      <c r="JV1671" s="1"/>
      <c r="JW1671" s="1"/>
      <c r="JX1671" s="1"/>
      <c r="JY1671" s="3"/>
      <c r="JZ1671" s="1"/>
      <c r="KA1671" s="1"/>
      <c r="KB1671" s="1"/>
      <c r="KC1671" s="1"/>
      <c r="KD1671" s="1"/>
      <c r="KE1671" s="1"/>
    </row>
    <row r="1672" spans="1:291" x14ac:dyDescent="0.2">
      <c r="A1672" s="196">
        <f t="shared" si="2523"/>
        <v>44330</v>
      </c>
      <c r="B1672" s="66">
        <f t="shared" si="2514"/>
        <v>-4954.6603157600002</v>
      </c>
      <c r="C1672" s="66">
        <f t="shared" si="2537"/>
        <v>-4928.4679537700003</v>
      </c>
      <c r="D1672" s="77">
        <f t="shared" si="2524"/>
        <v>5674.72</v>
      </c>
      <c r="E1672" s="67">
        <f>VLOOKUP(A1671,[1]Plan1!$DQ$117:$DS$314,3)</f>
        <v>5692.31</v>
      </c>
      <c r="F1672" s="11">
        <f t="shared" si="2525"/>
        <v>44313</v>
      </c>
      <c r="G1672" s="73">
        <f t="shared" si="2515"/>
        <v>3.0997124087179806E-3</v>
      </c>
      <c r="H1672" s="11">
        <f t="shared" si="2526"/>
        <v>44341</v>
      </c>
      <c r="I1672" s="11">
        <f t="shared" si="2516"/>
        <v>44341</v>
      </c>
      <c r="J1672" s="1">
        <f t="shared" si="2527"/>
        <v>21</v>
      </c>
      <c r="K1672" s="1">
        <f t="shared" si="2528"/>
        <v>14</v>
      </c>
      <c r="L1672" s="66">
        <f t="shared" si="2517"/>
        <v>1.0020654</v>
      </c>
      <c r="M1672" s="70">
        <f t="shared" si="2538"/>
        <v>1.00930024</v>
      </c>
      <c r="N1672" s="70">
        <f t="shared" si="2532"/>
        <v>1.197064144523968</v>
      </c>
      <c r="O1672" s="66">
        <f t="shared" si="2534"/>
        <v>1.1995365600000001</v>
      </c>
      <c r="P1672" s="66">
        <f t="shared" si="2518"/>
        <v>-4938.6472114799999</v>
      </c>
      <c r="Q1672" s="74">
        <f t="shared" si="2519"/>
        <v>0</v>
      </c>
      <c r="R1672" s="75">
        <f t="shared" si="2535"/>
        <v>0</v>
      </c>
      <c r="S1672" s="66">
        <f t="shared" si="2536"/>
        <v>0</v>
      </c>
      <c r="T1672" s="10">
        <f t="shared" si="2529"/>
        <v>0.06</v>
      </c>
      <c r="U1672" s="74">
        <f t="shared" si="2533"/>
        <v>14</v>
      </c>
      <c r="V1672" s="74">
        <v>252</v>
      </c>
      <c r="W1672" s="70">
        <f t="shared" si="2520"/>
        <v>1.0032424069999999</v>
      </c>
      <c r="X1672" s="66">
        <f t="shared" si="2521"/>
        <v>-16.01310428</v>
      </c>
      <c r="Y1672" s="66">
        <v>0</v>
      </c>
      <c r="Z1672" s="67">
        <f t="shared" si="2522"/>
        <v>0</v>
      </c>
      <c r="AA1672" s="68" t="str">
        <f t="shared" si="2530"/>
        <v>A+INCORP J=</v>
      </c>
      <c r="AB1672" s="11">
        <f t="shared" si="2531"/>
        <v>44341</v>
      </c>
      <c r="AC1672" s="3"/>
      <c r="AD1672" s="1"/>
      <c r="AE1672" s="11"/>
      <c r="AF1672" s="5"/>
      <c r="AG1672" s="1"/>
      <c r="AH1672" s="1"/>
      <c r="AI1672" s="1"/>
      <c r="AJ1672" s="1"/>
      <c r="AK1672" s="10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5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5"/>
      <c r="HA1672" s="5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  <c r="JK1672" s="1"/>
      <c r="JL1672" s="1"/>
      <c r="JM1672" s="1"/>
      <c r="JN1672" s="1"/>
      <c r="JO1672" s="1"/>
      <c r="JP1672" s="1"/>
      <c r="JQ1672" s="1"/>
      <c r="JR1672" s="1"/>
      <c r="JS1672" s="1"/>
      <c r="JT1672" s="1"/>
      <c r="JU1672" s="1"/>
      <c r="JV1672" s="1"/>
      <c r="JW1672" s="1"/>
      <c r="JX1672" s="1"/>
      <c r="JY1672" s="3"/>
      <c r="JZ1672" s="1"/>
      <c r="KA1672" s="1"/>
      <c r="KB1672" s="1"/>
      <c r="KC1672" s="1"/>
      <c r="KD1672" s="1"/>
      <c r="KE1672" s="1"/>
    </row>
    <row r="1673" spans="1:291" x14ac:dyDescent="0.2">
      <c r="A1673" s="196">
        <f t="shared" si="2523"/>
        <v>44331</v>
      </c>
      <c r="B1673" s="66">
        <f t="shared" si="2514"/>
        <v>-4956.5365556500001</v>
      </c>
      <c r="C1673" s="66">
        <f t="shared" si="2537"/>
        <v>-4928.4679537700003</v>
      </c>
      <c r="D1673" s="77">
        <f t="shared" si="2524"/>
        <v>5674.72</v>
      </c>
      <c r="E1673" s="67">
        <f>VLOOKUP(A1672,[1]Plan1!$DQ$117:$DS$314,3)</f>
        <v>5692.31</v>
      </c>
      <c r="F1673" s="11">
        <f t="shared" si="2525"/>
        <v>44313</v>
      </c>
      <c r="G1673" s="73">
        <f t="shared" si="2515"/>
        <v>3.0997124087179806E-3</v>
      </c>
      <c r="H1673" s="11">
        <f t="shared" si="2526"/>
        <v>44341</v>
      </c>
      <c r="I1673" s="11">
        <f t="shared" si="2516"/>
        <v>44341</v>
      </c>
      <c r="J1673" s="1">
        <f t="shared" si="2527"/>
        <v>21</v>
      </c>
      <c r="K1673" s="1">
        <f t="shared" si="2528"/>
        <v>15</v>
      </c>
      <c r="L1673" s="66">
        <f t="shared" si="2517"/>
        <v>1.0022131000000001</v>
      </c>
      <c r="M1673" s="70">
        <f t="shared" si="2538"/>
        <v>1.00930024</v>
      </c>
      <c r="N1673" s="70">
        <f t="shared" si="2532"/>
        <v>1.197064144523968</v>
      </c>
      <c r="O1673" s="66">
        <f t="shared" si="2534"/>
        <v>1.1997133600000001</v>
      </c>
      <c r="P1673" s="66">
        <f t="shared" si="2518"/>
        <v>-4939.3751461900001</v>
      </c>
      <c r="Q1673" s="74">
        <f t="shared" si="2519"/>
        <v>0</v>
      </c>
      <c r="R1673" s="75">
        <f t="shared" si="2535"/>
        <v>0</v>
      </c>
      <c r="S1673" s="66">
        <f t="shared" si="2536"/>
        <v>0</v>
      </c>
      <c r="T1673" s="10">
        <f t="shared" si="2529"/>
        <v>0.06</v>
      </c>
      <c r="U1673" s="74">
        <f t="shared" si="2533"/>
        <v>15</v>
      </c>
      <c r="V1673" s="74">
        <v>252</v>
      </c>
      <c r="W1673" s="70">
        <f t="shared" si="2520"/>
        <v>1.0034744090000001</v>
      </c>
      <c r="X1673" s="66">
        <f t="shared" si="2521"/>
        <v>-17.161409460000002</v>
      </c>
      <c r="Y1673" s="66">
        <v>0</v>
      </c>
      <c r="Z1673" s="67">
        <f t="shared" si="2522"/>
        <v>0</v>
      </c>
      <c r="AA1673" s="68" t="str">
        <f t="shared" si="2530"/>
        <v>A+INCORP J=</v>
      </c>
      <c r="AB1673" s="11">
        <f t="shared" si="2531"/>
        <v>44341</v>
      </c>
      <c r="AC1673" s="3"/>
      <c r="AD1673" s="1"/>
      <c r="AE1673" s="11"/>
      <c r="AF1673" s="5"/>
      <c r="AG1673" s="1"/>
      <c r="AH1673" s="1"/>
      <c r="AI1673" s="1"/>
      <c r="AJ1673" s="1"/>
      <c r="AK1673" s="10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5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5"/>
      <c r="HA1673" s="5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  <c r="JK1673" s="1"/>
      <c r="JL1673" s="1"/>
      <c r="JM1673" s="1"/>
      <c r="JN1673" s="1"/>
      <c r="JO1673" s="1"/>
      <c r="JP1673" s="1"/>
      <c r="JQ1673" s="1"/>
      <c r="JR1673" s="1"/>
      <c r="JS1673" s="1"/>
      <c r="JT1673" s="1"/>
      <c r="JU1673" s="1"/>
      <c r="JV1673" s="1"/>
      <c r="JW1673" s="1"/>
      <c r="JX1673" s="1"/>
      <c r="JY1673" s="3"/>
      <c r="JZ1673" s="1"/>
      <c r="KA1673" s="1"/>
      <c r="KB1673" s="1"/>
      <c r="KC1673" s="1"/>
      <c r="KD1673" s="1"/>
      <c r="KE1673" s="1"/>
    </row>
    <row r="1674" spans="1:291" x14ac:dyDescent="0.2">
      <c r="A1674" s="196">
        <f t="shared" si="2523"/>
        <v>44332</v>
      </c>
      <c r="B1674" s="66">
        <f t="shared" ref="B1674:B1737" si="2539">(P1674+X1674)</f>
        <v>-4956.5365556500001</v>
      </c>
      <c r="C1674" s="66">
        <f t="shared" si="2537"/>
        <v>-4928.4679537700003</v>
      </c>
      <c r="D1674" s="77">
        <f t="shared" si="2524"/>
        <v>5674.72</v>
      </c>
      <c r="E1674" s="67">
        <f>VLOOKUP(A1673,[1]Plan1!$DQ$117:$DS$314,3)</f>
        <v>5692.31</v>
      </c>
      <c r="F1674" s="11">
        <f t="shared" si="2525"/>
        <v>44313</v>
      </c>
      <c r="G1674" s="73">
        <f t="shared" ref="G1674:G1737" si="2540">(E1674/D1674)-1</f>
        <v>3.0997124087179806E-3</v>
      </c>
      <c r="H1674" s="11">
        <f t="shared" si="2526"/>
        <v>44341</v>
      </c>
      <c r="I1674" s="11">
        <f t="shared" ref="I1674:I1737" si="2541">IF(A1674&gt;I1673,H1674,I1673)</f>
        <v>44341</v>
      </c>
      <c r="J1674" s="1">
        <f t="shared" si="2527"/>
        <v>21</v>
      </c>
      <c r="K1674" s="1">
        <f t="shared" si="2528"/>
        <v>15</v>
      </c>
      <c r="L1674" s="66">
        <f t="shared" ref="L1674:L1737" si="2542">TRUNC((E1674/D1674)^TRUNC((K1674/J1674),9),8)</f>
        <v>1.0022131000000001</v>
      </c>
      <c r="M1674" s="70">
        <f t="shared" si="2538"/>
        <v>1.00930024</v>
      </c>
      <c r="N1674" s="70">
        <f t="shared" si="2532"/>
        <v>1.197064144523968</v>
      </c>
      <c r="O1674" s="66">
        <f t="shared" si="2534"/>
        <v>1.1997133600000001</v>
      </c>
      <c r="P1674" s="66">
        <f t="shared" ref="P1674:P1737" si="2543">TRUNC(C1674*L1674,8)</f>
        <v>-4939.3751461900001</v>
      </c>
      <c r="Q1674" s="74">
        <f t="shared" ref="Q1674:Q1737" si="2544">IF(VLOOKUP(A1674,AE$10:AM$114,9)=VLOOKUP(A1673,AE$10:AM$114,9),0,VLOOKUP(A1674,AE$10:AM$114,9))</f>
        <v>0</v>
      </c>
      <c r="R1674" s="75">
        <f t="shared" si="2535"/>
        <v>0</v>
      </c>
      <c r="S1674" s="66">
        <f t="shared" si="2536"/>
        <v>0</v>
      </c>
      <c r="T1674" s="10">
        <f t="shared" si="2529"/>
        <v>0.06</v>
      </c>
      <c r="U1674" s="74">
        <f t="shared" si="2533"/>
        <v>15</v>
      </c>
      <c r="V1674" s="74">
        <v>252</v>
      </c>
      <c r="W1674" s="70">
        <f t="shared" ref="W1674:W1737" si="2545">ROUND((1+T1674)^TRUNC((U1674/V1674),9),9)</f>
        <v>1.0034744090000001</v>
      </c>
      <c r="X1674" s="66">
        <f t="shared" ref="X1674:X1737" si="2546">TRUNC((P1674*(W1674-1)),8)</f>
        <v>-17.161409460000002</v>
      </c>
      <c r="Y1674" s="66">
        <v>0</v>
      </c>
      <c r="Z1674" s="67">
        <f t="shared" ref="Z1674:Z1737" si="2547">IF(S1674&gt;0,S1674+X1674,0)</f>
        <v>0</v>
      </c>
      <c r="AA1674" s="68" t="str">
        <f t="shared" si="2530"/>
        <v>A+INCORP J=</v>
      </c>
      <c r="AB1674" s="11">
        <f t="shared" si="2531"/>
        <v>44341</v>
      </c>
      <c r="AC1674" s="3"/>
      <c r="AD1674" s="1"/>
      <c r="AE1674" s="11"/>
      <c r="AF1674" s="5"/>
      <c r="AG1674" s="1"/>
      <c r="AH1674" s="1"/>
      <c r="AI1674" s="1"/>
      <c r="AJ1674" s="1"/>
      <c r="AK1674" s="10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5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5"/>
      <c r="HA1674" s="5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  <c r="JK1674" s="1"/>
      <c r="JL1674" s="1"/>
      <c r="JM1674" s="1"/>
      <c r="JN1674" s="1"/>
      <c r="JO1674" s="1"/>
      <c r="JP1674" s="1"/>
      <c r="JQ1674" s="1"/>
      <c r="JR1674" s="1"/>
      <c r="JS1674" s="1"/>
      <c r="JT1674" s="1"/>
      <c r="JU1674" s="1"/>
      <c r="JV1674" s="1"/>
      <c r="JW1674" s="1"/>
      <c r="JX1674" s="1"/>
      <c r="JY1674" s="3"/>
      <c r="JZ1674" s="1"/>
      <c r="KA1674" s="1"/>
      <c r="KB1674" s="1"/>
      <c r="KC1674" s="1"/>
      <c r="KD1674" s="1"/>
      <c r="KE1674" s="1"/>
    </row>
    <row r="1675" spans="1:291" x14ac:dyDescent="0.2">
      <c r="A1675" s="196">
        <f t="shared" ref="A1675:A1738" si="2548">(A1674+1)</f>
        <v>44333</v>
      </c>
      <c r="B1675" s="66">
        <f t="shared" si="2539"/>
        <v>-4956.5365556500001</v>
      </c>
      <c r="C1675" s="66">
        <f t="shared" si="2537"/>
        <v>-4928.4679537700003</v>
      </c>
      <c r="D1675" s="77">
        <f t="shared" ref="D1675:D1738" si="2549">IF(E1675=E1674,D1674,E1674)</f>
        <v>5674.72</v>
      </c>
      <c r="E1675" s="67">
        <f>VLOOKUP(A1674,[1]Plan1!$DQ$117:$DS$314,3)</f>
        <v>5692.31</v>
      </c>
      <c r="F1675" s="11">
        <f t="shared" ref="F1675:F1738" si="2550">IF(D1675=D1674,F1674,A1675)</f>
        <v>44313</v>
      </c>
      <c r="G1675" s="73">
        <f t="shared" si="2540"/>
        <v>3.0997124087179806E-3</v>
      </c>
      <c r="H1675" s="11">
        <f t="shared" ref="H1675:H1738" si="2551">IF(DAY(A1675)=25,VLOOKUP(A1675,AJ$118:AP$450,4),H1674)</f>
        <v>44341</v>
      </c>
      <c r="I1675" s="11">
        <f t="shared" si="2541"/>
        <v>44341</v>
      </c>
      <c r="J1675" s="1">
        <f t="shared" ref="J1675:J1738" si="2552">IF(I1675=I1674,J1674,NETWORKDAYS(I1674,I1675,$AE$118:$AE$502)-1)</f>
        <v>21</v>
      </c>
      <c r="K1675" s="1">
        <f t="shared" ref="K1675:K1738" si="2553">(J1675-(NETWORKDAYS(A1675,I1675,AE$118:AE$502)-1))</f>
        <v>15</v>
      </c>
      <c r="L1675" s="66">
        <f t="shared" si="2542"/>
        <v>1.0022131000000001</v>
      </c>
      <c r="M1675" s="70">
        <f t="shared" si="2538"/>
        <v>1.00930024</v>
      </c>
      <c r="N1675" s="70">
        <f t="shared" si="2532"/>
        <v>1.197064144523968</v>
      </c>
      <c r="O1675" s="66">
        <f t="shared" si="2534"/>
        <v>1.1997133600000001</v>
      </c>
      <c r="P1675" s="66">
        <f t="shared" si="2543"/>
        <v>-4939.3751461900001</v>
      </c>
      <c r="Q1675" s="74">
        <f t="shared" si="2544"/>
        <v>0</v>
      </c>
      <c r="R1675" s="75">
        <f t="shared" si="2535"/>
        <v>0</v>
      </c>
      <c r="S1675" s="66">
        <f t="shared" si="2536"/>
        <v>0</v>
      </c>
      <c r="T1675" s="10">
        <f t="shared" ref="T1675:T1738" si="2554">IF(Q1674&gt;0,VLOOKUP(A1674,$AE$11:$AH$20,4),T1674)</f>
        <v>0.06</v>
      </c>
      <c r="U1675" s="74">
        <f t="shared" si="2533"/>
        <v>15</v>
      </c>
      <c r="V1675" s="74">
        <v>252</v>
      </c>
      <c r="W1675" s="70">
        <f t="shared" si="2545"/>
        <v>1.0034744090000001</v>
      </c>
      <c r="X1675" s="66">
        <f t="shared" si="2546"/>
        <v>-17.161409460000002</v>
      </c>
      <c r="Y1675" s="66">
        <v>0</v>
      </c>
      <c r="Z1675" s="67">
        <f t="shared" si="2547"/>
        <v>0</v>
      </c>
      <c r="AA1675" s="68" t="str">
        <f t="shared" ref="AA1675:AA1738" si="2555">IF($Q1674&gt;0,VLOOKUP($A1674,$AE$10:$AO$114,($AN$7)+1),AA1674)</f>
        <v>A+INCORP J=</v>
      </c>
      <c r="AB1675" s="11">
        <f t="shared" ref="AB1675:AB1738" si="2556">IF($Q1674&gt;0,VLOOKUP($A1674,$AE$10:$AO$114,($AO$7)+1),AB1674)</f>
        <v>44341</v>
      </c>
      <c r="AC1675" s="3"/>
      <c r="AD1675" s="1"/>
      <c r="AE1675" s="11"/>
      <c r="AF1675" s="5"/>
      <c r="AG1675" s="1"/>
      <c r="AH1675" s="1"/>
      <c r="AI1675" s="1"/>
      <c r="AJ1675" s="1"/>
      <c r="AK1675" s="10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5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5"/>
      <c r="HA1675" s="5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  <c r="JK1675" s="1"/>
      <c r="JL1675" s="1"/>
      <c r="JM1675" s="1"/>
      <c r="JN1675" s="1"/>
      <c r="JO1675" s="1"/>
      <c r="JP1675" s="1"/>
      <c r="JQ1675" s="1"/>
      <c r="JR1675" s="1"/>
      <c r="JS1675" s="1"/>
      <c r="JT1675" s="1"/>
      <c r="JU1675" s="1"/>
      <c r="JV1675" s="1"/>
      <c r="JW1675" s="1"/>
      <c r="JX1675" s="1"/>
      <c r="JY1675" s="3"/>
      <c r="JZ1675" s="1"/>
      <c r="KA1675" s="1"/>
      <c r="KB1675" s="1"/>
      <c r="KC1675" s="1"/>
      <c r="KD1675" s="1"/>
      <c r="KE1675" s="1"/>
    </row>
    <row r="1676" spans="1:291" x14ac:dyDescent="0.2">
      <c r="A1676" s="196">
        <f t="shared" si="2548"/>
        <v>44334</v>
      </c>
      <c r="B1676" s="66">
        <f t="shared" si="2539"/>
        <v>-4958.4134495300004</v>
      </c>
      <c r="C1676" s="66">
        <f t="shared" si="2537"/>
        <v>-4928.4679537700003</v>
      </c>
      <c r="D1676" s="77">
        <f t="shared" si="2549"/>
        <v>5674.72</v>
      </c>
      <c r="E1676" s="67">
        <f>VLOOKUP(A1675,[1]Plan1!$DQ$117:$DS$314,3)</f>
        <v>5692.31</v>
      </c>
      <c r="F1676" s="11">
        <f t="shared" si="2550"/>
        <v>44313</v>
      </c>
      <c r="G1676" s="73">
        <f t="shared" si="2540"/>
        <v>3.0997124087179806E-3</v>
      </c>
      <c r="H1676" s="11">
        <f t="shared" si="2551"/>
        <v>44341</v>
      </c>
      <c r="I1676" s="11">
        <f t="shared" si="2541"/>
        <v>44341</v>
      </c>
      <c r="J1676" s="1">
        <f t="shared" si="2552"/>
        <v>21</v>
      </c>
      <c r="K1676" s="1">
        <f t="shared" si="2553"/>
        <v>16</v>
      </c>
      <c r="L1676" s="66">
        <f t="shared" si="2542"/>
        <v>1.0023608100000001</v>
      </c>
      <c r="M1676" s="70">
        <f t="shared" si="2538"/>
        <v>1.00930024</v>
      </c>
      <c r="N1676" s="70">
        <f t="shared" si="2532"/>
        <v>1.197064144523968</v>
      </c>
      <c r="O1676" s="66">
        <f t="shared" si="2534"/>
        <v>1.1998901799999999</v>
      </c>
      <c r="P1676" s="66">
        <f t="shared" si="2543"/>
        <v>-4940.1031301900002</v>
      </c>
      <c r="Q1676" s="74">
        <f t="shared" si="2544"/>
        <v>0</v>
      </c>
      <c r="R1676" s="75">
        <f t="shared" si="2535"/>
        <v>0</v>
      </c>
      <c r="S1676" s="66">
        <f t="shared" si="2536"/>
        <v>0</v>
      </c>
      <c r="T1676" s="10">
        <f t="shared" si="2554"/>
        <v>0.06</v>
      </c>
      <c r="U1676" s="74">
        <f t="shared" si="2533"/>
        <v>16</v>
      </c>
      <c r="V1676" s="74">
        <v>252</v>
      </c>
      <c r="W1676" s="70">
        <f t="shared" si="2545"/>
        <v>1.003706465</v>
      </c>
      <c r="X1676" s="66">
        <f t="shared" si="2546"/>
        <v>-18.310319339999999</v>
      </c>
      <c r="Y1676" s="66">
        <v>0</v>
      </c>
      <c r="Z1676" s="67">
        <f t="shared" si="2547"/>
        <v>0</v>
      </c>
      <c r="AA1676" s="68" t="str">
        <f t="shared" si="2555"/>
        <v>A+INCORP J=</v>
      </c>
      <c r="AB1676" s="11">
        <f t="shared" si="2556"/>
        <v>44341</v>
      </c>
      <c r="AC1676" s="3"/>
      <c r="AD1676" s="1"/>
      <c r="AE1676" s="11"/>
      <c r="AF1676" s="5"/>
      <c r="AG1676" s="1"/>
      <c r="AH1676" s="1"/>
      <c r="AI1676" s="1"/>
      <c r="AJ1676" s="1"/>
      <c r="AK1676" s="10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5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5"/>
      <c r="HA1676" s="5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  <c r="JK1676" s="1"/>
      <c r="JL1676" s="1"/>
      <c r="JM1676" s="1"/>
      <c r="JN1676" s="1"/>
      <c r="JO1676" s="1"/>
      <c r="JP1676" s="1"/>
      <c r="JQ1676" s="1"/>
      <c r="JR1676" s="1"/>
      <c r="JS1676" s="1"/>
      <c r="JT1676" s="1"/>
      <c r="JU1676" s="1"/>
      <c r="JV1676" s="1"/>
      <c r="JW1676" s="1"/>
      <c r="JX1676" s="1"/>
      <c r="JY1676" s="3"/>
      <c r="JZ1676" s="1"/>
      <c r="KA1676" s="1"/>
      <c r="KB1676" s="1"/>
      <c r="KC1676" s="1"/>
      <c r="KD1676" s="1"/>
      <c r="KE1676" s="1"/>
    </row>
    <row r="1677" spans="1:291" x14ac:dyDescent="0.2">
      <c r="A1677" s="196">
        <f t="shared" si="2548"/>
        <v>44335</v>
      </c>
      <c r="B1677" s="66">
        <f t="shared" si="2539"/>
        <v>-4960.2910965299998</v>
      </c>
      <c r="C1677" s="66">
        <f t="shared" si="2537"/>
        <v>-4928.4679537700003</v>
      </c>
      <c r="D1677" s="77">
        <f t="shared" si="2549"/>
        <v>5674.72</v>
      </c>
      <c r="E1677" s="67">
        <f>VLOOKUP(A1676,[1]Plan1!$DQ$117:$DS$314,3)</f>
        <v>5692.31</v>
      </c>
      <c r="F1677" s="11">
        <f t="shared" si="2550"/>
        <v>44313</v>
      </c>
      <c r="G1677" s="73">
        <f t="shared" si="2540"/>
        <v>3.0997124087179806E-3</v>
      </c>
      <c r="H1677" s="11">
        <f t="shared" si="2551"/>
        <v>44341</v>
      </c>
      <c r="I1677" s="11">
        <f t="shared" si="2541"/>
        <v>44341</v>
      </c>
      <c r="J1677" s="1">
        <f t="shared" si="2552"/>
        <v>21</v>
      </c>
      <c r="K1677" s="1">
        <f t="shared" si="2553"/>
        <v>17</v>
      </c>
      <c r="L1677" s="66">
        <f t="shared" si="2542"/>
        <v>1.0025085499999999</v>
      </c>
      <c r="M1677" s="70">
        <f t="shared" si="2538"/>
        <v>1.00930024</v>
      </c>
      <c r="N1677" s="70">
        <f t="shared" si="2532"/>
        <v>1.197064144523968</v>
      </c>
      <c r="O1677" s="66">
        <f t="shared" si="2534"/>
        <v>1.20006703</v>
      </c>
      <c r="P1677" s="66">
        <f t="shared" si="2543"/>
        <v>-4940.8312620500001</v>
      </c>
      <c r="Q1677" s="74">
        <f t="shared" si="2544"/>
        <v>0</v>
      </c>
      <c r="R1677" s="75">
        <f t="shared" si="2535"/>
        <v>0</v>
      </c>
      <c r="S1677" s="66">
        <f t="shared" si="2536"/>
        <v>0</v>
      </c>
      <c r="T1677" s="10">
        <f t="shared" si="2554"/>
        <v>0.06</v>
      </c>
      <c r="U1677" s="74">
        <f t="shared" si="2533"/>
        <v>17</v>
      </c>
      <c r="V1677" s="74">
        <v>252</v>
      </c>
      <c r="W1677" s="70">
        <f t="shared" si="2545"/>
        <v>1.0039385750000001</v>
      </c>
      <c r="X1677" s="66">
        <f t="shared" si="2546"/>
        <v>-19.459834480000001</v>
      </c>
      <c r="Y1677" s="66">
        <v>0</v>
      </c>
      <c r="Z1677" s="67">
        <f t="shared" si="2547"/>
        <v>0</v>
      </c>
      <c r="AA1677" s="68" t="str">
        <f t="shared" si="2555"/>
        <v>A+INCORP J=</v>
      </c>
      <c r="AB1677" s="11">
        <f t="shared" si="2556"/>
        <v>44341</v>
      </c>
      <c r="AC1677" s="3"/>
      <c r="AD1677" s="1"/>
      <c r="AE1677" s="11"/>
      <c r="AF1677" s="5"/>
      <c r="AG1677" s="1"/>
      <c r="AH1677" s="1"/>
      <c r="AI1677" s="1"/>
      <c r="AJ1677" s="1"/>
      <c r="AK1677" s="10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5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5"/>
      <c r="HA1677" s="5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  <c r="JK1677" s="1"/>
      <c r="JL1677" s="1"/>
      <c r="JM1677" s="1"/>
      <c r="JN1677" s="1"/>
      <c r="JO1677" s="1"/>
      <c r="JP1677" s="1"/>
      <c r="JQ1677" s="1"/>
      <c r="JR1677" s="1"/>
      <c r="JS1677" s="1"/>
      <c r="JT1677" s="1"/>
      <c r="JU1677" s="1"/>
      <c r="JV1677" s="1"/>
      <c r="JW1677" s="1"/>
      <c r="JX1677" s="1"/>
      <c r="JY1677" s="3"/>
      <c r="JZ1677" s="1"/>
      <c r="KA1677" s="1"/>
      <c r="KB1677" s="1"/>
      <c r="KC1677" s="1"/>
      <c r="KD1677" s="1"/>
      <c r="KE1677" s="1"/>
    </row>
    <row r="1678" spans="1:291" x14ac:dyDescent="0.2">
      <c r="A1678" s="196">
        <f t="shared" si="2548"/>
        <v>44336</v>
      </c>
      <c r="B1678" s="66">
        <f t="shared" si="2539"/>
        <v>-4962.16939293</v>
      </c>
      <c r="C1678" s="66">
        <f t="shared" si="2537"/>
        <v>-4928.4679537700003</v>
      </c>
      <c r="D1678" s="77">
        <f t="shared" si="2549"/>
        <v>5674.72</v>
      </c>
      <c r="E1678" s="67">
        <f>VLOOKUP(A1677,[1]Plan1!$DQ$117:$DS$314,3)</f>
        <v>5692.31</v>
      </c>
      <c r="F1678" s="11">
        <f t="shared" si="2550"/>
        <v>44313</v>
      </c>
      <c r="G1678" s="73">
        <f t="shared" si="2540"/>
        <v>3.0997124087179806E-3</v>
      </c>
      <c r="H1678" s="11">
        <f t="shared" si="2551"/>
        <v>44341</v>
      </c>
      <c r="I1678" s="11">
        <f t="shared" si="2541"/>
        <v>44341</v>
      </c>
      <c r="J1678" s="1">
        <f t="shared" si="2552"/>
        <v>21</v>
      </c>
      <c r="K1678" s="1">
        <f t="shared" si="2553"/>
        <v>18</v>
      </c>
      <c r="L1678" s="66">
        <f t="shared" si="2542"/>
        <v>1.0026562999999999</v>
      </c>
      <c r="M1678" s="70">
        <f t="shared" si="2538"/>
        <v>1.00930024</v>
      </c>
      <c r="N1678" s="70">
        <f t="shared" si="2532"/>
        <v>1.197064144523968</v>
      </c>
      <c r="O1678" s="66">
        <f t="shared" si="2534"/>
        <v>1.2002439</v>
      </c>
      <c r="P1678" s="66">
        <f t="shared" si="2543"/>
        <v>-4941.5594431899999</v>
      </c>
      <c r="Q1678" s="74">
        <f t="shared" si="2544"/>
        <v>0</v>
      </c>
      <c r="R1678" s="75">
        <f t="shared" si="2535"/>
        <v>0</v>
      </c>
      <c r="S1678" s="66">
        <f t="shared" si="2536"/>
        <v>0</v>
      </c>
      <c r="T1678" s="10">
        <f t="shared" si="2554"/>
        <v>0.06</v>
      </c>
      <c r="U1678" s="74">
        <f t="shared" si="2533"/>
        <v>18</v>
      </c>
      <c r="V1678" s="74">
        <v>252</v>
      </c>
      <c r="W1678" s="70">
        <f t="shared" si="2545"/>
        <v>1.004170738</v>
      </c>
      <c r="X1678" s="66">
        <f t="shared" si="2546"/>
        <v>-20.609949740000001</v>
      </c>
      <c r="Y1678" s="66">
        <v>0</v>
      </c>
      <c r="Z1678" s="67">
        <f t="shared" si="2547"/>
        <v>0</v>
      </c>
      <c r="AA1678" s="68" t="str">
        <f t="shared" si="2555"/>
        <v>A+INCORP J=</v>
      </c>
      <c r="AB1678" s="11">
        <f t="shared" si="2556"/>
        <v>44341</v>
      </c>
      <c r="AC1678" s="3"/>
      <c r="AD1678" s="1"/>
      <c r="AE1678" s="11"/>
      <c r="AF1678" s="5"/>
      <c r="AG1678" s="1"/>
      <c r="AH1678" s="1"/>
      <c r="AI1678" s="1"/>
      <c r="AJ1678" s="1"/>
      <c r="AK1678" s="10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5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5"/>
      <c r="HA1678" s="5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  <c r="JK1678" s="1"/>
      <c r="JL1678" s="1"/>
      <c r="JM1678" s="1"/>
      <c r="JN1678" s="1"/>
      <c r="JO1678" s="1"/>
      <c r="JP1678" s="1"/>
      <c r="JQ1678" s="1"/>
      <c r="JR1678" s="1"/>
      <c r="JS1678" s="1"/>
      <c r="JT1678" s="1"/>
      <c r="JU1678" s="1"/>
      <c r="JV1678" s="1"/>
      <c r="JW1678" s="1"/>
      <c r="JX1678" s="1"/>
      <c r="JY1678" s="3"/>
      <c r="JZ1678" s="1"/>
      <c r="KA1678" s="1"/>
      <c r="KB1678" s="1"/>
      <c r="KC1678" s="1"/>
      <c r="KD1678" s="1"/>
      <c r="KE1678" s="1"/>
    </row>
    <row r="1679" spans="1:291" x14ac:dyDescent="0.2">
      <c r="A1679" s="196">
        <f t="shared" si="2548"/>
        <v>44337</v>
      </c>
      <c r="B1679" s="66">
        <f t="shared" si="2539"/>
        <v>-4964.0484428299997</v>
      </c>
      <c r="C1679" s="66">
        <f t="shared" si="2537"/>
        <v>-4928.4679537700003</v>
      </c>
      <c r="D1679" s="77">
        <f t="shared" si="2549"/>
        <v>5674.72</v>
      </c>
      <c r="E1679" s="67">
        <f>VLOOKUP(A1678,[1]Plan1!$DQ$117:$DS$314,3)</f>
        <v>5692.31</v>
      </c>
      <c r="F1679" s="11">
        <f t="shared" si="2550"/>
        <v>44313</v>
      </c>
      <c r="G1679" s="73">
        <f t="shared" si="2540"/>
        <v>3.0997124087179806E-3</v>
      </c>
      <c r="H1679" s="11">
        <f t="shared" si="2551"/>
        <v>44341</v>
      </c>
      <c r="I1679" s="11">
        <f t="shared" si="2541"/>
        <v>44341</v>
      </c>
      <c r="J1679" s="1">
        <f t="shared" si="2552"/>
        <v>21</v>
      </c>
      <c r="K1679" s="1">
        <f t="shared" si="2553"/>
        <v>19</v>
      </c>
      <c r="L1679" s="66">
        <f t="shared" si="2542"/>
        <v>1.00280408</v>
      </c>
      <c r="M1679" s="70">
        <f t="shared" si="2538"/>
        <v>1.00930024</v>
      </c>
      <c r="N1679" s="70">
        <f t="shared" si="2532"/>
        <v>1.197064144523968</v>
      </c>
      <c r="O1679" s="66">
        <f t="shared" si="2534"/>
        <v>1.2004208000000001</v>
      </c>
      <c r="P1679" s="66">
        <f t="shared" si="2543"/>
        <v>-4942.2877721799996</v>
      </c>
      <c r="Q1679" s="74">
        <f t="shared" si="2544"/>
        <v>0</v>
      </c>
      <c r="R1679" s="75">
        <f t="shared" si="2535"/>
        <v>0</v>
      </c>
      <c r="S1679" s="66">
        <f t="shared" si="2536"/>
        <v>0</v>
      </c>
      <c r="T1679" s="10">
        <f t="shared" si="2554"/>
        <v>0.06</v>
      </c>
      <c r="U1679" s="74">
        <f t="shared" si="2533"/>
        <v>19</v>
      </c>
      <c r="V1679" s="74">
        <v>252</v>
      </c>
      <c r="W1679" s="70">
        <f t="shared" si="2545"/>
        <v>1.004402955</v>
      </c>
      <c r="X1679" s="66">
        <f t="shared" si="2546"/>
        <v>-21.760670650000002</v>
      </c>
      <c r="Y1679" s="66">
        <v>0</v>
      </c>
      <c r="Z1679" s="67">
        <f t="shared" si="2547"/>
        <v>0</v>
      </c>
      <c r="AA1679" s="68" t="str">
        <f t="shared" si="2555"/>
        <v>A+INCORP J=</v>
      </c>
      <c r="AB1679" s="11">
        <f t="shared" si="2556"/>
        <v>44341</v>
      </c>
      <c r="AC1679" s="3"/>
      <c r="AD1679" s="1"/>
      <c r="AE1679" s="11"/>
      <c r="AF1679" s="5"/>
      <c r="AG1679" s="1"/>
      <c r="AH1679" s="1"/>
      <c r="AI1679" s="1"/>
      <c r="AJ1679" s="1"/>
      <c r="AK1679" s="10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5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5"/>
      <c r="HA1679" s="5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  <c r="JK1679" s="1"/>
      <c r="JL1679" s="1"/>
      <c r="JM1679" s="1"/>
      <c r="JN1679" s="1"/>
      <c r="JO1679" s="1"/>
      <c r="JP1679" s="1"/>
      <c r="JQ1679" s="1"/>
      <c r="JR1679" s="1"/>
      <c r="JS1679" s="1"/>
      <c r="JT1679" s="1"/>
      <c r="JU1679" s="1"/>
      <c r="JV1679" s="1"/>
      <c r="JW1679" s="1"/>
      <c r="JX1679" s="1"/>
      <c r="JY1679" s="3"/>
      <c r="JZ1679" s="1"/>
      <c r="KA1679" s="1"/>
      <c r="KB1679" s="1"/>
      <c r="KC1679" s="1"/>
      <c r="KD1679" s="1"/>
      <c r="KE1679" s="1"/>
    </row>
    <row r="1680" spans="1:291" x14ac:dyDescent="0.2">
      <c r="A1680" s="196">
        <f t="shared" si="2548"/>
        <v>44338</v>
      </c>
      <c r="B1680" s="66">
        <f t="shared" si="2539"/>
        <v>-4965.9281969499998</v>
      </c>
      <c r="C1680" s="66">
        <f t="shared" si="2537"/>
        <v>-4928.4679537700003</v>
      </c>
      <c r="D1680" s="77">
        <f t="shared" si="2549"/>
        <v>5674.72</v>
      </c>
      <c r="E1680" s="67">
        <f>VLOOKUP(A1679,[1]Plan1!$DQ$117:$DS$314,3)</f>
        <v>5692.31</v>
      </c>
      <c r="F1680" s="11">
        <f t="shared" si="2550"/>
        <v>44313</v>
      </c>
      <c r="G1680" s="73">
        <f t="shared" si="2540"/>
        <v>3.0997124087179806E-3</v>
      </c>
      <c r="H1680" s="11">
        <f t="shared" si="2551"/>
        <v>44341</v>
      </c>
      <c r="I1680" s="11">
        <f t="shared" si="2541"/>
        <v>44341</v>
      </c>
      <c r="J1680" s="1">
        <f t="shared" si="2552"/>
        <v>21</v>
      </c>
      <c r="K1680" s="1">
        <f t="shared" si="2553"/>
        <v>20</v>
      </c>
      <c r="L1680" s="66">
        <f t="shared" si="2542"/>
        <v>1.0029518799999999</v>
      </c>
      <c r="M1680" s="70">
        <f t="shared" si="2538"/>
        <v>1.00930024</v>
      </c>
      <c r="N1680" s="70">
        <f t="shared" si="2532"/>
        <v>1.197064144523968</v>
      </c>
      <c r="O1680" s="66">
        <f t="shared" si="2534"/>
        <v>1.2005977299999999</v>
      </c>
      <c r="P1680" s="66">
        <f t="shared" si="2543"/>
        <v>-4943.0161997499999</v>
      </c>
      <c r="Q1680" s="74">
        <f t="shared" si="2544"/>
        <v>0</v>
      </c>
      <c r="R1680" s="75">
        <f t="shared" si="2535"/>
        <v>0</v>
      </c>
      <c r="S1680" s="66">
        <f t="shared" si="2536"/>
        <v>0</v>
      </c>
      <c r="T1680" s="10">
        <f t="shared" si="2554"/>
        <v>0.06</v>
      </c>
      <c r="U1680" s="74">
        <f t="shared" si="2533"/>
        <v>20</v>
      </c>
      <c r="V1680" s="74">
        <v>252</v>
      </c>
      <c r="W1680" s="70">
        <f t="shared" si="2545"/>
        <v>1.004635226</v>
      </c>
      <c r="X1680" s="66">
        <f t="shared" si="2546"/>
        <v>-22.911997199999998</v>
      </c>
      <c r="Y1680" s="66">
        <v>0</v>
      </c>
      <c r="Z1680" s="67">
        <f t="shared" si="2547"/>
        <v>0</v>
      </c>
      <c r="AA1680" s="68" t="str">
        <f t="shared" si="2555"/>
        <v>A+INCORP J=</v>
      </c>
      <c r="AB1680" s="11">
        <f t="shared" si="2556"/>
        <v>44341</v>
      </c>
      <c r="AC1680" s="3"/>
      <c r="AD1680" s="1"/>
      <c r="AE1680" s="11"/>
      <c r="AF1680" s="5"/>
      <c r="AG1680" s="1"/>
      <c r="AH1680" s="1"/>
      <c r="AI1680" s="1"/>
      <c r="AJ1680" s="1"/>
      <c r="AK1680" s="10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5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5"/>
      <c r="HA1680" s="5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  <c r="JK1680" s="1"/>
      <c r="JL1680" s="1"/>
      <c r="JM1680" s="1"/>
      <c r="JN1680" s="1"/>
      <c r="JO1680" s="1"/>
      <c r="JP1680" s="1"/>
      <c r="JQ1680" s="1"/>
      <c r="JR1680" s="1"/>
      <c r="JS1680" s="1"/>
      <c r="JT1680" s="1"/>
      <c r="JU1680" s="1"/>
      <c r="JV1680" s="1"/>
      <c r="JW1680" s="1"/>
      <c r="JX1680" s="1"/>
      <c r="JY1680" s="3"/>
      <c r="JZ1680" s="1"/>
      <c r="KA1680" s="1"/>
      <c r="KB1680" s="1"/>
      <c r="KC1680" s="1"/>
      <c r="KD1680" s="1"/>
      <c r="KE1680" s="1"/>
    </row>
    <row r="1681" spans="1:291" x14ac:dyDescent="0.2">
      <c r="A1681" s="196">
        <f t="shared" si="2548"/>
        <v>44339</v>
      </c>
      <c r="B1681" s="66">
        <f t="shared" si="2539"/>
        <v>-4965.9281969499998</v>
      </c>
      <c r="C1681" s="66">
        <f t="shared" si="2537"/>
        <v>-4928.4679537700003</v>
      </c>
      <c r="D1681" s="77">
        <f t="shared" si="2549"/>
        <v>5674.72</v>
      </c>
      <c r="E1681" s="67">
        <f>VLOOKUP(A1680,[1]Plan1!$DQ$117:$DS$314,3)</f>
        <v>5692.31</v>
      </c>
      <c r="F1681" s="11">
        <f t="shared" si="2550"/>
        <v>44313</v>
      </c>
      <c r="G1681" s="73">
        <f t="shared" si="2540"/>
        <v>3.0997124087179806E-3</v>
      </c>
      <c r="H1681" s="11">
        <f t="shared" si="2551"/>
        <v>44341</v>
      </c>
      <c r="I1681" s="11">
        <f t="shared" si="2541"/>
        <v>44341</v>
      </c>
      <c r="J1681" s="1">
        <f t="shared" si="2552"/>
        <v>21</v>
      </c>
      <c r="K1681" s="1">
        <f t="shared" si="2553"/>
        <v>20</v>
      </c>
      <c r="L1681" s="66">
        <f t="shared" si="2542"/>
        <v>1.0029518799999999</v>
      </c>
      <c r="M1681" s="70">
        <f t="shared" si="2538"/>
        <v>1.00930024</v>
      </c>
      <c r="N1681" s="70">
        <f t="shared" si="2532"/>
        <v>1.197064144523968</v>
      </c>
      <c r="O1681" s="66">
        <f t="shared" si="2534"/>
        <v>1.2005977299999999</v>
      </c>
      <c r="P1681" s="66">
        <f t="shared" si="2543"/>
        <v>-4943.0161997499999</v>
      </c>
      <c r="Q1681" s="74">
        <f t="shared" si="2544"/>
        <v>0</v>
      </c>
      <c r="R1681" s="75">
        <f t="shared" si="2535"/>
        <v>0</v>
      </c>
      <c r="S1681" s="66">
        <f t="shared" si="2536"/>
        <v>0</v>
      </c>
      <c r="T1681" s="10">
        <f t="shared" si="2554"/>
        <v>0.06</v>
      </c>
      <c r="U1681" s="74">
        <f t="shared" si="2533"/>
        <v>20</v>
      </c>
      <c r="V1681" s="74">
        <v>252</v>
      </c>
      <c r="W1681" s="70">
        <f t="shared" si="2545"/>
        <v>1.004635226</v>
      </c>
      <c r="X1681" s="66">
        <f t="shared" si="2546"/>
        <v>-22.911997199999998</v>
      </c>
      <c r="Y1681" s="66">
        <v>0</v>
      </c>
      <c r="Z1681" s="67">
        <f t="shared" si="2547"/>
        <v>0</v>
      </c>
      <c r="AA1681" s="68" t="str">
        <f t="shared" si="2555"/>
        <v>A+INCORP J=</v>
      </c>
      <c r="AB1681" s="11">
        <f t="shared" si="2556"/>
        <v>44341</v>
      </c>
      <c r="AC1681" s="3"/>
      <c r="AD1681" s="1"/>
      <c r="AE1681" s="11"/>
      <c r="AF1681" s="5"/>
      <c r="AG1681" s="1"/>
      <c r="AH1681" s="1"/>
      <c r="AI1681" s="1"/>
      <c r="AJ1681" s="1"/>
      <c r="AK1681" s="10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5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5"/>
      <c r="HA1681" s="5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  <c r="JK1681" s="1"/>
      <c r="JL1681" s="1"/>
      <c r="JM1681" s="1"/>
      <c r="JN1681" s="1"/>
      <c r="JO1681" s="1"/>
      <c r="JP1681" s="1"/>
      <c r="JQ1681" s="1"/>
      <c r="JR1681" s="1"/>
      <c r="JS1681" s="1"/>
      <c r="JT1681" s="1"/>
      <c r="JU1681" s="1"/>
      <c r="JV1681" s="1"/>
      <c r="JW1681" s="1"/>
      <c r="JX1681" s="1"/>
      <c r="JY1681" s="3"/>
      <c r="JZ1681" s="1"/>
      <c r="KA1681" s="1"/>
      <c r="KB1681" s="1"/>
      <c r="KC1681" s="1"/>
      <c r="KD1681" s="1"/>
      <c r="KE1681" s="1"/>
    </row>
    <row r="1682" spans="1:291" x14ac:dyDescent="0.2">
      <c r="A1682" s="196">
        <f t="shared" si="2548"/>
        <v>44340</v>
      </c>
      <c r="B1682" s="66">
        <f t="shared" si="2539"/>
        <v>-4965.9281969499998</v>
      </c>
      <c r="C1682" s="66">
        <f t="shared" si="2537"/>
        <v>-4928.4679537700003</v>
      </c>
      <c r="D1682" s="77">
        <f t="shared" si="2549"/>
        <v>5674.72</v>
      </c>
      <c r="E1682" s="67">
        <f>VLOOKUP(A1681,[1]Plan1!$DQ$117:$DS$314,3)</f>
        <v>5692.31</v>
      </c>
      <c r="F1682" s="11">
        <f t="shared" si="2550"/>
        <v>44313</v>
      </c>
      <c r="G1682" s="73">
        <f t="shared" si="2540"/>
        <v>3.0997124087179806E-3</v>
      </c>
      <c r="H1682" s="11">
        <f t="shared" si="2551"/>
        <v>44341</v>
      </c>
      <c r="I1682" s="11">
        <f t="shared" si="2541"/>
        <v>44341</v>
      </c>
      <c r="J1682" s="1">
        <f t="shared" si="2552"/>
        <v>21</v>
      </c>
      <c r="K1682" s="1">
        <f t="shared" si="2553"/>
        <v>20</v>
      </c>
      <c r="L1682" s="66">
        <f t="shared" si="2542"/>
        <v>1.0029518799999999</v>
      </c>
      <c r="M1682" s="70">
        <f t="shared" si="2538"/>
        <v>1.00930024</v>
      </c>
      <c r="N1682" s="70">
        <f t="shared" si="2532"/>
        <v>1.197064144523968</v>
      </c>
      <c r="O1682" s="66">
        <f t="shared" si="2534"/>
        <v>1.2005977299999999</v>
      </c>
      <c r="P1682" s="66">
        <f t="shared" si="2543"/>
        <v>-4943.0161997499999</v>
      </c>
      <c r="Q1682" s="74">
        <f t="shared" si="2544"/>
        <v>0</v>
      </c>
      <c r="R1682" s="75">
        <f t="shared" si="2535"/>
        <v>0</v>
      </c>
      <c r="S1682" s="66">
        <f t="shared" si="2536"/>
        <v>0</v>
      </c>
      <c r="T1682" s="10">
        <f t="shared" si="2554"/>
        <v>0.06</v>
      </c>
      <c r="U1682" s="74">
        <f t="shared" si="2533"/>
        <v>20</v>
      </c>
      <c r="V1682" s="74">
        <v>252</v>
      </c>
      <c r="W1682" s="70">
        <f t="shared" si="2545"/>
        <v>1.004635226</v>
      </c>
      <c r="X1682" s="66">
        <f t="shared" si="2546"/>
        <v>-22.911997199999998</v>
      </c>
      <c r="Y1682" s="66">
        <v>0</v>
      </c>
      <c r="Z1682" s="67">
        <f t="shared" si="2547"/>
        <v>0</v>
      </c>
      <c r="AA1682" s="68" t="str">
        <f t="shared" si="2555"/>
        <v>A+INCORP J=</v>
      </c>
      <c r="AB1682" s="11">
        <f t="shared" si="2556"/>
        <v>44341</v>
      </c>
      <c r="AC1682" s="3"/>
      <c r="AD1682" s="1"/>
      <c r="AE1682" s="11"/>
      <c r="AF1682" s="5"/>
      <c r="AG1682" s="1"/>
      <c r="AH1682" s="1"/>
      <c r="AI1682" s="1"/>
      <c r="AJ1682" s="1"/>
      <c r="AK1682" s="10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5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5"/>
      <c r="HA1682" s="5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  <c r="JK1682" s="1"/>
      <c r="JL1682" s="1"/>
      <c r="JM1682" s="1"/>
      <c r="JN1682" s="1"/>
      <c r="JO1682" s="1"/>
      <c r="JP1682" s="1"/>
      <c r="JQ1682" s="1"/>
      <c r="JR1682" s="1"/>
      <c r="JS1682" s="1"/>
      <c r="JT1682" s="1"/>
      <c r="JU1682" s="1"/>
      <c r="JV1682" s="1"/>
      <c r="JW1682" s="1"/>
      <c r="JX1682" s="1"/>
      <c r="JY1682" s="3"/>
      <c r="JZ1682" s="1"/>
      <c r="KA1682" s="1"/>
      <c r="KB1682" s="1"/>
      <c r="KC1682" s="1"/>
      <c r="KD1682" s="1"/>
      <c r="KE1682" s="1"/>
    </row>
    <row r="1683" spans="1:291" x14ac:dyDescent="0.2">
      <c r="A1683" s="196">
        <f t="shared" si="2548"/>
        <v>44341</v>
      </c>
      <c r="B1683" s="66">
        <f t="shared" si="2539"/>
        <v>-4967.8087049900005</v>
      </c>
      <c r="C1683" s="66">
        <f t="shared" si="2537"/>
        <v>-4928.4679537700003</v>
      </c>
      <c r="D1683" s="77">
        <f t="shared" si="2549"/>
        <v>5674.72</v>
      </c>
      <c r="E1683" s="67">
        <f>VLOOKUP(A1682,[1]Plan1!$DQ$117:$DS$314,3)</f>
        <v>5692.31</v>
      </c>
      <c r="F1683" s="11">
        <f t="shared" si="2550"/>
        <v>44313</v>
      </c>
      <c r="G1683" s="73">
        <f t="shared" si="2540"/>
        <v>3.0997124087179806E-3</v>
      </c>
      <c r="H1683" s="11">
        <f t="shared" si="2551"/>
        <v>44372</v>
      </c>
      <c r="I1683" s="11">
        <f t="shared" si="2541"/>
        <v>44341</v>
      </c>
      <c r="J1683" s="1">
        <f t="shared" si="2552"/>
        <v>21</v>
      </c>
      <c r="K1683" s="1">
        <f t="shared" si="2553"/>
        <v>21</v>
      </c>
      <c r="L1683" s="66">
        <f t="shared" si="2542"/>
        <v>1.0030997100000001</v>
      </c>
      <c r="M1683" s="70">
        <f t="shared" si="2538"/>
        <v>1.00930024</v>
      </c>
      <c r="N1683" s="70">
        <f t="shared" si="2532"/>
        <v>1.197064144523968</v>
      </c>
      <c r="O1683" s="66">
        <f t="shared" si="2534"/>
        <v>1.20077469</v>
      </c>
      <c r="P1683" s="66">
        <f t="shared" si="2543"/>
        <v>-4943.7447751700001</v>
      </c>
      <c r="Q1683" s="74">
        <f t="shared" si="2544"/>
        <v>55</v>
      </c>
      <c r="R1683" s="75">
        <f t="shared" si="2535"/>
        <v>-0.63167905913207156</v>
      </c>
      <c r="S1683" s="66">
        <f t="shared" si="2536"/>
        <v>3113.21</v>
      </c>
      <c r="T1683" s="10">
        <f t="shared" si="2554"/>
        <v>0.06</v>
      </c>
      <c r="U1683" s="74">
        <f t="shared" si="2533"/>
        <v>21</v>
      </c>
      <c r="V1683" s="74">
        <v>252</v>
      </c>
      <c r="W1683" s="70">
        <f t="shared" si="2545"/>
        <v>1.004867551</v>
      </c>
      <c r="X1683" s="66">
        <f t="shared" si="2546"/>
        <v>-24.063929819999998</v>
      </c>
      <c r="Y1683" s="66">
        <v>0</v>
      </c>
      <c r="Z1683" s="67">
        <f t="shared" si="2547"/>
        <v>3089.1460701800002</v>
      </c>
      <c r="AA1683" s="68" t="str">
        <f t="shared" si="2555"/>
        <v>A+INCORP J=</v>
      </c>
      <c r="AB1683" s="11">
        <f t="shared" si="2556"/>
        <v>44341</v>
      </c>
      <c r="AC1683" s="3"/>
      <c r="AD1683" s="1"/>
      <c r="AE1683" s="11"/>
      <c r="AF1683" s="5"/>
      <c r="AG1683" s="1"/>
      <c r="AH1683" s="1"/>
      <c r="AI1683" s="1"/>
      <c r="AJ1683" s="1"/>
      <c r="AK1683" s="10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5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5"/>
      <c r="HA1683" s="5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  <c r="JK1683" s="1"/>
      <c r="JL1683" s="1"/>
      <c r="JM1683" s="1"/>
      <c r="JN1683" s="1"/>
      <c r="JO1683" s="1"/>
      <c r="JP1683" s="1"/>
      <c r="JQ1683" s="1"/>
      <c r="JR1683" s="1"/>
      <c r="JS1683" s="1"/>
      <c r="JT1683" s="1"/>
      <c r="JU1683" s="1"/>
      <c r="JV1683" s="1"/>
      <c r="JW1683" s="1"/>
      <c r="JX1683" s="1"/>
      <c r="JY1683" s="3"/>
      <c r="JZ1683" s="1"/>
      <c r="KA1683" s="1"/>
      <c r="KB1683" s="1"/>
      <c r="KC1683" s="1"/>
      <c r="KD1683" s="1"/>
      <c r="KE1683" s="1"/>
    </row>
    <row r="1684" spans="1:291" x14ac:dyDescent="0.2">
      <c r="A1684" s="196">
        <f t="shared" si="2548"/>
        <v>44342</v>
      </c>
      <c r="B1684" s="66">
        <f t="shared" si="2539"/>
        <v>-8085.9250947300006</v>
      </c>
      <c r="C1684" s="66">
        <f t="shared" si="2537"/>
        <v>-8081.0187049899996</v>
      </c>
      <c r="D1684" s="77">
        <f t="shared" si="2549"/>
        <v>5692.31</v>
      </c>
      <c r="E1684" s="67">
        <f>VLOOKUP(A1683,[1]Plan1!$DQ$117:$DS$314,3)</f>
        <v>5739.56</v>
      </c>
      <c r="F1684" s="11">
        <f t="shared" si="2550"/>
        <v>44342</v>
      </c>
      <c r="G1684" s="73">
        <f t="shared" si="2540"/>
        <v>8.3006723105383262E-3</v>
      </c>
      <c r="H1684" s="11">
        <f t="shared" si="2551"/>
        <v>44372</v>
      </c>
      <c r="I1684" s="11">
        <f t="shared" si="2541"/>
        <v>44372</v>
      </c>
      <c r="J1684" s="1">
        <f t="shared" si="2552"/>
        <v>22</v>
      </c>
      <c r="K1684" s="1">
        <f t="shared" si="2553"/>
        <v>1</v>
      </c>
      <c r="L1684" s="66">
        <f t="shared" si="2542"/>
        <v>1.00037581</v>
      </c>
      <c r="M1684" s="70">
        <f t="shared" si="2538"/>
        <v>1.0030997100000001</v>
      </c>
      <c r="N1684" s="70">
        <f t="shared" si="2532"/>
        <v>1.2007746962233905</v>
      </c>
      <c r="O1684" s="66">
        <f t="shared" si="2534"/>
        <v>1.20122595</v>
      </c>
      <c r="P1684" s="66">
        <f t="shared" si="2543"/>
        <v>-8084.0556326200003</v>
      </c>
      <c r="Q1684" s="74">
        <f t="shared" si="2544"/>
        <v>0</v>
      </c>
      <c r="R1684" s="75">
        <f t="shared" si="2535"/>
        <v>0</v>
      </c>
      <c r="S1684" s="66">
        <f t="shared" si="2536"/>
        <v>0</v>
      </c>
      <c r="T1684" s="10">
        <f t="shared" si="2554"/>
        <v>0.06</v>
      </c>
      <c r="U1684" s="74">
        <f t="shared" si="2533"/>
        <v>1</v>
      </c>
      <c r="V1684" s="74">
        <v>252</v>
      </c>
      <c r="W1684" s="70">
        <f t="shared" si="2545"/>
        <v>1.0002312529999999</v>
      </c>
      <c r="X1684" s="66">
        <f t="shared" si="2546"/>
        <v>-1.86946211</v>
      </c>
      <c r="Y1684" s="66">
        <v>0</v>
      </c>
      <c r="Z1684" s="67">
        <f t="shared" si="2547"/>
        <v>0</v>
      </c>
      <c r="AA1684" s="68" t="str">
        <f t="shared" si="2555"/>
        <v>A+INCORP J=</v>
      </c>
      <c r="AB1684" s="11">
        <f t="shared" si="2556"/>
        <v>44372</v>
      </c>
      <c r="AC1684" s="3"/>
      <c r="AD1684" s="1"/>
      <c r="AE1684" s="11"/>
      <c r="AF1684" s="5"/>
      <c r="AG1684" s="1"/>
      <c r="AH1684" s="1"/>
      <c r="AI1684" s="1"/>
      <c r="AJ1684" s="1"/>
      <c r="AK1684" s="10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5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5"/>
      <c r="HA1684" s="5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  <c r="JK1684" s="1"/>
      <c r="JL1684" s="1"/>
      <c r="JM1684" s="1"/>
      <c r="JN1684" s="1"/>
      <c r="JO1684" s="1"/>
      <c r="JP1684" s="1"/>
      <c r="JQ1684" s="1"/>
      <c r="JR1684" s="1"/>
      <c r="JS1684" s="1"/>
      <c r="JT1684" s="1"/>
      <c r="JU1684" s="1"/>
      <c r="JV1684" s="1"/>
      <c r="JW1684" s="1"/>
      <c r="JX1684" s="1"/>
      <c r="JY1684" s="3"/>
      <c r="JZ1684" s="1"/>
      <c r="KA1684" s="1"/>
      <c r="KB1684" s="1"/>
      <c r="KC1684" s="1"/>
      <c r="KD1684" s="1"/>
      <c r="KE1684" s="1"/>
    </row>
    <row r="1685" spans="1:291" x14ac:dyDescent="0.2">
      <c r="A1685" s="196">
        <f t="shared" si="2548"/>
        <v>44343</v>
      </c>
      <c r="B1685" s="66">
        <f t="shared" si="2539"/>
        <v>-8090.8345304200002</v>
      </c>
      <c r="C1685" s="66">
        <f t="shared" si="2537"/>
        <v>-8081.0187049899996</v>
      </c>
      <c r="D1685" s="77">
        <f t="shared" si="2549"/>
        <v>5692.31</v>
      </c>
      <c r="E1685" s="67">
        <f>VLOOKUP(A1684,[1]Plan1!$DQ$117:$DS$314,3)</f>
        <v>5739.56</v>
      </c>
      <c r="F1685" s="11">
        <f t="shared" si="2550"/>
        <v>44342</v>
      </c>
      <c r="G1685" s="73">
        <f t="shared" si="2540"/>
        <v>8.3006723105383262E-3</v>
      </c>
      <c r="H1685" s="11">
        <f t="shared" si="2551"/>
        <v>44372</v>
      </c>
      <c r="I1685" s="11">
        <f t="shared" si="2541"/>
        <v>44372</v>
      </c>
      <c r="J1685" s="1">
        <f t="shared" si="2552"/>
        <v>22</v>
      </c>
      <c r="K1685" s="1">
        <f t="shared" si="2553"/>
        <v>2</v>
      </c>
      <c r="L1685" s="66">
        <f t="shared" si="2542"/>
        <v>1.0007517699999999</v>
      </c>
      <c r="M1685" s="70">
        <f t="shared" si="2538"/>
        <v>1.0030997100000001</v>
      </c>
      <c r="N1685" s="70">
        <f t="shared" si="2532"/>
        <v>1.2007746962233905</v>
      </c>
      <c r="O1685" s="66">
        <f t="shared" si="2534"/>
        <v>1.2016773999999999</v>
      </c>
      <c r="P1685" s="66">
        <f t="shared" si="2543"/>
        <v>-8087.0937724200003</v>
      </c>
      <c r="Q1685" s="74">
        <f t="shared" si="2544"/>
        <v>0</v>
      </c>
      <c r="R1685" s="75">
        <f t="shared" si="2535"/>
        <v>0</v>
      </c>
      <c r="S1685" s="66">
        <f t="shared" si="2536"/>
        <v>0</v>
      </c>
      <c r="T1685" s="10">
        <f t="shared" si="2554"/>
        <v>0.06</v>
      </c>
      <c r="U1685" s="74">
        <f t="shared" si="2533"/>
        <v>2</v>
      </c>
      <c r="V1685" s="74">
        <v>252</v>
      </c>
      <c r="W1685" s="70">
        <f t="shared" si="2545"/>
        <v>1.000462559</v>
      </c>
      <c r="X1685" s="66">
        <f t="shared" si="2546"/>
        <v>-3.740758</v>
      </c>
      <c r="Y1685" s="66">
        <v>0</v>
      </c>
      <c r="Z1685" s="67">
        <f t="shared" si="2547"/>
        <v>0</v>
      </c>
      <c r="AA1685" s="68" t="str">
        <f t="shared" si="2555"/>
        <v>A+INCORP J=</v>
      </c>
      <c r="AB1685" s="11">
        <f t="shared" si="2556"/>
        <v>44372</v>
      </c>
      <c r="AC1685" s="3"/>
      <c r="AD1685" s="1"/>
      <c r="AE1685" s="11"/>
      <c r="AF1685" s="5"/>
      <c r="AG1685" s="1"/>
      <c r="AH1685" s="1"/>
      <c r="AI1685" s="1"/>
      <c r="AJ1685" s="1"/>
      <c r="AK1685" s="10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5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5"/>
      <c r="HA1685" s="5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  <c r="JK1685" s="1"/>
      <c r="JL1685" s="1"/>
      <c r="JM1685" s="1"/>
      <c r="JN1685" s="1"/>
      <c r="JO1685" s="1"/>
      <c r="JP1685" s="1"/>
      <c r="JQ1685" s="1"/>
      <c r="JR1685" s="1"/>
      <c r="JS1685" s="1"/>
      <c r="JT1685" s="1"/>
      <c r="JU1685" s="1"/>
      <c r="JV1685" s="1"/>
      <c r="JW1685" s="1"/>
      <c r="JX1685" s="1"/>
      <c r="JY1685" s="3"/>
      <c r="JZ1685" s="1"/>
      <c r="KA1685" s="1"/>
      <c r="KB1685" s="1"/>
      <c r="KC1685" s="1"/>
      <c r="KD1685" s="1"/>
      <c r="KE1685" s="1"/>
    </row>
    <row r="1686" spans="1:291" x14ac:dyDescent="0.2">
      <c r="A1686" s="196">
        <f t="shared" si="2548"/>
        <v>44344</v>
      </c>
      <c r="B1686" s="66">
        <f t="shared" si="2539"/>
        <v>-8095.7469324900003</v>
      </c>
      <c r="C1686" s="66">
        <f t="shared" si="2537"/>
        <v>-8081.0187049899996</v>
      </c>
      <c r="D1686" s="77">
        <f t="shared" si="2549"/>
        <v>5692.31</v>
      </c>
      <c r="E1686" s="67">
        <f>VLOOKUP(A1685,[1]Plan1!$DQ$117:$DS$314,3)</f>
        <v>5739.56</v>
      </c>
      <c r="F1686" s="11">
        <f t="shared" si="2550"/>
        <v>44342</v>
      </c>
      <c r="G1686" s="73">
        <f t="shared" si="2540"/>
        <v>8.3006723105383262E-3</v>
      </c>
      <c r="H1686" s="11">
        <f t="shared" si="2551"/>
        <v>44372</v>
      </c>
      <c r="I1686" s="11">
        <f t="shared" si="2541"/>
        <v>44372</v>
      </c>
      <c r="J1686" s="1">
        <f t="shared" si="2552"/>
        <v>22</v>
      </c>
      <c r="K1686" s="1">
        <f t="shared" si="2553"/>
        <v>3</v>
      </c>
      <c r="L1686" s="66">
        <f t="shared" si="2542"/>
        <v>1.0011278699999999</v>
      </c>
      <c r="M1686" s="70">
        <f t="shared" si="2538"/>
        <v>1.0030997100000001</v>
      </c>
      <c r="N1686" s="70">
        <f t="shared" si="2532"/>
        <v>1.2007746962233905</v>
      </c>
      <c r="O1686" s="66">
        <f t="shared" si="2534"/>
        <v>1.2021290099999999</v>
      </c>
      <c r="P1686" s="66">
        <f t="shared" si="2543"/>
        <v>-8090.1330435500004</v>
      </c>
      <c r="Q1686" s="74">
        <f t="shared" si="2544"/>
        <v>0</v>
      </c>
      <c r="R1686" s="75">
        <f t="shared" si="2535"/>
        <v>0</v>
      </c>
      <c r="S1686" s="66">
        <f t="shared" si="2536"/>
        <v>0</v>
      </c>
      <c r="T1686" s="10">
        <f t="shared" si="2554"/>
        <v>0.06</v>
      </c>
      <c r="U1686" s="74">
        <f t="shared" si="2533"/>
        <v>3</v>
      </c>
      <c r="V1686" s="74">
        <v>252</v>
      </c>
      <c r="W1686" s="70">
        <f t="shared" si="2545"/>
        <v>1.0006939180000001</v>
      </c>
      <c r="X1686" s="66">
        <f t="shared" si="2546"/>
        <v>-5.6138889399999998</v>
      </c>
      <c r="Y1686" s="66">
        <v>0</v>
      </c>
      <c r="Z1686" s="67">
        <f t="shared" si="2547"/>
        <v>0</v>
      </c>
      <c r="AA1686" s="68" t="str">
        <f t="shared" si="2555"/>
        <v>A+INCORP J=</v>
      </c>
      <c r="AB1686" s="11">
        <f t="shared" si="2556"/>
        <v>44372</v>
      </c>
      <c r="AC1686" s="3"/>
      <c r="AD1686" s="1"/>
      <c r="AE1686" s="11"/>
      <c r="AF1686" s="5"/>
      <c r="AG1686" s="1"/>
      <c r="AH1686" s="1"/>
      <c r="AI1686" s="1"/>
      <c r="AJ1686" s="1"/>
      <c r="AK1686" s="10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5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5"/>
      <c r="HA1686" s="5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  <c r="JK1686" s="1"/>
      <c r="JL1686" s="1"/>
      <c r="JM1686" s="1"/>
      <c r="JN1686" s="1"/>
      <c r="JO1686" s="1"/>
      <c r="JP1686" s="1"/>
      <c r="JQ1686" s="1"/>
      <c r="JR1686" s="1"/>
      <c r="JS1686" s="1"/>
      <c r="JT1686" s="1"/>
      <c r="JU1686" s="1"/>
      <c r="JV1686" s="1"/>
      <c r="JW1686" s="1"/>
      <c r="JX1686" s="1"/>
      <c r="JY1686" s="3"/>
      <c r="JZ1686" s="1"/>
      <c r="KA1686" s="1"/>
      <c r="KB1686" s="1"/>
      <c r="KC1686" s="1"/>
      <c r="KD1686" s="1"/>
      <c r="KE1686" s="1"/>
    </row>
    <row r="1687" spans="1:291" x14ac:dyDescent="0.2">
      <c r="A1687" s="196">
        <f t="shared" si="2548"/>
        <v>44345</v>
      </c>
      <c r="B1687" s="66">
        <f t="shared" si="2539"/>
        <v>-8100.6623103000002</v>
      </c>
      <c r="C1687" s="66">
        <f t="shared" si="2537"/>
        <v>-8081.0187049899996</v>
      </c>
      <c r="D1687" s="77">
        <f t="shared" si="2549"/>
        <v>5692.31</v>
      </c>
      <c r="E1687" s="67">
        <f>VLOOKUP(A1686,[1]Plan1!$DQ$117:$DS$314,3)</f>
        <v>5739.56</v>
      </c>
      <c r="F1687" s="11">
        <f t="shared" si="2550"/>
        <v>44342</v>
      </c>
      <c r="G1687" s="73">
        <f t="shared" si="2540"/>
        <v>8.3006723105383262E-3</v>
      </c>
      <c r="H1687" s="11">
        <f t="shared" si="2551"/>
        <v>44372</v>
      </c>
      <c r="I1687" s="11">
        <f t="shared" si="2541"/>
        <v>44372</v>
      </c>
      <c r="J1687" s="1">
        <f t="shared" si="2552"/>
        <v>22</v>
      </c>
      <c r="K1687" s="1">
        <f t="shared" si="2553"/>
        <v>4</v>
      </c>
      <c r="L1687" s="66">
        <f t="shared" si="2542"/>
        <v>1.0015041099999999</v>
      </c>
      <c r="M1687" s="70">
        <f t="shared" si="2538"/>
        <v>1.0030997100000001</v>
      </c>
      <c r="N1687" s="70">
        <f t="shared" si="2532"/>
        <v>1.2007746962233905</v>
      </c>
      <c r="O1687" s="66">
        <f t="shared" si="2534"/>
        <v>1.2025807900000001</v>
      </c>
      <c r="P1687" s="66">
        <f t="shared" si="2543"/>
        <v>-8093.1734460300004</v>
      </c>
      <c r="Q1687" s="74">
        <f t="shared" si="2544"/>
        <v>0</v>
      </c>
      <c r="R1687" s="75">
        <f t="shared" si="2535"/>
        <v>0</v>
      </c>
      <c r="S1687" s="66">
        <f t="shared" si="2536"/>
        <v>0</v>
      </c>
      <c r="T1687" s="10">
        <f t="shared" si="2554"/>
        <v>0.06</v>
      </c>
      <c r="U1687" s="74">
        <f t="shared" si="2533"/>
        <v>4</v>
      </c>
      <c r="V1687" s="74">
        <v>252</v>
      </c>
      <c r="W1687" s="70">
        <f t="shared" si="2545"/>
        <v>1.0009253309999999</v>
      </c>
      <c r="X1687" s="66">
        <f t="shared" si="2546"/>
        <v>-7.4888642699999997</v>
      </c>
      <c r="Y1687" s="66">
        <v>0</v>
      </c>
      <c r="Z1687" s="67">
        <f t="shared" si="2547"/>
        <v>0</v>
      </c>
      <c r="AA1687" s="68" t="str">
        <f t="shared" si="2555"/>
        <v>A+INCORP J=</v>
      </c>
      <c r="AB1687" s="11">
        <f t="shared" si="2556"/>
        <v>44372</v>
      </c>
      <c r="AC1687" s="3"/>
      <c r="AD1687" s="1"/>
      <c r="AE1687" s="11"/>
      <c r="AF1687" s="5"/>
      <c r="AG1687" s="1"/>
      <c r="AH1687" s="1"/>
      <c r="AI1687" s="1"/>
      <c r="AJ1687" s="1"/>
      <c r="AK1687" s="10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5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5"/>
      <c r="HA1687" s="5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  <c r="JK1687" s="1"/>
      <c r="JL1687" s="1"/>
      <c r="JM1687" s="1"/>
      <c r="JN1687" s="1"/>
      <c r="JO1687" s="1"/>
      <c r="JP1687" s="1"/>
      <c r="JQ1687" s="1"/>
      <c r="JR1687" s="1"/>
      <c r="JS1687" s="1"/>
      <c r="JT1687" s="1"/>
      <c r="JU1687" s="1"/>
      <c r="JV1687" s="1"/>
      <c r="JW1687" s="1"/>
      <c r="JX1687" s="1"/>
      <c r="JY1687" s="3"/>
      <c r="JZ1687" s="1"/>
      <c r="KA1687" s="1"/>
      <c r="KB1687" s="1"/>
      <c r="KC1687" s="1"/>
      <c r="KD1687" s="1"/>
      <c r="KE1687" s="1"/>
    </row>
    <row r="1688" spans="1:291" x14ac:dyDescent="0.2">
      <c r="A1688" s="196">
        <f t="shared" si="2548"/>
        <v>44346</v>
      </c>
      <c r="B1688" s="66">
        <f t="shared" si="2539"/>
        <v>-8100.6623103000002</v>
      </c>
      <c r="C1688" s="66">
        <f t="shared" si="2537"/>
        <v>-8081.0187049899996</v>
      </c>
      <c r="D1688" s="77">
        <f t="shared" si="2549"/>
        <v>5692.31</v>
      </c>
      <c r="E1688" s="67">
        <f>VLOOKUP(A1687,[1]Plan1!$DQ$117:$DS$314,3)</f>
        <v>5739.56</v>
      </c>
      <c r="F1688" s="11">
        <f t="shared" si="2550"/>
        <v>44342</v>
      </c>
      <c r="G1688" s="73">
        <f t="shared" si="2540"/>
        <v>8.3006723105383262E-3</v>
      </c>
      <c r="H1688" s="11">
        <f t="shared" si="2551"/>
        <v>44372</v>
      </c>
      <c r="I1688" s="11">
        <f t="shared" si="2541"/>
        <v>44372</v>
      </c>
      <c r="J1688" s="1">
        <f t="shared" si="2552"/>
        <v>22</v>
      </c>
      <c r="K1688" s="1">
        <f t="shared" si="2553"/>
        <v>4</v>
      </c>
      <c r="L1688" s="66">
        <f t="shared" si="2542"/>
        <v>1.0015041099999999</v>
      </c>
      <c r="M1688" s="70">
        <f t="shared" si="2538"/>
        <v>1.0030997100000001</v>
      </c>
      <c r="N1688" s="70">
        <f t="shared" si="2532"/>
        <v>1.2007746962233905</v>
      </c>
      <c r="O1688" s="66">
        <f t="shared" si="2534"/>
        <v>1.2025807900000001</v>
      </c>
      <c r="P1688" s="66">
        <f t="shared" si="2543"/>
        <v>-8093.1734460300004</v>
      </c>
      <c r="Q1688" s="74">
        <f t="shared" si="2544"/>
        <v>0</v>
      </c>
      <c r="R1688" s="75">
        <f t="shared" si="2535"/>
        <v>0</v>
      </c>
      <c r="S1688" s="66">
        <f t="shared" si="2536"/>
        <v>0</v>
      </c>
      <c r="T1688" s="10">
        <f t="shared" si="2554"/>
        <v>0.06</v>
      </c>
      <c r="U1688" s="74">
        <f t="shared" si="2533"/>
        <v>4</v>
      </c>
      <c r="V1688" s="74">
        <v>252</v>
      </c>
      <c r="W1688" s="70">
        <f t="shared" si="2545"/>
        <v>1.0009253309999999</v>
      </c>
      <c r="X1688" s="66">
        <f t="shared" si="2546"/>
        <v>-7.4888642699999997</v>
      </c>
      <c r="Y1688" s="66">
        <v>0</v>
      </c>
      <c r="Z1688" s="67">
        <f t="shared" si="2547"/>
        <v>0</v>
      </c>
      <c r="AA1688" s="68" t="str">
        <f t="shared" si="2555"/>
        <v>A+INCORP J=</v>
      </c>
      <c r="AB1688" s="11">
        <f t="shared" si="2556"/>
        <v>44372</v>
      </c>
      <c r="AC1688" s="3"/>
      <c r="AD1688" s="1"/>
      <c r="AE1688" s="11"/>
      <c r="AF1688" s="5"/>
      <c r="AG1688" s="1"/>
      <c r="AH1688" s="1"/>
      <c r="AI1688" s="1"/>
      <c r="AJ1688" s="1"/>
      <c r="AK1688" s="10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5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5"/>
      <c r="HA1688" s="5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  <c r="JK1688" s="1"/>
      <c r="JL1688" s="1"/>
      <c r="JM1688" s="1"/>
      <c r="JN1688" s="1"/>
      <c r="JO1688" s="1"/>
      <c r="JP1688" s="1"/>
      <c r="JQ1688" s="1"/>
      <c r="JR1688" s="1"/>
      <c r="JS1688" s="1"/>
      <c r="JT1688" s="1"/>
      <c r="JU1688" s="1"/>
      <c r="JV1688" s="1"/>
      <c r="JW1688" s="1"/>
      <c r="JX1688" s="1"/>
      <c r="JY1688" s="3"/>
      <c r="JZ1688" s="1"/>
      <c r="KA1688" s="1"/>
      <c r="KB1688" s="1"/>
      <c r="KC1688" s="1"/>
      <c r="KD1688" s="1"/>
      <c r="KE1688" s="1"/>
    </row>
    <row r="1689" spans="1:291" x14ac:dyDescent="0.2">
      <c r="A1689" s="196">
        <f t="shared" si="2548"/>
        <v>44347</v>
      </c>
      <c r="B1689" s="66">
        <f t="shared" si="2539"/>
        <v>-8100.6623103000002</v>
      </c>
      <c r="C1689" s="66">
        <f t="shared" si="2537"/>
        <v>-8081.0187049899996</v>
      </c>
      <c r="D1689" s="77">
        <f t="shared" si="2549"/>
        <v>5692.31</v>
      </c>
      <c r="E1689" s="67">
        <f>VLOOKUP(A1688,[1]Plan1!$DQ$117:$DS$314,3)</f>
        <v>5739.56</v>
      </c>
      <c r="F1689" s="11">
        <f t="shared" si="2550"/>
        <v>44342</v>
      </c>
      <c r="G1689" s="73">
        <f t="shared" si="2540"/>
        <v>8.3006723105383262E-3</v>
      </c>
      <c r="H1689" s="11">
        <f t="shared" si="2551"/>
        <v>44372</v>
      </c>
      <c r="I1689" s="11">
        <f t="shared" si="2541"/>
        <v>44372</v>
      </c>
      <c r="J1689" s="1">
        <f t="shared" si="2552"/>
        <v>22</v>
      </c>
      <c r="K1689" s="1">
        <f t="shared" si="2553"/>
        <v>4</v>
      </c>
      <c r="L1689" s="66">
        <f t="shared" si="2542"/>
        <v>1.0015041099999999</v>
      </c>
      <c r="M1689" s="70">
        <f t="shared" si="2538"/>
        <v>1.0030997100000001</v>
      </c>
      <c r="N1689" s="70">
        <f t="shared" si="2532"/>
        <v>1.2007746962233905</v>
      </c>
      <c r="O1689" s="66">
        <f t="shared" si="2534"/>
        <v>1.2025807900000001</v>
      </c>
      <c r="P1689" s="66">
        <f t="shared" si="2543"/>
        <v>-8093.1734460300004</v>
      </c>
      <c r="Q1689" s="74">
        <f t="shared" si="2544"/>
        <v>0</v>
      </c>
      <c r="R1689" s="75">
        <f t="shared" si="2535"/>
        <v>0</v>
      </c>
      <c r="S1689" s="66">
        <f t="shared" si="2536"/>
        <v>0</v>
      </c>
      <c r="T1689" s="10">
        <f t="shared" si="2554"/>
        <v>0.06</v>
      </c>
      <c r="U1689" s="74">
        <f t="shared" si="2533"/>
        <v>4</v>
      </c>
      <c r="V1689" s="74">
        <v>252</v>
      </c>
      <c r="W1689" s="70">
        <f t="shared" si="2545"/>
        <v>1.0009253309999999</v>
      </c>
      <c r="X1689" s="66">
        <f t="shared" si="2546"/>
        <v>-7.4888642699999997</v>
      </c>
      <c r="Y1689" s="66">
        <v>0</v>
      </c>
      <c r="Z1689" s="67">
        <f t="shared" si="2547"/>
        <v>0</v>
      </c>
      <c r="AA1689" s="68" t="str">
        <f t="shared" si="2555"/>
        <v>A+INCORP J=</v>
      </c>
      <c r="AB1689" s="11">
        <f t="shared" si="2556"/>
        <v>44372</v>
      </c>
      <c r="AC1689" s="3"/>
      <c r="AD1689" s="1"/>
      <c r="AE1689" s="11"/>
      <c r="AF1689" s="5"/>
      <c r="AG1689" s="1"/>
      <c r="AH1689" s="1"/>
      <c r="AI1689" s="1"/>
      <c r="AJ1689" s="1"/>
      <c r="AK1689" s="10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5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5"/>
      <c r="HA1689" s="5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  <c r="IU1689" s="1"/>
      <c r="IV1689" s="1"/>
      <c r="IW1689" s="1"/>
      <c r="IX1689" s="1"/>
      <c r="IY1689" s="1"/>
      <c r="IZ1689" s="1"/>
      <c r="JA1689" s="1"/>
      <c r="JB1689" s="1"/>
      <c r="JC1689" s="1"/>
      <c r="JD1689" s="1"/>
      <c r="JE1689" s="1"/>
      <c r="JF1689" s="1"/>
      <c r="JG1689" s="1"/>
      <c r="JH1689" s="1"/>
      <c r="JI1689" s="1"/>
      <c r="JJ1689" s="1"/>
      <c r="JK1689" s="1"/>
      <c r="JL1689" s="1"/>
      <c r="JM1689" s="1"/>
      <c r="JN1689" s="1"/>
      <c r="JO1689" s="1"/>
      <c r="JP1689" s="1"/>
      <c r="JQ1689" s="1"/>
      <c r="JR1689" s="1"/>
      <c r="JS1689" s="1"/>
      <c r="JT1689" s="1"/>
      <c r="JU1689" s="1"/>
      <c r="JV1689" s="1"/>
      <c r="JW1689" s="1"/>
      <c r="JX1689" s="1"/>
      <c r="JY1689" s="3"/>
      <c r="JZ1689" s="1"/>
      <c r="KA1689" s="1"/>
      <c r="KB1689" s="1"/>
      <c r="KC1689" s="1"/>
      <c r="KD1689" s="1"/>
      <c r="KE1689" s="1"/>
    </row>
    <row r="1690" spans="1:291" x14ac:dyDescent="0.2">
      <c r="A1690" s="196">
        <f t="shared" si="2548"/>
        <v>44348</v>
      </c>
      <c r="B1690" s="66">
        <f t="shared" si="2539"/>
        <v>-8105.5806651400007</v>
      </c>
      <c r="C1690" s="66">
        <f t="shared" si="2537"/>
        <v>-8081.0187049899996</v>
      </c>
      <c r="D1690" s="77">
        <f t="shared" si="2549"/>
        <v>5692.31</v>
      </c>
      <c r="E1690" s="67">
        <f>VLOOKUP(A1689,[1]Plan1!$DQ$117:$DS$314,3)</f>
        <v>5739.56</v>
      </c>
      <c r="F1690" s="11">
        <f t="shared" si="2550"/>
        <v>44342</v>
      </c>
      <c r="G1690" s="73">
        <f t="shared" si="2540"/>
        <v>8.3006723105383262E-3</v>
      </c>
      <c r="H1690" s="11">
        <f t="shared" si="2551"/>
        <v>44372</v>
      </c>
      <c r="I1690" s="11">
        <f t="shared" si="2541"/>
        <v>44372</v>
      </c>
      <c r="J1690" s="1">
        <f t="shared" si="2552"/>
        <v>22</v>
      </c>
      <c r="K1690" s="1">
        <f t="shared" si="2553"/>
        <v>5</v>
      </c>
      <c r="L1690" s="66">
        <f t="shared" si="2542"/>
        <v>1.00188049</v>
      </c>
      <c r="M1690" s="70">
        <f t="shared" si="2538"/>
        <v>1.0030997100000001</v>
      </c>
      <c r="N1690" s="70">
        <f t="shared" si="2532"/>
        <v>1.2007746962233905</v>
      </c>
      <c r="O1690" s="66">
        <f t="shared" si="2534"/>
        <v>1.20303274</v>
      </c>
      <c r="P1690" s="66">
        <f t="shared" si="2543"/>
        <v>-8096.2149798500004</v>
      </c>
      <c r="Q1690" s="74">
        <f t="shared" si="2544"/>
        <v>0</v>
      </c>
      <c r="R1690" s="75">
        <f t="shared" si="2535"/>
        <v>0</v>
      </c>
      <c r="S1690" s="66">
        <f t="shared" si="2536"/>
        <v>0</v>
      </c>
      <c r="T1690" s="10">
        <f t="shared" si="2554"/>
        <v>0.06</v>
      </c>
      <c r="U1690" s="74">
        <f t="shared" si="2533"/>
        <v>5</v>
      </c>
      <c r="V1690" s="74">
        <v>252</v>
      </c>
      <c r="W1690" s="70">
        <f t="shared" si="2545"/>
        <v>1.001156798</v>
      </c>
      <c r="X1690" s="66">
        <f t="shared" si="2546"/>
        <v>-9.3656852900000001</v>
      </c>
      <c r="Y1690" s="66">
        <v>0</v>
      </c>
      <c r="Z1690" s="67">
        <f t="shared" si="2547"/>
        <v>0</v>
      </c>
      <c r="AA1690" s="68" t="str">
        <f t="shared" si="2555"/>
        <v>A+INCORP J=</v>
      </c>
      <c r="AB1690" s="11">
        <f t="shared" si="2556"/>
        <v>44372</v>
      </c>
      <c r="AC1690" s="3"/>
      <c r="AD1690" s="1"/>
      <c r="AE1690" s="11"/>
      <c r="AF1690" s="5"/>
      <c r="AG1690" s="1"/>
      <c r="AH1690" s="1"/>
      <c r="AI1690" s="1"/>
      <c r="AJ1690" s="1"/>
      <c r="AK1690" s="10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5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5"/>
      <c r="HA1690" s="5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  <c r="IU1690" s="1"/>
      <c r="IV1690" s="1"/>
      <c r="IW1690" s="1"/>
      <c r="IX1690" s="1"/>
      <c r="IY1690" s="1"/>
      <c r="IZ1690" s="1"/>
      <c r="JA1690" s="1"/>
      <c r="JB1690" s="1"/>
      <c r="JC1690" s="1"/>
      <c r="JD1690" s="1"/>
      <c r="JE1690" s="1"/>
      <c r="JF1690" s="1"/>
      <c r="JG1690" s="1"/>
      <c r="JH1690" s="1"/>
      <c r="JI1690" s="1"/>
      <c r="JJ1690" s="1"/>
      <c r="JK1690" s="1"/>
      <c r="JL1690" s="1"/>
      <c r="JM1690" s="1"/>
      <c r="JN1690" s="1"/>
      <c r="JO1690" s="1"/>
      <c r="JP1690" s="1"/>
      <c r="JQ1690" s="1"/>
      <c r="JR1690" s="1"/>
      <c r="JS1690" s="1"/>
      <c r="JT1690" s="1"/>
      <c r="JU1690" s="1"/>
      <c r="JV1690" s="1"/>
      <c r="JW1690" s="1"/>
      <c r="JX1690" s="1"/>
      <c r="JY1690" s="3"/>
      <c r="JZ1690" s="1"/>
      <c r="KA1690" s="1"/>
      <c r="KB1690" s="1"/>
      <c r="KC1690" s="1"/>
      <c r="KD1690" s="1"/>
      <c r="KE1690" s="1"/>
    </row>
    <row r="1691" spans="1:291" x14ac:dyDescent="0.2">
      <c r="A1691" s="196">
        <f t="shared" si="2548"/>
        <v>44349</v>
      </c>
      <c r="B1691" s="66">
        <f t="shared" si="2539"/>
        <v>-8110.5019901799997</v>
      </c>
      <c r="C1691" s="66">
        <f t="shared" si="2537"/>
        <v>-8081.0187049899996</v>
      </c>
      <c r="D1691" s="77">
        <f t="shared" si="2549"/>
        <v>5692.31</v>
      </c>
      <c r="E1691" s="67">
        <f>VLOOKUP(A1690,[1]Plan1!$DQ$117:$DS$314,3)</f>
        <v>5739.56</v>
      </c>
      <c r="F1691" s="11">
        <f t="shared" si="2550"/>
        <v>44342</v>
      </c>
      <c r="G1691" s="73">
        <f t="shared" si="2540"/>
        <v>8.3006723105383262E-3</v>
      </c>
      <c r="H1691" s="11">
        <f t="shared" si="2551"/>
        <v>44372</v>
      </c>
      <c r="I1691" s="11">
        <f t="shared" si="2541"/>
        <v>44372</v>
      </c>
      <c r="J1691" s="1">
        <f t="shared" si="2552"/>
        <v>22</v>
      </c>
      <c r="K1691" s="1">
        <f t="shared" si="2553"/>
        <v>6</v>
      </c>
      <c r="L1691" s="66">
        <f t="shared" si="2542"/>
        <v>1.0022570099999999</v>
      </c>
      <c r="M1691" s="70">
        <f t="shared" si="2538"/>
        <v>1.0030997100000001</v>
      </c>
      <c r="N1691" s="70">
        <f t="shared" si="2532"/>
        <v>1.2007746962233905</v>
      </c>
      <c r="O1691" s="66">
        <f t="shared" si="2534"/>
        <v>1.2034848499999999</v>
      </c>
      <c r="P1691" s="66">
        <f t="shared" si="2543"/>
        <v>-8099.2576450099996</v>
      </c>
      <c r="Q1691" s="74">
        <f t="shared" si="2544"/>
        <v>0</v>
      </c>
      <c r="R1691" s="75">
        <f t="shared" si="2535"/>
        <v>0</v>
      </c>
      <c r="S1691" s="66">
        <f t="shared" si="2536"/>
        <v>0</v>
      </c>
      <c r="T1691" s="10">
        <f t="shared" si="2554"/>
        <v>0.06</v>
      </c>
      <c r="U1691" s="74">
        <f t="shared" si="2533"/>
        <v>6</v>
      </c>
      <c r="V1691" s="74">
        <v>252</v>
      </c>
      <c r="W1691" s="70">
        <f t="shared" si="2545"/>
        <v>1.0013883180000001</v>
      </c>
      <c r="X1691" s="66">
        <f t="shared" si="2546"/>
        <v>-11.244345170000001</v>
      </c>
      <c r="Y1691" s="66">
        <v>0</v>
      </c>
      <c r="Z1691" s="67">
        <f t="shared" si="2547"/>
        <v>0</v>
      </c>
      <c r="AA1691" s="68" t="str">
        <f t="shared" si="2555"/>
        <v>A+INCORP J=</v>
      </c>
      <c r="AB1691" s="11">
        <f t="shared" si="2556"/>
        <v>44372</v>
      </c>
      <c r="AC1691" s="3"/>
      <c r="AD1691" s="1"/>
      <c r="AE1691" s="11"/>
      <c r="AF1691" s="5"/>
      <c r="AG1691" s="1"/>
      <c r="AH1691" s="1"/>
      <c r="AI1691" s="1"/>
      <c r="AJ1691" s="1"/>
      <c r="AK1691" s="10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5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5"/>
      <c r="HA1691" s="5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  <c r="IU1691" s="1"/>
      <c r="IV1691" s="1"/>
      <c r="IW1691" s="1"/>
      <c r="IX1691" s="1"/>
      <c r="IY1691" s="1"/>
      <c r="IZ1691" s="1"/>
      <c r="JA1691" s="1"/>
      <c r="JB1691" s="1"/>
      <c r="JC1691" s="1"/>
      <c r="JD1691" s="1"/>
      <c r="JE1691" s="1"/>
      <c r="JF1691" s="1"/>
      <c r="JG1691" s="1"/>
      <c r="JH1691" s="1"/>
      <c r="JI1691" s="1"/>
      <c r="JJ1691" s="1"/>
      <c r="JK1691" s="1"/>
      <c r="JL1691" s="1"/>
      <c r="JM1691" s="1"/>
      <c r="JN1691" s="1"/>
      <c r="JO1691" s="1"/>
      <c r="JP1691" s="1"/>
      <c r="JQ1691" s="1"/>
      <c r="JR1691" s="1"/>
      <c r="JS1691" s="1"/>
      <c r="JT1691" s="1"/>
      <c r="JU1691" s="1"/>
      <c r="JV1691" s="1"/>
      <c r="JW1691" s="1"/>
      <c r="JX1691" s="1"/>
      <c r="JY1691" s="3"/>
      <c r="JZ1691" s="1"/>
      <c r="KA1691" s="1"/>
      <c r="KB1691" s="1"/>
      <c r="KC1691" s="1"/>
      <c r="KD1691" s="1"/>
      <c r="KE1691" s="1"/>
    </row>
    <row r="1692" spans="1:291" x14ac:dyDescent="0.2">
      <c r="A1692" s="196">
        <f t="shared" si="2548"/>
        <v>44350</v>
      </c>
      <c r="B1692" s="66">
        <f t="shared" si="2539"/>
        <v>-8115.4263676399996</v>
      </c>
      <c r="C1692" s="66">
        <f t="shared" si="2537"/>
        <v>-8081.0187049899996</v>
      </c>
      <c r="D1692" s="77">
        <f t="shared" si="2549"/>
        <v>5692.31</v>
      </c>
      <c r="E1692" s="67">
        <f>VLOOKUP(A1691,[1]Plan1!$DQ$117:$DS$314,3)</f>
        <v>5739.56</v>
      </c>
      <c r="F1692" s="11">
        <f t="shared" si="2550"/>
        <v>44342</v>
      </c>
      <c r="G1692" s="73">
        <f t="shared" si="2540"/>
        <v>8.3006723105383262E-3</v>
      </c>
      <c r="H1692" s="11">
        <f t="shared" si="2551"/>
        <v>44372</v>
      </c>
      <c r="I1692" s="11">
        <f t="shared" si="2541"/>
        <v>44372</v>
      </c>
      <c r="J1692" s="1">
        <f t="shared" si="2552"/>
        <v>22</v>
      </c>
      <c r="K1692" s="1">
        <f t="shared" si="2553"/>
        <v>7</v>
      </c>
      <c r="L1692" s="66">
        <f t="shared" si="2542"/>
        <v>1.00263368</v>
      </c>
      <c r="M1692" s="70">
        <f t="shared" si="2538"/>
        <v>1.0030997100000001</v>
      </c>
      <c r="N1692" s="70">
        <f t="shared" si="2532"/>
        <v>1.2007746962233905</v>
      </c>
      <c r="O1692" s="66">
        <f t="shared" si="2534"/>
        <v>1.20393715</v>
      </c>
      <c r="P1692" s="66">
        <f t="shared" si="2543"/>
        <v>-8102.3015223299999</v>
      </c>
      <c r="Q1692" s="74">
        <f t="shared" si="2544"/>
        <v>0</v>
      </c>
      <c r="R1692" s="75">
        <f t="shared" si="2535"/>
        <v>0</v>
      </c>
      <c r="S1692" s="66">
        <f t="shared" si="2536"/>
        <v>0</v>
      </c>
      <c r="T1692" s="10">
        <f t="shared" si="2554"/>
        <v>0.06</v>
      </c>
      <c r="U1692" s="74">
        <f t="shared" si="2533"/>
        <v>7</v>
      </c>
      <c r="V1692" s="74">
        <v>252</v>
      </c>
      <c r="W1692" s="70">
        <f t="shared" si="2545"/>
        <v>1.001619891</v>
      </c>
      <c r="X1692" s="66">
        <f t="shared" si="2546"/>
        <v>-13.12484531</v>
      </c>
      <c r="Y1692" s="66">
        <v>0</v>
      </c>
      <c r="Z1692" s="67">
        <f t="shared" si="2547"/>
        <v>0</v>
      </c>
      <c r="AA1692" s="68" t="str">
        <f t="shared" si="2555"/>
        <v>A+INCORP J=</v>
      </c>
      <c r="AB1692" s="11">
        <f t="shared" si="2556"/>
        <v>44372</v>
      </c>
      <c r="AC1692" s="3"/>
      <c r="AD1692" s="1"/>
      <c r="AE1692" s="11"/>
      <c r="AF1692" s="5"/>
      <c r="AG1692" s="1"/>
      <c r="AH1692" s="1"/>
      <c r="AI1692" s="1"/>
      <c r="AJ1692" s="1"/>
      <c r="AK1692" s="10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5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5"/>
      <c r="HA1692" s="5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  <c r="IU1692" s="1"/>
      <c r="IV1692" s="1"/>
      <c r="IW1692" s="1"/>
      <c r="IX1692" s="1"/>
      <c r="IY1692" s="1"/>
      <c r="IZ1692" s="1"/>
      <c r="JA1692" s="1"/>
      <c r="JB1692" s="1"/>
      <c r="JC1692" s="1"/>
      <c r="JD1692" s="1"/>
      <c r="JE1692" s="1"/>
      <c r="JF1692" s="1"/>
      <c r="JG1692" s="1"/>
      <c r="JH1692" s="1"/>
      <c r="JI1692" s="1"/>
      <c r="JJ1692" s="1"/>
      <c r="JK1692" s="1"/>
      <c r="JL1692" s="1"/>
      <c r="JM1692" s="1"/>
      <c r="JN1692" s="1"/>
      <c r="JO1692" s="1"/>
      <c r="JP1692" s="1"/>
      <c r="JQ1692" s="1"/>
      <c r="JR1692" s="1"/>
      <c r="JS1692" s="1"/>
      <c r="JT1692" s="1"/>
      <c r="JU1692" s="1"/>
      <c r="JV1692" s="1"/>
      <c r="JW1692" s="1"/>
      <c r="JX1692" s="1"/>
      <c r="JY1692" s="3"/>
      <c r="JZ1692" s="1"/>
      <c r="KA1692" s="1"/>
      <c r="KB1692" s="1"/>
      <c r="KC1692" s="1"/>
      <c r="KD1692" s="1"/>
      <c r="KE1692" s="1"/>
    </row>
    <row r="1693" spans="1:291" x14ac:dyDescent="0.2">
      <c r="A1693" s="196">
        <f t="shared" si="2548"/>
        <v>44351</v>
      </c>
      <c r="B1693" s="66">
        <f t="shared" si="2539"/>
        <v>-8115.4263676399996</v>
      </c>
      <c r="C1693" s="66">
        <f t="shared" si="2537"/>
        <v>-8081.0187049899996</v>
      </c>
      <c r="D1693" s="77">
        <f t="shared" si="2549"/>
        <v>5692.31</v>
      </c>
      <c r="E1693" s="67">
        <f>VLOOKUP(A1692,[1]Plan1!$DQ$117:$DS$314,3)</f>
        <v>5739.56</v>
      </c>
      <c r="F1693" s="11">
        <f t="shared" si="2550"/>
        <v>44342</v>
      </c>
      <c r="G1693" s="73">
        <f t="shared" si="2540"/>
        <v>8.3006723105383262E-3</v>
      </c>
      <c r="H1693" s="11">
        <f t="shared" si="2551"/>
        <v>44372</v>
      </c>
      <c r="I1693" s="11">
        <f t="shared" si="2541"/>
        <v>44372</v>
      </c>
      <c r="J1693" s="1">
        <f t="shared" si="2552"/>
        <v>22</v>
      </c>
      <c r="K1693" s="1">
        <f t="shared" si="2553"/>
        <v>7</v>
      </c>
      <c r="L1693" s="66">
        <f t="shared" si="2542"/>
        <v>1.00263368</v>
      </c>
      <c r="M1693" s="70">
        <f t="shared" si="2538"/>
        <v>1.0030997100000001</v>
      </c>
      <c r="N1693" s="70">
        <f t="shared" si="2532"/>
        <v>1.2007746962233905</v>
      </c>
      <c r="O1693" s="66">
        <f t="shared" si="2534"/>
        <v>1.20393715</v>
      </c>
      <c r="P1693" s="66">
        <f t="shared" si="2543"/>
        <v>-8102.3015223299999</v>
      </c>
      <c r="Q1693" s="74">
        <f t="shared" si="2544"/>
        <v>0</v>
      </c>
      <c r="R1693" s="75">
        <f t="shared" si="2535"/>
        <v>0</v>
      </c>
      <c r="S1693" s="66">
        <f t="shared" si="2536"/>
        <v>0</v>
      </c>
      <c r="T1693" s="10">
        <f t="shared" si="2554"/>
        <v>0.06</v>
      </c>
      <c r="U1693" s="74">
        <f t="shared" si="2533"/>
        <v>7</v>
      </c>
      <c r="V1693" s="74">
        <v>252</v>
      </c>
      <c r="W1693" s="70">
        <f t="shared" si="2545"/>
        <v>1.001619891</v>
      </c>
      <c r="X1693" s="66">
        <f t="shared" si="2546"/>
        <v>-13.12484531</v>
      </c>
      <c r="Y1693" s="66">
        <v>0</v>
      </c>
      <c r="Z1693" s="67">
        <f t="shared" si="2547"/>
        <v>0</v>
      </c>
      <c r="AA1693" s="68" t="str">
        <f t="shared" si="2555"/>
        <v>A+INCORP J=</v>
      </c>
      <c r="AB1693" s="11">
        <f t="shared" si="2556"/>
        <v>44372</v>
      </c>
      <c r="AC1693" s="3"/>
      <c r="AD1693" s="1"/>
      <c r="AE1693" s="11"/>
      <c r="AF1693" s="5"/>
      <c r="AG1693" s="1"/>
      <c r="AH1693" s="1"/>
      <c r="AI1693" s="1"/>
      <c r="AJ1693" s="1"/>
      <c r="AK1693" s="10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5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5"/>
      <c r="HA1693" s="5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  <c r="IU1693" s="1"/>
      <c r="IV1693" s="1"/>
      <c r="IW1693" s="1"/>
      <c r="IX1693" s="1"/>
      <c r="IY1693" s="1"/>
      <c r="IZ1693" s="1"/>
      <c r="JA1693" s="1"/>
      <c r="JB1693" s="1"/>
      <c r="JC1693" s="1"/>
      <c r="JD1693" s="1"/>
      <c r="JE1693" s="1"/>
      <c r="JF1693" s="1"/>
      <c r="JG1693" s="1"/>
      <c r="JH1693" s="1"/>
      <c r="JI1693" s="1"/>
      <c r="JJ1693" s="1"/>
      <c r="JK1693" s="1"/>
      <c r="JL1693" s="1"/>
      <c r="JM1693" s="1"/>
      <c r="JN1693" s="1"/>
      <c r="JO1693" s="1"/>
      <c r="JP1693" s="1"/>
      <c r="JQ1693" s="1"/>
      <c r="JR1693" s="1"/>
      <c r="JS1693" s="1"/>
      <c r="JT1693" s="1"/>
      <c r="JU1693" s="1"/>
      <c r="JV1693" s="1"/>
      <c r="JW1693" s="1"/>
      <c r="JX1693" s="1"/>
      <c r="JY1693" s="3"/>
      <c r="JZ1693" s="1"/>
      <c r="KA1693" s="1"/>
      <c r="KB1693" s="1"/>
      <c r="KC1693" s="1"/>
      <c r="KD1693" s="1"/>
      <c r="KE1693" s="1"/>
    </row>
    <row r="1694" spans="1:291" x14ac:dyDescent="0.2">
      <c r="A1694" s="196">
        <f t="shared" si="2548"/>
        <v>44352</v>
      </c>
      <c r="B1694" s="66">
        <f t="shared" si="2539"/>
        <v>-8120.3537340900002</v>
      </c>
      <c r="C1694" s="66">
        <f t="shared" si="2537"/>
        <v>-8081.0187049899996</v>
      </c>
      <c r="D1694" s="77">
        <f t="shared" si="2549"/>
        <v>5692.31</v>
      </c>
      <c r="E1694" s="67">
        <f>VLOOKUP(A1693,[1]Plan1!$DQ$117:$DS$314,3)</f>
        <v>5739.56</v>
      </c>
      <c r="F1694" s="11">
        <f t="shared" si="2550"/>
        <v>44342</v>
      </c>
      <c r="G1694" s="73">
        <f t="shared" si="2540"/>
        <v>8.3006723105383262E-3</v>
      </c>
      <c r="H1694" s="11">
        <f t="shared" si="2551"/>
        <v>44372</v>
      </c>
      <c r="I1694" s="11">
        <f t="shared" si="2541"/>
        <v>44372</v>
      </c>
      <c r="J1694" s="1">
        <f t="shared" si="2552"/>
        <v>22</v>
      </c>
      <c r="K1694" s="1">
        <f t="shared" si="2553"/>
        <v>8</v>
      </c>
      <c r="L1694" s="66">
        <f t="shared" si="2542"/>
        <v>1.0030104900000001</v>
      </c>
      <c r="M1694" s="70">
        <f t="shared" si="2538"/>
        <v>1.0030997100000001</v>
      </c>
      <c r="N1694" s="70">
        <f t="shared" si="2532"/>
        <v>1.2007746962233905</v>
      </c>
      <c r="O1694" s="66">
        <f t="shared" si="2534"/>
        <v>1.20438961</v>
      </c>
      <c r="P1694" s="66">
        <f t="shared" si="2543"/>
        <v>-8105.3465309900002</v>
      </c>
      <c r="Q1694" s="74">
        <f t="shared" si="2544"/>
        <v>0</v>
      </c>
      <c r="R1694" s="75">
        <f t="shared" si="2535"/>
        <v>0</v>
      </c>
      <c r="S1694" s="66">
        <f t="shared" si="2536"/>
        <v>0</v>
      </c>
      <c r="T1694" s="10">
        <f t="shared" si="2554"/>
        <v>0.06</v>
      </c>
      <c r="U1694" s="74">
        <f t="shared" si="2533"/>
        <v>8</v>
      </c>
      <c r="V1694" s="74">
        <v>252</v>
      </c>
      <c r="W1694" s="70">
        <f t="shared" si="2545"/>
        <v>1.0018515189999999</v>
      </c>
      <c r="X1694" s="66">
        <f t="shared" si="2546"/>
        <v>-15.0072031</v>
      </c>
      <c r="Y1694" s="66">
        <v>0</v>
      </c>
      <c r="Z1694" s="67">
        <f t="shared" si="2547"/>
        <v>0</v>
      </c>
      <c r="AA1694" s="68" t="str">
        <f t="shared" si="2555"/>
        <v>A+INCORP J=</v>
      </c>
      <c r="AB1694" s="11">
        <f t="shared" si="2556"/>
        <v>44372</v>
      </c>
      <c r="AC1694" s="3"/>
      <c r="AD1694" s="1"/>
      <c r="AE1694" s="11"/>
      <c r="AF1694" s="5"/>
      <c r="AG1694" s="1"/>
      <c r="AH1694" s="1"/>
      <c r="AI1694" s="1"/>
      <c r="AJ1694" s="1"/>
      <c r="AK1694" s="10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5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5"/>
      <c r="HA1694" s="5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  <c r="IU1694" s="1"/>
      <c r="IV1694" s="1"/>
      <c r="IW1694" s="1"/>
      <c r="IX1694" s="1"/>
      <c r="IY1694" s="1"/>
      <c r="IZ1694" s="1"/>
      <c r="JA1694" s="1"/>
      <c r="JB1694" s="1"/>
      <c r="JC1694" s="1"/>
      <c r="JD1694" s="1"/>
      <c r="JE1694" s="1"/>
      <c r="JF1694" s="1"/>
      <c r="JG1694" s="1"/>
      <c r="JH1694" s="1"/>
      <c r="JI1694" s="1"/>
      <c r="JJ1694" s="1"/>
      <c r="JK1694" s="1"/>
      <c r="JL1694" s="1"/>
      <c r="JM1694" s="1"/>
      <c r="JN1694" s="1"/>
      <c r="JO1694" s="1"/>
      <c r="JP1694" s="1"/>
      <c r="JQ1694" s="1"/>
      <c r="JR1694" s="1"/>
      <c r="JS1694" s="1"/>
      <c r="JT1694" s="1"/>
      <c r="JU1694" s="1"/>
      <c r="JV1694" s="1"/>
      <c r="JW1694" s="1"/>
      <c r="JX1694" s="1"/>
      <c r="JY1694" s="3"/>
      <c r="JZ1694" s="1"/>
      <c r="KA1694" s="1"/>
      <c r="KB1694" s="1"/>
      <c r="KC1694" s="1"/>
      <c r="KD1694" s="1"/>
      <c r="KE1694" s="1"/>
    </row>
    <row r="1695" spans="1:291" x14ac:dyDescent="0.2">
      <c r="A1695" s="196">
        <f t="shared" si="2548"/>
        <v>44353</v>
      </c>
      <c r="B1695" s="66">
        <f t="shared" si="2539"/>
        <v>-8120.3537340900002</v>
      </c>
      <c r="C1695" s="66">
        <f t="shared" si="2537"/>
        <v>-8081.0187049899996</v>
      </c>
      <c r="D1695" s="77">
        <f t="shared" si="2549"/>
        <v>5692.31</v>
      </c>
      <c r="E1695" s="67">
        <f>VLOOKUP(A1694,[1]Plan1!$DQ$117:$DS$314,3)</f>
        <v>5739.56</v>
      </c>
      <c r="F1695" s="11">
        <f t="shared" si="2550"/>
        <v>44342</v>
      </c>
      <c r="G1695" s="73">
        <f t="shared" si="2540"/>
        <v>8.3006723105383262E-3</v>
      </c>
      <c r="H1695" s="11">
        <f t="shared" si="2551"/>
        <v>44372</v>
      </c>
      <c r="I1695" s="11">
        <f t="shared" si="2541"/>
        <v>44372</v>
      </c>
      <c r="J1695" s="1">
        <f t="shared" si="2552"/>
        <v>22</v>
      </c>
      <c r="K1695" s="1">
        <f t="shared" si="2553"/>
        <v>8</v>
      </c>
      <c r="L1695" s="66">
        <f t="shared" si="2542"/>
        <v>1.0030104900000001</v>
      </c>
      <c r="M1695" s="70">
        <f t="shared" si="2538"/>
        <v>1.0030997100000001</v>
      </c>
      <c r="N1695" s="70">
        <f t="shared" ref="N1695:N1745" si="2557">IF(I1695&gt;I1694,N1694*M1695,N1694)</f>
        <v>1.2007746962233905</v>
      </c>
      <c r="O1695" s="66">
        <f t="shared" si="2534"/>
        <v>1.20438961</v>
      </c>
      <c r="P1695" s="66">
        <f t="shared" si="2543"/>
        <v>-8105.3465309900002</v>
      </c>
      <c r="Q1695" s="74">
        <f t="shared" si="2544"/>
        <v>0</v>
      </c>
      <c r="R1695" s="75">
        <f t="shared" si="2535"/>
        <v>0</v>
      </c>
      <c r="S1695" s="66">
        <f t="shared" si="2536"/>
        <v>0</v>
      </c>
      <c r="T1695" s="10">
        <f t="shared" si="2554"/>
        <v>0.06</v>
      </c>
      <c r="U1695" s="74">
        <f t="shared" si="2533"/>
        <v>8</v>
      </c>
      <c r="V1695" s="74">
        <v>252</v>
      </c>
      <c r="W1695" s="70">
        <f t="shared" si="2545"/>
        <v>1.0018515189999999</v>
      </c>
      <c r="X1695" s="66">
        <f t="shared" si="2546"/>
        <v>-15.0072031</v>
      </c>
      <c r="Y1695" s="66">
        <v>0</v>
      </c>
      <c r="Z1695" s="67">
        <f t="shared" si="2547"/>
        <v>0</v>
      </c>
      <c r="AA1695" s="68" t="str">
        <f t="shared" si="2555"/>
        <v>A+INCORP J=</v>
      </c>
      <c r="AB1695" s="11">
        <f t="shared" si="2556"/>
        <v>44372</v>
      </c>
      <c r="AC1695" s="3"/>
      <c r="AD1695" s="1"/>
      <c r="AE1695" s="11"/>
      <c r="AF1695" s="5"/>
      <c r="AG1695" s="1"/>
      <c r="AH1695" s="1"/>
      <c r="AI1695" s="1"/>
      <c r="AJ1695" s="1"/>
      <c r="AK1695" s="10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5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5"/>
      <c r="HA1695" s="5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  <c r="IU1695" s="1"/>
      <c r="IV1695" s="1"/>
      <c r="IW1695" s="1"/>
      <c r="IX1695" s="1"/>
      <c r="IY1695" s="1"/>
      <c r="IZ1695" s="1"/>
      <c r="JA1695" s="1"/>
      <c r="JB1695" s="1"/>
      <c r="JC1695" s="1"/>
      <c r="JD1695" s="1"/>
      <c r="JE1695" s="1"/>
      <c r="JF1695" s="1"/>
      <c r="JG1695" s="1"/>
      <c r="JH1695" s="1"/>
      <c r="JI1695" s="1"/>
      <c r="JJ1695" s="1"/>
      <c r="JK1695" s="1"/>
      <c r="JL1695" s="1"/>
      <c r="JM1695" s="1"/>
      <c r="JN1695" s="1"/>
      <c r="JO1695" s="1"/>
      <c r="JP1695" s="1"/>
      <c r="JQ1695" s="1"/>
      <c r="JR1695" s="1"/>
      <c r="JS1695" s="1"/>
      <c r="JT1695" s="1"/>
      <c r="JU1695" s="1"/>
      <c r="JV1695" s="1"/>
      <c r="JW1695" s="1"/>
      <c r="JX1695" s="1"/>
      <c r="JY1695" s="3"/>
      <c r="JZ1695" s="1"/>
      <c r="KA1695" s="1"/>
      <c r="KB1695" s="1"/>
      <c r="KC1695" s="1"/>
      <c r="KD1695" s="1"/>
      <c r="KE1695" s="1"/>
    </row>
    <row r="1696" spans="1:291" x14ac:dyDescent="0.2">
      <c r="A1696" s="196">
        <f t="shared" si="2548"/>
        <v>44354</v>
      </c>
      <c r="B1696" s="66">
        <f t="shared" si="2539"/>
        <v>-8120.3537340900002</v>
      </c>
      <c r="C1696" s="66">
        <f t="shared" si="2537"/>
        <v>-8081.0187049899996</v>
      </c>
      <c r="D1696" s="77">
        <f t="shared" si="2549"/>
        <v>5692.31</v>
      </c>
      <c r="E1696" s="67">
        <f>VLOOKUP(A1695,[1]Plan1!$DQ$117:$DS$314,3)</f>
        <v>5739.56</v>
      </c>
      <c r="F1696" s="11">
        <f t="shared" si="2550"/>
        <v>44342</v>
      </c>
      <c r="G1696" s="73">
        <f t="shared" si="2540"/>
        <v>8.3006723105383262E-3</v>
      </c>
      <c r="H1696" s="11">
        <f t="shared" si="2551"/>
        <v>44372</v>
      </c>
      <c r="I1696" s="11">
        <f t="shared" si="2541"/>
        <v>44372</v>
      </c>
      <c r="J1696" s="1">
        <f t="shared" si="2552"/>
        <v>22</v>
      </c>
      <c r="K1696" s="1">
        <f t="shared" si="2553"/>
        <v>8</v>
      </c>
      <c r="L1696" s="66">
        <f t="shared" si="2542"/>
        <v>1.0030104900000001</v>
      </c>
      <c r="M1696" s="70">
        <f t="shared" si="2538"/>
        <v>1.0030997100000001</v>
      </c>
      <c r="N1696" s="70">
        <f t="shared" si="2557"/>
        <v>1.2007746962233905</v>
      </c>
      <c r="O1696" s="66">
        <f t="shared" si="2534"/>
        <v>1.20438961</v>
      </c>
      <c r="P1696" s="66">
        <f t="shared" si="2543"/>
        <v>-8105.3465309900002</v>
      </c>
      <c r="Q1696" s="74">
        <f t="shared" si="2544"/>
        <v>0</v>
      </c>
      <c r="R1696" s="75">
        <f t="shared" si="2535"/>
        <v>0</v>
      </c>
      <c r="S1696" s="66">
        <f t="shared" si="2536"/>
        <v>0</v>
      </c>
      <c r="T1696" s="10">
        <f t="shared" si="2554"/>
        <v>0.06</v>
      </c>
      <c r="U1696" s="74">
        <f t="shared" si="2533"/>
        <v>8</v>
      </c>
      <c r="V1696" s="74">
        <v>252</v>
      </c>
      <c r="W1696" s="70">
        <f t="shared" si="2545"/>
        <v>1.0018515189999999</v>
      </c>
      <c r="X1696" s="66">
        <f t="shared" si="2546"/>
        <v>-15.0072031</v>
      </c>
      <c r="Y1696" s="66">
        <v>0</v>
      </c>
      <c r="Z1696" s="67">
        <f t="shared" si="2547"/>
        <v>0</v>
      </c>
      <c r="AA1696" s="68" t="str">
        <f t="shared" si="2555"/>
        <v>A+INCORP J=</v>
      </c>
      <c r="AB1696" s="11">
        <f t="shared" si="2556"/>
        <v>44372</v>
      </c>
      <c r="AC1696" s="3"/>
      <c r="AD1696" s="1"/>
      <c r="AE1696" s="11"/>
      <c r="AF1696" s="5"/>
      <c r="AG1696" s="1"/>
      <c r="AH1696" s="1"/>
      <c r="AI1696" s="1"/>
      <c r="AJ1696" s="1"/>
      <c r="AK1696" s="10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5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5"/>
      <c r="HA1696" s="5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  <c r="IU1696" s="1"/>
      <c r="IV1696" s="1"/>
      <c r="IW1696" s="1"/>
      <c r="IX1696" s="1"/>
      <c r="IY1696" s="1"/>
      <c r="IZ1696" s="1"/>
      <c r="JA1696" s="1"/>
      <c r="JB1696" s="1"/>
      <c r="JC1696" s="1"/>
      <c r="JD1696" s="1"/>
      <c r="JE1696" s="1"/>
      <c r="JF1696" s="1"/>
      <c r="JG1696" s="1"/>
      <c r="JH1696" s="1"/>
      <c r="JI1696" s="1"/>
      <c r="JJ1696" s="1"/>
      <c r="JK1696" s="1"/>
      <c r="JL1696" s="1"/>
      <c r="JM1696" s="1"/>
      <c r="JN1696" s="1"/>
      <c r="JO1696" s="1"/>
      <c r="JP1696" s="1"/>
      <c r="JQ1696" s="1"/>
      <c r="JR1696" s="1"/>
      <c r="JS1696" s="1"/>
      <c r="JT1696" s="1"/>
      <c r="JU1696" s="1"/>
      <c r="JV1696" s="1"/>
      <c r="JW1696" s="1"/>
      <c r="JX1696" s="1"/>
      <c r="JY1696" s="3"/>
      <c r="JZ1696" s="1"/>
      <c r="KA1696" s="1"/>
      <c r="KB1696" s="1"/>
      <c r="KC1696" s="1"/>
      <c r="KD1696" s="1"/>
      <c r="KE1696" s="1"/>
    </row>
    <row r="1697" spans="1:291" x14ac:dyDescent="0.2">
      <c r="A1697" s="196">
        <f t="shared" si="2548"/>
        <v>44355</v>
      </c>
      <c r="B1697" s="66">
        <f t="shared" si="2539"/>
        <v>-8125.2839855100001</v>
      </c>
      <c r="C1697" s="66">
        <f t="shared" si="2537"/>
        <v>-8081.0187049899996</v>
      </c>
      <c r="D1697" s="77">
        <f t="shared" si="2549"/>
        <v>5692.31</v>
      </c>
      <c r="E1697" s="67">
        <f>VLOOKUP(A1696,[1]Plan1!$DQ$117:$DS$314,3)</f>
        <v>5739.56</v>
      </c>
      <c r="F1697" s="11">
        <f t="shared" si="2550"/>
        <v>44342</v>
      </c>
      <c r="G1697" s="73">
        <f t="shared" si="2540"/>
        <v>8.3006723105383262E-3</v>
      </c>
      <c r="H1697" s="11">
        <f t="shared" si="2551"/>
        <v>44372</v>
      </c>
      <c r="I1697" s="11">
        <f t="shared" si="2541"/>
        <v>44372</v>
      </c>
      <c r="J1697" s="1">
        <f t="shared" si="2552"/>
        <v>22</v>
      </c>
      <c r="K1697" s="1">
        <f t="shared" si="2553"/>
        <v>9</v>
      </c>
      <c r="L1697" s="66">
        <f t="shared" si="2542"/>
        <v>1.0033874300000001</v>
      </c>
      <c r="M1697" s="70">
        <f t="shared" si="2538"/>
        <v>1.0030997100000001</v>
      </c>
      <c r="N1697" s="70">
        <f t="shared" si="2557"/>
        <v>1.2007746962233905</v>
      </c>
      <c r="O1697" s="66">
        <f t="shared" si="2534"/>
        <v>1.2048422299999999</v>
      </c>
      <c r="P1697" s="66">
        <f t="shared" si="2543"/>
        <v>-8108.3925901800003</v>
      </c>
      <c r="Q1697" s="74">
        <f t="shared" si="2544"/>
        <v>0</v>
      </c>
      <c r="R1697" s="75">
        <f t="shared" si="2535"/>
        <v>0</v>
      </c>
      <c r="S1697" s="66">
        <f t="shared" si="2536"/>
        <v>0</v>
      </c>
      <c r="T1697" s="10">
        <f t="shared" si="2554"/>
        <v>0.06</v>
      </c>
      <c r="U1697" s="74">
        <f t="shared" si="2533"/>
        <v>9</v>
      </c>
      <c r="V1697" s="74">
        <v>252</v>
      </c>
      <c r="W1697" s="70">
        <f t="shared" si="2545"/>
        <v>1.0020831990000001</v>
      </c>
      <c r="X1697" s="66">
        <f t="shared" si="2546"/>
        <v>-16.891395330000002</v>
      </c>
      <c r="Y1697" s="66">
        <v>0</v>
      </c>
      <c r="Z1697" s="67">
        <f t="shared" si="2547"/>
        <v>0</v>
      </c>
      <c r="AA1697" s="68" t="str">
        <f t="shared" si="2555"/>
        <v>A+INCORP J=</v>
      </c>
      <c r="AB1697" s="11">
        <f t="shared" si="2556"/>
        <v>44372</v>
      </c>
      <c r="AC1697" s="3"/>
      <c r="AD1697" s="1"/>
      <c r="AE1697" s="11"/>
      <c r="AF1697" s="5"/>
      <c r="AG1697" s="1"/>
      <c r="AH1697" s="1"/>
      <c r="AI1697" s="1"/>
      <c r="AJ1697" s="1"/>
      <c r="AK1697" s="10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5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5"/>
      <c r="HA1697" s="5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  <c r="IU1697" s="1"/>
      <c r="IV1697" s="1"/>
      <c r="IW1697" s="1"/>
      <c r="IX1697" s="1"/>
      <c r="IY1697" s="1"/>
      <c r="IZ1697" s="1"/>
      <c r="JA1697" s="1"/>
      <c r="JB1697" s="1"/>
      <c r="JC1697" s="1"/>
      <c r="JD1697" s="1"/>
      <c r="JE1697" s="1"/>
      <c r="JF1697" s="1"/>
      <c r="JG1697" s="1"/>
      <c r="JH1697" s="1"/>
      <c r="JI1697" s="1"/>
      <c r="JJ1697" s="1"/>
      <c r="JK1697" s="1"/>
      <c r="JL1697" s="1"/>
      <c r="JM1697" s="1"/>
      <c r="JN1697" s="1"/>
      <c r="JO1697" s="1"/>
      <c r="JP1697" s="1"/>
      <c r="JQ1697" s="1"/>
      <c r="JR1697" s="1"/>
      <c r="JS1697" s="1"/>
      <c r="JT1697" s="1"/>
      <c r="JU1697" s="1"/>
      <c r="JV1697" s="1"/>
      <c r="JW1697" s="1"/>
      <c r="JX1697" s="1"/>
      <c r="JY1697" s="3"/>
      <c r="JZ1697" s="1"/>
      <c r="KA1697" s="1"/>
      <c r="KB1697" s="1"/>
      <c r="KC1697" s="1"/>
      <c r="KD1697" s="1"/>
      <c r="KE1697" s="1"/>
    </row>
    <row r="1698" spans="1:291" x14ac:dyDescent="0.2">
      <c r="A1698" s="196">
        <f t="shared" si="2548"/>
        <v>44356</v>
      </c>
      <c r="B1698" s="66">
        <f t="shared" si="2539"/>
        <v>-8130.2173094399996</v>
      </c>
      <c r="C1698" s="66">
        <f t="shared" si="2537"/>
        <v>-8081.0187049899996</v>
      </c>
      <c r="D1698" s="77">
        <f t="shared" si="2549"/>
        <v>5692.31</v>
      </c>
      <c r="E1698" s="67">
        <f>VLOOKUP(A1697,[1]Plan1!$DQ$117:$DS$314,3)</f>
        <v>5739.56</v>
      </c>
      <c r="F1698" s="11">
        <f t="shared" si="2550"/>
        <v>44342</v>
      </c>
      <c r="G1698" s="73">
        <f t="shared" si="2540"/>
        <v>8.3006723105383262E-3</v>
      </c>
      <c r="H1698" s="11">
        <f t="shared" si="2551"/>
        <v>44372</v>
      </c>
      <c r="I1698" s="11">
        <f t="shared" si="2541"/>
        <v>44372</v>
      </c>
      <c r="J1698" s="1">
        <f t="shared" si="2552"/>
        <v>22</v>
      </c>
      <c r="K1698" s="1">
        <f t="shared" si="2553"/>
        <v>10</v>
      </c>
      <c r="L1698" s="66">
        <f t="shared" si="2542"/>
        <v>1.00376452</v>
      </c>
      <c r="M1698" s="70">
        <f t="shared" si="2538"/>
        <v>1.0030997100000001</v>
      </c>
      <c r="N1698" s="70">
        <f t="shared" si="2557"/>
        <v>1.2007746962233905</v>
      </c>
      <c r="O1698" s="66">
        <f t="shared" si="2534"/>
        <v>1.20529503</v>
      </c>
      <c r="P1698" s="66">
        <f t="shared" si="2543"/>
        <v>-8111.4398615199998</v>
      </c>
      <c r="Q1698" s="74">
        <f t="shared" si="2544"/>
        <v>0</v>
      </c>
      <c r="R1698" s="75">
        <f t="shared" si="2535"/>
        <v>0</v>
      </c>
      <c r="S1698" s="66">
        <f t="shared" si="2536"/>
        <v>0</v>
      </c>
      <c r="T1698" s="10">
        <f t="shared" si="2554"/>
        <v>0.06</v>
      </c>
      <c r="U1698" s="74">
        <f t="shared" si="2533"/>
        <v>10</v>
      </c>
      <c r="V1698" s="74">
        <v>252</v>
      </c>
      <c r="W1698" s="70">
        <f t="shared" si="2545"/>
        <v>1.0023149339999999</v>
      </c>
      <c r="X1698" s="66">
        <f t="shared" si="2546"/>
        <v>-18.77744792</v>
      </c>
      <c r="Y1698" s="66">
        <v>0</v>
      </c>
      <c r="Z1698" s="67">
        <f t="shared" si="2547"/>
        <v>0</v>
      </c>
      <c r="AA1698" s="68" t="str">
        <f t="shared" si="2555"/>
        <v>A+INCORP J=</v>
      </c>
      <c r="AB1698" s="11">
        <f t="shared" si="2556"/>
        <v>44372</v>
      </c>
      <c r="AC1698" s="3"/>
      <c r="AD1698" s="1"/>
      <c r="AE1698" s="11"/>
      <c r="AF1698" s="5"/>
      <c r="AG1698" s="1"/>
      <c r="AH1698" s="1"/>
      <c r="AI1698" s="1"/>
      <c r="AJ1698" s="1"/>
      <c r="AK1698" s="10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5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5"/>
      <c r="HA1698" s="5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  <c r="IU1698" s="1"/>
      <c r="IV1698" s="1"/>
      <c r="IW1698" s="1"/>
      <c r="IX1698" s="1"/>
      <c r="IY1698" s="1"/>
      <c r="IZ1698" s="1"/>
      <c r="JA1698" s="1"/>
      <c r="JB1698" s="1"/>
      <c r="JC1698" s="1"/>
      <c r="JD1698" s="1"/>
      <c r="JE1698" s="1"/>
      <c r="JF1698" s="1"/>
      <c r="JG1698" s="1"/>
      <c r="JH1698" s="1"/>
      <c r="JI1698" s="1"/>
      <c r="JJ1698" s="1"/>
      <c r="JK1698" s="1"/>
      <c r="JL1698" s="1"/>
      <c r="JM1698" s="1"/>
      <c r="JN1698" s="1"/>
      <c r="JO1698" s="1"/>
      <c r="JP1698" s="1"/>
      <c r="JQ1698" s="1"/>
      <c r="JR1698" s="1"/>
      <c r="JS1698" s="1"/>
      <c r="JT1698" s="1"/>
      <c r="JU1698" s="1"/>
      <c r="JV1698" s="1"/>
      <c r="JW1698" s="1"/>
      <c r="JX1698" s="1"/>
      <c r="JY1698" s="3"/>
      <c r="JZ1698" s="1"/>
      <c r="KA1698" s="1"/>
      <c r="KB1698" s="1"/>
      <c r="KC1698" s="1"/>
      <c r="KD1698" s="1"/>
      <c r="KE1698" s="1"/>
    </row>
    <row r="1699" spans="1:291" x14ac:dyDescent="0.2">
      <c r="A1699" s="196">
        <f t="shared" si="2548"/>
        <v>44357</v>
      </c>
      <c r="B1699" s="66">
        <f t="shared" si="2539"/>
        <v>-8135.1536018699999</v>
      </c>
      <c r="C1699" s="66">
        <f t="shared" si="2537"/>
        <v>-8081.0187049899996</v>
      </c>
      <c r="D1699" s="77">
        <f t="shared" si="2549"/>
        <v>5692.31</v>
      </c>
      <c r="E1699" s="67">
        <f>VLOOKUP(A1698,[1]Plan1!$DQ$117:$DS$314,3)</f>
        <v>5739.56</v>
      </c>
      <c r="F1699" s="11">
        <f t="shared" si="2550"/>
        <v>44342</v>
      </c>
      <c r="G1699" s="73">
        <f t="shared" si="2540"/>
        <v>8.3006723105383262E-3</v>
      </c>
      <c r="H1699" s="11">
        <f t="shared" si="2551"/>
        <v>44372</v>
      </c>
      <c r="I1699" s="11">
        <f t="shared" si="2541"/>
        <v>44372</v>
      </c>
      <c r="J1699" s="1">
        <f t="shared" si="2552"/>
        <v>22</v>
      </c>
      <c r="K1699" s="1">
        <f t="shared" si="2553"/>
        <v>11</v>
      </c>
      <c r="L1699" s="66">
        <f t="shared" si="2542"/>
        <v>1.0041417500000001</v>
      </c>
      <c r="M1699" s="70">
        <f t="shared" si="2538"/>
        <v>1.0030997100000001</v>
      </c>
      <c r="N1699" s="70">
        <f t="shared" si="2557"/>
        <v>1.2007746962233905</v>
      </c>
      <c r="O1699" s="66">
        <f t="shared" si="2534"/>
        <v>1.205748</v>
      </c>
      <c r="P1699" s="66">
        <f t="shared" si="2543"/>
        <v>-8114.4882642100001</v>
      </c>
      <c r="Q1699" s="74">
        <f t="shared" si="2544"/>
        <v>0</v>
      </c>
      <c r="R1699" s="75">
        <f t="shared" si="2535"/>
        <v>0</v>
      </c>
      <c r="S1699" s="66">
        <f t="shared" si="2536"/>
        <v>0</v>
      </c>
      <c r="T1699" s="10">
        <f t="shared" si="2554"/>
        <v>0.06</v>
      </c>
      <c r="U1699" s="74">
        <f t="shared" si="2533"/>
        <v>11</v>
      </c>
      <c r="V1699" s="74">
        <v>252</v>
      </c>
      <c r="W1699" s="70">
        <f t="shared" si="2545"/>
        <v>1.0025467210000001</v>
      </c>
      <c r="X1699" s="66">
        <f t="shared" si="2546"/>
        <v>-20.665337659999999</v>
      </c>
      <c r="Y1699" s="66">
        <v>0</v>
      </c>
      <c r="Z1699" s="67">
        <f t="shared" si="2547"/>
        <v>0</v>
      </c>
      <c r="AA1699" s="68" t="str">
        <f t="shared" si="2555"/>
        <v>A+INCORP J=</v>
      </c>
      <c r="AB1699" s="11">
        <f t="shared" si="2556"/>
        <v>44372</v>
      </c>
      <c r="AC1699" s="3"/>
      <c r="AD1699" s="1"/>
      <c r="AE1699" s="11"/>
      <c r="AF1699" s="5"/>
      <c r="AG1699" s="1"/>
      <c r="AH1699" s="1"/>
      <c r="AI1699" s="1"/>
      <c r="AJ1699" s="1"/>
      <c r="AK1699" s="10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5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5"/>
      <c r="HA1699" s="5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  <c r="IU1699" s="1"/>
      <c r="IV1699" s="1"/>
      <c r="IW1699" s="1"/>
      <c r="IX1699" s="1"/>
      <c r="IY1699" s="1"/>
      <c r="IZ1699" s="1"/>
      <c r="JA1699" s="1"/>
      <c r="JB1699" s="1"/>
      <c r="JC1699" s="1"/>
      <c r="JD1699" s="1"/>
      <c r="JE1699" s="1"/>
      <c r="JF1699" s="1"/>
      <c r="JG1699" s="1"/>
      <c r="JH1699" s="1"/>
      <c r="JI1699" s="1"/>
      <c r="JJ1699" s="1"/>
      <c r="JK1699" s="1"/>
      <c r="JL1699" s="1"/>
      <c r="JM1699" s="1"/>
      <c r="JN1699" s="1"/>
      <c r="JO1699" s="1"/>
      <c r="JP1699" s="1"/>
      <c r="JQ1699" s="1"/>
      <c r="JR1699" s="1"/>
      <c r="JS1699" s="1"/>
      <c r="JT1699" s="1"/>
      <c r="JU1699" s="1"/>
      <c r="JV1699" s="1"/>
      <c r="JW1699" s="1"/>
      <c r="JX1699" s="1"/>
      <c r="JY1699" s="3"/>
      <c r="JZ1699" s="1"/>
      <c r="KA1699" s="1"/>
      <c r="KB1699" s="1"/>
      <c r="KC1699" s="1"/>
      <c r="KD1699" s="1"/>
      <c r="KE1699" s="1"/>
    </row>
    <row r="1700" spans="1:291" x14ac:dyDescent="0.2">
      <c r="A1700" s="196">
        <f t="shared" si="2548"/>
        <v>44358</v>
      </c>
      <c r="B1700" s="66">
        <f t="shared" si="2539"/>
        <v>-8140.0929694500001</v>
      </c>
      <c r="C1700" s="66">
        <f t="shared" si="2537"/>
        <v>-8081.0187049899996</v>
      </c>
      <c r="D1700" s="77">
        <f t="shared" si="2549"/>
        <v>5692.31</v>
      </c>
      <c r="E1700" s="67">
        <f>VLOOKUP(A1699,[1]Plan1!$DQ$117:$DS$314,3)</f>
        <v>5739.56</v>
      </c>
      <c r="F1700" s="11">
        <f t="shared" si="2550"/>
        <v>44342</v>
      </c>
      <c r="G1700" s="73">
        <f t="shared" si="2540"/>
        <v>8.3006723105383262E-3</v>
      </c>
      <c r="H1700" s="11">
        <f t="shared" si="2551"/>
        <v>44372</v>
      </c>
      <c r="I1700" s="11">
        <f t="shared" si="2541"/>
        <v>44372</v>
      </c>
      <c r="J1700" s="1">
        <f t="shared" si="2552"/>
        <v>22</v>
      </c>
      <c r="K1700" s="1">
        <f t="shared" si="2553"/>
        <v>12</v>
      </c>
      <c r="L1700" s="66">
        <f t="shared" si="2542"/>
        <v>1.00451913</v>
      </c>
      <c r="M1700" s="70">
        <f t="shared" si="2538"/>
        <v>1.0030997100000001</v>
      </c>
      <c r="N1700" s="70">
        <f t="shared" si="2557"/>
        <v>1.2007746962233905</v>
      </c>
      <c r="O1700" s="66">
        <f t="shared" si="2534"/>
        <v>1.2062011500000001</v>
      </c>
      <c r="P1700" s="66">
        <f t="shared" si="2543"/>
        <v>-8117.5378790499999</v>
      </c>
      <c r="Q1700" s="74">
        <f t="shared" si="2544"/>
        <v>0</v>
      </c>
      <c r="R1700" s="75">
        <f t="shared" si="2535"/>
        <v>0</v>
      </c>
      <c r="S1700" s="66">
        <f t="shared" si="2536"/>
        <v>0</v>
      </c>
      <c r="T1700" s="10">
        <f t="shared" si="2554"/>
        <v>0.06</v>
      </c>
      <c r="U1700" s="74">
        <f t="shared" si="2533"/>
        <v>12</v>
      </c>
      <c r="V1700" s="74">
        <v>252</v>
      </c>
      <c r="W1700" s="70">
        <f t="shared" si="2545"/>
        <v>1.0027785629999999</v>
      </c>
      <c r="X1700" s="66">
        <f t="shared" si="2546"/>
        <v>-22.555090400000001</v>
      </c>
      <c r="Y1700" s="66">
        <v>0</v>
      </c>
      <c r="Z1700" s="67">
        <f t="shared" si="2547"/>
        <v>0</v>
      </c>
      <c r="AA1700" s="68" t="str">
        <f t="shared" si="2555"/>
        <v>A+INCORP J=</v>
      </c>
      <c r="AB1700" s="11">
        <f t="shared" si="2556"/>
        <v>44372</v>
      </c>
      <c r="AC1700" s="3"/>
      <c r="AD1700" s="1"/>
      <c r="AE1700" s="11"/>
      <c r="AF1700" s="5"/>
      <c r="AG1700" s="1"/>
      <c r="AH1700" s="1"/>
      <c r="AI1700" s="1"/>
      <c r="AJ1700" s="1"/>
      <c r="AK1700" s="10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5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5"/>
      <c r="HA1700" s="5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  <c r="IU1700" s="1"/>
      <c r="IV1700" s="1"/>
      <c r="IW1700" s="1"/>
      <c r="IX1700" s="1"/>
      <c r="IY1700" s="1"/>
      <c r="IZ1700" s="1"/>
      <c r="JA1700" s="1"/>
      <c r="JB1700" s="1"/>
      <c r="JC1700" s="1"/>
      <c r="JD1700" s="1"/>
      <c r="JE1700" s="1"/>
      <c r="JF1700" s="1"/>
      <c r="JG1700" s="1"/>
      <c r="JH1700" s="1"/>
      <c r="JI1700" s="1"/>
      <c r="JJ1700" s="1"/>
      <c r="JK1700" s="1"/>
      <c r="JL1700" s="1"/>
      <c r="JM1700" s="1"/>
      <c r="JN1700" s="1"/>
      <c r="JO1700" s="1"/>
      <c r="JP1700" s="1"/>
      <c r="JQ1700" s="1"/>
      <c r="JR1700" s="1"/>
      <c r="JS1700" s="1"/>
      <c r="JT1700" s="1"/>
      <c r="JU1700" s="1"/>
      <c r="JV1700" s="1"/>
      <c r="JW1700" s="1"/>
      <c r="JX1700" s="1"/>
      <c r="JY1700" s="3"/>
      <c r="JZ1700" s="1"/>
      <c r="KA1700" s="1"/>
      <c r="KB1700" s="1"/>
      <c r="KC1700" s="1"/>
      <c r="KD1700" s="1"/>
      <c r="KE1700" s="1"/>
    </row>
    <row r="1701" spans="1:291" x14ac:dyDescent="0.2">
      <c r="A1701" s="196">
        <f t="shared" si="2548"/>
        <v>44359</v>
      </c>
      <c r="B1701" s="66">
        <f t="shared" si="2539"/>
        <v>-8145.0352351600004</v>
      </c>
      <c r="C1701" s="66">
        <f t="shared" si="2537"/>
        <v>-8081.0187049899996</v>
      </c>
      <c r="D1701" s="77">
        <f t="shared" si="2549"/>
        <v>5692.31</v>
      </c>
      <c r="E1701" s="67">
        <f>VLOOKUP(A1700,[1]Plan1!$DQ$117:$DS$314,3)</f>
        <v>5739.56</v>
      </c>
      <c r="F1701" s="11">
        <f t="shared" si="2550"/>
        <v>44342</v>
      </c>
      <c r="G1701" s="73">
        <f t="shared" si="2540"/>
        <v>8.3006723105383262E-3</v>
      </c>
      <c r="H1701" s="11">
        <f t="shared" si="2551"/>
        <v>44372</v>
      </c>
      <c r="I1701" s="11">
        <f t="shared" si="2541"/>
        <v>44372</v>
      </c>
      <c r="J1701" s="1">
        <f t="shared" si="2552"/>
        <v>22</v>
      </c>
      <c r="K1701" s="1">
        <f t="shared" si="2553"/>
        <v>13</v>
      </c>
      <c r="L1701" s="66">
        <f t="shared" si="2542"/>
        <v>1.0048966399999999</v>
      </c>
      <c r="M1701" s="70">
        <f t="shared" si="2538"/>
        <v>1.0030997100000001</v>
      </c>
      <c r="N1701" s="70">
        <f t="shared" si="2557"/>
        <v>1.2007746962233905</v>
      </c>
      <c r="O1701" s="66">
        <f t="shared" si="2534"/>
        <v>1.20665445</v>
      </c>
      <c r="P1701" s="66">
        <f t="shared" si="2543"/>
        <v>-8120.5885444200003</v>
      </c>
      <c r="Q1701" s="74">
        <f t="shared" si="2544"/>
        <v>0</v>
      </c>
      <c r="R1701" s="75">
        <f t="shared" si="2535"/>
        <v>0</v>
      </c>
      <c r="S1701" s="66">
        <f t="shared" si="2536"/>
        <v>0</v>
      </c>
      <c r="T1701" s="10">
        <f t="shared" si="2554"/>
        <v>0.06</v>
      </c>
      <c r="U1701" s="74">
        <f t="shared" ref="U1701:U1745" si="2558">IF(Q1700&gt;0,1,IF(K1701=K1700,U1700,U1700+1))</f>
        <v>13</v>
      </c>
      <c r="V1701" s="74">
        <v>252</v>
      </c>
      <c r="W1701" s="70">
        <f t="shared" si="2545"/>
        <v>1.0030104580000001</v>
      </c>
      <c r="X1701" s="66">
        <f t="shared" si="2546"/>
        <v>-24.446690740000001</v>
      </c>
      <c r="Y1701" s="66">
        <v>0</v>
      </c>
      <c r="Z1701" s="67">
        <f t="shared" si="2547"/>
        <v>0</v>
      </c>
      <c r="AA1701" s="68" t="str">
        <f t="shared" si="2555"/>
        <v>A+INCORP J=</v>
      </c>
      <c r="AB1701" s="11">
        <f t="shared" si="2556"/>
        <v>44372</v>
      </c>
      <c r="AC1701" s="3"/>
      <c r="AD1701" s="1"/>
      <c r="AE1701" s="11"/>
      <c r="AF1701" s="5"/>
      <c r="AG1701" s="1"/>
      <c r="AH1701" s="1"/>
      <c r="AI1701" s="1"/>
      <c r="AJ1701" s="1"/>
      <c r="AK1701" s="10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5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5"/>
      <c r="HA1701" s="5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  <c r="IW1701" s="1"/>
      <c r="IX1701" s="1"/>
      <c r="IY1701" s="1"/>
      <c r="IZ1701" s="1"/>
      <c r="JA1701" s="1"/>
      <c r="JB1701" s="1"/>
      <c r="JC1701" s="1"/>
      <c r="JD1701" s="1"/>
      <c r="JE1701" s="1"/>
      <c r="JF1701" s="1"/>
      <c r="JG1701" s="1"/>
      <c r="JH1701" s="1"/>
      <c r="JI1701" s="1"/>
      <c r="JJ1701" s="1"/>
      <c r="JK1701" s="1"/>
      <c r="JL1701" s="1"/>
      <c r="JM1701" s="1"/>
      <c r="JN1701" s="1"/>
      <c r="JO1701" s="1"/>
      <c r="JP1701" s="1"/>
      <c r="JQ1701" s="1"/>
      <c r="JR1701" s="1"/>
      <c r="JS1701" s="1"/>
      <c r="JT1701" s="1"/>
      <c r="JU1701" s="1"/>
      <c r="JV1701" s="1"/>
      <c r="JW1701" s="1"/>
      <c r="JX1701" s="1"/>
      <c r="JY1701" s="3"/>
      <c r="JZ1701" s="1"/>
      <c r="KA1701" s="1"/>
      <c r="KB1701" s="1"/>
      <c r="KC1701" s="1"/>
      <c r="KD1701" s="1"/>
      <c r="KE1701" s="1"/>
    </row>
    <row r="1702" spans="1:291" x14ac:dyDescent="0.2">
      <c r="A1702" s="196">
        <f t="shared" si="2548"/>
        <v>44360</v>
      </c>
      <c r="B1702" s="66">
        <f t="shared" si="2539"/>
        <v>-8145.0352351600004</v>
      </c>
      <c r="C1702" s="66">
        <f t="shared" si="2537"/>
        <v>-8081.0187049899996</v>
      </c>
      <c r="D1702" s="77">
        <f t="shared" si="2549"/>
        <v>5692.31</v>
      </c>
      <c r="E1702" s="67">
        <f>VLOOKUP(A1701,[1]Plan1!$DQ$117:$DS$314,3)</f>
        <v>5739.56</v>
      </c>
      <c r="F1702" s="11">
        <f t="shared" si="2550"/>
        <v>44342</v>
      </c>
      <c r="G1702" s="73">
        <f t="shared" si="2540"/>
        <v>8.3006723105383262E-3</v>
      </c>
      <c r="H1702" s="11">
        <f t="shared" si="2551"/>
        <v>44372</v>
      </c>
      <c r="I1702" s="11">
        <f t="shared" si="2541"/>
        <v>44372</v>
      </c>
      <c r="J1702" s="1">
        <f t="shared" si="2552"/>
        <v>22</v>
      </c>
      <c r="K1702" s="1">
        <f t="shared" si="2553"/>
        <v>13</v>
      </c>
      <c r="L1702" s="66">
        <f t="shared" si="2542"/>
        <v>1.0048966399999999</v>
      </c>
      <c r="M1702" s="70">
        <f t="shared" si="2538"/>
        <v>1.0030997100000001</v>
      </c>
      <c r="N1702" s="70">
        <f t="shared" si="2557"/>
        <v>1.2007746962233905</v>
      </c>
      <c r="O1702" s="66">
        <f t="shared" si="2534"/>
        <v>1.20665445</v>
      </c>
      <c r="P1702" s="66">
        <f t="shared" si="2543"/>
        <v>-8120.5885444200003</v>
      </c>
      <c r="Q1702" s="74">
        <f t="shared" si="2544"/>
        <v>0</v>
      </c>
      <c r="R1702" s="75">
        <f t="shared" si="2535"/>
        <v>0</v>
      </c>
      <c r="S1702" s="66">
        <f t="shared" si="2536"/>
        <v>0</v>
      </c>
      <c r="T1702" s="10">
        <f t="shared" si="2554"/>
        <v>0.06</v>
      </c>
      <c r="U1702" s="74">
        <f t="shared" si="2558"/>
        <v>13</v>
      </c>
      <c r="V1702" s="74">
        <v>252</v>
      </c>
      <c r="W1702" s="70">
        <f t="shared" si="2545"/>
        <v>1.0030104580000001</v>
      </c>
      <c r="X1702" s="66">
        <f t="shared" si="2546"/>
        <v>-24.446690740000001</v>
      </c>
      <c r="Y1702" s="66">
        <v>0</v>
      </c>
      <c r="Z1702" s="67">
        <f t="shared" si="2547"/>
        <v>0</v>
      </c>
      <c r="AA1702" s="68" t="str">
        <f t="shared" si="2555"/>
        <v>A+INCORP J=</v>
      </c>
      <c r="AB1702" s="11">
        <f t="shared" si="2556"/>
        <v>44372</v>
      </c>
      <c r="AC1702" s="3"/>
      <c r="AD1702" s="1"/>
      <c r="AE1702" s="11"/>
      <c r="AF1702" s="5"/>
      <c r="AG1702" s="1"/>
      <c r="AH1702" s="1"/>
      <c r="AI1702" s="1"/>
      <c r="AJ1702" s="1"/>
      <c r="AK1702" s="10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5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5"/>
      <c r="HA1702" s="5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  <c r="IW1702" s="1"/>
      <c r="IX1702" s="1"/>
      <c r="IY1702" s="1"/>
      <c r="IZ1702" s="1"/>
      <c r="JA1702" s="1"/>
      <c r="JB1702" s="1"/>
      <c r="JC1702" s="1"/>
      <c r="JD1702" s="1"/>
      <c r="JE1702" s="1"/>
      <c r="JF1702" s="1"/>
      <c r="JG1702" s="1"/>
      <c r="JH1702" s="1"/>
      <c r="JI1702" s="1"/>
      <c r="JJ1702" s="1"/>
      <c r="JK1702" s="1"/>
      <c r="JL1702" s="1"/>
      <c r="JM1702" s="1"/>
      <c r="JN1702" s="1"/>
      <c r="JO1702" s="1"/>
      <c r="JP1702" s="1"/>
      <c r="JQ1702" s="1"/>
      <c r="JR1702" s="1"/>
      <c r="JS1702" s="1"/>
      <c r="JT1702" s="1"/>
      <c r="JU1702" s="1"/>
      <c r="JV1702" s="1"/>
      <c r="JW1702" s="1"/>
      <c r="JX1702" s="1"/>
      <c r="JY1702" s="3"/>
      <c r="JZ1702" s="1"/>
      <c r="KA1702" s="1"/>
      <c r="KB1702" s="1"/>
      <c r="KC1702" s="1"/>
      <c r="KD1702" s="1"/>
      <c r="KE1702" s="1"/>
    </row>
    <row r="1703" spans="1:291" x14ac:dyDescent="0.2">
      <c r="A1703" s="196">
        <f t="shared" si="2548"/>
        <v>44361</v>
      </c>
      <c r="B1703" s="66">
        <f t="shared" si="2539"/>
        <v>-8145.0352351600004</v>
      </c>
      <c r="C1703" s="66">
        <f t="shared" si="2537"/>
        <v>-8081.0187049899996</v>
      </c>
      <c r="D1703" s="77">
        <f t="shared" si="2549"/>
        <v>5692.31</v>
      </c>
      <c r="E1703" s="67">
        <f>VLOOKUP(A1702,[1]Plan1!$DQ$117:$DS$314,3)</f>
        <v>5739.56</v>
      </c>
      <c r="F1703" s="11">
        <f t="shared" si="2550"/>
        <v>44342</v>
      </c>
      <c r="G1703" s="73">
        <f t="shared" si="2540"/>
        <v>8.3006723105383262E-3</v>
      </c>
      <c r="H1703" s="11">
        <f t="shared" si="2551"/>
        <v>44372</v>
      </c>
      <c r="I1703" s="11">
        <f t="shared" si="2541"/>
        <v>44372</v>
      </c>
      <c r="J1703" s="1">
        <f t="shared" si="2552"/>
        <v>22</v>
      </c>
      <c r="K1703" s="1">
        <f t="shared" si="2553"/>
        <v>13</v>
      </c>
      <c r="L1703" s="66">
        <f t="shared" si="2542"/>
        <v>1.0048966399999999</v>
      </c>
      <c r="M1703" s="70">
        <f t="shared" si="2538"/>
        <v>1.0030997100000001</v>
      </c>
      <c r="N1703" s="70">
        <f t="shared" si="2557"/>
        <v>1.2007746962233905</v>
      </c>
      <c r="O1703" s="66">
        <f t="shared" si="2534"/>
        <v>1.20665445</v>
      </c>
      <c r="P1703" s="66">
        <f t="shared" si="2543"/>
        <v>-8120.5885444200003</v>
      </c>
      <c r="Q1703" s="74">
        <f t="shared" si="2544"/>
        <v>0</v>
      </c>
      <c r="R1703" s="75">
        <f t="shared" si="2535"/>
        <v>0</v>
      </c>
      <c r="S1703" s="66">
        <f t="shared" si="2536"/>
        <v>0</v>
      </c>
      <c r="T1703" s="10">
        <f t="shared" si="2554"/>
        <v>0.06</v>
      </c>
      <c r="U1703" s="74">
        <f t="shared" si="2558"/>
        <v>13</v>
      </c>
      <c r="V1703" s="74">
        <v>252</v>
      </c>
      <c r="W1703" s="70">
        <f t="shared" si="2545"/>
        <v>1.0030104580000001</v>
      </c>
      <c r="X1703" s="66">
        <f t="shared" si="2546"/>
        <v>-24.446690740000001</v>
      </c>
      <c r="Y1703" s="66">
        <v>0</v>
      </c>
      <c r="Z1703" s="67">
        <f t="shared" si="2547"/>
        <v>0</v>
      </c>
      <c r="AA1703" s="68" t="str">
        <f t="shared" si="2555"/>
        <v>A+INCORP J=</v>
      </c>
      <c r="AB1703" s="11">
        <f t="shared" si="2556"/>
        <v>44372</v>
      </c>
      <c r="AC1703" s="3"/>
      <c r="AD1703" s="1"/>
      <c r="AE1703" s="11"/>
      <c r="AF1703" s="5"/>
      <c r="AG1703" s="1"/>
      <c r="AH1703" s="1"/>
      <c r="AI1703" s="1"/>
      <c r="AJ1703" s="1"/>
      <c r="AK1703" s="10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5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5"/>
      <c r="HA1703" s="5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  <c r="IU1703" s="1"/>
      <c r="IV1703" s="1"/>
      <c r="IW1703" s="1"/>
      <c r="IX1703" s="1"/>
      <c r="IY1703" s="1"/>
      <c r="IZ1703" s="1"/>
      <c r="JA1703" s="1"/>
      <c r="JB1703" s="1"/>
      <c r="JC1703" s="1"/>
      <c r="JD1703" s="1"/>
      <c r="JE1703" s="1"/>
      <c r="JF1703" s="1"/>
      <c r="JG1703" s="1"/>
      <c r="JH1703" s="1"/>
      <c r="JI1703" s="1"/>
      <c r="JJ1703" s="1"/>
      <c r="JK1703" s="1"/>
      <c r="JL1703" s="1"/>
      <c r="JM1703" s="1"/>
      <c r="JN1703" s="1"/>
      <c r="JO1703" s="1"/>
      <c r="JP1703" s="1"/>
      <c r="JQ1703" s="1"/>
      <c r="JR1703" s="1"/>
      <c r="JS1703" s="1"/>
      <c r="JT1703" s="1"/>
      <c r="JU1703" s="1"/>
      <c r="JV1703" s="1"/>
      <c r="JW1703" s="1"/>
      <c r="JX1703" s="1"/>
      <c r="JY1703" s="3"/>
      <c r="JZ1703" s="1"/>
      <c r="KA1703" s="1"/>
      <c r="KB1703" s="1"/>
      <c r="KC1703" s="1"/>
      <c r="KD1703" s="1"/>
      <c r="KE1703" s="1"/>
    </row>
    <row r="1704" spans="1:291" x14ac:dyDescent="0.2">
      <c r="A1704" s="196">
        <f t="shared" si="2548"/>
        <v>44362</v>
      </c>
      <c r="B1704" s="66">
        <f t="shared" si="2539"/>
        <v>-8149.9805704999999</v>
      </c>
      <c r="C1704" s="66">
        <f t="shared" si="2537"/>
        <v>-8081.0187049899996</v>
      </c>
      <c r="D1704" s="77">
        <f t="shared" si="2549"/>
        <v>5692.31</v>
      </c>
      <c r="E1704" s="67">
        <f>VLOOKUP(A1703,[1]Plan1!$DQ$117:$DS$314,3)</f>
        <v>5739.56</v>
      </c>
      <c r="F1704" s="11">
        <f t="shared" si="2550"/>
        <v>44342</v>
      </c>
      <c r="G1704" s="73">
        <f t="shared" si="2540"/>
        <v>8.3006723105383262E-3</v>
      </c>
      <c r="H1704" s="11">
        <f t="shared" si="2551"/>
        <v>44372</v>
      </c>
      <c r="I1704" s="11">
        <f t="shared" si="2541"/>
        <v>44372</v>
      </c>
      <c r="J1704" s="1">
        <f t="shared" si="2552"/>
        <v>22</v>
      </c>
      <c r="K1704" s="1">
        <f t="shared" si="2553"/>
        <v>14</v>
      </c>
      <c r="L1704" s="66">
        <f t="shared" si="2542"/>
        <v>1.0052743</v>
      </c>
      <c r="M1704" s="70">
        <f t="shared" si="2538"/>
        <v>1.0030997100000001</v>
      </c>
      <c r="N1704" s="70">
        <f t="shared" si="2557"/>
        <v>1.2007746962233905</v>
      </c>
      <c r="O1704" s="66">
        <f t="shared" si="2534"/>
        <v>1.20710794</v>
      </c>
      <c r="P1704" s="66">
        <f t="shared" si="2543"/>
        <v>-8123.6404219400001</v>
      </c>
      <c r="Q1704" s="74">
        <f t="shared" si="2544"/>
        <v>0</v>
      </c>
      <c r="R1704" s="75">
        <f t="shared" si="2535"/>
        <v>0</v>
      </c>
      <c r="S1704" s="66">
        <f t="shared" si="2536"/>
        <v>0</v>
      </c>
      <c r="T1704" s="10">
        <f t="shared" si="2554"/>
        <v>0.06</v>
      </c>
      <c r="U1704" s="74">
        <f t="shared" si="2558"/>
        <v>14</v>
      </c>
      <c r="V1704" s="74">
        <v>252</v>
      </c>
      <c r="W1704" s="70">
        <f t="shared" si="2545"/>
        <v>1.0032424069999999</v>
      </c>
      <c r="X1704" s="66">
        <f t="shared" si="2546"/>
        <v>-26.340148559999999</v>
      </c>
      <c r="Y1704" s="66">
        <v>0</v>
      </c>
      <c r="Z1704" s="67">
        <f t="shared" si="2547"/>
        <v>0</v>
      </c>
      <c r="AA1704" s="68" t="str">
        <f t="shared" si="2555"/>
        <v>A+INCORP J=</v>
      </c>
      <c r="AB1704" s="11">
        <f t="shared" si="2556"/>
        <v>44372</v>
      </c>
      <c r="AC1704" s="3"/>
      <c r="AD1704" s="1"/>
      <c r="AE1704" s="11"/>
      <c r="AF1704" s="5"/>
      <c r="AG1704" s="1"/>
      <c r="AH1704" s="1"/>
      <c r="AI1704" s="1"/>
      <c r="AJ1704" s="1"/>
      <c r="AK1704" s="10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5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5"/>
      <c r="HA1704" s="5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  <c r="IW1704" s="1"/>
      <c r="IX1704" s="1"/>
      <c r="IY1704" s="1"/>
      <c r="IZ1704" s="1"/>
      <c r="JA1704" s="1"/>
      <c r="JB1704" s="1"/>
      <c r="JC1704" s="1"/>
      <c r="JD1704" s="1"/>
      <c r="JE1704" s="1"/>
      <c r="JF1704" s="1"/>
      <c r="JG1704" s="1"/>
      <c r="JH1704" s="1"/>
      <c r="JI1704" s="1"/>
      <c r="JJ1704" s="1"/>
      <c r="JK1704" s="1"/>
      <c r="JL1704" s="1"/>
      <c r="JM1704" s="1"/>
      <c r="JN1704" s="1"/>
      <c r="JO1704" s="1"/>
      <c r="JP1704" s="1"/>
      <c r="JQ1704" s="1"/>
      <c r="JR1704" s="1"/>
      <c r="JS1704" s="1"/>
      <c r="JT1704" s="1"/>
      <c r="JU1704" s="1"/>
      <c r="JV1704" s="1"/>
      <c r="JW1704" s="1"/>
      <c r="JX1704" s="1"/>
      <c r="JY1704" s="3"/>
      <c r="JZ1704" s="1"/>
      <c r="KA1704" s="1"/>
      <c r="KB1704" s="1"/>
      <c r="KC1704" s="1"/>
      <c r="KD1704" s="1"/>
      <c r="KE1704" s="1"/>
    </row>
    <row r="1705" spans="1:291" x14ac:dyDescent="0.2">
      <c r="A1705" s="196">
        <f t="shared" si="2548"/>
        <v>44363</v>
      </c>
      <c r="B1705" s="66">
        <f t="shared" si="2539"/>
        <v>-8154.9288876000001</v>
      </c>
      <c r="C1705" s="66">
        <f t="shared" si="2537"/>
        <v>-8081.0187049899996</v>
      </c>
      <c r="D1705" s="77">
        <f t="shared" si="2549"/>
        <v>5692.31</v>
      </c>
      <c r="E1705" s="67">
        <f>VLOOKUP(A1704,[1]Plan1!$DQ$117:$DS$314,3)</f>
        <v>5739.56</v>
      </c>
      <c r="F1705" s="11">
        <f t="shared" si="2550"/>
        <v>44342</v>
      </c>
      <c r="G1705" s="73">
        <f t="shared" si="2540"/>
        <v>8.3006723105383262E-3</v>
      </c>
      <c r="H1705" s="11">
        <f t="shared" si="2551"/>
        <v>44372</v>
      </c>
      <c r="I1705" s="11">
        <f t="shared" si="2541"/>
        <v>44372</v>
      </c>
      <c r="J1705" s="1">
        <f t="shared" si="2552"/>
        <v>22</v>
      </c>
      <c r="K1705" s="1">
        <f t="shared" si="2553"/>
        <v>15</v>
      </c>
      <c r="L1705" s="66">
        <f t="shared" si="2542"/>
        <v>1.0056521</v>
      </c>
      <c r="M1705" s="70">
        <f t="shared" si="2538"/>
        <v>1.0030997100000001</v>
      </c>
      <c r="N1705" s="70">
        <f t="shared" si="2557"/>
        <v>1.2007746962233905</v>
      </c>
      <c r="O1705" s="66">
        <f t="shared" ref="O1705:O1745" si="2559">TRUNC(TRUNC((L1705*N1705),15),8)</f>
        <v>1.2075615900000001</v>
      </c>
      <c r="P1705" s="66">
        <f t="shared" si="2543"/>
        <v>-8126.6934308099999</v>
      </c>
      <c r="Q1705" s="74">
        <f t="shared" si="2544"/>
        <v>0</v>
      </c>
      <c r="R1705" s="75">
        <f t="shared" ref="R1705:R1745" si="2560">IF(Q1705&gt;0,(S1705/C1705),0)</f>
        <v>0</v>
      </c>
      <c r="S1705" s="66">
        <f t="shared" ref="S1705:S1745" si="2561">IF($Q1705&gt;0,VLOOKUP($A1705,$AE$10:$AK$114,6),0)</f>
        <v>0</v>
      </c>
      <c r="T1705" s="10">
        <f t="shared" si="2554"/>
        <v>0.06</v>
      </c>
      <c r="U1705" s="74">
        <f t="shared" si="2558"/>
        <v>15</v>
      </c>
      <c r="V1705" s="74">
        <v>252</v>
      </c>
      <c r="W1705" s="70">
        <f t="shared" si="2545"/>
        <v>1.0034744090000001</v>
      </c>
      <c r="X1705" s="66">
        <f t="shared" si="2546"/>
        <v>-28.235456790000001</v>
      </c>
      <c r="Y1705" s="66">
        <v>0</v>
      </c>
      <c r="Z1705" s="67">
        <f t="shared" si="2547"/>
        <v>0</v>
      </c>
      <c r="AA1705" s="68" t="str">
        <f t="shared" si="2555"/>
        <v>A+INCORP J=</v>
      </c>
      <c r="AB1705" s="11">
        <f t="shared" si="2556"/>
        <v>44372</v>
      </c>
      <c r="AC1705" s="3"/>
      <c r="AD1705" s="1"/>
      <c r="AE1705" s="11"/>
      <c r="AF1705" s="5"/>
      <c r="AG1705" s="1"/>
      <c r="AH1705" s="1"/>
      <c r="AI1705" s="1"/>
      <c r="AJ1705" s="1"/>
      <c r="AK1705" s="10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5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5"/>
      <c r="HA1705" s="5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  <c r="IW1705" s="1"/>
      <c r="IX1705" s="1"/>
      <c r="IY1705" s="1"/>
      <c r="IZ1705" s="1"/>
      <c r="JA1705" s="1"/>
      <c r="JB1705" s="1"/>
      <c r="JC1705" s="1"/>
      <c r="JD1705" s="1"/>
      <c r="JE1705" s="1"/>
      <c r="JF1705" s="1"/>
      <c r="JG1705" s="1"/>
      <c r="JH1705" s="1"/>
      <c r="JI1705" s="1"/>
      <c r="JJ1705" s="1"/>
      <c r="JK1705" s="1"/>
      <c r="JL1705" s="1"/>
      <c r="JM1705" s="1"/>
      <c r="JN1705" s="1"/>
      <c r="JO1705" s="1"/>
      <c r="JP1705" s="1"/>
      <c r="JQ1705" s="1"/>
      <c r="JR1705" s="1"/>
      <c r="JS1705" s="1"/>
      <c r="JT1705" s="1"/>
      <c r="JU1705" s="1"/>
      <c r="JV1705" s="1"/>
      <c r="JW1705" s="1"/>
      <c r="JX1705" s="1"/>
      <c r="JY1705" s="3"/>
      <c r="JZ1705" s="1"/>
      <c r="KA1705" s="1"/>
      <c r="KB1705" s="1"/>
      <c r="KC1705" s="1"/>
      <c r="KD1705" s="1"/>
      <c r="KE1705" s="1"/>
    </row>
    <row r="1706" spans="1:291" x14ac:dyDescent="0.2">
      <c r="A1706" s="196">
        <f t="shared" si="2548"/>
        <v>44364</v>
      </c>
      <c r="B1706" s="66">
        <f t="shared" si="2539"/>
        <v>-8159.8801958499998</v>
      </c>
      <c r="C1706" s="66">
        <f t="shared" ref="C1706:C1745" si="2562">TRUNC(IF(Q1705&gt;0,P1705-S1705+X1705,C1705),8)</f>
        <v>-8081.0187049899996</v>
      </c>
      <c r="D1706" s="77">
        <f t="shared" si="2549"/>
        <v>5692.31</v>
      </c>
      <c r="E1706" s="67">
        <f>VLOOKUP(A1705,[1]Plan1!$DQ$117:$DS$314,3)</f>
        <v>5739.56</v>
      </c>
      <c r="F1706" s="11">
        <f t="shared" si="2550"/>
        <v>44342</v>
      </c>
      <c r="G1706" s="73">
        <f t="shared" si="2540"/>
        <v>8.3006723105383262E-3</v>
      </c>
      <c r="H1706" s="11">
        <f t="shared" si="2551"/>
        <v>44372</v>
      </c>
      <c r="I1706" s="11">
        <f t="shared" si="2541"/>
        <v>44372</v>
      </c>
      <c r="J1706" s="1">
        <f t="shared" si="2552"/>
        <v>22</v>
      </c>
      <c r="K1706" s="1">
        <f t="shared" si="2553"/>
        <v>16</v>
      </c>
      <c r="L1706" s="66">
        <f t="shared" si="2542"/>
        <v>1.00603004</v>
      </c>
      <c r="M1706" s="70">
        <f t="shared" ref="M1706:M1745" si="2563">IF(I1706&gt;I1705,L1705,M1705)</f>
        <v>1.0030997100000001</v>
      </c>
      <c r="N1706" s="70">
        <f t="shared" si="2557"/>
        <v>1.2007746962233905</v>
      </c>
      <c r="O1706" s="66">
        <f t="shared" si="2559"/>
        <v>1.20801541</v>
      </c>
      <c r="P1706" s="66">
        <f t="shared" si="2543"/>
        <v>-8129.7475710199997</v>
      </c>
      <c r="Q1706" s="74">
        <f t="shared" si="2544"/>
        <v>0</v>
      </c>
      <c r="R1706" s="75">
        <f t="shared" si="2560"/>
        <v>0</v>
      </c>
      <c r="S1706" s="66">
        <f t="shared" si="2561"/>
        <v>0</v>
      </c>
      <c r="T1706" s="10">
        <f t="shared" si="2554"/>
        <v>0.06</v>
      </c>
      <c r="U1706" s="74">
        <f t="shared" si="2558"/>
        <v>16</v>
      </c>
      <c r="V1706" s="74">
        <v>252</v>
      </c>
      <c r="W1706" s="70">
        <f t="shared" si="2545"/>
        <v>1.003706465</v>
      </c>
      <c r="X1706" s="66">
        <f t="shared" si="2546"/>
        <v>-30.132624830000001</v>
      </c>
      <c r="Y1706" s="66">
        <v>0</v>
      </c>
      <c r="Z1706" s="67">
        <f t="shared" si="2547"/>
        <v>0</v>
      </c>
      <c r="AA1706" s="68" t="str">
        <f t="shared" si="2555"/>
        <v>A+INCORP J=</v>
      </c>
      <c r="AB1706" s="11">
        <f t="shared" si="2556"/>
        <v>44372</v>
      </c>
      <c r="AC1706" s="3"/>
      <c r="AD1706" s="1"/>
      <c r="AE1706" s="11"/>
      <c r="AF1706" s="5"/>
      <c r="AG1706" s="1"/>
      <c r="AH1706" s="1"/>
      <c r="AI1706" s="1"/>
      <c r="AJ1706" s="1"/>
      <c r="AK1706" s="10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5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5"/>
      <c r="HA1706" s="5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  <c r="JF1706" s="1"/>
      <c r="JG1706" s="1"/>
      <c r="JH1706" s="1"/>
      <c r="JI1706" s="1"/>
      <c r="JJ1706" s="1"/>
      <c r="JK1706" s="1"/>
      <c r="JL1706" s="1"/>
      <c r="JM1706" s="1"/>
      <c r="JN1706" s="1"/>
      <c r="JO1706" s="1"/>
      <c r="JP1706" s="1"/>
      <c r="JQ1706" s="1"/>
      <c r="JR1706" s="1"/>
      <c r="JS1706" s="1"/>
      <c r="JT1706" s="1"/>
      <c r="JU1706" s="1"/>
      <c r="JV1706" s="1"/>
      <c r="JW1706" s="1"/>
      <c r="JX1706" s="1"/>
      <c r="JY1706" s="3"/>
      <c r="JZ1706" s="1"/>
      <c r="KA1706" s="1"/>
      <c r="KB1706" s="1"/>
      <c r="KC1706" s="1"/>
      <c r="KD1706" s="1"/>
      <c r="KE1706" s="1"/>
    </row>
    <row r="1707" spans="1:291" x14ac:dyDescent="0.2">
      <c r="A1707" s="196">
        <f t="shared" si="2548"/>
        <v>44365</v>
      </c>
      <c r="B1707" s="66">
        <f t="shared" si="2539"/>
        <v>-8164.8344965200004</v>
      </c>
      <c r="C1707" s="66">
        <f t="shared" si="2562"/>
        <v>-8081.0187049899996</v>
      </c>
      <c r="D1707" s="77">
        <f t="shared" si="2549"/>
        <v>5692.31</v>
      </c>
      <c r="E1707" s="67">
        <f>VLOOKUP(A1706,[1]Plan1!$DQ$117:$DS$314,3)</f>
        <v>5739.56</v>
      </c>
      <c r="F1707" s="11">
        <f t="shared" si="2550"/>
        <v>44342</v>
      </c>
      <c r="G1707" s="73">
        <f t="shared" si="2540"/>
        <v>8.3006723105383262E-3</v>
      </c>
      <c r="H1707" s="11">
        <f t="shared" si="2551"/>
        <v>44372</v>
      </c>
      <c r="I1707" s="11">
        <f t="shared" si="2541"/>
        <v>44372</v>
      </c>
      <c r="J1707" s="1">
        <f t="shared" si="2552"/>
        <v>22</v>
      </c>
      <c r="K1707" s="1">
        <f t="shared" si="2553"/>
        <v>17</v>
      </c>
      <c r="L1707" s="66">
        <f t="shared" si="2542"/>
        <v>1.0064081199999999</v>
      </c>
      <c r="M1707" s="70">
        <f t="shared" si="2563"/>
        <v>1.0030997100000001</v>
      </c>
      <c r="N1707" s="70">
        <f t="shared" si="2557"/>
        <v>1.2007746962233905</v>
      </c>
      <c r="O1707" s="66">
        <f t="shared" si="2559"/>
        <v>1.2084694</v>
      </c>
      <c r="P1707" s="66">
        <f t="shared" si="2543"/>
        <v>-8132.8028425700004</v>
      </c>
      <c r="Q1707" s="74">
        <f t="shared" si="2544"/>
        <v>0</v>
      </c>
      <c r="R1707" s="75">
        <f t="shared" si="2560"/>
        <v>0</v>
      </c>
      <c r="S1707" s="66">
        <f t="shared" si="2561"/>
        <v>0</v>
      </c>
      <c r="T1707" s="10">
        <f t="shared" si="2554"/>
        <v>0.06</v>
      </c>
      <c r="U1707" s="74">
        <f t="shared" si="2558"/>
        <v>17</v>
      </c>
      <c r="V1707" s="74">
        <v>252</v>
      </c>
      <c r="W1707" s="70">
        <f t="shared" si="2545"/>
        <v>1.0039385750000001</v>
      </c>
      <c r="X1707" s="66">
        <f t="shared" si="2546"/>
        <v>-32.031653949999999</v>
      </c>
      <c r="Y1707" s="66">
        <v>0</v>
      </c>
      <c r="Z1707" s="67">
        <f t="shared" si="2547"/>
        <v>0</v>
      </c>
      <c r="AA1707" s="68" t="str">
        <f t="shared" si="2555"/>
        <v>A+INCORP J=</v>
      </c>
      <c r="AB1707" s="11">
        <f t="shared" si="2556"/>
        <v>44372</v>
      </c>
      <c r="AC1707" s="3"/>
      <c r="AD1707" s="1"/>
      <c r="AE1707" s="11"/>
      <c r="AF1707" s="5"/>
      <c r="AG1707" s="1"/>
      <c r="AH1707" s="1"/>
      <c r="AI1707" s="1"/>
      <c r="AJ1707" s="1"/>
      <c r="AK1707" s="10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5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5"/>
      <c r="HA1707" s="5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  <c r="IW1707" s="1"/>
      <c r="IX1707" s="1"/>
      <c r="IY1707" s="1"/>
      <c r="IZ1707" s="1"/>
      <c r="JA1707" s="1"/>
      <c r="JB1707" s="1"/>
      <c r="JC1707" s="1"/>
      <c r="JD1707" s="1"/>
      <c r="JE1707" s="1"/>
      <c r="JF1707" s="1"/>
      <c r="JG1707" s="1"/>
      <c r="JH1707" s="1"/>
      <c r="JI1707" s="1"/>
      <c r="JJ1707" s="1"/>
      <c r="JK1707" s="1"/>
      <c r="JL1707" s="1"/>
      <c r="JM1707" s="1"/>
      <c r="JN1707" s="1"/>
      <c r="JO1707" s="1"/>
      <c r="JP1707" s="1"/>
      <c r="JQ1707" s="1"/>
      <c r="JR1707" s="1"/>
      <c r="JS1707" s="1"/>
      <c r="JT1707" s="1"/>
      <c r="JU1707" s="1"/>
      <c r="JV1707" s="1"/>
      <c r="JW1707" s="1"/>
      <c r="JX1707" s="1"/>
      <c r="JY1707" s="3"/>
      <c r="JZ1707" s="1"/>
      <c r="KA1707" s="1"/>
      <c r="KB1707" s="1"/>
      <c r="KC1707" s="1"/>
      <c r="KD1707" s="1"/>
      <c r="KE1707" s="1"/>
    </row>
    <row r="1708" spans="1:291" x14ac:dyDescent="0.2">
      <c r="A1708" s="196">
        <f t="shared" si="2548"/>
        <v>44366</v>
      </c>
      <c r="B1708" s="66">
        <f t="shared" si="2539"/>
        <v>-8169.7918639199997</v>
      </c>
      <c r="C1708" s="66">
        <f t="shared" si="2562"/>
        <v>-8081.0187049899996</v>
      </c>
      <c r="D1708" s="77">
        <f t="shared" si="2549"/>
        <v>5692.31</v>
      </c>
      <c r="E1708" s="67">
        <f>VLOOKUP(A1707,[1]Plan1!$DQ$117:$DS$314,3)</f>
        <v>5739.56</v>
      </c>
      <c r="F1708" s="11">
        <f t="shared" si="2550"/>
        <v>44342</v>
      </c>
      <c r="G1708" s="73">
        <f t="shared" si="2540"/>
        <v>8.3006723105383262E-3</v>
      </c>
      <c r="H1708" s="11">
        <f t="shared" si="2551"/>
        <v>44372</v>
      </c>
      <c r="I1708" s="11">
        <f t="shared" si="2541"/>
        <v>44372</v>
      </c>
      <c r="J1708" s="1">
        <f t="shared" si="2552"/>
        <v>22</v>
      </c>
      <c r="K1708" s="1">
        <f t="shared" si="2553"/>
        <v>18</v>
      </c>
      <c r="L1708" s="66">
        <f t="shared" si="2542"/>
        <v>1.0067863500000001</v>
      </c>
      <c r="M1708" s="70">
        <f t="shared" si="2563"/>
        <v>1.0030997100000001</v>
      </c>
      <c r="N1708" s="70">
        <f t="shared" si="2557"/>
        <v>1.2007746962233905</v>
      </c>
      <c r="O1708" s="66">
        <f t="shared" si="2559"/>
        <v>1.2089235700000001</v>
      </c>
      <c r="P1708" s="66">
        <f t="shared" si="2543"/>
        <v>-8135.8593262699997</v>
      </c>
      <c r="Q1708" s="74">
        <f t="shared" si="2544"/>
        <v>0</v>
      </c>
      <c r="R1708" s="75">
        <f t="shared" si="2560"/>
        <v>0</v>
      </c>
      <c r="S1708" s="66">
        <f t="shared" si="2561"/>
        <v>0</v>
      </c>
      <c r="T1708" s="10">
        <f t="shared" si="2554"/>
        <v>0.06</v>
      </c>
      <c r="U1708" s="74">
        <f t="shared" si="2558"/>
        <v>18</v>
      </c>
      <c r="V1708" s="74">
        <v>252</v>
      </c>
      <c r="W1708" s="70">
        <f t="shared" si="2545"/>
        <v>1.004170738</v>
      </c>
      <c r="X1708" s="66">
        <f t="shared" si="2546"/>
        <v>-33.93253765</v>
      </c>
      <c r="Y1708" s="66">
        <v>0</v>
      </c>
      <c r="Z1708" s="67">
        <f t="shared" si="2547"/>
        <v>0</v>
      </c>
      <c r="AA1708" s="68" t="str">
        <f t="shared" si="2555"/>
        <v>A+INCORP J=</v>
      </c>
      <c r="AB1708" s="11">
        <f t="shared" si="2556"/>
        <v>44372</v>
      </c>
      <c r="AC1708" s="3"/>
      <c r="AD1708" s="1"/>
      <c r="AE1708" s="11"/>
      <c r="AF1708" s="5"/>
      <c r="AG1708" s="1"/>
      <c r="AH1708" s="1"/>
      <c r="AI1708" s="1"/>
      <c r="AJ1708" s="1"/>
      <c r="AK1708" s="10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5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5"/>
      <c r="HA1708" s="5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  <c r="IW1708" s="1"/>
      <c r="IX1708" s="1"/>
      <c r="IY1708" s="1"/>
      <c r="IZ1708" s="1"/>
      <c r="JA1708" s="1"/>
      <c r="JB1708" s="1"/>
      <c r="JC1708" s="1"/>
      <c r="JD1708" s="1"/>
      <c r="JE1708" s="1"/>
      <c r="JF1708" s="1"/>
      <c r="JG1708" s="1"/>
      <c r="JH1708" s="1"/>
      <c r="JI1708" s="1"/>
      <c r="JJ1708" s="1"/>
      <c r="JK1708" s="1"/>
      <c r="JL1708" s="1"/>
      <c r="JM1708" s="1"/>
      <c r="JN1708" s="1"/>
      <c r="JO1708" s="1"/>
      <c r="JP1708" s="1"/>
      <c r="JQ1708" s="1"/>
      <c r="JR1708" s="1"/>
      <c r="JS1708" s="1"/>
      <c r="JT1708" s="1"/>
      <c r="JU1708" s="1"/>
      <c r="JV1708" s="1"/>
      <c r="JW1708" s="1"/>
      <c r="JX1708" s="1"/>
      <c r="JY1708" s="3"/>
      <c r="JZ1708" s="1"/>
      <c r="KA1708" s="1"/>
      <c r="KB1708" s="1"/>
      <c r="KC1708" s="1"/>
      <c r="KD1708" s="1"/>
      <c r="KE1708" s="1"/>
    </row>
    <row r="1709" spans="1:291" x14ac:dyDescent="0.2">
      <c r="A1709" s="196">
        <f t="shared" si="2548"/>
        <v>44367</v>
      </c>
      <c r="B1709" s="66">
        <f t="shared" si="2539"/>
        <v>-8169.7918639199997</v>
      </c>
      <c r="C1709" s="66">
        <f t="shared" si="2562"/>
        <v>-8081.0187049899996</v>
      </c>
      <c r="D1709" s="77">
        <f t="shared" si="2549"/>
        <v>5692.31</v>
      </c>
      <c r="E1709" s="67">
        <f>VLOOKUP(A1708,[1]Plan1!$DQ$117:$DS$314,3)</f>
        <v>5739.56</v>
      </c>
      <c r="F1709" s="11">
        <f t="shared" si="2550"/>
        <v>44342</v>
      </c>
      <c r="G1709" s="73">
        <f t="shared" si="2540"/>
        <v>8.3006723105383262E-3</v>
      </c>
      <c r="H1709" s="11">
        <f t="shared" si="2551"/>
        <v>44372</v>
      </c>
      <c r="I1709" s="11">
        <f t="shared" si="2541"/>
        <v>44372</v>
      </c>
      <c r="J1709" s="1">
        <f t="shared" si="2552"/>
        <v>22</v>
      </c>
      <c r="K1709" s="1">
        <f t="shared" si="2553"/>
        <v>18</v>
      </c>
      <c r="L1709" s="66">
        <f t="shared" si="2542"/>
        <v>1.0067863500000001</v>
      </c>
      <c r="M1709" s="70">
        <f t="shared" si="2563"/>
        <v>1.0030997100000001</v>
      </c>
      <c r="N1709" s="70">
        <f t="shared" si="2557"/>
        <v>1.2007746962233905</v>
      </c>
      <c r="O1709" s="66">
        <f t="shared" si="2559"/>
        <v>1.2089235700000001</v>
      </c>
      <c r="P1709" s="66">
        <f t="shared" si="2543"/>
        <v>-8135.8593262699997</v>
      </c>
      <c r="Q1709" s="74">
        <f t="shared" si="2544"/>
        <v>0</v>
      </c>
      <c r="R1709" s="75">
        <f t="shared" si="2560"/>
        <v>0</v>
      </c>
      <c r="S1709" s="66">
        <f t="shared" si="2561"/>
        <v>0</v>
      </c>
      <c r="T1709" s="10">
        <f t="shared" si="2554"/>
        <v>0.06</v>
      </c>
      <c r="U1709" s="74">
        <f t="shared" si="2558"/>
        <v>18</v>
      </c>
      <c r="V1709" s="74">
        <v>252</v>
      </c>
      <c r="W1709" s="70">
        <f t="shared" si="2545"/>
        <v>1.004170738</v>
      </c>
      <c r="X1709" s="66">
        <f t="shared" si="2546"/>
        <v>-33.93253765</v>
      </c>
      <c r="Y1709" s="66">
        <v>0</v>
      </c>
      <c r="Z1709" s="67">
        <f t="shared" si="2547"/>
        <v>0</v>
      </c>
      <c r="AA1709" s="68" t="str">
        <f t="shared" si="2555"/>
        <v>A+INCORP J=</v>
      </c>
      <c r="AB1709" s="11">
        <f t="shared" si="2556"/>
        <v>44372</v>
      </c>
      <c r="AC1709" s="3"/>
      <c r="AD1709" s="1"/>
      <c r="AE1709" s="11"/>
      <c r="AF1709" s="5"/>
      <c r="AG1709" s="1"/>
      <c r="AH1709" s="1"/>
      <c r="AI1709" s="1"/>
      <c r="AJ1709" s="1"/>
      <c r="AK1709" s="10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5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5"/>
      <c r="HA1709" s="5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  <c r="IW1709" s="1"/>
      <c r="IX1709" s="1"/>
      <c r="IY1709" s="1"/>
      <c r="IZ1709" s="1"/>
      <c r="JA1709" s="1"/>
      <c r="JB1709" s="1"/>
      <c r="JC1709" s="1"/>
      <c r="JD1709" s="1"/>
      <c r="JE1709" s="1"/>
      <c r="JF1709" s="1"/>
      <c r="JG1709" s="1"/>
      <c r="JH1709" s="1"/>
      <c r="JI1709" s="1"/>
      <c r="JJ1709" s="1"/>
      <c r="JK1709" s="1"/>
      <c r="JL1709" s="1"/>
      <c r="JM1709" s="1"/>
      <c r="JN1709" s="1"/>
      <c r="JO1709" s="1"/>
      <c r="JP1709" s="1"/>
      <c r="JQ1709" s="1"/>
      <c r="JR1709" s="1"/>
      <c r="JS1709" s="1"/>
      <c r="JT1709" s="1"/>
      <c r="JU1709" s="1"/>
      <c r="JV1709" s="1"/>
      <c r="JW1709" s="1"/>
      <c r="JX1709" s="1"/>
      <c r="JY1709" s="3"/>
      <c r="JZ1709" s="1"/>
      <c r="KA1709" s="1"/>
      <c r="KB1709" s="1"/>
      <c r="KC1709" s="1"/>
      <c r="KD1709" s="1"/>
      <c r="KE1709" s="1"/>
    </row>
    <row r="1710" spans="1:291" x14ac:dyDescent="0.2">
      <c r="A1710" s="196">
        <f t="shared" si="2548"/>
        <v>44368</v>
      </c>
      <c r="B1710" s="66">
        <f t="shared" si="2539"/>
        <v>-8169.7918639199997</v>
      </c>
      <c r="C1710" s="66">
        <f t="shared" si="2562"/>
        <v>-8081.0187049899996</v>
      </c>
      <c r="D1710" s="77">
        <f t="shared" si="2549"/>
        <v>5692.31</v>
      </c>
      <c r="E1710" s="67">
        <f>VLOOKUP(A1709,[1]Plan1!$DQ$117:$DS$314,3)</f>
        <v>5739.56</v>
      </c>
      <c r="F1710" s="11">
        <f t="shared" si="2550"/>
        <v>44342</v>
      </c>
      <c r="G1710" s="73">
        <f t="shared" si="2540"/>
        <v>8.3006723105383262E-3</v>
      </c>
      <c r="H1710" s="11">
        <f t="shared" si="2551"/>
        <v>44372</v>
      </c>
      <c r="I1710" s="11">
        <f t="shared" si="2541"/>
        <v>44372</v>
      </c>
      <c r="J1710" s="1">
        <f t="shared" si="2552"/>
        <v>22</v>
      </c>
      <c r="K1710" s="1">
        <f t="shared" si="2553"/>
        <v>18</v>
      </c>
      <c r="L1710" s="66">
        <f t="shared" si="2542"/>
        <v>1.0067863500000001</v>
      </c>
      <c r="M1710" s="70">
        <f t="shared" si="2563"/>
        <v>1.0030997100000001</v>
      </c>
      <c r="N1710" s="70">
        <f t="shared" si="2557"/>
        <v>1.2007746962233905</v>
      </c>
      <c r="O1710" s="66">
        <f t="shared" si="2559"/>
        <v>1.2089235700000001</v>
      </c>
      <c r="P1710" s="66">
        <f t="shared" si="2543"/>
        <v>-8135.8593262699997</v>
      </c>
      <c r="Q1710" s="74">
        <f t="shared" si="2544"/>
        <v>0</v>
      </c>
      <c r="R1710" s="75">
        <f t="shared" si="2560"/>
        <v>0</v>
      </c>
      <c r="S1710" s="66">
        <f t="shared" si="2561"/>
        <v>0</v>
      </c>
      <c r="T1710" s="10">
        <f t="shared" si="2554"/>
        <v>0.06</v>
      </c>
      <c r="U1710" s="74">
        <f t="shared" si="2558"/>
        <v>18</v>
      </c>
      <c r="V1710" s="74">
        <v>252</v>
      </c>
      <c r="W1710" s="70">
        <f t="shared" si="2545"/>
        <v>1.004170738</v>
      </c>
      <c r="X1710" s="66">
        <f t="shared" si="2546"/>
        <v>-33.93253765</v>
      </c>
      <c r="Y1710" s="66">
        <v>0</v>
      </c>
      <c r="Z1710" s="67">
        <f t="shared" si="2547"/>
        <v>0</v>
      </c>
      <c r="AA1710" s="68" t="str">
        <f t="shared" si="2555"/>
        <v>A+INCORP J=</v>
      </c>
      <c r="AB1710" s="11">
        <f t="shared" si="2556"/>
        <v>44372</v>
      </c>
      <c r="AC1710" s="3"/>
      <c r="AD1710" s="1"/>
      <c r="AE1710" s="11"/>
      <c r="AF1710" s="5"/>
      <c r="AG1710" s="1"/>
      <c r="AH1710" s="1"/>
      <c r="AI1710" s="1"/>
      <c r="AJ1710" s="1"/>
      <c r="AK1710" s="10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5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5"/>
      <c r="HA1710" s="5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  <c r="IW1710" s="1"/>
      <c r="IX1710" s="1"/>
      <c r="IY1710" s="1"/>
      <c r="IZ1710" s="1"/>
      <c r="JA1710" s="1"/>
      <c r="JB1710" s="1"/>
      <c r="JC1710" s="1"/>
      <c r="JD1710" s="1"/>
      <c r="JE1710" s="1"/>
      <c r="JF1710" s="1"/>
      <c r="JG1710" s="1"/>
      <c r="JH1710" s="1"/>
      <c r="JI1710" s="1"/>
      <c r="JJ1710" s="1"/>
      <c r="JK1710" s="1"/>
      <c r="JL1710" s="1"/>
      <c r="JM1710" s="1"/>
      <c r="JN1710" s="1"/>
      <c r="JO1710" s="1"/>
      <c r="JP1710" s="1"/>
      <c r="JQ1710" s="1"/>
      <c r="JR1710" s="1"/>
      <c r="JS1710" s="1"/>
      <c r="JT1710" s="1"/>
      <c r="JU1710" s="1"/>
      <c r="JV1710" s="1"/>
      <c r="JW1710" s="1"/>
      <c r="JX1710" s="1"/>
      <c r="JY1710" s="3"/>
      <c r="JZ1710" s="1"/>
      <c r="KA1710" s="1"/>
      <c r="KB1710" s="1"/>
      <c r="KC1710" s="1"/>
      <c r="KD1710" s="1"/>
      <c r="KE1710" s="1"/>
    </row>
    <row r="1711" spans="1:291" x14ac:dyDescent="0.2">
      <c r="A1711" s="196">
        <f t="shared" si="2548"/>
        <v>44369</v>
      </c>
      <c r="B1711" s="66">
        <f t="shared" si="2539"/>
        <v>-8174.7521451900002</v>
      </c>
      <c r="C1711" s="66">
        <f t="shared" si="2562"/>
        <v>-8081.0187049899996</v>
      </c>
      <c r="D1711" s="77">
        <f t="shared" si="2549"/>
        <v>5692.31</v>
      </c>
      <c r="E1711" s="67">
        <f>VLOOKUP(A1710,[1]Plan1!$DQ$117:$DS$314,3)</f>
        <v>5739.56</v>
      </c>
      <c r="F1711" s="11">
        <f t="shared" si="2550"/>
        <v>44342</v>
      </c>
      <c r="G1711" s="73">
        <f t="shared" si="2540"/>
        <v>8.3006723105383262E-3</v>
      </c>
      <c r="H1711" s="11">
        <f t="shared" si="2551"/>
        <v>44372</v>
      </c>
      <c r="I1711" s="11">
        <f t="shared" si="2541"/>
        <v>44372</v>
      </c>
      <c r="J1711" s="1">
        <f t="shared" si="2552"/>
        <v>22</v>
      </c>
      <c r="K1711" s="1">
        <f t="shared" si="2553"/>
        <v>19</v>
      </c>
      <c r="L1711" s="66">
        <f t="shared" si="2542"/>
        <v>1.0071647100000001</v>
      </c>
      <c r="M1711" s="70">
        <f t="shared" si="2563"/>
        <v>1.0030997100000001</v>
      </c>
      <c r="N1711" s="70">
        <f t="shared" si="2557"/>
        <v>1.2007746962233905</v>
      </c>
      <c r="O1711" s="66">
        <f t="shared" si="2559"/>
        <v>1.2093778900000001</v>
      </c>
      <c r="P1711" s="66">
        <f t="shared" si="2543"/>
        <v>-8138.9168605100003</v>
      </c>
      <c r="Q1711" s="74">
        <f t="shared" si="2544"/>
        <v>0</v>
      </c>
      <c r="R1711" s="75">
        <f t="shared" si="2560"/>
        <v>0</v>
      </c>
      <c r="S1711" s="66">
        <f t="shared" si="2561"/>
        <v>0</v>
      </c>
      <c r="T1711" s="10">
        <f t="shared" si="2554"/>
        <v>0.06</v>
      </c>
      <c r="U1711" s="74">
        <f t="shared" si="2558"/>
        <v>19</v>
      </c>
      <c r="V1711" s="74">
        <v>252</v>
      </c>
      <c r="W1711" s="70">
        <f t="shared" si="2545"/>
        <v>1.004402955</v>
      </c>
      <c r="X1711" s="66">
        <f t="shared" si="2546"/>
        <v>-35.835284680000001</v>
      </c>
      <c r="Y1711" s="66">
        <v>0</v>
      </c>
      <c r="Z1711" s="67">
        <f t="shared" si="2547"/>
        <v>0</v>
      </c>
      <c r="AA1711" s="68" t="str">
        <f t="shared" si="2555"/>
        <v>A+INCORP J=</v>
      </c>
      <c r="AB1711" s="11">
        <f t="shared" si="2556"/>
        <v>44372</v>
      </c>
      <c r="AC1711" s="3"/>
      <c r="AD1711" s="1"/>
      <c r="AE1711" s="11"/>
      <c r="AF1711" s="5"/>
      <c r="AG1711" s="1"/>
      <c r="AH1711" s="1"/>
      <c r="AI1711" s="1"/>
      <c r="AJ1711" s="1"/>
      <c r="AK1711" s="10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5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5"/>
      <c r="HA1711" s="5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  <c r="IU1711" s="1"/>
      <c r="IV1711" s="1"/>
      <c r="IW1711" s="1"/>
      <c r="IX1711" s="1"/>
      <c r="IY1711" s="1"/>
      <c r="IZ1711" s="1"/>
      <c r="JA1711" s="1"/>
      <c r="JB1711" s="1"/>
      <c r="JC1711" s="1"/>
      <c r="JD1711" s="1"/>
      <c r="JE1711" s="1"/>
      <c r="JF1711" s="1"/>
      <c r="JG1711" s="1"/>
      <c r="JH1711" s="1"/>
      <c r="JI1711" s="1"/>
      <c r="JJ1711" s="1"/>
      <c r="JK1711" s="1"/>
      <c r="JL1711" s="1"/>
      <c r="JM1711" s="1"/>
      <c r="JN1711" s="1"/>
      <c r="JO1711" s="1"/>
      <c r="JP1711" s="1"/>
      <c r="JQ1711" s="1"/>
      <c r="JR1711" s="1"/>
      <c r="JS1711" s="1"/>
      <c r="JT1711" s="1"/>
      <c r="JU1711" s="1"/>
      <c r="JV1711" s="1"/>
      <c r="JW1711" s="1"/>
      <c r="JX1711" s="1"/>
      <c r="JY1711" s="3"/>
      <c r="JZ1711" s="1"/>
      <c r="KA1711" s="1"/>
      <c r="KB1711" s="1"/>
      <c r="KC1711" s="1"/>
      <c r="KD1711" s="1"/>
      <c r="KE1711" s="1"/>
    </row>
    <row r="1712" spans="1:291" x14ac:dyDescent="0.2">
      <c r="A1712" s="196">
        <f t="shared" si="2548"/>
        <v>44370</v>
      </c>
      <c r="B1712" s="66">
        <f t="shared" si="2539"/>
        <v>-8179.7155039199997</v>
      </c>
      <c r="C1712" s="66">
        <f t="shared" si="2562"/>
        <v>-8081.0187049899996</v>
      </c>
      <c r="D1712" s="77">
        <f t="shared" si="2549"/>
        <v>5692.31</v>
      </c>
      <c r="E1712" s="67">
        <f>VLOOKUP(A1711,[1]Plan1!$DQ$117:$DS$314,3)</f>
        <v>5739.56</v>
      </c>
      <c r="F1712" s="11">
        <f t="shared" si="2550"/>
        <v>44342</v>
      </c>
      <c r="G1712" s="73">
        <f t="shared" si="2540"/>
        <v>8.3006723105383262E-3</v>
      </c>
      <c r="H1712" s="11">
        <f t="shared" si="2551"/>
        <v>44372</v>
      </c>
      <c r="I1712" s="11">
        <f t="shared" si="2541"/>
        <v>44372</v>
      </c>
      <c r="J1712" s="1">
        <f t="shared" si="2552"/>
        <v>22</v>
      </c>
      <c r="K1712" s="1">
        <f t="shared" si="2553"/>
        <v>20</v>
      </c>
      <c r="L1712" s="66">
        <f t="shared" si="2542"/>
        <v>1.0075432200000001</v>
      </c>
      <c r="M1712" s="70">
        <f t="shared" si="2563"/>
        <v>1.0030997100000001</v>
      </c>
      <c r="N1712" s="70">
        <f t="shared" si="2557"/>
        <v>1.2007746962233905</v>
      </c>
      <c r="O1712" s="66">
        <f t="shared" si="2559"/>
        <v>1.2098324</v>
      </c>
      <c r="P1712" s="66">
        <f t="shared" si="2543"/>
        <v>-8141.9756068999995</v>
      </c>
      <c r="Q1712" s="74">
        <f t="shared" si="2544"/>
        <v>0</v>
      </c>
      <c r="R1712" s="75">
        <f t="shared" si="2560"/>
        <v>0</v>
      </c>
      <c r="S1712" s="66">
        <f t="shared" si="2561"/>
        <v>0</v>
      </c>
      <c r="T1712" s="10">
        <f t="shared" si="2554"/>
        <v>0.06</v>
      </c>
      <c r="U1712" s="74">
        <f t="shared" si="2558"/>
        <v>20</v>
      </c>
      <c r="V1712" s="74">
        <v>252</v>
      </c>
      <c r="W1712" s="70">
        <f t="shared" si="2545"/>
        <v>1.004635226</v>
      </c>
      <c r="X1712" s="66">
        <f t="shared" si="2546"/>
        <v>-37.739897020000001</v>
      </c>
      <c r="Y1712" s="66">
        <v>0</v>
      </c>
      <c r="Z1712" s="67">
        <f t="shared" si="2547"/>
        <v>0</v>
      </c>
      <c r="AA1712" s="68" t="str">
        <f t="shared" si="2555"/>
        <v>A+INCORP J=</v>
      </c>
      <c r="AB1712" s="11">
        <f t="shared" si="2556"/>
        <v>44372</v>
      </c>
      <c r="AC1712" s="3"/>
      <c r="AD1712" s="1"/>
      <c r="AE1712" s="11"/>
      <c r="AF1712" s="5"/>
      <c r="AG1712" s="1"/>
      <c r="AH1712" s="1"/>
      <c r="AI1712" s="1"/>
      <c r="AJ1712" s="1"/>
      <c r="AK1712" s="10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5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5"/>
      <c r="HA1712" s="5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  <c r="IU1712" s="1"/>
      <c r="IV1712" s="1"/>
      <c r="IW1712" s="1"/>
      <c r="IX1712" s="1"/>
      <c r="IY1712" s="1"/>
      <c r="IZ1712" s="1"/>
      <c r="JA1712" s="1"/>
      <c r="JB1712" s="1"/>
      <c r="JC1712" s="1"/>
      <c r="JD1712" s="1"/>
      <c r="JE1712" s="1"/>
      <c r="JF1712" s="1"/>
      <c r="JG1712" s="1"/>
      <c r="JH1712" s="1"/>
      <c r="JI1712" s="1"/>
      <c r="JJ1712" s="1"/>
      <c r="JK1712" s="1"/>
      <c r="JL1712" s="1"/>
      <c r="JM1712" s="1"/>
      <c r="JN1712" s="1"/>
      <c r="JO1712" s="1"/>
      <c r="JP1712" s="1"/>
      <c r="JQ1712" s="1"/>
      <c r="JR1712" s="1"/>
      <c r="JS1712" s="1"/>
      <c r="JT1712" s="1"/>
      <c r="JU1712" s="1"/>
      <c r="JV1712" s="1"/>
      <c r="JW1712" s="1"/>
      <c r="JX1712" s="1"/>
      <c r="JY1712" s="3"/>
      <c r="JZ1712" s="1"/>
      <c r="KA1712" s="1"/>
      <c r="KB1712" s="1"/>
      <c r="KC1712" s="1"/>
      <c r="KD1712" s="1"/>
      <c r="KE1712" s="1"/>
    </row>
    <row r="1713" spans="1:291" x14ac:dyDescent="0.2">
      <c r="A1713" s="196">
        <f t="shared" si="2548"/>
        <v>44371</v>
      </c>
      <c r="B1713" s="66">
        <f t="shared" si="2539"/>
        <v>-8184.6818602399999</v>
      </c>
      <c r="C1713" s="66">
        <f t="shared" si="2562"/>
        <v>-8081.0187049899996</v>
      </c>
      <c r="D1713" s="77">
        <f t="shared" si="2549"/>
        <v>5692.31</v>
      </c>
      <c r="E1713" s="67">
        <f>VLOOKUP(A1712,[1]Plan1!$DQ$117:$DS$314,3)</f>
        <v>5739.56</v>
      </c>
      <c r="F1713" s="11">
        <f t="shared" si="2550"/>
        <v>44342</v>
      </c>
      <c r="G1713" s="73">
        <f t="shared" si="2540"/>
        <v>8.3006723105383262E-3</v>
      </c>
      <c r="H1713" s="11">
        <f t="shared" si="2551"/>
        <v>44372</v>
      </c>
      <c r="I1713" s="11">
        <f t="shared" si="2541"/>
        <v>44372</v>
      </c>
      <c r="J1713" s="1">
        <f t="shared" si="2552"/>
        <v>22</v>
      </c>
      <c r="K1713" s="1">
        <f t="shared" si="2553"/>
        <v>21</v>
      </c>
      <c r="L1713" s="66">
        <f t="shared" si="2542"/>
        <v>1.0079218700000001</v>
      </c>
      <c r="M1713" s="70">
        <f t="shared" si="2563"/>
        <v>1.0030997100000001</v>
      </c>
      <c r="N1713" s="70">
        <f t="shared" si="2557"/>
        <v>1.2007746962233905</v>
      </c>
      <c r="O1713" s="66">
        <f t="shared" si="2559"/>
        <v>1.2102870699999999</v>
      </c>
      <c r="P1713" s="66">
        <f t="shared" si="2543"/>
        <v>-8145.0354846299997</v>
      </c>
      <c r="Q1713" s="74">
        <f t="shared" si="2544"/>
        <v>0</v>
      </c>
      <c r="R1713" s="75">
        <f t="shared" si="2560"/>
        <v>0</v>
      </c>
      <c r="S1713" s="66">
        <f t="shared" si="2561"/>
        <v>0</v>
      </c>
      <c r="T1713" s="10">
        <f t="shared" si="2554"/>
        <v>0.06</v>
      </c>
      <c r="U1713" s="74">
        <f t="shared" si="2558"/>
        <v>21</v>
      </c>
      <c r="V1713" s="74">
        <v>252</v>
      </c>
      <c r="W1713" s="70">
        <f t="shared" si="2545"/>
        <v>1.004867551</v>
      </c>
      <c r="X1713" s="66">
        <f t="shared" si="2546"/>
        <v>-39.64637561</v>
      </c>
      <c r="Y1713" s="66">
        <v>0</v>
      </c>
      <c r="Z1713" s="67">
        <f t="shared" si="2547"/>
        <v>0</v>
      </c>
      <c r="AA1713" s="68" t="str">
        <f t="shared" si="2555"/>
        <v>A+INCORP J=</v>
      </c>
      <c r="AB1713" s="11">
        <f t="shared" si="2556"/>
        <v>44372</v>
      </c>
      <c r="AC1713" s="3"/>
      <c r="AD1713" s="1"/>
      <c r="AE1713" s="11"/>
      <c r="AF1713" s="5"/>
      <c r="AG1713" s="1"/>
      <c r="AH1713" s="1"/>
      <c r="AI1713" s="1"/>
      <c r="AJ1713" s="1"/>
      <c r="AK1713" s="10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5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5"/>
      <c r="HA1713" s="5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  <c r="IU1713" s="1"/>
      <c r="IV1713" s="1"/>
      <c r="IW1713" s="1"/>
      <c r="IX1713" s="1"/>
      <c r="IY1713" s="1"/>
      <c r="IZ1713" s="1"/>
      <c r="JA1713" s="1"/>
      <c r="JB1713" s="1"/>
      <c r="JC1713" s="1"/>
      <c r="JD1713" s="1"/>
      <c r="JE1713" s="1"/>
      <c r="JF1713" s="1"/>
      <c r="JG1713" s="1"/>
      <c r="JH1713" s="1"/>
      <c r="JI1713" s="1"/>
      <c r="JJ1713" s="1"/>
      <c r="JK1713" s="1"/>
      <c r="JL1713" s="1"/>
      <c r="JM1713" s="1"/>
      <c r="JN1713" s="1"/>
      <c r="JO1713" s="1"/>
      <c r="JP1713" s="1"/>
      <c r="JQ1713" s="1"/>
      <c r="JR1713" s="1"/>
      <c r="JS1713" s="1"/>
      <c r="JT1713" s="1"/>
      <c r="JU1713" s="1"/>
      <c r="JV1713" s="1"/>
      <c r="JW1713" s="1"/>
      <c r="JX1713" s="1"/>
      <c r="JY1713" s="3"/>
      <c r="JZ1713" s="1"/>
      <c r="KA1713" s="1"/>
      <c r="KB1713" s="1"/>
      <c r="KC1713" s="1"/>
      <c r="KD1713" s="1"/>
      <c r="KE1713" s="1"/>
    </row>
    <row r="1714" spans="1:291" x14ac:dyDescent="0.2">
      <c r="A1714" s="196">
        <f t="shared" si="2548"/>
        <v>44372</v>
      </c>
      <c r="B1714" s="66">
        <f t="shared" si="2539"/>
        <v>-8189.6512885299999</v>
      </c>
      <c r="C1714" s="66">
        <f t="shared" si="2562"/>
        <v>-8081.0187049899996</v>
      </c>
      <c r="D1714" s="77">
        <f t="shared" si="2549"/>
        <v>5692.31</v>
      </c>
      <c r="E1714" s="67">
        <f>VLOOKUP(A1713,[1]Plan1!$DQ$117:$DS$314,3)</f>
        <v>5739.56</v>
      </c>
      <c r="F1714" s="11">
        <f t="shared" si="2550"/>
        <v>44342</v>
      </c>
      <c r="G1714" s="73">
        <f t="shared" si="2540"/>
        <v>8.3006723105383262E-3</v>
      </c>
      <c r="H1714" s="11">
        <f t="shared" si="2551"/>
        <v>44403</v>
      </c>
      <c r="I1714" s="11">
        <f t="shared" si="2541"/>
        <v>44372</v>
      </c>
      <c r="J1714" s="1">
        <f t="shared" si="2552"/>
        <v>22</v>
      </c>
      <c r="K1714" s="1">
        <f t="shared" si="2553"/>
        <v>22</v>
      </c>
      <c r="L1714" s="66">
        <f t="shared" si="2542"/>
        <v>1.0083006699999999</v>
      </c>
      <c r="M1714" s="70">
        <f t="shared" si="2563"/>
        <v>1.0030997100000001</v>
      </c>
      <c r="N1714" s="70">
        <f t="shared" si="2557"/>
        <v>1.2007746962233905</v>
      </c>
      <c r="O1714" s="66">
        <f t="shared" si="2559"/>
        <v>1.21074193</v>
      </c>
      <c r="P1714" s="66">
        <f t="shared" si="2543"/>
        <v>-8148.0965745200001</v>
      </c>
      <c r="Q1714" s="74">
        <f t="shared" si="2544"/>
        <v>56</v>
      </c>
      <c r="R1714" s="75">
        <f t="shared" si="2560"/>
        <v>-0.38524969606586906</v>
      </c>
      <c r="S1714" s="66">
        <f t="shared" si="2561"/>
        <v>3113.21</v>
      </c>
      <c r="T1714" s="10">
        <f t="shared" si="2554"/>
        <v>0.06</v>
      </c>
      <c r="U1714" s="74">
        <f t="shared" si="2558"/>
        <v>22</v>
      </c>
      <c r="V1714" s="74">
        <v>252</v>
      </c>
      <c r="W1714" s="70">
        <f t="shared" si="2545"/>
        <v>1.005099929</v>
      </c>
      <c r="X1714" s="66">
        <f t="shared" si="2546"/>
        <v>-41.554714009999998</v>
      </c>
      <c r="Y1714" s="66">
        <v>0</v>
      </c>
      <c r="Z1714" s="67">
        <f t="shared" si="2547"/>
        <v>3071.6552859900003</v>
      </c>
      <c r="AA1714" s="68" t="str">
        <f t="shared" si="2555"/>
        <v>A+INCORP J=</v>
      </c>
      <c r="AB1714" s="11">
        <f t="shared" si="2556"/>
        <v>44372</v>
      </c>
      <c r="AC1714" s="3"/>
      <c r="AD1714" s="1"/>
      <c r="AE1714" s="11"/>
      <c r="AF1714" s="5"/>
      <c r="AG1714" s="1"/>
      <c r="AH1714" s="1"/>
      <c r="AI1714" s="1"/>
      <c r="AJ1714" s="1"/>
      <c r="AK1714" s="10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5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5"/>
      <c r="HA1714" s="5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  <c r="IU1714" s="1"/>
      <c r="IV1714" s="1"/>
      <c r="IW1714" s="1"/>
      <c r="IX1714" s="1"/>
      <c r="IY1714" s="1"/>
      <c r="IZ1714" s="1"/>
      <c r="JA1714" s="1"/>
      <c r="JB1714" s="1"/>
      <c r="JC1714" s="1"/>
      <c r="JD1714" s="1"/>
      <c r="JE1714" s="1"/>
      <c r="JF1714" s="1"/>
      <c r="JG1714" s="1"/>
      <c r="JH1714" s="1"/>
      <c r="JI1714" s="1"/>
      <c r="JJ1714" s="1"/>
      <c r="JK1714" s="1"/>
      <c r="JL1714" s="1"/>
      <c r="JM1714" s="1"/>
      <c r="JN1714" s="1"/>
      <c r="JO1714" s="1"/>
      <c r="JP1714" s="1"/>
      <c r="JQ1714" s="1"/>
      <c r="JR1714" s="1"/>
      <c r="JS1714" s="1"/>
      <c r="JT1714" s="1"/>
      <c r="JU1714" s="1"/>
      <c r="JV1714" s="1"/>
      <c r="JW1714" s="1"/>
      <c r="JX1714" s="1"/>
      <c r="JY1714" s="3"/>
      <c r="JZ1714" s="1"/>
      <c r="KA1714" s="1"/>
      <c r="KB1714" s="1"/>
      <c r="KC1714" s="1"/>
      <c r="KD1714" s="1"/>
      <c r="KE1714" s="1"/>
    </row>
    <row r="1715" spans="1:291" x14ac:dyDescent="0.2">
      <c r="A1715" s="196">
        <f t="shared" si="2548"/>
        <v>44373</v>
      </c>
      <c r="B1715" s="66">
        <f t="shared" si="2539"/>
        <v>-11308.321149410001</v>
      </c>
      <c r="C1715" s="66">
        <f t="shared" si="2562"/>
        <v>-11302.861288530001</v>
      </c>
      <c r="D1715" s="77">
        <f t="shared" si="2549"/>
        <v>5739.56</v>
      </c>
      <c r="E1715" s="67">
        <f>VLOOKUP(A1714,[1]Plan1!$DQ$117:$DS$314,3)</f>
        <v>5769.98</v>
      </c>
      <c r="F1715" s="11">
        <f t="shared" si="2550"/>
        <v>44373</v>
      </c>
      <c r="G1715" s="73">
        <f t="shared" si="2540"/>
        <v>5.3000578441551038E-3</v>
      </c>
      <c r="H1715" s="11">
        <f t="shared" si="2551"/>
        <v>44403</v>
      </c>
      <c r="I1715" s="11">
        <f t="shared" si="2541"/>
        <v>44403</v>
      </c>
      <c r="J1715" s="1">
        <f t="shared" si="2552"/>
        <v>21</v>
      </c>
      <c r="K1715" s="1">
        <f t="shared" si="2553"/>
        <v>1</v>
      </c>
      <c r="L1715" s="66">
        <f t="shared" si="2542"/>
        <v>1.0002517399999999</v>
      </c>
      <c r="M1715" s="70">
        <f t="shared" si="2563"/>
        <v>1.0083006699999999</v>
      </c>
      <c r="N1715" s="70">
        <f t="shared" si="2557"/>
        <v>1.2107419307210909</v>
      </c>
      <c r="O1715" s="66">
        <f t="shared" si="2559"/>
        <v>1.2110467199999999</v>
      </c>
      <c r="P1715" s="66">
        <f t="shared" si="2543"/>
        <v>-11305.706670830001</v>
      </c>
      <c r="Q1715" s="74">
        <f t="shared" si="2544"/>
        <v>0</v>
      </c>
      <c r="R1715" s="75">
        <f t="shared" si="2560"/>
        <v>0</v>
      </c>
      <c r="S1715" s="66">
        <f t="shared" si="2561"/>
        <v>0</v>
      </c>
      <c r="T1715" s="10">
        <f t="shared" si="2554"/>
        <v>0.06</v>
      </c>
      <c r="U1715" s="74">
        <f t="shared" si="2558"/>
        <v>1</v>
      </c>
      <c r="V1715" s="74">
        <v>252</v>
      </c>
      <c r="W1715" s="70">
        <f t="shared" si="2545"/>
        <v>1.0002312529999999</v>
      </c>
      <c r="X1715" s="66">
        <f t="shared" si="2546"/>
        <v>-2.6144785800000001</v>
      </c>
      <c r="Y1715" s="66">
        <v>0</v>
      </c>
      <c r="Z1715" s="67">
        <f t="shared" si="2547"/>
        <v>0</v>
      </c>
      <c r="AA1715" s="68" t="str">
        <f t="shared" si="2555"/>
        <v>A+J=</v>
      </c>
      <c r="AB1715" s="11">
        <f t="shared" si="2556"/>
        <v>44403</v>
      </c>
      <c r="AC1715" s="3"/>
      <c r="AD1715" s="1"/>
      <c r="AE1715" s="11"/>
      <c r="AF1715" s="5"/>
      <c r="AG1715" s="1"/>
      <c r="AH1715" s="1"/>
      <c r="AI1715" s="1"/>
      <c r="AJ1715" s="1"/>
      <c r="AK1715" s="10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5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5"/>
      <c r="HA1715" s="5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  <c r="IU1715" s="1"/>
      <c r="IV1715" s="1"/>
      <c r="IW1715" s="1"/>
      <c r="IX1715" s="1"/>
      <c r="IY1715" s="1"/>
      <c r="IZ1715" s="1"/>
      <c r="JA1715" s="1"/>
      <c r="JB1715" s="1"/>
      <c r="JC1715" s="1"/>
      <c r="JD1715" s="1"/>
      <c r="JE1715" s="1"/>
      <c r="JF1715" s="1"/>
      <c r="JG1715" s="1"/>
      <c r="JH1715" s="1"/>
      <c r="JI1715" s="1"/>
      <c r="JJ1715" s="1"/>
      <c r="JK1715" s="1"/>
      <c r="JL1715" s="1"/>
      <c r="JM1715" s="1"/>
      <c r="JN1715" s="1"/>
      <c r="JO1715" s="1"/>
      <c r="JP1715" s="1"/>
      <c r="JQ1715" s="1"/>
      <c r="JR1715" s="1"/>
      <c r="JS1715" s="1"/>
      <c r="JT1715" s="1"/>
      <c r="JU1715" s="1"/>
      <c r="JV1715" s="1"/>
      <c r="JW1715" s="1"/>
      <c r="JX1715" s="1"/>
      <c r="JY1715" s="3"/>
      <c r="JZ1715" s="1"/>
      <c r="KA1715" s="1"/>
      <c r="KB1715" s="1"/>
      <c r="KC1715" s="1"/>
      <c r="KD1715" s="1"/>
      <c r="KE1715" s="1"/>
    </row>
    <row r="1716" spans="1:291" x14ac:dyDescent="0.2">
      <c r="A1716" s="196">
        <f t="shared" si="2548"/>
        <v>44374</v>
      </c>
      <c r="B1716" s="66">
        <f t="shared" si="2539"/>
        <v>-11308.321149410001</v>
      </c>
      <c r="C1716" s="66">
        <f t="shared" si="2562"/>
        <v>-11302.861288530001</v>
      </c>
      <c r="D1716" s="77">
        <f t="shared" si="2549"/>
        <v>5739.56</v>
      </c>
      <c r="E1716" s="67">
        <f>VLOOKUP(A1715,[1]Plan1!$DQ$117:$DS$314,3)</f>
        <v>5769.98</v>
      </c>
      <c r="F1716" s="11">
        <f t="shared" si="2550"/>
        <v>44373</v>
      </c>
      <c r="G1716" s="73">
        <f t="shared" si="2540"/>
        <v>5.3000578441551038E-3</v>
      </c>
      <c r="H1716" s="11">
        <f t="shared" si="2551"/>
        <v>44403</v>
      </c>
      <c r="I1716" s="11">
        <f t="shared" si="2541"/>
        <v>44403</v>
      </c>
      <c r="J1716" s="1">
        <f t="shared" si="2552"/>
        <v>21</v>
      </c>
      <c r="K1716" s="1">
        <f t="shared" si="2553"/>
        <v>1</v>
      </c>
      <c r="L1716" s="66">
        <f t="shared" si="2542"/>
        <v>1.0002517399999999</v>
      </c>
      <c r="M1716" s="70">
        <f t="shared" si="2563"/>
        <v>1.0083006699999999</v>
      </c>
      <c r="N1716" s="70">
        <f t="shared" si="2557"/>
        <v>1.2107419307210909</v>
      </c>
      <c r="O1716" s="66">
        <f t="shared" si="2559"/>
        <v>1.2110467199999999</v>
      </c>
      <c r="P1716" s="66">
        <f t="shared" si="2543"/>
        <v>-11305.706670830001</v>
      </c>
      <c r="Q1716" s="74">
        <f t="shared" si="2544"/>
        <v>0</v>
      </c>
      <c r="R1716" s="75">
        <f t="shared" si="2560"/>
        <v>0</v>
      </c>
      <c r="S1716" s="66">
        <f t="shared" si="2561"/>
        <v>0</v>
      </c>
      <c r="T1716" s="10">
        <f t="shared" si="2554"/>
        <v>0.06</v>
      </c>
      <c r="U1716" s="74">
        <f t="shared" si="2558"/>
        <v>1</v>
      </c>
      <c r="V1716" s="74">
        <v>252</v>
      </c>
      <c r="W1716" s="70">
        <f t="shared" si="2545"/>
        <v>1.0002312529999999</v>
      </c>
      <c r="X1716" s="66">
        <f t="shared" si="2546"/>
        <v>-2.6144785800000001</v>
      </c>
      <c r="Y1716" s="66">
        <v>0</v>
      </c>
      <c r="Z1716" s="67">
        <f t="shared" si="2547"/>
        <v>0</v>
      </c>
      <c r="AA1716" s="68" t="str">
        <f t="shared" si="2555"/>
        <v>A+J=</v>
      </c>
      <c r="AB1716" s="11">
        <f t="shared" si="2556"/>
        <v>44403</v>
      </c>
      <c r="AC1716" s="3"/>
      <c r="AD1716" s="1"/>
      <c r="AE1716" s="11"/>
      <c r="AF1716" s="5"/>
      <c r="AG1716" s="1"/>
      <c r="AH1716" s="1"/>
      <c r="AI1716" s="1"/>
      <c r="AJ1716" s="1"/>
      <c r="AK1716" s="10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5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5"/>
      <c r="HA1716" s="5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  <c r="IU1716" s="1"/>
      <c r="IV1716" s="1"/>
      <c r="IW1716" s="1"/>
      <c r="IX1716" s="1"/>
      <c r="IY1716" s="1"/>
      <c r="IZ1716" s="1"/>
      <c r="JA1716" s="1"/>
      <c r="JB1716" s="1"/>
      <c r="JC1716" s="1"/>
      <c r="JD1716" s="1"/>
      <c r="JE1716" s="1"/>
      <c r="JF1716" s="1"/>
      <c r="JG1716" s="1"/>
      <c r="JH1716" s="1"/>
      <c r="JI1716" s="1"/>
      <c r="JJ1716" s="1"/>
      <c r="JK1716" s="1"/>
      <c r="JL1716" s="1"/>
      <c r="JM1716" s="1"/>
      <c r="JN1716" s="1"/>
      <c r="JO1716" s="1"/>
      <c r="JP1716" s="1"/>
      <c r="JQ1716" s="1"/>
      <c r="JR1716" s="1"/>
      <c r="JS1716" s="1"/>
      <c r="JT1716" s="1"/>
      <c r="JU1716" s="1"/>
      <c r="JV1716" s="1"/>
      <c r="JW1716" s="1"/>
      <c r="JX1716" s="1"/>
      <c r="JY1716" s="3"/>
      <c r="JZ1716" s="1"/>
      <c r="KA1716" s="1"/>
      <c r="KB1716" s="1"/>
      <c r="KC1716" s="1"/>
      <c r="KD1716" s="1"/>
      <c r="KE1716" s="1"/>
    </row>
    <row r="1717" spans="1:291" x14ac:dyDescent="0.2">
      <c r="A1717" s="196">
        <f t="shared" si="2548"/>
        <v>44375</v>
      </c>
      <c r="B1717" s="66">
        <f t="shared" si="2539"/>
        <v>-11308.321149410001</v>
      </c>
      <c r="C1717" s="66">
        <f t="shared" si="2562"/>
        <v>-11302.861288530001</v>
      </c>
      <c r="D1717" s="77">
        <f t="shared" si="2549"/>
        <v>5739.56</v>
      </c>
      <c r="E1717" s="67">
        <f>VLOOKUP(A1716,[1]Plan1!$DQ$117:$DS$314,3)</f>
        <v>5769.98</v>
      </c>
      <c r="F1717" s="11">
        <f t="shared" si="2550"/>
        <v>44373</v>
      </c>
      <c r="G1717" s="73">
        <f t="shared" si="2540"/>
        <v>5.3000578441551038E-3</v>
      </c>
      <c r="H1717" s="11">
        <f t="shared" si="2551"/>
        <v>44403</v>
      </c>
      <c r="I1717" s="11">
        <f t="shared" si="2541"/>
        <v>44403</v>
      </c>
      <c r="J1717" s="1">
        <f t="shared" si="2552"/>
        <v>21</v>
      </c>
      <c r="K1717" s="1">
        <f t="shared" si="2553"/>
        <v>1</v>
      </c>
      <c r="L1717" s="66">
        <f t="shared" si="2542"/>
        <v>1.0002517399999999</v>
      </c>
      <c r="M1717" s="70">
        <f t="shared" si="2563"/>
        <v>1.0083006699999999</v>
      </c>
      <c r="N1717" s="70">
        <f t="shared" si="2557"/>
        <v>1.2107419307210909</v>
      </c>
      <c r="O1717" s="66">
        <f t="shared" si="2559"/>
        <v>1.2110467199999999</v>
      </c>
      <c r="P1717" s="66">
        <f t="shared" si="2543"/>
        <v>-11305.706670830001</v>
      </c>
      <c r="Q1717" s="74">
        <f t="shared" si="2544"/>
        <v>0</v>
      </c>
      <c r="R1717" s="75">
        <f t="shared" si="2560"/>
        <v>0</v>
      </c>
      <c r="S1717" s="66">
        <f t="shared" si="2561"/>
        <v>0</v>
      </c>
      <c r="T1717" s="10">
        <f t="shared" si="2554"/>
        <v>0.06</v>
      </c>
      <c r="U1717" s="74">
        <f t="shared" si="2558"/>
        <v>1</v>
      </c>
      <c r="V1717" s="74">
        <v>252</v>
      </c>
      <c r="W1717" s="70">
        <f t="shared" si="2545"/>
        <v>1.0002312529999999</v>
      </c>
      <c r="X1717" s="66">
        <f t="shared" si="2546"/>
        <v>-2.6144785800000001</v>
      </c>
      <c r="Y1717" s="66">
        <v>0</v>
      </c>
      <c r="Z1717" s="67">
        <f t="shared" si="2547"/>
        <v>0</v>
      </c>
      <c r="AA1717" s="68" t="str">
        <f t="shared" si="2555"/>
        <v>A+J=</v>
      </c>
      <c r="AB1717" s="11">
        <f t="shared" si="2556"/>
        <v>44403</v>
      </c>
      <c r="AC1717" s="3"/>
      <c r="AD1717" s="1"/>
      <c r="AE1717" s="11"/>
      <c r="AF1717" s="5"/>
      <c r="AG1717" s="1"/>
      <c r="AH1717" s="1"/>
      <c r="AI1717" s="1"/>
      <c r="AJ1717" s="1"/>
      <c r="AK1717" s="10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5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5"/>
      <c r="HA1717" s="5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  <c r="IU1717" s="1"/>
      <c r="IV1717" s="1"/>
      <c r="IW1717" s="1"/>
      <c r="IX1717" s="1"/>
      <c r="IY1717" s="1"/>
      <c r="IZ1717" s="1"/>
      <c r="JA1717" s="1"/>
      <c r="JB1717" s="1"/>
      <c r="JC1717" s="1"/>
      <c r="JD1717" s="1"/>
      <c r="JE1717" s="1"/>
      <c r="JF1717" s="1"/>
      <c r="JG1717" s="1"/>
      <c r="JH1717" s="1"/>
      <c r="JI1717" s="1"/>
      <c r="JJ1717" s="1"/>
      <c r="JK1717" s="1"/>
      <c r="JL1717" s="1"/>
      <c r="JM1717" s="1"/>
      <c r="JN1717" s="1"/>
      <c r="JO1717" s="1"/>
      <c r="JP1717" s="1"/>
      <c r="JQ1717" s="1"/>
      <c r="JR1717" s="1"/>
      <c r="JS1717" s="1"/>
      <c r="JT1717" s="1"/>
      <c r="JU1717" s="1"/>
      <c r="JV1717" s="1"/>
      <c r="JW1717" s="1"/>
      <c r="JX1717" s="1"/>
      <c r="JY1717" s="3"/>
      <c r="JZ1717" s="1"/>
      <c r="KA1717" s="1"/>
      <c r="KB1717" s="1"/>
      <c r="KC1717" s="1"/>
      <c r="KD1717" s="1"/>
      <c r="KE1717" s="1"/>
    </row>
    <row r="1718" spans="1:291" x14ac:dyDescent="0.2">
      <c r="A1718" s="196">
        <f t="shared" si="2548"/>
        <v>44376</v>
      </c>
      <c r="B1718" s="66">
        <f t="shared" si="2539"/>
        <v>-11313.783830299999</v>
      </c>
      <c r="C1718" s="66">
        <f t="shared" si="2562"/>
        <v>-11302.861288530001</v>
      </c>
      <c r="D1718" s="77">
        <f t="shared" si="2549"/>
        <v>5739.56</v>
      </c>
      <c r="E1718" s="67">
        <f>VLOOKUP(A1717,[1]Plan1!$DQ$117:$DS$314,3)</f>
        <v>5769.98</v>
      </c>
      <c r="F1718" s="11">
        <f t="shared" si="2550"/>
        <v>44373</v>
      </c>
      <c r="G1718" s="73">
        <f t="shared" si="2540"/>
        <v>5.3000578441551038E-3</v>
      </c>
      <c r="H1718" s="11">
        <f t="shared" si="2551"/>
        <v>44403</v>
      </c>
      <c r="I1718" s="11">
        <f t="shared" si="2541"/>
        <v>44403</v>
      </c>
      <c r="J1718" s="1">
        <f t="shared" si="2552"/>
        <v>21</v>
      </c>
      <c r="K1718" s="1">
        <f t="shared" si="2553"/>
        <v>2</v>
      </c>
      <c r="L1718" s="66">
        <f t="shared" si="2542"/>
        <v>1.0005035600000001</v>
      </c>
      <c r="M1718" s="70">
        <f t="shared" si="2563"/>
        <v>1.0083006699999999</v>
      </c>
      <c r="N1718" s="70">
        <f t="shared" si="2557"/>
        <v>1.2107419307210909</v>
      </c>
      <c r="O1718" s="66">
        <f t="shared" si="2559"/>
        <v>1.2113516099999999</v>
      </c>
      <c r="P1718" s="66">
        <f t="shared" si="2543"/>
        <v>-11308.55295736</v>
      </c>
      <c r="Q1718" s="74">
        <f t="shared" si="2544"/>
        <v>0</v>
      </c>
      <c r="R1718" s="75">
        <f t="shared" si="2560"/>
        <v>0</v>
      </c>
      <c r="S1718" s="66">
        <f t="shared" si="2561"/>
        <v>0</v>
      </c>
      <c r="T1718" s="10">
        <f t="shared" si="2554"/>
        <v>0.06</v>
      </c>
      <c r="U1718" s="74">
        <f t="shared" si="2558"/>
        <v>2</v>
      </c>
      <c r="V1718" s="74">
        <v>252</v>
      </c>
      <c r="W1718" s="70">
        <f t="shared" si="2545"/>
        <v>1.000462559</v>
      </c>
      <c r="X1718" s="66">
        <f t="shared" si="2546"/>
        <v>-5.2308729400000002</v>
      </c>
      <c r="Y1718" s="66">
        <v>0</v>
      </c>
      <c r="Z1718" s="67">
        <f t="shared" si="2547"/>
        <v>0</v>
      </c>
      <c r="AA1718" s="68" t="str">
        <f t="shared" si="2555"/>
        <v>A+J=</v>
      </c>
      <c r="AB1718" s="11">
        <f t="shared" si="2556"/>
        <v>44403</v>
      </c>
      <c r="AC1718" s="3"/>
      <c r="AD1718" s="1"/>
      <c r="AE1718" s="11"/>
      <c r="AF1718" s="5"/>
      <c r="AG1718" s="1"/>
      <c r="AH1718" s="1"/>
      <c r="AI1718" s="1"/>
      <c r="AJ1718" s="1"/>
      <c r="AK1718" s="10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5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5"/>
      <c r="HA1718" s="5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  <c r="IU1718" s="1"/>
      <c r="IV1718" s="1"/>
      <c r="IW1718" s="1"/>
      <c r="IX1718" s="1"/>
      <c r="IY1718" s="1"/>
      <c r="IZ1718" s="1"/>
      <c r="JA1718" s="1"/>
      <c r="JB1718" s="1"/>
      <c r="JC1718" s="1"/>
      <c r="JD1718" s="1"/>
      <c r="JE1718" s="1"/>
      <c r="JF1718" s="1"/>
      <c r="JG1718" s="1"/>
      <c r="JH1718" s="1"/>
      <c r="JI1718" s="1"/>
      <c r="JJ1718" s="1"/>
      <c r="JK1718" s="1"/>
      <c r="JL1718" s="1"/>
      <c r="JM1718" s="1"/>
      <c r="JN1718" s="1"/>
      <c r="JO1718" s="1"/>
      <c r="JP1718" s="1"/>
      <c r="JQ1718" s="1"/>
      <c r="JR1718" s="1"/>
      <c r="JS1718" s="1"/>
      <c r="JT1718" s="1"/>
      <c r="JU1718" s="1"/>
      <c r="JV1718" s="1"/>
      <c r="JW1718" s="1"/>
      <c r="JX1718" s="1"/>
      <c r="JY1718" s="3"/>
      <c r="JZ1718" s="1"/>
      <c r="KA1718" s="1"/>
      <c r="KB1718" s="1"/>
      <c r="KC1718" s="1"/>
      <c r="KD1718" s="1"/>
      <c r="KE1718" s="1"/>
    </row>
    <row r="1719" spans="1:291" x14ac:dyDescent="0.2">
      <c r="A1719" s="196">
        <f t="shared" si="2548"/>
        <v>44377</v>
      </c>
      <c r="B1719" s="66">
        <f t="shared" si="2539"/>
        <v>-11319.24899296</v>
      </c>
      <c r="C1719" s="66">
        <f t="shared" si="2562"/>
        <v>-11302.861288530001</v>
      </c>
      <c r="D1719" s="77">
        <f t="shared" si="2549"/>
        <v>5739.56</v>
      </c>
      <c r="E1719" s="67">
        <f>VLOOKUP(A1718,[1]Plan1!$DQ$117:$DS$314,3)</f>
        <v>5769.98</v>
      </c>
      <c r="F1719" s="11">
        <f t="shared" si="2550"/>
        <v>44373</v>
      </c>
      <c r="G1719" s="73">
        <f t="shared" si="2540"/>
        <v>5.3000578441551038E-3</v>
      </c>
      <c r="H1719" s="11">
        <f t="shared" si="2551"/>
        <v>44403</v>
      </c>
      <c r="I1719" s="11">
        <f t="shared" si="2541"/>
        <v>44403</v>
      </c>
      <c r="J1719" s="1">
        <f t="shared" si="2552"/>
        <v>21</v>
      </c>
      <c r="K1719" s="1">
        <f t="shared" si="2553"/>
        <v>3</v>
      </c>
      <c r="L1719" s="66">
        <f t="shared" si="2542"/>
        <v>1.0007554299999999</v>
      </c>
      <c r="M1719" s="70">
        <f t="shared" si="2563"/>
        <v>1.0083006699999999</v>
      </c>
      <c r="N1719" s="70">
        <f t="shared" si="2557"/>
        <v>1.2107419307210909</v>
      </c>
      <c r="O1719" s="66">
        <f t="shared" si="2559"/>
        <v>1.21165656</v>
      </c>
      <c r="P1719" s="66">
        <f t="shared" si="2543"/>
        <v>-11311.399809029999</v>
      </c>
      <c r="Q1719" s="74">
        <f t="shared" si="2544"/>
        <v>0</v>
      </c>
      <c r="R1719" s="75">
        <f t="shared" si="2560"/>
        <v>0</v>
      </c>
      <c r="S1719" s="66">
        <f t="shared" si="2561"/>
        <v>0</v>
      </c>
      <c r="T1719" s="10">
        <f t="shared" si="2554"/>
        <v>0.06</v>
      </c>
      <c r="U1719" s="74">
        <f t="shared" si="2558"/>
        <v>3</v>
      </c>
      <c r="V1719" s="74">
        <v>252</v>
      </c>
      <c r="W1719" s="70">
        <f t="shared" si="2545"/>
        <v>1.0006939180000001</v>
      </c>
      <c r="X1719" s="66">
        <f t="shared" si="2546"/>
        <v>-7.8491839299999997</v>
      </c>
      <c r="Y1719" s="66">
        <v>0</v>
      </c>
      <c r="Z1719" s="67">
        <f t="shared" si="2547"/>
        <v>0</v>
      </c>
      <c r="AA1719" s="68" t="str">
        <f t="shared" si="2555"/>
        <v>A+J=</v>
      </c>
      <c r="AB1719" s="11">
        <f t="shared" si="2556"/>
        <v>44403</v>
      </c>
      <c r="AC1719" s="3"/>
      <c r="AD1719" s="1"/>
      <c r="AE1719" s="11"/>
      <c r="AF1719" s="5"/>
      <c r="AG1719" s="1"/>
      <c r="AH1719" s="1"/>
      <c r="AI1719" s="1"/>
      <c r="AJ1719" s="1"/>
      <c r="AK1719" s="10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5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5"/>
      <c r="HA1719" s="5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  <c r="IU1719" s="1"/>
      <c r="IV1719" s="1"/>
      <c r="IW1719" s="1"/>
      <c r="IX1719" s="1"/>
      <c r="IY1719" s="1"/>
      <c r="IZ1719" s="1"/>
      <c r="JA1719" s="1"/>
      <c r="JB1719" s="1"/>
      <c r="JC1719" s="1"/>
      <c r="JD1719" s="1"/>
      <c r="JE1719" s="1"/>
      <c r="JF1719" s="1"/>
      <c r="JG1719" s="1"/>
      <c r="JH1719" s="1"/>
      <c r="JI1719" s="1"/>
      <c r="JJ1719" s="1"/>
      <c r="JK1719" s="1"/>
      <c r="JL1719" s="1"/>
      <c r="JM1719" s="1"/>
      <c r="JN1719" s="1"/>
      <c r="JO1719" s="1"/>
      <c r="JP1719" s="1"/>
      <c r="JQ1719" s="1"/>
      <c r="JR1719" s="1"/>
      <c r="JS1719" s="1"/>
      <c r="JT1719" s="1"/>
      <c r="JU1719" s="1"/>
      <c r="JV1719" s="1"/>
      <c r="JW1719" s="1"/>
      <c r="JX1719" s="1"/>
      <c r="JY1719" s="3"/>
      <c r="JZ1719" s="1"/>
      <c r="KA1719" s="1"/>
      <c r="KB1719" s="1"/>
      <c r="KC1719" s="1"/>
      <c r="KD1719" s="1"/>
      <c r="KE1719" s="1"/>
    </row>
    <row r="1720" spans="1:291" x14ac:dyDescent="0.2">
      <c r="A1720" s="196">
        <f t="shared" si="2548"/>
        <v>44378</v>
      </c>
      <c r="B1720" s="66">
        <f t="shared" si="2539"/>
        <v>-11324.716875800001</v>
      </c>
      <c r="C1720" s="66">
        <f t="shared" si="2562"/>
        <v>-11302.861288530001</v>
      </c>
      <c r="D1720" s="77">
        <f t="shared" si="2549"/>
        <v>5739.56</v>
      </c>
      <c r="E1720" s="67">
        <f>VLOOKUP(A1719,[1]Plan1!$DQ$117:$DS$314,3)</f>
        <v>5769.98</v>
      </c>
      <c r="F1720" s="11">
        <f t="shared" si="2550"/>
        <v>44373</v>
      </c>
      <c r="G1720" s="73">
        <f t="shared" si="2540"/>
        <v>5.3000578441551038E-3</v>
      </c>
      <c r="H1720" s="11">
        <f t="shared" si="2551"/>
        <v>44403</v>
      </c>
      <c r="I1720" s="11">
        <f t="shared" si="2541"/>
        <v>44403</v>
      </c>
      <c r="J1720" s="1">
        <f t="shared" si="2552"/>
        <v>21</v>
      </c>
      <c r="K1720" s="1">
        <f t="shared" si="2553"/>
        <v>4</v>
      </c>
      <c r="L1720" s="66">
        <f t="shared" si="2542"/>
        <v>1.00100737</v>
      </c>
      <c r="M1720" s="70">
        <f t="shared" si="2563"/>
        <v>1.0083006699999999</v>
      </c>
      <c r="N1720" s="70">
        <f t="shared" si="2557"/>
        <v>1.2107419307210909</v>
      </c>
      <c r="O1720" s="66">
        <f t="shared" si="2559"/>
        <v>1.21196159</v>
      </c>
      <c r="P1720" s="66">
        <f t="shared" si="2543"/>
        <v>-11314.247451900001</v>
      </c>
      <c r="Q1720" s="74">
        <f t="shared" si="2544"/>
        <v>0</v>
      </c>
      <c r="R1720" s="75">
        <f t="shared" si="2560"/>
        <v>0</v>
      </c>
      <c r="S1720" s="66">
        <f t="shared" si="2561"/>
        <v>0</v>
      </c>
      <c r="T1720" s="10">
        <f t="shared" si="2554"/>
        <v>0.06</v>
      </c>
      <c r="U1720" s="74">
        <f t="shared" si="2558"/>
        <v>4</v>
      </c>
      <c r="V1720" s="74">
        <v>252</v>
      </c>
      <c r="W1720" s="70">
        <f t="shared" si="2545"/>
        <v>1.0009253309999999</v>
      </c>
      <c r="X1720" s="66">
        <f t="shared" si="2546"/>
        <v>-10.469423900000001</v>
      </c>
      <c r="Y1720" s="66">
        <v>0</v>
      </c>
      <c r="Z1720" s="67">
        <f t="shared" si="2547"/>
        <v>0</v>
      </c>
      <c r="AA1720" s="68" t="str">
        <f t="shared" si="2555"/>
        <v>A+J=</v>
      </c>
      <c r="AB1720" s="11">
        <f t="shared" si="2556"/>
        <v>44403</v>
      </c>
      <c r="AC1720" s="3"/>
      <c r="AD1720" s="1"/>
      <c r="AE1720" s="11"/>
      <c r="AF1720" s="5"/>
      <c r="AG1720" s="1"/>
      <c r="AH1720" s="1"/>
      <c r="AI1720" s="1"/>
      <c r="AJ1720" s="1"/>
      <c r="AK1720" s="10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5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5"/>
      <c r="HA1720" s="5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  <c r="IW1720" s="1"/>
      <c r="IX1720" s="1"/>
      <c r="IY1720" s="1"/>
      <c r="IZ1720" s="1"/>
      <c r="JA1720" s="1"/>
      <c r="JB1720" s="1"/>
      <c r="JC1720" s="1"/>
      <c r="JD1720" s="1"/>
      <c r="JE1720" s="1"/>
      <c r="JF1720" s="1"/>
      <c r="JG1720" s="1"/>
      <c r="JH1720" s="1"/>
      <c r="JI1720" s="1"/>
      <c r="JJ1720" s="1"/>
      <c r="JK1720" s="1"/>
      <c r="JL1720" s="1"/>
      <c r="JM1720" s="1"/>
      <c r="JN1720" s="1"/>
      <c r="JO1720" s="1"/>
      <c r="JP1720" s="1"/>
      <c r="JQ1720" s="1"/>
      <c r="JR1720" s="1"/>
      <c r="JS1720" s="1"/>
      <c r="JT1720" s="1"/>
      <c r="JU1720" s="1"/>
      <c r="JV1720" s="1"/>
      <c r="JW1720" s="1"/>
      <c r="JX1720" s="1"/>
      <c r="JY1720" s="3"/>
      <c r="JZ1720" s="1"/>
      <c r="KA1720" s="1"/>
      <c r="KB1720" s="1"/>
      <c r="KC1720" s="1"/>
      <c r="KD1720" s="1"/>
      <c r="KE1720" s="1"/>
    </row>
    <row r="1721" spans="1:291" x14ac:dyDescent="0.2">
      <c r="A1721" s="196">
        <f t="shared" si="2548"/>
        <v>44379</v>
      </c>
      <c r="B1721" s="66">
        <f t="shared" si="2539"/>
        <v>-11330.1873667</v>
      </c>
      <c r="C1721" s="66">
        <f t="shared" si="2562"/>
        <v>-11302.861288530001</v>
      </c>
      <c r="D1721" s="77">
        <f t="shared" si="2549"/>
        <v>5739.56</v>
      </c>
      <c r="E1721" s="67">
        <f>VLOOKUP(A1720,[1]Plan1!$DQ$117:$DS$314,3)</f>
        <v>5769.98</v>
      </c>
      <c r="F1721" s="11">
        <f t="shared" si="2550"/>
        <v>44373</v>
      </c>
      <c r="G1721" s="73">
        <f t="shared" si="2540"/>
        <v>5.3000578441551038E-3</v>
      </c>
      <c r="H1721" s="11">
        <f t="shared" si="2551"/>
        <v>44403</v>
      </c>
      <c r="I1721" s="11">
        <f t="shared" si="2541"/>
        <v>44403</v>
      </c>
      <c r="J1721" s="1">
        <f t="shared" si="2552"/>
        <v>21</v>
      </c>
      <c r="K1721" s="1">
        <f t="shared" si="2553"/>
        <v>5</v>
      </c>
      <c r="L1721" s="66">
        <f t="shared" si="2542"/>
        <v>1.0012593700000001</v>
      </c>
      <c r="M1721" s="70">
        <f t="shared" si="2563"/>
        <v>1.0083006699999999</v>
      </c>
      <c r="N1721" s="70">
        <f t="shared" si="2557"/>
        <v>1.2107419307210909</v>
      </c>
      <c r="O1721" s="66">
        <f t="shared" si="2559"/>
        <v>1.2122667</v>
      </c>
      <c r="P1721" s="66">
        <f t="shared" si="2543"/>
        <v>-11317.095772950001</v>
      </c>
      <c r="Q1721" s="74">
        <f t="shared" si="2544"/>
        <v>0</v>
      </c>
      <c r="R1721" s="75">
        <f t="shared" si="2560"/>
        <v>0</v>
      </c>
      <c r="S1721" s="66">
        <f t="shared" si="2561"/>
        <v>0</v>
      </c>
      <c r="T1721" s="10">
        <f t="shared" si="2554"/>
        <v>0.06</v>
      </c>
      <c r="U1721" s="74">
        <f t="shared" si="2558"/>
        <v>5</v>
      </c>
      <c r="V1721" s="74">
        <v>252</v>
      </c>
      <c r="W1721" s="70">
        <f t="shared" si="2545"/>
        <v>1.001156798</v>
      </c>
      <c r="X1721" s="66">
        <f t="shared" si="2546"/>
        <v>-13.091593749999999</v>
      </c>
      <c r="Y1721" s="66">
        <v>0</v>
      </c>
      <c r="Z1721" s="67">
        <f t="shared" si="2547"/>
        <v>0</v>
      </c>
      <c r="AA1721" s="68" t="str">
        <f t="shared" si="2555"/>
        <v>A+J=</v>
      </c>
      <c r="AB1721" s="11">
        <f t="shared" si="2556"/>
        <v>44403</v>
      </c>
      <c r="AC1721" s="3"/>
      <c r="AD1721" s="1"/>
      <c r="AE1721" s="11"/>
      <c r="AF1721" s="5"/>
      <c r="AG1721" s="1"/>
      <c r="AH1721" s="1"/>
      <c r="AI1721" s="1"/>
      <c r="AJ1721" s="1"/>
      <c r="AK1721" s="10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5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5"/>
      <c r="HA1721" s="5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  <c r="IW1721" s="1"/>
      <c r="IX1721" s="1"/>
      <c r="IY1721" s="1"/>
      <c r="IZ1721" s="1"/>
      <c r="JA1721" s="1"/>
      <c r="JB1721" s="1"/>
      <c r="JC1721" s="1"/>
      <c r="JD1721" s="1"/>
      <c r="JE1721" s="1"/>
      <c r="JF1721" s="1"/>
      <c r="JG1721" s="1"/>
      <c r="JH1721" s="1"/>
      <c r="JI1721" s="1"/>
      <c r="JJ1721" s="1"/>
      <c r="JK1721" s="1"/>
      <c r="JL1721" s="1"/>
      <c r="JM1721" s="1"/>
      <c r="JN1721" s="1"/>
      <c r="JO1721" s="1"/>
      <c r="JP1721" s="1"/>
      <c r="JQ1721" s="1"/>
      <c r="JR1721" s="1"/>
      <c r="JS1721" s="1"/>
      <c r="JT1721" s="1"/>
      <c r="JU1721" s="1"/>
      <c r="JV1721" s="1"/>
      <c r="JW1721" s="1"/>
      <c r="JX1721" s="1"/>
      <c r="JY1721" s="3"/>
      <c r="JZ1721" s="1"/>
      <c r="KA1721" s="1"/>
      <c r="KB1721" s="1"/>
      <c r="KC1721" s="1"/>
      <c r="KD1721" s="1"/>
      <c r="KE1721" s="1"/>
    </row>
    <row r="1722" spans="1:291" x14ac:dyDescent="0.2">
      <c r="A1722" s="196">
        <f t="shared" si="2548"/>
        <v>44380</v>
      </c>
      <c r="B1722" s="66">
        <f t="shared" si="2539"/>
        <v>-11335.660568429999</v>
      </c>
      <c r="C1722" s="66">
        <f t="shared" si="2562"/>
        <v>-11302.861288530001</v>
      </c>
      <c r="D1722" s="77">
        <f t="shared" si="2549"/>
        <v>5739.56</v>
      </c>
      <c r="E1722" s="67">
        <f>VLOOKUP(A1721,[1]Plan1!$DQ$117:$DS$314,3)</f>
        <v>5769.98</v>
      </c>
      <c r="F1722" s="11">
        <f t="shared" si="2550"/>
        <v>44373</v>
      </c>
      <c r="G1722" s="73">
        <f t="shared" si="2540"/>
        <v>5.3000578441551038E-3</v>
      </c>
      <c r="H1722" s="11">
        <f t="shared" si="2551"/>
        <v>44403</v>
      </c>
      <c r="I1722" s="11">
        <f t="shared" si="2541"/>
        <v>44403</v>
      </c>
      <c r="J1722" s="1">
        <f t="shared" si="2552"/>
        <v>21</v>
      </c>
      <c r="K1722" s="1">
        <f t="shared" si="2553"/>
        <v>6</v>
      </c>
      <c r="L1722" s="66">
        <f t="shared" si="2542"/>
        <v>1.00151144</v>
      </c>
      <c r="M1722" s="70">
        <f t="shared" si="2563"/>
        <v>1.0083006699999999</v>
      </c>
      <c r="N1722" s="70">
        <f t="shared" si="2557"/>
        <v>1.2107419307210909</v>
      </c>
      <c r="O1722" s="66">
        <f t="shared" si="2559"/>
        <v>1.21257189</v>
      </c>
      <c r="P1722" s="66">
        <f t="shared" si="2543"/>
        <v>-11319.94488519</v>
      </c>
      <c r="Q1722" s="74">
        <f t="shared" si="2544"/>
        <v>0</v>
      </c>
      <c r="R1722" s="75">
        <f t="shared" si="2560"/>
        <v>0</v>
      </c>
      <c r="S1722" s="66">
        <f t="shared" si="2561"/>
        <v>0</v>
      </c>
      <c r="T1722" s="10">
        <f t="shared" si="2554"/>
        <v>0.06</v>
      </c>
      <c r="U1722" s="74">
        <f t="shared" si="2558"/>
        <v>6</v>
      </c>
      <c r="V1722" s="74">
        <v>252</v>
      </c>
      <c r="W1722" s="70">
        <f t="shared" si="2545"/>
        <v>1.0013883180000001</v>
      </c>
      <c r="X1722" s="66">
        <f t="shared" si="2546"/>
        <v>-15.715683240000001</v>
      </c>
      <c r="Y1722" s="66">
        <v>0</v>
      </c>
      <c r="Z1722" s="67">
        <f t="shared" si="2547"/>
        <v>0</v>
      </c>
      <c r="AA1722" s="68" t="str">
        <f t="shared" si="2555"/>
        <v>A+J=</v>
      </c>
      <c r="AB1722" s="11">
        <f t="shared" si="2556"/>
        <v>44403</v>
      </c>
      <c r="AC1722" s="3"/>
      <c r="AD1722" s="1"/>
      <c r="AE1722" s="11"/>
      <c r="AF1722" s="5"/>
      <c r="AG1722" s="1"/>
      <c r="AH1722" s="1"/>
      <c r="AI1722" s="1"/>
      <c r="AJ1722" s="1"/>
      <c r="AK1722" s="10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5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5"/>
      <c r="HA1722" s="5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  <c r="IW1722" s="1"/>
      <c r="IX1722" s="1"/>
      <c r="IY1722" s="1"/>
      <c r="IZ1722" s="1"/>
      <c r="JA1722" s="1"/>
      <c r="JB1722" s="1"/>
      <c r="JC1722" s="1"/>
      <c r="JD1722" s="1"/>
      <c r="JE1722" s="1"/>
      <c r="JF1722" s="1"/>
      <c r="JG1722" s="1"/>
      <c r="JH1722" s="1"/>
      <c r="JI1722" s="1"/>
      <c r="JJ1722" s="1"/>
      <c r="JK1722" s="1"/>
      <c r="JL1722" s="1"/>
      <c r="JM1722" s="1"/>
      <c r="JN1722" s="1"/>
      <c r="JO1722" s="1"/>
      <c r="JP1722" s="1"/>
      <c r="JQ1722" s="1"/>
      <c r="JR1722" s="1"/>
      <c r="JS1722" s="1"/>
      <c r="JT1722" s="1"/>
      <c r="JU1722" s="1"/>
      <c r="JV1722" s="1"/>
      <c r="JW1722" s="1"/>
      <c r="JX1722" s="1"/>
      <c r="JY1722" s="3"/>
      <c r="JZ1722" s="1"/>
      <c r="KA1722" s="1"/>
      <c r="KB1722" s="1"/>
      <c r="KC1722" s="1"/>
      <c r="KD1722" s="1"/>
      <c r="KE1722" s="1"/>
    </row>
    <row r="1723" spans="1:291" x14ac:dyDescent="0.2">
      <c r="A1723" s="196">
        <f t="shared" si="2548"/>
        <v>44381</v>
      </c>
      <c r="B1723" s="66">
        <f t="shared" si="2539"/>
        <v>-11335.660568429999</v>
      </c>
      <c r="C1723" s="66">
        <f t="shared" si="2562"/>
        <v>-11302.861288530001</v>
      </c>
      <c r="D1723" s="77">
        <f t="shared" si="2549"/>
        <v>5739.56</v>
      </c>
      <c r="E1723" s="67">
        <f>VLOOKUP(A1722,[1]Plan1!$DQ$117:$DS$314,3)</f>
        <v>5769.98</v>
      </c>
      <c r="F1723" s="11">
        <f t="shared" si="2550"/>
        <v>44373</v>
      </c>
      <c r="G1723" s="73">
        <f t="shared" si="2540"/>
        <v>5.3000578441551038E-3</v>
      </c>
      <c r="H1723" s="11">
        <f t="shared" si="2551"/>
        <v>44403</v>
      </c>
      <c r="I1723" s="11">
        <f t="shared" si="2541"/>
        <v>44403</v>
      </c>
      <c r="J1723" s="1">
        <f t="shared" si="2552"/>
        <v>21</v>
      </c>
      <c r="K1723" s="1">
        <f t="shared" si="2553"/>
        <v>6</v>
      </c>
      <c r="L1723" s="66">
        <f t="shared" si="2542"/>
        <v>1.00151144</v>
      </c>
      <c r="M1723" s="70">
        <f t="shared" si="2563"/>
        <v>1.0083006699999999</v>
      </c>
      <c r="N1723" s="70">
        <f t="shared" si="2557"/>
        <v>1.2107419307210909</v>
      </c>
      <c r="O1723" s="66">
        <f t="shared" si="2559"/>
        <v>1.21257189</v>
      </c>
      <c r="P1723" s="66">
        <f t="shared" si="2543"/>
        <v>-11319.94488519</v>
      </c>
      <c r="Q1723" s="74">
        <f t="shared" si="2544"/>
        <v>0</v>
      </c>
      <c r="R1723" s="75">
        <f t="shared" si="2560"/>
        <v>0</v>
      </c>
      <c r="S1723" s="66">
        <f t="shared" si="2561"/>
        <v>0</v>
      </c>
      <c r="T1723" s="10">
        <f t="shared" si="2554"/>
        <v>0.06</v>
      </c>
      <c r="U1723" s="74">
        <f t="shared" si="2558"/>
        <v>6</v>
      </c>
      <c r="V1723" s="74">
        <v>252</v>
      </c>
      <c r="W1723" s="70">
        <f t="shared" si="2545"/>
        <v>1.0013883180000001</v>
      </c>
      <c r="X1723" s="66">
        <f t="shared" si="2546"/>
        <v>-15.715683240000001</v>
      </c>
      <c r="Y1723" s="66">
        <v>0</v>
      </c>
      <c r="Z1723" s="67">
        <f t="shared" si="2547"/>
        <v>0</v>
      </c>
      <c r="AA1723" s="68" t="str">
        <f t="shared" si="2555"/>
        <v>A+J=</v>
      </c>
      <c r="AB1723" s="11">
        <f t="shared" si="2556"/>
        <v>44403</v>
      </c>
      <c r="AC1723" s="3"/>
      <c r="AD1723" s="1"/>
      <c r="AE1723" s="11"/>
      <c r="AF1723" s="5"/>
      <c r="AG1723" s="1"/>
      <c r="AH1723" s="1"/>
      <c r="AI1723" s="1"/>
      <c r="AJ1723" s="1"/>
      <c r="AK1723" s="10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5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5"/>
      <c r="HA1723" s="5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  <c r="JF1723" s="1"/>
      <c r="JG1723" s="1"/>
      <c r="JH1723" s="1"/>
      <c r="JI1723" s="1"/>
      <c r="JJ1723" s="1"/>
      <c r="JK1723" s="1"/>
      <c r="JL1723" s="1"/>
      <c r="JM1723" s="1"/>
      <c r="JN1723" s="1"/>
      <c r="JO1723" s="1"/>
      <c r="JP1723" s="1"/>
      <c r="JQ1723" s="1"/>
      <c r="JR1723" s="1"/>
      <c r="JS1723" s="1"/>
      <c r="JT1723" s="1"/>
      <c r="JU1723" s="1"/>
      <c r="JV1723" s="1"/>
      <c r="JW1723" s="1"/>
      <c r="JX1723" s="1"/>
      <c r="JY1723" s="3"/>
      <c r="JZ1723" s="1"/>
      <c r="KA1723" s="1"/>
      <c r="KB1723" s="1"/>
      <c r="KC1723" s="1"/>
      <c r="KD1723" s="1"/>
      <c r="KE1723" s="1"/>
    </row>
    <row r="1724" spans="1:291" x14ac:dyDescent="0.2">
      <c r="A1724" s="196">
        <f t="shared" si="2548"/>
        <v>44382</v>
      </c>
      <c r="B1724" s="66">
        <f t="shared" si="2539"/>
        <v>-11335.660568429999</v>
      </c>
      <c r="C1724" s="66">
        <f t="shared" si="2562"/>
        <v>-11302.861288530001</v>
      </c>
      <c r="D1724" s="77">
        <f t="shared" si="2549"/>
        <v>5739.56</v>
      </c>
      <c r="E1724" s="67">
        <f>VLOOKUP(A1723,[1]Plan1!$DQ$117:$DS$314,3)</f>
        <v>5769.98</v>
      </c>
      <c r="F1724" s="11">
        <f t="shared" si="2550"/>
        <v>44373</v>
      </c>
      <c r="G1724" s="73">
        <f t="shared" si="2540"/>
        <v>5.3000578441551038E-3</v>
      </c>
      <c r="H1724" s="11">
        <f t="shared" si="2551"/>
        <v>44403</v>
      </c>
      <c r="I1724" s="11">
        <f t="shared" si="2541"/>
        <v>44403</v>
      </c>
      <c r="J1724" s="1">
        <f t="shared" si="2552"/>
        <v>21</v>
      </c>
      <c r="K1724" s="1">
        <f t="shared" si="2553"/>
        <v>6</v>
      </c>
      <c r="L1724" s="66">
        <f t="shared" si="2542"/>
        <v>1.00151144</v>
      </c>
      <c r="M1724" s="70">
        <f t="shared" si="2563"/>
        <v>1.0083006699999999</v>
      </c>
      <c r="N1724" s="70">
        <f t="shared" si="2557"/>
        <v>1.2107419307210909</v>
      </c>
      <c r="O1724" s="66">
        <f t="shared" si="2559"/>
        <v>1.21257189</v>
      </c>
      <c r="P1724" s="66">
        <f t="shared" si="2543"/>
        <v>-11319.94488519</v>
      </c>
      <c r="Q1724" s="74">
        <f t="shared" si="2544"/>
        <v>0</v>
      </c>
      <c r="R1724" s="75">
        <f t="shared" si="2560"/>
        <v>0</v>
      </c>
      <c r="S1724" s="66">
        <f t="shared" si="2561"/>
        <v>0</v>
      </c>
      <c r="T1724" s="10">
        <f t="shared" si="2554"/>
        <v>0.06</v>
      </c>
      <c r="U1724" s="74">
        <f t="shared" si="2558"/>
        <v>6</v>
      </c>
      <c r="V1724" s="74">
        <v>252</v>
      </c>
      <c r="W1724" s="70">
        <f t="shared" si="2545"/>
        <v>1.0013883180000001</v>
      </c>
      <c r="X1724" s="66">
        <f t="shared" si="2546"/>
        <v>-15.715683240000001</v>
      </c>
      <c r="Y1724" s="66">
        <v>0</v>
      </c>
      <c r="Z1724" s="67">
        <f t="shared" si="2547"/>
        <v>0</v>
      </c>
      <c r="AA1724" s="68" t="str">
        <f t="shared" si="2555"/>
        <v>A+J=</v>
      </c>
      <c r="AB1724" s="11">
        <f t="shared" si="2556"/>
        <v>44403</v>
      </c>
      <c r="AC1724" s="3"/>
      <c r="AD1724" s="1"/>
      <c r="AE1724" s="11"/>
      <c r="AF1724" s="5"/>
      <c r="AG1724" s="1"/>
      <c r="AH1724" s="1"/>
      <c r="AI1724" s="1"/>
      <c r="AJ1724" s="1"/>
      <c r="AK1724" s="10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5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5"/>
      <c r="HA1724" s="5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  <c r="IU1724" s="1"/>
      <c r="IV1724" s="1"/>
      <c r="IW1724" s="1"/>
      <c r="IX1724" s="1"/>
      <c r="IY1724" s="1"/>
      <c r="IZ1724" s="1"/>
      <c r="JA1724" s="1"/>
      <c r="JB1724" s="1"/>
      <c r="JC1724" s="1"/>
      <c r="JD1724" s="1"/>
      <c r="JE1724" s="1"/>
      <c r="JF1724" s="1"/>
      <c r="JG1724" s="1"/>
      <c r="JH1724" s="1"/>
      <c r="JI1724" s="1"/>
      <c r="JJ1724" s="1"/>
      <c r="JK1724" s="1"/>
      <c r="JL1724" s="1"/>
      <c r="JM1724" s="1"/>
      <c r="JN1724" s="1"/>
      <c r="JO1724" s="1"/>
      <c r="JP1724" s="1"/>
      <c r="JQ1724" s="1"/>
      <c r="JR1724" s="1"/>
      <c r="JS1724" s="1"/>
      <c r="JT1724" s="1"/>
      <c r="JU1724" s="1"/>
      <c r="JV1724" s="1"/>
      <c r="JW1724" s="1"/>
      <c r="JX1724" s="1"/>
      <c r="JY1724" s="3"/>
      <c r="JZ1724" s="1"/>
      <c r="KA1724" s="1"/>
      <c r="KB1724" s="1"/>
      <c r="KC1724" s="1"/>
      <c r="KD1724" s="1"/>
      <c r="KE1724" s="1"/>
    </row>
    <row r="1725" spans="1:291" x14ac:dyDescent="0.2">
      <c r="A1725" s="196">
        <f t="shared" si="2548"/>
        <v>44383</v>
      </c>
      <c r="B1725" s="66">
        <f t="shared" si="2539"/>
        <v>-11341.136368789999</v>
      </c>
      <c r="C1725" s="66">
        <f t="shared" si="2562"/>
        <v>-11302.861288530001</v>
      </c>
      <c r="D1725" s="77">
        <f t="shared" si="2549"/>
        <v>5739.56</v>
      </c>
      <c r="E1725" s="67">
        <f>VLOOKUP(A1724,[1]Plan1!$DQ$117:$DS$314,3)</f>
        <v>5769.98</v>
      </c>
      <c r="F1725" s="11">
        <f t="shared" si="2550"/>
        <v>44373</v>
      </c>
      <c r="G1725" s="73">
        <f t="shared" si="2540"/>
        <v>5.3000578441551038E-3</v>
      </c>
      <c r="H1725" s="11">
        <f t="shared" si="2551"/>
        <v>44403</v>
      </c>
      <c r="I1725" s="11">
        <f t="shared" si="2541"/>
        <v>44403</v>
      </c>
      <c r="J1725" s="1">
        <f t="shared" si="2552"/>
        <v>21</v>
      </c>
      <c r="K1725" s="1">
        <f t="shared" si="2553"/>
        <v>7</v>
      </c>
      <c r="L1725" s="66">
        <f t="shared" si="2542"/>
        <v>1.00176357</v>
      </c>
      <c r="M1725" s="70">
        <f t="shared" si="2563"/>
        <v>1.0083006699999999</v>
      </c>
      <c r="N1725" s="70">
        <f t="shared" si="2557"/>
        <v>1.2107419307210909</v>
      </c>
      <c r="O1725" s="66">
        <f t="shared" si="2559"/>
        <v>1.21287715</v>
      </c>
      <c r="P1725" s="66">
        <f t="shared" si="2543"/>
        <v>-11322.794675609999</v>
      </c>
      <c r="Q1725" s="74">
        <f t="shared" si="2544"/>
        <v>0</v>
      </c>
      <c r="R1725" s="75">
        <f t="shared" si="2560"/>
        <v>0</v>
      </c>
      <c r="S1725" s="66">
        <f t="shared" si="2561"/>
        <v>0</v>
      </c>
      <c r="T1725" s="10">
        <f t="shared" si="2554"/>
        <v>0.06</v>
      </c>
      <c r="U1725" s="74">
        <f t="shared" si="2558"/>
        <v>7</v>
      </c>
      <c r="V1725" s="74">
        <v>252</v>
      </c>
      <c r="W1725" s="70">
        <f t="shared" si="2545"/>
        <v>1.001619891</v>
      </c>
      <c r="X1725" s="66">
        <f t="shared" si="2546"/>
        <v>-18.34169318</v>
      </c>
      <c r="Y1725" s="66">
        <v>0</v>
      </c>
      <c r="Z1725" s="67">
        <f t="shared" si="2547"/>
        <v>0</v>
      </c>
      <c r="AA1725" s="68" t="str">
        <f t="shared" si="2555"/>
        <v>A+J=</v>
      </c>
      <c r="AB1725" s="11">
        <f t="shared" si="2556"/>
        <v>44403</v>
      </c>
      <c r="AC1725" s="3"/>
      <c r="AD1725" s="1"/>
      <c r="AE1725" s="11"/>
      <c r="AF1725" s="5"/>
      <c r="AG1725" s="1"/>
      <c r="AH1725" s="1"/>
      <c r="AI1725" s="1"/>
      <c r="AJ1725" s="1"/>
      <c r="AK1725" s="10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5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5"/>
      <c r="HA1725" s="5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  <c r="IU1725" s="1"/>
      <c r="IV1725" s="1"/>
      <c r="IW1725" s="1"/>
      <c r="IX1725" s="1"/>
      <c r="IY1725" s="1"/>
      <c r="IZ1725" s="1"/>
      <c r="JA1725" s="1"/>
      <c r="JB1725" s="1"/>
      <c r="JC1725" s="1"/>
      <c r="JD1725" s="1"/>
      <c r="JE1725" s="1"/>
      <c r="JF1725" s="1"/>
      <c r="JG1725" s="1"/>
      <c r="JH1725" s="1"/>
      <c r="JI1725" s="1"/>
      <c r="JJ1725" s="1"/>
      <c r="JK1725" s="1"/>
      <c r="JL1725" s="1"/>
      <c r="JM1725" s="1"/>
      <c r="JN1725" s="1"/>
      <c r="JO1725" s="1"/>
      <c r="JP1725" s="1"/>
      <c r="JQ1725" s="1"/>
      <c r="JR1725" s="1"/>
      <c r="JS1725" s="1"/>
      <c r="JT1725" s="1"/>
      <c r="JU1725" s="1"/>
      <c r="JV1725" s="1"/>
      <c r="JW1725" s="1"/>
      <c r="JX1725" s="1"/>
      <c r="JY1725" s="3"/>
      <c r="JZ1725" s="1"/>
      <c r="KA1725" s="1"/>
      <c r="KB1725" s="1"/>
      <c r="KC1725" s="1"/>
      <c r="KD1725" s="1"/>
      <c r="KE1725" s="1"/>
    </row>
    <row r="1726" spans="1:291" x14ac:dyDescent="0.2">
      <c r="A1726" s="196">
        <f t="shared" si="2548"/>
        <v>44384</v>
      </c>
      <c r="B1726" s="66">
        <f t="shared" si="2539"/>
        <v>-11346.614791370001</v>
      </c>
      <c r="C1726" s="66">
        <f t="shared" si="2562"/>
        <v>-11302.861288530001</v>
      </c>
      <c r="D1726" s="77">
        <f t="shared" si="2549"/>
        <v>5739.56</v>
      </c>
      <c r="E1726" s="67">
        <f>VLOOKUP(A1725,[1]Plan1!$DQ$117:$DS$314,3)</f>
        <v>5769.98</v>
      </c>
      <c r="F1726" s="11">
        <f t="shared" si="2550"/>
        <v>44373</v>
      </c>
      <c r="G1726" s="73">
        <f t="shared" si="2540"/>
        <v>5.3000578441551038E-3</v>
      </c>
      <c r="H1726" s="11">
        <f t="shared" si="2551"/>
        <v>44403</v>
      </c>
      <c r="I1726" s="11">
        <f t="shared" si="2541"/>
        <v>44403</v>
      </c>
      <c r="J1726" s="1">
        <f t="shared" si="2552"/>
        <v>21</v>
      </c>
      <c r="K1726" s="1">
        <f t="shared" si="2553"/>
        <v>8</v>
      </c>
      <c r="L1726" s="66">
        <f t="shared" si="2542"/>
        <v>1.0020157599999999</v>
      </c>
      <c r="M1726" s="70">
        <f t="shared" si="2563"/>
        <v>1.0083006699999999</v>
      </c>
      <c r="N1726" s="70">
        <f t="shared" si="2557"/>
        <v>1.2107419307210909</v>
      </c>
      <c r="O1726" s="66">
        <f t="shared" si="2559"/>
        <v>1.2131824899999999</v>
      </c>
      <c r="P1726" s="66">
        <f t="shared" si="2543"/>
        <v>-11325.6451442</v>
      </c>
      <c r="Q1726" s="74">
        <f t="shared" si="2544"/>
        <v>0</v>
      </c>
      <c r="R1726" s="75">
        <f t="shared" si="2560"/>
        <v>0</v>
      </c>
      <c r="S1726" s="66">
        <f t="shared" si="2561"/>
        <v>0</v>
      </c>
      <c r="T1726" s="10">
        <f t="shared" si="2554"/>
        <v>0.06</v>
      </c>
      <c r="U1726" s="74">
        <f t="shared" si="2558"/>
        <v>8</v>
      </c>
      <c r="V1726" s="74">
        <v>252</v>
      </c>
      <c r="W1726" s="70">
        <f t="shared" si="2545"/>
        <v>1.0018515189999999</v>
      </c>
      <c r="X1726" s="66">
        <f t="shared" si="2546"/>
        <v>-20.969647169999998</v>
      </c>
      <c r="Y1726" s="66">
        <v>0</v>
      </c>
      <c r="Z1726" s="67">
        <f t="shared" si="2547"/>
        <v>0</v>
      </c>
      <c r="AA1726" s="68" t="str">
        <f t="shared" si="2555"/>
        <v>A+J=</v>
      </c>
      <c r="AB1726" s="11">
        <f t="shared" si="2556"/>
        <v>44403</v>
      </c>
      <c r="AC1726" s="3"/>
      <c r="AD1726" s="1"/>
      <c r="AE1726" s="11"/>
      <c r="AF1726" s="5"/>
      <c r="AG1726" s="1"/>
      <c r="AH1726" s="1"/>
      <c r="AI1726" s="1"/>
      <c r="AJ1726" s="1"/>
      <c r="AK1726" s="10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5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5"/>
      <c r="HA1726" s="5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  <c r="IU1726" s="1"/>
      <c r="IV1726" s="1"/>
      <c r="IW1726" s="1"/>
      <c r="IX1726" s="1"/>
      <c r="IY1726" s="1"/>
      <c r="IZ1726" s="1"/>
      <c r="JA1726" s="1"/>
      <c r="JB1726" s="1"/>
      <c r="JC1726" s="1"/>
      <c r="JD1726" s="1"/>
      <c r="JE1726" s="1"/>
      <c r="JF1726" s="1"/>
      <c r="JG1726" s="1"/>
      <c r="JH1726" s="1"/>
      <c r="JI1726" s="1"/>
      <c r="JJ1726" s="1"/>
      <c r="JK1726" s="1"/>
      <c r="JL1726" s="1"/>
      <c r="JM1726" s="1"/>
      <c r="JN1726" s="1"/>
      <c r="JO1726" s="1"/>
      <c r="JP1726" s="1"/>
      <c r="JQ1726" s="1"/>
      <c r="JR1726" s="1"/>
      <c r="JS1726" s="1"/>
      <c r="JT1726" s="1"/>
      <c r="JU1726" s="1"/>
      <c r="JV1726" s="1"/>
      <c r="JW1726" s="1"/>
      <c r="JX1726" s="1"/>
      <c r="JY1726" s="3"/>
      <c r="JZ1726" s="1"/>
      <c r="KA1726" s="1"/>
      <c r="KB1726" s="1"/>
      <c r="KC1726" s="1"/>
      <c r="KD1726" s="1"/>
      <c r="KE1726" s="1"/>
    </row>
    <row r="1727" spans="1:291" x14ac:dyDescent="0.2">
      <c r="A1727" s="196">
        <f t="shared" si="2548"/>
        <v>44385</v>
      </c>
      <c r="B1727" s="66">
        <f t="shared" si="2539"/>
        <v>-11352.09591636</v>
      </c>
      <c r="C1727" s="66">
        <f t="shared" si="2562"/>
        <v>-11302.861288530001</v>
      </c>
      <c r="D1727" s="77">
        <f t="shared" si="2549"/>
        <v>5739.56</v>
      </c>
      <c r="E1727" s="67">
        <f>VLOOKUP(A1726,[1]Plan1!$DQ$117:$DS$314,3)</f>
        <v>5769.98</v>
      </c>
      <c r="F1727" s="11">
        <f t="shared" si="2550"/>
        <v>44373</v>
      </c>
      <c r="G1727" s="73">
        <f t="shared" si="2540"/>
        <v>5.3000578441551038E-3</v>
      </c>
      <c r="H1727" s="11">
        <f t="shared" si="2551"/>
        <v>44403</v>
      </c>
      <c r="I1727" s="11">
        <f t="shared" si="2541"/>
        <v>44403</v>
      </c>
      <c r="J1727" s="1">
        <f t="shared" si="2552"/>
        <v>21</v>
      </c>
      <c r="K1727" s="1">
        <f t="shared" si="2553"/>
        <v>9</v>
      </c>
      <c r="L1727" s="66">
        <f t="shared" si="2542"/>
        <v>1.00226802</v>
      </c>
      <c r="M1727" s="70">
        <f t="shared" si="2563"/>
        <v>1.0083006699999999</v>
      </c>
      <c r="N1727" s="70">
        <f t="shared" si="2557"/>
        <v>1.2107419307210909</v>
      </c>
      <c r="O1727" s="66">
        <f t="shared" si="2559"/>
        <v>1.21348791</v>
      </c>
      <c r="P1727" s="66">
        <f t="shared" si="2543"/>
        <v>-11328.49640398</v>
      </c>
      <c r="Q1727" s="74">
        <f t="shared" si="2544"/>
        <v>0</v>
      </c>
      <c r="R1727" s="75">
        <f t="shared" si="2560"/>
        <v>0</v>
      </c>
      <c r="S1727" s="66">
        <f t="shared" si="2561"/>
        <v>0</v>
      </c>
      <c r="T1727" s="10">
        <f t="shared" si="2554"/>
        <v>0.06</v>
      </c>
      <c r="U1727" s="74">
        <f t="shared" si="2558"/>
        <v>9</v>
      </c>
      <c r="V1727" s="74">
        <v>252</v>
      </c>
      <c r="W1727" s="70">
        <f t="shared" si="2545"/>
        <v>1.0020831990000001</v>
      </c>
      <c r="X1727" s="66">
        <f t="shared" si="2546"/>
        <v>-23.59951238</v>
      </c>
      <c r="Y1727" s="66">
        <v>0</v>
      </c>
      <c r="Z1727" s="67">
        <f t="shared" si="2547"/>
        <v>0</v>
      </c>
      <c r="AA1727" s="68" t="str">
        <f t="shared" si="2555"/>
        <v>A+J=</v>
      </c>
      <c r="AB1727" s="11">
        <f t="shared" si="2556"/>
        <v>44403</v>
      </c>
      <c r="AC1727" s="3"/>
      <c r="AD1727" s="1"/>
      <c r="AE1727" s="11"/>
      <c r="AF1727" s="5"/>
      <c r="AG1727" s="1"/>
      <c r="AH1727" s="1"/>
      <c r="AI1727" s="1"/>
      <c r="AJ1727" s="1"/>
      <c r="AK1727" s="10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5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5"/>
      <c r="HA1727" s="5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  <c r="IU1727" s="1"/>
      <c r="IV1727" s="1"/>
      <c r="IW1727" s="1"/>
      <c r="IX1727" s="1"/>
      <c r="IY1727" s="1"/>
      <c r="IZ1727" s="1"/>
      <c r="JA1727" s="1"/>
      <c r="JB1727" s="1"/>
      <c r="JC1727" s="1"/>
      <c r="JD1727" s="1"/>
      <c r="JE1727" s="1"/>
      <c r="JF1727" s="1"/>
      <c r="JG1727" s="1"/>
      <c r="JH1727" s="1"/>
      <c r="JI1727" s="1"/>
      <c r="JJ1727" s="1"/>
      <c r="JK1727" s="1"/>
      <c r="JL1727" s="1"/>
      <c r="JM1727" s="1"/>
      <c r="JN1727" s="1"/>
      <c r="JO1727" s="1"/>
      <c r="JP1727" s="1"/>
      <c r="JQ1727" s="1"/>
      <c r="JR1727" s="1"/>
      <c r="JS1727" s="1"/>
      <c r="JT1727" s="1"/>
      <c r="JU1727" s="1"/>
      <c r="JV1727" s="1"/>
      <c r="JW1727" s="1"/>
      <c r="JX1727" s="1"/>
      <c r="JY1727" s="3"/>
      <c r="JZ1727" s="1"/>
      <c r="KA1727" s="1"/>
      <c r="KB1727" s="1"/>
      <c r="KC1727" s="1"/>
      <c r="KD1727" s="1"/>
      <c r="KE1727" s="1"/>
    </row>
    <row r="1728" spans="1:291" x14ac:dyDescent="0.2">
      <c r="A1728" s="196">
        <f t="shared" si="2548"/>
        <v>44386</v>
      </c>
      <c r="B1728" s="66">
        <f t="shared" si="2539"/>
        <v>-11357.57966548</v>
      </c>
      <c r="C1728" s="66">
        <f t="shared" si="2562"/>
        <v>-11302.861288530001</v>
      </c>
      <c r="D1728" s="77">
        <f t="shared" si="2549"/>
        <v>5739.56</v>
      </c>
      <c r="E1728" s="67">
        <f>VLOOKUP(A1727,[1]Plan1!$DQ$117:$DS$314,3)</f>
        <v>5769.98</v>
      </c>
      <c r="F1728" s="11">
        <f t="shared" si="2550"/>
        <v>44373</v>
      </c>
      <c r="G1728" s="73">
        <f t="shared" si="2540"/>
        <v>5.3000578441551038E-3</v>
      </c>
      <c r="H1728" s="11">
        <f t="shared" si="2551"/>
        <v>44403</v>
      </c>
      <c r="I1728" s="11">
        <f t="shared" si="2541"/>
        <v>44403</v>
      </c>
      <c r="J1728" s="1">
        <f t="shared" si="2552"/>
        <v>21</v>
      </c>
      <c r="K1728" s="1">
        <f t="shared" si="2553"/>
        <v>10</v>
      </c>
      <c r="L1728" s="66">
        <f t="shared" si="2542"/>
        <v>1.00252034</v>
      </c>
      <c r="M1728" s="70">
        <f t="shared" si="2563"/>
        <v>1.0083006699999999</v>
      </c>
      <c r="N1728" s="70">
        <f t="shared" si="2557"/>
        <v>1.2107419307210909</v>
      </c>
      <c r="O1728" s="66">
        <f t="shared" si="2559"/>
        <v>1.2137934100000001</v>
      </c>
      <c r="P1728" s="66">
        <f t="shared" si="2543"/>
        <v>-11331.34834194</v>
      </c>
      <c r="Q1728" s="74">
        <f t="shared" si="2544"/>
        <v>0</v>
      </c>
      <c r="R1728" s="75">
        <f t="shared" si="2560"/>
        <v>0</v>
      </c>
      <c r="S1728" s="66">
        <f t="shared" si="2561"/>
        <v>0</v>
      </c>
      <c r="T1728" s="10">
        <f t="shared" si="2554"/>
        <v>0.06</v>
      </c>
      <c r="U1728" s="74">
        <f t="shared" si="2558"/>
        <v>10</v>
      </c>
      <c r="V1728" s="74">
        <v>252</v>
      </c>
      <c r="W1728" s="70">
        <f t="shared" si="2545"/>
        <v>1.0023149339999999</v>
      </c>
      <c r="X1728" s="66">
        <f t="shared" si="2546"/>
        <v>-26.231323540000002</v>
      </c>
      <c r="Y1728" s="66">
        <v>0</v>
      </c>
      <c r="Z1728" s="67">
        <f t="shared" si="2547"/>
        <v>0</v>
      </c>
      <c r="AA1728" s="68" t="str">
        <f t="shared" si="2555"/>
        <v>A+J=</v>
      </c>
      <c r="AB1728" s="11">
        <f t="shared" si="2556"/>
        <v>44403</v>
      </c>
      <c r="AC1728" s="3"/>
      <c r="AD1728" s="1"/>
      <c r="AE1728" s="11"/>
      <c r="AF1728" s="5"/>
      <c r="AG1728" s="1"/>
      <c r="AH1728" s="1"/>
      <c r="AI1728" s="1"/>
      <c r="AJ1728" s="1"/>
      <c r="AK1728" s="10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5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5"/>
      <c r="HA1728" s="5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  <c r="IU1728" s="1"/>
      <c r="IV1728" s="1"/>
      <c r="IW1728" s="1"/>
      <c r="IX1728" s="1"/>
      <c r="IY1728" s="1"/>
      <c r="IZ1728" s="1"/>
      <c r="JA1728" s="1"/>
      <c r="JB1728" s="1"/>
      <c r="JC1728" s="1"/>
      <c r="JD1728" s="1"/>
      <c r="JE1728" s="1"/>
      <c r="JF1728" s="1"/>
      <c r="JG1728" s="1"/>
      <c r="JH1728" s="1"/>
      <c r="JI1728" s="1"/>
      <c r="JJ1728" s="1"/>
      <c r="JK1728" s="1"/>
      <c r="JL1728" s="1"/>
      <c r="JM1728" s="1"/>
      <c r="JN1728" s="1"/>
      <c r="JO1728" s="1"/>
      <c r="JP1728" s="1"/>
      <c r="JQ1728" s="1"/>
      <c r="JR1728" s="1"/>
      <c r="JS1728" s="1"/>
      <c r="JT1728" s="1"/>
      <c r="JU1728" s="1"/>
      <c r="JV1728" s="1"/>
      <c r="JW1728" s="1"/>
      <c r="JX1728" s="1"/>
      <c r="JY1728" s="3"/>
      <c r="JZ1728" s="1"/>
      <c r="KA1728" s="1"/>
      <c r="KB1728" s="1"/>
      <c r="KC1728" s="1"/>
      <c r="KD1728" s="1"/>
      <c r="KE1728" s="1"/>
    </row>
    <row r="1729" spans="1:291" x14ac:dyDescent="0.2">
      <c r="A1729" s="196">
        <f t="shared" si="2548"/>
        <v>44387</v>
      </c>
      <c r="B1729" s="66">
        <f t="shared" si="2539"/>
        <v>-11363.06600567</v>
      </c>
      <c r="C1729" s="66">
        <f t="shared" si="2562"/>
        <v>-11302.861288530001</v>
      </c>
      <c r="D1729" s="77">
        <f t="shared" si="2549"/>
        <v>5739.56</v>
      </c>
      <c r="E1729" s="67">
        <f>VLOOKUP(A1728,[1]Plan1!$DQ$117:$DS$314,3)</f>
        <v>5769.98</v>
      </c>
      <c r="F1729" s="11">
        <f t="shared" si="2550"/>
        <v>44373</v>
      </c>
      <c r="G1729" s="73">
        <f t="shared" si="2540"/>
        <v>5.3000578441551038E-3</v>
      </c>
      <c r="H1729" s="11">
        <f t="shared" si="2551"/>
        <v>44403</v>
      </c>
      <c r="I1729" s="11">
        <f t="shared" si="2541"/>
        <v>44403</v>
      </c>
      <c r="J1729" s="1">
        <f t="shared" si="2552"/>
        <v>21</v>
      </c>
      <c r="K1729" s="1">
        <f t="shared" si="2553"/>
        <v>11</v>
      </c>
      <c r="L1729" s="66">
        <f t="shared" si="2542"/>
        <v>1.0027727200000001</v>
      </c>
      <c r="M1729" s="70">
        <f t="shared" si="2563"/>
        <v>1.0083006699999999</v>
      </c>
      <c r="N1729" s="70">
        <f t="shared" si="2557"/>
        <v>1.2107419307210909</v>
      </c>
      <c r="O1729" s="66">
        <f t="shared" si="2559"/>
        <v>1.21409897</v>
      </c>
      <c r="P1729" s="66">
        <f t="shared" si="2543"/>
        <v>-11334.20095808</v>
      </c>
      <c r="Q1729" s="74">
        <f t="shared" si="2544"/>
        <v>0</v>
      </c>
      <c r="R1729" s="75">
        <f t="shared" si="2560"/>
        <v>0</v>
      </c>
      <c r="S1729" s="66">
        <f t="shared" si="2561"/>
        <v>0</v>
      </c>
      <c r="T1729" s="10">
        <f t="shared" si="2554"/>
        <v>0.06</v>
      </c>
      <c r="U1729" s="74">
        <f t="shared" si="2558"/>
        <v>11</v>
      </c>
      <c r="V1729" s="74">
        <v>252</v>
      </c>
      <c r="W1729" s="70">
        <f t="shared" si="2545"/>
        <v>1.0025467210000001</v>
      </c>
      <c r="X1729" s="66">
        <f t="shared" si="2546"/>
        <v>-28.86504759</v>
      </c>
      <c r="Y1729" s="66">
        <v>0</v>
      </c>
      <c r="Z1729" s="67">
        <f t="shared" si="2547"/>
        <v>0</v>
      </c>
      <c r="AA1729" s="68" t="str">
        <f t="shared" si="2555"/>
        <v>A+J=</v>
      </c>
      <c r="AB1729" s="11">
        <f t="shared" si="2556"/>
        <v>44403</v>
      </c>
      <c r="AC1729" s="3"/>
      <c r="AD1729" s="1"/>
      <c r="AE1729" s="11"/>
      <c r="AF1729" s="5"/>
      <c r="AG1729" s="1"/>
      <c r="AH1729" s="1"/>
      <c r="AI1729" s="1"/>
      <c r="AJ1729" s="1"/>
      <c r="AK1729" s="10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5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5"/>
      <c r="HA1729" s="5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  <c r="IU1729" s="1"/>
      <c r="IV1729" s="1"/>
      <c r="IW1729" s="1"/>
      <c r="IX1729" s="1"/>
      <c r="IY1729" s="1"/>
      <c r="IZ1729" s="1"/>
      <c r="JA1729" s="1"/>
      <c r="JB1729" s="1"/>
      <c r="JC1729" s="1"/>
      <c r="JD1729" s="1"/>
      <c r="JE1729" s="1"/>
      <c r="JF1729" s="1"/>
      <c r="JG1729" s="1"/>
      <c r="JH1729" s="1"/>
      <c r="JI1729" s="1"/>
      <c r="JJ1729" s="1"/>
      <c r="JK1729" s="1"/>
      <c r="JL1729" s="1"/>
      <c r="JM1729" s="1"/>
      <c r="JN1729" s="1"/>
      <c r="JO1729" s="1"/>
      <c r="JP1729" s="1"/>
      <c r="JQ1729" s="1"/>
      <c r="JR1729" s="1"/>
      <c r="JS1729" s="1"/>
      <c r="JT1729" s="1"/>
      <c r="JU1729" s="1"/>
      <c r="JV1729" s="1"/>
      <c r="JW1729" s="1"/>
      <c r="JX1729" s="1"/>
      <c r="JY1729" s="3"/>
      <c r="JZ1729" s="1"/>
      <c r="KA1729" s="1"/>
      <c r="KB1729" s="1"/>
      <c r="KC1729" s="1"/>
      <c r="KD1729" s="1"/>
      <c r="KE1729" s="1"/>
    </row>
    <row r="1730" spans="1:291" x14ac:dyDescent="0.2">
      <c r="A1730" s="196">
        <f t="shared" si="2548"/>
        <v>44388</v>
      </c>
      <c r="B1730" s="66">
        <f t="shared" si="2539"/>
        <v>-11363.06600567</v>
      </c>
      <c r="C1730" s="66">
        <f t="shared" si="2562"/>
        <v>-11302.861288530001</v>
      </c>
      <c r="D1730" s="77">
        <f t="shared" si="2549"/>
        <v>5739.56</v>
      </c>
      <c r="E1730" s="67">
        <f>VLOOKUP(A1729,[1]Plan1!$DQ$117:$DS$314,3)</f>
        <v>5769.98</v>
      </c>
      <c r="F1730" s="11">
        <f t="shared" si="2550"/>
        <v>44373</v>
      </c>
      <c r="G1730" s="73">
        <f t="shared" si="2540"/>
        <v>5.3000578441551038E-3</v>
      </c>
      <c r="H1730" s="11">
        <f t="shared" si="2551"/>
        <v>44403</v>
      </c>
      <c r="I1730" s="11">
        <f t="shared" si="2541"/>
        <v>44403</v>
      </c>
      <c r="J1730" s="1">
        <f t="shared" si="2552"/>
        <v>21</v>
      </c>
      <c r="K1730" s="1">
        <f t="shared" si="2553"/>
        <v>11</v>
      </c>
      <c r="L1730" s="66">
        <f t="shared" si="2542"/>
        <v>1.0027727200000001</v>
      </c>
      <c r="M1730" s="70">
        <f t="shared" si="2563"/>
        <v>1.0083006699999999</v>
      </c>
      <c r="N1730" s="70">
        <f t="shared" si="2557"/>
        <v>1.2107419307210909</v>
      </c>
      <c r="O1730" s="66">
        <f t="shared" si="2559"/>
        <v>1.21409897</v>
      </c>
      <c r="P1730" s="66">
        <f t="shared" si="2543"/>
        <v>-11334.20095808</v>
      </c>
      <c r="Q1730" s="74">
        <f t="shared" si="2544"/>
        <v>0</v>
      </c>
      <c r="R1730" s="75">
        <f t="shared" si="2560"/>
        <v>0</v>
      </c>
      <c r="S1730" s="66">
        <f t="shared" si="2561"/>
        <v>0</v>
      </c>
      <c r="T1730" s="10">
        <f t="shared" si="2554"/>
        <v>0.06</v>
      </c>
      <c r="U1730" s="74">
        <f t="shared" si="2558"/>
        <v>11</v>
      </c>
      <c r="V1730" s="74">
        <v>252</v>
      </c>
      <c r="W1730" s="70">
        <f t="shared" si="2545"/>
        <v>1.0025467210000001</v>
      </c>
      <c r="X1730" s="66">
        <f t="shared" si="2546"/>
        <v>-28.86504759</v>
      </c>
      <c r="Y1730" s="66">
        <v>0</v>
      </c>
      <c r="Z1730" s="67">
        <f t="shared" si="2547"/>
        <v>0</v>
      </c>
      <c r="AA1730" s="68" t="str">
        <f t="shared" si="2555"/>
        <v>A+J=</v>
      </c>
      <c r="AB1730" s="11">
        <f t="shared" si="2556"/>
        <v>44403</v>
      </c>
      <c r="AC1730" s="3"/>
      <c r="AD1730" s="1"/>
      <c r="AE1730" s="11"/>
      <c r="AF1730" s="5"/>
      <c r="AG1730" s="1"/>
      <c r="AH1730" s="1"/>
      <c r="AI1730" s="1"/>
      <c r="AJ1730" s="1"/>
      <c r="AK1730" s="10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5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5"/>
      <c r="HA1730" s="5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  <c r="IU1730" s="1"/>
      <c r="IV1730" s="1"/>
      <c r="IW1730" s="1"/>
      <c r="IX1730" s="1"/>
      <c r="IY1730" s="1"/>
      <c r="IZ1730" s="1"/>
      <c r="JA1730" s="1"/>
      <c r="JB1730" s="1"/>
      <c r="JC1730" s="1"/>
      <c r="JD1730" s="1"/>
      <c r="JE1730" s="1"/>
      <c r="JF1730" s="1"/>
      <c r="JG1730" s="1"/>
      <c r="JH1730" s="1"/>
      <c r="JI1730" s="1"/>
      <c r="JJ1730" s="1"/>
      <c r="JK1730" s="1"/>
      <c r="JL1730" s="1"/>
      <c r="JM1730" s="1"/>
      <c r="JN1730" s="1"/>
      <c r="JO1730" s="1"/>
      <c r="JP1730" s="1"/>
      <c r="JQ1730" s="1"/>
      <c r="JR1730" s="1"/>
      <c r="JS1730" s="1"/>
      <c r="JT1730" s="1"/>
      <c r="JU1730" s="1"/>
      <c r="JV1730" s="1"/>
      <c r="JW1730" s="1"/>
      <c r="JX1730" s="1"/>
      <c r="JY1730" s="3"/>
      <c r="JZ1730" s="1"/>
      <c r="KA1730" s="1"/>
      <c r="KB1730" s="1"/>
      <c r="KC1730" s="1"/>
      <c r="KD1730" s="1"/>
      <c r="KE1730" s="1"/>
    </row>
    <row r="1731" spans="1:291" x14ac:dyDescent="0.2">
      <c r="A1731" s="196">
        <f t="shared" si="2548"/>
        <v>44389</v>
      </c>
      <c r="B1731" s="66">
        <f t="shared" si="2539"/>
        <v>-11363.06600567</v>
      </c>
      <c r="C1731" s="66">
        <f t="shared" si="2562"/>
        <v>-11302.861288530001</v>
      </c>
      <c r="D1731" s="77">
        <f t="shared" si="2549"/>
        <v>5739.56</v>
      </c>
      <c r="E1731" s="67">
        <f>VLOOKUP(A1730,[1]Plan1!$DQ$117:$DS$314,3)</f>
        <v>5769.98</v>
      </c>
      <c r="F1731" s="11">
        <f t="shared" si="2550"/>
        <v>44373</v>
      </c>
      <c r="G1731" s="73">
        <f t="shared" si="2540"/>
        <v>5.3000578441551038E-3</v>
      </c>
      <c r="H1731" s="11">
        <f t="shared" si="2551"/>
        <v>44403</v>
      </c>
      <c r="I1731" s="11">
        <f t="shared" si="2541"/>
        <v>44403</v>
      </c>
      <c r="J1731" s="1">
        <f t="shared" si="2552"/>
        <v>21</v>
      </c>
      <c r="K1731" s="1">
        <f t="shared" si="2553"/>
        <v>11</v>
      </c>
      <c r="L1731" s="66">
        <f t="shared" si="2542"/>
        <v>1.0027727200000001</v>
      </c>
      <c r="M1731" s="70">
        <f t="shared" si="2563"/>
        <v>1.0083006699999999</v>
      </c>
      <c r="N1731" s="70">
        <f t="shared" si="2557"/>
        <v>1.2107419307210909</v>
      </c>
      <c r="O1731" s="66">
        <f t="shared" si="2559"/>
        <v>1.21409897</v>
      </c>
      <c r="P1731" s="66">
        <f t="shared" si="2543"/>
        <v>-11334.20095808</v>
      </c>
      <c r="Q1731" s="74">
        <f t="shared" si="2544"/>
        <v>0</v>
      </c>
      <c r="R1731" s="75">
        <f t="shared" si="2560"/>
        <v>0</v>
      </c>
      <c r="S1731" s="66">
        <f t="shared" si="2561"/>
        <v>0</v>
      </c>
      <c r="T1731" s="10">
        <f t="shared" si="2554"/>
        <v>0.06</v>
      </c>
      <c r="U1731" s="74">
        <f t="shared" si="2558"/>
        <v>11</v>
      </c>
      <c r="V1731" s="74">
        <v>252</v>
      </c>
      <c r="W1731" s="70">
        <f t="shared" si="2545"/>
        <v>1.0025467210000001</v>
      </c>
      <c r="X1731" s="66">
        <f t="shared" si="2546"/>
        <v>-28.86504759</v>
      </c>
      <c r="Y1731" s="66">
        <v>0</v>
      </c>
      <c r="Z1731" s="67">
        <f t="shared" si="2547"/>
        <v>0</v>
      </c>
      <c r="AA1731" s="68" t="str">
        <f t="shared" si="2555"/>
        <v>A+J=</v>
      </c>
      <c r="AB1731" s="11">
        <f t="shared" si="2556"/>
        <v>44403</v>
      </c>
      <c r="AC1731" s="3"/>
      <c r="AD1731" s="1"/>
      <c r="AE1731" s="11"/>
      <c r="AF1731" s="5"/>
      <c r="AG1731" s="1"/>
      <c r="AH1731" s="1"/>
      <c r="AI1731" s="1"/>
      <c r="AJ1731" s="1"/>
      <c r="AK1731" s="10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5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5"/>
      <c r="HA1731" s="5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  <c r="IU1731" s="1"/>
      <c r="IV1731" s="1"/>
      <c r="IW1731" s="1"/>
      <c r="IX1731" s="1"/>
      <c r="IY1731" s="1"/>
      <c r="IZ1731" s="1"/>
      <c r="JA1731" s="1"/>
      <c r="JB1731" s="1"/>
      <c r="JC1731" s="1"/>
      <c r="JD1731" s="1"/>
      <c r="JE1731" s="1"/>
      <c r="JF1731" s="1"/>
      <c r="JG1731" s="1"/>
      <c r="JH1731" s="1"/>
      <c r="JI1731" s="1"/>
      <c r="JJ1731" s="1"/>
      <c r="JK1731" s="1"/>
      <c r="JL1731" s="1"/>
      <c r="JM1731" s="1"/>
      <c r="JN1731" s="1"/>
      <c r="JO1731" s="1"/>
      <c r="JP1731" s="1"/>
      <c r="JQ1731" s="1"/>
      <c r="JR1731" s="1"/>
      <c r="JS1731" s="1"/>
      <c r="JT1731" s="1"/>
      <c r="JU1731" s="1"/>
      <c r="JV1731" s="1"/>
      <c r="JW1731" s="1"/>
      <c r="JX1731" s="1"/>
      <c r="JY1731" s="3"/>
      <c r="JZ1731" s="1"/>
      <c r="KA1731" s="1"/>
      <c r="KB1731" s="1"/>
      <c r="KC1731" s="1"/>
      <c r="KD1731" s="1"/>
      <c r="KE1731" s="1"/>
    </row>
    <row r="1732" spans="1:291" x14ac:dyDescent="0.2">
      <c r="A1732" s="196">
        <f t="shared" si="2548"/>
        <v>44390</v>
      </c>
      <c r="B1732" s="66">
        <f t="shared" si="2539"/>
        <v>-11368.555085190001</v>
      </c>
      <c r="C1732" s="66">
        <f t="shared" si="2562"/>
        <v>-11302.861288530001</v>
      </c>
      <c r="D1732" s="77">
        <f t="shared" si="2549"/>
        <v>5739.56</v>
      </c>
      <c r="E1732" s="67">
        <f>VLOOKUP(A1731,[1]Plan1!$DQ$117:$DS$314,3)</f>
        <v>5769.98</v>
      </c>
      <c r="F1732" s="11">
        <f t="shared" si="2550"/>
        <v>44373</v>
      </c>
      <c r="G1732" s="73">
        <f t="shared" si="2540"/>
        <v>5.3000578441551038E-3</v>
      </c>
      <c r="H1732" s="11">
        <f t="shared" si="2551"/>
        <v>44403</v>
      </c>
      <c r="I1732" s="11">
        <f t="shared" si="2541"/>
        <v>44403</v>
      </c>
      <c r="J1732" s="1">
        <f t="shared" si="2552"/>
        <v>21</v>
      </c>
      <c r="K1732" s="1">
        <f t="shared" si="2553"/>
        <v>12</v>
      </c>
      <c r="L1732" s="66">
        <f t="shared" si="2542"/>
        <v>1.0030251699999999</v>
      </c>
      <c r="M1732" s="70">
        <f t="shared" si="2563"/>
        <v>1.0083006699999999</v>
      </c>
      <c r="N1732" s="70">
        <f t="shared" si="2557"/>
        <v>1.2107419307210909</v>
      </c>
      <c r="O1732" s="66">
        <f t="shared" si="2559"/>
        <v>1.21440463</v>
      </c>
      <c r="P1732" s="66">
        <f t="shared" si="2543"/>
        <v>-11337.05436541</v>
      </c>
      <c r="Q1732" s="74">
        <f t="shared" si="2544"/>
        <v>0</v>
      </c>
      <c r="R1732" s="75">
        <f t="shared" si="2560"/>
        <v>0</v>
      </c>
      <c r="S1732" s="66">
        <f t="shared" si="2561"/>
        <v>0</v>
      </c>
      <c r="T1732" s="10">
        <f t="shared" si="2554"/>
        <v>0.06</v>
      </c>
      <c r="U1732" s="74">
        <f t="shared" si="2558"/>
        <v>12</v>
      </c>
      <c r="V1732" s="74">
        <v>252</v>
      </c>
      <c r="W1732" s="70">
        <f t="shared" si="2545"/>
        <v>1.0027785629999999</v>
      </c>
      <c r="X1732" s="66">
        <f t="shared" si="2546"/>
        <v>-31.500719780000001</v>
      </c>
      <c r="Y1732" s="66">
        <v>0</v>
      </c>
      <c r="Z1732" s="67">
        <f t="shared" si="2547"/>
        <v>0</v>
      </c>
      <c r="AA1732" s="68" t="str">
        <f t="shared" si="2555"/>
        <v>A+J=</v>
      </c>
      <c r="AB1732" s="11">
        <f t="shared" si="2556"/>
        <v>44403</v>
      </c>
      <c r="AC1732" s="3"/>
      <c r="AD1732" s="1"/>
      <c r="AE1732" s="11"/>
      <c r="AF1732" s="5"/>
      <c r="AG1732" s="1"/>
      <c r="AH1732" s="1"/>
      <c r="AI1732" s="1"/>
      <c r="AJ1732" s="1"/>
      <c r="AK1732" s="10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5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5"/>
      <c r="HA1732" s="5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  <c r="IU1732" s="1"/>
      <c r="IV1732" s="1"/>
      <c r="IW1732" s="1"/>
      <c r="IX1732" s="1"/>
      <c r="IY1732" s="1"/>
      <c r="IZ1732" s="1"/>
      <c r="JA1732" s="1"/>
      <c r="JB1732" s="1"/>
      <c r="JC1732" s="1"/>
      <c r="JD1732" s="1"/>
      <c r="JE1732" s="1"/>
      <c r="JF1732" s="1"/>
      <c r="JG1732" s="1"/>
      <c r="JH1732" s="1"/>
      <c r="JI1732" s="1"/>
      <c r="JJ1732" s="1"/>
      <c r="JK1732" s="1"/>
      <c r="JL1732" s="1"/>
      <c r="JM1732" s="1"/>
      <c r="JN1732" s="1"/>
      <c r="JO1732" s="1"/>
      <c r="JP1732" s="1"/>
      <c r="JQ1732" s="1"/>
      <c r="JR1732" s="1"/>
      <c r="JS1732" s="1"/>
      <c r="JT1732" s="1"/>
      <c r="JU1732" s="1"/>
      <c r="JV1732" s="1"/>
      <c r="JW1732" s="1"/>
      <c r="JX1732" s="1"/>
      <c r="JY1732" s="3"/>
      <c r="JZ1732" s="1"/>
      <c r="KA1732" s="1"/>
      <c r="KB1732" s="1"/>
      <c r="KC1732" s="1"/>
      <c r="KD1732" s="1"/>
      <c r="KE1732" s="1"/>
    </row>
    <row r="1733" spans="1:291" x14ac:dyDescent="0.2">
      <c r="A1733" s="196">
        <f t="shared" si="2548"/>
        <v>44391</v>
      </c>
      <c r="B1733" s="66">
        <f t="shared" si="2539"/>
        <v>-11374.046769019998</v>
      </c>
      <c r="C1733" s="66">
        <f t="shared" si="2562"/>
        <v>-11302.861288530001</v>
      </c>
      <c r="D1733" s="77">
        <f t="shared" si="2549"/>
        <v>5739.56</v>
      </c>
      <c r="E1733" s="67">
        <f>VLOOKUP(A1732,[1]Plan1!$DQ$117:$DS$314,3)</f>
        <v>5769.98</v>
      </c>
      <c r="F1733" s="11">
        <f t="shared" si="2550"/>
        <v>44373</v>
      </c>
      <c r="G1733" s="73">
        <f t="shared" si="2540"/>
        <v>5.3000578441551038E-3</v>
      </c>
      <c r="H1733" s="11">
        <f t="shared" si="2551"/>
        <v>44403</v>
      </c>
      <c r="I1733" s="11">
        <f t="shared" si="2541"/>
        <v>44403</v>
      </c>
      <c r="J1733" s="1">
        <f t="shared" si="2552"/>
        <v>21</v>
      </c>
      <c r="K1733" s="1">
        <f t="shared" si="2553"/>
        <v>13</v>
      </c>
      <c r="L1733" s="66">
        <f t="shared" si="2542"/>
        <v>1.0032776800000001</v>
      </c>
      <c r="M1733" s="70">
        <f t="shared" si="2563"/>
        <v>1.0083006699999999</v>
      </c>
      <c r="N1733" s="70">
        <f t="shared" si="2557"/>
        <v>1.2107419307210909</v>
      </c>
      <c r="O1733" s="66">
        <f t="shared" si="2559"/>
        <v>1.21471035</v>
      </c>
      <c r="P1733" s="66">
        <f t="shared" si="2543"/>
        <v>-11339.908450909999</v>
      </c>
      <c r="Q1733" s="74">
        <f t="shared" si="2544"/>
        <v>0</v>
      </c>
      <c r="R1733" s="75">
        <f t="shared" si="2560"/>
        <v>0</v>
      </c>
      <c r="S1733" s="66">
        <f t="shared" si="2561"/>
        <v>0</v>
      </c>
      <c r="T1733" s="10">
        <f t="shared" si="2554"/>
        <v>0.06</v>
      </c>
      <c r="U1733" s="74">
        <f t="shared" si="2558"/>
        <v>13</v>
      </c>
      <c r="V1733" s="74">
        <v>252</v>
      </c>
      <c r="W1733" s="70">
        <f t="shared" si="2545"/>
        <v>1.0030104580000001</v>
      </c>
      <c r="X1733" s="66">
        <f t="shared" si="2546"/>
        <v>-34.13831811</v>
      </c>
      <c r="Y1733" s="66">
        <v>0</v>
      </c>
      <c r="Z1733" s="67">
        <f t="shared" si="2547"/>
        <v>0</v>
      </c>
      <c r="AA1733" s="68" t="str">
        <f t="shared" si="2555"/>
        <v>A+J=</v>
      </c>
      <c r="AB1733" s="11">
        <f t="shared" si="2556"/>
        <v>44403</v>
      </c>
      <c r="AC1733" s="3"/>
      <c r="AD1733" s="1"/>
      <c r="AE1733" s="11"/>
      <c r="AF1733" s="5"/>
      <c r="AG1733" s="1"/>
      <c r="AH1733" s="1"/>
      <c r="AI1733" s="1"/>
      <c r="AJ1733" s="1"/>
      <c r="AK1733" s="10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5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5"/>
      <c r="HA1733" s="5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  <c r="IU1733" s="1"/>
      <c r="IV1733" s="1"/>
      <c r="IW1733" s="1"/>
      <c r="IX1733" s="1"/>
      <c r="IY1733" s="1"/>
      <c r="IZ1733" s="1"/>
      <c r="JA1733" s="1"/>
      <c r="JB1733" s="1"/>
      <c r="JC1733" s="1"/>
      <c r="JD1733" s="1"/>
      <c r="JE1733" s="1"/>
      <c r="JF1733" s="1"/>
      <c r="JG1733" s="1"/>
      <c r="JH1733" s="1"/>
      <c r="JI1733" s="1"/>
      <c r="JJ1733" s="1"/>
      <c r="JK1733" s="1"/>
      <c r="JL1733" s="1"/>
      <c r="JM1733" s="1"/>
      <c r="JN1733" s="1"/>
      <c r="JO1733" s="1"/>
      <c r="JP1733" s="1"/>
      <c r="JQ1733" s="1"/>
      <c r="JR1733" s="1"/>
      <c r="JS1733" s="1"/>
      <c r="JT1733" s="1"/>
      <c r="JU1733" s="1"/>
      <c r="JV1733" s="1"/>
      <c r="JW1733" s="1"/>
      <c r="JX1733" s="1"/>
      <c r="JY1733" s="3"/>
      <c r="JZ1733" s="1"/>
      <c r="KA1733" s="1"/>
      <c r="KB1733" s="1"/>
      <c r="KC1733" s="1"/>
      <c r="KD1733" s="1"/>
      <c r="KE1733" s="1"/>
    </row>
    <row r="1734" spans="1:291" x14ac:dyDescent="0.2">
      <c r="A1734" s="196">
        <f t="shared" si="2548"/>
        <v>44392</v>
      </c>
      <c r="B1734" s="66">
        <f t="shared" si="2539"/>
        <v>-11379.541069430001</v>
      </c>
      <c r="C1734" s="66">
        <f t="shared" si="2562"/>
        <v>-11302.861288530001</v>
      </c>
      <c r="D1734" s="77">
        <f t="shared" si="2549"/>
        <v>5739.56</v>
      </c>
      <c r="E1734" s="67">
        <f>VLOOKUP(A1733,[1]Plan1!$DQ$117:$DS$314,3)</f>
        <v>5769.98</v>
      </c>
      <c r="F1734" s="11">
        <f t="shared" si="2550"/>
        <v>44373</v>
      </c>
      <c r="G1734" s="73">
        <f t="shared" si="2540"/>
        <v>5.3000578441551038E-3</v>
      </c>
      <c r="H1734" s="11">
        <f t="shared" si="2551"/>
        <v>44403</v>
      </c>
      <c r="I1734" s="11">
        <f t="shared" si="2541"/>
        <v>44403</v>
      </c>
      <c r="J1734" s="1">
        <f t="shared" si="2552"/>
        <v>21</v>
      </c>
      <c r="K1734" s="1">
        <f t="shared" si="2553"/>
        <v>14</v>
      </c>
      <c r="L1734" s="66">
        <f t="shared" si="2542"/>
        <v>1.0035302500000001</v>
      </c>
      <c r="M1734" s="70">
        <f t="shared" si="2563"/>
        <v>1.0083006699999999</v>
      </c>
      <c r="N1734" s="70">
        <f t="shared" si="2557"/>
        <v>1.2107419307210909</v>
      </c>
      <c r="O1734" s="66">
        <f t="shared" si="2559"/>
        <v>1.2150161500000001</v>
      </c>
      <c r="P1734" s="66">
        <f t="shared" si="2543"/>
        <v>-11342.763214590001</v>
      </c>
      <c r="Q1734" s="74">
        <f t="shared" si="2544"/>
        <v>0</v>
      </c>
      <c r="R1734" s="75">
        <f t="shared" si="2560"/>
        <v>0</v>
      </c>
      <c r="S1734" s="66">
        <f t="shared" si="2561"/>
        <v>0</v>
      </c>
      <c r="T1734" s="10">
        <f t="shared" si="2554"/>
        <v>0.06</v>
      </c>
      <c r="U1734" s="74">
        <f t="shared" si="2558"/>
        <v>14</v>
      </c>
      <c r="V1734" s="74">
        <v>252</v>
      </c>
      <c r="W1734" s="70">
        <f t="shared" si="2545"/>
        <v>1.0032424069999999</v>
      </c>
      <c r="X1734" s="66">
        <f t="shared" si="2546"/>
        <v>-36.777854840000003</v>
      </c>
      <c r="Y1734" s="66">
        <v>0</v>
      </c>
      <c r="Z1734" s="67">
        <f t="shared" si="2547"/>
        <v>0</v>
      </c>
      <c r="AA1734" s="68" t="str">
        <f t="shared" si="2555"/>
        <v>A+J=</v>
      </c>
      <c r="AB1734" s="11">
        <f t="shared" si="2556"/>
        <v>44403</v>
      </c>
      <c r="AC1734" s="3"/>
      <c r="AD1734" s="1"/>
      <c r="AE1734" s="11"/>
      <c r="AF1734" s="5"/>
      <c r="AG1734" s="1"/>
      <c r="AH1734" s="1"/>
      <c r="AI1734" s="1"/>
      <c r="AJ1734" s="1"/>
      <c r="AK1734" s="10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5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5"/>
      <c r="HA1734" s="5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  <c r="IU1734" s="1"/>
      <c r="IV1734" s="1"/>
      <c r="IW1734" s="1"/>
      <c r="IX1734" s="1"/>
      <c r="IY1734" s="1"/>
      <c r="IZ1734" s="1"/>
      <c r="JA1734" s="1"/>
      <c r="JB1734" s="1"/>
      <c r="JC1734" s="1"/>
      <c r="JD1734" s="1"/>
      <c r="JE1734" s="1"/>
      <c r="JF1734" s="1"/>
      <c r="JG1734" s="1"/>
      <c r="JH1734" s="1"/>
      <c r="JI1734" s="1"/>
      <c r="JJ1734" s="1"/>
      <c r="JK1734" s="1"/>
      <c r="JL1734" s="1"/>
      <c r="JM1734" s="1"/>
      <c r="JN1734" s="1"/>
      <c r="JO1734" s="1"/>
      <c r="JP1734" s="1"/>
      <c r="JQ1734" s="1"/>
      <c r="JR1734" s="1"/>
      <c r="JS1734" s="1"/>
      <c r="JT1734" s="1"/>
      <c r="JU1734" s="1"/>
      <c r="JV1734" s="1"/>
      <c r="JW1734" s="1"/>
      <c r="JX1734" s="1"/>
      <c r="JY1734" s="3"/>
      <c r="JZ1734" s="1"/>
      <c r="KA1734" s="1"/>
      <c r="KB1734" s="1"/>
      <c r="KC1734" s="1"/>
      <c r="KD1734" s="1"/>
      <c r="KE1734" s="1"/>
    </row>
    <row r="1735" spans="1:291" x14ac:dyDescent="0.2">
      <c r="A1735" s="196">
        <f t="shared" si="2548"/>
        <v>44393</v>
      </c>
      <c r="B1735" s="66">
        <f t="shared" si="2539"/>
        <v>-11385.038089419999</v>
      </c>
      <c r="C1735" s="66">
        <f t="shared" si="2562"/>
        <v>-11302.861288530001</v>
      </c>
      <c r="D1735" s="77">
        <f t="shared" si="2549"/>
        <v>5739.56</v>
      </c>
      <c r="E1735" s="67">
        <f>VLOOKUP(A1734,[1]Plan1!$DQ$117:$DS$314,3)</f>
        <v>5769.98</v>
      </c>
      <c r="F1735" s="11">
        <f t="shared" si="2550"/>
        <v>44373</v>
      </c>
      <c r="G1735" s="73">
        <f t="shared" si="2540"/>
        <v>5.3000578441551038E-3</v>
      </c>
      <c r="H1735" s="11">
        <f t="shared" si="2551"/>
        <v>44403</v>
      </c>
      <c r="I1735" s="11">
        <f t="shared" si="2541"/>
        <v>44403</v>
      </c>
      <c r="J1735" s="1">
        <f t="shared" si="2552"/>
        <v>21</v>
      </c>
      <c r="K1735" s="1">
        <f t="shared" si="2553"/>
        <v>15</v>
      </c>
      <c r="L1735" s="66">
        <f t="shared" si="2542"/>
        <v>1.0037828900000001</v>
      </c>
      <c r="M1735" s="70">
        <f t="shared" si="2563"/>
        <v>1.0083006699999999</v>
      </c>
      <c r="N1735" s="70">
        <f t="shared" si="2557"/>
        <v>1.2107419307210909</v>
      </c>
      <c r="O1735" s="66">
        <f t="shared" si="2559"/>
        <v>1.2153220300000001</v>
      </c>
      <c r="P1735" s="66">
        <f t="shared" si="2543"/>
        <v>-11345.618769459999</v>
      </c>
      <c r="Q1735" s="74">
        <f t="shared" si="2544"/>
        <v>0</v>
      </c>
      <c r="R1735" s="75">
        <f t="shared" si="2560"/>
        <v>0</v>
      </c>
      <c r="S1735" s="66">
        <f t="shared" si="2561"/>
        <v>0</v>
      </c>
      <c r="T1735" s="10">
        <f t="shared" si="2554"/>
        <v>0.06</v>
      </c>
      <c r="U1735" s="74">
        <f t="shared" si="2558"/>
        <v>15</v>
      </c>
      <c r="V1735" s="74">
        <v>252</v>
      </c>
      <c r="W1735" s="70">
        <f t="shared" si="2545"/>
        <v>1.0034744090000001</v>
      </c>
      <c r="X1735" s="66">
        <f t="shared" si="2546"/>
        <v>-39.419319960000003</v>
      </c>
      <c r="Y1735" s="66">
        <v>0</v>
      </c>
      <c r="Z1735" s="67">
        <f t="shared" si="2547"/>
        <v>0</v>
      </c>
      <c r="AA1735" s="68" t="str">
        <f t="shared" si="2555"/>
        <v>A+J=</v>
      </c>
      <c r="AB1735" s="11">
        <f t="shared" si="2556"/>
        <v>44403</v>
      </c>
      <c r="AC1735" s="3"/>
      <c r="AD1735" s="1"/>
      <c r="AE1735" s="11"/>
      <c r="AF1735" s="5"/>
      <c r="AG1735" s="1"/>
      <c r="AH1735" s="1"/>
      <c r="AI1735" s="1"/>
      <c r="AJ1735" s="1"/>
      <c r="AK1735" s="10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5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5"/>
      <c r="HA1735" s="5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  <c r="IU1735" s="1"/>
      <c r="IV1735" s="1"/>
      <c r="IW1735" s="1"/>
      <c r="IX1735" s="1"/>
      <c r="IY1735" s="1"/>
      <c r="IZ1735" s="1"/>
      <c r="JA1735" s="1"/>
      <c r="JB1735" s="1"/>
      <c r="JC1735" s="1"/>
      <c r="JD1735" s="1"/>
      <c r="JE1735" s="1"/>
      <c r="JF1735" s="1"/>
      <c r="JG1735" s="1"/>
      <c r="JH1735" s="1"/>
      <c r="JI1735" s="1"/>
      <c r="JJ1735" s="1"/>
      <c r="JK1735" s="1"/>
      <c r="JL1735" s="1"/>
      <c r="JM1735" s="1"/>
      <c r="JN1735" s="1"/>
      <c r="JO1735" s="1"/>
      <c r="JP1735" s="1"/>
      <c r="JQ1735" s="1"/>
      <c r="JR1735" s="1"/>
      <c r="JS1735" s="1"/>
      <c r="JT1735" s="1"/>
      <c r="JU1735" s="1"/>
      <c r="JV1735" s="1"/>
      <c r="JW1735" s="1"/>
      <c r="JX1735" s="1"/>
      <c r="JY1735" s="3"/>
      <c r="JZ1735" s="1"/>
      <c r="KA1735" s="1"/>
      <c r="KB1735" s="1"/>
      <c r="KC1735" s="1"/>
      <c r="KD1735" s="1"/>
      <c r="KE1735" s="1"/>
    </row>
    <row r="1736" spans="1:291" x14ac:dyDescent="0.2">
      <c r="A1736" s="196">
        <f t="shared" si="2548"/>
        <v>44394</v>
      </c>
      <c r="B1736" s="66">
        <f t="shared" si="2539"/>
        <v>-11390.537727909999</v>
      </c>
      <c r="C1736" s="66">
        <f t="shared" si="2562"/>
        <v>-11302.861288530001</v>
      </c>
      <c r="D1736" s="77">
        <f t="shared" si="2549"/>
        <v>5739.56</v>
      </c>
      <c r="E1736" s="67">
        <f>VLOOKUP(A1735,[1]Plan1!$DQ$117:$DS$314,3)</f>
        <v>5769.98</v>
      </c>
      <c r="F1736" s="11">
        <f t="shared" si="2550"/>
        <v>44373</v>
      </c>
      <c r="G1736" s="73">
        <f t="shared" si="2540"/>
        <v>5.3000578441551038E-3</v>
      </c>
      <c r="H1736" s="11">
        <f t="shared" si="2551"/>
        <v>44403</v>
      </c>
      <c r="I1736" s="11">
        <f t="shared" si="2541"/>
        <v>44403</v>
      </c>
      <c r="J1736" s="1">
        <f t="shared" si="2552"/>
        <v>21</v>
      </c>
      <c r="K1736" s="1">
        <f t="shared" si="2553"/>
        <v>16</v>
      </c>
      <c r="L1736" s="66">
        <f t="shared" si="2542"/>
        <v>1.00403559</v>
      </c>
      <c r="M1736" s="70">
        <f t="shared" si="2563"/>
        <v>1.0083006699999999</v>
      </c>
      <c r="N1736" s="70">
        <f t="shared" si="2557"/>
        <v>1.2107419307210909</v>
      </c>
      <c r="O1736" s="66">
        <f t="shared" si="2559"/>
        <v>1.2156279800000001</v>
      </c>
      <c r="P1736" s="66">
        <f t="shared" si="2543"/>
        <v>-11348.47500251</v>
      </c>
      <c r="Q1736" s="74">
        <f t="shared" si="2544"/>
        <v>0</v>
      </c>
      <c r="R1736" s="75">
        <f t="shared" si="2560"/>
        <v>0</v>
      </c>
      <c r="S1736" s="66">
        <f t="shared" si="2561"/>
        <v>0</v>
      </c>
      <c r="T1736" s="10">
        <f t="shared" si="2554"/>
        <v>0.06</v>
      </c>
      <c r="U1736" s="74">
        <f t="shared" si="2558"/>
        <v>16</v>
      </c>
      <c r="V1736" s="74">
        <v>252</v>
      </c>
      <c r="W1736" s="70">
        <f t="shared" si="2545"/>
        <v>1.003706465</v>
      </c>
      <c r="X1736" s="66">
        <f t="shared" si="2546"/>
        <v>-42.062725399999998</v>
      </c>
      <c r="Y1736" s="66">
        <v>0</v>
      </c>
      <c r="Z1736" s="67">
        <f t="shared" si="2547"/>
        <v>0</v>
      </c>
      <c r="AA1736" s="68" t="str">
        <f t="shared" si="2555"/>
        <v>A+J=</v>
      </c>
      <c r="AB1736" s="11">
        <f t="shared" si="2556"/>
        <v>44403</v>
      </c>
      <c r="AC1736" s="3"/>
      <c r="AD1736" s="1"/>
      <c r="AE1736" s="11"/>
      <c r="AF1736" s="5"/>
      <c r="AG1736" s="1"/>
      <c r="AH1736" s="1"/>
      <c r="AI1736" s="1"/>
      <c r="AJ1736" s="1"/>
      <c r="AK1736" s="10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5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5"/>
      <c r="HA1736" s="5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  <c r="IU1736" s="1"/>
      <c r="IV1736" s="1"/>
      <c r="IW1736" s="1"/>
      <c r="IX1736" s="1"/>
      <c r="IY1736" s="1"/>
      <c r="IZ1736" s="1"/>
      <c r="JA1736" s="1"/>
      <c r="JB1736" s="1"/>
      <c r="JC1736" s="1"/>
      <c r="JD1736" s="1"/>
      <c r="JE1736" s="1"/>
      <c r="JF1736" s="1"/>
      <c r="JG1736" s="1"/>
      <c r="JH1736" s="1"/>
      <c r="JI1736" s="1"/>
      <c r="JJ1736" s="1"/>
      <c r="JK1736" s="1"/>
      <c r="JL1736" s="1"/>
      <c r="JM1736" s="1"/>
      <c r="JN1736" s="1"/>
      <c r="JO1736" s="1"/>
      <c r="JP1736" s="1"/>
      <c r="JQ1736" s="1"/>
      <c r="JR1736" s="1"/>
      <c r="JS1736" s="1"/>
      <c r="JT1736" s="1"/>
      <c r="JU1736" s="1"/>
      <c r="JV1736" s="1"/>
      <c r="JW1736" s="1"/>
      <c r="JX1736" s="1"/>
      <c r="JY1736" s="3"/>
      <c r="JZ1736" s="1"/>
      <c r="KA1736" s="1"/>
      <c r="KB1736" s="1"/>
      <c r="KC1736" s="1"/>
      <c r="KD1736" s="1"/>
      <c r="KE1736" s="1"/>
    </row>
    <row r="1737" spans="1:291" x14ac:dyDescent="0.2">
      <c r="A1737" s="196">
        <f t="shared" si="2548"/>
        <v>44395</v>
      </c>
      <c r="B1737" s="66">
        <f t="shared" si="2539"/>
        <v>-11390.537727909999</v>
      </c>
      <c r="C1737" s="66">
        <f t="shared" si="2562"/>
        <v>-11302.861288530001</v>
      </c>
      <c r="D1737" s="77">
        <f t="shared" si="2549"/>
        <v>5739.56</v>
      </c>
      <c r="E1737" s="67">
        <f>VLOOKUP(A1736,[1]Plan1!$DQ$117:$DS$314,3)</f>
        <v>5769.98</v>
      </c>
      <c r="F1737" s="11">
        <f t="shared" si="2550"/>
        <v>44373</v>
      </c>
      <c r="G1737" s="73">
        <f t="shared" si="2540"/>
        <v>5.3000578441551038E-3</v>
      </c>
      <c r="H1737" s="11">
        <f t="shared" si="2551"/>
        <v>44403</v>
      </c>
      <c r="I1737" s="11">
        <f t="shared" si="2541"/>
        <v>44403</v>
      </c>
      <c r="J1737" s="1">
        <f t="shared" si="2552"/>
        <v>21</v>
      </c>
      <c r="K1737" s="1">
        <f t="shared" si="2553"/>
        <v>16</v>
      </c>
      <c r="L1737" s="66">
        <f t="shared" si="2542"/>
        <v>1.00403559</v>
      </c>
      <c r="M1737" s="70">
        <f t="shared" si="2563"/>
        <v>1.0083006699999999</v>
      </c>
      <c r="N1737" s="70">
        <f t="shared" si="2557"/>
        <v>1.2107419307210909</v>
      </c>
      <c r="O1737" s="66">
        <f t="shared" si="2559"/>
        <v>1.2156279800000001</v>
      </c>
      <c r="P1737" s="66">
        <f t="shared" si="2543"/>
        <v>-11348.47500251</v>
      </c>
      <c r="Q1737" s="74">
        <f t="shared" si="2544"/>
        <v>0</v>
      </c>
      <c r="R1737" s="75">
        <f t="shared" si="2560"/>
        <v>0</v>
      </c>
      <c r="S1737" s="66">
        <f t="shared" si="2561"/>
        <v>0</v>
      </c>
      <c r="T1737" s="10">
        <f t="shared" si="2554"/>
        <v>0.06</v>
      </c>
      <c r="U1737" s="74">
        <f t="shared" si="2558"/>
        <v>16</v>
      </c>
      <c r="V1737" s="74">
        <v>252</v>
      </c>
      <c r="W1737" s="70">
        <f t="shared" si="2545"/>
        <v>1.003706465</v>
      </c>
      <c r="X1737" s="66">
        <f t="shared" si="2546"/>
        <v>-42.062725399999998</v>
      </c>
      <c r="Y1737" s="66">
        <v>0</v>
      </c>
      <c r="Z1737" s="67">
        <f t="shared" si="2547"/>
        <v>0</v>
      </c>
      <c r="AA1737" s="68" t="str">
        <f t="shared" si="2555"/>
        <v>A+J=</v>
      </c>
      <c r="AB1737" s="11">
        <f t="shared" si="2556"/>
        <v>44403</v>
      </c>
      <c r="AC1737" s="3"/>
      <c r="AD1737" s="1"/>
      <c r="AE1737" s="11"/>
      <c r="AF1737" s="5"/>
      <c r="AG1737" s="1"/>
      <c r="AH1737" s="1"/>
      <c r="AI1737" s="1"/>
      <c r="AJ1737" s="1"/>
      <c r="AK1737" s="10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5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5"/>
      <c r="HA1737" s="5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  <c r="IU1737" s="1"/>
      <c r="IV1737" s="1"/>
      <c r="IW1737" s="1"/>
      <c r="IX1737" s="1"/>
      <c r="IY1737" s="1"/>
      <c r="IZ1737" s="1"/>
      <c r="JA1737" s="1"/>
      <c r="JB1737" s="1"/>
      <c r="JC1737" s="1"/>
      <c r="JD1737" s="1"/>
      <c r="JE1737" s="1"/>
      <c r="JF1737" s="1"/>
      <c r="JG1737" s="1"/>
      <c r="JH1737" s="1"/>
      <c r="JI1737" s="1"/>
      <c r="JJ1737" s="1"/>
      <c r="JK1737" s="1"/>
      <c r="JL1737" s="1"/>
      <c r="JM1737" s="1"/>
      <c r="JN1737" s="1"/>
      <c r="JO1737" s="1"/>
      <c r="JP1737" s="1"/>
      <c r="JQ1737" s="1"/>
      <c r="JR1737" s="1"/>
      <c r="JS1737" s="1"/>
      <c r="JT1737" s="1"/>
      <c r="JU1737" s="1"/>
      <c r="JV1737" s="1"/>
      <c r="JW1737" s="1"/>
      <c r="JX1737" s="1"/>
      <c r="JY1737" s="3"/>
      <c r="JZ1737" s="1"/>
      <c r="KA1737" s="1"/>
      <c r="KB1737" s="1"/>
      <c r="KC1737" s="1"/>
      <c r="KD1737" s="1"/>
      <c r="KE1737" s="1"/>
    </row>
    <row r="1738" spans="1:291" x14ac:dyDescent="0.2">
      <c r="A1738" s="196">
        <f t="shared" si="2548"/>
        <v>44396</v>
      </c>
      <c r="B1738" s="66">
        <f t="shared" ref="B1738:B1745" si="2564">(P1738+X1738)</f>
        <v>-11390.537727909999</v>
      </c>
      <c r="C1738" s="66">
        <f t="shared" si="2562"/>
        <v>-11302.861288530001</v>
      </c>
      <c r="D1738" s="77">
        <f t="shared" si="2549"/>
        <v>5739.56</v>
      </c>
      <c r="E1738" s="67">
        <f>VLOOKUP(A1737,[1]Plan1!$DQ$117:$DS$314,3)</f>
        <v>5769.98</v>
      </c>
      <c r="F1738" s="11">
        <f t="shared" si="2550"/>
        <v>44373</v>
      </c>
      <c r="G1738" s="73">
        <f t="shared" ref="G1738:G1745" si="2565">(E1738/D1738)-1</f>
        <v>5.3000578441551038E-3</v>
      </c>
      <c r="H1738" s="11">
        <f t="shared" si="2551"/>
        <v>44403</v>
      </c>
      <c r="I1738" s="11">
        <f t="shared" ref="I1738:I1745" si="2566">IF(A1738&gt;I1737,H1738,I1737)</f>
        <v>44403</v>
      </c>
      <c r="J1738" s="1">
        <f t="shared" si="2552"/>
        <v>21</v>
      </c>
      <c r="K1738" s="1">
        <f t="shared" si="2553"/>
        <v>16</v>
      </c>
      <c r="L1738" s="66">
        <f t="shared" ref="L1738:L1745" si="2567">TRUNC((E1738/D1738)^TRUNC((K1738/J1738),9),8)</f>
        <v>1.00403559</v>
      </c>
      <c r="M1738" s="70">
        <f t="shared" si="2563"/>
        <v>1.0083006699999999</v>
      </c>
      <c r="N1738" s="70">
        <f t="shared" si="2557"/>
        <v>1.2107419307210909</v>
      </c>
      <c r="O1738" s="66">
        <f t="shared" si="2559"/>
        <v>1.2156279800000001</v>
      </c>
      <c r="P1738" s="66">
        <f t="shared" ref="P1738:P1745" si="2568">TRUNC(C1738*L1738,8)</f>
        <v>-11348.47500251</v>
      </c>
      <c r="Q1738" s="74">
        <f t="shared" ref="Q1738:Q1745" si="2569">IF(VLOOKUP(A1738,AE$10:AM$114,9)=VLOOKUP(A1737,AE$10:AM$114,9),0,VLOOKUP(A1738,AE$10:AM$114,9))</f>
        <v>0</v>
      </c>
      <c r="R1738" s="75">
        <f t="shared" si="2560"/>
        <v>0</v>
      </c>
      <c r="S1738" s="66">
        <f t="shared" si="2561"/>
        <v>0</v>
      </c>
      <c r="T1738" s="10">
        <f t="shared" si="2554"/>
        <v>0.06</v>
      </c>
      <c r="U1738" s="74">
        <f t="shared" si="2558"/>
        <v>16</v>
      </c>
      <c r="V1738" s="74">
        <v>252</v>
      </c>
      <c r="W1738" s="70">
        <f t="shared" ref="W1738:W1745" si="2570">ROUND((1+T1738)^TRUNC((U1738/V1738),9),9)</f>
        <v>1.003706465</v>
      </c>
      <c r="X1738" s="66">
        <f t="shared" ref="X1738:X1745" si="2571">TRUNC((P1738*(W1738-1)),8)</f>
        <v>-42.062725399999998</v>
      </c>
      <c r="Y1738" s="66">
        <v>0</v>
      </c>
      <c r="Z1738" s="67">
        <f t="shared" ref="Z1738:Z1745" si="2572">IF(S1738&gt;0,S1738+X1738,0)</f>
        <v>0</v>
      </c>
      <c r="AA1738" s="68" t="str">
        <f t="shared" si="2555"/>
        <v>A+J=</v>
      </c>
      <c r="AB1738" s="11">
        <f t="shared" si="2556"/>
        <v>44403</v>
      </c>
      <c r="AC1738" s="3"/>
      <c r="AD1738" s="1"/>
      <c r="AE1738" s="11"/>
      <c r="AF1738" s="5"/>
      <c r="AG1738" s="1"/>
      <c r="AH1738" s="1"/>
      <c r="AI1738" s="1"/>
      <c r="AJ1738" s="1"/>
      <c r="AK1738" s="10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5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5"/>
      <c r="HA1738" s="5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  <c r="IU1738" s="1"/>
      <c r="IV1738" s="1"/>
      <c r="IW1738" s="1"/>
      <c r="IX1738" s="1"/>
      <c r="IY1738" s="1"/>
      <c r="IZ1738" s="1"/>
      <c r="JA1738" s="1"/>
      <c r="JB1738" s="1"/>
      <c r="JC1738" s="1"/>
      <c r="JD1738" s="1"/>
      <c r="JE1738" s="1"/>
      <c r="JF1738" s="1"/>
      <c r="JG1738" s="1"/>
      <c r="JH1738" s="1"/>
      <c r="JI1738" s="1"/>
      <c r="JJ1738" s="1"/>
      <c r="JK1738" s="1"/>
      <c r="JL1738" s="1"/>
      <c r="JM1738" s="1"/>
      <c r="JN1738" s="1"/>
      <c r="JO1738" s="1"/>
      <c r="JP1738" s="1"/>
      <c r="JQ1738" s="1"/>
      <c r="JR1738" s="1"/>
      <c r="JS1738" s="1"/>
      <c r="JT1738" s="1"/>
      <c r="JU1738" s="1"/>
      <c r="JV1738" s="1"/>
      <c r="JW1738" s="1"/>
      <c r="JX1738" s="1"/>
      <c r="JY1738" s="3"/>
      <c r="JZ1738" s="1"/>
      <c r="KA1738" s="1"/>
      <c r="KB1738" s="1"/>
      <c r="KC1738" s="1"/>
      <c r="KD1738" s="1"/>
      <c r="KE1738" s="1"/>
    </row>
    <row r="1739" spans="1:291" x14ac:dyDescent="0.2">
      <c r="A1739" s="196">
        <f t="shared" ref="A1739:A1745" si="2573">(A1738+1)</f>
        <v>44397</v>
      </c>
      <c r="B1739" s="66">
        <f t="shared" si="2564"/>
        <v>-11396.040099289999</v>
      </c>
      <c r="C1739" s="66">
        <f t="shared" si="2562"/>
        <v>-11302.861288530001</v>
      </c>
      <c r="D1739" s="77">
        <f t="shared" ref="D1739:D1745" si="2574">IF(E1739=E1738,D1738,E1738)</f>
        <v>5739.56</v>
      </c>
      <c r="E1739" s="67">
        <f>VLOOKUP(A1738,[1]Plan1!$DQ$117:$DS$314,3)</f>
        <v>5769.98</v>
      </c>
      <c r="F1739" s="11">
        <f t="shared" ref="F1739:F1745" si="2575">IF(D1739=D1738,F1738,A1739)</f>
        <v>44373</v>
      </c>
      <c r="G1739" s="73">
        <f t="shared" si="2565"/>
        <v>5.3000578441551038E-3</v>
      </c>
      <c r="H1739" s="11">
        <f t="shared" ref="H1739:H1745" si="2576">IF(DAY(A1739)=25,VLOOKUP(A1739,AJ$118:AP$450,4),H1738)</f>
        <v>44403</v>
      </c>
      <c r="I1739" s="11">
        <f t="shared" si="2566"/>
        <v>44403</v>
      </c>
      <c r="J1739" s="1">
        <f t="shared" ref="J1739:J1745" si="2577">IF(I1739=I1738,J1738,NETWORKDAYS(I1738,I1739,$AE$118:$AE$502)-1)</f>
        <v>21</v>
      </c>
      <c r="K1739" s="1">
        <f t="shared" ref="K1739:K1745" si="2578">(J1739-(NETWORKDAYS(A1739,I1739,AE$118:AE$502)-1))</f>
        <v>17</v>
      </c>
      <c r="L1739" s="66">
        <f t="shared" si="2567"/>
        <v>1.0042883600000001</v>
      </c>
      <c r="M1739" s="70">
        <f t="shared" si="2563"/>
        <v>1.0083006699999999</v>
      </c>
      <c r="N1739" s="70">
        <f t="shared" si="2557"/>
        <v>1.2107419307210909</v>
      </c>
      <c r="O1739" s="66">
        <f t="shared" si="2559"/>
        <v>1.2159340199999999</v>
      </c>
      <c r="P1739" s="66">
        <f t="shared" si="2568"/>
        <v>-11351.332026759999</v>
      </c>
      <c r="Q1739" s="74">
        <f t="shared" si="2569"/>
        <v>0</v>
      </c>
      <c r="R1739" s="75">
        <f t="shared" si="2560"/>
        <v>0</v>
      </c>
      <c r="S1739" s="66">
        <f t="shared" si="2561"/>
        <v>0</v>
      </c>
      <c r="T1739" s="10">
        <f t="shared" ref="T1739:T1745" si="2579">IF(Q1738&gt;0,VLOOKUP(A1738,$AE$11:$AH$20,4),T1738)</f>
        <v>0.06</v>
      </c>
      <c r="U1739" s="74">
        <f t="shared" si="2558"/>
        <v>17</v>
      </c>
      <c r="V1739" s="74">
        <v>252</v>
      </c>
      <c r="W1739" s="70">
        <f t="shared" si="2570"/>
        <v>1.0039385750000001</v>
      </c>
      <c r="X1739" s="66">
        <f t="shared" si="2571"/>
        <v>-44.708072530000003</v>
      </c>
      <c r="Y1739" s="66">
        <v>0</v>
      </c>
      <c r="Z1739" s="67">
        <f t="shared" si="2572"/>
        <v>0</v>
      </c>
      <c r="AA1739" s="68" t="str">
        <f t="shared" ref="AA1739:AA1745" si="2580">IF($Q1738&gt;0,VLOOKUP($A1738,$AE$10:$AO$114,($AN$7)+1),AA1738)</f>
        <v>A+J=</v>
      </c>
      <c r="AB1739" s="11">
        <f t="shared" ref="AB1739:AB1745" si="2581">IF($Q1738&gt;0,VLOOKUP($A1738,$AE$10:$AO$114,($AO$7)+1),AB1738)</f>
        <v>44403</v>
      </c>
      <c r="AC1739" s="3"/>
      <c r="AD1739" s="1"/>
      <c r="AE1739" s="11"/>
      <c r="AF1739" s="5"/>
      <c r="AG1739" s="1"/>
      <c r="AH1739" s="1"/>
      <c r="AI1739" s="1"/>
      <c r="AJ1739" s="1"/>
      <c r="AK1739" s="10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5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5"/>
      <c r="HA1739" s="5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  <c r="IU1739" s="1"/>
      <c r="IV1739" s="1"/>
      <c r="IW1739" s="1"/>
      <c r="IX1739" s="1"/>
      <c r="IY1739" s="1"/>
      <c r="IZ1739" s="1"/>
      <c r="JA1739" s="1"/>
      <c r="JB1739" s="1"/>
      <c r="JC1739" s="1"/>
      <c r="JD1739" s="1"/>
      <c r="JE1739" s="1"/>
      <c r="JF1739" s="1"/>
      <c r="JG1739" s="1"/>
      <c r="JH1739" s="1"/>
      <c r="JI1739" s="1"/>
      <c r="JJ1739" s="1"/>
      <c r="JK1739" s="1"/>
      <c r="JL1739" s="1"/>
      <c r="JM1739" s="1"/>
      <c r="JN1739" s="1"/>
      <c r="JO1739" s="1"/>
      <c r="JP1739" s="1"/>
      <c r="JQ1739" s="1"/>
      <c r="JR1739" s="1"/>
      <c r="JS1739" s="1"/>
      <c r="JT1739" s="1"/>
      <c r="JU1739" s="1"/>
      <c r="JV1739" s="1"/>
      <c r="JW1739" s="1"/>
      <c r="JX1739" s="1"/>
      <c r="JY1739" s="3"/>
      <c r="JZ1739" s="1"/>
      <c r="KA1739" s="1"/>
      <c r="KB1739" s="1"/>
      <c r="KC1739" s="1"/>
      <c r="KD1739" s="1"/>
      <c r="KE1739" s="1"/>
    </row>
    <row r="1740" spans="1:291" x14ac:dyDescent="0.2">
      <c r="A1740" s="196">
        <f t="shared" si="2573"/>
        <v>44398</v>
      </c>
      <c r="B1740" s="66">
        <f t="shared" si="2564"/>
        <v>-11401.545079739999</v>
      </c>
      <c r="C1740" s="66">
        <f t="shared" si="2562"/>
        <v>-11302.861288530001</v>
      </c>
      <c r="D1740" s="77">
        <f t="shared" si="2574"/>
        <v>5739.56</v>
      </c>
      <c r="E1740" s="67">
        <f>VLOOKUP(A1739,[1]Plan1!$DQ$117:$DS$314,3)</f>
        <v>5769.98</v>
      </c>
      <c r="F1740" s="11">
        <f t="shared" si="2575"/>
        <v>44373</v>
      </c>
      <c r="G1740" s="73">
        <f t="shared" si="2565"/>
        <v>5.3000578441551038E-3</v>
      </c>
      <c r="H1740" s="11">
        <f t="shared" si="2576"/>
        <v>44403</v>
      </c>
      <c r="I1740" s="11">
        <f t="shared" si="2566"/>
        <v>44403</v>
      </c>
      <c r="J1740" s="1">
        <f t="shared" si="2577"/>
        <v>21</v>
      </c>
      <c r="K1740" s="1">
        <f t="shared" si="2578"/>
        <v>18</v>
      </c>
      <c r="L1740" s="66">
        <f t="shared" si="2567"/>
        <v>1.0045411900000001</v>
      </c>
      <c r="M1740" s="70">
        <f t="shared" si="2563"/>
        <v>1.0083006699999999</v>
      </c>
      <c r="N1740" s="70">
        <f t="shared" si="2557"/>
        <v>1.2107419307210909</v>
      </c>
      <c r="O1740" s="66">
        <f t="shared" si="2559"/>
        <v>1.2162401300000001</v>
      </c>
      <c r="P1740" s="66">
        <f t="shared" si="2568"/>
        <v>-11354.18972918</v>
      </c>
      <c r="Q1740" s="74">
        <f t="shared" si="2569"/>
        <v>0</v>
      </c>
      <c r="R1740" s="75">
        <f t="shared" si="2560"/>
        <v>0</v>
      </c>
      <c r="S1740" s="66">
        <f t="shared" si="2561"/>
        <v>0</v>
      </c>
      <c r="T1740" s="10">
        <f t="shared" si="2579"/>
        <v>0.06</v>
      </c>
      <c r="U1740" s="74">
        <f t="shared" si="2558"/>
        <v>18</v>
      </c>
      <c r="V1740" s="74">
        <v>252</v>
      </c>
      <c r="W1740" s="70">
        <f t="shared" si="2570"/>
        <v>1.004170738</v>
      </c>
      <c r="X1740" s="66">
        <f t="shared" si="2571"/>
        <v>-47.355350559999998</v>
      </c>
      <c r="Y1740" s="66">
        <v>0</v>
      </c>
      <c r="Z1740" s="67">
        <f t="shared" si="2572"/>
        <v>0</v>
      </c>
      <c r="AA1740" s="68" t="str">
        <f t="shared" si="2580"/>
        <v>A+J=</v>
      </c>
      <c r="AB1740" s="11">
        <f t="shared" si="2581"/>
        <v>44403</v>
      </c>
      <c r="AC1740" s="3"/>
      <c r="AD1740" s="1"/>
      <c r="AE1740" s="11"/>
      <c r="AF1740" s="5"/>
      <c r="AG1740" s="1"/>
      <c r="AH1740" s="1"/>
      <c r="AI1740" s="1"/>
      <c r="AJ1740" s="1"/>
      <c r="AK1740" s="10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5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5"/>
      <c r="HA1740" s="5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  <c r="IU1740" s="1"/>
      <c r="IV1740" s="1"/>
      <c r="IW1740" s="1"/>
      <c r="IX1740" s="1"/>
      <c r="IY1740" s="1"/>
      <c r="IZ1740" s="1"/>
      <c r="JA1740" s="1"/>
      <c r="JB1740" s="1"/>
      <c r="JC1740" s="1"/>
      <c r="JD1740" s="1"/>
      <c r="JE1740" s="1"/>
      <c r="JF1740" s="1"/>
      <c r="JG1740" s="1"/>
      <c r="JH1740" s="1"/>
      <c r="JI1740" s="1"/>
      <c r="JJ1740" s="1"/>
      <c r="JK1740" s="1"/>
      <c r="JL1740" s="1"/>
      <c r="JM1740" s="1"/>
      <c r="JN1740" s="1"/>
      <c r="JO1740" s="1"/>
      <c r="JP1740" s="1"/>
      <c r="JQ1740" s="1"/>
      <c r="JR1740" s="1"/>
      <c r="JS1740" s="1"/>
      <c r="JT1740" s="1"/>
      <c r="JU1740" s="1"/>
      <c r="JV1740" s="1"/>
      <c r="JW1740" s="1"/>
      <c r="JX1740" s="1"/>
      <c r="JY1740" s="3"/>
      <c r="JZ1740" s="1"/>
      <c r="KA1740" s="1"/>
      <c r="KB1740" s="1"/>
      <c r="KC1740" s="1"/>
      <c r="KD1740" s="1"/>
      <c r="KE1740" s="1"/>
    </row>
    <row r="1741" spans="1:291" x14ac:dyDescent="0.2">
      <c r="A1741" s="196">
        <f t="shared" si="2573"/>
        <v>44399</v>
      </c>
      <c r="B1741" s="66">
        <f t="shared" si="2564"/>
        <v>-11407.05268153</v>
      </c>
      <c r="C1741" s="66">
        <f t="shared" si="2562"/>
        <v>-11302.861288530001</v>
      </c>
      <c r="D1741" s="77">
        <f t="shared" si="2574"/>
        <v>5739.56</v>
      </c>
      <c r="E1741" s="67">
        <f>VLOOKUP(A1740,[1]Plan1!$DQ$117:$DS$314,3)</f>
        <v>5769.98</v>
      </c>
      <c r="F1741" s="11">
        <f t="shared" si="2575"/>
        <v>44373</v>
      </c>
      <c r="G1741" s="73">
        <f t="shared" si="2565"/>
        <v>5.3000578441551038E-3</v>
      </c>
      <c r="H1741" s="11">
        <f t="shared" si="2576"/>
        <v>44403</v>
      </c>
      <c r="I1741" s="11">
        <f t="shared" si="2566"/>
        <v>44403</v>
      </c>
      <c r="J1741" s="1">
        <f t="shared" si="2577"/>
        <v>21</v>
      </c>
      <c r="K1741" s="1">
        <f t="shared" si="2578"/>
        <v>19</v>
      </c>
      <c r="L1741" s="66">
        <f t="shared" si="2567"/>
        <v>1.0047940799999999</v>
      </c>
      <c r="M1741" s="70">
        <f t="shared" si="2563"/>
        <v>1.0083006699999999</v>
      </c>
      <c r="N1741" s="70">
        <f t="shared" si="2557"/>
        <v>1.2107419307210909</v>
      </c>
      <c r="O1741" s="66">
        <f t="shared" si="2559"/>
        <v>1.21654632</v>
      </c>
      <c r="P1741" s="66">
        <f t="shared" si="2568"/>
        <v>-11357.048109769999</v>
      </c>
      <c r="Q1741" s="74">
        <f t="shared" si="2569"/>
        <v>0</v>
      </c>
      <c r="R1741" s="75">
        <f t="shared" si="2560"/>
        <v>0</v>
      </c>
      <c r="S1741" s="66">
        <f t="shared" si="2561"/>
        <v>0</v>
      </c>
      <c r="T1741" s="10">
        <f t="shared" si="2579"/>
        <v>0.06</v>
      </c>
      <c r="U1741" s="74">
        <f t="shared" si="2558"/>
        <v>19</v>
      </c>
      <c r="V1741" s="74">
        <v>252</v>
      </c>
      <c r="W1741" s="70">
        <f t="shared" si="2570"/>
        <v>1.004402955</v>
      </c>
      <c r="X1741" s="66">
        <f t="shared" si="2571"/>
        <v>-50.004571759999997</v>
      </c>
      <c r="Y1741" s="66">
        <v>0</v>
      </c>
      <c r="Z1741" s="67">
        <f t="shared" si="2572"/>
        <v>0</v>
      </c>
      <c r="AA1741" s="68" t="str">
        <f t="shared" si="2580"/>
        <v>A+J=</v>
      </c>
      <c r="AB1741" s="11">
        <f t="shared" si="2581"/>
        <v>44403</v>
      </c>
      <c r="AC1741" s="3"/>
      <c r="AD1741" s="1"/>
      <c r="AE1741" s="11"/>
      <c r="AF1741" s="5"/>
      <c r="AG1741" s="1"/>
      <c r="AH1741" s="1"/>
      <c r="AI1741" s="1"/>
      <c r="AJ1741" s="1"/>
      <c r="AK1741" s="10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5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5"/>
      <c r="HA1741" s="5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  <c r="IU1741" s="1"/>
      <c r="IV1741" s="1"/>
      <c r="IW1741" s="1"/>
      <c r="IX1741" s="1"/>
      <c r="IY1741" s="1"/>
      <c r="IZ1741" s="1"/>
      <c r="JA1741" s="1"/>
      <c r="JB1741" s="1"/>
      <c r="JC1741" s="1"/>
      <c r="JD1741" s="1"/>
      <c r="JE1741" s="1"/>
      <c r="JF1741" s="1"/>
      <c r="JG1741" s="1"/>
      <c r="JH1741" s="1"/>
      <c r="JI1741" s="1"/>
      <c r="JJ1741" s="1"/>
      <c r="JK1741" s="1"/>
      <c r="JL1741" s="1"/>
      <c r="JM1741" s="1"/>
      <c r="JN1741" s="1"/>
      <c r="JO1741" s="1"/>
      <c r="JP1741" s="1"/>
      <c r="JQ1741" s="1"/>
      <c r="JR1741" s="1"/>
      <c r="JS1741" s="1"/>
      <c r="JT1741" s="1"/>
      <c r="JU1741" s="1"/>
      <c r="JV1741" s="1"/>
      <c r="JW1741" s="1"/>
      <c r="JX1741" s="1"/>
      <c r="JY1741" s="3"/>
      <c r="JZ1741" s="1"/>
      <c r="KA1741" s="1"/>
      <c r="KB1741" s="1"/>
      <c r="KC1741" s="1"/>
      <c r="KD1741" s="1"/>
      <c r="KE1741" s="1"/>
    </row>
    <row r="1742" spans="1:291" x14ac:dyDescent="0.2">
      <c r="A1742" s="196">
        <f t="shared" si="2573"/>
        <v>44400</v>
      </c>
      <c r="B1742" s="66">
        <f t="shared" si="2564"/>
        <v>-11412.562905590001</v>
      </c>
      <c r="C1742" s="66">
        <f t="shared" si="2562"/>
        <v>-11302.861288530001</v>
      </c>
      <c r="D1742" s="77">
        <f t="shared" si="2574"/>
        <v>5739.56</v>
      </c>
      <c r="E1742" s="67">
        <f>VLOOKUP(A1741,[1]Plan1!$DQ$117:$DS$314,3)</f>
        <v>5769.98</v>
      </c>
      <c r="F1742" s="11">
        <f t="shared" si="2575"/>
        <v>44373</v>
      </c>
      <c r="G1742" s="73">
        <f t="shared" si="2565"/>
        <v>5.3000578441551038E-3</v>
      </c>
      <c r="H1742" s="11">
        <f t="shared" si="2576"/>
        <v>44403</v>
      </c>
      <c r="I1742" s="11">
        <f t="shared" si="2566"/>
        <v>44403</v>
      </c>
      <c r="J1742" s="1">
        <f t="shared" si="2577"/>
        <v>21</v>
      </c>
      <c r="K1742" s="1">
        <f t="shared" si="2578"/>
        <v>20</v>
      </c>
      <c r="L1742" s="66">
        <f t="shared" si="2567"/>
        <v>1.0050470300000001</v>
      </c>
      <c r="M1742" s="70">
        <f t="shared" si="2563"/>
        <v>1.0083006699999999</v>
      </c>
      <c r="N1742" s="70">
        <f t="shared" si="2557"/>
        <v>1.2107419307210909</v>
      </c>
      <c r="O1742" s="66">
        <f t="shared" si="2559"/>
        <v>1.2168525800000001</v>
      </c>
      <c r="P1742" s="66">
        <f t="shared" si="2568"/>
        <v>-11359.90716853</v>
      </c>
      <c r="Q1742" s="74">
        <f t="shared" si="2569"/>
        <v>0</v>
      </c>
      <c r="R1742" s="75">
        <f t="shared" si="2560"/>
        <v>0</v>
      </c>
      <c r="S1742" s="66">
        <f t="shared" si="2561"/>
        <v>0</v>
      </c>
      <c r="T1742" s="10">
        <f t="shared" si="2579"/>
        <v>0.06</v>
      </c>
      <c r="U1742" s="74">
        <f t="shared" si="2558"/>
        <v>20</v>
      </c>
      <c r="V1742" s="74">
        <v>252</v>
      </c>
      <c r="W1742" s="70">
        <f t="shared" si="2570"/>
        <v>1.004635226</v>
      </c>
      <c r="X1742" s="66">
        <f t="shared" si="2571"/>
        <v>-52.65573706</v>
      </c>
      <c r="Y1742" s="66">
        <v>0</v>
      </c>
      <c r="Z1742" s="67">
        <f t="shared" si="2572"/>
        <v>0</v>
      </c>
      <c r="AA1742" s="68" t="str">
        <f t="shared" si="2580"/>
        <v>A+J=</v>
      </c>
      <c r="AB1742" s="11">
        <f t="shared" si="2581"/>
        <v>44403</v>
      </c>
      <c r="AC1742" s="3"/>
      <c r="AD1742" s="1"/>
      <c r="AE1742" s="11"/>
      <c r="AF1742" s="5"/>
      <c r="AG1742" s="1"/>
      <c r="AH1742" s="1"/>
      <c r="AI1742" s="1"/>
      <c r="AJ1742" s="1"/>
      <c r="AK1742" s="10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5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5"/>
      <c r="HA1742" s="5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  <c r="IU1742" s="1"/>
      <c r="IV1742" s="1"/>
      <c r="IW1742" s="1"/>
      <c r="IX1742" s="1"/>
      <c r="IY1742" s="1"/>
      <c r="IZ1742" s="1"/>
      <c r="JA1742" s="1"/>
      <c r="JB1742" s="1"/>
      <c r="JC1742" s="1"/>
      <c r="JD1742" s="1"/>
      <c r="JE1742" s="1"/>
      <c r="JF1742" s="1"/>
      <c r="JG1742" s="1"/>
      <c r="JH1742" s="1"/>
      <c r="JI1742" s="1"/>
      <c r="JJ1742" s="1"/>
      <c r="JK1742" s="1"/>
      <c r="JL1742" s="1"/>
      <c r="JM1742" s="1"/>
      <c r="JN1742" s="1"/>
      <c r="JO1742" s="1"/>
      <c r="JP1742" s="1"/>
      <c r="JQ1742" s="1"/>
      <c r="JR1742" s="1"/>
      <c r="JS1742" s="1"/>
      <c r="JT1742" s="1"/>
      <c r="JU1742" s="1"/>
      <c r="JV1742" s="1"/>
      <c r="JW1742" s="1"/>
      <c r="JX1742" s="1"/>
      <c r="JY1742" s="3"/>
      <c r="JZ1742" s="1"/>
      <c r="KA1742" s="1"/>
      <c r="KB1742" s="1"/>
      <c r="KC1742" s="1"/>
      <c r="KD1742" s="1"/>
      <c r="KE1742" s="1"/>
    </row>
    <row r="1743" spans="1:291" x14ac:dyDescent="0.2">
      <c r="A1743" s="196">
        <f t="shared" si="2573"/>
        <v>44401</v>
      </c>
      <c r="B1743" s="66">
        <f t="shared" si="2564"/>
        <v>-11418.07586646</v>
      </c>
      <c r="C1743" s="66">
        <f t="shared" si="2562"/>
        <v>-11302.861288530001</v>
      </c>
      <c r="D1743" s="77">
        <f t="shared" si="2574"/>
        <v>5739.56</v>
      </c>
      <c r="E1743" s="67">
        <f>VLOOKUP(A1742,[1]Plan1!$DQ$117:$DS$314,3)</f>
        <v>5769.98</v>
      </c>
      <c r="F1743" s="11">
        <f t="shared" si="2575"/>
        <v>44373</v>
      </c>
      <c r="G1743" s="73">
        <f t="shared" si="2565"/>
        <v>5.3000578441551038E-3</v>
      </c>
      <c r="H1743" s="11">
        <f t="shared" si="2576"/>
        <v>44403</v>
      </c>
      <c r="I1743" s="11">
        <f t="shared" si="2566"/>
        <v>44403</v>
      </c>
      <c r="J1743" s="1">
        <f t="shared" si="2577"/>
        <v>21</v>
      </c>
      <c r="K1743" s="1">
        <f t="shared" si="2578"/>
        <v>21</v>
      </c>
      <c r="L1743" s="66">
        <f t="shared" si="2567"/>
        <v>1.00530005</v>
      </c>
      <c r="M1743" s="70">
        <f t="shared" si="2563"/>
        <v>1.0083006699999999</v>
      </c>
      <c r="N1743" s="70">
        <f t="shared" si="2557"/>
        <v>1.2107419307210909</v>
      </c>
      <c r="O1743" s="66">
        <f t="shared" si="2559"/>
        <v>1.2171589199999999</v>
      </c>
      <c r="P1743" s="66">
        <f t="shared" si="2568"/>
        <v>-11362.767018500001</v>
      </c>
      <c r="Q1743" s="74">
        <f t="shared" si="2569"/>
        <v>0</v>
      </c>
      <c r="R1743" s="75">
        <f t="shared" si="2560"/>
        <v>0</v>
      </c>
      <c r="S1743" s="66">
        <f t="shared" si="2561"/>
        <v>0</v>
      </c>
      <c r="T1743" s="10">
        <f t="shared" si="2579"/>
        <v>0.06</v>
      </c>
      <c r="U1743" s="74">
        <f t="shared" si="2558"/>
        <v>21</v>
      </c>
      <c r="V1743" s="74">
        <v>252</v>
      </c>
      <c r="W1743" s="70">
        <f t="shared" si="2570"/>
        <v>1.004867551</v>
      </c>
      <c r="X1743" s="66">
        <f t="shared" si="2571"/>
        <v>-55.308847960000001</v>
      </c>
      <c r="Y1743" s="66">
        <v>0</v>
      </c>
      <c r="Z1743" s="67">
        <f t="shared" si="2572"/>
        <v>0</v>
      </c>
      <c r="AA1743" s="68" t="str">
        <f t="shared" si="2580"/>
        <v>A+J=</v>
      </c>
      <c r="AB1743" s="11">
        <f t="shared" si="2581"/>
        <v>44403</v>
      </c>
      <c r="AC1743" s="3"/>
      <c r="AD1743" s="1"/>
      <c r="AE1743" s="11"/>
      <c r="AF1743" s="5"/>
      <c r="AG1743" s="1"/>
      <c r="AH1743" s="1"/>
      <c r="AI1743" s="1"/>
      <c r="AJ1743" s="1"/>
      <c r="AK1743" s="10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5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5"/>
      <c r="HA1743" s="5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  <c r="IU1743" s="1"/>
      <c r="IV1743" s="1"/>
      <c r="IW1743" s="1"/>
      <c r="IX1743" s="1"/>
      <c r="IY1743" s="1"/>
      <c r="IZ1743" s="1"/>
      <c r="JA1743" s="1"/>
      <c r="JB1743" s="1"/>
      <c r="JC1743" s="1"/>
      <c r="JD1743" s="1"/>
      <c r="JE1743" s="1"/>
      <c r="JF1743" s="1"/>
      <c r="JG1743" s="1"/>
      <c r="JH1743" s="1"/>
      <c r="JI1743" s="1"/>
      <c r="JJ1743" s="1"/>
      <c r="JK1743" s="1"/>
      <c r="JL1743" s="1"/>
      <c r="JM1743" s="1"/>
      <c r="JN1743" s="1"/>
      <c r="JO1743" s="1"/>
      <c r="JP1743" s="1"/>
      <c r="JQ1743" s="1"/>
      <c r="JR1743" s="1"/>
      <c r="JS1743" s="1"/>
      <c r="JT1743" s="1"/>
      <c r="JU1743" s="1"/>
      <c r="JV1743" s="1"/>
      <c r="JW1743" s="1"/>
      <c r="JX1743" s="1"/>
      <c r="JY1743" s="3"/>
      <c r="JZ1743" s="1"/>
      <c r="KA1743" s="1"/>
      <c r="KB1743" s="1"/>
      <c r="KC1743" s="1"/>
      <c r="KD1743" s="1"/>
      <c r="KE1743" s="1"/>
    </row>
    <row r="1744" spans="1:291" x14ac:dyDescent="0.2">
      <c r="A1744" s="196">
        <f t="shared" si="2573"/>
        <v>44402</v>
      </c>
      <c r="B1744" s="66">
        <f t="shared" si="2564"/>
        <v>-11418.07586646</v>
      </c>
      <c r="C1744" s="66">
        <f t="shared" si="2562"/>
        <v>-11302.861288530001</v>
      </c>
      <c r="D1744" s="77">
        <f t="shared" si="2574"/>
        <v>5739.56</v>
      </c>
      <c r="E1744" s="67">
        <f>VLOOKUP(A1743,[1]Plan1!$DQ$117:$DS$314,3)</f>
        <v>5769.98</v>
      </c>
      <c r="F1744" s="11">
        <f t="shared" si="2575"/>
        <v>44373</v>
      </c>
      <c r="G1744" s="73">
        <f t="shared" si="2565"/>
        <v>5.3000578441551038E-3</v>
      </c>
      <c r="H1744" s="11">
        <f t="shared" si="2576"/>
        <v>44433</v>
      </c>
      <c r="I1744" s="11">
        <f t="shared" si="2566"/>
        <v>44403</v>
      </c>
      <c r="J1744" s="1">
        <f t="shared" si="2577"/>
        <v>21</v>
      </c>
      <c r="K1744" s="1">
        <f t="shared" si="2578"/>
        <v>21</v>
      </c>
      <c r="L1744" s="66">
        <f t="shared" si="2567"/>
        <v>1.00530005</v>
      </c>
      <c r="M1744" s="70">
        <f t="shared" si="2563"/>
        <v>1.0083006699999999</v>
      </c>
      <c r="N1744" s="70">
        <f t="shared" si="2557"/>
        <v>1.2107419307210909</v>
      </c>
      <c r="O1744" s="66">
        <f t="shared" si="2559"/>
        <v>1.2171589199999999</v>
      </c>
      <c r="P1744" s="66">
        <f t="shared" si="2568"/>
        <v>-11362.767018500001</v>
      </c>
      <c r="Q1744" s="74">
        <f t="shared" si="2569"/>
        <v>0</v>
      </c>
      <c r="R1744" s="75">
        <f t="shared" si="2560"/>
        <v>0</v>
      </c>
      <c r="S1744" s="66">
        <f t="shared" si="2561"/>
        <v>0</v>
      </c>
      <c r="T1744" s="10">
        <f t="shared" si="2579"/>
        <v>0.06</v>
      </c>
      <c r="U1744" s="74">
        <f t="shared" si="2558"/>
        <v>21</v>
      </c>
      <c r="V1744" s="74">
        <v>252</v>
      </c>
      <c r="W1744" s="70">
        <f t="shared" si="2570"/>
        <v>1.004867551</v>
      </c>
      <c r="X1744" s="66">
        <f t="shared" si="2571"/>
        <v>-55.308847960000001</v>
      </c>
      <c r="Y1744" s="66">
        <v>0</v>
      </c>
      <c r="Z1744" s="67">
        <f t="shared" si="2572"/>
        <v>0</v>
      </c>
      <c r="AA1744" s="68" t="str">
        <f t="shared" si="2580"/>
        <v>A+J=</v>
      </c>
      <c r="AB1744" s="11">
        <f t="shared" si="2581"/>
        <v>44403</v>
      </c>
      <c r="AC1744" s="3"/>
      <c r="AD1744" s="1"/>
      <c r="AE1744" s="11"/>
      <c r="AF1744" s="5"/>
      <c r="AG1744" s="1"/>
      <c r="AH1744" s="1"/>
      <c r="AI1744" s="1"/>
      <c r="AJ1744" s="1"/>
      <c r="AK1744" s="10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5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5"/>
      <c r="HA1744" s="5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  <c r="IU1744" s="1"/>
      <c r="IV1744" s="1"/>
      <c r="IW1744" s="1"/>
      <c r="IX1744" s="1"/>
      <c r="IY1744" s="1"/>
      <c r="IZ1744" s="1"/>
      <c r="JA1744" s="1"/>
      <c r="JB1744" s="1"/>
      <c r="JC1744" s="1"/>
      <c r="JD1744" s="1"/>
      <c r="JE1744" s="1"/>
      <c r="JF1744" s="1"/>
      <c r="JG1744" s="1"/>
      <c r="JH1744" s="1"/>
      <c r="JI1744" s="1"/>
      <c r="JJ1744" s="1"/>
      <c r="JK1744" s="1"/>
      <c r="JL1744" s="1"/>
      <c r="JM1744" s="1"/>
      <c r="JN1744" s="1"/>
      <c r="JO1744" s="1"/>
      <c r="JP1744" s="1"/>
      <c r="JQ1744" s="1"/>
      <c r="JR1744" s="1"/>
      <c r="JS1744" s="1"/>
      <c r="JT1744" s="1"/>
      <c r="JU1744" s="1"/>
      <c r="JV1744" s="1"/>
      <c r="JW1744" s="1"/>
      <c r="JX1744" s="1"/>
      <c r="JY1744" s="3"/>
      <c r="JZ1744" s="1"/>
      <c r="KA1744" s="1"/>
      <c r="KB1744" s="1"/>
      <c r="KC1744" s="1"/>
      <c r="KD1744" s="1"/>
      <c r="KE1744" s="1"/>
    </row>
    <row r="1745" spans="1:291" x14ac:dyDescent="0.2">
      <c r="A1745" s="196">
        <f t="shared" si="2573"/>
        <v>44403</v>
      </c>
      <c r="B1745" s="66">
        <f t="shared" si="2564"/>
        <v>-11418.07586646</v>
      </c>
      <c r="C1745" s="66">
        <f t="shared" si="2562"/>
        <v>-11302.861288530001</v>
      </c>
      <c r="D1745" s="77">
        <f t="shared" si="2574"/>
        <v>5739.56</v>
      </c>
      <c r="E1745" s="67">
        <f>VLOOKUP(A1744,[1]Plan1!$DQ$117:$DS$314,3)</f>
        <v>5769.98</v>
      </c>
      <c r="F1745" s="11">
        <f t="shared" si="2575"/>
        <v>44373</v>
      </c>
      <c r="G1745" s="73">
        <f t="shared" si="2565"/>
        <v>5.3000578441551038E-3</v>
      </c>
      <c r="H1745" s="11">
        <f t="shared" si="2576"/>
        <v>44433</v>
      </c>
      <c r="I1745" s="11">
        <f t="shared" si="2566"/>
        <v>44403</v>
      </c>
      <c r="J1745" s="1">
        <f t="shared" si="2577"/>
        <v>21</v>
      </c>
      <c r="K1745" s="1">
        <f t="shared" si="2578"/>
        <v>21</v>
      </c>
      <c r="L1745" s="66">
        <f t="shared" si="2567"/>
        <v>1.00530005</v>
      </c>
      <c r="M1745" s="70">
        <f t="shared" si="2563"/>
        <v>1.0083006699999999</v>
      </c>
      <c r="N1745" s="70">
        <f t="shared" si="2557"/>
        <v>1.2107419307210909</v>
      </c>
      <c r="O1745" s="66">
        <f t="shared" si="2559"/>
        <v>1.2171589199999999</v>
      </c>
      <c r="P1745" s="66">
        <f t="shared" si="2568"/>
        <v>-11362.767018500001</v>
      </c>
      <c r="Q1745" s="74">
        <f t="shared" si="2569"/>
        <v>57</v>
      </c>
      <c r="R1745" s="75">
        <f t="shared" si="2560"/>
        <v>-0.27543556631622523</v>
      </c>
      <c r="S1745" s="66">
        <f t="shared" si="2561"/>
        <v>3113.21</v>
      </c>
      <c r="T1745" s="10">
        <f t="shared" si="2579"/>
        <v>0.06</v>
      </c>
      <c r="U1745" s="74">
        <f t="shared" si="2558"/>
        <v>21</v>
      </c>
      <c r="V1745" s="74">
        <v>252</v>
      </c>
      <c r="W1745" s="70">
        <f t="shared" si="2570"/>
        <v>1.004867551</v>
      </c>
      <c r="X1745" s="66">
        <f t="shared" si="2571"/>
        <v>-55.308847960000001</v>
      </c>
      <c r="Y1745" s="66">
        <v>0</v>
      </c>
      <c r="Z1745" s="67">
        <f t="shared" si="2572"/>
        <v>3057.9011520399999</v>
      </c>
      <c r="AA1745" s="68" t="str">
        <f t="shared" si="2580"/>
        <v>A+J=</v>
      </c>
      <c r="AB1745" s="11">
        <f t="shared" si="2581"/>
        <v>44403</v>
      </c>
      <c r="AC1745" s="3"/>
      <c r="AD1745" s="1"/>
      <c r="AE1745" s="11"/>
      <c r="AF1745" s="5"/>
      <c r="AG1745" s="1"/>
      <c r="AH1745" s="1"/>
      <c r="AI1745" s="1"/>
      <c r="AJ1745" s="1"/>
      <c r="AK1745" s="10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5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5"/>
      <c r="HA1745" s="5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  <c r="IU1745" s="1"/>
      <c r="IV1745" s="1"/>
      <c r="IW1745" s="1"/>
      <c r="IX1745" s="1"/>
      <c r="IY1745" s="1"/>
      <c r="IZ1745" s="1"/>
      <c r="JA1745" s="1"/>
      <c r="JB1745" s="1"/>
      <c r="JC1745" s="1"/>
      <c r="JD1745" s="1"/>
      <c r="JE1745" s="1"/>
      <c r="JF1745" s="1"/>
      <c r="JG1745" s="1"/>
      <c r="JH1745" s="1"/>
      <c r="JI1745" s="1"/>
      <c r="JJ1745" s="1"/>
      <c r="JK1745" s="1"/>
      <c r="JL1745" s="1"/>
      <c r="JM1745" s="1"/>
      <c r="JN1745" s="1"/>
      <c r="JO1745" s="1"/>
      <c r="JP1745" s="1"/>
      <c r="JQ1745" s="1"/>
      <c r="JR1745" s="1"/>
      <c r="JS1745" s="1"/>
      <c r="JT1745" s="1"/>
      <c r="JU1745" s="1"/>
      <c r="JV1745" s="1"/>
      <c r="JW1745" s="1"/>
      <c r="JX1745" s="1"/>
      <c r="JY1745" s="3"/>
      <c r="JZ1745" s="1"/>
      <c r="KA1745" s="1"/>
      <c r="KB1745" s="1"/>
      <c r="KC1745" s="1"/>
      <c r="KD1745" s="1"/>
      <c r="KE1745" s="1"/>
    </row>
    <row r="1746" spans="1:291" x14ac:dyDescent="0.2">
      <c r="A1746" s="196"/>
      <c r="B1746" s="66"/>
      <c r="C1746" s="66"/>
      <c r="D1746" s="77"/>
      <c r="E1746" s="67"/>
      <c r="F1746" s="11"/>
      <c r="G1746" s="73"/>
      <c r="H1746" s="11"/>
      <c r="I1746" s="11"/>
      <c r="J1746" s="1"/>
      <c r="K1746" s="1"/>
      <c r="L1746" s="66"/>
      <c r="M1746" s="70"/>
      <c r="N1746" s="70"/>
      <c r="O1746" s="66"/>
      <c r="P1746" s="66"/>
      <c r="Q1746" s="74"/>
      <c r="R1746" s="75"/>
      <c r="S1746" s="66"/>
      <c r="T1746" s="10"/>
      <c r="U1746" s="74"/>
      <c r="V1746" s="74"/>
      <c r="W1746" s="70"/>
      <c r="X1746" s="66"/>
      <c r="Y1746" s="66"/>
      <c r="Z1746" s="67"/>
      <c r="AA1746" s="68"/>
      <c r="AB1746" s="11"/>
      <c r="AC1746" s="3"/>
      <c r="AD1746" s="1"/>
      <c r="AE1746" s="11"/>
      <c r="AF1746" s="5"/>
      <c r="AG1746" s="1"/>
      <c r="AH1746" s="1"/>
      <c r="AI1746" s="1"/>
      <c r="AJ1746" s="1"/>
      <c r="AK1746" s="10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5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5"/>
      <c r="HA1746" s="5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  <c r="IU1746" s="1"/>
      <c r="IV1746" s="1"/>
      <c r="IW1746" s="1"/>
      <c r="IX1746" s="1"/>
      <c r="IY1746" s="1"/>
      <c r="IZ1746" s="1"/>
      <c r="JA1746" s="1"/>
      <c r="JB1746" s="1"/>
      <c r="JC1746" s="1"/>
      <c r="JD1746" s="1"/>
      <c r="JE1746" s="1"/>
      <c r="JF1746" s="1"/>
      <c r="JG1746" s="1"/>
      <c r="JH1746" s="1"/>
      <c r="JI1746" s="1"/>
      <c r="JJ1746" s="1"/>
      <c r="JK1746" s="1"/>
      <c r="JL1746" s="1"/>
      <c r="JM1746" s="1"/>
      <c r="JN1746" s="1"/>
      <c r="JO1746" s="1"/>
      <c r="JP1746" s="1"/>
      <c r="JQ1746" s="1"/>
      <c r="JR1746" s="1"/>
      <c r="JS1746" s="1"/>
      <c r="JT1746" s="1"/>
      <c r="JU1746" s="1"/>
      <c r="JV1746" s="1"/>
      <c r="JW1746" s="1"/>
      <c r="JX1746" s="1"/>
      <c r="JY1746" s="3"/>
      <c r="JZ1746" s="1"/>
      <c r="KA1746" s="1"/>
      <c r="KB1746" s="1"/>
      <c r="KC1746" s="1"/>
      <c r="KD1746" s="1"/>
      <c r="KE1746" s="1"/>
    </row>
    <row r="1747" spans="1:291" x14ac:dyDescent="0.2">
      <c r="A1747" s="196"/>
      <c r="B1747" s="66"/>
      <c r="C1747" s="66"/>
      <c r="D1747" s="77"/>
      <c r="E1747" s="67"/>
      <c r="F1747" s="11"/>
      <c r="G1747" s="73"/>
      <c r="H1747" s="11"/>
      <c r="I1747" s="11"/>
      <c r="J1747" s="1"/>
      <c r="K1747" s="1"/>
      <c r="L1747" s="66"/>
      <c r="M1747" s="70"/>
      <c r="N1747" s="70"/>
      <c r="O1747" s="66"/>
      <c r="P1747" s="66"/>
      <c r="Q1747" s="74"/>
      <c r="R1747" s="75"/>
      <c r="S1747" s="66"/>
      <c r="T1747" s="10"/>
      <c r="U1747" s="74"/>
      <c r="V1747" s="74"/>
      <c r="W1747" s="70"/>
      <c r="X1747" s="66"/>
      <c r="Y1747" s="66"/>
      <c r="Z1747" s="67"/>
      <c r="AA1747" s="68"/>
      <c r="AB1747" s="11"/>
      <c r="AC1747" s="3"/>
      <c r="AD1747" s="1"/>
      <c r="AE1747" s="11"/>
      <c r="AF1747" s="5"/>
      <c r="AG1747" s="1"/>
      <c r="AH1747" s="1"/>
      <c r="AI1747" s="1"/>
      <c r="AJ1747" s="1"/>
      <c r="AK1747" s="10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5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5"/>
      <c r="HA1747" s="5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  <c r="IU1747" s="1"/>
      <c r="IV1747" s="1"/>
      <c r="IW1747" s="1"/>
      <c r="IX1747" s="1"/>
      <c r="IY1747" s="1"/>
      <c r="IZ1747" s="1"/>
      <c r="JA1747" s="1"/>
      <c r="JB1747" s="1"/>
      <c r="JC1747" s="1"/>
      <c r="JD1747" s="1"/>
      <c r="JE1747" s="1"/>
      <c r="JF1747" s="1"/>
      <c r="JG1747" s="1"/>
      <c r="JH1747" s="1"/>
      <c r="JI1747" s="1"/>
      <c r="JJ1747" s="1"/>
      <c r="JK1747" s="1"/>
      <c r="JL1747" s="1"/>
      <c r="JM1747" s="1"/>
      <c r="JN1747" s="1"/>
      <c r="JO1747" s="1"/>
      <c r="JP1747" s="1"/>
      <c r="JQ1747" s="1"/>
      <c r="JR1747" s="1"/>
      <c r="JS1747" s="1"/>
      <c r="JT1747" s="1"/>
      <c r="JU1747" s="1"/>
      <c r="JV1747" s="1"/>
      <c r="JW1747" s="1"/>
      <c r="JX1747" s="1"/>
      <c r="JY1747" s="3"/>
      <c r="JZ1747" s="1"/>
      <c r="KA1747" s="1"/>
      <c r="KB1747" s="1"/>
      <c r="KC1747" s="1"/>
      <c r="KD1747" s="1"/>
      <c r="KE1747" s="1"/>
    </row>
    <row r="1748" spans="1:291" x14ac:dyDescent="0.2">
      <c r="A1748" s="196"/>
      <c r="B1748" s="66"/>
      <c r="C1748" s="66"/>
      <c r="D1748" s="77"/>
      <c r="E1748" s="67"/>
      <c r="F1748" s="11"/>
      <c r="G1748" s="73"/>
      <c r="H1748" s="11"/>
      <c r="I1748" s="11"/>
      <c r="J1748" s="1"/>
      <c r="K1748" s="1"/>
      <c r="L1748" s="66"/>
      <c r="M1748" s="70"/>
      <c r="N1748" s="70"/>
      <c r="O1748" s="66"/>
      <c r="P1748" s="66"/>
      <c r="Q1748" s="74"/>
      <c r="R1748" s="75"/>
      <c r="S1748" s="66"/>
      <c r="T1748" s="10"/>
      <c r="U1748" s="74"/>
      <c r="V1748" s="74"/>
      <c r="W1748" s="70"/>
      <c r="X1748" s="66"/>
      <c r="Y1748" s="66"/>
      <c r="Z1748" s="67"/>
      <c r="AA1748" s="68"/>
      <c r="AB1748" s="11"/>
      <c r="AC1748" s="3"/>
      <c r="AD1748" s="1"/>
      <c r="AE1748" s="11"/>
      <c r="AF1748" s="5"/>
      <c r="AG1748" s="1"/>
      <c r="AH1748" s="1"/>
      <c r="AI1748" s="1"/>
      <c r="AJ1748" s="1"/>
      <c r="AK1748" s="10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5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5"/>
      <c r="HA1748" s="5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  <c r="IU1748" s="1"/>
      <c r="IV1748" s="1"/>
      <c r="IW1748" s="1"/>
      <c r="IX1748" s="1"/>
      <c r="IY1748" s="1"/>
      <c r="IZ1748" s="1"/>
      <c r="JA1748" s="1"/>
      <c r="JB1748" s="1"/>
      <c r="JC1748" s="1"/>
      <c r="JD1748" s="1"/>
      <c r="JE1748" s="1"/>
      <c r="JF1748" s="1"/>
      <c r="JG1748" s="1"/>
      <c r="JH1748" s="1"/>
      <c r="JI1748" s="1"/>
      <c r="JJ1748" s="1"/>
      <c r="JK1748" s="1"/>
      <c r="JL1748" s="1"/>
      <c r="JM1748" s="1"/>
      <c r="JN1748" s="1"/>
      <c r="JO1748" s="1"/>
      <c r="JP1748" s="1"/>
      <c r="JQ1748" s="1"/>
      <c r="JR1748" s="1"/>
      <c r="JS1748" s="1"/>
      <c r="JT1748" s="1"/>
      <c r="JU1748" s="1"/>
      <c r="JV1748" s="1"/>
      <c r="JW1748" s="1"/>
      <c r="JX1748" s="1"/>
      <c r="JY1748" s="3"/>
      <c r="JZ1748" s="1"/>
      <c r="KA1748" s="1"/>
      <c r="KB1748" s="1"/>
      <c r="KC1748" s="1"/>
      <c r="KD1748" s="1"/>
      <c r="KE1748" s="1"/>
    </row>
    <row r="1749" spans="1:291" x14ac:dyDescent="0.2">
      <c r="A1749" s="196"/>
      <c r="B1749" s="66"/>
      <c r="C1749" s="66"/>
      <c r="D1749" s="77"/>
      <c r="E1749" s="67"/>
      <c r="F1749" s="11"/>
      <c r="G1749" s="73"/>
      <c r="H1749" s="11"/>
      <c r="I1749" s="11"/>
      <c r="J1749" s="1"/>
      <c r="K1749" s="1"/>
      <c r="L1749" s="66"/>
      <c r="M1749" s="70"/>
      <c r="N1749" s="70"/>
      <c r="O1749" s="66"/>
      <c r="P1749" s="66"/>
      <c r="Q1749" s="74"/>
      <c r="R1749" s="75"/>
      <c r="S1749" s="66"/>
      <c r="T1749" s="10"/>
      <c r="U1749" s="74"/>
      <c r="V1749" s="74"/>
      <c r="W1749" s="70"/>
      <c r="X1749" s="66"/>
      <c r="Y1749" s="66"/>
      <c r="Z1749" s="67"/>
      <c r="AA1749" s="68"/>
      <c r="AB1749" s="11"/>
      <c r="AC1749" s="3"/>
      <c r="AD1749" s="1"/>
      <c r="AE1749" s="11"/>
      <c r="AF1749" s="5"/>
      <c r="AG1749" s="1"/>
      <c r="AH1749" s="1"/>
      <c r="AI1749" s="1"/>
      <c r="AJ1749" s="1"/>
      <c r="AK1749" s="10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5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5"/>
      <c r="HA1749" s="5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  <c r="IU1749" s="1"/>
      <c r="IV1749" s="1"/>
      <c r="IW1749" s="1"/>
      <c r="IX1749" s="1"/>
      <c r="IY1749" s="1"/>
      <c r="IZ1749" s="1"/>
      <c r="JA1749" s="1"/>
      <c r="JB1749" s="1"/>
      <c r="JC1749" s="1"/>
      <c r="JD1749" s="1"/>
      <c r="JE1749" s="1"/>
      <c r="JF1749" s="1"/>
      <c r="JG1749" s="1"/>
      <c r="JH1749" s="1"/>
      <c r="JI1749" s="1"/>
      <c r="JJ1749" s="1"/>
      <c r="JK1749" s="1"/>
      <c r="JL1749" s="1"/>
      <c r="JM1749" s="1"/>
      <c r="JN1749" s="1"/>
      <c r="JO1749" s="1"/>
      <c r="JP1749" s="1"/>
      <c r="JQ1749" s="1"/>
      <c r="JR1749" s="1"/>
      <c r="JS1749" s="1"/>
      <c r="JT1749" s="1"/>
      <c r="JU1749" s="1"/>
      <c r="JV1749" s="1"/>
      <c r="JW1749" s="1"/>
      <c r="JX1749" s="1"/>
      <c r="JY1749" s="3"/>
      <c r="JZ1749" s="1"/>
      <c r="KA1749" s="1"/>
      <c r="KB1749" s="1"/>
      <c r="KC1749" s="1"/>
      <c r="KD1749" s="1"/>
      <c r="KE1749" s="1"/>
    </row>
    <row r="1750" spans="1:291" x14ac:dyDescent="0.2">
      <c r="A1750" s="196"/>
      <c r="B1750" s="66"/>
      <c r="C1750" s="66"/>
      <c r="D1750" s="77"/>
      <c r="E1750" s="67"/>
      <c r="F1750" s="11"/>
      <c r="G1750" s="73"/>
      <c r="H1750" s="11"/>
      <c r="I1750" s="11"/>
      <c r="J1750" s="1"/>
      <c r="K1750" s="1"/>
      <c r="L1750" s="66"/>
      <c r="M1750" s="70"/>
      <c r="N1750" s="70"/>
      <c r="O1750" s="66"/>
      <c r="P1750" s="66"/>
      <c r="Q1750" s="74"/>
      <c r="R1750" s="75"/>
      <c r="S1750" s="66"/>
      <c r="T1750" s="10"/>
      <c r="U1750" s="74"/>
      <c r="V1750" s="74"/>
      <c r="W1750" s="70"/>
      <c r="X1750" s="66"/>
      <c r="Y1750" s="66"/>
      <c r="Z1750" s="67"/>
      <c r="AA1750" s="68"/>
      <c r="AB1750" s="11"/>
      <c r="AC1750" s="3"/>
      <c r="AD1750" s="1"/>
      <c r="AE1750" s="11"/>
      <c r="AF1750" s="5"/>
      <c r="AG1750" s="1"/>
      <c r="AH1750" s="1"/>
      <c r="AI1750" s="1"/>
      <c r="AJ1750" s="1"/>
      <c r="AK1750" s="10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5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5"/>
      <c r="HA1750" s="5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  <c r="IU1750" s="1"/>
      <c r="IV1750" s="1"/>
      <c r="IW1750" s="1"/>
      <c r="IX1750" s="1"/>
      <c r="IY1750" s="1"/>
      <c r="IZ1750" s="1"/>
      <c r="JA1750" s="1"/>
      <c r="JB1750" s="1"/>
      <c r="JC1750" s="1"/>
      <c r="JD1750" s="1"/>
      <c r="JE1750" s="1"/>
      <c r="JF1750" s="1"/>
      <c r="JG1750" s="1"/>
      <c r="JH1750" s="1"/>
      <c r="JI1750" s="1"/>
      <c r="JJ1750" s="1"/>
      <c r="JK1750" s="1"/>
      <c r="JL1750" s="1"/>
      <c r="JM1750" s="1"/>
      <c r="JN1750" s="1"/>
      <c r="JO1750" s="1"/>
      <c r="JP1750" s="1"/>
      <c r="JQ1750" s="1"/>
      <c r="JR1750" s="1"/>
      <c r="JS1750" s="1"/>
      <c r="JT1750" s="1"/>
      <c r="JU1750" s="1"/>
      <c r="JV1750" s="1"/>
      <c r="JW1750" s="1"/>
      <c r="JX1750" s="1"/>
      <c r="JY1750" s="3"/>
      <c r="JZ1750" s="1"/>
      <c r="KA1750" s="1"/>
      <c r="KB1750" s="1"/>
      <c r="KC1750" s="1"/>
      <c r="KD1750" s="1"/>
      <c r="KE1750" s="1"/>
    </row>
    <row r="1751" spans="1:291" x14ac:dyDescent="0.2">
      <c r="A1751" s="196"/>
      <c r="B1751" s="66"/>
      <c r="C1751" s="66"/>
      <c r="D1751" s="77"/>
      <c r="E1751" s="67"/>
      <c r="F1751" s="11"/>
      <c r="G1751" s="73"/>
      <c r="H1751" s="11"/>
      <c r="I1751" s="11"/>
      <c r="J1751" s="1"/>
      <c r="K1751" s="1"/>
      <c r="L1751" s="66"/>
      <c r="M1751" s="70"/>
      <c r="N1751" s="70"/>
      <c r="O1751" s="66"/>
      <c r="P1751" s="66"/>
      <c r="Q1751" s="74"/>
      <c r="R1751" s="75"/>
      <c r="S1751" s="66"/>
      <c r="T1751" s="10"/>
      <c r="U1751" s="74"/>
      <c r="V1751" s="74"/>
      <c r="W1751" s="70"/>
      <c r="X1751" s="66"/>
      <c r="Y1751" s="66"/>
      <c r="Z1751" s="67"/>
      <c r="AA1751" s="68"/>
      <c r="AB1751" s="11"/>
      <c r="AC1751" s="3"/>
      <c r="AD1751" s="1"/>
      <c r="AE1751" s="11"/>
      <c r="AF1751" s="5"/>
      <c r="AG1751" s="1"/>
      <c r="AH1751" s="1"/>
      <c r="AI1751" s="1"/>
      <c r="AJ1751" s="1"/>
      <c r="AK1751" s="10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5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5"/>
      <c r="HA1751" s="5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  <c r="IT1751" s="1"/>
      <c r="IU1751" s="1"/>
      <c r="IV1751" s="1"/>
      <c r="IW1751" s="1"/>
      <c r="IX1751" s="1"/>
      <c r="IY1751" s="1"/>
      <c r="IZ1751" s="1"/>
      <c r="JA1751" s="1"/>
      <c r="JB1751" s="1"/>
      <c r="JC1751" s="1"/>
      <c r="JD1751" s="1"/>
      <c r="JE1751" s="1"/>
      <c r="JF1751" s="1"/>
      <c r="JG1751" s="1"/>
      <c r="JH1751" s="1"/>
      <c r="JI1751" s="1"/>
      <c r="JJ1751" s="1"/>
      <c r="JK1751" s="1"/>
      <c r="JL1751" s="1"/>
      <c r="JM1751" s="1"/>
      <c r="JN1751" s="1"/>
      <c r="JO1751" s="1"/>
      <c r="JP1751" s="1"/>
      <c r="JQ1751" s="1"/>
      <c r="JR1751" s="1"/>
      <c r="JS1751" s="1"/>
      <c r="JT1751" s="1"/>
      <c r="JU1751" s="1"/>
      <c r="JV1751" s="1"/>
      <c r="JW1751" s="1"/>
      <c r="JX1751" s="1"/>
      <c r="JY1751" s="3"/>
      <c r="JZ1751" s="1"/>
      <c r="KA1751" s="1"/>
      <c r="KB1751" s="1"/>
      <c r="KC1751" s="1"/>
      <c r="KD1751" s="1"/>
      <c r="KE1751" s="1"/>
    </row>
    <row r="1752" spans="1:291" x14ac:dyDescent="0.2">
      <c r="A1752" s="196"/>
      <c r="B1752" s="66"/>
      <c r="C1752" s="66"/>
      <c r="D1752" s="77"/>
      <c r="E1752" s="67"/>
      <c r="F1752" s="11"/>
      <c r="G1752" s="73"/>
      <c r="H1752" s="11"/>
      <c r="I1752" s="11"/>
      <c r="J1752" s="1"/>
      <c r="K1752" s="1"/>
      <c r="L1752" s="66"/>
      <c r="M1752" s="70"/>
      <c r="N1752" s="70"/>
      <c r="O1752" s="66"/>
      <c r="P1752" s="66"/>
      <c r="Q1752" s="74"/>
      <c r="R1752" s="75"/>
      <c r="S1752" s="66"/>
      <c r="T1752" s="10"/>
      <c r="U1752" s="74"/>
      <c r="V1752" s="74"/>
      <c r="W1752" s="70"/>
      <c r="X1752" s="66"/>
      <c r="Y1752" s="66"/>
      <c r="Z1752" s="67"/>
      <c r="AA1752" s="68"/>
      <c r="AB1752" s="11"/>
      <c r="AC1752" s="3"/>
      <c r="AD1752" s="1"/>
      <c r="AE1752" s="11"/>
      <c r="AF1752" s="5"/>
      <c r="AG1752" s="1"/>
      <c r="AH1752" s="1"/>
      <c r="AI1752" s="1"/>
      <c r="AJ1752" s="1"/>
      <c r="AK1752" s="10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5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5"/>
      <c r="HA1752" s="5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  <c r="IT1752" s="1"/>
      <c r="IU1752" s="1"/>
      <c r="IV1752" s="1"/>
      <c r="IW1752" s="1"/>
      <c r="IX1752" s="1"/>
      <c r="IY1752" s="1"/>
      <c r="IZ1752" s="1"/>
      <c r="JA1752" s="1"/>
      <c r="JB1752" s="1"/>
      <c r="JC1752" s="1"/>
      <c r="JD1752" s="1"/>
      <c r="JE1752" s="1"/>
      <c r="JF1752" s="1"/>
      <c r="JG1752" s="1"/>
      <c r="JH1752" s="1"/>
      <c r="JI1752" s="1"/>
      <c r="JJ1752" s="1"/>
      <c r="JK1752" s="1"/>
      <c r="JL1752" s="1"/>
      <c r="JM1752" s="1"/>
      <c r="JN1752" s="1"/>
      <c r="JO1752" s="1"/>
      <c r="JP1752" s="1"/>
      <c r="JQ1752" s="1"/>
      <c r="JR1752" s="1"/>
      <c r="JS1752" s="1"/>
      <c r="JT1752" s="1"/>
      <c r="JU1752" s="1"/>
      <c r="JV1752" s="1"/>
      <c r="JW1752" s="1"/>
      <c r="JX1752" s="1"/>
      <c r="JY1752" s="3"/>
      <c r="JZ1752" s="1"/>
      <c r="KA1752" s="1"/>
      <c r="KB1752" s="1"/>
      <c r="KC1752" s="1"/>
      <c r="KD1752" s="1"/>
      <c r="KE1752" s="1"/>
    </row>
    <row r="1753" spans="1:291" x14ac:dyDescent="0.2">
      <c r="A1753" s="196"/>
      <c r="B1753" s="66"/>
      <c r="C1753" s="66"/>
      <c r="D1753" s="77"/>
      <c r="E1753" s="67"/>
      <c r="F1753" s="11"/>
      <c r="G1753" s="73"/>
      <c r="H1753" s="11"/>
      <c r="I1753" s="11"/>
      <c r="J1753" s="1"/>
      <c r="K1753" s="1"/>
      <c r="L1753" s="66"/>
      <c r="M1753" s="70"/>
      <c r="N1753" s="70"/>
      <c r="O1753" s="66"/>
      <c r="P1753" s="66"/>
      <c r="Q1753" s="74"/>
      <c r="R1753" s="75"/>
      <c r="S1753" s="66"/>
      <c r="T1753" s="10"/>
      <c r="U1753" s="74"/>
      <c r="V1753" s="74"/>
      <c r="W1753" s="70"/>
      <c r="X1753" s="66"/>
      <c r="Y1753" s="66"/>
      <c r="Z1753" s="67"/>
      <c r="AA1753" s="68"/>
      <c r="AB1753" s="11"/>
      <c r="AC1753" s="3"/>
      <c r="AD1753" s="1"/>
      <c r="AE1753" s="11"/>
      <c r="AF1753" s="5"/>
      <c r="AG1753" s="1"/>
      <c r="AH1753" s="1"/>
      <c r="AI1753" s="1"/>
      <c r="AJ1753" s="1"/>
      <c r="AK1753" s="10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5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5"/>
      <c r="HA1753" s="5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  <c r="IT1753" s="1"/>
      <c r="IU1753" s="1"/>
      <c r="IV1753" s="1"/>
      <c r="IW1753" s="1"/>
      <c r="IX1753" s="1"/>
      <c r="IY1753" s="1"/>
      <c r="IZ1753" s="1"/>
      <c r="JA1753" s="1"/>
      <c r="JB1753" s="1"/>
      <c r="JC1753" s="1"/>
      <c r="JD1753" s="1"/>
      <c r="JE1753" s="1"/>
      <c r="JF1753" s="1"/>
      <c r="JG1753" s="1"/>
      <c r="JH1753" s="1"/>
      <c r="JI1753" s="1"/>
      <c r="JJ1753" s="1"/>
      <c r="JK1753" s="1"/>
      <c r="JL1753" s="1"/>
      <c r="JM1753" s="1"/>
      <c r="JN1753" s="1"/>
      <c r="JO1753" s="1"/>
      <c r="JP1753" s="1"/>
      <c r="JQ1753" s="1"/>
      <c r="JR1753" s="1"/>
      <c r="JS1753" s="1"/>
      <c r="JT1753" s="1"/>
      <c r="JU1753" s="1"/>
      <c r="JV1753" s="1"/>
      <c r="JW1753" s="1"/>
      <c r="JX1753" s="1"/>
      <c r="JY1753" s="3"/>
      <c r="JZ1753" s="1"/>
      <c r="KA1753" s="1"/>
      <c r="KB1753" s="1"/>
      <c r="KC1753" s="1"/>
      <c r="KD1753" s="1"/>
      <c r="KE1753" s="1"/>
    </row>
    <row r="1754" spans="1:291" x14ac:dyDescent="0.2">
      <c r="A1754" s="196"/>
      <c r="B1754" s="66"/>
      <c r="C1754" s="66"/>
      <c r="D1754" s="77"/>
      <c r="E1754" s="67"/>
      <c r="F1754" s="11"/>
      <c r="G1754" s="73"/>
      <c r="H1754" s="11"/>
      <c r="I1754" s="11"/>
      <c r="J1754" s="1"/>
      <c r="K1754" s="1"/>
      <c r="L1754" s="66"/>
      <c r="M1754" s="70"/>
      <c r="N1754" s="70"/>
      <c r="O1754" s="66"/>
      <c r="P1754" s="66"/>
      <c r="Q1754" s="74"/>
      <c r="R1754" s="75"/>
      <c r="S1754" s="66"/>
      <c r="T1754" s="10"/>
      <c r="U1754" s="74"/>
      <c r="V1754" s="74"/>
      <c r="W1754" s="70"/>
      <c r="X1754" s="66"/>
      <c r="Y1754" s="66"/>
      <c r="Z1754" s="67"/>
      <c r="AA1754" s="68"/>
      <c r="AB1754" s="11"/>
      <c r="AC1754" s="3"/>
      <c r="AD1754" s="1"/>
      <c r="AE1754" s="11"/>
      <c r="AF1754" s="5"/>
      <c r="AG1754" s="1"/>
      <c r="AH1754" s="1"/>
      <c r="AI1754" s="1"/>
      <c r="AJ1754" s="1"/>
      <c r="AK1754" s="10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5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5"/>
      <c r="HA1754" s="5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  <c r="IT1754" s="1"/>
      <c r="IU1754" s="1"/>
      <c r="IV1754" s="1"/>
      <c r="IW1754" s="1"/>
      <c r="IX1754" s="1"/>
      <c r="IY1754" s="1"/>
      <c r="IZ1754" s="1"/>
      <c r="JA1754" s="1"/>
      <c r="JB1754" s="1"/>
      <c r="JC1754" s="1"/>
      <c r="JD1754" s="1"/>
      <c r="JE1754" s="1"/>
      <c r="JF1754" s="1"/>
      <c r="JG1754" s="1"/>
      <c r="JH1754" s="1"/>
      <c r="JI1754" s="1"/>
      <c r="JJ1754" s="1"/>
      <c r="JK1754" s="1"/>
      <c r="JL1754" s="1"/>
      <c r="JM1754" s="1"/>
      <c r="JN1754" s="1"/>
      <c r="JO1754" s="1"/>
      <c r="JP1754" s="1"/>
      <c r="JQ1754" s="1"/>
      <c r="JR1754" s="1"/>
      <c r="JS1754" s="1"/>
      <c r="JT1754" s="1"/>
      <c r="JU1754" s="1"/>
      <c r="JV1754" s="1"/>
      <c r="JW1754" s="1"/>
      <c r="JX1754" s="1"/>
      <c r="JY1754" s="3"/>
      <c r="JZ1754" s="1"/>
      <c r="KA1754" s="1"/>
      <c r="KB1754" s="1"/>
      <c r="KC1754" s="1"/>
      <c r="KD1754" s="1"/>
      <c r="KE1754" s="1"/>
    </row>
    <row r="1755" spans="1:291" x14ac:dyDescent="0.2">
      <c r="A1755" s="196"/>
      <c r="B1755" s="66"/>
      <c r="C1755" s="66"/>
      <c r="D1755" s="77"/>
      <c r="E1755" s="67"/>
      <c r="F1755" s="11"/>
      <c r="G1755" s="73"/>
      <c r="H1755" s="11"/>
      <c r="I1755" s="11"/>
      <c r="J1755" s="1"/>
      <c r="K1755" s="1"/>
      <c r="L1755" s="66"/>
      <c r="M1755" s="70"/>
      <c r="N1755" s="70"/>
      <c r="O1755" s="66"/>
      <c r="P1755" s="66"/>
      <c r="Q1755" s="74"/>
      <c r="R1755" s="75"/>
      <c r="S1755" s="66"/>
      <c r="T1755" s="10"/>
      <c r="U1755" s="74"/>
      <c r="V1755" s="74"/>
      <c r="W1755" s="70"/>
      <c r="X1755" s="66"/>
      <c r="Y1755" s="66"/>
      <c r="Z1755" s="67"/>
      <c r="AA1755" s="68"/>
      <c r="AB1755" s="11"/>
      <c r="AC1755" s="3"/>
      <c r="AD1755" s="1"/>
      <c r="AE1755" s="11"/>
      <c r="AF1755" s="5"/>
      <c r="AG1755" s="1"/>
      <c r="AH1755" s="1"/>
      <c r="AI1755" s="1"/>
      <c r="AJ1755" s="1"/>
      <c r="AK1755" s="10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5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5"/>
      <c r="HA1755" s="5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  <c r="IT1755" s="1"/>
      <c r="IU1755" s="1"/>
      <c r="IV1755" s="1"/>
      <c r="IW1755" s="1"/>
      <c r="IX1755" s="1"/>
      <c r="IY1755" s="1"/>
      <c r="IZ1755" s="1"/>
      <c r="JA1755" s="1"/>
      <c r="JB1755" s="1"/>
      <c r="JC1755" s="1"/>
      <c r="JD1755" s="1"/>
      <c r="JE1755" s="1"/>
      <c r="JF1755" s="1"/>
      <c r="JG1755" s="1"/>
      <c r="JH1755" s="1"/>
      <c r="JI1755" s="1"/>
      <c r="JJ1755" s="1"/>
      <c r="JK1755" s="1"/>
      <c r="JL1755" s="1"/>
      <c r="JM1755" s="1"/>
      <c r="JN1755" s="1"/>
      <c r="JO1755" s="1"/>
      <c r="JP1755" s="1"/>
      <c r="JQ1755" s="1"/>
      <c r="JR1755" s="1"/>
      <c r="JS1755" s="1"/>
      <c r="JT1755" s="1"/>
      <c r="JU1755" s="1"/>
      <c r="JV1755" s="1"/>
      <c r="JW1755" s="1"/>
      <c r="JX1755" s="1"/>
      <c r="JY1755" s="3"/>
      <c r="JZ1755" s="1"/>
      <c r="KA1755" s="1"/>
      <c r="KB1755" s="1"/>
      <c r="KC1755" s="1"/>
      <c r="KD1755" s="1"/>
      <c r="KE1755" s="1"/>
    </row>
    <row r="1756" spans="1:291" x14ac:dyDescent="0.2">
      <c r="A1756" s="196"/>
      <c r="B1756" s="66"/>
      <c r="C1756" s="66"/>
      <c r="D1756" s="77"/>
      <c r="E1756" s="67"/>
      <c r="F1756" s="11"/>
      <c r="G1756" s="73"/>
      <c r="H1756" s="11"/>
      <c r="I1756" s="11"/>
      <c r="J1756" s="1"/>
      <c r="K1756" s="1"/>
      <c r="L1756" s="66"/>
      <c r="M1756" s="70"/>
      <c r="N1756" s="70"/>
      <c r="O1756" s="66"/>
      <c r="P1756" s="66"/>
      <c r="Q1756" s="74"/>
      <c r="R1756" s="75"/>
      <c r="S1756" s="66"/>
      <c r="T1756" s="10"/>
      <c r="U1756" s="74"/>
      <c r="V1756" s="74"/>
      <c r="W1756" s="70"/>
      <c r="X1756" s="66"/>
      <c r="Y1756" s="66"/>
      <c r="Z1756" s="67"/>
      <c r="AA1756" s="68"/>
      <c r="AB1756" s="11"/>
      <c r="AC1756" s="3"/>
      <c r="AD1756" s="1"/>
      <c r="AE1756" s="11"/>
      <c r="AF1756" s="5"/>
      <c r="AG1756" s="1"/>
      <c r="AH1756" s="1"/>
      <c r="AI1756" s="1"/>
      <c r="AJ1756" s="1"/>
      <c r="AK1756" s="10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5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5"/>
      <c r="HA1756" s="5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  <c r="IT1756" s="1"/>
      <c r="IU1756" s="1"/>
      <c r="IV1756" s="1"/>
      <c r="IW1756" s="1"/>
      <c r="IX1756" s="1"/>
      <c r="IY1756" s="1"/>
      <c r="IZ1756" s="1"/>
      <c r="JA1756" s="1"/>
      <c r="JB1756" s="1"/>
      <c r="JC1756" s="1"/>
      <c r="JD1756" s="1"/>
      <c r="JE1756" s="1"/>
      <c r="JF1756" s="1"/>
      <c r="JG1756" s="1"/>
      <c r="JH1756" s="1"/>
      <c r="JI1756" s="1"/>
      <c r="JJ1756" s="1"/>
      <c r="JK1756" s="1"/>
      <c r="JL1756" s="1"/>
      <c r="JM1756" s="1"/>
      <c r="JN1756" s="1"/>
      <c r="JO1756" s="1"/>
      <c r="JP1756" s="1"/>
      <c r="JQ1756" s="1"/>
      <c r="JR1756" s="1"/>
      <c r="JS1756" s="1"/>
      <c r="JT1756" s="1"/>
      <c r="JU1756" s="1"/>
      <c r="JV1756" s="1"/>
      <c r="JW1756" s="1"/>
      <c r="JX1756" s="1"/>
      <c r="JY1756" s="3"/>
      <c r="JZ1756" s="1"/>
      <c r="KA1756" s="1"/>
      <c r="KB1756" s="1"/>
      <c r="KC1756" s="1"/>
      <c r="KD1756" s="1"/>
      <c r="KE1756" s="1"/>
    </row>
    <row r="1757" spans="1:291" x14ac:dyDescent="0.2">
      <c r="A1757" s="196"/>
      <c r="B1757" s="66"/>
      <c r="C1757" s="66"/>
      <c r="D1757" s="77"/>
      <c r="E1757" s="67"/>
      <c r="F1757" s="11"/>
      <c r="G1757" s="73"/>
      <c r="H1757" s="11"/>
      <c r="I1757" s="11"/>
      <c r="J1757" s="1"/>
      <c r="K1757" s="1"/>
      <c r="L1757" s="66"/>
      <c r="M1757" s="70"/>
      <c r="N1757" s="70"/>
      <c r="O1757" s="66"/>
      <c r="P1757" s="66"/>
      <c r="Q1757" s="74"/>
      <c r="R1757" s="75"/>
      <c r="S1757" s="66"/>
      <c r="T1757" s="10"/>
      <c r="U1757" s="74"/>
      <c r="V1757" s="74"/>
      <c r="W1757" s="70"/>
      <c r="X1757" s="66"/>
      <c r="Y1757" s="66"/>
      <c r="Z1757" s="67"/>
      <c r="AA1757" s="68"/>
      <c r="AB1757" s="11"/>
      <c r="AC1757" s="3"/>
      <c r="AD1757" s="1"/>
      <c r="AE1757" s="11"/>
      <c r="AF1757" s="5"/>
      <c r="AG1757" s="1"/>
      <c r="AH1757" s="1"/>
      <c r="AI1757" s="1"/>
      <c r="AJ1757" s="1"/>
      <c r="AK1757" s="10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5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5"/>
      <c r="HA1757" s="5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  <c r="IT1757" s="1"/>
      <c r="IU1757" s="1"/>
      <c r="IV1757" s="1"/>
      <c r="IW1757" s="1"/>
      <c r="IX1757" s="1"/>
      <c r="IY1757" s="1"/>
      <c r="IZ1757" s="1"/>
      <c r="JA1757" s="1"/>
      <c r="JB1757" s="1"/>
      <c r="JC1757" s="1"/>
      <c r="JD1757" s="1"/>
      <c r="JE1757" s="1"/>
      <c r="JF1757" s="1"/>
      <c r="JG1757" s="1"/>
      <c r="JH1757" s="1"/>
      <c r="JI1757" s="1"/>
      <c r="JJ1757" s="1"/>
      <c r="JK1757" s="1"/>
      <c r="JL1757" s="1"/>
      <c r="JM1757" s="1"/>
      <c r="JN1757" s="1"/>
      <c r="JO1757" s="1"/>
      <c r="JP1757" s="1"/>
      <c r="JQ1757" s="1"/>
      <c r="JR1757" s="1"/>
      <c r="JS1757" s="1"/>
      <c r="JT1757" s="1"/>
      <c r="JU1757" s="1"/>
      <c r="JV1757" s="1"/>
      <c r="JW1757" s="1"/>
      <c r="JX1757" s="1"/>
      <c r="JY1757" s="3"/>
      <c r="JZ1757" s="1"/>
      <c r="KA1757" s="1"/>
      <c r="KB1757" s="1"/>
      <c r="KC1757" s="1"/>
      <c r="KD1757" s="1"/>
      <c r="KE1757" s="1"/>
    </row>
    <row r="1758" spans="1:291" x14ac:dyDescent="0.2">
      <c r="A1758" s="196"/>
      <c r="B1758" s="66"/>
      <c r="C1758" s="66"/>
      <c r="D1758" s="77"/>
      <c r="E1758" s="67"/>
      <c r="F1758" s="11"/>
      <c r="G1758" s="73"/>
      <c r="H1758" s="11"/>
      <c r="I1758" s="11"/>
      <c r="J1758" s="1"/>
      <c r="K1758" s="1"/>
      <c r="L1758" s="66"/>
      <c r="M1758" s="70"/>
      <c r="N1758" s="70"/>
      <c r="O1758" s="66"/>
      <c r="P1758" s="66"/>
      <c r="Q1758" s="74"/>
      <c r="R1758" s="75"/>
      <c r="S1758" s="66"/>
      <c r="T1758" s="10"/>
      <c r="U1758" s="74"/>
      <c r="V1758" s="74"/>
      <c r="W1758" s="70"/>
      <c r="X1758" s="66"/>
      <c r="Y1758" s="66"/>
      <c r="Z1758" s="67"/>
      <c r="AA1758" s="68"/>
      <c r="AB1758" s="11"/>
      <c r="AC1758" s="3"/>
      <c r="AD1758" s="1"/>
      <c r="AE1758" s="11"/>
      <c r="AF1758" s="5"/>
      <c r="AG1758" s="1"/>
      <c r="AH1758" s="1"/>
      <c r="AI1758" s="1"/>
      <c r="AJ1758" s="1"/>
      <c r="AK1758" s="10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5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5"/>
      <c r="HA1758" s="5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  <c r="IT1758" s="1"/>
      <c r="IU1758" s="1"/>
      <c r="IV1758" s="1"/>
      <c r="IW1758" s="1"/>
      <c r="IX1758" s="1"/>
      <c r="IY1758" s="1"/>
      <c r="IZ1758" s="1"/>
      <c r="JA1758" s="1"/>
      <c r="JB1758" s="1"/>
      <c r="JC1758" s="1"/>
      <c r="JD1758" s="1"/>
      <c r="JE1758" s="1"/>
      <c r="JF1758" s="1"/>
      <c r="JG1758" s="1"/>
      <c r="JH1758" s="1"/>
      <c r="JI1758" s="1"/>
      <c r="JJ1758" s="1"/>
      <c r="JK1758" s="1"/>
      <c r="JL1758" s="1"/>
      <c r="JM1758" s="1"/>
      <c r="JN1758" s="1"/>
      <c r="JO1758" s="1"/>
      <c r="JP1758" s="1"/>
      <c r="JQ1758" s="1"/>
      <c r="JR1758" s="1"/>
      <c r="JS1758" s="1"/>
      <c r="JT1758" s="1"/>
      <c r="JU1758" s="1"/>
      <c r="JV1758" s="1"/>
      <c r="JW1758" s="1"/>
      <c r="JX1758" s="1"/>
      <c r="JY1758" s="3"/>
      <c r="JZ1758" s="1"/>
      <c r="KA1758" s="1"/>
      <c r="KB1758" s="1"/>
      <c r="KC1758" s="1"/>
      <c r="KD1758" s="1"/>
      <c r="KE1758" s="1"/>
    </row>
    <row r="1759" spans="1:291" x14ac:dyDescent="0.2">
      <c r="A1759" s="196"/>
      <c r="B1759" s="66"/>
      <c r="C1759" s="66"/>
      <c r="D1759" s="77"/>
      <c r="E1759" s="67"/>
      <c r="F1759" s="11"/>
      <c r="G1759" s="73"/>
      <c r="H1759" s="11"/>
      <c r="I1759" s="11"/>
      <c r="J1759" s="1"/>
      <c r="K1759" s="1"/>
      <c r="L1759" s="66"/>
      <c r="M1759" s="70"/>
      <c r="N1759" s="70"/>
      <c r="O1759" s="66"/>
      <c r="P1759" s="66"/>
      <c r="Q1759" s="74"/>
      <c r="R1759" s="75"/>
      <c r="S1759" s="66"/>
      <c r="T1759" s="10"/>
      <c r="U1759" s="74"/>
      <c r="V1759" s="74"/>
      <c r="W1759" s="70"/>
      <c r="X1759" s="66"/>
      <c r="Y1759" s="66"/>
      <c r="Z1759" s="67"/>
      <c r="AA1759" s="68"/>
      <c r="AB1759" s="11"/>
      <c r="AC1759" s="3"/>
      <c r="AD1759" s="1"/>
      <c r="AE1759" s="11"/>
      <c r="AF1759" s="5"/>
      <c r="AG1759" s="1"/>
      <c r="AH1759" s="1"/>
      <c r="AI1759" s="1"/>
      <c r="AJ1759" s="1"/>
      <c r="AK1759" s="10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5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5"/>
      <c r="HA1759" s="5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  <c r="IT1759" s="1"/>
      <c r="IU1759" s="1"/>
      <c r="IV1759" s="1"/>
      <c r="IW1759" s="1"/>
      <c r="IX1759" s="1"/>
      <c r="IY1759" s="1"/>
      <c r="IZ1759" s="1"/>
      <c r="JA1759" s="1"/>
      <c r="JB1759" s="1"/>
      <c r="JC1759" s="1"/>
      <c r="JD1759" s="1"/>
      <c r="JE1759" s="1"/>
      <c r="JF1759" s="1"/>
      <c r="JG1759" s="1"/>
      <c r="JH1759" s="1"/>
      <c r="JI1759" s="1"/>
      <c r="JJ1759" s="1"/>
      <c r="JK1759" s="1"/>
      <c r="JL1759" s="1"/>
      <c r="JM1759" s="1"/>
      <c r="JN1759" s="1"/>
      <c r="JO1759" s="1"/>
      <c r="JP1759" s="1"/>
      <c r="JQ1759" s="1"/>
      <c r="JR1759" s="1"/>
      <c r="JS1759" s="1"/>
      <c r="JT1759" s="1"/>
      <c r="JU1759" s="1"/>
      <c r="JV1759" s="1"/>
      <c r="JW1759" s="1"/>
      <c r="JX1759" s="1"/>
      <c r="JY1759" s="3"/>
      <c r="JZ1759" s="1"/>
      <c r="KA1759" s="1"/>
      <c r="KB1759" s="1"/>
      <c r="KC1759" s="1"/>
      <c r="KD1759" s="1"/>
      <c r="KE1759" s="1"/>
    </row>
    <row r="1760" spans="1:291" x14ac:dyDescent="0.2">
      <c r="A1760" s="196"/>
      <c r="B1760" s="66"/>
      <c r="C1760" s="66"/>
      <c r="D1760" s="77"/>
      <c r="E1760" s="67"/>
      <c r="F1760" s="11"/>
      <c r="G1760" s="73"/>
      <c r="H1760" s="11"/>
      <c r="I1760" s="11"/>
      <c r="J1760" s="1"/>
      <c r="K1760" s="1"/>
      <c r="L1760" s="66"/>
      <c r="M1760" s="70"/>
      <c r="N1760" s="70"/>
      <c r="O1760" s="66"/>
      <c r="P1760" s="66"/>
      <c r="Q1760" s="74"/>
      <c r="R1760" s="75"/>
      <c r="S1760" s="66"/>
      <c r="T1760" s="10"/>
      <c r="U1760" s="74"/>
      <c r="V1760" s="74"/>
      <c r="W1760" s="70"/>
      <c r="X1760" s="66"/>
      <c r="Y1760" s="66"/>
      <c r="Z1760" s="67"/>
      <c r="AA1760" s="68"/>
      <c r="AB1760" s="11"/>
      <c r="AC1760" s="3"/>
      <c r="AD1760" s="1"/>
      <c r="AE1760" s="11"/>
      <c r="AF1760" s="5"/>
      <c r="AG1760" s="1"/>
      <c r="AH1760" s="1"/>
      <c r="AI1760" s="1"/>
      <c r="AJ1760" s="1"/>
      <c r="AK1760" s="10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5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5"/>
      <c r="HA1760" s="5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  <c r="IT1760" s="1"/>
      <c r="IU1760" s="1"/>
      <c r="IV1760" s="1"/>
      <c r="IW1760" s="1"/>
      <c r="IX1760" s="1"/>
      <c r="IY1760" s="1"/>
      <c r="IZ1760" s="1"/>
      <c r="JA1760" s="1"/>
      <c r="JB1760" s="1"/>
      <c r="JC1760" s="1"/>
      <c r="JD1760" s="1"/>
      <c r="JE1760" s="1"/>
      <c r="JF1760" s="1"/>
      <c r="JG1760" s="1"/>
      <c r="JH1760" s="1"/>
      <c r="JI1760" s="1"/>
      <c r="JJ1760" s="1"/>
      <c r="JK1760" s="1"/>
      <c r="JL1760" s="1"/>
      <c r="JM1760" s="1"/>
      <c r="JN1760" s="1"/>
      <c r="JO1760" s="1"/>
      <c r="JP1760" s="1"/>
      <c r="JQ1760" s="1"/>
      <c r="JR1760" s="1"/>
      <c r="JS1760" s="1"/>
      <c r="JT1760" s="1"/>
      <c r="JU1760" s="1"/>
      <c r="JV1760" s="1"/>
      <c r="JW1760" s="1"/>
      <c r="JX1760" s="1"/>
      <c r="JY1760" s="3"/>
      <c r="JZ1760" s="1"/>
      <c r="KA1760" s="1"/>
      <c r="KB1760" s="1"/>
      <c r="KC1760" s="1"/>
      <c r="KD1760" s="1"/>
      <c r="KE1760" s="1"/>
    </row>
    <row r="1761" spans="1:291" x14ac:dyDescent="0.2">
      <c r="A1761" s="196"/>
      <c r="B1761" s="66"/>
      <c r="C1761" s="66"/>
      <c r="D1761" s="77"/>
      <c r="E1761" s="67"/>
      <c r="F1761" s="11"/>
      <c r="G1761" s="73"/>
      <c r="H1761" s="11"/>
      <c r="I1761" s="11"/>
      <c r="J1761" s="1"/>
      <c r="K1761" s="1"/>
      <c r="L1761" s="66"/>
      <c r="M1761" s="70"/>
      <c r="N1761" s="70"/>
      <c r="O1761" s="66"/>
      <c r="P1761" s="66"/>
      <c r="Q1761" s="74"/>
      <c r="R1761" s="75"/>
      <c r="S1761" s="66"/>
      <c r="T1761" s="10"/>
      <c r="U1761" s="74"/>
      <c r="V1761" s="74"/>
      <c r="W1761" s="70"/>
      <c r="X1761" s="66"/>
      <c r="Y1761" s="66"/>
      <c r="Z1761" s="67"/>
      <c r="AA1761" s="68"/>
      <c r="AB1761" s="11"/>
      <c r="AC1761" s="3"/>
      <c r="AD1761" s="1"/>
      <c r="AE1761" s="11"/>
      <c r="AF1761" s="5"/>
      <c r="AG1761" s="1"/>
      <c r="AH1761" s="1"/>
      <c r="AI1761" s="1"/>
      <c r="AJ1761" s="1"/>
      <c r="AK1761" s="10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5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5"/>
      <c r="HA1761" s="5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  <c r="IT1761" s="1"/>
      <c r="IU1761" s="1"/>
      <c r="IV1761" s="1"/>
      <c r="IW1761" s="1"/>
      <c r="IX1761" s="1"/>
      <c r="IY1761" s="1"/>
      <c r="IZ1761" s="1"/>
      <c r="JA1761" s="1"/>
      <c r="JB1761" s="1"/>
      <c r="JC1761" s="1"/>
      <c r="JD1761" s="1"/>
      <c r="JE1761" s="1"/>
      <c r="JF1761" s="1"/>
      <c r="JG1761" s="1"/>
      <c r="JH1761" s="1"/>
      <c r="JI1761" s="1"/>
      <c r="JJ1761" s="1"/>
      <c r="JK1761" s="1"/>
      <c r="JL1761" s="1"/>
      <c r="JM1761" s="1"/>
      <c r="JN1761" s="1"/>
      <c r="JO1761" s="1"/>
      <c r="JP1761" s="1"/>
      <c r="JQ1761" s="1"/>
      <c r="JR1761" s="1"/>
      <c r="JS1761" s="1"/>
      <c r="JT1761" s="1"/>
      <c r="JU1761" s="1"/>
      <c r="JV1761" s="1"/>
      <c r="JW1761" s="1"/>
      <c r="JX1761" s="1"/>
      <c r="JY1761" s="3"/>
      <c r="JZ1761" s="1"/>
      <c r="KA1761" s="1"/>
      <c r="KB1761" s="1"/>
      <c r="KC1761" s="1"/>
      <c r="KD1761" s="1"/>
      <c r="KE1761" s="1"/>
    </row>
    <row r="1762" spans="1:291" x14ac:dyDescent="0.2">
      <c r="A1762" s="196"/>
      <c r="B1762" s="66"/>
      <c r="C1762" s="66"/>
      <c r="D1762" s="77"/>
      <c r="E1762" s="67"/>
      <c r="F1762" s="11"/>
      <c r="G1762" s="73"/>
      <c r="H1762" s="11"/>
      <c r="I1762" s="11"/>
      <c r="J1762" s="1"/>
      <c r="K1762" s="1"/>
      <c r="L1762" s="66"/>
      <c r="M1762" s="70"/>
      <c r="N1762" s="70"/>
      <c r="O1762" s="66"/>
      <c r="P1762" s="66"/>
      <c r="Q1762" s="74"/>
      <c r="R1762" s="75"/>
      <c r="S1762" s="66"/>
      <c r="T1762" s="10"/>
      <c r="U1762" s="74"/>
      <c r="V1762" s="74"/>
      <c r="W1762" s="70"/>
      <c r="X1762" s="66"/>
      <c r="Y1762" s="66"/>
      <c r="Z1762" s="67"/>
      <c r="AA1762" s="68"/>
      <c r="AB1762" s="11"/>
      <c r="AC1762" s="3"/>
      <c r="AD1762" s="1"/>
      <c r="AE1762" s="11"/>
      <c r="AF1762" s="5"/>
      <c r="AG1762" s="1"/>
      <c r="AH1762" s="1"/>
      <c r="AI1762" s="1"/>
      <c r="AJ1762" s="1"/>
      <c r="AK1762" s="10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5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5"/>
      <c r="HA1762" s="5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  <c r="IT1762" s="1"/>
      <c r="IU1762" s="1"/>
      <c r="IV1762" s="1"/>
      <c r="IW1762" s="1"/>
      <c r="IX1762" s="1"/>
      <c r="IY1762" s="1"/>
      <c r="IZ1762" s="1"/>
      <c r="JA1762" s="1"/>
      <c r="JB1762" s="1"/>
      <c r="JC1762" s="1"/>
      <c r="JD1762" s="1"/>
      <c r="JE1762" s="1"/>
      <c r="JF1762" s="1"/>
      <c r="JG1762" s="1"/>
      <c r="JH1762" s="1"/>
      <c r="JI1762" s="1"/>
      <c r="JJ1762" s="1"/>
      <c r="JK1762" s="1"/>
      <c r="JL1762" s="1"/>
      <c r="JM1762" s="1"/>
      <c r="JN1762" s="1"/>
      <c r="JO1762" s="1"/>
      <c r="JP1762" s="1"/>
      <c r="JQ1762" s="1"/>
      <c r="JR1762" s="1"/>
      <c r="JS1762" s="1"/>
      <c r="JT1762" s="1"/>
      <c r="JU1762" s="1"/>
      <c r="JV1762" s="1"/>
      <c r="JW1762" s="1"/>
      <c r="JX1762" s="1"/>
      <c r="JY1762" s="3"/>
      <c r="JZ1762" s="1"/>
      <c r="KA1762" s="1"/>
      <c r="KB1762" s="1"/>
      <c r="KC1762" s="1"/>
      <c r="KD1762" s="1"/>
      <c r="KE1762" s="1"/>
    </row>
    <row r="1763" spans="1:291" x14ac:dyDescent="0.2">
      <c r="A1763" s="196"/>
      <c r="B1763" s="66"/>
      <c r="C1763" s="66"/>
      <c r="D1763" s="77"/>
      <c r="E1763" s="67"/>
      <c r="F1763" s="11"/>
      <c r="G1763" s="73"/>
      <c r="H1763" s="11"/>
      <c r="I1763" s="11"/>
      <c r="J1763" s="1"/>
      <c r="K1763" s="1"/>
      <c r="L1763" s="66"/>
      <c r="M1763" s="70"/>
      <c r="N1763" s="70"/>
      <c r="O1763" s="66"/>
      <c r="P1763" s="66"/>
      <c r="Q1763" s="74"/>
      <c r="R1763" s="75"/>
      <c r="S1763" s="66"/>
      <c r="T1763" s="10"/>
      <c r="U1763" s="74"/>
      <c r="V1763" s="74"/>
      <c r="W1763" s="70"/>
      <c r="X1763" s="66"/>
      <c r="Y1763" s="66"/>
      <c r="Z1763" s="67"/>
      <c r="AA1763" s="68"/>
      <c r="AB1763" s="11"/>
      <c r="AC1763" s="3"/>
      <c r="AD1763" s="1"/>
      <c r="AE1763" s="11"/>
      <c r="AF1763" s="5"/>
      <c r="AG1763" s="1"/>
      <c r="AH1763" s="1"/>
      <c r="AI1763" s="1"/>
      <c r="AJ1763" s="1"/>
      <c r="AK1763" s="10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5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5"/>
      <c r="HA1763" s="5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  <c r="JK1763" s="1"/>
      <c r="JL1763" s="1"/>
      <c r="JM1763" s="1"/>
      <c r="JN1763" s="1"/>
      <c r="JO1763" s="1"/>
      <c r="JP1763" s="1"/>
      <c r="JQ1763" s="1"/>
      <c r="JR1763" s="1"/>
      <c r="JS1763" s="1"/>
      <c r="JT1763" s="1"/>
      <c r="JU1763" s="1"/>
      <c r="JV1763" s="1"/>
      <c r="JW1763" s="1"/>
      <c r="JX1763" s="1"/>
      <c r="JY1763" s="3"/>
      <c r="JZ1763" s="1"/>
      <c r="KA1763" s="1"/>
      <c r="KB1763" s="1"/>
      <c r="KC1763" s="1"/>
      <c r="KD1763" s="1"/>
      <c r="KE1763" s="1"/>
    </row>
    <row r="1764" spans="1:291" x14ac:dyDescent="0.2">
      <c r="A1764" s="196"/>
      <c r="B1764" s="66"/>
      <c r="C1764" s="66"/>
      <c r="D1764" s="77"/>
      <c r="E1764" s="67"/>
      <c r="F1764" s="11"/>
      <c r="G1764" s="73"/>
      <c r="H1764" s="11"/>
      <c r="I1764" s="11"/>
      <c r="J1764" s="1"/>
      <c r="K1764" s="1"/>
      <c r="L1764" s="66"/>
      <c r="M1764" s="70"/>
      <c r="N1764" s="70"/>
      <c r="O1764" s="66"/>
      <c r="P1764" s="66"/>
      <c r="Q1764" s="74"/>
      <c r="R1764" s="75"/>
      <c r="S1764" s="66"/>
      <c r="T1764" s="10"/>
      <c r="U1764" s="74"/>
      <c r="V1764" s="74"/>
      <c r="W1764" s="70"/>
      <c r="X1764" s="66"/>
      <c r="Y1764" s="66"/>
      <c r="Z1764" s="67"/>
      <c r="AA1764" s="68"/>
      <c r="AB1764" s="11"/>
      <c r="AC1764" s="3"/>
      <c r="AD1764" s="1"/>
      <c r="AE1764" s="11"/>
      <c r="AF1764" s="5"/>
      <c r="AG1764" s="1"/>
      <c r="AH1764" s="1"/>
      <c r="AI1764" s="1"/>
      <c r="AJ1764" s="1"/>
      <c r="AK1764" s="10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5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5"/>
      <c r="HA1764" s="5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  <c r="IT1764" s="1"/>
      <c r="IU1764" s="1"/>
      <c r="IV1764" s="1"/>
      <c r="IW1764" s="1"/>
      <c r="IX1764" s="1"/>
      <c r="IY1764" s="1"/>
      <c r="IZ1764" s="1"/>
      <c r="JA1764" s="1"/>
      <c r="JB1764" s="1"/>
      <c r="JC1764" s="1"/>
      <c r="JD1764" s="1"/>
      <c r="JE1764" s="1"/>
      <c r="JF1764" s="1"/>
      <c r="JG1764" s="1"/>
      <c r="JH1764" s="1"/>
      <c r="JI1764" s="1"/>
      <c r="JJ1764" s="1"/>
      <c r="JK1764" s="1"/>
      <c r="JL1764" s="1"/>
      <c r="JM1764" s="1"/>
      <c r="JN1764" s="1"/>
      <c r="JO1764" s="1"/>
      <c r="JP1764" s="1"/>
      <c r="JQ1764" s="1"/>
      <c r="JR1764" s="1"/>
      <c r="JS1764" s="1"/>
      <c r="JT1764" s="1"/>
      <c r="JU1764" s="1"/>
      <c r="JV1764" s="1"/>
      <c r="JW1764" s="1"/>
      <c r="JX1764" s="1"/>
      <c r="JY1764" s="3"/>
      <c r="JZ1764" s="1"/>
      <c r="KA1764" s="1"/>
      <c r="KB1764" s="1"/>
      <c r="KC1764" s="1"/>
      <c r="KD1764" s="1"/>
      <c r="KE1764" s="1"/>
    </row>
    <row r="1765" spans="1:291" x14ac:dyDescent="0.2">
      <c r="A1765" s="196"/>
      <c r="B1765" s="66"/>
      <c r="C1765" s="66"/>
      <c r="D1765" s="77"/>
      <c r="E1765" s="67"/>
      <c r="F1765" s="11"/>
      <c r="G1765" s="73"/>
      <c r="H1765" s="11"/>
      <c r="I1765" s="11"/>
      <c r="J1765" s="1"/>
      <c r="K1765" s="1"/>
      <c r="L1765" s="66"/>
      <c r="M1765" s="70"/>
      <c r="N1765" s="70"/>
      <c r="O1765" s="66"/>
      <c r="P1765" s="66"/>
      <c r="Q1765" s="74"/>
      <c r="R1765" s="75"/>
      <c r="S1765" s="66"/>
      <c r="T1765" s="10"/>
      <c r="U1765" s="74"/>
      <c r="V1765" s="74"/>
      <c r="W1765" s="70"/>
      <c r="X1765" s="66"/>
      <c r="Y1765" s="66"/>
      <c r="Z1765" s="67"/>
      <c r="AA1765" s="68"/>
      <c r="AB1765" s="11"/>
      <c r="AC1765" s="3"/>
      <c r="AD1765" s="1"/>
      <c r="AE1765" s="11"/>
      <c r="AF1765" s="5"/>
      <c r="AG1765" s="1"/>
      <c r="AH1765" s="1"/>
      <c r="AI1765" s="1"/>
      <c r="AJ1765" s="1"/>
      <c r="AK1765" s="10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5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5"/>
      <c r="HA1765" s="5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  <c r="IT1765" s="1"/>
      <c r="IU1765" s="1"/>
      <c r="IV1765" s="1"/>
      <c r="IW1765" s="1"/>
      <c r="IX1765" s="1"/>
      <c r="IY1765" s="1"/>
      <c r="IZ1765" s="1"/>
      <c r="JA1765" s="1"/>
      <c r="JB1765" s="1"/>
      <c r="JC1765" s="1"/>
      <c r="JD1765" s="1"/>
      <c r="JE1765" s="1"/>
      <c r="JF1765" s="1"/>
      <c r="JG1765" s="1"/>
      <c r="JH1765" s="1"/>
      <c r="JI1765" s="1"/>
      <c r="JJ1765" s="1"/>
      <c r="JK1765" s="1"/>
      <c r="JL1765" s="1"/>
      <c r="JM1765" s="1"/>
      <c r="JN1765" s="1"/>
      <c r="JO1765" s="1"/>
      <c r="JP1765" s="1"/>
      <c r="JQ1765" s="1"/>
      <c r="JR1765" s="1"/>
      <c r="JS1765" s="1"/>
      <c r="JT1765" s="1"/>
      <c r="JU1765" s="1"/>
      <c r="JV1765" s="1"/>
      <c r="JW1765" s="1"/>
      <c r="JX1765" s="1"/>
      <c r="JY1765" s="3"/>
      <c r="JZ1765" s="1"/>
      <c r="KA1765" s="1"/>
      <c r="KB1765" s="1"/>
      <c r="KC1765" s="1"/>
      <c r="KD1765" s="1"/>
      <c r="KE1765" s="1"/>
    </row>
    <row r="1766" spans="1:291" x14ac:dyDescent="0.2">
      <c r="A1766" s="196"/>
      <c r="B1766" s="66"/>
      <c r="C1766" s="66"/>
      <c r="D1766" s="77"/>
      <c r="E1766" s="67"/>
      <c r="F1766" s="11"/>
      <c r="G1766" s="73"/>
      <c r="H1766" s="11"/>
      <c r="I1766" s="11"/>
      <c r="J1766" s="1"/>
      <c r="K1766" s="1"/>
      <c r="L1766" s="66"/>
      <c r="M1766" s="70"/>
      <c r="N1766" s="70"/>
      <c r="O1766" s="66"/>
      <c r="P1766" s="66"/>
      <c r="Q1766" s="74"/>
      <c r="R1766" s="75"/>
      <c r="S1766" s="66"/>
      <c r="T1766" s="10"/>
      <c r="U1766" s="74"/>
      <c r="V1766" s="74"/>
      <c r="W1766" s="70"/>
      <c r="X1766" s="66"/>
      <c r="Y1766" s="66"/>
      <c r="Z1766" s="67"/>
      <c r="AA1766" s="68"/>
      <c r="AB1766" s="11"/>
      <c r="AC1766" s="3"/>
      <c r="AD1766" s="1"/>
      <c r="AE1766" s="11"/>
      <c r="AF1766" s="5"/>
      <c r="AG1766" s="1"/>
      <c r="AH1766" s="1"/>
      <c r="AI1766" s="1"/>
      <c r="AJ1766" s="1"/>
      <c r="AK1766" s="10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5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5"/>
      <c r="HA1766" s="5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  <c r="IR1766" s="1"/>
      <c r="IS1766" s="1"/>
      <c r="IT1766" s="1"/>
      <c r="IU1766" s="1"/>
      <c r="IV1766" s="1"/>
      <c r="IW1766" s="1"/>
      <c r="IX1766" s="1"/>
      <c r="IY1766" s="1"/>
      <c r="IZ1766" s="1"/>
      <c r="JA1766" s="1"/>
      <c r="JB1766" s="1"/>
      <c r="JC1766" s="1"/>
      <c r="JD1766" s="1"/>
      <c r="JE1766" s="1"/>
      <c r="JF1766" s="1"/>
      <c r="JG1766" s="1"/>
      <c r="JH1766" s="1"/>
      <c r="JI1766" s="1"/>
      <c r="JJ1766" s="1"/>
      <c r="JK1766" s="1"/>
      <c r="JL1766" s="1"/>
      <c r="JM1766" s="1"/>
      <c r="JN1766" s="1"/>
      <c r="JO1766" s="1"/>
      <c r="JP1766" s="1"/>
      <c r="JQ1766" s="1"/>
      <c r="JR1766" s="1"/>
      <c r="JS1766" s="1"/>
      <c r="JT1766" s="1"/>
      <c r="JU1766" s="1"/>
      <c r="JV1766" s="1"/>
      <c r="JW1766" s="1"/>
      <c r="JX1766" s="1"/>
      <c r="JY1766" s="3"/>
      <c r="JZ1766" s="1"/>
      <c r="KA1766" s="1"/>
      <c r="KB1766" s="1"/>
      <c r="KC1766" s="1"/>
      <c r="KD1766" s="1"/>
      <c r="KE1766" s="1"/>
    </row>
    <row r="1767" spans="1:291" x14ac:dyDescent="0.2">
      <c r="A1767" s="196"/>
      <c r="B1767" s="66"/>
      <c r="C1767" s="66"/>
      <c r="D1767" s="77"/>
      <c r="E1767" s="67"/>
      <c r="F1767" s="11"/>
      <c r="G1767" s="73"/>
      <c r="H1767" s="11"/>
      <c r="I1767" s="11"/>
      <c r="J1767" s="1"/>
      <c r="K1767" s="1"/>
      <c r="L1767" s="66"/>
      <c r="M1767" s="70"/>
      <c r="N1767" s="70"/>
      <c r="O1767" s="66"/>
      <c r="P1767" s="66"/>
      <c r="Q1767" s="74"/>
      <c r="R1767" s="75"/>
      <c r="S1767" s="66"/>
      <c r="T1767" s="10"/>
      <c r="U1767" s="74"/>
      <c r="V1767" s="74"/>
      <c r="W1767" s="70"/>
      <c r="X1767" s="66"/>
      <c r="Y1767" s="66"/>
      <c r="Z1767" s="67"/>
      <c r="AA1767" s="68"/>
      <c r="AB1767" s="11"/>
      <c r="AC1767" s="3"/>
      <c r="AD1767" s="1"/>
      <c r="AE1767" s="11"/>
      <c r="AF1767" s="5"/>
      <c r="AG1767" s="1"/>
      <c r="AH1767" s="1"/>
      <c r="AI1767" s="1"/>
      <c r="AJ1767" s="1"/>
      <c r="AK1767" s="10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5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5"/>
      <c r="HA1767" s="5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  <c r="IT1767" s="1"/>
      <c r="IU1767" s="1"/>
      <c r="IV1767" s="1"/>
      <c r="IW1767" s="1"/>
      <c r="IX1767" s="1"/>
      <c r="IY1767" s="1"/>
      <c r="IZ1767" s="1"/>
      <c r="JA1767" s="1"/>
      <c r="JB1767" s="1"/>
      <c r="JC1767" s="1"/>
      <c r="JD1767" s="1"/>
      <c r="JE1767" s="1"/>
      <c r="JF1767" s="1"/>
      <c r="JG1767" s="1"/>
      <c r="JH1767" s="1"/>
      <c r="JI1767" s="1"/>
      <c r="JJ1767" s="1"/>
      <c r="JK1767" s="1"/>
      <c r="JL1767" s="1"/>
      <c r="JM1767" s="1"/>
      <c r="JN1767" s="1"/>
      <c r="JO1767" s="1"/>
      <c r="JP1767" s="1"/>
      <c r="JQ1767" s="1"/>
      <c r="JR1767" s="1"/>
      <c r="JS1767" s="1"/>
      <c r="JT1767" s="1"/>
      <c r="JU1767" s="1"/>
      <c r="JV1767" s="1"/>
      <c r="JW1767" s="1"/>
      <c r="JX1767" s="1"/>
      <c r="JY1767" s="3"/>
      <c r="JZ1767" s="1"/>
      <c r="KA1767" s="1"/>
      <c r="KB1767" s="1"/>
      <c r="KC1767" s="1"/>
      <c r="KD1767" s="1"/>
      <c r="KE1767" s="1"/>
    </row>
    <row r="1768" spans="1:291" x14ac:dyDescent="0.2">
      <c r="A1768" s="196"/>
      <c r="B1768" s="66"/>
      <c r="C1768" s="66"/>
      <c r="D1768" s="77"/>
      <c r="E1768" s="67"/>
      <c r="F1768" s="11"/>
      <c r="G1768" s="73"/>
      <c r="H1768" s="11"/>
      <c r="I1768" s="11"/>
      <c r="J1768" s="1"/>
      <c r="K1768" s="1"/>
      <c r="L1768" s="66"/>
      <c r="M1768" s="70"/>
      <c r="N1768" s="70"/>
      <c r="O1768" s="66"/>
      <c r="P1768" s="66"/>
      <c r="Q1768" s="74"/>
      <c r="R1768" s="75"/>
      <c r="S1768" s="66"/>
      <c r="T1768" s="10"/>
      <c r="U1768" s="74"/>
      <c r="V1768" s="74"/>
      <c r="W1768" s="70"/>
      <c r="X1768" s="66"/>
      <c r="Y1768" s="66"/>
      <c r="Z1768" s="67"/>
      <c r="AA1768" s="68"/>
      <c r="AB1768" s="11"/>
      <c r="AC1768" s="3"/>
      <c r="AD1768" s="1"/>
      <c r="AE1768" s="11"/>
      <c r="AF1768" s="5"/>
      <c r="AG1768" s="1"/>
      <c r="AH1768" s="1"/>
      <c r="AI1768" s="1"/>
      <c r="AJ1768" s="1"/>
      <c r="AK1768" s="10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5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5"/>
      <c r="HA1768" s="5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  <c r="IT1768" s="1"/>
      <c r="IU1768" s="1"/>
      <c r="IV1768" s="1"/>
      <c r="IW1768" s="1"/>
      <c r="IX1768" s="1"/>
      <c r="IY1768" s="1"/>
      <c r="IZ1768" s="1"/>
      <c r="JA1768" s="1"/>
      <c r="JB1768" s="1"/>
      <c r="JC1768" s="1"/>
      <c r="JD1768" s="1"/>
      <c r="JE1768" s="1"/>
      <c r="JF1768" s="1"/>
      <c r="JG1768" s="1"/>
      <c r="JH1768" s="1"/>
      <c r="JI1768" s="1"/>
      <c r="JJ1768" s="1"/>
      <c r="JK1768" s="1"/>
      <c r="JL1768" s="1"/>
      <c r="JM1768" s="1"/>
      <c r="JN1768" s="1"/>
      <c r="JO1768" s="1"/>
      <c r="JP1768" s="1"/>
      <c r="JQ1768" s="1"/>
      <c r="JR1768" s="1"/>
      <c r="JS1768" s="1"/>
      <c r="JT1768" s="1"/>
      <c r="JU1768" s="1"/>
      <c r="JV1768" s="1"/>
      <c r="JW1768" s="1"/>
      <c r="JX1768" s="1"/>
      <c r="JY1768" s="3"/>
      <c r="JZ1768" s="1"/>
      <c r="KA1768" s="1"/>
      <c r="KB1768" s="1"/>
      <c r="KC1768" s="1"/>
      <c r="KD1768" s="1"/>
      <c r="KE1768" s="1"/>
    </row>
    <row r="1769" spans="1:291" x14ac:dyDescent="0.2">
      <c r="A1769" s="196"/>
      <c r="B1769" s="66"/>
      <c r="C1769" s="66"/>
      <c r="D1769" s="77"/>
      <c r="E1769" s="67"/>
      <c r="F1769" s="11"/>
      <c r="G1769" s="73"/>
      <c r="H1769" s="11"/>
      <c r="I1769" s="11"/>
      <c r="J1769" s="1"/>
      <c r="K1769" s="1"/>
      <c r="L1769" s="66"/>
      <c r="M1769" s="70"/>
      <c r="N1769" s="70"/>
      <c r="O1769" s="66"/>
      <c r="P1769" s="66"/>
      <c r="Q1769" s="74"/>
      <c r="R1769" s="75"/>
      <c r="S1769" s="66"/>
      <c r="T1769" s="10"/>
      <c r="U1769" s="74"/>
      <c r="V1769" s="74"/>
      <c r="W1769" s="70"/>
      <c r="X1769" s="66"/>
      <c r="Y1769" s="66"/>
      <c r="Z1769" s="67"/>
      <c r="AA1769" s="68"/>
      <c r="AB1769" s="11"/>
      <c r="AC1769" s="3"/>
      <c r="AD1769" s="1"/>
      <c r="AE1769" s="11"/>
      <c r="AF1769" s="5"/>
      <c r="AG1769" s="1"/>
      <c r="AH1769" s="1"/>
      <c r="AI1769" s="1"/>
      <c r="AJ1769" s="1"/>
      <c r="AK1769" s="10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5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5"/>
      <c r="HA1769" s="5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  <c r="IT1769" s="1"/>
      <c r="IU1769" s="1"/>
      <c r="IV1769" s="1"/>
      <c r="IW1769" s="1"/>
      <c r="IX1769" s="1"/>
      <c r="IY1769" s="1"/>
      <c r="IZ1769" s="1"/>
      <c r="JA1769" s="1"/>
      <c r="JB1769" s="1"/>
      <c r="JC1769" s="1"/>
      <c r="JD1769" s="1"/>
      <c r="JE1769" s="1"/>
      <c r="JF1769" s="1"/>
      <c r="JG1769" s="1"/>
      <c r="JH1769" s="1"/>
      <c r="JI1769" s="1"/>
      <c r="JJ1769" s="1"/>
      <c r="JK1769" s="1"/>
      <c r="JL1769" s="1"/>
      <c r="JM1769" s="1"/>
      <c r="JN1769" s="1"/>
      <c r="JO1769" s="1"/>
      <c r="JP1769" s="1"/>
      <c r="JQ1769" s="1"/>
      <c r="JR1769" s="1"/>
      <c r="JS1769" s="1"/>
      <c r="JT1769" s="1"/>
      <c r="JU1769" s="1"/>
      <c r="JV1769" s="1"/>
      <c r="JW1769" s="1"/>
      <c r="JX1769" s="1"/>
      <c r="JY1769" s="3"/>
      <c r="JZ1769" s="1"/>
      <c r="KA1769" s="1"/>
      <c r="KB1769" s="1"/>
      <c r="KC1769" s="1"/>
      <c r="KD1769" s="1"/>
      <c r="KE1769" s="1"/>
    </row>
    <row r="1770" spans="1:291" x14ac:dyDescent="0.2">
      <c r="A1770" s="196"/>
      <c r="B1770" s="66"/>
      <c r="C1770" s="66"/>
      <c r="D1770" s="77"/>
      <c r="E1770" s="67"/>
      <c r="F1770" s="11"/>
      <c r="G1770" s="73"/>
      <c r="H1770" s="11"/>
      <c r="I1770" s="11"/>
      <c r="J1770" s="1"/>
      <c r="K1770" s="1"/>
      <c r="L1770" s="66"/>
      <c r="M1770" s="70"/>
      <c r="N1770" s="70"/>
      <c r="O1770" s="66"/>
      <c r="P1770" s="66"/>
      <c r="Q1770" s="74"/>
      <c r="R1770" s="75"/>
      <c r="S1770" s="66"/>
      <c r="T1770" s="10"/>
      <c r="U1770" s="74"/>
      <c r="V1770" s="74"/>
      <c r="W1770" s="70"/>
      <c r="X1770" s="66"/>
      <c r="Y1770" s="66"/>
      <c r="Z1770" s="67"/>
      <c r="AA1770" s="68"/>
      <c r="AB1770" s="11"/>
      <c r="AC1770" s="3"/>
      <c r="AD1770" s="1"/>
      <c r="AE1770" s="11"/>
      <c r="AF1770" s="5"/>
      <c r="AG1770" s="1"/>
      <c r="AH1770" s="1"/>
      <c r="AI1770" s="1"/>
      <c r="AJ1770" s="1"/>
      <c r="AK1770" s="10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5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5"/>
      <c r="HA1770" s="5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  <c r="IT1770" s="1"/>
      <c r="IU1770" s="1"/>
      <c r="IV1770" s="1"/>
      <c r="IW1770" s="1"/>
      <c r="IX1770" s="1"/>
      <c r="IY1770" s="1"/>
      <c r="IZ1770" s="1"/>
      <c r="JA1770" s="1"/>
      <c r="JB1770" s="1"/>
      <c r="JC1770" s="1"/>
      <c r="JD1770" s="1"/>
      <c r="JE1770" s="1"/>
      <c r="JF1770" s="1"/>
      <c r="JG1770" s="1"/>
      <c r="JH1770" s="1"/>
      <c r="JI1770" s="1"/>
      <c r="JJ1770" s="1"/>
      <c r="JK1770" s="1"/>
      <c r="JL1770" s="1"/>
      <c r="JM1770" s="1"/>
      <c r="JN1770" s="1"/>
      <c r="JO1770" s="1"/>
      <c r="JP1770" s="1"/>
      <c r="JQ1770" s="1"/>
      <c r="JR1770" s="1"/>
      <c r="JS1770" s="1"/>
      <c r="JT1770" s="1"/>
      <c r="JU1770" s="1"/>
      <c r="JV1770" s="1"/>
      <c r="JW1770" s="1"/>
      <c r="JX1770" s="1"/>
      <c r="JY1770" s="3"/>
      <c r="JZ1770" s="1"/>
      <c r="KA1770" s="1"/>
      <c r="KB1770" s="1"/>
      <c r="KC1770" s="1"/>
      <c r="KD1770" s="1"/>
      <c r="KE1770" s="1"/>
    </row>
    <row r="1771" spans="1:291" x14ac:dyDescent="0.2">
      <c r="A1771" s="196"/>
      <c r="B1771" s="66"/>
      <c r="C1771" s="66"/>
      <c r="D1771" s="77"/>
      <c r="E1771" s="67"/>
      <c r="F1771" s="11"/>
      <c r="G1771" s="73"/>
      <c r="H1771" s="11"/>
      <c r="I1771" s="11"/>
      <c r="J1771" s="1"/>
      <c r="K1771" s="1"/>
      <c r="L1771" s="66"/>
      <c r="M1771" s="70"/>
      <c r="N1771" s="70"/>
      <c r="O1771" s="66"/>
      <c r="P1771" s="66"/>
      <c r="Q1771" s="74"/>
      <c r="R1771" s="75"/>
      <c r="S1771" s="66"/>
      <c r="T1771" s="10"/>
      <c r="U1771" s="74"/>
      <c r="V1771" s="74"/>
      <c r="W1771" s="70"/>
      <c r="X1771" s="66"/>
      <c r="Y1771" s="66"/>
      <c r="Z1771" s="67"/>
      <c r="AA1771" s="68"/>
      <c r="AB1771" s="11"/>
      <c r="AC1771" s="3"/>
      <c r="AD1771" s="1"/>
      <c r="AE1771" s="11"/>
      <c r="AF1771" s="5"/>
      <c r="AG1771" s="1"/>
      <c r="AH1771" s="1"/>
      <c r="AI1771" s="1"/>
      <c r="AJ1771" s="1"/>
      <c r="AK1771" s="10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5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5"/>
      <c r="HA1771" s="5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  <c r="IT1771" s="1"/>
      <c r="IU1771" s="1"/>
      <c r="IV1771" s="1"/>
      <c r="IW1771" s="1"/>
      <c r="IX1771" s="1"/>
      <c r="IY1771" s="1"/>
      <c r="IZ1771" s="1"/>
      <c r="JA1771" s="1"/>
      <c r="JB1771" s="1"/>
      <c r="JC1771" s="1"/>
      <c r="JD1771" s="1"/>
      <c r="JE1771" s="1"/>
      <c r="JF1771" s="1"/>
      <c r="JG1771" s="1"/>
      <c r="JH1771" s="1"/>
      <c r="JI1771" s="1"/>
      <c r="JJ1771" s="1"/>
      <c r="JK1771" s="1"/>
      <c r="JL1771" s="1"/>
      <c r="JM1771" s="1"/>
      <c r="JN1771" s="1"/>
      <c r="JO1771" s="1"/>
      <c r="JP1771" s="1"/>
      <c r="JQ1771" s="1"/>
      <c r="JR1771" s="1"/>
      <c r="JS1771" s="1"/>
      <c r="JT1771" s="1"/>
      <c r="JU1771" s="1"/>
      <c r="JV1771" s="1"/>
      <c r="JW1771" s="1"/>
      <c r="JX1771" s="1"/>
      <c r="JY1771" s="3"/>
      <c r="JZ1771" s="1"/>
      <c r="KA1771" s="1"/>
      <c r="KB1771" s="1"/>
      <c r="KC1771" s="1"/>
      <c r="KD1771" s="1"/>
      <c r="KE1771" s="1"/>
    </row>
    <row r="1772" spans="1:291" x14ac:dyDescent="0.2">
      <c r="A1772" s="196"/>
      <c r="B1772" s="66"/>
      <c r="C1772" s="66"/>
      <c r="D1772" s="77"/>
      <c r="E1772" s="67"/>
      <c r="F1772" s="11"/>
      <c r="G1772" s="73"/>
      <c r="H1772" s="11"/>
      <c r="I1772" s="11"/>
      <c r="J1772" s="1"/>
      <c r="K1772" s="1"/>
      <c r="L1772" s="66"/>
      <c r="M1772" s="70"/>
      <c r="N1772" s="70"/>
      <c r="O1772" s="66"/>
      <c r="P1772" s="66"/>
      <c r="Q1772" s="74"/>
      <c r="R1772" s="75"/>
      <c r="S1772" s="66"/>
      <c r="T1772" s="10"/>
      <c r="U1772" s="74"/>
      <c r="V1772" s="74"/>
      <c r="W1772" s="70"/>
      <c r="X1772" s="66"/>
      <c r="Y1772" s="66"/>
      <c r="Z1772" s="67"/>
      <c r="AA1772" s="68"/>
      <c r="AB1772" s="11"/>
      <c r="AC1772" s="3"/>
      <c r="AD1772" s="1"/>
      <c r="AE1772" s="11"/>
      <c r="AF1772" s="5"/>
      <c r="AG1772" s="1"/>
      <c r="AH1772" s="1"/>
      <c r="AI1772" s="1"/>
      <c r="AJ1772" s="1"/>
      <c r="AK1772" s="10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5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5"/>
      <c r="HA1772" s="5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  <c r="IR1772" s="1"/>
      <c r="IS1772" s="1"/>
      <c r="IT1772" s="1"/>
      <c r="IU1772" s="1"/>
      <c r="IV1772" s="1"/>
      <c r="IW1772" s="1"/>
      <c r="IX1772" s="1"/>
      <c r="IY1772" s="1"/>
      <c r="IZ1772" s="1"/>
      <c r="JA1772" s="1"/>
      <c r="JB1772" s="1"/>
      <c r="JC1772" s="1"/>
      <c r="JD1772" s="1"/>
      <c r="JE1772" s="1"/>
      <c r="JF1772" s="1"/>
      <c r="JG1772" s="1"/>
      <c r="JH1772" s="1"/>
      <c r="JI1772" s="1"/>
      <c r="JJ1772" s="1"/>
      <c r="JK1772" s="1"/>
      <c r="JL1772" s="1"/>
      <c r="JM1772" s="1"/>
      <c r="JN1772" s="1"/>
      <c r="JO1772" s="1"/>
      <c r="JP1772" s="1"/>
      <c r="JQ1772" s="1"/>
      <c r="JR1772" s="1"/>
      <c r="JS1772" s="1"/>
      <c r="JT1772" s="1"/>
      <c r="JU1772" s="1"/>
      <c r="JV1772" s="1"/>
      <c r="JW1772" s="1"/>
      <c r="JX1772" s="1"/>
      <c r="JY1772" s="3"/>
      <c r="JZ1772" s="1"/>
      <c r="KA1772" s="1"/>
      <c r="KB1772" s="1"/>
      <c r="KC1772" s="1"/>
      <c r="KD1772" s="1"/>
      <c r="KE1772" s="1"/>
    </row>
    <row r="1773" spans="1:291" x14ac:dyDescent="0.2">
      <c r="A1773" s="196"/>
      <c r="B1773" s="66"/>
      <c r="C1773" s="66"/>
      <c r="D1773" s="77"/>
      <c r="E1773" s="67"/>
      <c r="F1773" s="11"/>
      <c r="G1773" s="73"/>
      <c r="H1773" s="11"/>
      <c r="I1773" s="11"/>
      <c r="J1773" s="1"/>
      <c r="K1773" s="1"/>
      <c r="L1773" s="66"/>
      <c r="M1773" s="70"/>
      <c r="N1773" s="70"/>
      <c r="O1773" s="66"/>
      <c r="P1773" s="66"/>
      <c r="Q1773" s="74"/>
      <c r="R1773" s="75"/>
      <c r="S1773" s="66"/>
      <c r="T1773" s="10"/>
      <c r="U1773" s="74"/>
      <c r="V1773" s="74"/>
      <c r="W1773" s="70"/>
      <c r="X1773" s="66"/>
      <c r="Y1773" s="66"/>
      <c r="Z1773" s="67"/>
      <c r="AA1773" s="68"/>
      <c r="AB1773" s="11"/>
      <c r="AC1773" s="3"/>
      <c r="AD1773" s="1"/>
      <c r="AE1773" s="11"/>
      <c r="AF1773" s="5"/>
      <c r="AG1773" s="1"/>
      <c r="AH1773" s="1"/>
      <c r="AI1773" s="1"/>
      <c r="AJ1773" s="1"/>
      <c r="AK1773" s="10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5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5"/>
      <c r="HA1773" s="5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  <c r="IR1773" s="1"/>
      <c r="IS1773" s="1"/>
      <c r="IT1773" s="1"/>
      <c r="IU1773" s="1"/>
      <c r="IV1773" s="1"/>
      <c r="IW1773" s="1"/>
      <c r="IX1773" s="1"/>
      <c r="IY1773" s="1"/>
      <c r="IZ1773" s="1"/>
      <c r="JA1773" s="1"/>
      <c r="JB1773" s="1"/>
      <c r="JC1773" s="1"/>
      <c r="JD1773" s="1"/>
      <c r="JE1773" s="1"/>
      <c r="JF1773" s="1"/>
      <c r="JG1773" s="1"/>
      <c r="JH1773" s="1"/>
      <c r="JI1773" s="1"/>
      <c r="JJ1773" s="1"/>
      <c r="JK1773" s="1"/>
      <c r="JL1773" s="1"/>
      <c r="JM1773" s="1"/>
      <c r="JN1773" s="1"/>
      <c r="JO1773" s="1"/>
      <c r="JP1773" s="1"/>
      <c r="JQ1773" s="1"/>
      <c r="JR1773" s="1"/>
      <c r="JS1773" s="1"/>
      <c r="JT1773" s="1"/>
      <c r="JU1773" s="1"/>
      <c r="JV1773" s="1"/>
      <c r="JW1773" s="1"/>
      <c r="JX1773" s="1"/>
      <c r="JY1773" s="3"/>
      <c r="JZ1773" s="1"/>
      <c r="KA1773" s="1"/>
      <c r="KB1773" s="1"/>
      <c r="KC1773" s="1"/>
      <c r="KD1773" s="1"/>
      <c r="KE1773" s="1"/>
    </row>
    <row r="1774" spans="1:291" x14ac:dyDescent="0.2">
      <c r="A1774" s="196"/>
      <c r="B1774" s="66"/>
      <c r="C1774" s="66"/>
      <c r="D1774" s="77"/>
      <c r="E1774" s="67"/>
      <c r="F1774" s="11"/>
      <c r="G1774" s="73"/>
      <c r="H1774" s="11"/>
      <c r="I1774" s="11"/>
      <c r="J1774" s="1"/>
      <c r="K1774" s="1"/>
      <c r="L1774" s="66"/>
      <c r="M1774" s="70"/>
      <c r="N1774" s="70"/>
      <c r="O1774" s="66"/>
      <c r="P1774" s="66"/>
      <c r="Q1774" s="74"/>
      <c r="R1774" s="75"/>
      <c r="S1774" s="66"/>
      <c r="T1774" s="10"/>
      <c r="U1774" s="74"/>
      <c r="V1774" s="74"/>
      <c r="W1774" s="70"/>
      <c r="X1774" s="66"/>
      <c r="Y1774" s="66"/>
      <c r="Z1774" s="67"/>
      <c r="AA1774" s="68"/>
      <c r="AB1774" s="11"/>
      <c r="AC1774" s="3"/>
      <c r="AD1774" s="1"/>
      <c r="AE1774" s="11"/>
      <c r="AF1774" s="5"/>
      <c r="AG1774" s="1"/>
      <c r="AH1774" s="1"/>
      <c r="AI1774" s="1"/>
      <c r="AJ1774" s="1"/>
      <c r="AK1774" s="10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5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5"/>
      <c r="HA1774" s="5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  <c r="IU1774" s="1"/>
      <c r="IV1774" s="1"/>
      <c r="IW1774" s="1"/>
      <c r="IX1774" s="1"/>
      <c r="IY1774" s="1"/>
      <c r="IZ1774" s="1"/>
      <c r="JA1774" s="1"/>
      <c r="JB1774" s="1"/>
      <c r="JC1774" s="1"/>
      <c r="JD1774" s="1"/>
      <c r="JE1774" s="1"/>
      <c r="JF1774" s="1"/>
      <c r="JG1774" s="1"/>
      <c r="JH1774" s="1"/>
      <c r="JI1774" s="1"/>
      <c r="JJ1774" s="1"/>
      <c r="JK1774" s="1"/>
      <c r="JL1774" s="1"/>
      <c r="JM1774" s="1"/>
      <c r="JN1774" s="1"/>
      <c r="JO1774" s="1"/>
      <c r="JP1774" s="1"/>
      <c r="JQ1774" s="1"/>
      <c r="JR1774" s="1"/>
      <c r="JS1774" s="1"/>
      <c r="JT1774" s="1"/>
      <c r="JU1774" s="1"/>
      <c r="JV1774" s="1"/>
      <c r="JW1774" s="1"/>
      <c r="JX1774" s="1"/>
      <c r="JY1774" s="3"/>
      <c r="JZ1774" s="1"/>
      <c r="KA1774" s="1"/>
      <c r="KB1774" s="1"/>
      <c r="KC1774" s="1"/>
      <c r="KD1774" s="1"/>
      <c r="KE1774" s="1"/>
    </row>
    <row r="1775" spans="1:291" x14ac:dyDescent="0.2">
      <c r="A1775" s="196"/>
      <c r="B1775" s="66"/>
      <c r="C1775" s="66"/>
      <c r="D1775" s="77"/>
      <c r="E1775" s="67"/>
      <c r="F1775" s="11"/>
      <c r="G1775" s="73"/>
      <c r="H1775" s="11"/>
      <c r="I1775" s="11"/>
      <c r="J1775" s="1"/>
      <c r="K1775" s="1"/>
      <c r="L1775" s="66"/>
      <c r="M1775" s="70"/>
      <c r="N1775" s="70"/>
      <c r="O1775" s="66"/>
      <c r="P1775" s="66"/>
      <c r="Q1775" s="74"/>
      <c r="R1775" s="75"/>
      <c r="S1775" s="66"/>
      <c r="T1775" s="10"/>
      <c r="U1775" s="74"/>
      <c r="V1775" s="74"/>
      <c r="W1775" s="70"/>
      <c r="X1775" s="66"/>
      <c r="Y1775" s="66"/>
      <c r="Z1775" s="67"/>
      <c r="AA1775" s="68"/>
      <c r="AB1775" s="11"/>
      <c r="AC1775" s="3"/>
      <c r="AD1775" s="1"/>
      <c r="AE1775" s="11"/>
      <c r="AF1775" s="5"/>
      <c r="AG1775" s="1"/>
      <c r="AH1775" s="1"/>
      <c r="AI1775" s="1"/>
      <c r="AJ1775" s="1"/>
      <c r="AK1775" s="10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5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5"/>
      <c r="HA1775" s="5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  <c r="IR1775" s="1"/>
      <c r="IS1775" s="1"/>
      <c r="IT1775" s="1"/>
      <c r="IU1775" s="1"/>
      <c r="IV1775" s="1"/>
      <c r="IW1775" s="1"/>
      <c r="IX1775" s="1"/>
      <c r="IY1775" s="1"/>
      <c r="IZ1775" s="1"/>
      <c r="JA1775" s="1"/>
      <c r="JB1775" s="1"/>
      <c r="JC1775" s="1"/>
      <c r="JD1775" s="1"/>
      <c r="JE1775" s="1"/>
      <c r="JF1775" s="1"/>
      <c r="JG1775" s="1"/>
      <c r="JH1775" s="1"/>
      <c r="JI1775" s="1"/>
      <c r="JJ1775" s="1"/>
      <c r="JK1775" s="1"/>
      <c r="JL1775" s="1"/>
      <c r="JM1775" s="1"/>
      <c r="JN1775" s="1"/>
      <c r="JO1775" s="1"/>
      <c r="JP1775" s="1"/>
      <c r="JQ1775" s="1"/>
      <c r="JR1775" s="1"/>
      <c r="JS1775" s="1"/>
      <c r="JT1775" s="1"/>
      <c r="JU1775" s="1"/>
      <c r="JV1775" s="1"/>
      <c r="JW1775" s="1"/>
      <c r="JX1775" s="1"/>
      <c r="JY1775" s="3"/>
      <c r="JZ1775" s="1"/>
      <c r="KA1775" s="1"/>
      <c r="KB1775" s="1"/>
      <c r="KC1775" s="1"/>
      <c r="KD1775" s="1"/>
      <c r="KE1775" s="1"/>
    </row>
    <row r="1776" spans="1:291" x14ac:dyDescent="0.2">
      <c r="A1776" s="196"/>
      <c r="B1776" s="66"/>
      <c r="C1776" s="66"/>
      <c r="D1776" s="77"/>
      <c r="E1776" s="67"/>
      <c r="F1776" s="11"/>
      <c r="G1776" s="73"/>
      <c r="H1776" s="11"/>
      <c r="I1776" s="11"/>
      <c r="J1776" s="1"/>
      <c r="K1776" s="1"/>
      <c r="L1776" s="66"/>
      <c r="M1776" s="70"/>
      <c r="N1776" s="70"/>
      <c r="O1776" s="66"/>
      <c r="P1776" s="66"/>
      <c r="Q1776" s="74"/>
      <c r="R1776" s="75"/>
      <c r="S1776" s="66"/>
      <c r="T1776" s="10"/>
      <c r="U1776" s="74"/>
      <c r="V1776" s="74"/>
      <c r="W1776" s="70"/>
      <c r="X1776" s="66"/>
      <c r="Y1776" s="66"/>
      <c r="Z1776" s="67"/>
      <c r="AA1776" s="68"/>
      <c r="AB1776" s="11"/>
      <c r="AC1776" s="3"/>
      <c r="AD1776" s="1"/>
      <c r="AE1776" s="11"/>
      <c r="AF1776" s="5"/>
      <c r="AG1776" s="1"/>
      <c r="AH1776" s="1"/>
      <c r="AI1776" s="1"/>
      <c r="AJ1776" s="1"/>
      <c r="AK1776" s="10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5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5"/>
      <c r="HA1776" s="5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  <c r="IT1776" s="1"/>
      <c r="IU1776" s="1"/>
      <c r="IV1776" s="1"/>
      <c r="IW1776" s="1"/>
      <c r="IX1776" s="1"/>
      <c r="IY1776" s="1"/>
      <c r="IZ1776" s="1"/>
      <c r="JA1776" s="1"/>
      <c r="JB1776" s="1"/>
      <c r="JC1776" s="1"/>
      <c r="JD1776" s="1"/>
      <c r="JE1776" s="1"/>
      <c r="JF1776" s="1"/>
      <c r="JG1776" s="1"/>
      <c r="JH1776" s="1"/>
      <c r="JI1776" s="1"/>
      <c r="JJ1776" s="1"/>
      <c r="JK1776" s="1"/>
      <c r="JL1776" s="1"/>
      <c r="JM1776" s="1"/>
      <c r="JN1776" s="1"/>
      <c r="JO1776" s="1"/>
      <c r="JP1776" s="1"/>
      <c r="JQ1776" s="1"/>
      <c r="JR1776" s="1"/>
      <c r="JS1776" s="1"/>
      <c r="JT1776" s="1"/>
      <c r="JU1776" s="1"/>
      <c r="JV1776" s="1"/>
      <c r="JW1776" s="1"/>
      <c r="JX1776" s="1"/>
      <c r="JY1776" s="3"/>
      <c r="JZ1776" s="1"/>
      <c r="KA1776" s="1"/>
      <c r="KB1776" s="1"/>
      <c r="KC1776" s="1"/>
      <c r="KD1776" s="1"/>
      <c r="KE1776" s="1"/>
    </row>
    <row r="1777" spans="1:291" x14ac:dyDescent="0.2">
      <c r="A1777" s="196"/>
      <c r="B1777" s="66"/>
      <c r="C1777" s="66"/>
      <c r="D1777" s="77"/>
      <c r="E1777" s="67"/>
      <c r="F1777" s="11"/>
      <c r="G1777" s="73"/>
      <c r="H1777" s="11"/>
      <c r="I1777" s="11"/>
      <c r="J1777" s="1"/>
      <c r="K1777" s="1"/>
      <c r="L1777" s="66"/>
      <c r="M1777" s="70"/>
      <c r="N1777" s="70"/>
      <c r="O1777" s="66"/>
      <c r="P1777" s="66"/>
      <c r="Q1777" s="74"/>
      <c r="R1777" s="75"/>
      <c r="S1777" s="66"/>
      <c r="T1777" s="10"/>
      <c r="U1777" s="74"/>
      <c r="V1777" s="74"/>
      <c r="W1777" s="70"/>
      <c r="X1777" s="66"/>
      <c r="Y1777" s="66"/>
      <c r="Z1777" s="67"/>
      <c r="AA1777" s="68"/>
      <c r="AB1777" s="11"/>
      <c r="AC1777" s="3"/>
      <c r="AD1777" s="1"/>
      <c r="AE1777" s="11"/>
      <c r="AF1777" s="5"/>
      <c r="AG1777" s="1"/>
      <c r="AH1777" s="1"/>
      <c r="AI1777" s="1"/>
      <c r="AJ1777" s="1"/>
      <c r="AK1777" s="10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5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5"/>
      <c r="HA1777" s="5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  <c r="IR1777" s="1"/>
      <c r="IS1777" s="1"/>
      <c r="IT1777" s="1"/>
      <c r="IU1777" s="1"/>
      <c r="IV1777" s="1"/>
      <c r="IW1777" s="1"/>
      <c r="IX1777" s="1"/>
      <c r="IY1777" s="1"/>
      <c r="IZ1777" s="1"/>
      <c r="JA1777" s="1"/>
      <c r="JB1777" s="1"/>
      <c r="JC1777" s="1"/>
      <c r="JD1777" s="1"/>
      <c r="JE1777" s="1"/>
      <c r="JF1777" s="1"/>
      <c r="JG1777" s="1"/>
      <c r="JH1777" s="1"/>
      <c r="JI1777" s="1"/>
      <c r="JJ1777" s="1"/>
      <c r="JK1777" s="1"/>
      <c r="JL1777" s="1"/>
      <c r="JM1777" s="1"/>
      <c r="JN1777" s="1"/>
      <c r="JO1777" s="1"/>
      <c r="JP1777" s="1"/>
      <c r="JQ1777" s="1"/>
      <c r="JR1777" s="1"/>
      <c r="JS1777" s="1"/>
      <c r="JT1777" s="1"/>
      <c r="JU1777" s="1"/>
      <c r="JV1777" s="1"/>
      <c r="JW1777" s="1"/>
      <c r="JX1777" s="1"/>
      <c r="JY1777" s="3"/>
      <c r="JZ1777" s="1"/>
      <c r="KA1777" s="1"/>
      <c r="KB1777" s="1"/>
      <c r="KC1777" s="1"/>
      <c r="KD1777" s="1"/>
      <c r="KE1777" s="1"/>
    </row>
    <row r="1778" spans="1:291" x14ac:dyDescent="0.2">
      <c r="A1778" s="196"/>
      <c r="B1778" s="66"/>
      <c r="C1778" s="66"/>
      <c r="D1778" s="77"/>
      <c r="E1778" s="67"/>
      <c r="F1778" s="11"/>
      <c r="G1778" s="73"/>
      <c r="H1778" s="11"/>
      <c r="I1778" s="11"/>
      <c r="J1778" s="1"/>
      <c r="K1778" s="1"/>
      <c r="L1778" s="66"/>
      <c r="M1778" s="70"/>
      <c r="N1778" s="70"/>
      <c r="O1778" s="66"/>
      <c r="P1778" s="66"/>
      <c r="Q1778" s="74"/>
      <c r="R1778" s="75"/>
      <c r="S1778" s="66"/>
      <c r="T1778" s="10"/>
      <c r="U1778" s="74"/>
      <c r="V1778" s="74"/>
      <c r="W1778" s="70"/>
      <c r="X1778" s="66"/>
      <c r="Y1778" s="66"/>
      <c r="Z1778" s="67"/>
      <c r="AA1778" s="68"/>
      <c r="AB1778" s="11"/>
      <c r="AC1778" s="3"/>
      <c r="AD1778" s="1"/>
      <c r="AE1778" s="11"/>
      <c r="AF1778" s="5"/>
      <c r="AG1778" s="1"/>
      <c r="AH1778" s="1"/>
      <c r="AI1778" s="1"/>
      <c r="AJ1778" s="1"/>
      <c r="AK1778" s="10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5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5"/>
      <c r="HA1778" s="5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  <c r="IT1778" s="1"/>
      <c r="IU1778" s="1"/>
      <c r="IV1778" s="1"/>
      <c r="IW1778" s="1"/>
      <c r="IX1778" s="1"/>
      <c r="IY1778" s="1"/>
      <c r="IZ1778" s="1"/>
      <c r="JA1778" s="1"/>
      <c r="JB1778" s="1"/>
      <c r="JC1778" s="1"/>
      <c r="JD1778" s="1"/>
      <c r="JE1778" s="1"/>
      <c r="JF1778" s="1"/>
      <c r="JG1778" s="1"/>
      <c r="JH1778" s="1"/>
      <c r="JI1778" s="1"/>
      <c r="JJ1778" s="1"/>
      <c r="JK1778" s="1"/>
      <c r="JL1778" s="1"/>
      <c r="JM1778" s="1"/>
      <c r="JN1778" s="1"/>
      <c r="JO1778" s="1"/>
      <c r="JP1778" s="1"/>
      <c r="JQ1778" s="1"/>
      <c r="JR1778" s="1"/>
      <c r="JS1778" s="1"/>
      <c r="JT1778" s="1"/>
      <c r="JU1778" s="1"/>
      <c r="JV1778" s="1"/>
      <c r="JW1778" s="1"/>
      <c r="JX1778" s="1"/>
      <c r="JY1778" s="3"/>
      <c r="JZ1778" s="1"/>
      <c r="KA1778" s="1"/>
      <c r="KB1778" s="1"/>
      <c r="KC1778" s="1"/>
      <c r="KD1778" s="1"/>
      <c r="KE1778" s="1"/>
    </row>
    <row r="1779" spans="1:291" x14ac:dyDescent="0.2">
      <c r="A1779" s="196"/>
      <c r="B1779" s="66"/>
      <c r="C1779" s="66"/>
      <c r="D1779" s="77"/>
      <c r="E1779" s="67"/>
      <c r="F1779" s="11"/>
      <c r="G1779" s="73"/>
      <c r="H1779" s="11"/>
      <c r="I1779" s="11"/>
      <c r="J1779" s="1"/>
      <c r="K1779" s="1"/>
      <c r="L1779" s="66"/>
      <c r="M1779" s="70"/>
      <c r="N1779" s="70"/>
      <c r="O1779" s="66"/>
      <c r="P1779" s="66"/>
      <c r="Q1779" s="74"/>
      <c r="R1779" s="75"/>
      <c r="S1779" s="66"/>
      <c r="T1779" s="10"/>
      <c r="U1779" s="74"/>
      <c r="V1779" s="74"/>
      <c r="W1779" s="70"/>
      <c r="X1779" s="66"/>
      <c r="Y1779" s="66"/>
      <c r="Z1779" s="67"/>
      <c r="AA1779" s="68"/>
      <c r="AB1779" s="11"/>
      <c r="AC1779" s="3"/>
      <c r="AD1779" s="1"/>
      <c r="AE1779" s="11"/>
      <c r="AF1779" s="5"/>
      <c r="AG1779" s="1"/>
      <c r="AH1779" s="1"/>
      <c r="AI1779" s="1"/>
      <c r="AJ1779" s="1"/>
      <c r="AK1779" s="10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5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5"/>
      <c r="HA1779" s="5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  <c r="IT1779" s="1"/>
      <c r="IU1779" s="1"/>
      <c r="IV1779" s="1"/>
      <c r="IW1779" s="1"/>
      <c r="IX1779" s="1"/>
      <c r="IY1779" s="1"/>
      <c r="IZ1779" s="1"/>
      <c r="JA1779" s="1"/>
      <c r="JB1779" s="1"/>
      <c r="JC1779" s="1"/>
      <c r="JD1779" s="1"/>
      <c r="JE1779" s="1"/>
      <c r="JF1779" s="1"/>
      <c r="JG1779" s="1"/>
      <c r="JH1779" s="1"/>
      <c r="JI1779" s="1"/>
      <c r="JJ1779" s="1"/>
      <c r="JK1779" s="1"/>
      <c r="JL1779" s="1"/>
      <c r="JM1779" s="1"/>
      <c r="JN1779" s="1"/>
      <c r="JO1779" s="1"/>
      <c r="JP1779" s="1"/>
      <c r="JQ1779" s="1"/>
      <c r="JR1779" s="1"/>
      <c r="JS1779" s="1"/>
      <c r="JT1779" s="1"/>
      <c r="JU1779" s="1"/>
      <c r="JV1779" s="1"/>
      <c r="JW1779" s="1"/>
      <c r="JX1779" s="1"/>
      <c r="JY1779" s="3"/>
      <c r="JZ1779" s="1"/>
      <c r="KA1779" s="1"/>
      <c r="KB1779" s="1"/>
      <c r="KC1779" s="1"/>
      <c r="KD1779" s="1"/>
      <c r="KE1779" s="1"/>
    </row>
    <row r="1780" spans="1:291" x14ac:dyDescent="0.2">
      <c r="A1780" s="196"/>
      <c r="B1780" s="66"/>
      <c r="C1780" s="66"/>
      <c r="D1780" s="77"/>
      <c r="E1780" s="67"/>
      <c r="F1780" s="11"/>
      <c r="G1780" s="73"/>
      <c r="H1780" s="11"/>
      <c r="I1780" s="11"/>
      <c r="J1780" s="1"/>
      <c r="K1780" s="1"/>
      <c r="L1780" s="66"/>
      <c r="M1780" s="70"/>
      <c r="N1780" s="70"/>
      <c r="O1780" s="66"/>
      <c r="P1780" s="66"/>
      <c r="Q1780" s="74"/>
      <c r="R1780" s="75"/>
      <c r="S1780" s="66"/>
      <c r="T1780" s="10"/>
      <c r="U1780" s="74"/>
      <c r="V1780" s="74"/>
      <c r="W1780" s="70"/>
      <c r="X1780" s="66"/>
      <c r="Y1780" s="66"/>
      <c r="Z1780" s="67"/>
      <c r="AA1780" s="68"/>
      <c r="AB1780" s="11"/>
      <c r="AC1780" s="3"/>
      <c r="AD1780" s="1"/>
      <c r="AE1780" s="11"/>
      <c r="AF1780" s="5"/>
      <c r="AG1780" s="1"/>
      <c r="AH1780" s="1"/>
      <c r="AI1780" s="1"/>
      <c r="AJ1780" s="1"/>
      <c r="AK1780" s="10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5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5"/>
      <c r="HA1780" s="5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  <c r="IT1780" s="1"/>
      <c r="IU1780" s="1"/>
      <c r="IV1780" s="1"/>
      <c r="IW1780" s="1"/>
      <c r="IX1780" s="1"/>
      <c r="IY1780" s="1"/>
      <c r="IZ1780" s="1"/>
      <c r="JA1780" s="1"/>
      <c r="JB1780" s="1"/>
      <c r="JC1780" s="1"/>
      <c r="JD1780" s="1"/>
      <c r="JE1780" s="1"/>
      <c r="JF1780" s="1"/>
      <c r="JG1780" s="1"/>
      <c r="JH1780" s="1"/>
      <c r="JI1780" s="1"/>
      <c r="JJ1780" s="1"/>
      <c r="JK1780" s="1"/>
      <c r="JL1780" s="1"/>
      <c r="JM1780" s="1"/>
      <c r="JN1780" s="1"/>
      <c r="JO1780" s="1"/>
      <c r="JP1780" s="1"/>
      <c r="JQ1780" s="1"/>
      <c r="JR1780" s="1"/>
      <c r="JS1780" s="1"/>
      <c r="JT1780" s="1"/>
      <c r="JU1780" s="1"/>
      <c r="JV1780" s="1"/>
      <c r="JW1780" s="1"/>
      <c r="JX1780" s="1"/>
      <c r="JY1780" s="3"/>
      <c r="JZ1780" s="1"/>
      <c r="KA1780" s="1"/>
      <c r="KB1780" s="1"/>
      <c r="KC1780" s="1"/>
      <c r="KD1780" s="1"/>
      <c r="KE1780" s="1"/>
    </row>
    <row r="1781" spans="1:291" x14ac:dyDescent="0.2">
      <c r="A1781" s="196"/>
      <c r="B1781" s="66"/>
      <c r="C1781" s="66"/>
      <c r="D1781" s="77"/>
      <c r="E1781" s="67"/>
      <c r="F1781" s="11"/>
      <c r="G1781" s="73"/>
      <c r="H1781" s="11"/>
      <c r="I1781" s="11"/>
      <c r="J1781" s="1"/>
      <c r="K1781" s="1"/>
      <c r="L1781" s="66"/>
      <c r="M1781" s="70"/>
      <c r="N1781" s="70"/>
      <c r="O1781" s="66"/>
      <c r="P1781" s="66"/>
      <c r="Q1781" s="74"/>
      <c r="R1781" s="75"/>
      <c r="S1781" s="66"/>
      <c r="T1781" s="10"/>
      <c r="U1781" s="74"/>
      <c r="V1781" s="74"/>
      <c r="W1781" s="70"/>
      <c r="X1781" s="66"/>
      <c r="Y1781" s="66"/>
      <c r="Z1781" s="67"/>
      <c r="AA1781" s="68"/>
      <c r="AB1781" s="11"/>
      <c r="AC1781" s="3"/>
      <c r="AD1781" s="1"/>
      <c r="AE1781" s="11"/>
      <c r="AF1781" s="5"/>
      <c r="AG1781" s="1"/>
      <c r="AH1781" s="1"/>
      <c r="AI1781" s="1"/>
      <c r="AJ1781" s="1"/>
      <c r="AK1781" s="10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5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5"/>
      <c r="HA1781" s="5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  <c r="IT1781" s="1"/>
      <c r="IU1781" s="1"/>
      <c r="IV1781" s="1"/>
      <c r="IW1781" s="1"/>
      <c r="IX1781" s="1"/>
      <c r="IY1781" s="1"/>
      <c r="IZ1781" s="1"/>
      <c r="JA1781" s="1"/>
      <c r="JB1781" s="1"/>
      <c r="JC1781" s="1"/>
      <c r="JD1781" s="1"/>
      <c r="JE1781" s="1"/>
      <c r="JF1781" s="1"/>
      <c r="JG1781" s="1"/>
      <c r="JH1781" s="1"/>
      <c r="JI1781" s="1"/>
      <c r="JJ1781" s="1"/>
      <c r="JK1781" s="1"/>
      <c r="JL1781" s="1"/>
      <c r="JM1781" s="1"/>
      <c r="JN1781" s="1"/>
      <c r="JO1781" s="1"/>
      <c r="JP1781" s="1"/>
      <c r="JQ1781" s="1"/>
      <c r="JR1781" s="1"/>
      <c r="JS1781" s="1"/>
      <c r="JT1781" s="1"/>
      <c r="JU1781" s="1"/>
      <c r="JV1781" s="1"/>
      <c r="JW1781" s="1"/>
      <c r="JX1781" s="1"/>
      <c r="JY1781" s="3"/>
      <c r="JZ1781" s="1"/>
      <c r="KA1781" s="1"/>
      <c r="KB1781" s="1"/>
      <c r="KC1781" s="1"/>
      <c r="KD1781" s="1"/>
      <c r="KE1781" s="1"/>
    </row>
    <row r="1782" spans="1:291" x14ac:dyDescent="0.2">
      <c r="A1782" s="196"/>
      <c r="B1782" s="66"/>
      <c r="C1782" s="66"/>
      <c r="D1782" s="77"/>
      <c r="E1782" s="67"/>
      <c r="F1782" s="11"/>
      <c r="G1782" s="73"/>
      <c r="H1782" s="11"/>
      <c r="I1782" s="11"/>
      <c r="J1782" s="1"/>
      <c r="K1782" s="1"/>
      <c r="L1782" s="66"/>
      <c r="M1782" s="70"/>
      <c r="N1782" s="70"/>
      <c r="O1782" s="66"/>
      <c r="P1782" s="66"/>
      <c r="Q1782" s="74"/>
      <c r="R1782" s="75"/>
      <c r="S1782" s="66"/>
      <c r="T1782" s="10"/>
      <c r="U1782" s="74"/>
      <c r="V1782" s="74"/>
      <c r="W1782" s="70"/>
      <c r="X1782" s="66"/>
      <c r="Y1782" s="66"/>
      <c r="Z1782" s="67"/>
      <c r="AA1782" s="68"/>
      <c r="AB1782" s="11"/>
      <c r="AC1782" s="3"/>
      <c r="AD1782" s="1"/>
      <c r="AE1782" s="11"/>
      <c r="AF1782" s="5"/>
      <c r="AG1782" s="1"/>
      <c r="AH1782" s="1"/>
      <c r="AI1782" s="1"/>
      <c r="AJ1782" s="1"/>
      <c r="AK1782" s="10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5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5"/>
      <c r="HA1782" s="5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  <c r="IT1782" s="1"/>
      <c r="IU1782" s="1"/>
      <c r="IV1782" s="1"/>
      <c r="IW1782" s="1"/>
      <c r="IX1782" s="1"/>
      <c r="IY1782" s="1"/>
      <c r="IZ1782" s="1"/>
      <c r="JA1782" s="1"/>
      <c r="JB1782" s="1"/>
      <c r="JC1782" s="1"/>
      <c r="JD1782" s="1"/>
      <c r="JE1782" s="1"/>
      <c r="JF1782" s="1"/>
      <c r="JG1782" s="1"/>
      <c r="JH1782" s="1"/>
      <c r="JI1782" s="1"/>
      <c r="JJ1782" s="1"/>
      <c r="JK1782" s="1"/>
      <c r="JL1782" s="1"/>
      <c r="JM1782" s="1"/>
      <c r="JN1782" s="1"/>
      <c r="JO1782" s="1"/>
      <c r="JP1782" s="1"/>
      <c r="JQ1782" s="1"/>
      <c r="JR1782" s="1"/>
      <c r="JS1782" s="1"/>
      <c r="JT1782" s="1"/>
      <c r="JU1782" s="1"/>
      <c r="JV1782" s="1"/>
      <c r="JW1782" s="1"/>
      <c r="JX1782" s="1"/>
      <c r="JY1782" s="3"/>
      <c r="JZ1782" s="1"/>
      <c r="KA1782" s="1"/>
      <c r="KB1782" s="1"/>
      <c r="KC1782" s="1"/>
      <c r="KD1782" s="1"/>
      <c r="KE1782" s="1"/>
    </row>
    <row r="1783" spans="1:291" x14ac:dyDescent="0.2">
      <c r="A1783" s="196"/>
      <c r="B1783" s="66"/>
      <c r="C1783" s="66"/>
      <c r="D1783" s="77"/>
      <c r="E1783" s="67"/>
      <c r="F1783" s="11"/>
      <c r="G1783" s="73"/>
      <c r="H1783" s="11"/>
      <c r="I1783" s="11"/>
      <c r="J1783" s="1"/>
      <c r="K1783" s="1"/>
      <c r="L1783" s="66"/>
      <c r="M1783" s="70"/>
      <c r="N1783" s="70"/>
      <c r="O1783" s="66"/>
      <c r="P1783" s="66"/>
      <c r="Q1783" s="74"/>
      <c r="R1783" s="75"/>
      <c r="S1783" s="66"/>
      <c r="T1783" s="10"/>
      <c r="U1783" s="74"/>
      <c r="V1783" s="74"/>
      <c r="W1783" s="70"/>
      <c r="X1783" s="66"/>
      <c r="Y1783" s="66"/>
      <c r="Z1783" s="67"/>
      <c r="AA1783" s="68"/>
      <c r="AB1783" s="11"/>
      <c r="AC1783" s="3"/>
      <c r="AD1783" s="1"/>
      <c r="AE1783" s="11"/>
      <c r="AF1783" s="5"/>
      <c r="AG1783" s="1"/>
      <c r="AH1783" s="1"/>
      <c r="AI1783" s="1"/>
      <c r="AJ1783" s="1"/>
      <c r="AK1783" s="10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5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5"/>
      <c r="HA1783" s="5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  <c r="IT1783" s="1"/>
      <c r="IU1783" s="1"/>
      <c r="IV1783" s="1"/>
      <c r="IW1783" s="1"/>
      <c r="IX1783" s="1"/>
      <c r="IY1783" s="1"/>
      <c r="IZ1783" s="1"/>
      <c r="JA1783" s="1"/>
      <c r="JB1783" s="1"/>
      <c r="JC1783" s="1"/>
      <c r="JD1783" s="1"/>
      <c r="JE1783" s="1"/>
      <c r="JF1783" s="1"/>
      <c r="JG1783" s="1"/>
      <c r="JH1783" s="1"/>
      <c r="JI1783" s="1"/>
      <c r="JJ1783" s="1"/>
      <c r="JK1783" s="1"/>
      <c r="JL1783" s="1"/>
      <c r="JM1783" s="1"/>
      <c r="JN1783" s="1"/>
      <c r="JO1783" s="1"/>
      <c r="JP1783" s="1"/>
      <c r="JQ1783" s="1"/>
      <c r="JR1783" s="1"/>
      <c r="JS1783" s="1"/>
      <c r="JT1783" s="1"/>
      <c r="JU1783" s="1"/>
      <c r="JV1783" s="1"/>
      <c r="JW1783" s="1"/>
      <c r="JX1783" s="1"/>
      <c r="JY1783" s="3"/>
      <c r="JZ1783" s="1"/>
      <c r="KA1783" s="1"/>
      <c r="KB1783" s="1"/>
      <c r="KC1783" s="1"/>
      <c r="KD1783" s="1"/>
      <c r="KE1783" s="1"/>
    </row>
    <row r="1784" spans="1:291" x14ac:dyDescent="0.2">
      <c r="A1784" s="196"/>
      <c r="B1784" s="66"/>
      <c r="C1784" s="66"/>
      <c r="D1784" s="77"/>
      <c r="E1784" s="67"/>
      <c r="F1784" s="11"/>
      <c r="G1784" s="73"/>
      <c r="H1784" s="11"/>
      <c r="I1784" s="11"/>
      <c r="J1784" s="1"/>
      <c r="K1784" s="1"/>
      <c r="L1784" s="66"/>
      <c r="M1784" s="70"/>
      <c r="N1784" s="70"/>
      <c r="O1784" s="66"/>
      <c r="P1784" s="66"/>
      <c r="Q1784" s="74"/>
      <c r="R1784" s="75"/>
      <c r="S1784" s="66"/>
      <c r="T1784" s="10"/>
      <c r="U1784" s="74"/>
      <c r="V1784" s="74"/>
      <c r="W1784" s="70"/>
      <c r="X1784" s="66"/>
      <c r="Y1784" s="66"/>
      <c r="Z1784" s="67"/>
      <c r="AA1784" s="68"/>
      <c r="AB1784" s="11"/>
      <c r="AC1784" s="3"/>
      <c r="AD1784" s="1"/>
      <c r="AE1784" s="11"/>
      <c r="AF1784" s="5"/>
      <c r="AG1784" s="1"/>
      <c r="AH1784" s="1"/>
      <c r="AI1784" s="1"/>
      <c r="AJ1784" s="1"/>
      <c r="AK1784" s="10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5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5"/>
      <c r="HA1784" s="5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  <c r="IU1784" s="1"/>
      <c r="IV1784" s="1"/>
      <c r="IW1784" s="1"/>
      <c r="IX1784" s="1"/>
      <c r="IY1784" s="1"/>
      <c r="IZ1784" s="1"/>
      <c r="JA1784" s="1"/>
      <c r="JB1784" s="1"/>
      <c r="JC1784" s="1"/>
      <c r="JD1784" s="1"/>
      <c r="JE1784" s="1"/>
      <c r="JF1784" s="1"/>
      <c r="JG1784" s="1"/>
      <c r="JH1784" s="1"/>
      <c r="JI1784" s="1"/>
      <c r="JJ1784" s="1"/>
      <c r="JK1784" s="1"/>
      <c r="JL1784" s="1"/>
      <c r="JM1784" s="1"/>
      <c r="JN1784" s="1"/>
      <c r="JO1784" s="1"/>
      <c r="JP1784" s="1"/>
      <c r="JQ1784" s="1"/>
      <c r="JR1784" s="1"/>
      <c r="JS1784" s="1"/>
      <c r="JT1784" s="1"/>
      <c r="JU1784" s="1"/>
      <c r="JV1784" s="1"/>
      <c r="JW1784" s="1"/>
      <c r="JX1784" s="1"/>
      <c r="JY1784" s="3"/>
      <c r="JZ1784" s="1"/>
      <c r="KA1784" s="1"/>
      <c r="KB1784" s="1"/>
      <c r="KC1784" s="1"/>
      <c r="KD1784" s="1"/>
      <c r="KE1784" s="1"/>
    </row>
    <row r="1785" spans="1:291" x14ac:dyDescent="0.2">
      <c r="A1785" s="196"/>
      <c r="B1785" s="66"/>
      <c r="C1785" s="66"/>
      <c r="D1785" s="77"/>
      <c r="E1785" s="67"/>
      <c r="F1785" s="11"/>
      <c r="G1785" s="73"/>
      <c r="H1785" s="11"/>
      <c r="I1785" s="11"/>
      <c r="J1785" s="1"/>
      <c r="K1785" s="1"/>
      <c r="L1785" s="66"/>
      <c r="M1785" s="70"/>
      <c r="N1785" s="70"/>
      <c r="O1785" s="66"/>
      <c r="P1785" s="66"/>
      <c r="Q1785" s="74"/>
      <c r="R1785" s="75"/>
      <c r="S1785" s="66"/>
      <c r="T1785" s="10"/>
      <c r="U1785" s="74"/>
      <c r="V1785" s="74"/>
      <c r="W1785" s="70"/>
      <c r="X1785" s="66"/>
      <c r="Y1785" s="66"/>
      <c r="Z1785" s="67"/>
      <c r="AA1785" s="68"/>
      <c r="AB1785" s="11"/>
      <c r="AC1785" s="3"/>
      <c r="AD1785" s="1"/>
      <c r="AE1785" s="11"/>
      <c r="AF1785" s="5"/>
      <c r="AG1785" s="1"/>
      <c r="AH1785" s="1"/>
      <c r="AI1785" s="1"/>
      <c r="AJ1785" s="1"/>
      <c r="AK1785" s="10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5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5"/>
      <c r="HA1785" s="5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  <c r="IT1785" s="1"/>
      <c r="IU1785" s="1"/>
      <c r="IV1785" s="1"/>
      <c r="IW1785" s="1"/>
      <c r="IX1785" s="1"/>
      <c r="IY1785" s="1"/>
      <c r="IZ1785" s="1"/>
      <c r="JA1785" s="1"/>
      <c r="JB1785" s="1"/>
      <c r="JC1785" s="1"/>
      <c r="JD1785" s="1"/>
      <c r="JE1785" s="1"/>
      <c r="JF1785" s="1"/>
      <c r="JG1785" s="1"/>
      <c r="JH1785" s="1"/>
      <c r="JI1785" s="1"/>
      <c r="JJ1785" s="1"/>
      <c r="JK1785" s="1"/>
      <c r="JL1785" s="1"/>
      <c r="JM1785" s="1"/>
      <c r="JN1785" s="1"/>
      <c r="JO1785" s="1"/>
      <c r="JP1785" s="1"/>
      <c r="JQ1785" s="1"/>
      <c r="JR1785" s="1"/>
      <c r="JS1785" s="1"/>
      <c r="JT1785" s="1"/>
      <c r="JU1785" s="1"/>
      <c r="JV1785" s="1"/>
      <c r="JW1785" s="1"/>
      <c r="JX1785" s="1"/>
      <c r="JY1785" s="3"/>
      <c r="JZ1785" s="1"/>
      <c r="KA1785" s="1"/>
      <c r="KB1785" s="1"/>
      <c r="KC1785" s="1"/>
      <c r="KD1785" s="1"/>
      <c r="KE1785" s="1"/>
    </row>
    <row r="1786" spans="1:291" x14ac:dyDescent="0.2">
      <c r="A1786" s="196"/>
      <c r="B1786" s="66"/>
      <c r="C1786" s="66"/>
      <c r="D1786" s="77"/>
      <c r="E1786" s="67"/>
      <c r="F1786" s="11"/>
      <c r="G1786" s="73"/>
      <c r="H1786" s="11"/>
      <c r="I1786" s="11"/>
      <c r="J1786" s="1"/>
      <c r="K1786" s="1"/>
      <c r="L1786" s="66"/>
      <c r="M1786" s="70"/>
      <c r="N1786" s="70"/>
      <c r="O1786" s="66"/>
      <c r="P1786" s="66"/>
      <c r="Q1786" s="74"/>
      <c r="R1786" s="75"/>
      <c r="S1786" s="66"/>
      <c r="T1786" s="10"/>
      <c r="U1786" s="74"/>
      <c r="V1786" s="74"/>
      <c r="W1786" s="70"/>
      <c r="X1786" s="66"/>
      <c r="Y1786" s="66"/>
      <c r="Z1786" s="67"/>
      <c r="AA1786" s="68"/>
      <c r="AB1786" s="11"/>
      <c r="AC1786" s="3"/>
      <c r="AD1786" s="1"/>
      <c r="AE1786" s="11"/>
      <c r="AF1786" s="5"/>
      <c r="AG1786" s="1"/>
      <c r="AH1786" s="1"/>
      <c r="AI1786" s="1"/>
      <c r="AJ1786" s="1"/>
      <c r="AK1786" s="10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5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5"/>
      <c r="HA1786" s="5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  <c r="IU1786" s="1"/>
      <c r="IV1786" s="1"/>
      <c r="IW1786" s="1"/>
      <c r="IX1786" s="1"/>
      <c r="IY1786" s="1"/>
      <c r="IZ1786" s="1"/>
      <c r="JA1786" s="1"/>
      <c r="JB1786" s="1"/>
      <c r="JC1786" s="1"/>
      <c r="JD1786" s="1"/>
      <c r="JE1786" s="1"/>
      <c r="JF1786" s="1"/>
      <c r="JG1786" s="1"/>
      <c r="JH1786" s="1"/>
      <c r="JI1786" s="1"/>
      <c r="JJ1786" s="1"/>
      <c r="JK1786" s="1"/>
      <c r="JL1786" s="1"/>
      <c r="JM1786" s="1"/>
      <c r="JN1786" s="1"/>
      <c r="JO1786" s="1"/>
      <c r="JP1786" s="1"/>
      <c r="JQ1786" s="1"/>
      <c r="JR1786" s="1"/>
      <c r="JS1786" s="1"/>
      <c r="JT1786" s="1"/>
      <c r="JU1786" s="1"/>
      <c r="JV1786" s="1"/>
      <c r="JW1786" s="1"/>
      <c r="JX1786" s="1"/>
      <c r="JY1786" s="3"/>
      <c r="JZ1786" s="1"/>
      <c r="KA1786" s="1"/>
      <c r="KB1786" s="1"/>
      <c r="KC1786" s="1"/>
      <c r="KD1786" s="1"/>
      <c r="KE1786" s="1"/>
    </row>
    <row r="1787" spans="1:291" x14ac:dyDescent="0.2">
      <c r="A1787" s="196"/>
      <c r="B1787" s="66"/>
      <c r="C1787" s="66"/>
      <c r="D1787" s="77"/>
      <c r="E1787" s="67"/>
      <c r="F1787" s="11"/>
      <c r="G1787" s="73"/>
      <c r="H1787" s="11"/>
      <c r="I1787" s="11"/>
      <c r="J1787" s="1"/>
      <c r="K1787" s="1"/>
      <c r="L1787" s="66"/>
      <c r="M1787" s="70"/>
      <c r="N1787" s="70"/>
      <c r="O1787" s="66"/>
      <c r="P1787" s="66"/>
      <c r="Q1787" s="74"/>
      <c r="R1787" s="75"/>
      <c r="S1787" s="66"/>
      <c r="T1787" s="10"/>
      <c r="U1787" s="74"/>
      <c r="V1787" s="74"/>
      <c r="W1787" s="70"/>
      <c r="X1787" s="66"/>
      <c r="Y1787" s="66"/>
      <c r="Z1787" s="67"/>
      <c r="AA1787" s="68"/>
      <c r="AB1787" s="11"/>
      <c r="AC1787" s="3"/>
      <c r="AD1787" s="1"/>
      <c r="AE1787" s="11"/>
      <c r="AF1787" s="5"/>
      <c r="AG1787" s="1"/>
      <c r="AH1787" s="1"/>
      <c r="AI1787" s="1"/>
      <c r="AJ1787" s="1"/>
      <c r="AK1787" s="10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5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5"/>
      <c r="HA1787" s="5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  <c r="IT1787" s="1"/>
      <c r="IU1787" s="1"/>
      <c r="IV1787" s="1"/>
      <c r="IW1787" s="1"/>
      <c r="IX1787" s="1"/>
      <c r="IY1787" s="1"/>
      <c r="IZ1787" s="1"/>
      <c r="JA1787" s="1"/>
      <c r="JB1787" s="1"/>
      <c r="JC1787" s="1"/>
      <c r="JD1787" s="1"/>
      <c r="JE1787" s="1"/>
      <c r="JF1787" s="1"/>
      <c r="JG1787" s="1"/>
      <c r="JH1787" s="1"/>
      <c r="JI1787" s="1"/>
      <c r="JJ1787" s="1"/>
      <c r="JK1787" s="1"/>
      <c r="JL1787" s="1"/>
      <c r="JM1787" s="1"/>
      <c r="JN1787" s="1"/>
      <c r="JO1787" s="1"/>
      <c r="JP1787" s="1"/>
      <c r="JQ1787" s="1"/>
      <c r="JR1787" s="1"/>
      <c r="JS1787" s="1"/>
      <c r="JT1787" s="1"/>
      <c r="JU1787" s="1"/>
      <c r="JV1787" s="1"/>
      <c r="JW1787" s="1"/>
      <c r="JX1787" s="1"/>
      <c r="JY1787" s="3"/>
      <c r="JZ1787" s="1"/>
      <c r="KA1787" s="1"/>
      <c r="KB1787" s="1"/>
      <c r="KC1787" s="1"/>
      <c r="KD1787" s="1"/>
      <c r="KE1787" s="1"/>
    </row>
    <row r="1788" spans="1:291" x14ac:dyDescent="0.2">
      <c r="A1788" s="196"/>
      <c r="B1788" s="66"/>
      <c r="C1788" s="66"/>
      <c r="D1788" s="77"/>
      <c r="E1788" s="67"/>
      <c r="F1788" s="11"/>
      <c r="G1788" s="73"/>
      <c r="H1788" s="11"/>
      <c r="I1788" s="11"/>
      <c r="J1788" s="1"/>
      <c r="K1788" s="1"/>
      <c r="L1788" s="66"/>
      <c r="M1788" s="70"/>
      <c r="N1788" s="70"/>
      <c r="O1788" s="66"/>
      <c r="P1788" s="66"/>
      <c r="Q1788" s="74"/>
      <c r="R1788" s="75"/>
      <c r="S1788" s="66"/>
      <c r="T1788" s="10"/>
      <c r="U1788" s="74"/>
      <c r="V1788" s="74"/>
      <c r="W1788" s="70"/>
      <c r="X1788" s="66"/>
      <c r="Y1788" s="66"/>
      <c r="Z1788" s="67"/>
      <c r="AA1788" s="68"/>
      <c r="AB1788" s="11"/>
      <c r="AC1788" s="3"/>
      <c r="AD1788" s="1"/>
      <c r="AE1788" s="11"/>
      <c r="AF1788" s="5"/>
      <c r="AG1788" s="1"/>
      <c r="AH1788" s="1"/>
      <c r="AI1788" s="1"/>
      <c r="AJ1788" s="1"/>
      <c r="AK1788" s="10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5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5"/>
      <c r="HA1788" s="5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  <c r="IT1788" s="1"/>
      <c r="IU1788" s="1"/>
      <c r="IV1788" s="1"/>
      <c r="IW1788" s="1"/>
      <c r="IX1788" s="1"/>
      <c r="IY1788" s="1"/>
      <c r="IZ1788" s="1"/>
      <c r="JA1788" s="1"/>
      <c r="JB1788" s="1"/>
      <c r="JC1788" s="1"/>
      <c r="JD1788" s="1"/>
      <c r="JE1788" s="1"/>
      <c r="JF1788" s="1"/>
      <c r="JG1788" s="1"/>
      <c r="JH1788" s="1"/>
      <c r="JI1788" s="1"/>
      <c r="JJ1788" s="1"/>
      <c r="JK1788" s="1"/>
      <c r="JL1788" s="1"/>
      <c r="JM1788" s="1"/>
      <c r="JN1788" s="1"/>
      <c r="JO1788" s="1"/>
      <c r="JP1788" s="1"/>
      <c r="JQ1788" s="1"/>
      <c r="JR1788" s="1"/>
      <c r="JS1788" s="1"/>
      <c r="JT1788" s="1"/>
      <c r="JU1788" s="1"/>
      <c r="JV1788" s="1"/>
      <c r="JW1788" s="1"/>
      <c r="JX1788" s="1"/>
      <c r="JY1788" s="3"/>
      <c r="JZ1788" s="1"/>
      <c r="KA1788" s="1"/>
      <c r="KB1788" s="1"/>
      <c r="KC1788" s="1"/>
      <c r="KD1788" s="1"/>
      <c r="KE1788" s="1"/>
    </row>
    <row r="1789" spans="1:291" x14ac:dyDescent="0.2">
      <c r="A1789" s="196"/>
      <c r="B1789" s="66"/>
      <c r="C1789" s="66"/>
      <c r="D1789" s="77"/>
      <c r="E1789" s="67"/>
      <c r="F1789" s="11"/>
      <c r="G1789" s="73"/>
      <c r="H1789" s="11"/>
      <c r="I1789" s="11"/>
      <c r="J1789" s="1"/>
      <c r="K1789" s="1"/>
      <c r="L1789" s="66"/>
      <c r="M1789" s="70"/>
      <c r="N1789" s="70"/>
      <c r="O1789" s="66"/>
      <c r="P1789" s="66"/>
      <c r="Q1789" s="74"/>
      <c r="R1789" s="75"/>
      <c r="S1789" s="66"/>
      <c r="T1789" s="10"/>
      <c r="U1789" s="74"/>
      <c r="V1789" s="74"/>
      <c r="W1789" s="70"/>
      <c r="X1789" s="66"/>
      <c r="Y1789" s="66"/>
      <c r="Z1789" s="67"/>
      <c r="AA1789" s="68"/>
      <c r="AB1789" s="11"/>
      <c r="AC1789" s="3"/>
      <c r="AD1789" s="1"/>
      <c r="AE1789" s="11"/>
      <c r="AF1789" s="5"/>
      <c r="AG1789" s="1"/>
      <c r="AH1789" s="1"/>
      <c r="AI1789" s="1"/>
      <c r="AJ1789" s="1"/>
      <c r="AK1789" s="10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5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5"/>
      <c r="HA1789" s="5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  <c r="IU1789" s="1"/>
      <c r="IV1789" s="1"/>
      <c r="IW1789" s="1"/>
      <c r="IX1789" s="1"/>
      <c r="IY1789" s="1"/>
      <c r="IZ1789" s="1"/>
      <c r="JA1789" s="1"/>
      <c r="JB1789" s="1"/>
      <c r="JC1789" s="1"/>
      <c r="JD1789" s="1"/>
      <c r="JE1789" s="1"/>
      <c r="JF1789" s="1"/>
      <c r="JG1789" s="1"/>
      <c r="JH1789" s="1"/>
      <c r="JI1789" s="1"/>
      <c r="JJ1789" s="1"/>
      <c r="JK1789" s="1"/>
      <c r="JL1789" s="1"/>
      <c r="JM1789" s="1"/>
      <c r="JN1789" s="1"/>
      <c r="JO1789" s="1"/>
      <c r="JP1789" s="1"/>
      <c r="JQ1789" s="1"/>
      <c r="JR1789" s="1"/>
      <c r="JS1789" s="1"/>
      <c r="JT1789" s="1"/>
      <c r="JU1789" s="1"/>
      <c r="JV1789" s="1"/>
      <c r="JW1789" s="1"/>
      <c r="JX1789" s="1"/>
      <c r="JY1789" s="3"/>
      <c r="JZ1789" s="1"/>
      <c r="KA1789" s="1"/>
      <c r="KB1789" s="1"/>
      <c r="KC1789" s="1"/>
      <c r="KD1789" s="1"/>
      <c r="KE1789" s="1"/>
    </row>
    <row r="1790" spans="1:291" x14ac:dyDescent="0.2">
      <c r="A1790" s="196"/>
      <c r="B1790" s="66"/>
      <c r="C1790" s="66"/>
      <c r="D1790" s="77"/>
      <c r="E1790" s="67"/>
      <c r="F1790" s="11"/>
      <c r="G1790" s="73"/>
      <c r="H1790" s="11"/>
      <c r="I1790" s="11"/>
      <c r="J1790" s="1"/>
      <c r="K1790" s="1"/>
      <c r="L1790" s="66"/>
      <c r="M1790" s="70"/>
      <c r="N1790" s="70"/>
      <c r="O1790" s="66"/>
      <c r="P1790" s="66"/>
      <c r="Q1790" s="74"/>
      <c r="R1790" s="75"/>
      <c r="S1790" s="66"/>
      <c r="T1790" s="10"/>
      <c r="U1790" s="74"/>
      <c r="V1790" s="74"/>
      <c r="W1790" s="70"/>
      <c r="X1790" s="66"/>
      <c r="Y1790" s="66"/>
      <c r="Z1790" s="67"/>
      <c r="AA1790" s="68"/>
      <c r="AB1790" s="11"/>
      <c r="AC1790" s="3"/>
      <c r="AD1790" s="1"/>
      <c r="AE1790" s="11"/>
      <c r="AF1790" s="5"/>
      <c r="AG1790" s="1"/>
      <c r="AH1790" s="1"/>
      <c r="AI1790" s="1"/>
      <c r="AJ1790" s="1"/>
      <c r="AK1790" s="10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5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5"/>
      <c r="HA1790" s="5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  <c r="IU1790" s="1"/>
      <c r="IV1790" s="1"/>
      <c r="IW1790" s="1"/>
      <c r="IX1790" s="1"/>
      <c r="IY1790" s="1"/>
      <c r="IZ1790" s="1"/>
      <c r="JA1790" s="1"/>
      <c r="JB1790" s="1"/>
      <c r="JC1790" s="1"/>
      <c r="JD1790" s="1"/>
      <c r="JE1790" s="1"/>
      <c r="JF1790" s="1"/>
      <c r="JG1790" s="1"/>
      <c r="JH1790" s="1"/>
      <c r="JI1790" s="1"/>
      <c r="JJ1790" s="1"/>
      <c r="JK1790" s="1"/>
      <c r="JL1790" s="1"/>
      <c r="JM1790" s="1"/>
      <c r="JN1790" s="1"/>
      <c r="JO1790" s="1"/>
      <c r="JP1790" s="1"/>
      <c r="JQ1790" s="1"/>
      <c r="JR1790" s="1"/>
      <c r="JS1790" s="1"/>
      <c r="JT1790" s="1"/>
      <c r="JU1790" s="1"/>
      <c r="JV1790" s="1"/>
      <c r="JW1790" s="1"/>
      <c r="JX1790" s="1"/>
      <c r="JY1790" s="3"/>
      <c r="JZ1790" s="1"/>
      <c r="KA1790" s="1"/>
      <c r="KB1790" s="1"/>
      <c r="KC1790" s="1"/>
      <c r="KD1790" s="1"/>
      <c r="KE1790" s="1"/>
    </row>
    <row r="1791" spans="1:291" x14ac:dyDescent="0.2">
      <c r="A1791" s="196"/>
      <c r="B1791" s="66"/>
      <c r="C1791" s="66"/>
      <c r="D1791" s="77"/>
      <c r="E1791" s="67"/>
      <c r="F1791" s="11"/>
      <c r="G1791" s="73"/>
      <c r="H1791" s="11"/>
      <c r="I1791" s="11"/>
      <c r="J1791" s="1"/>
      <c r="K1791" s="1"/>
      <c r="L1791" s="66"/>
      <c r="M1791" s="70"/>
      <c r="N1791" s="70"/>
      <c r="O1791" s="66"/>
      <c r="P1791" s="66"/>
      <c r="Q1791" s="74"/>
      <c r="R1791" s="75"/>
      <c r="S1791" s="66"/>
      <c r="T1791" s="10"/>
      <c r="U1791" s="74"/>
      <c r="V1791" s="74"/>
      <c r="W1791" s="70"/>
      <c r="X1791" s="66"/>
      <c r="Y1791" s="66"/>
      <c r="Z1791" s="67"/>
      <c r="AA1791" s="68"/>
      <c r="AB1791" s="11"/>
      <c r="AC1791" s="3"/>
      <c r="AD1791" s="1"/>
      <c r="AE1791" s="11"/>
      <c r="AF1791" s="5"/>
      <c r="AG1791" s="1"/>
      <c r="AH1791" s="1"/>
      <c r="AI1791" s="1"/>
      <c r="AJ1791" s="1"/>
      <c r="AK1791" s="10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5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5"/>
      <c r="HA1791" s="5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  <c r="IT1791" s="1"/>
      <c r="IU1791" s="1"/>
      <c r="IV1791" s="1"/>
      <c r="IW1791" s="1"/>
      <c r="IX1791" s="1"/>
      <c r="IY1791" s="1"/>
      <c r="IZ1791" s="1"/>
      <c r="JA1791" s="1"/>
      <c r="JB1791" s="1"/>
      <c r="JC1791" s="1"/>
      <c r="JD1791" s="1"/>
      <c r="JE1791" s="1"/>
      <c r="JF1791" s="1"/>
      <c r="JG1791" s="1"/>
      <c r="JH1791" s="1"/>
      <c r="JI1791" s="1"/>
      <c r="JJ1791" s="1"/>
      <c r="JK1791" s="1"/>
      <c r="JL1791" s="1"/>
      <c r="JM1791" s="1"/>
      <c r="JN1791" s="1"/>
      <c r="JO1791" s="1"/>
      <c r="JP1791" s="1"/>
      <c r="JQ1791" s="1"/>
      <c r="JR1791" s="1"/>
      <c r="JS1791" s="1"/>
      <c r="JT1791" s="1"/>
      <c r="JU1791" s="1"/>
      <c r="JV1791" s="1"/>
      <c r="JW1791" s="1"/>
      <c r="JX1791" s="1"/>
      <c r="JY1791" s="3"/>
      <c r="JZ1791" s="1"/>
      <c r="KA1791" s="1"/>
      <c r="KB1791" s="1"/>
      <c r="KC1791" s="1"/>
      <c r="KD1791" s="1"/>
      <c r="KE1791" s="1"/>
    </row>
    <row r="1792" spans="1:291" x14ac:dyDescent="0.2">
      <c r="A1792" s="196"/>
      <c r="B1792" s="66"/>
      <c r="C1792" s="66"/>
      <c r="D1792" s="77"/>
      <c r="E1792" s="67"/>
      <c r="F1792" s="11"/>
      <c r="G1792" s="73"/>
      <c r="H1792" s="11"/>
      <c r="I1792" s="11"/>
      <c r="J1792" s="1"/>
      <c r="K1792" s="1"/>
      <c r="L1792" s="66"/>
      <c r="M1792" s="70"/>
      <c r="N1792" s="70"/>
      <c r="O1792" s="66"/>
      <c r="P1792" s="66"/>
      <c r="Q1792" s="74"/>
      <c r="R1792" s="75"/>
      <c r="S1792" s="66"/>
      <c r="T1792" s="10"/>
      <c r="U1792" s="74"/>
      <c r="V1792" s="74"/>
      <c r="W1792" s="70"/>
      <c r="X1792" s="66"/>
      <c r="Y1792" s="66"/>
      <c r="Z1792" s="67"/>
      <c r="AA1792" s="68"/>
      <c r="AB1792" s="11"/>
      <c r="AC1792" s="3"/>
      <c r="AD1792" s="1"/>
      <c r="AE1792" s="11"/>
      <c r="AF1792" s="5"/>
      <c r="AG1792" s="1"/>
      <c r="AH1792" s="1"/>
      <c r="AI1792" s="1"/>
      <c r="AJ1792" s="1"/>
      <c r="AK1792" s="10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5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5"/>
      <c r="HA1792" s="5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  <c r="IT1792" s="1"/>
      <c r="IU1792" s="1"/>
      <c r="IV1792" s="1"/>
      <c r="IW1792" s="1"/>
      <c r="IX1792" s="1"/>
      <c r="IY1792" s="1"/>
      <c r="IZ1792" s="1"/>
      <c r="JA1792" s="1"/>
      <c r="JB1792" s="1"/>
      <c r="JC1792" s="1"/>
      <c r="JD1792" s="1"/>
      <c r="JE1792" s="1"/>
      <c r="JF1792" s="1"/>
      <c r="JG1792" s="1"/>
      <c r="JH1792" s="1"/>
      <c r="JI1792" s="1"/>
      <c r="JJ1792" s="1"/>
      <c r="JK1792" s="1"/>
      <c r="JL1792" s="1"/>
      <c r="JM1792" s="1"/>
      <c r="JN1792" s="1"/>
      <c r="JO1792" s="1"/>
      <c r="JP1792" s="1"/>
      <c r="JQ1792" s="1"/>
      <c r="JR1792" s="1"/>
      <c r="JS1792" s="1"/>
      <c r="JT1792" s="1"/>
      <c r="JU1792" s="1"/>
      <c r="JV1792" s="1"/>
      <c r="JW1792" s="1"/>
      <c r="JX1792" s="1"/>
      <c r="JY1792" s="3"/>
      <c r="JZ1792" s="1"/>
      <c r="KA1792" s="1"/>
      <c r="KB1792" s="1"/>
      <c r="KC1792" s="1"/>
      <c r="KD1792" s="1"/>
      <c r="KE1792" s="1"/>
    </row>
    <row r="1793" spans="1:291" x14ac:dyDescent="0.2">
      <c r="A1793" s="196"/>
      <c r="B1793" s="66"/>
      <c r="C1793" s="66"/>
      <c r="D1793" s="77"/>
      <c r="E1793" s="67"/>
      <c r="F1793" s="11"/>
      <c r="G1793" s="73"/>
      <c r="H1793" s="11"/>
      <c r="I1793" s="11"/>
      <c r="J1793" s="1"/>
      <c r="K1793" s="1"/>
      <c r="L1793" s="66"/>
      <c r="M1793" s="70"/>
      <c r="N1793" s="70"/>
      <c r="O1793" s="66"/>
      <c r="P1793" s="66"/>
      <c r="Q1793" s="74"/>
      <c r="R1793" s="75"/>
      <c r="S1793" s="66"/>
      <c r="T1793" s="10"/>
      <c r="U1793" s="74"/>
      <c r="V1793" s="74"/>
      <c r="W1793" s="70"/>
      <c r="X1793" s="66"/>
      <c r="Y1793" s="66"/>
      <c r="Z1793" s="67"/>
      <c r="AA1793" s="68"/>
      <c r="AB1793" s="11"/>
      <c r="AC1793" s="3"/>
      <c r="AD1793" s="1"/>
      <c r="AE1793" s="11"/>
      <c r="AF1793" s="5"/>
      <c r="AG1793" s="1"/>
      <c r="AH1793" s="1"/>
      <c r="AI1793" s="1"/>
      <c r="AJ1793" s="1"/>
      <c r="AK1793" s="10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5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5"/>
      <c r="HA1793" s="5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  <c r="IT1793" s="1"/>
      <c r="IU1793" s="1"/>
      <c r="IV1793" s="1"/>
      <c r="IW1793" s="1"/>
      <c r="IX1793" s="1"/>
      <c r="IY1793" s="1"/>
      <c r="IZ1793" s="1"/>
      <c r="JA1793" s="1"/>
      <c r="JB1793" s="1"/>
      <c r="JC1793" s="1"/>
      <c r="JD1793" s="1"/>
      <c r="JE1793" s="1"/>
      <c r="JF1793" s="1"/>
      <c r="JG1793" s="1"/>
      <c r="JH1793" s="1"/>
      <c r="JI1793" s="1"/>
      <c r="JJ1793" s="1"/>
      <c r="JK1793" s="1"/>
      <c r="JL1793" s="1"/>
      <c r="JM1793" s="1"/>
      <c r="JN1793" s="1"/>
      <c r="JO1793" s="1"/>
      <c r="JP1793" s="1"/>
      <c r="JQ1793" s="1"/>
      <c r="JR1793" s="1"/>
      <c r="JS1793" s="1"/>
      <c r="JT1793" s="1"/>
      <c r="JU1793" s="1"/>
      <c r="JV1793" s="1"/>
      <c r="JW1793" s="1"/>
      <c r="JX1793" s="1"/>
      <c r="JY1793" s="3"/>
      <c r="JZ1793" s="1"/>
      <c r="KA1793" s="1"/>
      <c r="KB1793" s="1"/>
      <c r="KC1793" s="1"/>
      <c r="KD1793" s="1"/>
      <c r="KE1793" s="1"/>
    </row>
    <row r="1794" spans="1:291" x14ac:dyDescent="0.2">
      <c r="A1794" s="196"/>
      <c r="B1794" s="66"/>
      <c r="C1794" s="66"/>
      <c r="D1794" s="77"/>
      <c r="E1794" s="67"/>
      <c r="F1794" s="11"/>
      <c r="G1794" s="73"/>
      <c r="H1794" s="11"/>
      <c r="I1794" s="11"/>
      <c r="J1794" s="1"/>
      <c r="K1794" s="1"/>
      <c r="L1794" s="66"/>
      <c r="M1794" s="70"/>
      <c r="N1794" s="70"/>
      <c r="O1794" s="66"/>
      <c r="P1794" s="66"/>
      <c r="Q1794" s="74"/>
      <c r="R1794" s="75"/>
      <c r="S1794" s="66"/>
      <c r="T1794" s="10"/>
      <c r="U1794" s="74"/>
      <c r="V1794" s="74"/>
      <c r="W1794" s="70"/>
      <c r="X1794" s="66"/>
      <c r="Y1794" s="66"/>
      <c r="Z1794" s="67"/>
      <c r="AA1794" s="68"/>
      <c r="AB1794" s="11"/>
      <c r="AC1794" s="3"/>
      <c r="AD1794" s="1"/>
      <c r="AE1794" s="11"/>
      <c r="AF1794" s="5"/>
      <c r="AG1794" s="1"/>
      <c r="AH1794" s="1"/>
      <c r="AI1794" s="1"/>
      <c r="AJ1794" s="1"/>
      <c r="AK1794" s="10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5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5"/>
      <c r="HA1794" s="5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  <c r="IT1794" s="1"/>
      <c r="IU1794" s="1"/>
      <c r="IV1794" s="1"/>
      <c r="IW1794" s="1"/>
      <c r="IX1794" s="1"/>
      <c r="IY1794" s="1"/>
      <c r="IZ1794" s="1"/>
      <c r="JA1794" s="1"/>
      <c r="JB1794" s="1"/>
      <c r="JC1794" s="1"/>
      <c r="JD1794" s="1"/>
      <c r="JE1794" s="1"/>
      <c r="JF1794" s="1"/>
      <c r="JG1794" s="1"/>
      <c r="JH1794" s="1"/>
      <c r="JI1794" s="1"/>
      <c r="JJ1794" s="1"/>
      <c r="JK1794" s="1"/>
      <c r="JL1794" s="1"/>
      <c r="JM1794" s="1"/>
      <c r="JN1794" s="1"/>
      <c r="JO1794" s="1"/>
      <c r="JP1794" s="1"/>
      <c r="JQ1794" s="1"/>
      <c r="JR1794" s="1"/>
      <c r="JS1794" s="1"/>
      <c r="JT1794" s="1"/>
      <c r="JU1794" s="1"/>
      <c r="JV1794" s="1"/>
      <c r="JW1794" s="1"/>
      <c r="JX1794" s="1"/>
      <c r="JY1794" s="3"/>
      <c r="JZ1794" s="1"/>
      <c r="KA1794" s="1"/>
      <c r="KB1794" s="1"/>
      <c r="KC1794" s="1"/>
      <c r="KD1794" s="1"/>
      <c r="KE1794" s="1"/>
    </row>
    <row r="1795" spans="1:291" x14ac:dyDescent="0.2">
      <c r="A1795" s="196"/>
      <c r="B1795" s="66"/>
      <c r="C1795" s="66"/>
      <c r="D1795" s="77"/>
      <c r="E1795" s="67"/>
      <c r="F1795" s="11"/>
      <c r="G1795" s="73"/>
      <c r="H1795" s="11"/>
      <c r="I1795" s="11"/>
      <c r="J1795" s="1"/>
      <c r="K1795" s="1"/>
      <c r="L1795" s="66"/>
      <c r="M1795" s="70"/>
      <c r="N1795" s="70"/>
      <c r="O1795" s="66"/>
      <c r="P1795" s="66"/>
      <c r="Q1795" s="74"/>
      <c r="R1795" s="75"/>
      <c r="S1795" s="66"/>
      <c r="T1795" s="10"/>
      <c r="U1795" s="74"/>
      <c r="V1795" s="74"/>
      <c r="W1795" s="70"/>
      <c r="X1795" s="66"/>
      <c r="Y1795" s="66"/>
      <c r="Z1795" s="67"/>
      <c r="AA1795" s="68"/>
      <c r="AB1795" s="11"/>
      <c r="AC1795" s="3"/>
      <c r="AD1795" s="1"/>
      <c r="AE1795" s="11"/>
      <c r="AF1795" s="5"/>
      <c r="AG1795" s="1"/>
      <c r="AH1795" s="1"/>
      <c r="AI1795" s="1"/>
      <c r="AJ1795" s="1"/>
      <c r="AK1795" s="10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5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5"/>
      <c r="HA1795" s="5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  <c r="IT1795" s="1"/>
      <c r="IU1795" s="1"/>
      <c r="IV1795" s="1"/>
      <c r="IW1795" s="1"/>
      <c r="IX1795" s="1"/>
      <c r="IY1795" s="1"/>
      <c r="IZ1795" s="1"/>
      <c r="JA1795" s="1"/>
      <c r="JB1795" s="1"/>
      <c r="JC1795" s="1"/>
      <c r="JD1795" s="1"/>
      <c r="JE1795" s="1"/>
      <c r="JF1795" s="1"/>
      <c r="JG1795" s="1"/>
      <c r="JH1795" s="1"/>
      <c r="JI1795" s="1"/>
      <c r="JJ1795" s="1"/>
      <c r="JK1795" s="1"/>
      <c r="JL1795" s="1"/>
      <c r="JM1795" s="1"/>
      <c r="JN1795" s="1"/>
      <c r="JO1795" s="1"/>
      <c r="JP1795" s="1"/>
      <c r="JQ1795" s="1"/>
      <c r="JR1795" s="1"/>
      <c r="JS1795" s="1"/>
      <c r="JT1795" s="1"/>
      <c r="JU1795" s="1"/>
      <c r="JV1795" s="1"/>
      <c r="JW1795" s="1"/>
      <c r="JX1795" s="1"/>
      <c r="JY1795" s="3"/>
      <c r="JZ1795" s="1"/>
      <c r="KA1795" s="1"/>
      <c r="KB1795" s="1"/>
      <c r="KC1795" s="1"/>
      <c r="KD1795" s="1"/>
      <c r="KE1795" s="1"/>
    </row>
    <row r="1796" spans="1:291" x14ac:dyDescent="0.2">
      <c r="A1796" s="196"/>
      <c r="B1796" s="66"/>
      <c r="C1796" s="66"/>
      <c r="D1796" s="77"/>
      <c r="E1796" s="67"/>
      <c r="F1796" s="11"/>
      <c r="G1796" s="73"/>
      <c r="H1796" s="11"/>
      <c r="I1796" s="11"/>
      <c r="J1796" s="1"/>
      <c r="K1796" s="1"/>
      <c r="L1796" s="66"/>
      <c r="M1796" s="70"/>
      <c r="N1796" s="70"/>
      <c r="O1796" s="66"/>
      <c r="P1796" s="66"/>
      <c r="Q1796" s="74"/>
      <c r="R1796" s="75"/>
      <c r="S1796" s="66"/>
      <c r="T1796" s="10"/>
      <c r="U1796" s="74"/>
      <c r="V1796" s="74"/>
      <c r="W1796" s="70"/>
      <c r="X1796" s="66"/>
      <c r="Y1796" s="66"/>
      <c r="Z1796" s="67"/>
      <c r="AA1796" s="68"/>
      <c r="AB1796" s="11"/>
      <c r="AC1796" s="3"/>
      <c r="AD1796" s="1"/>
      <c r="AE1796" s="11"/>
      <c r="AF1796" s="5"/>
      <c r="AG1796" s="1"/>
      <c r="AH1796" s="1"/>
      <c r="AI1796" s="1"/>
      <c r="AJ1796" s="1"/>
      <c r="AK1796" s="10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5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5"/>
      <c r="HA1796" s="5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  <c r="IU1796" s="1"/>
      <c r="IV1796" s="1"/>
      <c r="IW1796" s="1"/>
      <c r="IX1796" s="1"/>
      <c r="IY1796" s="1"/>
      <c r="IZ1796" s="1"/>
      <c r="JA1796" s="1"/>
      <c r="JB1796" s="1"/>
      <c r="JC1796" s="1"/>
      <c r="JD1796" s="1"/>
      <c r="JE1796" s="1"/>
      <c r="JF1796" s="1"/>
      <c r="JG1796" s="1"/>
      <c r="JH1796" s="1"/>
      <c r="JI1796" s="1"/>
      <c r="JJ1796" s="1"/>
      <c r="JK1796" s="1"/>
      <c r="JL1796" s="1"/>
      <c r="JM1796" s="1"/>
      <c r="JN1796" s="1"/>
      <c r="JO1796" s="1"/>
      <c r="JP1796" s="1"/>
      <c r="JQ1796" s="1"/>
      <c r="JR1796" s="1"/>
      <c r="JS1796" s="1"/>
      <c r="JT1796" s="1"/>
      <c r="JU1796" s="1"/>
      <c r="JV1796" s="1"/>
      <c r="JW1796" s="1"/>
      <c r="JX1796" s="1"/>
      <c r="JY1796" s="3"/>
      <c r="JZ1796" s="1"/>
      <c r="KA1796" s="1"/>
      <c r="KB1796" s="1"/>
      <c r="KC1796" s="1"/>
      <c r="KD1796" s="1"/>
      <c r="KE1796" s="1"/>
    </row>
    <row r="1797" spans="1:291" x14ac:dyDescent="0.2">
      <c r="A1797" s="196"/>
      <c r="B1797" s="66"/>
      <c r="C1797" s="66"/>
      <c r="D1797" s="77"/>
      <c r="E1797" s="67"/>
      <c r="F1797" s="11"/>
      <c r="G1797" s="73"/>
      <c r="H1797" s="11"/>
      <c r="I1797" s="11"/>
      <c r="J1797" s="1"/>
      <c r="K1797" s="1"/>
      <c r="L1797" s="66"/>
      <c r="M1797" s="70"/>
      <c r="N1797" s="70"/>
      <c r="O1797" s="66"/>
      <c r="P1797" s="66"/>
      <c r="Q1797" s="74"/>
      <c r="R1797" s="75"/>
      <c r="S1797" s="66"/>
      <c r="T1797" s="10"/>
      <c r="U1797" s="74"/>
      <c r="V1797" s="74"/>
      <c r="W1797" s="70"/>
      <c r="X1797" s="66"/>
      <c r="Y1797" s="66"/>
      <c r="Z1797" s="67"/>
      <c r="AA1797" s="68"/>
      <c r="AB1797" s="11"/>
      <c r="AC1797" s="3"/>
      <c r="AD1797" s="1"/>
      <c r="AE1797" s="11"/>
      <c r="AF1797" s="5"/>
      <c r="AG1797" s="1"/>
      <c r="AH1797" s="1"/>
      <c r="AI1797" s="1"/>
      <c r="AJ1797" s="1"/>
      <c r="AK1797" s="10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5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5"/>
      <c r="HA1797" s="5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  <c r="IR1797" s="1"/>
      <c r="IS1797" s="1"/>
      <c r="IT1797" s="1"/>
      <c r="IU1797" s="1"/>
      <c r="IV1797" s="1"/>
      <c r="IW1797" s="1"/>
      <c r="IX1797" s="1"/>
      <c r="IY1797" s="1"/>
      <c r="IZ1797" s="1"/>
      <c r="JA1797" s="1"/>
      <c r="JB1797" s="1"/>
      <c r="JC1797" s="1"/>
      <c r="JD1797" s="1"/>
      <c r="JE1797" s="1"/>
      <c r="JF1797" s="1"/>
      <c r="JG1797" s="1"/>
      <c r="JH1797" s="1"/>
      <c r="JI1797" s="1"/>
      <c r="JJ1797" s="1"/>
      <c r="JK1797" s="1"/>
      <c r="JL1797" s="1"/>
      <c r="JM1797" s="1"/>
      <c r="JN1797" s="1"/>
      <c r="JO1797" s="1"/>
      <c r="JP1797" s="1"/>
      <c r="JQ1797" s="1"/>
      <c r="JR1797" s="1"/>
      <c r="JS1797" s="1"/>
      <c r="JT1797" s="1"/>
      <c r="JU1797" s="1"/>
      <c r="JV1797" s="1"/>
      <c r="JW1797" s="1"/>
      <c r="JX1797" s="1"/>
      <c r="JY1797" s="3"/>
      <c r="JZ1797" s="1"/>
      <c r="KA1797" s="1"/>
      <c r="KB1797" s="1"/>
      <c r="KC1797" s="1"/>
      <c r="KD1797" s="1"/>
      <c r="KE1797" s="1"/>
    </row>
    <row r="1798" spans="1:291" x14ac:dyDescent="0.2">
      <c r="A1798" s="196"/>
      <c r="B1798" s="66"/>
      <c r="C1798" s="66"/>
      <c r="D1798" s="77"/>
      <c r="E1798" s="67"/>
      <c r="F1798" s="11"/>
      <c r="G1798" s="73"/>
      <c r="H1798" s="11"/>
      <c r="I1798" s="11"/>
      <c r="J1798" s="1"/>
      <c r="K1798" s="1"/>
      <c r="L1798" s="66"/>
      <c r="M1798" s="70"/>
      <c r="N1798" s="70"/>
      <c r="O1798" s="66"/>
      <c r="P1798" s="66"/>
      <c r="Q1798" s="74"/>
      <c r="R1798" s="75"/>
      <c r="S1798" s="66"/>
      <c r="T1798" s="10"/>
      <c r="U1798" s="74"/>
      <c r="V1798" s="74"/>
      <c r="W1798" s="70"/>
      <c r="X1798" s="66"/>
      <c r="Y1798" s="66"/>
      <c r="Z1798" s="67"/>
      <c r="AA1798" s="68"/>
      <c r="AB1798" s="11"/>
      <c r="AC1798" s="3"/>
      <c r="AD1798" s="1"/>
      <c r="AE1798" s="11"/>
      <c r="AF1798" s="5"/>
      <c r="AG1798" s="1"/>
      <c r="AH1798" s="1"/>
      <c r="AI1798" s="1"/>
      <c r="AJ1798" s="1"/>
      <c r="AK1798" s="10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5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5"/>
      <c r="HA1798" s="5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  <c r="IU1798" s="1"/>
      <c r="IV1798" s="1"/>
      <c r="IW1798" s="1"/>
      <c r="IX1798" s="1"/>
      <c r="IY1798" s="1"/>
      <c r="IZ1798" s="1"/>
      <c r="JA1798" s="1"/>
      <c r="JB1798" s="1"/>
      <c r="JC1798" s="1"/>
      <c r="JD1798" s="1"/>
      <c r="JE1798" s="1"/>
      <c r="JF1798" s="1"/>
      <c r="JG1798" s="1"/>
      <c r="JH1798" s="1"/>
      <c r="JI1798" s="1"/>
      <c r="JJ1798" s="1"/>
      <c r="JK1798" s="1"/>
      <c r="JL1798" s="1"/>
      <c r="JM1798" s="1"/>
      <c r="JN1798" s="1"/>
      <c r="JO1798" s="1"/>
      <c r="JP1798" s="1"/>
      <c r="JQ1798" s="1"/>
      <c r="JR1798" s="1"/>
      <c r="JS1798" s="1"/>
      <c r="JT1798" s="1"/>
      <c r="JU1798" s="1"/>
      <c r="JV1798" s="1"/>
      <c r="JW1798" s="1"/>
      <c r="JX1798" s="1"/>
      <c r="JY1798" s="3"/>
      <c r="JZ1798" s="1"/>
      <c r="KA1798" s="1"/>
      <c r="KB1798" s="1"/>
      <c r="KC1798" s="1"/>
      <c r="KD1798" s="1"/>
      <c r="KE1798" s="1"/>
    </row>
    <row r="1799" spans="1:291" x14ac:dyDescent="0.2">
      <c r="A1799" s="196"/>
      <c r="B1799" s="66"/>
      <c r="C1799" s="66"/>
      <c r="D1799" s="77"/>
      <c r="E1799" s="67"/>
      <c r="F1799" s="11"/>
      <c r="G1799" s="73"/>
      <c r="H1799" s="11"/>
      <c r="I1799" s="11"/>
      <c r="J1799" s="1"/>
      <c r="K1799" s="1"/>
      <c r="L1799" s="66"/>
      <c r="M1799" s="70"/>
      <c r="N1799" s="70"/>
      <c r="O1799" s="66"/>
      <c r="P1799" s="66"/>
      <c r="Q1799" s="74"/>
      <c r="R1799" s="75"/>
      <c r="S1799" s="66"/>
      <c r="T1799" s="10"/>
      <c r="U1799" s="74"/>
      <c r="V1799" s="74"/>
      <c r="W1799" s="70"/>
      <c r="X1799" s="66"/>
      <c r="Y1799" s="66"/>
      <c r="Z1799" s="67"/>
      <c r="AA1799" s="68"/>
      <c r="AB1799" s="11"/>
      <c r="AC1799" s="3"/>
      <c r="AD1799" s="1"/>
      <c r="AE1799" s="11"/>
      <c r="AF1799" s="5"/>
      <c r="AG1799" s="1"/>
      <c r="AH1799" s="1"/>
      <c r="AI1799" s="1"/>
      <c r="AJ1799" s="1"/>
      <c r="AK1799" s="10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5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5"/>
      <c r="HA1799" s="5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  <c r="IT1799" s="1"/>
      <c r="IU1799" s="1"/>
      <c r="IV1799" s="1"/>
      <c r="IW1799" s="1"/>
      <c r="IX1799" s="1"/>
      <c r="IY1799" s="1"/>
      <c r="IZ1799" s="1"/>
      <c r="JA1799" s="1"/>
      <c r="JB1799" s="1"/>
      <c r="JC1799" s="1"/>
      <c r="JD1799" s="1"/>
      <c r="JE1799" s="1"/>
      <c r="JF1799" s="1"/>
      <c r="JG1799" s="1"/>
      <c r="JH1799" s="1"/>
      <c r="JI1799" s="1"/>
      <c r="JJ1799" s="1"/>
      <c r="JK1799" s="1"/>
      <c r="JL1799" s="1"/>
      <c r="JM1799" s="1"/>
      <c r="JN1799" s="1"/>
      <c r="JO1799" s="1"/>
      <c r="JP1799" s="1"/>
      <c r="JQ1799" s="1"/>
      <c r="JR1799" s="1"/>
      <c r="JS1799" s="1"/>
      <c r="JT1799" s="1"/>
      <c r="JU1799" s="1"/>
      <c r="JV1799" s="1"/>
      <c r="JW1799" s="1"/>
      <c r="JX1799" s="1"/>
      <c r="JY1799" s="3"/>
      <c r="JZ1799" s="1"/>
      <c r="KA1799" s="1"/>
      <c r="KB1799" s="1"/>
      <c r="KC1799" s="1"/>
      <c r="KD1799" s="1"/>
      <c r="KE1799" s="1"/>
    </row>
    <row r="1800" spans="1:291" x14ac:dyDescent="0.2">
      <c r="A1800" s="196"/>
      <c r="B1800" s="66"/>
      <c r="C1800" s="66"/>
      <c r="D1800" s="77"/>
      <c r="E1800" s="67"/>
      <c r="F1800" s="11"/>
      <c r="G1800" s="73"/>
      <c r="H1800" s="11"/>
      <c r="I1800" s="11"/>
      <c r="J1800" s="1"/>
      <c r="K1800" s="1"/>
      <c r="L1800" s="66"/>
      <c r="M1800" s="70"/>
      <c r="N1800" s="70"/>
      <c r="O1800" s="66"/>
      <c r="P1800" s="66"/>
      <c r="Q1800" s="74"/>
      <c r="R1800" s="75"/>
      <c r="S1800" s="66"/>
      <c r="T1800" s="10"/>
      <c r="U1800" s="74"/>
      <c r="V1800" s="74"/>
      <c r="W1800" s="70"/>
      <c r="X1800" s="66"/>
      <c r="Y1800" s="66"/>
      <c r="Z1800" s="67"/>
      <c r="AA1800" s="68"/>
      <c r="AB1800" s="11"/>
      <c r="AC1800" s="3"/>
      <c r="AD1800" s="1"/>
      <c r="AE1800" s="11"/>
      <c r="AF1800" s="5"/>
      <c r="AG1800" s="1"/>
      <c r="AH1800" s="1"/>
      <c r="AI1800" s="1"/>
      <c r="AJ1800" s="1"/>
      <c r="AK1800" s="10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5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5"/>
      <c r="HA1800" s="5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  <c r="IU1800" s="1"/>
      <c r="IV1800" s="1"/>
      <c r="IW1800" s="1"/>
      <c r="IX1800" s="1"/>
      <c r="IY1800" s="1"/>
      <c r="IZ1800" s="1"/>
      <c r="JA1800" s="1"/>
      <c r="JB1800" s="1"/>
      <c r="JC1800" s="1"/>
      <c r="JD1800" s="1"/>
      <c r="JE1800" s="1"/>
      <c r="JF1800" s="1"/>
      <c r="JG1800" s="1"/>
      <c r="JH1800" s="1"/>
      <c r="JI1800" s="1"/>
      <c r="JJ1800" s="1"/>
      <c r="JK1800" s="1"/>
      <c r="JL1800" s="1"/>
      <c r="JM1800" s="1"/>
      <c r="JN1800" s="1"/>
      <c r="JO1800" s="1"/>
      <c r="JP1800" s="1"/>
      <c r="JQ1800" s="1"/>
      <c r="JR1800" s="1"/>
      <c r="JS1800" s="1"/>
      <c r="JT1800" s="1"/>
      <c r="JU1800" s="1"/>
      <c r="JV1800" s="1"/>
      <c r="JW1800" s="1"/>
      <c r="JX1800" s="1"/>
      <c r="JY1800" s="3"/>
      <c r="JZ1800" s="1"/>
      <c r="KA1800" s="1"/>
      <c r="KB1800" s="1"/>
      <c r="KC1800" s="1"/>
      <c r="KD1800" s="1"/>
      <c r="KE1800" s="1"/>
    </row>
    <row r="1801" spans="1:291" x14ac:dyDescent="0.2">
      <c r="A1801" s="196"/>
      <c r="B1801" s="66"/>
      <c r="C1801" s="66"/>
      <c r="D1801" s="77"/>
      <c r="E1801" s="67"/>
      <c r="F1801" s="11"/>
      <c r="G1801" s="73"/>
      <c r="H1801" s="11"/>
      <c r="I1801" s="11"/>
      <c r="J1801" s="1"/>
      <c r="K1801" s="1"/>
      <c r="L1801" s="66"/>
      <c r="M1801" s="70"/>
      <c r="N1801" s="70"/>
      <c r="O1801" s="66"/>
      <c r="P1801" s="66"/>
      <c r="Q1801" s="74"/>
      <c r="R1801" s="75"/>
      <c r="S1801" s="66"/>
      <c r="T1801" s="10"/>
      <c r="U1801" s="74"/>
      <c r="V1801" s="74"/>
      <c r="W1801" s="70"/>
      <c r="X1801" s="66"/>
      <c r="Y1801" s="66"/>
      <c r="Z1801" s="67"/>
      <c r="AA1801" s="68"/>
      <c r="AB1801" s="11"/>
      <c r="AC1801" s="3"/>
      <c r="AD1801" s="1"/>
      <c r="AE1801" s="11"/>
      <c r="AF1801" s="5"/>
      <c r="AG1801" s="1"/>
      <c r="AH1801" s="1"/>
      <c r="AI1801" s="1"/>
      <c r="AJ1801" s="1"/>
      <c r="AK1801" s="10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5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5"/>
      <c r="HA1801" s="5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  <c r="IT1801" s="1"/>
      <c r="IU1801" s="1"/>
      <c r="IV1801" s="1"/>
      <c r="IW1801" s="1"/>
      <c r="IX1801" s="1"/>
      <c r="IY1801" s="1"/>
      <c r="IZ1801" s="1"/>
      <c r="JA1801" s="1"/>
      <c r="JB1801" s="1"/>
      <c r="JC1801" s="1"/>
      <c r="JD1801" s="1"/>
      <c r="JE1801" s="1"/>
      <c r="JF1801" s="1"/>
      <c r="JG1801" s="1"/>
      <c r="JH1801" s="1"/>
      <c r="JI1801" s="1"/>
      <c r="JJ1801" s="1"/>
      <c r="JK1801" s="1"/>
      <c r="JL1801" s="1"/>
      <c r="JM1801" s="1"/>
      <c r="JN1801" s="1"/>
      <c r="JO1801" s="1"/>
      <c r="JP1801" s="1"/>
      <c r="JQ1801" s="1"/>
      <c r="JR1801" s="1"/>
      <c r="JS1801" s="1"/>
      <c r="JT1801" s="1"/>
      <c r="JU1801" s="1"/>
      <c r="JV1801" s="1"/>
      <c r="JW1801" s="1"/>
      <c r="JX1801" s="1"/>
      <c r="JY1801" s="3"/>
      <c r="JZ1801" s="1"/>
      <c r="KA1801" s="1"/>
      <c r="KB1801" s="1"/>
      <c r="KC1801" s="1"/>
      <c r="KD1801" s="1"/>
      <c r="KE1801" s="1"/>
    </row>
    <row r="1802" spans="1:291" x14ac:dyDescent="0.2">
      <c r="A1802" s="196"/>
      <c r="B1802" s="66"/>
      <c r="C1802" s="66"/>
      <c r="D1802" s="77"/>
      <c r="E1802" s="67"/>
      <c r="F1802" s="11"/>
      <c r="G1802" s="73"/>
      <c r="H1802" s="11"/>
      <c r="I1802" s="11"/>
      <c r="J1802" s="1"/>
      <c r="K1802" s="1"/>
      <c r="L1802" s="66"/>
      <c r="M1802" s="70"/>
      <c r="N1802" s="70"/>
      <c r="O1802" s="66"/>
      <c r="P1802" s="66"/>
      <c r="Q1802" s="74"/>
      <c r="R1802" s="75"/>
      <c r="S1802" s="66"/>
      <c r="T1802" s="10"/>
      <c r="U1802" s="74"/>
      <c r="V1802" s="74"/>
      <c r="W1802" s="70"/>
      <c r="X1802" s="66"/>
      <c r="Y1802" s="66"/>
      <c r="Z1802" s="67"/>
      <c r="AA1802" s="68"/>
      <c r="AB1802" s="11"/>
      <c r="AC1802" s="3"/>
      <c r="AD1802" s="1"/>
      <c r="AE1802" s="11"/>
      <c r="AF1802" s="5"/>
      <c r="AG1802" s="1"/>
      <c r="AH1802" s="1"/>
      <c r="AI1802" s="1"/>
      <c r="AJ1802" s="1"/>
      <c r="AK1802" s="10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5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5"/>
      <c r="HA1802" s="5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  <c r="IU1802" s="1"/>
      <c r="IV1802" s="1"/>
      <c r="IW1802" s="1"/>
      <c r="IX1802" s="1"/>
      <c r="IY1802" s="1"/>
      <c r="IZ1802" s="1"/>
      <c r="JA1802" s="1"/>
      <c r="JB1802" s="1"/>
      <c r="JC1802" s="1"/>
      <c r="JD1802" s="1"/>
      <c r="JE1802" s="1"/>
      <c r="JF1802" s="1"/>
      <c r="JG1802" s="1"/>
      <c r="JH1802" s="1"/>
      <c r="JI1802" s="1"/>
      <c r="JJ1802" s="1"/>
      <c r="JK1802" s="1"/>
      <c r="JL1802" s="1"/>
      <c r="JM1802" s="1"/>
      <c r="JN1802" s="1"/>
      <c r="JO1802" s="1"/>
      <c r="JP1802" s="1"/>
      <c r="JQ1802" s="1"/>
      <c r="JR1802" s="1"/>
      <c r="JS1802" s="1"/>
      <c r="JT1802" s="1"/>
      <c r="JU1802" s="1"/>
      <c r="JV1802" s="1"/>
      <c r="JW1802" s="1"/>
      <c r="JX1802" s="1"/>
      <c r="JY1802" s="3"/>
      <c r="JZ1802" s="1"/>
      <c r="KA1802" s="1"/>
      <c r="KB1802" s="1"/>
      <c r="KC1802" s="1"/>
      <c r="KD1802" s="1"/>
      <c r="KE1802" s="1"/>
    </row>
    <row r="1803" spans="1:291" x14ac:dyDescent="0.2">
      <c r="A1803" s="196"/>
      <c r="B1803" s="66"/>
      <c r="C1803" s="66"/>
      <c r="D1803" s="77"/>
      <c r="E1803" s="67"/>
      <c r="F1803" s="11"/>
      <c r="G1803" s="73"/>
      <c r="H1803" s="11"/>
      <c r="I1803" s="11"/>
      <c r="J1803" s="1"/>
      <c r="K1803" s="1"/>
      <c r="L1803" s="66"/>
      <c r="M1803" s="70"/>
      <c r="N1803" s="70"/>
      <c r="O1803" s="66"/>
      <c r="P1803" s="66"/>
      <c r="Q1803" s="74"/>
      <c r="R1803" s="75"/>
      <c r="S1803" s="66"/>
      <c r="T1803" s="10"/>
      <c r="U1803" s="74"/>
      <c r="V1803" s="74"/>
      <c r="W1803" s="70"/>
      <c r="X1803" s="66"/>
      <c r="Y1803" s="66"/>
      <c r="Z1803" s="67"/>
      <c r="AA1803" s="68"/>
      <c r="AB1803" s="11"/>
      <c r="AC1803" s="3"/>
      <c r="AD1803" s="1"/>
      <c r="AE1803" s="11"/>
      <c r="AF1803" s="5"/>
      <c r="AG1803" s="1"/>
      <c r="AH1803" s="1"/>
      <c r="AI1803" s="1"/>
      <c r="AJ1803" s="1"/>
      <c r="AK1803" s="10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5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5"/>
      <c r="HA1803" s="5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  <c r="IT1803" s="1"/>
      <c r="IU1803" s="1"/>
      <c r="IV1803" s="1"/>
      <c r="IW1803" s="1"/>
      <c r="IX1803" s="1"/>
      <c r="IY1803" s="1"/>
      <c r="IZ1803" s="1"/>
      <c r="JA1803" s="1"/>
      <c r="JB1803" s="1"/>
      <c r="JC1803" s="1"/>
      <c r="JD1803" s="1"/>
      <c r="JE1803" s="1"/>
      <c r="JF1803" s="1"/>
      <c r="JG1803" s="1"/>
      <c r="JH1803" s="1"/>
      <c r="JI1803" s="1"/>
      <c r="JJ1803" s="1"/>
      <c r="JK1803" s="1"/>
      <c r="JL1803" s="1"/>
      <c r="JM1803" s="1"/>
      <c r="JN1803" s="1"/>
      <c r="JO1803" s="1"/>
      <c r="JP1803" s="1"/>
      <c r="JQ1803" s="1"/>
      <c r="JR1803" s="1"/>
      <c r="JS1803" s="1"/>
      <c r="JT1803" s="1"/>
      <c r="JU1803" s="1"/>
      <c r="JV1803" s="1"/>
      <c r="JW1803" s="1"/>
      <c r="JX1803" s="1"/>
      <c r="JY1803" s="3"/>
      <c r="JZ1803" s="1"/>
      <c r="KA1803" s="1"/>
      <c r="KB1803" s="1"/>
      <c r="KC1803" s="1"/>
      <c r="KD1803" s="1"/>
      <c r="KE1803" s="1"/>
    </row>
    <row r="1804" spans="1:291" x14ac:dyDescent="0.2">
      <c r="A1804" s="196"/>
      <c r="B1804" s="66"/>
      <c r="C1804" s="66"/>
      <c r="D1804" s="77"/>
      <c r="E1804" s="67"/>
      <c r="F1804" s="11"/>
      <c r="G1804" s="73"/>
      <c r="H1804" s="11"/>
      <c r="I1804" s="11"/>
      <c r="J1804" s="1"/>
      <c r="K1804" s="1"/>
      <c r="L1804" s="66"/>
      <c r="M1804" s="70"/>
      <c r="N1804" s="70"/>
      <c r="O1804" s="66"/>
      <c r="P1804" s="66"/>
      <c r="Q1804" s="74"/>
      <c r="R1804" s="75"/>
      <c r="S1804" s="66"/>
      <c r="T1804" s="10"/>
      <c r="U1804" s="74"/>
      <c r="V1804" s="74"/>
      <c r="W1804" s="70"/>
      <c r="X1804" s="66"/>
      <c r="Y1804" s="66"/>
      <c r="Z1804" s="67"/>
      <c r="AA1804" s="68"/>
      <c r="AB1804" s="11"/>
      <c r="AC1804" s="3"/>
      <c r="AD1804" s="1"/>
      <c r="AE1804" s="11"/>
      <c r="AF1804" s="5"/>
      <c r="AG1804" s="1"/>
      <c r="AH1804" s="1"/>
      <c r="AI1804" s="1"/>
      <c r="AJ1804" s="1"/>
      <c r="AK1804" s="10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5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5"/>
      <c r="HA1804" s="5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  <c r="IT1804" s="1"/>
      <c r="IU1804" s="1"/>
      <c r="IV1804" s="1"/>
      <c r="IW1804" s="1"/>
      <c r="IX1804" s="1"/>
      <c r="IY1804" s="1"/>
      <c r="IZ1804" s="1"/>
      <c r="JA1804" s="1"/>
      <c r="JB1804" s="1"/>
      <c r="JC1804" s="1"/>
      <c r="JD1804" s="1"/>
      <c r="JE1804" s="1"/>
      <c r="JF1804" s="1"/>
      <c r="JG1804" s="1"/>
      <c r="JH1804" s="1"/>
      <c r="JI1804" s="1"/>
      <c r="JJ1804" s="1"/>
      <c r="JK1804" s="1"/>
      <c r="JL1804" s="1"/>
      <c r="JM1804" s="1"/>
      <c r="JN1804" s="1"/>
      <c r="JO1804" s="1"/>
      <c r="JP1804" s="1"/>
      <c r="JQ1804" s="1"/>
      <c r="JR1804" s="1"/>
      <c r="JS1804" s="1"/>
      <c r="JT1804" s="1"/>
      <c r="JU1804" s="1"/>
      <c r="JV1804" s="1"/>
      <c r="JW1804" s="1"/>
      <c r="JX1804" s="1"/>
      <c r="JY1804" s="3"/>
      <c r="JZ1804" s="1"/>
      <c r="KA1804" s="1"/>
      <c r="KB1804" s="1"/>
      <c r="KC1804" s="1"/>
      <c r="KD1804" s="1"/>
      <c r="KE1804" s="1"/>
    </row>
    <row r="1805" spans="1:291" x14ac:dyDescent="0.2">
      <c r="A1805" s="196"/>
      <c r="B1805" s="66"/>
      <c r="C1805" s="66"/>
      <c r="D1805" s="77"/>
      <c r="E1805" s="67"/>
      <c r="F1805" s="11"/>
      <c r="G1805" s="73"/>
      <c r="H1805" s="11"/>
      <c r="I1805" s="11"/>
      <c r="J1805" s="1"/>
      <c r="K1805" s="1"/>
      <c r="L1805" s="66"/>
      <c r="M1805" s="70"/>
      <c r="N1805" s="70"/>
      <c r="O1805" s="66"/>
      <c r="P1805" s="66"/>
      <c r="Q1805" s="74"/>
      <c r="R1805" s="75"/>
      <c r="S1805" s="66"/>
      <c r="T1805" s="10"/>
      <c r="U1805" s="74"/>
      <c r="V1805" s="74"/>
      <c r="W1805" s="70"/>
      <c r="X1805" s="66"/>
      <c r="Y1805" s="66"/>
      <c r="Z1805" s="67"/>
      <c r="AA1805" s="68"/>
      <c r="AB1805" s="11"/>
      <c r="AC1805" s="3"/>
      <c r="AD1805" s="1"/>
      <c r="AE1805" s="11"/>
      <c r="AF1805" s="5"/>
      <c r="AG1805" s="1"/>
      <c r="AH1805" s="1"/>
      <c r="AI1805" s="1"/>
      <c r="AJ1805" s="1"/>
      <c r="AK1805" s="10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5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5"/>
      <c r="HA1805" s="5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  <c r="IT1805" s="1"/>
      <c r="IU1805" s="1"/>
      <c r="IV1805" s="1"/>
      <c r="IW1805" s="1"/>
      <c r="IX1805" s="1"/>
      <c r="IY1805" s="1"/>
      <c r="IZ1805" s="1"/>
      <c r="JA1805" s="1"/>
      <c r="JB1805" s="1"/>
      <c r="JC1805" s="1"/>
      <c r="JD1805" s="1"/>
      <c r="JE1805" s="1"/>
      <c r="JF1805" s="1"/>
      <c r="JG1805" s="1"/>
      <c r="JH1805" s="1"/>
      <c r="JI1805" s="1"/>
      <c r="JJ1805" s="1"/>
      <c r="JK1805" s="1"/>
      <c r="JL1805" s="1"/>
      <c r="JM1805" s="1"/>
      <c r="JN1805" s="1"/>
      <c r="JO1805" s="1"/>
      <c r="JP1805" s="1"/>
      <c r="JQ1805" s="1"/>
      <c r="JR1805" s="1"/>
      <c r="JS1805" s="1"/>
      <c r="JT1805" s="1"/>
      <c r="JU1805" s="1"/>
      <c r="JV1805" s="1"/>
      <c r="JW1805" s="1"/>
      <c r="JX1805" s="1"/>
      <c r="JY1805" s="3"/>
      <c r="JZ1805" s="1"/>
      <c r="KA1805" s="1"/>
      <c r="KB1805" s="1"/>
      <c r="KC1805" s="1"/>
      <c r="KD1805" s="1"/>
      <c r="KE1805" s="1"/>
    </row>
    <row r="1806" spans="1:291" x14ac:dyDescent="0.2">
      <c r="A1806" s="196"/>
      <c r="B1806" s="66"/>
      <c r="C1806" s="66"/>
      <c r="D1806" s="77"/>
      <c r="E1806" s="67"/>
      <c r="F1806" s="11"/>
      <c r="G1806" s="73"/>
      <c r="H1806" s="11"/>
      <c r="I1806" s="11"/>
      <c r="J1806" s="1"/>
      <c r="K1806" s="1"/>
      <c r="L1806" s="66"/>
      <c r="M1806" s="70"/>
      <c r="N1806" s="70"/>
      <c r="O1806" s="66"/>
      <c r="P1806" s="66"/>
      <c r="Q1806" s="74"/>
      <c r="R1806" s="75"/>
      <c r="S1806" s="66"/>
      <c r="T1806" s="10"/>
      <c r="U1806" s="74"/>
      <c r="V1806" s="74"/>
      <c r="W1806" s="70"/>
      <c r="X1806" s="66"/>
      <c r="Y1806" s="66"/>
      <c r="Z1806" s="67"/>
      <c r="AA1806" s="68"/>
      <c r="AB1806" s="11"/>
      <c r="AC1806" s="3"/>
      <c r="AD1806" s="1"/>
      <c r="AE1806" s="11"/>
      <c r="AF1806" s="5"/>
      <c r="AG1806" s="1"/>
      <c r="AH1806" s="1"/>
      <c r="AI1806" s="1"/>
      <c r="AJ1806" s="1"/>
      <c r="AK1806" s="10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5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5"/>
      <c r="HA1806" s="5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  <c r="IR1806" s="1"/>
      <c r="IS1806" s="1"/>
      <c r="IT1806" s="1"/>
      <c r="IU1806" s="1"/>
      <c r="IV1806" s="1"/>
      <c r="IW1806" s="1"/>
      <c r="IX1806" s="1"/>
      <c r="IY1806" s="1"/>
      <c r="IZ1806" s="1"/>
      <c r="JA1806" s="1"/>
      <c r="JB1806" s="1"/>
      <c r="JC1806" s="1"/>
      <c r="JD1806" s="1"/>
      <c r="JE1806" s="1"/>
      <c r="JF1806" s="1"/>
      <c r="JG1806" s="1"/>
      <c r="JH1806" s="1"/>
      <c r="JI1806" s="1"/>
      <c r="JJ1806" s="1"/>
      <c r="JK1806" s="1"/>
      <c r="JL1806" s="1"/>
      <c r="JM1806" s="1"/>
      <c r="JN1806" s="1"/>
      <c r="JO1806" s="1"/>
      <c r="JP1806" s="1"/>
      <c r="JQ1806" s="1"/>
      <c r="JR1806" s="1"/>
      <c r="JS1806" s="1"/>
      <c r="JT1806" s="1"/>
      <c r="JU1806" s="1"/>
      <c r="JV1806" s="1"/>
      <c r="JW1806" s="1"/>
      <c r="JX1806" s="1"/>
      <c r="JY1806" s="3"/>
      <c r="JZ1806" s="1"/>
      <c r="KA1806" s="1"/>
      <c r="KB1806" s="1"/>
      <c r="KC1806" s="1"/>
      <c r="KD1806" s="1"/>
      <c r="KE1806" s="1"/>
    </row>
    <row r="1807" spans="1:291" x14ac:dyDescent="0.2">
      <c r="A1807" s="196"/>
      <c r="B1807" s="66"/>
      <c r="C1807" s="66"/>
      <c r="D1807" s="77"/>
      <c r="E1807" s="67"/>
      <c r="F1807" s="11"/>
      <c r="G1807" s="73"/>
      <c r="H1807" s="11"/>
      <c r="I1807" s="11"/>
      <c r="J1807" s="1"/>
      <c r="K1807" s="1"/>
      <c r="L1807" s="66"/>
      <c r="M1807" s="70"/>
      <c r="N1807" s="70"/>
      <c r="O1807" s="66"/>
      <c r="P1807" s="66"/>
      <c r="Q1807" s="74"/>
      <c r="R1807" s="75"/>
      <c r="S1807" s="66"/>
      <c r="T1807" s="10"/>
      <c r="U1807" s="74"/>
      <c r="V1807" s="74"/>
      <c r="W1807" s="70"/>
      <c r="X1807" s="66"/>
      <c r="Y1807" s="66"/>
      <c r="Z1807" s="67"/>
      <c r="AA1807" s="68"/>
      <c r="AB1807" s="11"/>
      <c r="AC1807" s="3"/>
      <c r="AD1807" s="1"/>
      <c r="AE1807" s="11"/>
      <c r="AF1807" s="5"/>
      <c r="AG1807" s="1"/>
      <c r="AH1807" s="1"/>
      <c r="AI1807" s="1"/>
      <c r="AJ1807" s="1"/>
      <c r="AK1807" s="10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5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5"/>
      <c r="HA1807" s="5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  <c r="IR1807" s="1"/>
      <c r="IS1807" s="1"/>
      <c r="IT1807" s="1"/>
      <c r="IU1807" s="1"/>
      <c r="IV1807" s="1"/>
      <c r="IW1807" s="1"/>
      <c r="IX1807" s="1"/>
      <c r="IY1807" s="1"/>
      <c r="IZ1807" s="1"/>
      <c r="JA1807" s="1"/>
      <c r="JB1807" s="1"/>
      <c r="JC1807" s="1"/>
      <c r="JD1807" s="1"/>
      <c r="JE1807" s="1"/>
      <c r="JF1807" s="1"/>
      <c r="JG1807" s="1"/>
      <c r="JH1807" s="1"/>
      <c r="JI1807" s="1"/>
      <c r="JJ1807" s="1"/>
      <c r="JK1807" s="1"/>
      <c r="JL1807" s="1"/>
      <c r="JM1807" s="1"/>
      <c r="JN1807" s="1"/>
      <c r="JO1807" s="1"/>
      <c r="JP1807" s="1"/>
      <c r="JQ1807" s="1"/>
      <c r="JR1807" s="1"/>
      <c r="JS1807" s="1"/>
      <c r="JT1807" s="1"/>
      <c r="JU1807" s="1"/>
      <c r="JV1807" s="1"/>
      <c r="JW1807" s="1"/>
      <c r="JX1807" s="1"/>
      <c r="JY1807" s="3"/>
      <c r="JZ1807" s="1"/>
      <c r="KA1807" s="1"/>
      <c r="KB1807" s="1"/>
      <c r="KC1807" s="1"/>
      <c r="KD1807" s="1"/>
      <c r="KE1807" s="1"/>
    </row>
    <row r="1808" spans="1:291" x14ac:dyDescent="0.2">
      <c r="A1808" s="196"/>
      <c r="B1808" s="66"/>
      <c r="C1808" s="66"/>
      <c r="D1808" s="77"/>
      <c r="E1808" s="67"/>
      <c r="F1808" s="11"/>
      <c r="G1808" s="73"/>
      <c r="H1808" s="11"/>
      <c r="I1808" s="11"/>
      <c r="J1808" s="1"/>
      <c r="K1808" s="1"/>
      <c r="L1808" s="66"/>
      <c r="M1808" s="70"/>
      <c r="N1808" s="70"/>
      <c r="O1808" s="66"/>
      <c r="P1808" s="66"/>
      <c r="Q1808" s="74"/>
      <c r="R1808" s="75"/>
      <c r="S1808" s="66"/>
      <c r="T1808" s="10"/>
      <c r="U1808" s="74"/>
      <c r="V1808" s="74"/>
      <c r="W1808" s="70"/>
      <c r="X1808" s="66"/>
      <c r="Y1808" s="66"/>
      <c r="Z1808" s="67"/>
      <c r="AA1808" s="68"/>
      <c r="AB1808" s="11"/>
      <c r="AC1808" s="3"/>
      <c r="AD1808" s="1"/>
      <c r="AE1808" s="11"/>
      <c r="AF1808" s="5"/>
      <c r="AG1808" s="1"/>
      <c r="AH1808" s="1"/>
      <c r="AI1808" s="1"/>
      <c r="AJ1808" s="1"/>
      <c r="AK1808" s="10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5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5"/>
      <c r="HA1808" s="5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  <c r="IT1808" s="1"/>
      <c r="IU1808" s="1"/>
      <c r="IV1808" s="1"/>
      <c r="IW1808" s="1"/>
      <c r="IX1808" s="1"/>
      <c r="IY1808" s="1"/>
      <c r="IZ1808" s="1"/>
      <c r="JA1808" s="1"/>
      <c r="JB1808" s="1"/>
      <c r="JC1808" s="1"/>
      <c r="JD1808" s="1"/>
      <c r="JE1808" s="1"/>
      <c r="JF1808" s="1"/>
      <c r="JG1808" s="1"/>
      <c r="JH1808" s="1"/>
      <c r="JI1808" s="1"/>
      <c r="JJ1808" s="1"/>
      <c r="JK1808" s="1"/>
      <c r="JL1808" s="1"/>
      <c r="JM1808" s="1"/>
      <c r="JN1808" s="1"/>
      <c r="JO1808" s="1"/>
      <c r="JP1808" s="1"/>
      <c r="JQ1808" s="1"/>
      <c r="JR1808" s="1"/>
      <c r="JS1808" s="1"/>
      <c r="JT1808" s="1"/>
      <c r="JU1808" s="1"/>
      <c r="JV1808" s="1"/>
      <c r="JW1808" s="1"/>
      <c r="JX1808" s="1"/>
      <c r="JY1808" s="3"/>
      <c r="JZ1808" s="1"/>
      <c r="KA1808" s="1"/>
      <c r="KB1808" s="1"/>
      <c r="KC1808" s="1"/>
      <c r="KD1808" s="1"/>
      <c r="KE1808" s="1"/>
    </row>
    <row r="1809" spans="1:291" x14ac:dyDescent="0.2">
      <c r="A1809" s="196"/>
      <c r="B1809" s="66"/>
      <c r="C1809" s="66"/>
      <c r="D1809" s="77"/>
      <c r="E1809" s="67"/>
      <c r="F1809" s="11"/>
      <c r="G1809" s="73"/>
      <c r="H1809" s="11"/>
      <c r="I1809" s="11"/>
      <c r="J1809" s="1"/>
      <c r="K1809" s="1"/>
      <c r="L1809" s="66"/>
      <c r="M1809" s="70"/>
      <c r="N1809" s="70"/>
      <c r="O1809" s="66"/>
      <c r="P1809" s="66"/>
      <c r="Q1809" s="74"/>
      <c r="R1809" s="75"/>
      <c r="S1809" s="66"/>
      <c r="T1809" s="10"/>
      <c r="U1809" s="74"/>
      <c r="V1809" s="74"/>
      <c r="W1809" s="70"/>
      <c r="X1809" s="66"/>
      <c r="Y1809" s="66"/>
      <c r="Z1809" s="67"/>
      <c r="AA1809" s="68"/>
      <c r="AB1809" s="11"/>
      <c r="AC1809" s="3"/>
      <c r="AD1809" s="1"/>
      <c r="AE1809" s="11"/>
      <c r="AF1809" s="5"/>
      <c r="AG1809" s="1"/>
      <c r="AH1809" s="1"/>
      <c r="AI1809" s="1"/>
      <c r="AJ1809" s="1"/>
      <c r="AK1809" s="10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5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5"/>
      <c r="HA1809" s="5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  <c r="IT1809" s="1"/>
      <c r="IU1809" s="1"/>
      <c r="IV1809" s="1"/>
      <c r="IW1809" s="1"/>
      <c r="IX1809" s="1"/>
      <c r="IY1809" s="1"/>
      <c r="IZ1809" s="1"/>
      <c r="JA1809" s="1"/>
      <c r="JB1809" s="1"/>
      <c r="JC1809" s="1"/>
      <c r="JD1809" s="1"/>
      <c r="JE1809" s="1"/>
      <c r="JF1809" s="1"/>
      <c r="JG1809" s="1"/>
      <c r="JH1809" s="1"/>
      <c r="JI1809" s="1"/>
      <c r="JJ1809" s="1"/>
      <c r="JK1809" s="1"/>
      <c r="JL1809" s="1"/>
      <c r="JM1809" s="1"/>
      <c r="JN1809" s="1"/>
      <c r="JO1809" s="1"/>
      <c r="JP1809" s="1"/>
      <c r="JQ1809" s="1"/>
      <c r="JR1809" s="1"/>
      <c r="JS1809" s="1"/>
      <c r="JT1809" s="1"/>
      <c r="JU1809" s="1"/>
      <c r="JV1809" s="1"/>
      <c r="JW1809" s="1"/>
      <c r="JX1809" s="1"/>
      <c r="JY1809" s="3"/>
      <c r="JZ1809" s="1"/>
      <c r="KA1809" s="1"/>
      <c r="KB1809" s="1"/>
      <c r="KC1809" s="1"/>
      <c r="KD1809" s="1"/>
      <c r="KE1809" s="1"/>
    </row>
    <row r="1810" spans="1:291" x14ac:dyDescent="0.2">
      <c r="A1810" s="196"/>
      <c r="B1810" s="66"/>
      <c r="C1810" s="66"/>
      <c r="D1810" s="77"/>
      <c r="E1810" s="67"/>
      <c r="F1810" s="11"/>
      <c r="G1810" s="73"/>
      <c r="H1810" s="11"/>
      <c r="I1810" s="11"/>
      <c r="J1810" s="1"/>
      <c r="K1810" s="1"/>
      <c r="L1810" s="66"/>
      <c r="M1810" s="70"/>
      <c r="N1810" s="70"/>
      <c r="O1810" s="66"/>
      <c r="P1810" s="66"/>
      <c r="Q1810" s="74"/>
      <c r="R1810" s="75"/>
      <c r="S1810" s="66"/>
      <c r="T1810" s="10"/>
      <c r="U1810" s="74"/>
      <c r="V1810" s="74"/>
      <c r="W1810" s="70"/>
      <c r="X1810" s="66"/>
      <c r="Y1810" s="66"/>
      <c r="Z1810" s="67"/>
      <c r="AA1810" s="68"/>
      <c r="AB1810" s="11"/>
      <c r="AC1810" s="3"/>
      <c r="AD1810" s="1"/>
      <c r="AE1810" s="11"/>
      <c r="AF1810" s="5"/>
      <c r="AG1810" s="1"/>
      <c r="AH1810" s="1"/>
      <c r="AI1810" s="1"/>
      <c r="AJ1810" s="1"/>
      <c r="AK1810" s="10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5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5"/>
      <c r="HA1810" s="5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  <c r="IT1810" s="1"/>
      <c r="IU1810" s="1"/>
      <c r="IV1810" s="1"/>
      <c r="IW1810" s="1"/>
      <c r="IX1810" s="1"/>
      <c r="IY1810" s="1"/>
      <c r="IZ1810" s="1"/>
      <c r="JA1810" s="1"/>
      <c r="JB1810" s="1"/>
      <c r="JC1810" s="1"/>
      <c r="JD1810" s="1"/>
      <c r="JE1810" s="1"/>
      <c r="JF1810" s="1"/>
      <c r="JG1810" s="1"/>
      <c r="JH1810" s="1"/>
      <c r="JI1810" s="1"/>
      <c r="JJ1810" s="1"/>
      <c r="JK1810" s="1"/>
      <c r="JL1810" s="1"/>
      <c r="JM1810" s="1"/>
      <c r="JN1810" s="1"/>
      <c r="JO1810" s="1"/>
      <c r="JP1810" s="1"/>
      <c r="JQ1810" s="1"/>
      <c r="JR1810" s="1"/>
      <c r="JS1810" s="1"/>
      <c r="JT1810" s="1"/>
      <c r="JU1810" s="1"/>
      <c r="JV1810" s="1"/>
      <c r="JW1810" s="1"/>
      <c r="JX1810" s="1"/>
      <c r="JY1810" s="3"/>
      <c r="JZ1810" s="1"/>
      <c r="KA1810" s="1"/>
      <c r="KB1810" s="1"/>
      <c r="KC1810" s="1"/>
      <c r="KD1810" s="1"/>
      <c r="KE1810" s="1"/>
    </row>
    <row r="1811" spans="1:291" x14ac:dyDescent="0.2">
      <c r="A1811" s="196"/>
      <c r="B1811" s="66"/>
      <c r="C1811" s="66"/>
      <c r="D1811" s="77"/>
      <c r="E1811" s="67"/>
      <c r="F1811" s="11"/>
      <c r="G1811" s="73"/>
      <c r="H1811" s="11"/>
      <c r="I1811" s="11"/>
      <c r="J1811" s="1"/>
      <c r="K1811" s="1"/>
      <c r="L1811" s="66"/>
      <c r="M1811" s="70"/>
      <c r="N1811" s="70"/>
      <c r="O1811" s="66"/>
      <c r="P1811" s="66"/>
      <c r="Q1811" s="74"/>
      <c r="R1811" s="75"/>
      <c r="S1811" s="66"/>
      <c r="T1811" s="10"/>
      <c r="U1811" s="74"/>
      <c r="V1811" s="74"/>
      <c r="W1811" s="70"/>
      <c r="X1811" s="66"/>
      <c r="Y1811" s="66"/>
      <c r="Z1811" s="67"/>
      <c r="AA1811" s="68"/>
      <c r="AB1811" s="11"/>
      <c r="AC1811" s="3"/>
      <c r="AD1811" s="1"/>
      <c r="AE1811" s="11"/>
      <c r="AF1811" s="5"/>
      <c r="AG1811" s="1"/>
      <c r="AH1811" s="1"/>
      <c r="AI1811" s="1"/>
      <c r="AJ1811" s="1"/>
      <c r="AK1811" s="10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5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5"/>
      <c r="HA1811" s="5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  <c r="IU1811" s="1"/>
      <c r="IV1811" s="1"/>
      <c r="IW1811" s="1"/>
      <c r="IX1811" s="1"/>
      <c r="IY1811" s="1"/>
      <c r="IZ1811" s="1"/>
      <c r="JA1811" s="1"/>
      <c r="JB1811" s="1"/>
      <c r="JC1811" s="1"/>
      <c r="JD1811" s="1"/>
      <c r="JE1811" s="1"/>
      <c r="JF1811" s="1"/>
      <c r="JG1811" s="1"/>
      <c r="JH1811" s="1"/>
      <c r="JI1811" s="1"/>
      <c r="JJ1811" s="1"/>
      <c r="JK1811" s="1"/>
      <c r="JL1811" s="1"/>
      <c r="JM1811" s="1"/>
      <c r="JN1811" s="1"/>
      <c r="JO1811" s="1"/>
      <c r="JP1811" s="1"/>
      <c r="JQ1811" s="1"/>
      <c r="JR1811" s="1"/>
      <c r="JS1811" s="1"/>
      <c r="JT1811" s="1"/>
      <c r="JU1811" s="1"/>
      <c r="JV1811" s="1"/>
      <c r="JW1811" s="1"/>
      <c r="JX1811" s="1"/>
      <c r="JY1811" s="3"/>
      <c r="JZ1811" s="1"/>
      <c r="KA1811" s="1"/>
      <c r="KB1811" s="1"/>
      <c r="KC1811" s="1"/>
      <c r="KD1811" s="1"/>
      <c r="KE1811" s="1"/>
    </row>
    <row r="1812" spans="1:291" x14ac:dyDescent="0.2">
      <c r="A1812" s="196"/>
      <c r="B1812" s="66"/>
      <c r="C1812" s="66"/>
      <c r="D1812" s="77"/>
      <c r="E1812" s="67"/>
      <c r="F1812" s="11"/>
      <c r="G1812" s="73"/>
      <c r="H1812" s="11"/>
      <c r="I1812" s="11"/>
      <c r="J1812" s="1"/>
      <c r="K1812" s="1"/>
      <c r="L1812" s="66"/>
      <c r="M1812" s="70"/>
      <c r="N1812" s="70"/>
      <c r="O1812" s="66"/>
      <c r="P1812" s="66"/>
      <c r="Q1812" s="74"/>
      <c r="R1812" s="75"/>
      <c r="S1812" s="66"/>
      <c r="T1812" s="10"/>
      <c r="U1812" s="74"/>
      <c r="V1812" s="74"/>
      <c r="W1812" s="70"/>
      <c r="X1812" s="66"/>
      <c r="Y1812" s="66"/>
      <c r="Z1812" s="67"/>
      <c r="AA1812" s="68"/>
      <c r="AB1812" s="11"/>
      <c r="AC1812" s="3"/>
      <c r="AD1812" s="1"/>
      <c r="AE1812" s="11"/>
      <c r="AF1812" s="5"/>
      <c r="AG1812" s="1"/>
      <c r="AH1812" s="1"/>
      <c r="AI1812" s="1"/>
      <c r="AJ1812" s="1"/>
      <c r="AK1812" s="10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5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5"/>
      <c r="HA1812" s="5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  <c r="IT1812" s="1"/>
      <c r="IU1812" s="1"/>
      <c r="IV1812" s="1"/>
      <c r="IW1812" s="1"/>
      <c r="IX1812" s="1"/>
      <c r="IY1812" s="1"/>
      <c r="IZ1812" s="1"/>
      <c r="JA1812" s="1"/>
      <c r="JB1812" s="1"/>
      <c r="JC1812" s="1"/>
      <c r="JD1812" s="1"/>
      <c r="JE1812" s="1"/>
      <c r="JF1812" s="1"/>
      <c r="JG1812" s="1"/>
      <c r="JH1812" s="1"/>
      <c r="JI1812" s="1"/>
      <c r="JJ1812" s="1"/>
      <c r="JK1812" s="1"/>
      <c r="JL1812" s="1"/>
      <c r="JM1812" s="1"/>
      <c r="JN1812" s="1"/>
      <c r="JO1812" s="1"/>
      <c r="JP1812" s="1"/>
      <c r="JQ1812" s="1"/>
      <c r="JR1812" s="1"/>
      <c r="JS1812" s="1"/>
      <c r="JT1812" s="1"/>
      <c r="JU1812" s="1"/>
      <c r="JV1812" s="1"/>
      <c r="JW1812" s="1"/>
      <c r="JX1812" s="1"/>
      <c r="JY1812" s="3"/>
      <c r="JZ1812" s="1"/>
      <c r="KA1812" s="1"/>
      <c r="KB1812" s="1"/>
      <c r="KC1812" s="1"/>
      <c r="KD1812" s="1"/>
      <c r="KE1812" s="1"/>
    </row>
    <row r="1813" spans="1:291" x14ac:dyDescent="0.2">
      <c r="A1813" s="196"/>
      <c r="B1813" s="66"/>
      <c r="C1813" s="66"/>
      <c r="D1813" s="77"/>
      <c r="E1813" s="67"/>
      <c r="F1813" s="11"/>
      <c r="G1813" s="73"/>
      <c r="H1813" s="11"/>
      <c r="I1813" s="11"/>
      <c r="J1813" s="1"/>
      <c r="K1813" s="1"/>
      <c r="L1813" s="66"/>
      <c r="M1813" s="70"/>
      <c r="N1813" s="70"/>
      <c r="O1813" s="66"/>
      <c r="P1813" s="66"/>
      <c r="Q1813" s="74"/>
      <c r="R1813" s="75"/>
      <c r="S1813" s="66"/>
      <c r="T1813" s="10"/>
      <c r="U1813" s="74"/>
      <c r="V1813" s="74"/>
      <c r="W1813" s="70"/>
      <c r="X1813" s="66"/>
      <c r="Y1813" s="66"/>
      <c r="Z1813" s="67"/>
      <c r="AA1813" s="68"/>
      <c r="AB1813" s="11"/>
      <c r="AC1813" s="3"/>
      <c r="AD1813" s="1"/>
      <c r="AE1813" s="11"/>
      <c r="AF1813" s="5"/>
      <c r="AG1813" s="1"/>
      <c r="AH1813" s="1"/>
      <c r="AI1813" s="1"/>
      <c r="AJ1813" s="1"/>
      <c r="AK1813" s="10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5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5"/>
      <c r="HA1813" s="5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  <c r="IT1813" s="1"/>
      <c r="IU1813" s="1"/>
      <c r="IV1813" s="1"/>
      <c r="IW1813" s="1"/>
      <c r="IX1813" s="1"/>
      <c r="IY1813" s="1"/>
      <c r="IZ1813" s="1"/>
      <c r="JA1813" s="1"/>
      <c r="JB1813" s="1"/>
      <c r="JC1813" s="1"/>
      <c r="JD1813" s="1"/>
      <c r="JE1813" s="1"/>
      <c r="JF1813" s="1"/>
      <c r="JG1813" s="1"/>
      <c r="JH1813" s="1"/>
      <c r="JI1813" s="1"/>
      <c r="JJ1813" s="1"/>
      <c r="JK1813" s="1"/>
      <c r="JL1813" s="1"/>
      <c r="JM1813" s="1"/>
      <c r="JN1813" s="1"/>
      <c r="JO1813" s="1"/>
      <c r="JP1813" s="1"/>
      <c r="JQ1813" s="1"/>
      <c r="JR1813" s="1"/>
      <c r="JS1813" s="1"/>
      <c r="JT1813" s="1"/>
      <c r="JU1813" s="1"/>
      <c r="JV1813" s="1"/>
      <c r="JW1813" s="1"/>
      <c r="JX1813" s="1"/>
      <c r="JY1813" s="3"/>
      <c r="JZ1813" s="1"/>
      <c r="KA1813" s="1"/>
      <c r="KB1813" s="1"/>
      <c r="KC1813" s="1"/>
      <c r="KD1813" s="1"/>
      <c r="KE1813" s="1"/>
    </row>
    <row r="1814" spans="1:291" x14ac:dyDescent="0.2">
      <c r="A1814" s="196"/>
      <c r="B1814" s="66"/>
      <c r="C1814" s="66"/>
      <c r="D1814" s="77"/>
      <c r="E1814" s="67"/>
      <c r="F1814" s="11"/>
      <c r="G1814" s="73"/>
      <c r="H1814" s="11"/>
      <c r="I1814" s="11"/>
      <c r="J1814" s="1"/>
      <c r="K1814" s="1"/>
      <c r="L1814" s="66"/>
      <c r="M1814" s="70"/>
      <c r="N1814" s="70"/>
      <c r="O1814" s="66"/>
      <c r="P1814" s="66"/>
      <c r="Q1814" s="74"/>
      <c r="R1814" s="75"/>
      <c r="S1814" s="66"/>
      <c r="T1814" s="10"/>
      <c r="U1814" s="74"/>
      <c r="V1814" s="74"/>
      <c r="W1814" s="70"/>
      <c r="X1814" s="66"/>
      <c r="Y1814" s="66"/>
      <c r="Z1814" s="67"/>
      <c r="AA1814" s="68"/>
      <c r="AB1814" s="11"/>
      <c r="AC1814" s="3"/>
      <c r="AD1814" s="1"/>
      <c r="AE1814" s="11"/>
      <c r="AF1814" s="5"/>
      <c r="AG1814" s="1"/>
      <c r="AH1814" s="1"/>
      <c r="AI1814" s="1"/>
      <c r="AJ1814" s="1"/>
      <c r="AK1814" s="10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5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5"/>
      <c r="HA1814" s="5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  <c r="IT1814" s="1"/>
      <c r="IU1814" s="1"/>
      <c r="IV1814" s="1"/>
      <c r="IW1814" s="1"/>
      <c r="IX1814" s="1"/>
      <c r="IY1814" s="1"/>
      <c r="IZ1814" s="1"/>
      <c r="JA1814" s="1"/>
      <c r="JB1814" s="1"/>
      <c r="JC1814" s="1"/>
      <c r="JD1814" s="1"/>
      <c r="JE1814" s="1"/>
      <c r="JF1814" s="1"/>
      <c r="JG1814" s="1"/>
      <c r="JH1814" s="1"/>
      <c r="JI1814" s="1"/>
      <c r="JJ1814" s="1"/>
      <c r="JK1814" s="1"/>
      <c r="JL1814" s="1"/>
      <c r="JM1814" s="1"/>
      <c r="JN1814" s="1"/>
      <c r="JO1814" s="1"/>
      <c r="JP1814" s="1"/>
      <c r="JQ1814" s="1"/>
      <c r="JR1814" s="1"/>
      <c r="JS1814" s="1"/>
      <c r="JT1814" s="1"/>
      <c r="JU1814" s="1"/>
      <c r="JV1814" s="1"/>
      <c r="JW1814" s="1"/>
      <c r="JX1814" s="1"/>
      <c r="JY1814" s="3"/>
      <c r="JZ1814" s="1"/>
      <c r="KA1814" s="1"/>
      <c r="KB1814" s="1"/>
      <c r="KC1814" s="1"/>
      <c r="KD1814" s="1"/>
      <c r="KE1814" s="1"/>
    </row>
    <row r="1815" spans="1:291" x14ac:dyDescent="0.2">
      <c r="A1815" s="196"/>
      <c r="B1815" s="66"/>
      <c r="C1815" s="66"/>
      <c r="D1815" s="77"/>
      <c r="E1815" s="67"/>
      <c r="F1815" s="11"/>
      <c r="G1815" s="73"/>
      <c r="H1815" s="11"/>
      <c r="I1815" s="11"/>
      <c r="J1815" s="1"/>
      <c r="K1815" s="1"/>
      <c r="L1815" s="66"/>
      <c r="M1815" s="70"/>
      <c r="N1815" s="70"/>
      <c r="O1815" s="66"/>
      <c r="P1815" s="66"/>
      <c r="Q1815" s="74"/>
      <c r="R1815" s="75"/>
      <c r="S1815" s="66"/>
      <c r="T1815" s="10"/>
      <c r="U1815" s="74"/>
      <c r="V1815" s="74"/>
      <c r="W1815" s="70"/>
      <c r="X1815" s="66"/>
      <c r="Y1815" s="66"/>
      <c r="Z1815" s="67"/>
      <c r="AA1815" s="68"/>
      <c r="AB1815" s="11"/>
      <c r="AC1815" s="3"/>
      <c r="AD1815" s="1"/>
      <c r="AE1815" s="11"/>
      <c r="AF1815" s="5"/>
      <c r="AG1815" s="1"/>
      <c r="AH1815" s="1"/>
      <c r="AI1815" s="1"/>
      <c r="AJ1815" s="1"/>
      <c r="AK1815" s="10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5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5"/>
      <c r="HA1815" s="5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  <c r="IT1815" s="1"/>
      <c r="IU1815" s="1"/>
      <c r="IV1815" s="1"/>
      <c r="IW1815" s="1"/>
      <c r="IX1815" s="1"/>
      <c r="IY1815" s="1"/>
      <c r="IZ1815" s="1"/>
      <c r="JA1815" s="1"/>
      <c r="JB1815" s="1"/>
      <c r="JC1815" s="1"/>
      <c r="JD1815" s="1"/>
      <c r="JE1815" s="1"/>
      <c r="JF1815" s="1"/>
      <c r="JG1815" s="1"/>
      <c r="JH1815" s="1"/>
      <c r="JI1815" s="1"/>
      <c r="JJ1815" s="1"/>
      <c r="JK1815" s="1"/>
      <c r="JL1815" s="1"/>
      <c r="JM1815" s="1"/>
      <c r="JN1815" s="1"/>
      <c r="JO1815" s="1"/>
      <c r="JP1815" s="1"/>
      <c r="JQ1815" s="1"/>
      <c r="JR1815" s="1"/>
      <c r="JS1815" s="1"/>
      <c r="JT1815" s="1"/>
      <c r="JU1815" s="1"/>
      <c r="JV1815" s="1"/>
      <c r="JW1815" s="1"/>
      <c r="JX1815" s="1"/>
      <c r="JY1815" s="3"/>
      <c r="JZ1815" s="1"/>
      <c r="KA1815" s="1"/>
      <c r="KB1815" s="1"/>
      <c r="KC1815" s="1"/>
      <c r="KD1815" s="1"/>
      <c r="KE1815" s="1"/>
    </row>
    <row r="1816" spans="1:291" x14ac:dyDescent="0.2">
      <c r="A1816" s="196"/>
      <c r="B1816" s="66"/>
      <c r="C1816" s="66"/>
      <c r="D1816" s="77"/>
      <c r="E1816" s="67"/>
      <c r="F1816" s="11"/>
      <c r="G1816" s="73"/>
      <c r="H1816" s="11"/>
      <c r="I1816" s="11"/>
      <c r="J1816" s="1"/>
      <c r="K1816" s="1"/>
      <c r="L1816" s="66"/>
      <c r="M1816" s="70"/>
      <c r="N1816" s="70"/>
      <c r="O1816" s="66"/>
      <c r="P1816" s="66"/>
      <c r="Q1816" s="74"/>
      <c r="R1816" s="75"/>
      <c r="S1816" s="66"/>
      <c r="T1816" s="10"/>
      <c r="U1816" s="74"/>
      <c r="V1816" s="74"/>
      <c r="W1816" s="70"/>
      <c r="X1816" s="66"/>
      <c r="Y1816" s="66"/>
      <c r="Z1816" s="67"/>
      <c r="AA1816" s="68"/>
      <c r="AB1816" s="11"/>
      <c r="AC1816" s="3"/>
      <c r="AD1816" s="1"/>
      <c r="AE1816" s="11"/>
      <c r="AF1816" s="5"/>
      <c r="AG1816" s="1"/>
      <c r="AH1816" s="1"/>
      <c r="AI1816" s="1"/>
      <c r="AJ1816" s="1"/>
      <c r="AK1816" s="10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5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5"/>
      <c r="HA1816" s="5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  <c r="IT1816" s="1"/>
      <c r="IU1816" s="1"/>
      <c r="IV1816" s="1"/>
      <c r="IW1816" s="1"/>
      <c r="IX1816" s="1"/>
      <c r="IY1816" s="1"/>
      <c r="IZ1816" s="1"/>
      <c r="JA1816" s="1"/>
      <c r="JB1816" s="1"/>
      <c r="JC1816" s="1"/>
      <c r="JD1816" s="1"/>
      <c r="JE1816" s="1"/>
      <c r="JF1816" s="1"/>
      <c r="JG1816" s="1"/>
      <c r="JH1816" s="1"/>
      <c r="JI1816" s="1"/>
      <c r="JJ1816" s="1"/>
      <c r="JK1816" s="1"/>
      <c r="JL1816" s="1"/>
      <c r="JM1816" s="1"/>
      <c r="JN1816" s="1"/>
      <c r="JO1816" s="1"/>
      <c r="JP1816" s="1"/>
      <c r="JQ1816" s="1"/>
      <c r="JR1816" s="1"/>
      <c r="JS1816" s="1"/>
      <c r="JT1816" s="1"/>
      <c r="JU1816" s="1"/>
      <c r="JV1816" s="1"/>
      <c r="JW1816" s="1"/>
      <c r="JX1816" s="1"/>
      <c r="JY1816" s="3"/>
      <c r="JZ1816" s="1"/>
      <c r="KA1816" s="1"/>
      <c r="KB1816" s="1"/>
      <c r="KC1816" s="1"/>
      <c r="KD1816" s="1"/>
      <c r="KE1816" s="1"/>
    </row>
    <row r="1817" spans="1:291" x14ac:dyDescent="0.2">
      <c r="A1817" s="196"/>
      <c r="B1817" s="66"/>
      <c r="C1817" s="66"/>
      <c r="D1817" s="77"/>
      <c r="E1817" s="67"/>
      <c r="F1817" s="11"/>
      <c r="G1817" s="73"/>
      <c r="H1817" s="11"/>
      <c r="I1817" s="11"/>
      <c r="J1817" s="1"/>
      <c r="K1817" s="1"/>
      <c r="L1817" s="66"/>
      <c r="M1817" s="70"/>
      <c r="N1817" s="70"/>
      <c r="O1817" s="66"/>
      <c r="P1817" s="66"/>
      <c r="Q1817" s="74"/>
      <c r="R1817" s="75"/>
      <c r="S1817" s="66"/>
      <c r="T1817" s="10"/>
      <c r="U1817" s="74"/>
      <c r="V1817" s="74"/>
      <c r="W1817" s="70"/>
      <c r="X1817" s="66"/>
      <c r="Y1817" s="66"/>
      <c r="Z1817" s="67"/>
      <c r="AA1817" s="68"/>
      <c r="AB1817" s="11"/>
      <c r="AC1817" s="3"/>
      <c r="AD1817" s="1"/>
      <c r="AE1817" s="11"/>
      <c r="AF1817" s="5"/>
      <c r="AG1817" s="1"/>
      <c r="AH1817" s="1"/>
      <c r="AI1817" s="1"/>
      <c r="AJ1817" s="1"/>
      <c r="AK1817" s="10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5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5"/>
      <c r="HA1817" s="5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  <c r="IT1817" s="1"/>
      <c r="IU1817" s="1"/>
      <c r="IV1817" s="1"/>
      <c r="IW1817" s="1"/>
      <c r="IX1817" s="1"/>
      <c r="IY1817" s="1"/>
      <c r="IZ1817" s="1"/>
      <c r="JA1817" s="1"/>
      <c r="JB1817" s="1"/>
      <c r="JC1817" s="1"/>
      <c r="JD1817" s="1"/>
      <c r="JE1817" s="1"/>
      <c r="JF1817" s="1"/>
      <c r="JG1817" s="1"/>
      <c r="JH1817" s="1"/>
      <c r="JI1817" s="1"/>
      <c r="JJ1817" s="1"/>
      <c r="JK1817" s="1"/>
      <c r="JL1817" s="1"/>
      <c r="JM1817" s="1"/>
      <c r="JN1817" s="1"/>
      <c r="JO1817" s="1"/>
      <c r="JP1817" s="1"/>
      <c r="JQ1817" s="1"/>
      <c r="JR1817" s="1"/>
      <c r="JS1817" s="1"/>
      <c r="JT1817" s="1"/>
      <c r="JU1817" s="1"/>
      <c r="JV1817" s="1"/>
      <c r="JW1817" s="1"/>
      <c r="JX1817" s="1"/>
      <c r="JY1817" s="3"/>
      <c r="JZ1817" s="1"/>
      <c r="KA1817" s="1"/>
      <c r="KB1817" s="1"/>
      <c r="KC1817" s="1"/>
      <c r="KD1817" s="1"/>
      <c r="KE1817" s="1"/>
    </row>
    <row r="1818" spans="1:291" x14ac:dyDescent="0.2">
      <c r="A1818" s="196"/>
      <c r="B1818" s="66"/>
      <c r="C1818" s="66"/>
      <c r="D1818" s="77"/>
      <c r="E1818" s="67"/>
      <c r="F1818" s="11"/>
      <c r="G1818" s="73"/>
      <c r="H1818" s="11"/>
      <c r="I1818" s="11"/>
      <c r="J1818" s="1"/>
      <c r="K1818" s="1"/>
      <c r="L1818" s="66"/>
      <c r="M1818" s="70"/>
      <c r="N1818" s="70"/>
      <c r="O1818" s="66"/>
      <c r="P1818" s="66"/>
      <c r="Q1818" s="74"/>
      <c r="R1818" s="75"/>
      <c r="S1818" s="66"/>
      <c r="T1818" s="10"/>
      <c r="U1818" s="74"/>
      <c r="V1818" s="74"/>
      <c r="W1818" s="70"/>
      <c r="X1818" s="66"/>
      <c r="Y1818" s="66"/>
      <c r="Z1818" s="67"/>
      <c r="AA1818" s="68"/>
      <c r="AB1818" s="11"/>
      <c r="AC1818" s="3"/>
      <c r="AD1818" s="1"/>
      <c r="AE1818" s="11"/>
      <c r="AF1818" s="5"/>
      <c r="AG1818" s="1"/>
      <c r="AH1818" s="1"/>
      <c r="AI1818" s="1"/>
      <c r="AJ1818" s="1"/>
      <c r="AK1818" s="10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5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5"/>
      <c r="HA1818" s="5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  <c r="IR1818" s="1"/>
      <c r="IS1818" s="1"/>
      <c r="IT1818" s="1"/>
      <c r="IU1818" s="1"/>
      <c r="IV1818" s="1"/>
      <c r="IW1818" s="1"/>
      <c r="IX1818" s="1"/>
      <c r="IY1818" s="1"/>
      <c r="IZ1818" s="1"/>
      <c r="JA1818" s="1"/>
      <c r="JB1818" s="1"/>
      <c r="JC1818" s="1"/>
      <c r="JD1818" s="1"/>
      <c r="JE1818" s="1"/>
      <c r="JF1818" s="1"/>
      <c r="JG1818" s="1"/>
      <c r="JH1818" s="1"/>
      <c r="JI1818" s="1"/>
      <c r="JJ1818" s="1"/>
      <c r="JK1818" s="1"/>
      <c r="JL1818" s="1"/>
      <c r="JM1818" s="1"/>
      <c r="JN1818" s="1"/>
      <c r="JO1818" s="1"/>
      <c r="JP1818" s="1"/>
      <c r="JQ1818" s="1"/>
      <c r="JR1818" s="1"/>
      <c r="JS1818" s="1"/>
      <c r="JT1818" s="1"/>
      <c r="JU1818" s="1"/>
      <c r="JV1818" s="1"/>
      <c r="JW1818" s="1"/>
      <c r="JX1818" s="1"/>
      <c r="JY1818" s="3"/>
      <c r="JZ1818" s="1"/>
      <c r="KA1818" s="1"/>
      <c r="KB1818" s="1"/>
      <c r="KC1818" s="1"/>
      <c r="KD1818" s="1"/>
      <c r="KE1818" s="1"/>
    </row>
    <row r="1819" spans="1:291" x14ac:dyDescent="0.2">
      <c r="A1819" s="196"/>
      <c r="B1819" s="66"/>
      <c r="C1819" s="66"/>
      <c r="D1819" s="77"/>
      <c r="E1819" s="67"/>
      <c r="F1819" s="11"/>
      <c r="G1819" s="73"/>
      <c r="H1819" s="11"/>
      <c r="I1819" s="11"/>
      <c r="J1819" s="1"/>
      <c r="K1819" s="1"/>
      <c r="L1819" s="66"/>
      <c r="M1819" s="70"/>
      <c r="N1819" s="70"/>
      <c r="O1819" s="66"/>
      <c r="P1819" s="66"/>
      <c r="Q1819" s="74"/>
      <c r="R1819" s="75"/>
      <c r="S1819" s="66"/>
      <c r="T1819" s="10"/>
      <c r="U1819" s="74"/>
      <c r="V1819" s="74"/>
      <c r="W1819" s="70"/>
      <c r="X1819" s="66"/>
      <c r="Y1819" s="66"/>
      <c r="Z1819" s="67"/>
      <c r="AA1819" s="68"/>
      <c r="AB1819" s="11"/>
      <c r="AC1819" s="3"/>
      <c r="AD1819" s="1"/>
      <c r="AE1819" s="11"/>
      <c r="AF1819" s="5"/>
      <c r="AG1819" s="1"/>
      <c r="AH1819" s="1"/>
      <c r="AI1819" s="1"/>
      <c r="AJ1819" s="1"/>
      <c r="AK1819" s="10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5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5"/>
      <c r="HA1819" s="5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  <c r="IU1819" s="1"/>
      <c r="IV1819" s="1"/>
      <c r="IW1819" s="1"/>
      <c r="IX1819" s="1"/>
      <c r="IY1819" s="1"/>
      <c r="IZ1819" s="1"/>
      <c r="JA1819" s="1"/>
      <c r="JB1819" s="1"/>
      <c r="JC1819" s="1"/>
      <c r="JD1819" s="1"/>
      <c r="JE1819" s="1"/>
      <c r="JF1819" s="1"/>
      <c r="JG1819" s="1"/>
      <c r="JH1819" s="1"/>
      <c r="JI1819" s="1"/>
      <c r="JJ1819" s="1"/>
      <c r="JK1819" s="1"/>
      <c r="JL1819" s="1"/>
      <c r="JM1819" s="1"/>
      <c r="JN1819" s="1"/>
      <c r="JO1819" s="1"/>
      <c r="JP1819" s="1"/>
      <c r="JQ1819" s="1"/>
      <c r="JR1819" s="1"/>
      <c r="JS1819" s="1"/>
      <c r="JT1819" s="1"/>
      <c r="JU1819" s="1"/>
      <c r="JV1819" s="1"/>
      <c r="JW1819" s="1"/>
      <c r="JX1819" s="1"/>
      <c r="JY1819" s="3"/>
      <c r="JZ1819" s="1"/>
      <c r="KA1819" s="1"/>
      <c r="KB1819" s="1"/>
      <c r="KC1819" s="1"/>
      <c r="KD1819" s="1"/>
      <c r="KE1819" s="1"/>
    </row>
    <row r="1820" spans="1:291" x14ac:dyDescent="0.2">
      <c r="A1820" s="196"/>
      <c r="B1820" s="66"/>
      <c r="C1820" s="66"/>
      <c r="D1820" s="77"/>
      <c r="E1820" s="67"/>
      <c r="F1820" s="11"/>
      <c r="G1820" s="73"/>
      <c r="H1820" s="11"/>
      <c r="I1820" s="11"/>
      <c r="J1820" s="1"/>
      <c r="K1820" s="1"/>
      <c r="L1820" s="66"/>
      <c r="M1820" s="70"/>
      <c r="N1820" s="70"/>
      <c r="O1820" s="66"/>
      <c r="P1820" s="66"/>
      <c r="Q1820" s="74"/>
      <c r="R1820" s="75"/>
      <c r="S1820" s="66"/>
      <c r="T1820" s="10"/>
      <c r="U1820" s="74"/>
      <c r="V1820" s="74"/>
      <c r="W1820" s="70"/>
      <c r="X1820" s="66"/>
      <c r="Y1820" s="66"/>
      <c r="Z1820" s="67"/>
      <c r="AA1820" s="68"/>
      <c r="AB1820" s="11"/>
      <c r="AC1820" s="3"/>
      <c r="AD1820" s="1"/>
      <c r="AE1820" s="11"/>
      <c r="AF1820" s="5"/>
      <c r="AG1820" s="1"/>
      <c r="AH1820" s="1"/>
      <c r="AI1820" s="1"/>
      <c r="AJ1820" s="1"/>
      <c r="AK1820" s="10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5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5"/>
      <c r="HA1820" s="5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  <c r="IT1820" s="1"/>
      <c r="IU1820" s="1"/>
      <c r="IV1820" s="1"/>
      <c r="IW1820" s="1"/>
      <c r="IX1820" s="1"/>
      <c r="IY1820" s="1"/>
      <c r="IZ1820" s="1"/>
      <c r="JA1820" s="1"/>
      <c r="JB1820" s="1"/>
      <c r="JC1820" s="1"/>
      <c r="JD1820" s="1"/>
      <c r="JE1820" s="1"/>
      <c r="JF1820" s="1"/>
      <c r="JG1820" s="1"/>
      <c r="JH1820" s="1"/>
      <c r="JI1820" s="1"/>
      <c r="JJ1820" s="1"/>
      <c r="JK1820" s="1"/>
      <c r="JL1820" s="1"/>
      <c r="JM1820" s="1"/>
      <c r="JN1820" s="1"/>
      <c r="JO1820" s="1"/>
      <c r="JP1820" s="1"/>
      <c r="JQ1820" s="1"/>
      <c r="JR1820" s="1"/>
      <c r="JS1820" s="1"/>
      <c r="JT1820" s="1"/>
      <c r="JU1820" s="1"/>
      <c r="JV1820" s="1"/>
      <c r="JW1820" s="1"/>
      <c r="JX1820" s="1"/>
      <c r="JY1820" s="3"/>
      <c r="JZ1820" s="1"/>
      <c r="KA1820" s="1"/>
      <c r="KB1820" s="1"/>
      <c r="KC1820" s="1"/>
      <c r="KD1820" s="1"/>
      <c r="KE1820" s="1"/>
    </row>
    <row r="1821" spans="1:291" x14ac:dyDescent="0.2">
      <c r="A1821" s="196"/>
      <c r="B1821" s="66"/>
      <c r="C1821" s="66"/>
      <c r="D1821" s="77"/>
      <c r="E1821" s="67"/>
      <c r="F1821" s="11"/>
      <c r="G1821" s="73"/>
      <c r="H1821" s="11"/>
      <c r="I1821" s="11"/>
      <c r="J1821" s="1"/>
      <c r="K1821" s="1"/>
      <c r="L1821" s="66"/>
      <c r="M1821" s="70"/>
      <c r="N1821" s="70"/>
      <c r="O1821" s="66"/>
      <c r="P1821" s="66"/>
      <c r="Q1821" s="74"/>
      <c r="R1821" s="75"/>
      <c r="S1821" s="66"/>
      <c r="T1821" s="10"/>
      <c r="U1821" s="74"/>
      <c r="V1821" s="74"/>
      <c r="W1821" s="70"/>
      <c r="X1821" s="66"/>
      <c r="Y1821" s="66"/>
      <c r="Z1821" s="67"/>
      <c r="AA1821" s="68"/>
      <c r="AB1821" s="11"/>
      <c r="AC1821" s="3"/>
      <c r="AD1821" s="1"/>
      <c r="AE1821" s="11"/>
      <c r="AF1821" s="5"/>
      <c r="AG1821" s="1"/>
      <c r="AH1821" s="1"/>
      <c r="AI1821" s="1"/>
      <c r="AJ1821" s="1"/>
      <c r="AK1821" s="10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5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5"/>
      <c r="HA1821" s="5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  <c r="IT1821" s="1"/>
      <c r="IU1821" s="1"/>
      <c r="IV1821" s="1"/>
      <c r="IW1821" s="1"/>
      <c r="IX1821" s="1"/>
      <c r="IY1821" s="1"/>
      <c r="IZ1821" s="1"/>
      <c r="JA1821" s="1"/>
      <c r="JB1821" s="1"/>
      <c r="JC1821" s="1"/>
      <c r="JD1821" s="1"/>
      <c r="JE1821" s="1"/>
      <c r="JF1821" s="1"/>
      <c r="JG1821" s="1"/>
      <c r="JH1821" s="1"/>
      <c r="JI1821" s="1"/>
      <c r="JJ1821" s="1"/>
      <c r="JK1821" s="1"/>
      <c r="JL1821" s="1"/>
      <c r="JM1821" s="1"/>
      <c r="JN1821" s="1"/>
      <c r="JO1821" s="1"/>
      <c r="JP1821" s="1"/>
      <c r="JQ1821" s="1"/>
      <c r="JR1821" s="1"/>
      <c r="JS1821" s="1"/>
      <c r="JT1821" s="1"/>
      <c r="JU1821" s="1"/>
      <c r="JV1821" s="1"/>
      <c r="JW1821" s="1"/>
      <c r="JX1821" s="1"/>
      <c r="JY1821" s="3"/>
      <c r="JZ1821" s="1"/>
      <c r="KA1821" s="1"/>
      <c r="KB1821" s="1"/>
      <c r="KC1821" s="1"/>
      <c r="KD1821" s="1"/>
      <c r="KE1821" s="1"/>
    </row>
    <row r="1822" spans="1:291" x14ac:dyDescent="0.2">
      <c r="A1822" s="196"/>
      <c r="B1822" s="66"/>
      <c r="C1822" s="66"/>
      <c r="D1822" s="77"/>
      <c r="E1822" s="67"/>
      <c r="F1822" s="11"/>
      <c r="G1822" s="73"/>
      <c r="H1822" s="11"/>
      <c r="I1822" s="11"/>
      <c r="J1822" s="1"/>
      <c r="K1822" s="1"/>
      <c r="L1822" s="66"/>
      <c r="M1822" s="70"/>
      <c r="N1822" s="70"/>
      <c r="O1822" s="66"/>
      <c r="P1822" s="66"/>
      <c r="Q1822" s="74"/>
      <c r="R1822" s="75"/>
      <c r="S1822" s="66"/>
      <c r="T1822" s="10"/>
      <c r="U1822" s="74"/>
      <c r="V1822" s="74"/>
      <c r="W1822" s="70"/>
      <c r="X1822" s="66"/>
      <c r="Y1822" s="66"/>
      <c r="Z1822" s="67"/>
      <c r="AA1822" s="68"/>
      <c r="AB1822" s="11"/>
      <c r="AC1822" s="3"/>
      <c r="AD1822" s="1"/>
      <c r="AE1822" s="11"/>
      <c r="AF1822" s="5"/>
      <c r="AG1822" s="1"/>
      <c r="AH1822" s="1"/>
      <c r="AI1822" s="1"/>
      <c r="AJ1822" s="1"/>
      <c r="AK1822" s="10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5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5"/>
      <c r="HA1822" s="5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  <c r="IT1822" s="1"/>
      <c r="IU1822" s="1"/>
      <c r="IV1822" s="1"/>
      <c r="IW1822" s="1"/>
      <c r="IX1822" s="1"/>
      <c r="IY1822" s="1"/>
      <c r="IZ1822" s="1"/>
      <c r="JA1822" s="1"/>
      <c r="JB1822" s="1"/>
      <c r="JC1822" s="1"/>
      <c r="JD1822" s="1"/>
      <c r="JE1822" s="1"/>
      <c r="JF1822" s="1"/>
      <c r="JG1822" s="1"/>
      <c r="JH1822" s="1"/>
      <c r="JI1822" s="1"/>
      <c r="JJ1822" s="1"/>
      <c r="JK1822" s="1"/>
      <c r="JL1822" s="1"/>
      <c r="JM1822" s="1"/>
      <c r="JN1822" s="1"/>
      <c r="JO1822" s="1"/>
      <c r="JP1822" s="1"/>
      <c r="JQ1822" s="1"/>
      <c r="JR1822" s="1"/>
      <c r="JS1822" s="1"/>
      <c r="JT1822" s="1"/>
      <c r="JU1822" s="1"/>
      <c r="JV1822" s="1"/>
      <c r="JW1822" s="1"/>
      <c r="JX1822" s="1"/>
      <c r="JY1822" s="3"/>
      <c r="JZ1822" s="1"/>
      <c r="KA1822" s="1"/>
      <c r="KB1822" s="1"/>
      <c r="KC1822" s="1"/>
      <c r="KD1822" s="1"/>
      <c r="KE1822" s="1"/>
    </row>
    <row r="1823" spans="1:291" x14ac:dyDescent="0.2">
      <c r="A1823" s="196"/>
      <c r="B1823" s="66"/>
      <c r="C1823" s="66"/>
      <c r="D1823" s="77"/>
      <c r="E1823" s="67"/>
      <c r="F1823" s="11"/>
      <c r="G1823" s="73"/>
      <c r="H1823" s="11"/>
      <c r="I1823" s="11"/>
      <c r="J1823" s="1"/>
      <c r="K1823" s="1"/>
      <c r="L1823" s="66"/>
      <c r="M1823" s="70"/>
      <c r="N1823" s="70"/>
      <c r="O1823" s="66"/>
      <c r="P1823" s="66"/>
      <c r="Q1823" s="74"/>
      <c r="R1823" s="75"/>
      <c r="S1823" s="66"/>
      <c r="T1823" s="10"/>
      <c r="U1823" s="74"/>
      <c r="V1823" s="74"/>
      <c r="W1823" s="70"/>
      <c r="X1823" s="66"/>
      <c r="Y1823" s="66"/>
      <c r="Z1823" s="67"/>
      <c r="AA1823" s="68"/>
      <c r="AB1823" s="11"/>
      <c r="AC1823" s="3"/>
      <c r="AD1823" s="1"/>
      <c r="AE1823" s="11"/>
      <c r="AF1823" s="5"/>
      <c r="AG1823" s="1"/>
      <c r="AH1823" s="1"/>
      <c r="AI1823" s="1"/>
      <c r="AJ1823" s="1"/>
      <c r="AK1823" s="10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5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5"/>
      <c r="HA1823" s="5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  <c r="IT1823" s="1"/>
      <c r="IU1823" s="1"/>
      <c r="IV1823" s="1"/>
      <c r="IW1823" s="1"/>
      <c r="IX1823" s="1"/>
      <c r="IY1823" s="1"/>
      <c r="IZ1823" s="1"/>
      <c r="JA1823" s="1"/>
      <c r="JB1823" s="1"/>
      <c r="JC1823" s="1"/>
      <c r="JD1823" s="1"/>
      <c r="JE1823" s="1"/>
      <c r="JF1823" s="1"/>
      <c r="JG1823" s="1"/>
      <c r="JH1823" s="1"/>
      <c r="JI1823" s="1"/>
      <c r="JJ1823" s="1"/>
      <c r="JK1823" s="1"/>
      <c r="JL1823" s="1"/>
      <c r="JM1823" s="1"/>
      <c r="JN1823" s="1"/>
      <c r="JO1823" s="1"/>
      <c r="JP1823" s="1"/>
      <c r="JQ1823" s="1"/>
      <c r="JR1823" s="1"/>
      <c r="JS1823" s="1"/>
      <c r="JT1823" s="1"/>
      <c r="JU1823" s="1"/>
      <c r="JV1823" s="1"/>
      <c r="JW1823" s="1"/>
      <c r="JX1823" s="1"/>
      <c r="JY1823" s="3"/>
      <c r="JZ1823" s="1"/>
      <c r="KA1823" s="1"/>
      <c r="KB1823" s="1"/>
      <c r="KC1823" s="1"/>
      <c r="KD1823" s="1"/>
      <c r="KE1823" s="1"/>
    </row>
    <row r="1824" spans="1:291" x14ac:dyDescent="0.2">
      <c r="A1824" s="196"/>
      <c r="B1824" s="66"/>
      <c r="C1824" s="66"/>
      <c r="D1824" s="77"/>
      <c r="E1824" s="67"/>
      <c r="F1824" s="11"/>
      <c r="G1824" s="73"/>
      <c r="H1824" s="11"/>
      <c r="I1824" s="11"/>
      <c r="J1824" s="1"/>
      <c r="K1824" s="1"/>
      <c r="L1824" s="66"/>
      <c r="M1824" s="70"/>
      <c r="N1824" s="70"/>
      <c r="O1824" s="66"/>
      <c r="P1824" s="66"/>
      <c r="Q1824" s="74"/>
      <c r="R1824" s="75"/>
      <c r="S1824" s="66"/>
      <c r="T1824" s="10"/>
      <c r="U1824" s="74"/>
      <c r="V1824" s="74"/>
      <c r="W1824" s="70"/>
      <c r="X1824" s="66"/>
      <c r="Y1824" s="66"/>
      <c r="Z1824" s="67"/>
      <c r="AA1824" s="68"/>
      <c r="AB1824" s="11"/>
      <c r="AC1824" s="3"/>
      <c r="AD1824" s="1"/>
      <c r="AE1824" s="11"/>
      <c r="AF1824" s="5"/>
      <c r="AG1824" s="1"/>
      <c r="AH1824" s="1"/>
      <c r="AI1824" s="1"/>
      <c r="AJ1824" s="1"/>
      <c r="AK1824" s="10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5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5"/>
      <c r="HA1824" s="5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  <c r="IT1824" s="1"/>
      <c r="IU1824" s="1"/>
      <c r="IV1824" s="1"/>
      <c r="IW1824" s="1"/>
      <c r="IX1824" s="1"/>
      <c r="IY1824" s="1"/>
      <c r="IZ1824" s="1"/>
      <c r="JA1824" s="1"/>
      <c r="JB1824" s="1"/>
      <c r="JC1824" s="1"/>
      <c r="JD1824" s="1"/>
      <c r="JE1824" s="1"/>
      <c r="JF1824" s="1"/>
      <c r="JG1824" s="1"/>
      <c r="JH1824" s="1"/>
      <c r="JI1824" s="1"/>
      <c r="JJ1824" s="1"/>
      <c r="JK1824" s="1"/>
      <c r="JL1824" s="1"/>
      <c r="JM1824" s="1"/>
      <c r="JN1824" s="1"/>
      <c r="JO1824" s="1"/>
      <c r="JP1824" s="1"/>
      <c r="JQ1824" s="1"/>
      <c r="JR1824" s="1"/>
      <c r="JS1824" s="1"/>
      <c r="JT1824" s="1"/>
      <c r="JU1824" s="1"/>
      <c r="JV1824" s="1"/>
      <c r="JW1824" s="1"/>
      <c r="JX1824" s="1"/>
      <c r="JY1824" s="3"/>
      <c r="JZ1824" s="1"/>
      <c r="KA1824" s="1"/>
      <c r="KB1824" s="1"/>
      <c r="KC1824" s="1"/>
      <c r="KD1824" s="1"/>
      <c r="KE1824" s="1"/>
    </row>
    <row r="1825" spans="1:291" x14ac:dyDescent="0.2">
      <c r="A1825" s="196"/>
      <c r="B1825" s="66"/>
      <c r="C1825" s="66"/>
      <c r="D1825" s="77"/>
      <c r="E1825" s="67"/>
      <c r="F1825" s="11"/>
      <c r="G1825" s="73"/>
      <c r="H1825" s="11"/>
      <c r="I1825" s="11"/>
      <c r="J1825" s="1"/>
      <c r="K1825" s="1"/>
      <c r="L1825" s="66"/>
      <c r="M1825" s="70"/>
      <c r="N1825" s="70"/>
      <c r="O1825" s="66"/>
      <c r="P1825" s="66"/>
      <c r="Q1825" s="74"/>
      <c r="R1825" s="75"/>
      <c r="S1825" s="66"/>
      <c r="T1825" s="10"/>
      <c r="U1825" s="74"/>
      <c r="V1825" s="74"/>
      <c r="W1825" s="70"/>
      <c r="X1825" s="66"/>
      <c r="Y1825" s="66"/>
      <c r="Z1825" s="67"/>
      <c r="AA1825" s="68"/>
      <c r="AB1825" s="11"/>
      <c r="AC1825" s="3"/>
      <c r="AD1825" s="1"/>
      <c r="AE1825" s="11"/>
      <c r="AF1825" s="5"/>
      <c r="AG1825" s="1"/>
      <c r="AH1825" s="1"/>
      <c r="AI1825" s="1"/>
      <c r="AJ1825" s="1"/>
      <c r="AK1825" s="10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5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5"/>
      <c r="HA1825" s="5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  <c r="IT1825" s="1"/>
      <c r="IU1825" s="1"/>
      <c r="IV1825" s="1"/>
      <c r="IW1825" s="1"/>
      <c r="IX1825" s="1"/>
      <c r="IY1825" s="1"/>
      <c r="IZ1825" s="1"/>
      <c r="JA1825" s="1"/>
      <c r="JB1825" s="1"/>
      <c r="JC1825" s="1"/>
      <c r="JD1825" s="1"/>
      <c r="JE1825" s="1"/>
      <c r="JF1825" s="1"/>
      <c r="JG1825" s="1"/>
      <c r="JH1825" s="1"/>
      <c r="JI1825" s="1"/>
      <c r="JJ1825" s="1"/>
      <c r="JK1825" s="1"/>
      <c r="JL1825" s="1"/>
      <c r="JM1825" s="1"/>
      <c r="JN1825" s="1"/>
      <c r="JO1825" s="1"/>
      <c r="JP1825" s="1"/>
      <c r="JQ1825" s="1"/>
      <c r="JR1825" s="1"/>
      <c r="JS1825" s="1"/>
      <c r="JT1825" s="1"/>
      <c r="JU1825" s="1"/>
      <c r="JV1825" s="1"/>
      <c r="JW1825" s="1"/>
      <c r="JX1825" s="1"/>
      <c r="JY1825" s="3"/>
      <c r="JZ1825" s="1"/>
      <c r="KA1825" s="1"/>
      <c r="KB1825" s="1"/>
      <c r="KC1825" s="1"/>
      <c r="KD1825" s="1"/>
      <c r="KE1825" s="1"/>
    </row>
    <row r="1826" spans="1:291" x14ac:dyDescent="0.2">
      <c r="A1826" s="196"/>
      <c r="B1826" s="66"/>
      <c r="C1826" s="66"/>
      <c r="D1826" s="77"/>
      <c r="E1826" s="67"/>
      <c r="F1826" s="11"/>
      <c r="G1826" s="73"/>
      <c r="H1826" s="11"/>
      <c r="I1826" s="11"/>
      <c r="J1826" s="1"/>
      <c r="K1826" s="1"/>
      <c r="L1826" s="66"/>
      <c r="M1826" s="70"/>
      <c r="N1826" s="70"/>
      <c r="O1826" s="66"/>
      <c r="P1826" s="66"/>
      <c r="Q1826" s="74"/>
      <c r="R1826" s="75"/>
      <c r="S1826" s="66"/>
      <c r="T1826" s="10"/>
      <c r="U1826" s="74"/>
      <c r="V1826" s="74"/>
      <c r="W1826" s="70"/>
      <c r="X1826" s="66"/>
      <c r="Y1826" s="66"/>
      <c r="Z1826" s="67"/>
      <c r="AA1826" s="68"/>
      <c r="AB1826" s="11"/>
      <c r="AC1826" s="3"/>
      <c r="AD1826" s="1"/>
      <c r="AE1826" s="11"/>
      <c r="AF1826" s="5"/>
      <c r="AG1826" s="1"/>
      <c r="AH1826" s="1"/>
      <c r="AI1826" s="1"/>
      <c r="AJ1826" s="1"/>
      <c r="AK1826" s="10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5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5"/>
      <c r="HA1826" s="5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  <c r="IT1826" s="1"/>
      <c r="IU1826" s="1"/>
      <c r="IV1826" s="1"/>
      <c r="IW1826" s="1"/>
      <c r="IX1826" s="1"/>
      <c r="IY1826" s="1"/>
      <c r="IZ1826" s="1"/>
      <c r="JA1826" s="1"/>
      <c r="JB1826" s="1"/>
      <c r="JC1826" s="1"/>
      <c r="JD1826" s="1"/>
      <c r="JE1826" s="1"/>
      <c r="JF1826" s="1"/>
      <c r="JG1826" s="1"/>
      <c r="JH1826" s="1"/>
      <c r="JI1826" s="1"/>
      <c r="JJ1826" s="1"/>
      <c r="JK1826" s="1"/>
      <c r="JL1826" s="1"/>
      <c r="JM1826" s="1"/>
      <c r="JN1826" s="1"/>
      <c r="JO1826" s="1"/>
      <c r="JP1826" s="1"/>
      <c r="JQ1826" s="1"/>
      <c r="JR1826" s="1"/>
      <c r="JS1826" s="1"/>
      <c r="JT1826" s="1"/>
      <c r="JU1826" s="1"/>
      <c r="JV1826" s="1"/>
      <c r="JW1826" s="1"/>
      <c r="JX1826" s="1"/>
      <c r="JY1826" s="3"/>
      <c r="JZ1826" s="1"/>
      <c r="KA1826" s="1"/>
      <c r="KB1826" s="1"/>
      <c r="KC1826" s="1"/>
      <c r="KD1826" s="1"/>
      <c r="KE1826" s="1"/>
    </row>
    <row r="1827" spans="1:291" x14ac:dyDescent="0.2">
      <c r="A1827" s="196"/>
      <c r="B1827" s="66"/>
      <c r="C1827" s="66"/>
      <c r="D1827" s="77"/>
      <c r="E1827" s="67"/>
      <c r="F1827" s="11"/>
      <c r="G1827" s="73"/>
      <c r="H1827" s="11"/>
      <c r="I1827" s="11"/>
      <c r="J1827" s="1"/>
      <c r="K1827" s="1"/>
      <c r="L1827" s="66"/>
      <c r="M1827" s="70"/>
      <c r="N1827" s="70"/>
      <c r="O1827" s="66"/>
      <c r="P1827" s="66"/>
      <c r="Q1827" s="74"/>
      <c r="R1827" s="75"/>
      <c r="S1827" s="66"/>
      <c r="T1827" s="10"/>
      <c r="U1827" s="74"/>
      <c r="V1827" s="74"/>
      <c r="W1827" s="70"/>
      <c r="X1827" s="66"/>
      <c r="Y1827" s="66"/>
      <c r="Z1827" s="67"/>
      <c r="AA1827" s="68"/>
      <c r="AB1827" s="11"/>
      <c r="AC1827" s="3"/>
      <c r="AD1827" s="1"/>
      <c r="AE1827" s="11"/>
      <c r="AF1827" s="5"/>
      <c r="AG1827" s="1"/>
      <c r="AH1827" s="1"/>
      <c r="AI1827" s="1"/>
      <c r="AJ1827" s="1"/>
      <c r="AK1827" s="10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5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5"/>
      <c r="HA1827" s="5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  <c r="IT1827" s="1"/>
      <c r="IU1827" s="1"/>
      <c r="IV1827" s="1"/>
      <c r="IW1827" s="1"/>
      <c r="IX1827" s="1"/>
      <c r="IY1827" s="1"/>
      <c r="IZ1827" s="1"/>
      <c r="JA1827" s="1"/>
      <c r="JB1827" s="1"/>
      <c r="JC1827" s="1"/>
      <c r="JD1827" s="1"/>
      <c r="JE1827" s="1"/>
      <c r="JF1827" s="1"/>
      <c r="JG1827" s="1"/>
      <c r="JH1827" s="1"/>
      <c r="JI1827" s="1"/>
      <c r="JJ1827" s="1"/>
      <c r="JK1827" s="1"/>
      <c r="JL1827" s="1"/>
      <c r="JM1827" s="1"/>
      <c r="JN1827" s="1"/>
      <c r="JO1827" s="1"/>
      <c r="JP1827" s="1"/>
      <c r="JQ1827" s="1"/>
      <c r="JR1827" s="1"/>
      <c r="JS1827" s="1"/>
      <c r="JT1827" s="1"/>
      <c r="JU1827" s="1"/>
      <c r="JV1827" s="1"/>
      <c r="JW1827" s="1"/>
      <c r="JX1827" s="1"/>
      <c r="JY1827" s="3"/>
      <c r="JZ1827" s="1"/>
      <c r="KA1827" s="1"/>
      <c r="KB1827" s="1"/>
      <c r="KC1827" s="1"/>
      <c r="KD1827" s="1"/>
      <c r="KE1827" s="1"/>
    </row>
    <row r="1828" spans="1:291" x14ac:dyDescent="0.2">
      <c r="A1828" s="196"/>
      <c r="B1828" s="66"/>
      <c r="C1828" s="66"/>
      <c r="D1828" s="77"/>
      <c r="E1828" s="67"/>
      <c r="F1828" s="11"/>
      <c r="G1828" s="73"/>
      <c r="H1828" s="11"/>
      <c r="I1828" s="11"/>
      <c r="J1828" s="1"/>
      <c r="K1828" s="1"/>
      <c r="L1828" s="66"/>
      <c r="M1828" s="70"/>
      <c r="N1828" s="70"/>
      <c r="O1828" s="66"/>
      <c r="P1828" s="66"/>
      <c r="Q1828" s="74"/>
      <c r="R1828" s="75"/>
      <c r="S1828" s="66"/>
      <c r="T1828" s="10"/>
      <c r="U1828" s="74"/>
      <c r="V1828" s="74"/>
      <c r="W1828" s="70"/>
      <c r="X1828" s="66"/>
      <c r="Y1828" s="66"/>
      <c r="Z1828" s="67"/>
      <c r="AA1828" s="68"/>
      <c r="AB1828" s="11"/>
      <c r="AC1828" s="3"/>
      <c r="AD1828" s="1"/>
      <c r="AE1828" s="11"/>
      <c r="AF1828" s="5"/>
      <c r="AG1828" s="1"/>
      <c r="AH1828" s="1"/>
      <c r="AI1828" s="1"/>
      <c r="AJ1828" s="1"/>
      <c r="AK1828" s="10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5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5"/>
      <c r="HA1828" s="5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  <c r="IR1828" s="1"/>
      <c r="IS1828" s="1"/>
      <c r="IT1828" s="1"/>
      <c r="IU1828" s="1"/>
      <c r="IV1828" s="1"/>
      <c r="IW1828" s="1"/>
      <c r="IX1828" s="1"/>
      <c r="IY1828" s="1"/>
      <c r="IZ1828" s="1"/>
      <c r="JA1828" s="1"/>
      <c r="JB1828" s="1"/>
      <c r="JC1828" s="1"/>
      <c r="JD1828" s="1"/>
      <c r="JE1828" s="1"/>
      <c r="JF1828" s="1"/>
      <c r="JG1828" s="1"/>
      <c r="JH1828" s="1"/>
      <c r="JI1828" s="1"/>
      <c r="JJ1828" s="1"/>
      <c r="JK1828" s="1"/>
      <c r="JL1828" s="1"/>
      <c r="JM1828" s="1"/>
      <c r="JN1828" s="1"/>
      <c r="JO1828" s="1"/>
      <c r="JP1828" s="1"/>
      <c r="JQ1828" s="1"/>
      <c r="JR1828" s="1"/>
      <c r="JS1828" s="1"/>
      <c r="JT1828" s="1"/>
      <c r="JU1828" s="1"/>
      <c r="JV1828" s="1"/>
      <c r="JW1828" s="1"/>
      <c r="JX1828" s="1"/>
      <c r="JY1828" s="3"/>
      <c r="JZ1828" s="1"/>
      <c r="KA1828" s="1"/>
      <c r="KB1828" s="1"/>
      <c r="KC1828" s="1"/>
      <c r="KD1828" s="1"/>
      <c r="KE1828" s="1"/>
    </row>
    <row r="1829" spans="1:291" x14ac:dyDescent="0.2">
      <c r="A1829" s="196"/>
      <c r="B1829" s="66"/>
      <c r="C1829" s="66"/>
      <c r="D1829" s="77"/>
      <c r="E1829" s="67"/>
      <c r="F1829" s="11"/>
      <c r="G1829" s="73"/>
      <c r="H1829" s="11"/>
      <c r="I1829" s="11"/>
      <c r="J1829" s="1"/>
      <c r="K1829" s="1"/>
      <c r="L1829" s="66"/>
      <c r="M1829" s="70"/>
      <c r="N1829" s="70"/>
      <c r="O1829" s="66"/>
      <c r="P1829" s="66"/>
      <c r="Q1829" s="74"/>
      <c r="R1829" s="75"/>
      <c r="S1829" s="66"/>
      <c r="T1829" s="10"/>
      <c r="U1829" s="74"/>
      <c r="V1829" s="74"/>
      <c r="W1829" s="70"/>
      <c r="X1829" s="66"/>
      <c r="Y1829" s="66"/>
      <c r="Z1829" s="67"/>
      <c r="AA1829" s="68"/>
      <c r="AB1829" s="11"/>
      <c r="AC1829" s="3"/>
      <c r="AD1829" s="1"/>
      <c r="AE1829" s="11"/>
      <c r="AF1829" s="5"/>
      <c r="AG1829" s="1"/>
      <c r="AH1829" s="1"/>
      <c r="AI1829" s="1"/>
      <c r="AJ1829" s="1"/>
      <c r="AK1829" s="10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5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5"/>
      <c r="HA1829" s="5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  <c r="IT1829" s="1"/>
      <c r="IU1829" s="1"/>
      <c r="IV1829" s="1"/>
      <c r="IW1829" s="1"/>
      <c r="IX1829" s="1"/>
      <c r="IY1829" s="1"/>
      <c r="IZ1829" s="1"/>
      <c r="JA1829" s="1"/>
      <c r="JB1829" s="1"/>
      <c r="JC1829" s="1"/>
      <c r="JD1829" s="1"/>
      <c r="JE1829" s="1"/>
      <c r="JF1829" s="1"/>
      <c r="JG1829" s="1"/>
      <c r="JH1829" s="1"/>
      <c r="JI1829" s="1"/>
      <c r="JJ1829" s="1"/>
      <c r="JK1829" s="1"/>
      <c r="JL1829" s="1"/>
      <c r="JM1829" s="1"/>
      <c r="JN1829" s="1"/>
      <c r="JO1829" s="1"/>
      <c r="JP1829" s="1"/>
      <c r="JQ1829" s="1"/>
      <c r="JR1829" s="1"/>
      <c r="JS1829" s="1"/>
      <c r="JT1829" s="1"/>
      <c r="JU1829" s="1"/>
      <c r="JV1829" s="1"/>
      <c r="JW1829" s="1"/>
      <c r="JX1829" s="1"/>
      <c r="JY1829" s="3"/>
      <c r="JZ1829" s="1"/>
      <c r="KA1829" s="1"/>
      <c r="KB1829" s="1"/>
      <c r="KC1829" s="1"/>
      <c r="KD1829" s="1"/>
      <c r="KE1829" s="1"/>
    </row>
    <row r="1830" spans="1:291" x14ac:dyDescent="0.2">
      <c r="A1830" s="196"/>
      <c r="B1830" s="66"/>
      <c r="C1830" s="66"/>
      <c r="D1830" s="77"/>
      <c r="E1830" s="67"/>
      <c r="F1830" s="11"/>
      <c r="G1830" s="73"/>
      <c r="H1830" s="11"/>
      <c r="I1830" s="11"/>
      <c r="J1830" s="1"/>
      <c r="K1830" s="1"/>
      <c r="L1830" s="66"/>
      <c r="M1830" s="70"/>
      <c r="N1830" s="70"/>
      <c r="O1830" s="66"/>
      <c r="P1830" s="66"/>
      <c r="Q1830" s="74"/>
      <c r="R1830" s="75"/>
      <c r="S1830" s="66"/>
      <c r="T1830" s="10"/>
      <c r="U1830" s="74"/>
      <c r="V1830" s="74"/>
      <c r="W1830" s="70"/>
      <c r="X1830" s="66"/>
      <c r="Y1830" s="66"/>
      <c r="Z1830" s="67"/>
      <c r="AA1830" s="68"/>
      <c r="AB1830" s="11"/>
      <c r="AC1830" s="3"/>
      <c r="AD1830" s="1"/>
      <c r="AE1830" s="11"/>
      <c r="AF1830" s="5"/>
      <c r="AG1830" s="1"/>
      <c r="AH1830" s="1"/>
      <c r="AI1830" s="1"/>
      <c r="AJ1830" s="1"/>
      <c r="AK1830" s="10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5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5"/>
      <c r="HA1830" s="5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/>
      <c r="HO1830" s="1"/>
      <c r="HP1830" s="1"/>
      <c r="HQ1830" s="1"/>
      <c r="HR1830" s="1"/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  <c r="IR1830" s="1"/>
      <c r="IS1830" s="1"/>
      <c r="IT1830" s="1"/>
      <c r="IU1830" s="1"/>
      <c r="IV1830" s="1"/>
      <c r="IW1830" s="1"/>
      <c r="IX1830" s="1"/>
      <c r="IY1830" s="1"/>
      <c r="IZ1830" s="1"/>
      <c r="JA1830" s="1"/>
      <c r="JB1830" s="1"/>
      <c r="JC1830" s="1"/>
      <c r="JD1830" s="1"/>
      <c r="JE1830" s="1"/>
      <c r="JF1830" s="1"/>
      <c r="JG1830" s="1"/>
      <c r="JH1830" s="1"/>
      <c r="JI1830" s="1"/>
      <c r="JJ1830" s="1"/>
      <c r="JK1830" s="1"/>
      <c r="JL1830" s="1"/>
      <c r="JM1830" s="1"/>
      <c r="JN1830" s="1"/>
      <c r="JO1830" s="1"/>
      <c r="JP1830" s="1"/>
      <c r="JQ1830" s="1"/>
      <c r="JR1830" s="1"/>
      <c r="JS1830" s="1"/>
      <c r="JT1830" s="1"/>
      <c r="JU1830" s="1"/>
      <c r="JV1830" s="1"/>
      <c r="JW1830" s="1"/>
      <c r="JX1830" s="1"/>
      <c r="JY1830" s="3"/>
      <c r="JZ1830" s="1"/>
      <c r="KA1830" s="1"/>
      <c r="KB1830" s="1"/>
      <c r="KC1830" s="1"/>
      <c r="KD1830" s="1"/>
      <c r="KE1830" s="1"/>
    </row>
    <row r="1831" spans="1:291" x14ac:dyDescent="0.2">
      <c r="A1831" s="196"/>
      <c r="B1831" s="66"/>
      <c r="C1831" s="66"/>
      <c r="D1831" s="77"/>
      <c r="E1831" s="67"/>
      <c r="F1831" s="11"/>
      <c r="G1831" s="73"/>
      <c r="H1831" s="11"/>
      <c r="I1831" s="11"/>
      <c r="J1831" s="1"/>
      <c r="K1831" s="1"/>
      <c r="L1831" s="66"/>
      <c r="M1831" s="70"/>
      <c r="N1831" s="70"/>
      <c r="O1831" s="66"/>
      <c r="P1831" s="66"/>
      <c r="Q1831" s="74"/>
      <c r="R1831" s="75"/>
      <c r="S1831" s="66"/>
      <c r="T1831" s="10"/>
      <c r="U1831" s="74"/>
      <c r="V1831" s="74"/>
      <c r="W1831" s="70"/>
      <c r="X1831" s="66"/>
      <c r="Y1831" s="66"/>
      <c r="Z1831" s="67"/>
      <c r="AA1831" s="68"/>
      <c r="AB1831" s="11"/>
      <c r="AC1831" s="3"/>
      <c r="AD1831" s="1"/>
      <c r="AE1831" s="11"/>
      <c r="AF1831" s="5"/>
      <c r="AG1831" s="1"/>
      <c r="AH1831" s="1"/>
      <c r="AI1831" s="1"/>
      <c r="AJ1831" s="1"/>
      <c r="AK1831" s="10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5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5"/>
      <c r="HA1831" s="5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/>
      <c r="HO1831" s="1"/>
      <c r="HP1831" s="1"/>
      <c r="HQ1831" s="1"/>
      <c r="HR1831" s="1"/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  <c r="IR1831" s="1"/>
      <c r="IS1831" s="1"/>
      <c r="IT1831" s="1"/>
      <c r="IU1831" s="1"/>
      <c r="IV1831" s="1"/>
      <c r="IW1831" s="1"/>
      <c r="IX1831" s="1"/>
      <c r="IY1831" s="1"/>
      <c r="IZ1831" s="1"/>
      <c r="JA1831" s="1"/>
      <c r="JB1831" s="1"/>
      <c r="JC1831" s="1"/>
      <c r="JD1831" s="1"/>
      <c r="JE1831" s="1"/>
      <c r="JF1831" s="1"/>
      <c r="JG1831" s="1"/>
      <c r="JH1831" s="1"/>
      <c r="JI1831" s="1"/>
      <c r="JJ1831" s="1"/>
      <c r="JK1831" s="1"/>
      <c r="JL1831" s="1"/>
      <c r="JM1831" s="1"/>
      <c r="JN1831" s="1"/>
      <c r="JO1831" s="1"/>
      <c r="JP1831" s="1"/>
      <c r="JQ1831" s="1"/>
      <c r="JR1831" s="1"/>
      <c r="JS1831" s="1"/>
      <c r="JT1831" s="1"/>
      <c r="JU1831" s="1"/>
      <c r="JV1831" s="1"/>
      <c r="JW1831" s="1"/>
      <c r="JX1831" s="1"/>
      <c r="JY1831" s="3"/>
      <c r="JZ1831" s="1"/>
      <c r="KA1831" s="1"/>
      <c r="KB1831" s="1"/>
      <c r="KC1831" s="1"/>
      <c r="KD1831" s="1"/>
      <c r="KE1831" s="1"/>
    </row>
    <row r="1832" spans="1:291" x14ac:dyDescent="0.2">
      <c r="A1832" s="196"/>
      <c r="B1832" s="66"/>
      <c r="C1832" s="66"/>
      <c r="D1832" s="77"/>
      <c r="E1832" s="67"/>
      <c r="F1832" s="11"/>
      <c r="G1832" s="73"/>
      <c r="H1832" s="11"/>
      <c r="I1832" s="11"/>
      <c r="J1832" s="1"/>
      <c r="K1832" s="1"/>
      <c r="L1832" s="66"/>
      <c r="M1832" s="70"/>
      <c r="N1832" s="70"/>
      <c r="O1832" s="66"/>
      <c r="P1832" s="66"/>
      <c r="Q1832" s="74"/>
      <c r="R1832" s="75"/>
      <c r="S1832" s="66"/>
      <c r="T1832" s="10"/>
      <c r="U1832" s="74"/>
      <c r="V1832" s="74"/>
      <c r="W1832" s="70"/>
      <c r="X1832" s="66"/>
      <c r="Y1832" s="66"/>
      <c r="Z1832" s="67"/>
      <c r="AA1832" s="68"/>
      <c r="AB1832" s="11"/>
      <c r="AC1832" s="3"/>
      <c r="AD1832" s="1"/>
      <c r="AE1832" s="11"/>
      <c r="AF1832" s="5"/>
      <c r="AG1832" s="1"/>
      <c r="AH1832" s="1"/>
      <c r="AI1832" s="1"/>
      <c r="AJ1832" s="1"/>
      <c r="AK1832" s="10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5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5"/>
      <c r="HA1832" s="5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  <c r="IR1832" s="1"/>
      <c r="IS1832" s="1"/>
      <c r="IT1832" s="1"/>
      <c r="IU1832" s="1"/>
      <c r="IV1832" s="1"/>
      <c r="IW1832" s="1"/>
      <c r="IX1832" s="1"/>
      <c r="IY1832" s="1"/>
      <c r="IZ1832" s="1"/>
      <c r="JA1832" s="1"/>
      <c r="JB1832" s="1"/>
      <c r="JC1832" s="1"/>
      <c r="JD1832" s="1"/>
      <c r="JE1832" s="1"/>
      <c r="JF1832" s="1"/>
      <c r="JG1832" s="1"/>
      <c r="JH1832" s="1"/>
      <c r="JI1832" s="1"/>
      <c r="JJ1832" s="1"/>
      <c r="JK1832" s="1"/>
      <c r="JL1832" s="1"/>
      <c r="JM1832" s="1"/>
      <c r="JN1832" s="1"/>
      <c r="JO1832" s="1"/>
      <c r="JP1832" s="1"/>
      <c r="JQ1832" s="1"/>
      <c r="JR1832" s="1"/>
      <c r="JS1832" s="1"/>
      <c r="JT1832" s="1"/>
      <c r="JU1832" s="1"/>
      <c r="JV1832" s="1"/>
      <c r="JW1832" s="1"/>
      <c r="JX1832" s="1"/>
      <c r="JY1832" s="3"/>
      <c r="JZ1832" s="1"/>
      <c r="KA1832" s="1"/>
      <c r="KB1832" s="1"/>
      <c r="KC1832" s="1"/>
      <c r="KD1832" s="1"/>
      <c r="KE1832" s="1"/>
    </row>
    <row r="1833" spans="1:291" x14ac:dyDescent="0.2">
      <c r="A1833" s="196"/>
      <c r="B1833" s="66"/>
      <c r="C1833" s="66"/>
      <c r="D1833" s="77"/>
      <c r="E1833" s="67"/>
      <c r="F1833" s="11"/>
      <c r="G1833" s="73"/>
      <c r="H1833" s="11"/>
      <c r="I1833" s="11"/>
      <c r="J1833" s="1"/>
      <c r="K1833" s="1"/>
      <c r="L1833" s="66"/>
      <c r="M1833" s="70"/>
      <c r="N1833" s="70"/>
      <c r="O1833" s="66"/>
      <c r="P1833" s="66"/>
      <c r="Q1833" s="74"/>
      <c r="R1833" s="75"/>
      <c r="S1833" s="66"/>
      <c r="T1833" s="10"/>
      <c r="U1833" s="74"/>
      <c r="V1833" s="74"/>
      <c r="W1833" s="70"/>
      <c r="X1833" s="66"/>
      <c r="Y1833" s="66"/>
      <c r="Z1833" s="67"/>
      <c r="AA1833" s="68"/>
      <c r="AB1833" s="11"/>
      <c r="AC1833" s="3"/>
      <c r="AD1833" s="1"/>
      <c r="AE1833" s="11"/>
      <c r="AF1833" s="5"/>
      <c r="AG1833" s="1"/>
      <c r="AH1833" s="1"/>
      <c r="AI1833" s="1"/>
      <c r="AJ1833" s="1"/>
      <c r="AK1833" s="10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5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5"/>
      <c r="HA1833" s="5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/>
      <c r="HO1833" s="1"/>
      <c r="HP1833" s="1"/>
      <c r="HQ1833" s="1"/>
      <c r="HR1833" s="1"/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  <c r="IR1833" s="1"/>
      <c r="IS1833" s="1"/>
      <c r="IT1833" s="1"/>
      <c r="IU1833" s="1"/>
      <c r="IV1833" s="1"/>
      <c r="IW1833" s="1"/>
      <c r="IX1833" s="1"/>
      <c r="IY1833" s="1"/>
      <c r="IZ1833" s="1"/>
      <c r="JA1833" s="1"/>
      <c r="JB1833" s="1"/>
      <c r="JC1833" s="1"/>
      <c r="JD1833" s="1"/>
      <c r="JE1833" s="1"/>
      <c r="JF1833" s="1"/>
      <c r="JG1833" s="1"/>
      <c r="JH1833" s="1"/>
      <c r="JI1833" s="1"/>
      <c r="JJ1833" s="1"/>
      <c r="JK1833" s="1"/>
      <c r="JL1833" s="1"/>
      <c r="JM1833" s="1"/>
      <c r="JN1833" s="1"/>
      <c r="JO1833" s="1"/>
      <c r="JP1833" s="1"/>
      <c r="JQ1833" s="1"/>
      <c r="JR1833" s="1"/>
      <c r="JS1833" s="1"/>
      <c r="JT1833" s="1"/>
      <c r="JU1833" s="1"/>
      <c r="JV1833" s="1"/>
      <c r="JW1833" s="1"/>
      <c r="JX1833" s="1"/>
      <c r="JY1833" s="3"/>
      <c r="JZ1833" s="1"/>
      <c r="KA1833" s="1"/>
      <c r="KB1833" s="1"/>
      <c r="KC1833" s="1"/>
      <c r="KD1833" s="1"/>
      <c r="KE1833" s="1"/>
    </row>
    <row r="1834" spans="1:291" x14ac:dyDescent="0.2">
      <c r="A1834" s="196"/>
      <c r="B1834" s="66"/>
      <c r="C1834" s="66"/>
      <c r="D1834" s="77"/>
      <c r="E1834" s="67"/>
      <c r="F1834" s="11"/>
      <c r="G1834" s="73"/>
      <c r="H1834" s="11"/>
      <c r="I1834" s="11"/>
      <c r="J1834" s="1"/>
      <c r="K1834" s="1"/>
      <c r="L1834" s="66"/>
      <c r="M1834" s="70"/>
      <c r="N1834" s="70"/>
      <c r="O1834" s="66"/>
      <c r="P1834" s="66"/>
      <c r="Q1834" s="74"/>
      <c r="R1834" s="75"/>
      <c r="S1834" s="66"/>
      <c r="T1834" s="10"/>
      <c r="U1834" s="74"/>
      <c r="V1834" s="74"/>
      <c r="W1834" s="70"/>
      <c r="X1834" s="66"/>
      <c r="Y1834" s="66"/>
      <c r="Z1834" s="67"/>
      <c r="AA1834" s="68"/>
      <c r="AB1834" s="11"/>
      <c r="AC1834" s="3"/>
      <c r="AD1834" s="1"/>
      <c r="AE1834" s="11"/>
      <c r="AF1834" s="5"/>
      <c r="AG1834" s="1"/>
      <c r="AH1834" s="1"/>
      <c r="AI1834" s="1"/>
      <c r="AJ1834" s="1"/>
      <c r="AK1834" s="10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5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5"/>
      <c r="HA1834" s="5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  <c r="IR1834" s="1"/>
      <c r="IS1834" s="1"/>
      <c r="IT1834" s="1"/>
      <c r="IU1834" s="1"/>
      <c r="IV1834" s="1"/>
      <c r="IW1834" s="1"/>
      <c r="IX1834" s="1"/>
      <c r="IY1834" s="1"/>
      <c r="IZ1834" s="1"/>
      <c r="JA1834" s="1"/>
      <c r="JB1834" s="1"/>
      <c r="JC1834" s="1"/>
      <c r="JD1834" s="1"/>
      <c r="JE1834" s="1"/>
      <c r="JF1834" s="1"/>
      <c r="JG1834" s="1"/>
      <c r="JH1834" s="1"/>
      <c r="JI1834" s="1"/>
      <c r="JJ1834" s="1"/>
      <c r="JK1834" s="1"/>
      <c r="JL1834" s="1"/>
      <c r="JM1834" s="1"/>
      <c r="JN1834" s="1"/>
      <c r="JO1834" s="1"/>
      <c r="JP1834" s="1"/>
      <c r="JQ1834" s="1"/>
      <c r="JR1834" s="1"/>
      <c r="JS1834" s="1"/>
      <c r="JT1834" s="1"/>
      <c r="JU1834" s="1"/>
      <c r="JV1834" s="1"/>
      <c r="JW1834" s="1"/>
      <c r="JX1834" s="1"/>
      <c r="JY1834" s="3"/>
      <c r="JZ1834" s="1"/>
      <c r="KA1834" s="1"/>
      <c r="KB1834" s="1"/>
      <c r="KC1834" s="1"/>
      <c r="KD1834" s="1"/>
      <c r="KE1834" s="1"/>
    </row>
    <row r="1835" spans="1:291" x14ac:dyDescent="0.2">
      <c r="A1835" s="196"/>
      <c r="B1835" s="66"/>
      <c r="C1835" s="66"/>
      <c r="D1835" s="77"/>
      <c r="E1835" s="67"/>
      <c r="F1835" s="11"/>
      <c r="G1835" s="73"/>
      <c r="H1835" s="11"/>
      <c r="I1835" s="11"/>
      <c r="J1835" s="1"/>
      <c r="K1835" s="1"/>
      <c r="L1835" s="66"/>
      <c r="M1835" s="70"/>
      <c r="N1835" s="70"/>
      <c r="O1835" s="66"/>
      <c r="P1835" s="66"/>
      <c r="Q1835" s="74"/>
      <c r="R1835" s="75"/>
      <c r="S1835" s="66"/>
      <c r="T1835" s="10"/>
      <c r="U1835" s="74"/>
      <c r="V1835" s="74"/>
      <c r="W1835" s="70"/>
      <c r="X1835" s="66"/>
      <c r="Y1835" s="66"/>
      <c r="Z1835" s="67"/>
      <c r="AA1835" s="68"/>
      <c r="AB1835" s="11"/>
      <c r="AC1835" s="3"/>
      <c r="AD1835" s="1"/>
      <c r="AE1835" s="11"/>
      <c r="AF1835" s="5"/>
      <c r="AG1835" s="1"/>
      <c r="AH1835" s="1"/>
      <c r="AI1835" s="1"/>
      <c r="AJ1835" s="1"/>
      <c r="AK1835" s="10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5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5"/>
      <c r="HA1835" s="5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  <c r="IT1835" s="1"/>
      <c r="IU1835" s="1"/>
      <c r="IV1835" s="1"/>
      <c r="IW1835" s="1"/>
      <c r="IX1835" s="1"/>
      <c r="IY1835" s="1"/>
      <c r="IZ1835" s="1"/>
      <c r="JA1835" s="1"/>
      <c r="JB1835" s="1"/>
      <c r="JC1835" s="1"/>
      <c r="JD1835" s="1"/>
      <c r="JE1835" s="1"/>
      <c r="JF1835" s="1"/>
      <c r="JG1835" s="1"/>
      <c r="JH1835" s="1"/>
      <c r="JI1835" s="1"/>
      <c r="JJ1835" s="1"/>
      <c r="JK1835" s="1"/>
      <c r="JL1835" s="1"/>
      <c r="JM1835" s="1"/>
      <c r="JN1835" s="1"/>
      <c r="JO1835" s="1"/>
      <c r="JP1835" s="1"/>
      <c r="JQ1835" s="1"/>
      <c r="JR1835" s="1"/>
      <c r="JS1835" s="1"/>
      <c r="JT1835" s="1"/>
      <c r="JU1835" s="1"/>
      <c r="JV1835" s="1"/>
      <c r="JW1835" s="1"/>
      <c r="JX1835" s="1"/>
      <c r="JY1835" s="3"/>
      <c r="JZ1835" s="1"/>
      <c r="KA1835" s="1"/>
      <c r="KB1835" s="1"/>
      <c r="KC1835" s="1"/>
      <c r="KD1835" s="1"/>
      <c r="KE1835" s="1"/>
    </row>
    <row r="1836" spans="1:291" x14ac:dyDescent="0.2">
      <c r="A1836" s="196"/>
      <c r="B1836" s="66"/>
      <c r="C1836" s="66"/>
      <c r="D1836" s="77"/>
      <c r="E1836" s="67"/>
      <c r="F1836" s="11"/>
      <c r="G1836" s="73"/>
      <c r="H1836" s="11"/>
      <c r="I1836" s="11"/>
      <c r="J1836" s="1"/>
      <c r="K1836" s="1"/>
      <c r="L1836" s="66"/>
      <c r="M1836" s="70"/>
      <c r="N1836" s="70"/>
      <c r="O1836" s="66"/>
      <c r="P1836" s="66"/>
      <c r="Q1836" s="74"/>
      <c r="R1836" s="75"/>
      <c r="S1836" s="66"/>
      <c r="T1836" s="10"/>
      <c r="U1836" s="74"/>
      <c r="V1836" s="74"/>
      <c r="W1836" s="70"/>
      <c r="X1836" s="66"/>
      <c r="Y1836" s="66"/>
      <c r="Z1836" s="67"/>
      <c r="AA1836" s="68"/>
      <c r="AB1836" s="11"/>
      <c r="AC1836" s="3"/>
      <c r="AD1836" s="1"/>
      <c r="AE1836" s="11"/>
      <c r="AF1836" s="5"/>
      <c r="AG1836" s="1"/>
      <c r="AH1836" s="1"/>
      <c r="AI1836" s="1"/>
      <c r="AJ1836" s="1"/>
      <c r="AK1836" s="10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5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5"/>
      <c r="HA1836" s="5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  <c r="IT1836" s="1"/>
      <c r="IU1836" s="1"/>
      <c r="IV1836" s="1"/>
      <c r="IW1836" s="1"/>
      <c r="IX1836" s="1"/>
      <c r="IY1836" s="1"/>
      <c r="IZ1836" s="1"/>
      <c r="JA1836" s="1"/>
      <c r="JB1836" s="1"/>
      <c r="JC1836" s="1"/>
      <c r="JD1836" s="1"/>
      <c r="JE1836" s="1"/>
      <c r="JF1836" s="1"/>
      <c r="JG1836" s="1"/>
      <c r="JH1836" s="1"/>
      <c r="JI1836" s="1"/>
      <c r="JJ1836" s="1"/>
      <c r="JK1836" s="1"/>
      <c r="JL1836" s="1"/>
      <c r="JM1836" s="1"/>
      <c r="JN1836" s="1"/>
      <c r="JO1836" s="1"/>
      <c r="JP1836" s="1"/>
      <c r="JQ1836" s="1"/>
      <c r="JR1836" s="1"/>
      <c r="JS1836" s="1"/>
      <c r="JT1836" s="1"/>
      <c r="JU1836" s="1"/>
      <c r="JV1836" s="1"/>
      <c r="JW1836" s="1"/>
      <c r="JX1836" s="1"/>
      <c r="JY1836" s="3"/>
      <c r="JZ1836" s="1"/>
      <c r="KA1836" s="1"/>
      <c r="KB1836" s="1"/>
      <c r="KC1836" s="1"/>
      <c r="KD1836" s="1"/>
      <c r="KE1836" s="1"/>
    </row>
    <row r="1837" spans="1:291" x14ac:dyDescent="0.2">
      <c r="A1837" s="196"/>
      <c r="B1837" s="66"/>
      <c r="C1837" s="66"/>
      <c r="D1837" s="77"/>
      <c r="E1837" s="67"/>
      <c r="F1837" s="11"/>
      <c r="G1837" s="73"/>
      <c r="H1837" s="11"/>
      <c r="I1837" s="11"/>
      <c r="J1837" s="1"/>
      <c r="K1837" s="1"/>
      <c r="L1837" s="66"/>
      <c r="M1837" s="70"/>
      <c r="N1837" s="70"/>
      <c r="O1837" s="66"/>
      <c r="P1837" s="66"/>
      <c r="Q1837" s="74"/>
      <c r="R1837" s="75"/>
      <c r="S1837" s="66"/>
      <c r="T1837" s="10"/>
      <c r="U1837" s="74"/>
      <c r="V1837" s="74"/>
      <c r="W1837" s="70"/>
      <c r="X1837" s="66"/>
      <c r="Y1837" s="66"/>
      <c r="Z1837" s="67"/>
      <c r="AA1837" s="68"/>
      <c r="AB1837" s="11"/>
      <c r="AC1837" s="3"/>
      <c r="AD1837" s="1"/>
      <c r="AE1837" s="11"/>
      <c r="AF1837" s="5"/>
      <c r="AG1837" s="1"/>
      <c r="AH1837" s="1"/>
      <c r="AI1837" s="1"/>
      <c r="AJ1837" s="1"/>
      <c r="AK1837" s="10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5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5"/>
      <c r="HA1837" s="5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  <c r="IT1837" s="1"/>
      <c r="IU1837" s="1"/>
      <c r="IV1837" s="1"/>
      <c r="IW1837" s="1"/>
      <c r="IX1837" s="1"/>
      <c r="IY1837" s="1"/>
      <c r="IZ1837" s="1"/>
      <c r="JA1837" s="1"/>
      <c r="JB1837" s="1"/>
      <c r="JC1837" s="1"/>
      <c r="JD1837" s="1"/>
      <c r="JE1837" s="1"/>
      <c r="JF1837" s="1"/>
      <c r="JG1837" s="1"/>
      <c r="JH1837" s="1"/>
      <c r="JI1837" s="1"/>
      <c r="JJ1837" s="1"/>
      <c r="JK1837" s="1"/>
      <c r="JL1837" s="1"/>
      <c r="JM1837" s="1"/>
      <c r="JN1837" s="1"/>
      <c r="JO1837" s="1"/>
      <c r="JP1837" s="1"/>
      <c r="JQ1837" s="1"/>
      <c r="JR1837" s="1"/>
      <c r="JS1837" s="1"/>
      <c r="JT1837" s="1"/>
      <c r="JU1837" s="1"/>
      <c r="JV1837" s="1"/>
      <c r="JW1837" s="1"/>
      <c r="JX1837" s="1"/>
      <c r="JY1837" s="3"/>
      <c r="JZ1837" s="1"/>
      <c r="KA1837" s="1"/>
      <c r="KB1837" s="1"/>
      <c r="KC1837" s="1"/>
      <c r="KD1837" s="1"/>
      <c r="KE1837" s="1"/>
    </row>
    <row r="1838" spans="1:291" x14ac:dyDescent="0.2">
      <c r="A1838" s="196"/>
      <c r="B1838" s="66"/>
      <c r="C1838" s="66"/>
      <c r="D1838" s="77"/>
      <c r="E1838" s="67"/>
      <c r="F1838" s="11"/>
      <c r="G1838" s="73"/>
      <c r="H1838" s="11"/>
      <c r="I1838" s="11"/>
      <c r="J1838" s="1"/>
      <c r="K1838" s="1"/>
      <c r="L1838" s="66"/>
      <c r="M1838" s="70"/>
      <c r="N1838" s="70"/>
      <c r="O1838" s="66"/>
      <c r="P1838" s="66"/>
      <c r="Q1838" s="74"/>
      <c r="R1838" s="75"/>
      <c r="S1838" s="66"/>
      <c r="T1838" s="10"/>
      <c r="U1838" s="74"/>
      <c r="V1838" s="74"/>
      <c r="W1838" s="70"/>
      <c r="X1838" s="66"/>
      <c r="Y1838" s="66"/>
      <c r="Z1838" s="67"/>
      <c r="AA1838" s="68"/>
      <c r="AB1838" s="11"/>
      <c r="AC1838" s="3"/>
      <c r="AD1838" s="1"/>
      <c r="AE1838" s="11"/>
      <c r="AF1838" s="5"/>
      <c r="AG1838" s="1"/>
      <c r="AH1838" s="1"/>
      <c r="AI1838" s="1"/>
      <c r="AJ1838" s="1"/>
      <c r="AK1838" s="10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5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5"/>
      <c r="HA1838" s="5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  <c r="IT1838" s="1"/>
      <c r="IU1838" s="1"/>
      <c r="IV1838" s="1"/>
      <c r="IW1838" s="1"/>
      <c r="IX1838" s="1"/>
      <c r="IY1838" s="1"/>
      <c r="IZ1838" s="1"/>
      <c r="JA1838" s="1"/>
      <c r="JB1838" s="1"/>
      <c r="JC1838" s="1"/>
      <c r="JD1838" s="1"/>
      <c r="JE1838" s="1"/>
      <c r="JF1838" s="1"/>
      <c r="JG1838" s="1"/>
      <c r="JH1838" s="1"/>
      <c r="JI1838" s="1"/>
      <c r="JJ1838" s="1"/>
      <c r="JK1838" s="1"/>
      <c r="JL1838" s="1"/>
      <c r="JM1838" s="1"/>
      <c r="JN1838" s="1"/>
      <c r="JO1838" s="1"/>
      <c r="JP1838" s="1"/>
      <c r="JQ1838" s="1"/>
      <c r="JR1838" s="1"/>
      <c r="JS1838" s="1"/>
      <c r="JT1838" s="1"/>
      <c r="JU1838" s="1"/>
      <c r="JV1838" s="1"/>
      <c r="JW1838" s="1"/>
      <c r="JX1838" s="1"/>
      <c r="JY1838" s="3"/>
      <c r="JZ1838" s="1"/>
      <c r="KA1838" s="1"/>
      <c r="KB1838" s="1"/>
      <c r="KC1838" s="1"/>
      <c r="KD1838" s="1"/>
      <c r="KE1838" s="1"/>
    </row>
    <row r="1839" spans="1:291" x14ac:dyDescent="0.2">
      <c r="A1839" s="196"/>
      <c r="B1839" s="66"/>
      <c r="C1839" s="66"/>
      <c r="D1839" s="77"/>
      <c r="E1839" s="67"/>
      <c r="F1839" s="11"/>
      <c r="G1839" s="73"/>
      <c r="H1839" s="11"/>
      <c r="I1839" s="11"/>
      <c r="J1839" s="1"/>
      <c r="K1839" s="1"/>
      <c r="L1839" s="66"/>
      <c r="M1839" s="70"/>
      <c r="N1839" s="70"/>
      <c r="O1839" s="66"/>
      <c r="P1839" s="66"/>
      <c r="Q1839" s="74"/>
      <c r="R1839" s="75"/>
      <c r="S1839" s="66"/>
      <c r="T1839" s="10"/>
      <c r="U1839" s="74"/>
      <c r="V1839" s="74"/>
      <c r="W1839" s="70"/>
      <c r="X1839" s="66"/>
      <c r="Y1839" s="66"/>
      <c r="Z1839" s="67"/>
      <c r="AA1839" s="68"/>
      <c r="AB1839" s="11"/>
      <c r="AC1839" s="3"/>
      <c r="AD1839" s="1"/>
      <c r="AE1839" s="11"/>
      <c r="AF1839" s="5"/>
      <c r="AG1839" s="1"/>
      <c r="AH1839" s="1"/>
      <c r="AI1839" s="1"/>
      <c r="AJ1839" s="1"/>
      <c r="AK1839" s="10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5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5"/>
      <c r="HA1839" s="5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  <c r="IT1839" s="1"/>
      <c r="IU1839" s="1"/>
      <c r="IV1839" s="1"/>
      <c r="IW1839" s="1"/>
      <c r="IX1839" s="1"/>
      <c r="IY1839" s="1"/>
      <c r="IZ1839" s="1"/>
      <c r="JA1839" s="1"/>
      <c r="JB1839" s="1"/>
      <c r="JC1839" s="1"/>
      <c r="JD1839" s="1"/>
      <c r="JE1839" s="1"/>
      <c r="JF1839" s="1"/>
      <c r="JG1839" s="1"/>
      <c r="JH1839" s="1"/>
      <c r="JI1839" s="1"/>
      <c r="JJ1839" s="1"/>
      <c r="JK1839" s="1"/>
      <c r="JL1839" s="1"/>
      <c r="JM1839" s="1"/>
      <c r="JN1839" s="1"/>
      <c r="JO1839" s="1"/>
      <c r="JP1839" s="1"/>
      <c r="JQ1839" s="1"/>
      <c r="JR1839" s="1"/>
      <c r="JS1839" s="1"/>
      <c r="JT1839" s="1"/>
      <c r="JU1839" s="1"/>
      <c r="JV1839" s="1"/>
      <c r="JW1839" s="1"/>
      <c r="JX1839" s="1"/>
      <c r="JY1839" s="3"/>
      <c r="JZ1839" s="1"/>
      <c r="KA1839" s="1"/>
      <c r="KB1839" s="1"/>
      <c r="KC1839" s="1"/>
      <c r="KD1839" s="1"/>
      <c r="KE1839" s="1"/>
    </row>
    <row r="1840" spans="1:291" x14ac:dyDescent="0.2">
      <c r="A1840" s="196"/>
      <c r="B1840" s="66"/>
      <c r="C1840" s="66"/>
      <c r="D1840" s="77"/>
      <c r="E1840" s="67"/>
      <c r="F1840" s="11"/>
      <c r="G1840" s="73"/>
      <c r="H1840" s="11"/>
      <c r="I1840" s="11"/>
      <c r="J1840" s="1"/>
      <c r="K1840" s="1"/>
      <c r="L1840" s="66"/>
      <c r="M1840" s="70"/>
      <c r="N1840" s="70"/>
      <c r="O1840" s="66"/>
      <c r="P1840" s="66"/>
      <c r="Q1840" s="74"/>
      <c r="R1840" s="75"/>
      <c r="S1840" s="66"/>
      <c r="T1840" s="10"/>
      <c r="U1840" s="74"/>
      <c r="V1840" s="74"/>
      <c r="W1840" s="70"/>
      <c r="X1840" s="66"/>
      <c r="Y1840" s="66"/>
      <c r="Z1840" s="67"/>
      <c r="AA1840" s="68"/>
      <c r="AB1840" s="11"/>
      <c r="AC1840" s="3"/>
      <c r="AD1840" s="1"/>
      <c r="AE1840" s="11"/>
      <c r="AF1840" s="5"/>
      <c r="AG1840" s="1"/>
      <c r="AH1840" s="1"/>
      <c r="AI1840" s="1"/>
      <c r="AJ1840" s="1"/>
      <c r="AK1840" s="10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5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5"/>
      <c r="HA1840" s="5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  <c r="IR1840" s="1"/>
      <c r="IS1840" s="1"/>
      <c r="IT1840" s="1"/>
      <c r="IU1840" s="1"/>
      <c r="IV1840" s="1"/>
      <c r="IW1840" s="1"/>
      <c r="IX1840" s="1"/>
      <c r="IY1840" s="1"/>
      <c r="IZ1840" s="1"/>
      <c r="JA1840" s="1"/>
      <c r="JB1840" s="1"/>
      <c r="JC1840" s="1"/>
      <c r="JD1840" s="1"/>
      <c r="JE1840" s="1"/>
      <c r="JF1840" s="1"/>
      <c r="JG1840" s="1"/>
      <c r="JH1840" s="1"/>
      <c r="JI1840" s="1"/>
      <c r="JJ1840" s="1"/>
      <c r="JK1840" s="1"/>
      <c r="JL1840" s="1"/>
      <c r="JM1840" s="1"/>
      <c r="JN1840" s="1"/>
      <c r="JO1840" s="1"/>
      <c r="JP1840" s="1"/>
      <c r="JQ1840" s="1"/>
      <c r="JR1840" s="1"/>
      <c r="JS1840" s="1"/>
      <c r="JT1840" s="1"/>
      <c r="JU1840" s="1"/>
      <c r="JV1840" s="1"/>
      <c r="JW1840" s="1"/>
      <c r="JX1840" s="1"/>
      <c r="JY1840" s="3"/>
      <c r="JZ1840" s="1"/>
      <c r="KA1840" s="1"/>
      <c r="KB1840" s="1"/>
      <c r="KC1840" s="1"/>
      <c r="KD1840" s="1"/>
      <c r="KE1840" s="1"/>
    </row>
    <row r="1841" spans="1:291" x14ac:dyDescent="0.2">
      <c r="A1841" s="196"/>
      <c r="B1841" s="66"/>
      <c r="C1841" s="66"/>
      <c r="D1841" s="77"/>
      <c r="E1841" s="67"/>
      <c r="F1841" s="11"/>
      <c r="G1841" s="73"/>
      <c r="H1841" s="11"/>
      <c r="I1841" s="11"/>
      <c r="J1841" s="1"/>
      <c r="K1841" s="1"/>
      <c r="L1841" s="66"/>
      <c r="M1841" s="70"/>
      <c r="N1841" s="70"/>
      <c r="O1841" s="66"/>
      <c r="P1841" s="66"/>
      <c r="Q1841" s="74"/>
      <c r="R1841" s="75"/>
      <c r="S1841" s="66"/>
      <c r="T1841" s="10"/>
      <c r="U1841" s="74"/>
      <c r="V1841" s="74"/>
      <c r="W1841" s="70"/>
      <c r="X1841" s="66"/>
      <c r="Y1841" s="66"/>
      <c r="Z1841" s="67"/>
      <c r="AA1841" s="68"/>
      <c r="AB1841" s="11"/>
      <c r="AC1841" s="3"/>
      <c r="AD1841" s="1"/>
      <c r="AE1841" s="11"/>
      <c r="AF1841" s="5"/>
      <c r="AG1841" s="1"/>
      <c r="AH1841" s="1"/>
      <c r="AI1841" s="1"/>
      <c r="AJ1841" s="1"/>
      <c r="AK1841" s="10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5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5"/>
      <c r="HA1841" s="5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  <c r="IT1841" s="1"/>
      <c r="IU1841" s="1"/>
      <c r="IV1841" s="1"/>
      <c r="IW1841" s="1"/>
      <c r="IX1841" s="1"/>
      <c r="IY1841" s="1"/>
      <c r="IZ1841" s="1"/>
      <c r="JA1841" s="1"/>
      <c r="JB1841" s="1"/>
      <c r="JC1841" s="1"/>
      <c r="JD1841" s="1"/>
      <c r="JE1841" s="1"/>
      <c r="JF1841" s="1"/>
      <c r="JG1841" s="1"/>
      <c r="JH1841" s="1"/>
      <c r="JI1841" s="1"/>
      <c r="JJ1841" s="1"/>
      <c r="JK1841" s="1"/>
      <c r="JL1841" s="1"/>
      <c r="JM1841" s="1"/>
      <c r="JN1841" s="1"/>
      <c r="JO1841" s="1"/>
      <c r="JP1841" s="1"/>
      <c r="JQ1841" s="1"/>
      <c r="JR1841" s="1"/>
      <c r="JS1841" s="1"/>
      <c r="JT1841" s="1"/>
      <c r="JU1841" s="1"/>
      <c r="JV1841" s="1"/>
      <c r="JW1841" s="1"/>
      <c r="JX1841" s="1"/>
      <c r="JY1841" s="3"/>
      <c r="JZ1841" s="1"/>
      <c r="KA1841" s="1"/>
      <c r="KB1841" s="1"/>
      <c r="KC1841" s="1"/>
      <c r="KD1841" s="1"/>
      <c r="KE1841" s="1"/>
    </row>
    <row r="1842" spans="1:291" x14ac:dyDescent="0.2">
      <c r="A1842" s="196"/>
      <c r="B1842" s="66"/>
      <c r="C1842" s="66"/>
      <c r="D1842" s="77"/>
      <c r="E1842" s="67"/>
      <c r="F1842" s="11"/>
      <c r="G1842" s="73"/>
      <c r="H1842" s="11"/>
      <c r="I1842" s="11"/>
      <c r="J1842" s="1"/>
      <c r="K1842" s="1"/>
      <c r="L1842" s="66"/>
      <c r="M1842" s="70"/>
      <c r="N1842" s="70"/>
      <c r="O1842" s="66"/>
      <c r="P1842" s="66"/>
      <c r="Q1842" s="74"/>
      <c r="R1842" s="75"/>
      <c r="S1842" s="66"/>
      <c r="T1842" s="10"/>
      <c r="U1842" s="74"/>
      <c r="V1842" s="74"/>
      <c r="W1842" s="70"/>
      <c r="X1842" s="66"/>
      <c r="Y1842" s="66"/>
      <c r="Z1842" s="67"/>
      <c r="AA1842" s="68"/>
      <c r="AB1842" s="11"/>
      <c r="AC1842" s="3"/>
      <c r="AD1842" s="1"/>
      <c r="AE1842" s="11"/>
      <c r="AF1842" s="5"/>
      <c r="AG1842" s="1"/>
      <c r="AH1842" s="1"/>
      <c r="AI1842" s="1"/>
      <c r="AJ1842" s="1"/>
      <c r="AK1842" s="10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5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5"/>
      <c r="HA1842" s="5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  <c r="IR1842" s="1"/>
      <c r="IS1842" s="1"/>
      <c r="IT1842" s="1"/>
      <c r="IU1842" s="1"/>
      <c r="IV1842" s="1"/>
      <c r="IW1842" s="1"/>
      <c r="IX1842" s="1"/>
      <c r="IY1842" s="1"/>
      <c r="IZ1842" s="1"/>
      <c r="JA1842" s="1"/>
      <c r="JB1842" s="1"/>
      <c r="JC1842" s="1"/>
      <c r="JD1842" s="1"/>
      <c r="JE1842" s="1"/>
      <c r="JF1842" s="1"/>
      <c r="JG1842" s="1"/>
      <c r="JH1842" s="1"/>
      <c r="JI1842" s="1"/>
      <c r="JJ1842" s="1"/>
      <c r="JK1842" s="1"/>
      <c r="JL1842" s="1"/>
      <c r="JM1842" s="1"/>
      <c r="JN1842" s="1"/>
      <c r="JO1842" s="1"/>
      <c r="JP1842" s="1"/>
      <c r="JQ1842" s="1"/>
      <c r="JR1842" s="1"/>
      <c r="JS1842" s="1"/>
      <c r="JT1842" s="1"/>
      <c r="JU1842" s="1"/>
      <c r="JV1842" s="1"/>
      <c r="JW1842" s="1"/>
      <c r="JX1842" s="1"/>
      <c r="JY1842" s="3"/>
      <c r="JZ1842" s="1"/>
      <c r="KA1842" s="1"/>
      <c r="KB1842" s="1"/>
      <c r="KC1842" s="1"/>
      <c r="KD1842" s="1"/>
      <c r="KE1842" s="1"/>
    </row>
    <row r="1843" spans="1:291" x14ac:dyDescent="0.2">
      <c r="A1843" s="196"/>
      <c r="B1843" s="66"/>
      <c r="C1843" s="66"/>
      <c r="D1843" s="77"/>
      <c r="E1843" s="67"/>
      <c r="F1843" s="11"/>
      <c r="G1843" s="73"/>
      <c r="H1843" s="11"/>
      <c r="I1843" s="11"/>
      <c r="J1843" s="1"/>
      <c r="K1843" s="1"/>
      <c r="L1843" s="66"/>
      <c r="M1843" s="70"/>
      <c r="N1843" s="70"/>
      <c r="O1843" s="66"/>
      <c r="P1843" s="66"/>
      <c r="Q1843" s="74"/>
      <c r="R1843" s="75"/>
      <c r="S1843" s="66"/>
      <c r="T1843" s="10"/>
      <c r="U1843" s="74"/>
      <c r="V1843" s="74"/>
      <c r="W1843" s="70"/>
      <c r="X1843" s="66"/>
      <c r="Y1843" s="66"/>
      <c r="Z1843" s="67"/>
      <c r="AA1843" s="68"/>
      <c r="AB1843" s="11"/>
      <c r="AC1843" s="3"/>
      <c r="AD1843" s="1"/>
      <c r="AE1843" s="11"/>
      <c r="AF1843" s="5"/>
      <c r="AG1843" s="1"/>
      <c r="AH1843" s="1"/>
      <c r="AI1843" s="1"/>
      <c r="AJ1843" s="1"/>
      <c r="AK1843" s="10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5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5"/>
      <c r="HA1843" s="5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  <c r="IT1843" s="1"/>
      <c r="IU1843" s="1"/>
      <c r="IV1843" s="1"/>
      <c r="IW1843" s="1"/>
      <c r="IX1843" s="1"/>
      <c r="IY1843" s="1"/>
      <c r="IZ1843" s="1"/>
      <c r="JA1843" s="1"/>
      <c r="JB1843" s="1"/>
      <c r="JC1843" s="1"/>
      <c r="JD1843" s="1"/>
      <c r="JE1843" s="1"/>
      <c r="JF1843" s="1"/>
      <c r="JG1843" s="1"/>
      <c r="JH1843" s="1"/>
      <c r="JI1843" s="1"/>
      <c r="JJ1843" s="1"/>
      <c r="JK1843" s="1"/>
      <c r="JL1843" s="1"/>
      <c r="JM1843" s="1"/>
      <c r="JN1843" s="1"/>
      <c r="JO1843" s="1"/>
      <c r="JP1843" s="1"/>
      <c r="JQ1843" s="1"/>
      <c r="JR1843" s="1"/>
      <c r="JS1843" s="1"/>
      <c r="JT1843" s="1"/>
      <c r="JU1843" s="1"/>
      <c r="JV1843" s="1"/>
      <c r="JW1843" s="1"/>
      <c r="JX1843" s="1"/>
      <c r="JY1843" s="3"/>
      <c r="JZ1843" s="1"/>
      <c r="KA1843" s="1"/>
      <c r="KB1843" s="1"/>
      <c r="KC1843" s="1"/>
      <c r="KD1843" s="1"/>
      <c r="KE1843" s="1"/>
    </row>
    <row r="1844" spans="1:291" x14ac:dyDescent="0.2">
      <c r="A1844" s="196"/>
      <c r="B1844" s="66"/>
      <c r="C1844" s="66"/>
      <c r="D1844" s="77"/>
      <c r="E1844" s="67"/>
      <c r="F1844" s="11"/>
      <c r="G1844" s="73"/>
      <c r="H1844" s="11"/>
      <c r="I1844" s="11"/>
      <c r="J1844" s="1"/>
      <c r="K1844" s="1"/>
      <c r="L1844" s="66"/>
      <c r="M1844" s="70"/>
      <c r="N1844" s="70"/>
      <c r="O1844" s="66"/>
      <c r="P1844" s="66"/>
      <c r="Q1844" s="74"/>
      <c r="R1844" s="75"/>
      <c r="S1844" s="66"/>
      <c r="T1844" s="10"/>
      <c r="U1844" s="74"/>
      <c r="V1844" s="74"/>
      <c r="W1844" s="70"/>
      <c r="X1844" s="66"/>
      <c r="Y1844" s="66"/>
      <c r="Z1844" s="67"/>
      <c r="AA1844" s="68"/>
      <c r="AB1844" s="11"/>
      <c r="AC1844" s="3"/>
      <c r="AD1844" s="1"/>
      <c r="AE1844" s="11"/>
      <c r="AF1844" s="5"/>
      <c r="AG1844" s="1"/>
      <c r="AH1844" s="1"/>
      <c r="AI1844" s="1"/>
      <c r="AJ1844" s="1"/>
      <c r="AK1844" s="10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5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5"/>
      <c r="HA1844" s="5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  <c r="IT1844" s="1"/>
      <c r="IU1844" s="1"/>
      <c r="IV1844" s="1"/>
      <c r="IW1844" s="1"/>
      <c r="IX1844" s="1"/>
      <c r="IY1844" s="1"/>
      <c r="IZ1844" s="1"/>
      <c r="JA1844" s="1"/>
      <c r="JB1844" s="1"/>
      <c r="JC1844" s="1"/>
      <c r="JD1844" s="1"/>
      <c r="JE1844" s="1"/>
      <c r="JF1844" s="1"/>
      <c r="JG1844" s="1"/>
      <c r="JH1844" s="1"/>
      <c r="JI1844" s="1"/>
      <c r="JJ1844" s="1"/>
      <c r="JK1844" s="1"/>
      <c r="JL1844" s="1"/>
      <c r="JM1844" s="1"/>
      <c r="JN1844" s="1"/>
      <c r="JO1844" s="1"/>
      <c r="JP1844" s="1"/>
      <c r="JQ1844" s="1"/>
      <c r="JR1844" s="1"/>
      <c r="JS1844" s="1"/>
      <c r="JT1844" s="1"/>
      <c r="JU1844" s="1"/>
      <c r="JV1844" s="1"/>
      <c r="JW1844" s="1"/>
      <c r="JX1844" s="1"/>
      <c r="JY1844" s="3"/>
      <c r="JZ1844" s="1"/>
      <c r="KA1844" s="1"/>
      <c r="KB1844" s="1"/>
      <c r="KC1844" s="1"/>
      <c r="KD1844" s="1"/>
      <c r="KE1844" s="1"/>
    </row>
    <row r="1845" spans="1:291" x14ac:dyDescent="0.2">
      <c r="A1845" s="196"/>
      <c r="B1845" s="66"/>
      <c r="C1845" s="66"/>
      <c r="D1845" s="77"/>
      <c r="E1845" s="67"/>
      <c r="F1845" s="11"/>
      <c r="G1845" s="73"/>
      <c r="H1845" s="11"/>
      <c r="I1845" s="11"/>
      <c r="J1845" s="1"/>
      <c r="K1845" s="1"/>
      <c r="L1845" s="66"/>
      <c r="M1845" s="70"/>
      <c r="N1845" s="70"/>
      <c r="O1845" s="66"/>
      <c r="P1845" s="66"/>
      <c r="Q1845" s="74"/>
      <c r="R1845" s="75"/>
      <c r="S1845" s="66"/>
      <c r="T1845" s="10"/>
      <c r="U1845" s="74"/>
      <c r="V1845" s="74"/>
      <c r="W1845" s="70"/>
      <c r="X1845" s="66"/>
      <c r="Y1845" s="66"/>
      <c r="Z1845" s="67"/>
      <c r="AA1845" s="68"/>
      <c r="AB1845" s="11"/>
      <c r="AC1845" s="3"/>
      <c r="AD1845" s="1"/>
      <c r="AE1845" s="11"/>
      <c r="AF1845" s="5"/>
      <c r="AG1845" s="1"/>
      <c r="AH1845" s="1"/>
      <c r="AI1845" s="1"/>
      <c r="AJ1845" s="1"/>
      <c r="AK1845" s="10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5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5"/>
      <c r="HA1845" s="5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  <c r="IT1845" s="1"/>
      <c r="IU1845" s="1"/>
      <c r="IV1845" s="1"/>
      <c r="IW1845" s="1"/>
      <c r="IX1845" s="1"/>
      <c r="IY1845" s="1"/>
      <c r="IZ1845" s="1"/>
      <c r="JA1845" s="1"/>
      <c r="JB1845" s="1"/>
      <c r="JC1845" s="1"/>
      <c r="JD1845" s="1"/>
      <c r="JE1845" s="1"/>
      <c r="JF1845" s="1"/>
      <c r="JG1845" s="1"/>
      <c r="JH1845" s="1"/>
      <c r="JI1845" s="1"/>
      <c r="JJ1845" s="1"/>
      <c r="JK1845" s="1"/>
      <c r="JL1845" s="1"/>
      <c r="JM1845" s="1"/>
      <c r="JN1845" s="1"/>
      <c r="JO1845" s="1"/>
      <c r="JP1845" s="1"/>
      <c r="JQ1845" s="1"/>
      <c r="JR1845" s="1"/>
      <c r="JS1845" s="1"/>
      <c r="JT1845" s="1"/>
      <c r="JU1845" s="1"/>
      <c r="JV1845" s="1"/>
      <c r="JW1845" s="1"/>
      <c r="JX1845" s="1"/>
      <c r="JY1845" s="3"/>
      <c r="JZ1845" s="1"/>
      <c r="KA1845" s="1"/>
      <c r="KB1845" s="1"/>
      <c r="KC1845" s="1"/>
      <c r="KD1845" s="1"/>
      <c r="KE1845" s="1"/>
    </row>
    <row r="1846" spans="1:291" x14ac:dyDescent="0.2">
      <c r="A1846" s="196"/>
      <c r="B1846" s="66"/>
      <c r="C1846" s="66"/>
      <c r="D1846" s="77"/>
      <c r="E1846" s="67"/>
      <c r="F1846" s="11"/>
      <c r="G1846" s="73"/>
      <c r="H1846" s="11"/>
      <c r="I1846" s="11"/>
      <c r="J1846" s="1"/>
      <c r="K1846" s="1"/>
      <c r="L1846" s="66"/>
      <c r="M1846" s="70"/>
      <c r="N1846" s="70"/>
      <c r="O1846" s="66"/>
      <c r="P1846" s="66"/>
      <c r="Q1846" s="74"/>
      <c r="R1846" s="75"/>
      <c r="S1846" s="66"/>
      <c r="T1846" s="10"/>
      <c r="U1846" s="74"/>
      <c r="V1846" s="74"/>
      <c r="W1846" s="70"/>
      <c r="X1846" s="66"/>
      <c r="Y1846" s="66"/>
      <c r="Z1846" s="67"/>
      <c r="AA1846" s="68"/>
      <c r="AB1846" s="11"/>
      <c r="AC1846" s="3"/>
      <c r="AD1846" s="1"/>
      <c r="AE1846" s="11"/>
      <c r="AF1846" s="5"/>
      <c r="AG1846" s="1"/>
      <c r="AH1846" s="1"/>
      <c r="AI1846" s="1"/>
      <c r="AJ1846" s="1"/>
      <c r="AK1846" s="10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5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5"/>
      <c r="HA1846" s="5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  <c r="IR1846" s="1"/>
      <c r="IS1846" s="1"/>
      <c r="IT1846" s="1"/>
      <c r="IU1846" s="1"/>
      <c r="IV1846" s="1"/>
      <c r="IW1846" s="1"/>
      <c r="IX1846" s="1"/>
      <c r="IY1846" s="1"/>
      <c r="IZ1846" s="1"/>
      <c r="JA1846" s="1"/>
      <c r="JB1846" s="1"/>
      <c r="JC1846" s="1"/>
      <c r="JD1846" s="1"/>
      <c r="JE1846" s="1"/>
      <c r="JF1846" s="1"/>
      <c r="JG1846" s="1"/>
      <c r="JH1846" s="1"/>
      <c r="JI1846" s="1"/>
      <c r="JJ1846" s="1"/>
      <c r="JK1846" s="1"/>
      <c r="JL1846" s="1"/>
      <c r="JM1846" s="1"/>
      <c r="JN1846" s="1"/>
      <c r="JO1846" s="1"/>
      <c r="JP1846" s="1"/>
      <c r="JQ1846" s="1"/>
      <c r="JR1846" s="1"/>
      <c r="JS1846" s="1"/>
      <c r="JT1846" s="1"/>
      <c r="JU1846" s="1"/>
      <c r="JV1846" s="1"/>
      <c r="JW1846" s="1"/>
      <c r="JX1846" s="1"/>
      <c r="JY1846" s="3"/>
      <c r="JZ1846" s="1"/>
      <c r="KA1846" s="1"/>
      <c r="KB1846" s="1"/>
      <c r="KC1846" s="1"/>
      <c r="KD1846" s="1"/>
      <c r="KE1846" s="1"/>
    </row>
    <row r="1847" spans="1:291" x14ac:dyDescent="0.2">
      <c r="A1847" s="196"/>
      <c r="B1847" s="66"/>
      <c r="C1847" s="66"/>
      <c r="D1847" s="77"/>
      <c r="E1847" s="67"/>
      <c r="F1847" s="11"/>
      <c r="G1847" s="73"/>
      <c r="H1847" s="11"/>
      <c r="I1847" s="11"/>
      <c r="J1847" s="1"/>
      <c r="K1847" s="1"/>
      <c r="L1847" s="66"/>
      <c r="M1847" s="70"/>
      <c r="N1847" s="70"/>
      <c r="O1847" s="66"/>
      <c r="P1847" s="66"/>
      <c r="Q1847" s="74"/>
      <c r="R1847" s="75"/>
      <c r="S1847" s="66"/>
      <c r="T1847" s="10"/>
      <c r="U1847" s="74"/>
      <c r="V1847" s="74"/>
      <c r="W1847" s="70"/>
      <c r="X1847" s="66"/>
      <c r="Y1847" s="66"/>
      <c r="Z1847" s="67"/>
      <c r="AA1847" s="68"/>
      <c r="AB1847" s="11"/>
      <c r="AC1847" s="3"/>
      <c r="AD1847" s="1"/>
      <c r="AE1847" s="11"/>
      <c r="AF1847" s="5"/>
      <c r="AG1847" s="1"/>
      <c r="AH1847" s="1"/>
      <c r="AI1847" s="1"/>
      <c r="AJ1847" s="1"/>
      <c r="AK1847" s="10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5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5"/>
      <c r="HA1847" s="5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  <c r="IT1847" s="1"/>
      <c r="IU1847" s="1"/>
      <c r="IV1847" s="1"/>
      <c r="IW1847" s="1"/>
      <c r="IX1847" s="1"/>
      <c r="IY1847" s="1"/>
      <c r="IZ1847" s="1"/>
      <c r="JA1847" s="1"/>
      <c r="JB1847" s="1"/>
      <c r="JC1847" s="1"/>
      <c r="JD1847" s="1"/>
      <c r="JE1847" s="1"/>
      <c r="JF1847" s="1"/>
      <c r="JG1847" s="1"/>
      <c r="JH1847" s="1"/>
      <c r="JI1847" s="1"/>
      <c r="JJ1847" s="1"/>
      <c r="JK1847" s="1"/>
      <c r="JL1847" s="1"/>
      <c r="JM1847" s="1"/>
      <c r="JN1847" s="1"/>
      <c r="JO1847" s="1"/>
      <c r="JP1847" s="1"/>
      <c r="JQ1847" s="1"/>
      <c r="JR1847" s="1"/>
      <c r="JS1847" s="1"/>
      <c r="JT1847" s="1"/>
      <c r="JU1847" s="1"/>
      <c r="JV1847" s="1"/>
      <c r="JW1847" s="1"/>
      <c r="JX1847" s="1"/>
      <c r="JY1847" s="3"/>
      <c r="JZ1847" s="1"/>
      <c r="KA1847" s="1"/>
      <c r="KB1847" s="1"/>
      <c r="KC1847" s="1"/>
      <c r="KD1847" s="1"/>
      <c r="KE1847" s="1"/>
    </row>
    <row r="1848" spans="1:291" x14ac:dyDescent="0.2">
      <c r="A1848" s="196"/>
      <c r="B1848" s="66"/>
      <c r="C1848" s="66"/>
      <c r="D1848" s="77"/>
      <c r="E1848" s="67"/>
      <c r="F1848" s="11"/>
      <c r="G1848" s="73"/>
      <c r="H1848" s="11"/>
      <c r="I1848" s="11"/>
      <c r="J1848" s="1"/>
      <c r="K1848" s="1"/>
      <c r="L1848" s="66"/>
      <c r="M1848" s="70"/>
      <c r="N1848" s="70"/>
      <c r="O1848" s="66"/>
      <c r="P1848" s="66"/>
      <c r="Q1848" s="74"/>
      <c r="R1848" s="75"/>
      <c r="S1848" s="66"/>
      <c r="T1848" s="10"/>
      <c r="U1848" s="74"/>
      <c r="V1848" s="74"/>
      <c r="W1848" s="70"/>
      <c r="X1848" s="66"/>
      <c r="Y1848" s="66"/>
      <c r="Z1848" s="67"/>
      <c r="AA1848" s="68"/>
      <c r="AB1848" s="11"/>
      <c r="AC1848" s="3"/>
      <c r="AD1848" s="1"/>
      <c r="AE1848" s="11"/>
      <c r="AF1848" s="5"/>
      <c r="AG1848" s="1"/>
      <c r="AH1848" s="1"/>
      <c r="AI1848" s="1"/>
      <c r="AJ1848" s="1"/>
      <c r="AK1848" s="10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5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5"/>
      <c r="HA1848" s="5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  <c r="IT1848" s="1"/>
      <c r="IU1848" s="1"/>
      <c r="IV1848" s="1"/>
      <c r="IW1848" s="1"/>
      <c r="IX1848" s="1"/>
      <c r="IY1848" s="1"/>
      <c r="IZ1848" s="1"/>
      <c r="JA1848" s="1"/>
      <c r="JB1848" s="1"/>
      <c r="JC1848" s="1"/>
      <c r="JD1848" s="1"/>
      <c r="JE1848" s="1"/>
      <c r="JF1848" s="1"/>
      <c r="JG1848" s="1"/>
      <c r="JH1848" s="1"/>
      <c r="JI1848" s="1"/>
      <c r="JJ1848" s="1"/>
      <c r="JK1848" s="1"/>
      <c r="JL1848" s="1"/>
      <c r="JM1848" s="1"/>
      <c r="JN1848" s="1"/>
      <c r="JO1848" s="1"/>
      <c r="JP1848" s="1"/>
      <c r="JQ1848" s="1"/>
      <c r="JR1848" s="1"/>
      <c r="JS1848" s="1"/>
      <c r="JT1848" s="1"/>
      <c r="JU1848" s="1"/>
      <c r="JV1848" s="1"/>
      <c r="JW1848" s="1"/>
      <c r="JX1848" s="1"/>
      <c r="JY1848" s="3"/>
      <c r="JZ1848" s="1"/>
      <c r="KA1848" s="1"/>
      <c r="KB1848" s="1"/>
      <c r="KC1848" s="1"/>
      <c r="KD1848" s="1"/>
      <c r="KE1848" s="1"/>
    </row>
    <row r="1849" spans="1:291" x14ac:dyDescent="0.2">
      <c r="A1849" s="196"/>
      <c r="B1849" s="66"/>
      <c r="C1849" s="66"/>
      <c r="D1849" s="77"/>
      <c r="E1849" s="67"/>
      <c r="F1849" s="11"/>
      <c r="G1849" s="73"/>
      <c r="H1849" s="11"/>
      <c r="I1849" s="11"/>
      <c r="J1849" s="1"/>
      <c r="K1849" s="1"/>
      <c r="L1849" s="66"/>
      <c r="M1849" s="70"/>
      <c r="N1849" s="70"/>
      <c r="O1849" s="66"/>
      <c r="P1849" s="66"/>
      <c r="Q1849" s="74"/>
      <c r="R1849" s="75"/>
      <c r="S1849" s="66"/>
      <c r="T1849" s="10"/>
      <c r="U1849" s="74"/>
      <c r="V1849" s="74"/>
      <c r="W1849" s="70"/>
      <c r="X1849" s="66"/>
      <c r="Y1849" s="66"/>
      <c r="Z1849" s="67"/>
      <c r="AA1849" s="68"/>
      <c r="AB1849" s="11"/>
      <c r="AC1849" s="3"/>
      <c r="AD1849" s="1"/>
      <c r="AE1849" s="11"/>
      <c r="AF1849" s="5"/>
      <c r="AG1849" s="1"/>
      <c r="AH1849" s="1"/>
      <c r="AI1849" s="1"/>
      <c r="AJ1849" s="1"/>
      <c r="AK1849" s="10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5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5"/>
      <c r="HA1849" s="5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  <c r="IT1849" s="1"/>
      <c r="IU1849" s="1"/>
      <c r="IV1849" s="1"/>
      <c r="IW1849" s="1"/>
      <c r="IX1849" s="1"/>
      <c r="IY1849" s="1"/>
      <c r="IZ1849" s="1"/>
      <c r="JA1849" s="1"/>
      <c r="JB1849" s="1"/>
      <c r="JC1849" s="1"/>
      <c r="JD1849" s="1"/>
      <c r="JE1849" s="1"/>
      <c r="JF1849" s="1"/>
      <c r="JG1849" s="1"/>
      <c r="JH1849" s="1"/>
      <c r="JI1849" s="1"/>
      <c r="JJ1849" s="1"/>
      <c r="JK1849" s="1"/>
      <c r="JL1849" s="1"/>
      <c r="JM1849" s="1"/>
      <c r="JN1849" s="1"/>
      <c r="JO1849" s="1"/>
      <c r="JP1849" s="1"/>
      <c r="JQ1849" s="1"/>
      <c r="JR1849" s="1"/>
      <c r="JS1849" s="1"/>
      <c r="JT1849" s="1"/>
      <c r="JU1849" s="1"/>
      <c r="JV1849" s="1"/>
      <c r="JW1849" s="1"/>
      <c r="JX1849" s="1"/>
      <c r="JY1849" s="3"/>
      <c r="JZ1849" s="1"/>
      <c r="KA1849" s="1"/>
      <c r="KB1849" s="1"/>
      <c r="KC1849" s="1"/>
      <c r="KD1849" s="1"/>
      <c r="KE1849" s="1"/>
    </row>
    <row r="1850" spans="1:291" x14ac:dyDescent="0.2">
      <c r="A1850" s="196"/>
      <c r="B1850" s="66"/>
      <c r="C1850" s="66"/>
      <c r="D1850" s="77"/>
      <c r="E1850" s="67"/>
      <c r="F1850" s="11"/>
      <c r="G1850" s="73"/>
      <c r="H1850" s="11"/>
      <c r="I1850" s="11"/>
      <c r="J1850" s="1"/>
      <c r="K1850" s="1"/>
      <c r="L1850" s="66"/>
      <c r="M1850" s="70"/>
      <c r="N1850" s="70"/>
      <c r="O1850" s="66"/>
      <c r="P1850" s="66"/>
      <c r="Q1850" s="74"/>
      <c r="R1850" s="75"/>
      <c r="S1850" s="66"/>
      <c r="T1850" s="10"/>
      <c r="U1850" s="74"/>
      <c r="V1850" s="74"/>
      <c r="W1850" s="70"/>
      <c r="X1850" s="66"/>
      <c r="Y1850" s="66"/>
      <c r="Z1850" s="67"/>
      <c r="AA1850" s="68"/>
      <c r="AB1850" s="11"/>
      <c r="AC1850" s="3"/>
      <c r="AD1850" s="1"/>
      <c r="AE1850" s="11"/>
      <c r="AF1850" s="5"/>
      <c r="AG1850" s="1"/>
      <c r="AH1850" s="1"/>
      <c r="AI1850" s="1"/>
      <c r="AJ1850" s="1"/>
      <c r="AK1850" s="10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5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5"/>
      <c r="HA1850" s="5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  <c r="IR1850" s="1"/>
      <c r="IS1850" s="1"/>
      <c r="IT1850" s="1"/>
      <c r="IU1850" s="1"/>
      <c r="IV1850" s="1"/>
      <c r="IW1850" s="1"/>
      <c r="IX1850" s="1"/>
      <c r="IY1850" s="1"/>
      <c r="IZ1850" s="1"/>
      <c r="JA1850" s="1"/>
      <c r="JB1850" s="1"/>
      <c r="JC1850" s="1"/>
      <c r="JD1850" s="1"/>
      <c r="JE1850" s="1"/>
      <c r="JF1850" s="1"/>
      <c r="JG1850" s="1"/>
      <c r="JH1850" s="1"/>
      <c r="JI1850" s="1"/>
      <c r="JJ1850" s="1"/>
      <c r="JK1850" s="1"/>
      <c r="JL1850" s="1"/>
      <c r="JM1850" s="1"/>
      <c r="JN1850" s="1"/>
      <c r="JO1850" s="1"/>
      <c r="JP1850" s="1"/>
      <c r="JQ1850" s="1"/>
      <c r="JR1850" s="1"/>
      <c r="JS1850" s="1"/>
      <c r="JT1850" s="1"/>
      <c r="JU1850" s="1"/>
      <c r="JV1850" s="1"/>
      <c r="JW1850" s="1"/>
      <c r="JX1850" s="1"/>
      <c r="JY1850" s="3"/>
      <c r="JZ1850" s="1"/>
      <c r="KA1850" s="1"/>
      <c r="KB1850" s="1"/>
      <c r="KC1850" s="1"/>
      <c r="KD1850" s="1"/>
      <c r="KE1850" s="1"/>
    </row>
    <row r="1851" spans="1:291" x14ac:dyDescent="0.2">
      <c r="A1851" s="196"/>
      <c r="B1851" s="66"/>
      <c r="C1851" s="66"/>
      <c r="D1851" s="77"/>
      <c r="E1851" s="67"/>
      <c r="F1851" s="11"/>
      <c r="G1851" s="73"/>
      <c r="H1851" s="11"/>
      <c r="I1851" s="11"/>
      <c r="J1851" s="1"/>
      <c r="K1851" s="1"/>
      <c r="L1851" s="66"/>
      <c r="M1851" s="70"/>
      <c r="N1851" s="70"/>
      <c r="O1851" s="66"/>
      <c r="P1851" s="66"/>
      <c r="Q1851" s="74"/>
      <c r="R1851" s="75"/>
      <c r="S1851" s="66"/>
      <c r="T1851" s="10"/>
      <c r="U1851" s="74"/>
      <c r="V1851" s="74"/>
      <c r="W1851" s="70"/>
      <c r="X1851" s="66"/>
      <c r="Y1851" s="66"/>
      <c r="Z1851" s="67"/>
      <c r="AA1851" s="68"/>
      <c r="AB1851" s="11"/>
      <c r="AC1851" s="3"/>
      <c r="AD1851" s="1"/>
      <c r="AE1851" s="11"/>
      <c r="AF1851" s="5"/>
      <c r="AG1851" s="1"/>
      <c r="AH1851" s="1"/>
      <c r="AI1851" s="1"/>
      <c r="AJ1851" s="1"/>
      <c r="AK1851" s="10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5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5"/>
      <c r="HA1851" s="5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  <c r="IU1851" s="1"/>
      <c r="IV1851" s="1"/>
      <c r="IW1851" s="1"/>
      <c r="IX1851" s="1"/>
      <c r="IY1851" s="1"/>
      <c r="IZ1851" s="1"/>
      <c r="JA1851" s="1"/>
      <c r="JB1851" s="1"/>
      <c r="JC1851" s="1"/>
      <c r="JD1851" s="1"/>
      <c r="JE1851" s="1"/>
      <c r="JF1851" s="1"/>
      <c r="JG1851" s="1"/>
      <c r="JH1851" s="1"/>
      <c r="JI1851" s="1"/>
      <c r="JJ1851" s="1"/>
      <c r="JK1851" s="1"/>
      <c r="JL1851" s="1"/>
      <c r="JM1851" s="1"/>
      <c r="JN1851" s="1"/>
      <c r="JO1851" s="1"/>
      <c r="JP1851" s="1"/>
      <c r="JQ1851" s="1"/>
      <c r="JR1851" s="1"/>
      <c r="JS1851" s="1"/>
      <c r="JT1851" s="1"/>
      <c r="JU1851" s="1"/>
      <c r="JV1851" s="1"/>
      <c r="JW1851" s="1"/>
      <c r="JX1851" s="1"/>
      <c r="JY1851" s="3"/>
      <c r="JZ1851" s="1"/>
      <c r="KA1851" s="1"/>
      <c r="KB1851" s="1"/>
      <c r="KC1851" s="1"/>
      <c r="KD1851" s="1"/>
      <c r="KE1851" s="1"/>
    </row>
    <row r="1852" spans="1:291" x14ac:dyDescent="0.2">
      <c r="A1852" s="196"/>
      <c r="B1852" s="66"/>
      <c r="C1852" s="66"/>
      <c r="D1852" s="77"/>
      <c r="E1852" s="67"/>
      <c r="F1852" s="11"/>
      <c r="G1852" s="73"/>
      <c r="H1852" s="11"/>
      <c r="I1852" s="11"/>
      <c r="J1852" s="1"/>
      <c r="K1852" s="1"/>
      <c r="L1852" s="66"/>
      <c r="M1852" s="70"/>
      <c r="N1852" s="70"/>
      <c r="O1852" s="66"/>
      <c r="P1852" s="66"/>
      <c r="Q1852" s="74"/>
      <c r="R1852" s="75"/>
      <c r="S1852" s="66"/>
      <c r="T1852" s="10"/>
      <c r="U1852" s="74"/>
      <c r="V1852" s="74"/>
      <c r="W1852" s="70"/>
      <c r="X1852" s="66"/>
      <c r="Y1852" s="66"/>
      <c r="Z1852" s="67"/>
      <c r="AA1852" s="68"/>
      <c r="AB1852" s="11"/>
      <c r="AC1852" s="3"/>
      <c r="AD1852" s="1"/>
      <c r="AE1852" s="11"/>
      <c r="AF1852" s="5"/>
      <c r="AG1852" s="1"/>
      <c r="AH1852" s="1"/>
      <c r="AI1852" s="1"/>
      <c r="AJ1852" s="1"/>
      <c r="AK1852" s="10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5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5"/>
      <c r="HA1852" s="5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  <c r="IU1852" s="1"/>
      <c r="IV1852" s="1"/>
      <c r="IW1852" s="1"/>
      <c r="IX1852" s="1"/>
      <c r="IY1852" s="1"/>
      <c r="IZ1852" s="1"/>
      <c r="JA1852" s="1"/>
      <c r="JB1852" s="1"/>
      <c r="JC1852" s="1"/>
      <c r="JD1852" s="1"/>
      <c r="JE1852" s="1"/>
      <c r="JF1852" s="1"/>
      <c r="JG1852" s="1"/>
      <c r="JH1852" s="1"/>
      <c r="JI1852" s="1"/>
      <c r="JJ1852" s="1"/>
      <c r="JK1852" s="1"/>
      <c r="JL1852" s="1"/>
      <c r="JM1852" s="1"/>
      <c r="JN1852" s="1"/>
      <c r="JO1852" s="1"/>
      <c r="JP1852" s="1"/>
      <c r="JQ1852" s="1"/>
      <c r="JR1852" s="1"/>
      <c r="JS1852" s="1"/>
      <c r="JT1852" s="1"/>
      <c r="JU1852" s="1"/>
      <c r="JV1852" s="1"/>
      <c r="JW1852" s="1"/>
      <c r="JX1852" s="1"/>
      <c r="JY1852" s="3"/>
      <c r="JZ1852" s="1"/>
      <c r="KA1852" s="1"/>
      <c r="KB1852" s="1"/>
      <c r="KC1852" s="1"/>
      <c r="KD1852" s="1"/>
      <c r="KE1852" s="1"/>
    </row>
    <row r="1853" spans="1:291" x14ac:dyDescent="0.2">
      <c r="A1853" s="196"/>
      <c r="B1853" s="66"/>
      <c r="C1853" s="66"/>
      <c r="D1853" s="77"/>
      <c r="E1853" s="67"/>
      <c r="F1853" s="11"/>
      <c r="G1853" s="73"/>
      <c r="H1853" s="11"/>
      <c r="I1853" s="11"/>
      <c r="J1853" s="1"/>
      <c r="K1853" s="1"/>
      <c r="L1853" s="66"/>
      <c r="M1853" s="70"/>
      <c r="N1853" s="70"/>
      <c r="O1853" s="66"/>
      <c r="P1853" s="66"/>
      <c r="Q1853" s="74"/>
      <c r="R1853" s="75"/>
      <c r="S1853" s="66"/>
      <c r="T1853" s="10"/>
      <c r="U1853" s="74"/>
      <c r="V1853" s="74"/>
      <c r="W1853" s="70"/>
      <c r="X1853" s="66"/>
      <c r="Y1853" s="66"/>
      <c r="Z1853" s="67"/>
      <c r="AA1853" s="68"/>
      <c r="AB1853" s="11"/>
      <c r="AC1853" s="3"/>
      <c r="AD1853" s="1"/>
      <c r="AE1853" s="11"/>
      <c r="AF1853" s="5"/>
      <c r="AG1853" s="1"/>
      <c r="AH1853" s="1"/>
      <c r="AI1853" s="1"/>
      <c r="AJ1853" s="1"/>
      <c r="AK1853" s="10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5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5"/>
      <c r="HA1853" s="5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  <c r="IU1853" s="1"/>
      <c r="IV1853" s="1"/>
      <c r="IW1853" s="1"/>
      <c r="IX1853" s="1"/>
      <c r="IY1853" s="1"/>
      <c r="IZ1853" s="1"/>
      <c r="JA1853" s="1"/>
      <c r="JB1853" s="1"/>
      <c r="JC1853" s="1"/>
      <c r="JD1853" s="1"/>
      <c r="JE1853" s="1"/>
      <c r="JF1853" s="1"/>
      <c r="JG1853" s="1"/>
      <c r="JH1853" s="1"/>
      <c r="JI1853" s="1"/>
      <c r="JJ1853" s="1"/>
      <c r="JK1853" s="1"/>
      <c r="JL1853" s="1"/>
      <c r="JM1853" s="1"/>
      <c r="JN1853" s="1"/>
      <c r="JO1853" s="1"/>
      <c r="JP1853" s="1"/>
      <c r="JQ1853" s="1"/>
      <c r="JR1853" s="1"/>
      <c r="JS1853" s="1"/>
      <c r="JT1853" s="1"/>
      <c r="JU1853" s="1"/>
      <c r="JV1853" s="1"/>
      <c r="JW1853" s="1"/>
      <c r="JX1853" s="1"/>
      <c r="JY1853" s="3"/>
      <c r="JZ1853" s="1"/>
      <c r="KA1853" s="1"/>
      <c r="KB1853" s="1"/>
      <c r="KC1853" s="1"/>
      <c r="KD1853" s="1"/>
      <c r="KE1853" s="1"/>
    </row>
    <row r="1854" spans="1:291" x14ac:dyDescent="0.2">
      <c r="A1854" s="196"/>
      <c r="B1854" s="66"/>
      <c r="C1854" s="66"/>
      <c r="D1854" s="77"/>
      <c r="E1854" s="67"/>
      <c r="F1854" s="11"/>
      <c r="G1854" s="73"/>
      <c r="H1854" s="11"/>
      <c r="I1854" s="11"/>
      <c r="J1854" s="1"/>
      <c r="K1854" s="1"/>
      <c r="L1854" s="66"/>
      <c r="M1854" s="70"/>
      <c r="N1854" s="70"/>
      <c r="O1854" s="66"/>
      <c r="P1854" s="66"/>
      <c r="Q1854" s="74"/>
      <c r="R1854" s="75"/>
      <c r="S1854" s="66"/>
      <c r="T1854" s="10"/>
      <c r="U1854" s="74"/>
      <c r="V1854" s="74"/>
      <c r="W1854" s="70"/>
      <c r="X1854" s="66"/>
      <c r="Y1854" s="66"/>
      <c r="Z1854" s="67"/>
      <c r="AA1854" s="68"/>
      <c r="AB1854" s="11"/>
      <c r="AC1854" s="3"/>
      <c r="AD1854" s="1"/>
      <c r="AE1854" s="11"/>
      <c r="AF1854" s="5"/>
      <c r="AG1854" s="1"/>
      <c r="AH1854" s="1"/>
      <c r="AI1854" s="1"/>
      <c r="AJ1854" s="1"/>
      <c r="AK1854" s="10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5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5"/>
      <c r="HA1854" s="5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  <c r="IT1854" s="1"/>
      <c r="IU1854" s="1"/>
      <c r="IV1854" s="1"/>
      <c r="IW1854" s="1"/>
      <c r="IX1854" s="1"/>
      <c r="IY1854" s="1"/>
      <c r="IZ1854" s="1"/>
      <c r="JA1854" s="1"/>
      <c r="JB1854" s="1"/>
      <c r="JC1854" s="1"/>
      <c r="JD1854" s="1"/>
      <c r="JE1854" s="1"/>
      <c r="JF1854" s="1"/>
      <c r="JG1854" s="1"/>
      <c r="JH1854" s="1"/>
      <c r="JI1854" s="1"/>
      <c r="JJ1854" s="1"/>
      <c r="JK1854" s="1"/>
      <c r="JL1854" s="1"/>
      <c r="JM1854" s="1"/>
      <c r="JN1854" s="1"/>
      <c r="JO1854" s="1"/>
      <c r="JP1854" s="1"/>
      <c r="JQ1854" s="1"/>
      <c r="JR1854" s="1"/>
      <c r="JS1854" s="1"/>
      <c r="JT1854" s="1"/>
      <c r="JU1854" s="1"/>
      <c r="JV1854" s="1"/>
      <c r="JW1854" s="1"/>
      <c r="JX1854" s="1"/>
      <c r="JY1854" s="3"/>
      <c r="JZ1854" s="1"/>
      <c r="KA1854" s="1"/>
      <c r="KB1854" s="1"/>
      <c r="KC1854" s="1"/>
      <c r="KD1854" s="1"/>
      <c r="KE1854" s="1"/>
    </row>
    <row r="1855" spans="1:291" x14ac:dyDescent="0.2">
      <c r="A1855" s="196"/>
      <c r="B1855" s="66"/>
      <c r="C1855" s="66"/>
      <c r="D1855" s="77"/>
      <c r="E1855" s="67"/>
      <c r="F1855" s="11"/>
      <c r="G1855" s="73"/>
      <c r="H1855" s="11"/>
      <c r="I1855" s="11"/>
      <c r="J1855" s="1"/>
      <c r="K1855" s="1"/>
      <c r="L1855" s="66"/>
      <c r="M1855" s="70"/>
      <c r="N1855" s="70"/>
      <c r="O1855" s="66"/>
      <c r="P1855" s="66"/>
      <c r="Q1855" s="74"/>
      <c r="R1855" s="75"/>
      <c r="S1855" s="66"/>
      <c r="T1855" s="10"/>
      <c r="U1855" s="74"/>
      <c r="V1855" s="74"/>
      <c r="W1855" s="70"/>
      <c r="X1855" s="66"/>
      <c r="Y1855" s="66"/>
      <c r="Z1855" s="67"/>
      <c r="AA1855" s="68"/>
      <c r="AB1855" s="11"/>
      <c r="AC1855" s="3"/>
      <c r="AD1855" s="1"/>
      <c r="AE1855" s="11"/>
      <c r="AF1855" s="5"/>
      <c r="AG1855" s="1"/>
      <c r="AH1855" s="1"/>
      <c r="AI1855" s="1"/>
      <c r="AJ1855" s="1"/>
      <c r="AK1855" s="10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5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5"/>
      <c r="HA1855" s="5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  <c r="IT1855" s="1"/>
      <c r="IU1855" s="1"/>
      <c r="IV1855" s="1"/>
      <c r="IW1855" s="1"/>
      <c r="IX1855" s="1"/>
      <c r="IY1855" s="1"/>
      <c r="IZ1855" s="1"/>
      <c r="JA1855" s="1"/>
      <c r="JB1855" s="1"/>
      <c r="JC1855" s="1"/>
      <c r="JD1855" s="1"/>
      <c r="JE1855" s="1"/>
      <c r="JF1855" s="1"/>
      <c r="JG1855" s="1"/>
      <c r="JH1855" s="1"/>
      <c r="JI1855" s="1"/>
      <c r="JJ1855" s="1"/>
      <c r="JK1855" s="1"/>
      <c r="JL1855" s="1"/>
      <c r="JM1855" s="1"/>
      <c r="JN1855" s="1"/>
      <c r="JO1855" s="1"/>
      <c r="JP1855" s="1"/>
      <c r="JQ1855" s="1"/>
      <c r="JR1855" s="1"/>
      <c r="JS1855" s="1"/>
      <c r="JT1855" s="1"/>
      <c r="JU1855" s="1"/>
      <c r="JV1855" s="1"/>
      <c r="JW1855" s="1"/>
      <c r="JX1855" s="1"/>
      <c r="JY1855" s="3"/>
      <c r="JZ1855" s="1"/>
      <c r="KA1855" s="1"/>
      <c r="KB1855" s="1"/>
      <c r="KC1855" s="1"/>
      <c r="KD1855" s="1"/>
      <c r="KE1855" s="1"/>
    </row>
    <row r="1856" spans="1:291" x14ac:dyDescent="0.2">
      <c r="A1856" s="196"/>
      <c r="B1856" s="66"/>
      <c r="C1856" s="66"/>
      <c r="D1856" s="77"/>
      <c r="E1856" s="67"/>
      <c r="F1856" s="11"/>
      <c r="G1856" s="73"/>
      <c r="H1856" s="11"/>
      <c r="I1856" s="11"/>
      <c r="J1856" s="1"/>
      <c r="K1856" s="1"/>
      <c r="L1856" s="66"/>
      <c r="M1856" s="70"/>
      <c r="N1856" s="70"/>
      <c r="O1856" s="66"/>
      <c r="P1856" s="66"/>
      <c r="Q1856" s="74"/>
      <c r="R1856" s="75"/>
      <c r="S1856" s="66"/>
      <c r="T1856" s="10"/>
      <c r="U1856" s="74"/>
      <c r="V1856" s="74"/>
      <c r="W1856" s="70"/>
      <c r="X1856" s="66"/>
      <c r="Y1856" s="66"/>
      <c r="Z1856" s="67"/>
      <c r="AA1856" s="68"/>
      <c r="AB1856" s="11"/>
      <c r="AC1856" s="3"/>
      <c r="AD1856" s="1"/>
      <c r="AE1856" s="11"/>
      <c r="AF1856" s="5"/>
      <c r="AG1856" s="1"/>
      <c r="AH1856" s="1"/>
      <c r="AI1856" s="1"/>
      <c r="AJ1856" s="1"/>
      <c r="AK1856" s="10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5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5"/>
      <c r="HA1856" s="5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  <c r="IU1856" s="1"/>
      <c r="IV1856" s="1"/>
      <c r="IW1856" s="1"/>
      <c r="IX1856" s="1"/>
      <c r="IY1856" s="1"/>
      <c r="IZ1856" s="1"/>
      <c r="JA1856" s="1"/>
      <c r="JB1856" s="1"/>
      <c r="JC1856" s="1"/>
      <c r="JD1856" s="1"/>
      <c r="JE1856" s="1"/>
      <c r="JF1856" s="1"/>
      <c r="JG1856" s="1"/>
      <c r="JH1856" s="1"/>
      <c r="JI1856" s="1"/>
      <c r="JJ1856" s="1"/>
      <c r="JK1856" s="1"/>
      <c r="JL1856" s="1"/>
      <c r="JM1856" s="1"/>
      <c r="JN1856" s="1"/>
      <c r="JO1856" s="1"/>
      <c r="JP1856" s="1"/>
      <c r="JQ1856" s="1"/>
      <c r="JR1856" s="1"/>
      <c r="JS1856" s="1"/>
      <c r="JT1856" s="1"/>
      <c r="JU1856" s="1"/>
      <c r="JV1856" s="1"/>
      <c r="JW1856" s="1"/>
      <c r="JX1856" s="1"/>
      <c r="JY1856" s="3"/>
      <c r="JZ1856" s="1"/>
      <c r="KA1856" s="1"/>
      <c r="KB1856" s="1"/>
      <c r="KC1856" s="1"/>
      <c r="KD1856" s="1"/>
      <c r="KE1856" s="1"/>
    </row>
    <row r="1857" spans="1:291" x14ac:dyDescent="0.2">
      <c r="A1857" s="196"/>
      <c r="B1857" s="66"/>
      <c r="C1857" s="66"/>
      <c r="D1857" s="77"/>
      <c r="E1857" s="67"/>
      <c r="F1857" s="11"/>
      <c r="G1857" s="73"/>
      <c r="H1857" s="11"/>
      <c r="I1857" s="11"/>
      <c r="J1857" s="1"/>
      <c r="K1857" s="1"/>
      <c r="L1857" s="66"/>
      <c r="M1857" s="70"/>
      <c r="N1857" s="70"/>
      <c r="O1857" s="66"/>
      <c r="P1857" s="66"/>
      <c r="Q1857" s="74"/>
      <c r="R1857" s="75"/>
      <c r="S1857" s="66"/>
      <c r="T1857" s="10"/>
      <c r="U1857" s="74"/>
      <c r="V1857" s="74"/>
      <c r="W1857" s="70"/>
      <c r="X1857" s="66"/>
      <c r="Y1857" s="66"/>
      <c r="Z1857" s="67"/>
      <c r="AA1857" s="68"/>
      <c r="AB1857" s="11"/>
      <c r="AC1857" s="3"/>
      <c r="AD1857" s="1"/>
      <c r="AE1857" s="11"/>
      <c r="AF1857" s="5"/>
      <c r="AG1857" s="1"/>
      <c r="AH1857" s="1"/>
      <c r="AI1857" s="1"/>
      <c r="AJ1857" s="1"/>
      <c r="AK1857" s="10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5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5"/>
      <c r="HA1857" s="5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  <c r="IT1857" s="1"/>
      <c r="IU1857" s="1"/>
      <c r="IV1857" s="1"/>
      <c r="IW1857" s="1"/>
      <c r="IX1857" s="1"/>
      <c r="IY1857" s="1"/>
      <c r="IZ1857" s="1"/>
      <c r="JA1857" s="1"/>
      <c r="JB1857" s="1"/>
      <c r="JC1857" s="1"/>
      <c r="JD1857" s="1"/>
      <c r="JE1857" s="1"/>
      <c r="JF1857" s="1"/>
      <c r="JG1857" s="1"/>
      <c r="JH1857" s="1"/>
      <c r="JI1857" s="1"/>
      <c r="JJ1857" s="1"/>
      <c r="JK1857" s="1"/>
      <c r="JL1857" s="1"/>
      <c r="JM1857" s="1"/>
      <c r="JN1857" s="1"/>
      <c r="JO1857" s="1"/>
      <c r="JP1857" s="1"/>
      <c r="JQ1857" s="1"/>
      <c r="JR1857" s="1"/>
      <c r="JS1857" s="1"/>
      <c r="JT1857" s="1"/>
      <c r="JU1857" s="1"/>
      <c r="JV1857" s="1"/>
      <c r="JW1857" s="1"/>
      <c r="JX1857" s="1"/>
      <c r="JY1857" s="3"/>
      <c r="JZ1857" s="1"/>
      <c r="KA1857" s="1"/>
      <c r="KB1857" s="1"/>
      <c r="KC1857" s="1"/>
      <c r="KD1857" s="1"/>
      <c r="KE1857" s="1"/>
    </row>
    <row r="1858" spans="1:291" x14ac:dyDescent="0.2">
      <c r="A1858" s="196"/>
      <c r="B1858" s="66"/>
      <c r="C1858" s="66"/>
      <c r="D1858" s="77"/>
      <c r="E1858" s="67"/>
      <c r="F1858" s="11"/>
      <c r="G1858" s="73"/>
      <c r="H1858" s="11"/>
      <c r="I1858" s="11"/>
      <c r="J1858" s="1"/>
      <c r="K1858" s="1"/>
      <c r="L1858" s="66"/>
      <c r="M1858" s="70"/>
      <c r="N1858" s="70"/>
      <c r="O1858" s="66"/>
      <c r="P1858" s="66"/>
      <c r="Q1858" s="74"/>
      <c r="R1858" s="75"/>
      <c r="S1858" s="66"/>
      <c r="T1858" s="10"/>
      <c r="U1858" s="74"/>
      <c r="V1858" s="74"/>
      <c r="W1858" s="70"/>
      <c r="X1858" s="66"/>
      <c r="Y1858" s="66"/>
      <c r="Z1858" s="67"/>
      <c r="AA1858" s="68"/>
      <c r="AB1858" s="11"/>
      <c r="AC1858" s="3"/>
      <c r="AD1858" s="1"/>
      <c r="AE1858" s="11"/>
      <c r="AF1858" s="5"/>
      <c r="AG1858" s="1"/>
      <c r="AH1858" s="1"/>
      <c r="AI1858" s="1"/>
      <c r="AJ1858" s="1"/>
      <c r="AK1858" s="10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5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5"/>
      <c r="HA1858" s="5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/>
      <c r="HO1858" s="1"/>
      <c r="HP1858" s="1"/>
      <c r="HQ1858" s="1"/>
      <c r="HR1858" s="1"/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  <c r="IR1858" s="1"/>
      <c r="IS1858" s="1"/>
      <c r="IT1858" s="1"/>
      <c r="IU1858" s="1"/>
      <c r="IV1858" s="1"/>
      <c r="IW1858" s="1"/>
      <c r="IX1858" s="1"/>
      <c r="IY1858" s="1"/>
      <c r="IZ1858" s="1"/>
      <c r="JA1858" s="1"/>
      <c r="JB1858" s="1"/>
      <c r="JC1858" s="1"/>
      <c r="JD1858" s="1"/>
      <c r="JE1858" s="1"/>
      <c r="JF1858" s="1"/>
      <c r="JG1858" s="1"/>
      <c r="JH1858" s="1"/>
      <c r="JI1858" s="1"/>
      <c r="JJ1858" s="1"/>
      <c r="JK1858" s="1"/>
      <c r="JL1858" s="1"/>
      <c r="JM1858" s="1"/>
      <c r="JN1858" s="1"/>
      <c r="JO1858" s="1"/>
      <c r="JP1858" s="1"/>
      <c r="JQ1858" s="1"/>
      <c r="JR1858" s="1"/>
      <c r="JS1858" s="1"/>
      <c r="JT1858" s="1"/>
      <c r="JU1858" s="1"/>
      <c r="JV1858" s="1"/>
      <c r="JW1858" s="1"/>
      <c r="JX1858" s="1"/>
      <c r="JY1858" s="3"/>
      <c r="JZ1858" s="1"/>
      <c r="KA1858" s="1"/>
      <c r="KB1858" s="1"/>
      <c r="KC1858" s="1"/>
      <c r="KD1858" s="1"/>
      <c r="KE1858" s="1"/>
    </row>
    <row r="1859" spans="1:291" x14ac:dyDescent="0.2">
      <c r="A1859" s="196"/>
      <c r="B1859" s="66"/>
      <c r="C1859" s="66"/>
      <c r="D1859" s="77"/>
      <c r="E1859" s="67"/>
      <c r="F1859" s="11"/>
      <c r="G1859" s="73"/>
      <c r="H1859" s="11"/>
      <c r="I1859" s="11"/>
      <c r="J1859" s="1"/>
      <c r="K1859" s="1"/>
      <c r="L1859" s="66"/>
      <c r="M1859" s="70"/>
      <c r="N1859" s="70"/>
      <c r="O1859" s="66"/>
      <c r="P1859" s="66"/>
      <c r="Q1859" s="74"/>
      <c r="R1859" s="75"/>
      <c r="S1859" s="66"/>
      <c r="T1859" s="10"/>
      <c r="U1859" s="74"/>
      <c r="V1859" s="74"/>
      <c r="W1859" s="70"/>
      <c r="X1859" s="66"/>
      <c r="Y1859" s="66"/>
      <c r="Z1859" s="67"/>
      <c r="AA1859" s="68"/>
      <c r="AB1859" s="11"/>
      <c r="AC1859" s="3"/>
      <c r="AD1859" s="1"/>
      <c r="AE1859" s="11"/>
      <c r="AF1859" s="5"/>
      <c r="AG1859" s="1"/>
      <c r="AH1859" s="1"/>
      <c r="AI1859" s="1"/>
      <c r="AJ1859" s="1"/>
      <c r="AK1859" s="10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5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5"/>
      <c r="HA1859" s="5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  <c r="IT1859" s="1"/>
      <c r="IU1859" s="1"/>
      <c r="IV1859" s="1"/>
      <c r="IW1859" s="1"/>
      <c r="IX1859" s="1"/>
      <c r="IY1859" s="1"/>
      <c r="IZ1859" s="1"/>
      <c r="JA1859" s="1"/>
      <c r="JB1859" s="1"/>
      <c r="JC1859" s="1"/>
      <c r="JD1859" s="1"/>
      <c r="JE1859" s="1"/>
      <c r="JF1859" s="1"/>
      <c r="JG1859" s="1"/>
      <c r="JH1859" s="1"/>
      <c r="JI1859" s="1"/>
      <c r="JJ1859" s="1"/>
      <c r="JK1859" s="1"/>
      <c r="JL1859" s="1"/>
      <c r="JM1859" s="1"/>
      <c r="JN1859" s="1"/>
      <c r="JO1859" s="1"/>
      <c r="JP1859" s="1"/>
      <c r="JQ1859" s="1"/>
      <c r="JR1859" s="1"/>
      <c r="JS1859" s="1"/>
      <c r="JT1859" s="1"/>
      <c r="JU1859" s="1"/>
      <c r="JV1859" s="1"/>
      <c r="JW1859" s="1"/>
      <c r="JX1859" s="1"/>
      <c r="JY1859" s="3"/>
      <c r="JZ1859" s="1"/>
      <c r="KA1859" s="1"/>
      <c r="KB1859" s="1"/>
      <c r="KC1859" s="1"/>
      <c r="KD1859" s="1"/>
      <c r="KE1859" s="1"/>
    </row>
    <row r="1860" spans="1:291" x14ac:dyDescent="0.2">
      <c r="A1860" s="196"/>
      <c r="B1860" s="66"/>
      <c r="C1860" s="66"/>
      <c r="D1860" s="77"/>
      <c r="E1860" s="67"/>
      <c r="F1860" s="11"/>
      <c r="G1860" s="73"/>
      <c r="H1860" s="11"/>
      <c r="I1860" s="11"/>
      <c r="J1860" s="1"/>
      <c r="K1860" s="1"/>
      <c r="L1860" s="66"/>
      <c r="M1860" s="70"/>
      <c r="N1860" s="70"/>
      <c r="O1860" s="66"/>
      <c r="P1860" s="66"/>
      <c r="Q1860" s="74"/>
      <c r="R1860" s="75"/>
      <c r="S1860" s="66"/>
      <c r="T1860" s="10"/>
      <c r="U1860" s="74"/>
      <c r="V1860" s="74"/>
      <c r="W1860" s="70"/>
      <c r="X1860" s="66"/>
      <c r="Y1860" s="66"/>
      <c r="Z1860" s="67"/>
      <c r="AA1860" s="68"/>
      <c r="AB1860" s="11"/>
      <c r="AC1860" s="3"/>
      <c r="AD1860" s="1"/>
      <c r="AE1860" s="11"/>
      <c r="AF1860" s="5"/>
      <c r="AG1860" s="1"/>
      <c r="AH1860" s="1"/>
      <c r="AI1860" s="1"/>
      <c r="AJ1860" s="1"/>
      <c r="AK1860" s="10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5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5"/>
      <c r="HA1860" s="5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  <c r="IT1860" s="1"/>
      <c r="IU1860" s="1"/>
      <c r="IV1860" s="1"/>
      <c r="IW1860" s="1"/>
      <c r="IX1860" s="1"/>
      <c r="IY1860" s="1"/>
      <c r="IZ1860" s="1"/>
      <c r="JA1860" s="1"/>
      <c r="JB1860" s="1"/>
      <c r="JC1860" s="1"/>
      <c r="JD1860" s="1"/>
      <c r="JE1860" s="1"/>
      <c r="JF1860" s="1"/>
      <c r="JG1860" s="1"/>
      <c r="JH1860" s="1"/>
      <c r="JI1860" s="1"/>
      <c r="JJ1860" s="1"/>
      <c r="JK1860" s="1"/>
      <c r="JL1860" s="1"/>
      <c r="JM1860" s="1"/>
      <c r="JN1860" s="1"/>
      <c r="JO1860" s="1"/>
      <c r="JP1860" s="1"/>
      <c r="JQ1860" s="1"/>
      <c r="JR1860" s="1"/>
      <c r="JS1860" s="1"/>
      <c r="JT1860" s="1"/>
      <c r="JU1860" s="1"/>
      <c r="JV1860" s="1"/>
      <c r="JW1860" s="1"/>
      <c r="JX1860" s="1"/>
      <c r="JY1860" s="3"/>
      <c r="JZ1860" s="1"/>
      <c r="KA1860" s="1"/>
      <c r="KB1860" s="1"/>
      <c r="KC1860" s="1"/>
      <c r="KD1860" s="1"/>
      <c r="KE1860" s="1"/>
    </row>
    <row r="1861" spans="1:291" x14ac:dyDescent="0.2">
      <c r="A1861" s="196"/>
      <c r="B1861" s="66"/>
      <c r="C1861" s="66"/>
      <c r="D1861" s="77"/>
      <c r="E1861" s="67"/>
      <c r="F1861" s="11"/>
      <c r="G1861" s="73"/>
      <c r="H1861" s="11"/>
      <c r="I1861" s="11"/>
      <c r="J1861" s="1"/>
      <c r="K1861" s="1"/>
      <c r="L1861" s="66"/>
      <c r="M1861" s="70"/>
      <c r="N1861" s="70"/>
      <c r="O1861" s="66"/>
      <c r="P1861" s="66"/>
      <c r="Q1861" s="74"/>
      <c r="R1861" s="75"/>
      <c r="S1861" s="66"/>
      <c r="T1861" s="10"/>
      <c r="U1861" s="74"/>
      <c r="V1861" s="74"/>
      <c r="W1861" s="70"/>
      <c r="X1861" s="66"/>
      <c r="Y1861" s="66"/>
      <c r="Z1861" s="67"/>
      <c r="AA1861" s="68"/>
      <c r="AB1861" s="11"/>
      <c r="AC1861" s="3"/>
      <c r="AD1861" s="1"/>
      <c r="AE1861" s="11"/>
      <c r="AF1861" s="5"/>
      <c r="AG1861" s="1"/>
      <c r="AH1861" s="1"/>
      <c r="AI1861" s="1"/>
      <c r="AJ1861" s="1"/>
      <c r="AK1861" s="10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5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5"/>
      <c r="HA1861" s="5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/>
      <c r="HO1861" s="1"/>
      <c r="HP1861" s="1"/>
      <c r="HQ1861" s="1"/>
      <c r="HR1861" s="1"/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  <c r="IR1861" s="1"/>
      <c r="IS1861" s="1"/>
      <c r="IT1861" s="1"/>
      <c r="IU1861" s="1"/>
      <c r="IV1861" s="1"/>
      <c r="IW1861" s="1"/>
      <c r="IX1861" s="1"/>
      <c r="IY1861" s="1"/>
      <c r="IZ1861" s="1"/>
      <c r="JA1861" s="1"/>
      <c r="JB1861" s="1"/>
      <c r="JC1861" s="1"/>
      <c r="JD1861" s="1"/>
      <c r="JE1861" s="1"/>
      <c r="JF1861" s="1"/>
      <c r="JG1861" s="1"/>
      <c r="JH1861" s="1"/>
      <c r="JI1861" s="1"/>
      <c r="JJ1861" s="1"/>
      <c r="JK1861" s="1"/>
      <c r="JL1861" s="1"/>
      <c r="JM1861" s="1"/>
      <c r="JN1861" s="1"/>
      <c r="JO1861" s="1"/>
      <c r="JP1861" s="1"/>
      <c r="JQ1861" s="1"/>
      <c r="JR1861" s="1"/>
      <c r="JS1861" s="1"/>
      <c r="JT1861" s="1"/>
      <c r="JU1861" s="1"/>
      <c r="JV1861" s="1"/>
      <c r="JW1861" s="1"/>
      <c r="JX1861" s="1"/>
      <c r="JY1861" s="3"/>
      <c r="JZ1861" s="1"/>
      <c r="KA1861" s="1"/>
      <c r="KB1861" s="1"/>
      <c r="KC1861" s="1"/>
      <c r="KD1861" s="1"/>
      <c r="KE1861" s="1"/>
    </row>
    <row r="1862" spans="1:291" x14ac:dyDescent="0.2">
      <c r="A1862" s="196"/>
      <c r="B1862" s="66"/>
      <c r="C1862" s="66"/>
      <c r="D1862" s="77"/>
      <c r="E1862" s="67"/>
      <c r="F1862" s="11"/>
      <c r="G1862" s="73"/>
      <c r="H1862" s="11"/>
      <c r="I1862" s="11"/>
      <c r="J1862" s="1"/>
      <c r="K1862" s="1"/>
      <c r="L1862" s="66"/>
      <c r="M1862" s="70"/>
      <c r="N1862" s="70"/>
      <c r="O1862" s="66"/>
      <c r="P1862" s="66"/>
      <c r="Q1862" s="74"/>
      <c r="R1862" s="75"/>
      <c r="S1862" s="66"/>
      <c r="T1862" s="10"/>
      <c r="U1862" s="74"/>
      <c r="V1862" s="74"/>
      <c r="W1862" s="70"/>
      <c r="X1862" s="66"/>
      <c r="Y1862" s="66"/>
      <c r="Z1862" s="67"/>
      <c r="AA1862" s="68"/>
      <c r="AB1862" s="11"/>
      <c r="AC1862" s="3"/>
      <c r="AD1862" s="1"/>
      <c r="AE1862" s="11"/>
      <c r="AF1862" s="5"/>
      <c r="AG1862" s="1"/>
      <c r="AH1862" s="1"/>
      <c r="AI1862" s="1"/>
      <c r="AJ1862" s="1"/>
      <c r="AK1862" s="10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5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5"/>
      <c r="HA1862" s="5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  <c r="IT1862" s="1"/>
      <c r="IU1862" s="1"/>
      <c r="IV1862" s="1"/>
      <c r="IW1862" s="1"/>
      <c r="IX1862" s="1"/>
      <c r="IY1862" s="1"/>
      <c r="IZ1862" s="1"/>
      <c r="JA1862" s="1"/>
      <c r="JB1862" s="1"/>
      <c r="JC1862" s="1"/>
      <c r="JD1862" s="1"/>
      <c r="JE1862" s="1"/>
      <c r="JF1862" s="1"/>
      <c r="JG1862" s="1"/>
      <c r="JH1862" s="1"/>
      <c r="JI1862" s="1"/>
      <c r="JJ1862" s="1"/>
      <c r="JK1862" s="1"/>
      <c r="JL1862" s="1"/>
      <c r="JM1862" s="1"/>
      <c r="JN1862" s="1"/>
      <c r="JO1862" s="1"/>
      <c r="JP1862" s="1"/>
      <c r="JQ1862" s="1"/>
      <c r="JR1862" s="1"/>
      <c r="JS1862" s="1"/>
      <c r="JT1862" s="1"/>
      <c r="JU1862" s="1"/>
      <c r="JV1862" s="1"/>
      <c r="JW1862" s="1"/>
      <c r="JX1862" s="1"/>
      <c r="JY1862" s="3"/>
      <c r="JZ1862" s="1"/>
      <c r="KA1862" s="1"/>
      <c r="KB1862" s="1"/>
      <c r="KC1862" s="1"/>
      <c r="KD1862" s="1"/>
      <c r="KE1862" s="1"/>
    </row>
    <row r="1863" spans="1:291" x14ac:dyDescent="0.2">
      <c r="A1863" s="196"/>
      <c r="B1863" s="66"/>
      <c r="C1863" s="66"/>
      <c r="D1863" s="77"/>
      <c r="E1863" s="67"/>
      <c r="F1863" s="11"/>
      <c r="G1863" s="73"/>
      <c r="H1863" s="11"/>
      <c r="I1863" s="11"/>
      <c r="J1863" s="1"/>
      <c r="K1863" s="1"/>
      <c r="L1863" s="66"/>
      <c r="M1863" s="70"/>
      <c r="N1863" s="70"/>
      <c r="O1863" s="66"/>
      <c r="P1863" s="66"/>
      <c r="Q1863" s="74"/>
      <c r="R1863" s="75"/>
      <c r="S1863" s="66"/>
      <c r="T1863" s="10"/>
      <c r="U1863" s="74"/>
      <c r="V1863" s="74"/>
      <c r="W1863" s="70"/>
      <c r="X1863" s="66"/>
      <c r="Y1863" s="66"/>
      <c r="Z1863" s="67"/>
      <c r="AA1863" s="68"/>
      <c r="AB1863" s="11"/>
      <c r="AC1863" s="3"/>
      <c r="AD1863" s="1"/>
      <c r="AE1863" s="11"/>
      <c r="AF1863" s="5"/>
      <c r="AG1863" s="1"/>
      <c r="AH1863" s="1"/>
      <c r="AI1863" s="1"/>
      <c r="AJ1863" s="1"/>
      <c r="AK1863" s="10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5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5"/>
      <c r="HA1863" s="5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  <c r="IU1863" s="1"/>
      <c r="IV1863" s="1"/>
      <c r="IW1863" s="1"/>
      <c r="IX1863" s="1"/>
      <c r="IY1863" s="1"/>
      <c r="IZ1863" s="1"/>
      <c r="JA1863" s="1"/>
      <c r="JB1863" s="1"/>
      <c r="JC1863" s="1"/>
      <c r="JD1863" s="1"/>
      <c r="JE1863" s="1"/>
      <c r="JF1863" s="1"/>
      <c r="JG1863" s="1"/>
      <c r="JH1863" s="1"/>
      <c r="JI1863" s="1"/>
      <c r="JJ1863" s="1"/>
      <c r="JK1863" s="1"/>
      <c r="JL1863" s="1"/>
      <c r="JM1863" s="1"/>
      <c r="JN1863" s="1"/>
      <c r="JO1863" s="1"/>
      <c r="JP1863" s="1"/>
      <c r="JQ1863" s="1"/>
      <c r="JR1863" s="1"/>
      <c r="JS1863" s="1"/>
      <c r="JT1863" s="1"/>
      <c r="JU1863" s="1"/>
      <c r="JV1863" s="1"/>
      <c r="JW1863" s="1"/>
      <c r="JX1863" s="1"/>
      <c r="JY1863" s="3"/>
      <c r="JZ1863" s="1"/>
      <c r="KA1863" s="1"/>
      <c r="KB1863" s="1"/>
      <c r="KC1863" s="1"/>
      <c r="KD1863" s="1"/>
      <c r="KE1863" s="1"/>
    </row>
    <row r="1864" spans="1:291" x14ac:dyDescent="0.2">
      <c r="A1864" s="196"/>
      <c r="B1864" s="66"/>
      <c r="C1864" s="66"/>
      <c r="D1864" s="77"/>
      <c r="E1864" s="67"/>
      <c r="F1864" s="11"/>
      <c r="G1864" s="73"/>
      <c r="H1864" s="11"/>
      <c r="I1864" s="11"/>
      <c r="J1864" s="1"/>
      <c r="K1864" s="1"/>
      <c r="L1864" s="66"/>
      <c r="M1864" s="70"/>
      <c r="N1864" s="70"/>
      <c r="O1864" s="66"/>
      <c r="P1864" s="66"/>
      <c r="Q1864" s="74"/>
      <c r="R1864" s="75"/>
      <c r="S1864" s="66"/>
      <c r="T1864" s="10"/>
      <c r="U1864" s="74"/>
      <c r="V1864" s="74"/>
      <c r="W1864" s="70"/>
      <c r="X1864" s="66"/>
      <c r="Y1864" s="66"/>
      <c r="Z1864" s="67"/>
      <c r="AA1864" s="68"/>
      <c r="AB1864" s="11"/>
      <c r="AC1864" s="3"/>
      <c r="AD1864" s="1"/>
      <c r="AE1864" s="11"/>
      <c r="AF1864" s="5"/>
      <c r="AG1864" s="1"/>
      <c r="AH1864" s="1"/>
      <c r="AI1864" s="1"/>
      <c r="AJ1864" s="1"/>
      <c r="AK1864" s="10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5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5"/>
      <c r="HA1864" s="5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  <c r="IU1864" s="1"/>
      <c r="IV1864" s="1"/>
      <c r="IW1864" s="1"/>
      <c r="IX1864" s="1"/>
      <c r="IY1864" s="1"/>
      <c r="IZ1864" s="1"/>
      <c r="JA1864" s="1"/>
      <c r="JB1864" s="1"/>
      <c r="JC1864" s="1"/>
      <c r="JD1864" s="1"/>
      <c r="JE1864" s="1"/>
      <c r="JF1864" s="1"/>
      <c r="JG1864" s="1"/>
      <c r="JH1864" s="1"/>
      <c r="JI1864" s="1"/>
      <c r="JJ1864" s="1"/>
      <c r="JK1864" s="1"/>
      <c r="JL1864" s="1"/>
      <c r="JM1864" s="1"/>
      <c r="JN1864" s="1"/>
      <c r="JO1864" s="1"/>
      <c r="JP1864" s="1"/>
      <c r="JQ1864" s="1"/>
      <c r="JR1864" s="1"/>
      <c r="JS1864" s="1"/>
      <c r="JT1864" s="1"/>
      <c r="JU1864" s="1"/>
      <c r="JV1864" s="1"/>
      <c r="JW1864" s="1"/>
      <c r="JX1864" s="1"/>
      <c r="JY1864" s="3"/>
      <c r="JZ1864" s="1"/>
      <c r="KA1864" s="1"/>
      <c r="KB1864" s="1"/>
      <c r="KC1864" s="1"/>
      <c r="KD1864" s="1"/>
      <c r="KE1864" s="1"/>
    </row>
    <row r="1865" spans="1:291" x14ac:dyDescent="0.2">
      <c r="A1865" s="196"/>
      <c r="B1865" s="66"/>
      <c r="C1865" s="66"/>
      <c r="D1865" s="77"/>
      <c r="E1865" s="67"/>
      <c r="F1865" s="11"/>
      <c r="G1865" s="73"/>
      <c r="H1865" s="11"/>
      <c r="I1865" s="11"/>
      <c r="J1865" s="1"/>
      <c r="K1865" s="1"/>
      <c r="L1865" s="66"/>
      <c r="M1865" s="70"/>
      <c r="N1865" s="70"/>
      <c r="O1865" s="66"/>
      <c r="P1865" s="66"/>
      <c r="Q1865" s="74"/>
      <c r="R1865" s="75"/>
      <c r="S1865" s="66"/>
      <c r="T1865" s="10"/>
      <c r="U1865" s="74"/>
      <c r="V1865" s="74"/>
      <c r="W1865" s="70"/>
      <c r="X1865" s="66"/>
      <c r="Y1865" s="66"/>
      <c r="Z1865" s="67"/>
      <c r="AA1865" s="68"/>
      <c r="AB1865" s="11"/>
      <c r="AC1865" s="3"/>
      <c r="AD1865" s="1"/>
      <c r="AE1865" s="11"/>
      <c r="AF1865" s="5"/>
      <c r="AG1865" s="1"/>
      <c r="AH1865" s="1"/>
      <c r="AI1865" s="1"/>
      <c r="AJ1865" s="1"/>
      <c r="AK1865" s="10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5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5"/>
      <c r="HA1865" s="5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  <c r="JK1865" s="1"/>
      <c r="JL1865" s="1"/>
      <c r="JM1865" s="1"/>
      <c r="JN1865" s="1"/>
      <c r="JO1865" s="1"/>
      <c r="JP1865" s="1"/>
      <c r="JQ1865" s="1"/>
      <c r="JR1865" s="1"/>
      <c r="JS1865" s="1"/>
      <c r="JT1865" s="1"/>
      <c r="JU1865" s="1"/>
      <c r="JV1865" s="1"/>
      <c r="JW1865" s="1"/>
      <c r="JX1865" s="1"/>
      <c r="JY1865" s="3"/>
      <c r="JZ1865" s="1"/>
      <c r="KA1865" s="1"/>
      <c r="KB1865" s="1"/>
      <c r="KC1865" s="1"/>
      <c r="KD1865" s="1"/>
      <c r="KE1865" s="1"/>
    </row>
    <row r="1866" spans="1:291" x14ac:dyDescent="0.2">
      <c r="A1866" s="196"/>
      <c r="B1866" s="66"/>
      <c r="C1866" s="66"/>
      <c r="D1866" s="77"/>
      <c r="E1866" s="67"/>
      <c r="F1866" s="11"/>
      <c r="G1866" s="73"/>
      <c r="H1866" s="11"/>
      <c r="I1866" s="11"/>
      <c r="J1866" s="1"/>
      <c r="K1866" s="1"/>
      <c r="L1866" s="66"/>
      <c r="M1866" s="70"/>
      <c r="N1866" s="70"/>
      <c r="O1866" s="66"/>
      <c r="P1866" s="66"/>
      <c r="Q1866" s="74"/>
      <c r="R1866" s="75"/>
      <c r="S1866" s="66"/>
      <c r="T1866" s="10"/>
      <c r="U1866" s="74"/>
      <c r="V1866" s="74"/>
      <c r="W1866" s="70"/>
      <c r="X1866" s="66"/>
      <c r="Y1866" s="66"/>
      <c r="Z1866" s="67"/>
      <c r="AA1866" s="68"/>
      <c r="AB1866" s="11"/>
      <c r="AC1866" s="3"/>
      <c r="AD1866" s="1"/>
      <c r="AE1866" s="11"/>
      <c r="AF1866" s="5"/>
      <c r="AG1866" s="1"/>
      <c r="AH1866" s="1"/>
      <c r="AI1866" s="1"/>
      <c r="AJ1866" s="1"/>
      <c r="AK1866" s="10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5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5"/>
      <c r="HA1866" s="5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  <c r="IT1866" s="1"/>
      <c r="IU1866" s="1"/>
      <c r="IV1866" s="1"/>
      <c r="IW1866" s="1"/>
      <c r="IX1866" s="1"/>
      <c r="IY1866" s="1"/>
      <c r="IZ1866" s="1"/>
      <c r="JA1866" s="1"/>
      <c r="JB1866" s="1"/>
      <c r="JC1866" s="1"/>
      <c r="JD1866" s="1"/>
      <c r="JE1866" s="1"/>
      <c r="JF1866" s="1"/>
      <c r="JG1866" s="1"/>
      <c r="JH1866" s="1"/>
      <c r="JI1866" s="1"/>
      <c r="JJ1866" s="1"/>
      <c r="JK1866" s="1"/>
      <c r="JL1866" s="1"/>
      <c r="JM1866" s="1"/>
      <c r="JN1866" s="1"/>
      <c r="JO1866" s="1"/>
      <c r="JP1866" s="1"/>
      <c r="JQ1866" s="1"/>
      <c r="JR1866" s="1"/>
      <c r="JS1866" s="1"/>
      <c r="JT1866" s="1"/>
      <c r="JU1866" s="1"/>
      <c r="JV1866" s="1"/>
      <c r="JW1866" s="1"/>
      <c r="JX1866" s="1"/>
      <c r="JY1866" s="3"/>
      <c r="JZ1866" s="1"/>
      <c r="KA1866" s="1"/>
      <c r="KB1866" s="1"/>
      <c r="KC1866" s="1"/>
      <c r="KD1866" s="1"/>
      <c r="KE1866" s="1"/>
    </row>
    <row r="1867" spans="1:291" x14ac:dyDescent="0.2">
      <c r="A1867" s="196"/>
      <c r="B1867" s="66"/>
      <c r="C1867" s="66"/>
      <c r="D1867" s="77"/>
      <c r="E1867" s="67"/>
      <c r="F1867" s="11"/>
      <c r="G1867" s="73"/>
      <c r="H1867" s="11"/>
      <c r="I1867" s="11"/>
      <c r="J1867" s="1"/>
      <c r="K1867" s="1"/>
      <c r="L1867" s="66"/>
      <c r="M1867" s="70"/>
      <c r="N1867" s="70"/>
      <c r="O1867" s="66"/>
      <c r="P1867" s="66"/>
      <c r="Q1867" s="74"/>
      <c r="R1867" s="75"/>
      <c r="S1867" s="66"/>
      <c r="T1867" s="10"/>
      <c r="U1867" s="74"/>
      <c r="V1867" s="74"/>
      <c r="W1867" s="70"/>
      <c r="X1867" s="66"/>
      <c r="Y1867" s="66"/>
      <c r="Z1867" s="67"/>
      <c r="AA1867" s="68"/>
      <c r="AB1867" s="11"/>
      <c r="AC1867" s="3"/>
      <c r="AD1867" s="1"/>
      <c r="AE1867" s="11"/>
      <c r="AF1867" s="5"/>
      <c r="AG1867" s="1"/>
      <c r="AH1867" s="1"/>
      <c r="AI1867" s="1"/>
      <c r="AJ1867" s="1"/>
      <c r="AK1867" s="10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5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5"/>
      <c r="HA1867" s="5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  <c r="IT1867" s="1"/>
      <c r="IU1867" s="1"/>
      <c r="IV1867" s="1"/>
      <c r="IW1867" s="1"/>
      <c r="IX1867" s="1"/>
      <c r="IY1867" s="1"/>
      <c r="IZ1867" s="1"/>
      <c r="JA1867" s="1"/>
      <c r="JB1867" s="1"/>
      <c r="JC1867" s="1"/>
      <c r="JD1867" s="1"/>
      <c r="JE1867" s="1"/>
      <c r="JF1867" s="1"/>
      <c r="JG1867" s="1"/>
      <c r="JH1867" s="1"/>
      <c r="JI1867" s="1"/>
      <c r="JJ1867" s="1"/>
      <c r="JK1867" s="1"/>
      <c r="JL1867" s="1"/>
      <c r="JM1867" s="1"/>
      <c r="JN1867" s="1"/>
      <c r="JO1867" s="1"/>
      <c r="JP1867" s="1"/>
      <c r="JQ1867" s="1"/>
      <c r="JR1867" s="1"/>
      <c r="JS1867" s="1"/>
      <c r="JT1867" s="1"/>
      <c r="JU1867" s="1"/>
      <c r="JV1867" s="1"/>
      <c r="JW1867" s="1"/>
      <c r="JX1867" s="1"/>
      <c r="JY1867" s="3"/>
      <c r="JZ1867" s="1"/>
      <c r="KA1867" s="1"/>
      <c r="KB1867" s="1"/>
      <c r="KC1867" s="1"/>
      <c r="KD1867" s="1"/>
      <c r="KE1867" s="1"/>
    </row>
    <row r="1868" spans="1:291" x14ac:dyDescent="0.2">
      <c r="A1868" s="196"/>
      <c r="B1868" s="66"/>
      <c r="C1868" s="66"/>
      <c r="D1868" s="77"/>
      <c r="E1868" s="67"/>
      <c r="F1868" s="11"/>
      <c r="G1868" s="73"/>
      <c r="H1868" s="11"/>
      <c r="I1868" s="11"/>
      <c r="J1868" s="1"/>
      <c r="K1868" s="1"/>
      <c r="L1868" s="66"/>
      <c r="M1868" s="70"/>
      <c r="N1868" s="70"/>
      <c r="O1868" s="66"/>
      <c r="P1868" s="66"/>
      <c r="Q1868" s="74"/>
      <c r="R1868" s="75"/>
      <c r="S1868" s="66"/>
      <c r="T1868" s="10"/>
      <c r="U1868" s="74"/>
      <c r="V1868" s="74"/>
      <c r="W1868" s="70"/>
      <c r="X1868" s="66"/>
      <c r="Y1868" s="66"/>
      <c r="Z1868" s="67"/>
      <c r="AA1868" s="68"/>
      <c r="AB1868" s="11"/>
      <c r="AC1868" s="3"/>
      <c r="AD1868" s="1"/>
      <c r="AE1868" s="11"/>
      <c r="AF1868" s="5"/>
      <c r="AG1868" s="1"/>
      <c r="AH1868" s="1"/>
      <c r="AI1868" s="1"/>
      <c r="AJ1868" s="1"/>
      <c r="AK1868" s="10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5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5"/>
      <c r="HA1868" s="5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  <c r="IT1868" s="1"/>
      <c r="IU1868" s="1"/>
      <c r="IV1868" s="1"/>
      <c r="IW1868" s="1"/>
      <c r="IX1868" s="1"/>
      <c r="IY1868" s="1"/>
      <c r="IZ1868" s="1"/>
      <c r="JA1868" s="1"/>
      <c r="JB1868" s="1"/>
      <c r="JC1868" s="1"/>
      <c r="JD1868" s="1"/>
      <c r="JE1868" s="1"/>
      <c r="JF1868" s="1"/>
      <c r="JG1868" s="1"/>
      <c r="JH1868" s="1"/>
      <c r="JI1868" s="1"/>
      <c r="JJ1868" s="1"/>
      <c r="JK1868" s="1"/>
      <c r="JL1868" s="1"/>
      <c r="JM1868" s="1"/>
      <c r="JN1868" s="1"/>
      <c r="JO1868" s="1"/>
      <c r="JP1868" s="1"/>
      <c r="JQ1868" s="1"/>
      <c r="JR1868" s="1"/>
      <c r="JS1868" s="1"/>
      <c r="JT1868" s="1"/>
      <c r="JU1868" s="1"/>
      <c r="JV1868" s="1"/>
      <c r="JW1868" s="1"/>
      <c r="JX1868" s="1"/>
      <c r="JY1868" s="3"/>
      <c r="JZ1868" s="1"/>
      <c r="KA1868" s="1"/>
      <c r="KB1868" s="1"/>
      <c r="KC1868" s="1"/>
      <c r="KD1868" s="1"/>
      <c r="KE1868" s="1"/>
    </row>
    <row r="1869" spans="1:291" x14ac:dyDescent="0.2">
      <c r="A1869" s="196"/>
      <c r="B1869" s="66"/>
      <c r="C1869" s="66"/>
      <c r="D1869" s="77"/>
      <c r="E1869" s="67"/>
      <c r="F1869" s="11"/>
      <c r="G1869" s="73"/>
      <c r="H1869" s="11"/>
      <c r="I1869" s="11"/>
      <c r="J1869" s="1"/>
      <c r="K1869" s="1"/>
      <c r="L1869" s="66"/>
      <c r="M1869" s="70"/>
      <c r="N1869" s="70"/>
      <c r="O1869" s="66"/>
      <c r="P1869" s="66"/>
      <c r="Q1869" s="74"/>
      <c r="R1869" s="75"/>
      <c r="S1869" s="66"/>
      <c r="T1869" s="10"/>
      <c r="U1869" s="74"/>
      <c r="V1869" s="74"/>
      <c r="W1869" s="70"/>
      <c r="X1869" s="66"/>
      <c r="Y1869" s="66"/>
      <c r="Z1869" s="67"/>
      <c r="AA1869" s="68"/>
      <c r="AB1869" s="11"/>
      <c r="AC1869" s="3"/>
      <c r="AD1869" s="1"/>
      <c r="AE1869" s="11"/>
      <c r="AF1869" s="5"/>
      <c r="AG1869" s="1"/>
      <c r="AH1869" s="1"/>
      <c r="AI1869" s="1"/>
      <c r="AJ1869" s="1"/>
      <c r="AK1869" s="10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5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5"/>
      <c r="HA1869" s="5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  <c r="IT1869" s="1"/>
      <c r="IU1869" s="1"/>
      <c r="IV1869" s="1"/>
      <c r="IW1869" s="1"/>
      <c r="IX1869" s="1"/>
      <c r="IY1869" s="1"/>
      <c r="IZ1869" s="1"/>
      <c r="JA1869" s="1"/>
      <c r="JB1869" s="1"/>
      <c r="JC1869" s="1"/>
      <c r="JD1869" s="1"/>
      <c r="JE1869" s="1"/>
      <c r="JF1869" s="1"/>
      <c r="JG1869" s="1"/>
      <c r="JH1869" s="1"/>
      <c r="JI1869" s="1"/>
      <c r="JJ1869" s="1"/>
      <c r="JK1869" s="1"/>
      <c r="JL1869" s="1"/>
      <c r="JM1869" s="1"/>
      <c r="JN1869" s="1"/>
      <c r="JO1869" s="1"/>
      <c r="JP1869" s="1"/>
      <c r="JQ1869" s="1"/>
      <c r="JR1869" s="1"/>
      <c r="JS1869" s="1"/>
      <c r="JT1869" s="1"/>
      <c r="JU1869" s="1"/>
      <c r="JV1869" s="1"/>
      <c r="JW1869" s="1"/>
      <c r="JX1869" s="1"/>
      <c r="JY1869" s="3"/>
      <c r="JZ1869" s="1"/>
      <c r="KA1869" s="1"/>
      <c r="KB1869" s="1"/>
      <c r="KC1869" s="1"/>
      <c r="KD1869" s="1"/>
      <c r="KE1869" s="1"/>
    </row>
    <row r="1870" spans="1:291" x14ac:dyDescent="0.2">
      <c r="A1870" s="196"/>
      <c r="B1870" s="66"/>
      <c r="C1870" s="66"/>
      <c r="D1870" s="77"/>
      <c r="E1870" s="67"/>
      <c r="F1870" s="11"/>
      <c r="G1870" s="73"/>
      <c r="H1870" s="11"/>
      <c r="I1870" s="11"/>
      <c r="J1870" s="1"/>
      <c r="K1870" s="1"/>
      <c r="L1870" s="66"/>
      <c r="M1870" s="70"/>
      <c r="N1870" s="70"/>
      <c r="O1870" s="66"/>
      <c r="P1870" s="66"/>
      <c r="Q1870" s="74"/>
      <c r="R1870" s="75"/>
      <c r="S1870" s="66"/>
      <c r="T1870" s="10"/>
      <c r="U1870" s="74"/>
      <c r="V1870" s="74"/>
      <c r="W1870" s="70"/>
      <c r="X1870" s="66"/>
      <c r="Y1870" s="66"/>
      <c r="Z1870" s="67"/>
      <c r="AA1870" s="68"/>
      <c r="AB1870" s="11"/>
      <c r="AC1870" s="3"/>
      <c r="AD1870" s="1"/>
      <c r="AE1870" s="11"/>
      <c r="AF1870" s="5"/>
      <c r="AG1870" s="1"/>
      <c r="AH1870" s="1"/>
      <c r="AI1870" s="1"/>
      <c r="AJ1870" s="1"/>
      <c r="AK1870" s="10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5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5"/>
      <c r="HA1870" s="5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  <c r="IT1870" s="1"/>
      <c r="IU1870" s="1"/>
      <c r="IV1870" s="1"/>
      <c r="IW1870" s="1"/>
      <c r="IX1870" s="1"/>
      <c r="IY1870" s="1"/>
      <c r="IZ1870" s="1"/>
      <c r="JA1870" s="1"/>
      <c r="JB1870" s="1"/>
      <c r="JC1870" s="1"/>
      <c r="JD1870" s="1"/>
      <c r="JE1870" s="1"/>
      <c r="JF1870" s="1"/>
      <c r="JG1870" s="1"/>
      <c r="JH1870" s="1"/>
      <c r="JI1870" s="1"/>
      <c r="JJ1870" s="1"/>
      <c r="JK1870" s="1"/>
      <c r="JL1870" s="1"/>
      <c r="JM1870" s="1"/>
      <c r="JN1870" s="1"/>
      <c r="JO1870" s="1"/>
      <c r="JP1870" s="1"/>
      <c r="JQ1870" s="1"/>
      <c r="JR1870" s="1"/>
      <c r="JS1870" s="1"/>
      <c r="JT1870" s="1"/>
      <c r="JU1870" s="1"/>
      <c r="JV1870" s="1"/>
      <c r="JW1870" s="1"/>
      <c r="JX1870" s="1"/>
      <c r="JY1870" s="3"/>
      <c r="JZ1870" s="1"/>
      <c r="KA1870" s="1"/>
      <c r="KB1870" s="1"/>
      <c r="KC1870" s="1"/>
      <c r="KD1870" s="1"/>
      <c r="KE1870" s="1"/>
    </row>
    <row r="1871" spans="1:291" x14ac:dyDescent="0.2">
      <c r="A1871" s="196"/>
      <c r="B1871" s="66"/>
      <c r="C1871" s="66"/>
      <c r="D1871" s="77"/>
      <c r="E1871" s="67"/>
      <c r="F1871" s="11"/>
      <c r="G1871" s="73"/>
      <c r="H1871" s="11"/>
      <c r="I1871" s="11"/>
      <c r="J1871" s="1"/>
      <c r="K1871" s="1"/>
      <c r="L1871" s="66"/>
      <c r="M1871" s="70"/>
      <c r="N1871" s="70"/>
      <c r="O1871" s="66"/>
      <c r="P1871" s="66"/>
      <c r="Q1871" s="74"/>
      <c r="R1871" s="75"/>
      <c r="S1871" s="66"/>
      <c r="T1871" s="10"/>
      <c r="U1871" s="74"/>
      <c r="V1871" s="74"/>
      <c r="W1871" s="70"/>
      <c r="X1871" s="66"/>
      <c r="Y1871" s="66"/>
      <c r="Z1871" s="67"/>
      <c r="AA1871" s="68"/>
      <c r="AB1871" s="11"/>
      <c r="AC1871" s="3"/>
      <c r="AD1871" s="1"/>
      <c r="AE1871" s="11"/>
      <c r="AF1871" s="5"/>
      <c r="AG1871" s="1"/>
      <c r="AH1871" s="1"/>
      <c r="AI1871" s="1"/>
      <c r="AJ1871" s="1"/>
      <c r="AK1871" s="10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5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5"/>
      <c r="HA1871" s="5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  <c r="IT1871" s="1"/>
      <c r="IU1871" s="1"/>
      <c r="IV1871" s="1"/>
      <c r="IW1871" s="1"/>
      <c r="IX1871" s="1"/>
      <c r="IY1871" s="1"/>
      <c r="IZ1871" s="1"/>
      <c r="JA1871" s="1"/>
      <c r="JB1871" s="1"/>
      <c r="JC1871" s="1"/>
      <c r="JD1871" s="1"/>
      <c r="JE1871" s="1"/>
      <c r="JF1871" s="1"/>
      <c r="JG1871" s="1"/>
      <c r="JH1871" s="1"/>
      <c r="JI1871" s="1"/>
      <c r="JJ1871" s="1"/>
      <c r="JK1871" s="1"/>
      <c r="JL1871" s="1"/>
      <c r="JM1871" s="1"/>
      <c r="JN1871" s="1"/>
      <c r="JO1871" s="1"/>
      <c r="JP1871" s="1"/>
      <c r="JQ1871" s="1"/>
      <c r="JR1871" s="1"/>
      <c r="JS1871" s="1"/>
      <c r="JT1871" s="1"/>
      <c r="JU1871" s="1"/>
      <c r="JV1871" s="1"/>
      <c r="JW1871" s="1"/>
      <c r="JX1871" s="1"/>
      <c r="JY1871" s="3"/>
      <c r="JZ1871" s="1"/>
      <c r="KA1871" s="1"/>
      <c r="KB1871" s="1"/>
      <c r="KC1871" s="1"/>
      <c r="KD1871" s="1"/>
      <c r="KE1871" s="1"/>
    </row>
    <row r="1872" spans="1:291" x14ac:dyDescent="0.2">
      <c r="A1872" s="196"/>
      <c r="B1872" s="66"/>
      <c r="C1872" s="66"/>
      <c r="D1872" s="77"/>
      <c r="E1872" s="67"/>
      <c r="F1872" s="11"/>
      <c r="G1872" s="73"/>
      <c r="H1872" s="11"/>
      <c r="I1872" s="11"/>
      <c r="J1872" s="1"/>
      <c r="K1872" s="1"/>
      <c r="L1872" s="66"/>
      <c r="M1872" s="70"/>
      <c r="N1872" s="70"/>
      <c r="O1872" s="66"/>
      <c r="P1872" s="66"/>
      <c r="Q1872" s="74"/>
      <c r="R1872" s="75"/>
      <c r="S1872" s="66"/>
      <c r="T1872" s="10"/>
      <c r="U1872" s="74"/>
      <c r="V1872" s="74"/>
      <c r="W1872" s="70"/>
      <c r="X1872" s="66"/>
      <c r="Y1872" s="66"/>
      <c r="Z1872" s="67"/>
      <c r="AA1872" s="68"/>
      <c r="AB1872" s="11"/>
      <c r="AC1872" s="3"/>
      <c r="AD1872" s="1"/>
      <c r="AE1872" s="11"/>
      <c r="AF1872" s="5"/>
      <c r="AG1872" s="1"/>
      <c r="AH1872" s="1"/>
      <c r="AI1872" s="1"/>
      <c r="AJ1872" s="1"/>
      <c r="AK1872" s="10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5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5"/>
      <c r="HA1872" s="5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  <c r="IT1872" s="1"/>
      <c r="IU1872" s="1"/>
      <c r="IV1872" s="1"/>
      <c r="IW1872" s="1"/>
      <c r="IX1872" s="1"/>
      <c r="IY1872" s="1"/>
      <c r="IZ1872" s="1"/>
      <c r="JA1872" s="1"/>
      <c r="JB1872" s="1"/>
      <c r="JC1872" s="1"/>
      <c r="JD1872" s="1"/>
      <c r="JE1872" s="1"/>
      <c r="JF1872" s="1"/>
      <c r="JG1872" s="1"/>
      <c r="JH1872" s="1"/>
      <c r="JI1872" s="1"/>
      <c r="JJ1872" s="1"/>
      <c r="JK1872" s="1"/>
      <c r="JL1872" s="1"/>
      <c r="JM1872" s="1"/>
      <c r="JN1872" s="1"/>
      <c r="JO1872" s="1"/>
      <c r="JP1872" s="1"/>
      <c r="JQ1872" s="1"/>
      <c r="JR1872" s="1"/>
      <c r="JS1872" s="1"/>
      <c r="JT1872" s="1"/>
      <c r="JU1872" s="1"/>
      <c r="JV1872" s="1"/>
      <c r="JW1872" s="1"/>
      <c r="JX1872" s="1"/>
      <c r="JY1872" s="3"/>
      <c r="JZ1872" s="1"/>
      <c r="KA1872" s="1"/>
      <c r="KB1872" s="1"/>
      <c r="KC1872" s="1"/>
      <c r="KD1872" s="1"/>
      <c r="KE1872" s="1"/>
    </row>
    <row r="1873" spans="1:291" x14ac:dyDescent="0.2">
      <c r="A1873" s="196"/>
      <c r="B1873" s="66"/>
      <c r="C1873" s="66"/>
      <c r="D1873" s="77"/>
      <c r="E1873" s="67"/>
      <c r="F1873" s="11"/>
      <c r="G1873" s="73"/>
      <c r="H1873" s="11"/>
      <c r="I1873" s="11"/>
      <c r="J1873" s="1"/>
      <c r="K1873" s="1"/>
      <c r="L1873" s="66"/>
      <c r="M1873" s="70"/>
      <c r="N1873" s="70"/>
      <c r="O1873" s="66"/>
      <c r="P1873" s="66"/>
      <c r="Q1873" s="74"/>
      <c r="R1873" s="75"/>
      <c r="S1873" s="66"/>
      <c r="T1873" s="10"/>
      <c r="U1873" s="74"/>
      <c r="V1873" s="74"/>
      <c r="W1873" s="70"/>
      <c r="X1873" s="66"/>
      <c r="Y1873" s="66"/>
      <c r="Z1873" s="67"/>
      <c r="AA1873" s="68"/>
      <c r="AB1873" s="11"/>
      <c r="AC1873" s="3"/>
      <c r="AD1873" s="1"/>
      <c r="AE1873" s="11"/>
      <c r="AF1873" s="5"/>
      <c r="AG1873" s="1"/>
      <c r="AH1873" s="1"/>
      <c r="AI1873" s="1"/>
      <c r="AJ1873" s="1"/>
      <c r="AK1873" s="10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5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5"/>
      <c r="HA1873" s="5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  <c r="IT1873" s="1"/>
      <c r="IU1873" s="1"/>
      <c r="IV1873" s="1"/>
      <c r="IW1873" s="1"/>
      <c r="IX1873" s="1"/>
      <c r="IY1873" s="1"/>
      <c r="IZ1873" s="1"/>
      <c r="JA1873" s="1"/>
      <c r="JB1873" s="1"/>
      <c r="JC1873" s="1"/>
      <c r="JD1873" s="1"/>
      <c r="JE1873" s="1"/>
      <c r="JF1873" s="1"/>
      <c r="JG1873" s="1"/>
      <c r="JH1873" s="1"/>
      <c r="JI1873" s="1"/>
      <c r="JJ1873" s="1"/>
      <c r="JK1873" s="1"/>
      <c r="JL1873" s="1"/>
      <c r="JM1873" s="1"/>
      <c r="JN1873" s="1"/>
      <c r="JO1873" s="1"/>
      <c r="JP1873" s="1"/>
      <c r="JQ1873" s="1"/>
      <c r="JR1873" s="1"/>
      <c r="JS1873" s="1"/>
      <c r="JT1873" s="1"/>
      <c r="JU1873" s="1"/>
      <c r="JV1873" s="1"/>
      <c r="JW1873" s="1"/>
      <c r="JX1873" s="1"/>
      <c r="JY1873" s="3"/>
      <c r="JZ1873" s="1"/>
      <c r="KA1873" s="1"/>
      <c r="KB1873" s="1"/>
      <c r="KC1873" s="1"/>
      <c r="KD1873" s="1"/>
      <c r="KE1873" s="1"/>
    </row>
    <row r="1874" spans="1:291" x14ac:dyDescent="0.2">
      <c r="A1874" s="196"/>
      <c r="B1874" s="66"/>
      <c r="C1874" s="66"/>
      <c r="D1874" s="77"/>
      <c r="E1874" s="67"/>
      <c r="F1874" s="11"/>
      <c r="G1874" s="73"/>
      <c r="H1874" s="11"/>
      <c r="I1874" s="11"/>
      <c r="J1874" s="1"/>
      <c r="K1874" s="1"/>
      <c r="L1874" s="66"/>
      <c r="M1874" s="70"/>
      <c r="N1874" s="70"/>
      <c r="O1874" s="66"/>
      <c r="P1874" s="66"/>
      <c r="Q1874" s="74"/>
      <c r="R1874" s="75"/>
      <c r="S1874" s="66"/>
      <c r="T1874" s="10"/>
      <c r="U1874" s="74"/>
      <c r="V1874" s="74"/>
      <c r="W1874" s="70"/>
      <c r="X1874" s="66"/>
      <c r="Y1874" s="66"/>
      <c r="Z1874" s="67"/>
      <c r="AA1874" s="68"/>
      <c r="AB1874" s="11"/>
      <c r="AC1874" s="3"/>
      <c r="AD1874" s="1"/>
      <c r="AE1874" s="11"/>
      <c r="AF1874" s="5"/>
      <c r="AG1874" s="1"/>
      <c r="AH1874" s="1"/>
      <c r="AI1874" s="1"/>
      <c r="AJ1874" s="1"/>
      <c r="AK1874" s="10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5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5"/>
      <c r="HA1874" s="5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  <c r="IT1874" s="1"/>
      <c r="IU1874" s="1"/>
      <c r="IV1874" s="1"/>
      <c r="IW1874" s="1"/>
      <c r="IX1874" s="1"/>
      <c r="IY1874" s="1"/>
      <c r="IZ1874" s="1"/>
      <c r="JA1874" s="1"/>
      <c r="JB1874" s="1"/>
      <c r="JC1874" s="1"/>
      <c r="JD1874" s="1"/>
      <c r="JE1874" s="1"/>
      <c r="JF1874" s="1"/>
      <c r="JG1874" s="1"/>
      <c r="JH1874" s="1"/>
      <c r="JI1874" s="1"/>
      <c r="JJ1874" s="1"/>
      <c r="JK1874" s="1"/>
      <c r="JL1874" s="1"/>
      <c r="JM1874" s="1"/>
      <c r="JN1874" s="1"/>
      <c r="JO1874" s="1"/>
      <c r="JP1874" s="1"/>
      <c r="JQ1874" s="1"/>
      <c r="JR1874" s="1"/>
      <c r="JS1874" s="1"/>
      <c r="JT1874" s="1"/>
      <c r="JU1874" s="1"/>
      <c r="JV1874" s="1"/>
      <c r="JW1874" s="1"/>
      <c r="JX1874" s="1"/>
      <c r="JY1874" s="3"/>
      <c r="JZ1874" s="1"/>
      <c r="KA1874" s="1"/>
      <c r="KB1874" s="1"/>
      <c r="KC1874" s="1"/>
      <c r="KD1874" s="1"/>
      <c r="KE1874" s="1"/>
    </row>
    <row r="1875" spans="1:291" x14ac:dyDescent="0.2">
      <c r="A1875" s="196"/>
      <c r="B1875" s="66"/>
      <c r="C1875" s="66"/>
      <c r="D1875" s="77"/>
      <c r="E1875" s="67"/>
      <c r="F1875" s="11"/>
      <c r="G1875" s="73"/>
      <c r="H1875" s="11"/>
      <c r="I1875" s="11"/>
      <c r="J1875" s="1"/>
      <c r="K1875" s="1"/>
      <c r="L1875" s="66"/>
      <c r="M1875" s="70"/>
      <c r="N1875" s="70"/>
      <c r="O1875" s="66"/>
      <c r="P1875" s="66"/>
      <c r="Q1875" s="74"/>
      <c r="R1875" s="75"/>
      <c r="S1875" s="66"/>
      <c r="T1875" s="10"/>
      <c r="U1875" s="74"/>
      <c r="V1875" s="74"/>
      <c r="W1875" s="70"/>
      <c r="X1875" s="66"/>
      <c r="Y1875" s="66"/>
      <c r="Z1875" s="67"/>
      <c r="AA1875" s="68"/>
      <c r="AB1875" s="11"/>
      <c r="AC1875" s="3"/>
      <c r="AD1875" s="1"/>
      <c r="AE1875" s="11"/>
      <c r="AF1875" s="5"/>
      <c r="AG1875" s="1"/>
      <c r="AH1875" s="1"/>
      <c r="AI1875" s="1"/>
      <c r="AJ1875" s="1"/>
      <c r="AK1875" s="10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5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5"/>
      <c r="HA1875" s="5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/>
      <c r="HO1875" s="1"/>
      <c r="HP1875" s="1"/>
      <c r="HQ1875" s="1"/>
      <c r="HR1875" s="1"/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  <c r="IR1875" s="1"/>
      <c r="IS1875" s="1"/>
      <c r="IT1875" s="1"/>
      <c r="IU1875" s="1"/>
      <c r="IV1875" s="1"/>
      <c r="IW1875" s="1"/>
      <c r="IX1875" s="1"/>
      <c r="IY1875" s="1"/>
      <c r="IZ1875" s="1"/>
      <c r="JA1875" s="1"/>
      <c r="JB1875" s="1"/>
      <c r="JC1875" s="1"/>
      <c r="JD1875" s="1"/>
      <c r="JE1875" s="1"/>
      <c r="JF1875" s="1"/>
      <c r="JG1875" s="1"/>
      <c r="JH1875" s="1"/>
      <c r="JI1875" s="1"/>
      <c r="JJ1875" s="1"/>
      <c r="JK1875" s="1"/>
      <c r="JL1875" s="1"/>
      <c r="JM1875" s="1"/>
      <c r="JN1875" s="1"/>
      <c r="JO1875" s="1"/>
      <c r="JP1875" s="1"/>
      <c r="JQ1875" s="1"/>
      <c r="JR1875" s="1"/>
      <c r="JS1875" s="1"/>
      <c r="JT1875" s="1"/>
      <c r="JU1875" s="1"/>
      <c r="JV1875" s="1"/>
      <c r="JW1875" s="1"/>
      <c r="JX1875" s="1"/>
      <c r="JY1875" s="3"/>
      <c r="JZ1875" s="1"/>
      <c r="KA1875" s="1"/>
      <c r="KB1875" s="1"/>
      <c r="KC1875" s="1"/>
      <c r="KD1875" s="1"/>
      <c r="KE1875" s="1"/>
    </row>
    <row r="1876" spans="1:291" x14ac:dyDescent="0.2">
      <c r="A1876" s="196"/>
      <c r="B1876" s="66"/>
      <c r="C1876" s="66"/>
      <c r="D1876" s="77"/>
      <c r="E1876" s="67"/>
      <c r="F1876" s="11"/>
      <c r="G1876" s="73"/>
      <c r="H1876" s="11"/>
      <c r="I1876" s="11"/>
      <c r="J1876" s="1"/>
      <c r="K1876" s="1"/>
      <c r="L1876" s="66"/>
      <c r="M1876" s="70"/>
      <c r="N1876" s="70"/>
      <c r="O1876" s="66"/>
      <c r="P1876" s="66"/>
      <c r="Q1876" s="74"/>
      <c r="R1876" s="75"/>
      <c r="S1876" s="66"/>
      <c r="T1876" s="10"/>
      <c r="U1876" s="74"/>
      <c r="V1876" s="74"/>
      <c r="W1876" s="70"/>
      <c r="X1876" s="66"/>
      <c r="Y1876" s="66"/>
      <c r="Z1876" s="67"/>
      <c r="AA1876" s="68"/>
      <c r="AB1876" s="11"/>
      <c r="AC1876" s="3"/>
      <c r="AD1876" s="1"/>
      <c r="AE1876" s="11"/>
      <c r="AF1876" s="5"/>
      <c r="AG1876" s="1"/>
      <c r="AH1876" s="1"/>
      <c r="AI1876" s="1"/>
      <c r="AJ1876" s="1"/>
      <c r="AK1876" s="10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5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5"/>
      <c r="HA1876" s="5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  <c r="IT1876" s="1"/>
      <c r="IU1876" s="1"/>
      <c r="IV1876" s="1"/>
      <c r="IW1876" s="1"/>
      <c r="IX1876" s="1"/>
      <c r="IY1876" s="1"/>
      <c r="IZ1876" s="1"/>
      <c r="JA1876" s="1"/>
      <c r="JB1876" s="1"/>
      <c r="JC1876" s="1"/>
      <c r="JD1876" s="1"/>
      <c r="JE1876" s="1"/>
      <c r="JF1876" s="1"/>
      <c r="JG1876" s="1"/>
      <c r="JH1876" s="1"/>
      <c r="JI1876" s="1"/>
      <c r="JJ1876" s="1"/>
      <c r="JK1876" s="1"/>
      <c r="JL1876" s="1"/>
      <c r="JM1876" s="1"/>
      <c r="JN1876" s="1"/>
      <c r="JO1876" s="1"/>
      <c r="JP1876" s="1"/>
      <c r="JQ1876" s="1"/>
      <c r="JR1876" s="1"/>
      <c r="JS1876" s="1"/>
      <c r="JT1876" s="1"/>
      <c r="JU1876" s="1"/>
      <c r="JV1876" s="1"/>
      <c r="JW1876" s="1"/>
      <c r="JX1876" s="1"/>
      <c r="JY1876" s="3"/>
      <c r="JZ1876" s="1"/>
      <c r="KA1876" s="1"/>
      <c r="KB1876" s="1"/>
      <c r="KC1876" s="1"/>
      <c r="KD1876" s="1"/>
      <c r="KE1876" s="1"/>
    </row>
    <row r="1877" spans="1:291" x14ac:dyDescent="0.2">
      <c r="A1877" s="196"/>
      <c r="B1877" s="66"/>
      <c r="C1877" s="66"/>
      <c r="D1877" s="77"/>
      <c r="E1877" s="67"/>
      <c r="F1877" s="11"/>
      <c r="G1877" s="73"/>
      <c r="H1877" s="11"/>
      <c r="I1877" s="11"/>
      <c r="J1877" s="1"/>
      <c r="K1877" s="1"/>
      <c r="L1877" s="66"/>
      <c r="M1877" s="70"/>
      <c r="N1877" s="70"/>
      <c r="O1877" s="66"/>
      <c r="P1877" s="66"/>
      <c r="Q1877" s="74"/>
      <c r="R1877" s="75"/>
      <c r="S1877" s="66"/>
      <c r="T1877" s="10"/>
      <c r="U1877" s="74"/>
      <c r="V1877" s="74"/>
      <c r="W1877" s="70"/>
      <c r="X1877" s="66"/>
      <c r="Y1877" s="66"/>
      <c r="Z1877" s="67"/>
      <c r="AA1877" s="68"/>
      <c r="AB1877" s="11"/>
      <c r="AC1877" s="3"/>
      <c r="AD1877" s="1"/>
      <c r="AE1877" s="11"/>
      <c r="AF1877" s="5"/>
      <c r="AG1877" s="1"/>
      <c r="AH1877" s="1"/>
      <c r="AI1877" s="1"/>
      <c r="AJ1877" s="1"/>
      <c r="AK1877" s="10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5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5"/>
      <c r="HA1877" s="5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  <c r="IT1877" s="1"/>
      <c r="IU1877" s="1"/>
      <c r="IV1877" s="1"/>
      <c r="IW1877" s="1"/>
      <c r="IX1877" s="1"/>
      <c r="IY1877" s="1"/>
      <c r="IZ1877" s="1"/>
      <c r="JA1877" s="1"/>
      <c r="JB1877" s="1"/>
      <c r="JC1877" s="1"/>
      <c r="JD1877" s="1"/>
      <c r="JE1877" s="1"/>
      <c r="JF1877" s="1"/>
      <c r="JG1877" s="1"/>
      <c r="JH1877" s="1"/>
      <c r="JI1877" s="1"/>
      <c r="JJ1877" s="1"/>
      <c r="JK1877" s="1"/>
      <c r="JL1877" s="1"/>
      <c r="JM1877" s="1"/>
      <c r="JN1877" s="1"/>
      <c r="JO1877" s="1"/>
      <c r="JP1877" s="1"/>
      <c r="JQ1877" s="1"/>
      <c r="JR1877" s="1"/>
      <c r="JS1877" s="1"/>
      <c r="JT1877" s="1"/>
      <c r="JU1877" s="1"/>
      <c r="JV1877" s="1"/>
      <c r="JW1877" s="1"/>
      <c r="JX1877" s="1"/>
      <c r="JY1877" s="3"/>
      <c r="JZ1877" s="1"/>
      <c r="KA1877" s="1"/>
      <c r="KB1877" s="1"/>
      <c r="KC1877" s="1"/>
      <c r="KD1877" s="1"/>
      <c r="KE1877" s="1"/>
    </row>
    <row r="1878" spans="1:291" x14ac:dyDescent="0.2">
      <c r="A1878" s="196"/>
      <c r="B1878" s="66"/>
      <c r="C1878" s="66"/>
      <c r="D1878" s="77"/>
      <c r="E1878" s="67"/>
      <c r="F1878" s="11"/>
      <c r="G1878" s="73"/>
      <c r="H1878" s="11"/>
      <c r="I1878" s="11"/>
      <c r="J1878" s="1"/>
      <c r="K1878" s="1"/>
      <c r="L1878" s="66"/>
      <c r="M1878" s="70"/>
      <c r="N1878" s="70"/>
      <c r="O1878" s="66"/>
      <c r="P1878" s="66"/>
      <c r="Q1878" s="74"/>
      <c r="R1878" s="75"/>
      <c r="S1878" s="66"/>
      <c r="T1878" s="10"/>
      <c r="U1878" s="74"/>
      <c r="V1878" s="74"/>
      <c r="W1878" s="70"/>
      <c r="X1878" s="66"/>
      <c r="Y1878" s="66"/>
      <c r="Z1878" s="67"/>
      <c r="AA1878" s="68"/>
      <c r="AB1878" s="11"/>
      <c r="AC1878" s="3"/>
      <c r="AD1878" s="1"/>
      <c r="AE1878" s="11"/>
      <c r="AF1878" s="5"/>
      <c r="AG1878" s="1"/>
      <c r="AH1878" s="1"/>
      <c r="AI1878" s="1"/>
      <c r="AJ1878" s="1"/>
      <c r="AK1878" s="10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5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5"/>
      <c r="HA1878" s="5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  <c r="IT1878" s="1"/>
      <c r="IU1878" s="1"/>
      <c r="IV1878" s="1"/>
      <c r="IW1878" s="1"/>
      <c r="IX1878" s="1"/>
      <c r="IY1878" s="1"/>
      <c r="IZ1878" s="1"/>
      <c r="JA1878" s="1"/>
      <c r="JB1878" s="1"/>
      <c r="JC1878" s="1"/>
      <c r="JD1878" s="1"/>
      <c r="JE1878" s="1"/>
      <c r="JF1878" s="1"/>
      <c r="JG1878" s="1"/>
      <c r="JH1878" s="1"/>
      <c r="JI1878" s="1"/>
      <c r="JJ1878" s="1"/>
      <c r="JK1878" s="1"/>
      <c r="JL1878" s="1"/>
      <c r="JM1878" s="1"/>
      <c r="JN1878" s="1"/>
      <c r="JO1878" s="1"/>
      <c r="JP1878" s="1"/>
      <c r="JQ1878" s="1"/>
      <c r="JR1878" s="1"/>
      <c r="JS1878" s="1"/>
      <c r="JT1878" s="1"/>
      <c r="JU1878" s="1"/>
      <c r="JV1878" s="1"/>
      <c r="JW1878" s="1"/>
      <c r="JX1878" s="1"/>
      <c r="JY1878" s="3"/>
      <c r="JZ1878" s="1"/>
      <c r="KA1878" s="1"/>
      <c r="KB1878" s="1"/>
      <c r="KC1878" s="1"/>
      <c r="KD1878" s="1"/>
      <c r="KE1878" s="1"/>
    </row>
    <row r="1879" spans="1:291" x14ac:dyDescent="0.2">
      <c r="A1879" s="196"/>
      <c r="B1879" s="66"/>
      <c r="C1879" s="66"/>
      <c r="D1879" s="77"/>
      <c r="E1879" s="67"/>
      <c r="F1879" s="11"/>
      <c r="G1879" s="73"/>
      <c r="H1879" s="11"/>
      <c r="I1879" s="11"/>
      <c r="J1879" s="1"/>
      <c r="K1879" s="1"/>
      <c r="L1879" s="66"/>
      <c r="M1879" s="70"/>
      <c r="N1879" s="70"/>
      <c r="O1879" s="66"/>
      <c r="P1879" s="66"/>
      <c r="Q1879" s="74"/>
      <c r="R1879" s="75"/>
      <c r="S1879" s="66"/>
      <c r="T1879" s="10"/>
      <c r="U1879" s="74"/>
      <c r="V1879" s="74"/>
      <c r="W1879" s="70"/>
      <c r="X1879" s="66"/>
      <c r="Y1879" s="66"/>
      <c r="Z1879" s="67"/>
      <c r="AA1879" s="68"/>
      <c r="AB1879" s="11"/>
      <c r="AC1879" s="3"/>
      <c r="AD1879" s="1"/>
      <c r="AE1879" s="11"/>
      <c r="AF1879" s="5"/>
      <c r="AG1879" s="1"/>
      <c r="AH1879" s="1"/>
      <c r="AI1879" s="1"/>
      <c r="AJ1879" s="1"/>
      <c r="AK1879" s="10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5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5"/>
      <c r="HA1879" s="5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  <c r="IT1879" s="1"/>
      <c r="IU1879" s="1"/>
      <c r="IV1879" s="1"/>
      <c r="IW1879" s="1"/>
      <c r="IX1879" s="1"/>
      <c r="IY1879" s="1"/>
      <c r="IZ1879" s="1"/>
      <c r="JA1879" s="1"/>
      <c r="JB1879" s="1"/>
      <c r="JC1879" s="1"/>
      <c r="JD1879" s="1"/>
      <c r="JE1879" s="1"/>
      <c r="JF1879" s="1"/>
      <c r="JG1879" s="1"/>
      <c r="JH1879" s="1"/>
      <c r="JI1879" s="1"/>
      <c r="JJ1879" s="1"/>
      <c r="JK1879" s="1"/>
      <c r="JL1879" s="1"/>
      <c r="JM1879" s="1"/>
      <c r="JN1879" s="1"/>
      <c r="JO1879" s="1"/>
      <c r="JP1879" s="1"/>
      <c r="JQ1879" s="1"/>
      <c r="JR1879" s="1"/>
      <c r="JS1879" s="1"/>
      <c r="JT1879" s="1"/>
      <c r="JU1879" s="1"/>
      <c r="JV1879" s="1"/>
      <c r="JW1879" s="1"/>
      <c r="JX1879" s="1"/>
      <c r="JY1879" s="3"/>
      <c r="JZ1879" s="1"/>
      <c r="KA1879" s="1"/>
      <c r="KB1879" s="1"/>
      <c r="KC1879" s="1"/>
      <c r="KD1879" s="1"/>
      <c r="KE1879" s="1"/>
    </row>
    <row r="1880" spans="1:291" x14ac:dyDescent="0.2">
      <c r="A1880" s="196"/>
      <c r="B1880" s="66"/>
      <c r="C1880" s="66"/>
      <c r="D1880" s="77"/>
      <c r="E1880" s="67"/>
      <c r="F1880" s="11"/>
      <c r="G1880" s="73"/>
      <c r="H1880" s="11"/>
      <c r="I1880" s="11"/>
      <c r="J1880" s="1"/>
      <c r="K1880" s="1"/>
      <c r="L1880" s="66"/>
      <c r="M1880" s="70"/>
      <c r="N1880" s="70"/>
      <c r="O1880" s="66"/>
      <c r="P1880" s="66"/>
      <c r="Q1880" s="74"/>
      <c r="R1880" s="75"/>
      <c r="S1880" s="66"/>
      <c r="T1880" s="10"/>
      <c r="U1880" s="74"/>
      <c r="V1880" s="74"/>
      <c r="W1880" s="70"/>
      <c r="X1880" s="66"/>
      <c r="Y1880" s="66"/>
      <c r="Z1880" s="67"/>
      <c r="AA1880" s="68"/>
      <c r="AB1880" s="11"/>
      <c r="AC1880" s="3"/>
      <c r="AD1880" s="1"/>
      <c r="AE1880" s="11"/>
      <c r="AF1880" s="5"/>
      <c r="AG1880" s="1"/>
      <c r="AH1880" s="1"/>
      <c r="AI1880" s="1"/>
      <c r="AJ1880" s="1"/>
      <c r="AK1880" s="10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5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5"/>
      <c r="HA1880" s="5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  <c r="IU1880" s="1"/>
      <c r="IV1880" s="1"/>
      <c r="IW1880" s="1"/>
      <c r="IX1880" s="1"/>
      <c r="IY1880" s="1"/>
      <c r="IZ1880" s="1"/>
      <c r="JA1880" s="1"/>
      <c r="JB1880" s="1"/>
      <c r="JC1880" s="1"/>
      <c r="JD1880" s="1"/>
      <c r="JE1880" s="1"/>
      <c r="JF1880" s="1"/>
      <c r="JG1880" s="1"/>
      <c r="JH1880" s="1"/>
      <c r="JI1880" s="1"/>
      <c r="JJ1880" s="1"/>
      <c r="JK1880" s="1"/>
      <c r="JL1880" s="1"/>
      <c r="JM1880" s="1"/>
      <c r="JN1880" s="1"/>
      <c r="JO1880" s="1"/>
      <c r="JP1880" s="1"/>
      <c r="JQ1880" s="1"/>
      <c r="JR1880" s="1"/>
      <c r="JS1880" s="1"/>
      <c r="JT1880" s="1"/>
      <c r="JU1880" s="1"/>
      <c r="JV1880" s="1"/>
      <c r="JW1880" s="1"/>
      <c r="JX1880" s="1"/>
      <c r="JY1880" s="3"/>
      <c r="JZ1880" s="1"/>
      <c r="KA1880" s="1"/>
      <c r="KB1880" s="1"/>
      <c r="KC1880" s="1"/>
      <c r="KD1880" s="1"/>
      <c r="KE1880" s="1"/>
    </row>
    <row r="1881" spans="1:291" x14ac:dyDescent="0.2">
      <c r="A1881" s="196"/>
      <c r="B1881" s="66"/>
      <c r="C1881" s="66"/>
      <c r="D1881" s="77"/>
      <c r="E1881" s="67"/>
      <c r="F1881" s="11"/>
      <c r="G1881" s="73"/>
      <c r="H1881" s="11"/>
      <c r="I1881" s="11"/>
      <c r="J1881" s="1"/>
      <c r="K1881" s="1"/>
      <c r="L1881" s="66"/>
      <c r="M1881" s="70"/>
      <c r="N1881" s="70"/>
      <c r="O1881" s="66"/>
      <c r="P1881" s="66"/>
      <c r="Q1881" s="74"/>
      <c r="R1881" s="75"/>
      <c r="S1881" s="66"/>
      <c r="T1881" s="10"/>
      <c r="U1881" s="74"/>
      <c r="V1881" s="74"/>
      <c r="W1881" s="70"/>
      <c r="X1881" s="66"/>
      <c r="Y1881" s="66"/>
      <c r="Z1881" s="67"/>
      <c r="AA1881" s="68"/>
      <c r="AB1881" s="11"/>
      <c r="AC1881" s="3"/>
      <c r="AD1881" s="1"/>
      <c r="AE1881" s="11"/>
      <c r="AF1881" s="5"/>
      <c r="AG1881" s="1"/>
      <c r="AH1881" s="1"/>
      <c r="AI1881" s="1"/>
      <c r="AJ1881" s="1"/>
      <c r="AK1881" s="10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5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5"/>
      <c r="HA1881" s="5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  <c r="IU1881" s="1"/>
      <c r="IV1881" s="1"/>
      <c r="IW1881" s="1"/>
      <c r="IX1881" s="1"/>
      <c r="IY1881" s="1"/>
      <c r="IZ1881" s="1"/>
      <c r="JA1881" s="1"/>
      <c r="JB1881" s="1"/>
      <c r="JC1881" s="1"/>
      <c r="JD1881" s="1"/>
      <c r="JE1881" s="1"/>
      <c r="JF1881" s="1"/>
      <c r="JG1881" s="1"/>
      <c r="JH1881" s="1"/>
      <c r="JI1881" s="1"/>
      <c r="JJ1881" s="1"/>
      <c r="JK1881" s="1"/>
      <c r="JL1881" s="1"/>
      <c r="JM1881" s="1"/>
      <c r="JN1881" s="1"/>
      <c r="JO1881" s="1"/>
      <c r="JP1881" s="1"/>
      <c r="JQ1881" s="1"/>
      <c r="JR1881" s="1"/>
      <c r="JS1881" s="1"/>
      <c r="JT1881" s="1"/>
      <c r="JU1881" s="1"/>
      <c r="JV1881" s="1"/>
      <c r="JW1881" s="1"/>
      <c r="JX1881" s="1"/>
      <c r="JY1881" s="3"/>
      <c r="JZ1881" s="1"/>
      <c r="KA1881" s="1"/>
      <c r="KB1881" s="1"/>
      <c r="KC1881" s="1"/>
      <c r="KD1881" s="1"/>
      <c r="KE1881" s="1"/>
    </row>
    <row r="1882" spans="1:291" x14ac:dyDescent="0.2">
      <c r="A1882" s="196"/>
      <c r="B1882" s="66"/>
      <c r="C1882" s="66"/>
      <c r="D1882" s="77"/>
      <c r="E1882" s="67"/>
      <c r="F1882" s="11"/>
      <c r="G1882" s="73"/>
      <c r="H1882" s="11"/>
      <c r="I1882" s="11"/>
      <c r="J1882" s="1"/>
      <c r="K1882" s="1"/>
      <c r="L1882" s="66"/>
      <c r="M1882" s="70"/>
      <c r="N1882" s="70"/>
      <c r="O1882" s="66"/>
      <c r="P1882" s="66"/>
      <c r="Q1882" s="74"/>
      <c r="R1882" s="75"/>
      <c r="S1882" s="66"/>
      <c r="T1882" s="10"/>
      <c r="U1882" s="74"/>
      <c r="V1882" s="74"/>
      <c r="W1882" s="70"/>
      <c r="X1882" s="66"/>
      <c r="Y1882" s="66"/>
      <c r="Z1882" s="67"/>
      <c r="AA1882" s="68"/>
      <c r="AB1882" s="11"/>
      <c r="AC1882" s="3"/>
      <c r="AD1882" s="1"/>
      <c r="AE1882" s="11"/>
      <c r="AF1882" s="5"/>
      <c r="AG1882" s="1"/>
      <c r="AH1882" s="1"/>
      <c r="AI1882" s="1"/>
      <c r="AJ1882" s="1"/>
      <c r="AK1882" s="10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5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5"/>
      <c r="HA1882" s="5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  <c r="IU1882" s="1"/>
      <c r="IV1882" s="1"/>
      <c r="IW1882" s="1"/>
      <c r="IX1882" s="1"/>
      <c r="IY1882" s="1"/>
      <c r="IZ1882" s="1"/>
      <c r="JA1882" s="1"/>
      <c r="JB1882" s="1"/>
      <c r="JC1882" s="1"/>
      <c r="JD1882" s="1"/>
      <c r="JE1882" s="1"/>
      <c r="JF1882" s="1"/>
      <c r="JG1882" s="1"/>
      <c r="JH1882" s="1"/>
      <c r="JI1882" s="1"/>
      <c r="JJ1882" s="1"/>
      <c r="JK1882" s="1"/>
      <c r="JL1882" s="1"/>
      <c r="JM1882" s="1"/>
      <c r="JN1882" s="1"/>
      <c r="JO1882" s="1"/>
      <c r="JP1882" s="1"/>
      <c r="JQ1882" s="1"/>
      <c r="JR1882" s="1"/>
      <c r="JS1882" s="1"/>
      <c r="JT1882" s="1"/>
      <c r="JU1882" s="1"/>
      <c r="JV1882" s="1"/>
      <c r="JW1882" s="1"/>
      <c r="JX1882" s="1"/>
      <c r="JY1882" s="3"/>
      <c r="JZ1882" s="1"/>
      <c r="KA1882" s="1"/>
      <c r="KB1882" s="1"/>
      <c r="KC1882" s="1"/>
      <c r="KD1882" s="1"/>
      <c r="KE1882" s="1"/>
    </row>
    <row r="1883" spans="1:291" x14ac:dyDescent="0.2">
      <c r="A1883" s="196"/>
      <c r="B1883" s="66"/>
      <c r="C1883" s="66"/>
      <c r="D1883" s="77"/>
      <c r="E1883" s="67"/>
      <c r="F1883" s="11"/>
      <c r="G1883" s="73"/>
      <c r="H1883" s="11"/>
      <c r="I1883" s="11"/>
      <c r="J1883" s="1"/>
      <c r="K1883" s="1"/>
      <c r="L1883" s="66"/>
      <c r="M1883" s="70"/>
      <c r="N1883" s="70"/>
      <c r="O1883" s="66"/>
      <c r="P1883" s="66"/>
      <c r="Q1883" s="74"/>
      <c r="R1883" s="75"/>
      <c r="S1883" s="66"/>
      <c r="T1883" s="10"/>
      <c r="U1883" s="74"/>
      <c r="V1883" s="74"/>
      <c r="W1883" s="70"/>
      <c r="X1883" s="66"/>
      <c r="Y1883" s="66"/>
      <c r="Z1883" s="67"/>
      <c r="AA1883" s="68"/>
      <c r="AB1883" s="11"/>
      <c r="AC1883" s="3"/>
      <c r="AD1883" s="1"/>
      <c r="AE1883" s="11"/>
      <c r="AF1883" s="5"/>
      <c r="AG1883" s="1"/>
      <c r="AH1883" s="1"/>
      <c r="AI1883" s="1"/>
      <c r="AJ1883" s="1"/>
      <c r="AK1883" s="10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5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5"/>
      <c r="HA1883" s="5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  <c r="IT1883" s="1"/>
      <c r="IU1883" s="1"/>
      <c r="IV1883" s="1"/>
      <c r="IW1883" s="1"/>
      <c r="IX1883" s="1"/>
      <c r="IY1883" s="1"/>
      <c r="IZ1883" s="1"/>
      <c r="JA1883" s="1"/>
      <c r="JB1883" s="1"/>
      <c r="JC1883" s="1"/>
      <c r="JD1883" s="1"/>
      <c r="JE1883" s="1"/>
      <c r="JF1883" s="1"/>
      <c r="JG1883" s="1"/>
      <c r="JH1883" s="1"/>
      <c r="JI1883" s="1"/>
      <c r="JJ1883" s="1"/>
      <c r="JK1883" s="1"/>
      <c r="JL1883" s="1"/>
      <c r="JM1883" s="1"/>
      <c r="JN1883" s="1"/>
      <c r="JO1883" s="1"/>
      <c r="JP1883" s="1"/>
      <c r="JQ1883" s="1"/>
      <c r="JR1883" s="1"/>
      <c r="JS1883" s="1"/>
      <c r="JT1883" s="1"/>
      <c r="JU1883" s="1"/>
      <c r="JV1883" s="1"/>
      <c r="JW1883" s="1"/>
      <c r="JX1883" s="1"/>
      <c r="JY1883" s="3"/>
      <c r="JZ1883" s="1"/>
      <c r="KA1883" s="1"/>
      <c r="KB1883" s="1"/>
      <c r="KC1883" s="1"/>
      <c r="KD1883" s="1"/>
      <c r="KE1883" s="1"/>
    </row>
    <row r="1884" spans="1:291" x14ac:dyDescent="0.2">
      <c r="A1884" s="196"/>
      <c r="B1884" s="66"/>
      <c r="C1884" s="66"/>
      <c r="D1884" s="77"/>
      <c r="E1884" s="67"/>
      <c r="F1884" s="11"/>
      <c r="G1884" s="73"/>
      <c r="H1884" s="11"/>
      <c r="I1884" s="11"/>
      <c r="J1884" s="1"/>
      <c r="K1884" s="1"/>
      <c r="L1884" s="66"/>
      <c r="M1884" s="70"/>
      <c r="N1884" s="70"/>
      <c r="O1884" s="66"/>
      <c r="P1884" s="66"/>
      <c r="Q1884" s="74"/>
      <c r="R1884" s="75"/>
      <c r="S1884" s="66"/>
      <c r="T1884" s="10"/>
      <c r="U1884" s="74"/>
      <c r="V1884" s="74"/>
      <c r="W1884" s="70"/>
      <c r="X1884" s="66"/>
      <c r="Y1884" s="66"/>
      <c r="Z1884" s="67"/>
      <c r="AA1884" s="68"/>
      <c r="AB1884" s="11"/>
      <c r="AC1884" s="3"/>
      <c r="AD1884" s="1"/>
      <c r="AE1884" s="11"/>
      <c r="AF1884" s="5"/>
      <c r="AG1884" s="1"/>
      <c r="AH1884" s="1"/>
      <c r="AI1884" s="1"/>
      <c r="AJ1884" s="1"/>
      <c r="AK1884" s="10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5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5"/>
      <c r="HA1884" s="5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  <c r="IT1884" s="1"/>
      <c r="IU1884" s="1"/>
      <c r="IV1884" s="1"/>
      <c r="IW1884" s="1"/>
      <c r="IX1884" s="1"/>
      <c r="IY1884" s="1"/>
      <c r="IZ1884" s="1"/>
      <c r="JA1884" s="1"/>
      <c r="JB1884" s="1"/>
      <c r="JC1884" s="1"/>
      <c r="JD1884" s="1"/>
      <c r="JE1884" s="1"/>
      <c r="JF1884" s="1"/>
      <c r="JG1884" s="1"/>
      <c r="JH1884" s="1"/>
      <c r="JI1884" s="1"/>
      <c r="JJ1884" s="1"/>
      <c r="JK1884" s="1"/>
      <c r="JL1884" s="1"/>
      <c r="JM1884" s="1"/>
      <c r="JN1884" s="1"/>
      <c r="JO1884" s="1"/>
      <c r="JP1884" s="1"/>
      <c r="JQ1884" s="1"/>
      <c r="JR1884" s="1"/>
      <c r="JS1884" s="1"/>
      <c r="JT1884" s="1"/>
      <c r="JU1884" s="1"/>
      <c r="JV1884" s="1"/>
      <c r="JW1884" s="1"/>
      <c r="JX1884" s="1"/>
      <c r="JY1884" s="3"/>
      <c r="JZ1884" s="1"/>
      <c r="KA1884" s="1"/>
      <c r="KB1884" s="1"/>
      <c r="KC1884" s="1"/>
      <c r="KD1884" s="1"/>
      <c r="KE1884" s="1"/>
    </row>
    <row r="1885" spans="1:291" x14ac:dyDescent="0.2">
      <c r="A1885" s="196"/>
      <c r="B1885" s="66"/>
      <c r="C1885" s="66"/>
      <c r="D1885" s="77"/>
      <c r="E1885" s="67"/>
      <c r="F1885" s="11"/>
      <c r="G1885" s="73"/>
      <c r="H1885" s="11"/>
      <c r="I1885" s="11"/>
      <c r="J1885" s="1"/>
      <c r="K1885" s="1"/>
      <c r="L1885" s="66"/>
      <c r="M1885" s="70"/>
      <c r="N1885" s="70"/>
      <c r="O1885" s="66"/>
      <c r="P1885" s="66"/>
      <c r="Q1885" s="74"/>
      <c r="R1885" s="75"/>
      <c r="S1885" s="66"/>
      <c r="T1885" s="10"/>
      <c r="U1885" s="74"/>
      <c r="V1885" s="74"/>
      <c r="W1885" s="70"/>
      <c r="X1885" s="66"/>
      <c r="Y1885" s="66"/>
      <c r="Z1885" s="67"/>
      <c r="AA1885" s="68"/>
      <c r="AB1885" s="11"/>
      <c r="AC1885" s="3"/>
      <c r="AD1885" s="1"/>
      <c r="AE1885" s="11"/>
      <c r="AF1885" s="5"/>
      <c r="AG1885" s="1"/>
      <c r="AH1885" s="1"/>
      <c r="AI1885" s="1"/>
      <c r="AJ1885" s="1"/>
      <c r="AK1885" s="10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5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5"/>
      <c r="HA1885" s="5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  <c r="IR1885" s="1"/>
      <c r="IS1885" s="1"/>
      <c r="IT1885" s="1"/>
      <c r="IU1885" s="1"/>
      <c r="IV1885" s="1"/>
      <c r="IW1885" s="1"/>
      <c r="IX1885" s="1"/>
      <c r="IY1885" s="1"/>
      <c r="IZ1885" s="1"/>
      <c r="JA1885" s="1"/>
      <c r="JB1885" s="1"/>
      <c r="JC1885" s="1"/>
      <c r="JD1885" s="1"/>
      <c r="JE1885" s="1"/>
      <c r="JF1885" s="1"/>
      <c r="JG1885" s="1"/>
      <c r="JH1885" s="1"/>
      <c r="JI1885" s="1"/>
      <c r="JJ1885" s="1"/>
      <c r="JK1885" s="1"/>
      <c r="JL1885" s="1"/>
      <c r="JM1885" s="1"/>
      <c r="JN1885" s="1"/>
      <c r="JO1885" s="1"/>
      <c r="JP1885" s="1"/>
      <c r="JQ1885" s="1"/>
      <c r="JR1885" s="1"/>
      <c r="JS1885" s="1"/>
      <c r="JT1885" s="1"/>
      <c r="JU1885" s="1"/>
      <c r="JV1885" s="1"/>
      <c r="JW1885" s="1"/>
      <c r="JX1885" s="1"/>
      <c r="JY1885" s="3"/>
      <c r="JZ1885" s="1"/>
      <c r="KA1885" s="1"/>
      <c r="KB1885" s="1"/>
      <c r="KC1885" s="1"/>
      <c r="KD1885" s="1"/>
      <c r="KE1885" s="1"/>
    </row>
    <row r="1886" spans="1:291" x14ac:dyDescent="0.2">
      <c r="A1886" s="196"/>
      <c r="B1886" s="66"/>
      <c r="C1886" s="66"/>
      <c r="D1886" s="77"/>
      <c r="E1886" s="67"/>
      <c r="F1886" s="11"/>
      <c r="G1886" s="73"/>
      <c r="H1886" s="11"/>
      <c r="I1886" s="11"/>
      <c r="J1886" s="1"/>
      <c r="K1886" s="1"/>
      <c r="L1886" s="66"/>
      <c r="M1886" s="70"/>
      <c r="N1886" s="70"/>
      <c r="O1886" s="66"/>
      <c r="P1886" s="66"/>
      <c r="Q1886" s="74"/>
      <c r="R1886" s="75"/>
      <c r="S1886" s="66"/>
      <c r="T1886" s="10"/>
      <c r="U1886" s="74"/>
      <c r="V1886" s="74"/>
      <c r="W1886" s="70"/>
      <c r="X1886" s="66"/>
      <c r="Y1886" s="66"/>
      <c r="Z1886" s="67"/>
      <c r="AA1886" s="68"/>
      <c r="AB1886" s="11"/>
      <c r="AC1886" s="3"/>
      <c r="AD1886" s="1"/>
      <c r="AE1886" s="11"/>
      <c r="AF1886" s="5"/>
      <c r="AG1886" s="1"/>
      <c r="AH1886" s="1"/>
      <c r="AI1886" s="1"/>
      <c r="AJ1886" s="1"/>
      <c r="AK1886" s="10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5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5"/>
      <c r="HA1886" s="5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  <c r="IT1886" s="1"/>
      <c r="IU1886" s="1"/>
      <c r="IV1886" s="1"/>
      <c r="IW1886" s="1"/>
      <c r="IX1886" s="1"/>
      <c r="IY1886" s="1"/>
      <c r="IZ1886" s="1"/>
      <c r="JA1886" s="1"/>
      <c r="JB1886" s="1"/>
      <c r="JC1886" s="1"/>
      <c r="JD1886" s="1"/>
      <c r="JE1886" s="1"/>
      <c r="JF1886" s="1"/>
      <c r="JG1886" s="1"/>
      <c r="JH1886" s="1"/>
      <c r="JI1886" s="1"/>
      <c r="JJ1886" s="1"/>
      <c r="JK1886" s="1"/>
      <c r="JL1886" s="1"/>
      <c r="JM1886" s="1"/>
      <c r="JN1886" s="1"/>
      <c r="JO1886" s="1"/>
      <c r="JP1886" s="1"/>
      <c r="JQ1886" s="1"/>
      <c r="JR1886" s="1"/>
      <c r="JS1886" s="1"/>
      <c r="JT1886" s="1"/>
      <c r="JU1886" s="1"/>
      <c r="JV1886" s="1"/>
      <c r="JW1886" s="1"/>
      <c r="JX1886" s="1"/>
      <c r="JY1886" s="3"/>
      <c r="JZ1886" s="1"/>
      <c r="KA1886" s="1"/>
      <c r="KB1886" s="1"/>
      <c r="KC1886" s="1"/>
      <c r="KD1886" s="1"/>
      <c r="KE1886" s="1"/>
    </row>
    <row r="1887" spans="1:291" x14ac:dyDescent="0.2">
      <c r="A1887" s="196"/>
      <c r="B1887" s="66"/>
      <c r="C1887" s="66"/>
      <c r="D1887" s="77"/>
      <c r="E1887" s="67"/>
      <c r="F1887" s="11"/>
      <c r="G1887" s="73"/>
      <c r="H1887" s="11"/>
      <c r="I1887" s="11"/>
      <c r="J1887" s="1"/>
      <c r="K1887" s="1"/>
      <c r="L1887" s="66"/>
      <c r="M1887" s="70"/>
      <c r="N1887" s="70"/>
      <c r="O1887" s="66"/>
      <c r="P1887" s="66"/>
      <c r="Q1887" s="74"/>
      <c r="R1887" s="75"/>
      <c r="S1887" s="66"/>
      <c r="T1887" s="10"/>
      <c r="U1887" s="74"/>
      <c r="V1887" s="74"/>
      <c r="W1887" s="70"/>
      <c r="X1887" s="66"/>
      <c r="Y1887" s="66"/>
      <c r="Z1887" s="67"/>
      <c r="AA1887" s="68"/>
      <c r="AB1887" s="11"/>
      <c r="AC1887" s="3"/>
      <c r="AD1887" s="1"/>
      <c r="AE1887" s="11"/>
      <c r="AF1887" s="5"/>
      <c r="AG1887" s="1"/>
      <c r="AH1887" s="1"/>
      <c r="AI1887" s="1"/>
      <c r="AJ1887" s="1"/>
      <c r="AK1887" s="10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5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5"/>
      <c r="HA1887" s="5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  <c r="IT1887" s="1"/>
      <c r="IU1887" s="1"/>
      <c r="IV1887" s="1"/>
      <c r="IW1887" s="1"/>
      <c r="IX1887" s="1"/>
      <c r="IY1887" s="1"/>
      <c r="IZ1887" s="1"/>
      <c r="JA1887" s="1"/>
      <c r="JB1887" s="1"/>
      <c r="JC1887" s="1"/>
      <c r="JD1887" s="1"/>
      <c r="JE1887" s="1"/>
      <c r="JF1887" s="1"/>
      <c r="JG1887" s="1"/>
      <c r="JH1887" s="1"/>
      <c r="JI1887" s="1"/>
      <c r="JJ1887" s="1"/>
      <c r="JK1887" s="1"/>
      <c r="JL1887" s="1"/>
      <c r="JM1887" s="1"/>
      <c r="JN1887" s="1"/>
      <c r="JO1887" s="1"/>
      <c r="JP1887" s="1"/>
      <c r="JQ1887" s="1"/>
      <c r="JR1887" s="1"/>
      <c r="JS1887" s="1"/>
      <c r="JT1887" s="1"/>
      <c r="JU1887" s="1"/>
      <c r="JV1887" s="1"/>
      <c r="JW1887" s="1"/>
      <c r="JX1887" s="1"/>
      <c r="JY1887" s="3"/>
      <c r="JZ1887" s="1"/>
      <c r="KA1887" s="1"/>
      <c r="KB1887" s="1"/>
      <c r="KC1887" s="1"/>
      <c r="KD1887" s="1"/>
      <c r="KE1887" s="1"/>
    </row>
    <row r="1888" spans="1:291" x14ac:dyDescent="0.2">
      <c r="A1888" s="196"/>
      <c r="B1888" s="66"/>
      <c r="C1888" s="66"/>
      <c r="D1888" s="77"/>
      <c r="E1888" s="67"/>
      <c r="F1888" s="11"/>
      <c r="G1888" s="73"/>
      <c r="H1888" s="11"/>
      <c r="I1888" s="11"/>
      <c r="J1888" s="1"/>
      <c r="K1888" s="1"/>
      <c r="L1888" s="66"/>
      <c r="M1888" s="70"/>
      <c r="N1888" s="70"/>
      <c r="O1888" s="66"/>
      <c r="P1888" s="66"/>
      <c r="Q1888" s="74"/>
      <c r="R1888" s="75"/>
      <c r="S1888" s="66"/>
      <c r="T1888" s="10"/>
      <c r="U1888" s="74"/>
      <c r="V1888" s="74"/>
      <c r="W1888" s="70"/>
      <c r="X1888" s="66"/>
      <c r="Y1888" s="66"/>
      <c r="Z1888" s="67"/>
      <c r="AA1888" s="68"/>
      <c r="AB1888" s="11"/>
      <c r="AC1888" s="3"/>
      <c r="AD1888" s="1"/>
      <c r="AE1888" s="11"/>
      <c r="AF1888" s="5"/>
      <c r="AG1888" s="1"/>
      <c r="AH1888" s="1"/>
      <c r="AI1888" s="1"/>
      <c r="AJ1888" s="1"/>
      <c r="AK1888" s="10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5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5"/>
      <c r="HA1888" s="5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  <c r="IU1888" s="1"/>
      <c r="IV1888" s="1"/>
      <c r="IW1888" s="1"/>
      <c r="IX1888" s="1"/>
      <c r="IY1888" s="1"/>
      <c r="IZ1888" s="1"/>
      <c r="JA1888" s="1"/>
      <c r="JB1888" s="1"/>
      <c r="JC1888" s="1"/>
      <c r="JD1888" s="1"/>
      <c r="JE1888" s="1"/>
      <c r="JF1888" s="1"/>
      <c r="JG1888" s="1"/>
      <c r="JH1888" s="1"/>
      <c r="JI1888" s="1"/>
      <c r="JJ1888" s="1"/>
      <c r="JK1888" s="1"/>
      <c r="JL1888" s="1"/>
      <c r="JM1888" s="1"/>
      <c r="JN1888" s="1"/>
      <c r="JO1888" s="1"/>
      <c r="JP1888" s="1"/>
      <c r="JQ1888" s="1"/>
      <c r="JR1888" s="1"/>
      <c r="JS1888" s="1"/>
      <c r="JT1888" s="1"/>
      <c r="JU1888" s="1"/>
      <c r="JV1888" s="1"/>
      <c r="JW1888" s="1"/>
      <c r="JX1888" s="1"/>
      <c r="JY1888" s="3"/>
      <c r="JZ1888" s="1"/>
      <c r="KA1888" s="1"/>
      <c r="KB1888" s="1"/>
      <c r="KC1888" s="1"/>
      <c r="KD1888" s="1"/>
      <c r="KE1888" s="1"/>
    </row>
    <row r="1889" spans="1:291" x14ac:dyDescent="0.2">
      <c r="A1889" s="196"/>
      <c r="B1889" s="66"/>
      <c r="C1889" s="66"/>
      <c r="D1889" s="77"/>
      <c r="E1889" s="67"/>
      <c r="F1889" s="11"/>
      <c r="G1889" s="73"/>
      <c r="H1889" s="11"/>
      <c r="I1889" s="11"/>
      <c r="J1889" s="1"/>
      <c r="K1889" s="1"/>
      <c r="L1889" s="66"/>
      <c r="M1889" s="70"/>
      <c r="N1889" s="70"/>
      <c r="O1889" s="66"/>
      <c r="P1889" s="66"/>
      <c r="Q1889" s="74"/>
      <c r="R1889" s="75"/>
      <c r="S1889" s="66"/>
      <c r="T1889" s="10"/>
      <c r="U1889" s="74"/>
      <c r="V1889" s="74"/>
      <c r="W1889" s="70"/>
      <c r="X1889" s="66"/>
      <c r="Y1889" s="66"/>
      <c r="Z1889" s="67"/>
      <c r="AA1889" s="68"/>
      <c r="AB1889" s="11"/>
      <c r="AC1889" s="3"/>
      <c r="AD1889" s="1"/>
      <c r="AE1889" s="11"/>
      <c r="AF1889" s="5"/>
      <c r="AG1889" s="1"/>
      <c r="AH1889" s="1"/>
      <c r="AI1889" s="1"/>
      <c r="AJ1889" s="1"/>
      <c r="AK1889" s="10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5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5"/>
      <c r="HA1889" s="5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  <c r="IR1889" s="1"/>
      <c r="IS1889" s="1"/>
      <c r="IT1889" s="1"/>
      <c r="IU1889" s="1"/>
      <c r="IV1889" s="1"/>
      <c r="IW1889" s="1"/>
      <c r="IX1889" s="1"/>
      <c r="IY1889" s="1"/>
      <c r="IZ1889" s="1"/>
      <c r="JA1889" s="1"/>
      <c r="JB1889" s="1"/>
      <c r="JC1889" s="1"/>
      <c r="JD1889" s="1"/>
      <c r="JE1889" s="1"/>
      <c r="JF1889" s="1"/>
      <c r="JG1889" s="1"/>
      <c r="JH1889" s="1"/>
      <c r="JI1889" s="1"/>
      <c r="JJ1889" s="1"/>
      <c r="JK1889" s="1"/>
      <c r="JL1889" s="1"/>
      <c r="JM1889" s="1"/>
      <c r="JN1889" s="1"/>
      <c r="JO1889" s="1"/>
      <c r="JP1889" s="1"/>
      <c r="JQ1889" s="1"/>
      <c r="JR1889" s="1"/>
      <c r="JS1889" s="1"/>
      <c r="JT1889" s="1"/>
      <c r="JU1889" s="1"/>
      <c r="JV1889" s="1"/>
      <c r="JW1889" s="1"/>
      <c r="JX1889" s="1"/>
      <c r="JY1889" s="3"/>
      <c r="JZ1889" s="1"/>
      <c r="KA1889" s="1"/>
      <c r="KB1889" s="1"/>
      <c r="KC1889" s="1"/>
      <c r="KD1889" s="1"/>
      <c r="KE1889" s="1"/>
    </row>
    <row r="1890" spans="1:291" x14ac:dyDescent="0.2">
      <c r="A1890" s="196"/>
      <c r="B1890" s="66"/>
      <c r="C1890" s="66"/>
      <c r="D1890" s="77"/>
      <c r="E1890" s="67"/>
      <c r="F1890" s="11"/>
      <c r="G1890" s="73"/>
      <c r="H1890" s="11"/>
      <c r="I1890" s="11"/>
      <c r="J1890" s="1"/>
      <c r="K1890" s="1"/>
      <c r="L1890" s="66"/>
      <c r="M1890" s="70"/>
      <c r="N1890" s="70"/>
      <c r="O1890" s="66"/>
      <c r="P1890" s="66"/>
      <c r="Q1890" s="74"/>
      <c r="R1890" s="75"/>
      <c r="S1890" s="66"/>
      <c r="T1890" s="10"/>
      <c r="U1890" s="74"/>
      <c r="V1890" s="74"/>
      <c r="W1890" s="70"/>
      <c r="X1890" s="66"/>
      <c r="Y1890" s="66"/>
      <c r="Z1890" s="67"/>
      <c r="AA1890" s="68"/>
      <c r="AB1890" s="11"/>
      <c r="AC1890" s="3"/>
      <c r="AD1890" s="1"/>
      <c r="AE1890" s="11"/>
      <c r="AF1890" s="5"/>
      <c r="AG1890" s="1"/>
      <c r="AH1890" s="1"/>
      <c r="AI1890" s="1"/>
      <c r="AJ1890" s="1"/>
      <c r="AK1890" s="10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5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5"/>
      <c r="HA1890" s="5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  <c r="IT1890" s="1"/>
      <c r="IU1890" s="1"/>
      <c r="IV1890" s="1"/>
      <c r="IW1890" s="1"/>
      <c r="IX1890" s="1"/>
      <c r="IY1890" s="1"/>
      <c r="IZ1890" s="1"/>
      <c r="JA1890" s="1"/>
      <c r="JB1890" s="1"/>
      <c r="JC1890" s="1"/>
      <c r="JD1890" s="1"/>
      <c r="JE1890" s="1"/>
      <c r="JF1890" s="1"/>
      <c r="JG1890" s="1"/>
      <c r="JH1890" s="1"/>
      <c r="JI1890" s="1"/>
      <c r="JJ1890" s="1"/>
      <c r="JK1890" s="1"/>
      <c r="JL1890" s="1"/>
      <c r="JM1890" s="1"/>
      <c r="JN1890" s="1"/>
      <c r="JO1890" s="1"/>
      <c r="JP1890" s="1"/>
      <c r="JQ1890" s="1"/>
      <c r="JR1890" s="1"/>
      <c r="JS1890" s="1"/>
      <c r="JT1890" s="1"/>
      <c r="JU1890" s="1"/>
      <c r="JV1890" s="1"/>
      <c r="JW1890" s="1"/>
      <c r="JX1890" s="1"/>
      <c r="JY1890" s="3"/>
      <c r="JZ1890" s="1"/>
      <c r="KA1890" s="1"/>
      <c r="KB1890" s="1"/>
      <c r="KC1890" s="1"/>
      <c r="KD1890" s="1"/>
      <c r="KE1890" s="1"/>
    </row>
    <row r="1891" spans="1:291" x14ac:dyDescent="0.2">
      <c r="A1891" s="196"/>
      <c r="B1891" s="66"/>
      <c r="C1891" s="66"/>
      <c r="D1891" s="77"/>
      <c r="E1891" s="67"/>
      <c r="F1891" s="11"/>
      <c r="G1891" s="73"/>
      <c r="H1891" s="11"/>
      <c r="I1891" s="11"/>
      <c r="J1891" s="1"/>
      <c r="K1891" s="1"/>
      <c r="L1891" s="66"/>
      <c r="M1891" s="70"/>
      <c r="N1891" s="70"/>
      <c r="O1891" s="66"/>
      <c r="P1891" s="66"/>
      <c r="Q1891" s="74"/>
      <c r="R1891" s="75"/>
      <c r="S1891" s="66"/>
      <c r="T1891" s="10"/>
      <c r="U1891" s="74"/>
      <c r="V1891" s="74"/>
      <c r="W1891" s="70"/>
      <c r="X1891" s="66"/>
      <c r="Y1891" s="66"/>
      <c r="Z1891" s="67"/>
      <c r="AA1891" s="68"/>
      <c r="AB1891" s="11"/>
      <c r="AC1891" s="3"/>
      <c r="AD1891" s="1"/>
      <c r="AE1891" s="11"/>
      <c r="AF1891" s="5"/>
      <c r="AG1891" s="1"/>
      <c r="AH1891" s="1"/>
      <c r="AI1891" s="1"/>
      <c r="AJ1891" s="1"/>
      <c r="AK1891" s="10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5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5"/>
      <c r="HA1891" s="5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  <c r="IT1891" s="1"/>
      <c r="IU1891" s="1"/>
      <c r="IV1891" s="1"/>
      <c r="IW1891" s="1"/>
      <c r="IX1891" s="1"/>
      <c r="IY1891" s="1"/>
      <c r="IZ1891" s="1"/>
      <c r="JA1891" s="1"/>
      <c r="JB1891" s="1"/>
      <c r="JC1891" s="1"/>
      <c r="JD1891" s="1"/>
      <c r="JE1891" s="1"/>
      <c r="JF1891" s="1"/>
      <c r="JG1891" s="1"/>
      <c r="JH1891" s="1"/>
      <c r="JI1891" s="1"/>
      <c r="JJ1891" s="1"/>
      <c r="JK1891" s="1"/>
      <c r="JL1891" s="1"/>
      <c r="JM1891" s="1"/>
      <c r="JN1891" s="1"/>
      <c r="JO1891" s="1"/>
      <c r="JP1891" s="1"/>
      <c r="JQ1891" s="1"/>
      <c r="JR1891" s="1"/>
      <c r="JS1891" s="1"/>
      <c r="JT1891" s="1"/>
      <c r="JU1891" s="1"/>
      <c r="JV1891" s="1"/>
      <c r="JW1891" s="1"/>
      <c r="JX1891" s="1"/>
      <c r="JY1891" s="3"/>
      <c r="JZ1891" s="1"/>
      <c r="KA1891" s="1"/>
      <c r="KB1891" s="1"/>
      <c r="KC1891" s="1"/>
      <c r="KD1891" s="1"/>
      <c r="KE1891" s="1"/>
    </row>
    <row r="1892" spans="1:291" x14ac:dyDescent="0.2">
      <c r="A1892" s="196"/>
      <c r="B1892" s="66"/>
      <c r="C1892" s="66"/>
      <c r="D1892" s="77"/>
      <c r="E1892" s="67"/>
      <c r="F1892" s="11"/>
      <c r="G1892" s="73"/>
      <c r="H1892" s="11"/>
      <c r="I1892" s="11"/>
      <c r="J1892" s="1"/>
      <c r="K1892" s="1"/>
      <c r="L1892" s="66"/>
      <c r="M1892" s="70"/>
      <c r="N1892" s="70"/>
      <c r="O1892" s="66"/>
      <c r="P1892" s="66"/>
      <c r="Q1892" s="74"/>
      <c r="R1892" s="75"/>
      <c r="S1892" s="66"/>
      <c r="T1892" s="10"/>
      <c r="U1892" s="74"/>
      <c r="V1892" s="74"/>
      <c r="W1892" s="70"/>
      <c r="X1892" s="66"/>
      <c r="Y1892" s="66"/>
      <c r="Z1892" s="67"/>
      <c r="AA1892" s="68"/>
      <c r="AB1892" s="11"/>
      <c r="AC1892" s="3"/>
      <c r="AD1892" s="1"/>
      <c r="AE1892" s="11"/>
      <c r="AF1892" s="5"/>
      <c r="AG1892" s="1"/>
      <c r="AH1892" s="1"/>
      <c r="AI1892" s="1"/>
      <c r="AJ1892" s="1"/>
      <c r="AK1892" s="10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5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5"/>
      <c r="HA1892" s="5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  <c r="IT1892" s="1"/>
      <c r="IU1892" s="1"/>
      <c r="IV1892" s="1"/>
      <c r="IW1892" s="1"/>
      <c r="IX1892" s="1"/>
      <c r="IY1892" s="1"/>
      <c r="IZ1892" s="1"/>
      <c r="JA1892" s="1"/>
      <c r="JB1892" s="1"/>
      <c r="JC1892" s="1"/>
      <c r="JD1892" s="1"/>
      <c r="JE1892" s="1"/>
      <c r="JF1892" s="1"/>
      <c r="JG1892" s="1"/>
      <c r="JH1892" s="1"/>
      <c r="JI1892" s="1"/>
      <c r="JJ1892" s="1"/>
      <c r="JK1892" s="1"/>
      <c r="JL1892" s="1"/>
      <c r="JM1892" s="1"/>
      <c r="JN1892" s="1"/>
      <c r="JO1892" s="1"/>
      <c r="JP1892" s="1"/>
      <c r="JQ1892" s="1"/>
      <c r="JR1892" s="1"/>
      <c r="JS1892" s="1"/>
      <c r="JT1892" s="1"/>
      <c r="JU1892" s="1"/>
      <c r="JV1892" s="1"/>
      <c r="JW1892" s="1"/>
      <c r="JX1892" s="1"/>
      <c r="JY1892" s="3"/>
      <c r="JZ1892" s="1"/>
      <c r="KA1892" s="1"/>
      <c r="KB1892" s="1"/>
      <c r="KC1892" s="1"/>
      <c r="KD1892" s="1"/>
      <c r="KE1892" s="1"/>
    </row>
    <row r="1893" spans="1:291" x14ac:dyDescent="0.2">
      <c r="A1893" s="196"/>
      <c r="B1893" s="66"/>
      <c r="C1893" s="66"/>
      <c r="D1893" s="77"/>
      <c r="E1893" s="67"/>
      <c r="F1893" s="11"/>
      <c r="G1893" s="73"/>
      <c r="H1893" s="11"/>
      <c r="I1893" s="11"/>
      <c r="J1893" s="1"/>
      <c r="K1893" s="1"/>
      <c r="L1893" s="66"/>
      <c r="M1893" s="70"/>
      <c r="N1893" s="70"/>
      <c r="O1893" s="66"/>
      <c r="P1893" s="66"/>
      <c r="Q1893" s="74"/>
      <c r="R1893" s="75"/>
      <c r="S1893" s="66"/>
      <c r="T1893" s="10"/>
      <c r="U1893" s="74"/>
      <c r="V1893" s="74"/>
      <c r="W1893" s="70"/>
      <c r="X1893" s="66"/>
      <c r="Y1893" s="66"/>
      <c r="Z1893" s="67"/>
      <c r="AA1893" s="68"/>
      <c r="AB1893" s="11"/>
      <c r="AC1893" s="3"/>
      <c r="AD1893" s="1"/>
      <c r="AE1893" s="11"/>
      <c r="AF1893" s="5"/>
      <c r="AG1893" s="1"/>
      <c r="AH1893" s="1"/>
      <c r="AI1893" s="1"/>
      <c r="AJ1893" s="1"/>
      <c r="AK1893" s="10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5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5"/>
      <c r="HA1893" s="5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  <c r="IT1893" s="1"/>
      <c r="IU1893" s="1"/>
      <c r="IV1893" s="1"/>
      <c r="IW1893" s="1"/>
      <c r="IX1893" s="1"/>
      <c r="IY1893" s="1"/>
      <c r="IZ1893" s="1"/>
      <c r="JA1893" s="1"/>
      <c r="JB1893" s="1"/>
      <c r="JC1893" s="1"/>
      <c r="JD1893" s="1"/>
      <c r="JE1893" s="1"/>
      <c r="JF1893" s="1"/>
      <c r="JG1893" s="1"/>
      <c r="JH1893" s="1"/>
      <c r="JI1893" s="1"/>
      <c r="JJ1893" s="1"/>
      <c r="JK1893" s="1"/>
      <c r="JL1893" s="1"/>
      <c r="JM1893" s="1"/>
      <c r="JN1893" s="1"/>
      <c r="JO1893" s="1"/>
      <c r="JP1893" s="1"/>
      <c r="JQ1893" s="1"/>
      <c r="JR1893" s="1"/>
      <c r="JS1893" s="1"/>
      <c r="JT1893" s="1"/>
      <c r="JU1893" s="1"/>
      <c r="JV1893" s="1"/>
      <c r="JW1893" s="1"/>
      <c r="JX1893" s="1"/>
      <c r="JY1893" s="3"/>
      <c r="JZ1893" s="1"/>
      <c r="KA1893" s="1"/>
      <c r="KB1893" s="1"/>
      <c r="KC1893" s="1"/>
      <c r="KD1893" s="1"/>
      <c r="KE1893" s="1"/>
    </row>
    <row r="1894" spans="1:291" x14ac:dyDescent="0.2">
      <c r="A1894" s="196"/>
      <c r="B1894" s="66"/>
      <c r="C1894" s="66"/>
      <c r="D1894" s="77"/>
      <c r="E1894" s="67"/>
      <c r="F1894" s="11"/>
      <c r="G1894" s="73"/>
      <c r="H1894" s="11"/>
      <c r="I1894" s="11"/>
      <c r="J1894" s="1"/>
      <c r="K1894" s="1"/>
      <c r="L1894" s="66"/>
      <c r="M1894" s="70"/>
      <c r="N1894" s="70"/>
      <c r="O1894" s="66"/>
      <c r="P1894" s="66"/>
      <c r="Q1894" s="74"/>
      <c r="R1894" s="75"/>
      <c r="S1894" s="66"/>
      <c r="T1894" s="10"/>
      <c r="U1894" s="74"/>
      <c r="V1894" s="74"/>
      <c r="W1894" s="70"/>
      <c r="X1894" s="66"/>
      <c r="Y1894" s="66"/>
      <c r="Z1894" s="67"/>
      <c r="AA1894" s="68"/>
      <c r="AB1894" s="11"/>
      <c r="AC1894" s="3"/>
      <c r="AD1894" s="1"/>
      <c r="AE1894" s="11"/>
      <c r="AF1894" s="5"/>
      <c r="AG1894" s="1"/>
      <c r="AH1894" s="1"/>
      <c r="AI1894" s="1"/>
      <c r="AJ1894" s="1"/>
      <c r="AK1894" s="10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5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5"/>
      <c r="HA1894" s="5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  <c r="IT1894" s="1"/>
      <c r="IU1894" s="1"/>
      <c r="IV1894" s="1"/>
      <c r="IW1894" s="1"/>
      <c r="IX1894" s="1"/>
      <c r="IY1894" s="1"/>
      <c r="IZ1894" s="1"/>
      <c r="JA1894" s="1"/>
      <c r="JB1894" s="1"/>
      <c r="JC1894" s="1"/>
      <c r="JD1894" s="1"/>
      <c r="JE1894" s="1"/>
      <c r="JF1894" s="1"/>
      <c r="JG1894" s="1"/>
      <c r="JH1894" s="1"/>
      <c r="JI1894" s="1"/>
      <c r="JJ1894" s="1"/>
      <c r="JK1894" s="1"/>
      <c r="JL1894" s="1"/>
      <c r="JM1894" s="1"/>
      <c r="JN1894" s="1"/>
      <c r="JO1894" s="1"/>
      <c r="JP1894" s="1"/>
      <c r="JQ1894" s="1"/>
      <c r="JR1894" s="1"/>
      <c r="JS1894" s="1"/>
      <c r="JT1894" s="1"/>
      <c r="JU1894" s="1"/>
      <c r="JV1894" s="1"/>
      <c r="JW1894" s="1"/>
      <c r="JX1894" s="1"/>
      <c r="JY1894" s="3"/>
      <c r="JZ1894" s="1"/>
      <c r="KA1894" s="1"/>
      <c r="KB1894" s="1"/>
      <c r="KC1894" s="1"/>
      <c r="KD1894" s="1"/>
      <c r="KE1894" s="1"/>
    </row>
    <row r="1895" spans="1:291" x14ac:dyDescent="0.2">
      <c r="A1895" s="196"/>
      <c r="B1895" s="66"/>
      <c r="C1895" s="66"/>
      <c r="D1895" s="77"/>
      <c r="E1895" s="67"/>
      <c r="F1895" s="11"/>
      <c r="G1895" s="73"/>
      <c r="H1895" s="11"/>
      <c r="I1895" s="11"/>
      <c r="J1895" s="1"/>
      <c r="K1895" s="1"/>
      <c r="L1895" s="66"/>
      <c r="M1895" s="70"/>
      <c r="N1895" s="70"/>
      <c r="O1895" s="66"/>
      <c r="P1895" s="66"/>
      <c r="Q1895" s="74"/>
      <c r="R1895" s="75"/>
      <c r="S1895" s="66"/>
      <c r="T1895" s="10"/>
      <c r="U1895" s="74"/>
      <c r="V1895" s="74"/>
      <c r="W1895" s="70"/>
      <c r="X1895" s="66"/>
      <c r="Y1895" s="66"/>
      <c r="Z1895" s="67"/>
      <c r="AA1895" s="68"/>
      <c r="AB1895" s="11"/>
      <c r="AC1895" s="3"/>
      <c r="AD1895" s="1"/>
      <c r="AE1895" s="11"/>
      <c r="AF1895" s="5"/>
      <c r="AG1895" s="1"/>
      <c r="AH1895" s="1"/>
      <c r="AI1895" s="1"/>
      <c r="AJ1895" s="1"/>
      <c r="AK1895" s="10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5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5"/>
      <c r="HA1895" s="5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  <c r="IT1895" s="1"/>
      <c r="IU1895" s="1"/>
      <c r="IV1895" s="1"/>
      <c r="IW1895" s="1"/>
      <c r="IX1895" s="1"/>
      <c r="IY1895" s="1"/>
      <c r="IZ1895" s="1"/>
      <c r="JA1895" s="1"/>
      <c r="JB1895" s="1"/>
      <c r="JC1895" s="1"/>
      <c r="JD1895" s="1"/>
      <c r="JE1895" s="1"/>
      <c r="JF1895" s="1"/>
      <c r="JG1895" s="1"/>
      <c r="JH1895" s="1"/>
      <c r="JI1895" s="1"/>
      <c r="JJ1895" s="1"/>
      <c r="JK1895" s="1"/>
      <c r="JL1895" s="1"/>
      <c r="JM1895" s="1"/>
      <c r="JN1895" s="1"/>
      <c r="JO1895" s="1"/>
      <c r="JP1895" s="1"/>
      <c r="JQ1895" s="1"/>
      <c r="JR1895" s="1"/>
      <c r="JS1895" s="1"/>
      <c r="JT1895" s="1"/>
      <c r="JU1895" s="1"/>
      <c r="JV1895" s="1"/>
      <c r="JW1895" s="1"/>
      <c r="JX1895" s="1"/>
      <c r="JY1895" s="3"/>
      <c r="JZ1895" s="1"/>
      <c r="KA1895" s="1"/>
      <c r="KB1895" s="1"/>
      <c r="KC1895" s="1"/>
      <c r="KD1895" s="1"/>
      <c r="KE1895" s="1"/>
    </row>
    <row r="1896" spans="1:291" x14ac:dyDescent="0.2">
      <c r="A1896" s="196"/>
      <c r="B1896" s="66"/>
      <c r="C1896" s="66"/>
      <c r="D1896" s="77"/>
      <c r="E1896" s="67"/>
      <c r="F1896" s="11"/>
      <c r="G1896" s="73"/>
      <c r="H1896" s="11"/>
      <c r="I1896" s="11"/>
      <c r="J1896" s="1"/>
      <c r="K1896" s="1"/>
      <c r="L1896" s="66"/>
      <c r="M1896" s="70"/>
      <c r="N1896" s="70"/>
      <c r="O1896" s="66"/>
      <c r="P1896" s="66"/>
      <c r="Q1896" s="74"/>
      <c r="R1896" s="75"/>
      <c r="S1896" s="66"/>
      <c r="T1896" s="10"/>
      <c r="U1896" s="74"/>
      <c r="V1896" s="74"/>
      <c r="W1896" s="70"/>
      <c r="X1896" s="66"/>
      <c r="Y1896" s="66"/>
      <c r="Z1896" s="67"/>
      <c r="AA1896" s="68"/>
      <c r="AB1896" s="11"/>
      <c r="AC1896" s="3"/>
      <c r="AD1896" s="1"/>
      <c r="AE1896" s="11"/>
      <c r="AF1896" s="5"/>
      <c r="AG1896" s="1"/>
      <c r="AH1896" s="1"/>
      <c r="AI1896" s="1"/>
      <c r="AJ1896" s="1"/>
      <c r="AK1896" s="10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5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5"/>
      <c r="HA1896" s="5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  <c r="IU1896" s="1"/>
      <c r="IV1896" s="1"/>
      <c r="IW1896" s="1"/>
      <c r="IX1896" s="1"/>
      <c r="IY1896" s="1"/>
      <c r="IZ1896" s="1"/>
      <c r="JA1896" s="1"/>
      <c r="JB1896" s="1"/>
      <c r="JC1896" s="1"/>
      <c r="JD1896" s="1"/>
      <c r="JE1896" s="1"/>
      <c r="JF1896" s="1"/>
      <c r="JG1896" s="1"/>
      <c r="JH1896" s="1"/>
      <c r="JI1896" s="1"/>
      <c r="JJ1896" s="1"/>
      <c r="JK1896" s="1"/>
      <c r="JL1896" s="1"/>
      <c r="JM1896" s="1"/>
      <c r="JN1896" s="1"/>
      <c r="JO1896" s="1"/>
      <c r="JP1896" s="1"/>
      <c r="JQ1896" s="1"/>
      <c r="JR1896" s="1"/>
      <c r="JS1896" s="1"/>
      <c r="JT1896" s="1"/>
      <c r="JU1896" s="1"/>
      <c r="JV1896" s="1"/>
      <c r="JW1896" s="1"/>
      <c r="JX1896" s="1"/>
      <c r="JY1896" s="3"/>
      <c r="JZ1896" s="1"/>
      <c r="KA1896" s="1"/>
      <c r="KB1896" s="1"/>
      <c r="KC1896" s="1"/>
      <c r="KD1896" s="1"/>
      <c r="KE1896" s="1"/>
    </row>
    <row r="1897" spans="1:291" x14ac:dyDescent="0.2">
      <c r="A1897" s="196"/>
      <c r="B1897" s="66"/>
      <c r="C1897" s="66"/>
      <c r="D1897" s="77"/>
      <c r="E1897" s="67"/>
      <c r="F1897" s="11"/>
      <c r="G1897" s="73"/>
      <c r="H1897" s="11"/>
      <c r="I1897" s="11"/>
      <c r="J1897" s="1"/>
      <c r="K1897" s="1"/>
      <c r="L1897" s="66"/>
      <c r="M1897" s="70"/>
      <c r="N1897" s="70"/>
      <c r="O1897" s="66"/>
      <c r="P1897" s="66"/>
      <c r="Q1897" s="74"/>
      <c r="R1897" s="75"/>
      <c r="S1897" s="66"/>
      <c r="T1897" s="10"/>
      <c r="U1897" s="74"/>
      <c r="V1897" s="74"/>
      <c r="W1897" s="70"/>
      <c r="X1897" s="66"/>
      <c r="Y1897" s="66"/>
      <c r="Z1897" s="67"/>
      <c r="AA1897" s="68"/>
      <c r="AB1897" s="11"/>
      <c r="AC1897" s="3"/>
      <c r="AD1897" s="1"/>
      <c r="AE1897" s="11"/>
      <c r="AF1897" s="5"/>
      <c r="AG1897" s="1"/>
      <c r="AH1897" s="1"/>
      <c r="AI1897" s="1"/>
      <c r="AJ1897" s="1"/>
      <c r="AK1897" s="10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5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5"/>
      <c r="HA1897" s="5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  <c r="JK1897" s="1"/>
      <c r="JL1897" s="1"/>
      <c r="JM1897" s="1"/>
      <c r="JN1897" s="1"/>
      <c r="JO1897" s="1"/>
      <c r="JP1897" s="1"/>
      <c r="JQ1897" s="1"/>
      <c r="JR1897" s="1"/>
      <c r="JS1897" s="1"/>
      <c r="JT1897" s="1"/>
      <c r="JU1897" s="1"/>
      <c r="JV1897" s="1"/>
      <c r="JW1897" s="1"/>
      <c r="JX1897" s="1"/>
      <c r="JY1897" s="3"/>
      <c r="JZ1897" s="1"/>
      <c r="KA1897" s="1"/>
      <c r="KB1897" s="1"/>
      <c r="KC1897" s="1"/>
      <c r="KD1897" s="1"/>
      <c r="KE1897" s="1"/>
    </row>
    <row r="1898" spans="1:291" x14ac:dyDescent="0.2">
      <c r="A1898" s="196"/>
      <c r="B1898" s="66"/>
      <c r="C1898" s="66"/>
      <c r="D1898" s="77"/>
      <c r="E1898" s="67"/>
      <c r="F1898" s="11"/>
      <c r="G1898" s="73"/>
      <c r="H1898" s="11"/>
      <c r="I1898" s="11"/>
      <c r="J1898" s="1"/>
      <c r="K1898" s="1"/>
      <c r="L1898" s="66"/>
      <c r="M1898" s="70"/>
      <c r="N1898" s="70"/>
      <c r="O1898" s="66"/>
      <c r="P1898" s="66"/>
      <c r="Q1898" s="74"/>
      <c r="R1898" s="75"/>
      <c r="S1898" s="66"/>
      <c r="T1898" s="10"/>
      <c r="U1898" s="74"/>
      <c r="V1898" s="74"/>
      <c r="W1898" s="70"/>
      <c r="X1898" s="66"/>
      <c r="Y1898" s="66"/>
      <c r="Z1898" s="67"/>
      <c r="AA1898" s="68"/>
      <c r="AB1898" s="11"/>
      <c r="AC1898" s="3"/>
      <c r="AD1898" s="1"/>
      <c r="AE1898" s="11"/>
      <c r="AF1898" s="5"/>
      <c r="AG1898" s="1"/>
      <c r="AH1898" s="1"/>
      <c r="AI1898" s="1"/>
      <c r="AJ1898" s="1"/>
      <c r="AK1898" s="10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5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5"/>
      <c r="HA1898" s="5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  <c r="IU1898" s="1"/>
      <c r="IV1898" s="1"/>
      <c r="IW1898" s="1"/>
      <c r="IX1898" s="1"/>
      <c r="IY1898" s="1"/>
      <c r="IZ1898" s="1"/>
      <c r="JA1898" s="1"/>
      <c r="JB1898" s="1"/>
      <c r="JC1898" s="1"/>
      <c r="JD1898" s="1"/>
      <c r="JE1898" s="1"/>
      <c r="JF1898" s="1"/>
      <c r="JG1898" s="1"/>
      <c r="JH1898" s="1"/>
      <c r="JI1898" s="1"/>
      <c r="JJ1898" s="1"/>
      <c r="JK1898" s="1"/>
      <c r="JL1898" s="1"/>
      <c r="JM1898" s="1"/>
      <c r="JN1898" s="1"/>
      <c r="JO1898" s="1"/>
      <c r="JP1898" s="1"/>
      <c r="JQ1898" s="1"/>
      <c r="JR1898" s="1"/>
      <c r="JS1898" s="1"/>
      <c r="JT1898" s="1"/>
      <c r="JU1898" s="1"/>
      <c r="JV1898" s="1"/>
      <c r="JW1898" s="1"/>
      <c r="JX1898" s="1"/>
      <c r="JY1898" s="3"/>
      <c r="JZ1898" s="1"/>
      <c r="KA1898" s="1"/>
      <c r="KB1898" s="1"/>
      <c r="KC1898" s="1"/>
      <c r="KD1898" s="1"/>
      <c r="KE1898" s="1"/>
    </row>
    <row r="1899" spans="1:291" x14ac:dyDescent="0.2">
      <c r="A1899" s="196"/>
      <c r="B1899" s="66"/>
      <c r="C1899" s="66"/>
      <c r="D1899" s="77"/>
      <c r="E1899" s="67"/>
      <c r="F1899" s="11"/>
      <c r="G1899" s="73"/>
      <c r="H1899" s="11"/>
      <c r="I1899" s="11"/>
      <c r="J1899" s="1"/>
      <c r="K1899" s="1"/>
      <c r="L1899" s="66"/>
      <c r="M1899" s="70"/>
      <c r="N1899" s="70"/>
      <c r="O1899" s="66"/>
      <c r="P1899" s="66"/>
      <c r="Q1899" s="74"/>
      <c r="R1899" s="75"/>
      <c r="S1899" s="66"/>
      <c r="T1899" s="10"/>
      <c r="U1899" s="74"/>
      <c r="V1899" s="74"/>
      <c r="W1899" s="70"/>
      <c r="X1899" s="66"/>
      <c r="Y1899" s="66"/>
      <c r="Z1899" s="67"/>
      <c r="AA1899" s="68"/>
      <c r="AB1899" s="11"/>
      <c r="AC1899" s="3"/>
      <c r="AD1899" s="1"/>
      <c r="AE1899" s="11"/>
      <c r="AF1899" s="5"/>
      <c r="AG1899" s="1"/>
      <c r="AH1899" s="1"/>
      <c r="AI1899" s="1"/>
      <c r="AJ1899" s="1"/>
      <c r="AK1899" s="10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5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5"/>
      <c r="HA1899" s="5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  <c r="IR1899" s="1"/>
      <c r="IS1899" s="1"/>
      <c r="IT1899" s="1"/>
      <c r="IU1899" s="1"/>
      <c r="IV1899" s="1"/>
      <c r="IW1899" s="1"/>
      <c r="IX1899" s="1"/>
      <c r="IY1899" s="1"/>
      <c r="IZ1899" s="1"/>
      <c r="JA1899" s="1"/>
      <c r="JB1899" s="1"/>
      <c r="JC1899" s="1"/>
      <c r="JD1899" s="1"/>
      <c r="JE1899" s="1"/>
      <c r="JF1899" s="1"/>
      <c r="JG1899" s="1"/>
      <c r="JH1899" s="1"/>
      <c r="JI1899" s="1"/>
      <c r="JJ1899" s="1"/>
      <c r="JK1899" s="1"/>
      <c r="JL1899" s="1"/>
      <c r="JM1899" s="1"/>
      <c r="JN1899" s="1"/>
      <c r="JO1899" s="1"/>
      <c r="JP1899" s="1"/>
      <c r="JQ1899" s="1"/>
      <c r="JR1899" s="1"/>
      <c r="JS1899" s="1"/>
      <c r="JT1899" s="1"/>
      <c r="JU1899" s="1"/>
      <c r="JV1899" s="1"/>
      <c r="JW1899" s="1"/>
      <c r="JX1899" s="1"/>
      <c r="JY1899" s="3"/>
      <c r="JZ1899" s="1"/>
      <c r="KA1899" s="1"/>
      <c r="KB1899" s="1"/>
      <c r="KC1899" s="1"/>
      <c r="KD1899" s="1"/>
      <c r="KE1899" s="1"/>
    </row>
    <row r="1900" spans="1:291" x14ac:dyDescent="0.2">
      <c r="A1900" s="196"/>
      <c r="B1900" s="66"/>
      <c r="C1900" s="66"/>
      <c r="D1900" s="77"/>
      <c r="E1900" s="67"/>
      <c r="F1900" s="11"/>
      <c r="G1900" s="73"/>
      <c r="H1900" s="11"/>
      <c r="I1900" s="11"/>
      <c r="J1900" s="1"/>
      <c r="K1900" s="1"/>
      <c r="L1900" s="66"/>
      <c r="M1900" s="70"/>
      <c r="N1900" s="70"/>
      <c r="O1900" s="66"/>
      <c r="P1900" s="66"/>
      <c r="Q1900" s="74"/>
      <c r="R1900" s="75"/>
      <c r="S1900" s="66"/>
      <c r="T1900" s="10"/>
      <c r="U1900" s="74"/>
      <c r="V1900" s="74"/>
      <c r="W1900" s="70"/>
      <c r="X1900" s="66"/>
      <c r="Y1900" s="66"/>
      <c r="Z1900" s="67"/>
      <c r="AA1900" s="68"/>
      <c r="AB1900" s="11"/>
      <c r="AC1900" s="3"/>
      <c r="AD1900" s="1"/>
      <c r="AE1900" s="11"/>
      <c r="AF1900" s="5"/>
      <c r="AG1900" s="1"/>
      <c r="AH1900" s="1"/>
      <c r="AI1900" s="1"/>
      <c r="AJ1900" s="1"/>
      <c r="AK1900" s="10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5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5"/>
      <c r="HA1900" s="5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  <c r="IR1900" s="1"/>
      <c r="IS1900" s="1"/>
      <c r="IT1900" s="1"/>
      <c r="IU1900" s="1"/>
      <c r="IV1900" s="1"/>
      <c r="IW1900" s="1"/>
      <c r="IX1900" s="1"/>
      <c r="IY1900" s="1"/>
      <c r="IZ1900" s="1"/>
      <c r="JA1900" s="1"/>
      <c r="JB1900" s="1"/>
      <c r="JC1900" s="1"/>
      <c r="JD1900" s="1"/>
      <c r="JE1900" s="1"/>
      <c r="JF1900" s="1"/>
      <c r="JG1900" s="1"/>
      <c r="JH1900" s="1"/>
      <c r="JI1900" s="1"/>
      <c r="JJ1900" s="1"/>
      <c r="JK1900" s="1"/>
      <c r="JL1900" s="1"/>
      <c r="JM1900" s="1"/>
      <c r="JN1900" s="1"/>
      <c r="JO1900" s="1"/>
      <c r="JP1900" s="1"/>
      <c r="JQ1900" s="1"/>
      <c r="JR1900" s="1"/>
      <c r="JS1900" s="1"/>
      <c r="JT1900" s="1"/>
      <c r="JU1900" s="1"/>
      <c r="JV1900" s="1"/>
      <c r="JW1900" s="1"/>
      <c r="JX1900" s="1"/>
      <c r="JY1900" s="3"/>
      <c r="JZ1900" s="1"/>
      <c r="KA1900" s="1"/>
      <c r="KB1900" s="1"/>
      <c r="KC1900" s="1"/>
      <c r="KD1900" s="1"/>
      <c r="KE1900" s="1"/>
    </row>
    <row r="1901" spans="1:291" x14ac:dyDescent="0.2">
      <c r="A1901" s="196"/>
      <c r="B1901" s="66"/>
      <c r="C1901" s="66"/>
      <c r="D1901" s="77"/>
      <c r="E1901" s="67"/>
      <c r="F1901" s="11"/>
      <c r="G1901" s="73"/>
      <c r="H1901" s="11"/>
      <c r="I1901" s="11"/>
      <c r="J1901" s="1"/>
      <c r="K1901" s="1"/>
      <c r="L1901" s="66"/>
      <c r="M1901" s="70"/>
      <c r="N1901" s="70"/>
      <c r="O1901" s="66"/>
      <c r="P1901" s="66"/>
      <c r="Q1901" s="74"/>
      <c r="R1901" s="75"/>
      <c r="S1901" s="66"/>
      <c r="T1901" s="10"/>
      <c r="U1901" s="74"/>
      <c r="V1901" s="74"/>
      <c r="W1901" s="70"/>
      <c r="X1901" s="66"/>
      <c r="Y1901" s="66"/>
      <c r="Z1901" s="67"/>
      <c r="AA1901" s="68"/>
      <c r="AB1901" s="11"/>
      <c r="AC1901" s="3"/>
      <c r="AD1901" s="1"/>
      <c r="AE1901" s="11"/>
      <c r="AF1901" s="5"/>
      <c r="AG1901" s="1"/>
      <c r="AH1901" s="1"/>
      <c r="AI1901" s="1"/>
      <c r="AJ1901" s="1"/>
      <c r="AK1901" s="10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5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5"/>
      <c r="HA1901" s="5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  <c r="IT1901" s="1"/>
      <c r="IU1901" s="1"/>
      <c r="IV1901" s="1"/>
      <c r="IW1901" s="1"/>
      <c r="IX1901" s="1"/>
      <c r="IY1901" s="1"/>
      <c r="IZ1901" s="1"/>
      <c r="JA1901" s="1"/>
      <c r="JB1901" s="1"/>
      <c r="JC1901" s="1"/>
      <c r="JD1901" s="1"/>
      <c r="JE1901" s="1"/>
      <c r="JF1901" s="1"/>
      <c r="JG1901" s="1"/>
      <c r="JH1901" s="1"/>
      <c r="JI1901" s="1"/>
      <c r="JJ1901" s="1"/>
      <c r="JK1901" s="1"/>
      <c r="JL1901" s="1"/>
      <c r="JM1901" s="1"/>
      <c r="JN1901" s="1"/>
      <c r="JO1901" s="1"/>
      <c r="JP1901" s="1"/>
      <c r="JQ1901" s="1"/>
      <c r="JR1901" s="1"/>
      <c r="JS1901" s="1"/>
      <c r="JT1901" s="1"/>
      <c r="JU1901" s="1"/>
      <c r="JV1901" s="1"/>
      <c r="JW1901" s="1"/>
      <c r="JX1901" s="1"/>
      <c r="JY1901" s="3"/>
      <c r="JZ1901" s="1"/>
      <c r="KA1901" s="1"/>
      <c r="KB1901" s="1"/>
      <c r="KC1901" s="1"/>
      <c r="KD1901" s="1"/>
      <c r="KE1901" s="1"/>
    </row>
    <row r="1902" spans="1:291" x14ac:dyDescent="0.2">
      <c r="A1902" s="196"/>
      <c r="B1902" s="66"/>
      <c r="C1902" s="66"/>
      <c r="D1902" s="77"/>
      <c r="E1902" s="67"/>
      <c r="F1902" s="11"/>
      <c r="G1902" s="73"/>
      <c r="H1902" s="11"/>
      <c r="I1902" s="11"/>
      <c r="J1902" s="1"/>
      <c r="K1902" s="1"/>
      <c r="L1902" s="66"/>
      <c r="M1902" s="70"/>
      <c r="N1902" s="70"/>
      <c r="O1902" s="66"/>
      <c r="P1902" s="66"/>
      <c r="Q1902" s="74"/>
      <c r="R1902" s="75"/>
      <c r="S1902" s="66"/>
      <c r="T1902" s="10"/>
      <c r="U1902" s="74"/>
      <c r="V1902" s="74"/>
      <c r="W1902" s="70"/>
      <c r="X1902" s="66"/>
      <c r="Y1902" s="66"/>
      <c r="Z1902" s="67"/>
      <c r="AA1902" s="68"/>
      <c r="AB1902" s="11"/>
      <c r="AC1902" s="3"/>
      <c r="AD1902" s="1"/>
      <c r="AE1902" s="11"/>
      <c r="AF1902" s="5"/>
      <c r="AG1902" s="1"/>
      <c r="AH1902" s="1"/>
      <c r="AI1902" s="1"/>
      <c r="AJ1902" s="1"/>
      <c r="AK1902" s="10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5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5"/>
      <c r="HA1902" s="5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  <c r="IT1902" s="1"/>
      <c r="IU1902" s="1"/>
      <c r="IV1902" s="1"/>
      <c r="IW1902" s="1"/>
      <c r="IX1902" s="1"/>
      <c r="IY1902" s="1"/>
      <c r="IZ1902" s="1"/>
      <c r="JA1902" s="1"/>
      <c r="JB1902" s="1"/>
      <c r="JC1902" s="1"/>
      <c r="JD1902" s="1"/>
      <c r="JE1902" s="1"/>
      <c r="JF1902" s="1"/>
      <c r="JG1902" s="1"/>
      <c r="JH1902" s="1"/>
      <c r="JI1902" s="1"/>
      <c r="JJ1902" s="1"/>
      <c r="JK1902" s="1"/>
      <c r="JL1902" s="1"/>
      <c r="JM1902" s="1"/>
      <c r="JN1902" s="1"/>
      <c r="JO1902" s="1"/>
      <c r="JP1902" s="1"/>
      <c r="JQ1902" s="1"/>
      <c r="JR1902" s="1"/>
      <c r="JS1902" s="1"/>
      <c r="JT1902" s="1"/>
      <c r="JU1902" s="1"/>
      <c r="JV1902" s="1"/>
      <c r="JW1902" s="1"/>
      <c r="JX1902" s="1"/>
      <c r="JY1902" s="3"/>
      <c r="JZ1902" s="1"/>
      <c r="KA1902" s="1"/>
      <c r="KB1902" s="1"/>
      <c r="KC1902" s="1"/>
      <c r="KD1902" s="1"/>
      <c r="KE1902" s="1"/>
    </row>
    <row r="1903" spans="1:291" x14ac:dyDescent="0.2">
      <c r="A1903" s="196"/>
      <c r="B1903" s="66"/>
      <c r="C1903" s="66"/>
      <c r="D1903" s="77"/>
      <c r="E1903" s="67"/>
      <c r="F1903" s="11"/>
      <c r="G1903" s="73"/>
      <c r="H1903" s="11"/>
      <c r="I1903" s="11"/>
      <c r="J1903" s="1"/>
      <c r="K1903" s="1"/>
      <c r="L1903" s="66"/>
      <c r="M1903" s="70"/>
      <c r="N1903" s="70"/>
      <c r="O1903" s="66"/>
      <c r="P1903" s="66"/>
      <c r="Q1903" s="74"/>
      <c r="R1903" s="75"/>
      <c r="S1903" s="66"/>
      <c r="T1903" s="10"/>
      <c r="U1903" s="74"/>
      <c r="V1903" s="74"/>
      <c r="W1903" s="70"/>
      <c r="X1903" s="66"/>
      <c r="Y1903" s="66"/>
      <c r="Z1903" s="67"/>
      <c r="AA1903" s="68"/>
      <c r="AB1903" s="11"/>
      <c r="AC1903" s="3"/>
      <c r="AD1903" s="1"/>
      <c r="AE1903" s="11"/>
      <c r="AF1903" s="5"/>
      <c r="AG1903" s="1"/>
      <c r="AH1903" s="1"/>
      <c r="AI1903" s="1"/>
      <c r="AJ1903" s="1"/>
      <c r="AK1903" s="10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5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5"/>
      <c r="HA1903" s="5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  <c r="IT1903" s="1"/>
      <c r="IU1903" s="1"/>
      <c r="IV1903" s="1"/>
      <c r="IW1903" s="1"/>
      <c r="IX1903" s="1"/>
      <c r="IY1903" s="1"/>
      <c r="IZ1903" s="1"/>
      <c r="JA1903" s="1"/>
      <c r="JB1903" s="1"/>
      <c r="JC1903" s="1"/>
      <c r="JD1903" s="1"/>
      <c r="JE1903" s="1"/>
      <c r="JF1903" s="1"/>
      <c r="JG1903" s="1"/>
      <c r="JH1903" s="1"/>
      <c r="JI1903" s="1"/>
      <c r="JJ1903" s="1"/>
      <c r="JK1903" s="1"/>
      <c r="JL1903" s="1"/>
      <c r="JM1903" s="1"/>
      <c r="JN1903" s="1"/>
      <c r="JO1903" s="1"/>
      <c r="JP1903" s="1"/>
      <c r="JQ1903" s="1"/>
      <c r="JR1903" s="1"/>
      <c r="JS1903" s="1"/>
      <c r="JT1903" s="1"/>
      <c r="JU1903" s="1"/>
      <c r="JV1903" s="1"/>
      <c r="JW1903" s="1"/>
      <c r="JX1903" s="1"/>
      <c r="JY1903" s="3"/>
      <c r="JZ1903" s="1"/>
      <c r="KA1903" s="1"/>
      <c r="KB1903" s="1"/>
      <c r="KC1903" s="1"/>
      <c r="KD1903" s="1"/>
      <c r="KE1903" s="1"/>
    </row>
    <row r="1904" spans="1:291" x14ac:dyDescent="0.2">
      <c r="A1904" s="196"/>
      <c r="B1904" s="66"/>
      <c r="C1904" s="66"/>
      <c r="D1904" s="77"/>
      <c r="E1904" s="67"/>
      <c r="F1904" s="11"/>
      <c r="G1904" s="73"/>
      <c r="H1904" s="11"/>
      <c r="I1904" s="11"/>
      <c r="J1904" s="1"/>
      <c r="K1904" s="1"/>
      <c r="L1904" s="66"/>
      <c r="M1904" s="70"/>
      <c r="N1904" s="70"/>
      <c r="O1904" s="66"/>
      <c r="P1904" s="66"/>
      <c r="Q1904" s="74"/>
      <c r="R1904" s="75"/>
      <c r="S1904" s="66"/>
      <c r="T1904" s="10"/>
      <c r="U1904" s="74"/>
      <c r="V1904" s="74"/>
      <c r="W1904" s="70"/>
      <c r="X1904" s="66"/>
      <c r="Y1904" s="66"/>
      <c r="Z1904" s="67"/>
      <c r="AA1904" s="68"/>
      <c r="AB1904" s="11"/>
      <c r="AC1904" s="3"/>
      <c r="AD1904" s="1"/>
      <c r="AE1904" s="11"/>
      <c r="AF1904" s="5"/>
      <c r="AG1904" s="1"/>
      <c r="AH1904" s="1"/>
      <c r="AI1904" s="1"/>
      <c r="AJ1904" s="1"/>
      <c r="AK1904" s="10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5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5"/>
      <c r="HA1904" s="5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  <c r="IT1904" s="1"/>
      <c r="IU1904" s="1"/>
      <c r="IV1904" s="1"/>
      <c r="IW1904" s="1"/>
      <c r="IX1904" s="1"/>
      <c r="IY1904" s="1"/>
      <c r="IZ1904" s="1"/>
      <c r="JA1904" s="1"/>
      <c r="JB1904" s="1"/>
      <c r="JC1904" s="1"/>
      <c r="JD1904" s="1"/>
      <c r="JE1904" s="1"/>
      <c r="JF1904" s="1"/>
      <c r="JG1904" s="1"/>
      <c r="JH1904" s="1"/>
      <c r="JI1904" s="1"/>
      <c r="JJ1904" s="1"/>
      <c r="JK1904" s="1"/>
      <c r="JL1904" s="1"/>
      <c r="JM1904" s="1"/>
      <c r="JN1904" s="1"/>
      <c r="JO1904" s="1"/>
      <c r="JP1904" s="1"/>
      <c r="JQ1904" s="1"/>
      <c r="JR1904" s="1"/>
      <c r="JS1904" s="1"/>
      <c r="JT1904" s="1"/>
      <c r="JU1904" s="1"/>
      <c r="JV1904" s="1"/>
      <c r="JW1904" s="1"/>
      <c r="JX1904" s="1"/>
      <c r="JY1904" s="3"/>
      <c r="JZ1904" s="1"/>
      <c r="KA1904" s="1"/>
      <c r="KB1904" s="1"/>
      <c r="KC1904" s="1"/>
      <c r="KD1904" s="1"/>
      <c r="KE1904" s="1"/>
    </row>
    <row r="1905" spans="1:291" x14ac:dyDescent="0.2">
      <c r="A1905" s="196"/>
      <c r="B1905" s="66"/>
      <c r="C1905" s="66"/>
      <c r="D1905" s="77"/>
      <c r="E1905" s="67"/>
      <c r="F1905" s="11"/>
      <c r="G1905" s="73"/>
      <c r="H1905" s="11"/>
      <c r="I1905" s="11"/>
      <c r="J1905" s="1"/>
      <c r="K1905" s="1"/>
      <c r="L1905" s="66"/>
      <c r="M1905" s="70"/>
      <c r="N1905" s="70"/>
      <c r="O1905" s="66"/>
      <c r="P1905" s="66"/>
      <c r="Q1905" s="74"/>
      <c r="R1905" s="75"/>
      <c r="S1905" s="66"/>
      <c r="T1905" s="10"/>
      <c r="U1905" s="74"/>
      <c r="V1905" s="74"/>
      <c r="W1905" s="70"/>
      <c r="X1905" s="66"/>
      <c r="Y1905" s="66"/>
      <c r="Z1905" s="67"/>
      <c r="AA1905" s="68"/>
      <c r="AB1905" s="11"/>
      <c r="AC1905" s="3"/>
      <c r="AD1905" s="1"/>
      <c r="AE1905" s="11"/>
      <c r="AF1905" s="5"/>
      <c r="AG1905" s="1"/>
      <c r="AH1905" s="1"/>
      <c r="AI1905" s="1"/>
      <c r="AJ1905" s="1"/>
      <c r="AK1905" s="10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5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5"/>
      <c r="HA1905" s="5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  <c r="IT1905" s="1"/>
      <c r="IU1905" s="1"/>
      <c r="IV1905" s="1"/>
      <c r="IW1905" s="1"/>
      <c r="IX1905" s="1"/>
      <c r="IY1905" s="1"/>
      <c r="IZ1905" s="1"/>
      <c r="JA1905" s="1"/>
      <c r="JB1905" s="1"/>
      <c r="JC1905" s="1"/>
      <c r="JD1905" s="1"/>
      <c r="JE1905" s="1"/>
      <c r="JF1905" s="1"/>
      <c r="JG1905" s="1"/>
      <c r="JH1905" s="1"/>
      <c r="JI1905" s="1"/>
      <c r="JJ1905" s="1"/>
      <c r="JK1905" s="1"/>
      <c r="JL1905" s="1"/>
      <c r="JM1905" s="1"/>
      <c r="JN1905" s="1"/>
      <c r="JO1905" s="1"/>
      <c r="JP1905" s="1"/>
      <c r="JQ1905" s="1"/>
      <c r="JR1905" s="1"/>
      <c r="JS1905" s="1"/>
      <c r="JT1905" s="1"/>
      <c r="JU1905" s="1"/>
      <c r="JV1905" s="1"/>
      <c r="JW1905" s="1"/>
      <c r="JX1905" s="1"/>
      <c r="JY1905" s="3"/>
      <c r="JZ1905" s="1"/>
      <c r="KA1905" s="1"/>
      <c r="KB1905" s="1"/>
      <c r="KC1905" s="1"/>
      <c r="KD1905" s="1"/>
      <c r="KE1905" s="1"/>
    </row>
    <row r="1906" spans="1:291" x14ac:dyDescent="0.2">
      <c r="A1906" s="196"/>
      <c r="B1906" s="66"/>
      <c r="C1906" s="66"/>
      <c r="D1906" s="77"/>
      <c r="E1906" s="67"/>
      <c r="F1906" s="11"/>
      <c r="G1906" s="73"/>
      <c r="H1906" s="11"/>
      <c r="I1906" s="11"/>
      <c r="J1906" s="1"/>
      <c r="K1906" s="1"/>
      <c r="L1906" s="66"/>
      <c r="M1906" s="70"/>
      <c r="N1906" s="70"/>
      <c r="O1906" s="66"/>
      <c r="P1906" s="66"/>
      <c r="Q1906" s="74"/>
      <c r="R1906" s="75"/>
      <c r="S1906" s="66"/>
      <c r="T1906" s="10"/>
      <c r="U1906" s="74"/>
      <c r="V1906" s="74"/>
      <c r="W1906" s="70"/>
      <c r="X1906" s="66"/>
      <c r="Y1906" s="66"/>
      <c r="Z1906" s="67"/>
      <c r="AA1906" s="68"/>
      <c r="AB1906" s="11"/>
      <c r="AC1906" s="3"/>
      <c r="AD1906" s="1"/>
      <c r="AE1906" s="11"/>
      <c r="AF1906" s="5"/>
      <c r="AG1906" s="1"/>
      <c r="AH1906" s="1"/>
      <c r="AI1906" s="1"/>
      <c r="AJ1906" s="1"/>
      <c r="AK1906" s="10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5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5"/>
      <c r="HA1906" s="5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  <c r="IT1906" s="1"/>
      <c r="IU1906" s="1"/>
      <c r="IV1906" s="1"/>
      <c r="IW1906" s="1"/>
      <c r="IX1906" s="1"/>
      <c r="IY1906" s="1"/>
      <c r="IZ1906" s="1"/>
      <c r="JA1906" s="1"/>
      <c r="JB1906" s="1"/>
      <c r="JC1906" s="1"/>
      <c r="JD1906" s="1"/>
      <c r="JE1906" s="1"/>
      <c r="JF1906" s="1"/>
      <c r="JG1906" s="1"/>
      <c r="JH1906" s="1"/>
      <c r="JI1906" s="1"/>
      <c r="JJ1906" s="1"/>
      <c r="JK1906" s="1"/>
      <c r="JL1906" s="1"/>
      <c r="JM1906" s="1"/>
      <c r="JN1906" s="1"/>
      <c r="JO1906" s="1"/>
      <c r="JP1906" s="1"/>
      <c r="JQ1906" s="1"/>
      <c r="JR1906" s="1"/>
      <c r="JS1906" s="1"/>
      <c r="JT1906" s="1"/>
      <c r="JU1906" s="1"/>
      <c r="JV1906" s="1"/>
      <c r="JW1906" s="1"/>
      <c r="JX1906" s="1"/>
      <c r="JY1906" s="3"/>
      <c r="JZ1906" s="1"/>
      <c r="KA1906" s="1"/>
      <c r="KB1906" s="1"/>
      <c r="KC1906" s="1"/>
      <c r="KD1906" s="1"/>
      <c r="KE1906" s="1"/>
    </row>
    <row r="1907" spans="1:291" x14ac:dyDescent="0.2">
      <c r="A1907" s="196"/>
      <c r="B1907" s="66"/>
      <c r="C1907" s="66"/>
      <c r="D1907" s="77"/>
      <c r="E1907" s="67"/>
      <c r="F1907" s="11"/>
      <c r="G1907" s="73"/>
      <c r="H1907" s="11"/>
      <c r="I1907" s="11"/>
      <c r="J1907" s="1"/>
      <c r="K1907" s="1"/>
      <c r="L1907" s="66"/>
      <c r="M1907" s="70"/>
      <c r="N1907" s="70"/>
      <c r="O1907" s="66"/>
      <c r="P1907" s="66"/>
      <c r="Q1907" s="74"/>
      <c r="R1907" s="75"/>
      <c r="S1907" s="66"/>
      <c r="T1907" s="10"/>
      <c r="U1907" s="74"/>
      <c r="V1907" s="74"/>
      <c r="W1907" s="70"/>
      <c r="X1907" s="66"/>
      <c r="Y1907" s="66"/>
      <c r="Z1907" s="67"/>
      <c r="AA1907" s="68"/>
      <c r="AB1907" s="11"/>
      <c r="AC1907" s="3"/>
      <c r="AD1907" s="1"/>
      <c r="AE1907" s="11"/>
      <c r="AF1907" s="5"/>
      <c r="AG1907" s="1"/>
      <c r="AH1907" s="1"/>
      <c r="AI1907" s="1"/>
      <c r="AJ1907" s="1"/>
      <c r="AK1907" s="10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5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5"/>
      <c r="HA1907" s="5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  <c r="IR1907" s="1"/>
      <c r="IS1907" s="1"/>
      <c r="IT1907" s="1"/>
      <c r="IU1907" s="1"/>
      <c r="IV1907" s="1"/>
      <c r="IW1907" s="1"/>
      <c r="IX1907" s="1"/>
      <c r="IY1907" s="1"/>
      <c r="IZ1907" s="1"/>
      <c r="JA1907" s="1"/>
      <c r="JB1907" s="1"/>
      <c r="JC1907" s="1"/>
      <c r="JD1907" s="1"/>
      <c r="JE1907" s="1"/>
      <c r="JF1907" s="1"/>
      <c r="JG1907" s="1"/>
      <c r="JH1907" s="1"/>
      <c r="JI1907" s="1"/>
      <c r="JJ1907" s="1"/>
      <c r="JK1907" s="1"/>
      <c r="JL1907" s="1"/>
      <c r="JM1907" s="1"/>
      <c r="JN1907" s="1"/>
      <c r="JO1907" s="1"/>
      <c r="JP1907" s="1"/>
      <c r="JQ1907" s="1"/>
      <c r="JR1907" s="1"/>
      <c r="JS1907" s="1"/>
      <c r="JT1907" s="1"/>
      <c r="JU1907" s="1"/>
      <c r="JV1907" s="1"/>
      <c r="JW1907" s="1"/>
      <c r="JX1907" s="1"/>
      <c r="JY1907" s="3"/>
      <c r="JZ1907" s="1"/>
      <c r="KA1907" s="1"/>
      <c r="KB1907" s="1"/>
      <c r="KC1907" s="1"/>
      <c r="KD1907" s="1"/>
      <c r="KE1907" s="1"/>
    </row>
    <row r="1908" spans="1:291" x14ac:dyDescent="0.2">
      <c r="A1908" s="196"/>
      <c r="B1908" s="66"/>
      <c r="C1908" s="66"/>
      <c r="D1908" s="77"/>
      <c r="E1908" s="67"/>
      <c r="F1908" s="11"/>
      <c r="G1908" s="73"/>
      <c r="H1908" s="11"/>
      <c r="I1908" s="11"/>
      <c r="J1908" s="1"/>
      <c r="K1908" s="1"/>
      <c r="L1908" s="66"/>
      <c r="M1908" s="70"/>
      <c r="N1908" s="70"/>
      <c r="O1908" s="66"/>
      <c r="P1908" s="66"/>
      <c r="Q1908" s="74"/>
      <c r="R1908" s="75"/>
      <c r="S1908" s="66"/>
      <c r="T1908" s="10"/>
      <c r="U1908" s="74"/>
      <c r="V1908" s="74"/>
      <c r="W1908" s="70"/>
      <c r="X1908" s="66"/>
      <c r="Y1908" s="66"/>
      <c r="Z1908" s="67"/>
      <c r="AA1908" s="68"/>
      <c r="AB1908" s="11"/>
      <c r="AC1908" s="3"/>
      <c r="AD1908" s="1"/>
      <c r="AE1908" s="11"/>
      <c r="AF1908" s="5"/>
      <c r="AG1908" s="1"/>
      <c r="AH1908" s="1"/>
      <c r="AI1908" s="1"/>
      <c r="AJ1908" s="1"/>
      <c r="AK1908" s="10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5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5"/>
      <c r="HA1908" s="5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  <c r="IT1908" s="1"/>
      <c r="IU1908" s="1"/>
      <c r="IV1908" s="1"/>
      <c r="IW1908" s="1"/>
      <c r="IX1908" s="1"/>
      <c r="IY1908" s="1"/>
      <c r="IZ1908" s="1"/>
      <c r="JA1908" s="1"/>
      <c r="JB1908" s="1"/>
      <c r="JC1908" s="1"/>
      <c r="JD1908" s="1"/>
      <c r="JE1908" s="1"/>
      <c r="JF1908" s="1"/>
      <c r="JG1908" s="1"/>
      <c r="JH1908" s="1"/>
      <c r="JI1908" s="1"/>
      <c r="JJ1908" s="1"/>
      <c r="JK1908" s="1"/>
      <c r="JL1908" s="1"/>
      <c r="JM1908" s="1"/>
      <c r="JN1908" s="1"/>
      <c r="JO1908" s="1"/>
      <c r="JP1908" s="1"/>
      <c r="JQ1908" s="1"/>
      <c r="JR1908" s="1"/>
      <c r="JS1908" s="1"/>
      <c r="JT1908" s="1"/>
      <c r="JU1908" s="1"/>
      <c r="JV1908" s="1"/>
      <c r="JW1908" s="1"/>
      <c r="JX1908" s="1"/>
      <c r="JY1908" s="3"/>
      <c r="JZ1908" s="1"/>
      <c r="KA1908" s="1"/>
      <c r="KB1908" s="1"/>
      <c r="KC1908" s="1"/>
      <c r="KD1908" s="1"/>
      <c r="KE1908" s="1"/>
    </row>
    <row r="1909" spans="1:291" x14ac:dyDescent="0.2">
      <c r="A1909" s="196"/>
      <c r="B1909" s="66"/>
      <c r="C1909" s="66"/>
      <c r="D1909" s="77"/>
      <c r="E1909" s="67"/>
      <c r="F1909" s="11"/>
      <c r="G1909" s="73"/>
      <c r="H1909" s="11"/>
      <c r="I1909" s="11"/>
      <c r="J1909" s="1"/>
      <c r="K1909" s="1"/>
      <c r="L1909" s="66"/>
      <c r="M1909" s="70"/>
      <c r="N1909" s="70"/>
      <c r="O1909" s="66"/>
      <c r="P1909" s="66"/>
      <c r="Q1909" s="74"/>
      <c r="R1909" s="75"/>
      <c r="S1909" s="66"/>
      <c r="T1909" s="10"/>
      <c r="U1909" s="74"/>
      <c r="V1909" s="74"/>
      <c r="W1909" s="70"/>
      <c r="X1909" s="66"/>
      <c r="Y1909" s="66"/>
      <c r="Z1909" s="67"/>
      <c r="AA1909" s="68"/>
      <c r="AB1909" s="11"/>
      <c r="AC1909" s="3"/>
      <c r="AD1909" s="1"/>
      <c r="AE1909" s="11"/>
      <c r="AF1909" s="5"/>
      <c r="AG1909" s="1"/>
      <c r="AH1909" s="1"/>
      <c r="AI1909" s="1"/>
      <c r="AJ1909" s="1"/>
      <c r="AK1909" s="10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5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5"/>
      <c r="HA1909" s="5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  <c r="IT1909" s="1"/>
      <c r="IU1909" s="1"/>
      <c r="IV1909" s="1"/>
      <c r="IW1909" s="1"/>
      <c r="IX1909" s="1"/>
      <c r="IY1909" s="1"/>
      <c r="IZ1909" s="1"/>
      <c r="JA1909" s="1"/>
      <c r="JB1909" s="1"/>
      <c r="JC1909" s="1"/>
      <c r="JD1909" s="1"/>
      <c r="JE1909" s="1"/>
      <c r="JF1909" s="1"/>
      <c r="JG1909" s="1"/>
      <c r="JH1909" s="1"/>
      <c r="JI1909" s="1"/>
      <c r="JJ1909" s="1"/>
      <c r="JK1909" s="1"/>
      <c r="JL1909" s="1"/>
      <c r="JM1909" s="1"/>
      <c r="JN1909" s="1"/>
      <c r="JO1909" s="1"/>
      <c r="JP1909" s="1"/>
      <c r="JQ1909" s="1"/>
      <c r="JR1909" s="1"/>
      <c r="JS1909" s="1"/>
      <c r="JT1909" s="1"/>
      <c r="JU1909" s="1"/>
      <c r="JV1909" s="1"/>
      <c r="JW1909" s="1"/>
      <c r="JX1909" s="1"/>
      <c r="JY1909" s="3"/>
      <c r="JZ1909" s="1"/>
      <c r="KA1909" s="1"/>
      <c r="KB1909" s="1"/>
      <c r="KC1909" s="1"/>
      <c r="KD1909" s="1"/>
      <c r="KE1909" s="1"/>
    </row>
    <row r="1910" spans="1:291" x14ac:dyDescent="0.2">
      <c r="A1910" s="196"/>
      <c r="B1910" s="66"/>
      <c r="C1910" s="66"/>
      <c r="D1910" s="77"/>
      <c r="E1910" s="67"/>
      <c r="F1910" s="11"/>
      <c r="G1910" s="73"/>
      <c r="H1910" s="11"/>
      <c r="I1910" s="11"/>
      <c r="J1910" s="1"/>
      <c r="K1910" s="1"/>
      <c r="L1910" s="66"/>
      <c r="M1910" s="70"/>
      <c r="N1910" s="70"/>
      <c r="O1910" s="66"/>
      <c r="P1910" s="66"/>
      <c r="Q1910" s="74"/>
      <c r="R1910" s="75"/>
      <c r="S1910" s="66"/>
      <c r="T1910" s="10"/>
      <c r="U1910" s="74"/>
      <c r="V1910" s="74"/>
      <c r="W1910" s="70"/>
      <c r="X1910" s="66"/>
      <c r="Y1910" s="66"/>
      <c r="Z1910" s="67"/>
      <c r="AA1910" s="68"/>
      <c r="AB1910" s="11"/>
      <c r="AC1910" s="3"/>
      <c r="AD1910" s="1"/>
      <c r="AE1910" s="11"/>
      <c r="AF1910" s="5"/>
      <c r="AG1910" s="1"/>
      <c r="AH1910" s="1"/>
      <c r="AI1910" s="1"/>
      <c r="AJ1910" s="1"/>
      <c r="AK1910" s="10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5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5"/>
      <c r="HA1910" s="5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  <c r="IT1910" s="1"/>
      <c r="IU1910" s="1"/>
      <c r="IV1910" s="1"/>
      <c r="IW1910" s="1"/>
      <c r="IX1910" s="1"/>
      <c r="IY1910" s="1"/>
      <c r="IZ1910" s="1"/>
      <c r="JA1910" s="1"/>
      <c r="JB1910" s="1"/>
      <c r="JC1910" s="1"/>
      <c r="JD1910" s="1"/>
      <c r="JE1910" s="1"/>
      <c r="JF1910" s="1"/>
      <c r="JG1910" s="1"/>
      <c r="JH1910" s="1"/>
      <c r="JI1910" s="1"/>
      <c r="JJ1910" s="1"/>
      <c r="JK1910" s="1"/>
      <c r="JL1910" s="1"/>
      <c r="JM1910" s="1"/>
      <c r="JN1910" s="1"/>
      <c r="JO1910" s="1"/>
      <c r="JP1910" s="1"/>
      <c r="JQ1910" s="1"/>
      <c r="JR1910" s="1"/>
      <c r="JS1910" s="1"/>
      <c r="JT1910" s="1"/>
      <c r="JU1910" s="1"/>
      <c r="JV1910" s="1"/>
      <c r="JW1910" s="1"/>
      <c r="JX1910" s="1"/>
      <c r="JY1910" s="3"/>
      <c r="JZ1910" s="1"/>
      <c r="KA1910" s="1"/>
      <c r="KB1910" s="1"/>
      <c r="KC1910" s="1"/>
      <c r="KD1910" s="1"/>
      <c r="KE1910" s="1"/>
    </row>
    <row r="1911" spans="1:291" x14ac:dyDescent="0.2">
      <c r="A1911" s="196"/>
      <c r="B1911" s="66"/>
      <c r="C1911" s="66"/>
      <c r="D1911" s="77"/>
      <c r="E1911" s="67"/>
      <c r="F1911" s="11"/>
      <c r="G1911" s="73"/>
      <c r="H1911" s="11"/>
      <c r="I1911" s="11"/>
      <c r="J1911" s="1"/>
      <c r="K1911" s="1"/>
      <c r="L1911" s="66"/>
      <c r="M1911" s="70"/>
      <c r="N1911" s="70"/>
      <c r="O1911" s="66"/>
      <c r="P1911" s="66"/>
      <c r="Q1911" s="74"/>
      <c r="R1911" s="75"/>
      <c r="S1911" s="66"/>
      <c r="T1911" s="10"/>
      <c r="U1911" s="74"/>
      <c r="V1911" s="74"/>
      <c r="W1911" s="70"/>
      <c r="X1911" s="66"/>
      <c r="Y1911" s="66"/>
      <c r="Z1911" s="67"/>
      <c r="AA1911" s="68"/>
      <c r="AB1911" s="11"/>
      <c r="AC1911" s="3"/>
      <c r="AD1911" s="1"/>
      <c r="AE1911" s="11"/>
      <c r="AF1911" s="5"/>
      <c r="AG1911" s="1"/>
      <c r="AH1911" s="1"/>
      <c r="AI1911" s="1"/>
      <c r="AJ1911" s="1"/>
      <c r="AK1911" s="10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5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5"/>
      <c r="HA1911" s="5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  <c r="IT1911" s="1"/>
      <c r="IU1911" s="1"/>
      <c r="IV1911" s="1"/>
      <c r="IW1911" s="1"/>
      <c r="IX1911" s="1"/>
      <c r="IY1911" s="1"/>
      <c r="IZ1911" s="1"/>
      <c r="JA1911" s="1"/>
      <c r="JB1911" s="1"/>
      <c r="JC1911" s="1"/>
      <c r="JD1911" s="1"/>
      <c r="JE1911" s="1"/>
      <c r="JF1911" s="1"/>
      <c r="JG1911" s="1"/>
      <c r="JH1911" s="1"/>
      <c r="JI1911" s="1"/>
      <c r="JJ1911" s="1"/>
      <c r="JK1911" s="1"/>
      <c r="JL1911" s="1"/>
      <c r="JM1911" s="1"/>
      <c r="JN1911" s="1"/>
      <c r="JO1911" s="1"/>
      <c r="JP1911" s="1"/>
      <c r="JQ1911" s="1"/>
      <c r="JR1911" s="1"/>
      <c r="JS1911" s="1"/>
      <c r="JT1911" s="1"/>
      <c r="JU1911" s="1"/>
      <c r="JV1911" s="1"/>
      <c r="JW1911" s="1"/>
      <c r="JX1911" s="1"/>
      <c r="JY1911" s="3"/>
      <c r="JZ1911" s="1"/>
      <c r="KA1911" s="1"/>
      <c r="KB1911" s="1"/>
      <c r="KC1911" s="1"/>
      <c r="KD1911" s="1"/>
      <c r="KE1911" s="1"/>
    </row>
    <row r="1912" spans="1:291" x14ac:dyDescent="0.2">
      <c r="A1912" s="196"/>
      <c r="B1912" s="66"/>
      <c r="C1912" s="66"/>
      <c r="D1912" s="77"/>
      <c r="E1912" s="67"/>
      <c r="F1912" s="11"/>
      <c r="G1912" s="73"/>
      <c r="H1912" s="11"/>
      <c r="I1912" s="11"/>
      <c r="J1912" s="1"/>
      <c r="K1912" s="1"/>
      <c r="L1912" s="66"/>
      <c r="M1912" s="70"/>
      <c r="N1912" s="70"/>
      <c r="O1912" s="66"/>
      <c r="P1912" s="66"/>
      <c r="Q1912" s="74"/>
      <c r="R1912" s="75"/>
      <c r="S1912" s="66"/>
      <c r="T1912" s="10"/>
      <c r="U1912" s="74"/>
      <c r="V1912" s="74"/>
      <c r="W1912" s="70"/>
      <c r="X1912" s="66"/>
      <c r="Y1912" s="66"/>
      <c r="Z1912" s="67"/>
      <c r="AA1912" s="68"/>
      <c r="AB1912" s="11"/>
      <c r="AC1912" s="3"/>
      <c r="AD1912" s="1"/>
      <c r="AE1912" s="11"/>
      <c r="AF1912" s="5"/>
      <c r="AG1912" s="1"/>
      <c r="AH1912" s="1"/>
      <c r="AI1912" s="1"/>
      <c r="AJ1912" s="1"/>
      <c r="AK1912" s="10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5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5"/>
      <c r="HA1912" s="5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  <c r="IT1912" s="1"/>
      <c r="IU1912" s="1"/>
      <c r="IV1912" s="1"/>
      <c r="IW1912" s="1"/>
      <c r="IX1912" s="1"/>
      <c r="IY1912" s="1"/>
      <c r="IZ1912" s="1"/>
      <c r="JA1912" s="1"/>
      <c r="JB1912" s="1"/>
      <c r="JC1912" s="1"/>
      <c r="JD1912" s="1"/>
      <c r="JE1912" s="1"/>
      <c r="JF1912" s="1"/>
      <c r="JG1912" s="1"/>
      <c r="JH1912" s="1"/>
      <c r="JI1912" s="1"/>
      <c r="JJ1912" s="1"/>
      <c r="JK1912" s="1"/>
      <c r="JL1912" s="1"/>
      <c r="JM1912" s="1"/>
      <c r="JN1912" s="1"/>
      <c r="JO1912" s="1"/>
      <c r="JP1912" s="1"/>
      <c r="JQ1912" s="1"/>
      <c r="JR1912" s="1"/>
      <c r="JS1912" s="1"/>
      <c r="JT1912" s="1"/>
      <c r="JU1912" s="1"/>
      <c r="JV1912" s="1"/>
      <c r="JW1912" s="1"/>
      <c r="JX1912" s="1"/>
      <c r="JY1912" s="3"/>
      <c r="JZ1912" s="1"/>
      <c r="KA1912" s="1"/>
      <c r="KB1912" s="1"/>
      <c r="KC1912" s="1"/>
      <c r="KD1912" s="1"/>
      <c r="KE1912" s="1"/>
    </row>
    <row r="1913" spans="1:291" x14ac:dyDescent="0.2">
      <c r="A1913" s="196"/>
      <c r="B1913" s="66"/>
      <c r="C1913" s="66"/>
      <c r="D1913" s="77"/>
      <c r="E1913" s="67"/>
      <c r="F1913" s="11"/>
      <c r="G1913" s="73"/>
      <c r="H1913" s="11"/>
      <c r="I1913" s="11"/>
      <c r="J1913" s="1"/>
      <c r="K1913" s="1"/>
      <c r="L1913" s="66"/>
      <c r="M1913" s="70"/>
      <c r="N1913" s="70"/>
      <c r="O1913" s="66"/>
      <c r="P1913" s="66"/>
      <c r="Q1913" s="74"/>
      <c r="R1913" s="75"/>
      <c r="S1913" s="66"/>
      <c r="T1913" s="10"/>
      <c r="U1913" s="74"/>
      <c r="V1913" s="74"/>
      <c r="W1913" s="70"/>
      <c r="X1913" s="66"/>
      <c r="Y1913" s="66"/>
      <c r="Z1913" s="67"/>
      <c r="AA1913" s="68"/>
      <c r="AB1913" s="11"/>
      <c r="AC1913" s="3"/>
      <c r="AD1913" s="1"/>
      <c r="AE1913" s="11"/>
      <c r="AF1913" s="5"/>
      <c r="AG1913" s="1"/>
      <c r="AH1913" s="1"/>
      <c r="AI1913" s="1"/>
      <c r="AJ1913" s="1"/>
      <c r="AK1913" s="10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5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5"/>
      <c r="HA1913" s="5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  <c r="IT1913" s="1"/>
      <c r="IU1913" s="1"/>
      <c r="IV1913" s="1"/>
      <c r="IW1913" s="1"/>
      <c r="IX1913" s="1"/>
      <c r="IY1913" s="1"/>
      <c r="IZ1913" s="1"/>
      <c r="JA1913" s="1"/>
      <c r="JB1913" s="1"/>
      <c r="JC1913" s="1"/>
      <c r="JD1913" s="1"/>
      <c r="JE1913" s="1"/>
      <c r="JF1913" s="1"/>
      <c r="JG1913" s="1"/>
      <c r="JH1913" s="1"/>
      <c r="JI1913" s="1"/>
      <c r="JJ1913" s="1"/>
      <c r="JK1913" s="1"/>
      <c r="JL1913" s="1"/>
      <c r="JM1913" s="1"/>
      <c r="JN1913" s="1"/>
      <c r="JO1913" s="1"/>
      <c r="JP1913" s="1"/>
      <c r="JQ1913" s="1"/>
      <c r="JR1913" s="1"/>
      <c r="JS1913" s="1"/>
      <c r="JT1913" s="1"/>
      <c r="JU1913" s="1"/>
      <c r="JV1913" s="1"/>
      <c r="JW1913" s="1"/>
      <c r="JX1913" s="1"/>
      <c r="JY1913" s="3"/>
      <c r="JZ1913" s="1"/>
      <c r="KA1913" s="1"/>
      <c r="KB1913" s="1"/>
      <c r="KC1913" s="1"/>
      <c r="KD1913" s="1"/>
      <c r="KE1913" s="1"/>
    </row>
    <row r="1914" spans="1:291" x14ac:dyDescent="0.2">
      <c r="A1914" s="196"/>
      <c r="B1914" s="66"/>
      <c r="C1914" s="66"/>
      <c r="D1914" s="77"/>
      <c r="E1914" s="67"/>
      <c r="F1914" s="11"/>
      <c r="G1914" s="73"/>
      <c r="H1914" s="11"/>
      <c r="I1914" s="11"/>
      <c r="J1914" s="1"/>
      <c r="K1914" s="1"/>
      <c r="L1914" s="66"/>
      <c r="M1914" s="70"/>
      <c r="N1914" s="70"/>
      <c r="O1914" s="66"/>
      <c r="P1914" s="66"/>
      <c r="Q1914" s="74"/>
      <c r="R1914" s="75"/>
      <c r="S1914" s="66"/>
      <c r="T1914" s="10"/>
      <c r="U1914" s="74"/>
      <c r="V1914" s="74"/>
      <c r="W1914" s="70"/>
      <c r="X1914" s="66"/>
      <c r="Y1914" s="66"/>
      <c r="Z1914" s="67"/>
      <c r="AA1914" s="68"/>
      <c r="AB1914" s="11"/>
      <c r="AC1914" s="3"/>
      <c r="AD1914" s="1"/>
      <c r="AE1914" s="11"/>
      <c r="AF1914" s="5"/>
      <c r="AG1914" s="1"/>
      <c r="AH1914" s="1"/>
      <c r="AI1914" s="1"/>
      <c r="AJ1914" s="1"/>
      <c r="AK1914" s="10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5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5"/>
      <c r="HA1914" s="5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  <c r="IT1914" s="1"/>
      <c r="IU1914" s="1"/>
      <c r="IV1914" s="1"/>
      <c r="IW1914" s="1"/>
      <c r="IX1914" s="1"/>
      <c r="IY1914" s="1"/>
      <c r="IZ1914" s="1"/>
      <c r="JA1914" s="1"/>
      <c r="JB1914" s="1"/>
      <c r="JC1914" s="1"/>
      <c r="JD1914" s="1"/>
      <c r="JE1914" s="1"/>
      <c r="JF1914" s="1"/>
      <c r="JG1914" s="1"/>
      <c r="JH1914" s="1"/>
      <c r="JI1914" s="1"/>
      <c r="JJ1914" s="1"/>
      <c r="JK1914" s="1"/>
      <c r="JL1914" s="1"/>
      <c r="JM1914" s="1"/>
      <c r="JN1914" s="1"/>
      <c r="JO1914" s="1"/>
      <c r="JP1914" s="1"/>
      <c r="JQ1914" s="1"/>
      <c r="JR1914" s="1"/>
      <c r="JS1914" s="1"/>
      <c r="JT1914" s="1"/>
      <c r="JU1914" s="1"/>
      <c r="JV1914" s="1"/>
      <c r="JW1914" s="1"/>
      <c r="JX1914" s="1"/>
      <c r="JY1914" s="3"/>
      <c r="JZ1914" s="1"/>
      <c r="KA1914" s="1"/>
      <c r="KB1914" s="1"/>
      <c r="KC1914" s="1"/>
      <c r="KD1914" s="1"/>
      <c r="KE1914" s="1"/>
    </row>
    <row r="1915" spans="1:291" x14ac:dyDescent="0.2">
      <c r="A1915" s="196"/>
      <c r="B1915" s="66"/>
      <c r="C1915" s="66"/>
      <c r="D1915" s="77"/>
      <c r="E1915" s="67"/>
      <c r="F1915" s="11"/>
      <c r="G1915" s="73"/>
      <c r="H1915" s="11"/>
      <c r="I1915" s="11"/>
      <c r="J1915" s="1"/>
      <c r="K1915" s="1"/>
      <c r="L1915" s="66"/>
      <c r="M1915" s="70"/>
      <c r="N1915" s="70"/>
      <c r="O1915" s="66"/>
      <c r="P1915" s="66"/>
      <c r="Q1915" s="74"/>
      <c r="R1915" s="75"/>
      <c r="S1915" s="66"/>
      <c r="T1915" s="10"/>
      <c r="U1915" s="74"/>
      <c r="V1915" s="74"/>
      <c r="W1915" s="70"/>
      <c r="X1915" s="66"/>
      <c r="Y1915" s="66"/>
      <c r="Z1915" s="67"/>
      <c r="AA1915" s="68"/>
      <c r="AB1915" s="11"/>
      <c r="AC1915" s="3"/>
      <c r="AD1915" s="1"/>
      <c r="AE1915" s="11"/>
      <c r="AF1915" s="5"/>
      <c r="AG1915" s="1"/>
      <c r="AH1915" s="1"/>
      <c r="AI1915" s="1"/>
      <c r="AJ1915" s="1"/>
      <c r="AK1915" s="10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5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5"/>
      <c r="HA1915" s="5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  <c r="IT1915" s="1"/>
      <c r="IU1915" s="1"/>
      <c r="IV1915" s="1"/>
      <c r="IW1915" s="1"/>
      <c r="IX1915" s="1"/>
      <c r="IY1915" s="1"/>
      <c r="IZ1915" s="1"/>
      <c r="JA1915" s="1"/>
      <c r="JB1915" s="1"/>
      <c r="JC1915" s="1"/>
      <c r="JD1915" s="1"/>
      <c r="JE1915" s="1"/>
      <c r="JF1915" s="1"/>
      <c r="JG1915" s="1"/>
      <c r="JH1915" s="1"/>
      <c r="JI1915" s="1"/>
      <c r="JJ1915" s="1"/>
      <c r="JK1915" s="1"/>
      <c r="JL1915" s="1"/>
      <c r="JM1915" s="1"/>
      <c r="JN1915" s="1"/>
      <c r="JO1915" s="1"/>
      <c r="JP1915" s="1"/>
      <c r="JQ1915" s="1"/>
      <c r="JR1915" s="1"/>
      <c r="JS1915" s="1"/>
      <c r="JT1915" s="1"/>
      <c r="JU1915" s="1"/>
      <c r="JV1915" s="1"/>
      <c r="JW1915" s="1"/>
      <c r="JX1915" s="1"/>
      <c r="JY1915" s="3"/>
      <c r="JZ1915" s="1"/>
      <c r="KA1915" s="1"/>
      <c r="KB1915" s="1"/>
      <c r="KC1915" s="1"/>
      <c r="KD1915" s="1"/>
      <c r="KE1915" s="1"/>
    </row>
    <row r="1916" spans="1:291" x14ac:dyDescent="0.2">
      <c r="A1916" s="196"/>
      <c r="B1916" s="66"/>
      <c r="C1916" s="66"/>
      <c r="D1916" s="77"/>
      <c r="E1916" s="67"/>
      <c r="F1916" s="11"/>
      <c r="G1916" s="73"/>
      <c r="H1916" s="11"/>
      <c r="I1916" s="11"/>
      <c r="J1916" s="1"/>
      <c r="K1916" s="1"/>
      <c r="L1916" s="66"/>
      <c r="M1916" s="70"/>
      <c r="N1916" s="70"/>
      <c r="O1916" s="66"/>
      <c r="P1916" s="66"/>
      <c r="Q1916" s="74"/>
      <c r="R1916" s="75"/>
      <c r="S1916" s="66"/>
      <c r="T1916" s="10"/>
      <c r="U1916" s="74"/>
      <c r="V1916" s="74"/>
      <c r="W1916" s="70"/>
      <c r="X1916" s="66"/>
      <c r="Y1916" s="66"/>
      <c r="Z1916" s="67"/>
      <c r="AA1916" s="68"/>
      <c r="AB1916" s="11"/>
      <c r="AC1916" s="3"/>
      <c r="AD1916" s="1"/>
      <c r="AE1916" s="11"/>
      <c r="AF1916" s="5"/>
      <c r="AG1916" s="1"/>
      <c r="AH1916" s="1"/>
      <c r="AI1916" s="1"/>
      <c r="AJ1916" s="1"/>
      <c r="AK1916" s="10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5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5"/>
      <c r="HA1916" s="5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  <c r="IT1916" s="1"/>
      <c r="IU1916" s="1"/>
      <c r="IV1916" s="1"/>
      <c r="IW1916" s="1"/>
      <c r="IX1916" s="1"/>
      <c r="IY1916" s="1"/>
      <c r="IZ1916" s="1"/>
      <c r="JA1916" s="1"/>
      <c r="JB1916" s="1"/>
      <c r="JC1916" s="1"/>
      <c r="JD1916" s="1"/>
      <c r="JE1916" s="1"/>
      <c r="JF1916" s="1"/>
      <c r="JG1916" s="1"/>
      <c r="JH1916" s="1"/>
      <c r="JI1916" s="1"/>
      <c r="JJ1916" s="1"/>
      <c r="JK1916" s="1"/>
      <c r="JL1916" s="1"/>
      <c r="JM1916" s="1"/>
      <c r="JN1916" s="1"/>
      <c r="JO1916" s="1"/>
      <c r="JP1916" s="1"/>
      <c r="JQ1916" s="1"/>
      <c r="JR1916" s="1"/>
      <c r="JS1916" s="1"/>
      <c r="JT1916" s="1"/>
      <c r="JU1916" s="1"/>
      <c r="JV1916" s="1"/>
      <c r="JW1916" s="1"/>
      <c r="JX1916" s="1"/>
      <c r="JY1916" s="3"/>
      <c r="JZ1916" s="1"/>
      <c r="KA1916" s="1"/>
      <c r="KB1916" s="1"/>
      <c r="KC1916" s="1"/>
      <c r="KD1916" s="1"/>
      <c r="KE1916" s="1"/>
    </row>
    <row r="1917" spans="1:291" x14ac:dyDescent="0.2">
      <c r="A1917" s="196"/>
      <c r="B1917" s="66"/>
      <c r="C1917" s="66"/>
      <c r="D1917" s="77"/>
      <c r="E1917" s="67"/>
      <c r="F1917" s="11"/>
      <c r="G1917" s="73"/>
      <c r="H1917" s="11"/>
      <c r="I1917" s="11"/>
      <c r="J1917" s="1"/>
      <c r="K1917" s="1"/>
      <c r="L1917" s="66"/>
      <c r="M1917" s="70"/>
      <c r="N1917" s="70"/>
      <c r="O1917" s="66"/>
      <c r="P1917" s="66"/>
      <c r="Q1917" s="74"/>
      <c r="R1917" s="75"/>
      <c r="S1917" s="66"/>
      <c r="T1917" s="10"/>
      <c r="U1917" s="74"/>
      <c r="V1917" s="74"/>
      <c r="W1917" s="70"/>
      <c r="X1917" s="66"/>
      <c r="Y1917" s="66"/>
      <c r="Z1917" s="67"/>
      <c r="AA1917" s="68"/>
      <c r="AB1917" s="11"/>
      <c r="AC1917" s="3"/>
      <c r="AD1917" s="1"/>
      <c r="AE1917" s="11"/>
      <c r="AF1917" s="5"/>
      <c r="AG1917" s="1"/>
      <c r="AH1917" s="1"/>
      <c r="AI1917" s="1"/>
      <c r="AJ1917" s="1"/>
      <c r="AK1917" s="10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5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5"/>
      <c r="HA1917" s="5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  <c r="IT1917" s="1"/>
      <c r="IU1917" s="1"/>
      <c r="IV1917" s="1"/>
      <c r="IW1917" s="1"/>
      <c r="IX1917" s="1"/>
      <c r="IY1917" s="1"/>
      <c r="IZ1917" s="1"/>
      <c r="JA1917" s="1"/>
      <c r="JB1917" s="1"/>
      <c r="JC1917" s="1"/>
      <c r="JD1917" s="1"/>
      <c r="JE1917" s="1"/>
      <c r="JF1917" s="1"/>
      <c r="JG1917" s="1"/>
      <c r="JH1917" s="1"/>
      <c r="JI1917" s="1"/>
      <c r="JJ1917" s="1"/>
      <c r="JK1917" s="1"/>
      <c r="JL1917" s="1"/>
      <c r="JM1917" s="1"/>
      <c r="JN1917" s="1"/>
      <c r="JO1917" s="1"/>
      <c r="JP1917" s="1"/>
      <c r="JQ1917" s="1"/>
      <c r="JR1917" s="1"/>
      <c r="JS1917" s="1"/>
      <c r="JT1917" s="1"/>
      <c r="JU1917" s="1"/>
      <c r="JV1917" s="1"/>
      <c r="JW1917" s="1"/>
      <c r="JX1917" s="1"/>
      <c r="JY1917" s="3"/>
      <c r="JZ1917" s="1"/>
      <c r="KA1917" s="1"/>
      <c r="KB1917" s="1"/>
      <c r="KC1917" s="1"/>
      <c r="KD1917" s="1"/>
      <c r="KE1917" s="1"/>
    </row>
    <row r="1918" spans="1:291" x14ac:dyDescent="0.2">
      <c r="A1918" s="196"/>
      <c r="B1918" s="66"/>
      <c r="C1918" s="66"/>
      <c r="D1918" s="77"/>
      <c r="E1918" s="67"/>
      <c r="F1918" s="11"/>
      <c r="G1918" s="73"/>
      <c r="H1918" s="11"/>
      <c r="I1918" s="11"/>
      <c r="J1918" s="1"/>
      <c r="K1918" s="1"/>
      <c r="L1918" s="66"/>
      <c r="M1918" s="70"/>
      <c r="N1918" s="70"/>
      <c r="O1918" s="66"/>
      <c r="P1918" s="66"/>
      <c r="Q1918" s="74"/>
      <c r="R1918" s="75"/>
      <c r="S1918" s="66"/>
      <c r="T1918" s="10"/>
      <c r="U1918" s="74"/>
      <c r="V1918" s="74"/>
      <c r="W1918" s="70"/>
      <c r="X1918" s="66"/>
      <c r="Y1918" s="66"/>
      <c r="Z1918" s="67"/>
      <c r="AA1918" s="68"/>
      <c r="AB1918" s="11"/>
      <c r="AC1918" s="3"/>
      <c r="AD1918" s="1"/>
      <c r="AE1918" s="11"/>
      <c r="AF1918" s="5"/>
      <c r="AG1918" s="1"/>
      <c r="AH1918" s="1"/>
      <c r="AI1918" s="1"/>
      <c r="AJ1918" s="1"/>
      <c r="AK1918" s="10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5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5"/>
      <c r="HA1918" s="5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  <c r="IT1918" s="1"/>
      <c r="IU1918" s="1"/>
      <c r="IV1918" s="1"/>
      <c r="IW1918" s="1"/>
      <c r="IX1918" s="1"/>
      <c r="IY1918" s="1"/>
      <c r="IZ1918" s="1"/>
      <c r="JA1918" s="1"/>
      <c r="JB1918" s="1"/>
      <c r="JC1918" s="1"/>
      <c r="JD1918" s="1"/>
      <c r="JE1918" s="1"/>
      <c r="JF1918" s="1"/>
      <c r="JG1918" s="1"/>
      <c r="JH1918" s="1"/>
      <c r="JI1918" s="1"/>
      <c r="JJ1918" s="1"/>
      <c r="JK1918" s="1"/>
      <c r="JL1918" s="1"/>
      <c r="JM1918" s="1"/>
      <c r="JN1918" s="1"/>
      <c r="JO1918" s="1"/>
      <c r="JP1918" s="1"/>
      <c r="JQ1918" s="1"/>
      <c r="JR1918" s="1"/>
      <c r="JS1918" s="1"/>
      <c r="JT1918" s="1"/>
      <c r="JU1918" s="1"/>
      <c r="JV1918" s="1"/>
      <c r="JW1918" s="1"/>
      <c r="JX1918" s="1"/>
      <c r="JY1918" s="3"/>
      <c r="JZ1918" s="1"/>
      <c r="KA1918" s="1"/>
      <c r="KB1918" s="1"/>
      <c r="KC1918" s="1"/>
      <c r="KD1918" s="1"/>
      <c r="KE1918" s="1"/>
    </row>
    <row r="1919" spans="1:291" x14ac:dyDescent="0.2">
      <c r="A1919" s="196"/>
      <c r="B1919" s="66"/>
      <c r="C1919" s="66"/>
      <c r="D1919" s="77"/>
      <c r="E1919" s="67"/>
      <c r="F1919" s="11"/>
      <c r="G1919" s="73"/>
      <c r="H1919" s="11"/>
      <c r="I1919" s="11"/>
      <c r="J1919" s="1"/>
      <c r="K1919" s="1"/>
      <c r="L1919" s="66"/>
      <c r="M1919" s="70"/>
      <c r="N1919" s="70"/>
      <c r="O1919" s="66"/>
      <c r="P1919" s="66"/>
      <c r="Q1919" s="74"/>
      <c r="R1919" s="75"/>
      <c r="S1919" s="66"/>
      <c r="T1919" s="10"/>
      <c r="U1919" s="74"/>
      <c r="V1919" s="74"/>
      <c r="W1919" s="70"/>
      <c r="X1919" s="66"/>
      <c r="Y1919" s="66"/>
      <c r="Z1919" s="67"/>
      <c r="AA1919" s="68"/>
      <c r="AB1919" s="11"/>
      <c r="AC1919" s="3"/>
      <c r="AD1919" s="1"/>
      <c r="AE1919" s="11"/>
      <c r="AF1919" s="5"/>
      <c r="AG1919" s="1"/>
      <c r="AH1919" s="1"/>
      <c r="AI1919" s="1"/>
      <c r="AJ1919" s="1"/>
      <c r="AK1919" s="10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5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5"/>
      <c r="HA1919" s="5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  <c r="IT1919" s="1"/>
      <c r="IU1919" s="1"/>
      <c r="IV1919" s="1"/>
      <c r="IW1919" s="1"/>
      <c r="IX1919" s="1"/>
      <c r="IY1919" s="1"/>
      <c r="IZ1919" s="1"/>
      <c r="JA1919" s="1"/>
      <c r="JB1919" s="1"/>
      <c r="JC1919" s="1"/>
      <c r="JD1919" s="1"/>
      <c r="JE1919" s="1"/>
      <c r="JF1919" s="1"/>
      <c r="JG1919" s="1"/>
      <c r="JH1919" s="1"/>
      <c r="JI1919" s="1"/>
      <c r="JJ1919" s="1"/>
      <c r="JK1919" s="1"/>
      <c r="JL1919" s="1"/>
      <c r="JM1919" s="1"/>
      <c r="JN1919" s="1"/>
      <c r="JO1919" s="1"/>
      <c r="JP1919" s="1"/>
      <c r="JQ1919" s="1"/>
      <c r="JR1919" s="1"/>
      <c r="JS1919" s="1"/>
      <c r="JT1919" s="1"/>
      <c r="JU1919" s="1"/>
      <c r="JV1919" s="1"/>
      <c r="JW1919" s="1"/>
      <c r="JX1919" s="1"/>
      <c r="JY1919" s="3"/>
      <c r="JZ1919" s="1"/>
      <c r="KA1919" s="1"/>
      <c r="KB1919" s="1"/>
      <c r="KC1919" s="1"/>
      <c r="KD1919" s="1"/>
      <c r="KE1919" s="1"/>
    </row>
    <row r="1920" spans="1:291" x14ac:dyDescent="0.2">
      <c r="A1920" s="196"/>
      <c r="B1920" s="66"/>
      <c r="C1920" s="66"/>
      <c r="D1920" s="77"/>
      <c r="E1920" s="67"/>
      <c r="F1920" s="11"/>
      <c r="G1920" s="73"/>
      <c r="H1920" s="11"/>
      <c r="I1920" s="11"/>
      <c r="J1920" s="1"/>
      <c r="K1920" s="1"/>
      <c r="L1920" s="66"/>
      <c r="M1920" s="70"/>
      <c r="N1920" s="70"/>
      <c r="O1920" s="66"/>
      <c r="P1920" s="66"/>
      <c r="Q1920" s="74"/>
      <c r="R1920" s="75"/>
      <c r="S1920" s="66"/>
      <c r="T1920" s="10"/>
      <c r="U1920" s="74"/>
      <c r="V1920" s="74"/>
      <c r="W1920" s="70"/>
      <c r="X1920" s="66"/>
      <c r="Y1920" s="66"/>
      <c r="Z1920" s="67"/>
      <c r="AA1920" s="68"/>
      <c r="AB1920" s="11"/>
      <c r="AC1920" s="3"/>
      <c r="AD1920" s="1"/>
      <c r="AE1920" s="11"/>
      <c r="AF1920" s="5"/>
      <c r="AG1920" s="1"/>
      <c r="AH1920" s="1"/>
      <c r="AI1920" s="1"/>
      <c r="AJ1920" s="1"/>
      <c r="AK1920" s="10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5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5"/>
      <c r="HA1920" s="5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  <c r="IT1920" s="1"/>
      <c r="IU1920" s="1"/>
      <c r="IV1920" s="1"/>
      <c r="IW1920" s="1"/>
      <c r="IX1920" s="1"/>
      <c r="IY1920" s="1"/>
      <c r="IZ1920" s="1"/>
      <c r="JA1920" s="1"/>
      <c r="JB1920" s="1"/>
      <c r="JC1920" s="1"/>
      <c r="JD1920" s="1"/>
      <c r="JE1920" s="1"/>
      <c r="JF1920" s="1"/>
      <c r="JG1920" s="1"/>
      <c r="JH1920" s="1"/>
      <c r="JI1920" s="1"/>
      <c r="JJ1920" s="1"/>
      <c r="JK1920" s="1"/>
      <c r="JL1920" s="1"/>
      <c r="JM1920" s="1"/>
      <c r="JN1920" s="1"/>
      <c r="JO1920" s="1"/>
      <c r="JP1920" s="1"/>
      <c r="JQ1920" s="1"/>
      <c r="JR1920" s="1"/>
      <c r="JS1920" s="1"/>
      <c r="JT1920" s="1"/>
      <c r="JU1920" s="1"/>
      <c r="JV1920" s="1"/>
      <c r="JW1920" s="1"/>
      <c r="JX1920" s="1"/>
      <c r="JY1920" s="3"/>
      <c r="JZ1920" s="1"/>
      <c r="KA1920" s="1"/>
      <c r="KB1920" s="1"/>
      <c r="KC1920" s="1"/>
      <c r="KD1920" s="1"/>
      <c r="KE1920" s="1"/>
    </row>
    <row r="1921" spans="1:291" x14ac:dyDescent="0.2">
      <c r="A1921" s="196"/>
      <c r="B1921" s="66"/>
      <c r="C1921" s="66"/>
      <c r="D1921" s="77"/>
      <c r="E1921" s="67"/>
      <c r="F1921" s="11"/>
      <c r="G1921" s="73"/>
      <c r="H1921" s="11"/>
      <c r="I1921" s="11"/>
      <c r="J1921" s="1"/>
      <c r="K1921" s="1"/>
      <c r="L1921" s="66"/>
      <c r="M1921" s="70"/>
      <c r="N1921" s="70"/>
      <c r="O1921" s="66"/>
      <c r="P1921" s="66"/>
      <c r="Q1921" s="74"/>
      <c r="R1921" s="75"/>
      <c r="S1921" s="66"/>
      <c r="T1921" s="10"/>
      <c r="U1921" s="74"/>
      <c r="V1921" s="74"/>
      <c r="W1921" s="70"/>
      <c r="X1921" s="66"/>
      <c r="Y1921" s="66"/>
      <c r="Z1921" s="67"/>
      <c r="AA1921" s="68"/>
      <c r="AB1921" s="11"/>
      <c r="AC1921" s="3"/>
      <c r="AD1921" s="1"/>
      <c r="AE1921" s="11"/>
      <c r="AF1921" s="5"/>
      <c r="AG1921" s="1"/>
      <c r="AH1921" s="1"/>
      <c r="AI1921" s="1"/>
      <c r="AJ1921" s="1"/>
      <c r="AK1921" s="10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5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5"/>
      <c r="HA1921" s="5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  <c r="IT1921" s="1"/>
      <c r="IU1921" s="1"/>
      <c r="IV1921" s="1"/>
      <c r="IW1921" s="1"/>
      <c r="IX1921" s="1"/>
      <c r="IY1921" s="1"/>
      <c r="IZ1921" s="1"/>
      <c r="JA1921" s="1"/>
      <c r="JB1921" s="1"/>
      <c r="JC1921" s="1"/>
      <c r="JD1921" s="1"/>
      <c r="JE1921" s="1"/>
      <c r="JF1921" s="1"/>
      <c r="JG1921" s="1"/>
      <c r="JH1921" s="1"/>
      <c r="JI1921" s="1"/>
      <c r="JJ1921" s="1"/>
      <c r="JK1921" s="1"/>
      <c r="JL1921" s="1"/>
      <c r="JM1921" s="1"/>
      <c r="JN1921" s="1"/>
      <c r="JO1921" s="1"/>
      <c r="JP1921" s="1"/>
      <c r="JQ1921" s="1"/>
      <c r="JR1921" s="1"/>
      <c r="JS1921" s="1"/>
      <c r="JT1921" s="1"/>
      <c r="JU1921" s="1"/>
      <c r="JV1921" s="1"/>
      <c r="JW1921" s="1"/>
      <c r="JX1921" s="1"/>
      <c r="JY1921" s="3"/>
      <c r="JZ1921" s="1"/>
      <c r="KA1921" s="1"/>
      <c r="KB1921" s="1"/>
      <c r="KC1921" s="1"/>
      <c r="KD1921" s="1"/>
      <c r="KE1921" s="1"/>
    </row>
    <row r="1922" spans="1:291" x14ac:dyDescent="0.2">
      <c r="A1922" s="196"/>
      <c r="B1922" s="66"/>
      <c r="C1922" s="66"/>
      <c r="D1922" s="77"/>
      <c r="E1922" s="67"/>
      <c r="F1922" s="11"/>
      <c r="G1922" s="73"/>
      <c r="H1922" s="11"/>
      <c r="I1922" s="11"/>
      <c r="J1922" s="1"/>
      <c r="K1922" s="1"/>
      <c r="L1922" s="66"/>
      <c r="M1922" s="70"/>
      <c r="N1922" s="70"/>
      <c r="O1922" s="66"/>
      <c r="P1922" s="66"/>
      <c r="Q1922" s="74"/>
      <c r="R1922" s="75"/>
      <c r="S1922" s="66"/>
      <c r="T1922" s="10"/>
      <c r="U1922" s="74"/>
      <c r="V1922" s="74"/>
      <c r="W1922" s="70"/>
      <c r="X1922" s="66"/>
      <c r="Y1922" s="66"/>
      <c r="Z1922" s="67"/>
      <c r="AA1922" s="68"/>
      <c r="AB1922" s="11"/>
      <c r="AC1922" s="3"/>
      <c r="AD1922" s="1"/>
      <c r="AE1922" s="11"/>
      <c r="AF1922" s="5"/>
      <c r="AG1922" s="1"/>
      <c r="AH1922" s="1"/>
      <c r="AI1922" s="1"/>
      <c r="AJ1922" s="1"/>
      <c r="AK1922" s="10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5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5"/>
      <c r="HA1922" s="5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  <c r="IT1922" s="1"/>
      <c r="IU1922" s="1"/>
      <c r="IV1922" s="1"/>
      <c r="IW1922" s="1"/>
      <c r="IX1922" s="1"/>
      <c r="IY1922" s="1"/>
      <c r="IZ1922" s="1"/>
      <c r="JA1922" s="1"/>
      <c r="JB1922" s="1"/>
      <c r="JC1922" s="1"/>
      <c r="JD1922" s="1"/>
      <c r="JE1922" s="1"/>
      <c r="JF1922" s="1"/>
      <c r="JG1922" s="1"/>
      <c r="JH1922" s="1"/>
      <c r="JI1922" s="1"/>
      <c r="JJ1922" s="1"/>
      <c r="JK1922" s="1"/>
      <c r="JL1922" s="1"/>
      <c r="JM1922" s="1"/>
      <c r="JN1922" s="1"/>
      <c r="JO1922" s="1"/>
      <c r="JP1922" s="1"/>
      <c r="JQ1922" s="1"/>
      <c r="JR1922" s="1"/>
      <c r="JS1922" s="1"/>
      <c r="JT1922" s="1"/>
      <c r="JU1922" s="1"/>
      <c r="JV1922" s="1"/>
      <c r="JW1922" s="1"/>
      <c r="JX1922" s="1"/>
      <c r="JY1922" s="3"/>
      <c r="JZ1922" s="1"/>
      <c r="KA1922" s="1"/>
      <c r="KB1922" s="1"/>
      <c r="KC1922" s="1"/>
      <c r="KD1922" s="1"/>
      <c r="KE1922" s="1"/>
    </row>
    <row r="1923" spans="1:291" x14ac:dyDescent="0.2">
      <c r="A1923" s="196"/>
      <c r="B1923" s="66"/>
      <c r="C1923" s="66"/>
      <c r="D1923" s="77"/>
      <c r="E1923" s="67"/>
      <c r="F1923" s="11"/>
      <c r="G1923" s="73"/>
      <c r="H1923" s="11"/>
      <c r="I1923" s="11"/>
      <c r="J1923" s="1"/>
      <c r="K1923" s="1"/>
      <c r="L1923" s="66"/>
      <c r="M1923" s="70"/>
      <c r="N1923" s="70"/>
      <c r="O1923" s="66"/>
      <c r="P1923" s="66"/>
      <c r="Q1923" s="74"/>
      <c r="R1923" s="75"/>
      <c r="S1923" s="66"/>
      <c r="T1923" s="10"/>
      <c r="U1923" s="74"/>
      <c r="V1923" s="74"/>
      <c r="W1923" s="70"/>
      <c r="X1923" s="66"/>
      <c r="Y1923" s="66"/>
      <c r="Z1923" s="67"/>
      <c r="AA1923" s="68"/>
      <c r="AB1923" s="11"/>
      <c r="AC1923" s="3"/>
      <c r="AD1923" s="1"/>
      <c r="AE1923" s="11"/>
      <c r="AF1923" s="5"/>
      <c r="AG1923" s="1"/>
      <c r="AH1923" s="1"/>
      <c r="AI1923" s="1"/>
      <c r="AJ1923" s="1"/>
      <c r="AK1923" s="10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5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5"/>
      <c r="HA1923" s="5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  <c r="IT1923" s="1"/>
      <c r="IU1923" s="1"/>
      <c r="IV1923" s="1"/>
      <c r="IW1923" s="1"/>
      <c r="IX1923" s="1"/>
      <c r="IY1923" s="1"/>
      <c r="IZ1923" s="1"/>
      <c r="JA1923" s="1"/>
      <c r="JB1923" s="1"/>
      <c r="JC1923" s="1"/>
      <c r="JD1923" s="1"/>
      <c r="JE1923" s="1"/>
      <c r="JF1923" s="1"/>
      <c r="JG1923" s="1"/>
      <c r="JH1923" s="1"/>
      <c r="JI1923" s="1"/>
      <c r="JJ1923" s="1"/>
      <c r="JK1923" s="1"/>
      <c r="JL1923" s="1"/>
      <c r="JM1923" s="1"/>
      <c r="JN1923" s="1"/>
      <c r="JO1923" s="1"/>
      <c r="JP1923" s="1"/>
      <c r="JQ1923" s="1"/>
      <c r="JR1923" s="1"/>
      <c r="JS1923" s="1"/>
      <c r="JT1923" s="1"/>
      <c r="JU1923" s="1"/>
      <c r="JV1923" s="1"/>
      <c r="JW1923" s="1"/>
      <c r="JX1923" s="1"/>
      <c r="JY1923" s="3"/>
      <c r="JZ1923" s="1"/>
      <c r="KA1923" s="1"/>
      <c r="KB1923" s="1"/>
      <c r="KC1923" s="1"/>
      <c r="KD1923" s="1"/>
      <c r="KE1923" s="1"/>
    </row>
    <row r="1924" spans="1:291" x14ac:dyDescent="0.2">
      <c r="A1924" s="196"/>
      <c r="B1924" s="66"/>
      <c r="C1924" s="66"/>
      <c r="D1924" s="77"/>
      <c r="E1924" s="67"/>
      <c r="F1924" s="11"/>
      <c r="G1924" s="73"/>
      <c r="H1924" s="11"/>
      <c r="I1924" s="11"/>
      <c r="J1924" s="1"/>
      <c r="K1924" s="1"/>
      <c r="L1924" s="66"/>
      <c r="M1924" s="70"/>
      <c r="N1924" s="70"/>
      <c r="O1924" s="66"/>
      <c r="P1924" s="66"/>
      <c r="Q1924" s="74"/>
      <c r="R1924" s="75"/>
      <c r="S1924" s="66"/>
      <c r="T1924" s="10"/>
      <c r="U1924" s="74"/>
      <c r="V1924" s="74"/>
      <c r="W1924" s="70"/>
      <c r="X1924" s="66"/>
      <c r="Y1924" s="66"/>
      <c r="Z1924" s="67"/>
      <c r="AA1924" s="68"/>
      <c r="AB1924" s="11"/>
      <c r="AC1924" s="3"/>
      <c r="AD1924" s="1"/>
      <c r="AE1924" s="11"/>
      <c r="AF1924" s="5"/>
      <c r="AG1924" s="1"/>
      <c r="AH1924" s="1"/>
      <c r="AI1924" s="1"/>
      <c r="AJ1924" s="1"/>
      <c r="AK1924" s="10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5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5"/>
      <c r="HA1924" s="5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  <c r="IT1924" s="1"/>
      <c r="IU1924" s="1"/>
      <c r="IV1924" s="1"/>
      <c r="IW1924" s="1"/>
      <c r="IX1924" s="1"/>
      <c r="IY1924" s="1"/>
      <c r="IZ1924" s="1"/>
      <c r="JA1924" s="1"/>
      <c r="JB1924" s="1"/>
      <c r="JC1924" s="1"/>
      <c r="JD1924" s="1"/>
      <c r="JE1924" s="1"/>
      <c r="JF1924" s="1"/>
      <c r="JG1924" s="1"/>
      <c r="JH1924" s="1"/>
      <c r="JI1924" s="1"/>
      <c r="JJ1924" s="1"/>
      <c r="JK1924" s="1"/>
      <c r="JL1924" s="1"/>
      <c r="JM1924" s="1"/>
      <c r="JN1924" s="1"/>
      <c r="JO1924" s="1"/>
      <c r="JP1924" s="1"/>
      <c r="JQ1924" s="1"/>
      <c r="JR1924" s="1"/>
      <c r="JS1924" s="1"/>
      <c r="JT1924" s="1"/>
      <c r="JU1924" s="1"/>
      <c r="JV1924" s="1"/>
      <c r="JW1924" s="1"/>
      <c r="JX1924" s="1"/>
      <c r="JY1924" s="3"/>
      <c r="JZ1924" s="1"/>
      <c r="KA1924" s="1"/>
      <c r="KB1924" s="1"/>
      <c r="KC1924" s="1"/>
      <c r="KD1924" s="1"/>
      <c r="KE1924" s="1"/>
    </row>
    <row r="1925" spans="1:291" x14ac:dyDescent="0.2">
      <c r="A1925" s="196"/>
      <c r="B1925" s="66"/>
      <c r="C1925" s="66"/>
      <c r="D1925" s="77"/>
      <c r="E1925" s="67"/>
      <c r="F1925" s="11"/>
      <c r="G1925" s="73"/>
      <c r="H1925" s="11"/>
      <c r="I1925" s="11"/>
      <c r="J1925" s="1"/>
      <c r="K1925" s="1"/>
      <c r="L1925" s="66"/>
      <c r="M1925" s="70"/>
      <c r="N1925" s="70"/>
      <c r="O1925" s="66"/>
      <c r="P1925" s="66"/>
      <c r="Q1925" s="74"/>
      <c r="R1925" s="75"/>
      <c r="S1925" s="66"/>
      <c r="T1925" s="10"/>
      <c r="U1925" s="74"/>
      <c r="V1925" s="74"/>
      <c r="W1925" s="70"/>
      <c r="X1925" s="66"/>
      <c r="Y1925" s="66"/>
      <c r="Z1925" s="67"/>
      <c r="AA1925" s="68"/>
      <c r="AB1925" s="11"/>
      <c r="AC1925" s="3"/>
      <c r="AD1925" s="1"/>
      <c r="AE1925" s="11"/>
      <c r="AF1925" s="5"/>
      <c r="AG1925" s="1"/>
      <c r="AH1925" s="1"/>
      <c r="AI1925" s="1"/>
      <c r="AJ1925" s="1"/>
      <c r="AK1925" s="10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5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5"/>
      <c r="HA1925" s="5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  <c r="IT1925" s="1"/>
      <c r="IU1925" s="1"/>
      <c r="IV1925" s="1"/>
      <c r="IW1925" s="1"/>
      <c r="IX1925" s="1"/>
      <c r="IY1925" s="1"/>
      <c r="IZ1925" s="1"/>
      <c r="JA1925" s="1"/>
      <c r="JB1925" s="1"/>
      <c r="JC1925" s="1"/>
      <c r="JD1925" s="1"/>
      <c r="JE1925" s="1"/>
      <c r="JF1925" s="1"/>
      <c r="JG1925" s="1"/>
      <c r="JH1925" s="1"/>
      <c r="JI1925" s="1"/>
      <c r="JJ1925" s="1"/>
      <c r="JK1925" s="1"/>
      <c r="JL1925" s="1"/>
      <c r="JM1925" s="1"/>
      <c r="JN1925" s="1"/>
      <c r="JO1925" s="1"/>
      <c r="JP1925" s="1"/>
      <c r="JQ1925" s="1"/>
      <c r="JR1925" s="1"/>
      <c r="JS1925" s="1"/>
      <c r="JT1925" s="1"/>
      <c r="JU1925" s="1"/>
      <c r="JV1925" s="1"/>
      <c r="JW1925" s="1"/>
      <c r="JX1925" s="1"/>
      <c r="JY1925" s="3"/>
      <c r="JZ1925" s="1"/>
      <c r="KA1925" s="1"/>
      <c r="KB1925" s="1"/>
      <c r="KC1925" s="1"/>
      <c r="KD1925" s="1"/>
      <c r="KE1925" s="1"/>
    </row>
    <row r="1926" spans="1:291" x14ac:dyDescent="0.2">
      <c r="A1926" s="196"/>
      <c r="B1926" s="66"/>
      <c r="C1926" s="66"/>
      <c r="D1926" s="77"/>
      <c r="E1926" s="67"/>
      <c r="F1926" s="11"/>
      <c r="G1926" s="73"/>
      <c r="H1926" s="11"/>
      <c r="I1926" s="11"/>
      <c r="J1926" s="1"/>
      <c r="K1926" s="1"/>
      <c r="L1926" s="66"/>
      <c r="M1926" s="70"/>
      <c r="N1926" s="70"/>
      <c r="O1926" s="66"/>
      <c r="P1926" s="66"/>
      <c r="Q1926" s="74"/>
      <c r="R1926" s="75"/>
      <c r="S1926" s="66"/>
      <c r="T1926" s="10"/>
      <c r="U1926" s="74"/>
      <c r="V1926" s="74"/>
      <c r="W1926" s="70"/>
      <c r="X1926" s="66"/>
      <c r="Y1926" s="66"/>
      <c r="Z1926" s="67"/>
      <c r="AA1926" s="68"/>
      <c r="AB1926" s="11"/>
      <c r="AC1926" s="3"/>
      <c r="AD1926" s="1"/>
      <c r="AE1926" s="11"/>
      <c r="AF1926" s="5"/>
      <c r="AG1926" s="1"/>
      <c r="AH1926" s="1"/>
      <c r="AI1926" s="1"/>
      <c r="AJ1926" s="1"/>
      <c r="AK1926" s="10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5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5"/>
      <c r="HA1926" s="5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  <c r="IU1926" s="1"/>
      <c r="IV1926" s="1"/>
      <c r="IW1926" s="1"/>
      <c r="IX1926" s="1"/>
      <c r="IY1926" s="1"/>
      <c r="IZ1926" s="1"/>
      <c r="JA1926" s="1"/>
      <c r="JB1926" s="1"/>
      <c r="JC1926" s="1"/>
      <c r="JD1926" s="1"/>
      <c r="JE1926" s="1"/>
      <c r="JF1926" s="1"/>
      <c r="JG1926" s="1"/>
      <c r="JH1926" s="1"/>
      <c r="JI1926" s="1"/>
      <c r="JJ1926" s="1"/>
      <c r="JK1926" s="1"/>
      <c r="JL1926" s="1"/>
      <c r="JM1926" s="1"/>
      <c r="JN1926" s="1"/>
      <c r="JO1926" s="1"/>
      <c r="JP1926" s="1"/>
      <c r="JQ1926" s="1"/>
      <c r="JR1926" s="1"/>
      <c r="JS1926" s="1"/>
      <c r="JT1926" s="1"/>
      <c r="JU1926" s="1"/>
      <c r="JV1926" s="1"/>
      <c r="JW1926" s="1"/>
      <c r="JX1926" s="1"/>
      <c r="JY1926" s="3"/>
      <c r="JZ1926" s="1"/>
      <c r="KA1926" s="1"/>
      <c r="KB1926" s="1"/>
      <c r="KC1926" s="1"/>
      <c r="KD1926" s="1"/>
      <c r="KE1926" s="1"/>
    </row>
    <row r="1927" spans="1:291" x14ac:dyDescent="0.2">
      <c r="A1927" s="196"/>
      <c r="B1927" s="66"/>
      <c r="C1927" s="66"/>
      <c r="D1927" s="77"/>
      <c r="E1927" s="67"/>
      <c r="F1927" s="11"/>
      <c r="G1927" s="73"/>
      <c r="H1927" s="11"/>
      <c r="I1927" s="11"/>
      <c r="J1927" s="1"/>
      <c r="K1927" s="1"/>
      <c r="L1927" s="66"/>
      <c r="M1927" s="70"/>
      <c r="N1927" s="70"/>
      <c r="O1927" s="66"/>
      <c r="P1927" s="66"/>
      <c r="Q1927" s="74"/>
      <c r="R1927" s="75"/>
      <c r="S1927" s="66"/>
      <c r="T1927" s="10"/>
      <c r="U1927" s="74"/>
      <c r="V1927" s="74"/>
      <c r="W1927" s="70"/>
      <c r="X1927" s="66"/>
      <c r="Y1927" s="66"/>
      <c r="Z1927" s="67"/>
      <c r="AA1927" s="68"/>
      <c r="AB1927" s="11"/>
      <c r="AC1927" s="3"/>
      <c r="AD1927" s="1"/>
      <c r="AE1927" s="11"/>
      <c r="AF1927" s="5"/>
      <c r="AG1927" s="1"/>
      <c r="AH1927" s="1"/>
      <c r="AI1927" s="1"/>
      <c r="AJ1927" s="1"/>
      <c r="AK1927" s="10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5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5"/>
      <c r="HA1927" s="5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  <c r="IT1927" s="1"/>
      <c r="IU1927" s="1"/>
      <c r="IV1927" s="1"/>
      <c r="IW1927" s="1"/>
      <c r="IX1927" s="1"/>
      <c r="IY1927" s="1"/>
      <c r="IZ1927" s="1"/>
      <c r="JA1927" s="1"/>
      <c r="JB1927" s="1"/>
      <c r="JC1927" s="1"/>
      <c r="JD1927" s="1"/>
      <c r="JE1927" s="1"/>
      <c r="JF1927" s="1"/>
      <c r="JG1927" s="1"/>
      <c r="JH1927" s="1"/>
      <c r="JI1927" s="1"/>
      <c r="JJ1927" s="1"/>
      <c r="JK1927" s="1"/>
      <c r="JL1927" s="1"/>
      <c r="JM1927" s="1"/>
      <c r="JN1927" s="1"/>
      <c r="JO1927" s="1"/>
      <c r="JP1927" s="1"/>
      <c r="JQ1927" s="1"/>
      <c r="JR1927" s="1"/>
      <c r="JS1927" s="1"/>
      <c r="JT1927" s="1"/>
      <c r="JU1927" s="1"/>
      <c r="JV1927" s="1"/>
      <c r="JW1927" s="1"/>
      <c r="JX1927" s="1"/>
      <c r="JY1927" s="3"/>
      <c r="JZ1927" s="1"/>
      <c r="KA1927" s="1"/>
      <c r="KB1927" s="1"/>
      <c r="KC1927" s="1"/>
      <c r="KD1927" s="1"/>
      <c r="KE1927" s="1"/>
    </row>
    <row r="1928" spans="1:291" x14ac:dyDescent="0.2">
      <c r="A1928" s="196"/>
      <c r="B1928" s="66"/>
      <c r="C1928" s="66"/>
      <c r="D1928" s="77"/>
      <c r="E1928" s="67"/>
      <c r="F1928" s="11"/>
      <c r="G1928" s="73"/>
      <c r="H1928" s="11"/>
      <c r="I1928" s="11"/>
      <c r="J1928" s="1"/>
      <c r="K1928" s="1"/>
      <c r="L1928" s="66"/>
      <c r="M1928" s="70"/>
      <c r="N1928" s="70"/>
      <c r="O1928" s="66"/>
      <c r="P1928" s="66"/>
      <c r="Q1928" s="74"/>
      <c r="R1928" s="75"/>
      <c r="S1928" s="66"/>
      <c r="T1928" s="10"/>
      <c r="U1928" s="74"/>
      <c r="V1928" s="74"/>
      <c r="W1928" s="70"/>
      <c r="X1928" s="66"/>
      <c r="Y1928" s="66"/>
      <c r="Z1928" s="67"/>
      <c r="AA1928" s="68"/>
      <c r="AB1928" s="11"/>
      <c r="AC1928" s="3"/>
      <c r="AD1928" s="1"/>
      <c r="AE1928" s="11"/>
      <c r="AF1928" s="5"/>
      <c r="AG1928" s="1"/>
      <c r="AH1928" s="1"/>
      <c r="AI1928" s="1"/>
      <c r="AJ1928" s="1"/>
      <c r="AK1928" s="10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5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5"/>
      <c r="HA1928" s="5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  <c r="IT1928" s="1"/>
      <c r="IU1928" s="1"/>
      <c r="IV1928" s="1"/>
      <c r="IW1928" s="1"/>
      <c r="IX1928" s="1"/>
      <c r="IY1928" s="1"/>
      <c r="IZ1928" s="1"/>
      <c r="JA1928" s="1"/>
      <c r="JB1928" s="1"/>
      <c r="JC1928" s="1"/>
      <c r="JD1928" s="1"/>
      <c r="JE1928" s="1"/>
      <c r="JF1928" s="1"/>
      <c r="JG1928" s="1"/>
      <c r="JH1928" s="1"/>
      <c r="JI1928" s="1"/>
      <c r="JJ1928" s="1"/>
      <c r="JK1928" s="1"/>
      <c r="JL1928" s="1"/>
      <c r="JM1928" s="1"/>
      <c r="JN1928" s="1"/>
      <c r="JO1928" s="1"/>
      <c r="JP1928" s="1"/>
      <c r="JQ1928" s="1"/>
      <c r="JR1928" s="1"/>
      <c r="JS1928" s="1"/>
      <c r="JT1928" s="1"/>
      <c r="JU1928" s="1"/>
      <c r="JV1928" s="1"/>
      <c r="JW1928" s="1"/>
      <c r="JX1928" s="1"/>
      <c r="JY1928" s="3"/>
      <c r="JZ1928" s="1"/>
      <c r="KA1928" s="1"/>
      <c r="KB1928" s="1"/>
      <c r="KC1928" s="1"/>
      <c r="KD1928" s="1"/>
      <c r="KE1928" s="1"/>
    </row>
    <row r="1929" spans="1:291" x14ac:dyDescent="0.2">
      <c r="A1929" s="196"/>
      <c r="B1929" s="66"/>
      <c r="C1929" s="66"/>
      <c r="D1929" s="77"/>
      <c r="E1929" s="67"/>
      <c r="F1929" s="11"/>
      <c r="G1929" s="73"/>
      <c r="H1929" s="11"/>
      <c r="I1929" s="11"/>
      <c r="J1929" s="1"/>
      <c r="K1929" s="1"/>
      <c r="L1929" s="66"/>
      <c r="M1929" s="70"/>
      <c r="N1929" s="70"/>
      <c r="O1929" s="66"/>
      <c r="P1929" s="66"/>
      <c r="Q1929" s="74"/>
      <c r="R1929" s="75"/>
      <c r="S1929" s="66"/>
      <c r="T1929" s="10"/>
      <c r="U1929" s="74"/>
      <c r="V1929" s="74"/>
      <c r="W1929" s="70"/>
      <c r="X1929" s="66"/>
      <c r="Y1929" s="66"/>
      <c r="Z1929" s="67"/>
      <c r="AA1929" s="68"/>
      <c r="AB1929" s="11"/>
      <c r="AC1929" s="3"/>
      <c r="AD1929" s="1"/>
      <c r="AE1929" s="11"/>
      <c r="AF1929" s="5"/>
      <c r="AG1929" s="1"/>
      <c r="AH1929" s="1"/>
      <c r="AI1929" s="1"/>
      <c r="AJ1929" s="1"/>
      <c r="AK1929" s="10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5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5"/>
      <c r="HA1929" s="5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  <c r="IT1929" s="1"/>
      <c r="IU1929" s="1"/>
      <c r="IV1929" s="1"/>
      <c r="IW1929" s="1"/>
      <c r="IX1929" s="1"/>
      <c r="IY1929" s="1"/>
      <c r="IZ1929" s="1"/>
      <c r="JA1929" s="1"/>
      <c r="JB1929" s="1"/>
      <c r="JC1929" s="1"/>
      <c r="JD1929" s="1"/>
      <c r="JE1929" s="1"/>
      <c r="JF1929" s="1"/>
      <c r="JG1929" s="1"/>
      <c r="JH1929" s="1"/>
      <c r="JI1929" s="1"/>
      <c r="JJ1929" s="1"/>
      <c r="JK1929" s="1"/>
      <c r="JL1929" s="1"/>
      <c r="JM1929" s="1"/>
      <c r="JN1929" s="1"/>
      <c r="JO1929" s="1"/>
      <c r="JP1929" s="1"/>
      <c r="JQ1929" s="1"/>
      <c r="JR1929" s="1"/>
      <c r="JS1929" s="1"/>
      <c r="JT1929" s="1"/>
      <c r="JU1929" s="1"/>
      <c r="JV1929" s="1"/>
      <c r="JW1929" s="1"/>
      <c r="JX1929" s="1"/>
      <c r="JY1929" s="3"/>
      <c r="JZ1929" s="1"/>
      <c r="KA1929" s="1"/>
      <c r="KB1929" s="1"/>
      <c r="KC1929" s="1"/>
      <c r="KD1929" s="1"/>
      <c r="KE1929" s="1"/>
    </row>
    <row r="1930" spans="1:291" x14ac:dyDescent="0.2">
      <c r="A1930" s="196"/>
      <c r="B1930" s="66"/>
      <c r="C1930" s="66"/>
      <c r="D1930" s="77"/>
      <c r="E1930" s="67"/>
      <c r="F1930" s="11"/>
      <c r="G1930" s="73"/>
      <c r="H1930" s="11"/>
      <c r="I1930" s="11"/>
      <c r="J1930" s="1"/>
      <c r="K1930" s="1"/>
      <c r="L1930" s="66"/>
      <c r="M1930" s="70"/>
      <c r="N1930" s="70"/>
      <c r="O1930" s="66"/>
      <c r="P1930" s="66"/>
      <c r="Q1930" s="74"/>
      <c r="R1930" s="75"/>
      <c r="S1930" s="66"/>
      <c r="T1930" s="10"/>
      <c r="U1930" s="74"/>
      <c r="V1930" s="74"/>
      <c r="W1930" s="70"/>
      <c r="X1930" s="66"/>
      <c r="Y1930" s="66"/>
      <c r="Z1930" s="67"/>
      <c r="AA1930" s="68"/>
      <c r="AB1930" s="11"/>
      <c r="AC1930" s="3"/>
      <c r="AD1930" s="1"/>
      <c r="AE1930" s="11"/>
      <c r="AF1930" s="5"/>
      <c r="AG1930" s="1"/>
      <c r="AH1930" s="1"/>
      <c r="AI1930" s="1"/>
      <c r="AJ1930" s="1"/>
      <c r="AK1930" s="10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5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5"/>
      <c r="HA1930" s="5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  <c r="IT1930" s="1"/>
      <c r="IU1930" s="1"/>
      <c r="IV1930" s="1"/>
      <c r="IW1930" s="1"/>
      <c r="IX1930" s="1"/>
      <c r="IY1930" s="1"/>
      <c r="IZ1930" s="1"/>
      <c r="JA1930" s="1"/>
      <c r="JB1930" s="1"/>
      <c r="JC1930" s="1"/>
      <c r="JD1930" s="1"/>
      <c r="JE1930" s="1"/>
      <c r="JF1930" s="1"/>
      <c r="JG1930" s="1"/>
      <c r="JH1930" s="1"/>
      <c r="JI1930" s="1"/>
      <c r="JJ1930" s="1"/>
      <c r="JK1930" s="1"/>
      <c r="JL1930" s="1"/>
      <c r="JM1930" s="1"/>
      <c r="JN1930" s="1"/>
      <c r="JO1930" s="1"/>
      <c r="JP1930" s="1"/>
      <c r="JQ1930" s="1"/>
      <c r="JR1930" s="1"/>
      <c r="JS1930" s="1"/>
      <c r="JT1930" s="1"/>
      <c r="JU1930" s="1"/>
      <c r="JV1930" s="1"/>
      <c r="JW1930" s="1"/>
      <c r="JX1930" s="1"/>
      <c r="JY1930" s="3"/>
      <c r="JZ1930" s="1"/>
      <c r="KA1930" s="1"/>
      <c r="KB1930" s="1"/>
      <c r="KC1930" s="1"/>
      <c r="KD1930" s="1"/>
      <c r="KE1930" s="1"/>
    </row>
    <row r="1931" spans="1:291" x14ac:dyDescent="0.2">
      <c r="A1931" s="196"/>
      <c r="B1931" s="66"/>
      <c r="C1931" s="66"/>
      <c r="D1931" s="77"/>
      <c r="E1931" s="67"/>
      <c r="F1931" s="11"/>
      <c r="G1931" s="73"/>
      <c r="H1931" s="11"/>
      <c r="I1931" s="11"/>
      <c r="J1931" s="1"/>
      <c r="K1931" s="1"/>
      <c r="L1931" s="66"/>
      <c r="M1931" s="70"/>
      <c r="N1931" s="70"/>
      <c r="O1931" s="66"/>
      <c r="P1931" s="66"/>
      <c r="Q1931" s="74"/>
      <c r="R1931" s="75"/>
      <c r="S1931" s="66"/>
      <c r="T1931" s="10"/>
      <c r="U1931" s="74"/>
      <c r="V1931" s="74"/>
      <c r="W1931" s="70"/>
      <c r="X1931" s="66"/>
      <c r="Y1931" s="66"/>
      <c r="Z1931" s="67"/>
      <c r="AA1931" s="68"/>
      <c r="AB1931" s="11"/>
      <c r="AC1931" s="3"/>
      <c r="AD1931" s="1"/>
      <c r="AE1931" s="11"/>
      <c r="AF1931" s="5"/>
      <c r="AG1931" s="1"/>
      <c r="AH1931" s="1"/>
      <c r="AI1931" s="1"/>
      <c r="AJ1931" s="1"/>
      <c r="AK1931" s="10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5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5"/>
      <c r="HA1931" s="5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  <c r="IT1931" s="1"/>
      <c r="IU1931" s="1"/>
      <c r="IV1931" s="1"/>
      <c r="IW1931" s="1"/>
      <c r="IX1931" s="1"/>
      <c r="IY1931" s="1"/>
      <c r="IZ1931" s="1"/>
      <c r="JA1931" s="1"/>
      <c r="JB1931" s="1"/>
      <c r="JC1931" s="1"/>
      <c r="JD1931" s="1"/>
      <c r="JE1931" s="1"/>
      <c r="JF1931" s="1"/>
      <c r="JG1931" s="1"/>
      <c r="JH1931" s="1"/>
      <c r="JI1931" s="1"/>
      <c r="JJ1931" s="1"/>
      <c r="JK1931" s="1"/>
      <c r="JL1931" s="1"/>
      <c r="JM1931" s="1"/>
      <c r="JN1931" s="1"/>
      <c r="JO1931" s="1"/>
      <c r="JP1931" s="1"/>
      <c r="JQ1931" s="1"/>
      <c r="JR1931" s="1"/>
      <c r="JS1931" s="1"/>
      <c r="JT1931" s="1"/>
      <c r="JU1931" s="1"/>
      <c r="JV1931" s="1"/>
      <c r="JW1931" s="1"/>
      <c r="JX1931" s="1"/>
      <c r="JY1931" s="3"/>
      <c r="JZ1931" s="1"/>
      <c r="KA1931" s="1"/>
      <c r="KB1931" s="1"/>
      <c r="KC1931" s="1"/>
      <c r="KD1931" s="1"/>
      <c r="KE1931" s="1"/>
    </row>
    <row r="1932" spans="1:291" x14ac:dyDescent="0.2">
      <c r="A1932" s="196"/>
      <c r="B1932" s="66"/>
      <c r="C1932" s="66"/>
      <c r="D1932" s="77"/>
      <c r="E1932" s="67"/>
      <c r="F1932" s="11"/>
      <c r="G1932" s="73"/>
      <c r="H1932" s="11"/>
      <c r="I1932" s="11"/>
      <c r="J1932" s="1"/>
      <c r="K1932" s="1"/>
      <c r="L1932" s="66"/>
      <c r="M1932" s="70"/>
      <c r="N1932" s="70"/>
      <c r="O1932" s="66"/>
      <c r="P1932" s="66"/>
      <c r="Q1932" s="74"/>
      <c r="R1932" s="75"/>
      <c r="S1932" s="66"/>
      <c r="T1932" s="10"/>
      <c r="U1932" s="74"/>
      <c r="V1932" s="74"/>
      <c r="W1932" s="70"/>
      <c r="X1932" s="66"/>
      <c r="Y1932" s="66"/>
      <c r="Z1932" s="67"/>
      <c r="AA1932" s="68"/>
      <c r="AB1932" s="11"/>
      <c r="AC1932" s="3"/>
      <c r="AD1932" s="1"/>
      <c r="AE1932" s="11"/>
      <c r="AF1932" s="5"/>
      <c r="AG1932" s="1"/>
      <c r="AH1932" s="1"/>
      <c r="AI1932" s="1"/>
      <c r="AJ1932" s="1"/>
      <c r="AK1932" s="10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5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5"/>
      <c r="HA1932" s="5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  <c r="IT1932" s="1"/>
      <c r="IU1932" s="1"/>
      <c r="IV1932" s="1"/>
      <c r="IW1932" s="1"/>
      <c r="IX1932" s="1"/>
      <c r="IY1932" s="1"/>
      <c r="IZ1932" s="1"/>
      <c r="JA1932" s="1"/>
      <c r="JB1932" s="1"/>
      <c r="JC1932" s="1"/>
      <c r="JD1932" s="1"/>
      <c r="JE1932" s="1"/>
      <c r="JF1932" s="1"/>
      <c r="JG1932" s="1"/>
      <c r="JH1932" s="1"/>
      <c r="JI1932" s="1"/>
      <c r="JJ1932" s="1"/>
      <c r="JK1932" s="1"/>
      <c r="JL1932" s="1"/>
      <c r="JM1932" s="1"/>
      <c r="JN1932" s="1"/>
      <c r="JO1932" s="1"/>
      <c r="JP1932" s="1"/>
      <c r="JQ1932" s="1"/>
      <c r="JR1932" s="1"/>
      <c r="JS1932" s="1"/>
      <c r="JT1932" s="1"/>
      <c r="JU1932" s="1"/>
      <c r="JV1932" s="1"/>
      <c r="JW1932" s="1"/>
      <c r="JX1932" s="1"/>
      <c r="JY1932" s="3"/>
      <c r="JZ1932" s="1"/>
      <c r="KA1932" s="1"/>
      <c r="KB1932" s="1"/>
      <c r="KC1932" s="1"/>
      <c r="KD1932" s="1"/>
      <c r="KE1932" s="1"/>
    </row>
    <row r="1933" spans="1:291" x14ac:dyDescent="0.2">
      <c r="A1933" s="196"/>
      <c r="B1933" s="66"/>
      <c r="C1933" s="66"/>
      <c r="D1933" s="77"/>
      <c r="E1933" s="67"/>
      <c r="F1933" s="11"/>
      <c r="G1933" s="73"/>
      <c r="H1933" s="11"/>
      <c r="I1933" s="11"/>
      <c r="J1933" s="1"/>
      <c r="K1933" s="1"/>
      <c r="L1933" s="66"/>
      <c r="M1933" s="70"/>
      <c r="N1933" s="70"/>
      <c r="O1933" s="66"/>
      <c r="P1933" s="66"/>
      <c r="Q1933" s="74"/>
      <c r="R1933" s="75"/>
      <c r="S1933" s="66"/>
      <c r="T1933" s="10"/>
      <c r="U1933" s="74"/>
      <c r="V1933" s="74"/>
      <c r="W1933" s="70"/>
      <c r="X1933" s="66"/>
      <c r="Y1933" s="66"/>
      <c r="Z1933" s="67"/>
      <c r="AA1933" s="68"/>
      <c r="AB1933" s="11"/>
      <c r="AC1933" s="3"/>
      <c r="AD1933" s="1"/>
      <c r="AE1933" s="11"/>
      <c r="AF1933" s="5"/>
      <c r="AG1933" s="1"/>
      <c r="AH1933" s="1"/>
      <c r="AI1933" s="1"/>
      <c r="AJ1933" s="1"/>
      <c r="AK1933" s="10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5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5"/>
      <c r="HA1933" s="5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  <c r="IT1933" s="1"/>
      <c r="IU1933" s="1"/>
      <c r="IV1933" s="1"/>
      <c r="IW1933" s="1"/>
      <c r="IX1933" s="1"/>
      <c r="IY1933" s="1"/>
      <c r="IZ1933" s="1"/>
      <c r="JA1933" s="1"/>
      <c r="JB1933" s="1"/>
      <c r="JC1933" s="1"/>
      <c r="JD1933" s="1"/>
      <c r="JE1933" s="1"/>
      <c r="JF1933" s="1"/>
      <c r="JG1933" s="1"/>
      <c r="JH1933" s="1"/>
      <c r="JI1933" s="1"/>
      <c r="JJ1933" s="1"/>
      <c r="JK1933" s="1"/>
      <c r="JL1933" s="1"/>
      <c r="JM1933" s="1"/>
      <c r="JN1933" s="1"/>
      <c r="JO1933" s="1"/>
      <c r="JP1933" s="1"/>
      <c r="JQ1933" s="1"/>
      <c r="JR1933" s="1"/>
      <c r="JS1933" s="1"/>
      <c r="JT1933" s="1"/>
      <c r="JU1933" s="1"/>
      <c r="JV1933" s="1"/>
      <c r="JW1933" s="1"/>
      <c r="JX1933" s="1"/>
      <c r="JY1933" s="3"/>
      <c r="JZ1933" s="1"/>
      <c r="KA1933" s="1"/>
      <c r="KB1933" s="1"/>
      <c r="KC1933" s="1"/>
      <c r="KD1933" s="1"/>
      <c r="KE1933" s="1"/>
    </row>
    <row r="1934" spans="1:291" x14ac:dyDescent="0.2">
      <c r="A1934" s="196"/>
      <c r="B1934" s="66"/>
      <c r="C1934" s="66"/>
      <c r="D1934" s="77"/>
      <c r="E1934" s="67"/>
      <c r="F1934" s="11"/>
      <c r="G1934" s="73"/>
      <c r="H1934" s="11"/>
      <c r="I1934" s="11"/>
      <c r="J1934" s="1"/>
      <c r="K1934" s="1"/>
      <c r="L1934" s="66"/>
      <c r="M1934" s="70"/>
      <c r="N1934" s="70"/>
      <c r="O1934" s="66"/>
      <c r="P1934" s="66"/>
      <c r="Q1934" s="74"/>
      <c r="R1934" s="75"/>
      <c r="S1934" s="66"/>
      <c r="T1934" s="10"/>
      <c r="U1934" s="74"/>
      <c r="V1934" s="74"/>
      <c r="W1934" s="70"/>
      <c r="X1934" s="66"/>
      <c r="Y1934" s="66"/>
      <c r="Z1934" s="67"/>
      <c r="AA1934" s="68"/>
      <c r="AB1934" s="11"/>
      <c r="AC1934" s="3"/>
      <c r="AD1934" s="1"/>
      <c r="AE1934" s="11"/>
      <c r="AF1934" s="5"/>
      <c r="AG1934" s="1"/>
      <c r="AH1934" s="1"/>
      <c r="AI1934" s="1"/>
      <c r="AJ1934" s="1"/>
      <c r="AK1934" s="10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5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5"/>
      <c r="HA1934" s="5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  <c r="IT1934" s="1"/>
      <c r="IU1934" s="1"/>
      <c r="IV1934" s="1"/>
      <c r="IW1934" s="1"/>
      <c r="IX1934" s="1"/>
      <c r="IY1934" s="1"/>
      <c r="IZ1934" s="1"/>
      <c r="JA1934" s="1"/>
      <c r="JB1934" s="1"/>
      <c r="JC1934" s="1"/>
      <c r="JD1934" s="1"/>
      <c r="JE1934" s="1"/>
      <c r="JF1934" s="1"/>
      <c r="JG1934" s="1"/>
      <c r="JH1934" s="1"/>
      <c r="JI1934" s="1"/>
      <c r="JJ1934" s="1"/>
      <c r="JK1934" s="1"/>
      <c r="JL1934" s="1"/>
      <c r="JM1934" s="1"/>
      <c r="JN1934" s="1"/>
      <c r="JO1934" s="1"/>
      <c r="JP1934" s="1"/>
      <c r="JQ1934" s="1"/>
      <c r="JR1934" s="1"/>
      <c r="JS1934" s="1"/>
      <c r="JT1934" s="1"/>
      <c r="JU1934" s="1"/>
      <c r="JV1934" s="1"/>
      <c r="JW1934" s="1"/>
      <c r="JX1934" s="1"/>
      <c r="JY1934" s="3"/>
      <c r="JZ1934" s="1"/>
      <c r="KA1934" s="1"/>
      <c r="KB1934" s="1"/>
      <c r="KC1934" s="1"/>
      <c r="KD1934" s="1"/>
      <c r="KE1934" s="1"/>
    </row>
    <row r="1935" spans="1:291" x14ac:dyDescent="0.2">
      <c r="A1935" s="196"/>
      <c r="B1935" s="66"/>
      <c r="C1935" s="66"/>
      <c r="D1935" s="77"/>
      <c r="E1935" s="67"/>
      <c r="F1935" s="11"/>
      <c r="G1935" s="73"/>
      <c r="H1935" s="11"/>
      <c r="I1935" s="11"/>
      <c r="J1935" s="1"/>
      <c r="K1935" s="1"/>
      <c r="L1935" s="66"/>
      <c r="M1935" s="70"/>
      <c r="N1935" s="70"/>
      <c r="O1935" s="66"/>
      <c r="P1935" s="66"/>
      <c r="Q1935" s="74"/>
      <c r="R1935" s="75"/>
      <c r="S1935" s="66"/>
      <c r="T1935" s="10"/>
      <c r="U1935" s="74"/>
      <c r="V1935" s="74"/>
      <c r="W1935" s="70"/>
      <c r="X1935" s="66"/>
      <c r="Y1935" s="66"/>
      <c r="Z1935" s="67"/>
      <c r="AA1935" s="68"/>
      <c r="AB1935" s="11"/>
      <c r="AC1935" s="3"/>
      <c r="AD1935" s="1"/>
      <c r="AE1935" s="11"/>
      <c r="AF1935" s="5"/>
      <c r="AG1935" s="1"/>
      <c r="AH1935" s="1"/>
      <c r="AI1935" s="1"/>
      <c r="AJ1935" s="1"/>
      <c r="AK1935" s="10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5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5"/>
      <c r="HA1935" s="5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  <c r="IT1935" s="1"/>
      <c r="IU1935" s="1"/>
      <c r="IV1935" s="1"/>
      <c r="IW1935" s="1"/>
      <c r="IX1935" s="1"/>
      <c r="IY1935" s="1"/>
      <c r="IZ1935" s="1"/>
      <c r="JA1935" s="1"/>
      <c r="JB1935" s="1"/>
      <c r="JC1935" s="1"/>
      <c r="JD1935" s="1"/>
      <c r="JE1935" s="1"/>
      <c r="JF1935" s="1"/>
      <c r="JG1935" s="1"/>
      <c r="JH1935" s="1"/>
      <c r="JI1935" s="1"/>
      <c r="JJ1935" s="1"/>
      <c r="JK1935" s="1"/>
      <c r="JL1935" s="1"/>
      <c r="JM1935" s="1"/>
      <c r="JN1935" s="1"/>
      <c r="JO1935" s="1"/>
      <c r="JP1935" s="1"/>
      <c r="JQ1935" s="1"/>
      <c r="JR1935" s="1"/>
      <c r="JS1935" s="1"/>
      <c r="JT1935" s="1"/>
      <c r="JU1935" s="1"/>
      <c r="JV1935" s="1"/>
      <c r="JW1935" s="1"/>
      <c r="JX1935" s="1"/>
      <c r="JY1935" s="3"/>
      <c r="JZ1935" s="1"/>
      <c r="KA1935" s="1"/>
      <c r="KB1935" s="1"/>
      <c r="KC1935" s="1"/>
      <c r="KD1935" s="1"/>
      <c r="KE1935" s="1"/>
    </row>
    <row r="1936" spans="1:291" x14ac:dyDescent="0.2">
      <c r="A1936" s="196"/>
      <c r="B1936" s="66"/>
      <c r="C1936" s="66"/>
      <c r="D1936" s="77"/>
      <c r="E1936" s="67"/>
      <c r="F1936" s="11"/>
      <c r="G1936" s="73"/>
      <c r="H1936" s="11"/>
      <c r="I1936" s="11"/>
      <c r="J1936" s="1"/>
      <c r="K1936" s="1"/>
      <c r="L1936" s="66"/>
      <c r="M1936" s="70"/>
      <c r="N1936" s="70"/>
      <c r="O1936" s="66"/>
      <c r="P1936" s="66"/>
      <c r="Q1936" s="74"/>
      <c r="R1936" s="75"/>
      <c r="S1936" s="66"/>
      <c r="T1936" s="10"/>
      <c r="U1936" s="74"/>
      <c r="V1936" s="74"/>
      <c r="W1936" s="70"/>
      <c r="X1936" s="66"/>
      <c r="Y1936" s="66"/>
      <c r="Z1936" s="67"/>
      <c r="AA1936" s="68"/>
      <c r="AB1936" s="11"/>
      <c r="AC1936" s="3"/>
      <c r="AD1936" s="1"/>
      <c r="AE1936" s="11"/>
      <c r="AF1936" s="5"/>
      <c r="AG1936" s="1"/>
      <c r="AH1936" s="1"/>
      <c r="AI1936" s="1"/>
      <c r="AJ1936" s="1"/>
      <c r="AK1936" s="10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5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5"/>
      <c r="HA1936" s="5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  <c r="IT1936" s="1"/>
      <c r="IU1936" s="1"/>
      <c r="IV1936" s="1"/>
      <c r="IW1936" s="1"/>
      <c r="IX1936" s="1"/>
      <c r="IY1936" s="1"/>
      <c r="IZ1936" s="1"/>
      <c r="JA1936" s="1"/>
      <c r="JB1936" s="1"/>
      <c r="JC1936" s="1"/>
      <c r="JD1936" s="1"/>
      <c r="JE1936" s="1"/>
      <c r="JF1936" s="1"/>
      <c r="JG1936" s="1"/>
      <c r="JH1936" s="1"/>
      <c r="JI1936" s="1"/>
      <c r="JJ1936" s="1"/>
      <c r="JK1936" s="1"/>
      <c r="JL1936" s="1"/>
      <c r="JM1936" s="1"/>
      <c r="JN1936" s="1"/>
      <c r="JO1936" s="1"/>
      <c r="JP1936" s="1"/>
      <c r="JQ1936" s="1"/>
      <c r="JR1936" s="1"/>
      <c r="JS1936" s="1"/>
      <c r="JT1936" s="1"/>
      <c r="JU1936" s="1"/>
      <c r="JV1936" s="1"/>
      <c r="JW1936" s="1"/>
      <c r="JX1936" s="1"/>
      <c r="JY1936" s="3"/>
      <c r="JZ1936" s="1"/>
      <c r="KA1936" s="1"/>
      <c r="KB1936" s="1"/>
      <c r="KC1936" s="1"/>
      <c r="KD1936" s="1"/>
      <c r="KE1936" s="1"/>
    </row>
    <row r="1937" spans="1:291" x14ac:dyDescent="0.2">
      <c r="A1937" s="196"/>
      <c r="B1937" s="66"/>
      <c r="C1937" s="66"/>
      <c r="D1937" s="77"/>
      <c r="E1937" s="67"/>
      <c r="F1937" s="11"/>
      <c r="G1937" s="73"/>
      <c r="H1937" s="11"/>
      <c r="I1937" s="11"/>
      <c r="J1937" s="1"/>
      <c r="K1937" s="1"/>
      <c r="L1937" s="66"/>
      <c r="M1937" s="70"/>
      <c r="N1937" s="70"/>
      <c r="O1937" s="66"/>
      <c r="P1937" s="66"/>
      <c r="Q1937" s="74"/>
      <c r="R1937" s="75"/>
      <c r="S1937" s="66"/>
      <c r="T1937" s="10"/>
      <c r="U1937" s="74"/>
      <c r="V1937" s="74"/>
      <c r="W1937" s="70"/>
      <c r="X1937" s="66"/>
      <c r="Y1937" s="66"/>
      <c r="Z1937" s="67"/>
      <c r="AA1937" s="68"/>
      <c r="AB1937" s="11"/>
      <c r="AC1937" s="3"/>
      <c r="AD1937" s="1"/>
      <c r="AE1937" s="11"/>
      <c r="AF1937" s="5"/>
      <c r="AG1937" s="1"/>
      <c r="AH1937" s="1"/>
      <c r="AI1937" s="1"/>
      <c r="AJ1937" s="1"/>
      <c r="AK1937" s="10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5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5"/>
      <c r="HA1937" s="5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  <c r="IT1937" s="1"/>
      <c r="IU1937" s="1"/>
      <c r="IV1937" s="1"/>
      <c r="IW1937" s="1"/>
      <c r="IX1937" s="1"/>
      <c r="IY1937" s="1"/>
      <c r="IZ1937" s="1"/>
      <c r="JA1937" s="1"/>
      <c r="JB1937" s="1"/>
      <c r="JC1937" s="1"/>
      <c r="JD1937" s="1"/>
      <c r="JE1937" s="1"/>
      <c r="JF1937" s="1"/>
      <c r="JG1937" s="1"/>
      <c r="JH1937" s="1"/>
      <c r="JI1937" s="1"/>
      <c r="JJ1937" s="1"/>
      <c r="JK1937" s="1"/>
      <c r="JL1937" s="1"/>
      <c r="JM1937" s="1"/>
      <c r="JN1937" s="1"/>
      <c r="JO1937" s="1"/>
      <c r="JP1937" s="1"/>
      <c r="JQ1937" s="1"/>
      <c r="JR1937" s="1"/>
      <c r="JS1937" s="1"/>
      <c r="JT1937" s="1"/>
      <c r="JU1937" s="1"/>
      <c r="JV1937" s="1"/>
      <c r="JW1937" s="1"/>
      <c r="JX1937" s="1"/>
      <c r="JY1937" s="3"/>
      <c r="JZ1937" s="1"/>
      <c r="KA1937" s="1"/>
      <c r="KB1937" s="1"/>
      <c r="KC1937" s="1"/>
      <c r="KD1937" s="1"/>
      <c r="KE1937" s="1"/>
    </row>
    <row r="1938" spans="1:291" x14ac:dyDescent="0.2">
      <c r="A1938" s="196"/>
      <c r="B1938" s="66"/>
      <c r="C1938" s="66"/>
      <c r="D1938" s="77"/>
      <c r="E1938" s="67"/>
      <c r="F1938" s="11"/>
      <c r="G1938" s="73"/>
      <c r="H1938" s="11"/>
      <c r="I1938" s="11"/>
      <c r="J1938" s="1"/>
      <c r="K1938" s="1"/>
      <c r="L1938" s="66"/>
      <c r="M1938" s="70"/>
      <c r="N1938" s="70"/>
      <c r="O1938" s="66"/>
      <c r="P1938" s="66"/>
      <c r="Q1938" s="74"/>
      <c r="R1938" s="75"/>
      <c r="S1938" s="66"/>
      <c r="T1938" s="10"/>
      <c r="U1938" s="74"/>
      <c r="V1938" s="74"/>
      <c r="W1938" s="70"/>
      <c r="X1938" s="66"/>
      <c r="Y1938" s="66"/>
      <c r="Z1938" s="67"/>
      <c r="AA1938" s="68"/>
      <c r="AB1938" s="11"/>
      <c r="AC1938" s="3"/>
      <c r="AD1938" s="1"/>
      <c r="AE1938" s="11"/>
      <c r="AF1938" s="5"/>
      <c r="AG1938" s="1"/>
      <c r="AH1938" s="1"/>
      <c r="AI1938" s="1"/>
      <c r="AJ1938" s="1"/>
      <c r="AK1938" s="10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5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5"/>
      <c r="HA1938" s="5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  <c r="IT1938" s="1"/>
      <c r="IU1938" s="1"/>
      <c r="IV1938" s="1"/>
      <c r="IW1938" s="1"/>
      <c r="IX1938" s="1"/>
      <c r="IY1938" s="1"/>
      <c r="IZ1938" s="1"/>
      <c r="JA1938" s="1"/>
      <c r="JB1938" s="1"/>
      <c r="JC1938" s="1"/>
      <c r="JD1938" s="1"/>
      <c r="JE1938" s="1"/>
      <c r="JF1938" s="1"/>
      <c r="JG1938" s="1"/>
      <c r="JH1938" s="1"/>
      <c r="JI1938" s="1"/>
      <c r="JJ1938" s="1"/>
      <c r="JK1938" s="1"/>
      <c r="JL1938" s="1"/>
      <c r="JM1938" s="1"/>
      <c r="JN1938" s="1"/>
      <c r="JO1938" s="1"/>
      <c r="JP1938" s="1"/>
      <c r="JQ1938" s="1"/>
      <c r="JR1938" s="1"/>
      <c r="JS1938" s="1"/>
      <c r="JT1938" s="1"/>
      <c r="JU1938" s="1"/>
      <c r="JV1938" s="1"/>
      <c r="JW1938" s="1"/>
      <c r="JX1938" s="1"/>
      <c r="JY1938" s="3"/>
      <c r="JZ1938" s="1"/>
      <c r="KA1938" s="1"/>
      <c r="KB1938" s="1"/>
      <c r="KC1938" s="1"/>
      <c r="KD1938" s="1"/>
      <c r="KE1938" s="1"/>
    </row>
    <row r="1939" spans="1:291" x14ac:dyDescent="0.2">
      <c r="A1939" s="196"/>
      <c r="B1939" s="66"/>
      <c r="C1939" s="66"/>
      <c r="D1939" s="77"/>
      <c r="E1939" s="67"/>
      <c r="F1939" s="11"/>
      <c r="G1939" s="73"/>
      <c r="H1939" s="11"/>
      <c r="I1939" s="11"/>
      <c r="J1939" s="1"/>
      <c r="K1939" s="1"/>
      <c r="L1939" s="66"/>
      <c r="M1939" s="70"/>
      <c r="N1939" s="70"/>
      <c r="O1939" s="66"/>
      <c r="P1939" s="66"/>
      <c r="Q1939" s="74"/>
      <c r="R1939" s="75"/>
      <c r="S1939" s="66"/>
      <c r="T1939" s="10"/>
      <c r="U1939" s="74"/>
      <c r="V1939" s="74"/>
      <c r="W1939" s="70"/>
      <c r="X1939" s="66"/>
      <c r="Y1939" s="66"/>
      <c r="Z1939" s="67"/>
      <c r="AA1939" s="68"/>
      <c r="AB1939" s="11"/>
      <c r="AC1939" s="3"/>
      <c r="AD1939" s="1"/>
      <c r="AE1939" s="11"/>
      <c r="AF1939" s="5"/>
      <c r="AG1939" s="1"/>
      <c r="AH1939" s="1"/>
      <c r="AI1939" s="1"/>
      <c r="AJ1939" s="1"/>
      <c r="AK1939" s="10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5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5"/>
      <c r="HA1939" s="5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  <c r="IT1939" s="1"/>
      <c r="IU1939" s="1"/>
      <c r="IV1939" s="1"/>
      <c r="IW1939" s="1"/>
      <c r="IX1939" s="1"/>
      <c r="IY1939" s="1"/>
      <c r="IZ1939" s="1"/>
      <c r="JA1939" s="1"/>
      <c r="JB1939" s="1"/>
      <c r="JC1939" s="1"/>
      <c r="JD1939" s="1"/>
      <c r="JE1939" s="1"/>
      <c r="JF1939" s="1"/>
      <c r="JG1939" s="1"/>
      <c r="JH1939" s="1"/>
      <c r="JI1939" s="1"/>
      <c r="JJ1939" s="1"/>
      <c r="JK1939" s="1"/>
      <c r="JL1939" s="1"/>
      <c r="JM1939" s="1"/>
      <c r="JN1939" s="1"/>
      <c r="JO1939" s="1"/>
      <c r="JP1939" s="1"/>
      <c r="JQ1939" s="1"/>
      <c r="JR1939" s="1"/>
      <c r="JS1939" s="1"/>
      <c r="JT1939" s="1"/>
      <c r="JU1939" s="1"/>
      <c r="JV1939" s="1"/>
      <c r="JW1939" s="1"/>
      <c r="JX1939" s="1"/>
      <c r="JY1939" s="3"/>
      <c r="JZ1939" s="1"/>
      <c r="KA1939" s="1"/>
      <c r="KB1939" s="1"/>
      <c r="KC1939" s="1"/>
      <c r="KD1939" s="1"/>
      <c r="KE1939" s="1"/>
    </row>
    <row r="1940" spans="1:291" x14ac:dyDescent="0.2">
      <c r="A1940" s="196"/>
      <c r="B1940" s="66"/>
      <c r="C1940" s="66"/>
      <c r="D1940" s="77"/>
      <c r="E1940" s="67"/>
      <c r="F1940" s="11"/>
      <c r="G1940" s="73"/>
      <c r="H1940" s="11"/>
      <c r="I1940" s="11"/>
      <c r="J1940" s="1"/>
      <c r="K1940" s="1"/>
      <c r="L1940" s="66"/>
      <c r="M1940" s="70"/>
      <c r="N1940" s="70"/>
      <c r="O1940" s="66"/>
      <c r="P1940" s="66"/>
      <c r="Q1940" s="74"/>
      <c r="R1940" s="75"/>
      <c r="S1940" s="66"/>
      <c r="T1940" s="10"/>
      <c r="U1940" s="74"/>
      <c r="V1940" s="74"/>
      <c r="W1940" s="70"/>
      <c r="X1940" s="66"/>
      <c r="Y1940" s="66"/>
      <c r="Z1940" s="67"/>
      <c r="AA1940" s="68"/>
      <c r="AB1940" s="11"/>
      <c r="AC1940" s="3"/>
      <c r="AD1940" s="1"/>
      <c r="AE1940" s="11"/>
      <c r="AF1940" s="5"/>
      <c r="AG1940" s="1"/>
      <c r="AH1940" s="1"/>
      <c r="AI1940" s="1"/>
      <c r="AJ1940" s="1"/>
      <c r="AK1940" s="10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5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5"/>
      <c r="HA1940" s="5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  <c r="IT1940" s="1"/>
      <c r="IU1940" s="1"/>
      <c r="IV1940" s="1"/>
      <c r="IW1940" s="1"/>
      <c r="IX1940" s="1"/>
      <c r="IY1940" s="1"/>
      <c r="IZ1940" s="1"/>
      <c r="JA1940" s="1"/>
      <c r="JB1940" s="1"/>
      <c r="JC1940" s="1"/>
      <c r="JD1940" s="1"/>
      <c r="JE1940" s="1"/>
      <c r="JF1940" s="1"/>
      <c r="JG1940" s="1"/>
      <c r="JH1940" s="1"/>
      <c r="JI1940" s="1"/>
      <c r="JJ1940" s="1"/>
      <c r="JK1940" s="1"/>
      <c r="JL1940" s="1"/>
      <c r="JM1940" s="1"/>
      <c r="JN1940" s="1"/>
      <c r="JO1940" s="1"/>
      <c r="JP1940" s="1"/>
      <c r="JQ1940" s="1"/>
      <c r="JR1940" s="1"/>
      <c r="JS1940" s="1"/>
      <c r="JT1940" s="1"/>
      <c r="JU1940" s="1"/>
      <c r="JV1940" s="1"/>
      <c r="JW1940" s="1"/>
      <c r="JX1940" s="1"/>
      <c r="JY1940" s="3"/>
      <c r="JZ1940" s="1"/>
      <c r="KA1940" s="1"/>
      <c r="KB1940" s="1"/>
      <c r="KC1940" s="1"/>
      <c r="KD1940" s="1"/>
      <c r="KE1940" s="1"/>
    </row>
    <row r="1941" spans="1:291" x14ac:dyDescent="0.2">
      <c r="A1941" s="196"/>
      <c r="B1941" s="66"/>
      <c r="C1941" s="66"/>
      <c r="D1941" s="77"/>
      <c r="E1941" s="67"/>
      <c r="F1941" s="11"/>
      <c r="G1941" s="73"/>
      <c r="H1941" s="11"/>
      <c r="I1941" s="11"/>
      <c r="J1941" s="1"/>
      <c r="K1941" s="1"/>
      <c r="L1941" s="66"/>
      <c r="M1941" s="70"/>
      <c r="N1941" s="70"/>
      <c r="O1941" s="66"/>
      <c r="P1941" s="66"/>
      <c r="Q1941" s="74"/>
      <c r="R1941" s="75"/>
      <c r="S1941" s="66"/>
      <c r="T1941" s="10"/>
      <c r="U1941" s="74"/>
      <c r="V1941" s="74"/>
      <c r="W1941" s="70"/>
      <c r="X1941" s="66"/>
      <c r="Y1941" s="66"/>
      <c r="Z1941" s="67"/>
      <c r="AA1941" s="68"/>
      <c r="AB1941" s="11"/>
      <c r="AC1941" s="3"/>
      <c r="AD1941" s="1"/>
      <c r="AE1941" s="11"/>
      <c r="AF1941" s="5"/>
      <c r="AG1941" s="1"/>
      <c r="AH1941" s="1"/>
      <c r="AI1941" s="1"/>
      <c r="AJ1941" s="1"/>
      <c r="AK1941" s="10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5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5"/>
      <c r="HA1941" s="5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  <c r="IT1941" s="1"/>
      <c r="IU1941" s="1"/>
      <c r="IV1941" s="1"/>
      <c r="IW1941" s="1"/>
      <c r="IX1941" s="1"/>
      <c r="IY1941" s="1"/>
      <c r="IZ1941" s="1"/>
      <c r="JA1941" s="1"/>
      <c r="JB1941" s="1"/>
      <c r="JC1941" s="1"/>
      <c r="JD1941" s="1"/>
      <c r="JE1941" s="1"/>
      <c r="JF1941" s="1"/>
      <c r="JG1941" s="1"/>
      <c r="JH1941" s="1"/>
      <c r="JI1941" s="1"/>
      <c r="JJ1941" s="1"/>
      <c r="JK1941" s="1"/>
      <c r="JL1941" s="1"/>
      <c r="JM1941" s="1"/>
      <c r="JN1941" s="1"/>
      <c r="JO1941" s="1"/>
      <c r="JP1941" s="1"/>
      <c r="JQ1941" s="1"/>
      <c r="JR1941" s="1"/>
      <c r="JS1941" s="1"/>
      <c r="JT1941" s="1"/>
      <c r="JU1941" s="1"/>
      <c r="JV1941" s="1"/>
      <c r="JW1941" s="1"/>
      <c r="JX1941" s="1"/>
      <c r="JY1941" s="3"/>
      <c r="JZ1941" s="1"/>
      <c r="KA1941" s="1"/>
      <c r="KB1941" s="1"/>
      <c r="KC1941" s="1"/>
      <c r="KD1941" s="1"/>
      <c r="KE1941" s="1"/>
    </row>
    <row r="1942" spans="1:291" x14ac:dyDescent="0.2">
      <c r="A1942" s="196"/>
      <c r="B1942" s="66"/>
      <c r="C1942" s="66"/>
      <c r="D1942" s="77"/>
      <c r="E1942" s="67"/>
      <c r="F1942" s="11"/>
      <c r="G1942" s="73"/>
      <c r="H1942" s="11"/>
      <c r="I1942" s="11"/>
      <c r="J1942" s="1"/>
      <c r="K1942" s="1"/>
      <c r="L1942" s="66"/>
      <c r="M1942" s="70"/>
      <c r="N1942" s="70"/>
      <c r="O1942" s="66"/>
      <c r="P1942" s="66"/>
      <c r="Q1942" s="74"/>
      <c r="R1942" s="75"/>
      <c r="S1942" s="66"/>
      <c r="T1942" s="10"/>
      <c r="U1942" s="74"/>
      <c r="V1942" s="74"/>
      <c r="W1942" s="70"/>
      <c r="X1942" s="66"/>
      <c r="Y1942" s="66"/>
      <c r="Z1942" s="67"/>
      <c r="AA1942" s="68"/>
      <c r="AB1942" s="11"/>
      <c r="AC1942" s="3"/>
      <c r="AD1942" s="1"/>
      <c r="AE1942" s="11"/>
      <c r="AF1942" s="5"/>
      <c r="AG1942" s="1"/>
      <c r="AH1942" s="1"/>
      <c r="AI1942" s="1"/>
      <c r="AJ1942" s="1"/>
      <c r="AK1942" s="10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5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5"/>
      <c r="HA1942" s="5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  <c r="IT1942" s="1"/>
      <c r="IU1942" s="1"/>
      <c r="IV1942" s="1"/>
      <c r="IW1942" s="1"/>
      <c r="IX1942" s="1"/>
      <c r="IY1942" s="1"/>
      <c r="IZ1942" s="1"/>
      <c r="JA1942" s="1"/>
      <c r="JB1942" s="1"/>
      <c r="JC1942" s="1"/>
      <c r="JD1942" s="1"/>
      <c r="JE1942" s="1"/>
      <c r="JF1942" s="1"/>
      <c r="JG1942" s="1"/>
      <c r="JH1942" s="1"/>
      <c r="JI1942" s="1"/>
      <c r="JJ1942" s="1"/>
      <c r="JK1942" s="1"/>
      <c r="JL1942" s="1"/>
      <c r="JM1942" s="1"/>
      <c r="JN1942" s="1"/>
      <c r="JO1942" s="1"/>
      <c r="JP1942" s="1"/>
      <c r="JQ1942" s="1"/>
      <c r="JR1942" s="1"/>
      <c r="JS1942" s="1"/>
      <c r="JT1942" s="1"/>
      <c r="JU1942" s="1"/>
      <c r="JV1942" s="1"/>
      <c r="JW1942" s="1"/>
      <c r="JX1942" s="1"/>
      <c r="JY1942" s="3"/>
      <c r="JZ1942" s="1"/>
      <c r="KA1942" s="1"/>
      <c r="KB1942" s="1"/>
      <c r="KC1942" s="1"/>
      <c r="KD1942" s="1"/>
      <c r="KE1942" s="1"/>
    </row>
    <row r="1943" spans="1:291" x14ac:dyDescent="0.2">
      <c r="A1943" s="196"/>
      <c r="B1943" s="66"/>
      <c r="C1943" s="66"/>
      <c r="D1943" s="77"/>
      <c r="E1943" s="67"/>
      <c r="F1943" s="11"/>
      <c r="G1943" s="73"/>
      <c r="H1943" s="11"/>
      <c r="I1943" s="11"/>
      <c r="J1943" s="1"/>
      <c r="K1943" s="1"/>
      <c r="L1943" s="66"/>
      <c r="M1943" s="70"/>
      <c r="N1943" s="70"/>
      <c r="O1943" s="66"/>
      <c r="P1943" s="66"/>
      <c r="Q1943" s="74"/>
      <c r="R1943" s="75"/>
      <c r="S1943" s="66"/>
      <c r="T1943" s="10"/>
      <c r="U1943" s="74"/>
      <c r="V1943" s="74"/>
      <c r="W1943" s="70"/>
      <c r="X1943" s="66"/>
      <c r="Y1943" s="66"/>
      <c r="Z1943" s="67"/>
      <c r="AA1943" s="68"/>
      <c r="AB1943" s="11"/>
      <c r="AC1943" s="3"/>
      <c r="AD1943" s="1"/>
      <c r="AE1943" s="11"/>
      <c r="AF1943" s="5"/>
      <c r="AG1943" s="1"/>
      <c r="AH1943" s="1"/>
      <c r="AI1943" s="1"/>
      <c r="AJ1943" s="1"/>
      <c r="AK1943" s="10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5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5"/>
      <c r="HA1943" s="5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  <c r="IR1943" s="1"/>
      <c r="IS1943" s="1"/>
      <c r="IT1943" s="1"/>
      <c r="IU1943" s="1"/>
      <c r="IV1943" s="1"/>
      <c r="IW1943" s="1"/>
      <c r="IX1943" s="1"/>
      <c r="IY1943" s="1"/>
      <c r="IZ1943" s="1"/>
      <c r="JA1943" s="1"/>
      <c r="JB1943" s="1"/>
      <c r="JC1943" s="1"/>
      <c r="JD1943" s="1"/>
      <c r="JE1943" s="1"/>
      <c r="JF1943" s="1"/>
      <c r="JG1943" s="1"/>
      <c r="JH1943" s="1"/>
      <c r="JI1943" s="1"/>
      <c r="JJ1943" s="1"/>
      <c r="JK1943" s="1"/>
      <c r="JL1943" s="1"/>
      <c r="JM1943" s="1"/>
      <c r="JN1943" s="1"/>
      <c r="JO1943" s="1"/>
      <c r="JP1943" s="1"/>
      <c r="JQ1943" s="1"/>
      <c r="JR1943" s="1"/>
      <c r="JS1943" s="1"/>
      <c r="JT1943" s="1"/>
      <c r="JU1943" s="1"/>
      <c r="JV1943" s="1"/>
      <c r="JW1943" s="1"/>
      <c r="JX1943" s="1"/>
      <c r="JY1943" s="3"/>
      <c r="JZ1943" s="1"/>
      <c r="KA1943" s="1"/>
      <c r="KB1943" s="1"/>
      <c r="KC1943" s="1"/>
      <c r="KD1943" s="1"/>
      <c r="KE1943" s="1"/>
    </row>
    <row r="1944" spans="1:291" x14ac:dyDescent="0.2">
      <c r="A1944" s="196"/>
      <c r="B1944" s="66"/>
      <c r="C1944" s="66"/>
      <c r="D1944" s="77"/>
      <c r="E1944" s="67"/>
      <c r="F1944" s="11"/>
      <c r="G1944" s="73"/>
      <c r="H1944" s="11"/>
      <c r="I1944" s="11"/>
      <c r="J1944" s="1"/>
      <c r="K1944" s="1"/>
      <c r="L1944" s="66"/>
      <c r="M1944" s="70"/>
      <c r="N1944" s="70"/>
      <c r="O1944" s="66"/>
      <c r="P1944" s="66"/>
      <c r="Q1944" s="74"/>
      <c r="R1944" s="75"/>
      <c r="S1944" s="66"/>
      <c r="T1944" s="10"/>
      <c r="U1944" s="74"/>
      <c r="V1944" s="74"/>
      <c r="W1944" s="70"/>
      <c r="X1944" s="66"/>
      <c r="Y1944" s="66"/>
      <c r="Z1944" s="67"/>
      <c r="AA1944" s="68"/>
      <c r="AB1944" s="11"/>
      <c r="AC1944" s="3"/>
      <c r="AD1944" s="1"/>
      <c r="AE1944" s="11"/>
      <c r="AF1944" s="5"/>
      <c r="AG1944" s="1"/>
      <c r="AH1944" s="1"/>
      <c r="AI1944" s="1"/>
      <c r="AJ1944" s="1"/>
      <c r="AK1944" s="10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5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5"/>
      <c r="HA1944" s="5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  <c r="IT1944" s="1"/>
      <c r="IU1944" s="1"/>
      <c r="IV1944" s="1"/>
      <c r="IW1944" s="1"/>
      <c r="IX1944" s="1"/>
      <c r="IY1944" s="1"/>
      <c r="IZ1944" s="1"/>
      <c r="JA1944" s="1"/>
      <c r="JB1944" s="1"/>
      <c r="JC1944" s="1"/>
      <c r="JD1944" s="1"/>
      <c r="JE1944" s="1"/>
      <c r="JF1944" s="1"/>
      <c r="JG1944" s="1"/>
      <c r="JH1944" s="1"/>
      <c r="JI1944" s="1"/>
      <c r="JJ1944" s="1"/>
      <c r="JK1944" s="1"/>
      <c r="JL1944" s="1"/>
      <c r="JM1944" s="1"/>
      <c r="JN1944" s="1"/>
      <c r="JO1944" s="1"/>
      <c r="JP1944" s="1"/>
      <c r="JQ1944" s="1"/>
      <c r="JR1944" s="1"/>
      <c r="JS1944" s="1"/>
      <c r="JT1944" s="1"/>
      <c r="JU1944" s="1"/>
      <c r="JV1944" s="1"/>
      <c r="JW1944" s="1"/>
      <c r="JX1944" s="1"/>
      <c r="JY1944" s="3"/>
      <c r="JZ1944" s="1"/>
      <c r="KA1944" s="1"/>
      <c r="KB1944" s="1"/>
      <c r="KC1944" s="1"/>
      <c r="KD1944" s="1"/>
      <c r="KE1944" s="1"/>
    </row>
    <row r="1945" spans="1:291" x14ac:dyDescent="0.2">
      <c r="A1945" s="196"/>
      <c r="B1945" s="66"/>
      <c r="C1945" s="66"/>
      <c r="D1945" s="77"/>
      <c r="E1945" s="67"/>
      <c r="F1945" s="11"/>
      <c r="G1945" s="73"/>
      <c r="H1945" s="11"/>
      <c r="I1945" s="11"/>
      <c r="J1945" s="1"/>
      <c r="K1945" s="1"/>
      <c r="L1945" s="66"/>
      <c r="M1945" s="70"/>
      <c r="N1945" s="70"/>
      <c r="O1945" s="66"/>
      <c r="P1945" s="66"/>
      <c r="Q1945" s="74"/>
      <c r="R1945" s="75"/>
      <c r="S1945" s="66"/>
      <c r="T1945" s="10"/>
      <c r="U1945" s="74"/>
      <c r="V1945" s="74"/>
      <c r="W1945" s="70"/>
      <c r="X1945" s="66"/>
      <c r="Y1945" s="66"/>
      <c r="Z1945" s="67"/>
      <c r="AA1945" s="68"/>
      <c r="AB1945" s="11"/>
      <c r="AC1945" s="3"/>
      <c r="AD1945" s="1"/>
      <c r="AE1945" s="11"/>
      <c r="AF1945" s="5"/>
      <c r="AG1945" s="1"/>
      <c r="AH1945" s="1"/>
      <c r="AI1945" s="1"/>
      <c r="AJ1945" s="1"/>
      <c r="AK1945" s="10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5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5"/>
      <c r="HA1945" s="5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  <c r="IR1945" s="1"/>
      <c r="IS1945" s="1"/>
      <c r="IT1945" s="1"/>
      <c r="IU1945" s="1"/>
      <c r="IV1945" s="1"/>
      <c r="IW1945" s="1"/>
      <c r="IX1945" s="1"/>
      <c r="IY1945" s="1"/>
      <c r="IZ1945" s="1"/>
      <c r="JA1945" s="1"/>
      <c r="JB1945" s="1"/>
      <c r="JC1945" s="1"/>
      <c r="JD1945" s="1"/>
      <c r="JE1945" s="1"/>
      <c r="JF1945" s="1"/>
      <c r="JG1945" s="1"/>
      <c r="JH1945" s="1"/>
      <c r="JI1945" s="1"/>
      <c r="JJ1945" s="1"/>
      <c r="JK1945" s="1"/>
      <c r="JL1945" s="1"/>
      <c r="JM1945" s="1"/>
      <c r="JN1945" s="1"/>
      <c r="JO1945" s="1"/>
      <c r="JP1945" s="1"/>
      <c r="JQ1945" s="1"/>
      <c r="JR1945" s="1"/>
      <c r="JS1945" s="1"/>
      <c r="JT1945" s="1"/>
      <c r="JU1945" s="1"/>
      <c r="JV1945" s="1"/>
      <c r="JW1945" s="1"/>
      <c r="JX1945" s="1"/>
      <c r="JY1945" s="3"/>
      <c r="JZ1945" s="1"/>
      <c r="KA1945" s="1"/>
      <c r="KB1945" s="1"/>
      <c r="KC1945" s="1"/>
      <c r="KD1945" s="1"/>
      <c r="KE1945" s="1"/>
    </row>
    <row r="1946" spans="1:291" x14ac:dyDescent="0.2">
      <c r="A1946" s="196"/>
      <c r="B1946" s="66"/>
      <c r="C1946" s="66"/>
      <c r="D1946" s="77"/>
      <c r="E1946" s="67"/>
      <c r="F1946" s="11"/>
      <c r="G1946" s="73"/>
      <c r="H1946" s="11"/>
      <c r="I1946" s="11"/>
      <c r="J1946" s="1"/>
      <c r="K1946" s="1"/>
      <c r="L1946" s="66"/>
      <c r="M1946" s="70"/>
      <c r="N1946" s="70"/>
      <c r="O1946" s="66"/>
      <c r="P1946" s="66"/>
      <c r="Q1946" s="74"/>
      <c r="R1946" s="75"/>
      <c r="S1946" s="66"/>
      <c r="T1946" s="10"/>
      <c r="U1946" s="74"/>
      <c r="V1946" s="74"/>
      <c r="W1946" s="70"/>
      <c r="X1946" s="66"/>
      <c r="Y1946" s="66"/>
      <c r="Z1946" s="67"/>
      <c r="AA1946" s="68"/>
      <c r="AB1946" s="11"/>
      <c r="AC1946" s="3"/>
      <c r="AD1946" s="1"/>
      <c r="AE1946" s="11"/>
      <c r="AF1946" s="5"/>
      <c r="AG1946" s="1"/>
      <c r="AH1946" s="1"/>
      <c r="AI1946" s="1"/>
      <c r="AJ1946" s="1"/>
      <c r="AK1946" s="10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5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5"/>
      <c r="HA1946" s="5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  <c r="IT1946" s="1"/>
      <c r="IU1946" s="1"/>
      <c r="IV1946" s="1"/>
      <c r="IW1946" s="1"/>
      <c r="IX1946" s="1"/>
      <c r="IY1946" s="1"/>
      <c r="IZ1946" s="1"/>
      <c r="JA1946" s="1"/>
      <c r="JB1946" s="1"/>
      <c r="JC1946" s="1"/>
      <c r="JD1946" s="1"/>
      <c r="JE1946" s="1"/>
      <c r="JF1946" s="1"/>
      <c r="JG1946" s="1"/>
      <c r="JH1946" s="1"/>
      <c r="JI1946" s="1"/>
      <c r="JJ1946" s="1"/>
      <c r="JK1946" s="1"/>
      <c r="JL1946" s="1"/>
      <c r="JM1946" s="1"/>
      <c r="JN1946" s="1"/>
      <c r="JO1946" s="1"/>
      <c r="JP1946" s="1"/>
      <c r="JQ1946" s="1"/>
      <c r="JR1946" s="1"/>
      <c r="JS1946" s="1"/>
      <c r="JT1946" s="1"/>
      <c r="JU1946" s="1"/>
      <c r="JV1946" s="1"/>
      <c r="JW1946" s="1"/>
      <c r="JX1946" s="1"/>
      <c r="JY1946" s="3"/>
      <c r="JZ1946" s="1"/>
      <c r="KA1946" s="1"/>
      <c r="KB1946" s="1"/>
      <c r="KC1946" s="1"/>
      <c r="KD1946" s="1"/>
      <c r="KE1946" s="1"/>
    </row>
    <row r="1947" spans="1:291" x14ac:dyDescent="0.2">
      <c r="A1947" s="196"/>
      <c r="B1947" s="66"/>
      <c r="C1947" s="66"/>
      <c r="D1947" s="77"/>
      <c r="E1947" s="67"/>
      <c r="F1947" s="11"/>
      <c r="G1947" s="73"/>
      <c r="H1947" s="11"/>
      <c r="I1947" s="11"/>
      <c r="J1947" s="1"/>
      <c r="K1947" s="1"/>
      <c r="L1947" s="66"/>
      <c r="M1947" s="70"/>
      <c r="N1947" s="70"/>
      <c r="O1947" s="66"/>
      <c r="P1947" s="66"/>
      <c r="Q1947" s="74"/>
      <c r="R1947" s="75"/>
      <c r="S1947" s="66"/>
      <c r="T1947" s="10"/>
      <c r="U1947" s="74"/>
      <c r="V1947" s="74"/>
      <c r="W1947" s="70"/>
      <c r="X1947" s="66"/>
      <c r="Y1947" s="66"/>
      <c r="Z1947" s="67"/>
      <c r="AA1947" s="68"/>
      <c r="AB1947" s="11"/>
      <c r="AC1947" s="3"/>
      <c r="AD1947" s="1"/>
      <c r="AE1947" s="11"/>
      <c r="AF1947" s="5"/>
      <c r="AG1947" s="1"/>
      <c r="AH1947" s="1"/>
      <c r="AI1947" s="1"/>
      <c r="AJ1947" s="1"/>
      <c r="AK1947" s="10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5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5"/>
      <c r="HA1947" s="5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  <c r="JK1947" s="1"/>
      <c r="JL1947" s="1"/>
      <c r="JM1947" s="1"/>
      <c r="JN1947" s="1"/>
      <c r="JO1947" s="1"/>
      <c r="JP1947" s="1"/>
      <c r="JQ1947" s="1"/>
      <c r="JR1947" s="1"/>
      <c r="JS1947" s="1"/>
      <c r="JT1947" s="1"/>
      <c r="JU1947" s="1"/>
      <c r="JV1947" s="1"/>
      <c r="JW1947" s="1"/>
      <c r="JX1947" s="1"/>
      <c r="JY1947" s="3"/>
      <c r="JZ1947" s="1"/>
      <c r="KA1947" s="1"/>
      <c r="KB1947" s="1"/>
      <c r="KC1947" s="1"/>
      <c r="KD1947" s="1"/>
      <c r="KE1947" s="1"/>
    </row>
    <row r="1948" spans="1:291" x14ac:dyDescent="0.2">
      <c r="A1948" s="196"/>
      <c r="B1948" s="66"/>
      <c r="C1948" s="66"/>
      <c r="D1948" s="77"/>
      <c r="E1948" s="67"/>
      <c r="F1948" s="11"/>
      <c r="G1948" s="73"/>
      <c r="H1948" s="11"/>
      <c r="I1948" s="11"/>
      <c r="J1948" s="1"/>
      <c r="K1948" s="1"/>
      <c r="L1948" s="66"/>
      <c r="M1948" s="70"/>
      <c r="N1948" s="70"/>
      <c r="O1948" s="66"/>
      <c r="P1948" s="66"/>
      <c r="Q1948" s="74"/>
      <c r="R1948" s="75"/>
      <c r="S1948" s="66"/>
      <c r="T1948" s="10"/>
      <c r="U1948" s="74"/>
      <c r="V1948" s="74"/>
      <c r="W1948" s="70"/>
      <c r="X1948" s="66"/>
      <c r="Y1948" s="66"/>
      <c r="Z1948" s="67"/>
      <c r="AA1948" s="68"/>
      <c r="AB1948" s="11"/>
      <c r="AC1948" s="3"/>
      <c r="AD1948" s="1"/>
      <c r="AE1948" s="11"/>
      <c r="AF1948" s="5"/>
      <c r="AG1948" s="1"/>
      <c r="AH1948" s="1"/>
      <c r="AI1948" s="1"/>
      <c r="AJ1948" s="1"/>
      <c r="AK1948" s="10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5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5"/>
      <c r="HA1948" s="5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  <c r="JK1948" s="1"/>
      <c r="JL1948" s="1"/>
      <c r="JM1948" s="1"/>
      <c r="JN1948" s="1"/>
      <c r="JO1948" s="1"/>
      <c r="JP1948" s="1"/>
      <c r="JQ1948" s="1"/>
      <c r="JR1948" s="1"/>
      <c r="JS1948" s="1"/>
      <c r="JT1948" s="1"/>
      <c r="JU1948" s="1"/>
      <c r="JV1948" s="1"/>
      <c r="JW1948" s="1"/>
      <c r="JX1948" s="1"/>
      <c r="JY1948" s="3"/>
      <c r="JZ1948" s="1"/>
      <c r="KA1948" s="1"/>
      <c r="KB1948" s="1"/>
      <c r="KC1948" s="1"/>
      <c r="KD1948" s="1"/>
      <c r="KE1948" s="1"/>
    </row>
    <row r="1949" spans="1:291" x14ac:dyDescent="0.2">
      <c r="A1949" s="196"/>
      <c r="B1949" s="66"/>
      <c r="C1949" s="66"/>
      <c r="D1949" s="77"/>
      <c r="E1949" s="67"/>
      <c r="F1949" s="11"/>
      <c r="G1949" s="73"/>
      <c r="H1949" s="11"/>
      <c r="I1949" s="11"/>
      <c r="J1949" s="1"/>
      <c r="K1949" s="1"/>
      <c r="L1949" s="66"/>
      <c r="M1949" s="70"/>
      <c r="N1949" s="70"/>
      <c r="O1949" s="66"/>
      <c r="P1949" s="66"/>
      <c r="Q1949" s="74"/>
      <c r="R1949" s="75"/>
      <c r="S1949" s="66"/>
      <c r="T1949" s="10"/>
      <c r="U1949" s="74"/>
      <c r="V1949" s="74"/>
      <c r="W1949" s="70"/>
      <c r="X1949" s="66"/>
      <c r="Y1949" s="66"/>
      <c r="Z1949" s="67"/>
      <c r="AA1949" s="68"/>
      <c r="AB1949" s="11"/>
      <c r="AC1949" s="3"/>
      <c r="AD1949" s="1"/>
      <c r="AE1949" s="11"/>
      <c r="AF1949" s="5"/>
      <c r="AG1949" s="1"/>
      <c r="AH1949" s="1"/>
      <c r="AI1949" s="1"/>
      <c r="AJ1949" s="1"/>
      <c r="AK1949" s="10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5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5"/>
      <c r="HA1949" s="5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  <c r="JK1949" s="1"/>
      <c r="JL1949" s="1"/>
      <c r="JM1949" s="1"/>
      <c r="JN1949" s="1"/>
      <c r="JO1949" s="1"/>
      <c r="JP1949" s="1"/>
      <c r="JQ1949" s="1"/>
      <c r="JR1949" s="1"/>
      <c r="JS1949" s="1"/>
      <c r="JT1949" s="1"/>
      <c r="JU1949" s="1"/>
      <c r="JV1949" s="1"/>
      <c r="JW1949" s="1"/>
      <c r="JX1949" s="1"/>
      <c r="JY1949" s="3"/>
      <c r="JZ1949" s="1"/>
      <c r="KA1949" s="1"/>
      <c r="KB1949" s="1"/>
      <c r="KC1949" s="1"/>
      <c r="KD1949" s="1"/>
      <c r="KE1949" s="1"/>
    </row>
    <row r="1950" spans="1:291" x14ac:dyDescent="0.2">
      <c r="A1950" s="196"/>
      <c r="B1950" s="66"/>
      <c r="C1950" s="66"/>
      <c r="D1950" s="77"/>
      <c r="E1950" s="67"/>
      <c r="F1950" s="11"/>
      <c r="G1950" s="73"/>
      <c r="H1950" s="11"/>
      <c r="I1950" s="11"/>
      <c r="J1950" s="1"/>
      <c r="K1950" s="1"/>
      <c r="L1950" s="66"/>
      <c r="M1950" s="70"/>
      <c r="N1950" s="70"/>
      <c r="O1950" s="66"/>
      <c r="P1950" s="66"/>
      <c r="Q1950" s="74"/>
      <c r="R1950" s="75"/>
      <c r="S1950" s="66"/>
      <c r="T1950" s="10"/>
      <c r="U1950" s="74"/>
      <c r="V1950" s="74"/>
      <c r="W1950" s="70"/>
      <c r="X1950" s="66"/>
      <c r="Y1950" s="66"/>
      <c r="Z1950" s="67"/>
      <c r="AA1950" s="68"/>
      <c r="AB1950" s="11"/>
      <c r="AC1950" s="3"/>
      <c r="AD1950" s="1"/>
      <c r="AE1950" s="11"/>
      <c r="AF1950" s="5"/>
      <c r="AG1950" s="1"/>
      <c r="AH1950" s="1"/>
      <c r="AI1950" s="1"/>
      <c r="AJ1950" s="1"/>
      <c r="AK1950" s="10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5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5"/>
      <c r="HA1950" s="5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  <c r="JK1950" s="1"/>
      <c r="JL1950" s="1"/>
      <c r="JM1950" s="1"/>
      <c r="JN1950" s="1"/>
      <c r="JO1950" s="1"/>
      <c r="JP1950" s="1"/>
      <c r="JQ1950" s="1"/>
      <c r="JR1950" s="1"/>
      <c r="JS1950" s="1"/>
      <c r="JT1950" s="1"/>
      <c r="JU1950" s="1"/>
      <c r="JV1950" s="1"/>
      <c r="JW1950" s="1"/>
      <c r="JX1950" s="1"/>
      <c r="JY1950" s="3"/>
      <c r="JZ1950" s="1"/>
      <c r="KA1950" s="1"/>
      <c r="KB1950" s="1"/>
      <c r="KC1950" s="1"/>
      <c r="KD1950" s="1"/>
      <c r="KE1950" s="1"/>
    </row>
    <row r="1951" spans="1:291" x14ac:dyDescent="0.2">
      <c r="A1951" s="196"/>
      <c r="B1951" s="66"/>
      <c r="C1951" s="66"/>
      <c r="D1951" s="77"/>
      <c r="E1951" s="67"/>
      <c r="F1951" s="11"/>
      <c r="G1951" s="73"/>
      <c r="H1951" s="11"/>
      <c r="I1951" s="11"/>
      <c r="J1951" s="1"/>
      <c r="K1951" s="1"/>
      <c r="L1951" s="66"/>
      <c r="M1951" s="70"/>
      <c r="N1951" s="70"/>
      <c r="O1951" s="66"/>
      <c r="P1951" s="66"/>
      <c r="Q1951" s="74"/>
      <c r="R1951" s="75"/>
      <c r="S1951" s="66"/>
      <c r="T1951" s="10"/>
      <c r="U1951" s="74"/>
      <c r="V1951" s="74"/>
      <c r="W1951" s="70"/>
      <c r="X1951" s="66"/>
      <c r="Y1951" s="66"/>
      <c r="Z1951" s="67"/>
      <c r="AA1951" s="68"/>
      <c r="AB1951" s="11"/>
      <c r="AC1951" s="3"/>
      <c r="AD1951" s="1"/>
      <c r="AE1951" s="11"/>
      <c r="AF1951" s="5"/>
      <c r="AG1951" s="1"/>
      <c r="AH1951" s="1"/>
      <c r="AI1951" s="1"/>
      <c r="AJ1951" s="1"/>
      <c r="AK1951" s="10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5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5"/>
      <c r="HA1951" s="5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  <c r="JK1951" s="1"/>
      <c r="JL1951" s="1"/>
      <c r="JM1951" s="1"/>
      <c r="JN1951" s="1"/>
      <c r="JO1951" s="1"/>
      <c r="JP1951" s="1"/>
      <c r="JQ1951" s="1"/>
      <c r="JR1951" s="1"/>
      <c r="JS1951" s="1"/>
      <c r="JT1951" s="1"/>
      <c r="JU1951" s="1"/>
      <c r="JV1951" s="1"/>
      <c r="JW1951" s="1"/>
      <c r="JX1951" s="1"/>
      <c r="JY1951" s="3"/>
      <c r="JZ1951" s="1"/>
      <c r="KA1951" s="1"/>
      <c r="KB1951" s="1"/>
      <c r="KC1951" s="1"/>
      <c r="KD1951" s="1"/>
      <c r="KE1951" s="1"/>
    </row>
    <row r="1952" spans="1:291" x14ac:dyDescent="0.2">
      <c r="A1952" s="196"/>
      <c r="B1952" s="66"/>
      <c r="C1952" s="66"/>
      <c r="D1952" s="77"/>
      <c r="E1952" s="67"/>
      <c r="F1952" s="11"/>
      <c r="G1952" s="73"/>
      <c r="H1952" s="11"/>
      <c r="I1952" s="11"/>
      <c r="J1952" s="1"/>
      <c r="K1952" s="1"/>
      <c r="L1952" s="66"/>
      <c r="M1952" s="70"/>
      <c r="N1952" s="70"/>
      <c r="O1952" s="66"/>
      <c r="P1952" s="66"/>
      <c r="Q1952" s="74"/>
      <c r="R1952" s="75"/>
      <c r="S1952" s="66"/>
      <c r="T1952" s="10"/>
      <c r="U1952" s="74"/>
      <c r="V1952" s="74"/>
      <c r="W1952" s="70"/>
      <c r="X1952" s="66"/>
      <c r="Y1952" s="66"/>
      <c r="Z1952" s="67"/>
      <c r="AA1952" s="68"/>
      <c r="AB1952" s="11"/>
      <c r="AC1952" s="3"/>
      <c r="AD1952" s="1"/>
      <c r="AE1952" s="11"/>
      <c r="AF1952" s="5"/>
      <c r="AG1952" s="1"/>
      <c r="AH1952" s="1"/>
      <c r="AI1952" s="1"/>
      <c r="AJ1952" s="1"/>
      <c r="AK1952" s="10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5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5"/>
      <c r="HA1952" s="5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  <c r="IT1952" s="1"/>
      <c r="IU1952" s="1"/>
      <c r="IV1952" s="1"/>
      <c r="IW1952" s="1"/>
      <c r="IX1952" s="1"/>
      <c r="IY1952" s="1"/>
      <c r="IZ1952" s="1"/>
      <c r="JA1952" s="1"/>
      <c r="JB1952" s="1"/>
      <c r="JC1952" s="1"/>
      <c r="JD1952" s="1"/>
      <c r="JE1952" s="1"/>
      <c r="JF1952" s="1"/>
      <c r="JG1952" s="1"/>
      <c r="JH1952" s="1"/>
      <c r="JI1952" s="1"/>
      <c r="JJ1952" s="1"/>
      <c r="JK1952" s="1"/>
      <c r="JL1952" s="1"/>
      <c r="JM1952" s="1"/>
      <c r="JN1952" s="1"/>
      <c r="JO1952" s="1"/>
      <c r="JP1952" s="1"/>
      <c r="JQ1952" s="1"/>
      <c r="JR1952" s="1"/>
      <c r="JS1952" s="1"/>
      <c r="JT1952" s="1"/>
      <c r="JU1952" s="1"/>
      <c r="JV1952" s="1"/>
      <c r="JW1952" s="1"/>
      <c r="JX1952" s="1"/>
      <c r="JY1952" s="3"/>
      <c r="JZ1952" s="1"/>
      <c r="KA1952" s="1"/>
      <c r="KB1952" s="1"/>
      <c r="KC1952" s="1"/>
      <c r="KD1952" s="1"/>
      <c r="KE1952" s="1"/>
    </row>
    <row r="1953" spans="1:291" x14ac:dyDescent="0.2">
      <c r="A1953" s="196"/>
      <c r="B1953" s="66"/>
      <c r="C1953" s="66"/>
      <c r="D1953" s="77"/>
      <c r="E1953" s="67"/>
      <c r="F1953" s="11"/>
      <c r="G1953" s="73"/>
      <c r="H1953" s="11"/>
      <c r="I1953" s="11"/>
      <c r="J1953" s="1"/>
      <c r="K1953" s="1"/>
      <c r="L1953" s="66"/>
      <c r="M1953" s="70"/>
      <c r="N1953" s="70"/>
      <c r="O1953" s="66"/>
      <c r="P1953" s="66"/>
      <c r="Q1953" s="74"/>
      <c r="R1953" s="75"/>
      <c r="S1953" s="66"/>
      <c r="T1953" s="10"/>
      <c r="U1953" s="74"/>
      <c r="V1953" s="74"/>
      <c r="W1953" s="70"/>
      <c r="X1953" s="66"/>
      <c r="Y1953" s="66"/>
      <c r="Z1953" s="67"/>
      <c r="AA1953" s="68"/>
      <c r="AB1953" s="11"/>
      <c r="AC1953" s="3"/>
      <c r="AD1953" s="1"/>
      <c r="AE1953" s="11"/>
      <c r="AF1953" s="5"/>
      <c r="AG1953" s="1"/>
      <c r="AH1953" s="1"/>
      <c r="AI1953" s="1"/>
      <c r="AJ1953" s="1"/>
      <c r="AK1953" s="10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5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5"/>
      <c r="HA1953" s="5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  <c r="IT1953" s="1"/>
      <c r="IU1953" s="1"/>
      <c r="IV1953" s="1"/>
      <c r="IW1953" s="1"/>
      <c r="IX1953" s="1"/>
      <c r="IY1953" s="1"/>
      <c r="IZ1953" s="1"/>
      <c r="JA1953" s="1"/>
      <c r="JB1953" s="1"/>
      <c r="JC1953" s="1"/>
      <c r="JD1953" s="1"/>
      <c r="JE1953" s="1"/>
      <c r="JF1953" s="1"/>
      <c r="JG1953" s="1"/>
      <c r="JH1953" s="1"/>
      <c r="JI1953" s="1"/>
      <c r="JJ1953" s="1"/>
      <c r="JK1953" s="1"/>
      <c r="JL1953" s="1"/>
      <c r="JM1953" s="1"/>
      <c r="JN1953" s="1"/>
      <c r="JO1953" s="1"/>
      <c r="JP1953" s="1"/>
      <c r="JQ1953" s="1"/>
      <c r="JR1953" s="1"/>
      <c r="JS1953" s="1"/>
      <c r="JT1953" s="1"/>
      <c r="JU1953" s="1"/>
      <c r="JV1953" s="1"/>
      <c r="JW1953" s="1"/>
      <c r="JX1953" s="1"/>
      <c r="JY1953" s="3"/>
      <c r="JZ1953" s="1"/>
      <c r="KA1953" s="1"/>
      <c r="KB1953" s="1"/>
      <c r="KC1953" s="1"/>
      <c r="KD1953" s="1"/>
      <c r="KE1953" s="1"/>
    </row>
    <row r="1954" spans="1:291" x14ac:dyDescent="0.2">
      <c r="A1954" s="196"/>
      <c r="B1954" s="66"/>
      <c r="C1954" s="66"/>
      <c r="D1954" s="77"/>
      <c r="E1954" s="67"/>
      <c r="F1954" s="11"/>
      <c r="G1954" s="73"/>
      <c r="H1954" s="11"/>
      <c r="I1954" s="11"/>
      <c r="J1954" s="1"/>
      <c r="K1954" s="1"/>
      <c r="L1954" s="66"/>
      <c r="M1954" s="70"/>
      <c r="N1954" s="70"/>
      <c r="O1954" s="66"/>
      <c r="P1954" s="66"/>
      <c r="Q1954" s="74"/>
      <c r="R1954" s="75"/>
      <c r="S1954" s="66"/>
      <c r="T1954" s="10"/>
      <c r="U1954" s="74"/>
      <c r="V1954" s="74"/>
      <c r="W1954" s="70"/>
      <c r="X1954" s="66"/>
      <c r="Y1954" s="66"/>
      <c r="Z1954" s="67"/>
      <c r="AA1954" s="68"/>
      <c r="AB1954" s="11"/>
      <c r="AC1954" s="3"/>
      <c r="AD1954" s="1"/>
      <c r="AE1954" s="11"/>
      <c r="AF1954" s="5"/>
      <c r="AG1954" s="1"/>
      <c r="AH1954" s="1"/>
      <c r="AI1954" s="1"/>
      <c r="AJ1954" s="1"/>
      <c r="AK1954" s="10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5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5"/>
      <c r="HA1954" s="5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  <c r="IT1954" s="1"/>
      <c r="IU1954" s="1"/>
      <c r="IV1954" s="1"/>
      <c r="IW1954" s="1"/>
      <c r="IX1954" s="1"/>
      <c r="IY1954" s="1"/>
      <c r="IZ1954" s="1"/>
      <c r="JA1954" s="1"/>
      <c r="JB1954" s="1"/>
      <c r="JC1954" s="1"/>
      <c r="JD1954" s="1"/>
      <c r="JE1954" s="1"/>
      <c r="JF1954" s="1"/>
      <c r="JG1954" s="1"/>
      <c r="JH1954" s="1"/>
      <c r="JI1954" s="1"/>
      <c r="JJ1954" s="1"/>
      <c r="JK1954" s="1"/>
      <c r="JL1954" s="1"/>
      <c r="JM1954" s="1"/>
      <c r="JN1954" s="1"/>
      <c r="JO1954" s="1"/>
      <c r="JP1954" s="1"/>
      <c r="JQ1954" s="1"/>
      <c r="JR1954" s="1"/>
      <c r="JS1954" s="1"/>
      <c r="JT1954" s="1"/>
      <c r="JU1954" s="1"/>
      <c r="JV1954" s="1"/>
      <c r="JW1954" s="1"/>
      <c r="JX1954" s="1"/>
      <c r="JY1954" s="3"/>
      <c r="JZ1954" s="1"/>
      <c r="KA1954" s="1"/>
      <c r="KB1954" s="1"/>
      <c r="KC1954" s="1"/>
      <c r="KD1954" s="1"/>
      <c r="KE1954" s="1"/>
    </row>
    <row r="1955" spans="1:291" x14ac:dyDescent="0.2">
      <c r="A1955" s="196"/>
      <c r="B1955" s="66"/>
      <c r="C1955" s="66"/>
      <c r="D1955" s="77"/>
      <c r="E1955" s="67"/>
      <c r="F1955" s="11"/>
      <c r="G1955" s="73"/>
      <c r="H1955" s="11"/>
      <c r="I1955" s="11"/>
      <c r="J1955" s="1"/>
      <c r="K1955" s="1"/>
      <c r="L1955" s="66"/>
      <c r="M1955" s="70"/>
      <c r="N1955" s="70"/>
      <c r="O1955" s="66"/>
      <c r="P1955" s="66"/>
      <c r="Q1955" s="74"/>
      <c r="R1955" s="75"/>
      <c r="S1955" s="66"/>
      <c r="T1955" s="10"/>
      <c r="U1955" s="74"/>
      <c r="V1955" s="74"/>
      <c r="W1955" s="70"/>
      <c r="X1955" s="66"/>
      <c r="Y1955" s="66"/>
      <c r="Z1955" s="67"/>
      <c r="AA1955" s="68"/>
      <c r="AB1955" s="11"/>
      <c r="AC1955" s="3"/>
      <c r="AD1955" s="1"/>
      <c r="AE1955" s="11"/>
      <c r="AF1955" s="5"/>
      <c r="AG1955" s="1"/>
      <c r="AH1955" s="1"/>
      <c r="AI1955" s="1"/>
      <c r="AJ1955" s="1"/>
      <c r="AK1955" s="10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5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5"/>
      <c r="HA1955" s="5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  <c r="IU1955" s="1"/>
      <c r="IV1955" s="1"/>
      <c r="IW1955" s="1"/>
      <c r="IX1955" s="1"/>
      <c r="IY1955" s="1"/>
      <c r="IZ1955" s="1"/>
      <c r="JA1955" s="1"/>
      <c r="JB1955" s="1"/>
      <c r="JC1955" s="1"/>
      <c r="JD1955" s="1"/>
      <c r="JE1955" s="1"/>
      <c r="JF1955" s="1"/>
      <c r="JG1955" s="1"/>
      <c r="JH1955" s="1"/>
      <c r="JI1955" s="1"/>
      <c r="JJ1955" s="1"/>
      <c r="JK1955" s="1"/>
      <c r="JL1955" s="1"/>
      <c r="JM1955" s="1"/>
      <c r="JN1955" s="1"/>
      <c r="JO1955" s="1"/>
      <c r="JP1955" s="1"/>
      <c r="JQ1955" s="1"/>
      <c r="JR1955" s="1"/>
      <c r="JS1955" s="1"/>
      <c r="JT1955" s="1"/>
      <c r="JU1955" s="1"/>
      <c r="JV1955" s="1"/>
      <c r="JW1955" s="1"/>
      <c r="JX1955" s="1"/>
      <c r="JY1955" s="3"/>
      <c r="JZ1955" s="1"/>
      <c r="KA1955" s="1"/>
      <c r="KB1955" s="1"/>
      <c r="KC1955" s="1"/>
      <c r="KD1955" s="1"/>
      <c r="KE1955" s="1"/>
    </row>
    <row r="1956" spans="1:291" x14ac:dyDescent="0.2">
      <c r="A1956" s="196"/>
      <c r="B1956" s="66"/>
      <c r="C1956" s="66"/>
      <c r="D1956" s="77"/>
      <c r="E1956" s="67"/>
      <c r="F1956" s="11"/>
      <c r="G1956" s="73"/>
      <c r="H1956" s="11"/>
      <c r="I1956" s="11"/>
      <c r="J1956" s="1"/>
      <c r="K1956" s="1"/>
      <c r="L1956" s="66"/>
      <c r="M1956" s="70"/>
      <c r="N1956" s="70"/>
      <c r="O1956" s="66"/>
      <c r="P1956" s="66"/>
      <c r="Q1956" s="74"/>
      <c r="R1956" s="75"/>
      <c r="S1956" s="66"/>
      <c r="T1956" s="10"/>
      <c r="U1956" s="74"/>
      <c r="V1956" s="74"/>
      <c r="W1956" s="70"/>
      <c r="X1956" s="66"/>
      <c r="Y1956" s="66"/>
      <c r="Z1956" s="67"/>
      <c r="AA1956" s="68"/>
      <c r="AB1956" s="11"/>
      <c r="AC1956" s="3"/>
      <c r="AD1956" s="1"/>
      <c r="AE1956" s="11"/>
      <c r="AF1956" s="5"/>
      <c r="AG1956" s="1"/>
      <c r="AH1956" s="1"/>
      <c r="AI1956" s="1"/>
      <c r="AJ1956" s="1"/>
      <c r="AK1956" s="10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5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5"/>
      <c r="HA1956" s="5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  <c r="IT1956" s="1"/>
      <c r="IU1956" s="1"/>
      <c r="IV1956" s="1"/>
      <c r="IW1956" s="1"/>
      <c r="IX1956" s="1"/>
      <c r="IY1956" s="1"/>
      <c r="IZ1956" s="1"/>
      <c r="JA1956" s="1"/>
      <c r="JB1956" s="1"/>
      <c r="JC1956" s="1"/>
      <c r="JD1956" s="1"/>
      <c r="JE1956" s="1"/>
      <c r="JF1956" s="1"/>
      <c r="JG1956" s="1"/>
      <c r="JH1956" s="1"/>
      <c r="JI1956" s="1"/>
      <c r="JJ1956" s="1"/>
      <c r="JK1956" s="1"/>
      <c r="JL1956" s="1"/>
      <c r="JM1956" s="1"/>
      <c r="JN1956" s="1"/>
      <c r="JO1956" s="1"/>
      <c r="JP1956" s="1"/>
      <c r="JQ1956" s="1"/>
      <c r="JR1956" s="1"/>
      <c r="JS1956" s="1"/>
      <c r="JT1956" s="1"/>
      <c r="JU1956" s="1"/>
      <c r="JV1956" s="1"/>
      <c r="JW1956" s="1"/>
      <c r="JX1956" s="1"/>
      <c r="JY1956" s="3"/>
      <c r="JZ1956" s="1"/>
      <c r="KA1956" s="1"/>
      <c r="KB1956" s="1"/>
      <c r="KC1956" s="1"/>
      <c r="KD1956" s="1"/>
      <c r="KE1956" s="1"/>
    </row>
    <row r="1957" spans="1:291" x14ac:dyDescent="0.2">
      <c r="A1957" s="196"/>
      <c r="B1957" s="66"/>
      <c r="C1957" s="66"/>
      <c r="D1957" s="77"/>
      <c r="E1957" s="67"/>
      <c r="F1957" s="11"/>
      <c r="G1957" s="73"/>
      <c r="H1957" s="11"/>
      <c r="I1957" s="11"/>
      <c r="J1957" s="1"/>
      <c r="K1957" s="1"/>
      <c r="L1957" s="66"/>
      <c r="M1957" s="70"/>
      <c r="N1957" s="70"/>
      <c r="O1957" s="66"/>
      <c r="P1957" s="66"/>
      <c r="Q1957" s="74"/>
      <c r="R1957" s="75"/>
      <c r="S1957" s="66"/>
      <c r="T1957" s="10"/>
      <c r="U1957" s="74"/>
      <c r="V1957" s="74"/>
      <c r="W1957" s="70"/>
      <c r="X1957" s="66"/>
      <c r="Y1957" s="66"/>
      <c r="Z1957" s="67"/>
      <c r="AA1957" s="68"/>
      <c r="AB1957" s="11"/>
      <c r="AC1957" s="3"/>
      <c r="AD1957" s="1"/>
      <c r="AE1957" s="11"/>
      <c r="AF1957" s="5"/>
      <c r="AG1957" s="1"/>
      <c r="AH1957" s="1"/>
      <c r="AI1957" s="1"/>
      <c r="AJ1957" s="1"/>
      <c r="AK1957" s="10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5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5"/>
      <c r="HA1957" s="5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  <c r="IU1957" s="1"/>
      <c r="IV1957" s="1"/>
      <c r="IW1957" s="1"/>
      <c r="IX1957" s="1"/>
      <c r="IY1957" s="1"/>
      <c r="IZ1957" s="1"/>
      <c r="JA1957" s="1"/>
      <c r="JB1957" s="1"/>
      <c r="JC1957" s="1"/>
      <c r="JD1957" s="1"/>
      <c r="JE1957" s="1"/>
      <c r="JF1957" s="1"/>
      <c r="JG1957" s="1"/>
      <c r="JH1957" s="1"/>
      <c r="JI1957" s="1"/>
      <c r="JJ1957" s="1"/>
      <c r="JK1957" s="1"/>
      <c r="JL1957" s="1"/>
      <c r="JM1957" s="1"/>
      <c r="JN1957" s="1"/>
      <c r="JO1957" s="1"/>
      <c r="JP1957" s="1"/>
      <c r="JQ1957" s="1"/>
      <c r="JR1957" s="1"/>
      <c r="JS1957" s="1"/>
      <c r="JT1957" s="1"/>
      <c r="JU1957" s="1"/>
      <c r="JV1957" s="1"/>
      <c r="JW1957" s="1"/>
      <c r="JX1957" s="1"/>
      <c r="JY1957" s="3"/>
      <c r="JZ1957" s="1"/>
      <c r="KA1957" s="1"/>
      <c r="KB1957" s="1"/>
      <c r="KC1957" s="1"/>
      <c r="KD1957" s="1"/>
      <c r="KE1957" s="1"/>
    </row>
    <row r="1958" spans="1:291" x14ac:dyDescent="0.2">
      <c r="A1958" s="196"/>
      <c r="B1958" s="66"/>
      <c r="C1958" s="66"/>
      <c r="D1958" s="77"/>
      <c r="E1958" s="67"/>
      <c r="F1958" s="11"/>
      <c r="G1958" s="73"/>
      <c r="H1958" s="11"/>
      <c r="I1958" s="11"/>
      <c r="J1958" s="1"/>
      <c r="K1958" s="1"/>
      <c r="L1958" s="66"/>
      <c r="M1958" s="70"/>
      <c r="N1958" s="70"/>
      <c r="O1958" s="66"/>
      <c r="P1958" s="66"/>
      <c r="Q1958" s="74"/>
      <c r="R1958" s="75"/>
      <c r="S1958" s="66"/>
      <c r="T1958" s="10"/>
      <c r="U1958" s="74"/>
      <c r="V1958" s="74"/>
      <c r="W1958" s="70"/>
      <c r="X1958" s="66"/>
      <c r="Y1958" s="66"/>
      <c r="Z1958" s="67"/>
      <c r="AA1958" s="68"/>
      <c r="AB1958" s="11"/>
      <c r="AC1958" s="3"/>
      <c r="AD1958" s="1"/>
      <c r="AE1958" s="11"/>
      <c r="AF1958" s="5"/>
      <c r="AG1958" s="1"/>
      <c r="AH1958" s="1"/>
      <c r="AI1958" s="1"/>
      <c r="AJ1958" s="1"/>
      <c r="AK1958" s="10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5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5"/>
      <c r="HA1958" s="5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  <c r="IU1958" s="1"/>
      <c r="IV1958" s="1"/>
      <c r="IW1958" s="1"/>
      <c r="IX1958" s="1"/>
      <c r="IY1958" s="1"/>
      <c r="IZ1958" s="1"/>
      <c r="JA1958" s="1"/>
      <c r="JB1958" s="1"/>
      <c r="JC1958" s="1"/>
      <c r="JD1958" s="1"/>
      <c r="JE1958" s="1"/>
      <c r="JF1958" s="1"/>
      <c r="JG1958" s="1"/>
      <c r="JH1958" s="1"/>
      <c r="JI1958" s="1"/>
      <c r="JJ1958" s="1"/>
      <c r="JK1958" s="1"/>
      <c r="JL1958" s="1"/>
      <c r="JM1958" s="1"/>
      <c r="JN1958" s="1"/>
      <c r="JO1958" s="1"/>
      <c r="JP1958" s="1"/>
      <c r="JQ1958" s="1"/>
      <c r="JR1958" s="1"/>
      <c r="JS1958" s="1"/>
      <c r="JT1958" s="1"/>
      <c r="JU1958" s="1"/>
      <c r="JV1958" s="1"/>
      <c r="JW1958" s="1"/>
      <c r="JX1958" s="1"/>
      <c r="JY1958" s="3"/>
      <c r="JZ1958" s="1"/>
      <c r="KA1958" s="1"/>
      <c r="KB1958" s="1"/>
      <c r="KC1958" s="1"/>
      <c r="KD1958" s="1"/>
      <c r="KE1958" s="1"/>
    </row>
    <row r="1959" spans="1:291" x14ac:dyDescent="0.2">
      <c r="A1959" s="196"/>
      <c r="B1959" s="66"/>
      <c r="C1959" s="66"/>
      <c r="D1959" s="77"/>
      <c r="E1959" s="67"/>
      <c r="F1959" s="11"/>
      <c r="G1959" s="73"/>
      <c r="H1959" s="11"/>
      <c r="I1959" s="11"/>
      <c r="J1959" s="1"/>
      <c r="K1959" s="1"/>
      <c r="L1959" s="66"/>
      <c r="M1959" s="70"/>
      <c r="N1959" s="70"/>
      <c r="O1959" s="66"/>
      <c r="P1959" s="66"/>
      <c r="Q1959" s="74"/>
      <c r="R1959" s="75"/>
      <c r="S1959" s="66"/>
      <c r="T1959" s="10"/>
      <c r="U1959" s="74"/>
      <c r="V1959" s="74"/>
      <c r="W1959" s="70"/>
      <c r="X1959" s="66"/>
      <c r="Y1959" s="66"/>
      <c r="Z1959" s="67"/>
      <c r="AA1959" s="68"/>
      <c r="AB1959" s="11"/>
      <c r="AC1959" s="3"/>
      <c r="AD1959" s="1"/>
      <c r="AE1959" s="11"/>
      <c r="AF1959" s="5"/>
      <c r="AG1959" s="1"/>
      <c r="AH1959" s="1"/>
      <c r="AI1959" s="1"/>
      <c r="AJ1959" s="1"/>
      <c r="AK1959" s="10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5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5"/>
      <c r="HA1959" s="5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  <c r="IT1959" s="1"/>
      <c r="IU1959" s="1"/>
      <c r="IV1959" s="1"/>
      <c r="IW1959" s="1"/>
      <c r="IX1959" s="1"/>
      <c r="IY1959" s="1"/>
      <c r="IZ1959" s="1"/>
      <c r="JA1959" s="1"/>
      <c r="JB1959" s="1"/>
      <c r="JC1959" s="1"/>
      <c r="JD1959" s="1"/>
      <c r="JE1959" s="1"/>
      <c r="JF1959" s="1"/>
      <c r="JG1959" s="1"/>
      <c r="JH1959" s="1"/>
      <c r="JI1959" s="1"/>
      <c r="JJ1959" s="1"/>
      <c r="JK1959" s="1"/>
      <c r="JL1959" s="1"/>
      <c r="JM1959" s="1"/>
      <c r="JN1959" s="1"/>
      <c r="JO1959" s="1"/>
      <c r="JP1959" s="1"/>
      <c r="JQ1959" s="1"/>
      <c r="JR1959" s="1"/>
      <c r="JS1959" s="1"/>
      <c r="JT1959" s="1"/>
      <c r="JU1959" s="1"/>
      <c r="JV1959" s="1"/>
      <c r="JW1959" s="1"/>
      <c r="JX1959" s="1"/>
      <c r="JY1959" s="3"/>
      <c r="JZ1959" s="1"/>
      <c r="KA1959" s="1"/>
      <c r="KB1959" s="1"/>
      <c r="KC1959" s="1"/>
      <c r="KD1959" s="1"/>
      <c r="KE1959" s="1"/>
    </row>
    <row r="1960" spans="1:291" x14ac:dyDescent="0.2">
      <c r="A1960" s="196"/>
      <c r="B1960" s="66"/>
      <c r="C1960" s="66"/>
      <c r="D1960" s="77"/>
      <c r="E1960" s="67"/>
      <c r="F1960" s="11"/>
      <c r="G1960" s="73"/>
      <c r="H1960" s="11"/>
      <c r="I1960" s="11"/>
      <c r="J1960" s="1"/>
      <c r="K1960" s="1"/>
      <c r="L1960" s="66"/>
      <c r="M1960" s="70"/>
      <c r="N1960" s="70"/>
      <c r="O1960" s="66"/>
      <c r="P1960" s="66"/>
      <c r="Q1960" s="74"/>
      <c r="R1960" s="75"/>
      <c r="S1960" s="66"/>
      <c r="T1960" s="10"/>
      <c r="U1960" s="74"/>
      <c r="V1960" s="74"/>
      <c r="W1960" s="70"/>
      <c r="X1960" s="66"/>
      <c r="Y1960" s="66"/>
      <c r="Z1960" s="67"/>
      <c r="AA1960" s="68"/>
      <c r="AB1960" s="11"/>
      <c r="AC1960" s="3"/>
      <c r="AD1960" s="1"/>
      <c r="AE1960" s="11"/>
      <c r="AF1960" s="5"/>
      <c r="AG1960" s="1"/>
      <c r="AH1960" s="1"/>
      <c r="AI1960" s="1"/>
      <c r="AJ1960" s="1"/>
      <c r="AK1960" s="10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5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5"/>
      <c r="HA1960" s="5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  <c r="IU1960" s="1"/>
      <c r="IV1960" s="1"/>
      <c r="IW1960" s="1"/>
      <c r="IX1960" s="1"/>
      <c r="IY1960" s="1"/>
      <c r="IZ1960" s="1"/>
      <c r="JA1960" s="1"/>
      <c r="JB1960" s="1"/>
      <c r="JC1960" s="1"/>
      <c r="JD1960" s="1"/>
      <c r="JE1960" s="1"/>
      <c r="JF1960" s="1"/>
      <c r="JG1960" s="1"/>
      <c r="JH1960" s="1"/>
      <c r="JI1960" s="1"/>
      <c r="JJ1960" s="1"/>
      <c r="JK1960" s="1"/>
      <c r="JL1960" s="1"/>
      <c r="JM1960" s="1"/>
      <c r="JN1960" s="1"/>
      <c r="JO1960" s="1"/>
      <c r="JP1960" s="1"/>
      <c r="JQ1960" s="1"/>
      <c r="JR1960" s="1"/>
      <c r="JS1960" s="1"/>
      <c r="JT1960" s="1"/>
      <c r="JU1960" s="1"/>
      <c r="JV1960" s="1"/>
      <c r="JW1960" s="1"/>
      <c r="JX1960" s="1"/>
      <c r="JY1960" s="3"/>
      <c r="JZ1960" s="1"/>
      <c r="KA1960" s="1"/>
      <c r="KB1960" s="1"/>
      <c r="KC1960" s="1"/>
      <c r="KD1960" s="1"/>
      <c r="KE1960" s="1"/>
    </row>
    <row r="1961" spans="1:291" x14ac:dyDescent="0.2">
      <c r="A1961" s="196"/>
      <c r="B1961" s="66"/>
      <c r="C1961" s="66"/>
      <c r="D1961" s="77"/>
      <c r="E1961" s="67"/>
      <c r="F1961" s="11"/>
      <c r="G1961" s="73"/>
      <c r="H1961" s="11"/>
      <c r="I1961" s="11"/>
      <c r="J1961" s="1"/>
      <c r="K1961" s="1"/>
      <c r="L1961" s="66"/>
      <c r="M1961" s="70"/>
      <c r="N1961" s="70"/>
      <c r="O1961" s="66"/>
      <c r="P1961" s="66"/>
      <c r="Q1961" s="74"/>
      <c r="R1961" s="75"/>
      <c r="S1961" s="66"/>
      <c r="T1961" s="10"/>
      <c r="U1961" s="74"/>
      <c r="V1961" s="74"/>
      <c r="W1961" s="70"/>
      <c r="X1961" s="66"/>
      <c r="Y1961" s="66"/>
      <c r="Z1961" s="67"/>
      <c r="AA1961" s="68"/>
      <c r="AB1961" s="11"/>
      <c r="AC1961" s="3"/>
      <c r="AD1961" s="1"/>
      <c r="AE1961" s="11"/>
      <c r="AF1961" s="5"/>
      <c r="AG1961" s="1"/>
      <c r="AH1961" s="1"/>
      <c r="AI1961" s="1"/>
      <c r="AJ1961" s="1"/>
      <c r="AK1961" s="10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5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5"/>
      <c r="HA1961" s="5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  <c r="IU1961" s="1"/>
      <c r="IV1961" s="1"/>
      <c r="IW1961" s="1"/>
      <c r="IX1961" s="1"/>
      <c r="IY1961" s="1"/>
      <c r="IZ1961" s="1"/>
      <c r="JA1961" s="1"/>
      <c r="JB1961" s="1"/>
      <c r="JC1961" s="1"/>
      <c r="JD1961" s="1"/>
      <c r="JE1961" s="1"/>
      <c r="JF1961" s="1"/>
      <c r="JG1961" s="1"/>
      <c r="JH1961" s="1"/>
      <c r="JI1961" s="1"/>
      <c r="JJ1961" s="1"/>
      <c r="JK1961" s="1"/>
      <c r="JL1961" s="1"/>
      <c r="JM1961" s="1"/>
      <c r="JN1961" s="1"/>
      <c r="JO1961" s="1"/>
      <c r="JP1961" s="1"/>
      <c r="JQ1961" s="1"/>
      <c r="JR1961" s="1"/>
      <c r="JS1961" s="1"/>
      <c r="JT1961" s="1"/>
      <c r="JU1961" s="1"/>
      <c r="JV1961" s="1"/>
      <c r="JW1961" s="1"/>
      <c r="JX1961" s="1"/>
      <c r="JY1961" s="3"/>
      <c r="JZ1961" s="1"/>
      <c r="KA1961" s="1"/>
      <c r="KB1961" s="1"/>
      <c r="KC1961" s="1"/>
      <c r="KD1961" s="1"/>
      <c r="KE1961" s="1"/>
    </row>
    <row r="1962" spans="1:291" x14ac:dyDescent="0.2">
      <c r="A1962" s="196"/>
      <c r="B1962" s="66"/>
      <c r="C1962" s="66"/>
      <c r="D1962" s="77"/>
      <c r="E1962" s="67"/>
      <c r="F1962" s="11"/>
      <c r="G1962" s="73"/>
      <c r="H1962" s="11"/>
      <c r="I1962" s="11"/>
      <c r="J1962" s="1"/>
      <c r="K1962" s="1"/>
      <c r="L1962" s="66"/>
      <c r="M1962" s="70"/>
      <c r="N1962" s="70"/>
      <c r="O1962" s="66"/>
      <c r="P1962" s="66"/>
      <c r="Q1962" s="74"/>
      <c r="R1962" s="75"/>
      <c r="S1962" s="66"/>
      <c r="T1962" s="10"/>
      <c r="U1962" s="74"/>
      <c r="V1962" s="74"/>
      <c r="W1962" s="70"/>
      <c r="X1962" s="66"/>
      <c r="Y1962" s="66"/>
      <c r="Z1962" s="67"/>
      <c r="AA1962" s="68"/>
      <c r="AB1962" s="11"/>
      <c r="AC1962" s="3"/>
      <c r="AD1962" s="1"/>
      <c r="AE1962" s="11"/>
      <c r="AF1962" s="5"/>
      <c r="AG1962" s="1"/>
      <c r="AH1962" s="1"/>
      <c r="AI1962" s="1"/>
      <c r="AJ1962" s="1"/>
      <c r="AK1962" s="10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5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5"/>
      <c r="HA1962" s="5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  <c r="IU1962" s="1"/>
      <c r="IV1962" s="1"/>
      <c r="IW1962" s="1"/>
      <c r="IX1962" s="1"/>
      <c r="IY1962" s="1"/>
      <c r="IZ1962" s="1"/>
      <c r="JA1962" s="1"/>
      <c r="JB1962" s="1"/>
      <c r="JC1962" s="1"/>
      <c r="JD1962" s="1"/>
      <c r="JE1962" s="1"/>
      <c r="JF1962" s="1"/>
      <c r="JG1962" s="1"/>
      <c r="JH1962" s="1"/>
      <c r="JI1962" s="1"/>
      <c r="JJ1962" s="1"/>
      <c r="JK1962" s="1"/>
      <c r="JL1962" s="1"/>
      <c r="JM1962" s="1"/>
      <c r="JN1962" s="1"/>
      <c r="JO1962" s="1"/>
      <c r="JP1962" s="1"/>
      <c r="JQ1962" s="1"/>
      <c r="JR1962" s="1"/>
      <c r="JS1962" s="1"/>
      <c r="JT1962" s="1"/>
      <c r="JU1962" s="1"/>
      <c r="JV1962" s="1"/>
      <c r="JW1962" s="1"/>
      <c r="JX1962" s="1"/>
      <c r="JY1962" s="3"/>
      <c r="JZ1962" s="1"/>
      <c r="KA1962" s="1"/>
      <c r="KB1962" s="1"/>
      <c r="KC1962" s="1"/>
      <c r="KD1962" s="1"/>
      <c r="KE1962" s="1"/>
    </row>
    <row r="1963" spans="1:291" x14ac:dyDescent="0.2">
      <c r="A1963" s="196"/>
      <c r="B1963" s="66"/>
      <c r="C1963" s="66"/>
      <c r="D1963" s="77"/>
      <c r="E1963" s="67"/>
      <c r="F1963" s="11"/>
      <c r="G1963" s="73"/>
      <c r="H1963" s="11"/>
      <c r="I1963" s="11"/>
      <c r="J1963" s="1"/>
      <c r="K1963" s="1"/>
      <c r="L1963" s="66"/>
      <c r="M1963" s="70"/>
      <c r="N1963" s="70"/>
      <c r="O1963" s="66"/>
      <c r="P1963" s="66"/>
      <c r="Q1963" s="74"/>
      <c r="R1963" s="75"/>
      <c r="S1963" s="66"/>
      <c r="T1963" s="10"/>
      <c r="U1963" s="74"/>
      <c r="V1963" s="74"/>
      <c r="W1963" s="70"/>
      <c r="X1963" s="66"/>
      <c r="Y1963" s="66"/>
      <c r="Z1963" s="67"/>
      <c r="AA1963" s="68"/>
      <c r="AB1963" s="11"/>
      <c r="AC1963" s="3"/>
      <c r="AD1963" s="1"/>
      <c r="AE1963" s="11"/>
      <c r="AF1963" s="5"/>
      <c r="AG1963" s="1"/>
      <c r="AH1963" s="1"/>
      <c r="AI1963" s="1"/>
      <c r="AJ1963" s="1"/>
      <c r="AK1963" s="10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5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5"/>
      <c r="HA1963" s="5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  <c r="IU1963" s="1"/>
      <c r="IV1963" s="1"/>
      <c r="IW1963" s="1"/>
      <c r="IX1963" s="1"/>
      <c r="IY1963" s="1"/>
      <c r="IZ1963" s="1"/>
      <c r="JA1963" s="1"/>
      <c r="JB1963" s="1"/>
      <c r="JC1963" s="1"/>
      <c r="JD1963" s="1"/>
      <c r="JE1963" s="1"/>
      <c r="JF1963" s="1"/>
      <c r="JG1963" s="1"/>
      <c r="JH1963" s="1"/>
      <c r="JI1963" s="1"/>
      <c r="JJ1963" s="1"/>
      <c r="JK1963" s="1"/>
      <c r="JL1963" s="1"/>
      <c r="JM1963" s="1"/>
      <c r="JN1963" s="1"/>
      <c r="JO1963" s="1"/>
      <c r="JP1963" s="1"/>
      <c r="JQ1963" s="1"/>
      <c r="JR1963" s="1"/>
      <c r="JS1963" s="1"/>
      <c r="JT1963" s="1"/>
      <c r="JU1963" s="1"/>
      <c r="JV1963" s="1"/>
      <c r="JW1963" s="1"/>
      <c r="JX1963" s="1"/>
      <c r="JY1963" s="3"/>
      <c r="JZ1963" s="1"/>
      <c r="KA1963" s="1"/>
      <c r="KB1963" s="1"/>
      <c r="KC1963" s="1"/>
      <c r="KD1963" s="1"/>
      <c r="KE1963" s="1"/>
    </row>
    <row r="1964" spans="1:291" x14ac:dyDescent="0.2">
      <c r="A1964" s="196"/>
      <c r="B1964" s="66"/>
      <c r="C1964" s="66"/>
      <c r="D1964" s="77"/>
      <c r="E1964" s="67"/>
      <c r="F1964" s="11"/>
      <c r="G1964" s="73"/>
      <c r="H1964" s="11"/>
      <c r="I1964" s="11"/>
      <c r="J1964" s="1"/>
      <c r="K1964" s="1"/>
      <c r="L1964" s="66"/>
      <c r="M1964" s="70"/>
      <c r="N1964" s="70"/>
      <c r="O1964" s="66"/>
      <c r="P1964" s="66"/>
      <c r="Q1964" s="74"/>
      <c r="R1964" s="75"/>
      <c r="S1964" s="66"/>
      <c r="T1964" s="10"/>
      <c r="U1964" s="74"/>
      <c r="V1964" s="74"/>
      <c r="W1964" s="70"/>
      <c r="X1964" s="66"/>
      <c r="Y1964" s="66"/>
      <c r="Z1964" s="67"/>
      <c r="AA1964" s="68"/>
      <c r="AB1964" s="11"/>
      <c r="AC1964" s="3"/>
      <c r="AD1964" s="1"/>
      <c r="AE1964" s="11"/>
      <c r="AF1964" s="5"/>
      <c r="AG1964" s="1"/>
      <c r="AH1964" s="1"/>
      <c r="AI1964" s="1"/>
      <c r="AJ1964" s="1"/>
      <c r="AK1964" s="10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5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5"/>
      <c r="HA1964" s="5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  <c r="IU1964" s="1"/>
      <c r="IV1964" s="1"/>
      <c r="IW1964" s="1"/>
      <c r="IX1964" s="1"/>
      <c r="IY1964" s="1"/>
      <c r="IZ1964" s="1"/>
      <c r="JA1964" s="1"/>
      <c r="JB1964" s="1"/>
      <c r="JC1964" s="1"/>
      <c r="JD1964" s="1"/>
      <c r="JE1964" s="1"/>
      <c r="JF1964" s="1"/>
      <c r="JG1964" s="1"/>
      <c r="JH1964" s="1"/>
      <c r="JI1964" s="1"/>
      <c r="JJ1964" s="1"/>
      <c r="JK1964" s="1"/>
      <c r="JL1964" s="1"/>
      <c r="JM1964" s="1"/>
      <c r="JN1964" s="1"/>
      <c r="JO1964" s="1"/>
      <c r="JP1964" s="1"/>
      <c r="JQ1964" s="1"/>
      <c r="JR1964" s="1"/>
      <c r="JS1964" s="1"/>
      <c r="JT1964" s="1"/>
      <c r="JU1964" s="1"/>
      <c r="JV1964" s="1"/>
      <c r="JW1964" s="1"/>
      <c r="JX1964" s="1"/>
      <c r="JY1964" s="3"/>
      <c r="JZ1964" s="1"/>
      <c r="KA1964" s="1"/>
      <c r="KB1964" s="1"/>
      <c r="KC1964" s="1"/>
      <c r="KD1964" s="1"/>
      <c r="KE1964" s="1"/>
    </row>
    <row r="1965" spans="1:291" x14ac:dyDescent="0.2">
      <c r="A1965" s="196"/>
      <c r="B1965" s="66"/>
      <c r="C1965" s="66"/>
      <c r="D1965" s="77"/>
      <c r="E1965" s="67"/>
      <c r="F1965" s="11"/>
      <c r="G1965" s="73"/>
      <c r="H1965" s="11"/>
      <c r="I1965" s="11"/>
      <c r="J1965" s="1"/>
      <c r="K1965" s="1"/>
      <c r="L1965" s="66"/>
      <c r="M1965" s="70"/>
      <c r="N1965" s="70"/>
      <c r="O1965" s="66"/>
      <c r="P1965" s="66"/>
      <c r="Q1965" s="74"/>
      <c r="R1965" s="75"/>
      <c r="S1965" s="66"/>
      <c r="T1965" s="10"/>
      <c r="U1965" s="74"/>
      <c r="V1965" s="74"/>
      <c r="W1965" s="70"/>
      <c r="X1965" s="66"/>
      <c r="Y1965" s="66"/>
      <c r="Z1965" s="67"/>
      <c r="AA1965" s="68"/>
      <c r="AB1965" s="11"/>
      <c r="AC1965" s="3"/>
      <c r="AD1965" s="1"/>
      <c r="AE1965" s="11"/>
      <c r="AF1965" s="5"/>
      <c r="AG1965" s="1"/>
      <c r="AH1965" s="1"/>
      <c r="AI1965" s="1"/>
      <c r="AJ1965" s="1"/>
      <c r="AK1965" s="10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5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5"/>
      <c r="HA1965" s="5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  <c r="IU1965" s="1"/>
      <c r="IV1965" s="1"/>
      <c r="IW1965" s="1"/>
      <c r="IX1965" s="1"/>
      <c r="IY1965" s="1"/>
      <c r="IZ1965" s="1"/>
      <c r="JA1965" s="1"/>
      <c r="JB1965" s="1"/>
      <c r="JC1965" s="1"/>
      <c r="JD1965" s="1"/>
      <c r="JE1965" s="1"/>
      <c r="JF1965" s="1"/>
      <c r="JG1965" s="1"/>
      <c r="JH1965" s="1"/>
      <c r="JI1965" s="1"/>
      <c r="JJ1965" s="1"/>
      <c r="JK1965" s="1"/>
      <c r="JL1965" s="1"/>
      <c r="JM1965" s="1"/>
      <c r="JN1965" s="1"/>
      <c r="JO1965" s="1"/>
      <c r="JP1965" s="1"/>
      <c r="JQ1965" s="1"/>
      <c r="JR1965" s="1"/>
      <c r="JS1965" s="1"/>
      <c r="JT1965" s="1"/>
      <c r="JU1965" s="1"/>
      <c r="JV1965" s="1"/>
      <c r="JW1965" s="1"/>
      <c r="JX1965" s="1"/>
      <c r="JY1965" s="3"/>
      <c r="JZ1965" s="1"/>
      <c r="KA1965" s="1"/>
      <c r="KB1965" s="1"/>
      <c r="KC1965" s="1"/>
      <c r="KD1965" s="1"/>
      <c r="KE1965" s="1"/>
    </row>
    <row r="1966" spans="1:291" x14ac:dyDescent="0.2">
      <c r="A1966" s="196"/>
      <c r="B1966" s="66"/>
      <c r="C1966" s="66"/>
      <c r="D1966" s="77"/>
      <c r="E1966" s="67"/>
      <c r="F1966" s="11"/>
      <c r="G1966" s="73"/>
      <c r="H1966" s="11"/>
      <c r="I1966" s="11"/>
      <c r="J1966" s="1"/>
      <c r="K1966" s="1"/>
      <c r="L1966" s="66"/>
      <c r="M1966" s="70"/>
      <c r="N1966" s="70"/>
      <c r="O1966" s="66"/>
      <c r="P1966" s="66"/>
      <c r="Q1966" s="74"/>
      <c r="R1966" s="75"/>
      <c r="S1966" s="66"/>
      <c r="T1966" s="10"/>
      <c r="U1966" s="74"/>
      <c r="V1966" s="74"/>
      <c r="W1966" s="70"/>
      <c r="X1966" s="66"/>
      <c r="Y1966" s="66"/>
      <c r="Z1966" s="67"/>
      <c r="AA1966" s="68"/>
      <c r="AB1966" s="11"/>
      <c r="AC1966" s="3"/>
      <c r="AD1966" s="1"/>
      <c r="AE1966" s="11"/>
      <c r="AF1966" s="5"/>
      <c r="AG1966" s="1"/>
      <c r="AH1966" s="1"/>
      <c r="AI1966" s="1"/>
      <c r="AJ1966" s="1"/>
      <c r="AK1966" s="10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5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5"/>
      <c r="HA1966" s="5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  <c r="IU1966" s="1"/>
      <c r="IV1966" s="1"/>
      <c r="IW1966" s="1"/>
      <c r="IX1966" s="1"/>
      <c r="IY1966" s="1"/>
      <c r="IZ1966" s="1"/>
      <c r="JA1966" s="1"/>
      <c r="JB1966" s="1"/>
      <c r="JC1966" s="1"/>
      <c r="JD1966" s="1"/>
      <c r="JE1966" s="1"/>
      <c r="JF1966" s="1"/>
      <c r="JG1966" s="1"/>
      <c r="JH1966" s="1"/>
      <c r="JI1966" s="1"/>
      <c r="JJ1966" s="1"/>
      <c r="JK1966" s="1"/>
      <c r="JL1966" s="1"/>
      <c r="JM1966" s="1"/>
      <c r="JN1966" s="1"/>
      <c r="JO1966" s="1"/>
      <c r="JP1966" s="1"/>
      <c r="JQ1966" s="1"/>
      <c r="JR1966" s="1"/>
      <c r="JS1966" s="1"/>
      <c r="JT1966" s="1"/>
      <c r="JU1966" s="1"/>
      <c r="JV1966" s="1"/>
      <c r="JW1966" s="1"/>
      <c r="JX1966" s="1"/>
      <c r="JY1966" s="3"/>
      <c r="JZ1966" s="1"/>
      <c r="KA1966" s="1"/>
      <c r="KB1966" s="1"/>
      <c r="KC1966" s="1"/>
      <c r="KD1966" s="1"/>
      <c r="KE1966" s="1"/>
    </row>
    <row r="1967" spans="1:291" x14ac:dyDescent="0.2">
      <c r="A1967" s="196"/>
      <c r="B1967" s="66"/>
      <c r="C1967" s="66"/>
      <c r="D1967" s="77"/>
      <c r="E1967" s="67"/>
      <c r="F1967" s="11"/>
      <c r="G1967" s="73"/>
      <c r="H1967" s="11"/>
      <c r="I1967" s="11"/>
      <c r="J1967" s="1"/>
      <c r="K1967" s="1"/>
      <c r="L1967" s="66"/>
      <c r="M1967" s="70"/>
      <c r="N1967" s="70"/>
      <c r="O1967" s="66"/>
      <c r="P1967" s="66"/>
      <c r="Q1967" s="74"/>
      <c r="R1967" s="75"/>
      <c r="S1967" s="66"/>
      <c r="T1967" s="10"/>
      <c r="U1967" s="74"/>
      <c r="V1967" s="74"/>
      <c r="W1967" s="70"/>
      <c r="X1967" s="66"/>
      <c r="Y1967" s="66"/>
      <c r="Z1967" s="67"/>
      <c r="AA1967" s="68"/>
      <c r="AB1967" s="11"/>
      <c r="AC1967" s="3"/>
      <c r="AD1967" s="1"/>
      <c r="AE1967" s="11"/>
      <c r="AF1967" s="5"/>
      <c r="AG1967" s="1"/>
      <c r="AH1967" s="1"/>
      <c r="AI1967" s="1"/>
      <c r="AJ1967" s="1"/>
      <c r="AK1967" s="10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5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5"/>
      <c r="HA1967" s="5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  <c r="IT1967" s="1"/>
      <c r="IU1967" s="1"/>
      <c r="IV1967" s="1"/>
      <c r="IW1967" s="1"/>
      <c r="IX1967" s="1"/>
      <c r="IY1967" s="1"/>
      <c r="IZ1967" s="1"/>
      <c r="JA1967" s="1"/>
      <c r="JB1967" s="1"/>
      <c r="JC1967" s="1"/>
      <c r="JD1967" s="1"/>
      <c r="JE1967" s="1"/>
      <c r="JF1967" s="1"/>
      <c r="JG1967" s="1"/>
      <c r="JH1967" s="1"/>
      <c r="JI1967" s="1"/>
      <c r="JJ1967" s="1"/>
      <c r="JK1967" s="1"/>
      <c r="JL1967" s="1"/>
      <c r="JM1967" s="1"/>
      <c r="JN1967" s="1"/>
      <c r="JO1967" s="1"/>
      <c r="JP1967" s="1"/>
      <c r="JQ1967" s="1"/>
      <c r="JR1967" s="1"/>
      <c r="JS1967" s="1"/>
      <c r="JT1967" s="1"/>
      <c r="JU1967" s="1"/>
      <c r="JV1967" s="1"/>
      <c r="JW1967" s="1"/>
      <c r="JX1967" s="1"/>
      <c r="JY1967" s="3"/>
      <c r="JZ1967" s="1"/>
      <c r="KA1967" s="1"/>
      <c r="KB1967" s="1"/>
      <c r="KC1967" s="1"/>
      <c r="KD1967" s="1"/>
      <c r="KE1967" s="1"/>
    </row>
    <row r="1968" spans="1:291" x14ac:dyDescent="0.2">
      <c r="A1968" s="196"/>
      <c r="B1968" s="66"/>
      <c r="C1968" s="66"/>
      <c r="D1968" s="77"/>
      <c r="E1968" s="67"/>
      <c r="F1968" s="11"/>
      <c r="G1968" s="73"/>
      <c r="H1968" s="11"/>
      <c r="I1968" s="11"/>
      <c r="J1968" s="1"/>
      <c r="K1968" s="1"/>
      <c r="L1968" s="66"/>
      <c r="M1968" s="70"/>
      <c r="N1968" s="70"/>
      <c r="O1968" s="66"/>
      <c r="P1968" s="66"/>
      <c r="Q1968" s="74"/>
      <c r="R1968" s="75"/>
      <c r="S1968" s="66"/>
      <c r="T1968" s="10"/>
      <c r="U1968" s="74"/>
      <c r="V1968" s="74"/>
      <c r="W1968" s="70"/>
      <c r="X1968" s="66"/>
      <c r="Y1968" s="66"/>
      <c r="Z1968" s="67"/>
      <c r="AA1968" s="68"/>
      <c r="AB1968" s="11"/>
      <c r="AC1968" s="3"/>
      <c r="AD1968" s="1"/>
      <c r="AE1968" s="11"/>
      <c r="AF1968" s="5"/>
      <c r="AG1968" s="1"/>
      <c r="AH1968" s="1"/>
      <c r="AI1968" s="1"/>
      <c r="AJ1968" s="1"/>
      <c r="AK1968" s="10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5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5"/>
      <c r="HA1968" s="5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  <c r="IT1968" s="1"/>
      <c r="IU1968" s="1"/>
      <c r="IV1968" s="1"/>
      <c r="IW1968" s="1"/>
      <c r="IX1968" s="1"/>
      <c r="IY1968" s="1"/>
      <c r="IZ1968" s="1"/>
      <c r="JA1968" s="1"/>
      <c r="JB1968" s="1"/>
      <c r="JC1968" s="1"/>
      <c r="JD1968" s="1"/>
      <c r="JE1968" s="1"/>
      <c r="JF1968" s="1"/>
      <c r="JG1968" s="1"/>
      <c r="JH1968" s="1"/>
      <c r="JI1968" s="1"/>
      <c r="JJ1968" s="1"/>
      <c r="JK1968" s="1"/>
      <c r="JL1968" s="1"/>
      <c r="JM1968" s="1"/>
      <c r="JN1968" s="1"/>
      <c r="JO1968" s="1"/>
      <c r="JP1968" s="1"/>
      <c r="JQ1968" s="1"/>
      <c r="JR1968" s="1"/>
      <c r="JS1968" s="1"/>
      <c r="JT1968" s="1"/>
      <c r="JU1968" s="1"/>
      <c r="JV1968" s="1"/>
      <c r="JW1968" s="1"/>
      <c r="JX1968" s="1"/>
      <c r="JY1968" s="3"/>
      <c r="JZ1968" s="1"/>
      <c r="KA1968" s="1"/>
      <c r="KB1968" s="1"/>
      <c r="KC1968" s="1"/>
      <c r="KD1968" s="1"/>
      <c r="KE1968" s="1"/>
    </row>
    <row r="1969" spans="1:291" x14ac:dyDescent="0.2">
      <c r="A1969" s="196"/>
      <c r="B1969" s="66"/>
      <c r="C1969" s="66"/>
      <c r="D1969" s="77"/>
      <c r="E1969" s="67"/>
      <c r="F1969" s="11"/>
      <c r="G1969" s="73"/>
      <c r="H1969" s="11"/>
      <c r="I1969" s="11"/>
      <c r="J1969" s="1"/>
      <c r="K1969" s="1"/>
      <c r="L1969" s="66"/>
      <c r="M1969" s="70"/>
      <c r="N1969" s="70"/>
      <c r="O1969" s="66"/>
      <c r="P1969" s="66"/>
      <c r="Q1969" s="74"/>
      <c r="R1969" s="75"/>
      <c r="S1969" s="66"/>
      <c r="T1969" s="10"/>
      <c r="U1969" s="74"/>
      <c r="V1969" s="74"/>
      <c r="W1969" s="70"/>
      <c r="X1969" s="66"/>
      <c r="Y1969" s="66"/>
      <c r="Z1969" s="67"/>
      <c r="AA1969" s="68"/>
      <c r="AB1969" s="11"/>
      <c r="AC1969" s="3"/>
      <c r="AD1969" s="1"/>
      <c r="AE1969" s="11"/>
      <c r="AF1969" s="5"/>
      <c r="AG1969" s="1"/>
      <c r="AH1969" s="1"/>
      <c r="AI1969" s="1"/>
      <c r="AJ1969" s="1"/>
      <c r="AK1969" s="10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5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5"/>
      <c r="HA1969" s="5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  <c r="IT1969" s="1"/>
      <c r="IU1969" s="1"/>
      <c r="IV1969" s="1"/>
      <c r="IW1969" s="1"/>
      <c r="IX1969" s="1"/>
      <c r="IY1969" s="1"/>
      <c r="IZ1969" s="1"/>
      <c r="JA1969" s="1"/>
      <c r="JB1969" s="1"/>
      <c r="JC1969" s="1"/>
      <c r="JD1969" s="1"/>
      <c r="JE1969" s="1"/>
      <c r="JF1969" s="1"/>
      <c r="JG1969" s="1"/>
      <c r="JH1969" s="1"/>
      <c r="JI1969" s="1"/>
      <c r="JJ1969" s="1"/>
      <c r="JK1969" s="1"/>
      <c r="JL1969" s="1"/>
      <c r="JM1969" s="1"/>
      <c r="JN1969" s="1"/>
      <c r="JO1969" s="1"/>
      <c r="JP1969" s="1"/>
      <c r="JQ1969" s="1"/>
      <c r="JR1969" s="1"/>
      <c r="JS1969" s="1"/>
      <c r="JT1969" s="1"/>
      <c r="JU1969" s="1"/>
      <c r="JV1969" s="1"/>
      <c r="JW1969" s="1"/>
      <c r="JX1969" s="1"/>
      <c r="JY1969" s="3"/>
      <c r="JZ1969" s="1"/>
      <c r="KA1969" s="1"/>
      <c r="KB1969" s="1"/>
      <c r="KC1969" s="1"/>
      <c r="KD1969" s="1"/>
      <c r="KE1969" s="1"/>
    </row>
    <row r="1970" spans="1:291" x14ac:dyDescent="0.2">
      <c r="A1970" s="196"/>
      <c r="B1970" s="66"/>
      <c r="C1970" s="66"/>
      <c r="D1970" s="77"/>
      <c r="E1970" s="67"/>
      <c r="F1970" s="11"/>
      <c r="G1970" s="73"/>
      <c r="H1970" s="11"/>
      <c r="I1970" s="11"/>
      <c r="J1970" s="1"/>
      <c r="K1970" s="1"/>
      <c r="L1970" s="66"/>
      <c r="M1970" s="70"/>
      <c r="N1970" s="70"/>
      <c r="O1970" s="66"/>
      <c r="P1970" s="66"/>
      <c r="Q1970" s="74"/>
      <c r="R1970" s="75"/>
      <c r="S1970" s="66"/>
      <c r="T1970" s="10"/>
      <c r="U1970" s="74"/>
      <c r="V1970" s="74"/>
      <c r="W1970" s="70"/>
      <c r="X1970" s="66"/>
      <c r="Y1970" s="66"/>
      <c r="Z1970" s="67"/>
      <c r="AA1970" s="68"/>
      <c r="AB1970" s="11"/>
      <c r="AC1970" s="3"/>
      <c r="AD1970" s="1"/>
      <c r="AE1970" s="11"/>
      <c r="AF1970" s="5"/>
      <c r="AG1970" s="1"/>
      <c r="AH1970" s="1"/>
      <c r="AI1970" s="1"/>
      <c r="AJ1970" s="1"/>
      <c r="AK1970" s="10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5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5"/>
      <c r="HA1970" s="5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  <c r="IT1970" s="1"/>
      <c r="IU1970" s="1"/>
      <c r="IV1970" s="1"/>
      <c r="IW1970" s="1"/>
      <c r="IX1970" s="1"/>
      <c r="IY1970" s="1"/>
      <c r="IZ1970" s="1"/>
      <c r="JA1970" s="1"/>
      <c r="JB1970" s="1"/>
      <c r="JC1970" s="1"/>
      <c r="JD1970" s="1"/>
      <c r="JE1970" s="1"/>
      <c r="JF1970" s="1"/>
      <c r="JG1970" s="1"/>
      <c r="JH1970" s="1"/>
      <c r="JI1970" s="1"/>
      <c r="JJ1970" s="1"/>
      <c r="JK1970" s="1"/>
      <c r="JL1970" s="1"/>
      <c r="JM1970" s="1"/>
      <c r="JN1970" s="1"/>
      <c r="JO1970" s="1"/>
      <c r="JP1970" s="1"/>
      <c r="JQ1970" s="1"/>
      <c r="JR1970" s="1"/>
      <c r="JS1970" s="1"/>
      <c r="JT1970" s="1"/>
      <c r="JU1970" s="1"/>
      <c r="JV1970" s="1"/>
      <c r="JW1970" s="1"/>
      <c r="JX1970" s="1"/>
      <c r="JY1970" s="3"/>
      <c r="JZ1970" s="1"/>
      <c r="KA1970" s="1"/>
      <c r="KB1970" s="1"/>
      <c r="KC1970" s="1"/>
      <c r="KD1970" s="1"/>
      <c r="KE1970" s="1"/>
    </row>
    <row r="1971" spans="1:291" x14ac:dyDescent="0.2">
      <c r="A1971" s="196"/>
      <c r="B1971" s="66"/>
      <c r="C1971" s="66"/>
      <c r="D1971" s="77"/>
      <c r="E1971" s="67"/>
      <c r="F1971" s="11"/>
      <c r="G1971" s="73"/>
      <c r="H1971" s="11"/>
      <c r="I1971" s="11"/>
      <c r="J1971" s="1"/>
      <c r="K1971" s="1"/>
      <c r="L1971" s="66"/>
      <c r="M1971" s="70"/>
      <c r="N1971" s="70"/>
      <c r="O1971" s="66"/>
      <c r="P1971" s="66"/>
      <c r="Q1971" s="74"/>
      <c r="R1971" s="75"/>
      <c r="S1971" s="66"/>
      <c r="T1971" s="10"/>
      <c r="U1971" s="74"/>
      <c r="V1971" s="74"/>
      <c r="W1971" s="70"/>
      <c r="X1971" s="66"/>
      <c r="Y1971" s="66"/>
      <c r="Z1971" s="67"/>
      <c r="AA1971" s="68"/>
      <c r="AB1971" s="11"/>
      <c r="AC1971" s="3"/>
      <c r="AD1971" s="1"/>
      <c r="AE1971" s="11"/>
      <c r="AF1971" s="5"/>
      <c r="AG1971" s="1"/>
      <c r="AH1971" s="1"/>
      <c r="AI1971" s="1"/>
      <c r="AJ1971" s="1"/>
      <c r="AK1971" s="10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5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5"/>
      <c r="HA1971" s="5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  <c r="IT1971" s="1"/>
      <c r="IU1971" s="1"/>
      <c r="IV1971" s="1"/>
      <c r="IW1971" s="1"/>
      <c r="IX1971" s="1"/>
      <c r="IY1971" s="1"/>
      <c r="IZ1971" s="1"/>
      <c r="JA1971" s="1"/>
      <c r="JB1971" s="1"/>
      <c r="JC1971" s="1"/>
      <c r="JD1971" s="1"/>
      <c r="JE1971" s="1"/>
      <c r="JF1971" s="1"/>
      <c r="JG1971" s="1"/>
      <c r="JH1971" s="1"/>
      <c r="JI1971" s="1"/>
      <c r="JJ1971" s="1"/>
      <c r="JK1971" s="1"/>
      <c r="JL1971" s="1"/>
      <c r="JM1971" s="1"/>
      <c r="JN1971" s="1"/>
      <c r="JO1971" s="1"/>
      <c r="JP1971" s="1"/>
      <c r="JQ1971" s="1"/>
      <c r="JR1971" s="1"/>
      <c r="JS1971" s="1"/>
      <c r="JT1971" s="1"/>
      <c r="JU1971" s="1"/>
      <c r="JV1971" s="1"/>
      <c r="JW1971" s="1"/>
      <c r="JX1971" s="1"/>
      <c r="JY1971" s="3"/>
      <c r="JZ1971" s="1"/>
      <c r="KA1971" s="1"/>
      <c r="KB1971" s="1"/>
      <c r="KC1971" s="1"/>
      <c r="KD1971" s="1"/>
      <c r="KE1971" s="1"/>
    </row>
    <row r="1972" spans="1:291" x14ac:dyDescent="0.2">
      <c r="A1972" s="196"/>
      <c r="B1972" s="66"/>
      <c r="C1972" s="66"/>
      <c r="D1972" s="77"/>
      <c r="E1972" s="67"/>
      <c r="F1972" s="11"/>
      <c r="G1972" s="73"/>
      <c r="H1972" s="11"/>
      <c r="I1972" s="11"/>
      <c r="J1972" s="1"/>
      <c r="K1972" s="1"/>
      <c r="L1972" s="66"/>
      <c r="M1972" s="70"/>
      <c r="N1972" s="70"/>
      <c r="O1972" s="66"/>
      <c r="P1972" s="66"/>
      <c r="Q1972" s="74"/>
      <c r="R1972" s="75"/>
      <c r="S1972" s="66"/>
      <c r="T1972" s="10"/>
      <c r="U1972" s="74"/>
      <c r="V1972" s="74"/>
      <c r="W1972" s="70"/>
      <c r="X1972" s="66"/>
      <c r="Y1972" s="66"/>
      <c r="Z1972" s="67"/>
      <c r="AA1972" s="68"/>
      <c r="AB1972" s="11"/>
      <c r="AC1972" s="3"/>
      <c r="AD1972" s="1"/>
      <c r="AE1972" s="11"/>
      <c r="AF1972" s="5"/>
      <c r="AG1972" s="1"/>
      <c r="AH1972" s="1"/>
      <c r="AI1972" s="1"/>
      <c r="AJ1972" s="1"/>
      <c r="AK1972" s="10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5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5"/>
      <c r="HA1972" s="5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  <c r="IT1972" s="1"/>
      <c r="IU1972" s="1"/>
      <c r="IV1972" s="1"/>
      <c r="IW1972" s="1"/>
      <c r="IX1972" s="1"/>
      <c r="IY1972" s="1"/>
      <c r="IZ1972" s="1"/>
      <c r="JA1972" s="1"/>
      <c r="JB1972" s="1"/>
      <c r="JC1972" s="1"/>
      <c r="JD1972" s="1"/>
      <c r="JE1972" s="1"/>
      <c r="JF1972" s="1"/>
      <c r="JG1972" s="1"/>
      <c r="JH1972" s="1"/>
      <c r="JI1972" s="1"/>
      <c r="JJ1972" s="1"/>
      <c r="JK1972" s="1"/>
      <c r="JL1972" s="1"/>
      <c r="JM1972" s="1"/>
      <c r="JN1972" s="1"/>
      <c r="JO1972" s="1"/>
      <c r="JP1972" s="1"/>
      <c r="JQ1972" s="1"/>
      <c r="JR1972" s="1"/>
      <c r="JS1972" s="1"/>
      <c r="JT1972" s="1"/>
      <c r="JU1972" s="1"/>
      <c r="JV1972" s="1"/>
      <c r="JW1972" s="1"/>
      <c r="JX1972" s="1"/>
      <c r="JY1972" s="3"/>
      <c r="JZ1972" s="1"/>
      <c r="KA1972" s="1"/>
      <c r="KB1972" s="1"/>
      <c r="KC1972" s="1"/>
      <c r="KD1972" s="1"/>
      <c r="KE1972" s="1"/>
    </row>
    <row r="1973" spans="1:291" x14ac:dyDescent="0.2">
      <c r="A1973" s="196"/>
      <c r="B1973" s="66"/>
      <c r="C1973" s="66"/>
      <c r="D1973" s="77"/>
      <c r="E1973" s="67"/>
      <c r="F1973" s="11"/>
      <c r="G1973" s="73"/>
      <c r="H1973" s="11"/>
      <c r="I1973" s="11"/>
      <c r="J1973" s="1"/>
      <c r="K1973" s="1"/>
      <c r="L1973" s="66"/>
      <c r="M1973" s="70"/>
      <c r="N1973" s="70"/>
      <c r="O1973" s="66"/>
      <c r="P1973" s="66"/>
      <c r="Q1973" s="74"/>
      <c r="R1973" s="75"/>
      <c r="S1973" s="66"/>
      <c r="T1973" s="10"/>
      <c r="U1973" s="74"/>
      <c r="V1973" s="74"/>
      <c r="W1973" s="70"/>
      <c r="X1973" s="66"/>
      <c r="Y1973" s="66"/>
      <c r="Z1973" s="67"/>
      <c r="AA1973" s="68"/>
      <c r="AB1973" s="11"/>
      <c r="AC1973" s="3"/>
      <c r="AD1973" s="1"/>
      <c r="AE1973" s="11"/>
      <c r="AF1973" s="5"/>
      <c r="AG1973" s="1"/>
      <c r="AH1973" s="1"/>
      <c r="AI1973" s="1"/>
      <c r="AJ1973" s="1"/>
      <c r="AK1973" s="10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5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5"/>
      <c r="HA1973" s="5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  <c r="IT1973" s="1"/>
      <c r="IU1973" s="1"/>
      <c r="IV1973" s="1"/>
      <c r="IW1973" s="1"/>
      <c r="IX1973" s="1"/>
      <c r="IY1973" s="1"/>
      <c r="IZ1973" s="1"/>
      <c r="JA1973" s="1"/>
      <c r="JB1973" s="1"/>
      <c r="JC1973" s="1"/>
      <c r="JD1973" s="1"/>
      <c r="JE1973" s="1"/>
      <c r="JF1973" s="1"/>
      <c r="JG1973" s="1"/>
      <c r="JH1973" s="1"/>
      <c r="JI1973" s="1"/>
      <c r="JJ1973" s="1"/>
      <c r="JK1973" s="1"/>
      <c r="JL1973" s="1"/>
      <c r="JM1973" s="1"/>
      <c r="JN1973" s="1"/>
      <c r="JO1973" s="1"/>
      <c r="JP1973" s="1"/>
      <c r="JQ1973" s="1"/>
      <c r="JR1973" s="1"/>
      <c r="JS1973" s="1"/>
      <c r="JT1973" s="1"/>
      <c r="JU1973" s="1"/>
      <c r="JV1973" s="1"/>
      <c r="JW1973" s="1"/>
      <c r="JX1973" s="1"/>
      <c r="JY1973" s="3"/>
      <c r="JZ1973" s="1"/>
      <c r="KA1973" s="1"/>
      <c r="KB1973" s="1"/>
      <c r="KC1973" s="1"/>
      <c r="KD1973" s="1"/>
      <c r="KE1973" s="1"/>
    </row>
    <row r="1974" spans="1:291" x14ac:dyDescent="0.2">
      <c r="A1974" s="196"/>
      <c r="B1974" s="66"/>
      <c r="C1974" s="66"/>
      <c r="D1974" s="77"/>
      <c r="E1974" s="67"/>
      <c r="F1974" s="11"/>
      <c r="G1974" s="73"/>
      <c r="H1974" s="11"/>
      <c r="I1974" s="11"/>
      <c r="J1974" s="1"/>
      <c r="K1974" s="1"/>
      <c r="L1974" s="66"/>
      <c r="M1974" s="70"/>
      <c r="N1974" s="70"/>
      <c r="O1974" s="66"/>
      <c r="P1974" s="66"/>
      <c r="Q1974" s="74"/>
      <c r="R1974" s="75"/>
      <c r="S1974" s="66"/>
      <c r="T1974" s="10"/>
      <c r="U1974" s="74"/>
      <c r="V1974" s="74"/>
      <c r="W1974" s="70"/>
      <c r="X1974" s="66"/>
      <c r="Y1974" s="66"/>
      <c r="Z1974" s="67"/>
      <c r="AA1974" s="68"/>
      <c r="AB1974" s="11"/>
      <c r="AC1974" s="3"/>
      <c r="AD1974" s="1"/>
      <c r="AE1974" s="11"/>
      <c r="AF1974" s="5"/>
      <c r="AG1974" s="1"/>
      <c r="AH1974" s="1"/>
      <c r="AI1974" s="1"/>
      <c r="AJ1974" s="1"/>
      <c r="AK1974" s="10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5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5"/>
      <c r="HA1974" s="5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  <c r="JK1974" s="1"/>
      <c r="JL1974" s="1"/>
      <c r="JM1974" s="1"/>
      <c r="JN1974" s="1"/>
      <c r="JO1974" s="1"/>
      <c r="JP1974" s="1"/>
      <c r="JQ1974" s="1"/>
      <c r="JR1974" s="1"/>
      <c r="JS1974" s="1"/>
      <c r="JT1974" s="1"/>
      <c r="JU1974" s="1"/>
      <c r="JV1974" s="1"/>
      <c r="JW1974" s="1"/>
      <c r="JX1974" s="1"/>
      <c r="JY1974" s="3"/>
      <c r="JZ1974" s="1"/>
      <c r="KA1974" s="1"/>
      <c r="KB1974" s="1"/>
      <c r="KC1974" s="1"/>
      <c r="KD1974" s="1"/>
      <c r="KE1974" s="1"/>
    </row>
    <row r="1975" spans="1:291" x14ac:dyDescent="0.2">
      <c r="A1975" s="196"/>
      <c r="B1975" s="66"/>
      <c r="C1975" s="66"/>
      <c r="D1975" s="77"/>
      <c r="E1975" s="67"/>
      <c r="F1975" s="11"/>
      <c r="G1975" s="73"/>
      <c r="H1975" s="11"/>
      <c r="I1975" s="11"/>
      <c r="J1975" s="1"/>
      <c r="K1975" s="1"/>
      <c r="L1975" s="66"/>
      <c r="M1975" s="70"/>
      <c r="N1975" s="70"/>
      <c r="O1975" s="66"/>
      <c r="P1975" s="66"/>
      <c r="Q1975" s="74"/>
      <c r="R1975" s="75"/>
      <c r="S1975" s="66"/>
      <c r="T1975" s="10"/>
      <c r="U1975" s="74"/>
      <c r="V1975" s="74"/>
      <c r="W1975" s="70"/>
      <c r="X1975" s="66"/>
      <c r="Y1975" s="66"/>
      <c r="Z1975" s="67"/>
      <c r="AA1975" s="68"/>
      <c r="AB1975" s="11"/>
      <c r="AC1975" s="3"/>
      <c r="AD1975" s="1"/>
      <c r="AE1975" s="11"/>
      <c r="AF1975" s="5"/>
      <c r="AG1975" s="1"/>
      <c r="AH1975" s="1"/>
      <c r="AI1975" s="1"/>
      <c r="AJ1975" s="1"/>
      <c r="AK1975" s="10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5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5"/>
      <c r="HA1975" s="5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  <c r="IU1975" s="1"/>
      <c r="IV1975" s="1"/>
      <c r="IW1975" s="1"/>
      <c r="IX1975" s="1"/>
      <c r="IY1975" s="1"/>
      <c r="IZ1975" s="1"/>
      <c r="JA1975" s="1"/>
      <c r="JB1975" s="1"/>
      <c r="JC1975" s="1"/>
      <c r="JD1975" s="1"/>
      <c r="JE1975" s="1"/>
      <c r="JF1975" s="1"/>
      <c r="JG1975" s="1"/>
      <c r="JH1975" s="1"/>
      <c r="JI1975" s="1"/>
      <c r="JJ1975" s="1"/>
      <c r="JK1975" s="1"/>
      <c r="JL1975" s="1"/>
      <c r="JM1975" s="1"/>
      <c r="JN1975" s="1"/>
      <c r="JO1975" s="1"/>
      <c r="JP1975" s="1"/>
      <c r="JQ1975" s="1"/>
      <c r="JR1975" s="1"/>
      <c r="JS1975" s="1"/>
      <c r="JT1975" s="1"/>
      <c r="JU1975" s="1"/>
      <c r="JV1975" s="1"/>
      <c r="JW1975" s="1"/>
      <c r="JX1975" s="1"/>
      <c r="JY1975" s="3"/>
      <c r="JZ1975" s="1"/>
      <c r="KA1975" s="1"/>
      <c r="KB1975" s="1"/>
      <c r="KC1975" s="1"/>
      <c r="KD1975" s="1"/>
      <c r="KE1975" s="1"/>
    </row>
    <row r="1976" spans="1:291" x14ac:dyDescent="0.2">
      <c r="A1976" s="196"/>
      <c r="B1976" s="66"/>
      <c r="C1976" s="66"/>
      <c r="D1976" s="77"/>
      <c r="E1976" s="67"/>
      <c r="F1976" s="11"/>
      <c r="G1976" s="73"/>
      <c r="H1976" s="11"/>
      <c r="I1976" s="11"/>
      <c r="J1976" s="1"/>
      <c r="K1976" s="1"/>
      <c r="L1976" s="66"/>
      <c r="M1976" s="70"/>
      <c r="N1976" s="70"/>
      <c r="O1976" s="66"/>
      <c r="P1976" s="66"/>
      <c r="Q1976" s="74"/>
      <c r="R1976" s="75"/>
      <c r="S1976" s="66"/>
      <c r="T1976" s="10"/>
      <c r="U1976" s="74"/>
      <c r="V1976" s="74"/>
      <c r="W1976" s="70"/>
      <c r="X1976" s="66"/>
      <c r="Y1976" s="66"/>
      <c r="Z1976" s="67"/>
      <c r="AA1976" s="68"/>
      <c r="AB1976" s="11"/>
      <c r="AC1976" s="3"/>
      <c r="AD1976" s="1"/>
      <c r="AE1976" s="11"/>
      <c r="AF1976" s="5"/>
      <c r="AG1976" s="1"/>
      <c r="AH1976" s="1"/>
      <c r="AI1976" s="1"/>
      <c r="AJ1976" s="1"/>
      <c r="AK1976" s="10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5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5"/>
      <c r="HA1976" s="5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  <c r="IU1976" s="1"/>
      <c r="IV1976" s="1"/>
      <c r="IW1976" s="1"/>
      <c r="IX1976" s="1"/>
      <c r="IY1976" s="1"/>
      <c r="IZ1976" s="1"/>
      <c r="JA1976" s="1"/>
      <c r="JB1976" s="1"/>
      <c r="JC1976" s="1"/>
      <c r="JD1976" s="1"/>
      <c r="JE1976" s="1"/>
      <c r="JF1976" s="1"/>
      <c r="JG1976" s="1"/>
      <c r="JH1976" s="1"/>
      <c r="JI1976" s="1"/>
      <c r="JJ1976" s="1"/>
      <c r="JK1976" s="1"/>
      <c r="JL1976" s="1"/>
      <c r="JM1976" s="1"/>
      <c r="JN1976" s="1"/>
      <c r="JO1976" s="1"/>
      <c r="JP1976" s="1"/>
      <c r="JQ1976" s="1"/>
      <c r="JR1976" s="1"/>
      <c r="JS1976" s="1"/>
      <c r="JT1976" s="1"/>
      <c r="JU1976" s="1"/>
      <c r="JV1976" s="1"/>
      <c r="JW1976" s="1"/>
      <c r="JX1976" s="1"/>
      <c r="JY1976" s="3"/>
      <c r="JZ1976" s="1"/>
      <c r="KA1976" s="1"/>
      <c r="KB1976" s="1"/>
      <c r="KC1976" s="1"/>
      <c r="KD1976" s="1"/>
      <c r="KE1976" s="1"/>
    </row>
    <row r="1977" spans="1:291" x14ac:dyDescent="0.2">
      <c r="A1977" s="196"/>
      <c r="B1977" s="66"/>
      <c r="C1977" s="66"/>
      <c r="D1977" s="77"/>
      <c r="E1977" s="67"/>
      <c r="F1977" s="11"/>
      <c r="G1977" s="73"/>
      <c r="H1977" s="11"/>
      <c r="I1977" s="11"/>
      <c r="J1977" s="1"/>
      <c r="K1977" s="1"/>
      <c r="L1977" s="66"/>
      <c r="M1977" s="70"/>
      <c r="N1977" s="70"/>
      <c r="O1977" s="66"/>
      <c r="P1977" s="66"/>
      <c r="Q1977" s="74"/>
      <c r="R1977" s="75"/>
      <c r="S1977" s="66"/>
      <c r="T1977" s="10"/>
      <c r="U1977" s="74"/>
      <c r="V1977" s="74"/>
      <c r="W1977" s="70"/>
      <c r="X1977" s="66"/>
      <c r="Y1977" s="66"/>
      <c r="Z1977" s="67"/>
      <c r="AA1977" s="68"/>
      <c r="AB1977" s="11"/>
      <c r="AC1977" s="3"/>
      <c r="AD1977" s="1"/>
      <c r="AE1977" s="11"/>
      <c r="AF1977" s="5"/>
      <c r="AG1977" s="1"/>
      <c r="AH1977" s="1"/>
      <c r="AI1977" s="1"/>
      <c r="AJ1977" s="1"/>
      <c r="AK1977" s="10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5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5"/>
      <c r="HA1977" s="5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  <c r="JK1977" s="1"/>
      <c r="JL1977" s="1"/>
      <c r="JM1977" s="1"/>
      <c r="JN1977" s="1"/>
      <c r="JO1977" s="1"/>
      <c r="JP1977" s="1"/>
      <c r="JQ1977" s="1"/>
      <c r="JR1977" s="1"/>
      <c r="JS1977" s="1"/>
      <c r="JT1977" s="1"/>
      <c r="JU1977" s="1"/>
      <c r="JV1977" s="1"/>
      <c r="JW1977" s="1"/>
      <c r="JX1977" s="1"/>
      <c r="JY1977" s="3"/>
      <c r="JZ1977" s="1"/>
      <c r="KA1977" s="1"/>
      <c r="KB1977" s="1"/>
      <c r="KC1977" s="1"/>
      <c r="KD1977" s="1"/>
      <c r="KE1977" s="1"/>
    </row>
    <row r="1978" spans="1:291" x14ac:dyDescent="0.2">
      <c r="A1978" s="196"/>
      <c r="B1978" s="66"/>
      <c r="C1978" s="66"/>
      <c r="D1978" s="77"/>
      <c r="E1978" s="67"/>
      <c r="F1978" s="11"/>
      <c r="G1978" s="73"/>
      <c r="H1978" s="11"/>
      <c r="I1978" s="11"/>
      <c r="J1978" s="1"/>
      <c r="K1978" s="1"/>
      <c r="L1978" s="66"/>
      <c r="M1978" s="70"/>
      <c r="N1978" s="70"/>
      <c r="O1978" s="66"/>
      <c r="P1978" s="66"/>
      <c r="Q1978" s="74"/>
      <c r="R1978" s="75"/>
      <c r="S1978" s="66"/>
      <c r="T1978" s="10"/>
      <c r="U1978" s="74"/>
      <c r="V1978" s="74"/>
      <c r="W1978" s="70"/>
      <c r="X1978" s="66"/>
      <c r="Y1978" s="66"/>
      <c r="Z1978" s="67"/>
      <c r="AA1978" s="68"/>
      <c r="AB1978" s="11"/>
      <c r="AC1978" s="3"/>
      <c r="AD1978" s="1"/>
      <c r="AE1978" s="11"/>
      <c r="AF1978" s="5"/>
      <c r="AG1978" s="1"/>
      <c r="AH1978" s="1"/>
      <c r="AI1978" s="1"/>
      <c r="AJ1978" s="1"/>
      <c r="AK1978" s="10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5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5"/>
      <c r="HA1978" s="5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  <c r="IU1978" s="1"/>
      <c r="IV1978" s="1"/>
      <c r="IW1978" s="1"/>
      <c r="IX1978" s="1"/>
      <c r="IY1978" s="1"/>
      <c r="IZ1978" s="1"/>
      <c r="JA1978" s="1"/>
      <c r="JB1978" s="1"/>
      <c r="JC1978" s="1"/>
      <c r="JD1978" s="1"/>
      <c r="JE1978" s="1"/>
      <c r="JF1978" s="1"/>
      <c r="JG1978" s="1"/>
      <c r="JH1978" s="1"/>
      <c r="JI1978" s="1"/>
      <c r="JJ1978" s="1"/>
      <c r="JK1978" s="1"/>
      <c r="JL1978" s="1"/>
      <c r="JM1978" s="1"/>
      <c r="JN1978" s="1"/>
      <c r="JO1978" s="1"/>
      <c r="JP1978" s="1"/>
      <c r="JQ1978" s="1"/>
      <c r="JR1978" s="1"/>
      <c r="JS1978" s="1"/>
      <c r="JT1978" s="1"/>
      <c r="JU1978" s="1"/>
      <c r="JV1978" s="1"/>
      <c r="JW1978" s="1"/>
      <c r="JX1978" s="1"/>
      <c r="JY1978" s="3"/>
      <c r="JZ1978" s="1"/>
      <c r="KA1978" s="1"/>
      <c r="KB1978" s="1"/>
      <c r="KC1978" s="1"/>
      <c r="KD1978" s="1"/>
      <c r="KE1978" s="1"/>
    </row>
    <row r="1979" spans="1:291" x14ac:dyDescent="0.2">
      <c r="A1979" s="196"/>
      <c r="B1979" s="66"/>
      <c r="C1979" s="66"/>
      <c r="D1979" s="77"/>
      <c r="E1979" s="67"/>
      <c r="F1979" s="11"/>
      <c r="G1979" s="73"/>
      <c r="H1979" s="11"/>
      <c r="I1979" s="11"/>
      <c r="J1979" s="1"/>
      <c r="K1979" s="1"/>
      <c r="L1979" s="66"/>
      <c r="M1979" s="70"/>
      <c r="N1979" s="70"/>
      <c r="O1979" s="66"/>
      <c r="P1979" s="66"/>
      <c r="Q1979" s="74"/>
      <c r="R1979" s="75"/>
      <c r="S1979" s="66"/>
      <c r="T1979" s="10"/>
      <c r="U1979" s="74"/>
      <c r="V1979" s="74"/>
      <c r="W1979" s="70"/>
      <c r="X1979" s="66"/>
      <c r="Y1979" s="66"/>
      <c r="Z1979" s="67"/>
      <c r="AA1979" s="68"/>
      <c r="AB1979" s="11"/>
      <c r="AC1979" s="3"/>
      <c r="AD1979" s="1"/>
      <c r="AE1979" s="11"/>
      <c r="AF1979" s="5"/>
      <c r="AG1979" s="1"/>
      <c r="AH1979" s="1"/>
      <c r="AI1979" s="1"/>
      <c r="AJ1979" s="1"/>
      <c r="AK1979" s="10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5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5"/>
      <c r="HA1979" s="5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  <c r="IU1979" s="1"/>
      <c r="IV1979" s="1"/>
      <c r="IW1979" s="1"/>
      <c r="IX1979" s="1"/>
      <c r="IY1979" s="1"/>
      <c r="IZ1979" s="1"/>
      <c r="JA1979" s="1"/>
      <c r="JB1979" s="1"/>
      <c r="JC1979" s="1"/>
      <c r="JD1979" s="1"/>
      <c r="JE1979" s="1"/>
      <c r="JF1979" s="1"/>
      <c r="JG1979" s="1"/>
      <c r="JH1979" s="1"/>
      <c r="JI1979" s="1"/>
      <c r="JJ1979" s="1"/>
      <c r="JK1979" s="1"/>
      <c r="JL1979" s="1"/>
      <c r="JM1979" s="1"/>
      <c r="JN1979" s="1"/>
      <c r="JO1979" s="1"/>
      <c r="JP1979" s="1"/>
      <c r="JQ1979" s="1"/>
      <c r="JR1979" s="1"/>
      <c r="JS1979" s="1"/>
      <c r="JT1979" s="1"/>
      <c r="JU1979" s="1"/>
      <c r="JV1979" s="1"/>
      <c r="JW1979" s="1"/>
      <c r="JX1979" s="1"/>
      <c r="JY1979" s="3"/>
      <c r="JZ1979" s="1"/>
      <c r="KA1979" s="1"/>
      <c r="KB1979" s="1"/>
      <c r="KC1979" s="1"/>
      <c r="KD1979" s="1"/>
      <c r="KE1979" s="1"/>
    </row>
    <row r="1980" spans="1:291" x14ac:dyDescent="0.2">
      <c r="A1980" s="196"/>
      <c r="B1980" s="66"/>
      <c r="C1980" s="66"/>
      <c r="D1980" s="77"/>
      <c r="E1980" s="67"/>
      <c r="F1980" s="11"/>
      <c r="G1980" s="73"/>
      <c r="H1980" s="11"/>
      <c r="I1980" s="11"/>
      <c r="J1980" s="1"/>
      <c r="K1980" s="1"/>
      <c r="L1980" s="66"/>
      <c r="M1980" s="70"/>
      <c r="N1980" s="70"/>
      <c r="O1980" s="66"/>
      <c r="P1980" s="66"/>
      <c r="Q1980" s="74"/>
      <c r="R1980" s="75"/>
      <c r="S1980" s="66"/>
      <c r="T1980" s="10"/>
      <c r="U1980" s="74"/>
      <c r="V1980" s="74"/>
      <c r="W1980" s="70"/>
      <c r="X1980" s="66"/>
      <c r="Y1980" s="66"/>
      <c r="Z1980" s="67"/>
      <c r="AA1980" s="68"/>
      <c r="AB1980" s="11"/>
      <c r="AC1980" s="3"/>
      <c r="AD1980" s="1"/>
      <c r="AE1980" s="11"/>
      <c r="AF1980" s="5"/>
      <c r="AG1980" s="1"/>
      <c r="AH1980" s="1"/>
      <c r="AI1980" s="1"/>
      <c r="AJ1980" s="1"/>
      <c r="AK1980" s="10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5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5"/>
      <c r="HA1980" s="5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  <c r="IU1980" s="1"/>
      <c r="IV1980" s="1"/>
      <c r="IW1980" s="1"/>
      <c r="IX1980" s="1"/>
      <c r="IY1980" s="1"/>
      <c r="IZ1980" s="1"/>
      <c r="JA1980" s="1"/>
      <c r="JB1980" s="1"/>
      <c r="JC1980" s="1"/>
      <c r="JD1980" s="1"/>
      <c r="JE1980" s="1"/>
      <c r="JF1980" s="1"/>
      <c r="JG1980" s="1"/>
      <c r="JH1980" s="1"/>
      <c r="JI1980" s="1"/>
      <c r="JJ1980" s="1"/>
      <c r="JK1980" s="1"/>
      <c r="JL1980" s="1"/>
      <c r="JM1980" s="1"/>
      <c r="JN1980" s="1"/>
      <c r="JO1980" s="1"/>
      <c r="JP1980" s="1"/>
      <c r="JQ1980" s="1"/>
      <c r="JR1980" s="1"/>
      <c r="JS1980" s="1"/>
      <c r="JT1980" s="1"/>
      <c r="JU1980" s="1"/>
      <c r="JV1980" s="1"/>
      <c r="JW1980" s="1"/>
      <c r="JX1980" s="1"/>
      <c r="JY1980" s="3"/>
      <c r="JZ1980" s="1"/>
      <c r="KA1980" s="1"/>
      <c r="KB1980" s="1"/>
      <c r="KC1980" s="1"/>
      <c r="KD1980" s="1"/>
      <c r="KE1980" s="1"/>
    </row>
    <row r="1981" spans="1:291" x14ac:dyDescent="0.2">
      <c r="A1981" s="196"/>
      <c r="B1981" s="66"/>
      <c r="C1981" s="66"/>
      <c r="D1981" s="77"/>
      <c r="E1981" s="67"/>
      <c r="F1981" s="11"/>
      <c r="G1981" s="73"/>
      <c r="H1981" s="11"/>
      <c r="I1981" s="11"/>
      <c r="J1981" s="1"/>
      <c r="K1981" s="1"/>
      <c r="L1981" s="66"/>
      <c r="M1981" s="70"/>
      <c r="N1981" s="70"/>
      <c r="O1981" s="66"/>
      <c r="P1981" s="66"/>
      <c r="Q1981" s="74"/>
      <c r="R1981" s="75"/>
      <c r="S1981" s="66"/>
      <c r="T1981" s="10"/>
      <c r="U1981" s="74"/>
      <c r="V1981" s="74"/>
      <c r="W1981" s="70"/>
      <c r="X1981" s="66"/>
      <c r="Y1981" s="66"/>
      <c r="Z1981" s="67"/>
      <c r="AA1981" s="68"/>
      <c r="AB1981" s="11"/>
      <c r="AC1981" s="3"/>
      <c r="AD1981" s="1"/>
      <c r="AE1981" s="11"/>
      <c r="AF1981" s="5"/>
      <c r="AG1981" s="1"/>
      <c r="AH1981" s="1"/>
      <c r="AI1981" s="1"/>
      <c r="AJ1981" s="1"/>
      <c r="AK1981" s="10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5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5"/>
      <c r="HA1981" s="5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  <c r="IR1981" s="1"/>
      <c r="IS1981" s="1"/>
      <c r="IT1981" s="1"/>
      <c r="IU1981" s="1"/>
      <c r="IV1981" s="1"/>
      <c r="IW1981" s="1"/>
      <c r="IX1981" s="1"/>
      <c r="IY1981" s="1"/>
      <c r="IZ1981" s="1"/>
      <c r="JA1981" s="1"/>
      <c r="JB1981" s="1"/>
      <c r="JC1981" s="1"/>
      <c r="JD1981" s="1"/>
      <c r="JE1981" s="1"/>
      <c r="JF1981" s="1"/>
      <c r="JG1981" s="1"/>
      <c r="JH1981" s="1"/>
      <c r="JI1981" s="1"/>
      <c r="JJ1981" s="1"/>
      <c r="JK1981" s="1"/>
      <c r="JL1981" s="1"/>
      <c r="JM1981" s="1"/>
      <c r="JN1981" s="1"/>
      <c r="JO1981" s="1"/>
      <c r="JP1981" s="1"/>
      <c r="JQ1981" s="1"/>
      <c r="JR1981" s="1"/>
      <c r="JS1981" s="1"/>
      <c r="JT1981" s="1"/>
      <c r="JU1981" s="1"/>
      <c r="JV1981" s="1"/>
      <c r="JW1981" s="1"/>
      <c r="JX1981" s="1"/>
      <c r="JY1981" s="3"/>
      <c r="JZ1981" s="1"/>
      <c r="KA1981" s="1"/>
      <c r="KB1981" s="1"/>
      <c r="KC1981" s="1"/>
      <c r="KD1981" s="1"/>
      <c r="KE1981" s="1"/>
    </row>
    <row r="1982" spans="1:291" x14ac:dyDescent="0.2">
      <c r="A1982" s="196"/>
      <c r="B1982" s="66"/>
      <c r="C1982" s="66"/>
      <c r="D1982" s="77"/>
      <c r="E1982" s="67"/>
      <c r="F1982" s="11"/>
      <c r="G1982" s="73"/>
      <c r="H1982" s="11"/>
      <c r="I1982" s="11"/>
      <c r="J1982" s="1"/>
      <c r="K1982" s="1"/>
      <c r="L1982" s="66"/>
      <c r="M1982" s="70"/>
      <c r="N1982" s="70"/>
      <c r="O1982" s="66"/>
      <c r="P1982" s="66"/>
      <c r="Q1982" s="74"/>
      <c r="R1982" s="75"/>
      <c r="S1982" s="66"/>
      <c r="T1982" s="10"/>
      <c r="U1982" s="74"/>
      <c r="V1982" s="74"/>
      <c r="W1982" s="70"/>
      <c r="X1982" s="66"/>
      <c r="Y1982" s="66"/>
      <c r="Z1982" s="67"/>
      <c r="AA1982" s="68"/>
      <c r="AB1982" s="11"/>
      <c r="AC1982" s="3"/>
      <c r="AD1982" s="1"/>
      <c r="AE1982" s="11"/>
      <c r="AF1982" s="5"/>
      <c r="AG1982" s="1"/>
      <c r="AH1982" s="1"/>
      <c r="AI1982" s="1"/>
      <c r="AJ1982" s="1"/>
      <c r="AK1982" s="10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5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5"/>
      <c r="HA1982" s="5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  <c r="IR1982" s="1"/>
      <c r="IS1982" s="1"/>
      <c r="IT1982" s="1"/>
      <c r="IU1982" s="1"/>
      <c r="IV1982" s="1"/>
      <c r="IW1982" s="1"/>
      <c r="IX1982" s="1"/>
      <c r="IY1982" s="1"/>
      <c r="IZ1982" s="1"/>
      <c r="JA1982" s="1"/>
      <c r="JB1982" s="1"/>
      <c r="JC1982" s="1"/>
      <c r="JD1982" s="1"/>
      <c r="JE1982" s="1"/>
      <c r="JF1982" s="1"/>
      <c r="JG1982" s="1"/>
      <c r="JH1982" s="1"/>
      <c r="JI1982" s="1"/>
      <c r="JJ1982" s="1"/>
      <c r="JK1982" s="1"/>
      <c r="JL1982" s="1"/>
      <c r="JM1982" s="1"/>
      <c r="JN1982" s="1"/>
      <c r="JO1982" s="1"/>
      <c r="JP1982" s="1"/>
      <c r="JQ1982" s="1"/>
      <c r="JR1982" s="1"/>
      <c r="JS1982" s="1"/>
      <c r="JT1982" s="1"/>
      <c r="JU1982" s="1"/>
      <c r="JV1982" s="1"/>
      <c r="JW1982" s="1"/>
      <c r="JX1982" s="1"/>
      <c r="JY1982" s="3"/>
      <c r="JZ1982" s="1"/>
      <c r="KA1982" s="1"/>
      <c r="KB1982" s="1"/>
      <c r="KC1982" s="1"/>
      <c r="KD1982" s="1"/>
      <c r="KE1982" s="1"/>
    </row>
    <row r="1983" spans="1:291" x14ac:dyDescent="0.2">
      <c r="A1983" s="196"/>
      <c r="B1983" s="66"/>
      <c r="C1983" s="66"/>
      <c r="D1983" s="77"/>
      <c r="E1983" s="67"/>
      <c r="F1983" s="11"/>
      <c r="G1983" s="73"/>
      <c r="H1983" s="11"/>
      <c r="I1983" s="11"/>
      <c r="J1983" s="1"/>
      <c r="K1983" s="1"/>
      <c r="L1983" s="66"/>
      <c r="M1983" s="70"/>
      <c r="N1983" s="70"/>
      <c r="O1983" s="66"/>
      <c r="P1983" s="66"/>
      <c r="Q1983" s="74"/>
      <c r="R1983" s="75"/>
      <c r="S1983" s="66"/>
      <c r="T1983" s="10"/>
      <c r="U1983" s="74"/>
      <c r="V1983" s="74"/>
      <c r="W1983" s="70"/>
      <c r="X1983" s="66"/>
      <c r="Y1983" s="66"/>
      <c r="Z1983" s="67"/>
      <c r="AA1983" s="68"/>
      <c r="AB1983" s="11"/>
      <c r="AC1983" s="3"/>
      <c r="AD1983" s="1"/>
      <c r="AE1983" s="11"/>
      <c r="AF1983" s="5"/>
      <c r="AG1983" s="1"/>
      <c r="AH1983" s="1"/>
      <c r="AI1983" s="1"/>
      <c r="AJ1983" s="1"/>
      <c r="AK1983" s="10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5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5"/>
      <c r="HA1983" s="5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  <c r="IR1983" s="1"/>
      <c r="IS1983" s="1"/>
      <c r="IT1983" s="1"/>
      <c r="IU1983" s="1"/>
      <c r="IV1983" s="1"/>
      <c r="IW1983" s="1"/>
      <c r="IX1983" s="1"/>
      <c r="IY1983" s="1"/>
      <c r="IZ1983" s="1"/>
      <c r="JA1983" s="1"/>
      <c r="JB1983" s="1"/>
      <c r="JC1983" s="1"/>
      <c r="JD1983" s="1"/>
      <c r="JE1983" s="1"/>
      <c r="JF1983" s="1"/>
      <c r="JG1983" s="1"/>
      <c r="JH1983" s="1"/>
      <c r="JI1983" s="1"/>
      <c r="JJ1983" s="1"/>
      <c r="JK1983" s="1"/>
      <c r="JL1983" s="1"/>
      <c r="JM1983" s="1"/>
      <c r="JN1983" s="1"/>
      <c r="JO1983" s="1"/>
      <c r="JP1983" s="1"/>
      <c r="JQ1983" s="1"/>
      <c r="JR1983" s="1"/>
      <c r="JS1983" s="1"/>
      <c r="JT1983" s="1"/>
      <c r="JU1983" s="1"/>
      <c r="JV1983" s="1"/>
      <c r="JW1983" s="1"/>
      <c r="JX1983" s="1"/>
      <c r="JY1983" s="3"/>
      <c r="JZ1983" s="1"/>
      <c r="KA1983" s="1"/>
      <c r="KB1983" s="1"/>
      <c r="KC1983" s="1"/>
      <c r="KD1983" s="1"/>
      <c r="KE1983" s="1"/>
    </row>
    <row r="1984" spans="1:291" x14ac:dyDescent="0.2">
      <c r="A1984" s="196"/>
      <c r="B1984" s="66"/>
      <c r="C1984" s="66"/>
      <c r="D1984" s="77"/>
      <c r="E1984" s="67"/>
      <c r="F1984" s="11"/>
      <c r="G1984" s="73"/>
      <c r="H1984" s="11"/>
      <c r="I1984" s="11"/>
      <c r="J1984" s="1"/>
      <c r="K1984" s="1"/>
      <c r="L1984" s="66"/>
      <c r="M1984" s="70"/>
      <c r="N1984" s="70"/>
      <c r="O1984" s="66"/>
      <c r="P1984" s="66"/>
      <c r="Q1984" s="74"/>
      <c r="R1984" s="75"/>
      <c r="S1984" s="66"/>
      <c r="T1984" s="10"/>
      <c r="U1984" s="74"/>
      <c r="V1984" s="74"/>
      <c r="W1984" s="70"/>
      <c r="X1984" s="66"/>
      <c r="Y1984" s="66"/>
      <c r="Z1984" s="67"/>
      <c r="AA1984" s="68"/>
      <c r="AB1984" s="11"/>
      <c r="AC1984" s="3"/>
      <c r="AD1984" s="1"/>
      <c r="AE1984" s="11"/>
      <c r="AF1984" s="5"/>
      <c r="AG1984" s="1"/>
      <c r="AH1984" s="1"/>
      <c r="AI1984" s="1"/>
      <c r="AJ1984" s="1"/>
      <c r="AK1984" s="10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5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5"/>
      <c r="HA1984" s="5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  <c r="IT1984" s="1"/>
      <c r="IU1984" s="1"/>
      <c r="IV1984" s="1"/>
      <c r="IW1984" s="1"/>
      <c r="IX1984" s="1"/>
      <c r="IY1984" s="1"/>
      <c r="IZ1984" s="1"/>
      <c r="JA1984" s="1"/>
      <c r="JB1984" s="1"/>
      <c r="JC1984" s="1"/>
      <c r="JD1984" s="1"/>
      <c r="JE1984" s="1"/>
      <c r="JF1984" s="1"/>
      <c r="JG1984" s="1"/>
      <c r="JH1984" s="1"/>
      <c r="JI1984" s="1"/>
      <c r="JJ1984" s="1"/>
      <c r="JK1984" s="1"/>
      <c r="JL1984" s="1"/>
      <c r="JM1984" s="1"/>
      <c r="JN1984" s="1"/>
      <c r="JO1984" s="1"/>
      <c r="JP1984" s="1"/>
      <c r="JQ1984" s="1"/>
      <c r="JR1984" s="1"/>
      <c r="JS1984" s="1"/>
      <c r="JT1984" s="1"/>
      <c r="JU1984" s="1"/>
      <c r="JV1984" s="1"/>
      <c r="JW1984" s="1"/>
      <c r="JX1984" s="1"/>
      <c r="JY1984" s="3"/>
      <c r="JZ1984" s="1"/>
      <c r="KA1984" s="1"/>
      <c r="KB1984" s="1"/>
      <c r="KC1984" s="1"/>
      <c r="KD1984" s="1"/>
      <c r="KE1984" s="1"/>
    </row>
    <row r="1985" spans="1:291" x14ac:dyDescent="0.2">
      <c r="A1985" s="196"/>
      <c r="B1985" s="66"/>
      <c r="C1985" s="66"/>
      <c r="D1985" s="77"/>
      <c r="E1985" s="67"/>
      <c r="F1985" s="11"/>
      <c r="G1985" s="73"/>
      <c r="H1985" s="11"/>
      <c r="I1985" s="11"/>
      <c r="J1985" s="1"/>
      <c r="K1985" s="1"/>
      <c r="L1985" s="66"/>
      <c r="M1985" s="70"/>
      <c r="N1985" s="70"/>
      <c r="O1985" s="66"/>
      <c r="P1985" s="66"/>
      <c r="Q1985" s="74"/>
      <c r="R1985" s="75"/>
      <c r="S1985" s="66"/>
      <c r="T1985" s="10"/>
      <c r="U1985" s="74"/>
      <c r="V1985" s="74"/>
      <c r="W1985" s="70"/>
      <c r="X1985" s="66"/>
      <c r="Y1985" s="66"/>
      <c r="Z1985" s="67"/>
      <c r="AA1985" s="68"/>
      <c r="AB1985" s="11"/>
      <c r="AC1985" s="3"/>
      <c r="AD1985" s="1"/>
      <c r="AE1985" s="11"/>
      <c r="AF1985" s="5"/>
      <c r="AG1985" s="1"/>
      <c r="AH1985" s="1"/>
      <c r="AI1985" s="1"/>
      <c r="AJ1985" s="1"/>
      <c r="AK1985" s="10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5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5"/>
      <c r="HA1985" s="5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  <c r="JK1985" s="1"/>
      <c r="JL1985" s="1"/>
      <c r="JM1985" s="1"/>
      <c r="JN1985" s="1"/>
      <c r="JO1985" s="1"/>
      <c r="JP1985" s="1"/>
      <c r="JQ1985" s="1"/>
      <c r="JR1985" s="1"/>
      <c r="JS1985" s="1"/>
      <c r="JT1985" s="1"/>
      <c r="JU1985" s="1"/>
      <c r="JV1985" s="1"/>
      <c r="JW1985" s="1"/>
      <c r="JX1985" s="1"/>
      <c r="JY1985" s="3"/>
      <c r="JZ1985" s="1"/>
      <c r="KA1985" s="1"/>
      <c r="KB1985" s="1"/>
      <c r="KC1985" s="1"/>
      <c r="KD1985" s="1"/>
      <c r="KE1985" s="1"/>
    </row>
    <row r="1986" spans="1:291" x14ac:dyDescent="0.2">
      <c r="A1986" s="196"/>
      <c r="B1986" s="66"/>
      <c r="C1986" s="66"/>
      <c r="D1986" s="77"/>
      <c r="E1986" s="67"/>
      <c r="F1986" s="11"/>
      <c r="G1986" s="73"/>
      <c r="H1986" s="11"/>
      <c r="I1986" s="11"/>
      <c r="J1986" s="1"/>
      <c r="K1986" s="1"/>
      <c r="L1986" s="66"/>
      <c r="M1986" s="70"/>
      <c r="N1986" s="70"/>
      <c r="O1986" s="66"/>
      <c r="P1986" s="66"/>
      <c r="Q1986" s="74"/>
      <c r="R1986" s="75"/>
      <c r="S1986" s="66"/>
      <c r="T1986" s="10"/>
      <c r="U1986" s="74"/>
      <c r="V1986" s="74"/>
      <c r="W1986" s="70"/>
      <c r="X1986" s="66"/>
      <c r="Y1986" s="66"/>
      <c r="Z1986" s="67"/>
      <c r="AA1986" s="68"/>
      <c r="AB1986" s="11"/>
      <c r="AC1986" s="3"/>
      <c r="AD1986" s="1"/>
      <c r="AE1986" s="11"/>
      <c r="AF1986" s="5"/>
      <c r="AG1986" s="1"/>
      <c r="AH1986" s="1"/>
      <c r="AI1986" s="1"/>
      <c r="AJ1986" s="1"/>
      <c r="AK1986" s="10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5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5"/>
      <c r="HA1986" s="5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  <c r="IT1986" s="1"/>
      <c r="IU1986" s="1"/>
      <c r="IV1986" s="1"/>
      <c r="IW1986" s="1"/>
      <c r="IX1986" s="1"/>
      <c r="IY1986" s="1"/>
      <c r="IZ1986" s="1"/>
      <c r="JA1986" s="1"/>
      <c r="JB1986" s="1"/>
      <c r="JC1986" s="1"/>
      <c r="JD1986" s="1"/>
      <c r="JE1986" s="1"/>
      <c r="JF1986" s="1"/>
      <c r="JG1986" s="1"/>
      <c r="JH1986" s="1"/>
      <c r="JI1986" s="1"/>
      <c r="JJ1986" s="1"/>
      <c r="JK1986" s="1"/>
      <c r="JL1986" s="1"/>
      <c r="JM1986" s="1"/>
      <c r="JN1986" s="1"/>
      <c r="JO1986" s="1"/>
      <c r="JP1986" s="1"/>
      <c r="JQ1986" s="1"/>
      <c r="JR1986" s="1"/>
      <c r="JS1986" s="1"/>
      <c r="JT1986" s="1"/>
      <c r="JU1986" s="1"/>
      <c r="JV1986" s="1"/>
      <c r="JW1986" s="1"/>
      <c r="JX1986" s="1"/>
      <c r="JY1986" s="3"/>
      <c r="JZ1986" s="1"/>
      <c r="KA1986" s="1"/>
      <c r="KB1986" s="1"/>
      <c r="KC1986" s="1"/>
      <c r="KD1986" s="1"/>
      <c r="KE1986" s="1"/>
    </row>
    <row r="1987" spans="1:291" x14ac:dyDescent="0.2">
      <c r="A1987" s="196"/>
      <c r="B1987" s="66"/>
      <c r="C1987" s="66"/>
      <c r="D1987" s="77"/>
      <c r="E1987" s="67"/>
      <c r="F1987" s="11"/>
      <c r="G1987" s="73"/>
      <c r="H1987" s="11"/>
      <c r="I1987" s="11"/>
      <c r="J1987" s="1"/>
      <c r="K1987" s="1"/>
      <c r="L1987" s="66"/>
      <c r="M1987" s="70"/>
      <c r="N1987" s="70"/>
      <c r="O1987" s="66"/>
      <c r="P1987" s="66"/>
      <c r="Q1987" s="74"/>
      <c r="R1987" s="75"/>
      <c r="S1987" s="66"/>
      <c r="T1987" s="10"/>
      <c r="U1987" s="74"/>
      <c r="V1987" s="74"/>
      <c r="W1987" s="70"/>
      <c r="X1987" s="66"/>
      <c r="Y1987" s="66"/>
      <c r="Z1987" s="67"/>
      <c r="AA1987" s="68"/>
      <c r="AB1987" s="11"/>
      <c r="AC1987" s="3"/>
      <c r="AD1987" s="1"/>
      <c r="AE1987" s="11"/>
      <c r="AF1987" s="5"/>
      <c r="AG1987" s="1"/>
      <c r="AH1987" s="1"/>
      <c r="AI1987" s="1"/>
      <c r="AJ1987" s="1"/>
      <c r="AK1987" s="10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5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5"/>
      <c r="HA1987" s="5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  <c r="IR1987" s="1"/>
      <c r="IS1987" s="1"/>
      <c r="IT1987" s="1"/>
      <c r="IU1987" s="1"/>
      <c r="IV1987" s="1"/>
      <c r="IW1987" s="1"/>
      <c r="IX1987" s="1"/>
      <c r="IY1987" s="1"/>
      <c r="IZ1987" s="1"/>
      <c r="JA1987" s="1"/>
      <c r="JB1987" s="1"/>
      <c r="JC1987" s="1"/>
      <c r="JD1987" s="1"/>
      <c r="JE1987" s="1"/>
      <c r="JF1987" s="1"/>
      <c r="JG1987" s="1"/>
      <c r="JH1987" s="1"/>
      <c r="JI1987" s="1"/>
      <c r="JJ1987" s="1"/>
      <c r="JK1987" s="1"/>
      <c r="JL1987" s="1"/>
      <c r="JM1987" s="1"/>
      <c r="JN1987" s="1"/>
      <c r="JO1987" s="1"/>
      <c r="JP1987" s="1"/>
      <c r="JQ1987" s="1"/>
      <c r="JR1987" s="1"/>
      <c r="JS1987" s="1"/>
      <c r="JT1987" s="1"/>
      <c r="JU1987" s="1"/>
      <c r="JV1987" s="1"/>
      <c r="JW1987" s="1"/>
      <c r="JX1987" s="1"/>
      <c r="JY1987" s="3"/>
      <c r="JZ1987" s="1"/>
      <c r="KA1987" s="1"/>
      <c r="KB1987" s="1"/>
      <c r="KC1987" s="1"/>
      <c r="KD1987" s="1"/>
      <c r="KE1987" s="1"/>
    </row>
    <row r="1988" spans="1:291" x14ac:dyDescent="0.2">
      <c r="A1988" s="196"/>
      <c r="B1988" s="66"/>
      <c r="C1988" s="66"/>
      <c r="D1988" s="77"/>
      <c r="E1988" s="67"/>
      <c r="F1988" s="11"/>
      <c r="G1988" s="73"/>
      <c r="H1988" s="11"/>
      <c r="I1988" s="11"/>
      <c r="J1988" s="1"/>
      <c r="K1988" s="1"/>
      <c r="L1988" s="66"/>
      <c r="M1988" s="70"/>
      <c r="N1988" s="70"/>
      <c r="O1988" s="66"/>
      <c r="P1988" s="66"/>
      <c r="Q1988" s="74"/>
      <c r="R1988" s="75"/>
      <c r="S1988" s="66"/>
      <c r="T1988" s="10"/>
      <c r="U1988" s="74"/>
      <c r="V1988" s="74"/>
      <c r="W1988" s="70"/>
      <c r="X1988" s="66"/>
      <c r="Y1988" s="66"/>
      <c r="Z1988" s="67"/>
      <c r="AA1988" s="68"/>
      <c r="AB1988" s="11"/>
      <c r="AC1988" s="3"/>
      <c r="AD1988" s="1"/>
      <c r="AE1988" s="11"/>
      <c r="AF1988" s="5"/>
      <c r="AG1988" s="1"/>
      <c r="AH1988" s="1"/>
      <c r="AI1988" s="1"/>
      <c r="AJ1988" s="1"/>
      <c r="AK1988" s="10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5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5"/>
      <c r="HA1988" s="5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  <c r="IT1988" s="1"/>
      <c r="IU1988" s="1"/>
      <c r="IV1988" s="1"/>
      <c r="IW1988" s="1"/>
      <c r="IX1988" s="1"/>
      <c r="IY1988" s="1"/>
      <c r="IZ1988" s="1"/>
      <c r="JA1988" s="1"/>
      <c r="JB1988" s="1"/>
      <c r="JC1988" s="1"/>
      <c r="JD1988" s="1"/>
      <c r="JE1988" s="1"/>
      <c r="JF1988" s="1"/>
      <c r="JG1988" s="1"/>
      <c r="JH1988" s="1"/>
      <c r="JI1988" s="1"/>
      <c r="JJ1988" s="1"/>
      <c r="JK1988" s="1"/>
      <c r="JL1988" s="1"/>
      <c r="JM1988" s="1"/>
      <c r="JN1988" s="1"/>
      <c r="JO1988" s="1"/>
      <c r="JP1988" s="1"/>
      <c r="JQ1988" s="1"/>
      <c r="JR1988" s="1"/>
      <c r="JS1988" s="1"/>
      <c r="JT1988" s="1"/>
      <c r="JU1988" s="1"/>
      <c r="JV1988" s="1"/>
      <c r="JW1988" s="1"/>
      <c r="JX1988" s="1"/>
      <c r="JY1988" s="3"/>
      <c r="JZ1988" s="1"/>
      <c r="KA1988" s="1"/>
      <c r="KB1988" s="1"/>
      <c r="KC1988" s="1"/>
      <c r="KD1988" s="1"/>
      <c r="KE1988" s="1"/>
    </row>
    <row r="1989" spans="1:291" x14ac:dyDescent="0.2">
      <c r="A1989" s="196"/>
      <c r="B1989" s="66"/>
      <c r="C1989" s="66"/>
      <c r="D1989" s="77"/>
      <c r="E1989" s="67"/>
      <c r="F1989" s="11"/>
      <c r="G1989" s="73"/>
      <c r="H1989" s="11"/>
      <c r="I1989" s="11"/>
      <c r="J1989" s="1"/>
      <c r="K1989" s="1"/>
      <c r="L1989" s="66"/>
      <c r="M1989" s="70"/>
      <c r="N1989" s="70"/>
      <c r="O1989" s="66"/>
      <c r="P1989" s="66"/>
      <c r="Q1989" s="74"/>
      <c r="R1989" s="75"/>
      <c r="S1989" s="66"/>
      <c r="T1989" s="10"/>
      <c r="U1989" s="74"/>
      <c r="V1989" s="74"/>
      <c r="W1989" s="70"/>
      <c r="X1989" s="66"/>
      <c r="Y1989" s="66"/>
      <c r="Z1989" s="67"/>
      <c r="AA1989" s="68"/>
      <c r="AB1989" s="11"/>
      <c r="AC1989" s="3"/>
      <c r="AD1989" s="1"/>
      <c r="AE1989" s="11"/>
      <c r="AF1989" s="5"/>
      <c r="AG1989" s="1"/>
      <c r="AH1989" s="1"/>
      <c r="AI1989" s="1"/>
      <c r="AJ1989" s="1"/>
      <c r="AK1989" s="10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5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5"/>
      <c r="HA1989" s="5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  <c r="IT1989" s="1"/>
      <c r="IU1989" s="1"/>
      <c r="IV1989" s="1"/>
      <c r="IW1989" s="1"/>
      <c r="IX1989" s="1"/>
      <c r="IY1989" s="1"/>
      <c r="IZ1989" s="1"/>
      <c r="JA1989" s="1"/>
      <c r="JB1989" s="1"/>
      <c r="JC1989" s="1"/>
      <c r="JD1989" s="1"/>
      <c r="JE1989" s="1"/>
      <c r="JF1989" s="1"/>
      <c r="JG1989" s="1"/>
      <c r="JH1989" s="1"/>
      <c r="JI1989" s="1"/>
      <c r="JJ1989" s="1"/>
      <c r="JK1989" s="1"/>
      <c r="JL1989" s="1"/>
      <c r="JM1989" s="1"/>
      <c r="JN1989" s="1"/>
      <c r="JO1989" s="1"/>
      <c r="JP1989" s="1"/>
      <c r="JQ1989" s="1"/>
      <c r="JR1989" s="1"/>
      <c r="JS1989" s="1"/>
      <c r="JT1989" s="1"/>
      <c r="JU1989" s="1"/>
      <c r="JV1989" s="1"/>
      <c r="JW1989" s="1"/>
      <c r="JX1989" s="1"/>
      <c r="JY1989" s="3"/>
      <c r="JZ1989" s="1"/>
      <c r="KA1989" s="1"/>
      <c r="KB1989" s="1"/>
      <c r="KC1989" s="1"/>
      <c r="KD1989" s="1"/>
      <c r="KE1989" s="1"/>
    </row>
    <row r="1990" spans="1:291" x14ac:dyDescent="0.2">
      <c r="A1990" s="196"/>
      <c r="B1990" s="66"/>
      <c r="C1990" s="66"/>
      <c r="D1990" s="77"/>
      <c r="E1990" s="67"/>
      <c r="F1990" s="11"/>
      <c r="G1990" s="73"/>
      <c r="H1990" s="11"/>
      <c r="I1990" s="11"/>
      <c r="J1990" s="1"/>
      <c r="K1990" s="1"/>
      <c r="L1990" s="66"/>
      <c r="M1990" s="70"/>
      <c r="N1990" s="70"/>
      <c r="O1990" s="66"/>
      <c r="P1990" s="66"/>
      <c r="Q1990" s="74"/>
      <c r="R1990" s="75"/>
      <c r="S1990" s="66"/>
      <c r="T1990" s="10"/>
      <c r="U1990" s="74"/>
      <c r="V1990" s="74"/>
      <c r="W1990" s="70"/>
      <c r="X1990" s="66"/>
      <c r="Y1990" s="66"/>
      <c r="Z1990" s="67"/>
      <c r="AA1990" s="68"/>
      <c r="AB1990" s="11"/>
      <c r="AC1990" s="3"/>
      <c r="AD1990" s="1"/>
      <c r="AE1990" s="11"/>
      <c r="AF1990" s="5"/>
      <c r="AG1990" s="1"/>
      <c r="AH1990" s="1"/>
      <c r="AI1990" s="1"/>
      <c r="AJ1990" s="1"/>
      <c r="AK1990" s="10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5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5"/>
      <c r="HA1990" s="5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  <c r="IT1990" s="1"/>
      <c r="IU1990" s="1"/>
      <c r="IV1990" s="1"/>
      <c r="IW1990" s="1"/>
      <c r="IX1990" s="1"/>
      <c r="IY1990" s="1"/>
      <c r="IZ1990" s="1"/>
      <c r="JA1990" s="1"/>
      <c r="JB1990" s="1"/>
      <c r="JC1990" s="1"/>
      <c r="JD1990" s="1"/>
      <c r="JE1990" s="1"/>
      <c r="JF1990" s="1"/>
      <c r="JG1990" s="1"/>
      <c r="JH1990" s="1"/>
      <c r="JI1990" s="1"/>
      <c r="JJ1990" s="1"/>
      <c r="JK1990" s="1"/>
      <c r="JL1990" s="1"/>
      <c r="JM1990" s="1"/>
      <c r="JN1990" s="1"/>
      <c r="JO1990" s="1"/>
      <c r="JP1990" s="1"/>
      <c r="JQ1990" s="1"/>
      <c r="JR1990" s="1"/>
      <c r="JS1990" s="1"/>
      <c r="JT1990" s="1"/>
      <c r="JU1990" s="1"/>
      <c r="JV1990" s="1"/>
      <c r="JW1990" s="1"/>
      <c r="JX1990" s="1"/>
      <c r="JY1990" s="3"/>
      <c r="JZ1990" s="1"/>
      <c r="KA1990" s="1"/>
      <c r="KB1990" s="1"/>
      <c r="KC1990" s="1"/>
      <c r="KD1990" s="1"/>
      <c r="KE1990" s="1"/>
    </row>
    <row r="1991" spans="1:291" x14ac:dyDescent="0.2">
      <c r="A1991" s="196"/>
      <c r="B1991" s="66"/>
      <c r="C1991" s="66"/>
      <c r="D1991" s="77"/>
      <c r="E1991" s="67"/>
      <c r="F1991" s="11"/>
      <c r="G1991" s="73"/>
      <c r="H1991" s="11"/>
      <c r="I1991" s="11"/>
      <c r="J1991" s="1"/>
      <c r="K1991" s="1"/>
      <c r="L1991" s="66"/>
      <c r="M1991" s="70"/>
      <c r="N1991" s="70"/>
      <c r="O1991" s="66"/>
      <c r="P1991" s="66"/>
      <c r="Q1991" s="74"/>
      <c r="R1991" s="75"/>
      <c r="S1991" s="66"/>
      <c r="T1991" s="10"/>
      <c r="U1991" s="74"/>
      <c r="V1991" s="74"/>
      <c r="W1991" s="70"/>
      <c r="X1991" s="66"/>
      <c r="Y1991" s="66"/>
      <c r="Z1991" s="67"/>
      <c r="AA1991" s="68"/>
      <c r="AB1991" s="11"/>
      <c r="AC1991" s="3"/>
      <c r="AD1991" s="1"/>
      <c r="AE1991" s="11"/>
      <c r="AF1991" s="5"/>
      <c r="AG1991" s="1"/>
      <c r="AH1991" s="1"/>
      <c r="AI1991" s="1"/>
      <c r="AJ1991" s="1"/>
      <c r="AK1991" s="10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5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5"/>
      <c r="HA1991" s="5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  <c r="IR1991" s="1"/>
      <c r="IS1991" s="1"/>
      <c r="IT1991" s="1"/>
      <c r="IU1991" s="1"/>
      <c r="IV1991" s="1"/>
      <c r="IW1991" s="1"/>
      <c r="IX1991" s="1"/>
      <c r="IY1991" s="1"/>
      <c r="IZ1991" s="1"/>
      <c r="JA1991" s="1"/>
      <c r="JB1991" s="1"/>
      <c r="JC1991" s="1"/>
      <c r="JD1991" s="1"/>
      <c r="JE1991" s="1"/>
      <c r="JF1991" s="1"/>
      <c r="JG1991" s="1"/>
      <c r="JH1991" s="1"/>
      <c r="JI1991" s="1"/>
      <c r="JJ1991" s="1"/>
      <c r="JK1991" s="1"/>
      <c r="JL1991" s="1"/>
      <c r="JM1991" s="1"/>
      <c r="JN1991" s="1"/>
      <c r="JO1991" s="1"/>
      <c r="JP1991" s="1"/>
      <c r="JQ1991" s="1"/>
      <c r="JR1991" s="1"/>
      <c r="JS1991" s="1"/>
      <c r="JT1991" s="1"/>
      <c r="JU1991" s="1"/>
      <c r="JV1991" s="1"/>
      <c r="JW1991" s="1"/>
      <c r="JX1991" s="1"/>
      <c r="JY1991" s="3"/>
      <c r="JZ1991" s="1"/>
      <c r="KA1991" s="1"/>
      <c r="KB1991" s="1"/>
      <c r="KC1991" s="1"/>
      <c r="KD1991" s="1"/>
      <c r="KE1991" s="1"/>
    </row>
    <row r="1992" spans="1:291" x14ac:dyDescent="0.2">
      <c r="A1992" s="196"/>
      <c r="B1992" s="66"/>
      <c r="C1992" s="66"/>
      <c r="D1992" s="77"/>
      <c r="E1992" s="67"/>
      <c r="F1992" s="11"/>
      <c r="G1992" s="73"/>
      <c r="H1992" s="11"/>
      <c r="I1992" s="11"/>
      <c r="J1992" s="1"/>
      <c r="K1992" s="1"/>
      <c r="L1992" s="66"/>
      <c r="M1992" s="70"/>
      <c r="N1992" s="70"/>
      <c r="O1992" s="66"/>
      <c r="P1992" s="66"/>
      <c r="Q1992" s="74"/>
      <c r="R1992" s="75"/>
      <c r="S1992" s="66"/>
      <c r="T1992" s="10"/>
      <c r="U1992" s="74"/>
      <c r="V1992" s="74"/>
      <c r="W1992" s="70"/>
      <c r="X1992" s="66"/>
      <c r="Y1992" s="66"/>
      <c r="Z1992" s="67"/>
      <c r="AA1992" s="68"/>
      <c r="AB1992" s="11"/>
      <c r="AC1992" s="3"/>
      <c r="AD1992" s="1"/>
      <c r="AE1992" s="11"/>
      <c r="AF1992" s="5"/>
      <c r="AG1992" s="1"/>
      <c r="AH1992" s="1"/>
      <c r="AI1992" s="1"/>
      <c r="AJ1992" s="1"/>
      <c r="AK1992" s="10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5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5"/>
      <c r="HA1992" s="5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  <c r="IT1992" s="1"/>
      <c r="IU1992" s="1"/>
      <c r="IV1992" s="1"/>
      <c r="IW1992" s="1"/>
      <c r="IX1992" s="1"/>
      <c r="IY1992" s="1"/>
      <c r="IZ1992" s="1"/>
      <c r="JA1992" s="1"/>
      <c r="JB1992" s="1"/>
      <c r="JC1992" s="1"/>
      <c r="JD1992" s="1"/>
      <c r="JE1992" s="1"/>
      <c r="JF1992" s="1"/>
      <c r="JG1992" s="1"/>
      <c r="JH1992" s="1"/>
      <c r="JI1992" s="1"/>
      <c r="JJ1992" s="1"/>
      <c r="JK1992" s="1"/>
      <c r="JL1992" s="1"/>
      <c r="JM1992" s="1"/>
      <c r="JN1992" s="1"/>
      <c r="JO1992" s="1"/>
      <c r="JP1992" s="1"/>
      <c r="JQ1992" s="1"/>
      <c r="JR1992" s="1"/>
      <c r="JS1992" s="1"/>
      <c r="JT1992" s="1"/>
      <c r="JU1992" s="1"/>
      <c r="JV1992" s="1"/>
      <c r="JW1992" s="1"/>
      <c r="JX1992" s="1"/>
      <c r="JY1992" s="3"/>
      <c r="JZ1992" s="1"/>
      <c r="KA1992" s="1"/>
      <c r="KB1992" s="1"/>
      <c r="KC1992" s="1"/>
      <c r="KD1992" s="1"/>
      <c r="KE1992" s="1"/>
    </row>
    <row r="1993" spans="1:291" x14ac:dyDescent="0.2">
      <c r="A1993" s="196"/>
      <c r="B1993" s="66"/>
      <c r="C1993" s="66"/>
      <c r="D1993" s="77"/>
      <c r="E1993" s="67"/>
      <c r="F1993" s="11"/>
      <c r="G1993" s="73"/>
      <c r="H1993" s="11"/>
      <c r="I1993" s="11"/>
      <c r="J1993" s="1"/>
      <c r="K1993" s="1"/>
      <c r="L1993" s="66"/>
      <c r="M1993" s="70"/>
      <c r="N1993" s="70"/>
      <c r="O1993" s="66"/>
      <c r="P1993" s="66"/>
      <c r="Q1993" s="74"/>
      <c r="R1993" s="75"/>
      <c r="S1993" s="66"/>
      <c r="T1993" s="10"/>
      <c r="U1993" s="74"/>
      <c r="V1993" s="74"/>
      <c r="W1993" s="70"/>
      <c r="X1993" s="66"/>
      <c r="Y1993" s="66"/>
      <c r="Z1993" s="67"/>
      <c r="AA1993" s="68"/>
      <c r="AB1993" s="11"/>
      <c r="AC1993" s="3"/>
      <c r="AD1993" s="1"/>
      <c r="AE1993" s="11"/>
      <c r="AF1993" s="5"/>
      <c r="AG1993" s="1"/>
      <c r="AH1993" s="1"/>
      <c r="AI1993" s="1"/>
      <c r="AJ1993" s="1"/>
      <c r="AK1993" s="10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5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5"/>
      <c r="HA1993" s="5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  <c r="IT1993" s="1"/>
      <c r="IU1993" s="1"/>
      <c r="IV1993" s="1"/>
      <c r="IW1993" s="1"/>
      <c r="IX1993" s="1"/>
      <c r="IY1993" s="1"/>
      <c r="IZ1993" s="1"/>
      <c r="JA1993" s="1"/>
      <c r="JB1993" s="1"/>
      <c r="JC1993" s="1"/>
      <c r="JD1993" s="1"/>
      <c r="JE1993" s="1"/>
      <c r="JF1993" s="1"/>
      <c r="JG1993" s="1"/>
      <c r="JH1993" s="1"/>
      <c r="JI1993" s="1"/>
      <c r="JJ1993" s="1"/>
      <c r="JK1993" s="1"/>
      <c r="JL1993" s="1"/>
      <c r="JM1993" s="1"/>
      <c r="JN1993" s="1"/>
      <c r="JO1993" s="1"/>
      <c r="JP1993" s="1"/>
      <c r="JQ1993" s="1"/>
      <c r="JR1993" s="1"/>
      <c r="JS1993" s="1"/>
      <c r="JT1993" s="1"/>
      <c r="JU1993" s="1"/>
      <c r="JV1993" s="1"/>
      <c r="JW1993" s="1"/>
      <c r="JX1993" s="1"/>
      <c r="JY1993" s="3"/>
      <c r="JZ1993" s="1"/>
      <c r="KA1993" s="1"/>
      <c r="KB1993" s="1"/>
      <c r="KC1993" s="1"/>
      <c r="KD1993" s="1"/>
      <c r="KE1993" s="1"/>
    </row>
    <row r="1994" spans="1:291" x14ac:dyDescent="0.2">
      <c r="A1994" s="196"/>
      <c r="B1994" s="66"/>
      <c r="C1994" s="66"/>
      <c r="D1994" s="77"/>
      <c r="E1994" s="67"/>
      <c r="F1994" s="11"/>
      <c r="G1994" s="73"/>
      <c r="H1994" s="11"/>
      <c r="I1994" s="11"/>
      <c r="J1994" s="1"/>
      <c r="K1994" s="1"/>
      <c r="L1994" s="66"/>
      <c r="M1994" s="70"/>
      <c r="N1994" s="70"/>
      <c r="O1994" s="66"/>
      <c r="P1994" s="66"/>
      <c r="Q1994" s="74"/>
      <c r="R1994" s="75"/>
      <c r="S1994" s="66"/>
      <c r="T1994" s="10"/>
      <c r="U1994" s="74"/>
      <c r="V1994" s="74"/>
      <c r="W1994" s="70"/>
      <c r="X1994" s="66"/>
      <c r="Y1994" s="66"/>
      <c r="Z1994" s="67"/>
      <c r="AA1994" s="68"/>
      <c r="AB1994" s="11"/>
      <c r="AC1994" s="3"/>
      <c r="AD1994" s="1"/>
      <c r="AE1994" s="11"/>
      <c r="AF1994" s="5"/>
      <c r="AG1994" s="1"/>
      <c r="AH1994" s="1"/>
      <c r="AI1994" s="1"/>
      <c r="AJ1994" s="1"/>
      <c r="AK1994" s="10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5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5"/>
      <c r="HA1994" s="5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  <c r="IR1994" s="1"/>
      <c r="IS1994" s="1"/>
      <c r="IT1994" s="1"/>
      <c r="IU1994" s="1"/>
      <c r="IV1994" s="1"/>
      <c r="IW1994" s="1"/>
      <c r="IX1994" s="1"/>
      <c r="IY1994" s="1"/>
      <c r="IZ1994" s="1"/>
      <c r="JA1994" s="1"/>
      <c r="JB1994" s="1"/>
      <c r="JC1994" s="1"/>
      <c r="JD1994" s="1"/>
      <c r="JE1994" s="1"/>
      <c r="JF1994" s="1"/>
      <c r="JG1994" s="1"/>
      <c r="JH1994" s="1"/>
      <c r="JI1994" s="1"/>
      <c r="JJ1994" s="1"/>
      <c r="JK1994" s="1"/>
      <c r="JL1994" s="1"/>
      <c r="JM1994" s="1"/>
      <c r="JN1994" s="1"/>
      <c r="JO1994" s="1"/>
      <c r="JP1994" s="1"/>
      <c r="JQ1994" s="1"/>
      <c r="JR1994" s="1"/>
      <c r="JS1994" s="1"/>
      <c r="JT1994" s="1"/>
      <c r="JU1994" s="1"/>
      <c r="JV1994" s="1"/>
      <c r="JW1994" s="1"/>
      <c r="JX1994" s="1"/>
      <c r="JY1994" s="3"/>
      <c r="JZ1994" s="1"/>
      <c r="KA1994" s="1"/>
      <c r="KB1994" s="1"/>
      <c r="KC1994" s="1"/>
      <c r="KD1994" s="1"/>
      <c r="KE1994" s="1"/>
    </row>
    <row r="1995" spans="1:291" x14ac:dyDescent="0.2">
      <c r="A1995" s="196"/>
      <c r="B1995" s="66"/>
      <c r="C1995" s="66"/>
      <c r="D1995" s="77"/>
      <c r="E1995" s="67"/>
      <c r="F1995" s="11"/>
      <c r="G1995" s="73"/>
      <c r="H1995" s="11"/>
      <c r="I1995" s="11"/>
      <c r="J1995" s="1"/>
      <c r="K1995" s="1"/>
      <c r="L1995" s="66"/>
      <c r="M1995" s="70"/>
      <c r="N1995" s="70"/>
      <c r="O1995" s="66"/>
      <c r="P1995" s="66"/>
      <c r="Q1995" s="74"/>
      <c r="R1995" s="75"/>
      <c r="S1995" s="66"/>
      <c r="T1995" s="10"/>
      <c r="U1995" s="74"/>
      <c r="V1995" s="74"/>
      <c r="W1995" s="70"/>
      <c r="X1995" s="66"/>
      <c r="Y1995" s="66"/>
      <c r="Z1995" s="67"/>
      <c r="AA1995" s="68"/>
      <c r="AB1995" s="11"/>
      <c r="AC1995" s="3"/>
      <c r="AD1995" s="1"/>
      <c r="AE1995" s="11"/>
      <c r="AF1995" s="5"/>
      <c r="AG1995" s="1"/>
      <c r="AH1995" s="1"/>
      <c r="AI1995" s="1"/>
      <c r="AJ1995" s="1"/>
      <c r="AK1995" s="10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5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5"/>
      <c r="HA1995" s="5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  <c r="IR1995" s="1"/>
      <c r="IS1995" s="1"/>
      <c r="IT1995" s="1"/>
      <c r="IU1995" s="1"/>
      <c r="IV1995" s="1"/>
      <c r="IW1995" s="1"/>
      <c r="IX1995" s="1"/>
      <c r="IY1995" s="1"/>
      <c r="IZ1995" s="1"/>
      <c r="JA1995" s="1"/>
      <c r="JB1995" s="1"/>
      <c r="JC1995" s="1"/>
      <c r="JD1995" s="1"/>
      <c r="JE1995" s="1"/>
      <c r="JF1995" s="1"/>
      <c r="JG1995" s="1"/>
      <c r="JH1995" s="1"/>
      <c r="JI1995" s="1"/>
      <c r="JJ1995" s="1"/>
      <c r="JK1995" s="1"/>
      <c r="JL1995" s="1"/>
      <c r="JM1995" s="1"/>
      <c r="JN1995" s="1"/>
      <c r="JO1995" s="1"/>
      <c r="JP1995" s="1"/>
      <c r="JQ1995" s="1"/>
      <c r="JR1995" s="1"/>
      <c r="JS1995" s="1"/>
      <c r="JT1995" s="1"/>
      <c r="JU1995" s="1"/>
      <c r="JV1995" s="1"/>
      <c r="JW1995" s="1"/>
      <c r="JX1995" s="1"/>
      <c r="JY1995" s="3"/>
      <c r="JZ1995" s="1"/>
      <c r="KA1995" s="1"/>
      <c r="KB1995" s="1"/>
      <c r="KC1995" s="1"/>
      <c r="KD1995" s="1"/>
      <c r="KE1995" s="1"/>
    </row>
    <row r="1996" spans="1:291" x14ac:dyDescent="0.2">
      <c r="A1996" s="196"/>
      <c r="B1996" s="66"/>
      <c r="C1996" s="66"/>
      <c r="D1996" s="77"/>
      <c r="E1996" s="67"/>
      <c r="F1996" s="11"/>
      <c r="G1996" s="73"/>
      <c r="H1996" s="11"/>
      <c r="I1996" s="11"/>
      <c r="J1996" s="1"/>
      <c r="K1996" s="1"/>
      <c r="L1996" s="66"/>
      <c r="M1996" s="70"/>
      <c r="N1996" s="70"/>
      <c r="O1996" s="66"/>
      <c r="P1996" s="66"/>
      <c r="Q1996" s="74"/>
      <c r="R1996" s="75"/>
      <c r="S1996" s="66"/>
      <c r="T1996" s="10"/>
      <c r="U1996" s="74"/>
      <c r="V1996" s="74"/>
      <c r="W1996" s="70"/>
      <c r="X1996" s="66"/>
      <c r="Y1996" s="66"/>
      <c r="Z1996" s="67"/>
      <c r="AA1996" s="68"/>
      <c r="AB1996" s="11"/>
      <c r="AC1996" s="3"/>
      <c r="AD1996" s="1"/>
      <c r="AE1996" s="11"/>
      <c r="AF1996" s="5"/>
      <c r="AG1996" s="1"/>
      <c r="AH1996" s="1"/>
      <c r="AI1996" s="1"/>
      <c r="AJ1996" s="1"/>
      <c r="AK1996" s="10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5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5"/>
      <c r="HA1996" s="5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  <c r="IT1996" s="1"/>
      <c r="IU1996" s="1"/>
      <c r="IV1996" s="1"/>
      <c r="IW1996" s="1"/>
      <c r="IX1996" s="1"/>
      <c r="IY1996" s="1"/>
      <c r="IZ1996" s="1"/>
      <c r="JA1996" s="1"/>
      <c r="JB1996" s="1"/>
      <c r="JC1996" s="1"/>
      <c r="JD1996" s="1"/>
      <c r="JE1996" s="1"/>
      <c r="JF1996" s="1"/>
      <c r="JG1996" s="1"/>
      <c r="JH1996" s="1"/>
      <c r="JI1996" s="1"/>
      <c r="JJ1996" s="1"/>
      <c r="JK1996" s="1"/>
      <c r="JL1996" s="1"/>
      <c r="JM1996" s="1"/>
      <c r="JN1996" s="1"/>
      <c r="JO1996" s="1"/>
      <c r="JP1996" s="1"/>
      <c r="JQ1996" s="1"/>
      <c r="JR1996" s="1"/>
      <c r="JS1996" s="1"/>
      <c r="JT1996" s="1"/>
      <c r="JU1996" s="1"/>
      <c r="JV1996" s="1"/>
      <c r="JW1996" s="1"/>
      <c r="JX1996" s="1"/>
      <c r="JY1996" s="3"/>
      <c r="JZ1996" s="1"/>
      <c r="KA1996" s="1"/>
      <c r="KB1996" s="1"/>
      <c r="KC1996" s="1"/>
      <c r="KD1996" s="1"/>
      <c r="KE1996" s="1"/>
    </row>
    <row r="1997" spans="1:291" x14ac:dyDescent="0.2">
      <c r="A1997" s="196"/>
      <c r="B1997" s="66"/>
      <c r="C1997" s="66"/>
      <c r="D1997" s="77"/>
      <c r="E1997" s="67"/>
      <c r="F1997" s="11"/>
      <c r="G1997" s="73"/>
      <c r="H1997" s="11"/>
      <c r="I1997" s="11"/>
      <c r="J1997" s="1"/>
      <c r="K1997" s="1"/>
      <c r="L1997" s="66"/>
      <c r="M1997" s="70"/>
      <c r="N1997" s="70"/>
      <c r="O1997" s="66"/>
      <c r="P1997" s="66"/>
      <c r="Q1997" s="74"/>
      <c r="R1997" s="75"/>
      <c r="S1997" s="66"/>
      <c r="T1997" s="10"/>
      <c r="U1997" s="74"/>
      <c r="V1997" s="74"/>
      <c r="W1997" s="70"/>
      <c r="X1997" s="66"/>
      <c r="Y1997" s="66"/>
      <c r="Z1997" s="67"/>
      <c r="AA1997" s="68"/>
      <c r="AB1997" s="11"/>
      <c r="AC1997" s="3"/>
      <c r="AD1997" s="1"/>
      <c r="AE1997" s="11"/>
      <c r="AF1997" s="5"/>
      <c r="AG1997" s="1"/>
      <c r="AH1997" s="1"/>
      <c r="AI1997" s="1"/>
      <c r="AJ1997" s="1"/>
      <c r="AK1997" s="10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5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5"/>
      <c r="HA1997" s="5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  <c r="IR1997" s="1"/>
      <c r="IS1997" s="1"/>
      <c r="IT1997" s="1"/>
      <c r="IU1997" s="1"/>
      <c r="IV1997" s="1"/>
      <c r="IW1997" s="1"/>
      <c r="IX1997" s="1"/>
      <c r="IY1997" s="1"/>
      <c r="IZ1997" s="1"/>
      <c r="JA1997" s="1"/>
      <c r="JB1997" s="1"/>
      <c r="JC1997" s="1"/>
      <c r="JD1997" s="1"/>
      <c r="JE1997" s="1"/>
      <c r="JF1997" s="1"/>
      <c r="JG1997" s="1"/>
      <c r="JH1997" s="1"/>
      <c r="JI1997" s="1"/>
      <c r="JJ1997" s="1"/>
      <c r="JK1997" s="1"/>
      <c r="JL1997" s="1"/>
      <c r="JM1997" s="1"/>
      <c r="JN1997" s="1"/>
      <c r="JO1997" s="1"/>
      <c r="JP1997" s="1"/>
      <c r="JQ1997" s="1"/>
      <c r="JR1997" s="1"/>
      <c r="JS1997" s="1"/>
      <c r="JT1997" s="1"/>
      <c r="JU1997" s="1"/>
      <c r="JV1997" s="1"/>
      <c r="JW1997" s="1"/>
      <c r="JX1997" s="1"/>
      <c r="JY1997" s="3"/>
      <c r="JZ1997" s="1"/>
      <c r="KA1997" s="1"/>
      <c r="KB1997" s="1"/>
      <c r="KC1997" s="1"/>
      <c r="KD1997" s="1"/>
      <c r="KE1997" s="1"/>
    </row>
    <row r="1998" spans="1:291" x14ac:dyDescent="0.2">
      <c r="A1998" s="196"/>
      <c r="B1998" s="66"/>
      <c r="C1998" s="66"/>
      <c r="D1998" s="77"/>
      <c r="E1998" s="67"/>
      <c r="F1998" s="11"/>
      <c r="G1998" s="73"/>
      <c r="H1998" s="11"/>
      <c r="I1998" s="11"/>
      <c r="J1998" s="1"/>
      <c r="K1998" s="1"/>
      <c r="L1998" s="66"/>
      <c r="M1998" s="70"/>
      <c r="N1998" s="70"/>
      <c r="O1998" s="66"/>
      <c r="P1998" s="66"/>
      <c r="Q1998" s="74"/>
      <c r="R1998" s="75"/>
      <c r="S1998" s="66"/>
      <c r="T1998" s="10"/>
      <c r="U1998" s="74"/>
      <c r="V1998" s="74"/>
      <c r="W1998" s="70"/>
      <c r="X1998" s="66"/>
      <c r="Y1998" s="66"/>
      <c r="Z1998" s="67"/>
      <c r="AA1998" s="68"/>
      <c r="AB1998" s="11"/>
      <c r="AC1998" s="3"/>
      <c r="AD1998" s="1"/>
      <c r="AE1998" s="11"/>
      <c r="AF1998" s="5"/>
      <c r="AG1998" s="1"/>
      <c r="AH1998" s="1"/>
      <c r="AI1998" s="1"/>
      <c r="AJ1998" s="1"/>
      <c r="AK1998" s="10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5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5"/>
      <c r="HA1998" s="5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  <c r="IR1998" s="1"/>
      <c r="IS1998" s="1"/>
      <c r="IT1998" s="1"/>
      <c r="IU1998" s="1"/>
      <c r="IV1998" s="1"/>
      <c r="IW1998" s="1"/>
      <c r="IX1998" s="1"/>
      <c r="IY1998" s="1"/>
      <c r="IZ1998" s="1"/>
      <c r="JA1998" s="1"/>
      <c r="JB1998" s="1"/>
      <c r="JC1998" s="1"/>
      <c r="JD1998" s="1"/>
      <c r="JE1998" s="1"/>
      <c r="JF1998" s="1"/>
      <c r="JG1998" s="1"/>
      <c r="JH1998" s="1"/>
      <c r="JI1998" s="1"/>
      <c r="JJ1998" s="1"/>
      <c r="JK1998" s="1"/>
      <c r="JL1998" s="1"/>
      <c r="JM1998" s="1"/>
      <c r="JN1998" s="1"/>
      <c r="JO1998" s="1"/>
      <c r="JP1998" s="1"/>
      <c r="JQ1998" s="1"/>
      <c r="JR1998" s="1"/>
      <c r="JS1998" s="1"/>
      <c r="JT1998" s="1"/>
      <c r="JU1998" s="1"/>
      <c r="JV1998" s="1"/>
      <c r="JW1998" s="1"/>
      <c r="JX1998" s="1"/>
      <c r="JY1998" s="3"/>
      <c r="JZ1998" s="1"/>
      <c r="KA1998" s="1"/>
      <c r="KB1998" s="1"/>
      <c r="KC1998" s="1"/>
      <c r="KD1998" s="1"/>
      <c r="KE1998" s="1"/>
    </row>
    <row r="1999" spans="1:291" x14ac:dyDescent="0.2">
      <c r="A1999" s="196"/>
      <c r="B1999" s="66"/>
      <c r="C1999" s="66"/>
      <c r="D1999" s="77"/>
      <c r="E1999" s="67"/>
      <c r="F1999" s="11"/>
      <c r="G1999" s="73"/>
      <c r="H1999" s="11"/>
      <c r="I1999" s="11"/>
      <c r="J1999" s="1"/>
      <c r="K1999" s="1"/>
      <c r="L1999" s="66"/>
      <c r="M1999" s="70"/>
      <c r="N1999" s="70"/>
      <c r="O1999" s="66"/>
      <c r="P1999" s="66"/>
      <c r="Q1999" s="74"/>
      <c r="R1999" s="75"/>
      <c r="S1999" s="66"/>
      <c r="T1999" s="10"/>
      <c r="U1999" s="74"/>
      <c r="V1999" s="74"/>
      <c r="W1999" s="70"/>
      <c r="X1999" s="66"/>
      <c r="Y1999" s="66"/>
      <c r="Z1999" s="67"/>
      <c r="AA1999" s="68"/>
      <c r="AB1999" s="11"/>
      <c r="AC1999" s="3"/>
      <c r="AD1999" s="1"/>
      <c r="AE1999" s="11"/>
      <c r="AF1999" s="5"/>
      <c r="AG1999" s="1"/>
      <c r="AH1999" s="1"/>
      <c r="AI1999" s="1"/>
      <c r="AJ1999" s="1"/>
      <c r="AK1999" s="10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5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5"/>
      <c r="HA1999" s="5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  <c r="IU1999" s="1"/>
      <c r="IV1999" s="1"/>
      <c r="IW1999" s="1"/>
      <c r="IX1999" s="1"/>
      <c r="IY1999" s="1"/>
      <c r="IZ1999" s="1"/>
      <c r="JA1999" s="1"/>
      <c r="JB1999" s="1"/>
      <c r="JC1999" s="1"/>
      <c r="JD1999" s="1"/>
      <c r="JE1999" s="1"/>
      <c r="JF1999" s="1"/>
      <c r="JG1999" s="1"/>
      <c r="JH1999" s="1"/>
      <c r="JI1999" s="1"/>
      <c r="JJ1999" s="1"/>
      <c r="JK1999" s="1"/>
      <c r="JL1999" s="1"/>
      <c r="JM1999" s="1"/>
      <c r="JN1999" s="1"/>
      <c r="JO1999" s="1"/>
      <c r="JP1999" s="1"/>
      <c r="JQ1999" s="1"/>
      <c r="JR1999" s="1"/>
      <c r="JS1999" s="1"/>
      <c r="JT1999" s="1"/>
      <c r="JU1999" s="1"/>
      <c r="JV1999" s="1"/>
      <c r="JW1999" s="1"/>
      <c r="JX1999" s="1"/>
      <c r="JY1999" s="3"/>
      <c r="JZ1999" s="1"/>
      <c r="KA1999" s="1"/>
      <c r="KB1999" s="1"/>
      <c r="KC1999" s="1"/>
      <c r="KD1999" s="1"/>
      <c r="KE1999" s="1"/>
    </row>
    <row r="2000" spans="1:291" x14ac:dyDescent="0.2">
      <c r="A2000" s="196"/>
      <c r="B2000" s="66"/>
      <c r="C2000" s="66"/>
      <c r="D2000" s="77"/>
      <c r="E2000" s="67"/>
      <c r="F2000" s="11"/>
      <c r="G2000" s="73"/>
      <c r="H2000" s="11"/>
      <c r="I2000" s="11"/>
      <c r="J2000" s="1"/>
      <c r="K2000" s="1"/>
      <c r="L2000" s="66"/>
      <c r="M2000" s="70"/>
      <c r="N2000" s="70"/>
      <c r="O2000" s="66"/>
      <c r="P2000" s="66"/>
      <c r="Q2000" s="74"/>
      <c r="R2000" s="75"/>
      <c r="S2000" s="66"/>
      <c r="T2000" s="10"/>
      <c r="U2000" s="74"/>
      <c r="V2000" s="74"/>
      <c r="W2000" s="70"/>
      <c r="X2000" s="66"/>
      <c r="Y2000" s="66"/>
      <c r="Z2000" s="67"/>
      <c r="AA2000" s="68"/>
      <c r="AB2000" s="11"/>
      <c r="AC2000" s="3"/>
      <c r="AD2000" s="1"/>
      <c r="AE2000" s="11"/>
      <c r="AF2000" s="5"/>
      <c r="AG2000" s="1"/>
      <c r="AH2000" s="1"/>
      <c r="AI2000" s="1"/>
      <c r="AJ2000" s="1"/>
      <c r="AK2000" s="10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5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5"/>
      <c r="HA2000" s="5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  <c r="IU2000" s="1"/>
      <c r="IV2000" s="1"/>
      <c r="IW2000" s="1"/>
      <c r="IX2000" s="1"/>
      <c r="IY2000" s="1"/>
      <c r="IZ2000" s="1"/>
      <c r="JA2000" s="1"/>
      <c r="JB2000" s="1"/>
      <c r="JC2000" s="1"/>
      <c r="JD2000" s="1"/>
      <c r="JE2000" s="1"/>
      <c r="JF2000" s="1"/>
      <c r="JG2000" s="1"/>
      <c r="JH2000" s="1"/>
      <c r="JI2000" s="1"/>
      <c r="JJ2000" s="1"/>
      <c r="JK2000" s="1"/>
      <c r="JL2000" s="1"/>
      <c r="JM2000" s="1"/>
      <c r="JN2000" s="1"/>
      <c r="JO2000" s="1"/>
      <c r="JP2000" s="1"/>
      <c r="JQ2000" s="1"/>
      <c r="JR2000" s="1"/>
      <c r="JS2000" s="1"/>
      <c r="JT2000" s="1"/>
      <c r="JU2000" s="1"/>
      <c r="JV2000" s="1"/>
      <c r="JW2000" s="1"/>
      <c r="JX2000" s="1"/>
      <c r="JY2000" s="3"/>
      <c r="JZ2000" s="1"/>
      <c r="KA2000" s="1"/>
      <c r="KB2000" s="1"/>
      <c r="KC2000" s="1"/>
      <c r="KD2000" s="1"/>
      <c r="KE2000" s="1"/>
    </row>
    <row r="2001" spans="1:291" x14ac:dyDescent="0.2">
      <c r="A2001" s="196"/>
      <c r="B2001" s="66"/>
      <c r="C2001" s="66"/>
      <c r="D2001" s="77"/>
      <c r="E2001" s="67"/>
      <c r="F2001" s="11"/>
      <c r="G2001" s="73"/>
      <c r="H2001" s="11"/>
      <c r="I2001" s="11"/>
      <c r="J2001" s="1"/>
      <c r="K2001" s="1"/>
      <c r="L2001" s="66"/>
      <c r="M2001" s="70"/>
      <c r="N2001" s="70"/>
      <c r="O2001" s="66"/>
      <c r="P2001" s="66"/>
      <c r="Q2001" s="74"/>
      <c r="R2001" s="75"/>
      <c r="S2001" s="66"/>
      <c r="T2001" s="10"/>
      <c r="U2001" s="74"/>
      <c r="V2001" s="74"/>
      <c r="W2001" s="70"/>
      <c r="X2001" s="66"/>
      <c r="Y2001" s="66"/>
      <c r="Z2001" s="67"/>
      <c r="AA2001" s="68"/>
      <c r="AB2001" s="11"/>
      <c r="AC2001" s="3"/>
      <c r="AD2001" s="1"/>
      <c r="AE2001" s="11"/>
      <c r="AF2001" s="5"/>
      <c r="AG2001" s="1"/>
      <c r="AH2001" s="1"/>
      <c r="AI2001" s="1"/>
      <c r="AJ2001" s="1"/>
      <c r="AK2001" s="10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5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5"/>
      <c r="HA2001" s="5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  <c r="IU2001" s="1"/>
      <c r="IV2001" s="1"/>
      <c r="IW2001" s="1"/>
      <c r="IX2001" s="1"/>
      <c r="IY2001" s="1"/>
      <c r="IZ2001" s="1"/>
      <c r="JA2001" s="1"/>
      <c r="JB2001" s="1"/>
      <c r="JC2001" s="1"/>
      <c r="JD2001" s="1"/>
      <c r="JE2001" s="1"/>
      <c r="JF2001" s="1"/>
      <c r="JG2001" s="1"/>
      <c r="JH2001" s="1"/>
      <c r="JI2001" s="1"/>
      <c r="JJ2001" s="1"/>
      <c r="JK2001" s="1"/>
      <c r="JL2001" s="1"/>
      <c r="JM2001" s="1"/>
      <c r="JN2001" s="1"/>
      <c r="JO2001" s="1"/>
      <c r="JP2001" s="1"/>
      <c r="JQ2001" s="1"/>
      <c r="JR2001" s="1"/>
      <c r="JS2001" s="1"/>
      <c r="JT2001" s="1"/>
      <c r="JU2001" s="1"/>
      <c r="JV2001" s="1"/>
      <c r="JW2001" s="1"/>
      <c r="JX2001" s="1"/>
      <c r="JY2001" s="3"/>
      <c r="JZ2001" s="1"/>
      <c r="KA2001" s="1"/>
      <c r="KB2001" s="1"/>
      <c r="KC2001" s="1"/>
      <c r="KD2001" s="1"/>
      <c r="KE2001" s="1"/>
    </row>
    <row r="2002" spans="1:291" x14ac:dyDescent="0.2">
      <c r="A2002" s="196"/>
      <c r="B2002" s="66"/>
      <c r="C2002" s="66"/>
      <c r="D2002" s="77"/>
      <c r="E2002" s="67"/>
      <c r="F2002" s="11"/>
      <c r="G2002" s="73"/>
      <c r="H2002" s="11"/>
      <c r="I2002" s="11"/>
      <c r="J2002" s="1"/>
      <c r="K2002" s="1"/>
      <c r="L2002" s="66"/>
      <c r="M2002" s="70"/>
      <c r="N2002" s="70"/>
      <c r="O2002" s="66"/>
      <c r="P2002" s="66"/>
      <c r="Q2002" s="74"/>
      <c r="R2002" s="75"/>
      <c r="S2002" s="66"/>
      <c r="T2002" s="10"/>
      <c r="U2002" s="74"/>
      <c r="V2002" s="74"/>
      <c r="W2002" s="70"/>
      <c r="X2002" s="66"/>
      <c r="Y2002" s="66"/>
      <c r="Z2002" s="67"/>
      <c r="AA2002" s="68"/>
      <c r="AB2002" s="11"/>
      <c r="AC2002" s="3"/>
      <c r="AD2002" s="1"/>
      <c r="AE2002" s="11"/>
      <c r="AF2002" s="5"/>
      <c r="AG2002" s="1"/>
      <c r="AH2002" s="1"/>
      <c r="AI2002" s="1"/>
      <c r="AJ2002" s="1"/>
      <c r="AK2002" s="10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5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5"/>
      <c r="HA2002" s="5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  <c r="IU2002" s="1"/>
      <c r="IV2002" s="1"/>
      <c r="IW2002" s="1"/>
      <c r="IX2002" s="1"/>
      <c r="IY2002" s="1"/>
      <c r="IZ2002" s="1"/>
      <c r="JA2002" s="1"/>
      <c r="JB2002" s="1"/>
      <c r="JC2002" s="1"/>
      <c r="JD2002" s="1"/>
      <c r="JE2002" s="1"/>
      <c r="JF2002" s="1"/>
      <c r="JG2002" s="1"/>
      <c r="JH2002" s="1"/>
      <c r="JI2002" s="1"/>
      <c r="JJ2002" s="1"/>
      <c r="JK2002" s="1"/>
      <c r="JL2002" s="1"/>
      <c r="JM2002" s="1"/>
      <c r="JN2002" s="1"/>
      <c r="JO2002" s="1"/>
      <c r="JP2002" s="1"/>
      <c r="JQ2002" s="1"/>
      <c r="JR2002" s="1"/>
      <c r="JS2002" s="1"/>
      <c r="JT2002" s="1"/>
      <c r="JU2002" s="1"/>
      <c r="JV2002" s="1"/>
      <c r="JW2002" s="1"/>
      <c r="JX2002" s="1"/>
      <c r="JY2002" s="3"/>
      <c r="JZ2002" s="1"/>
      <c r="KA2002" s="1"/>
      <c r="KB2002" s="1"/>
      <c r="KC2002" s="1"/>
      <c r="KD2002" s="1"/>
      <c r="KE2002" s="1"/>
    </row>
    <row r="2003" spans="1:291" x14ac:dyDescent="0.2">
      <c r="A2003" s="196"/>
      <c r="B2003" s="66"/>
      <c r="C2003" s="66"/>
      <c r="D2003" s="77"/>
      <c r="E2003" s="67"/>
      <c r="F2003" s="11"/>
      <c r="G2003" s="73"/>
      <c r="H2003" s="11"/>
      <c r="I2003" s="11"/>
      <c r="J2003" s="1"/>
      <c r="K2003" s="1"/>
      <c r="L2003" s="66"/>
      <c r="M2003" s="70"/>
      <c r="N2003" s="70"/>
      <c r="O2003" s="66"/>
      <c r="P2003" s="66"/>
      <c r="Q2003" s="74"/>
      <c r="R2003" s="75"/>
      <c r="S2003" s="66"/>
      <c r="T2003" s="10"/>
      <c r="U2003" s="74"/>
      <c r="V2003" s="74"/>
      <c r="W2003" s="70"/>
      <c r="X2003" s="66"/>
      <c r="Y2003" s="66"/>
      <c r="Z2003" s="67"/>
      <c r="AA2003" s="68"/>
      <c r="AB2003" s="11"/>
      <c r="AC2003" s="3"/>
      <c r="AD2003" s="1"/>
      <c r="AE2003" s="11"/>
      <c r="AF2003" s="5"/>
      <c r="AG2003" s="1"/>
      <c r="AH2003" s="1"/>
      <c r="AI2003" s="1"/>
      <c r="AJ2003" s="1"/>
      <c r="AK2003" s="10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5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5"/>
      <c r="HA2003" s="5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  <c r="JK2003" s="1"/>
      <c r="JL2003" s="1"/>
      <c r="JM2003" s="1"/>
      <c r="JN2003" s="1"/>
      <c r="JO2003" s="1"/>
      <c r="JP2003" s="1"/>
      <c r="JQ2003" s="1"/>
      <c r="JR2003" s="1"/>
      <c r="JS2003" s="1"/>
      <c r="JT2003" s="1"/>
      <c r="JU2003" s="1"/>
      <c r="JV2003" s="1"/>
      <c r="JW2003" s="1"/>
      <c r="JX2003" s="1"/>
      <c r="JY2003" s="3"/>
      <c r="JZ2003" s="1"/>
      <c r="KA2003" s="1"/>
      <c r="KB2003" s="1"/>
      <c r="KC2003" s="1"/>
      <c r="KD2003" s="1"/>
      <c r="KE2003" s="1"/>
    </row>
    <row r="2004" spans="1:291" x14ac:dyDescent="0.2">
      <c r="A2004" s="196"/>
      <c r="B2004" s="66"/>
      <c r="C2004" s="66"/>
      <c r="D2004" s="77"/>
      <c r="E2004" s="67"/>
      <c r="F2004" s="11"/>
      <c r="G2004" s="73"/>
      <c r="H2004" s="11"/>
      <c r="I2004" s="11"/>
      <c r="J2004" s="1"/>
      <c r="K2004" s="1"/>
      <c r="L2004" s="66"/>
      <c r="M2004" s="70"/>
      <c r="N2004" s="70"/>
      <c r="O2004" s="66"/>
      <c r="P2004" s="66"/>
      <c r="Q2004" s="74"/>
      <c r="R2004" s="75"/>
      <c r="S2004" s="66"/>
      <c r="T2004" s="10"/>
      <c r="U2004" s="74"/>
      <c r="V2004" s="74"/>
      <c r="W2004" s="70"/>
      <c r="X2004" s="66"/>
      <c r="Y2004" s="66"/>
      <c r="Z2004" s="67"/>
      <c r="AA2004" s="68"/>
      <c r="AB2004" s="11"/>
      <c r="AC2004" s="3"/>
      <c r="AD2004" s="1"/>
      <c r="AE2004" s="11"/>
      <c r="AF2004" s="5"/>
      <c r="AG2004" s="1"/>
      <c r="AH2004" s="1"/>
      <c r="AI2004" s="1"/>
      <c r="AJ2004" s="1"/>
      <c r="AK2004" s="10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5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5"/>
      <c r="HA2004" s="5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  <c r="JK2004" s="1"/>
      <c r="JL2004" s="1"/>
      <c r="JM2004" s="1"/>
      <c r="JN2004" s="1"/>
      <c r="JO2004" s="1"/>
      <c r="JP2004" s="1"/>
      <c r="JQ2004" s="1"/>
      <c r="JR2004" s="1"/>
      <c r="JS2004" s="1"/>
      <c r="JT2004" s="1"/>
      <c r="JU2004" s="1"/>
      <c r="JV2004" s="1"/>
      <c r="JW2004" s="1"/>
      <c r="JX2004" s="1"/>
      <c r="JY2004" s="3"/>
      <c r="JZ2004" s="1"/>
      <c r="KA2004" s="1"/>
      <c r="KB2004" s="1"/>
      <c r="KC2004" s="1"/>
      <c r="KD2004" s="1"/>
      <c r="KE2004" s="1"/>
    </row>
    <row r="2005" spans="1:291" x14ac:dyDescent="0.2">
      <c r="A2005" s="196"/>
      <c r="B2005" s="66"/>
      <c r="C2005" s="66"/>
      <c r="D2005" s="77"/>
      <c r="E2005" s="67"/>
      <c r="F2005" s="11"/>
      <c r="G2005" s="73"/>
      <c r="H2005" s="11"/>
      <c r="I2005" s="11"/>
      <c r="J2005" s="1"/>
      <c r="K2005" s="1"/>
      <c r="L2005" s="66"/>
      <c r="M2005" s="70"/>
      <c r="N2005" s="70"/>
      <c r="O2005" s="66"/>
      <c r="P2005" s="66"/>
      <c r="Q2005" s="74"/>
      <c r="R2005" s="75"/>
      <c r="S2005" s="66"/>
      <c r="T2005" s="10"/>
      <c r="U2005" s="74"/>
      <c r="V2005" s="74"/>
      <c r="W2005" s="70"/>
      <c r="X2005" s="66"/>
      <c r="Y2005" s="66"/>
      <c r="Z2005" s="67"/>
      <c r="AA2005" s="68"/>
      <c r="AB2005" s="11"/>
      <c r="AC2005" s="3"/>
      <c r="AD2005" s="1"/>
      <c r="AE2005" s="11"/>
      <c r="AF2005" s="5"/>
      <c r="AG2005" s="1"/>
      <c r="AH2005" s="1"/>
      <c r="AI2005" s="1"/>
      <c r="AJ2005" s="1"/>
      <c r="AK2005" s="10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5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5"/>
      <c r="HA2005" s="5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  <c r="JK2005" s="1"/>
      <c r="JL2005" s="1"/>
      <c r="JM2005" s="1"/>
      <c r="JN2005" s="1"/>
      <c r="JO2005" s="1"/>
      <c r="JP2005" s="1"/>
      <c r="JQ2005" s="1"/>
      <c r="JR2005" s="1"/>
      <c r="JS2005" s="1"/>
      <c r="JT2005" s="1"/>
      <c r="JU2005" s="1"/>
      <c r="JV2005" s="1"/>
      <c r="JW2005" s="1"/>
      <c r="JX2005" s="1"/>
      <c r="JY2005" s="3"/>
      <c r="JZ2005" s="1"/>
      <c r="KA2005" s="1"/>
      <c r="KB2005" s="1"/>
      <c r="KC2005" s="1"/>
      <c r="KD2005" s="1"/>
      <c r="KE2005" s="1"/>
    </row>
    <row r="2006" spans="1:291" x14ac:dyDescent="0.2">
      <c r="A2006" s="196"/>
      <c r="B2006" s="66"/>
      <c r="C2006" s="66"/>
      <c r="D2006" s="77"/>
      <c r="E2006" s="67"/>
      <c r="F2006" s="11"/>
      <c r="G2006" s="73"/>
      <c r="H2006" s="11"/>
      <c r="I2006" s="11"/>
      <c r="J2006" s="1"/>
      <c r="K2006" s="1"/>
      <c r="L2006" s="66"/>
      <c r="M2006" s="70"/>
      <c r="N2006" s="70"/>
      <c r="O2006" s="66"/>
      <c r="P2006" s="66"/>
      <c r="Q2006" s="74"/>
      <c r="R2006" s="75"/>
      <c r="S2006" s="66"/>
      <c r="T2006" s="10"/>
      <c r="U2006" s="74"/>
      <c r="V2006" s="74"/>
      <c r="W2006" s="70"/>
      <c r="X2006" s="66"/>
      <c r="Y2006" s="66"/>
      <c r="Z2006" s="67"/>
      <c r="AA2006" s="68"/>
      <c r="AB2006" s="11"/>
      <c r="AC2006" s="3"/>
      <c r="AD2006" s="1"/>
      <c r="AE2006" s="11"/>
      <c r="AF2006" s="5"/>
      <c r="AG2006" s="1"/>
      <c r="AH2006" s="1"/>
      <c r="AI2006" s="1"/>
      <c r="AJ2006" s="1"/>
      <c r="AK2006" s="10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5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5"/>
      <c r="HA2006" s="5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  <c r="JK2006" s="1"/>
      <c r="JL2006" s="1"/>
      <c r="JM2006" s="1"/>
      <c r="JN2006" s="1"/>
      <c r="JO2006" s="1"/>
      <c r="JP2006" s="1"/>
      <c r="JQ2006" s="1"/>
      <c r="JR2006" s="1"/>
      <c r="JS2006" s="1"/>
      <c r="JT2006" s="1"/>
      <c r="JU2006" s="1"/>
      <c r="JV2006" s="1"/>
      <c r="JW2006" s="1"/>
      <c r="JX2006" s="1"/>
      <c r="JY2006" s="3"/>
      <c r="JZ2006" s="1"/>
      <c r="KA2006" s="1"/>
      <c r="KB2006" s="1"/>
      <c r="KC2006" s="1"/>
      <c r="KD2006" s="1"/>
      <c r="KE2006" s="1"/>
    </row>
    <row r="2007" spans="1:291" x14ac:dyDescent="0.2">
      <c r="A2007" s="196"/>
      <c r="B2007" s="66"/>
      <c r="C2007" s="66"/>
      <c r="D2007" s="77"/>
      <c r="E2007" s="67"/>
      <c r="F2007" s="11"/>
      <c r="G2007" s="73"/>
      <c r="H2007" s="11"/>
      <c r="I2007" s="11"/>
      <c r="J2007" s="1"/>
      <c r="K2007" s="1"/>
      <c r="L2007" s="66"/>
      <c r="M2007" s="70"/>
      <c r="N2007" s="70"/>
      <c r="O2007" s="66"/>
      <c r="P2007" s="66"/>
      <c r="Q2007" s="74"/>
      <c r="R2007" s="75"/>
      <c r="S2007" s="66"/>
      <c r="T2007" s="10"/>
      <c r="U2007" s="74"/>
      <c r="V2007" s="74"/>
      <c r="W2007" s="70"/>
      <c r="X2007" s="66"/>
      <c r="Y2007" s="66"/>
      <c r="Z2007" s="67"/>
      <c r="AA2007" s="68"/>
      <c r="AB2007" s="11"/>
      <c r="AC2007" s="3"/>
      <c r="AD2007" s="1"/>
      <c r="AE2007" s="11"/>
      <c r="AF2007" s="5"/>
      <c r="AG2007" s="1"/>
      <c r="AH2007" s="1"/>
      <c r="AI2007" s="1"/>
      <c r="AJ2007" s="1"/>
      <c r="AK2007" s="10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5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5"/>
      <c r="HA2007" s="5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  <c r="JK2007" s="1"/>
      <c r="JL2007" s="1"/>
      <c r="JM2007" s="1"/>
      <c r="JN2007" s="1"/>
      <c r="JO2007" s="1"/>
      <c r="JP2007" s="1"/>
      <c r="JQ2007" s="1"/>
      <c r="JR2007" s="1"/>
      <c r="JS2007" s="1"/>
      <c r="JT2007" s="1"/>
      <c r="JU2007" s="1"/>
      <c r="JV2007" s="1"/>
      <c r="JW2007" s="1"/>
      <c r="JX2007" s="1"/>
      <c r="JY2007" s="3"/>
      <c r="JZ2007" s="1"/>
      <c r="KA2007" s="1"/>
      <c r="KB2007" s="1"/>
      <c r="KC2007" s="1"/>
      <c r="KD2007" s="1"/>
      <c r="KE2007" s="1"/>
    </row>
    <row r="2008" spans="1:291" x14ac:dyDescent="0.2">
      <c r="A2008" s="196"/>
      <c r="B2008" s="66"/>
      <c r="C2008" s="66"/>
      <c r="D2008" s="77"/>
      <c r="E2008" s="67"/>
      <c r="F2008" s="11"/>
      <c r="G2008" s="73"/>
      <c r="H2008" s="11"/>
      <c r="I2008" s="11"/>
      <c r="J2008" s="1"/>
      <c r="K2008" s="1"/>
      <c r="L2008" s="66"/>
      <c r="M2008" s="70"/>
      <c r="N2008" s="70"/>
      <c r="O2008" s="66"/>
      <c r="P2008" s="66"/>
      <c r="Q2008" s="74"/>
      <c r="R2008" s="75"/>
      <c r="S2008" s="66"/>
      <c r="T2008" s="10"/>
      <c r="U2008" s="74"/>
      <c r="V2008" s="74"/>
      <c r="W2008" s="70"/>
      <c r="X2008" s="66"/>
      <c r="Y2008" s="66"/>
      <c r="Z2008" s="67"/>
      <c r="AA2008" s="68"/>
      <c r="AB2008" s="11"/>
      <c r="AC2008" s="3"/>
      <c r="AD2008" s="1"/>
      <c r="AE2008" s="11"/>
      <c r="AF2008" s="5"/>
      <c r="AG2008" s="1"/>
      <c r="AH2008" s="1"/>
      <c r="AI2008" s="1"/>
      <c r="AJ2008" s="1"/>
      <c r="AK2008" s="10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5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5"/>
      <c r="HA2008" s="5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  <c r="JK2008" s="1"/>
      <c r="JL2008" s="1"/>
      <c r="JM2008" s="1"/>
      <c r="JN2008" s="1"/>
      <c r="JO2008" s="1"/>
      <c r="JP2008" s="1"/>
      <c r="JQ2008" s="1"/>
      <c r="JR2008" s="1"/>
      <c r="JS2008" s="1"/>
      <c r="JT2008" s="1"/>
      <c r="JU2008" s="1"/>
      <c r="JV2008" s="1"/>
      <c r="JW2008" s="1"/>
      <c r="JX2008" s="1"/>
      <c r="JY2008" s="3"/>
      <c r="JZ2008" s="1"/>
      <c r="KA2008" s="1"/>
      <c r="KB2008" s="1"/>
      <c r="KC2008" s="1"/>
      <c r="KD2008" s="1"/>
      <c r="KE2008" s="1"/>
    </row>
    <row r="2009" spans="1:291" x14ac:dyDescent="0.2">
      <c r="A2009" s="196"/>
      <c r="B2009" s="66"/>
      <c r="C2009" s="66"/>
      <c r="D2009" s="77"/>
      <c r="E2009" s="67"/>
      <c r="F2009" s="11"/>
      <c r="G2009" s="73"/>
      <c r="H2009" s="11"/>
      <c r="I2009" s="11"/>
      <c r="J2009" s="1"/>
      <c r="K2009" s="1"/>
      <c r="L2009" s="66"/>
      <c r="M2009" s="70"/>
      <c r="N2009" s="70"/>
      <c r="O2009" s="66"/>
      <c r="P2009" s="66"/>
      <c r="Q2009" s="74"/>
      <c r="R2009" s="75"/>
      <c r="S2009" s="66"/>
      <c r="T2009" s="10"/>
      <c r="U2009" s="74"/>
      <c r="V2009" s="74"/>
      <c r="W2009" s="70"/>
      <c r="X2009" s="66"/>
      <c r="Y2009" s="66"/>
      <c r="Z2009" s="67"/>
      <c r="AA2009" s="68"/>
      <c r="AB2009" s="11"/>
      <c r="AC2009" s="3"/>
      <c r="AD2009" s="1"/>
      <c r="AE2009" s="11"/>
      <c r="AF2009" s="5"/>
      <c r="AG2009" s="1"/>
      <c r="AH2009" s="1"/>
      <c r="AI2009" s="1"/>
      <c r="AJ2009" s="1"/>
      <c r="AK2009" s="10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5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5"/>
      <c r="HA2009" s="5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  <c r="JK2009" s="1"/>
      <c r="JL2009" s="1"/>
      <c r="JM2009" s="1"/>
      <c r="JN2009" s="1"/>
      <c r="JO2009" s="1"/>
      <c r="JP2009" s="1"/>
      <c r="JQ2009" s="1"/>
      <c r="JR2009" s="1"/>
      <c r="JS2009" s="1"/>
      <c r="JT2009" s="1"/>
      <c r="JU2009" s="1"/>
      <c r="JV2009" s="1"/>
      <c r="JW2009" s="1"/>
      <c r="JX2009" s="1"/>
      <c r="JY2009" s="3"/>
      <c r="JZ2009" s="1"/>
      <c r="KA2009" s="1"/>
      <c r="KB2009" s="1"/>
      <c r="KC2009" s="1"/>
      <c r="KD2009" s="1"/>
      <c r="KE2009" s="1"/>
    </row>
    <row r="2010" spans="1:291" x14ac:dyDescent="0.2">
      <c r="A2010" s="196"/>
      <c r="B2010" s="66"/>
      <c r="C2010" s="66"/>
      <c r="D2010" s="77"/>
      <c r="E2010" s="67"/>
      <c r="F2010" s="11"/>
      <c r="G2010" s="73"/>
      <c r="H2010" s="11"/>
      <c r="I2010" s="11"/>
      <c r="J2010" s="1"/>
      <c r="K2010" s="1"/>
      <c r="L2010" s="66"/>
      <c r="M2010" s="70"/>
      <c r="N2010" s="70"/>
      <c r="O2010" s="66"/>
      <c r="P2010" s="66"/>
      <c r="Q2010" s="74"/>
      <c r="R2010" s="75"/>
      <c r="S2010" s="66"/>
      <c r="T2010" s="10"/>
      <c r="U2010" s="74"/>
      <c r="V2010" s="74"/>
      <c r="W2010" s="70"/>
      <c r="X2010" s="66"/>
      <c r="Y2010" s="66"/>
      <c r="Z2010" s="67"/>
      <c r="AA2010" s="68"/>
      <c r="AB2010" s="11"/>
      <c r="AC2010" s="3"/>
      <c r="AD2010" s="1"/>
      <c r="AE2010" s="11"/>
      <c r="AF2010" s="5"/>
      <c r="AG2010" s="1"/>
      <c r="AH2010" s="1"/>
      <c r="AI2010" s="1"/>
      <c r="AJ2010" s="1"/>
      <c r="AK2010" s="10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5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5"/>
      <c r="HA2010" s="5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  <c r="JK2010" s="1"/>
      <c r="JL2010" s="1"/>
      <c r="JM2010" s="1"/>
      <c r="JN2010" s="1"/>
      <c r="JO2010" s="1"/>
      <c r="JP2010" s="1"/>
      <c r="JQ2010" s="1"/>
      <c r="JR2010" s="1"/>
      <c r="JS2010" s="1"/>
      <c r="JT2010" s="1"/>
      <c r="JU2010" s="1"/>
      <c r="JV2010" s="1"/>
      <c r="JW2010" s="1"/>
      <c r="JX2010" s="1"/>
      <c r="JY2010" s="3"/>
      <c r="JZ2010" s="1"/>
      <c r="KA2010" s="1"/>
      <c r="KB2010" s="1"/>
      <c r="KC2010" s="1"/>
      <c r="KD2010" s="1"/>
      <c r="KE2010" s="1"/>
    </row>
    <row r="2011" spans="1:291" x14ac:dyDescent="0.2">
      <c r="A2011" s="196"/>
      <c r="B2011" s="66"/>
      <c r="C2011" s="66"/>
      <c r="D2011" s="77"/>
      <c r="E2011" s="67"/>
      <c r="F2011" s="11"/>
      <c r="G2011" s="73"/>
      <c r="H2011" s="11"/>
      <c r="I2011" s="11"/>
      <c r="J2011" s="1"/>
      <c r="K2011" s="1"/>
      <c r="L2011" s="66"/>
      <c r="M2011" s="70"/>
      <c r="N2011" s="70"/>
      <c r="O2011" s="66"/>
      <c r="P2011" s="66"/>
      <c r="Q2011" s="74"/>
      <c r="R2011" s="75"/>
      <c r="S2011" s="66"/>
      <c r="T2011" s="10"/>
      <c r="U2011" s="74"/>
      <c r="V2011" s="74"/>
      <c r="W2011" s="70"/>
      <c r="X2011" s="66"/>
      <c r="Y2011" s="66"/>
      <c r="Z2011" s="67"/>
      <c r="AA2011" s="68"/>
      <c r="AB2011" s="11"/>
      <c r="AC2011" s="3"/>
      <c r="AD2011" s="1"/>
      <c r="AE2011" s="11"/>
      <c r="AF2011" s="5"/>
      <c r="AG2011" s="1"/>
      <c r="AH2011" s="1"/>
      <c r="AI2011" s="1"/>
      <c r="AJ2011" s="1"/>
      <c r="AK2011" s="10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5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5"/>
      <c r="HA2011" s="5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  <c r="JK2011" s="1"/>
      <c r="JL2011" s="1"/>
      <c r="JM2011" s="1"/>
      <c r="JN2011" s="1"/>
      <c r="JO2011" s="1"/>
      <c r="JP2011" s="1"/>
      <c r="JQ2011" s="1"/>
      <c r="JR2011" s="1"/>
      <c r="JS2011" s="1"/>
      <c r="JT2011" s="1"/>
      <c r="JU2011" s="1"/>
      <c r="JV2011" s="1"/>
      <c r="JW2011" s="1"/>
      <c r="JX2011" s="1"/>
      <c r="JY2011" s="3"/>
      <c r="JZ2011" s="1"/>
      <c r="KA2011" s="1"/>
      <c r="KB2011" s="1"/>
      <c r="KC2011" s="1"/>
      <c r="KD2011" s="1"/>
      <c r="KE2011" s="1"/>
    </row>
    <row r="2012" spans="1:291" x14ac:dyDescent="0.2">
      <c r="A2012" s="196"/>
      <c r="B2012" s="66"/>
      <c r="C2012" s="66"/>
      <c r="D2012" s="77"/>
      <c r="E2012" s="67"/>
      <c r="F2012" s="11"/>
      <c r="G2012" s="73"/>
      <c r="H2012" s="11"/>
      <c r="I2012" s="11"/>
      <c r="J2012" s="1"/>
      <c r="K2012" s="1"/>
      <c r="L2012" s="66"/>
      <c r="M2012" s="70"/>
      <c r="N2012" s="70"/>
      <c r="O2012" s="66"/>
      <c r="P2012" s="66"/>
      <c r="Q2012" s="74"/>
      <c r="R2012" s="75"/>
      <c r="S2012" s="66"/>
      <c r="T2012" s="10"/>
      <c r="U2012" s="74"/>
      <c r="V2012" s="74"/>
      <c r="W2012" s="70"/>
      <c r="X2012" s="66"/>
      <c r="Y2012" s="66"/>
      <c r="Z2012" s="67"/>
      <c r="AA2012" s="68"/>
      <c r="AB2012" s="11"/>
      <c r="AC2012" s="3"/>
      <c r="AD2012" s="1"/>
      <c r="AE2012" s="11"/>
      <c r="AF2012" s="5"/>
      <c r="AG2012" s="1"/>
      <c r="AH2012" s="1"/>
      <c r="AI2012" s="1"/>
      <c r="AJ2012" s="1"/>
      <c r="AK2012" s="10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5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5"/>
      <c r="HA2012" s="5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  <c r="JK2012" s="1"/>
      <c r="JL2012" s="1"/>
      <c r="JM2012" s="1"/>
      <c r="JN2012" s="1"/>
      <c r="JO2012" s="1"/>
      <c r="JP2012" s="1"/>
      <c r="JQ2012" s="1"/>
      <c r="JR2012" s="1"/>
      <c r="JS2012" s="1"/>
      <c r="JT2012" s="1"/>
      <c r="JU2012" s="1"/>
      <c r="JV2012" s="1"/>
      <c r="JW2012" s="1"/>
      <c r="JX2012" s="1"/>
      <c r="JY2012" s="3"/>
      <c r="JZ2012" s="1"/>
      <c r="KA2012" s="1"/>
      <c r="KB2012" s="1"/>
      <c r="KC2012" s="1"/>
      <c r="KD2012" s="1"/>
      <c r="KE2012" s="1"/>
    </row>
    <row r="2013" spans="1:291" x14ac:dyDescent="0.2">
      <c r="A2013" s="196"/>
      <c r="B2013" s="66"/>
      <c r="C2013" s="66"/>
      <c r="D2013" s="77"/>
      <c r="E2013" s="67"/>
      <c r="F2013" s="11"/>
      <c r="G2013" s="73"/>
      <c r="H2013" s="11"/>
      <c r="I2013" s="11"/>
      <c r="J2013" s="1"/>
      <c r="K2013" s="1"/>
      <c r="L2013" s="66"/>
      <c r="M2013" s="70"/>
      <c r="N2013" s="70"/>
      <c r="O2013" s="66"/>
      <c r="P2013" s="66"/>
      <c r="Q2013" s="74"/>
      <c r="R2013" s="75"/>
      <c r="S2013" s="66"/>
      <c r="T2013" s="10"/>
      <c r="U2013" s="74"/>
      <c r="V2013" s="74"/>
      <c r="W2013" s="70"/>
      <c r="X2013" s="66"/>
      <c r="Y2013" s="66"/>
      <c r="Z2013" s="67"/>
      <c r="AA2013" s="68"/>
      <c r="AB2013" s="11"/>
      <c r="AC2013" s="3"/>
      <c r="AD2013" s="1"/>
      <c r="AE2013" s="11"/>
      <c r="AF2013" s="5"/>
      <c r="AG2013" s="1"/>
      <c r="AH2013" s="1"/>
      <c r="AI2013" s="1"/>
      <c r="AJ2013" s="1"/>
      <c r="AK2013" s="10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5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5"/>
      <c r="HA2013" s="5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  <c r="JK2013" s="1"/>
      <c r="JL2013" s="1"/>
      <c r="JM2013" s="1"/>
      <c r="JN2013" s="1"/>
      <c r="JO2013" s="1"/>
      <c r="JP2013" s="1"/>
      <c r="JQ2013" s="1"/>
      <c r="JR2013" s="1"/>
      <c r="JS2013" s="1"/>
      <c r="JT2013" s="1"/>
      <c r="JU2013" s="1"/>
      <c r="JV2013" s="1"/>
      <c r="JW2013" s="1"/>
      <c r="JX2013" s="1"/>
      <c r="JY2013" s="3"/>
      <c r="JZ2013" s="1"/>
      <c r="KA2013" s="1"/>
      <c r="KB2013" s="1"/>
      <c r="KC2013" s="1"/>
      <c r="KD2013" s="1"/>
      <c r="KE2013" s="1"/>
    </row>
    <row r="2014" spans="1:291" x14ac:dyDescent="0.2">
      <c r="A2014" s="196"/>
      <c r="B2014" s="66"/>
      <c r="C2014" s="66"/>
      <c r="D2014" s="77"/>
      <c r="E2014" s="67"/>
      <c r="F2014" s="11"/>
      <c r="G2014" s="73"/>
      <c r="H2014" s="11"/>
      <c r="I2014" s="11"/>
      <c r="J2014" s="1"/>
      <c r="K2014" s="1"/>
      <c r="L2014" s="66"/>
      <c r="M2014" s="70"/>
      <c r="N2014" s="70"/>
      <c r="O2014" s="66"/>
      <c r="P2014" s="66"/>
      <c r="Q2014" s="74"/>
      <c r="R2014" s="75"/>
      <c r="S2014" s="66"/>
      <c r="T2014" s="10"/>
      <c r="U2014" s="74"/>
      <c r="V2014" s="74"/>
      <c r="W2014" s="70"/>
      <c r="X2014" s="66"/>
      <c r="Y2014" s="66"/>
      <c r="Z2014" s="67"/>
      <c r="AA2014" s="68"/>
      <c r="AB2014" s="11"/>
      <c r="AC2014" s="3"/>
      <c r="AD2014" s="1"/>
      <c r="AE2014" s="11"/>
      <c r="AF2014" s="5"/>
      <c r="AG2014" s="1"/>
      <c r="AH2014" s="1"/>
      <c r="AI2014" s="1"/>
      <c r="AJ2014" s="1"/>
      <c r="AK2014" s="10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5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5"/>
      <c r="HA2014" s="5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  <c r="JK2014" s="1"/>
      <c r="JL2014" s="1"/>
      <c r="JM2014" s="1"/>
      <c r="JN2014" s="1"/>
      <c r="JO2014" s="1"/>
      <c r="JP2014" s="1"/>
      <c r="JQ2014" s="1"/>
      <c r="JR2014" s="1"/>
      <c r="JS2014" s="1"/>
      <c r="JT2014" s="1"/>
      <c r="JU2014" s="1"/>
      <c r="JV2014" s="1"/>
      <c r="JW2014" s="1"/>
      <c r="JX2014" s="1"/>
      <c r="JY2014" s="3"/>
      <c r="JZ2014" s="1"/>
      <c r="KA2014" s="1"/>
      <c r="KB2014" s="1"/>
      <c r="KC2014" s="1"/>
      <c r="KD2014" s="1"/>
      <c r="KE2014" s="1"/>
    </row>
    <row r="2015" spans="1:291" x14ac:dyDescent="0.2">
      <c r="A2015" s="196"/>
      <c r="B2015" s="66"/>
      <c r="C2015" s="66"/>
      <c r="D2015" s="77"/>
      <c r="E2015" s="67"/>
      <c r="F2015" s="11"/>
      <c r="G2015" s="73"/>
      <c r="H2015" s="11"/>
      <c r="I2015" s="11"/>
      <c r="J2015" s="1"/>
      <c r="K2015" s="1"/>
      <c r="L2015" s="66"/>
      <c r="M2015" s="70"/>
      <c r="N2015" s="70"/>
      <c r="O2015" s="66"/>
      <c r="P2015" s="66"/>
      <c r="Q2015" s="74"/>
      <c r="R2015" s="75"/>
      <c r="S2015" s="66"/>
      <c r="T2015" s="10"/>
      <c r="U2015" s="74"/>
      <c r="V2015" s="74"/>
      <c r="W2015" s="70"/>
      <c r="X2015" s="66"/>
      <c r="Y2015" s="66"/>
      <c r="Z2015" s="67"/>
      <c r="AA2015" s="68"/>
      <c r="AB2015" s="11"/>
      <c r="AC2015" s="3"/>
      <c r="AD2015" s="1"/>
      <c r="AE2015" s="11"/>
      <c r="AF2015" s="5"/>
      <c r="AG2015" s="1"/>
      <c r="AH2015" s="1"/>
      <c r="AI2015" s="1"/>
      <c r="AJ2015" s="1"/>
      <c r="AK2015" s="10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5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5"/>
      <c r="HA2015" s="5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  <c r="JK2015" s="1"/>
      <c r="JL2015" s="1"/>
      <c r="JM2015" s="1"/>
      <c r="JN2015" s="1"/>
      <c r="JO2015" s="1"/>
      <c r="JP2015" s="1"/>
      <c r="JQ2015" s="1"/>
      <c r="JR2015" s="1"/>
      <c r="JS2015" s="1"/>
      <c r="JT2015" s="1"/>
      <c r="JU2015" s="1"/>
      <c r="JV2015" s="1"/>
      <c r="JW2015" s="1"/>
      <c r="JX2015" s="1"/>
      <c r="JY2015" s="3"/>
      <c r="JZ2015" s="1"/>
      <c r="KA2015" s="1"/>
      <c r="KB2015" s="1"/>
      <c r="KC2015" s="1"/>
      <c r="KD2015" s="1"/>
      <c r="KE2015" s="1"/>
    </row>
    <row r="2016" spans="1:291" x14ac:dyDescent="0.2">
      <c r="A2016" s="196"/>
      <c r="B2016" s="66"/>
      <c r="C2016" s="66"/>
      <c r="D2016" s="77"/>
      <c r="E2016" s="67"/>
      <c r="F2016" s="11"/>
      <c r="G2016" s="73"/>
      <c r="H2016" s="11"/>
      <c r="I2016" s="11"/>
      <c r="J2016" s="1"/>
      <c r="K2016" s="1"/>
      <c r="L2016" s="66"/>
      <c r="M2016" s="70"/>
      <c r="N2016" s="70"/>
      <c r="O2016" s="66"/>
      <c r="P2016" s="66"/>
      <c r="Q2016" s="74"/>
      <c r="R2016" s="75"/>
      <c r="S2016" s="66"/>
      <c r="T2016" s="10"/>
      <c r="U2016" s="74"/>
      <c r="V2016" s="74"/>
      <c r="W2016" s="70"/>
      <c r="X2016" s="66"/>
      <c r="Y2016" s="66"/>
      <c r="Z2016" s="67"/>
      <c r="AA2016" s="68"/>
      <c r="AB2016" s="11"/>
      <c r="AC2016" s="3"/>
      <c r="AD2016" s="1"/>
      <c r="AE2016" s="11"/>
      <c r="AF2016" s="5"/>
      <c r="AG2016" s="1"/>
      <c r="AH2016" s="1"/>
      <c r="AI2016" s="1"/>
      <c r="AJ2016" s="1"/>
      <c r="AK2016" s="10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5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5"/>
      <c r="HA2016" s="5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  <c r="JK2016" s="1"/>
      <c r="JL2016" s="1"/>
      <c r="JM2016" s="1"/>
      <c r="JN2016" s="1"/>
      <c r="JO2016" s="1"/>
      <c r="JP2016" s="1"/>
      <c r="JQ2016" s="1"/>
      <c r="JR2016" s="1"/>
      <c r="JS2016" s="1"/>
      <c r="JT2016" s="1"/>
      <c r="JU2016" s="1"/>
      <c r="JV2016" s="1"/>
      <c r="JW2016" s="1"/>
      <c r="JX2016" s="1"/>
      <c r="JY2016" s="3"/>
      <c r="JZ2016" s="1"/>
      <c r="KA2016" s="1"/>
      <c r="KB2016" s="1"/>
      <c r="KC2016" s="1"/>
      <c r="KD2016" s="1"/>
      <c r="KE2016" s="1"/>
    </row>
    <row r="2017" spans="1:291" x14ac:dyDescent="0.2">
      <c r="A2017" s="196"/>
      <c r="B2017" s="66"/>
      <c r="C2017" s="66"/>
      <c r="D2017" s="77"/>
      <c r="E2017" s="67"/>
      <c r="F2017" s="11"/>
      <c r="G2017" s="73"/>
      <c r="H2017" s="11"/>
      <c r="I2017" s="11"/>
      <c r="J2017" s="1"/>
      <c r="K2017" s="1"/>
      <c r="L2017" s="66"/>
      <c r="M2017" s="70"/>
      <c r="N2017" s="70"/>
      <c r="O2017" s="66"/>
      <c r="P2017" s="66"/>
      <c r="Q2017" s="74"/>
      <c r="R2017" s="75"/>
      <c r="S2017" s="66"/>
      <c r="T2017" s="10"/>
      <c r="U2017" s="74"/>
      <c r="V2017" s="74"/>
      <c r="W2017" s="70"/>
      <c r="X2017" s="66"/>
      <c r="Y2017" s="66"/>
      <c r="Z2017" s="67"/>
      <c r="AA2017" s="68"/>
      <c r="AB2017" s="11"/>
      <c r="AC2017" s="3"/>
      <c r="AD2017" s="1"/>
      <c r="AE2017" s="11"/>
      <c r="AF2017" s="5"/>
      <c r="AG2017" s="1"/>
      <c r="AH2017" s="1"/>
      <c r="AI2017" s="1"/>
      <c r="AJ2017" s="1"/>
      <c r="AK2017" s="10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5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5"/>
      <c r="HA2017" s="5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  <c r="JK2017" s="1"/>
      <c r="JL2017" s="1"/>
      <c r="JM2017" s="1"/>
      <c r="JN2017" s="1"/>
      <c r="JO2017" s="1"/>
      <c r="JP2017" s="1"/>
      <c r="JQ2017" s="1"/>
      <c r="JR2017" s="1"/>
      <c r="JS2017" s="1"/>
      <c r="JT2017" s="1"/>
      <c r="JU2017" s="1"/>
      <c r="JV2017" s="1"/>
      <c r="JW2017" s="1"/>
      <c r="JX2017" s="1"/>
      <c r="JY2017" s="3"/>
      <c r="JZ2017" s="1"/>
      <c r="KA2017" s="1"/>
      <c r="KB2017" s="1"/>
      <c r="KC2017" s="1"/>
      <c r="KD2017" s="1"/>
      <c r="KE2017" s="1"/>
    </row>
    <row r="2018" spans="1:291" x14ac:dyDescent="0.2">
      <c r="A2018" s="196"/>
      <c r="B2018" s="66"/>
      <c r="C2018" s="66"/>
      <c r="D2018" s="77"/>
      <c r="E2018" s="67"/>
      <c r="F2018" s="11"/>
      <c r="G2018" s="73"/>
      <c r="H2018" s="11"/>
      <c r="I2018" s="11"/>
      <c r="J2018" s="1"/>
      <c r="K2018" s="1"/>
      <c r="L2018" s="66"/>
      <c r="M2018" s="70"/>
      <c r="N2018" s="70"/>
      <c r="O2018" s="66"/>
      <c r="P2018" s="66"/>
      <c r="Q2018" s="74"/>
      <c r="R2018" s="75"/>
      <c r="S2018" s="66"/>
      <c r="T2018" s="10"/>
      <c r="U2018" s="74"/>
      <c r="V2018" s="74"/>
      <c r="W2018" s="70"/>
      <c r="X2018" s="66"/>
      <c r="Y2018" s="66"/>
      <c r="Z2018" s="67"/>
      <c r="AA2018" s="68"/>
      <c r="AB2018" s="11"/>
      <c r="AC2018" s="3"/>
      <c r="AD2018" s="1"/>
      <c r="AE2018" s="11"/>
      <c r="AF2018" s="5"/>
      <c r="AG2018" s="1"/>
      <c r="AH2018" s="1"/>
      <c r="AI2018" s="1"/>
      <c r="AJ2018" s="1"/>
      <c r="AK2018" s="10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5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5"/>
      <c r="HA2018" s="5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  <c r="JK2018" s="1"/>
      <c r="JL2018" s="1"/>
      <c r="JM2018" s="1"/>
      <c r="JN2018" s="1"/>
      <c r="JO2018" s="1"/>
      <c r="JP2018" s="1"/>
      <c r="JQ2018" s="1"/>
      <c r="JR2018" s="1"/>
      <c r="JS2018" s="1"/>
      <c r="JT2018" s="1"/>
      <c r="JU2018" s="1"/>
      <c r="JV2018" s="1"/>
      <c r="JW2018" s="1"/>
      <c r="JX2018" s="1"/>
      <c r="JY2018" s="3"/>
      <c r="JZ2018" s="1"/>
      <c r="KA2018" s="1"/>
      <c r="KB2018" s="1"/>
      <c r="KC2018" s="1"/>
      <c r="KD2018" s="1"/>
      <c r="KE2018" s="1"/>
    </row>
    <row r="2019" spans="1:291" x14ac:dyDescent="0.2">
      <c r="A2019" s="196"/>
      <c r="B2019" s="66"/>
      <c r="C2019" s="66"/>
      <c r="D2019" s="77"/>
      <c r="E2019" s="67"/>
      <c r="F2019" s="11"/>
      <c r="G2019" s="73"/>
      <c r="H2019" s="11"/>
      <c r="I2019" s="11"/>
      <c r="J2019" s="1"/>
      <c r="K2019" s="1"/>
      <c r="L2019" s="66"/>
      <c r="M2019" s="70"/>
      <c r="N2019" s="70"/>
      <c r="O2019" s="66"/>
      <c r="P2019" s="66"/>
      <c r="Q2019" s="74"/>
      <c r="R2019" s="75"/>
      <c r="S2019" s="66"/>
      <c r="T2019" s="10"/>
      <c r="U2019" s="74"/>
      <c r="V2019" s="74"/>
      <c r="W2019" s="70"/>
      <c r="X2019" s="66"/>
      <c r="Y2019" s="66"/>
      <c r="Z2019" s="67"/>
      <c r="AA2019" s="68"/>
      <c r="AB2019" s="11"/>
      <c r="AC2019" s="3"/>
      <c r="AD2019" s="1"/>
      <c r="AE2019" s="11"/>
      <c r="AF2019" s="5"/>
      <c r="AG2019" s="1"/>
      <c r="AH2019" s="1"/>
      <c r="AI2019" s="1"/>
      <c r="AJ2019" s="1"/>
      <c r="AK2019" s="10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5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5"/>
      <c r="HA2019" s="5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  <c r="JK2019" s="1"/>
      <c r="JL2019" s="1"/>
      <c r="JM2019" s="1"/>
      <c r="JN2019" s="1"/>
      <c r="JO2019" s="1"/>
      <c r="JP2019" s="1"/>
      <c r="JQ2019" s="1"/>
      <c r="JR2019" s="1"/>
      <c r="JS2019" s="1"/>
      <c r="JT2019" s="1"/>
      <c r="JU2019" s="1"/>
      <c r="JV2019" s="1"/>
      <c r="JW2019" s="1"/>
      <c r="JX2019" s="1"/>
      <c r="JY2019" s="3"/>
      <c r="JZ2019" s="1"/>
      <c r="KA2019" s="1"/>
      <c r="KB2019" s="1"/>
      <c r="KC2019" s="1"/>
      <c r="KD2019" s="1"/>
      <c r="KE2019" s="1"/>
    </row>
    <row r="2020" spans="1:291" x14ac:dyDescent="0.2">
      <c r="A2020" s="196"/>
      <c r="B2020" s="66"/>
      <c r="C2020" s="66"/>
      <c r="D2020" s="77"/>
      <c r="E2020" s="67"/>
      <c r="F2020" s="11"/>
      <c r="G2020" s="73"/>
      <c r="H2020" s="11"/>
      <c r="I2020" s="11"/>
      <c r="J2020" s="1"/>
      <c r="K2020" s="1"/>
      <c r="L2020" s="66"/>
      <c r="M2020" s="70"/>
      <c r="N2020" s="70"/>
      <c r="O2020" s="66"/>
      <c r="P2020" s="66"/>
      <c r="Q2020" s="74"/>
      <c r="R2020" s="75"/>
      <c r="S2020" s="66"/>
      <c r="T2020" s="10"/>
      <c r="U2020" s="74"/>
      <c r="V2020" s="74"/>
      <c r="W2020" s="70"/>
      <c r="X2020" s="66"/>
      <c r="Y2020" s="66"/>
      <c r="Z2020" s="67"/>
      <c r="AA2020" s="68"/>
      <c r="AB2020" s="11"/>
      <c r="AC2020" s="3"/>
      <c r="AD2020" s="1"/>
      <c r="AE2020" s="11"/>
      <c r="AF2020" s="5"/>
      <c r="AG2020" s="1"/>
      <c r="AH2020" s="1"/>
      <c r="AI2020" s="1"/>
      <c r="AJ2020" s="1"/>
      <c r="AK2020" s="10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5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5"/>
      <c r="HA2020" s="5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  <c r="JK2020" s="1"/>
      <c r="JL2020" s="1"/>
      <c r="JM2020" s="1"/>
      <c r="JN2020" s="1"/>
      <c r="JO2020" s="1"/>
      <c r="JP2020" s="1"/>
      <c r="JQ2020" s="1"/>
      <c r="JR2020" s="1"/>
      <c r="JS2020" s="1"/>
      <c r="JT2020" s="1"/>
      <c r="JU2020" s="1"/>
      <c r="JV2020" s="1"/>
      <c r="JW2020" s="1"/>
      <c r="JX2020" s="1"/>
      <c r="JY2020" s="3"/>
      <c r="JZ2020" s="1"/>
      <c r="KA2020" s="1"/>
      <c r="KB2020" s="1"/>
      <c r="KC2020" s="1"/>
      <c r="KD2020" s="1"/>
      <c r="KE2020" s="1"/>
    </row>
    <row r="2021" spans="1:291" x14ac:dyDescent="0.2">
      <c r="A2021" s="196"/>
      <c r="B2021" s="66"/>
      <c r="C2021" s="66"/>
      <c r="D2021" s="77"/>
      <c r="E2021" s="67"/>
      <c r="F2021" s="11"/>
      <c r="G2021" s="73"/>
      <c r="H2021" s="11"/>
      <c r="I2021" s="11"/>
      <c r="J2021" s="1"/>
      <c r="K2021" s="1"/>
      <c r="L2021" s="66"/>
      <c r="M2021" s="70"/>
      <c r="N2021" s="70"/>
      <c r="O2021" s="66"/>
      <c r="P2021" s="66"/>
      <c r="Q2021" s="74"/>
      <c r="R2021" s="75"/>
      <c r="S2021" s="66"/>
      <c r="T2021" s="10"/>
      <c r="U2021" s="74"/>
      <c r="V2021" s="74"/>
      <c r="W2021" s="70"/>
      <c r="X2021" s="66"/>
      <c r="Y2021" s="66"/>
      <c r="Z2021" s="67"/>
      <c r="AA2021" s="68"/>
      <c r="AB2021" s="11"/>
      <c r="AC2021" s="3"/>
      <c r="AD2021" s="1"/>
      <c r="AE2021" s="11"/>
      <c r="AF2021" s="5"/>
      <c r="AG2021" s="1"/>
      <c r="AH2021" s="1"/>
      <c r="AI2021" s="1"/>
      <c r="AJ2021" s="1"/>
      <c r="AK2021" s="10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5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5"/>
      <c r="HA2021" s="5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3"/>
      <c r="JZ2021" s="1"/>
      <c r="KA2021" s="1"/>
      <c r="KB2021" s="1"/>
      <c r="KC2021" s="1"/>
      <c r="KD2021" s="1"/>
      <c r="KE2021" s="1"/>
    </row>
    <row r="2022" spans="1:291" x14ac:dyDescent="0.2">
      <c r="A2022" s="196"/>
      <c r="B2022" s="66"/>
      <c r="C2022" s="66"/>
      <c r="D2022" s="77"/>
      <c r="E2022" s="67"/>
      <c r="F2022" s="11"/>
      <c r="G2022" s="73"/>
      <c r="H2022" s="11"/>
      <c r="I2022" s="11"/>
      <c r="J2022" s="1"/>
      <c r="K2022" s="1"/>
      <c r="L2022" s="66"/>
      <c r="M2022" s="70"/>
      <c r="N2022" s="70"/>
      <c r="O2022" s="66"/>
      <c r="P2022" s="66"/>
      <c r="Q2022" s="74"/>
      <c r="R2022" s="75"/>
      <c r="S2022" s="66"/>
      <c r="T2022" s="10"/>
      <c r="U2022" s="74"/>
      <c r="V2022" s="74"/>
      <c r="W2022" s="70"/>
      <c r="X2022" s="66"/>
      <c r="Y2022" s="66"/>
      <c r="Z2022" s="67"/>
      <c r="AA2022" s="68"/>
      <c r="AB2022" s="11"/>
      <c r="AC2022" s="3"/>
      <c r="AD2022" s="1"/>
      <c r="AE2022" s="11"/>
      <c r="AF2022" s="5"/>
      <c r="AG2022" s="1"/>
      <c r="AH2022" s="1"/>
      <c r="AI2022" s="1"/>
      <c r="AJ2022" s="1"/>
      <c r="AK2022" s="10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5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5"/>
      <c r="HA2022" s="5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  <c r="JK2022" s="1"/>
      <c r="JL2022" s="1"/>
      <c r="JM2022" s="1"/>
      <c r="JN2022" s="1"/>
      <c r="JO2022" s="1"/>
      <c r="JP2022" s="1"/>
      <c r="JQ2022" s="1"/>
      <c r="JR2022" s="1"/>
      <c r="JS2022" s="1"/>
      <c r="JT2022" s="1"/>
      <c r="JU2022" s="1"/>
      <c r="JV2022" s="1"/>
      <c r="JW2022" s="1"/>
      <c r="JX2022" s="1"/>
      <c r="JY2022" s="3"/>
      <c r="JZ2022" s="1"/>
      <c r="KA2022" s="1"/>
      <c r="KB2022" s="1"/>
      <c r="KC2022" s="1"/>
      <c r="KD2022" s="1"/>
      <c r="KE2022" s="1"/>
    </row>
    <row r="2023" spans="1:291" x14ac:dyDescent="0.2">
      <c r="A2023" s="196"/>
      <c r="B2023" s="66"/>
      <c r="C2023" s="66"/>
      <c r="D2023" s="77"/>
      <c r="E2023" s="67"/>
      <c r="F2023" s="11"/>
      <c r="G2023" s="73"/>
      <c r="H2023" s="11"/>
      <c r="I2023" s="11"/>
      <c r="J2023" s="1"/>
      <c r="K2023" s="1"/>
      <c r="L2023" s="66"/>
      <c r="M2023" s="70"/>
      <c r="N2023" s="70"/>
      <c r="O2023" s="66"/>
      <c r="P2023" s="66"/>
      <c r="Q2023" s="74"/>
      <c r="R2023" s="75"/>
      <c r="S2023" s="66"/>
      <c r="T2023" s="10"/>
      <c r="U2023" s="74"/>
      <c r="V2023" s="74"/>
      <c r="W2023" s="70"/>
      <c r="X2023" s="66"/>
      <c r="Y2023" s="66"/>
      <c r="Z2023" s="67"/>
      <c r="AA2023" s="68"/>
      <c r="AB2023" s="11"/>
      <c r="AC2023" s="3"/>
      <c r="AD2023" s="1"/>
      <c r="AE2023" s="11"/>
      <c r="AF2023" s="5"/>
      <c r="AG2023" s="1"/>
      <c r="AH2023" s="1"/>
      <c r="AI2023" s="1"/>
      <c r="AJ2023" s="1"/>
      <c r="AK2023" s="10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5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5"/>
      <c r="HA2023" s="5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3"/>
      <c r="JZ2023" s="1"/>
      <c r="KA2023" s="1"/>
      <c r="KB2023" s="1"/>
      <c r="KC2023" s="1"/>
      <c r="KD2023" s="1"/>
      <c r="KE2023" s="1"/>
    </row>
    <row r="2024" spans="1:291" x14ac:dyDescent="0.2">
      <c r="A2024" s="196"/>
      <c r="B2024" s="66"/>
      <c r="C2024" s="66"/>
      <c r="D2024" s="77"/>
      <c r="E2024" s="67"/>
      <c r="F2024" s="11"/>
      <c r="G2024" s="73"/>
      <c r="H2024" s="11"/>
      <c r="I2024" s="11"/>
      <c r="J2024" s="1"/>
      <c r="K2024" s="1"/>
      <c r="L2024" s="66"/>
      <c r="M2024" s="70"/>
      <c r="N2024" s="70"/>
      <c r="O2024" s="66"/>
      <c r="P2024" s="66"/>
      <c r="Q2024" s="74"/>
      <c r="R2024" s="75"/>
      <c r="S2024" s="66"/>
      <c r="T2024" s="10"/>
      <c r="U2024" s="74"/>
      <c r="V2024" s="74"/>
      <c r="W2024" s="70"/>
      <c r="X2024" s="66"/>
      <c r="Y2024" s="66"/>
      <c r="Z2024" s="67"/>
      <c r="AA2024" s="68"/>
      <c r="AB2024" s="11"/>
      <c r="AC2024" s="3"/>
      <c r="AD2024" s="1"/>
      <c r="AE2024" s="11"/>
      <c r="AF2024" s="5"/>
      <c r="AG2024" s="1"/>
      <c r="AH2024" s="1"/>
      <c r="AI2024" s="1"/>
      <c r="AJ2024" s="1"/>
      <c r="AK2024" s="10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5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5"/>
      <c r="HA2024" s="5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  <c r="JK2024" s="1"/>
      <c r="JL2024" s="1"/>
      <c r="JM2024" s="1"/>
      <c r="JN2024" s="1"/>
      <c r="JO2024" s="1"/>
      <c r="JP2024" s="1"/>
      <c r="JQ2024" s="1"/>
      <c r="JR2024" s="1"/>
      <c r="JS2024" s="1"/>
      <c r="JT2024" s="1"/>
      <c r="JU2024" s="1"/>
      <c r="JV2024" s="1"/>
      <c r="JW2024" s="1"/>
      <c r="JX2024" s="1"/>
      <c r="JY2024" s="3"/>
      <c r="JZ2024" s="1"/>
      <c r="KA2024" s="1"/>
      <c r="KB2024" s="1"/>
      <c r="KC2024" s="1"/>
      <c r="KD2024" s="1"/>
      <c r="KE2024" s="1"/>
    </row>
    <row r="2025" spans="1:291" x14ac:dyDescent="0.2">
      <c r="A2025" s="196"/>
      <c r="B2025" s="66"/>
      <c r="C2025" s="66"/>
      <c r="D2025" s="77"/>
      <c r="E2025" s="67"/>
      <c r="F2025" s="11"/>
      <c r="G2025" s="73"/>
      <c r="H2025" s="11"/>
      <c r="I2025" s="11"/>
      <c r="J2025" s="1"/>
      <c r="K2025" s="1"/>
      <c r="L2025" s="66"/>
      <c r="M2025" s="70"/>
      <c r="N2025" s="70"/>
      <c r="O2025" s="66"/>
      <c r="P2025" s="66"/>
      <c r="Q2025" s="74"/>
      <c r="R2025" s="75"/>
      <c r="S2025" s="66"/>
      <c r="T2025" s="10"/>
      <c r="U2025" s="74"/>
      <c r="V2025" s="74"/>
      <c r="W2025" s="70"/>
      <c r="X2025" s="66"/>
      <c r="Y2025" s="66"/>
      <c r="Z2025" s="67"/>
      <c r="AA2025" s="68"/>
      <c r="AB2025" s="11"/>
      <c r="AC2025" s="3"/>
      <c r="AD2025" s="1"/>
      <c r="AE2025" s="11"/>
      <c r="AF2025" s="5"/>
      <c r="AG2025" s="1"/>
      <c r="AH2025" s="1"/>
      <c r="AI2025" s="1"/>
      <c r="AJ2025" s="1"/>
      <c r="AK2025" s="10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5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5"/>
      <c r="HA2025" s="5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  <c r="JK2025" s="1"/>
      <c r="JL2025" s="1"/>
      <c r="JM2025" s="1"/>
      <c r="JN2025" s="1"/>
      <c r="JO2025" s="1"/>
      <c r="JP2025" s="1"/>
      <c r="JQ2025" s="1"/>
      <c r="JR2025" s="1"/>
      <c r="JS2025" s="1"/>
      <c r="JT2025" s="1"/>
      <c r="JU2025" s="1"/>
      <c r="JV2025" s="1"/>
      <c r="JW2025" s="1"/>
      <c r="JX2025" s="1"/>
      <c r="JY2025" s="3"/>
      <c r="JZ2025" s="1"/>
      <c r="KA2025" s="1"/>
      <c r="KB2025" s="1"/>
      <c r="KC2025" s="1"/>
      <c r="KD2025" s="1"/>
      <c r="KE2025" s="1"/>
    </row>
    <row r="2026" spans="1:291" x14ac:dyDescent="0.2">
      <c r="A2026" s="196"/>
      <c r="B2026" s="66"/>
      <c r="C2026" s="66"/>
      <c r="D2026" s="77"/>
      <c r="E2026" s="67"/>
      <c r="F2026" s="11"/>
      <c r="G2026" s="73"/>
      <c r="H2026" s="11"/>
      <c r="I2026" s="11"/>
      <c r="J2026" s="1"/>
      <c r="K2026" s="1"/>
      <c r="L2026" s="66"/>
      <c r="M2026" s="70"/>
      <c r="N2026" s="70"/>
      <c r="O2026" s="66"/>
      <c r="P2026" s="66"/>
      <c r="Q2026" s="74"/>
      <c r="R2026" s="75"/>
      <c r="S2026" s="66"/>
      <c r="T2026" s="10"/>
      <c r="U2026" s="74"/>
      <c r="V2026" s="74"/>
      <c r="W2026" s="70"/>
      <c r="X2026" s="66"/>
      <c r="Y2026" s="66"/>
      <c r="Z2026" s="67"/>
      <c r="AA2026" s="68"/>
      <c r="AB2026" s="11"/>
      <c r="AC2026" s="3"/>
      <c r="AD2026" s="1"/>
      <c r="AE2026" s="11"/>
      <c r="AF2026" s="5"/>
      <c r="AG2026" s="1"/>
      <c r="AH2026" s="1"/>
      <c r="AI2026" s="1"/>
      <c r="AJ2026" s="1"/>
      <c r="AK2026" s="10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5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5"/>
      <c r="HA2026" s="5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  <c r="JK2026" s="1"/>
      <c r="JL2026" s="1"/>
      <c r="JM2026" s="1"/>
      <c r="JN2026" s="1"/>
      <c r="JO2026" s="1"/>
      <c r="JP2026" s="1"/>
      <c r="JQ2026" s="1"/>
      <c r="JR2026" s="1"/>
      <c r="JS2026" s="1"/>
      <c r="JT2026" s="1"/>
      <c r="JU2026" s="1"/>
      <c r="JV2026" s="1"/>
      <c r="JW2026" s="1"/>
      <c r="JX2026" s="1"/>
      <c r="JY2026" s="3"/>
      <c r="JZ2026" s="1"/>
      <c r="KA2026" s="1"/>
      <c r="KB2026" s="1"/>
      <c r="KC2026" s="1"/>
      <c r="KD2026" s="1"/>
      <c r="KE2026" s="1"/>
    </row>
    <row r="2027" spans="1:291" x14ac:dyDescent="0.2">
      <c r="A2027" s="196"/>
      <c r="B2027" s="66"/>
      <c r="C2027" s="66"/>
      <c r="D2027" s="77"/>
      <c r="E2027" s="67"/>
      <c r="F2027" s="11"/>
      <c r="G2027" s="73"/>
      <c r="H2027" s="11"/>
      <c r="I2027" s="11"/>
      <c r="J2027" s="1"/>
      <c r="K2027" s="1"/>
      <c r="L2027" s="66"/>
      <c r="M2027" s="70"/>
      <c r="N2027" s="70"/>
      <c r="O2027" s="66"/>
      <c r="P2027" s="66"/>
      <c r="Q2027" s="74"/>
      <c r="R2027" s="75"/>
      <c r="S2027" s="66"/>
      <c r="T2027" s="10"/>
      <c r="U2027" s="74"/>
      <c r="V2027" s="74"/>
      <c r="W2027" s="70"/>
      <c r="X2027" s="66"/>
      <c r="Y2027" s="66"/>
      <c r="Z2027" s="67"/>
      <c r="AA2027" s="68"/>
      <c r="AB2027" s="11"/>
      <c r="AC2027" s="3"/>
      <c r="AD2027" s="1"/>
      <c r="AE2027" s="11"/>
      <c r="AF2027" s="5"/>
      <c r="AG2027" s="1"/>
      <c r="AH2027" s="1"/>
      <c r="AI2027" s="1"/>
      <c r="AJ2027" s="1"/>
      <c r="AK2027" s="10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5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5"/>
      <c r="HA2027" s="5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3"/>
      <c r="JZ2027" s="1"/>
      <c r="KA2027" s="1"/>
      <c r="KB2027" s="1"/>
      <c r="KC2027" s="1"/>
      <c r="KD2027" s="1"/>
      <c r="KE2027" s="1"/>
    </row>
    <row r="2028" spans="1:291" x14ac:dyDescent="0.2">
      <c r="A2028" s="196"/>
      <c r="B2028" s="66"/>
      <c r="C2028" s="66"/>
      <c r="D2028" s="77"/>
      <c r="E2028" s="67"/>
      <c r="F2028" s="11"/>
      <c r="G2028" s="73"/>
      <c r="H2028" s="11"/>
      <c r="I2028" s="11"/>
      <c r="J2028" s="1"/>
      <c r="K2028" s="1"/>
      <c r="L2028" s="66"/>
      <c r="M2028" s="70"/>
      <c r="N2028" s="70"/>
      <c r="O2028" s="66"/>
      <c r="P2028" s="66"/>
      <c r="Q2028" s="74"/>
      <c r="R2028" s="75"/>
      <c r="S2028" s="66"/>
      <c r="T2028" s="10"/>
      <c r="U2028" s="74"/>
      <c r="V2028" s="74"/>
      <c r="W2028" s="70"/>
      <c r="X2028" s="66"/>
      <c r="Y2028" s="66"/>
      <c r="Z2028" s="67"/>
      <c r="AA2028" s="68"/>
      <c r="AB2028" s="11"/>
      <c r="AC2028" s="3"/>
      <c r="AD2028" s="1"/>
      <c r="AE2028" s="11"/>
      <c r="AF2028" s="5"/>
      <c r="AG2028" s="1"/>
      <c r="AH2028" s="1"/>
      <c r="AI2028" s="1"/>
      <c r="AJ2028" s="1"/>
      <c r="AK2028" s="10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5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5"/>
      <c r="HA2028" s="5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  <c r="JK2028" s="1"/>
      <c r="JL2028" s="1"/>
      <c r="JM2028" s="1"/>
      <c r="JN2028" s="1"/>
      <c r="JO2028" s="1"/>
      <c r="JP2028" s="1"/>
      <c r="JQ2028" s="1"/>
      <c r="JR2028" s="1"/>
      <c r="JS2028" s="1"/>
      <c r="JT2028" s="1"/>
      <c r="JU2028" s="1"/>
      <c r="JV2028" s="1"/>
      <c r="JW2028" s="1"/>
      <c r="JX2028" s="1"/>
      <c r="JY2028" s="3"/>
      <c r="JZ2028" s="1"/>
      <c r="KA2028" s="1"/>
      <c r="KB2028" s="1"/>
      <c r="KC2028" s="1"/>
      <c r="KD2028" s="1"/>
      <c r="KE2028" s="1"/>
    </row>
    <row r="2029" spans="1:291" x14ac:dyDescent="0.2">
      <c r="A2029" s="196"/>
      <c r="B2029" s="66"/>
      <c r="C2029" s="66"/>
      <c r="D2029" s="77"/>
      <c r="E2029" s="67"/>
      <c r="F2029" s="11"/>
      <c r="G2029" s="73"/>
      <c r="H2029" s="11"/>
      <c r="I2029" s="11"/>
      <c r="J2029" s="1"/>
      <c r="K2029" s="1"/>
      <c r="L2029" s="66"/>
      <c r="M2029" s="70"/>
      <c r="N2029" s="70"/>
      <c r="O2029" s="66"/>
      <c r="P2029" s="66"/>
      <c r="Q2029" s="74"/>
      <c r="R2029" s="75"/>
      <c r="S2029" s="66"/>
      <c r="T2029" s="10"/>
      <c r="U2029" s="74"/>
      <c r="V2029" s="74"/>
      <c r="W2029" s="70"/>
      <c r="X2029" s="66"/>
      <c r="Y2029" s="66"/>
      <c r="Z2029" s="67"/>
      <c r="AA2029" s="68"/>
      <c r="AB2029" s="11"/>
      <c r="AC2029" s="3"/>
      <c r="AD2029" s="1"/>
      <c r="AE2029" s="11"/>
      <c r="AF2029" s="5"/>
      <c r="AG2029" s="1"/>
      <c r="AH2029" s="1"/>
      <c r="AI2029" s="1"/>
      <c r="AJ2029" s="1"/>
      <c r="AK2029" s="10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5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5"/>
      <c r="HA2029" s="5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  <c r="JK2029" s="1"/>
      <c r="JL2029" s="1"/>
      <c r="JM2029" s="1"/>
      <c r="JN2029" s="1"/>
      <c r="JO2029" s="1"/>
      <c r="JP2029" s="1"/>
      <c r="JQ2029" s="1"/>
      <c r="JR2029" s="1"/>
      <c r="JS2029" s="1"/>
      <c r="JT2029" s="1"/>
      <c r="JU2029" s="1"/>
      <c r="JV2029" s="1"/>
      <c r="JW2029" s="1"/>
      <c r="JX2029" s="1"/>
      <c r="JY2029" s="3"/>
      <c r="JZ2029" s="1"/>
      <c r="KA2029" s="1"/>
      <c r="KB2029" s="1"/>
      <c r="KC2029" s="1"/>
      <c r="KD2029" s="1"/>
      <c r="KE2029" s="1"/>
    </row>
    <row r="2030" spans="1:291" x14ac:dyDescent="0.2">
      <c r="A2030" s="196"/>
      <c r="B2030" s="66"/>
      <c r="C2030" s="66"/>
      <c r="D2030" s="77"/>
      <c r="E2030" s="67"/>
      <c r="F2030" s="11"/>
      <c r="G2030" s="73"/>
      <c r="H2030" s="11"/>
      <c r="I2030" s="11"/>
      <c r="J2030" s="1"/>
      <c r="K2030" s="1"/>
      <c r="L2030" s="66"/>
      <c r="M2030" s="70"/>
      <c r="N2030" s="70"/>
      <c r="O2030" s="66"/>
      <c r="P2030" s="66"/>
      <c r="Q2030" s="74"/>
      <c r="R2030" s="75"/>
      <c r="S2030" s="66"/>
      <c r="T2030" s="10"/>
      <c r="U2030" s="74"/>
      <c r="V2030" s="74"/>
      <c r="W2030" s="70"/>
      <c r="X2030" s="66"/>
      <c r="Y2030" s="66"/>
      <c r="Z2030" s="67"/>
      <c r="AA2030" s="68"/>
      <c r="AB2030" s="11"/>
      <c r="AC2030" s="3"/>
      <c r="AD2030" s="1"/>
      <c r="AE2030" s="11"/>
      <c r="AF2030" s="5"/>
      <c r="AG2030" s="1"/>
      <c r="AH2030" s="1"/>
      <c r="AI2030" s="1"/>
      <c r="AJ2030" s="1"/>
      <c r="AK2030" s="10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5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5"/>
      <c r="HA2030" s="5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  <c r="JK2030" s="1"/>
      <c r="JL2030" s="1"/>
      <c r="JM2030" s="1"/>
      <c r="JN2030" s="1"/>
      <c r="JO2030" s="1"/>
      <c r="JP2030" s="1"/>
      <c r="JQ2030" s="1"/>
      <c r="JR2030" s="1"/>
      <c r="JS2030" s="1"/>
      <c r="JT2030" s="1"/>
      <c r="JU2030" s="1"/>
      <c r="JV2030" s="1"/>
      <c r="JW2030" s="1"/>
      <c r="JX2030" s="1"/>
      <c r="JY2030" s="3"/>
      <c r="JZ2030" s="1"/>
      <c r="KA2030" s="1"/>
      <c r="KB2030" s="1"/>
      <c r="KC2030" s="1"/>
      <c r="KD2030" s="1"/>
      <c r="KE2030" s="1"/>
    </row>
    <row r="2031" spans="1:291" x14ac:dyDescent="0.2">
      <c r="A2031" s="196"/>
      <c r="B2031" s="66"/>
      <c r="C2031" s="66"/>
      <c r="D2031" s="77"/>
      <c r="E2031" s="67"/>
      <c r="F2031" s="11"/>
      <c r="G2031" s="73"/>
      <c r="H2031" s="11"/>
      <c r="I2031" s="11"/>
      <c r="J2031" s="1"/>
      <c r="K2031" s="1"/>
      <c r="L2031" s="66"/>
      <c r="M2031" s="70"/>
      <c r="N2031" s="70"/>
      <c r="O2031" s="66"/>
      <c r="P2031" s="66"/>
      <c r="Q2031" s="74"/>
      <c r="R2031" s="75"/>
      <c r="S2031" s="66"/>
      <c r="T2031" s="10"/>
      <c r="U2031" s="74"/>
      <c r="V2031" s="74"/>
      <c r="W2031" s="70"/>
      <c r="X2031" s="66"/>
      <c r="Y2031" s="66"/>
      <c r="Z2031" s="67"/>
      <c r="AA2031" s="68"/>
      <c r="AB2031" s="11"/>
      <c r="AC2031" s="3"/>
      <c r="AD2031" s="1"/>
      <c r="AE2031" s="11"/>
      <c r="AF2031" s="5"/>
      <c r="AG2031" s="1"/>
      <c r="AH2031" s="1"/>
      <c r="AI2031" s="1"/>
      <c r="AJ2031" s="1"/>
      <c r="AK2031" s="10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5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5"/>
      <c r="HA2031" s="5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  <c r="JK2031" s="1"/>
      <c r="JL2031" s="1"/>
      <c r="JM2031" s="1"/>
      <c r="JN2031" s="1"/>
      <c r="JO2031" s="1"/>
      <c r="JP2031" s="1"/>
      <c r="JQ2031" s="1"/>
      <c r="JR2031" s="1"/>
      <c r="JS2031" s="1"/>
      <c r="JT2031" s="1"/>
      <c r="JU2031" s="1"/>
      <c r="JV2031" s="1"/>
      <c r="JW2031" s="1"/>
      <c r="JX2031" s="1"/>
      <c r="JY2031" s="3"/>
      <c r="JZ2031" s="1"/>
      <c r="KA2031" s="1"/>
      <c r="KB2031" s="1"/>
      <c r="KC2031" s="1"/>
      <c r="KD2031" s="1"/>
      <c r="KE2031" s="1"/>
    </row>
    <row r="2032" spans="1:291" x14ac:dyDescent="0.2">
      <c r="A2032" s="196"/>
      <c r="B2032" s="66"/>
      <c r="C2032" s="66"/>
      <c r="D2032" s="77"/>
      <c r="E2032" s="67"/>
      <c r="F2032" s="11"/>
      <c r="G2032" s="73"/>
      <c r="H2032" s="11"/>
      <c r="I2032" s="11"/>
      <c r="J2032" s="1"/>
      <c r="K2032" s="1"/>
      <c r="L2032" s="66"/>
      <c r="M2032" s="70"/>
      <c r="N2032" s="70"/>
      <c r="O2032" s="66"/>
      <c r="P2032" s="66"/>
      <c r="Q2032" s="74"/>
      <c r="R2032" s="75"/>
      <c r="S2032" s="66"/>
      <c r="T2032" s="10"/>
      <c r="U2032" s="74"/>
      <c r="V2032" s="74"/>
      <c r="W2032" s="70"/>
      <c r="X2032" s="66"/>
      <c r="Y2032" s="66"/>
      <c r="Z2032" s="67"/>
      <c r="AA2032" s="68"/>
      <c r="AB2032" s="11"/>
      <c r="AC2032" s="3"/>
      <c r="AD2032" s="1"/>
      <c r="AE2032" s="11"/>
      <c r="AF2032" s="5"/>
      <c r="AG2032" s="1"/>
      <c r="AH2032" s="1"/>
      <c r="AI2032" s="1"/>
      <c r="AJ2032" s="1"/>
      <c r="AK2032" s="10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5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5"/>
      <c r="HA2032" s="5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  <c r="IU2032" s="1"/>
      <c r="IV2032" s="1"/>
      <c r="IW2032" s="1"/>
      <c r="IX2032" s="1"/>
      <c r="IY2032" s="1"/>
      <c r="IZ2032" s="1"/>
      <c r="JA2032" s="1"/>
      <c r="JB2032" s="1"/>
      <c r="JC2032" s="1"/>
      <c r="JD2032" s="1"/>
      <c r="JE2032" s="1"/>
      <c r="JF2032" s="1"/>
      <c r="JG2032" s="1"/>
      <c r="JH2032" s="1"/>
      <c r="JI2032" s="1"/>
      <c r="JJ2032" s="1"/>
      <c r="JK2032" s="1"/>
      <c r="JL2032" s="1"/>
      <c r="JM2032" s="1"/>
      <c r="JN2032" s="1"/>
      <c r="JO2032" s="1"/>
      <c r="JP2032" s="1"/>
      <c r="JQ2032" s="1"/>
      <c r="JR2032" s="1"/>
      <c r="JS2032" s="1"/>
      <c r="JT2032" s="1"/>
      <c r="JU2032" s="1"/>
      <c r="JV2032" s="1"/>
      <c r="JW2032" s="1"/>
      <c r="JX2032" s="1"/>
      <c r="JY2032" s="3"/>
      <c r="JZ2032" s="1"/>
      <c r="KA2032" s="1"/>
      <c r="KB2032" s="1"/>
      <c r="KC2032" s="1"/>
      <c r="KD2032" s="1"/>
      <c r="KE2032" s="1"/>
    </row>
    <row r="2033" spans="1:291" x14ac:dyDescent="0.2">
      <c r="A2033" s="196"/>
      <c r="B2033" s="66"/>
      <c r="C2033" s="66"/>
      <c r="D2033" s="77"/>
      <c r="E2033" s="67"/>
      <c r="F2033" s="11"/>
      <c r="G2033" s="73"/>
      <c r="H2033" s="11"/>
      <c r="I2033" s="11"/>
      <c r="J2033" s="1"/>
      <c r="K2033" s="1"/>
      <c r="L2033" s="66"/>
      <c r="M2033" s="70"/>
      <c r="N2033" s="70"/>
      <c r="O2033" s="66"/>
      <c r="P2033" s="66"/>
      <c r="Q2033" s="74"/>
      <c r="R2033" s="75"/>
      <c r="S2033" s="66"/>
      <c r="T2033" s="10"/>
      <c r="U2033" s="74"/>
      <c r="V2033" s="74"/>
      <c r="W2033" s="70"/>
      <c r="X2033" s="66"/>
      <c r="Y2033" s="66"/>
      <c r="Z2033" s="67"/>
      <c r="AA2033" s="68"/>
      <c r="AB2033" s="11"/>
      <c r="AC2033" s="3"/>
      <c r="AD2033" s="1"/>
      <c r="AE2033" s="11"/>
      <c r="AF2033" s="5"/>
      <c r="AG2033" s="1"/>
      <c r="AH2033" s="1"/>
      <c r="AI2033" s="1"/>
      <c r="AJ2033" s="1"/>
      <c r="AK2033" s="10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5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5"/>
      <c r="HA2033" s="5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  <c r="IU2033" s="1"/>
      <c r="IV2033" s="1"/>
      <c r="IW2033" s="1"/>
      <c r="IX2033" s="1"/>
      <c r="IY2033" s="1"/>
      <c r="IZ2033" s="1"/>
      <c r="JA2033" s="1"/>
      <c r="JB2033" s="1"/>
      <c r="JC2033" s="1"/>
      <c r="JD2033" s="1"/>
      <c r="JE2033" s="1"/>
      <c r="JF2033" s="1"/>
      <c r="JG2033" s="1"/>
      <c r="JH2033" s="1"/>
      <c r="JI2033" s="1"/>
      <c r="JJ2033" s="1"/>
      <c r="JK2033" s="1"/>
      <c r="JL2033" s="1"/>
      <c r="JM2033" s="1"/>
      <c r="JN2033" s="1"/>
      <c r="JO2033" s="1"/>
      <c r="JP2033" s="1"/>
      <c r="JQ2033" s="1"/>
      <c r="JR2033" s="1"/>
      <c r="JS2033" s="1"/>
      <c r="JT2033" s="1"/>
      <c r="JU2033" s="1"/>
      <c r="JV2033" s="1"/>
      <c r="JW2033" s="1"/>
      <c r="JX2033" s="1"/>
      <c r="JY2033" s="3"/>
      <c r="JZ2033" s="1"/>
      <c r="KA2033" s="1"/>
      <c r="KB2033" s="1"/>
      <c r="KC2033" s="1"/>
      <c r="KD2033" s="1"/>
      <c r="KE2033" s="1"/>
    </row>
    <row r="2034" spans="1:291" x14ac:dyDescent="0.2">
      <c r="A2034" s="196"/>
      <c r="B2034" s="66"/>
      <c r="C2034" s="66"/>
      <c r="D2034" s="77"/>
      <c r="E2034" s="67"/>
      <c r="F2034" s="11"/>
      <c r="G2034" s="73"/>
      <c r="H2034" s="11"/>
      <c r="I2034" s="11"/>
      <c r="J2034" s="1"/>
      <c r="K2034" s="1"/>
      <c r="L2034" s="66"/>
      <c r="M2034" s="70"/>
      <c r="N2034" s="70"/>
      <c r="O2034" s="66"/>
      <c r="P2034" s="66"/>
      <c r="Q2034" s="74"/>
      <c r="R2034" s="75"/>
      <c r="S2034" s="66"/>
      <c r="T2034" s="10"/>
      <c r="U2034" s="74"/>
      <c r="V2034" s="74"/>
      <c r="W2034" s="70"/>
      <c r="X2034" s="66"/>
      <c r="Y2034" s="66"/>
      <c r="Z2034" s="67"/>
      <c r="AA2034" s="68"/>
      <c r="AB2034" s="11"/>
      <c r="AC2034" s="3"/>
      <c r="AD2034" s="1"/>
      <c r="AE2034" s="11"/>
      <c r="AF2034" s="5"/>
      <c r="AG2034" s="1"/>
      <c r="AH2034" s="1"/>
      <c r="AI2034" s="1"/>
      <c r="AJ2034" s="1"/>
      <c r="AK2034" s="10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5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5"/>
      <c r="HA2034" s="5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  <c r="IU2034" s="1"/>
      <c r="IV2034" s="1"/>
      <c r="IW2034" s="1"/>
      <c r="IX2034" s="1"/>
      <c r="IY2034" s="1"/>
      <c r="IZ2034" s="1"/>
      <c r="JA2034" s="1"/>
      <c r="JB2034" s="1"/>
      <c r="JC2034" s="1"/>
      <c r="JD2034" s="1"/>
      <c r="JE2034" s="1"/>
      <c r="JF2034" s="1"/>
      <c r="JG2034" s="1"/>
      <c r="JH2034" s="1"/>
      <c r="JI2034" s="1"/>
      <c r="JJ2034" s="1"/>
      <c r="JK2034" s="1"/>
      <c r="JL2034" s="1"/>
      <c r="JM2034" s="1"/>
      <c r="JN2034" s="1"/>
      <c r="JO2034" s="1"/>
      <c r="JP2034" s="1"/>
      <c r="JQ2034" s="1"/>
      <c r="JR2034" s="1"/>
      <c r="JS2034" s="1"/>
      <c r="JT2034" s="1"/>
      <c r="JU2034" s="1"/>
      <c r="JV2034" s="1"/>
      <c r="JW2034" s="1"/>
      <c r="JX2034" s="1"/>
      <c r="JY2034" s="3"/>
      <c r="JZ2034" s="1"/>
      <c r="KA2034" s="1"/>
      <c r="KB2034" s="1"/>
      <c r="KC2034" s="1"/>
      <c r="KD2034" s="1"/>
      <c r="KE2034" s="1"/>
    </row>
    <row r="2035" spans="1:291" x14ac:dyDescent="0.2">
      <c r="A2035" s="196"/>
      <c r="B2035" s="66"/>
      <c r="C2035" s="66"/>
      <c r="D2035" s="77"/>
      <c r="E2035" s="67"/>
      <c r="F2035" s="11"/>
      <c r="G2035" s="73"/>
      <c r="H2035" s="11"/>
      <c r="I2035" s="11"/>
      <c r="J2035" s="1"/>
      <c r="K2035" s="1"/>
      <c r="L2035" s="66"/>
      <c r="M2035" s="70"/>
      <c r="N2035" s="70"/>
      <c r="O2035" s="66"/>
      <c r="P2035" s="66"/>
      <c r="Q2035" s="74"/>
      <c r="R2035" s="75"/>
      <c r="S2035" s="66"/>
      <c r="T2035" s="10"/>
      <c r="U2035" s="74"/>
      <c r="V2035" s="74"/>
      <c r="W2035" s="70"/>
      <c r="X2035" s="66"/>
      <c r="Y2035" s="66"/>
      <c r="Z2035" s="67"/>
      <c r="AA2035" s="68"/>
      <c r="AB2035" s="11"/>
      <c r="AC2035" s="3"/>
      <c r="AD2035" s="1"/>
      <c r="AE2035" s="11"/>
      <c r="AF2035" s="5"/>
      <c r="AG2035" s="1"/>
      <c r="AH2035" s="1"/>
      <c r="AI2035" s="1"/>
      <c r="AJ2035" s="1"/>
      <c r="AK2035" s="10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5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5"/>
      <c r="HA2035" s="5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  <c r="IT2035" s="1"/>
      <c r="IU2035" s="1"/>
      <c r="IV2035" s="1"/>
      <c r="IW2035" s="1"/>
      <c r="IX2035" s="1"/>
      <c r="IY2035" s="1"/>
      <c r="IZ2035" s="1"/>
      <c r="JA2035" s="1"/>
      <c r="JB2035" s="1"/>
      <c r="JC2035" s="1"/>
      <c r="JD2035" s="1"/>
      <c r="JE2035" s="1"/>
      <c r="JF2035" s="1"/>
      <c r="JG2035" s="1"/>
      <c r="JH2035" s="1"/>
      <c r="JI2035" s="1"/>
      <c r="JJ2035" s="1"/>
      <c r="JK2035" s="1"/>
      <c r="JL2035" s="1"/>
      <c r="JM2035" s="1"/>
      <c r="JN2035" s="1"/>
      <c r="JO2035" s="1"/>
      <c r="JP2035" s="1"/>
      <c r="JQ2035" s="1"/>
      <c r="JR2035" s="1"/>
      <c r="JS2035" s="1"/>
      <c r="JT2035" s="1"/>
      <c r="JU2035" s="1"/>
      <c r="JV2035" s="1"/>
      <c r="JW2035" s="1"/>
      <c r="JX2035" s="1"/>
      <c r="JY2035" s="3"/>
      <c r="JZ2035" s="1"/>
      <c r="KA2035" s="1"/>
      <c r="KB2035" s="1"/>
      <c r="KC2035" s="1"/>
      <c r="KD2035" s="1"/>
      <c r="KE2035" s="1"/>
    </row>
    <row r="2036" spans="1:291" x14ac:dyDescent="0.2">
      <c r="A2036" s="196"/>
      <c r="B2036" s="66"/>
      <c r="C2036" s="66"/>
      <c r="D2036" s="77"/>
      <c r="E2036" s="67"/>
      <c r="F2036" s="11"/>
      <c r="G2036" s="73"/>
      <c r="H2036" s="11"/>
      <c r="I2036" s="11"/>
      <c r="J2036" s="1"/>
      <c r="K2036" s="1"/>
      <c r="L2036" s="66"/>
      <c r="M2036" s="70"/>
      <c r="N2036" s="70"/>
      <c r="O2036" s="66"/>
      <c r="P2036" s="66"/>
      <c r="Q2036" s="74"/>
      <c r="R2036" s="75"/>
      <c r="S2036" s="66"/>
      <c r="T2036" s="10"/>
      <c r="U2036" s="74"/>
      <c r="V2036" s="74"/>
      <c r="W2036" s="70"/>
      <c r="X2036" s="66"/>
      <c r="Y2036" s="66"/>
      <c r="Z2036" s="67"/>
      <c r="AA2036" s="68"/>
      <c r="AB2036" s="11"/>
      <c r="AC2036" s="3"/>
      <c r="AD2036" s="1"/>
      <c r="AE2036" s="11"/>
      <c r="AF2036" s="5"/>
      <c r="AG2036" s="1"/>
      <c r="AH2036" s="1"/>
      <c r="AI2036" s="1"/>
      <c r="AJ2036" s="1"/>
      <c r="AK2036" s="10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5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5"/>
      <c r="HA2036" s="5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  <c r="IT2036" s="1"/>
      <c r="IU2036" s="1"/>
      <c r="IV2036" s="1"/>
      <c r="IW2036" s="1"/>
      <c r="IX2036" s="1"/>
      <c r="IY2036" s="1"/>
      <c r="IZ2036" s="1"/>
      <c r="JA2036" s="1"/>
      <c r="JB2036" s="1"/>
      <c r="JC2036" s="1"/>
      <c r="JD2036" s="1"/>
      <c r="JE2036" s="1"/>
      <c r="JF2036" s="1"/>
      <c r="JG2036" s="1"/>
      <c r="JH2036" s="1"/>
      <c r="JI2036" s="1"/>
      <c r="JJ2036" s="1"/>
      <c r="JK2036" s="1"/>
      <c r="JL2036" s="1"/>
      <c r="JM2036" s="1"/>
      <c r="JN2036" s="1"/>
      <c r="JO2036" s="1"/>
      <c r="JP2036" s="1"/>
      <c r="JQ2036" s="1"/>
      <c r="JR2036" s="1"/>
      <c r="JS2036" s="1"/>
      <c r="JT2036" s="1"/>
      <c r="JU2036" s="1"/>
      <c r="JV2036" s="1"/>
      <c r="JW2036" s="1"/>
      <c r="JX2036" s="1"/>
      <c r="JY2036" s="3"/>
      <c r="JZ2036" s="1"/>
      <c r="KA2036" s="1"/>
      <c r="KB2036" s="1"/>
      <c r="KC2036" s="1"/>
      <c r="KD2036" s="1"/>
      <c r="KE2036" s="1"/>
    </row>
    <row r="2037" spans="1:291" x14ac:dyDescent="0.2">
      <c r="A2037" s="196"/>
      <c r="B2037" s="66"/>
      <c r="C2037" s="66"/>
      <c r="D2037" s="77"/>
      <c r="E2037" s="67"/>
      <c r="F2037" s="11"/>
      <c r="G2037" s="73"/>
      <c r="H2037" s="11"/>
      <c r="I2037" s="11"/>
      <c r="J2037" s="1"/>
      <c r="K2037" s="1"/>
      <c r="L2037" s="66"/>
      <c r="M2037" s="70"/>
      <c r="N2037" s="70"/>
      <c r="O2037" s="66"/>
      <c r="P2037" s="66"/>
      <c r="Q2037" s="74"/>
      <c r="R2037" s="75"/>
      <c r="S2037" s="66"/>
      <c r="T2037" s="10"/>
      <c r="U2037" s="74"/>
      <c r="V2037" s="74"/>
      <c r="W2037" s="70"/>
      <c r="X2037" s="66"/>
      <c r="Y2037" s="66"/>
      <c r="Z2037" s="67"/>
      <c r="AA2037" s="68"/>
      <c r="AB2037" s="11"/>
      <c r="AC2037" s="3"/>
      <c r="AD2037" s="1"/>
      <c r="AE2037" s="11"/>
      <c r="AF2037" s="5"/>
      <c r="AG2037" s="1"/>
      <c r="AH2037" s="1"/>
      <c r="AI2037" s="1"/>
      <c r="AJ2037" s="1"/>
      <c r="AK2037" s="10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5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5"/>
      <c r="HA2037" s="5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  <c r="IT2037" s="1"/>
      <c r="IU2037" s="1"/>
      <c r="IV2037" s="1"/>
      <c r="IW2037" s="1"/>
      <c r="IX2037" s="1"/>
      <c r="IY2037" s="1"/>
      <c r="IZ2037" s="1"/>
      <c r="JA2037" s="1"/>
      <c r="JB2037" s="1"/>
      <c r="JC2037" s="1"/>
      <c r="JD2037" s="1"/>
      <c r="JE2037" s="1"/>
      <c r="JF2037" s="1"/>
      <c r="JG2037" s="1"/>
      <c r="JH2037" s="1"/>
      <c r="JI2037" s="1"/>
      <c r="JJ2037" s="1"/>
      <c r="JK2037" s="1"/>
      <c r="JL2037" s="1"/>
      <c r="JM2037" s="1"/>
      <c r="JN2037" s="1"/>
      <c r="JO2037" s="1"/>
      <c r="JP2037" s="1"/>
      <c r="JQ2037" s="1"/>
      <c r="JR2037" s="1"/>
      <c r="JS2037" s="1"/>
      <c r="JT2037" s="1"/>
      <c r="JU2037" s="1"/>
      <c r="JV2037" s="1"/>
      <c r="JW2037" s="1"/>
      <c r="JX2037" s="1"/>
      <c r="JY2037" s="3"/>
      <c r="JZ2037" s="1"/>
      <c r="KA2037" s="1"/>
      <c r="KB2037" s="1"/>
      <c r="KC2037" s="1"/>
      <c r="KD2037" s="1"/>
      <c r="KE2037" s="1"/>
    </row>
    <row r="2038" spans="1:291" x14ac:dyDescent="0.2">
      <c r="A2038" s="196"/>
      <c r="B2038" s="66"/>
      <c r="C2038" s="66"/>
      <c r="D2038" s="77"/>
      <c r="E2038" s="67"/>
      <c r="F2038" s="11"/>
      <c r="G2038" s="73"/>
      <c r="H2038" s="11"/>
      <c r="I2038" s="11"/>
      <c r="J2038" s="1"/>
      <c r="K2038" s="1"/>
      <c r="L2038" s="66"/>
      <c r="M2038" s="70"/>
      <c r="N2038" s="70"/>
      <c r="O2038" s="66"/>
      <c r="P2038" s="66"/>
      <c r="Q2038" s="74"/>
      <c r="R2038" s="75"/>
      <c r="S2038" s="66"/>
      <c r="T2038" s="10"/>
      <c r="U2038" s="74"/>
      <c r="V2038" s="74"/>
      <c r="W2038" s="70"/>
      <c r="X2038" s="66"/>
      <c r="Y2038" s="66"/>
      <c r="Z2038" s="67"/>
      <c r="AA2038" s="68"/>
      <c r="AB2038" s="11"/>
      <c r="AC2038" s="3"/>
      <c r="AD2038" s="1"/>
      <c r="AE2038" s="11"/>
      <c r="AF2038" s="5"/>
      <c r="AG2038" s="1"/>
      <c r="AH2038" s="1"/>
      <c r="AI2038" s="1"/>
      <c r="AJ2038" s="1"/>
      <c r="AK2038" s="10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5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5"/>
      <c r="HA2038" s="5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  <c r="IT2038" s="1"/>
      <c r="IU2038" s="1"/>
      <c r="IV2038" s="1"/>
      <c r="IW2038" s="1"/>
      <c r="IX2038" s="1"/>
      <c r="IY2038" s="1"/>
      <c r="IZ2038" s="1"/>
      <c r="JA2038" s="1"/>
      <c r="JB2038" s="1"/>
      <c r="JC2038" s="1"/>
      <c r="JD2038" s="1"/>
      <c r="JE2038" s="1"/>
      <c r="JF2038" s="1"/>
      <c r="JG2038" s="1"/>
      <c r="JH2038" s="1"/>
      <c r="JI2038" s="1"/>
      <c r="JJ2038" s="1"/>
      <c r="JK2038" s="1"/>
      <c r="JL2038" s="1"/>
      <c r="JM2038" s="1"/>
      <c r="JN2038" s="1"/>
      <c r="JO2038" s="1"/>
      <c r="JP2038" s="1"/>
      <c r="JQ2038" s="1"/>
      <c r="JR2038" s="1"/>
      <c r="JS2038" s="1"/>
      <c r="JT2038" s="1"/>
      <c r="JU2038" s="1"/>
      <c r="JV2038" s="1"/>
      <c r="JW2038" s="1"/>
      <c r="JX2038" s="1"/>
      <c r="JY2038" s="3"/>
      <c r="JZ2038" s="1"/>
      <c r="KA2038" s="1"/>
      <c r="KB2038" s="1"/>
      <c r="KC2038" s="1"/>
      <c r="KD2038" s="1"/>
      <c r="KE2038" s="1"/>
    </row>
    <row r="2039" spans="1:291" x14ac:dyDescent="0.2">
      <c r="A2039" s="196"/>
      <c r="B2039" s="66"/>
      <c r="C2039" s="66"/>
      <c r="D2039" s="77"/>
      <c r="E2039" s="67"/>
      <c r="F2039" s="11"/>
      <c r="G2039" s="73"/>
      <c r="H2039" s="11"/>
      <c r="I2039" s="11"/>
      <c r="J2039" s="1"/>
      <c r="K2039" s="1"/>
      <c r="L2039" s="66"/>
      <c r="M2039" s="70"/>
      <c r="N2039" s="70"/>
      <c r="O2039" s="66"/>
      <c r="P2039" s="66"/>
      <c r="Q2039" s="74"/>
      <c r="R2039" s="75"/>
      <c r="S2039" s="66"/>
      <c r="T2039" s="10"/>
      <c r="U2039" s="74"/>
      <c r="V2039" s="74"/>
      <c r="W2039" s="70"/>
      <c r="X2039" s="66"/>
      <c r="Y2039" s="66"/>
      <c r="Z2039" s="67"/>
      <c r="AA2039" s="68"/>
      <c r="AB2039" s="11"/>
      <c r="AC2039" s="3"/>
      <c r="AD2039" s="1"/>
      <c r="AE2039" s="11"/>
      <c r="AF2039" s="5"/>
      <c r="AG2039" s="1"/>
      <c r="AH2039" s="1"/>
      <c r="AI2039" s="1"/>
      <c r="AJ2039" s="1"/>
      <c r="AK2039" s="10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5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5"/>
      <c r="HA2039" s="5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  <c r="JK2039" s="1"/>
      <c r="JL2039" s="1"/>
      <c r="JM2039" s="1"/>
      <c r="JN2039" s="1"/>
      <c r="JO2039" s="1"/>
      <c r="JP2039" s="1"/>
      <c r="JQ2039" s="1"/>
      <c r="JR2039" s="1"/>
      <c r="JS2039" s="1"/>
      <c r="JT2039" s="1"/>
      <c r="JU2039" s="1"/>
      <c r="JV2039" s="1"/>
      <c r="JW2039" s="1"/>
      <c r="JX2039" s="1"/>
      <c r="JY2039" s="3"/>
      <c r="JZ2039" s="1"/>
      <c r="KA2039" s="1"/>
      <c r="KB2039" s="1"/>
      <c r="KC2039" s="1"/>
      <c r="KD2039" s="1"/>
      <c r="KE2039" s="1"/>
    </row>
    <row r="2040" spans="1:291" x14ac:dyDescent="0.2">
      <c r="A2040" s="196"/>
      <c r="B2040" s="66"/>
      <c r="C2040" s="66"/>
      <c r="D2040" s="77"/>
      <c r="E2040" s="67"/>
      <c r="F2040" s="11"/>
      <c r="G2040" s="73"/>
      <c r="H2040" s="11"/>
      <c r="I2040" s="11"/>
      <c r="J2040" s="1"/>
      <c r="K2040" s="1"/>
      <c r="L2040" s="66"/>
      <c r="M2040" s="70"/>
      <c r="N2040" s="70"/>
      <c r="O2040" s="66"/>
      <c r="P2040" s="66"/>
      <c r="Q2040" s="74"/>
      <c r="R2040" s="75"/>
      <c r="S2040" s="66"/>
      <c r="T2040" s="10"/>
      <c r="U2040" s="74"/>
      <c r="V2040" s="74"/>
      <c r="W2040" s="70"/>
      <c r="X2040" s="66"/>
      <c r="Y2040" s="66"/>
      <c r="Z2040" s="67"/>
      <c r="AA2040" s="68"/>
      <c r="AB2040" s="11"/>
      <c r="AC2040" s="3"/>
      <c r="AD2040" s="1"/>
      <c r="AE2040" s="11"/>
      <c r="AF2040" s="5"/>
      <c r="AG2040" s="1"/>
      <c r="AH2040" s="1"/>
      <c r="AI2040" s="1"/>
      <c r="AJ2040" s="1"/>
      <c r="AK2040" s="10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5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5"/>
      <c r="HA2040" s="5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  <c r="IT2040" s="1"/>
      <c r="IU2040" s="1"/>
      <c r="IV2040" s="1"/>
      <c r="IW2040" s="1"/>
      <c r="IX2040" s="1"/>
      <c r="IY2040" s="1"/>
      <c r="IZ2040" s="1"/>
      <c r="JA2040" s="1"/>
      <c r="JB2040" s="1"/>
      <c r="JC2040" s="1"/>
      <c r="JD2040" s="1"/>
      <c r="JE2040" s="1"/>
      <c r="JF2040" s="1"/>
      <c r="JG2040" s="1"/>
      <c r="JH2040" s="1"/>
      <c r="JI2040" s="1"/>
      <c r="JJ2040" s="1"/>
      <c r="JK2040" s="1"/>
      <c r="JL2040" s="1"/>
      <c r="JM2040" s="1"/>
      <c r="JN2040" s="1"/>
      <c r="JO2040" s="1"/>
      <c r="JP2040" s="1"/>
      <c r="JQ2040" s="1"/>
      <c r="JR2040" s="1"/>
      <c r="JS2040" s="1"/>
      <c r="JT2040" s="1"/>
      <c r="JU2040" s="1"/>
      <c r="JV2040" s="1"/>
      <c r="JW2040" s="1"/>
      <c r="JX2040" s="1"/>
      <c r="JY2040" s="3"/>
      <c r="JZ2040" s="1"/>
      <c r="KA2040" s="1"/>
      <c r="KB2040" s="1"/>
      <c r="KC2040" s="1"/>
      <c r="KD2040" s="1"/>
      <c r="KE2040" s="1"/>
    </row>
    <row r="2041" spans="1:291" x14ac:dyDescent="0.2">
      <c r="A2041" s="196"/>
      <c r="B2041" s="66"/>
      <c r="C2041" s="66"/>
      <c r="D2041" s="77"/>
      <c r="E2041" s="67"/>
      <c r="F2041" s="11"/>
      <c r="G2041" s="73"/>
      <c r="H2041" s="11"/>
      <c r="I2041" s="11"/>
      <c r="J2041" s="1"/>
      <c r="K2041" s="1"/>
      <c r="L2041" s="66"/>
      <c r="M2041" s="70"/>
      <c r="N2041" s="70"/>
      <c r="O2041" s="66"/>
      <c r="P2041" s="66"/>
      <c r="Q2041" s="74"/>
      <c r="R2041" s="75"/>
      <c r="S2041" s="66"/>
      <c r="T2041" s="10"/>
      <c r="U2041" s="74"/>
      <c r="V2041" s="74"/>
      <c r="W2041" s="70"/>
      <c r="X2041" s="66"/>
      <c r="Y2041" s="66"/>
      <c r="Z2041" s="67"/>
      <c r="AA2041" s="68"/>
      <c r="AB2041" s="11"/>
      <c r="AC2041" s="3"/>
      <c r="AD2041" s="1"/>
      <c r="AE2041" s="11"/>
      <c r="AF2041" s="5"/>
      <c r="AG2041" s="1"/>
      <c r="AH2041" s="1"/>
      <c r="AI2041" s="1"/>
      <c r="AJ2041" s="1"/>
      <c r="AK2041" s="10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5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5"/>
      <c r="HA2041" s="5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  <c r="IT2041" s="1"/>
      <c r="IU2041" s="1"/>
      <c r="IV2041" s="1"/>
      <c r="IW2041" s="1"/>
      <c r="IX2041" s="1"/>
      <c r="IY2041" s="1"/>
      <c r="IZ2041" s="1"/>
      <c r="JA2041" s="1"/>
      <c r="JB2041" s="1"/>
      <c r="JC2041" s="1"/>
      <c r="JD2041" s="1"/>
      <c r="JE2041" s="1"/>
      <c r="JF2041" s="1"/>
      <c r="JG2041" s="1"/>
      <c r="JH2041" s="1"/>
      <c r="JI2041" s="1"/>
      <c r="JJ2041" s="1"/>
      <c r="JK2041" s="1"/>
      <c r="JL2041" s="1"/>
      <c r="JM2041" s="1"/>
      <c r="JN2041" s="1"/>
      <c r="JO2041" s="1"/>
      <c r="JP2041" s="1"/>
      <c r="JQ2041" s="1"/>
      <c r="JR2041" s="1"/>
      <c r="JS2041" s="1"/>
      <c r="JT2041" s="1"/>
      <c r="JU2041" s="1"/>
      <c r="JV2041" s="1"/>
      <c r="JW2041" s="1"/>
      <c r="JX2041" s="1"/>
      <c r="JY2041" s="3"/>
      <c r="JZ2041" s="1"/>
      <c r="KA2041" s="1"/>
      <c r="KB2041" s="1"/>
      <c r="KC2041" s="1"/>
      <c r="KD2041" s="1"/>
      <c r="KE2041" s="1"/>
    </row>
    <row r="2042" spans="1:291" x14ac:dyDescent="0.2">
      <c r="A2042" s="196"/>
      <c r="B2042" s="66"/>
      <c r="C2042" s="66"/>
      <c r="D2042" s="77"/>
      <c r="E2042" s="67"/>
      <c r="F2042" s="11"/>
      <c r="G2042" s="73"/>
      <c r="H2042" s="11"/>
      <c r="I2042" s="11"/>
      <c r="J2042" s="1"/>
      <c r="K2042" s="1"/>
      <c r="L2042" s="66"/>
      <c r="M2042" s="70"/>
      <c r="N2042" s="70"/>
      <c r="O2042" s="66"/>
      <c r="P2042" s="66"/>
      <c r="Q2042" s="74"/>
      <c r="R2042" s="75"/>
      <c r="S2042" s="66"/>
      <c r="T2042" s="10"/>
      <c r="U2042" s="74"/>
      <c r="V2042" s="74"/>
      <c r="W2042" s="70"/>
      <c r="X2042" s="66"/>
      <c r="Y2042" s="66"/>
      <c r="Z2042" s="67"/>
      <c r="AA2042" s="68"/>
      <c r="AB2042" s="11"/>
      <c r="AC2042" s="3"/>
      <c r="AD2042" s="1"/>
      <c r="AE2042" s="11"/>
      <c r="AF2042" s="5"/>
      <c r="AG2042" s="1"/>
      <c r="AH2042" s="1"/>
      <c r="AI2042" s="1"/>
      <c r="AJ2042" s="1"/>
      <c r="AK2042" s="10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5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5"/>
      <c r="HA2042" s="5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  <c r="IT2042" s="1"/>
      <c r="IU2042" s="1"/>
      <c r="IV2042" s="1"/>
      <c r="IW2042" s="1"/>
      <c r="IX2042" s="1"/>
      <c r="IY2042" s="1"/>
      <c r="IZ2042" s="1"/>
      <c r="JA2042" s="1"/>
      <c r="JB2042" s="1"/>
      <c r="JC2042" s="1"/>
      <c r="JD2042" s="1"/>
      <c r="JE2042" s="1"/>
      <c r="JF2042" s="1"/>
      <c r="JG2042" s="1"/>
      <c r="JH2042" s="1"/>
      <c r="JI2042" s="1"/>
      <c r="JJ2042" s="1"/>
      <c r="JK2042" s="1"/>
      <c r="JL2042" s="1"/>
      <c r="JM2042" s="1"/>
      <c r="JN2042" s="1"/>
      <c r="JO2042" s="1"/>
      <c r="JP2042" s="1"/>
      <c r="JQ2042" s="1"/>
      <c r="JR2042" s="1"/>
      <c r="JS2042" s="1"/>
      <c r="JT2042" s="1"/>
      <c r="JU2042" s="1"/>
      <c r="JV2042" s="1"/>
      <c r="JW2042" s="1"/>
      <c r="JX2042" s="1"/>
      <c r="JY2042" s="3"/>
      <c r="JZ2042" s="1"/>
      <c r="KA2042" s="1"/>
      <c r="KB2042" s="1"/>
      <c r="KC2042" s="1"/>
      <c r="KD2042" s="1"/>
      <c r="KE2042" s="1"/>
    </row>
    <row r="2043" spans="1:291" x14ac:dyDescent="0.2">
      <c r="A2043" s="196"/>
      <c r="B2043" s="66"/>
      <c r="C2043" s="66"/>
      <c r="D2043" s="77"/>
      <c r="E2043" s="67"/>
      <c r="F2043" s="11"/>
      <c r="G2043" s="73"/>
      <c r="H2043" s="11"/>
      <c r="I2043" s="11"/>
      <c r="J2043" s="1"/>
      <c r="K2043" s="1"/>
      <c r="L2043" s="66"/>
      <c r="M2043" s="70"/>
      <c r="N2043" s="70"/>
      <c r="O2043" s="66"/>
      <c r="P2043" s="66"/>
      <c r="Q2043" s="74"/>
      <c r="R2043" s="75"/>
      <c r="S2043" s="66"/>
      <c r="T2043" s="10"/>
      <c r="U2043" s="74"/>
      <c r="V2043" s="74"/>
      <c r="W2043" s="70"/>
      <c r="X2043" s="66"/>
      <c r="Y2043" s="66"/>
      <c r="Z2043" s="67"/>
      <c r="AA2043" s="68"/>
      <c r="AB2043" s="11"/>
      <c r="AC2043" s="3"/>
      <c r="AD2043" s="1"/>
      <c r="AE2043" s="11"/>
      <c r="AF2043" s="5"/>
      <c r="AG2043" s="1"/>
      <c r="AH2043" s="1"/>
      <c r="AI2043" s="1"/>
      <c r="AJ2043" s="1"/>
      <c r="AK2043" s="10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5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5"/>
      <c r="HA2043" s="5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  <c r="IU2043" s="1"/>
      <c r="IV2043" s="1"/>
      <c r="IW2043" s="1"/>
      <c r="IX2043" s="1"/>
      <c r="IY2043" s="1"/>
      <c r="IZ2043" s="1"/>
      <c r="JA2043" s="1"/>
      <c r="JB2043" s="1"/>
      <c r="JC2043" s="1"/>
      <c r="JD2043" s="1"/>
      <c r="JE2043" s="1"/>
      <c r="JF2043" s="1"/>
      <c r="JG2043" s="1"/>
      <c r="JH2043" s="1"/>
      <c r="JI2043" s="1"/>
      <c r="JJ2043" s="1"/>
      <c r="JK2043" s="1"/>
      <c r="JL2043" s="1"/>
      <c r="JM2043" s="1"/>
      <c r="JN2043" s="1"/>
      <c r="JO2043" s="1"/>
      <c r="JP2043" s="1"/>
      <c r="JQ2043" s="1"/>
      <c r="JR2043" s="1"/>
      <c r="JS2043" s="1"/>
      <c r="JT2043" s="1"/>
      <c r="JU2043" s="1"/>
      <c r="JV2043" s="1"/>
      <c r="JW2043" s="1"/>
      <c r="JX2043" s="1"/>
      <c r="JY2043" s="3"/>
      <c r="JZ2043" s="1"/>
      <c r="KA2043" s="1"/>
      <c r="KB2043" s="1"/>
      <c r="KC2043" s="1"/>
      <c r="KD2043" s="1"/>
      <c r="KE2043" s="1"/>
    </row>
    <row r="2044" spans="1:291" x14ac:dyDescent="0.2">
      <c r="A2044" s="196"/>
      <c r="B2044" s="66"/>
      <c r="C2044" s="66"/>
      <c r="D2044" s="77"/>
      <c r="E2044" s="67"/>
      <c r="F2044" s="11"/>
      <c r="G2044" s="73"/>
      <c r="H2044" s="11"/>
      <c r="I2044" s="11"/>
      <c r="J2044" s="1"/>
      <c r="K2044" s="1"/>
      <c r="L2044" s="66"/>
      <c r="M2044" s="70"/>
      <c r="N2044" s="70"/>
      <c r="O2044" s="66"/>
      <c r="P2044" s="66"/>
      <c r="Q2044" s="74"/>
      <c r="R2044" s="75"/>
      <c r="S2044" s="66"/>
      <c r="T2044" s="10"/>
      <c r="U2044" s="74"/>
      <c r="V2044" s="74"/>
      <c r="W2044" s="70"/>
      <c r="X2044" s="66"/>
      <c r="Y2044" s="66"/>
      <c r="Z2044" s="67"/>
      <c r="AA2044" s="68"/>
      <c r="AB2044" s="11"/>
      <c r="AC2044" s="3"/>
      <c r="AD2044" s="1"/>
      <c r="AE2044" s="11"/>
      <c r="AF2044" s="5"/>
      <c r="AG2044" s="1"/>
      <c r="AH2044" s="1"/>
      <c r="AI2044" s="1"/>
      <c r="AJ2044" s="1"/>
      <c r="AK2044" s="10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5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5"/>
      <c r="HA2044" s="5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  <c r="IR2044" s="1"/>
      <c r="IS2044" s="1"/>
      <c r="IT2044" s="1"/>
      <c r="IU2044" s="1"/>
      <c r="IV2044" s="1"/>
      <c r="IW2044" s="1"/>
      <c r="IX2044" s="1"/>
      <c r="IY2044" s="1"/>
      <c r="IZ2044" s="1"/>
      <c r="JA2044" s="1"/>
      <c r="JB2044" s="1"/>
      <c r="JC2044" s="1"/>
      <c r="JD2044" s="1"/>
      <c r="JE2044" s="1"/>
      <c r="JF2044" s="1"/>
      <c r="JG2044" s="1"/>
      <c r="JH2044" s="1"/>
      <c r="JI2044" s="1"/>
      <c r="JJ2044" s="1"/>
      <c r="JK2044" s="1"/>
      <c r="JL2044" s="1"/>
      <c r="JM2044" s="1"/>
      <c r="JN2044" s="1"/>
      <c r="JO2044" s="1"/>
      <c r="JP2044" s="1"/>
      <c r="JQ2044" s="1"/>
      <c r="JR2044" s="1"/>
      <c r="JS2044" s="1"/>
      <c r="JT2044" s="1"/>
      <c r="JU2044" s="1"/>
      <c r="JV2044" s="1"/>
      <c r="JW2044" s="1"/>
      <c r="JX2044" s="1"/>
      <c r="JY2044" s="3"/>
      <c r="JZ2044" s="1"/>
      <c r="KA2044" s="1"/>
      <c r="KB2044" s="1"/>
      <c r="KC2044" s="1"/>
      <c r="KD2044" s="1"/>
      <c r="KE2044" s="1"/>
    </row>
    <row r="2045" spans="1:291" x14ac:dyDescent="0.2">
      <c r="A2045" s="196"/>
      <c r="B2045" s="66"/>
      <c r="C2045" s="66"/>
      <c r="D2045" s="77"/>
      <c r="E2045" s="67"/>
      <c r="F2045" s="11"/>
      <c r="G2045" s="73"/>
      <c r="H2045" s="11"/>
      <c r="I2045" s="11"/>
      <c r="J2045" s="1"/>
      <c r="K2045" s="1"/>
      <c r="L2045" s="66"/>
      <c r="M2045" s="70"/>
      <c r="N2045" s="70"/>
      <c r="O2045" s="66"/>
      <c r="P2045" s="66"/>
      <c r="Q2045" s="74"/>
      <c r="R2045" s="75"/>
      <c r="S2045" s="66"/>
      <c r="T2045" s="10"/>
      <c r="U2045" s="74"/>
      <c r="V2045" s="74"/>
      <c r="W2045" s="70"/>
      <c r="X2045" s="66"/>
      <c r="Y2045" s="66"/>
      <c r="Z2045" s="67"/>
      <c r="AA2045" s="68"/>
      <c r="AB2045" s="11"/>
      <c r="AC2045" s="3"/>
      <c r="AD2045" s="1"/>
      <c r="AE2045" s="11"/>
      <c r="AF2045" s="5"/>
      <c r="AG2045" s="1"/>
      <c r="AH2045" s="1"/>
      <c r="AI2045" s="1"/>
      <c r="AJ2045" s="1"/>
      <c r="AK2045" s="10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5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5"/>
      <c r="HA2045" s="5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  <c r="IG2045" s="1"/>
      <c r="IH2045" s="1"/>
      <c r="II2045" s="1"/>
      <c r="IJ2045" s="1"/>
      <c r="IK2045" s="1"/>
      <c r="IL2045" s="1"/>
      <c r="IM2045" s="1"/>
      <c r="IN2045" s="1"/>
      <c r="IO2045" s="1"/>
      <c r="IP2045" s="1"/>
      <c r="IQ2045" s="1"/>
      <c r="IR2045" s="1"/>
      <c r="IS2045" s="1"/>
      <c r="IT2045" s="1"/>
      <c r="IU2045" s="1"/>
      <c r="IV2045" s="1"/>
      <c r="IW2045" s="1"/>
      <c r="IX2045" s="1"/>
      <c r="IY2045" s="1"/>
      <c r="IZ2045" s="1"/>
      <c r="JA2045" s="1"/>
      <c r="JB2045" s="1"/>
      <c r="JC2045" s="1"/>
      <c r="JD2045" s="1"/>
      <c r="JE2045" s="1"/>
      <c r="JF2045" s="1"/>
      <c r="JG2045" s="1"/>
      <c r="JH2045" s="1"/>
      <c r="JI2045" s="1"/>
      <c r="JJ2045" s="1"/>
      <c r="JK2045" s="1"/>
      <c r="JL2045" s="1"/>
      <c r="JM2045" s="1"/>
      <c r="JN2045" s="1"/>
      <c r="JO2045" s="1"/>
      <c r="JP2045" s="1"/>
      <c r="JQ2045" s="1"/>
      <c r="JR2045" s="1"/>
      <c r="JS2045" s="1"/>
      <c r="JT2045" s="1"/>
      <c r="JU2045" s="1"/>
      <c r="JV2045" s="1"/>
      <c r="JW2045" s="1"/>
      <c r="JX2045" s="1"/>
      <c r="JY2045" s="3"/>
      <c r="JZ2045" s="1"/>
      <c r="KA2045" s="1"/>
      <c r="KB2045" s="1"/>
      <c r="KC2045" s="1"/>
      <c r="KD2045" s="1"/>
      <c r="KE2045" s="1"/>
    </row>
    <row r="2046" spans="1:291" x14ac:dyDescent="0.2">
      <c r="A2046" s="196"/>
      <c r="B2046" s="66"/>
      <c r="C2046" s="66"/>
      <c r="D2046" s="77"/>
      <c r="E2046" s="67"/>
      <c r="F2046" s="11"/>
      <c r="G2046" s="73"/>
      <c r="H2046" s="11"/>
      <c r="I2046" s="11"/>
      <c r="J2046" s="1"/>
      <c r="K2046" s="1"/>
      <c r="L2046" s="66"/>
      <c r="M2046" s="70"/>
      <c r="N2046" s="70"/>
      <c r="O2046" s="66"/>
      <c r="P2046" s="66"/>
      <c r="Q2046" s="74"/>
      <c r="R2046" s="75"/>
      <c r="S2046" s="66"/>
      <c r="T2046" s="10"/>
      <c r="U2046" s="74"/>
      <c r="V2046" s="74"/>
      <c r="W2046" s="70"/>
      <c r="X2046" s="66"/>
      <c r="Y2046" s="66"/>
      <c r="Z2046" s="67"/>
      <c r="AA2046" s="68"/>
      <c r="AB2046" s="11"/>
      <c r="AC2046" s="3"/>
      <c r="AD2046" s="1"/>
      <c r="AE2046" s="11"/>
      <c r="AF2046" s="5"/>
      <c r="AG2046" s="1"/>
      <c r="AH2046" s="1"/>
      <c r="AI2046" s="1"/>
      <c r="AJ2046" s="1"/>
      <c r="AK2046" s="10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5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5"/>
      <c r="HA2046" s="5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  <c r="IG2046" s="1"/>
      <c r="IH2046" s="1"/>
      <c r="II2046" s="1"/>
      <c r="IJ2046" s="1"/>
      <c r="IK2046" s="1"/>
      <c r="IL2046" s="1"/>
      <c r="IM2046" s="1"/>
      <c r="IN2046" s="1"/>
      <c r="IO2046" s="1"/>
      <c r="IP2046" s="1"/>
      <c r="IQ2046" s="1"/>
      <c r="IR2046" s="1"/>
      <c r="IS2046" s="1"/>
      <c r="IT2046" s="1"/>
      <c r="IU2046" s="1"/>
      <c r="IV2046" s="1"/>
      <c r="IW2046" s="1"/>
      <c r="IX2046" s="1"/>
      <c r="IY2046" s="1"/>
      <c r="IZ2046" s="1"/>
      <c r="JA2046" s="1"/>
      <c r="JB2046" s="1"/>
      <c r="JC2046" s="1"/>
      <c r="JD2046" s="1"/>
      <c r="JE2046" s="1"/>
      <c r="JF2046" s="1"/>
      <c r="JG2046" s="1"/>
      <c r="JH2046" s="1"/>
      <c r="JI2046" s="1"/>
      <c r="JJ2046" s="1"/>
      <c r="JK2046" s="1"/>
      <c r="JL2046" s="1"/>
      <c r="JM2046" s="1"/>
      <c r="JN2046" s="1"/>
      <c r="JO2046" s="1"/>
      <c r="JP2046" s="1"/>
      <c r="JQ2046" s="1"/>
      <c r="JR2046" s="1"/>
      <c r="JS2046" s="1"/>
      <c r="JT2046" s="1"/>
      <c r="JU2046" s="1"/>
      <c r="JV2046" s="1"/>
      <c r="JW2046" s="1"/>
      <c r="JX2046" s="1"/>
      <c r="JY2046" s="3"/>
      <c r="JZ2046" s="1"/>
      <c r="KA2046" s="1"/>
      <c r="KB2046" s="1"/>
      <c r="KC2046" s="1"/>
      <c r="KD2046" s="1"/>
      <c r="KE2046" s="1"/>
    </row>
    <row r="2047" spans="1:291" x14ac:dyDescent="0.2">
      <c r="A2047" s="196"/>
      <c r="B2047" s="66"/>
      <c r="C2047" s="66"/>
      <c r="D2047" s="77"/>
      <c r="E2047" s="67"/>
      <c r="F2047" s="11"/>
      <c r="G2047" s="73"/>
      <c r="H2047" s="11"/>
      <c r="I2047" s="11"/>
      <c r="J2047" s="1"/>
      <c r="K2047" s="1"/>
      <c r="L2047" s="66"/>
      <c r="M2047" s="70"/>
      <c r="N2047" s="70"/>
      <c r="O2047" s="66"/>
      <c r="P2047" s="66"/>
      <c r="Q2047" s="74"/>
      <c r="R2047" s="75"/>
      <c r="S2047" s="66"/>
      <c r="T2047" s="10"/>
      <c r="U2047" s="74"/>
      <c r="V2047" s="74"/>
      <c r="W2047" s="70"/>
      <c r="X2047" s="66"/>
      <c r="Y2047" s="66"/>
      <c r="Z2047" s="67"/>
      <c r="AA2047" s="68"/>
      <c r="AB2047" s="11"/>
      <c r="AC2047" s="3"/>
      <c r="AD2047" s="1"/>
      <c r="AE2047" s="11"/>
      <c r="AF2047" s="5"/>
      <c r="AG2047" s="1"/>
      <c r="AH2047" s="1"/>
      <c r="AI2047" s="1"/>
      <c r="AJ2047" s="1"/>
      <c r="AK2047" s="10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5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5"/>
      <c r="HA2047" s="5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  <c r="IG2047" s="1"/>
      <c r="IH2047" s="1"/>
      <c r="II2047" s="1"/>
      <c r="IJ2047" s="1"/>
      <c r="IK2047" s="1"/>
      <c r="IL2047" s="1"/>
      <c r="IM2047" s="1"/>
      <c r="IN2047" s="1"/>
      <c r="IO2047" s="1"/>
      <c r="IP2047" s="1"/>
      <c r="IQ2047" s="1"/>
      <c r="IR2047" s="1"/>
      <c r="IS2047" s="1"/>
      <c r="IT2047" s="1"/>
      <c r="IU2047" s="1"/>
      <c r="IV2047" s="1"/>
      <c r="IW2047" s="1"/>
      <c r="IX2047" s="1"/>
      <c r="IY2047" s="1"/>
      <c r="IZ2047" s="1"/>
      <c r="JA2047" s="1"/>
      <c r="JB2047" s="1"/>
      <c r="JC2047" s="1"/>
      <c r="JD2047" s="1"/>
      <c r="JE2047" s="1"/>
      <c r="JF2047" s="1"/>
      <c r="JG2047" s="1"/>
      <c r="JH2047" s="1"/>
      <c r="JI2047" s="1"/>
      <c r="JJ2047" s="1"/>
      <c r="JK2047" s="1"/>
      <c r="JL2047" s="1"/>
      <c r="JM2047" s="1"/>
      <c r="JN2047" s="1"/>
      <c r="JO2047" s="1"/>
      <c r="JP2047" s="1"/>
      <c r="JQ2047" s="1"/>
      <c r="JR2047" s="1"/>
      <c r="JS2047" s="1"/>
      <c r="JT2047" s="1"/>
      <c r="JU2047" s="1"/>
      <c r="JV2047" s="1"/>
      <c r="JW2047" s="1"/>
      <c r="JX2047" s="1"/>
      <c r="JY2047" s="3"/>
      <c r="JZ2047" s="1"/>
      <c r="KA2047" s="1"/>
      <c r="KB2047" s="1"/>
      <c r="KC2047" s="1"/>
      <c r="KD2047" s="1"/>
      <c r="KE2047" s="1"/>
    </row>
    <row r="2048" spans="1:291" x14ac:dyDescent="0.2">
      <c r="A2048" s="196"/>
      <c r="B2048" s="66"/>
      <c r="C2048" s="66"/>
      <c r="D2048" s="77"/>
      <c r="E2048" s="67"/>
      <c r="F2048" s="11"/>
      <c r="G2048" s="73"/>
      <c r="H2048" s="11"/>
      <c r="I2048" s="11"/>
      <c r="J2048" s="1"/>
      <c r="K2048" s="1"/>
      <c r="L2048" s="66"/>
      <c r="M2048" s="70"/>
      <c r="N2048" s="70"/>
      <c r="O2048" s="66"/>
      <c r="P2048" s="66"/>
      <c r="Q2048" s="74"/>
      <c r="R2048" s="75"/>
      <c r="S2048" s="66"/>
      <c r="T2048" s="10"/>
      <c r="U2048" s="74"/>
      <c r="V2048" s="74"/>
      <c r="W2048" s="70"/>
      <c r="X2048" s="66"/>
      <c r="Y2048" s="66"/>
      <c r="Z2048" s="67"/>
      <c r="AA2048" s="68"/>
      <c r="AB2048" s="11"/>
      <c r="AC2048" s="3"/>
      <c r="AD2048" s="1"/>
      <c r="AE2048" s="11"/>
      <c r="AF2048" s="5"/>
      <c r="AG2048" s="1"/>
      <c r="AH2048" s="1"/>
      <c r="AI2048" s="1"/>
      <c r="AJ2048" s="1"/>
      <c r="AK2048" s="10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5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5"/>
      <c r="HA2048" s="5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  <c r="IC2048" s="1"/>
      <c r="ID2048" s="1"/>
      <c r="IE2048" s="1"/>
      <c r="IF2048" s="1"/>
      <c r="IG2048" s="1"/>
      <c r="IH2048" s="1"/>
      <c r="II2048" s="1"/>
      <c r="IJ2048" s="1"/>
      <c r="IK2048" s="1"/>
      <c r="IL2048" s="1"/>
      <c r="IM2048" s="1"/>
      <c r="IN2048" s="1"/>
      <c r="IO2048" s="1"/>
      <c r="IP2048" s="1"/>
      <c r="IQ2048" s="1"/>
      <c r="IR2048" s="1"/>
      <c r="IS2048" s="1"/>
      <c r="IT2048" s="1"/>
      <c r="IU2048" s="1"/>
      <c r="IV2048" s="1"/>
      <c r="IW2048" s="1"/>
      <c r="IX2048" s="1"/>
      <c r="IY2048" s="1"/>
      <c r="IZ2048" s="1"/>
      <c r="JA2048" s="1"/>
      <c r="JB2048" s="1"/>
      <c r="JC2048" s="1"/>
      <c r="JD2048" s="1"/>
      <c r="JE2048" s="1"/>
      <c r="JF2048" s="1"/>
      <c r="JG2048" s="1"/>
      <c r="JH2048" s="1"/>
      <c r="JI2048" s="1"/>
      <c r="JJ2048" s="1"/>
      <c r="JK2048" s="1"/>
      <c r="JL2048" s="1"/>
      <c r="JM2048" s="1"/>
      <c r="JN2048" s="1"/>
      <c r="JO2048" s="1"/>
      <c r="JP2048" s="1"/>
      <c r="JQ2048" s="1"/>
      <c r="JR2048" s="1"/>
      <c r="JS2048" s="1"/>
      <c r="JT2048" s="1"/>
      <c r="JU2048" s="1"/>
      <c r="JV2048" s="1"/>
      <c r="JW2048" s="1"/>
      <c r="JX2048" s="1"/>
      <c r="JY2048" s="3"/>
      <c r="JZ2048" s="1"/>
      <c r="KA2048" s="1"/>
      <c r="KB2048" s="1"/>
      <c r="KC2048" s="1"/>
      <c r="KD2048" s="1"/>
      <c r="KE2048" s="1"/>
    </row>
    <row r="2049" spans="1:291" x14ac:dyDescent="0.2">
      <c r="A2049" s="196"/>
      <c r="B2049" s="66"/>
      <c r="C2049" s="66"/>
      <c r="D2049" s="77"/>
      <c r="E2049" s="67"/>
      <c r="F2049" s="11"/>
      <c r="G2049" s="73"/>
      <c r="H2049" s="11"/>
      <c r="I2049" s="11"/>
      <c r="J2049" s="1"/>
      <c r="K2049" s="1"/>
      <c r="L2049" s="66"/>
      <c r="M2049" s="70"/>
      <c r="N2049" s="70"/>
      <c r="O2049" s="66"/>
      <c r="P2049" s="66"/>
      <c r="Q2049" s="74"/>
      <c r="R2049" s="75"/>
      <c r="S2049" s="66"/>
      <c r="T2049" s="10"/>
      <c r="U2049" s="74"/>
      <c r="V2049" s="74"/>
      <c r="W2049" s="70"/>
      <c r="X2049" s="66"/>
      <c r="Y2049" s="66"/>
      <c r="Z2049" s="67"/>
      <c r="AA2049" s="68"/>
      <c r="AB2049" s="11"/>
      <c r="AC2049" s="3"/>
      <c r="AD2049" s="1"/>
      <c r="AE2049" s="11"/>
      <c r="AF2049" s="5"/>
      <c r="AG2049" s="1"/>
      <c r="AH2049" s="1"/>
      <c r="AI2049" s="1"/>
      <c r="AJ2049" s="1"/>
      <c r="AK2049" s="10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5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5"/>
      <c r="HA2049" s="5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  <c r="IG2049" s="1"/>
      <c r="IH2049" s="1"/>
      <c r="II2049" s="1"/>
      <c r="IJ2049" s="1"/>
      <c r="IK2049" s="1"/>
      <c r="IL2049" s="1"/>
      <c r="IM2049" s="1"/>
      <c r="IN2049" s="1"/>
      <c r="IO2049" s="1"/>
      <c r="IP2049" s="1"/>
      <c r="IQ2049" s="1"/>
      <c r="IR2049" s="1"/>
      <c r="IS2049" s="1"/>
      <c r="IT2049" s="1"/>
      <c r="IU2049" s="1"/>
      <c r="IV2049" s="1"/>
      <c r="IW2049" s="1"/>
      <c r="IX2049" s="1"/>
      <c r="IY2049" s="1"/>
      <c r="IZ2049" s="1"/>
      <c r="JA2049" s="1"/>
      <c r="JB2049" s="1"/>
      <c r="JC2049" s="1"/>
      <c r="JD2049" s="1"/>
      <c r="JE2049" s="1"/>
      <c r="JF2049" s="1"/>
      <c r="JG2049" s="1"/>
      <c r="JH2049" s="1"/>
      <c r="JI2049" s="1"/>
      <c r="JJ2049" s="1"/>
      <c r="JK2049" s="1"/>
      <c r="JL2049" s="1"/>
      <c r="JM2049" s="1"/>
      <c r="JN2049" s="1"/>
      <c r="JO2049" s="1"/>
      <c r="JP2049" s="1"/>
      <c r="JQ2049" s="1"/>
      <c r="JR2049" s="1"/>
      <c r="JS2049" s="1"/>
      <c r="JT2049" s="1"/>
      <c r="JU2049" s="1"/>
      <c r="JV2049" s="1"/>
      <c r="JW2049" s="1"/>
      <c r="JX2049" s="1"/>
      <c r="JY2049" s="3"/>
      <c r="JZ2049" s="1"/>
      <c r="KA2049" s="1"/>
      <c r="KB2049" s="1"/>
      <c r="KC2049" s="1"/>
      <c r="KD2049" s="1"/>
      <c r="KE2049" s="1"/>
    </row>
    <row r="2050" spans="1:291" x14ac:dyDescent="0.2">
      <c r="A2050" s="196"/>
      <c r="B2050" s="66"/>
      <c r="C2050" s="66"/>
      <c r="D2050" s="77"/>
      <c r="E2050" s="67"/>
      <c r="F2050" s="11"/>
      <c r="G2050" s="73"/>
      <c r="H2050" s="11"/>
      <c r="I2050" s="11"/>
      <c r="J2050" s="1"/>
      <c r="K2050" s="1"/>
      <c r="L2050" s="66"/>
      <c r="M2050" s="70"/>
      <c r="N2050" s="70"/>
      <c r="O2050" s="66"/>
      <c r="P2050" s="66"/>
      <c r="Q2050" s="74"/>
      <c r="R2050" s="75"/>
      <c r="S2050" s="66"/>
      <c r="T2050" s="10"/>
      <c r="U2050" s="74"/>
      <c r="V2050" s="74"/>
      <c r="W2050" s="70"/>
      <c r="X2050" s="66"/>
      <c r="Y2050" s="66"/>
      <c r="Z2050" s="67"/>
      <c r="AA2050" s="68"/>
      <c r="AB2050" s="11"/>
      <c r="AC2050" s="3"/>
      <c r="AD2050" s="1"/>
      <c r="AE2050" s="11"/>
      <c r="AF2050" s="5"/>
      <c r="AG2050" s="1"/>
      <c r="AH2050" s="1"/>
      <c r="AI2050" s="1"/>
      <c r="AJ2050" s="1"/>
      <c r="AK2050" s="10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5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5"/>
      <c r="HA2050" s="5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  <c r="IC2050" s="1"/>
      <c r="ID2050" s="1"/>
      <c r="IE2050" s="1"/>
      <c r="IF2050" s="1"/>
      <c r="IG2050" s="1"/>
      <c r="IH2050" s="1"/>
      <c r="II2050" s="1"/>
      <c r="IJ2050" s="1"/>
      <c r="IK2050" s="1"/>
      <c r="IL2050" s="1"/>
      <c r="IM2050" s="1"/>
      <c r="IN2050" s="1"/>
      <c r="IO2050" s="1"/>
      <c r="IP2050" s="1"/>
      <c r="IQ2050" s="1"/>
      <c r="IR2050" s="1"/>
      <c r="IS2050" s="1"/>
      <c r="IT2050" s="1"/>
      <c r="IU2050" s="1"/>
      <c r="IV2050" s="1"/>
      <c r="IW2050" s="1"/>
      <c r="IX2050" s="1"/>
      <c r="IY2050" s="1"/>
      <c r="IZ2050" s="1"/>
      <c r="JA2050" s="1"/>
      <c r="JB2050" s="1"/>
      <c r="JC2050" s="1"/>
      <c r="JD2050" s="1"/>
      <c r="JE2050" s="1"/>
      <c r="JF2050" s="1"/>
      <c r="JG2050" s="1"/>
      <c r="JH2050" s="1"/>
      <c r="JI2050" s="1"/>
      <c r="JJ2050" s="1"/>
      <c r="JK2050" s="1"/>
      <c r="JL2050" s="1"/>
      <c r="JM2050" s="1"/>
      <c r="JN2050" s="1"/>
      <c r="JO2050" s="1"/>
      <c r="JP2050" s="1"/>
      <c r="JQ2050" s="1"/>
      <c r="JR2050" s="1"/>
      <c r="JS2050" s="1"/>
      <c r="JT2050" s="1"/>
      <c r="JU2050" s="1"/>
      <c r="JV2050" s="1"/>
      <c r="JW2050" s="1"/>
      <c r="JX2050" s="1"/>
      <c r="JY2050" s="3"/>
      <c r="JZ2050" s="1"/>
      <c r="KA2050" s="1"/>
      <c r="KB2050" s="1"/>
      <c r="KC2050" s="1"/>
      <c r="KD2050" s="1"/>
      <c r="KE2050" s="1"/>
    </row>
    <row r="2051" spans="1:291" x14ac:dyDescent="0.2">
      <c r="A2051" s="196"/>
      <c r="B2051" s="66"/>
      <c r="C2051" s="66"/>
      <c r="D2051" s="77"/>
      <c r="E2051" s="67"/>
      <c r="F2051" s="11"/>
      <c r="G2051" s="73"/>
      <c r="H2051" s="11"/>
      <c r="I2051" s="11"/>
      <c r="J2051" s="1"/>
      <c r="K2051" s="1"/>
      <c r="L2051" s="66"/>
      <c r="M2051" s="70"/>
      <c r="N2051" s="70"/>
      <c r="O2051" s="66"/>
      <c r="P2051" s="66"/>
      <c r="Q2051" s="74"/>
      <c r="R2051" s="75"/>
      <c r="S2051" s="66"/>
      <c r="T2051" s="10"/>
      <c r="U2051" s="74"/>
      <c r="V2051" s="74"/>
      <c r="W2051" s="70"/>
      <c r="X2051" s="66"/>
      <c r="Y2051" s="66"/>
      <c r="Z2051" s="67"/>
      <c r="AA2051" s="68"/>
      <c r="AB2051" s="11"/>
      <c r="AC2051" s="3"/>
      <c r="AD2051" s="1"/>
      <c r="AE2051" s="11"/>
      <c r="AF2051" s="5"/>
      <c r="AG2051" s="1"/>
      <c r="AH2051" s="1"/>
      <c r="AI2051" s="1"/>
      <c r="AJ2051" s="1"/>
      <c r="AK2051" s="10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5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5"/>
      <c r="HA2051" s="5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1"/>
      <c r="HY2051" s="1"/>
      <c r="HZ2051" s="1"/>
      <c r="IA2051" s="1"/>
      <c r="IB2051" s="1"/>
      <c r="IC2051" s="1"/>
      <c r="ID2051" s="1"/>
      <c r="IE2051" s="1"/>
      <c r="IF2051" s="1"/>
      <c r="IG2051" s="1"/>
      <c r="IH2051" s="1"/>
      <c r="II2051" s="1"/>
      <c r="IJ2051" s="1"/>
      <c r="IK2051" s="1"/>
      <c r="IL2051" s="1"/>
      <c r="IM2051" s="1"/>
      <c r="IN2051" s="1"/>
      <c r="IO2051" s="1"/>
      <c r="IP2051" s="1"/>
      <c r="IQ2051" s="1"/>
      <c r="IR2051" s="1"/>
      <c r="IS2051" s="1"/>
      <c r="IT2051" s="1"/>
      <c r="IU2051" s="1"/>
      <c r="IV2051" s="1"/>
      <c r="IW2051" s="1"/>
      <c r="IX2051" s="1"/>
      <c r="IY2051" s="1"/>
      <c r="IZ2051" s="1"/>
      <c r="JA2051" s="1"/>
      <c r="JB2051" s="1"/>
      <c r="JC2051" s="1"/>
      <c r="JD2051" s="1"/>
      <c r="JE2051" s="1"/>
      <c r="JF2051" s="1"/>
      <c r="JG2051" s="1"/>
      <c r="JH2051" s="1"/>
      <c r="JI2051" s="1"/>
      <c r="JJ2051" s="1"/>
      <c r="JK2051" s="1"/>
      <c r="JL2051" s="1"/>
      <c r="JM2051" s="1"/>
      <c r="JN2051" s="1"/>
      <c r="JO2051" s="1"/>
      <c r="JP2051" s="1"/>
      <c r="JQ2051" s="1"/>
      <c r="JR2051" s="1"/>
      <c r="JS2051" s="1"/>
      <c r="JT2051" s="1"/>
      <c r="JU2051" s="1"/>
      <c r="JV2051" s="1"/>
      <c r="JW2051" s="1"/>
      <c r="JX2051" s="1"/>
      <c r="JY2051" s="3"/>
      <c r="JZ2051" s="1"/>
      <c r="KA2051" s="1"/>
      <c r="KB2051" s="1"/>
      <c r="KC2051" s="1"/>
      <c r="KD2051" s="1"/>
      <c r="KE2051" s="1"/>
    </row>
    <row r="2052" spans="1:291" x14ac:dyDescent="0.2">
      <c r="A2052" s="196"/>
      <c r="B2052" s="66"/>
      <c r="C2052" s="66"/>
      <c r="D2052" s="77"/>
      <c r="E2052" s="67"/>
      <c r="F2052" s="11"/>
      <c r="G2052" s="73"/>
      <c r="H2052" s="11"/>
      <c r="I2052" s="11"/>
      <c r="J2052" s="1"/>
      <c r="K2052" s="1"/>
      <c r="L2052" s="66"/>
      <c r="M2052" s="70"/>
      <c r="N2052" s="70"/>
      <c r="O2052" s="66"/>
      <c r="P2052" s="66"/>
      <c r="Q2052" s="74"/>
      <c r="R2052" s="75"/>
      <c r="S2052" s="66"/>
      <c r="T2052" s="10"/>
      <c r="U2052" s="74"/>
      <c r="V2052" s="74"/>
      <c r="W2052" s="70"/>
      <c r="X2052" s="66"/>
      <c r="Y2052" s="66"/>
      <c r="Z2052" s="67"/>
      <c r="AA2052" s="68"/>
      <c r="AB2052" s="11"/>
      <c r="AC2052" s="3"/>
      <c r="AD2052" s="1"/>
      <c r="AE2052" s="11"/>
      <c r="AF2052" s="5"/>
      <c r="AG2052" s="1"/>
      <c r="AH2052" s="1"/>
      <c r="AI2052" s="1"/>
      <c r="AJ2052" s="1"/>
      <c r="AK2052" s="10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5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5"/>
      <c r="HA2052" s="5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  <c r="HX2052" s="1"/>
      <c r="HY2052" s="1"/>
      <c r="HZ2052" s="1"/>
      <c r="IA2052" s="1"/>
      <c r="IB2052" s="1"/>
      <c r="IC2052" s="1"/>
      <c r="ID2052" s="1"/>
      <c r="IE2052" s="1"/>
      <c r="IF2052" s="1"/>
      <c r="IG2052" s="1"/>
      <c r="IH2052" s="1"/>
      <c r="II2052" s="1"/>
      <c r="IJ2052" s="1"/>
      <c r="IK2052" s="1"/>
      <c r="IL2052" s="1"/>
      <c r="IM2052" s="1"/>
      <c r="IN2052" s="1"/>
      <c r="IO2052" s="1"/>
      <c r="IP2052" s="1"/>
      <c r="IQ2052" s="1"/>
      <c r="IR2052" s="1"/>
      <c r="IS2052" s="1"/>
      <c r="IT2052" s="1"/>
      <c r="IU2052" s="1"/>
      <c r="IV2052" s="1"/>
      <c r="IW2052" s="1"/>
      <c r="IX2052" s="1"/>
      <c r="IY2052" s="1"/>
      <c r="IZ2052" s="1"/>
      <c r="JA2052" s="1"/>
      <c r="JB2052" s="1"/>
      <c r="JC2052" s="1"/>
      <c r="JD2052" s="1"/>
      <c r="JE2052" s="1"/>
      <c r="JF2052" s="1"/>
      <c r="JG2052" s="1"/>
      <c r="JH2052" s="1"/>
      <c r="JI2052" s="1"/>
      <c r="JJ2052" s="1"/>
      <c r="JK2052" s="1"/>
      <c r="JL2052" s="1"/>
      <c r="JM2052" s="1"/>
      <c r="JN2052" s="1"/>
      <c r="JO2052" s="1"/>
      <c r="JP2052" s="1"/>
      <c r="JQ2052" s="1"/>
      <c r="JR2052" s="1"/>
      <c r="JS2052" s="1"/>
      <c r="JT2052" s="1"/>
      <c r="JU2052" s="1"/>
      <c r="JV2052" s="1"/>
      <c r="JW2052" s="1"/>
      <c r="JX2052" s="1"/>
      <c r="JY2052" s="3"/>
      <c r="JZ2052" s="1"/>
      <c r="KA2052" s="1"/>
      <c r="KB2052" s="1"/>
      <c r="KC2052" s="1"/>
      <c r="KD2052" s="1"/>
      <c r="KE2052" s="1"/>
    </row>
    <row r="2053" spans="1:291" x14ac:dyDescent="0.2">
      <c r="A2053" s="196"/>
      <c r="B2053" s="66"/>
      <c r="C2053" s="66"/>
      <c r="D2053" s="77"/>
      <c r="E2053" s="67"/>
      <c r="F2053" s="11"/>
      <c r="G2053" s="73"/>
      <c r="H2053" s="11"/>
      <c r="I2053" s="11"/>
      <c r="J2053" s="1"/>
      <c r="K2053" s="1"/>
      <c r="L2053" s="66"/>
      <c r="M2053" s="70"/>
      <c r="N2053" s="70"/>
      <c r="O2053" s="66"/>
      <c r="P2053" s="66"/>
      <c r="Q2053" s="74"/>
      <c r="R2053" s="75"/>
      <c r="S2053" s="66"/>
      <c r="T2053" s="10"/>
      <c r="U2053" s="74"/>
      <c r="V2053" s="74"/>
      <c r="W2053" s="70"/>
      <c r="X2053" s="66"/>
      <c r="Y2053" s="66"/>
      <c r="Z2053" s="67"/>
      <c r="AA2053" s="68"/>
      <c r="AB2053" s="11"/>
      <c r="AC2053" s="3"/>
      <c r="AD2053" s="1"/>
      <c r="AE2053" s="11"/>
      <c r="AF2053" s="5"/>
      <c r="AG2053" s="1"/>
      <c r="AH2053" s="1"/>
      <c r="AI2053" s="1"/>
      <c r="AJ2053" s="1"/>
      <c r="AK2053" s="10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5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5"/>
      <c r="HA2053" s="5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  <c r="IR2053" s="1"/>
      <c r="IS2053" s="1"/>
      <c r="IT2053" s="1"/>
      <c r="IU2053" s="1"/>
      <c r="IV2053" s="1"/>
      <c r="IW2053" s="1"/>
      <c r="IX2053" s="1"/>
      <c r="IY2053" s="1"/>
      <c r="IZ2053" s="1"/>
      <c r="JA2053" s="1"/>
      <c r="JB2053" s="1"/>
      <c r="JC2053" s="1"/>
      <c r="JD2053" s="1"/>
      <c r="JE2053" s="1"/>
      <c r="JF2053" s="1"/>
      <c r="JG2053" s="1"/>
      <c r="JH2053" s="1"/>
      <c r="JI2053" s="1"/>
      <c r="JJ2053" s="1"/>
      <c r="JK2053" s="1"/>
      <c r="JL2053" s="1"/>
      <c r="JM2053" s="1"/>
      <c r="JN2053" s="1"/>
      <c r="JO2053" s="1"/>
      <c r="JP2053" s="1"/>
      <c r="JQ2053" s="1"/>
      <c r="JR2053" s="1"/>
      <c r="JS2053" s="1"/>
      <c r="JT2053" s="1"/>
      <c r="JU2053" s="1"/>
      <c r="JV2053" s="1"/>
      <c r="JW2053" s="1"/>
      <c r="JX2053" s="1"/>
      <c r="JY2053" s="3"/>
      <c r="JZ2053" s="1"/>
      <c r="KA2053" s="1"/>
      <c r="KB2053" s="1"/>
      <c r="KC2053" s="1"/>
      <c r="KD2053" s="1"/>
      <c r="KE2053" s="1"/>
    </row>
    <row r="2054" spans="1:291" x14ac:dyDescent="0.2">
      <c r="A2054" s="196"/>
      <c r="B2054" s="66"/>
      <c r="C2054" s="66"/>
      <c r="D2054" s="77"/>
      <c r="E2054" s="67"/>
      <c r="F2054" s="11"/>
      <c r="G2054" s="73"/>
      <c r="H2054" s="11"/>
      <c r="I2054" s="11"/>
      <c r="J2054" s="1"/>
      <c r="K2054" s="1"/>
      <c r="L2054" s="66"/>
      <c r="M2054" s="70"/>
      <c r="N2054" s="70"/>
      <c r="O2054" s="66"/>
      <c r="P2054" s="66"/>
      <c r="Q2054" s="74"/>
      <c r="R2054" s="75"/>
      <c r="S2054" s="66"/>
      <c r="T2054" s="10"/>
      <c r="U2054" s="74"/>
      <c r="V2054" s="74"/>
      <c r="W2054" s="70"/>
      <c r="X2054" s="66"/>
      <c r="Y2054" s="66"/>
      <c r="Z2054" s="67"/>
      <c r="AA2054" s="68"/>
      <c r="AB2054" s="11"/>
      <c r="AC2054" s="3"/>
      <c r="AD2054" s="1"/>
      <c r="AE2054" s="11"/>
      <c r="AF2054" s="5"/>
      <c r="AG2054" s="1"/>
      <c r="AH2054" s="1"/>
      <c r="AI2054" s="1"/>
      <c r="AJ2054" s="1"/>
      <c r="AK2054" s="10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5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5"/>
      <c r="HA2054" s="5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  <c r="IT2054" s="1"/>
      <c r="IU2054" s="1"/>
      <c r="IV2054" s="1"/>
      <c r="IW2054" s="1"/>
      <c r="IX2054" s="1"/>
      <c r="IY2054" s="1"/>
      <c r="IZ2054" s="1"/>
      <c r="JA2054" s="1"/>
      <c r="JB2054" s="1"/>
      <c r="JC2054" s="1"/>
      <c r="JD2054" s="1"/>
      <c r="JE2054" s="1"/>
      <c r="JF2054" s="1"/>
      <c r="JG2054" s="1"/>
      <c r="JH2054" s="1"/>
      <c r="JI2054" s="1"/>
      <c r="JJ2054" s="1"/>
      <c r="JK2054" s="1"/>
      <c r="JL2054" s="1"/>
      <c r="JM2054" s="1"/>
      <c r="JN2054" s="1"/>
      <c r="JO2054" s="1"/>
      <c r="JP2054" s="1"/>
      <c r="JQ2054" s="1"/>
      <c r="JR2054" s="1"/>
      <c r="JS2054" s="1"/>
      <c r="JT2054" s="1"/>
      <c r="JU2054" s="1"/>
      <c r="JV2054" s="1"/>
      <c r="JW2054" s="1"/>
      <c r="JX2054" s="1"/>
      <c r="JY2054" s="3"/>
      <c r="JZ2054" s="1"/>
      <c r="KA2054" s="1"/>
      <c r="KB2054" s="1"/>
      <c r="KC2054" s="1"/>
      <c r="KD2054" s="1"/>
      <c r="KE2054" s="1"/>
    </row>
    <row r="2055" spans="1:291" x14ac:dyDescent="0.2">
      <c r="A2055" s="196"/>
      <c r="B2055" s="66"/>
      <c r="C2055" s="66"/>
      <c r="D2055" s="77"/>
      <c r="E2055" s="67"/>
      <c r="F2055" s="11"/>
      <c r="G2055" s="73"/>
      <c r="H2055" s="11"/>
      <c r="I2055" s="11"/>
      <c r="J2055" s="1"/>
      <c r="K2055" s="1"/>
      <c r="L2055" s="66"/>
      <c r="M2055" s="70"/>
      <c r="N2055" s="70"/>
      <c r="O2055" s="66"/>
      <c r="P2055" s="66"/>
      <c r="Q2055" s="74"/>
      <c r="R2055" s="75"/>
      <c r="S2055" s="66"/>
      <c r="T2055" s="10"/>
      <c r="U2055" s="74"/>
      <c r="V2055" s="74"/>
      <c r="W2055" s="70"/>
      <c r="X2055" s="66"/>
      <c r="Y2055" s="66"/>
      <c r="Z2055" s="67"/>
      <c r="AA2055" s="68"/>
      <c r="AB2055" s="11"/>
      <c r="AC2055" s="3"/>
      <c r="AD2055" s="1"/>
      <c r="AE2055" s="11"/>
      <c r="AF2055" s="5"/>
      <c r="AG2055" s="1"/>
      <c r="AH2055" s="1"/>
      <c r="AI2055" s="1"/>
      <c r="AJ2055" s="1"/>
      <c r="AK2055" s="10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5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5"/>
      <c r="HA2055" s="5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  <c r="IT2055" s="1"/>
      <c r="IU2055" s="1"/>
      <c r="IV2055" s="1"/>
      <c r="IW2055" s="1"/>
      <c r="IX2055" s="1"/>
      <c r="IY2055" s="1"/>
      <c r="IZ2055" s="1"/>
      <c r="JA2055" s="1"/>
      <c r="JB2055" s="1"/>
      <c r="JC2055" s="1"/>
      <c r="JD2055" s="1"/>
      <c r="JE2055" s="1"/>
      <c r="JF2055" s="1"/>
      <c r="JG2055" s="1"/>
      <c r="JH2055" s="1"/>
      <c r="JI2055" s="1"/>
      <c r="JJ2055" s="1"/>
      <c r="JK2055" s="1"/>
      <c r="JL2055" s="1"/>
      <c r="JM2055" s="1"/>
      <c r="JN2055" s="1"/>
      <c r="JO2055" s="1"/>
      <c r="JP2055" s="1"/>
      <c r="JQ2055" s="1"/>
      <c r="JR2055" s="1"/>
      <c r="JS2055" s="1"/>
      <c r="JT2055" s="1"/>
      <c r="JU2055" s="1"/>
      <c r="JV2055" s="1"/>
      <c r="JW2055" s="1"/>
      <c r="JX2055" s="1"/>
      <c r="JY2055" s="3"/>
      <c r="JZ2055" s="1"/>
      <c r="KA2055" s="1"/>
      <c r="KB2055" s="1"/>
      <c r="KC2055" s="1"/>
      <c r="KD2055" s="1"/>
      <c r="KE2055" s="1"/>
    </row>
    <row r="2056" spans="1:291" x14ac:dyDescent="0.2">
      <c r="A2056" s="196"/>
      <c r="B2056" s="66"/>
      <c r="C2056" s="66"/>
      <c r="D2056" s="77"/>
      <c r="E2056" s="67"/>
      <c r="F2056" s="11"/>
      <c r="G2056" s="73"/>
      <c r="H2056" s="11"/>
      <c r="I2056" s="11"/>
      <c r="J2056" s="1"/>
      <c r="K2056" s="1"/>
      <c r="L2056" s="66"/>
      <c r="M2056" s="70"/>
      <c r="N2056" s="70"/>
      <c r="O2056" s="66"/>
      <c r="P2056" s="66"/>
      <c r="Q2056" s="74"/>
      <c r="R2056" s="75"/>
      <c r="S2056" s="66"/>
      <c r="T2056" s="10"/>
      <c r="U2056" s="74"/>
      <c r="V2056" s="74"/>
      <c r="W2056" s="70"/>
      <c r="X2056" s="66"/>
      <c r="Y2056" s="66"/>
      <c r="Z2056" s="67"/>
      <c r="AA2056" s="68"/>
      <c r="AB2056" s="11"/>
      <c r="AC2056" s="3"/>
      <c r="AD2056" s="1"/>
      <c r="AE2056" s="11"/>
      <c r="AF2056" s="5"/>
      <c r="AG2056" s="1"/>
      <c r="AH2056" s="1"/>
      <c r="AI2056" s="1"/>
      <c r="AJ2056" s="1"/>
      <c r="AK2056" s="10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5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5"/>
      <c r="HA2056" s="5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  <c r="IR2056" s="1"/>
      <c r="IS2056" s="1"/>
      <c r="IT2056" s="1"/>
      <c r="IU2056" s="1"/>
      <c r="IV2056" s="1"/>
      <c r="IW2056" s="1"/>
      <c r="IX2056" s="1"/>
      <c r="IY2056" s="1"/>
      <c r="IZ2056" s="1"/>
      <c r="JA2056" s="1"/>
      <c r="JB2056" s="1"/>
      <c r="JC2056" s="1"/>
      <c r="JD2056" s="1"/>
      <c r="JE2056" s="1"/>
      <c r="JF2056" s="1"/>
      <c r="JG2056" s="1"/>
      <c r="JH2056" s="1"/>
      <c r="JI2056" s="1"/>
      <c r="JJ2056" s="1"/>
      <c r="JK2056" s="1"/>
      <c r="JL2056" s="1"/>
      <c r="JM2056" s="1"/>
      <c r="JN2056" s="1"/>
      <c r="JO2056" s="1"/>
      <c r="JP2056" s="1"/>
      <c r="JQ2056" s="1"/>
      <c r="JR2056" s="1"/>
      <c r="JS2056" s="1"/>
      <c r="JT2056" s="1"/>
      <c r="JU2056" s="1"/>
      <c r="JV2056" s="1"/>
      <c r="JW2056" s="1"/>
      <c r="JX2056" s="1"/>
      <c r="JY2056" s="3"/>
      <c r="JZ2056" s="1"/>
      <c r="KA2056" s="1"/>
      <c r="KB2056" s="1"/>
      <c r="KC2056" s="1"/>
      <c r="KD2056" s="1"/>
      <c r="KE2056" s="1"/>
    </row>
    <row r="2057" spans="1:291" x14ac:dyDescent="0.2">
      <c r="A2057" s="196"/>
      <c r="B2057" s="66"/>
      <c r="C2057" s="66"/>
      <c r="D2057" s="77"/>
      <c r="E2057" s="67"/>
      <c r="F2057" s="11"/>
      <c r="G2057" s="73"/>
      <c r="H2057" s="11"/>
      <c r="I2057" s="11"/>
      <c r="J2057" s="1"/>
      <c r="K2057" s="1"/>
      <c r="L2057" s="66"/>
      <c r="M2057" s="70"/>
      <c r="N2057" s="70"/>
      <c r="O2057" s="66"/>
      <c r="P2057" s="66"/>
      <c r="Q2057" s="74"/>
      <c r="R2057" s="75"/>
      <c r="S2057" s="66"/>
      <c r="T2057" s="10"/>
      <c r="U2057" s="74"/>
      <c r="V2057" s="74"/>
      <c r="W2057" s="70"/>
      <c r="X2057" s="66"/>
      <c r="Y2057" s="66"/>
      <c r="Z2057" s="67"/>
      <c r="AA2057" s="68"/>
      <c r="AB2057" s="11"/>
      <c r="AC2057" s="3"/>
      <c r="AD2057" s="1"/>
      <c r="AE2057" s="11"/>
      <c r="AF2057" s="5"/>
      <c r="AG2057" s="1"/>
      <c r="AH2057" s="1"/>
      <c r="AI2057" s="1"/>
      <c r="AJ2057" s="1"/>
      <c r="AK2057" s="10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5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5"/>
      <c r="HA2057" s="5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  <c r="IR2057" s="1"/>
      <c r="IS2057" s="1"/>
      <c r="IT2057" s="1"/>
      <c r="IU2057" s="1"/>
      <c r="IV2057" s="1"/>
      <c r="IW2057" s="1"/>
      <c r="IX2057" s="1"/>
      <c r="IY2057" s="1"/>
      <c r="IZ2057" s="1"/>
      <c r="JA2057" s="1"/>
      <c r="JB2057" s="1"/>
      <c r="JC2057" s="1"/>
      <c r="JD2057" s="1"/>
      <c r="JE2057" s="1"/>
      <c r="JF2057" s="1"/>
      <c r="JG2057" s="1"/>
      <c r="JH2057" s="1"/>
      <c r="JI2057" s="1"/>
      <c r="JJ2057" s="1"/>
      <c r="JK2057" s="1"/>
      <c r="JL2057" s="1"/>
      <c r="JM2057" s="1"/>
      <c r="JN2057" s="1"/>
      <c r="JO2057" s="1"/>
      <c r="JP2057" s="1"/>
      <c r="JQ2057" s="1"/>
      <c r="JR2057" s="1"/>
      <c r="JS2057" s="1"/>
      <c r="JT2057" s="1"/>
      <c r="JU2057" s="1"/>
      <c r="JV2057" s="1"/>
      <c r="JW2057" s="1"/>
      <c r="JX2057" s="1"/>
      <c r="JY2057" s="3"/>
      <c r="JZ2057" s="1"/>
      <c r="KA2057" s="1"/>
      <c r="KB2057" s="1"/>
      <c r="KC2057" s="1"/>
      <c r="KD2057" s="1"/>
      <c r="KE2057" s="1"/>
    </row>
    <row r="2058" spans="1:291" x14ac:dyDescent="0.2">
      <c r="A2058" s="196"/>
      <c r="B2058" s="66"/>
      <c r="C2058" s="66"/>
      <c r="D2058" s="77"/>
      <c r="E2058" s="67"/>
      <c r="F2058" s="11"/>
      <c r="G2058" s="73"/>
      <c r="H2058" s="11"/>
      <c r="I2058" s="11"/>
      <c r="J2058" s="1"/>
      <c r="K2058" s="1"/>
      <c r="L2058" s="66"/>
      <c r="M2058" s="70"/>
      <c r="N2058" s="70"/>
      <c r="O2058" s="66"/>
      <c r="P2058" s="66"/>
      <c r="Q2058" s="74"/>
      <c r="R2058" s="75"/>
      <c r="S2058" s="66"/>
      <c r="T2058" s="10"/>
      <c r="U2058" s="74"/>
      <c r="V2058" s="74"/>
      <c r="W2058" s="70"/>
      <c r="X2058" s="66"/>
      <c r="Y2058" s="66"/>
      <c r="Z2058" s="67"/>
      <c r="AA2058" s="68"/>
      <c r="AB2058" s="11"/>
      <c r="AC2058" s="3"/>
      <c r="AD2058" s="1"/>
      <c r="AE2058" s="11"/>
      <c r="AF2058" s="5"/>
      <c r="AG2058" s="1"/>
      <c r="AH2058" s="1"/>
      <c r="AI2058" s="1"/>
      <c r="AJ2058" s="1"/>
      <c r="AK2058" s="10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5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5"/>
      <c r="HA2058" s="5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  <c r="IG2058" s="1"/>
      <c r="IH2058" s="1"/>
      <c r="II2058" s="1"/>
      <c r="IJ2058" s="1"/>
      <c r="IK2058" s="1"/>
      <c r="IL2058" s="1"/>
      <c r="IM2058" s="1"/>
      <c r="IN2058" s="1"/>
      <c r="IO2058" s="1"/>
      <c r="IP2058" s="1"/>
      <c r="IQ2058" s="1"/>
      <c r="IR2058" s="1"/>
      <c r="IS2058" s="1"/>
      <c r="IT2058" s="1"/>
      <c r="IU2058" s="1"/>
      <c r="IV2058" s="1"/>
      <c r="IW2058" s="1"/>
      <c r="IX2058" s="1"/>
      <c r="IY2058" s="1"/>
      <c r="IZ2058" s="1"/>
      <c r="JA2058" s="1"/>
      <c r="JB2058" s="1"/>
      <c r="JC2058" s="1"/>
      <c r="JD2058" s="1"/>
      <c r="JE2058" s="1"/>
      <c r="JF2058" s="1"/>
      <c r="JG2058" s="1"/>
      <c r="JH2058" s="1"/>
      <c r="JI2058" s="1"/>
      <c r="JJ2058" s="1"/>
      <c r="JK2058" s="1"/>
      <c r="JL2058" s="1"/>
      <c r="JM2058" s="1"/>
      <c r="JN2058" s="1"/>
      <c r="JO2058" s="1"/>
      <c r="JP2058" s="1"/>
      <c r="JQ2058" s="1"/>
      <c r="JR2058" s="1"/>
      <c r="JS2058" s="1"/>
      <c r="JT2058" s="1"/>
      <c r="JU2058" s="1"/>
      <c r="JV2058" s="1"/>
      <c r="JW2058" s="1"/>
      <c r="JX2058" s="1"/>
      <c r="JY2058" s="3"/>
      <c r="JZ2058" s="1"/>
      <c r="KA2058" s="1"/>
      <c r="KB2058" s="1"/>
      <c r="KC2058" s="1"/>
      <c r="KD2058" s="1"/>
      <c r="KE2058" s="1"/>
    </row>
    <row r="2059" spans="1:291" x14ac:dyDescent="0.2">
      <c r="A2059" s="196"/>
      <c r="B2059" s="66"/>
      <c r="C2059" s="66"/>
      <c r="D2059" s="77"/>
      <c r="E2059" s="67"/>
      <c r="F2059" s="11"/>
      <c r="G2059" s="73"/>
      <c r="H2059" s="11"/>
      <c r="I2059" s="11"/>
      <c r="J2059" s="1"/>
      <c r="K2059" s="1"/>
      <c r="L2059" s="66"/>
      <c r="M2059" s="70"/>
      <c r="N2059" s="70"/>
      <c r="O2059" s="66"/>
      <c r="P2059" s="66"/>
      <c r="Q2059" s="74"/>
      <c r="R2059" s="75"/>
      <c r="S2059" s="66"/>
      <c r="T2059" s="10"/>
      <c r="U2059" s="74"/>
      <c r="V2059" s="74"/>
      <c r="W2059" s="70"/>
      <c r="X2059" s="66"/>
      <c r="Y2059" s="66"/>
      <c r="Z2059" s="67"/>
      <c r="AA2059" s="68"/>
      <c r="AB2059" s="11"/>
      <c r="AC2059" s="3"/>
      <c r="AD2059" s="1"/>
      <c r="AE2059" s="11"/>
      <c r="AF2059" s="5"/>
      <c r="AG2059" s="1"/>
      <c r="AH2059" s="1"/>
      <c r="AI2059" s="1"/>
      <c r="AJ2059" s="1"/>
      <c r="AK2059" s="10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5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5"/>
      <c r="HA2059" s="5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  <c r="IT2059" s="1"/>
      <c r="IU2059" s="1"/>
      <c r="IV2059" s="1"/>
      <c r="IW2059" s="1"/>
      <c r="IX2059" s="1"/>
      <c r="IY2059" s="1"/>
      <c r="IZ2059" s="1"/>
      <c r="JA2059" s="1"/>
      <c r="JB2059" s="1"/>
      <c r="JC2059" s="1"/>
      <c r="JD2059" s="1"/>
      <c r="JE2059" s="1"/>
      <c r="JF2059" s="1"/>
      <c r="JG2059" s="1"/>
      <c r="JH2059" s="1"/>
      <c r="JI2059" s="1"/>
      <c r="JJ2059" s="1"/>
      <c r="JK2059" s="1"/>
      <c r="JL2059" s="1"/>
      <c r="JM2059" s="1"/>
      <c r="JN2059" s="1"/>
      <c r="JO2059" s="1"/>
      <c r="JP2059" s="1"/>
      <c r="JQ2059" s="1"/>
      <c r="JR2059" s="1"/>
      <c r="JS2059" s="1"/>
      <c r="JT2059" s="1"/>
      <c r="JU2059" s="1"/>
      <c r="JV2059" s="1"/>
      <c r="JW2059" s="1"/>
      <c r="JX2059" s="1"/>
      <c r="JY2059" s="3"/>
      <c r="JZ2059" s="1"/>
      <c r="KA2059" s="1"/>
      <c r="KB2059" s="1"/>
      <c r="KC2059" s="1"/>
      <c r="KD2059" s="1"/>
      <c r="KE2059" s="1"/>
    </row>
    <row r="2060" spans="1:291" x14ac:dyDescent="0.2">
      <c r="A2060" s="196"/>
      <c r="B2060" s="66"/>
      <c r="C2060" s="66"/>
      <c r="D2060" s="77"/>
      <c r="E2060" s="67"/>
      <c r="F2060" s="11"/>
      <c r="G2060" s="73"/>
      <c r="H2060" s="11"/>
      <c r="I2060" s="11"/>
      <c r="J2060" s="1"/>
      <c r="K2060" s="1"/>
      <c r="L2060" s="66"/>
      <c r="M2060" s="70"/>
      <c r="N2060" s="70"/>
      <c r="O2060" s="66"/>
      <c r="P2060" s="66"/>
      <c r="Q2060" s="74"/>
      <c r="R2060" s="75"/>
      <c r="S2060" s="66"/>
      <c r="T2060" s="10"/>
      <c r="U2060" s="74"/>
      <c r="V2060" s="74"/>
      <c r="W2060" s="70"/>
      <c r="X2060" s="66"/>
      <c r="Y2060" s="66"/>
      <c r="Z2060" s="67"/>
      <c r="AA2060" s="68"/>
      <c r="AB2060" s="11"/>
      <c r="AC2060" s="3"/>
      <c r="AD2060" s="1"/>
      <c r="AE2060" s="11"/>
      <c r="AF2060" s="5"/>
      <c r="AG2060" s="1"/>
      <c r="AH2060" s="1"/>
      <c r="AI2060" s="1"/>
      <c r="AJ2060" s="1"/>
      <c r="AK2060" s="10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5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5"/>
      <c r="HA2060" s="5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  <c r="IR2060" s="1"/>
      <c r="IS2060" s="1"/>
      <c r="IT2060" s="1"/>
      <c r="IU2060" s="1"/>
      <c r="IV2060" s="1"/>
      <c r="IW2060" s="1"/>
      <c r="IX2060" s="1"/>
      <c r="IY2060" s="1"/>
      <c r="IZ2060" s="1"/>
      <c r="JA2060" s="1"/>
      <c r="JB2060" s="1"/>
      <c r="JC2060" s="1"/>
      <c r="JD2060" s="1"/>
      <c r="JE2060" s="1"/>
      <c r="JF2060" s="1"/>
      <c r="JG2060" s="1"/>
      <c r="JH2060" s="1"/>
      <c r="JI2060" s="1"/>
      <c r="JJ2060" s="1"/>
      <c r="JK2060" s="1"/>
      <c r="JL2060" s="1"/>
      <c r="JM2060" s="1"/>
      <c r="JN2060" s="1"/>
      <c r="JO2060" s="1"/>
      <c r="JP2060" s="1"/>
      <c r="JQ2060" s="1"/>
      <c r="JR2060" s="1"/>
      <c r="JS2060" s="1"/>
      <c r="JT2060" s="1"/>
      <c r="JU2060" s="1"/>
      <c r="JV2060" s="1"/>
      <c r="JW2060" s="1"/>
      <c r="JX2060" s="1"/>
      <c r="JY2060" s="3"/>
      <c r="JZ2060" s="1"/>
      <c r="KA2060" s="1"/>
      <c r="KB2060" s="1"/>
      <c r="KC2060" s="1"/>
      <c r="KD2060" s="1"/>
      <c r="KE2060" s="1"/>
    </row>
    <row r="2061" spans="1:291" x14ac:dyDescent="0.2">
      <c r="A2061" s="196"/>
      <c r="B2061" s="66"/>
      <c r="C2061" s="66"/>
      <c r="D2061" s="77"/>
      <c r="E2061" s="67"/>
      <c r="F2061" s="11"/>
      <c r="G2061" s="73"/>
      <c r="H2061" s="11"/>
      <c r="I2061" s="11"/>
      <c r="J2061" s="1"/>
      <c r="K2061" s="1"/>
      <c r="L2061" s="66"/>
      <c r="M2061" s="70"/>
      <c r="N2061" s="70"/>
      <c r="O2061" s="66"/>
      <c r="P2061" s="66"/>
      <c r="Q2061" s="74"/>
      <c r="R2061" s="75"/>
      <c r="S2061" s="66"/>
      <c r="T2061" s="10"/>
      <c r="U2061" s="74"/>
      <c r="V2061" s="74"/>
      <c r="W2061" s="70"/>
      <c r="X2061" s="66"/>
      <c r="Y2061" s="66"/>
      <c r="Z2061" s="67"/>
      <c r="AA2061" s="68"/>
      <c r="AB2061" s="11"/>
      <c r="AC2061" s="3"/>
      <c r="AD2061" s="1"/>
      <c r="AE2061" s="11"/>
      <c r="AF2061" s="5"/>
      <c r="AG2061" s="1"/>
      <c r="AH2061" s="1"/>
      <c r="AI2061" s="1"/>
      <c r="AJ2061" s="1"/>
      <c r="AK2061" s="10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5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5"/>
      <c r="HA2061" s="5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  <c r="IR2061" s="1"/>
      <c r="IS2061" s="1"/>
      <c r="IT2061" s="1"/>
      <c r="IU2061" s="1"/>
      <c r="IV2061" s="1"/>
      <c r="IW2061" s="1"/>
      <c r="IX2061" s="1"/>
      <c r="IY2061" s="1"/>
      <c r="IZ2061" s="1"/>
      <c r="JA2061" s="1"/>
      <c r="JB2061" s="1"/>
      <c r="JC2061" s="1"/>
      <c r="JD2061" s="1"/>
      <c r="JE2061" s="1"/>
      <c r="JF2061" s="1"/>
      <c r="JG2061" s="1"/>
      <c r="JH2061" s="1"/>
      <c r="JI2061" s="1"/>
      <c r="JJ2061" s="1"/>
      <c r="JK2061" s="1"/>
      <c r="JL2061" s="1"/>
      <c r="JM2061" s="1"/>
      <c r="JN2061" s="1"/>
      <c r="JO2061" s="1"/>
      <c r="JP2061" s="1"/>
      <c r="JQ2061" s="1"/>
      <c r="JR2061" s="1"/>
      <c r="JS2061" s="1"/>
      <c r="JT2061" s="1"/>
      <c r="JU2061" s="1"/>
      <c r="JV2061" s="1"/>
      <c r="JW2061" s="1"/>
      <c r="JX2061" s="1"/>
      <c r="JY2061" s="3"/>
      <c r="JZ2061" s="1"/>
      <c r="KA2061" s="1"/>
      <c r="KB2061" s="1"/>
      <c r="KC2061" s="1"/>
      <c r="KD2061" s="1"/>
      <c r="KE2061" s="1"/>
    </row>
    <row r="2062" spans="1:291" x14ac:dyDescent="0.2">
      <c r="A2062" s="196"/>
      <c r="B2062" s="66"/>
      <c r="C2062" s="66"/>
      <c r="D2062" s="77"/>
      <c r="E2062" s="67"/>
      <c r="F2062" s="11"/>
      <c r="G2062" s="73"/>
      <c r="H2062" s="11"/>
      <c r="I2062" s="11"/>
      <c r="J2062" s="1"/>
      <c r="K2062" s="1"/>
      <c r="L2062" s="66"/>
      <c r="M2062" s="70"/>
      <c r="N2062" s="70"/>
      <c r="O2062" s="66"/>
      <c r="P2062" s="66"/>
      <c r="Q2062" s="74"/>
      <c r="R2062" s="75"/>
      <c r="S2062" s="66"/>
      <c r="T2062" s="10"/>
      <c r="U2062" s="74"/>
      <c r="V2062" s="74"/>
      <c r="W2062" s="70"/>
      <c r="X2062" s="66"/>
      <c r="Y2062" s="66"/>
      <c r="Z2062" s="67"/>
      <c r="AA2062" s="68"/>
      <c r="AB2062" s="11"/>
      <c r="AC2062" s="3"/>
      <c r="AD2062" s="1"/>
      <c r="AE2062" s="11"/>
      <c r="AF2062" s="5"/>
      <c r="AG2062" s="1"/>
      <c r="AH2062" s="1"/>
      <c r="AI2062" s="1"/>
      <c r="AJ2062" s="1"/>
      <c r="AK2062" s="10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5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5"/>
      <c r="HA2062" s="5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  <c r="IR2062" s="1"/>
      <c r="IS2062" s="1"/>
      <c r="IT2062" s="1"/>
      <c r="IU2062" s="1"/>
      <c r="IV2062" s="1"/>
      <c r="IW2062" s="1"/>
      <c r="IX2062" s="1"/>
      <c r="IY2062" s="1"/>
      <c r="IZ2062" s="1"/>
      <c r="JA2062" s="1"/>
      <c r="JB2062" s="1"/>
      <c r="JC2062" s="1"/>
      <c r="JD2062" s="1"/>
      <c r="JE2062" s="1"/>
      <c r="JF2062" s="1"/>
      <c r="JG2062" s="1"/>
      <c r="JH2062" s="1"/>
      <c r="JI2062" s="1"/>
      <c r="JJ2062" s="1"/>
      <c r="JK2062" s="1"/>
      <c r="JL2062" s="1"/>
      <c r="JM2062" s="1"/>
      <c r="JN2062" s="1"/>
      <c r="JO2062" s="1"/>
      <c r="JP2062" s="1"/>
      <c r="JQ2062" s="1"/>
      <c r="JR2062" s="1"/>
      <c r="JS2062" s="1"/>
      <c r="JT2062" s="1"/>
      <c r="JU2062" s="1"/>
      <c r="JV2062" s="1"/>
      <c r="JW2062" s="1"/>
      <c r="JX2062" s="1"/>
      <c r="JY2062" s="3"/>
      <c r="JZ2062" s="1"/>
      <c r="KA2062" s="1"/>
      <c r="KB2062" s="1"/>
      <c r="KC2062" s="1"/>
      <c r="KD2062" s="1"/>
      <c r="KE2062" s="1"/>
    </row>
    <row r="2063" spans="1:291" x14ac:dyDescent="0.2">
      <c r="A2063" s="196"/>
      <c r="B2063" s="66"/>
      <c r="C2063" s="66"/>
      <c r="D2063" s="77"/>
      <c r="E2063" s="67"/>
      <c r="F2063" s="11"/>
      <c r="G2063" s="73"/>
      <c r="H2063" s="11"/>
      <c r="I2063" s="11"/>
      <c r="J2063" s="1"/>
      <c r="K2063" s="1"/>
      <c r="L2063" s="66"/>
      <c r="M2063" s="70"/>
      <c r="N2063" s="70"/>
      <c r="O2063" s="66"/>
      <c r="P2063" s="66"/>
      <c r="Q2063" s="74"/>
      <c r="R2063" s="75"/>
      <c r="S2063" s="66"/>
      <c r="T2063" s="10"/>
      <c r="U2063" s="74"/>
      <c r="V2063" s="74"/>
      <c r="W2063" s="70"/>
      <c r="X2063" s="66"/>
      <c r="Y2063" s="66"/>
      <c r="Z2063" s="67"/>
      <c r="AA2063" s="68"/>
      <c r="AB2063" s="11"/>
      <c r="AC2063" s="3"/>
      <c r="AD2063" s="1"/>
      <c r="AE2063" s="11"/>
      <c r="AF2063" s="5"/>
      <c r="AG2063" s="1"/>
      <c r="AH2063" s="1"/>
      <c r="AI2063" s="1"/>
      <c r="AJ2063" s="1"/>
      <c r="AK2063" s="10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5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5"/>
      <c r="HA2063" s="5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  <c r="IO2063" s="1"/>
      <c r="IP2063" s="1"/>
      <c r="IQ2063" s="1"/>
      <c r="IR2063" s="1"/>
      <c r="IS2063" s="1"/>
      <c r="IT2063" s="1"/>
      <c r="IU2063" s="1"/>
      <c r="IV2063" s="1"/>
      <c r="IW2063" s="1"/>
      <c r="IX2063" s="1"/>
      <c r="IY2063" s="1"/>
      <c r="IZ2063" s="1"/>
      <c r="JA2063" s="1"/>
      <c r="JB2063" s="1"/>
      <c r="JC2063" s="1"/>
      <c r="JD2063" s="1"/>
      <c r="JE2063" s="1"/>
      <c r="JF2063" s="1"/>
      <c r="JG2063" s="1"/>
      <c r="JH2063" s="1"/>
      <c r="JI2063" s="1"/>
      <c r="JJ2063" s="1"/>
      <c r="JK2063" s="1"/>
      <c r="JL2063" s="1"/>
      <c r="JM2063" s="1"/>
      <c r="JN2063" s="1"/>
      <c r="JO2063" s="1"/>
      <c r="JP2063" s="1"/>
      <c r="JQ2063" s="1"/>
      <c r="JR2063" s="1"/>
      <c r="JS2063" s="1"/>
      <c r="JT2063" s="1"/>
      <c r="JU2063" s="1"/>
      <c r="JV2063" s="1"/>
      <c r="JW2063" s="1"/>
      <c r="JX2063" s="1"/>
      <c r="JY2063" s="3"/>
      <c r="JZ2063" s="1"/>
      <c r="KA2063" s="1"/>
      <c r="KB2063" s="1"/>
      <c r="KC2063" s="1"/>
      <c r="KD2063" s="1"/>
      <c r="KE2063" s="1"/>
    </row>
    <row r="2064" spans="1:291" x14ac:dyDescent="0.2">
      <c r="A2064" s="196"/>
      <c r="B2064" s="66"/>
      <c r="C2064" s="66"/>
      <c r="D2064" s="77"/>
      <c r="E2064" s="67"/>
      <c r="F2064" s="11"/>
      <c r="G2064" s="73"/>
      <c r="H2064" s="11"/>
      <c r="I2064" s="11"/>
      <c r="J2064" s="1"/>
      <c r="K2064" s="1"/>
      <c r="L2064" s="66"/>
      <c r="M2064" s="70"/>
      <c r="N2064" s="70"/>
      <c r="O2064" s="66"/>
      <c r="P2064" s="66"/>
      <c r="Q2064" s="74"/>
      <c r="R2064" s="75"/>
      <c r="S2064" s="66"/>
      <c r="T2064" s="10"/>
      <c r="U2064" s="74"/>
      <c r="V2064" s="74"/>
      <c r="W2064" s="70"/>
      <c r="X2064" s="66"/>
      <c r="Y2064" s="66"/>
      <c r="Z2064" s="67"/>
      <c r="AA2064" s="68"/>
      <c r="AB2064" s="11"/>
      <c r="AC2064" s="3"/>
      <c r="AD2064" s="1"/>
      <c r="AE2064" s="11"/>
      <c r="AF2064" s="5"/>
      <c r="AG2064" s="1"/>
      <c r="AH2064" s="1"/>
      <c r="AI2064" s="1"/>
      <c r="AJ2064" s="1"/>
      <c r="AK2064" s="10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5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5"/>
      <c r="HA2064" s="5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  <c r="IR2064" s="1"/>
      <c r="IS2064" s="1"/>
      <c r="IT2064" s="1"/>
      <c r="IU2064" s="1"/>
      <c r="IV2064" s="1"/>
      <c r="IW2064" s="1"/>
      <c r="IX2064" s="1"/>
      <c r="IY2064" s="1"/>
      <c r="IZ2064" s="1"/>
      <c r="JA2064" s="1"/>
      <c r="JB2064" s="1"/>
      <c r="JC2064" s="1"/>
      <c r="JD2064" s="1"/>
      <c r="JE2064" s="1"/>
      <c r="JF2064" s="1"/>
      <c r="JG2064" s="1"/>
      <c r="JH2064" s="1"/>
      <c r="JI2064" s="1"/>
      <c r="JJ2064" s="1"/>
      <c r="JK2064" s="1"/>
      <c r="JL2064" s="1"/>
      <c r="JM2064" s="1"/>
      <c r="JN2064" s="1"/>
      <c r="JO2064" s="1"/>
      <c r="JP2064" s="1"/>
      <c r="JQ2064" s="1"/>
      <c r="JR2064" s="1"/>
      <c r="JS2064" s="1"/>
      <c r="JT2064" s="1"/>
      <c r="JU2064" s="1"/>
      <c r="JV2064" s="1"/>
      <c r="JW2064" s="1"/>
      <c r="JX2064" s="1"/>
      <c r="JY2064" s="3"/>
      <c r="JZ2064" s="1"/>
      <c r="KA2064" s="1"/>
      <c r="KB2064" s="1"/>
      <c r="KC2064" s="1"/>
      <c r="KD2064" s="1"/>
      <c r="KE2064" s="1"/>
    </row>
    <row r="2065" spans="1:291" x14ac:dyDescent="0.2">
      <c r="A2065" s="196"/>
      <c r="B2065" s="66"/>
      <c r="C2065" s="66"/>
      <c r="D2065" s="77"/>
      <c r="E2065" s="67"/>
      <c r="F2065" s="11"/>
      <c r="G2065" s="73"/>
      <c r="H2065" s="11"/>
      <c r="I2065" s="11"/>
      <c r="J2065" s="1"/>
      <c r="K2065" s="1"/>
      <c r="L2065" s="66"/>
      <c r="M2065" s="70"/>
      <c r="N2065" s="70"/>
      <c r="O2065" s="66"/>
      <c r="P2065" s="66"/>
      <c r="Q2065" s="74"/>
      <c r="R2065" s="75"/>
      <c r="S2065" s="66"/>
      <c r="T2065" s="10"/>
      <c r="U2065" s="74"/>
      <c r="V2065" s="74"/>
      <c r="W2065" s="70"/>
      <c r="X2065" s="66"/>
      <c r="Y2065" s="66"/>
      <c r="Z2065" s="67"/>
      <c r="AA2065" s="68"/>
      <c r="AB2065" s="11"/>
      <c r="AC2065" s="3"/>
      <c r="AD2065" s="1"/>
      <c r="AE2065" s="11"/>
      <c r="AF2065" s="5"/>
      <c r="AG2065" s="1"/>
      <c r="AH2065" s="1"/>
      <c r="AI2065" s="1"/>
      <c r="AJ2065" s="1"/>
      <c r="AK2065" s="10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5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5"/>
      <c r="HA2065" s="5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  <c r="IU2065" s="1"/>
      <c r="IV2065" s="1"/>
      <c r="IW2065" s="1"/>
      <c r="IX2065" s="1"/>
      <c r="IY2065" s="1"/>
      <c r="IZ2065" s="1"/>
      <c r="JA2065" s="1"/>
      <c r="JB2065" s="1"/>
      <c r="JC2065" s="1"/>
      <c r="JD2065" s="1"/>
      <c r="JE2065" s="1"/>
      <c r="JF2065" s="1"/>
      <c r="JG2065" s="1"/>
      <c r="JH2065" s="1"/>
      <c r="JI2065" s="1"/>
      <c r="JJ2065" s="1"/>
      <c r="JK2065" s="1"/>
      <c r="JL2065" s="1"/>
      <c r="JM2065" s="1"/>
      <c r="JN2065" s="1"/>
      <c r="JO2065" s="1"/>
      <c r="JP2065" s="1"/>
      <c r="JQ2065" s="1"/>
      <c r="JR2065" s="1"/>
      <c r="JS2065" s="1"/>
      <c r="JT2065" s="1"/>
      <c r="JU2065" s="1"/>
      <c r="JV2065" s="1"/>
      <c r="JW2065" s="1"/>
      <c r="JX2065" s="1"/>
      <c r="JY2065" s="3"/>
      <c r="JZ2065" s="1"/>
      <c r="KA2065" s="1"/>
      <c r="KB2065" s="1"/>
      <c r="KC2065" s="1"/>
      <c r="KD2065" s="1"/>
      <c r="KE2065" s="1"/>
    </row>
    <row r="2066" spans="1:291" x14ac:dyDescent="0.2">
      <c r="A2066" s="196"/>
      <c r="B2066" s="66"/>
      <c r="C2066" s="66"/>
      <c r="D2066" s="77"/>
      <c r="E2066" s="67"/>
      <c r="F2066" s="11"/>
      <c r="G2066" s="73"/>
      <c r="H2066" s="11"/>
      <c r="I2066" s="11"/>
      <c r="J2066" s="1"/>
      <c r="K2066" s="1"/>
      <c r="L2066" s="66"/>
      <c r="M2066" s="70"/>
      <c r="N2066" s="70"/>
      <c r="O2066" s="66"/>
      <c r="P2066" s="66"/>
      <c r="Q2066" s="74"/>
      <c r="R2066" s="75"/>
      <c r="S2066" s="66"/>
      <c r="T2066" s="10"/>
      <c r="U2066" s="74"/>
      <c r="V2066" s="74"/>
      <c r="W2066" s="70"/>
      <c r="X2066" s="66"/>
      <c r="Y2066" s="66"/>
      <c r="Z2066" s="67"/>
      <c r="AA2066" s="68"/>
      <c r="AB2066" s="11"/>
      <c r="AC2066" s="3"/>
      <c r="AD2066" s="1"/>
      <c r="AE2066" s="11"/>
      <c r="AF2066" s="5"/>
      <c r="AG2066" s="1"/>
      <c r="AH2066" s="1"/>
      <c r="AI2066" s="1"/>
      <c r="AJ2066" s="1"/>
      <c r="AK2066" s="10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5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5"/>
      <c r="HA2066" s="5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  <c r="IR2066" s="1"/>
      <c r="IS2066" s="1"/>
      <c r="IT2066" s="1"/>
      <c r="IU2066" s="1"/>
      <c r="IV2066" s="1"/>
      <c r="IW2066" s="1"/>
      <c r="IX2066" s="1"/>
      <c r="IY2066" s="1"/>
      <c r="IZ2066" s="1"/>
      <c r="JA2066" s="1"/>
      <c r="JB2066" s="1"/>
      <c r="JC2066" s="1"/>
      <c r="JD2066" s="1"/>
      <c r="JE2066" s="1"/>
      <c r="JF2066" s="1"/>
      <c r="JG2066" s="1"/>
      <c r="JH2066" s="1"/>
      <c r="JI2066" s="1"/>
      <c r="JJ2066" s="1"/>
      <c r="JK2066" s="1"/>
      <c r="JL2066" s="1"/>
      <c r="JM2066" s="1"/>
      <c r="JN2066" s="1"/>
      <c r="JO2066" s="1"/>
      <c r="JP2066" s="1"/>
      <c r="JQ2066" s="1"/>
      <c r="JR2066" s="1"/>
      <c r="JS2066" s="1"/>
      <c r="JT2066" s="1"/>
      <c r="JU2066" s="1"/>
      <c r="JV2066" s="1"/>
      <c r="JW2066" s="1"/>
      <c r="JX2066" s="1"/>
      <c r="JY2066" s="3"/>
      <c r="JZ2066" s="1"/>
      <c r="KA2066" s="1"/>
      <c r="KB2066" s="1"/>
      <c r="KC2066" s="1"/>
      <c r="KD2066" s="1"/>
      <c r="KE2066" s="1"/>
    </row>
    <row r="2067" spans="1:291" x14ac:dyDescent="0.2">
      <c r="A2067" s="196"/>
      <c r="B2067" s="66"/>
      <c r="C2067" s="66"/>
      <c r="D2067" s="77"/>
      <c r="E2067" s="67"/>
      <c r="F2067" s="11"/>
      <c r="G2067" s="73"/>
      <c r="H2067" s="11"/>
      <c r="I2067" s="11"/>
      <c r="J2067" s="1"/>
      <c r="K2067" s="1"/>
      <c r="L2067" s="66"/>
      <c r="M2067" s="70"/>
      <c r="N2067" s="70"/>
      <c r="O2067" s="66"/>
      <c r="P2067" s="66"/>
      <c r="Q2067" s="74"/>
      <c r="R2067" s="75"/>
      <c r="S2067" s="66"/>
      <c r="T2067" s="10"/>
      <c r="U2067" s="74"/>
      <c r="V2067" s="74"/>
      <c r="W2067" s="70"/>
      <c r="X2067" s="66"/>
      <c r="Y2067" s="66"/>
      <c r="Z2067" s="67"/>
      <c r="AA2067" s="68"/>
      <c r="AB2067" s="11"/>
      <c r="AC2067" s="3"/>
      <c r="AD2067" s="1"/>
      <c r="AE2067" s="11"/>
      <c r="AF2067" s="5"/>
      <c r="AG2067" s="1"/>
      <c r="AH2067" s="1"/>
      <c r="AI2067" s="1"/>
      <c r="AJ2067" s="1"/>
      <c r="AK2067" s="10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5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5"/>
      <c r="HA2067" s="5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  <c r="IR2067" s="1"/>
      <c r="IS2067" s="1"/>
      <c r="IT2067" s="1"/>
      <c r="IU2067" s="1"/>
      <c r="IV2067" s="1"/>
      <c r="IW2067" s="1"/>
      <c r="IX2067" s="1"/>
      <c r="IY2067" s="1"/>
      <c r="IZ2067" s="1"/>
      <c r="JA2067" s="1"/>
      <c r="JB2067" s="1"/>
      <c r="JC2067" s="1"/>
      <c r="JD2067" s="1"/>
      <c r="JE2067" s="1"/>
      <c r="JF2067" s="1"/>
      <c r="JG2067" s="1"/>
      <c r="JH2067" s="1"/>
      <c r="JI2067" s="1"/>
      <c r="JJ2067" s="1"/>
      <c r="JK2067" s="1"/>
      <c r="JL2067" s="1"/>
      <c r="JM2067" s="1"/>
      <c r="JN2067" s="1"/>
      <c r="JO2067" s="1"/>
      <c r="JP2067" s="1"/>
      <c r="JQ2067" s="1"/>
      <c r="JR2067" s="1"/>
      <c r="JS2067" s="1"/>
      <c r="JT2067" s="1"/>
      <c r="JU2067" s="1"/>
      <c r="JV2067" s="1"/>
      <c r="JW2067" s="1"/>
      <c r="JX2067" s="1"/>
      <c r="JY2067" s="3"/>
      <c r="JZ2067" s="1"/>
      <c r="KA2067" s="1"/>
      <c r="KB2067" s="1"/>
      <c r="KC2067" s="1"/>
      <c r="KD2067" s="1"/>
      <c r="KE2067" s="1"/>
    </row>
    <row r="2068" spans="1:291" x14ac:dyDescent="0.2">
      <c r="A2068" s="196"/>
      <c r="B2068" s="66"/>
      <c r="C2068" s="66"/>
      <c r="D2068" s="77"/>
      <c r="E2068" s="67"/>
      <c r="F2068" s="11"/>
      <c r="G2068" s="73"/>
      <c r="H2068" s="11"/>
      <c r="I2068" s="11"/>
      <c r="J2068" s="1"/>
      <c r="K2068" s="1"/>
      <c r="L2068" s="66"/>
      <c r="M2068" s="70"/>
      <c r="N2068" s="70"/>
      <c r="O2068" s="66"/>
      <c r="P2068" s="66"/>
      <c r="Q2068" s="74"/>
      <c r="R2068" s="75"/>
      <c r="S2068" s="66"/>
      <c r="T2068" s="10"/>
      <c r="U2068" s="74"/>
      <c r="V2068" s="74"/>
      <c r="W2068" s="70"/>
      <c r="X2068" s="66"/>
      <c r="Y2068" s="66"/>
      <c r="Z2068" s="67"/>
      <c r="AA2068" s="68"/>
      <c r="AB2068" s="11"/>
      <c r="AC2068" s="3"/>
      <c r="AD2068" s="1"/>
      <c r="AE2068" s="11"/>
      <c r="AF2068" s="5"/>
      <c r="AG2068" s="1"/>
      <c r="AH2068" s="1"/>
      <c r="AI2068" s="1"/>
      <c r="AJ2068" s="1"/>
      <c r="AK2068" s="10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5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5"/>
      <c r="HA2068" s="5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  <c r="IR2068" s="1"/>
      <c r="IS2068" s="1"/>
      <c r="IT2068" s="1"/>
      <c r="IU2068" s="1"/>
      <c r="IV2068" s="1"/>
      <c r="IW2068" s="1"/>
      <c r="IX2068" s="1"/>
      <c r="IY2068" s="1"/>
      <c r="IZ2068" s="1"/>
      <c r="JA2068" s="1"/>
      <c r="JB2068" s="1"/>
      <c r="JC2068" s="1"/>
      <c r="JD2068" s="1"/>
      <c r="JE2068" s="1"/>
      <c r="JF2068" s="1"/>
      <c r="JG2068" s="1"/>
      <c r="JH2068" s="1"/>
      <c r="JI2068" s="1"/>
      <c r="JJ2068" s="1"/>
      <c r="JK2068" s="1"/>
      <c r="JL2068" s="1"/>
      <c r="JM2068" s="1"/>
      <c r="JN2068" s="1"/>
      <c r="JO2068" s="1"/>
      <c r="JP2068" s="1"/>
      <c r="JQ2068" s="1"/>
      <c r="JR2068" s="1"/>
      <c r="JS2068" s="1"/>
      <c r="JT2068" s="1"/>
      <c r="JU2068" s="1"/>
      <c r="JV2068" s="1"/>
      <c r="JW2068" s="1"/>
      <c r="JX2068" s="1"/>
      <c r="JY2068" s="3"/>
      <c r="JZ2068" s="1"/>
      <c r="KA2068" s="1"/>
      <c r="KB2068" s="1"/>
      <c r="KC2068" s="1"/>
      <c r="KD2068" s="1"/>
      <c r="KE2068" s="1"/>
    </row>
    <row r="2069" spans="1:291" x14ac:dyDescent="0.2">
      <c r="A2069" s="196"/>
      <c r="B2069" s="66"/>
      <c r="C2069" s="66"/>
      <c r="D2069" s="77"/>
      <c r="E2069" s="67"/>
      <c r="F2069" s="11"/>
      <c r="G2069" s="73"/>
      <c r="H2069" s="11"/>
      <c r="I2069" s="11"/>
      <c r="J2069" s="1"/>
      <c r="K2069" s="1"/>
      <c r="L2069" s="66"/>
      <c r="M2069" s="70"/>
      <c r="N2069" s="70"/>
      <c r="O2069" s="66"/>
      <c r="P2069" s="66"/>
      <c r="Q2069" s="74"/>
      <c r="R2069" s="75"/>
      <c r="S2069" s="66"/>
      <c r="T2069" s="10"/>
      <c r="U2069" s="74"/>
      <c r="V2069" s="74"/>
      <c r="W2069" s="70"/>
      <c r="X2069" s="66"/>
      <c r="Y2069" s="66"/>
      <c r="Z2069" s="67"/>
      <c r="AA2069" s="68"/>
      <c r="AB2069" s="11"/>
      <c r="AC2069" s="3"/>
      <c r="AD2069" s="1"/>
      <c r="AE2069" s="11"/>
      <c r="AF2069" s="5"/>
      <c r="AG2069" s="1"/>
      <c r="AH2069" s="1"/>
      <c r="AI2069" s="1"/>
      <c r="AJ2069" s="1"/>
      <c r="AK2069" s="10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5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5"/>
      <c r="HA2069" s="5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  <c r="IR2069" s="1"/>
      <c r="IS2069" s="1"/>
      <c r="IT2069" s="1"/>
      <c r="IU2069" s="1"/>
      <c r="IV2069" s="1"/>
      <c r="IW2069" s="1"/>
      <c r="IX2069" s="1"/>
      <c r="IY2069" s="1"/>
      <c r="IZ2069" s="1"/>
      <c r="JA2069" s="1"/>
      <c r="JB2069" s="1"/>
      <c r="JC2069" s="1"/>
      <c r="JD2069" s="1"/>
      <c r="JE2069" s="1"/>
      <c r="JF2069" s="1"/>
      <c r="JG2069" s="1"/>
      <c r="JH2069" s="1"/>
      <c r="JI2069" s="1"/>
      <c r="JJ2069" s="1"/>
      <c r="JK2069" s="1"/>
      <c r="JL2069" s="1"/>
      <c r="JM2069" s="1"/>
      <c r="JN2069" s="1"/>
      <c r="JO2069" s="1"/>
      <c r="JP2069" s="1"/>
      <c r="JQ2069" s="1"/>
      <c r="JR2069" s="1"/>
      <c r="JS2069" s="1"/>
      <c r="JT2069" s="1"/>
      <c r="JU2069" s="1"/>
      <c r="JV2069" s="1"/>
      <c r="JW2069" s="1"/>
      <c r="JX2069" s="1"/>
      <c r="JY2069" s="3"/>
      <c r="JZ2069" s="1"/>
      <c r="KA2069" s="1"/>
      <c r="KB2069" s="1"/>
      <c r="KC2069" s="1"/>
      <c r="KD2069" s="1"/>
      <c r="KE2069" s="1"/>
    </row>
    <row r="2070" spans="1:291" x14ac:dyDescent="0.2">
      <c r="A2070" s="196"/>
      <c r="B2070" s="66"/>
      <c r="C2070" s="66"/>
      <c r="D2070" s="77"/>
      <c r="E2070" s="67"/>
      <c r="F2070" s="11"/>
      <c r="G2070" s="73"/>
      <c r="H2070" s="11"/>
      <c r="I2070" s="11"/>
      <c r="J2070" s="1"/>
      <c r="K2070" s="1"/>
      <c r="L2070" s="66"/>
      <c r="M2070" s="70"/>
      <c r="N2070" s="70"/>
      <c r="O2070" s="66"/>
      <c r="P2070" s="66"/>
      <c r="Q2070" s="74"/>
      <c r="R2070" s="75"/>
      <c r="S2070" s="66"/>
      <c r="T2070" s="10"/>
      <c r="U2070" s="74"/>
      <c r="V2070" s="74"/>
      <c r="W2070" s="70"/>
      <c r="X2070" s="66"/>
      <c r="Y2070" s="66"/>
      <c r="Z2070" s="67"/>
      <c r="AA2070" s="68"/>
      <c r="AB2070" s="11"/>
      <c r="AC2070" s="3"/>
      <c r="AD2070" s="1"/>
      <c r="AE2070" s="11"/>
      <c r="AF2070" s="5"/>
      <c r="AG2070" s="1"/>
      <c r="AH2070" s="1"/>
      <c r="AI2070" s="1"/>
      <c r="AJ2070" s="1"/>
      <c r="AK2070" s="10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5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5"/>
      <c r="HA2070" s="5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  <c r="IR2070" s="1"/>
      <c r="IS2070" s="1"/>
      <c r="IT2070" s="1"/>
      <c r="IU2070" s="1"/>
      <c r="IV2070" s="1"/>
      <c r="IW2070" s="1"/>
      <c r="IX2070" s="1"/>
      <c r="IY2070" s="1"/>
      <c r="IZ2070" s="1"/>
      <c r="JA2070" s="1"/>
      <c r="JB2070" s="1"/>
      <c r="JC2070" s="1"/>
      <c r="JD2070" s="1"/>
      <c r="JE2070" s="1"/>
      <c r="JF2070" s="1"/>
      <c r="JG2070" s="1"/>
      <c r="JH2070" s="1"/>
      <c r="JI2070" s="1"/>
      <c r="JJ2070" s="1"/>
      <c r="JK2070" s="1"/>
      <c r="JL2070" s="1"/>
      <c r="JM2070" s="1"/>
      <c r="JN2070" s="1"/>
      <c r="JO2070" s="1"/>
      <c r="JP2070" s="1"/>
      <c r="JQ2070" s="1"/>
      <c r="JR2070" s="1"/>
      <c r="JS2070" s="1"/>
      <c r="JT2070" s="1"/>
      <c r="JU2070" s="1"/>
      <c r="JV2070" s="1"/>
      <c r="JW2070" s="1"/>
      <c r="JX2070" s="1"/>
      <c r="JY2070" s="3"/>
      <c r="JZ2070" s="1"/>
      <c r="KA2070" s="1"/>
      <c r="KB2070" s="1"/>
      <c r="KC2070" s="1"/>
      <c r="KD2070" s="1"/>
      <c r="KE2070" s="1"/>
    </row>
    <row r="2071" spans="1:291" x14ac:dyDescent="0.2">
      <c r="A2071" s="196"/>
      <c r="B2071" s="66"/>
      <c r="C2071" s="66"/>
      <c r="D2071" s="77"/>
      <c r="E2071" s="67"/>
      <c r="F2071" s="11"/>
      <c r="G2071" s="73"/>
      <c r="H2071" s="11"/>
      <c r="I2071" s="11"/>
      <c r="J2071" s="1"/>
      <c r="K2071" s="1"/>
      <c r="L2071" s="66"/>
      <c r="M2071" s="70"/>
      <c r="N2071" s="70"/>
      <c r="O2071" s="66"/>
      <c r="P2071" s="66"/>
      <c r="Q2071" s="74"/>
      <c r="R2071" s="75"/>
      <c r="S2071" s="66"/>
      <c r="T2071" s="10"/>
      <c r="U2071" s="74"/>
      <c r="V2071" s="74"/>
      <c r="W2071" s="70"/>
      <c r="X2071" s="66"/>
      <c r="Y2071" s="66"/>
      <c r="Z2071" s="67"/>
      <c r="AA2071" s="68"/>
      <c r="AB2071" s="11"/>
      <c r="AC2071" s="3"/>
      <c r="AD2071" s="1"/>
      <c r="AE2071" s="11"/>
      <c r="AF2071" s="5"/>
      <c r="AG2071" s="1"/>
      <c r="AH2071" s="1"/>
      <c r="AI2071" s="1"/>
      <c r="AJ2071" s="1"/>
      <c r="AK2071" s="10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5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5"/>
      <c r="HA2071" s="5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  <c r="IR2071" s="1"/>
      <c r="IS2071" s="1"/>
      <c r="IT2071" s="1"/>
      <c r="IU2071" s="1"/>
      <c r="IV2071" s="1"/>
      <c r="IW2071" s="1"/>
      <c r="IX2071" s="1"/>
      <c r="IY2071" s="1"/>
      <c r="IZ2071" s="1"/>
      <c r="JA2071" s="1"/>
      <c r="JB2071" s="1"/>
      <c r="JC2071" s="1"/>
      <c r="JD2071" s="1"/>
      <c r="JE2071" s="1"/>
      <c r="JF2071" s="1"/>
      <c r="JG2071" s="1"/>
      <c r="JH2071" s="1"/>
      <c r="JI2071" s="1"/>
      <c r="JJ2071" s="1"/>
      <c r="JK2071" s="1"/>
      <c r="JL2071" s="1"/>
      <c r="JM2071" s="1"/>
      <c r="JN2071" s="1"/>
      <c r="JO2071" s="1"/>
      <c r="JP2071" s="1"/>
      <c r="JQ2071" s="1"/>
      <c r="JR2071" s="1"/>
      <c r="JS2071" s="1"/>
      <c r="JT2071" s="1"/>
      <c r="JU2071" s="1"/>
      <c r="JV2071" s="1"/>
      <c r="JW2071" s="1"/>
      <c r="JX2071" s="1"/>
      <c r="JY2071" s="3"/>
      <c r="JZ2071" s="1"/>
      <c r="KA2071" s="1"/>
      <c r="KB2071" s="1"/>
      <c r="KC2071" s="1"/>
      <c r="KD2071" s="1"/>
      <c r="KE2071" s="1"/>
    </row>
    <row r="2072" spans="1:291" x14ac:dyDescent="0.2">
      <c r="A2072" s="196"/>
      <c r="B2072" s="66"/>
      <c r="C2072" s="66"/>
      <c r="D2072" s="77"/>
      <c r="E2072" s="67"/>
      <c r="F2072" s="11"/>
      <c r="G2072" s="73"/>
      <c r="H2072" s="11"/>
      <c r="I2072" s="11"/>
      <c r="J2072" s="1"/>
      <c r="K2072" s="1"/>
      <c r="L2072" s="66"/>
      <c r="M2072" s="70"/>
      <c r="N2072" s="70"/>
      <c r="O2072" s="66"/>
      <c r="P2072" s="66"/>
      <c r="Q2072" s="74"/>
      <c r="R2072" s="75"/>
      <c r="S2072" s="66"/>
      <c r="T2072" s="10"/>
      <c r="U2072" s="74"/>
      <c r="V2072" s="74"/>
      <c r="W2072" s="70"/>
      <c r="X2072" s="66"/>
      <c r="Y2072" s="66"/>
      <c r="Z2072" s="67"/>
      <c r="AA2072" s="68"/>
      <c r="AB2072" s="11"/>
      <c r="AC2072" s="3"/>
      <c r="AD2072" s="1"/>
      <c r="AE2072" s="11"/>
      <c r="AF2072" s="5"/>
      <c r="AG2072" s="1"/>
      <c r="AH2072" s="1"/>
      <c r="AI2072" s="1"/>
      <c r="AJ2072" s="1"/>
      <c r="AK2072" s="10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5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5"/>
      <c r="HA2072" s="5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  <c r="IR2072" s="1"/>
      <c r="IS2072" s="1"/>
      <c r="IT2072" s="1"/>
      <c r="IU2072" s="1"/>
      <c r="IV2072" s="1"/>
      <c r="IW2072" s="1"/>
      <c r="IX2072" s="1"/>
      <c r="IY2072" s="1"/>
      <c r="IZ2072" s="1"/>
      <c r="JA2072" s="1"/>
      <c r="JB2072" s="1"/>
      <c r="JC2072" s="1"/>
      <c r="JD2072" s="1"/>
      <c r="JE2072" s="1"/>
      <c r="JF2072" s="1"/>
      <c r="JG2072" s="1"/>
      <c r="JH2072" s="1"/>
      <c r="JI2072" s="1"/>
      <c r="JJ2072" s="1"/>
      <c r="JK2072" s="1"/>
      <c r="JL2072" s="1"/>
      <c r="JM2072" s="1"/>
      <c r="JN2072" s="1"/>
      <c r="JO2072" s="1"/>
      <c r="JP2072" s="1"/>
      <c r="JQ2072" s="1"/>
      <c r="JR2072" s="1"/>
      <c r="JS2072" s="1"/>
      <c r="JT2072" s="1"/>
      <c r="JU2072" s="1"/>
      <c r="JV2072" s="1"/>
      <c r="JW2072" s="1"/>
      <c r="JX2072" s="1"/>
      <c r="JY2072" s="3"/>
      <c r="JZ2072" s="1"/>
      <c r="KA2072" s="1"/>
      <c r="KB2072" s="1"/>
      <c r="KC2072" s="1"/>
      <c r="KD2072" s="1"/>
      <c r="KE2072" s="1"/>
    </row>
    <row r="2073" spans="1:291" x14ac:dyDescent="0.2">
      <c r="A2073" s="196"/>
      <c r="B2073" s="66"/>
      <c r="C2073" s="66"/>
      <c r="D2073" s="77"/>
      <c r="E2073" s="67"/>
      <c r="F2073" s="11"/>
      <c r="G2073" s="73"/>
      <c r="H2073" s="11"/>
      <c r="I2073" s="11"/>
      <c r="J2073" s="1"/>
      <c r="K2073" s="1"/>
      <c r="L2073" s="66"/>
      <c r="M2073" s="70"/>
      <c r="N2073" s="70"/>
      <c r="O2073" s="66"/>
      <c r="P2073" s="66"/>
      <c r="Q2073" s="74"/>
      <c r="R2073" s="75"/>
      <c r="S2073" s="66"/>
      <c r="T2073" s="10"/>
      <c r="U2073" s="74"/>
      <c r="V2073" s="74"/>
      <c r="W2073" s="70"/>
      <c r="X2073" s="66"/>
      <c r="Y2073" s="66"/>
      <c r="Z2073" s="67"/>
      <c r="AA2073" s="68"/>
      <c r="AB2073" s="11"/>
      <c r="AC2073" s="3"/>
      <c r="AD2073" s="1"/>
      <c r="AE2073" s="11"/>
      <c r="AF2073" s="5"/>
      <c r="AG2073" s="1"/>
      <c r="AH2073" s="1"/>
      <c r="AI2073" s="1"/>
      <c r="AJ2073" s="1"/>
      <c r="AK2073" s="10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5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5"/>
      <c r="HA2073" s="5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  <c r="IR2073" s="1"/>
      <c r="IS2073" s="1"/>
      <c r="IT2073" s="1"/>
      <c r="IU2073" s="1"/>
      <c r="IV2073" s="1"/>
      <c r="IW2073" s="1"/>
      <c r="IX2073" s="1"/>
      <c r="IY2073" s="1"/>
      <c r="IZ2073" s="1"/>
      <c r="JA2073" s="1"/>
      <c r="JB2073" s="1"/>
      <c r="JC2073" s="1"/>
      <c r="JD2073" s="1"/>
      <c r="JE2073" s="1"/>
      <c r="JF2073" s="1"/>
      <c r="JG2073" s="1"/>
      <c r="JH2073" s="1"/>
      <c r="JI2073" s="1"/>
      <c r="JJ2073" s="1"/>
      <c r="JK2073" s="1"/>
      <c r="JL2073" s="1"/>
      <c r="JM2073" s="1"/>
      <c r="JN2073" s="1"/>
      <c r="JO2073" s="1"/>
      <c r="JP2073" s="1"/>
      <c r="JQ2073" s="1"/>
      <c r="JR2073" s="1"/>
      <c r="JS2073" s="1"/>
      <c r="JT2073" s="1"/>
      <c r="JU2073" s="1"/>
      <c r="JV2073" s="1"/>
      <c r="JW2073" s="1"/>
      <c r="JX2073" s="1"/>
      <c r="JY2073" s="3"/>
      <c r="JZ2073" s="1"/>
      <c r="KA2073" s="1"/>
      <c r="KB2073" s="1"/>
      <c r="KC2073" s="1"/>
      <c r="KD2073" s="1"/>
      <c r="KE2073" s="1"/>
    </row>
    <row r="2074" spans="1:291" x14ac:dyDescent="0.2">
      <c r="A2074" s="196"/>
      <c r="B2074" s="66"/>
      <c r="C2074" s="66"/>
      <c r="D2074" s="77"/>
      <c r="E2074" s="67"/>
      <c r="F2074" s="11"/>
      <c r="G2074" s="73"/>
      <c r="H2074" s="11"/>
      <c r="I2074" s="11"/>
      <c r="J2074" s="1"/>
      <c r="K2074" s="1"/>
      <c r="L2074" s="66"/>
      <c r="M2074" s="70"/>
      <c r="N2074" s="70"/>
      <c r="O2074" s="66"/>
      <c r="P2074" s="66"/>
      <c r="Q2074" s="74"/>
      <c r="R2074" s="75"/>
      <c r="S2074" s="66"/>
      <c r="T2074" s="10"/>
      <c r="U2074" s="74"/>
      <c r="V2074" s="74"/>
      <c r="W2074" s="70"/>
      <c r="X2074" s="66"/>
      <c r="Y2074" s="66"/>
      <c r="Z2074" s="67"/>
      <c r="AA2074" s="68"/>
      <c r="AB2074" s="11"/>
      <c r="AC2074" s="3"/>
      <c r="AD2074" s="1"/>
      <c r="AE2074" s="11"/>
      <c r="AF2074" s="5"/>
      <c r="AG2074" s="1"/>
      <c r="AH2074" s="1"/>
      <c r="AI2074" s="1"/>
      <c r="AJ2074" s="1"/>
      <c r="AK2074" s="10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5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5"/>
      <c r="HA2074" s="5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  <c r="IR2074" s="1"/>
      <c r="IS2074" s="1"/>
      <c r="IT2074" s="1"/>
      <c r="IU2074" s="1"/>
      <c r="IV2074" s="1"/>
      <c r="IW2074" s="1"/>
      <c r="IX2074" s="1"/>
      <c r="IY2074" s="1"/>
      <c r="IZ2074" s="1"/>
      <c r="JA2074" s="1"/>
      <c r="JB2074" s="1"/>
      <c r="JC2074" s="1"/>
      <c r="JD2074" s="1"/>
      <c r="JE2074" s="1"/>
      <c r="JF2074" s="1"/>
      <c r="JG2074" s="1"/>
      <c r="JH2074" s="1"/>
      <c r="JI2074" s="1"/>
      <c r="JJ2074" s="1"/>
      <c r="JK2074" s="1"/>
      <c r="JL2074" s="1"/>
      <c r="JM2074" s="1"/>
      <c r="JN2074" s="1"/>
      <c r="JO2074" s="1"/>
      <c r="JP2074" s="1"/>
      <c r="JQ2074" s="1"/>
      <c r="JR2074" s="1"/>
      <c r="JS2074" s="1"/>
      <c r="JT2074" s="1"/>
      <c r="JU2074" s="1"/>
      <c r="JV2074" s="1"/>
      <c r="JW2074" s="1"/>
      <c r="JX2074" s="1"/>
      <c r="JY2074" s="3"/>
      <c r="JZ2074" s="1"/>
      <c r="KA2074" s="1"/>
      <c r="KB2074" s="1"/>
      <c r="KC2074" s="1"/>
      <c r="KD2074" s="1"/>
      <c r="KE2074" s="1"/>
    </row>
    <row r="2075" spans="1:291" x14ac:dyDescent="0.2">
      <c r="A2075" s="196"/>
      <c r="B2075" s="66"/>
      <c r="C2075" s="66"/>
      <c r="D2075" s="77"/>
      <c r="E2075" s="67"/>
      <c r="F2075" s="11"/>
      <c r="G2075" s="73"/>
      <c r="H2075" s="11"/>
      <c r="I2075" s="11"/>
      <c r="J2075" s="1"/>
      <c r="K2075" s="1"/>
      <c r="L2075" s="66"/>
      <c r="M2075" s="70"/>
      <c r="N2075" s="70"/>
      <c r="O2075" s="66"/>
      <c r="P2075" s="66"/>
      <c r="Q2075" s="74"/>
      <c r="R2075" s="75"/>
      <c r="S2075" s="66"/>
      <c r="T2075" s="10"/>
      <c r="U2075" s="74"/>
      <c r="V2075" s="74"/>
      <c r="W2075" s="70"/>
      <c r="X2075" s="66"/>
      <c r="Y2075" s="66"/>
      <c r="Z2075" s="67"/>
      <c r="AA2075" s="68"/>
      <c r="AB2075" s="11"/>
      <c r="AC2075" s="3"/>
      <c r="AD2075" s="1"/>
      <c r="AE2075" s="11"/>
      <c r="AF2075" s="5"/>
      <c r="AG2075" s="1"/>
      <c r="AH2075" s="1"/>
      <c r="AI2075" s="1"/>
      <c r="AJ2075" s="1"/>
      <c r="AK2075" s="10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5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5"/>
      <c r="HA2075" s="5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  <c r="IT2075" s="1"/>
      <c r="IU2075" s="1"/>
      <c r="IV2075" s="1"/>
      <c r="IW2075" s="1"/>
      <c r="IX2075" s="1"/>
      <c r="IY2075" s="1"/>
      <c r="IZ2075" s="1"/>
      <c r="JA2075" s="1"/>
      <c r="JB2075" s="1"/>
      <c r="JC2075" s="1"/>
      <c r="JD2075" s="1"/>
      <c r="JE2075" s="1"/>
      <c r="JF2075" s="1"/>
      <c r="JG2075" s="1"/>
      <c r="JH2075" s="1"/>
      <c r="JI2075" s="1"/>
      <c r="JJ2075" s="1"/>
      <c r="JK2075" s="1"/>
      <c r="JL2075" s="1"/>
      <c r="JM2075" s="1"/>
      <c r="JN2075" s="1"/>
      <c r="JO2075" s="1"/>
      <c r="JP2075" s="1"/>
      <c r="JQ2075" s="1"/>
      <c r="JR2075" s="1"/>
      <c r="JS2075" s="1"/>
      <c r="JT2075" s="1"/>
      <c r="JU2075" s="1"/>
      <c r="JV2075" s="1"/>
      <c r="JW2075" s="1"/>
      <c r="JX2075" s="1"/>
      <c r="JY2075" s="3"/>
      <c r="JZ2075" s="1"/>
      <c r="KA2075" s="1"/>
      <c r="KB2075" s="1"/>
      <c r="KC2075" s="1"/>
      <c r="KD2075" s="1"/>
      <c r="KE2075" s="1"/>
    </row>
    <row r="2076" spans="1:291" x14ac:dyDescent="0.2">
      <c r="A2076" s="196"/>
      <c r="B2076" s="66"/>
      <c r="C2076" s="66"/>
      <c r="D2076" s="77"/>
      <c r="E2076" s="67"/>
      <c r="F2076" s="11"/>
      <c r="G2076" s="73"/>
      <c r="H2076" s="11"/>
      <c r="I2076" s="11"/>
      <c r="J2076" s="1"/>
      <c r="K2076" s="1"/>
      <c r="L2076" s="66"/>
      <c r="M2076" s="70"/>
      <c r="N2076" s="70"/>
      <c r="O2076" s="66"/>
      <c r="P2076" s="66"/>
      <c r="Q2076" s="74"/>
      <c r="R2076" s="75"/>
      <c r="S2076" s="66"/>
      <c r="T2076" s="10"/>
      <c r="U2076" s="74"/>
      <c r="V2076" s="74"/>
      <c r="W2076" s="70"/>
      <c r="X2076" s="66"/>
      <c r="Y2076" s="66"/>
      <c r="Z2076" s="67"/>
      <c r="AA2076" s="68"/>
      <c r="AB2076" s="11"/>
      <c r="AC2076" s="3"/>
      <c r="AD2076" s="1"/>
      <c r="AE2076" s="11"/>
      <c r="AF2076" s="5"/>
      <c r="AG2076" s="1"/>
      <c r="AH2076" s="1"/>
      <c r="AI2076" s="1"/>
      <c r="AJ2076" s="1"/>
      <c r="AK2076" s="10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5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5"/>
      <c r="HA2076" s="5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  <c r="IG2076" s="1"/>
      <c r="IH2076" s="1"/>
      <c r="II2076" s="1"/>
      <c r="IJ2076" s="1"/>
      <c r="IK2076" s="1"/>
      <c r="IL2076" s="1"/>
      <c r="IM2076" s="1"/>
      <c r="IN2076" s="1"/>
      <c r="IO2076" s="1"/>
      <c r="IP2076" s="1"/>
      <c r="IQ2076" s="1"/>
      <c r="IR2076" s="1"/>
      <c r="IS2076" s="1"/>
      <c r="IT2076" s="1"/>
      <c r="IU2076" s="1"/>
      <c r="IV2076" s="1"/>
      <c r="IW2076" s="1"/>
      <c r="IX2076" s="1"/>
      <c r="IY2076" s="1"/>
      <c r="IZ2076" s="1"/>
      <c r="JA2076" s="1"/>
      <c r="JB2076" s="1"/>
      <c r="JC2076" s="1"/>
      <c r="JD2076" s="1"/>
      <c r="JE2076" s="1"/>
      <c r="JF2076" s="1"/>
      <c r="JG2076" s="1"/>
      <c r="JH2076" s="1"/>
      <c r="JI2076" s="1"/>
      <c r="JJ2076" s="1"/>
      <c r="JK2076" s="1"/>
      <c r="JL2076" s="1"/>
      <c r="JM2076" s="1"/>
      <c r="JN2076" s="1"/>
      <c r="JO2076" s="1"/>
      <c r="JP2076" s="1"/>
      <c r="JQ2076" s="1"/>
      <c r="JR2076" s="1"/>
      <c r="JS2076" s="1"/>
      <c r="JT2076" s="1"/>
      <c r="JU2076" s="1"/>
      <c r="JV2076" s="1"/>
      <c r="JW2076" s="1"/>
      <c r="JX2076" s="1"/>
      <c r="JY2076" s="3"/>
      <c r="JZ2076" s="1"/>
      <c r="KA2076" s="1"/>
      <c r="KB2076" s="1"/>
      <c r="KC2076" s="1"/>
      <c r="KD2076" s="1"/>
      <c r="KE2076" s="1"/>
    </row>
    <row r="2077" spans="1:291" x14ac:dyDescent="0.2">
      <c r="A2077" s="196"/>
      <c r="B2077" s="66"/>
      <c r="C2077" s="66"/>
      <c r="D2077" s="77"/>
      <c r="E2077" s="67"/>
      <c r="F2077" s="11"/>
      <c r="G2077" s="73"/>
      <c r="H2077" s="11"/>
      <c r="I2077" s="11"/>
      <c r="J2077" s="1"/>
      <c r="K2077" s="1"/>
      <c r="L2077" s="66"/>
      <c r="M2077" s="70"/>
      <c r="N2077" s="70"/>
      <c r="O2077" s="66"/>
      <c r="P2077" s="66"/>
      <c r="Q2077" s="74"/>
      <c r="R2077" s="75"/>
      <c r="S2077" s="66"/>
      <c r="T2077" s="10"/>
      <c r="U2077" s="74"/>
      <c r="V2077" s="74"/>
      <c r="W2077" s="70"/>
      <c r="X2077" s="66"/>
      <c r="Y2077" s="66"/>
      <c r="Z2077" s="67"/>
      <c r="AA2077" s="68"/>
      <c r="AB2077" s="11"/>
      <c r="AC2077" s="3"/>
      <c r="AD2077" s="1"/>
      <c r="AE2077" s="11"/>
      <c r="AF2077" s="5"/>
      <c r="AG2077" s="1"/>
      <c r="AH2077" s="1"/>
      <c r="AI2077" s="1"/>
      <c r="AJ2077" s="1"/>
      <c r="AK2077" s="10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5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5"/>
      <c r="HA2077" s="5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  <c r="IO2077" s="1"/>
      <c r="IP2077" s="1"/>
      <c r="IQ2077" s="1"/>
      <c r="IR2077" s="1"/>
      <c r="IS2077" s="1"/>
      <c r="IT2077" s="1"/>
      <c r="IU2077" s="1"/>
      <c r="IV2077" s="1"/>
      <c r="IW2077" s="1"/>
      <c r="IX2077" s="1"/>
      <c r="IY2077" s="1"/>
      <c r="IZ2077" s="1"/>
      <c r="JA2077" s="1"/>
      <c r="JB2077" s="1"/>
      <c r="JC2077" s="1"/>
      <c r="JD2077" s="1"/>
      <c r="JE2077" s="1"/>
      <c r="JF2077" s="1"/>
      <c r="JG2077" s="1"/>
      <c r="JH2077" s="1"/>
      <c r="JI2077" s="1"/>
      <c r="JJ2077" s="1"/>
      <c r="JK2077" s="1"/>
      <c r="JL2077" s="1"/>
      <c r="JM2077" s="1"/>
      <c r="JN2077" s="1"/>
      <c r="JO2077" s="1"/>
      <c r="JP2077" s="1"/>
      <c r="JQ2077" s="1"/>
      <c r="JR2077" s="1"/>
      <c r="JS2077" s="1"/>
      <c r="JT2077" s="1"/>
      <c r="JU2077" s="1"/>
      <c r="JV2077" s="1"/>
      <c r="JW2077" s="1"/>
      <c r="JX2077" s="1"/>
      <c r="JY2077" s="3"/>
      <c r="JZ2077" s="1"/>
      <c r="KA2077" s="1"/>
      <c r="KB2077" s="1"/>
      <c r="KC2077" s="1"/>
      <c r="KD2077" s="1"/>
      <c r="KE2077" s="1"/>
    </row>
    <row r="2078" spans="1:291" x14ac:dyDescent="0.2">
      <c r="A2078" s="196"/>
      <c r="B2078" s="66"/>
      <c r="C2078" s="66"/>
      <c r="D2078" s="77"/>
      <c r="E2078" s="67"/>
      <c r="F2078" s="11"/>
      <c r="G2078" s="73"/>
      <c r="H2078" s="11"/>
      <c r="I2078" s="11"/>
      <c r="J2078" s="1"/>
      <c r="K2078" s="1"/>
      <c r="L2078" s="66"/>
      <c r="M2078" s="70"/>
      <c r="N2078" s="70"/>
      <c r="O2078" s="66"/>
      <c r="P2078" s="66"/>
      <c r="Q2078" s="74"/>
      <c r="R2078" s="75"/>
      <c r="S2078" s="66"/>
      <c r="T2078" s="10"/>
      <c r="U2078" s="74"/>
      <c r="V2078" s="74"/>
      <c r="W2078" s="70"/>
      <c r="X2078" s="66"/>
      <c r="Y2078" s="66"/>
      <c r="Z2078" s="67"/>
      <c r="AA2078" s="68"/>
      <c r="AB2078" s="11"/>
      <c r="AC2078" s="3"/>
      <c r="AD2078" s="1"/>
      <c r="AE2078" s="11"/>
      <c r="AF2078" s="5"/>
      <c r="AG2078" s="1"/>
      <c r="AH2078" s="1"/>
      <c r="AI2078" s="1"/>
      <c r="AJ2078" s="1"/>
      <c r="AK2078" s="10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5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5"/>
      <c r="HA2078" s="5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  <c r="IR2078" s="1"/>
      <c r="IS2078" s="1"/>
      <c r="IT2078" s="1"/>
      <c r="IU2078" s="1"/>
      <c r="IV2078" s="1"/>
      <c r="IW2078" s="1"/>
      <c r="IX2078" s="1"/>
      <c r="IY2078" s="1"/>
      <c r="IZ2078" s="1"/>
      <c r="JA2078" s="1"/>
      <c r="JB2078" s="1"/>
      <c r="JC2078" s="1"/>
      <c r="JD2078" s="1"/>
      <c r="JE2078" s="1"/>
      <c r="JF2078" s="1"/>
      <c r="JG2078" s="1"/>
      <c r="JH2078" s="1"/>
      <c r="JI2078" s="1"/>
      <c r="JJ2078" s="1"/>
      <c r="JK2078" s="1"/>
      <c r="JL2078" s="1"/>
      <c r="JM2078" s="1"/>
      <c r="JN2078" s="1"/>
      <c r="JO2078" s="1"/>
      <c r="JP2078" s="1"/>
      <c r="JQ2078" s="1"/>
      <c r="JR2078" s="1"/>
      <c r="JS2078" s="1"/>
      <c r="JT2078" s="1"/>
      <c r="JU2078" s="1"/>
      <c r="JV2078" s="1"/>
      <c r="JW2078" s="1"/>
      <c r="JX2078" s="1"/>
      <c r="JY2078" s="3"/>
      <c r="JZ2078" s="1"/>
      <c r="KA2078" s="1"/>
      <c r="KB2078" s="1"/>
      <c r="KC2078" s="1"/>
      <c r="KD2078" s="1"/>
      <c r="KE2078" s="1"/>
    </row>
    <row r="2079" spans="1:291" x14ac:dyDescent="0.2">
      <c r="A2079" s="196"/>
      <c r="B2079" s="66"/>
      <c r="C2079" s="66"/>
      <c r="D2079" s="77"/>
      <c r="E2079" s="67"/>
      <c r="F2079" s="11"/>
      <c r="G2079" s="73"/>
      <c r="H2079" s="11"/>
      <c r="I2079" s="11"/>
      <c r="J2079" s="1"/>
      <c r="K2079" s="1"/>
      <c r="L2079" s="66"/>
      <c r="M2079" s="70"/>
      <c r="N2079" s="70"/>
      <c r="O2079" s="66"/>
      <c r="P2079" s="66"/>
      <c r="Q2079" s="74"/>
      <c r="R2079" s="75"/>
      <c r="S2079" s="66"/>
      <c r="T2079" s="10"/>
      <c r="U2079" s="74"/>
      <c r="V2079" s="74"/>
      <c r="W2079" s="70"/>
      <c r="X2079" s="66"/>
      <c r="Y2079" s="66"/>
      <c r="Z2079" s="67"/>
      <c r="AA2079" s="68"/>
      <c r="AB2079" s="11"/>
      <c r="AC2079" s="3"/>
      <c r="AD2079" s="1"/>
      <c r="AE2079" s="11"/>
      <c r="AF2079" s="5"/>
      <c r="AG2079" s="1"/>
      <c r="AH2079" s="1"/>
      <c r="AI2079" s="1"/>
      <c r="AJ2079" s="1"/>
      <c r="AK2079" s="10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5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5"/>
      <c r="HA2079" s="5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  <c r="IO2079" s="1"/>
      <c r="IP2079" s="1"/>
      <c r="IQ2079" s="1"/>
      <c r="IR2079" s="1"/>
      <c r="IS2079" s="1"/>
      <c r="IT2079" s="1"/>
      <c r="IU2079" s="1"/>
      <c r="IV2079" s="1"/>
      <c r="IW2079" s="1"/>
      <c r="IX2079" s="1"/>
      <c r="IY2079" s="1"/>
      <c r="IZ2079" s="1"/>
      <c r="JA2079" s="1"/>
      <c r="JB2079" s="1"/>
      <c r="JC2079" s="1"/>
      <c r="JD2079" s="1"/>
      <c r="JE2079" s="1"/>
      <c r="JF2079" s="1"/>
      <c r="JG2079" s="1"/>
      <c r="JH2079" s="1"/>
      <c r="JI2079" s="1"/>
      <c r="JJ2079" s="1"/>
      <c r="JK2079" s="1"/>
      <c r="JL2079" s="1"/>
      <c r="JM2079" s="1"/>
      <c r="JN2079" s="1"/>
      <c r="JO2079" s="1"/>
      <c r="JP2079" s="1"/>
      <c r="JQ2079" s="1"/>
      <c r="JR2079" s="1"/>
      <c r="JS2079" s="1"/>
      <c r="JT2079" s="1"/>
      <c r="JU2079" s="1"/>
      <c r="JV2079" s="1"/>
      <c r="JW2079" s="1"/>
      <c r="JX2079" s="1"/>
      <c r="JY2079" s="3"/>
      <c r="JZ2079" s="1"/>
      <c r="KA2079" s="1"/>
      <c r="KB2079" s="1"/>
      <c r="KC2079" s="1"/>
      <c r="KD2079" s="1"/>
      <c r="KE2079" s="1"/>
    </row>
    <row r="2080" spans="1:291" x14ac:dyDescent="0.2">
      <c r="A2080" s="196"/>
      <c r="B2080" s="66"/>
      <c r="C2080" s="66"/>
      <c r="D2080" s="77"/>
      <c r="E2080" s="67"/>
      <c r="F2080" s="11"/>
      <c r="G2080" s="73"/>
      <c r="H2080" s="11"/>
      <c r="I2080" s="11"/>
      <c r="J2080" s="1"/>
      <c r="K2080" s="1"/>
      <c r="L2080" s="66"/>
      <c r="M2080" s="70"/>
      <c r="N2080" s="70"/>
      <c r="O2080" s="66"/>
      <c r="P2080" s="66"/>
      <c r="Q2080" s="74"/>
      <c r="R2080" s="75"/>
      <c r="S2080" s="66"/>
      <c r="T2080" s="10"/>
      <c r="U2080" s="74"/>
      <c r="V2080" s="74"/>
      <c r="W2080" s="70"/>
      <c r="X2080" s="66"/>
      <c r="Y2080" s="66"/>
      <c r="Z2080" s="67"/>
      <c r="AA2080" s="68"/>
      <c r="AB2080" s="11"/>
      <c r="AC2080" s="3"/>
      <c r="AD2080" s="1"/>
      <c r="AE2080" s="11"/>
      <c r="AF2080" s="5"/>
      <c r="AG2080" s="1"/>
      <c r="AH2080" s="1"/>
      <c r="AI2080" s="1"/>
      <c r="AJ2080" s="1"/>
      <c r="AK2080" s="10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5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5"/>
      <c r="HA2080" s="5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  <c r="IR2080" s="1"/>
      <c r="IS2080" s="1"/>
      <c r="IT2080" s="1"/>
      <c r="IU2080" s="1"/>
      <c r="IV2080" s="1"/>
      <c r="IW2080" s="1"/>
      <c r="IX2080" s="1"/>
      <c r="IY2080" s="1"/>
      <c r="IZ2080" s="1"/>
      <c r="JA2080" s="1"/>
      <c r="JB2080" s="1"/>
      <c r="JC2080" s="1"/>
      <c r="JD2080" s="1"/>
      <c r="JE2080" s="1"/>
      <c r="JF2080" s="1"/>
      <c r="JG2080" s="1"/>
      <c r="JH2080" s="1"/>
      <c r="JI2080" s="1"/>
      <c r="JJ2080" s="1"/>
      <c r="JK2080" s="1"/>
      <c r="JL2080" s="1"/>
      <c r="JM2080" s="1"/>
      <c r="JN2080" s="1"/>
      <c r="JO2080" s="1"/>
      <c r="JP2080" s="1"/>
      <c r="JQ2080" s="1"/>
      <c r="JR2080" s="1"/>
      <c r="JS2080" s="1"/>
      <c r="JT2080" s="1"/>
      <c r="JU2080" s="1"/>
      <c r="JV2080" s="1"/>
      <c r="JW2080" s="1"/>
      <c r="JX2080" s="1"/>
      <c r="JY2080" s="3"/>
      <c r="JZ2080" s="1"/>
      <c r="KA2080" s="1"/>
      <c r="KB2080" s="1"/>
      <c r="KC2080" s="1"/>
      <c r="KD2080" s="1"/>
      <c r="KE2080" s="1"/>
    </row>
    <row r="2081" spans="1:291" x14ac:dyDescent="0.2">
      <c r="A2081" s="196"/>
      <c r="B2081" s="66"/>
      <c r="C2081" s="66"/>
      <c r="D2081" s="77"/>
      <c r="E2081" s="67"/>
      <c r="F2081" s="11"/>
      <c r="G2081" s="73"/>
      <c r="H2081" s="11"/>
      <c r="I2081" s="11"/>
      <c r="J2081" s="1"/>
      <c r="K2081" s="1"/>
      <c r="L2081" s="66"/>
      <c r="M2081" s="70"/>
      <c r="N2081" s="70"/>
      <c r="O2081" s="66"/>
      <c r="P2081" s="66"/>
      <c r="Q2081" s="74"/>
      <c r="R2081" s="75"/>
      <c r="S2081" s="66"/>
      <c r="T2081" s="10"/>
      <c r="U2081" s="74"/>
      <c r="V2081" s="74"/>
      <c r="W2081" s="70"/>
      <c r="X2081" s="66"/>
      <c r="Y2081" s="66"/>
      <c r="Z2081" s="67"/>
      <c r="AA2081" s="68"/>
      <c r="AB2081" s="11"/>
      <c r="AC2081" s="3"/>
      <c r="AD2081" s="1"/>
      <c r="AE2081" s="11"/>
      <c r="AF2081" s="5"/>
      <c r="AG2081" s="1"/>
      <c r="AH2081" s="1"/>
      <c r="AI2081" s="1"/>
      <c r="AJ2081" s="1"/>
      <c r="AK2081" s="10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5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5"/>
      <c r="HA2081" s="5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  <c r="IR2081" s="1"/>
      <c r="IS2081" s="1"/>
      <c r="IT2081" s="1"/>
      <c r="IU2081" s="1"/>
      <c r="IV2081" s="1"/>
      <c r="IW2081" s="1"/>
      <c r="IX2081" s="1"/>
      <c r="IY2081" s="1"/>
      <c r="IZ2081" s="1"/>
      <c r="JA2081" s="1"/>
      <c r="JB2081" s="1"/>
      <c r="JC2081" s="1"/>
      <c r="JD2081" s="1"/>
      <c r="JE2081" s="1"/>
      <c r="JF2081" s="1"/>
      <c r="JG2081" s="1"/>
      <c r="JH2081" s="1"/>
      <c r="JI2081" s="1"/>
      <c r="JJ2081" s="1"/>
      <c r="JK2081" s="1"/>
      <c r="JL2081" s="1"/>
      <c r="JM2081" s="1"/>
      <c r="JN2081" s="1"/>
      <c r="JO2081" s="1"/>
      <c r="JP2081" s="1"/>
      <c r="JQ2081" s="1"/>
      <c r="JR2081" s="1"/>
      <c r="JS2081" s="1"/>
      <c r="JT2081" s="1"/>
      <c r="JU2081" s="1"/>
      <c r="JV2081" s="1"/>
      <c r="JW2081" s="1"/>
      <c r="JX2081" s="1"/>
      <c r="JY2081" s="3"/>
      <c r="JZ2081" s="1"/>
      <c r="KA2081" s="1"/>
      <c r="KB2081" s="1"/>
      <c r="KC2081" s="1"/>
      <c r="KD2081" s="1"/>
      <c r="KE2081" s="1"/>
    </row>
    <row r="2082" spans="1:291" x14ac:dyDescent="0.2">
      <c r="A2082" s="196"/>
      <c r="B2082" s="66"/>
      <c r="C2082" s="66"/>
      <c r="D2082" s="77"/>
      <c r="E2082" s="67"/>
      <c r="F2082" s="11"/>
      <c r="G2082" s="73"/>
      <c r="H2082" s="11"/>
      <c r="I2082" s="11"/>
      <c r="J2082" s="1"/>
      <c r="K2082" s="1"/>
      <c r="L2082" s="66"/>
      <c r="M2082" s="70"/>
      <c r="N2082" s="70"/>
      <c r="O2082" s="66"/>
      <c r="P2082" s="66"/>
      <c r="Q2082" s="74"/>
      <c r="R2082" s="75"/>
      <c r="S2082" s="66"/>
      <c r="T2082" s="10"/>
      <c r="U2082" s="74"/>
      <c r="V2082" s="74"/>
      <c r="W2082" s="70"/>
      <c r="X2082" s="66"/>
      <c r="Y2082" s="66"/>
      <c r="Z2082" s="67"/>
      <c r="AA2082" s="68"/>
      <c r="AB2082" s="11"/>
      <c r="AC2082" s="3"/>
      <c r="AD2082" s="1"/>
      <c r="AE2082" s="11"/>
      <c r="AF2082" s="5"/>
      <c r="AG2082" s="1"/>
      <c r="AH2082" s="1"/>
      <c r="AI2082" s="1"/>
      <c r="AJ2082" s="1"/>
      <c r="AK2082" s="10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5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5"/>
      <c r="HA2082" s="5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  <c r="IT2082" s="1"/>
      <c r="IU2082" s="1"/>
      <c r="IV2082" s="1"/>
      <c r="IW2082" s="1"/>
      <c r="IX2082" s="1"/>
      <c r="IY2082" s="1"/>
      <c r="IZ2082" s="1"/>
      <c r="JA2082" s="1"/>
      <c r="JB2082" s="1"/>
      <c r="JC2082" s="1"/>
      <c r="JD2082" s="1"/>
      <c r="JE2082" s="1"/>
      <c r="JF2082" s="1"/>
      <c r="JG2082" s="1"/>
      <c r="JH2082" s="1"/>
      <c r="JI2082" s="1"/>
      <c r="JJ2082" s="1"/>
      <c r="JK2082" s="1"/>
      <c r="JL2082" s="1"/>
      <c r="JM2082" s="1"/>
      <c r="JN2082" s="1"/>
      <c r="JO2082" s="1"/>
      <c r="JP2082" s="1"/>
      <c r="JQ2082" s="1"/>
      <c r="JR2082" s="1"/>
      <c r="JS2082" s="1"/>
      <c r="JT2082" s="1"/>
      <c r="JU2082" s="1"/>
      <c r="JV2082" s="1"/>
      <c r="JW2082" s="1"/>
      <c r="JX2082" s="1"/>
      <c r="JY2082" s="3"/>
      <c r="JZ2082" s="1"/>
      <c r="KA2082" s="1"/>
      <c r="KB2082" s="1"/>
      <c r="KC2082" s="1"/>
      <c r="KD2082" s="1"/>
      <c r="KE2082" s="1"/>
    </row>
    <row r="2083" spans="1:291" x14ac:dyDescent="0.2">
      <c r="A2083" s="196"/>
      <c r="B2083" s="66"/>
      <c r="C2083" s="66"/>
      <c r="D2083" s="77"/>
      <c r="E2083" s="67"/>
      <c r="F2083" s="11"/>
      <c r="G2083" s="73"/>
      <c r="H2083" s="11"/>
      <c r="I2083" s="11"/>
      <c r="J2083" s="1"/>
      <c r="K2083" s="1"/>
      <c r="L2083" s="66"/>
      <c r="M2083" s="70"/>
      <c r="N2083" s="70"/>
      <c r="O2083" s="66"/>
      <c r="P2083" s="66"/>
      <c r="Q2083" s="74"/>
      <c r="R2083" s="75"/>
      <c r="S2083" s="66"/>
      <c r="T2083" s="10"/>
      <c r="U2083" s="74"/>
      <c r="V2083" s="74"/>
      <c r="W2083" s="70"/>
      <c r="X2083" s="66"/>
      <c r="Y2083" s="66"/>
      <c r="Z2083" s="67"/>
      <c r="AA2083" s="68"/>
      <c r="AB2083" s="11"/>
      <c r="AC2083" s="3"/>
      <c r="AD2083" s="1"/>
      <c r="AE2083" s="11"/>
      <c r="AF2083" s="5"/>
      <c r="AG2083" s="1"/>
      <c r="AH2083" s="1"/>
      <c r="AI2083" s="1"/>
      <c r="AJ2083" s="1"/>
      <c r="AK2083" s="10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5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5"/>
      <c r="HA2083" s="5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  <c r="IT2083" s="1"/>
      <c r="IU2083" s="1"/>
      <c r="IV2083" s="1"/>
      <c r="IW2083" s="1"/>
      <c r="IX2083" s="1"/>
      <c r="IY2083" s="1"/>
      <c r="IZ2083" s="1"/>
      <c r="JA2083" s="1"/>
      <c r="JB2083" s="1"/>
      <c r="JC2083" s="1"/>
      <c r="JD2083" s="1"/>
      <c r="JE2083" s="1"/>
      <c r="JF2083" s="1"/>
      <c r="JG2083" s="1"/>
      <c r="JH2083" s="1"/>
      <c r="JI2083" s="1"/>
      <c r="JJ2083" s="1"/>
      <c r="JK2083" s="1"/>
      <c r="JL2083" s="1"/>
      <c r="JM2083" s="1"/>
      <c r="JN2083" s="1"/>
      <c r="JO2083" s="1"/>
      <c r="JP2083" s="1"/>
      <c r="JQ2083" s="1"/>
      <c r="JR2083" s="1"/>
      <c r="JS2083" s="1"/>
      <c r="JT2083" s="1"/>
      <c r="JU2083" s="1"/>
      <c r="JV2083" s="1"/>
      <c r="JW2083" s="1"/>
      <c r="JX2083" s="1"/>
      <c r="JY2083" s="3"/>
      <c r="JZ2083" s="1"/>
      <c r="KA2083" s="1"/>
      <c r="KB2083" s="1"/>
      <c r="KC2083" s="1"/>
      <c r="KD2083" s="1"/>
      <c r="KE2083" s="1"/>
    </row>
    <row r="2084" spans="1:291" x14ac:dyDescent="0.2">
      <c r="A2084" s="196"/>
      <c r="B2084" s="66"/>
      <c r="C2084" s="66"/>
      <c r="D2084" s="77"/>
      <c r="E2084" s="67"/>
      <c r="F2084" s="11"/>
      <c r="G2084" s="73"/>
      <c r="H2084" s="11"/>
      <c r="I2084" s="11"/>
      <c r="J2084" s="1"/>
      <c r="K2084" s="1"/>
      <c r="L2084" s="66"/>
      <c r="M2084" s="70"/>
      <c r="N2084" s="70"/>
      <c r="O2084" s="66"/>
      <c r="P2084" s="66"/>
      <c r="Q2084" s="74"/>
      <c r="R2084" s="75"/>
      <c r="S2084" s="66"/>
      <c r="T2084" s="10"/>
      <c r="U2084" s="74"/>
      <c r="V2084" s="74"/>
      <c r="W2084" s="70"/>
      <c r="X2084" s="66"/>
      <c r="Y2084" s="66"/>
      <c r="Z2084" s="67"/>
      <c r="AA2084" s="68"/>
      <c r="AB2084" s="11"/>
      <c r="AC2084" s="3"/>
      <c r="AD2084" s="1"/>
      <c r="AE2084" s="11"/>
      <c r="AF2084" s="5"/>
      <c r="AG2084" s="1"/>
      <c r="AH2084" s="1"/>
      <c r="AI2084" s="1"/>
      <c r="AJ2084" s="1"/>
      <c r="AK2084" s="10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5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5"/>
      <c r="HA2084" s="5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  <c r="IT2084" s="1"/>
      <c r="IU2084" s="1"/>
      <c r="IV2084" s="1"/>
      <c r="IW2084" s="1"/>
      <c r="IX2084" s="1"/>
      <c r="IY2084" s="1"/>
      <c r="IZ2084" s="1"/>
      <c r="JA2084" s="1"/>
      <c r="JB2084" s="1"/>
      <c r="JC2084" s="1"/>
      <c r="JD2084" s="1"/>
      <c r="JE2084" s="1"/>
      <c r="JF2084" s="1"/>
      <c r="JG2084" s="1"/>
      <c r="JH2084" s="1"/>
      <c r="JI2084" s="1"/>
      <c r="JJ2084" s="1"/>
      <c r="JK2084" s="1"/>
      <c r="JL2084" s="1"/>
      <c r="JM2084" s="1"/>
      <c r="JN2084" s="1"/>
      <c r="JO2084" s="1"/>
      <c r="JP2084" s="1"/>
      <c r="JQ2084" s="1"/>
      <c r="JR2084" s="1"/>
      <c r="JS2084" s="1"/>
      <c r="JT2084" s="1"/>
      <c r="JU2084" s="1"/>
      <c r="JV2084" s="1"/>
      <c r="JW2084" s="1"/>
      <c r="JX2084" s="1"/>
      <c r="JY2084" s="3"/>
      <c r="JZ2084" s="1"/>
      <c r="KA2084" s="1"/>
      <c r="KB2084" s="1"/>
      <c r="KC2084" s="1"/>
      <c r="KD2084" s="1"/>
      <c r="KE2084" s="1"/>
    </row>
    <row r="2085" spans="1:291" x14ac:dyDescent="0.2">
      <c r="A2085" s="196"/>
      <c r="B2085" s="66"/>
      <c r="C2085" s="66"/>
      <c r="D2085" s="77"/>
      <c r="E2085" s="67"/>
      <c r="F2085" s="11"/>
      <c r="G2085" s="73"/>
      <c r="H2085" s="11"/>
      <c r="I2085" s="11"/>
      <c r="J2085" s="1"/>
      <c r="K2085" s="1"/>
      <c r="L2085" s="66"/>
      <c r="M2085" s="70"/>
      <c r="N2085" s="70"/>
      <c r="O2085" s="66"/>
      <c r="P2085" s="66"/>
      <c r="Q2085" s="74"/>
      <c r="R2085" s="75"/>
      <c r="S2085" s="66"/>
      <c r="T2085" s="10"/>
      <c r="U2085" s="74"/>
      <c r="V2085" s="74"/>
      <c r="W2085" s="70"/>
      <c r="X2085" s="66"/>
      <c r="Y2085" s="66"/>
      <c r="Z2085" s="67"/>
      <c r="AA2085" s="68"/>
      <c r="AB2085" s="11"/>
      <c r="AC2085" s="3"/>
      <c r="AD2085" s="1"/>
      <c r="AE2085" s="11"/>
      <c r="AF2085" s="5"/>
      <c r="AG2085" s="1"/>
      <c r="AH2085" s="1"/>
      <c r="AI2085" s="1"/>
      <c r="AJ2085" s="1"/>
      <c r="AK2085" s="10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5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5"/>
      <c r="HA2085" s="5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  <c r="IR2085" s="1"/>
      <c r="IS2085" s="1"/>
      <c r="IT2085" s="1"/>
      <c r="IU2085" s="1"/>
      <c r="IV2085" s="1"/>
      <c r="IW2085" s="1"/>
      <c r="IX2085" s="1"/>
      <c r="IY2085" s="1"/>
      <c r="IZ2085" s="1"/>
      <c r="JA2085" s="1"/>
      <c r="JB2085" s="1"/>
      <c r="JC2085" s="1"/>
      <c r="JD2085" s="1"/>
      <c r="JE2085" s="1"/>
      <c r="JF2085" s="1"/>
      <c r="JG2085" s="1"/>
      <c r="JH2085" s="1"/>
      <c r="JI2085" s="1"/>
      <c r="JJ2085" s="1"/>
      <c r="JK2085" s="1"/>
      <c r="JL2085" s="1"/>
      <c r="JM2085" s="1"/>
      <c r="JN2085" s="1"/>
      <c r="JO2085" s="1"/>
      <c r="JP2085" s="1"/>
      <c r="JQ2085" s="1"/>
      <c r="JR2085" s="1"/>
      <c r="JS2085" s="1"/>
      <c r="JT2085" s="1"/>
      <c r="JU2085" s="1"/>
      <c r="JV2085" s="1"/>
      <c r="JW2085" s="1"/>
      <c r="JX2085" s="1"/>
      <c r="JY2085" s="3"/>
      <c r="JZ2085" s="1"/>
      <c r="KA2085" s="1"/>
      <c r="KB2085" s="1"/>
      <c r="KC2085" s="1"/>
      <c r="KD2085" s="1"/>
      <c r="KE2085" s="1"/>
    </row>
    <row r="2086" spans="1:291" x14ac:dyDescent="0.2">
      <c r="A2086" s="196"/>
      <c r="B2086" s="66"/>
      <c r="C2086" s="66"/>
      <c r="D2086" s="77"/>
      <c r="E2086" s="67"/>
      <c r="F2086" s="11"/>
      <c r="G2086" s="73"/>
      <c r="H2086" s="11"/>
      <c r="I2086" s="11"/>
      <c r="J2086" s="1"/>
      <c r="K2086" s="1"/>
      <c r="L2086" s="66"/>
      <c r="M2086" s="70"/>
      <c r="N2086" s="70"/>
      <c r="O2086" s="66"/>
      <c r="P2086" s="66"/>
      <c r="Q2086" s="74"/>
      <c r="R2086" s="75"/>
      <c r="S2086" s="66"/>
      <c r="T2086" s="10"/>
      <c r="U2086" s="74"/>
      <c r="V2086" s="74"/>
      <c r="W2086" s="70"/>
      <c r="X2086" s="66"/>
      <c r="Y2086" s="66"/>
      <c r="Z2086" s="67"/>
      <c r="AA2086" s="68"/>
      <c r="AB2086" s="11"/>
      <c r="AC2086" s="3"/>
      <c r="AD2086" s="1"/>
      <c r="AE2086" s="11"/>
      <c r="AF2086" s="5"/>
      <c r="AG2086" s="1"/>
      <c r="AH2086" s="1"/>
      <c r="AI2086" s="1"/>
      <c r="AJ2086" s="1"/>
      <c r="AK2086" s="10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5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5"/>
      <c r="HA2086" s="5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  <c r="IR2086" s="1"/>
      <c r="IS2086" s="1"/>
      <c r="IT2086" s="1"/>
      <c r="IU2086" s="1"/>
      <c r="IV2086" s="1"/>
      <c r="IW2086" s="1"/>
      <c r="IX2086" s="1"/>
      <c r="IY2086" s="1"/>
      <c r="IZ2086" s="1"/>
      <c r="JA2086" s="1"/>
      <c r="JB2086" s="1"/>
      <c r="JC2086" s="1"/>
      <c r="JD2086" s="1"/>
      <c r="JE2086" s="1"/>
      <c r="JF2086" s="1"/>
      <c r="JG2086" s="1"/>
      <c r="JH2086" s="1"/>
      <c r="JI2086" s="1"/>
      <c r="JJ2086" s="1"/>
      <c r="JK2086" s="1"/>
      <c r="JL2086" s="1"/>
      <c r="JM2086" s="1"/>
      <c r="JN2086" s="1"/>
      <c r="JO2086" s="1"/>
      <c r="JP2086" s="1"/>
      <c r="JQ2086" s="1"/>
      <c r="JR2086" s="1"/>
      <c r="JS2086" s="1"/>
      <c r="JT2086" s="1"/>
      <c r="JU2086" s="1"/>
      <c r="JV2086" s="1"/>
      <c r="JW2086" s="1"/>
      <c r="JX2086" s="1"/>
      <c r="JY2086" s="3"/>
      <c r="JZ2086" s="1"/>
      <c r="KA2086" s="1"/>
      <c r="KB2086" s="1"/>
      <c r="KC2086" s="1"/>
      <c r="KD2086" s="1"/>
      <c r="KE2086" s="1"/>
    </row>
    <row r="2087" spans="1:291" x14ac:dyDescent="0.2">
      <c r="A2087" s="196"/>
      <c r="B2087" s="66"/>
      <c r="C2087" s="66"/>
      <c r="D2087" s="77"/>
      <c r="E2087" s="67"/>
      <c r="F2087" s="11"/>
      <c r="G2087" s="73"/>
      <c r="H2087" s="11"/>
      <c r="I2087" s="11"/>
      <c r="J2087" s="1"/>
      <c r="K2087" s="1"/>
      <c r="L2087" s="66"/>
      <c r="M2087" s="70"/>
      <c r="N2087" s="70"/>
      <c r="O2087" s="66"/>
      <c r="P2087" s="66"/>
      <c r="Q2087" s="74"/>
      <c r="R2087" s="75"/>
      <c r="S2087" s="66"/>
      <c r="T2087" s="10"/>
      <c r="U2087" s="74"/>
      <c r="V2087" s="74"/>
      <c r="W2087" s="70"/>
      <c r="X2087" s="66"/>
      <c r="Y2087" s="66"/>
      <c r="Z2087" s="67"/>
      <c r="AA2087" s="68"/>
      <c r="AB2087" s="11"/>
      <c r="AC2087" s="3"/>
      <c r="AD2087" s="1"/>
      <c r="AE2087" s="11"/>
      <c r="AF2087" s="5"/>
      <c r="AG2087" s="1"/>
      <c r="AH2087" s="1"/>
      <c r="AI2087" s="1"/>
      <c r="AJ2087" s="1"/>
      <c r="AK2087" s="10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5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5"/>
      <c r="HA2087" s="5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  <c r="IR2087" s="1"/>
      <c r="IS2087" s="1"/>
      <c r="IT2087" s="1"/>
      <c r="IU2087" s="1"/>
      <c r="IV2087" s="1"/>
      <c r="IW2087" s="1"/>
      <c r="IX2087" s="1"/>
      <c r="IY2087" s="1"/>
      <c r="IZ2087" s="1"/>
      <c r="JA2087" s="1"/>
      <c r="JB2087" s="1"/>
      <c r="JC2087" s="1"/>
      <c r="JD2087" s="1"/>
      <c r="JE2087" s="1"/>
      <c r="JF2087" s="1"/>
      <c r="JG2087" s="1"/>
      <c r="JH2087" s="1"/>
      <c r="JI2087" s="1"/>
      <c r="JJ2087" s="1"/>
      <c r="JK2087" s="1"/>
      <c r="JL2087" s="1"/>
      <c r="JM2087" s="1"/>
      <c r="JN2087" s="1"/>
      <c r="JO2087" s="1"/>
      <c r="JP2087" s="1"/>
      <c r="JQ2087" s="1"/>
      <c r="JR2087" s="1"/>
      <c r="JS2087" s="1"/>
      <c r="JT2087" s="1"/>
      <c r="JU2087" s="1"/>
      <c r="JV2087" s="1"/>
      <c r="JW2087" s="1"/>
      <c r="JX2087" s="1"/>
      <c r="JY2087" s="3"/>
      <c r="JZ2087" s="1"/>
      <c r="KA2087" s="1"/>
      <c r="KB2087" s="1"/>
      <c r="KC2087" s="1"/>
      <c r="KD2087" s="1"/>
      <c r="KE2087" s="1"/>
    </row>
    <row r="2088" spans="1:291" x14ac:dyDescent="0.2">
      <c r="A2088" s="196"/>
      <c r="B2088" s="66"/>
      <c r="C2088" s="66"/>
      <c r="D2088" s="77"/>
      <c r="E2088" s="67"/>
      <c r="F2088" s="11"/>
      <c r="G2088" s="73"/>
      <c r="H2088" s="11"/>
      <c r="I2088" s="11"/>
      <c r="J2088" s="1"/>
      <c r="K2088" s="1"/>
      <c r="L2088" s="66"/>
      <c r="M2088" s="70"/>
      <c r="N2088" s="70"/>
      <c r="O2088" s="66"/>
      <c r="P2088" s="66"/>
      <c r="Q2088" s="74"/>
      <c r="R2088" s="75"/>
      <c r="S2088" s="66"/>
      <c r="T2088" s="10"/>
      <c r="U2088" s="74"/>
      <c r="V2088" s="74"/>
      <c r="W2088" s="70"/>
      <c r="X2088" s="66"/>
      <c r="Y2088" s="66"/>
      <c r="Z2088" s="67"/>
      <c r="AA2088" s="68"/>
      <c r="AB2088" s="11"/>
      <c r="AC2088" s="3"/>
      <c r="AD2088" s="1"/>
      <c r="AE2088" s="11"/>
      <c r="AF2088" s="5"/>
      <c r="AG2088" s="1"/>
      <c r="AH2088" s="1"/>
      <c r="AI2088" s="1"/>
      <c r="AJ2088" s="1"/>
      <c r="AK2088" s="10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5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5"/>
      <c r="HA2088" s="5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  <c r="IR2088" s="1"/>
      <c r="IS2088" s="1"/>
      <c r="IT2088" s="1"/>
      <c r="IU2088" s="1"/>
      <c r="IV2088" s="1"/>
      <c r="IW2088" s="1"/>
      <c r="IX2088" s="1"/>
      <c r="IY2088" s="1"/>
      <c r="IZ2088" s="1"/>
      <c r="JA2088" s="1"/>
      <c r="JB2088" s="1"/>
      <c r="JC2088" s="1"/>
      <c r="JD2088" s="1"/>
      <c r="JE2088" s="1"/>
      <c r="JF2088" s="1"/>
      <c r="JG2088" s="1"/>
      <c r="JH2088" s="1"/>
      <c r="JI2088" s="1"/>
      <c r="JJ2088" s="1"/>
      <c r="JK2088" s="1"/>
      <c r="JL2088" s="1"/>
      <c r="JM2088" s="1"/>
      <c r="JN2088" s="1"/>
      <c r="JO2088" s="1"/>
      <c r="JP2088" s="1"/>
      <c r="JQ2088" s="1"/>
      <c r="JR2088" s="1"/>
      <c r="JS2088" s="1"/>
      <c r="JT2088" s="1"/>
      <c r="JU2088" s="1"/>
      <c r="JV2088" s="1"/>
      <c r="JW2088" s="1"/>
      <c r="JX2088" s="1"/>
      <c r="JY2088" s="3"/>
      <c r="JZ2088" s="1"/>
      <c r="KA2088" s="1"/>
      <c r="KB2088" s="1"/>
      <c r="KC2088" s="1"/>
      <c r="KD2088" s="1"/>
      <c r="KE2088" s="1"/>
    </row>
    <row r="2089" spans="1:291" x14ac:dyDescent="0.2">
      <c r="A2089" s="196"/>
      <c r="B2089" s="66"/>
      <c r="C2089" s="66"/>
      <c r="D2089" s="77"/>
      <c r="E2089" s="67"/>
      <c r="F2089" s="11"/>
      <c r="G2089" s="73"/>
      <c r="H2089" s="11"/>
      <c r="I2089" s="11"/>
      <c r="J2089" s="1"/>
      <c r="K2089" s="1"/>
      <c r="L2089" s="66"/>
      <c r="M2089" s="70"/>
      <c r="N2089" s="70"/>
      <c r="O2089" s="66"/>
      <c r="P2089" s="66"/>
      <c r="Q2089" s="74"/>
      <c r="R2089" s="75"/>
      <c r="S2089" s="66"/>
      <c r="T2089" s="10"/>
      <c r="U2089" s="74"/>
      <c r="V2089" s="74"/>
      <c r="W2089" s="70"/>
      <c r="X2089" s="66"/>
      <c r="Y2089" s="66"/>
      <c r="Z2089" s="67"/>
      <c r="AA2089" s="68"/>
      <c r="AB2089" s="11"/>
      <c r="AC2089" s="3"/>
      <c r="AD2089" s="1"/>
      <c r="AE2089" s="11"/>
      <c r="AF2089" s="5"/>
      <c r="AG2089" s="1"/>
      <c r="AH2089" s="1"/>
      <c r="AI2089" s="1"/>
      <c r="AJ2089" s="1"/>
      <c r="AK2089" s="10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5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5"/>
      <c r="HA2089" s="5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  <c r="IR2089" s="1"/>
      <c r="IS2089" s="1"/>
      <c r="IT2089" s="1"/>
      <c r="IU2089" s="1"/>
      <c r="IV2089" s="1"/>
      <c r="IW2089" s="1"/>
      <c r="IX2089" s="1"/>
      <c r="IY2089" s="1"/>
      <c r="IZ2089" s="1"/>
      <c r="JA2089" s="1"/>
      <c r="JB2089" s="1"/>
      <c r="JC2089" s="1"/>
      <c r="JD2089" s="1"/>
      <c r="JE2089" s="1"/>
      <c r="JF2089" s="1"/>
      <c r="JG2089" s="1"/>
      <c r="JH2089" s="1"/>
      <c r="JI2089" s="1"/>
      <c r="JJ2089" s="1"/>
      <c r="JK2089" s="1"/>
      <c r="JL2089" s="1"/>
      <c r="JM2089" s="1"/>
      <c r="JN2089" s="1"/>
      <c r="JO2089" s="1"/>
      <c r="JP2089" s="1"/>
      <c r="JQ2089" s="1"/>
      <c r="JR2089" s="1"/>
      <c r="JS2089" s="1"/>
      <c r="JT2089" s="1"/>
      <c r="JU2089" s="1"/>
      <c r="JV2089" s="1"/>
      <c r="JW2089" s="1"/>
      <c r="JX2089" s="1"/>
      <c r="JY2089" s="3"/>
      <c r="JZ2089" s="1"/>
      <c r="KA2089" s="1"/>
      <c r="KB2089" s="1"/>
      <c r="KC2089" s="1"/>
      <c r="KD2089" s="1"/>
      <c r="KE2089" s="1"/>
    </row>
    <row r="2090" spans="1:291" x14ac:dyDescent="0.2">
      <c r="A2090" s="196"/>
      <c r="B2090" s="66"/>
      <c r="C2090" s="66"/>
      <c r="D2090" s="77"/>
      <c r="E2090" s="67"/>
      <c r="F2090" s="11"/>
      <c r="G2090" s="73"/>
      <c r="H2090" s="11"/>
      <c r="I2090" s="11"/>
      <c r="J2090" s="1"/>
      <c r="K2090" s="1"/>
      <c r="L2090" s="66"/>
      <c r="M2090" s="70"/>
      <c r="N2090" s="70"/>
      <c r="O2090" s="66"/>
      <c r="P2090" s="66"/>
      <c r="Q2090" s="74"/>
      <c r="R2090" s="75"/>
      <c r="S2090" s="66"/>
      <c r="T2090" s="10"/>
      <c r="U2090" s="74"/>
      <c r="V2090" s="74"/>
      <c r="W2090" s="70"/>
      <c r="X2090" s="66"/>
      <c r="Y2090" s="66"/>
      <c r="Z2090" s="67"/>
      <c r="AA2090" s="68"/>
      <c r="AB2090" s="11"/>
      <c r="AC2090" s="3"/>
      <c r="AD2090" s="1"/>
      <c r="AE2090" s="11"/>
      <c r="AF2090" s="5"/>
      <c r="AG2090" s="1"/>
      <c r="AH2090" s="1"/>
      <c r="AI2090" s="1"/>
      <c r="AJ2090" s="1"/>
      <c r="AK2090" s="10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5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5"/>
      <c r="HA2090" s="5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  <c r="IR2090" s="1"/>
      <c r="IS2090" s="1"/>
      <c r="IT2090" s="1"/>
      <c r="IU2090" s="1"/>
      <c r="IV2090" s="1"/>
      <c r="IW2090" s="1"/>
      <c r="IX2090" s="1"/>
      <c r="IY2090" s="1"/>
      <c r="IZ2090" s="1"/>
      <c r="JA2090" s="1"/>
      <c r="JB2090" s="1"/>
      <c r="JC2090" s="1"/>
      <c r="JD2090" s="1"/>
      <c r="JE2090" s="1"/>
      <c r="JF2090" s="1"/>
      <c r="JG2090" s="1"/>
      <c r="JH2090" s="1"/>
      <c r="JI2090" s="1"/>
      <c r="JJ2090" s="1"/>
      <c r="JK2090" s="1"/>
      <c r="JL2090" s="1"/>
      <c r="JM2090" s="1"/>
      <c r="JN2090" s="1"/>
      <c r="JO2090" s="1"/>
      <c r="JP2090" s="1"/>
      <c r="JQ2090" s="1"/>
      <c r="JR2090" s="1"/>
      <c r="JS2090" s="1"/>
      <c r="JT2090" s="1"/>
      <c r="JU2090" s="1"/>
      <c r="JV2090" s="1"/>
      <c r="JW2090" s="1"/>
      <c r="JX2090" s="1"/>
      <c r="JY2090" s="3"/>
      <c r="JZ2090" s="1"/>
      <c r="KA2090" s="1"/>
      <c r="KB2090" s="1"/>
      <c r="KC2090" s="1"/>
      <c r="KD2090" s="1"/>
      <c r="KE2090" s="1"/>
    </row>
    <row r="2091" spans="1:291" x14ac:dyDescent="0.2">
      <c r="A2091" s="196"/>
      <c r="B2091" s="66"/>
      <c r="C2091" s="66"/>
      <c r="D2091" s="77"/>
      <c r="E2091" s="67"/>
      <c r="F2091" s="11"/>
      <c r="G2091" s="73"/>
      <c r="H2091" s="11"/>
      <c r="I2091" s="11"/>
      <c r="J2091" s="1"/>
      <c r="K2091" s="1"/>
      <c r="L2091" s="66"/>
      <c r="M2091" s="70"/>
      <c r="N2091" s="70"/>
      <c r="O2091" s="66"/>
      <c r="P2091" s="66"/>
      <c r="Q2091" s="74"/>
      <c r="R2091" s="75"/>
      <c r="S2091" s="66"/>
      <c r="T2091" s="10"/>
      <c r="U2091" s="74"/>
      <c r="V2091" s="74"/>
      <c r="W2091" s="70"/>
      <c r="X2091" s="66"/>
      <c r="Y2091" s="66"/>
      <c r="Z2091" s="67"/>
      <c r="AA2091" s="68"/>
      <c r="AB2091" s="11"/>
      <c r="AC2091" s="3"/>
      <c r="AD2091" s="1"/>
      <c r="AE2091" s="11"/>
      <c r="AF2091" s="5"/>
      <c r="AG2091" s="1"/>
      <c r="AH2091" s="1"/>
      <c r="AI2091" s="1"/>
      <c r="AJ2091" s="1"/>
      <c r="AK2091" s="10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5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5"/>
      <c r="HA2091" s="5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  <c r="IR2091" s="1"/>
      <c r="IS2091" s="1"/>
      <c r="IT2091" s="1"/>
      <c r="IU2091" s="1"/>
      <c r="IV2091" s="1"/>
      <c r="IW2091" s="1"/>
      <c r="IX2091" s="1"/>
      <c r="IY2091" s="1"/>
      <c r="IZ2091" s="1"/>
      <c r="JA2091" s="1"/>
      <c r="JB2091" s="1"/>
      <c r="JC2091" s="1"/>
      <c r="JD2091" s="1"/>
      <c r="JE2091" s="1"/>
      <c r="JF2091" s="1"/>
      <c r="JG2091" s="1"/>
      <c r="JH2091" s="1"/>
      <c r="JI2091" s="1"/>
      <c r="JJ2091" s="1"/>
      <c r="JK2091" s="1"/>
      <c r="JL2091" s="1"/>
      <c r="JM2091" s="1"/>
      <c r="JN2091" s="1"/>
      <c r="JO2091" s="1"/>
      <c r="JP2091" s="1"/>
      <c r="JQ2091" s="1"/>
      <c r="JR2091" s="1"/>
      <c r="JS2091" s="1"/>
      <c r="JT2091" s="1"/>
      <c r="JU2091" s="1"/>
      <c r="JV2091" s="1"/>
      <c r="JW2091" s="1"/>
      <c r="JX2091" s="1"/>
      <c r="JY2091" s="3"/>
      <c r="JZ2091" s="1"/>
      <c r="KA2091" s="1"/>
      <c r="KB2091" s="1"/>
      <c r="KC2091" s="1"/>
      <c r="KD2091" s="1"/>
      <c r="KE2091" s="1"/>
    </row>
    <row r="2092" spans="1:291" x14ac:dyDescent="0.2">
      <c r="A2092" s="196"/>
      <c r="B2092" s="66"/>
      <c r="C2092" s="66"/>
      <c r="D2092" s="77"/>
      <c r="E2092" s="67"/>
      <c r="F2092" s="11"/>
      <c r="G2092" s="73"/>
      <c r="H2092" s="11"/>
      <c r="I2092" s="11"/>
      <c r="J2092" s="1"/>
      <c r="K2092" s="1"/>
      <c r="L2092" s="66"/>
      <c r="M2092" s="70"/>
      <c r="N2092" s="70"/>
      <c r="O2092" s="66"/>
      <c r="P2092" s="66"/>
      <c r="Q2092" s="74"/>
      <c r="R2092" s="75"/>
      <c r="S2092" s="66"/>
      <c r="T2092" s="10"/>
      <c r="U2092" s="74"/>
      <c r="V2092" s="74"/>
      <c r="W2092" s="70"/>
      <c r="X2092" s="66"/>
      <c r="Y2092" s="66"/>
      <c r="Z2092" s="67"/>
      <c r="AA2092" s="68"/>
      <c r="AB2092" s="11"/>
      <c r="AC2092" s="3"/>
      <c r="AD2092" s="1"/>
      <c r="AE2092" s="11"/>
      <c r="AF2092" s="5"/>
      <c r="AG2092" s="1"/>
      <c r="AH2092" s="1"/>
      <c r="AI2092" s="1"/>
      <c r="AJ2092" s="1"/>
      <c r="AK2092" s="10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5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5"/>
      <c r="HA2092" s="5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  <c r="IR2092" s="1"/>
      <c r="IS2092" s="1"/>
      <c r="IT2092" s="1"/>
      <c r="IU2092" s="1"/>
      <c r="IV2092" s="1"/>
      <c r="IW2092" s="1"/>
      <c r="IX2092" s="1"/>
      <c r="IY2092" s="1"/>
      <c r="IZ2092" s="1"/>
      <c r="JA2092" s="1"/>
      <c r="JB2092" s="1"/>
      <c r="JC2092" s="1"/>
      <c r="JD2092" s="1"/>
      <c r="JE2092" s="1"/>
      <c r="JF2092" s="1"/>
      <c r="JG2092" s="1"/>
      <c r="JH2092" s="1"/>
      <c r="JI2092" s="1"/>
      <c r="JJ2092" s="1"/>
      <c r="JK2092" s="1"/>
      <c r="JL2092" s="1"/>
      <c r="JM2092" s="1"/>
      <c r="JN2092" s="1"/>
      <c r="JO2092" s="1"/>
      <c r="JP2092" s="1"/>
      <c r="JQ2092" s="1"/>
      <c r="JR2092" s="1"/>
      <c r="JS2092" s="1"/>
      <c r="JT2092" s="1"/>
      <c r="JU2092" s="1"/>
      <c r="JV2092" s="1"/>
      <c r="JW2092" s="1"/>
      <c r="JX2092" s="1"/>
      <c r="JY2092" s="3"/>
      <c r="JZ2092" s="1"/>
      <c r="KA2092" s="1"/>
      <c r="KB2092" s="1"/>
      <c r="KC2092" s="1"/>
      <c r="KD2092" s="1"/>
      <c r="KE2092" s="1"/>
    </row>
    <row r="2093" spans="1:291" x14ac:dyDescent="0.2">
      <c r="A2093" s="196"/>
      <c r="B2093" s="66"/>
      <c r="C2093" s="66"/>
      <c r="D2093" s="77"/>
      <c r="E2093" s="67"/>
      <c r="F2093" s="11"/>
      <c r="G2093" s="73"/>
      <c r="H2093" s="11"/>
      <c r="I2093" s="11"/>
      <c r="J2093" s="1"/>
      <c r="K2093" s="1"/>
      <c r="L2093" s="66"/>
      <c r="M2093" s="70"/>
      <c r="N2093" s="70"/>
      <c r="O2093" s="66"/>
      <c r="P2093" s="66"/>
      <c r="Q2093" s="74"/>
      <c r="R2093" s="75"/>
      <c r="S2093" s="66"/>
      <c r="T2093" s="10"/>
      <c r="U2093" s="74"/>
      <c r="V2093" s="74"/>
      <c r="W2093" s="70"/>
      <c r="X2093" s="66"/>
      <c r="Y2093" s="66"/>
      <c r="Z2093" s="67"/>
      <c r="AA2093" s="68"/>
      <c r="AB2093" s="11"/>
      <c r="AC2093" s="3"/>
      <c r="AD2093" s="1"/>
      <c r="AE2093" s="11"/>
      <c r="AF2093" s="5"/>
      <c r="AG2093" s="1"/>
      <c r="AH2093" s="1"/>
      <c r="AI2093" s="1"/>
      <c r="AJ2093" s="1"/>
      <c r="AK2093" s="10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5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5"/>
      <c r="HA2093" s="5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  <c r="IT2093" s="1"/>
      <c r="IU2093" s="1"/>
      <c r="IV2093" s="1"/>
      <c r="IW2093" s="1"/>
      <c r="IX2093" s="1"/>
      <c r="IY2093" s="1"/>
      <c r="IZ2093" s="1"/>
      <c r="JA2093" s="1"/>
      <c r="JB2093" s="1"/>
      <c r="JC2093" s="1"/>
      <c r="JD2093" s="1"/>
      <c r="JE2093" s="1"/>
      <c r="JF2093" s="1"/>
      <c r="JG2093" s="1"/>
      <c r="JH2093" s="1"/>
      <c r="JI2093" s="1"/>
      <c r="JJ2093" s="1"/>
      <c r="JK2093" s="1"/>
      <c r="JL2093" s="1"/>
      <c r="JM2093" s="1"/>
      <c r="JN2093" s="1"/>
      <c r="JO2093" s="1"/>
      <c r="JP2093" s="1"/>
      <c r="JQ2093" s="1"/>
      <c r="JR2093" s="1"/>
      <c r="JS2093" s="1"/>
      <c r="JT2093" s="1"/>
      <c r="JU2093" s="1"/>
      <c r="JV2093" s="1"/>
      <c r="JW2093" s="1"/>
      <c r="JX2093" s="1"/>
      <c r="JY2093" s="3"/>
      <c r="JZ2093" s="1"/>
      <c r="KA2093" s="1"/>
      <c r="KB2093" s="1"/>
      <c r="KC2093" s="1"/>
      <c r="KD2093" s="1"/>
      <c r="KE2093" s="1"/>
    </row>
    <row r="2094" spans="1:291" x14ac:dyDescent="0.2">
      <c r="A2094" s="196"/>
      <c r="B2094" s="66"/>
      <c r="C2094" s="66"/>
      <c r="D2094" s="77"/>
      <c r="E2094" s="67"/>
      <c r="F2094" s="11"/>
      <c r="G2094" s="73"/>
      <c r="H2094" s="11"/>
      <c r="I2094" s="11"/>
      <c r="J2094" s="1"/>
      <c r="K2094" s="1"/>
      <c r="L2094" s="66"/>
      <c r="M2094" s="70"/>
      <c r="N2094" s="70"/>
      <c r="O2094" s="66"/>
      <c r="P2094" s="66"/>
      <c r="Q2094" s="74"/>
      <c r="R2094" s="75"/>
      <c r="S2094" s="66"/>
      <c r="T2094" s="10"/>
      <c r="U2094" s="74"/>
      <c r="V2094" s="74"/>
      <c r="W2094" s="70"/>
      <c r="X2094" s="66"/>
      <c r="Y2094" s="66"/>
      <c r="Z2094" s="67"/>
      <c r="AA2094" s="68"/>
      <c r="AB2094" s="11"/>
      <c r="AC2094" s="3"/>
      <c r="AD2094" s="1"/>
      <c r="AE2094" s="11"/>
      <c r="AF2094" s="5"/>
      <c r="AG2094" s="1"/>
      <c r="AH2094" s="1"/>
      <c r="AI2094" s="1"/>
      <c r="AJ2094" s="1"/>
      <c r="AK2094" s="10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5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5"/>
      <c r="HA2094" s="5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  <c r="IT2094" s="1"/>
      <c r="IU2094" s="1"/>
      <c r="IV2094" s="1"/>
      <c r="IW2094" s="1"/>
      <c r="IX2094" s="1"/>
      <c r="IY2094" s="1"/>
      <c r="IZ2094" s="1"/>
      <c r="JA2094" s="1"/>
      <c r="JB2094" s="1"/>
      <c r="JC2094" s="1"/>
      <c r="JD2094" s="1"/>
      <c r="JE2094" s="1"/>
      <c r="JF2094" s="1"/>
      <c r="JG2094" s="1"/>
      <c r="JH2094" s="1"/>
      <c r="JI2094" s="1"/>
      <c r="JJ2094" s="1"/>
      <c r="JK2094" s="1"/>
      <c r="JL2094" s="1"/>
      <c r="JM2094" s="1"/>
      <c r="JN2094" s="1"/>
      <c r="JO2094" s="1"/>
      <c r="JP2094" s="1"/>
      <c r="JQ2094" s="1"/>
      <c r="JR2094" s="1"/>
      <c r="JS2094" s="1"/>
      <c r="JT2094" s="1"/>
      <c r="JU2094" s="1"/>
      <c r="JV2094" s="1"/>
      <c r="JW2094" s="1"/>
      <c r="JX2094" s="1"/>
      <c r="JY2094" s="3"/>
      <c r="JZ2094" s="1"/>
      <c r="KA2094" s="1"/>
      <c r="KB2094" s="1"/>
      <c r="KC2094" s="1"/>
      <c r="KD2094" s="1"/>
      <c r="KE2094" s="1"/>
    </row>
    <row r="2095" spans="1:291" x14ac:dyDescent="0.2">
      <c r="A2095" s="196"/>
      <c r="B2095" s="66"/>
      <c r="C2095" s="66"/>
      <c r="D2095" s="77"/>
      <c r="E2095" s="67"/>
      <c r="F2095" s="11"/>
      <c r="G2095" s="73"/>
      <c r="H2095" s="11"/>
      <c r="I2095" s="11"/>
      <c r="J2095" s="1"/>
      <c r="K2095" s="1"/>
      <c r="L2095" s="66"/>
      <c r="M2095" s="70"/>
      <c r="N2095" s="70"/>
      <c r="O2095" s="66"/>
      <c r="P2095" s="66"/>
      <c r="Q2095" s="74"/>
      <c r="R2095" s="75"/>
      <c r="S2095" s="66"/>
      <c r="T2095" s="10"/>
      <c r="U2095" s="74"/>
      <c r="V2095" s="74"/>
      <c r="W2095" s="70"/>
      <c r="X2095" s="66"/>
      <c r="Y2095" s="66"/>
      <c r="Z2095" s="67"/>
      <c r="AA2095" s="68"/>
      <c r="AB2095" s="11"/>
      <c r="AC2095" s="3"/>
      <c r="AD2095" s="1"/>
      <c r="AE2095" s="11"/>
      <c r="AF2095" s="5"/>
      <c r="AG2095" s="1"/>
      <c r="AH2095" s="1"/>
      <c r="AI2095" s="1"/>
      <c r="AJ2095" s="1"/>
      <c r="AK2095" s="10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5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5"/>
      <c r="HA2095" s="5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  <c r="IT2095" s="1"/>
      <c r="IU2095" s="1"/>
      <c r="IV2095" s="1"/>
      <c r="IW2095" s="1"/>
      <c r="IX2095" s="1"/>
      <c r="IY2095" s="1"/>
      <c r="IZ2095" s="1"/>
      <c r="JA2095" s="1"/>
      <c r="JB2095" s="1"/>
      <c r="JC2095" s="1"/>
      <c r="JD2095" s="1"/>
      <c r="JE2095" s="1"/>
      <c r="JF2095" s="1"/>
      <c r="JG2095" s="1"/>
      <c r="JH2095" s="1"/>
      <c r="JI2095" s="1"/>
      <c r="JJ2095" s="1"/>
      <c r="JK2095" s="1"/>
      <c r="JL2095" s="1"/>
      <c r="JM2095" s="1"/>
      <c r="JN2095" s="1"/>
      <c r="JO2095" s="1"/>
      <c r="JP2095" s="1"/>
      <c r="JQ2095" s="1"/>
      <c r="JR2095" s="1"/>
      <c r="JS2095" s="1"/>
      <c r="JT2095" s="1"/>
      <c r="JU2095" s="1"/>
      <c r="JV2095" s="1"/>
      <c r="JW2095" s="1"/>
      <c r="JX2095" s="1"/>
      <c r="JY2095" s="3"/>
      <c r="JZ2095" s="1"/>
      <c r="KA2095" s="1"/>
      <c r="KB2095" s="1"/>
      <c r="KC2095" s="1"/>
      <c r="KD2095" s="1"/>
      <c r="KE2095" s="1"/>
    </row>
    <row r="2096" spans="1:291" x14ac:dyDescent="0.2">
      <c r="A2096" s="196"/>
      <c r="B2096" s="66"/>
      <c r="C2096" s="66"/>
      <c r="D2096" s="77"/>
      <c r="E2096" s="67"/>
      <c r="F2096" s="11"/>
      <c r="G2096" s="73"/>
      <c r="H2096" s="11"/>
      <c r="I2096" s="11"/>
      <c r="J2096" s="1"/>
      <c r="K2096" s="1"/>
      <c r="L2096" s="66"/>
      <c r="M2096" s="70"/>
      <c r="N2096" s="70"/>
      <c r="O2096" s="66"/>
      <c r="P2096" s="66"/>
      <c r="Q2096" s="74"/>
      <c r="R2096" s="75"/>
      <c r="S2096" s="66"/>
      <c r="T2096" s="10"/>
      <c r="U2096" s="74"/>
      <c r="V2096" s="74"/>
      <c r="W2096" s="70"/>
      <c r="X2096" s="66"/>
      <c r="Y2096" s="66"/>
      <c r="Z2096" s="67"/>
      <c r="AA2096" s="68"/>
      <c r="AB2096" s="11"/>
      <c r="AC2096" s="3"/>
      <c r="AD2096" s="1"/>
      <c r="AE2096" s="11"/>
      <c r="AF2096" s="5"/>
      <c r="AG2096" s="1"/>
      <c r="AH2096" s="1"/>
      <c r="AI2096" s="1"/>
      <c r="AJ2096" s="1"/>
      <c r="AK2096" s="10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5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5"/>
      <c r="HA2096" s="5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  <c r="IT2096" s="1"/>
      <c r="IU2096" s="1"/>
      <c r="IV2096" s="1"/>
      <c r="IW2096" s="1"/>
      <c r="IX2096" s="1"/>
      <c r="IY2096" s="1"/>
      <c r="IZ2096" s="1"/>
      <c r="JA2096" s="1"/>
      <c r="JB2096" s="1"/>
      <c r="JC2096" s="1"/>
      <c r="JD2096" s="1"/>
      <c r="JE2096" s="1"/>
      <c r="JF2096" s="1"/>
      <c r="JG2096" s="1"/>
      <c r="JH2096" s="1"/>
      <c r="JI2096" s="1"/>
      <c r="JJ2096" s="1"/>
      <c r="JK2096" s="1"/>
      <c r="JL2096" s="1"/>
      <c r="JM2096" s="1"/>
      <c r="JN2096" s="1"/>
      <c r="JO2096" s="1"/>
      <c r="JP2096" s="1"/>
      <c r="JQ2096" s="1"/>
      <c r="JR2096" s="1"/>
      <c r="JS2096" s="1"/>
      <c r="JT2096" s="1"/>
      <c r="JU2096" s="1"/>
      <c r="JV2096" s="1"/>
      <c r="JW2096" s="1"/>
      <c r="JX2096" s="1"/>
      <c r="JY2096" s="3"/>
      <c r="JZ2096" s="1"/>
      <c r="KA2096" s="1"/>
      <c r="KB2096" s="1"/>
      <c r="KC2096" s="1"/>
      <c r="KD2096" s="1"/>
      <c r="KE2096" s="1"/>
    </row>
    <row r="2097" spans="1:291" x14ac:dyDescent="0.2">
      <c r="A2097" s="196"/>
      <c r="B2097" s="66"/>
      <c r="C2097" s="66"/>
      <c r="D2097" s="77"/>
      <c r="E2097" s="67"/>
      <c r="F2097" s="11"/>
      <c r="G2097" s="73"/>
      <c r="H2097" s="11"/>
      <c r="I2097" s="11"/>
      <c r="J2097" s="1"/>
      <c r="K2097" s="1"/>
      <c r="L2097" s="66"/>
      <c r="M2097" s="70"/>
      <c r="N2097" s="70"/>
      <c r="O2097" s="66"/>
      <c r="P2097" s="66"/>
      <c r="Q2097" s="74"/>
      <c r="R2097" s="75"/>
      <c r="S2097" s="66"/>
      <c r="T2097" s="10"/>
      <c r="U2097" s="74"/>
      <c r="V2097" s="74"/>
      <c r="W2097" s="70"/>
      <c r="X2097" s="66"/>
      <c r="Y2097" s="66"/>
      <c r="Z2097" s="67"/>
      <c r="AA2097" s="68"/>
      <c r="AB2097" s="11"/>
      <c r="AC2097" s="3"/>
      <c r="AD2097" s="1"/>
      <c r="AE2097" s="11"/>
      <c r="AF2097" s="5"/>
      <c r="AG2097" s="1"/>
      <c r="AH2097" s="1"/>
      <c r="AI2097" s="1"/>
      <c r="AJ2097" s="1"/>
      <c r="AK2097" s="10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5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5"/>
      <c r="HA2097" s="5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  <c r="IT2097" s="1"/>
      <c r="IU2097" s="1"/>
      <c r="IV2097" s="1"/>
      <c r="IW2097" s="1"/>
      <c r="IX2097" s="1"/>
      <c r="IY2097" s="1"/>
      <c r="IZ2097" s="1"/>
      <c r="JA2097" s="1"/>
      <c r="JB2097" s="1"/>
      <c r="JC2097" s="1"/>
      <c r="JD2097" s="1"/>
      <c r="JE2097" s="1"/>
      <c r="JF2097" s="1"/>
      <c r="JG2097" s="1"/>
      <c r="JH2097" s="1"/>
      <c r="JI2097" s="1"/>
      <c r="JJ2097" s="1"/>
      <c r="JK2097" s="1"/>
      <c r="JL2097" s="1"/>
      <c r="JM2097" s="1"/>
      <c r="JN2097" s="1"/>
      <c r="JO2097" s="1"/>
      <c r="JP2097" s="1"/>
      <c r="JQ2097" s="1"/>
      <c r="JR2097" s="1"/>
      <c r="JS2097" s="1"/>
      <c r="JT2097" s="1"/>
      <c r="JU2097" s="1"/>
      <c r="JV2097" s="1"/>
      <c r="JW2097" s="1"/>
      <c r="JX2097" s="1"/>
      <c r="JY2097" s="3"/>
      <c r="JZ2097" s="1"/>
      <c r="KA2097" s="1"/>
      <c r="KB2097" s="1"/>
      <c r="KC2097" s="1"/>
      <c r="KD2097" s="1"/>
      <c r="KE2097" s="1"/>
    </row>
    <row r="2098" spans="1:291" x14ac:dyDescent="0.2">
      <c r="A2098" s="196"/>
      <c r="B2098" s="66"/>
      <c r="C2098" s="66"/>
      <c r="D2098" s="77"/>
      <c r="E2098" s="67"/>
      <c r="F2098" s="11"/>
      <c r="G2098" s="73"/>
      <c r="H2098" s="11"/>
      <c r="I2098" s="11"/>
      <c r="J2098" s="1"/>
      <c r="K2098" s="1"/>
      <c r="L2098" s="66"/>
      <c r="M2098" s="70"/>
      <c r="N2098" s="70"/>
      <c r="O2098" s="66"/>
      <c r="P2098" s="66"/>
      <c r="Q2098" s="74"/>
      <c r="R2098" s="75"/>
      <c r="S2098" s="66"/>
      <c r="T2098" s="10"/>
      <c r="U2098" s="74"/>
      <c r="V2098" s="74"/>
      <c r="W2098" s="70"/>
      <c r="X2098" s="66"/>
      <c r="Y2098" s="66"/>
      <c r="Z2098" s="67"/>
      <c r="AA2098" s="68"/>
      <c r="AB2098" s="11"/>
      <c r="AC2098" s="3"/>
      <c r="AD2098" s="1"/>
      <c r="AE2098" s="11"/>
      <c r="AF2098" s="5"/>
      <c r="AG2098" s="1"/>
      <c r="AH2098" s="1"/>
      <c r="AI2098" s="1"/>
      <c r="AJ2098" s="1"/>
      <c r="AK2098" s="10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5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5"/>
      <c r="HA2098" s="5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  <c r="IT2098" s="1"/>
      <c r="IU2098" s="1"/>
      <c r="IV2098" s="1"/>
      <c r="IW2098" s="1"/>
      <c r="IX2098" s="1"/>
      <c r="IY2098" s="1"/>
      <c r="IZ2098" s="1"/>
      <c r="JA2098" s="1"/>
      <c r="JB2098" s="1"/>
      <c r="JC2098" s="1"/>
      <c r="JD2098" s="1"/>
      <c r="JE2098" s="1"/>
      <c r="JF2098" s="1"/>
      <c r="JG2098" s="1"/>
      <c r="JH2098" s="1"/>
      <c r="JI2098" s="1"/>
      <c r="JJ2098" s="1"/>
      <c r="JK2098" s="1"/>
      <c r="JL2098" s="1"/>
      <c r="JM2098" s="1"/>
      <c r="JN2098" s="1"/>
      <c r="JO2098" s="1"/>
      <c r="JP2098" s="1"/>
      <c r="JQ2098" s="1"/>
      <c r="JR2098" s="1"/>
      <c r="JS2098" s="1"/>
      <c r="JT2098" s="1"/>
      <c r="JU2098" s="1"/>
      <c r="JV2098" s="1"/>
      <c r="JW2098" s="1"/>
      <c r="JX2098" s="1"/>
      <c r="JY2098" s="3"/>
      <c r="JZ2098" s="1"/>
      <c r="KA2098" s="1"/>
      <c r="KB2098" s="1"/>
      <c r="KC2098" s="1"/>
      <c r="KD2098" s="1"/>
      <c r="KE2098" s="1"/>
    </row>
    <row r="2099" spans="1:291" x14ac:dyDescent="0.2">
      <c r="A2099" s="196"/>
      <c r="B2099" s="66"/>
      <c r="C2099" s="66"/>
      <c r="D2099" s="77"/>
      <c r="E2099" s="67"/>
      <c r="F2099" s="11"/>
      <c r="G2099" s="73"/>
      <c r="H2099" s="11"/>
      <c r="I2099" s="11"/>
      <c r="J2099" s="1"/>
      <c r="K2099" s="1"/>
      <c r="L2099" s="66"/>
      <c r="M2099" s="70"/>
      <c r="N2099" s="70"/>
      <c r="O2099" s="66"/>
      <c r="P2099" s="66"/>
      <c r="Q2099" s="74"/>
      <c r="R2099" s="75"/>
      <c r="S2099" s="66"/>
      <c r="T2099" s="10"/>
      <c r="U2099" s="74"/>
      <c r="V2099" s="74"/>
      <c r="W2099" s="70"/>
      <c r="X2099" s="66"/>
      <c r="Y2099" s="66"/>
      <c r="Z2099" s="67"/>
      <c r="AA2099" s="68"/>
      <c r="AB2099" s="11"/>
      <c r="AC2099" s="3"/>
      <c r="AD2099" s="1"/>
      <c r="AE2099" s="11"/>
      <c r="AF2099" s="5"/>
      <c r="AG2099" s="1"/>
      <c r="AH2099" s="1"/>
      <c r="AI2099" s="1"/>
      <c r="AJ2099" s="1"/>
      <c r="AK2099" s="10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5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5"/>
      <c r="HA2099" s="5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  <c r="IT2099" s="1"/>
      <c r="IU2099" s="1"/>
      <c r="IV2099" s="1"/>
      <c r="IW2099" s="1"/>
      <c r="IX2099" s="1"/>
      <c r="IY2099" s="1"/>
      <c r="IZ2099" s="1"/>
      <c r="JA2099" s="1"/>
      <c r="JB2099" s="1"/>
      <c r="JC2099" s="1"/>
      <c r="JD2099" s="1"/>
      <c r="JE2099" s="1"/>
      <c r="JF2099" s="1"/>
      <c r="JG2099" s="1"/>
      <c r="JH2099" s="1"/>
      <c r="JI2099" s="1"/>
      <c r="JJ2099" s="1"/>
      <c r="JK2099" s="1"/>
      <c r="JL2099" s="1"/>
      <c r="JM2099" s="1"/>
      <c r="JN2099" s="1"/>
      <c r="JO2099" s="1"/>
      <c r="JP2099" s="1"/>
      <c r="JQ2099" s="1"/>
      <c r="JR2099" s="1"/>
      <c r="JS2099" s="1"/>
      <c r="JT2099" s="1"/>
      <c r="JU2099" s="1"/>
      <c r="JV2099" s="1"/>
      <c r="JW2099" s="1"/>
      <c r="JX2099" s="1"/>
      <c r="JY2099" s="3"/>
      <c r="JZ2099" s="1"/>
      <c r="KA2099" s="1"/>
      <c r="KB2099" s="1"/>
      <c r="KC2099" s="1"/>
      <c r="KD2099" s="1"/>
      <c r="KE2099" s="1"/>
    </row>
    <row r="2100" spans="1:291" x14ac:dyDescent="0.2">
      <c r="A2100" s="196"/>
      <c r="B2100" s="66"/>
      <c r="C2100" s="66"/>
      <c r="D2100" s="77"/>
      <c r="E2100" s="67"/>
      <c r="F2100" s="11"/>
      <c r="G2100" s="73"/>
      <c r="H2100" s="11"/>
      <c r="I2100" s="11"/>
      <c r="J2100" s="1"/>
      <c r="K2100" s="1"/>
      <c r="L2100" s="66"/>
      <c r="M2100" s="70"/>
      <c r="N2100" s="70"/>
      <c r="O2100" s="66"/>
      <c r="P2100" s="66"/>
      <c r="Q2100" s="74"/>
      <c r="R2100" s="75"/>
      <c r="S2100" s="66"/>
      <c r="T2100" s="10"/>
      <c r="U2100" s="74"/>
      <c r="V2100" s="74"/>
      <c r="W2100" s="70"/>
      <c r="X2100" s="66"/>
      <c r="Y2100" s="66"/>
      <c r="Z2100" s="67"/>
      <c r="AA2100" s="68"/>
      <c r="AB2100" s="11"/>
      <c r="AC2100" s="3"/>
      <c r="AD2100" s="1"/>
      <c r="AE2100" s="11"/>
      <c r="AF2100" s="5"/>
      <c r="AG2100" s="1"/>
      <c r="AH2100" s="1"/>
      <c r="AI2100" s="1"/>
      <c r="AJ2100" s="1"/>
      <c r="AK2100" s="10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5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5"/>
      <c r="HA2100" s="5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  <c r="IT2100" s="1"/>
      <c r="IU2100" s="1"/>
      <c r="IV2100" s="1"/>
      <c r="IW2100" s="1"/>
      <c r="IX2100" s="1"/>
      <c r="IY2100" s="1"/>
      <c r="IZ2100" s="1"/>
      <c r="JA2100" s="1"/>
      <c r="JB2100" s="1"/>
      <c r="JC2100" s="1"/>
      <c r="JD2100" s="1"/>
      <c r="JE2100" s="1"/>
      <c r="JF2100" s="1"/>
      <c r="JG2100" s="1"/>
      <c r="JH2100" s="1"/>
      <c r="JI2100" s="1"/>
      <c r="JJ2100" s="1"/>
      <c r="JK2100" s="1"/>
      <c r="JL2100" s="1"/>
      <c r="JM2100" s="1"/>
      <c r="JN2100" s="1"/>
      <c r="JO2100" s="1"/>
      <c r="JP2100" s="1"/>
      <c r="JQ2100" s="1"/>
      <c r="JR2100" s="1"/>
      <c r="JS2100" s="1"/>
      <c r="JT2100" s="1"/>
      <c r="JU2100" s="1"/>
      <c r="JV2100" s="1"/>
      <c r="JW2100" s="1"/>
      <c r="JX2100" s="1"/>
      <c r="JY2100" s="3"/>
      <c r="JZ2100" s="1"/>
      <c r="KA2100" s="1"/>
      <c r="KB2100" s="1"/>
      <c r="KC2100" s="1"/>
      <c r="KD2100" s="1"/>
      <c r="KE2100" s="1"/>
    </row>
    <row r="2101" spans="1:291" x14ac:dyDescent="0.2">
      <c r="A2101" s="196"/>
      <c r="B2101" s="66"/>
      <c r="C2101" s="66"/>
      <c r="D2101" s="77"/>
      <c r="E2101" s="67"/>
      <c r="F2101" s="11"/>
      <c r="G2101" s="73"/>
      <c r="H2101" s="11"/>
      <c r="I2101" s="11"/>
      <c r="J2101" s="1"/>
      <c r="K2101" s="1"/>
      <c r="L2101" s="66"/>
      <c r="M2101" s="70"/>
      <c r="N2101" s="70"/>
      <c r="O2101" s="66"/>
      <c r="P2101" s="66"/>
      <c r="Q2101" s="74"/>
      <c r="R2101" s="75"/>
      <c r="S2101" s="66"/>
      <c r="T2101" s="10"/>
      <c r="U2101" s="74"/>
      <c r="V2101" s="74"/>
      <c r="W2101" s="70"/>
      <c r="X2101" s="66"/>
      <c r="Y2101" s="66"/>
      <c r="Z2101" s="67"/>
      <c r="AA2101" s="68"/>
      <c r="AB2101" s="11"/>
      <c r="AC2101" s="3"/>
      <c r="AD2101" s="1"/>
      <c r="AE2101" s="11"/>
      <c r="AF2101" s="5"/>
      <c r="AG2101" s="1"/>
      <c r="AH2101" s="1"/>
      <c r="AI2101" s="1"/>
      <c r="AJ2101" s="1"/>
      <c r="AK2101" s="10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5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5"/>
      <c r="HA2101" s="5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  <c r="IT2101" s="1"/>
      <c r="IU2101" s="1"/>
      <c r="IV2101" s="1"/>
      <c r="IW2101" s="1"/>
      <c r="IX2101" s="1"/>
      <c r="IY2101" s="1"/>
      <c r="IZ2101" s="1"/>
      <c r="JA2101" s="1"/>
      <c r="JB2101" s="1"/>
      <c r="JC2101" s="1"/>
      <c r="JD2101" s="1"/>
      <c r="JE2101" s="1"/>
      <c r="JF2101" s="1"/>
      <c r="JG2101" s="1"/>
      <c r="JH2101" s="1"/>
      <c r="JI2101" s="1"/>
      <c r="JJ2101" s="1"/>
      <c r="JK2101" s="1"/>
      <c r="JL2101" s="1"/>
      <c r="JM2101" s="1"/>
      <c r="JN2101" s="1"/>
      <c r="JO2101" s="1"/>
      <c r="JP2101" s="1"/>
      <c r="JQ2101" s="1"/>
      <c r="JR2101" s="1"/>
      <c r="JS2101" s="1"/>
      <c r="JT2101" s="1"/>
      <c r="JU2101" s="1"/>
      <c r="JV2101" s="1"/>
      <c r="JW2101" s="1"/>
      <c r="JX2101" s="1"/>
      <c r="JY2101" s="3"/>
      <c r="JZ2101" s="1"/>
      <c r="KA2101" s="1"/>
      <c r="KB2101" s="1"/>
      <c r="KC2101" s="1"/>
      <c r="KD2101" s="1"/>
      <c r="KE2101" s="1"/>
    </row>
    <row r="2102" spans="1:291" x14ac:dyDescent="0.2">
      <c r="A2102" s="196"/>
      <c r="B2102" s="66"/>
      <c r="C2102" s="66"/>
      <c r="D2102" s="77"/>
      <c r="E2102" s="67"/>
      <c r="F2102" s="11"/>
      <c r="G2102" s="73"/>
      <c r="H2102" s="11"/>
      <c r="I2102" s="11"/>
      <c r="J2102" s="1"/>
      <c r="K2102" s="1"/>
      <c r="L2102" s="66"/>
      <c r="M2102" s="70"/>
      <c r="N2102" s="70"/>
      <c r="O2102" s="66"/>
      <c r="P2102" s="66"/>
      <c r="Q2102" s="74"/>
      <c r="R2102" s="75"/>
      <c r="S2102" s="66"/>
      <c r="T2102" s="10"/>
      <c r="U2102" s="74"/>
      <c r="V2102" s="74"/>
      <c r="W2102" s="70"/>
      <c r="X2102" s="66"/>
      <c r="Y2102" s="66"/>
      <c r="Z2102" s="67"/>
      <c r="AA2102" s="68"/>
      <c r="AB2102" s="11"/>
      <c r="AC2102" s="3"/>
      <c r="AD2102" s="1"/>
      <c r="AE2102" s="11"/>
      <c r="AF2102" s="5"/>
      <c r="AG2102" s="1"/>
      <c r="AH2102" s="1"/>
      <c r="AI2102" s="1"/>
      <c r="AJ2102" s="1"/>
      <c r="AK2102" s="10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5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5"/>
      <c r="HA2102" s="5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  <c r="IT2102" s="1"/>
      <c r="IU2102" s="1"/>
      <c r="IV2102" s="1"/>
      <c r="IW2102" s="1"/>
      <c r="IX2102" s="1"/>
      <c r="IY2102" s="1"/>
      <c r="IZ2102" s="1"/>
      <c r="JA2102" s="1"/>
      <c r="JB2102" s="1"/>
      <c r="JC2102" s="1"/>
      <c r="JD2102" s="1"/>
      <c r="JE2102" s="1"/>
      <c r="JF2102" s="1"/>
      <c r="JG2102" s="1"/>
      <c r="JH2102" s="1"/>
      <c r="JI2102" s="1"/>
      <c r="JJ2102" s="1"/>
      <c r="JK2102" s="1"/>
      <c r="JL2102" s="1"/>
      <c r="JM2102" s="1"/>
      <c r="JN2102" s="1"/>
      <c r="JO2102" s="1"/>
      <c r="JP2102" s="1"/>
      <c r="JQ2102" s="1"/>
      <c r="JR2102" s="1"/>
      <c r="JS2102" s="1"/>
      <c r="JT2102" s="1"/>
      <c r="JU2102" s="1"/>
      <c r="JV2102" s="1"/>
      <c r="JW2102" s="1"/>
      <c r="JX2102" s="1"/>
      <c r="JY2102" s="3"/>
      <c r="JZ2102" s="1"/>
      <c r="KA2102" s="1"/>
      <c r="KB2102" s="1"/>
      <c r="KC2102" s="1"/>
      <c r="KD2102" s="1"/>
      <c r="KE2102" s="1"/>
    </row>
    <row r="2103" spans="1:291" x14ac:dyDescent="0.2">
      <c r="A2103" s="196"/>
      <c r="B2103" s="66"/>
      <c r="C2103" s="66"/>
      <c r="D2103" s="77"/>
      <c r="E2103" s="67"/>
      <c r="F2103" s="11"/>
      <c r="G2103" s="73"/>
      <c r="H2103" s="11"/>
      <c r="I2103" s="11"/>
      <c r="J2103" s="1"/>
      <c r="K2103" s="1"/>
      <c r="L2103" s="66"/>
      <c r="M2103" s="70"/>
      <c r="N2103" s="70"/>
      <c r="O2103" s="66"/>
      <c r="P2103" s="66"/>
      <c r="Q2103" s="74"/>
      <c r="R2103" s="75"/>
      <c r="S2103" s="66"/>
      <c r="T2103" s="10"/>
      <c r="U2103" s="74"/>
      <c r="V2103" s="74"/>
      <c r="W2103" s="70"/>
      <c r="X2103" s="66"/>
      <c r="Y2103" s="66"/>
      <c r="Z2103" s="67"/>
      <c r="AA2103" s="68"/>
      <c r="AB2103" s="11"/>
      <c r="AC2103" s="3"/>
      <c r="AD2103" s="1"/>
      <c r="AE2103" s="11"/>
      <c r="AF2103" s="5"/>
      <c r="AG2103" s="1"/>
      <c r="AH2103" s="1"/>
      <c r="AI2103" s="1"/>
      <c r="AJ2103" s="1"/>
      <c r="AK2103" s="10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5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5"/>
      <c r="HA2103" s="5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  <c r="IU2103" s="1"/>
      <c r="IV2103" s="1"/>
      <c r="IW2103" s="1"/>
      <c r="IX2103" s="1"/>
      <c r="IY2103" s="1"/>
      <c r="IZ2103" s="1"/>
      <c r="JA2103" s="1"/>
      <c r="JB2103" s="1"/>
      <c r="JC2103" s="1"/>
      <c r="JD2103" s="1"/>
      <c r="JE2103" s="1"/>
      <c r="JF2103" s="1"/>
      <c r="JG2103" s="1"/>
      <c r="JH2103" s="1"/>
      <c r="JI2103" s="1"/>
      <c r="JJ2103" s="1"/>
      <c r="JK2103" s="1"/>
      <c r="JL2103" s="1"/>
      <c r="JM2103" s="1"/>
      <c r="JN2103" s="1"/>
      <c r="JO2103" s="1"/>
      <c r="JP2103" s="1"/>
      <c r="JQ2103" s="1"/>
      <c r="JR2103" s="1"/>
      <c r="JS2103" s="1"/>
      <c r="JT2103" s="1"/>
      <c r="JU2103" s="1"/>
      <c r="JV2103" s="1"/>
      <c r="JW2103" s="1"/>
      <c r="JX2103" s="1"/>
      <c r="JY2103" s="3"/>
      <c r="JZ2103" s="1"/>
      <c r="KA2103" s="1"/>
      <c r="KB2103" s="1"/>
      <c r="KC2103" s="1"/>
      <c r="KD2103" s="1"/>
      <c r="KE2103" s="1"/>
    </row>
    <row r="2104" spans="1:291" x14ac:dyDescent="0.2">
      <c r="A2104" s="196"/>
      <c r="B2104" s="66"/>
      <c r="C2104" s="66"/>
      <c r="D2104" s="77"/>
      <c r="E2104" s="67"/>
      <c r="F2104" s="11"/>
      <c r="G2104" s="73"/>
      <c r="H2104" s="11"/>
      <c r="I2104" s="11"/>
      <c r="J2104" s="1"/>
      <c r="K2104" s="1"/>
      <c r="L2104" s="66"/>
      <c r="M2104" s="70"/>
      <c r="N2104" s="70"/>
      <c r="O2104" s="66"/>
      <c r="P2104" s="66"/>
      <c r="Q2104" s="74"/>
      <c r="R2104" s="75"/>
      <c r="S2104" s="66"/>
      <c r="T2104" s="10"/>
      <c r="U2104" s="74"/>
      <c r="V2104" s="74"/>
      <c r="W2104" s="70"/>
      <c r="X2104" s="66"/>
      <c r="Y2104" s="66"/>
      <c r="Z2104" s="67"/>
      <c r="AA2104" s="68"/>
      <c r="AB2104" s="11"/>
      <c r="AC2104" s="3"/>
      <c r="AD2104" s="1"/>
      <c r="AE2104" s="11"/>
      <c r="AF2104" s="5"/>
      <c r="AG2104" s="1"/>
      <c r="AH2104" s="1"/>
      <c r="AI2104" s="1"/>
      <c r="AJ2104" s="1"/>
      <c r="AK2104" s="10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5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5"/>
      <c r="HA2104" s="5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  <c r="IT2104" s="1"/>
      <c r="IU2104" s="1"/>
      <c r="IV2104" s="1"/>
      <c r="IW2104" s="1"/>
      <c r="IX2104" s="1"/>
      <c r="IY2104" s="1"/>
      <c r="IZ2104" s="1"/>
      <c r="JA2104" s="1"/>
      <c r="JB2104" s="1"/>
      <c r="JC2104" s="1"/>
      <c r="JD2104" s="1"/>
      <c r="JE2104" s="1"/>
      <c r="JF2104" s="1"/>
      <c r="JG2104" s="1"/>
      <c r="JH2104" s="1"/>
      <c r="JI2104" s="1"/>
      <c r="JJ2104" s="1"/>
      <c r="JK2104" s="1"/>
      <c r="JL2104" s="1"/>
      <c r="JM2104" s="1"/>
      <c r="JN2104" s="1"/>
      <c r="JO2104" s="1"/>
      <c r="JP2104" s="1"/>
      <c r="JQ2104" s="1"/>
      <c r="JR2104" s="1"/>
      <c r="JS2104" s="1"/>
      <c r="JT2104" s="1"/>
      <c r="JU2104" s="1"/>
      <c r="JV2104" s="1"/>
      <c r="JW2104" s="1"/>
      <c r="JX2104" s="1"/>
      <c r="JY2104" s="3"/>
      <c r="JZ2104" s="1"/>
      <c r="KA2104" s="1"/>
      <c r="KB2104" s="1"/>
      <c r="KC2104" s="1"/>
      <c r="KD2104" s="1"/>
      <c r="KE2104" s="1"/>
    </row>
    <row r="2105" spans="1:291" x14ac:dyDescent="0.2">
      <c r="A2105" s="196"/>
      <c r="B2105" s="66"/>
      <c r="C2105" s="66"/>
      <c r="D2105" s="77"/>
      <c r="E2105" s="67"/>
      <c r="F2105" s="11"/>
      <c r="G2105" s="73"/>
      <c r="H2105" s="11"/>
      <c r="I2105" s="11"/>
      <c r="J2105" s="1"/>
      <c r="K2105" s="1"/>
      <c r="L2105" s="66"/>
      <c r="M2105" s="70"/>
      <c r="N2105" s="70"/>
      <c r="O2105" s="66"/>
      <c r="P2105" s="66"/>
      <c r="Q2105" s="74"/>
      <c r="R2105" s="75"/>
      <c r="S2105" s="66"/>
      <c r="T2105" s="10"/>
      <c r="U2105" s="74"/>
      <c r="V2105" s="74"/>
      <c r="W2105" s="70"/>
      <c r="X2105" s="66"/>
      <c r="Y2105" s="66"/>
      <c r="Z2105" s="67"/>
      <c r="AA2105" s="68"/>
      <c r="AB2105" s="11"/>
      <c r="AC2105" s="3"/>
      <c r="AD2105" s="1"/>
      <c r="AE2105" s="11"/>
      <c r="AF2105" s="5"/>
      <c r="AG2105" s="1"/>
      <c r="AH2105" s="1"/>
      <c r="AI2105" s="1"/>
      <c r="AJ2105" s="1"/>
      <c r="AK2105" s="10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5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5"/>
      <c r="HA2105" s="5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  <c r="IT2105" s="1"/>
      <c r="IU2105" s="1"/>
      <c r="IV2105" s="1"/>
      <c r="IW2105" s="1"/>
      <c r="IX2105" s="1"/>
      <c r="IY2105" s="1"/>
      <c r="IZ2105" s="1"/>
      <c r="JA2105" s="1"/>
      <c r="JB2105" s="1"/>
      <c r="JC2105" s="1"/>
      <c r="JD2105" s="1"/>
      <c r="JE2105" s="1"/>
      <c r="JF2105" s="1"/>
      <c r="JG2105" s="1"/>
      <c r="JH2105" s="1"/>
      <c r="JI2105" s="1"/>
      <c r="JJ2105" s="1"/>
      <c r="JK2105" s="1"/>
      <c r="JL2105" s="1"/>
      <c r="JM2105" s="1"/>
      <c r="JN2105" s="1"/>
      <c r="JO2105" s="1"/>
      <c r="JP2105" s="1"/>
      <c r="JQ2105" s="1"/>
      <c r="JR2105" s="1"/>
      <c r="JS2105" s="1"/>
      <c r="JT2105" s="1"/>
      <c r="JU2105" s="1"/>
      <c r="JV2105" s="1"/>
      <c r="JW2105" s="1"/>
      <c r="JX2105" s="1"/>
      <c r="JY2105" s="3"/>
      <c r="JZ2105" s="1"/>
      <c r="KA2105" s="1"/>
      <c r="KB2105" s="1"/>
      <c r="KC2105" s="1"/>
      <c r="KD2105" s="1"/>
      <c r="KE2105" s="1"/>
    </row>
    <row r="2106" spans="1:291" x14ac:dyDescent="0.2">
      <c r="A2106" s="196"/>
      <c r="B2106" s="66"/>
      <c r="C2106" s="66"/>
      <c r="D2106" s="77"/>
      <c r="E2106" s="67"/>
      <c r="F2106" s="11"/>
      <c r="G2106" s="73"/>
      <c r="H2106" s="11"/>
      <c r="I2106" s="11"/>
      <c r="J2106" s="1"/>
      <c r="K2106" s="1"/>
      <c r="L2106" s="66"/>
      <c r="M2106" s="70"/>
      <c r="N2106" s="70"/>
      <c r="O2106" s="66"/>
      <c r="P2106" s="66"/>
      <c r="Q2106" s="74"/>
      <c r="R2106" s="75"/>
      <c r="S2106" s="66"/>
      <c r="T2106" s="10"/>
      <c r="U2106" s="74"/>
      <c r="V2106" s="74"/>
      <c r="W2106" s="70"/>
      <c r="X2106" s="66"/>
      <c r="Y2106" s="66"/>
      <c r="Z2106" s="67"/>
      <c r="AA2106" s="68"/>
      <c r="AB2106" s="11"/>
      <c r="AC2106" s="3"/>
      <c r="AD2106" s="1"/>
      <c r="AE2106" s="11"/>
      <c r="AF2106" s="5"/>
      <c r="AG2106" s="1"/>
      <c r="AH2106" s="1"/>
      <c r="AI2106" s="1"/>
      <c r="AJ2106" s="1"/>
      <c r="AK2106" s="10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5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5"/>
      <c r="HA2106" s="5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  <c r="IU2106" s="1"/>
      <c r="IV2106" s="1"/>
      <c r="IW2106" s="1"/>
      <c r="IX2106" s="1"/>
      <c r="IY2106" s="1"/>
      <c r="IZ2106" s="1"/>
      <c r="JA2106" s="1"/>
      <c r="JB2106" s="1"/>
      <c r="JC2106" s="1"/>
      <c r="JD2106" s="1"/>
      <c r="JE2106" s="1"/>
      <c r="JF2106" s="1"/>
      <c r="JG2106" s="1"/>
      <c r="JH2106" s="1"/>
      <c r="JI2106" s="1"/>
      <c r="JJ2106" s="1"/>
      <c r="JK2106" s="1"/>
      <c r="JL2106" s="1"/>
      <c r="JM2106" s="1"/>
      <c r="JN2106" s="1"/>
      <c r="JO2106" s="1"/>
      <c r="JP2106" s="1"/>
      <c r="JQ2106" s="1"/>
      <c r="JR2106" s="1"/>
      <c r="JS2106" s="1"/>
      <c r="JT2106" s="1"/>
      <c r="JU2106" s="1"/>
      <c r="JV2106" s="1"/>
      <c r="JW2106" s="1"/>
      <c r="JX2106" s="1"/>
      <c r="JY2106" s="3"/>
      <c r="JZ2106" s="1"/>
      <c r="KA2106" s="1"/>
      <c r="KB2106" s="1"/>
      <c r="KC2106" s="1"/>
      <c r="KD2106" s="1"/>
      <c r="KE2106" s="1"/>
    </row>
    <row r="2107" spans="1:291" x14ac:dyDescent="0.2">
      <c r="A2107" s="196"/>
      <c r="B2107" s="66"/>
      <c r="C2107" s="66"/>
      <c r="D2107" s="77"/>
      <c r="E2107" s="67"/>
      <c r="F2107" s="11"/>
      <c r="G2107" s="73"/>
      <c r="H2107" s="11"/>
      <c r="I2107" s="11"/>
      <c r="J2107" s="1"/>
      <c r="K2107" s="1"/>
      <c r="L2107" s="66"/>
      <c r="M2107" s="70"/>
      <c r="N2107" s="70"/>
      <c r="O2107" s="66"/>
      <c r="P2107" s="66"/>
      <c r="Q2107" s="74"/>
      <c r="R2107" s="75"/>
      <c r="S2107" s="66"/>
      <c r="T2107" s="10"/>
      <c r="U2107" s="74"/>
      <c r="V2107" s="74"/>
      <c r="W2107" s="70"/>
      <c r="X2107" s="66"/>
      <c r="Y2107" s="66"/>
      <c r="Z2107" s="67"/>
      <c r="AA2107" s="68"/>
      <c r="AB2107" s="11"/>
      <c r="AC2107" s="3"/>
      <c r="AD2107" s="1"/>
      <c r="AE2107" s="11"/>
      <c r="AF2107" s="5"/>
      <c r="AG2107" s="1"/>
      <c r="AH2107" s="1"/>
      <c r="AI2107" s="1"/>
      <c r="AJ2107" s="1"/>
      <c r="AK2107" s="10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5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5"/>
      <c r="HA2107" s="5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  <c r="IT2107" s="1"/>
      <c r="IU2107" s="1"/>
      <c r="IV2107" s="1"/>
      <c r="IW2107" s="1"/>
      <c r="IX2107" s="1"/>
      <c r="IY2107" s="1"/>
      <c r="IZ2107" s="1"/>
      <c r="JA2107" s="1"/>
      <c r="JB2107" s="1"/>
      <c r="JC2107" s="1"/>
      <c r="JD2107" s="1"/>
      <c r="JE2107" s="1"/>
      <c r="JF2107" s="1"/>
      <c r="JG2107" s="1"/>
      <c r="JH2107" s="1"/>
      <c r="JI2107" s="1"/>
      <c r="JJ2107" s="1"/>
      <c r="JK2107" s="1"/>
      <c r="JL2107" s="1"/>
      <c r="JM2107" s="1"/>
      <c r="JN2107" s="1"/>
      <c r="JO2107" s="1"/>
      <c r="JP2107" s="1"/>
      <c r="JQ2107" s="1"/>
      <c r="JR2107" s="1"/>
      <c r="JS2107" s="1"/>
      <c r="JT2107" s="1"/>
      <c r="JU2107" s="1"/>
      <c r="JV2107" s="1"/>
      <c r="JW2107" s="1"/>
      <c r="JX2107" s="1"/>
      <c r="JY2107" s="3"/>
      <c r="JZ2107" s="1"/>
      <c r="KA2107" s="1"/>
      <c r="KB2107" s="1"/>
      <c r="KC2107" s="1"/>
      <c r="KD2107" s="1"/>
      <c r="KE2107" s="1"/>
    </row>
    <row r="2108" spans="1:291" x14ac:dyDescent="0.2">
      <c r="A2108" s="196"/>
      <c r="B2108" s="66"/>
      <c r="C2108" s="66"/>
      <c r="D2108" s="77"/>
      <c r="E2108" s="67"/>
      <c r="F2108" s="11"/>
      <c r="G2108" s="73"/>
      <c r="H2108" s="11"/>
      <c r="I2108" s="11"/>
      <c r="J2108" s="1"/>
      <c r="K2108" s="1"/>
      <c r="L2108" s="66"/>
      <c r="M2108" s="70"/>
      <c r="N2108" s="70"/>
      <c r="O2108" s="66"/>
      <c r="P2108" s="66"/>
      <c r="Q2108" s="74"/>
      <c r="R2108" s="75"/>
      <c r="S2108" s="66"/>
      <c r="T2108" s="10"/>
      <c r="U2108" s="74"/>
      <c r="V2108" s="74"/>
      <c r="W2108" s="70"/>
      <c r="X2108" s="66"/>
      <c r="Y2108" s="66"/>
      <c r="Z2108" s="67"/>
      <c r="AA2108" s="68"/>
      <c r="AB2108" s="11"/>
      <c r="AC2108" s="3"/>
      <c r="AD2108" s="1"/>
      <c r="AE2108" s="11"/>
      <c r="AF2108" s="5"/>
      <c r="AG2108" s="1"/>
      <c r="AH2108" s="1"/>
      <c r="AI2108" s="1"/>
      <c r="AJ2108" s="1"/>
      <c r="AK2108" s="10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5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5"/>
      <c r="HA2108" s="5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  <c r="IT2108" s="1"/>
      <c r="IU2108" s="1"/>
      <c r="IV2108" s="1"/>
      <c r="IW2108" s="1"/>
      <c r="IX2108" s="1"/>
      <c r="IY2108" s="1"/>
      <c r="IZ2108" s="1"/>
      <c r="JA2108" s="1"/>
      <c r="JB2108" s="1"/>
      <c r="JC2108" s="1"/>
      <c r="JD2108" s="1"/>
      <c r="JE2108" s="1"/>
      <c r="JF2108" s="1"/>
      <c r="JG2108" s="1"/>
      <c r="JH2108" s="1"/>
      <c r="JI2108" s="1"/>
      <c r="JJ2108" s="1"/>
      <c r="JK2108" s="1"/>
      <c r="JL2108" s="1"/>
      <c r="JM2108" s="1"/>
      <c r="JN2108" s="1"/>
      <c r="JO2108" s="1"/>
      <c r="JP2108" s="1"/>
      <c r="JQ2108" s="1"/>
      <c r="JR2108" s="1"/>
      <c r="JS2108" s="1"/>
      <c r="JT2108" s="1"/>
      <c r="JU2108" s="1"/>
      <c r="JV2108" s="1"/>
      <c r="JW2108" s="1"/>
      <c r="JX2108" s="1"/>
      <c r="JY2108" s="3"/>
      <c r="JZ2108" s="1"/>
      <c r="KA2108" s="1"/>
      <c r="KB2108" s="1"/>
      <c r="KC2108" s="1"/>
      <c r="KD2108" s="1"/>
      <c r="KE2108" s="1"/>
    </row>
    <row r="2109" spans="1:291" x14ac:dyDescent="0.2">
      <c r="A2109" s="196"/>
      <c r="B2109" s="66"/>
      <c r="C2109" s="66"/>
      <c r="D2109" s="77"/>
      <c r="E2109" s="67"/>
      <c r="F2109" s="11"/>
      <c r="G2109" s="73"/>
      <c r="H2109" s="11"/>
      <c r="I2109" s="11"/>
      <c r="J2109" s="1"/>
      <c r="K2109" s="1"/>
      <c r="L2109" s="66"/>
      <c r="M2109" s="70"/>
      <c r="N2109" s="70"/>
      <c r="O2109" s="66"/>
      <c r="P2109" s="66"/>
      <c r="Q2109" s="74"/>
      <c r="R2109" s="75"/>
      <c r="S2109" s="66"/>
      <c r="T2109" s="10"/>
      <c r="U2109" s="74"/>
      <c r="V2109" s="74"/>
      <c r="W2109" s="70"/>
      <c r="X2109" s="66"/>
      <c r="Y2109" s="66"/>
      <c r="Z2109" s="67"/>
      <c r="AA2109" s="68"/>
      <c r="AB2109" s="11"/>
      <c r="AC2109" s="3"/>
      <c r="AD2109" s="1"/>
      <c r="AE2109" s="11"/>
      <c r="AF2109" s="5"/>
      <c r="AG2109" s="1"/>
      <c r="AH2109" s="1"/>
      <c r="AI2109" s="1"/>
      <c r="AJ2109" s="1"/>
      <c r="AK2109" s="10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5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5"/>
      <c r="HA2109" s="5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  <c r="IT2109" s="1"/>
      <c r="IU2109" s="1"/>
      <c r="IV2109" s="1"/>
      <c r="IW2109" s="1"/>
      <c r="IX2109" s="1"/>
      <c r="IY2109" s="1"/>
      <c r="IZ2109" s="1"/>
      <c r="JA2109" s="1"/>
      <c r="JB2109" s="1"/>
      <c r="JC2109" s="1"/>
      <c r="JD2109" s="1"/>
      <c r="JE2109" s="1"/>
      <c r="JF2109" s="1"/>
      <c r="JG2109" s="1"/>
      <c r="JH2109" s="1"/>
      <c r="JI2109" s="1"/>
      <c r="JJ2109" s="1"/>
      <c r="JK2109" s="1"/>
      <c r="JL2109" s="1"/>
      <c r="JM2109" s="1"/>
      <c r="JN2109" s="1"/>
      <c r="JO2109" s="1"/>
      <c r="JP2109" s="1"/>
      <c r="JQ2109" s="1"/>
      <c r="JR2109" s="1"/>
      <c r="JS2109" s="1"/>
      <c r="JT2109" s="1"/>
      <c r="JU2109" s="1"/>
      <c r="JV2109" s="1"/>
      <c r="JW2109" s="1"/>
      <c r="JX2109" s="1"/>
      <c r="JY2109" s="3"/>
      <c r="JZ2109" s="1"/>
      <c r="KA2109" s="1"/>
      <c r="KB2109" s="1"/>
      <c r="KC2109" s="1"/>
      <c r="KD2109" s="1"/>
      <c r="KE2109" s="1"/>
    </row>
    <row r="2110" spans="1:291" x14ac:dyDescent="0.2">
      <c r="A2110" s="196"/>
      <c r="B2110" s="66"/>
      <c r="C2110" s="66"/>
      <c r="D2110" s="77"/>
      <c r="E2110" s="67"/>
      <c r="F2110" s="11"/>
      <c r="G2110" s="73"/>
      <c r="H2110" s="11"/>
      <c r="I2110" s="11"/>
      <c r="J2110" s="1"/>
      <c r="K2110" s="1"/>
      <c r="L2110" s="66"/>
      <c r="M2110" s="70"/>
      <c r="N2110" s="70"/>
      <c r="O2110" s="66"/>
      <c r="P2110" s="66"/>
      <c r="Q2110" s="74"/>
      <c r="R2110" s="75"/>
      <c r="S2110" s="66"/>
      <c r="T2110" s="10"/>
      <c r="U2110" s="74"/>
      <c r="V2110" s="74"/>
      <c r="W2110" s="70"/>
      <c r="X2110" s="66"/>
      <c r="Y2110" s="66"/>
      <c r="Z2110" s="67"/>
      <c r="AA2110" s="68"/>
      <c r="AB2110" s="11"/>
      <c r="AC2110" s="3"/>
      <c r="AD2110" s="1"/>
      <c r="AE2110" s="11"/>
      <c r="AF2110" s="5"/>
      <c r="AG2110" s="1"/>
      <c r="AH2110" s="1"/>
      <c r="AI2110" s="1"/>
      <c r="AJ2110" s="1"/>
      <c r="AK2110" s="10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5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5"/>
      <c r="HA2110" s="5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  <c r="IR2110" s="1"/>
      <c r="IS2110" s="1"/>
      <c r="IT2110" s="1"/>
      <c r="IU2110" s="1"/>
      <c r="IV2110" s="1"/>
      <c r="IW2110" s="1"/>
      <c r="IX2110" s="1"/>
      <c r="IY2110" s="1"/>
      <c r="IZ2110" s="1"/>
      <c r="JA2110" s="1"/>
      <c r="JB2110" s="1"/>
      <c r="JC2110" s="1"/>
      <c r="JD2110" s="1"/>
      <c r="JE2110" s="1"/>
      <c r="JF2110" s="1"/>
      <c r="JG2110" s="1"/>
      <c r="JH2110" s="1"/>
      <c r="JI2110" s="1"/>
      <c r="JJ2110" s="1"/>
      <c r="JK2110" s="1"/>
      <c r="JL2110" s="1"/>
      <c r="JM2110" s="1"/>
      <c r="JN2110" s="1"/>
      <c r="JO2110" s="1"/>
      <c r="JP2110" s="1"/>
      <c r="JQ2110" s="1"/>
      <c r="JR2110" s="1"/>
      <c r="JS2110" s="1"/>
      <c r="JT2110" s="1"/>
      <c r="JU2110" s="1"/>
      <c r="JV2110" s="1"/>
      <c r="JW2110" s="1"/>
      <c r="JX2110" s="1"/>
      <c r="JY2110" s="3"/>
      <c r="JZ2110" s="1"/>
      <c r="KA2110" s="1"/>
      <c r="KB2110" s="1"/>
      <c r="KC2110" s="1"/>
      <c r="KD2110" s="1"/>
      <c r="KE2110" s="1"/>
    </row>
    <row r="2111" spans="1:291" x14ac:dyDescent="0.2">
      <c r="A2111" s="196"/>
      <c r="B2111" s="66"/>
      <c r="C2111" s="66"/>
      <c r="D2111" s="77"/>
      <c r="E2111" s="67"/>
      <c r="F2111" s="11"/>
      <c r="G2111" s="73"/>
      <c r="H2111" s="11"/>
      <c r="I2111" s="11"/>
      <c r="J2111" s="1"/>
      <c r="K2111" s="1"/>
      <c r="L2111" s="66"/>
      <c r="M2111" s="70"/>
      <c r="N2111" s="70"/>
      <c r="O2111" s="66"/>
      <c r="P2111" s="66"/>
      <c r="Q2111" s="74"/>
      <c r="R2111" s="75"/>
      <c r="S2111" s="66"/>
      <c r="T2111" s="10"/>
      <c r="U2111" s="74"/>
      <c r="V2111" s="74"/>
      <c r="W2111" s="70"/>
      <c r="X2111" s="66"/>
      <c r="Y2111" s="66"/>
      <c r="Z2111" s="67"/>
      <c r="AA2111" s="68"/>
      <c r="AB2111" s="11"/>
      <c r="AC2111" s="3"/>
      <c r="AD2111" s="1"/>
      <c r="AE2111" s="11"/>
      <c r="AF2111" s="5"/>
      <c r="AG2111" s="1"/>
      <c r="AH2111" s="1"/>
      <c r="AI2111" s="1"/>
      <c r="AJ2111" s="1"/>
      <c r="AK2111" s="10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5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5"/>
      <c r="HA2111" s="5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  <c r="IU2111" s="1"/>
      <c r="IV2111" s="1"/>
      <c r="IW2111" s="1"/>
      <c r="IX2111" s="1"/>
      <c r="IY2111" s="1"/>
      <c r="IZ2111" s="1"/>
      <c r="JA2111" s="1"/>
      <c r="JB2111" s="1"/>
      <c r="JC2111" s="1"/>
      <c r="JD2111" s="1"/>
      <c r="JE2111" s="1"/>
      <c r="JF2111" s="1"/>
      <c r="JG2111" s="1"/>
      <c r="JH2111" s="1"/>
      <c r="JI2111" s="1"/>
      <c r="JJ2111" s="1"/>
      <c r="JK2111" s="1"/>
      <c r="JL2111" s="1"/>
      <c r="JM2111" s="1"/>
      <c r="JN2111" s="1"/>
      <c r="JO2111" s="1"/>
      <c r="JP2111" s="1"/>
      <c r="JQ2111" s="1"/>
      <c r="JR2111" s="1"/>
      <c r="JS2111" s="1"/>
      <c r="JT2111" s="1"/>
      <c r="JU2111" s="1"/>
      <c r="JV2111" s="1"/>
      <c r="JW2111" s="1"/>
      <c r="JX2111" s="1"/>
      <c r="JY2111" s="3"/>
      <c r="JZ2111" s="1"/>
      <c r="KA2111" s="1"/>
      <c r="KB2111" s="1"/>
      <c r="KC2111" s="1"/>
      <c r="KD2111" s="1"/>
      <c r="KE2111" s="1"/>
    </row>
    <row r="2112" spans="1:291" x14ac:dyDescent="0.2">
      <c r="A2112" s="196"/>
      <c r="B2112" s="66"/>
      <c r="C2112" s="66"/>
      <c r="D2112" s="77"/>
      <c r="E2112" s="67"/>
      <c r="F2112" s="11"/>
      <c r="G2112" s="73"/>
      <c r="H2112" s="11"/>
      <c r="I2112" s="11"/>
      <c r="J2112" s="1"/>
      <c r="K2112" s="1"/>
      <c r="L2112" s="66"/>
      <c r="M2112" s="70"/>
      <c r="N2112" s="70"/>
      <c r="O2112" s="66"/>
      <c r="P2112" s="66"/>
      <c r="Q2112" s="74"/>
      <c r="R2112" s="75"/>
      <c r="S2112" s="66"/>
      <c r="T2112" s="10"/>
      <c r="U2112" s="74"/>
      <c r="V2112" s="74"/>
      <c r="W2112" s="70"/>
      <c r="X2112" s="66"/>
      <c r="Y2112" s="66"/>
      <c r="Z2112" s="67"/>
      <c r="AA2112" s="68"/>
      <c r="AB2112" s="11"/>
      <c r="AC2112" s="3"/>
      <c r="AD2112" s="1"/>
      <c r="AE2112" s="11"/>
      <c r="AF2112" s="5"/>
      <c r="AG2112" s="1"/>
      <c r="AH2112" s="1"/>
      <c r="AI2112" s="1"/>
      <c r="AJ2112" s="1"/>
      <c r="AK2112" s="10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5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5"/>
      <c r="HA2112" s="5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  <c r="IU2112" s="1"/>
      <c r="IV2112" s="1"/>
      <c r="IW2112" s="1"/>
      <c r="IX2112" s="1"/>
      <c r="IY2112" s="1"/>
      <c r="IZ2112" s="1"/>
      <c r="JA2112" s="1"/>
      <c r="JB2112" s="1"/>
      <c r="JC2112" s="1"/>
      <c r="JD2112" s="1"/>
      <c r="JE2112" s="1"/>
      <c r="JF2112" s="1"/>
      <c r="JG2112" s="1"/>
      <c r="JH2112" s="1"/>
      <c r="JI2112" s="1"/>
      <c r="JJ2112" s="1"/>
      <c r="JK2112" s="1"/>
      <c r="JL2112" s="1"/>
      <c r="JM2112" s="1"/>
      <c r="JN2112" s="1"/>
      <c r="JO2112" s="1"/>
      <c r="JP2112" s="1"/>
      <c r="JQ2112" s="1"/>
      <c r="JR2112" s="1"/>
      <c r="JS2112" s="1"/>
      <c r="JT2112" s="1"/>
      <c r="JU2112" s="1"/>
      <c r="JV2112" s="1"/>
      <c r="JW2112" s="1"/>
      <c r="JX2112" s="1"/>
      <c r="JY2112" s="3"/>
      <c r="JZ2112" s="1"/>
      <c r="KA2112" s="1"/>
      <c r="KB2112" s="1"/>
      <c r="KC2112" s="1"/>
      <c r="KD2112" s="1"/>
      <c r="KE2112" s="1"/>
    </row>
    <row r="2113" spans="1:291" x14ac:dyDescent="0.2">
      <c r="A2113" s="196"/>
      <c r="B2113" s="66"/>
      <c r="C2113" s="66"/>
      <c r="D2113" s="77"/>
      <c r="E2113" s="67"/>
      <c r="F2113" s="11"/>
      <c r="G2113" s="73"/>
      <c r="H2113" s="11"/>
      <c r="I2113" s="11"/>
      <c r="J2113" s="1"/>
      <c r="K2113" s="1"/>
      <c r="L2113" s="66"/>
      <c r="M2113" s="70"/>
      <c r="N2113" s="70"/>
      <c r="O2113" s="66"/>
      <c r="P2113" s="66"/>
      <c r="Q2113" s="74"/>
      <c r="R2113" s="75"/>
      <c r="S2113" s="66"/>
      <c r="T2113" s="10"/>
      <c r="U2113" s="74"/>
      <c r="V2113" s="74"/>
      <c r="W2113" s="70"/>
      <c r="X2113" s="66"/>
      <c r="Y2113" s="66"/>
      <c r="Z2113" s="67"/>
      <c r="AA2113" s="68"/>
      <c r="AB2113" s="11"/>
      <c r="AC2113" s="3"/>
      <c r="AD2113" s="1"/>
      <c r="AE2113" s="11"/>
      <c r="AF2113" s="5"/>
      <c r="AG2113" s="1"/>
      <c r="AH2113" s="1"/>
      <c r="AI2113" s="1"/>
      <c r="AJ2113" s="1"/>
      <c r="AK2113" s="10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5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5"/>
      <c r="HA2113" s="5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  <c r="IT2113" s="1"/>
      <c r="IU2113" s="1"/>
      <c r="IV2113" s="1"/>
      <c r="IW2113" s="1"/>
      <c r="IX2113" s="1"/>
      <c r="IY2113" s="1"/>
      <c r="IZ2113" s="1"/>
      <c r="JA2113" s="1"/>
      <c r="JB2113" s="1"/>
      <c r="JC2113" s="1"/>
      <c r="JD2113" s="1"/>
      <c r="JE2113" s="1"/>
      <c r="JF2113" s="1"/>
      <c r="JG2113" s="1"/>
      <c r="JH2113" s="1"/>
      <c r="JI2113" s="1"/>
      <c r="JJ2113" s="1"/>
      <c r="JK2113" s="1"/>
      <c r="JL2113" s="1"/>
      <c r="JM2113" s="1"/>
      <c r="JN2113" s="1"/>
      <c r="JO2113" s="1"/>
      <c r="JP2113" s="1"/>
      <c r="JQ2113" s="1"/>
      <c r="JR2113" s="1"/>
      <c r="JS2113" s="1"/>
      <c r="JT2113" s="1"/>
      <c r="JU2113" s="1"/>
      <c r="JV2113" s="1"/>
      <c r="JW2113" s="1"/>
      <c r="JX2113" s="1"/>
      <c r="JY2113" s="3"/>
      <c r="JZ2113" s="1"/>
      <c r="KA2113" s="1"/>
      <c r="KB2113" s="1"/>
      <c r="KC2113" s="1"/>
      <c r="KD2113" s="1"/>
      <c r="KE2113" s="1"/>
    </row>
    <row r="2114" spans="1:291" x14ac:dyDescent="0.2">
      <c r="A2114" s="196"/>
      <c r="B2114" s="66"/>
      <c r="C2114" s="66"/>
      <c r="D2114" s="77"/>
      <c r="E2114" s="67"/>
      <c r="F2114" s="11"/>
      <c r="G2114" s="73"/>
      <c r="H2114" s="11"/>
      <c r="I2114" s="11"/>
      <c r="J2114" s="1"/>
      <c r="K2114" s="1"/>
      <c r="L2114" s="66"/>
      <c r="M2114" s="70"/>
      <c r="N2114" s="70"/>
      <c r="O2114" s="66"/>
      <c r="P2114" s="66"/>
      <c r="Q2114" s="74"/>
      <c r="R2114" s="75"/>
      <c r="S2114" s="66"/>
      <c r="T2114" s="10"/>
      <c r="U2114" s="74"/>
      <c r="V2114" s="74"/>
      <c r="W2114" s="70"/>
      <c r="X2114" s="66"/>
      <c r="Y2114" s="66"/>
      <c r="Z2114" s="67"/>
      <c r="AA2114" s="68"/>
      <c r="AB2114" s="11"/>
      <c r="AC2114" s="3"/>
      <c r="AD2114" s="1"/>
      <c r="AE2114" s="11"/>
      <c r="AF2114" s="5"/>
      <c r="AG2114" s="1"/>
      <c r="AH2114" s="1"/>
      <c r="AI2114" s="1"/>
      <c r="AJ2114" s="1"/>
      <c r="AK2114" s="10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5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5"/>
      <c r="HA2114" s="5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  <c r="IG2114" s="1"/>
      <c r="IH2114" s="1"/>
      <c r="II2114" s="1"/>
      <c r="IJ2114" s="1"/>
      <c r="IK2114" s="1"/>
      <c r="IL2114" s="1"/>
      <c r="IM2114" s="1"/>
      <c r="IN2114" s="1"/>
      <c r="IO2114" s="1"/>
      <c r="IP2114" s="1"/>
      <c r="IQ2114" s="1"/>
      <c r="IR2114" s="1"/>
      <c r="IS2114" s="1"/>
      <c r="IT2114" s="1"/>
      <c r="IU2114" s="1"/>
      <c r="IV2114" s="1"/>
      <c r="IW2114" s="1"/>
      <c r="IX2114" s="1"/>
      <c r="IY2114" s="1"/>
      <c r="IZ2114" s="1"/>
      <c r="JA2114" s="1"/>
      <c r="JB2114" s="1"/>
      <c r="JC2114" s="1"/>
      <c r="JD2114" s="1"/>
      <c r="JE2114" s="1"/>
      <c r="JF2114" s="1"/>
      <c r="JG2114" s="1"/>
      <c r="JH2114" s="1"/>
      <c r="JI2114" s="1"/>
      <c r="JJ2114" s="1"/>
      <c r="JK2114" s="1"/>
      <c r="JL2114" s="1"/>
      <c r="JM2114" s="1"/>
      <c r="JN2114" s="1"/>
      <c r="JO2114" s="1"/>
      <c r="JP2114" s="1"/>
      <c r="JQ2114" s="1"/>
      <c r="JR2114" s="1"/>
      <c r="JS2114" s="1"/>
      <c r="JT2114" s="1"/>
      <c r="JU2114" s="1"/>
      <c r="JV2114" s="1"/>
      <c r="JW2114" s="1"/>
      <c r="JX2114" s="1"/>
      <c r="JY2114" s="3"/>
      <c r="JZ2114" s="1"/>
      <c r="KA2114" s="1"/>
      <c r="KB2114" s="1"/>
      <c r="KC2114" s="1"/>
      <c r="KD2114" s="1"/>
      <c r="KE2114" s="1"/>
    </row>
    <row r="2115" spans="1:291" x14ac:dyDescent="0.2">
      <c r="A2115" s="196"/>
      <c r="B2115" s="66"/>
      <c r="C2115" s="66"/>
      <c r="D2115" s="77"/>
      <c r="E2115" s="67"/>
      <c r="F2115" s="11"/>
      <c r="G2115" s="73"/>
      <c r="H2115" s="11"/>
      <c r="I2115" s="11"/>
      <c r="J2115" s="1"/>
      <c r="K2115" s="1"/>
      <c r="L2115" s="66"/>
      <c r="M2115" s="70"/>
      <c r="N2115" s="70"/>
      <c r="O2115" s="66"/>
      <c r="P2115" s="66"/>
      <c r="Q2115" s="74"/>
      <c r="R2115" s="75"/>
      <c r="S2115" s="66"/>
      <c r="T2115" s="10"/>
      <c r="U2115" s="74"/>
      <c r="V2115" s="74"/>
      <c r="W2115" s="70"/>
      <c r="X2115" s="66"/>
      <c r="Y2115" s="66"/>
      <c r="Z2115" s="67"/>
      <c r="AA2115" s="68"/>
      <c r="AB2115" s="11"/>
      <c r="AC2115" s="3"/>
      <c r="AD2115" s="1"/>
      <c r="AE2115" s="11"/>
      <c r="AF2115" s="5"/>
      <c r="AG2115" s="1"/>
      <c r="AH2115" s="1"/>
      <c r="AI2115" s="1"/>
      <c r="AJ2115" s="1"/>
      <c r="AK2115" s="10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5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5"/>
      <c r="HA2115" s="5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  <c r="IG2115" s="1"/>
      <c r="IH2115" s="1"/>
      <c r="II2115" s="1"/>
      <c r="IJ2115" s="1"/>
      <c r="IK2115" s="1"/>
      <c r="IL2115" s="1"/>
      <c r="IM2115" s="1"/>
      <c r="IN2115" s="1"/>
      <c r="IO2115" s="1"/>
      <c r="IP2115" s="1"/>
      <c r="IQ2115" s="1"/>
      <c r="IR2115" s="1"/>
      <c r="IS2115" s="1"/>
      <c r="IT2115" s="1"/>
      <c r="IU2115" s="1"/>
      <c r="IV2115" s="1"/>
      <c r="IW2115" s="1"/>
      <c r="IX2115" s="1"/>
      <c r="IY2115" s="1"/>
      <c r="IZ2115" s="1"/>
      <c r="JA2115" s="1"/>
      <c r="JB2115" s="1"/>
      <c r="JC2115" s="1"/>
      <c r="JD2115" s="1"/>
      <c r="JE2115" s="1"/>
      <c r="JF2115" s="1"/>
      <c r="JG2115" s="1"/>
      <c r="JH2115" s="1"/>
      <c r="JI2115" s="1"/>
      <c r="JJ2115" s="1"/>
      <c r="JK2115" s="1"/>
      <c r="JL2115" s="1"/>
      <c r="JM2115" s="1"/>
      <c r="JN2115" s="1"/>
      <c r="JO2115" s="1"/>
      <c r="JP2115" s="1"/>
      <c r="JQ2115" s="1"/>
      <c r="JR2115" s="1"/>
      <c r="JS2115" s="1"/>
      <c r="JT2115" s="1"/>
      <c r="JU2115" s="1"/>
      <c r="JV2115" s="1"/>
      <c r="JW2115" s="1"/>
      <c r="JX2115" s="1"/>
      <c r="JY2115" s="3"/>
      <c r="JZ2115" s="1"/>
      <c r="KA2115" s="1"/>
      <c r="KB2115" s="1"/>
      <c r="KC2115" s="1"/>
      <c r="KD2115" s="1"/>
      <c r="KE2115" s="1"/>
    </row>
    <row r="2116" spans="1:291" x14ac:dyDescent="0.2">
      <c r="A2116" s="196"/>
      <c r="B2116" s="66"/>
      <c r="C2116" s="66"/>
      <c r="D2116" s="77"/>
      <c r="E2116" s="67"/>
      <c r="F2116" s="11"/>
      <c r="G2116" s="73"/>
      <c r="H2116" s="11"/>
      <c r="I2116" s="11"/>
      <c r="J2116" s="1"/>
      <c r="K2116" s="1"/>
      <c r="L2116" s="66"/>
      <c r="M2116" s="70"/>
      <c r="N2116" s="70"/>
      <c r="O2116" s="66"/>
      <c r="P2116" s="66"/>
      <c r="Q2116" s="74"/>
      <c r="R2116" s="75"/>
      <c r="S2116" s="66"/>
      <c r="T2116" s="10"/>
      <c r="U2116" s="74"/>
      <c r="V2116" s="74"/>
      <c r="W2116" s="70"/>
      <c r="X2116" s="66"/>
      <c r="Y2116" s="66"/>
      <c r="Z2116" s="67"/>
      <c r="AA2116" s="68"/>
      <c r="AB2116" s="11"/>
      <c r="AC2116" s="3"/>
      <c r="AD2116" s="1"/>
      <c r="AE2116" s="11"/>
      <c r="AF2116" s="5"/>
      <c r="AG2116" s="1"/>
      <c r="AH2116" s="1"/>
      <c r="AI2116" s="1"/>
      <c r="AJ2116" s="1"/>
      <c r="AK2116" s="10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5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5"/>
      <c r="HA2116" s="5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  <c r="IL2116" s="1"/>
      <c r="IM2116" s="1"/>
      <c r="IN2116" s="1"/>
      <c r="IO2116" s="1"/>
      <c r="IP2116" s="1"/>
      <c r="IQ2116" s="1"/>
      <c r="IR2116" s="1"/>
      <c r="IS2116" s="1"/>
      <c r="IT2116" s="1"/>
      <c r="IU2116" s="1"/>
      <c r="IV2116" s="1"/>
      <c r="IW2116" s="1"/>
      <c r="IX2116" s="1"/>
      <c r="IY2116" s="1"/>
      <c r="IZ2116" s="1"/>
      <c r="JA2116" s="1"/>
      <c r="JB2116" s="1"/>
      <c r="JC2116" s="1"/>
      <c r="JD2116" s="1"/>
      <c r="JE2116" s="1"/>
      <c r="JF2116" s="1"/>
      <c r="JG2116" s="1"/>
      <c r="JH2116" s="1"/>
      <c r="JI2116" s="1"/>
      <c r="JJ2116" s="1"/>
      <c r="JK2116" s="1"/>
      <c r="JL2116" s="1"/>
      <c r="JM2116" s="1"/>
      <c r="JN2116" s="1"/>
      <c r="JO2116" s="1"/>
      <c r="JP2116" s="1"/>
      <c r="JQ2116" s="1"/>
      <c r="JR2116" s="1"/>
      <c r="JS2116" s="1"/>
      <c r="JT2116" s="1"/>
      <c r="JU2116" s="1"/>
      <c r="JV2116" s="1"/>
      <c r="JW2116" s="1"/>
      <c r="JX2116" s="1"/>
      <c r="JY2116" s="3"/>
      <c r="JZ2116" s="1"/>
      <c r="KA2116" s="1"/>
      <c r="KB2116" s="1"/>
      <c r="KC2116" s="1"/>
      <c r="KD2116" s="1"/>
      <c r="KE2116" s="1"/>
    </row>
    <row r="2117" spans="1:291" x14ac:dyDescent="0.2">
      <c r="A2117" s="196"/>
      <c r="B2117" s="66"/>
      <c r="C2117" s="66"/>
      <c r="D2117" s="77"/>
      <c r="E2117" s="67"/>
      <c r="F2117" s="11"/>
      <c r="G2117" s="73"/>
      <c r="H2117" s="11"/>
      <c r="I2117" s="11"/>
      <c r="J2117" s="1"/>
      <c r="K2117" s="1"/>
      <c r="L2117" s="66"/>
      <c r="M2117" s="70"/>
      <c r="N2117" s="70"/>
      <c r="O2117" s="66"/>
      <c r="P2117" s="66"/>
      <c r="Q2117" s="74"/>
      <c r="R2117" s="75"/>
      <c r="S2117" s="66"/>
      <c r="T2117" s="10"/>
      <c r="U2117" s="74"/>
      <c r="V2117" s="74"/>
      <c r="W2117" s="70"/>
      <c r="X2117" s="66"/>
      <c r="Y2117" s="66"/>
      <c r="Z2117" s="67"/>
      <c r="AA2117" s="68"/>
      <c r="AB2117" s="11"/>
      <c r="AC2117" s="3"/>
      <c r="AD2117" s="1"/>
      <c r="AE2117" s="11"/>
      <c r="AF2117" s="5"/>
      <c r="AG2117" s="1"/>
      <c r="AH2117" s="1"/>
      <c r="AI2117" s="1"/>
      <c r="AJ2117" s="1"/>
      <c r="AK2117" s="10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5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5"/>
      <c r="HA2117" s="5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  <c r="IR2117" s="1"/>
      <c r="IS2117" s="1"/>
      <c r="IT2117" s="1"/>
      <c r="IU2117" s="1"/>
      <c r="IV2117" s="1"/>
      <c r="IW2117" s="1"/>
      <c r="IX2117" s="1"/>
      <c r="IY2117" s="1"/>
      <c r="IZ2117" s="1"/>
      <c r="JA2117" s="1"/>
      <c r="JB2117" s="1"/>
      <c r="JC2117" s="1"/>
      <c r="JD2117" s="1"/>
      <c r="JE2117" s="1"/>
      <c r="JF2117" s="1"/>
      <c r="JG2117" s="1"/>
      <c r="JH2117" s="1"/>
      <c r="JI2117" s="1"/>
      <c r="JJ2117" s="1"/>
      <c r="JK2117" s="1"/>
      <c r="JL2117" s="1"/>
      <c r="JM2117" s="1"/>
      <c r="JN2117" s="1"/>
      <c r="JO2117" s="1"/>
      <c r="JP2117" s="1"/>
      <c r="JQ2117" s="1"/>
      <c r="JR2117" s="1"/>
      <c r="JS2117" s="1"/>
      <c r="JT2117" s="1"/>
      <c r="JU2117" s="1"/>
      <c r="JV2117" s="1"/>
      <c r="JW2117" s="1"/>
      <c r="JX2117" s="1"/>
      <c r="JY2117" s="3"/>
      <c r="JZ2117" s="1"/>
      <c r="KA2117" s="1"/>
      <c r="KB2117" s="1"/>
      <c r="KC2117" s="1"/>
      <c r="KD2117" s="1"/>
      <c r="KE2117" s="1"/>
    </row>
    <row r="2118" spans="1:291" x14ac:dyDescent="0.2">
      <c r="A2118" s="196"/>
      <c r="B2118" s="66"/>
      <c r="C2118" s="66"/>
      <c r="D2118" s="77"/>
      <c r="E2118" s="67"/>
      <c r="F2118" s="11"/>
      <c r="G2118" s="73"/>
      <c r="H2118" s="11"/>
      <c r="I2118" s="11"/>
      <c r="J2118" s="1"/>
      <c r="K2118" s="1"/>
      <c r="L2118" s="66"/>
      <c r="M2118" s="70"/>
      <c r="N2118" s="70"/>
      <c r="O2118" s="66"/>
      <c r="P2118" s="66"/>
      <c r="Q2118" s="74"/>
      <c r="R2118" s="75"/>
      <c r="S2118" s="66"/>
      <c r="T2118" s="10"/>
      <c r="U2118" s="74"/>
      <c r="V2118" s="74"/>
      <c r="W2118" s="70"/>
      <c r="X2118" s="66"/>
      <c r="Y2118" s="66"/>
      <c r="Z2118" s="67"/>
      <c r="AA2118" s="68"/>
      <c r="AB2118" s="11"/>
      <c r="AC2118" s="3"/>
      <c r="AD2118" s="1"/>
      <c r="AE2118" s="11"/>
      <c r="AF2118" s="5"/>
      <c r="AG2118" s="1"/>
      <c r="AH2118" s="1"/>
      <c r="AI2118" s="1"/>
      <c r="AJ2118" s="1"/>
      <c r="AK2118" s="10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5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5"/>
      <c r="HA2118" s="5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  <c r="IO2118" s="1"/>
      <c r="IP2118" s="1"/>
      <c r="IQ2118" s="1"/>
      <c r="IR2118" s="1"/>
      <c r="IS2118" s="1"/>
      <c r="IT2118" s="1"/>
      <c r="IU2118" s="1"/>
      <c r="IV2118" s="1"/>
      <c r="IW2118" s="1"/>
      <c r="IX2118" s="1"/>
      <c r="IY2118" s="1"/>
      <c r="IZ2118" s="1"/>
      <c r="JA2118" s="1"/>
      <c r="JB2118" s="1"/>
      <c r="JC2118" s="1"/>
      <c r="JD2118" s="1"/>
      <c r="JE2118" s="1"/>
      <c r="JF2118" s="1"/>
      <c r="JG2118" s="1"/>
      <c r="JH2118" s="1"/>
      <c r="JI2118" s="1"/>
      <c r="JJ2118" s="1"/>
      <c r="JK2118" s="1"/>
      <c r="JL2118" s="1"/>
      <c r="JM2118" s="1"/>
      <c r="JN2118" s="1"/>
      <c r="JO2118" s="1"/>
      <c r="JP2118" s="1"/>
      <c r="JQ2118" s="1"/>
      <c r="JR2118" s="1"/>
      <c r="JS2118" s="1"/>
      <c r="JT2118" s="1"/>
      <c r="JU2118" s="1"/>
      <c r="JV2118" s="1"/>
      <c r="JW2118" s="1"/>
      <c r="JX2118" s="1"/>
      <c r="JY2118" s="3"/>
      <c r="JZ2118" s="1"/>
      <c r="KA2118" s="1"/>
      <c r="KB2118" s="1"/>
      <c r="KC2118" s="1"/>
      <c r="KD2118" s="1"/>
      <c r="KE2118" s="1"/>
    </row>
    <row r="2119" spans="1:291" x14ac:dyDescent="0.2">
      <c r="A2119" s="196"/>
      <c r="B2119" s="66"/>
      <c r="C2119" s="66"/>
      <c r="D2119" s="77"/>
      <c r="E2119" s="67"/>
      <c r="F2119" s="11"/>
      <c r="G2119" s="73"/>
      <c r="H2119" s="11"/>
      <c r="I2119" s="11"/>
      <c r="J2119" s="1"/>
      <c r="K2119" s="1"/>
      <c r="L2119" s="66"/>
      <c r="M2119" s="70"/>
      <c r="N2119" s="70"/>
      <c r="O2119" s="66"/>
      <c r="P2119" s="66"/>
      <c r="Q2119" s="74"/>
      <c r="R2119" s="75"/>
      <c r="S2119" s="66"/>
      <c r="T2119" s="10"/>
      <c r="U2119" s="74"/>
      <c r="V2119" s="74"/>
      <c r="W2119" s="70"/>
      <c r="X2119" s="66"/>
      <c r="Y2119" s="66"/>
      <c r="Z2119" s="67"/>
      <c r="AA2119" s="68"/>
      <c r="AB2119" s="11"/>
      <c r="AC2119" s="3"/>
      <c r="AD2119" s="1"/>
      <c r="AE2119" s="11"/>
      <c r="AF2119" s="5"/>
      <c r="AG2119" s="1"/>
      <c r="AH2119" s="1"/>
      <c r="AI2119" s="1"/>
      <c r="AJ2119" s="1"/>
      <c r="AK2119" s="10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5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5"/>
      <c r="HA2119" s="5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  <c r="IG2119" s="1"/>
      <c r="IH2119" s="1"/>
      <c r="II2119" s="1"/>
      <c r="IJ2119" s="1"/>
      <c r="IK2119" s="1"/>
      <c r="IL2119" s="1"/>
      <c r="IM2119" s="1"/>
      <c r="IN2119" s="1"/>
      <c r="IO2119" s="1"/>
      <c r="IP2119" s="1"/>
      <c r="IQ2119" s="1"/>
      <c r="IR2119" s="1"/>
      <c r="IS2119" s="1"/>
      <c r="IT2119" s="1"/>
      <c r="IU2119" s="1"/>
      <c r="IV2119" s="1"/>
      <c r="IW2119" s="1"/>
      <c r="IX2119" s="1"/>
      <c r="IY2119" s="1"/>
      <c r="IZ2119" s="1"/>
      <c r="JA2119" s="1"/>
      <c r="JB2119" s="1"/>
      <c r="JC2119" s="1"/>
      <c r="JD2119" s="1"/>
      <c r="JE2119" s="1"/>
      <c r="JF2119" s="1"/>
      <c r="JG2119" s="1"/>
      <c r="JH2119" s="1"/>
      <c r="JI2119" s="1"/>
      <c r="JJ2119" s="1"/>
      <c r="JK2119" s="1"/>
      <c r="JL2119" s="1"/>
      <c r="JM2119" s="1"/>
      <c r="JN2119" s="1"/>
      <c r="JO2119" s="1"/>
      <c r="JP2119" s="1"/>
      <c r="JQ2119" s="1"/>
      <c r="JR2119" s="1"/>
      <c r="JS2119" s="1"/>
      <c r="JT2119" s="1"/>
      <c r="JU2119" s="1"/>
      <c r="JV2119" s="1"/>
      <c r="JW2119" s="1"/>
      <c r="JX2119" s="1"/>
      <c r="JY2119" s="3"/>
      <c r="JZ2119" s="1"/>
      <c r="KA2119" s="1"/>
      <c r="KB2119" s="1"/>
      <c r="KC2119" s="1"/>
      <c r="KD2119" s="1"/>
      <c r="KE2119" s="1"/>
    </row>
    <row r="2120" spans="1:291" x14ac:dyDescent="0.2">
      <c r="A2120" s="196"/>
      <c r="B2120" s="66"/>
      <c r="C2120" s="66"/>
      <c r="D2120" s="77"/>
      <c r="E2120" s="67"/>
      <c r="F2120" s="11"/>
      <c r="G2120" s="73"/>
      <c r="H2120" s="11"/>
      <c r="I2120" s="11"/>
      <c r="J2120" s="1"/>
      <c r="K2120" s="1"/>
      <c r="L2120" s="66"/>
      <c r="M2120" s="70"/>
      <c r="N2120" s="70"/>
      <c r="O2120" s="66"/>
      <c r="P2120" s="66"/>
      <c r="Q2120" s="74"/>
      <c r="R2120" s="75"/>
      <c r="S2120" s="66"/>
      <c r="T2120" s="10"/>
      <c r="U2120" s="74"/>
      <c r="V2120" s="74"/>
      <c r="W2120" s="70"/>
      <c r="X2120" s="66"/>
      <c r="Y2120" s="66"/>
      <c r="Z2120" s="67"/>
      <c r="AA2120" s="68"/>
      <c r="AB2120" s="11"/>
      <c r="AC2120" s="3"/>
      <c r="AD2120" s="1"/>
      <c r="AE2120" s="11"/>
      <c r="AF2120" s="5"/>
      <c r="AG2120" s="1"/>
      <c r="AH2120" s="1"/>
      <c r="AI2120" s="1"/>
      <c r="AJ2120" s="1"/>
      <c r="AK2120" s="10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5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5"/>
      <c r="HA2120" s="5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  <c r="IG2120" s="1"/>
      <c r="IH2120" s="1"/>
      <c r="II2120" s="1"/>
      <c r="IJ2120" s="1"/>
      <c r="IK2120" s="1"/>
      <c r="IL2120" s="1"/>
      <c r="IM2120" s="1"/>
      <c r="IN2120" s="1"/>
      <c r="IO2120" s="1"/>
      <c r="IP2120" s="1"/>
      <c r="IQ2120" s="1"/>
      <c r="IR2120" s="1"/>
      <c r="IS2120" s="1"/>
      <c r="IT2120" s="1"/>
      <c r="IU2120" s="1"/>
      <c r="IV2120" s="1"/>
      <c r="IW2120" s="1"/>
      <c r="IX2120" s="1"/>
      <c r="IY2120" s="1"/>
      <c r="IZ2120" s="1"/>
      <c r="JA2120" s="1"/>
      <c r="JB2120" s="1"/>
      <c r="JC2120" s="1"/>
      <c r="JD2120" s="1"/>
      <c r="JE2120" s="1"/>
      <c r="JF2120" s="1"/>
      <c r="JG2120" s="1"/>
      <c r="JH2120" s="1"/>
      <c r="JI2120" s="1"/>
      <c r="JJ2120" s="1"/>
      <c r="JK2120" s="1"/>
      <c r="JL2120" s="1"/>
      <c r="JM2120" s="1"/>
      <c r="JN2120" s="1"/>
      <c r="JO2120" s="1"/>
      <c r="JP2120" s="1"/>
      <c r="JQ2120" s="1"/>
      <c r="JR2120" s="1"/>
      <c r="JS2120" s="1"/>
      <c r="JT2120" s="1"/>
      <c r="JU2120" s="1"/>
      <c r="JV2120" s="1"/>
      <c r="JW2120" s="1"/>
      <c r="JX2120" s="1"/>
      <c r="JY2120" s="3"/>
      <c r="JZ2120" s="1"/>
      <c r="KA2120" s="1"/>
      <c r="KB2120" s="1"/>
      <c r="KC2120" s="1"/>
      <c r="KD2120" s="1"/>
      <c r="KE2120" s="1"/>
    </row>
    <row r="2121" spans="1:291" x14ac:dyDescent="0.2">
      <c r="A2121" s="196"/>
      <c r="B2121" s="66"/>
      <c r="C2121" s="66"/>
      <c r="D2121" s="77"/>
      <c r="E2121" s="67"/>
      <c r="F2121" s="11"/>
      <c r="G2121" s="73"/>
      <c r="H2121" s="11"/>
      <c r="I2121" s="11"/>
      <c r="J2121" s="1"/>
      <c r="K2121" s="1"/>
      <c r="L2121" s="66"/>
      <c r="M2121" s="70"/>
      <c r="N2121" s="70"/>
      <c r="O2121" s="66"/>
      <c r="P2121" s="66"/>
      <c r="Q2121" s="74"/>
      <c r="R2121" s="75"/>
      <c r="S2121" s="66"/>
      <c r="T2121" s="10"/>
      <c r="U2121" s="74"/>
      <c r="V2121" s="74"/>
      <c r="W2121" s="70"/>
      <c r="X2121" s="66"/>
      <c r="Y2121" s="66"/>
      <c r="Z2121" s="67"/>
      <c r="AA2121" s="68"/>
      <c r="AB2121" s="11"/>
      <c r="AC2121" s="3"/>
      <c r="AD2121" s="1"/>
      <c r="AE2121" s="11"/>
      <c r="AF2121" s="5"/>
      <c r="AG2121" s="1"/>
      <c r="AH2121" s="1"/>
      <c r="AI2121" s="1"/>
      <c r="AJ2121" s="1"/>
      <c r="AK2121" s="10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5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5"/>
      <c r="HA2121" s="5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  <c r="IO2121" s="1"/>
      <c r="IP2121" s="1"/>
      <c r="IQ2121" s="1"/>
      <c r="IR2121" s="1"/>
      <c r="IS2121" s="1"/>
      <c r="IT2121" s="1"/>
      <c r="IU2121" s="1"/>
      <c r="IV2121" s="1"/>
      <c r="IW2121" s="1"/>
      <c r="IX2121" s="1"/>
      <c r="IY2121" s="1"/>
      <c r="IZ2121" s="1"/>
      <c r="JA2121" s="1"/>
      <c r="JB2121" s="1"/>
      <c r="JC2121" s="1"/>
      <c r="JD2121" s="1"/>
      <c r="JE2121" s="1"/>
      <c r="JF2121" s="1"/>
      <c r="JG2121" s="1"/>
      <c r="JH2121" s="1"/>
      <c r="JI2121" s="1"/>
      <c r="JJ2121" s="1"/>
      <c r="JK2121" s="1"/>
      <c r="JL2121" s="1"/>
      <c r="JM2121" s="1"/>
      <c r="JN2121" s="1"/>
      <c r="JO2121" s="1"/>
      <c r="JP2121" s="1"/>
      <c r="JQ2121" s="1"/>
      <c r="JR2121" s="1"/>
      <c r="JS2121" s="1"/>
      <c r="JT2121" s="1"/>
      <c r="JU2121" s="1"/>
      <c r="JV2121" s="1"/>
      <c r="JW2121" s="1"/>
      <c r="JX2121" s="1"/>
      <c r="JY2121" s="3"/>
      <c r="JZ2121" s="1"/>
      <c r="KA2121" s="1"/>
      <c r="KB2121" s="1"/>
      <c r="KC2121" s="1"/>
      <c r="KD2121" s="1"/>
      <c r="KE2121" s="1"/>
    </row>
    <row r="2122" spans="1:291" x14ac:dyDescent="0.2">
      <c r="A2122" s="196"/>
      <c r="B2122" s="66"/>
      <c r="C2122" s="66"/>
      <c r="D2122" s="77"/>
      <c r="E2122" s="67"/>
      <c r="F2122" s="11"/>
      <c r="G2122" s="73"/>
      <c r="H2122" s="11"/>
      <c r="I2122" s="11"/>
      <c r="J2122" s="1"/>
      <c r="K2122" s="1"/>
      <c r="L2122" s="66"/>
      <c r="M2122" s="70"/>
      <c r="N2122" s="70"/>
      <c r="O2122" s="66"/>
      <c r="P2122" s="66"/>
      <c r="Q2122" s="74"/>
      <c r="R2122" s="75"/>
      <c r="S2122" s="66"/>
      <c r="T2122" s="10"/>
      <c r="U2122" s="74"/>
      <c r="V2122" s="74"/>
      <c r="W2122" s="70"/>
      <c r="X2122" s="66"/>
      <c r="Y2122" s="66"/>
      <c r="Z2122" s="67"/>
      <c r="AA2122" s="68"/>
      <c r="AB2122" s="11"/>
      <c r="AC2122" s="3"/>
      <c r="AD2122" s="1"/>
      <c r="AE2122" s="11"/>
      <c r="AF2122" s="5"/>
      <c r="AG2122" s="1"/>
      <c r="AH2122" s="1"/>
      <c r="AI2122" s="1"/>
      <c r="AJ2122" s="1"/>
      <c r="AK2122" s="10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5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5"/>
      <c r="HA2122" s="5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  <c r="IT2122" s="1"/>
      <c r="IU2122" s="1"/>
      <c r="IV2122" s="1"/>
      <c r="IW2122" s="1"/>
      <c r="IX2122" s="1"/>
      <c r="IY2122" s="1"/>
      <c r="IZ2122" s="1"/>
      <c r="JA2122" s="1"/>
      <c r="JB2122" s="1"/>
      <c r="JC2122" s="1"/>
      <c r="JD2122" s="1"/>
      <c r="JE2122" s="1"/>
      <c r="JF2122" s="1"/>
      <c r="JG2122" s="1"/>
      <c r="JH2122" s="1"/>
      <c r="JI2122" s="1"/>
      <c r="JJ2122" s="1"/>
      <c r="JK2122" s="1"/>
      <c r="JL2122" s="1"/>
      <c r="JM2122" s="1"/>
      <c r="JN2122" s="1"/>
      <c r="JO2122" s="1"/>
      <c r="JP2122" s="1"/>
      <c r="JQ2122" s="1"/>
      <c r="JR2122" s="1"/>
      <c r="JS2122" s="1"/>
      <c r="JT2122" s="1"/>
      <c r="JU2122" s="1"/>
      <c r="JV2122" s="1"/>
      <c r="JW2122" s="1"/>
      <c r="JX2122" s="1"/>
      <c r="JY2122" s="3"/>
      <c r="JZ2122" s="1"/>
      <c r="KA2122" s="1"/>
      <c r="KB2122" s="1"/>
      <c r="KC2122" s="1"/>
      <c r="KD2122" s="1"/>
      <c r="KE2122" s="1"/>
    </row>
    <row r="2123" spans="1:291" x14ac:dyDescent="0.2">
      <c r="A2123" s="196"/>
      <c r="B2123" s="66"/>
      <c r="C2123" s="66"/>
      <c r="D2123" s="77"/>
      <c r="E2123" s="67"/>
      <c r="F2123" s="11"/>
      <c r="G2123" s="73"/>
      <c r="H2123" s="11"/>
      <c r="I2123" s="11"/>
      <c r="J2123" s="1"/>
      <c r="K2123" s="1"/>
      <c r="L2123" s="66"/>
      <c r="M2123" s="70"/>
      <c r="N2123" s="70"/>
      <c r="O2123" s="66"/>
      <c r="P2123" s="66"/>
      <c r="Q2123" s="74"/>
      <c r="R2123" s="75"/>
      <c r="S2123" s="66"/>
      <c r="T2123" s="10"/>
      <c r="U2123" s="74"/>
      <c r="V2123" s="74"/>
      <c r="W2123" s="70"/>
      <c r="X2123" s="66"/>
      <c r="Y2123" s="66"/>
      <c r="Z2123" s="67"/>
      <c r="AA2123" s="68"/>
      <c r="AB2123" s="11"/>
      <c r="AC2123" s="3"/>
      <c r="AD2123" s="1"/>
      <c r="AE2123" s="11"/>
      <c r="AF2123" s="5"/>
      <c r="AG2123" s="1"/>
      <c r="AH2123" s="1"/>
      <c r="AI2123" s="1"/>
      <c r="AJ2123" s="1"/>
      <c r="AK2123" s="10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5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5"/>
      <c r="HA2123" s="5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  <c r="IG2123" s="1"/>
      <c r="IH2123" s="1"/>
      <c r="II2123" s="1"/>
      <c r="IJ2123" s="1"/>
      <c r="IK2123" s="1"/>
      <c r="IL2123" s="1"/>
      <c r="IM2123" s="1"/>
      <c r="IN2123" s="1"/>
      <c r="IO2123" s="1"/>
      <c r="IP2123" s="1"/>
      <c r="IQ2123" s="1"/>
      <c r="IR2123" s="1"/>
      <c r="IS2123" s="1"/>
      <c r="IT2123" s="1"/>
      <c r="IU2123" s="1"/>
      <c r="IV2123" s="1"/>
      <c r="IW2123" s="1"/>
      <c r="IX2123" s="1"/>
      <c r="IY2123" s="1"/>
      <c r="IZ2123" s="1"/>
      <c r="JA2123" s="1"/>
      <c r="JB2123" s="1"/>
      <c r="JC2123" s="1"/>
      <c r="JD2123" s="1"/>
      <c r="JE2123" s="1"/>
      <c r="JF2123" s="1"/>
      <c r="JG2123" s="1"/>
      <c r="JH2123" s="1"/>
      <c r="JI2123" s="1"/>
      <c r="JJ2123" s="1"/>
      <c r="JK2123" s="1"/>
      <c r="JL2123" s="1"/>
      <c r="JM2123" s="1"/>
      <c r="JN2123" s="1"/>
      <c r="JO2123" s="1"/>
      <c r="JP2123" s="1"/>
      <c r="JQ2123" s="1"/>
      <c r="JR2123" s="1"/>
      <c r="JS2123" s="1"/>
      <c r="JT2123" s="1"/>
      <c r="JU2123" s="1"/>
      <c r="JV2123" s="1"/>
      <c r="JW2123" s="1"/>
      <c r="JX2123" s="1"/>
      <c r="JY2123" s="3"/>
      <c r="JZ2123" s="1"/>
      <c r="KA2123" s="1"/>
      <c r="KB2123" s="1"/>
      <c r="KC2123" s="1"/>
      <c r="KD2123" s="1"/>
      <c r="KE2123" s="1"/>
    </row>
    <row r="2124" spans="1:291" x14ac:dyDescent="0.2">
      <c r="A2124" s="196"/>
      <c r="B2124" s="66"/>
      <c r="C2124" s="66"/>
      <c r="D2124" s="77"/>
      <c r="E2124" s="67"/>
      <c r="F2124" s="11"/>
      <c r="G2124" s="73"/>
      <c r="H2124" s="11"/>
      <c r="I2124" s="11"/>
      <c r="J2124" s="1"/>
      <c r="K2124" s="1"/>
      <c r="L2124" s="66"/>
      <c r="M2124" s="70"/>
      <c r="N2124" s="70"/>
      <c r="O2124" s="66"/>
      <c r="P2124" s="66"/>
      <c r="Q2124" s="74"/>
      <c r="R2124" s="75"/>
      <c r="S2124" s="66"/>
      <c r="T2124" s="10"/>
      <c r="U2124" s="74"/>
      <c r="V2124" s="74"/>
      <c r="W2124" s="70"/>
      <c r="X2124" s="66"/>
      <c r="Y2124" s="66"/>
      <c r="Z2124" s="67"/>
      <c r="AA2124" s="68"/>
      <c r="AB2124" s="11"/>
      <c r="AC2124" s="3"/>
      <c r="AD2124" s="1"/>
      <c r="AE2124" s="11"/>
      <c r="AF2124" s="5"/>
      <c r="AG2124" s="1"/>
      <c r="AH2124" s="1"/>
      <c r="AI2124" s="1"/>
      <c r="AJ2124" s="1"/>
      <c r="AK2124" s="10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5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5"/>
      <c r="HA2124" s="5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  <c r="IG2124" s="1"/>
      <c r="IH2124" s="1"/>
      <c r="II2124" s="1"/>
      <c r="IJ2124" s="1"/>
      <c r="IK2124" s="1"/>
      <c r="IL2124" s="1"/>
      <c r="IM2124" s="1"/>
      <c r="IN2124" s="1"/>
      <c r="IO2124" s="1"/>
      <c r="IP2124" s="1"/>
      <c r="IQ2124" s="1"/>
      <c r="IR2124" s="1"/>
      <c r="IS2124" s="1"/>
      <c r="IT2124" s="1"/>
      <c r="IU2124" s="1"/>
      <c r="IV2124" s="1"/>
      <c r="IW2124" s="1"/>
      <c r="IX2124" s="1"/>
      <c r="IY2124" s="1"/>
      <c r="IZ2124" s="1"/>
      <c r="JA2124" s="1"/>
      <c r="JB2124" s="1"/>
      <c r="JC2124" s="1"/>
      <c r="JD2124" s="1"/>
      <c r="JE2124" s="1"/>
      <c r="JF2124" s="1"/>
      <c r="JG2124" s="1"/>
      <c r="JH2124" s="1"/>
      <c r="JI2124" s="1"/>
      <c r="JJ2124" s="1"/>
      <c r="JK2124" s="1"/>
      <c r="JL2124" s="1"/>
      <c r="JM2124" s="1"/>
      <c r="JN2124" s="1"/>
      <c r="JO2124" s="1"/>
      <c r="JP2124" s="1"/>
      <c r="JQ2124" s="1"/>
      <c r="JR2124" s="1"/>
      <c r="JS2124" s="1"/>
      <c r="JT2124" s="1"/>
      <c r="JU2124" s="1"/>
      <c r="JV2124" s="1"/>
      <c r="JW2124" s="1"/>
      <c r="JX2124" s="1"/>
      <c r="JY2124" s="3"/>
      <c r="JZ2124" s="1"/>
      <c r="KA2124" s="1"/>
      <c r="KB2124" s="1"/>
      <c r="KC2124" s="1"/>
      <c r="KD2124" s="1"/>
      <c r="KE2124" s="1"/>
    </row>
    <row r="2125" spans="1:291" x14ac:dyDescent="0.2">
      <c r="A2125" s="196"/>
      <c r="B2125" s="66"/>
      <c r="C2125" s="66"/>
      <c r="D2125" s="77"/>
      <c r="E2125" s="67"/>
      <c r="F2125" s="11"/>
      <c r="G2125" s="73"/>
      <c r="H2125" s="11"/>
      <c r="I2125" s="11"/>
      <c r="J2125" s="1"/>
      <c r="K2125" s="1"/>
      <c r="L2125" s="66"/>
      <c r="M2125" s="70"/>
      <c r="N2125" s="70"/>
      <c r="O2125" s="66"/>
      <c r="P2125" s="66"/>
      <c r="Q2125" s="74"/>
      <c r="R2125" s="75"/>
      <c r="S2125" s="66"/>
      <c r="T2125" s="10"/>
      <c r="U2125" s="74"/>
      <c r="V2125" s="74"/>
      <c r="W2125" s="70"/>
      <c r="X2125" s="66"/>
      <c r="Y2125" s="66"/>
      <c r="Z2125" s="67"/>
      <c r="AA2125" s="68"/>
      <c r="AB2125" s="11"/>
      <c r="AC2125" s="3"/>
      <c r="AD2125" s="1"/>
      <c r="AE2125" s="11"/>
      <c r="AF2125" s="5"/>
      <c r="AG2125" s="1"/>
      <c r="AH2125" s="1"/>
      <c r="AI2125" s="1"/>
      <c r="AJ2125" s="1"/>
      <c r="AK2125" s="10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5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5"/>
      <c r="HA2125" s="5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  <c r="IO2125" s="1"/>
      <c r="IP2125" s="1"/>
      <c r="IQ2125" s="1"/>
      <c r="IR2125" s="1"/>
      <c r="IS2125" s="1"/>
      <c r="IT2125" s="1"/>
      <c r="IU2125" s="1"/>
      <c r="IV2125" s="1"/>
      <c r="IW2125" s="1"/>
      <c r="IX2125" s="1"/>
      <c r="IY2125" s="1"/>
      <c r="IZ2125" s="1"/>
      <c r="JA2125" s="1"/>
      <c r="JB2125" s="1"/>
      <c r="JC2125" s="1"/>
      <c r="JD2125" s="1"/>
      <c r="JE2125" s="1"/>
      <c r="JF2125" s="1"/>
      <c r="JG2125" s="1"/>
      <c r="JH2125" s="1"/>
      <c r="JI2125" s="1"/>
      <c r="JJ2125" s="1"/>
      <c r="JK2125" s="1"/>
      <c r="JL2125" s="1"/>
      <c r="JM2125" s="1"/>
      <c r="JN2125" s="1"/>
      <c r="JO2125" s="1"/>
      <c r="JP2125" s="1"/>
      <c r="JQ2125" s="1"/>
      <c r="JR2125" s="1"/>
      <c r="JS2125" s="1"/>
      <c r="JT2125" s="1"/>
      <c r="JU2125" s="1"/>
      <c r="JV2125" s="1"/>
      <c r="JW2125" s="1"/>
      <c r="JX2125" s="1"/>
      <c r="JY2125" s="3"/>
      <c r="JZ2125" s="1"/>
      <c r="KA2125" s="1"/>
      <c r="KB2125" s="1"/>
      <c r="KC2125" s="1"/>
      <c r="KD2125" s="1"/>
      <c r="KE2125" s="1"/>
    </row>
    <row r="2126" spans="1:291" x14ac:dyDescent="0.2">
      <c r="A2126" s="196"/>
      <c r="B2126" s="66"/>
      <c r="C2126" s="66"/>
      <c r="D2126" s="77"/>
      <c r="E2126" s="67"/>
      <c r="F2126" s="11"/>
      <c r="G2126" s="73"/>
      <c r="H2126" s="11"/>
      <c r="I2126" s="11"/>
      <c r="J2126" s="1"/>
      <c r="K2126" s="1"/>
      <c r="L2126" s="66"/>
      <c r="M2126" s="70"/>
      <c r="N2126" s="70"/>
      <c r="O2126" s="66"/>
      <c r="P2126" s="66"/>
      <c r="Q2126" s="74"/>
      <c r="R2126" s="75"/>
      <c r="S2126" s="66"/>
      <c r="T2126" s="10"/>
      <c r="U2126" s="74"/>
      <c r="V2126" s="74"/>
      <c r="W2126" s="70"/>
      <c r="X2126" s="66"/>
      <c r="Y2126" s="66"/>
      <c r="Z2126" s="67"/>
      <c r="AA2126" s="68"/>
      <c r="AB2126" s="11"/>
      <c r="AC2126" s="3"/>
      <c r="AD2126" s="1"/>
      <c r="AE2126" s="11"/>
      <c r="AF2126" s="5"/>
      <c r="AG2126" s="1"/>
      <c r="AH2126" s="1"/>
      <c r="AI2126" s="1"/>
      <c r="AJ2126" s="1"/>
      <c r="AK2126" s="10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5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5"/>
      <c r="HA2126" s="5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  <c r="IG2126" s="1"/>
      <c r="IH2126" s="1"/>
      <c r="II2126" s="1"/>
      <c r="IJ2126" s="1"/>
      <c r="IK2126" s="1"/>
      <c r="IL2126" s="1"/>
      <c r="IM2126" s="1"/>
      <c r="IN2126" s="1"/>
      <c r="IO2126" s="1"/>
      <c r="IP2126" s="1"/>
      <c r="IQ2126" s="1"/>
      <c r="IR2126" s="1"/>
      <c r="IS2126" s="1"/>
      <c r="IT2126" s="1"/>
      <c r="IU2126" s="1"/>
      <c r="IV2126" s="1"/>
      <c r="IW2126" s="1"/>
      <c r="IX2126" s="1"/>
      <c r="IY2126" s="1"/>
      <c r="IZ2126" s="1"/>
      <c r="JA2126" s="1"/>
      <c r="JB2126" s="1"/>
      <c r="JC2126" s="1"/>
      <c r="JD2126" s="1"/>
      <c r="JE2126" s="1"/>
      <c r="JF2126" s="1"/>
      <c r="JG2126" s="1"/>
      <c r="JH2126" s="1"/>
      <c r="JI2126" s="1"/>
      <c r="JJ2126" s="1"/>
      <c r="JK2126" s="1"/>
      <c r="JL2126" s="1"/>
      <c r="JM2126" s="1"/>
      <c r="JN2126" s="1"/>
      <c r="JO2126" s="1"/>
      <c r="JP2126" s="1"/>
      <c r="JQ2126" s="1"/>
      <c r="JR2126" s="1"/>
      <c r="JS2126" s="1"/>
      <c r="JT2126" s="1"/>
      <c r="JU2126" s="1"/>
      <c r="JV2126" s="1"/>
      <c r="JW2126" s="1"/>
      <c r="JX2126" s="1"/>
      <c r="JY2126" s="3"/>
      <c r="JZ2126" s="1"/>
      <c r="KA2126" s="1"/>
      <c r="KB2126" s="1"/>
      <c r="KC2126" s="1"/>
      <c r="KD2126" s="1"/>
      <c r="KE2126" s="1"/>
    </row>
    <row r="2127" spans="1:291" x14ac:dyDescent="0.2">
      <c r="A2127" s="196"/>
      <c r="B2127" s="66"/>
      <c r="C2127" s="66"/>
      <c r="D2127" s="77"/>
      <c r="E2127" s="67"/>
      <c r="F2127" s="11"/>
      <c r="G2127" s="73"/>
      <c r="H2127" s="11"/>
      <c r="I2127" s="11"/>
      <c r="J2127" s="1"/>
      <c r="K2127" s="1"/>
      <c r="L2127" s="66"/>
      <c r="M2127" s="70"/>
      <c r="N2127" s="70"/>
      <c r="O2127" s="66"/>
      <c r="P2127" s="66"/>
      <c r="Q2127" s="74"/>
      <c r="R2127" s="75"/>
      <c r="S2127" s="66"/>
      <c r="T2127" s="10"/>
      <c r="U2127" s="74"/>
      <c r="V2127" s="74"/>
      <c r="W2127" s="70"/>
      <c r="X2127" s="66"/>
      <c r="Y2127" s="66"/>
      <c r="Z2127" s="67"/>
      <c r="AA2127" s="68"/>
      <c r="AB2127" s="11"/>
      <c r="AC2127" s="3"/>
      <c r="AD2127" s="1"/>
      <c r="AE2127" s="11"/>
      <c r="AF2127" s="5"/>
      <c r="AG2127" s="1"/>
      <c r="AH2127" s="1"/>
      <c r="AI2127" s="1"/>
      <c r="AJ2127" s="1"/>
      <c r="AK2127" s="10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5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5"/>
      <c r="HA2127" s="5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  <c r="IR2127" s="1"/>
      <c r="IS2127" s="1"/>
      <c r="IT2127" s="1"/>
      <c r="IU2127" s="1"/>
      <c r="IV2127" s="1"/>
      <c r="IW2127" s="1"/>
      <c r="IX2127" s="1"/>
      <c r="IY2127" s="1"/>
      <c r="IZ2127" s="1"/>
      <c r="JA2127" s="1"/>
      <c r="JB2127" s="1"/>
      <c r="JC2127" s="1"/>
      <c r="JD2127" s="1"/>
      <c r="JE2127" s="1"/>
      <c r="JF2127" s="1"/>
      <c r="JG2127" s="1"/>
      <c r="JH2127" s="1"/>
      <c r="JI2127" s="1"/>
      <c r="JJ2127" s="1"/>
      <c r="JK2127" s="1"/>
      <c r="JL2127" s="1"/>
      <c r="JM2127" s="1"/>
      <c r="JN2127" s="1"/>
      <c r="JO2127" s="1"/>
      <c r="JP2127" s="1"/>
      <c r="JQ2127" s="1"/>
      <c r="JR2127" s="1"/>
      <c r="JS2127" s="1"/>
      <c r="JT2127" s="1"/>
      <c r="JU2127" s="1"/>
      <c r="JV2127" s="1"/>
      <c r="JW2127" s="1"/>
      <c r="JX2127" s="1"/>
      <c r="JY2127" s="3"/>
      <c r="JZ2127" s="1"/>
      <c r="KA2127" s="1"/>
      <c r="KB2127" s="1"/>
      <c r="KC2127" s="1"/>
      <c r="KD2127" s="1"/>
      <c r="KE2127" s="1"/>
    </row>
    <row r="2128" spans="1:291" x14ac:dyDescent="0.2">
      <c r="A2128" s="196"/>
      <c r="B2128" s="66"/>
      <c r="C2128" s="66"/>
      <c r="D2128" s="77"/>
      <c r="E2128" s="67"/>
      <c r="F2128" s="11"/>
      <c r="G2128" s="73"/>
      <c r="H2128" s="11"/>
      <c r="I2128" s="11"/>
      <c r="J2128" s="1"/>
      <c r="K2128" s="1"/>
      <c r="L2128" s="66"/>
      <c r="M2128" s="70"/>
      <c r="N2128" s="70"/>
      <c r="O2128" s="66"/>
      <c r="P2128" s="66"/>
      <c r="Q2128" s="74"/>
      <c r="R2128" s="75"/>
      <c r="S2128" s="66"/>
      <c r="T2128" s="10"/>
      <c r="U2128" s="74"/>
      <c r="V2128" s="74"/>
      <c r="W2128" s="70"/>
      <c r="X2128" s="66"/>
      <c r="Y2128" s="66"/>
      <c r="Z2128" s="67"/>
      <c r="AA2128" s="68"/>
      <c r="AB2128" s="11"/>
      <c r="AC2128" s="3"/>
      <c r="AD2128" s="1"/>
      <c r="AE2128" s="11"/>
      <c r="AF2128" s="5"/>
      <c r="AG2128" s="1"/>
      <c r="AH2128" s="1"/>
      <c r="AI2128" s="1"/>
      <c r="AJ2128" s="1"/>
      <c r="AK2128" s="10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5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5"/>
      <c r="HA2128" s="5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  <c r="IG2128" s="1"/>
      <c r="IH2128" s="1"/>
      <c r="II2128" s="1"/>
      <c r="IJ2128" s="1"/>
      <c r="IK2128" s="1"/>
      <c r="IL2128" s="1"/>
      <c r="IM2128" s="1"/>
      <c r="IN2128" s="1"/>
      <c r="IO2128" s="1"/>
      <c r="IP2128" s="1"/>
      <c r="IQ2128" s="1"/>
      <c r="IR2128" s="1"/>
      <c r="IS2128" s="1"/>
      <c r="IT2128" s="1"/>
      <c r="IU2128" s="1"/>
      <c r="IV2128" s="1"/>
      <c r="IW2128" s="1"/>
      <c r="IX2128" s="1"/>
      <c r="IY2128" s="1"/>
      <c r="IZ2128" s="1"/>
      <c r="JA2128" s="1"/>
      <c r="JB2128" s="1"/>
      <c r="JC2128" s="1"/>
      <c r="JD2128" s="1"/>
      <c r="JE2128" s="1"/>
      <c r="JF2128" s="1"/>
      <c r="JG2128" s="1"/>
      <c r="JH2128" s="1"/>
      <c r="JI2128" s="1"/>
      <c r="JJ2128" s="1"/>
      <c r="JK2128" s="1"/>
      <c r="JL2128" s="1"/>
      <c r="JM2128" s="1"/>
      <c r="JN2128" s="1"/>
      <c r="JO2128" s="1"/>
      <c r="JP2128" s="1"/>
      <c r="JQ2128" s="1"/>
      <c r="JR2128" s="1"/>
      <c r="JS2128" s="1"/>
      <c r="JT2128" s="1"/>
      <c r="JU2128" s="1"/>
      <c r="JV2128" s="1"/>
      <c r="JW2128" s="1"/>
      <c r="JX2128" s="1"/>
      <c r="JY2128" s="3"/>
      <c r="JZ2128" s="1"/>
      <c r="KA2128" s="1"/>
      <c r="KB2128" s="1"/>
      <c r="KC2128" s="1"/>
      <c r="KD2128" s="1"/>
      <c r="KE2128" s="1"/>
    </row>
    <row r="2129" spans="1:291" x14ac:dyDescent="0.2">
      <c r="A2129" s="196"/>
      <c r="B2129" s="66"/>
      <c r="C2129" s="66"/>
      <c r="D2129" s="77"/>
      <c r="E2129" s="67"/>
      <c r="F2129" s="11"/>
      <c r="G2129" s="73"/>
      <c r="H2129" s="11"/>
      <c r="I2129" s="11"/>
      <c r="J2129" s="1"/>
      <c r="K2129" s="1"/>
      <c r="L2129" s="66"/>
      <c r="M2129" s="70"/>
      <c r="N2129" s="70"/>
      <c r="O2129" s="66"/>
      <c r="P2129" s="66"/>
      <c r="Q2129" s="74"/>
      <c r="R2129" s="75"/>
      <c r="S2129" s="66"/>
      <c r="T2129" s="10"/>
      <c r="U2129" s="74"/>
      <c r="V2129" s="74"/>
      <c r="W2129" s="70"/>
      <c r="X2129" s="66"/>
      <c r="Y2129" s="66"/>
      <c r="Z2129" s="67"/>
      <c r="AA2129" s="68"/>
      <c r="AB2129" s="11"/>
      <c r="AC2129" s="3"/>
      <c r="AD2129" s="1"/>
      <c r="AE2129" s="11"/>
      <c r="AF2129" s="5"/>
      <c r="AG2129" s="1"/>
      <c r="AH2129" s="1"/>
      <c r="AI2129" s="1"/>
      <c r="AJ2129" s="1"/>
      <c r="AK2129" s="10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5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5"/>
      <c r="HA2129" s="5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  <c r="IG2129" s="1"/>
      <c r="IH2129" s="1"/>
      <c r="II2129" s="1"/>
      <c r="IJ2129" s="1"/>
      <c r="IK2129" s="1"/>
      <c r="IL2129" s="1"/>
      <c r="IM2129" s="1"/>
      <c r="IN2129" s="1"/>
      <c r="IO2129" s="1"/>
      <c r="IP2129" s="1"/>
      <c r="IQ2129" s="1"/>
      <c r="IR2129" s="1"/>
      <c r="IS2129" s="1"/>
      <c r="IT2129" s="1"/>
      <c r="IU2129" s="1"/>
      <c r="IV2129" s="1"/>
      <c r="IW2129" s="1"/>
      <c r="IX2129" s="1"/>
      <c r="IY2129" s="1"/>
      <c r="IZ2129" s="1"/>
      <c r="JA2129" s="1"/>
      <c r="JB2129" s="1"/>
      <c r="JC2129" s="1"/>
      <c r="JD2129" s="1"/>
      <c r="JE2129" s="1"/>
      <c r="JF2129" s="1"/>
      <c r="JG2129" s="1"/>
      <c r="JH2129" s="1"/>
      <c r="JI2129" s="1"/>
      <c r="JJ2129" s="1"/>
      <c r="JK2129" s="1"/>
      <c r="JL2129" s="1"/>
      <c r="JM2129" s="1"/>
      <c r="JN2129" s="1"/>
      <c r="JO2129" s="1"/>
      <c r="JP2129" s="1"/>
      <c r="JQ2129" s="1"/>
      <c r="JR2129" s="1"/>
      <c r="JS2129" s="1"/>
      <c r="JT2129" s="1"/>
      <c r="JU2129" s="1"/>
      <c r="JV2129" s="1"/>
      <c r="JW2129" s="1"/>
      <c r="JX2129" s="1"/>
      <c r="JY2129" s="3"/>
      <c r="JZ2129" s="1"/>
      <c r="KA2129" s="1"/>
      <c r="KB2129" s="1"/>
      <c r="KC2129" s="1"/>
      <c r="KD2129" s="1"/>
      <c r="KE2129" s="1"/>
    </row>
    <row r="2130" spans="1:291" x14ac:dyDescent="0.2">
      <c r="A2130" s="196"/>
      <c r="B2130" s="66"/>
      <c r="C2130" s="66"/>
      <c r="D2130" s="77"/>
      <c r="E2130" s="67"/>
      <c r="F2130" s="11"/>
      <c r="G2130" s="73"/>
      <c r="H2130" s="11"/>
      <c r="I2130" s="11"/>
      <c r="J2130" s="1"/>
      <c r="K2130" s="1"/>
      <c r="L2130" s="66"/>
      <c r="M2130" s="70"/>
      <c r="N2130" s="70"/>
      <c r="O2130" s="66"/>
      <c r="P2130" s="66"/>
      <c r="Q2130" s="74"/>
      <c r="R2130" s="75"/>
      <c r="S2130" s="66"/>
      <c r="T2130" s="10"/>
      <c r="U2130" s="74"/>
      <c r="V2130" s="74"/>
      <c r="W2130" s="70"/>
      <c r="X2130" s="66"/>
      <c r="Y2130" s="66"/>
      <c r="Z2130" s="67"/>
      <c r="AA2130" s="68"/>
      <c r="AB2130" s="11"/>
      <c r="AC2130" s="3"/>
      <c r="AD2130" s="1"/>
      <c r="AE2130" s="11"/>
      <c r="AF2130" s="5"/>
      <c r="AG2130" s="1"/>
      <c r="AH2130" s="1"/>
      <c r="AI2130" s="1"/>
      <c r="AJ2130" s="1"/>
      <c r="AK2130" s="10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5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5"/>
      <c r="HA2130" s="5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  <c r="IR2130" s="1"/>
      <c r="IS2130" s="1"/>
      <c r="IT2130" s="1"/>
      <c r="IU2130" s="1"/>
      <c r="IV2130" s="1"/>
      <c r="IW2130" s="1"/>
      <c r="IX2130" s="1"/>
      <c r="IY2130" s="1"/>
      <c r="IZ2130" s="1"/>
      <c r="JA2130" s="1"/>
      <c r="JB2130" s="1"/>
      <c r="JC2130" s="1"/>
      <c r="JD2130" s="1"/>
      <c r="JE2130" s="1"/>
      <c r="JF2130" s="1"/>
      <c r="JG2130" s="1"/>
      <c r="JH2130" s="1"/>
      <c r="JI2130" s="1"/>
      <c r="JJ2130" s="1"/>
      <c r="JK2130" s="1"/>
      <c r="JL2130" s="1"/>
      <c r="JM2130" s="1"/>
      <c r="JN2130" s="1"/>
      <c r="JO2130" s="1"/>
      <c r="JP2130" s="1"/>
      <c r="JQ2130" s="1"/>
      <c r="JR2130" s="1"/>
      <c r="JS2130" s="1"/>
      <c r="JT2130" s="1"/>
      <c r="JU2130" s="1"/>
      <c r="JV2130" s="1"/>
      <c r="JW2130" s="1"/>
      <c r="JX2130" s="1"/>
      <c r="JY2130" s="3"/>
      <c r="JZ2130" s="1"/>
      <c r="KA2130" s="1"/>
      <c r="KB2130" s="1"/>
      <c r="KC2130" s="1"/>
      <c r="KD2130" s="1"/>
      <c r="KE2130" s="1"/>
    </row>
    <row r="2131" spans="1:291" x14ac:dyDescent="0.2">
      <c r="A2131" s="196"/>
      <c r="B2131" s="66"/>
      <c r="C2131" s="66"/>
      <c r="D2131" s="77"/>
      <c r="E2131" s="67"/>
      <c r="F2131" s="11"/>
      <c r="G2131" s="73"/>
      <c r="H2131" s="11"/>
      <c r="I2131" s="11"/>
      <c r="J2131" s="1"/>
      <c r="K2131" s="1"/>
      <c r="L2131" s="66"/>
      <c r="M2131" s="70"/>
      <c r="N2131" s="70"/>
      <c r="O2131" s="66"/>
      <c r="P2131" s="66"/>
      <c r="Q2131" s="74"/>
      <c r="R2131" s="75"/>
      <c r="S2131" s="66"/>
      <c r="T2131" s="10"/>
      <c r="U2131" s="74"/>
      <c r="V2131" s="74"/>
      <c r="W2131" s="70"/>
      <c r="X2131" s="66"/>
      <c r="Y2131" s="66"/>
      <c r="Z2131" s="67"/>
      <c r="AA2131" s="68"/>
      <c r="AB2131" s="11"/>
      <c r="AC2131" s="3"/>
      <c r="AD2131" s="1"/>
      <c r="AE2131" s="11"/>
      <c r="AF2131" s="5"/>
      <c r="AG2131" s="1"/>
      <c r="AH2131" s="1"/>
      <c r="AI2131" s="1"/>
      <c r="AJ2131" s="1"/>
      <c r="AK2131" s="10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5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5"/>
      <c r="HA2131" s="5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  <c r="IT2131" s="1"/>
      <c r="IU2131" s="1"/>
      <c r="IV2131" s="1"/>
      <c r="IW2131" s="1"/>
      <c r="IX2131" s="1"/>
      <c r="IY2131" s="1"/>
      <c r="IZ2131" s="1"/>
      <c r="JA2131" s="1"/>
      <c r="JB2131" s="1"/>
      <c r="JC2131" s="1"/>
      <c r="JD2131" s="1"/>
      <c r="JE2131" s="1"/>
      <c r="JF2131" s="1"/>
      <c r="JG2131" s="1"/>
      <c r="JH2131" s="1"/>
      <c r="JI2131" s="1"/>
      <c r="JJ2131" s="1"/>
      <c r="JK2131" s="1"/>
      <c r="JL2131" s="1"/>
      <c r="JM2131" s="1"/>
      <c r="JN2131" s="1"/>
      <c r="JO2131" s="1"/>
      <c r="JP2131" s="1"/>
      <c r="JQ2131" s="1"/>
      <c r="JR2131" s="1"/>
      <c r="JS2131" s="1"/>
      <c r="JT2131" s="1"/>
      <c r="JU2131" s="1"/>
      <c r="JV2131" s="1"/>
      <c r="JW2131" s="1"/>
      <c r="JX2131" s="1"/>
      <c r="JY2131" s="3"/>
      <c r="JZ2131" s="1"/>
      <c r="KA2131" s="1"/>
      <c r="KB2131" s="1"/>
      <c r="KC2131" s="1"/>
      <c r="KD2131" s="1"/>
      <c r="KE2131" s="1"/>
    </row>
    <row r="2132" spans="1:291" x14ac:dyDescent="0.2">
      <c r="A2132" s="196"/>
      <c r="B2132" s="66"/>
      <c r="C2132" s="66"/>
      <c r="D2132" s="77"/>
      <c r="E2132" s="67"/>
      <c r="F2132" s="11"/>
      <c r="G2132" s="73"/>
      <c r="H2132" s="11"/>
      <c r="I2132" s="11"/>
      <c r="J2132" s="1"/>
      <c r="K2132" s="1"/>
      <c r="L2132" s="66"/>
      <c r="M2132" s="70"/>
      <c r="N2132" s="70"/>
      <c r="O2132" s="66"/>
      <c r="P2132" s="66"/>
      <c r="Q2132" s="74"/>
      <c r="R2132" s="75"/>
      <c r="S2132" s="66"/>
      <c r="T2132" s="10"/>
      <c r="U2132" s="74"/>
      <c r="V2132" s="74"/>
      <c r="W2132" s="70"/>
      <c r="X2132" s="66"/>
      <c r="Y2132" s="66"/>
      <c r="Z2132" s="67"/>
      <c r="AA2132" s="68"/>
      <c r="AB2132" s="11"/>
      <c r="AC2132" s="3"/>
      <c r="AD2132" s="1"/>
      <c r="AE2132" s="11"/>
      <c r="AF2132" s="5"/>
      <c r="AG2132" s="1"/>
      <c r="AH2132" s="1"/>
      <c r="AI2132" s="1"/>
      <c r="AJ2132" s="1"/>
      <c r="AK2132" s="10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5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5"/>
      <c r="HA2132" s="5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  <c r="IR2132" s="1"/>
      <c r="IS2132" s="1"/>
      <c r="IT2132" s="1"/>
      <c r="IU2132" s="1"/>
      <c r="IV2132" s="1"/>
      <c r="IW2132" s="1"/>
      <c r="IX2132" s="1"/>
      <c r="IY2132" s="1"/>
      <c r="IZ2132" s="1"/>
      <c r="JA2132" s="1"/>
      <c r="JB2132" s="1"/>
      <c r="JC2132" s="1"/>
      <c r="JD2132" s="1"/>
      <c r="JE2132" s="1"/>
      <c r="JF2132" s="1"/>
      <c r="JG2132" s="1"/>
      <c r="JH2132" s="1"/>
      <c r="JI2132" s="1"/>
      <c r="JJ2132" s="1"/>
      <c r="JK2132" s="1"/>
      <c r="JL2132" s="1"/>
      <c r="JM2132" s="1"/>
      <c r="JN2132" s="1"/>
      <c r="JO2132" s="1"/>
      <c r="JP2132" s="1"/>
      <c r="JQ2132" s="1"/>
      <c r="JR2132" s="1"/>
      <c r="JS2132" s="1"/>
      <c r="JT2132" s="1"/>
      <c r="JU2132" s="1"/>
      <c r="JV2132" s="1"/>
      <c r="JW2132" s="1"/>
      <c r="JX2132" s="1"/>
      <c r="JY2132" s="3"/>
      <c r="JZ2132" s="1"/>
      <c r="KA2132" s="1"/>
      <c r="KB2132" s="1"/>
      <c r="KC2132" s="1"/>
      <c r="KD2132" s="1"/>
      <c r="KE2132" s="1"/>
    </row>
    <row r="2133" spans="1:291" x14ac:dyDescent="0.2">
      <c r="A2133" s="196"/>
      <c r="B2133" s="66"/>
      <c r="C2133" s="66"/>
      <c r="D2133" s="77"/>
      <c r="E2133" s="67"/>
      <c r="F2133" s="11"/>
      <c r="G2133" s="73"/>
      <c r="H2133" s="11"/>
      <c r="I2133" s="11"/>
      <c r="J2133" s="1"/>
      <c r="K2133" s="1"/>
      <c r="L2133" s="66"/>
      <c r="M2133" s="70"/>
      <c r="N2133" s="70"/>
      <c r="O2133" s="66"/>
      <c r="P2133" s="66"/>
      <c r="Q2133" s="74"/>
      <c r="R2133" s="75"/>
      <c r="S2133" s="66"/>
      <c r="T2133" s="10"/>
      <c r="U2133" s="74"/>
      <c r="V2133" s="74"/>
      <c r="W2133" s="70"/>
      <c r="X2133" s="66"/>
      <c r="Y2133" s="66"/>
      <c r="Z2133" s="67"/>
      <c r="AA2133" s="68"/>
      <c r="AB2133" s="11"/>
      <c r="AC2133" s="3"/>
      <c r="AD2133" s="1"/>
      <c r="AE2133" s="11"/>
      <c r="AF2133" s="5"/>
      <c r="AG2133" s="1"/>
      <c r="AH2133" s="1"/>
      <c r="AI2133" s="1"/>
      <c r="AJ2133" s="1"/>
      <c r="AK2133" s="10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5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5"/>
      <c r="HA2133" s="5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  <c r="IG2133" s="1"/>
      <c r="IH2133" s="1"/>
      <c r="II2133" s="1"/>
      <c r="IJ2133" s="1"/>
      <c r="IK2133" s="1"/>
      <c r="IL2133" s="1"/>
      <c r="IM2133" s="1"/>
      <c r="IN2133" s="1"/>
      <c r="IO2133" s="1"/>
      <c r="IP2133" s="1"/>
      <c r="IQ2133" s="1"/>
      <c r="IR2133" s="1"/>
      <c r="IS2133" s="1"/>
      <c r="IT2133" s="1"/>
      <c r="IU2133" s="1"/>
      <c r="IV2133" s="1"/>
      <c r="IW2133" s="1"/>
      <c r="IX2133" s="1"/>
      <c r="IY2133" s="1"/>
      <c r="IZ2133" s="1"/>
      <c r="JA2133" s="1"/>
      <c r="JB2133" s="1"/>
      <c r="JC2133" s="1"/>
      <c r="JD2133" s="1"/>
      <c r="JE2133" s="1"/>
      <c r="JF2133" s="1"/>
      <c r="JG2133" s="1"/>
      <c r="JH2133" s="1"/>
      <c r="JI2133" s="1"/>
      <c r="JJ2133" s="1"/>
      <c r="JK2133" s="1"/>
      <c r="JL2133" s="1"/>
      <c r="JM2133" s="1"/>
      <c r="JN2133" s="1"/>
      <c r="JO2133" s="1"/>
      <c r="JP2133" s="1"/>
      <c r="JQ2133" s="1"/>
      <c r="JR2133" s="1"/>
      <c r="JS2133" s="1"/>
      <c r="JT2133" s="1"/>
      <c r="JU2133" s="1"/>
      <c r="JV2133" s="1"/>
      <c r="JW2133" s="1"/>
      <c r="JX2133" s="1"/>
      <c r="JY2133" s="3"/>
      <c r="JZ2133" s="1"/>
      <c r="KA2133" s="1"/>
      <c r="KB2133" s="1"/>
      <c r="KC2133" s="1"/>
      <c r="KD2133" s="1"/>
      <c r="KE2133" s="1"/>
    </row>
    <row r="2134" spans="1:291" x14ac:dyDescent="0.2">
      <c r="A2134" s="196"/>
      <c r="B2134" s="66"/>
      <c r="C2134" s="66"/>
      <c r="D2134" s="77"/>
      <c r="E2134" s="67"/>
      <c r="F2134" s="11"/>
      <c r="G2134" s="73"/>
      <c r="H2134" s="11"/>
      <c r="I2134" s="11"/>
      <c r="J2134" s="1"/>
      <c r="K2134" s="1"/>
      <c r="L2134" s="66"/>
      <c r="M2134" s="70"/>
      <c r="N2134" s="70"/>
      <c r="O2134" s="66"/>
      <c r="P2134" s="66"/>
      <c r="Q2134" s="74"/>
      <c r="R2134" s="75"/>
      <c r="S2134" s="66"/>
      <c r="T2134" s="10"/>
      <c r="U2134" s="74"/>
      <c r="V2134" s="74"/>
      <c r="W2134" s="70"/>
      <c r="X2134" s="66"/>
      <c r="Y2134" s="66"/>
      <c r="Z2134" s="67"/>
      <c r="AA2134" s="68"/>
      <c r="AB2134" s="11"/>
      <c r="AC2134" s="3"/>
      <c r="AD2134" s="1"/>
      <c r="AE2134" s="11"/>
      <c r="AF2134" s="5"/>
      <c r="AG2134" s="1"/>
      <c r="AH2134" s="1"/>
      <c r="AI2134" s="1"/>
      <c r="AJ2134" s="1"/>
      <c r="AK2134" s="10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5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5"/>
      <c r="HA2134" s="5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  <c r="IR2134" s="1"/>
      <c r="IS2134" s="1"/>
      <c r="IT2134" s="1"/>
      <c r="IU2134" s="1"/>
      <c r="IV2134" s="1"/>
      <c r="IW2134" s="1"/>
      <c r="IX2134" s="1"/>
      <c r="IY2134" s="1"/>
      <c r="IZ2134" s="1"/>
      <c r="JA2134" s="1"/>
      <c r="JB2134" s="1"/>
      <c r="JC2134" s="1"/>
      <c r="JD2134" s="1"/>
      <c r="JE2134" s="1"/>
      <c r="JF2134" s="1"/>
      <c r="JG2134" s="1"/>
      <c r="JH2134" s="1"/>
      <c r="JI2134" s="1"/>
      <c r="JJ2134" s="1"/>
      <c r="JK2134" s="1"/>
      <c r="JL2134" s="1"/>
      <c r="JM2134" s="1"/>
      <c r="JN2134" s="1"/>
      <c r="JO2134" s="1"/>
      <c r="JP2134" s="1"/>
      <c r="JQ2134" s="1"/>
      <c r="JR2134" s="1"/>
      <c r="JS2134" s="1"/>
      <c r="JT2134" s="1"/>
      <c r="JU2134" s="1"/>
      <c r="JV2134" s="1"/>
      <c r="JW2134" s="1"/>
      <c r="JX2134" s="1"/>
      <c r="JY2134" s="3"/>
      <c r="JZ2134" s="1"/>
      <c r="KA2134" s="1"/>
      <c r="KB2134" s="1"/>
      <c r="KC2134" s="1"/>
      <c r="KD2134" s="1"/>
      <c r="KE2134" s="1"/>
    </row>
    <row r="2135" spans="1:291" x14ac:dyDescent="0.2">
      <c r="A2135" s="196"/>
      <c r="B2135" s="66"/>
      <c r="C2135" s="66"/>
      <c r="D2135" s="77"/>
      <c r="E2135" s="67"/>
      <c r="F2135" s="11"/>
      <c r="G2135" s="73"/>
      <c r="H2135" s="11"/>
      <c r="I2135" s="11"/>
      <c r="J2135" s="1"/>
      <c r="K2135" s="1"/>
      <c r="L2135" s="66"/>
      <c r="M2135" s="70"/>
      <c r="N2135" s="70"/>
      <c r="O2135" s="66"/>
      <c r="P2135" s="66"/>
      <c r="Q2135" s="74"/>
      <c r="R2135" s="75"/>
      <c r="S2135" s="66"/>
      <c r="T2135" s="10"/>
      <c r="U2135" s="74"/>
      <c r="V2135" s="74"/>
      <c r="W2135" s="70"/>
      <c r="X2135" s="66"/>
      <c r="Y2135" s="66"/>
      <c r="Z2135" s="67"/>
      <c r="AA2135" s="68"/>
      <c r="AB2135" s="11"/>
      <c r="AC2135" s="3"/>
      <c r="AD2135" s="1"/>
      <c r="AE2135" s="11"/>
      <c r="AF2135" s="5"/>
      <c r="AG2135" s="1"/>
      <c r="AH2135" s="1"/>
      <c r="AI2135" s="1"/>
      <c r="AJ2135" s="1"/>
      <c r="AK2135" s="10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5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5"/>
      <c r="HA2135" s="5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  <c r="HY2135" s="1"/>
      <c r="HZ2135" s="1"/>
      <c r="IA2135" s="1"/>
      <c r="IB2135" s="1"/>
      <c r="IC2135" s="1"/>
      <c r="ID2135" s="1"/>
      <c r="IE2135" s="1"/>
      <c r="IF2135" s="1"/>
      <c r="IG2135" s="1"/>
      <c r="IH2135" s="1"/>
      <c r="II2135" s="1"/>
      <c r="IJ2135" s="1"/>
      <c r="IK2135" s="1"/>
      <c r="IL2135" s="1"/>
      <c r="IM2135" s="1"/>
      <c r="IN2135" s="1"/>
      <c r="IO2135" s="1"/>
      <c r="IP2135" s="1"/>
      <c r="IQ2135" s="1"/>
      <c r="IR2135" s="1"/>
      <c r="IS2135" s="1"/>
      <c r="IT2135" s="1"/>
      <c r="IU2135" s="1"/>
      <c r="IV2135" s="1"/>
      <c r="IW2135" s="1"/>
      <c r="IX2135" s="1"/>
      <c r="IY2135" s="1"/>
      <c r="IZ2135" s="1"/>
      <c r="JA2135" s="1"/>
      <c r="JB2135" s="1"/>
      <c r="JC2135" s="1"/>
      <c r="JD2135" s="1"/>
      <c r="JE2135" s="1"/>
      <c r="JF2135" s="1"/>
      <c r="JG2135" s="1"/>
      <c r="JH2135" s="1"/>
      <c r="JI2135" s="1"/>
      <c r="JJ2135" s="1"/>
      <c r="JK2135" s="1"/>
      <c r="JL2135" s="1"/>
      <c r="JM2135" s="1"/>
      <c r="JN2135" s="1"/>
      <c r="JO2135" s="1"/>
      <c r="JP2135" s="1"/>
      <c r="JQ2135" s="1"/>
      <c r="JR2135" s="1"/>
      <c r="JS2135" s="1"/>
      <c r="JT2135" s="1"/>
      <c r="JU2135" s="1"/>
      <c r="JV2135" s="1"/>
      <c r="JW2135" s="1"/>
      <c r="JX2135" s="1"/>
      <c r="JY2135" s="3"/>
      <c r="JZ2135" s="1"/>
      <c r="KA2135" s="1"/>
      <c r="KB2135" s="1"/>
      <c r="KC2135" s="1"/>
      <c r="KD2135" s="1"/>
      <c r="KE2135" s="1"/>
    </row>
    <row r="2136" spans="1:291" x14ac:dyDescent="0.2">
      <c r="A2136" s="196"/>
      <c r="B2136" s="66"/>
      <c r="C2136" s="66"/>
      <c r="D2136" s="77"/>
      <c r="E2136" s="67"/>
      <c r="F2136" s="11"/>
      <c r="G2136" s="73"/>
      <c r="H2136" s="11"/>
      <c r="I2136" s="11"/>
      <c r="J2136" s="1"/>
      <c r="K2136" s="1"/>
      <c r="L2136" s="66"/>
      <c r="M2136" s="70"/>
      <c r="N2136" s="70"/>
      <c r="O2136" s="66"/>
      <c r="P2136" s="66"/>
      <c r="Q2136" s="74"/>
      <c r="R2136" s="75"/>
      <c r="S2136" s="66"/>
      <c r="T2136" s="10"/>
      <c r="U2136" s="74"/>
      <c r="V2136" s="74"/>
      <c r="W2136" s="70"/>
      <c r="X2136" s="66"/>
      <c r="Y2136" s="66"/>
      <c r="Z2136" s="67"/>
      <c r="AA2136" s="68"/>
      <c r="AB2136" s="11"/>
      <c r="AC2136" s="3"/>
      <c r="AD2136" s="1"/>
      <c r="AE2136" s="11"/>
      <c r="AF2136" s="5"/>
      <c r="AG2136" s="1"/>
      <c r="AH2136" s="1"/>
      <c r="AI2136" s="1"/>
      <c r="AJ2136" s="1"/>
      <c r="AK2136" s="10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5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5"/>
      <c r="HA2136" s="5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  <c r="IR2136" s="1"/>
      <c r="IS2136" s="1"/>
      <c r="IT2136" s="1"/>
      <c r="IU2136" s="1"/>
      <c r="IV2136" s="1"/>
      <c r="IW2136" s="1"/>
      <c r="IX2136" s="1"/>
      <c r="IY2136" s="1"/>
      <c r="IZ2136" s="1"/>
      <c r="JA2136" s="1"/>
      <c r="JB2136" s="1"/>
      <c r="JC2136" s="1"/>
      <c r="JD2136" s="1"/>
      <c r="JE2136" s="1"/>
      <c r="JF2136" s="1"/>
      <c r="JG2136" s="1"/>
      <c r="JH2136" s="1"/>
      <c r="JI2136" s="1"/>
      <c r="JJ2136" s="1"/>
      <c r="JK2136" s="1"/>
      <c r="JL2136" s="1"/>
      <c r="JM2136" s="1"/>
      <c r="JN2136" s="1"/>
      <c r="JO2136" s="1"/>
      <c r="JP2136" s="1"/>
      <c r="JQ2136" s="1"/>
      <c r="JR2136" s="1"/>
      <c r="JS2136" s="1"/>
      <c r="JT2136" s="1"/>
      <c r="JU2136" s="1"/>
      <c r="JV2136" s="1"/>
      <c r="JW2136" s="1"/>
      <c r="JX2136" s="1"/>
      <c r="JY2136" s="3"/>
      <c r="JZ2136" s="1"/>
      <c r="KA2136" s="1"/>
      <c r="KB2136" s="1"/>
      <c r="KC2136" s="1"/>
      <c r="KD2136" s="1"/>
      <c r="KE2136" s="1"/>
    </row>
    <row r="2137" spans="1:291" x14ac:dyDescent="0.2">
      <c r="A2137" s="196"/>
      <c r="B2137" s="66"/>
      <c r="C2137" s="66"/>
      <c r="D2137" s="77"/>
      <c r="E2137" s="67"/>
      <c r="F2137" s="11"/>
      <c r="G2137" s="73"/>
      <c r="H2137" s="11"/>
      <c r="I2137" s="11"/>
      <c r="J2137" s="1"/>
      <c r="K2137" s="1"/>
      <c r="L2137" s="66"/>
      <c r="M2137" s="70"/>
      <c r="N2137" s="70"/>
      <c r="O2137" s="66"/>
      <c r="P2137" s="66"/>
      <c r="Q2137" s="74"/>
      <c r="R2137" s="75"/>
      <c r="S2137" s="66"/>
      <c r="T2137" s="10"/>
      <c r="U2137" s="74"/>
      <c r="V2137" s="74"/>
      <c r="W2137" s="70"/>
      <c r="X2137" s="66"/>
      <c r="Y2137" s="66"/>
      <c r="Z2137" s="67"/>
      <c r="AA2137" s="68"/>
      <c r="AB2137" s="11"/>
      <c r="AC2137" s="3"/>
      <c r="AD2137" s="1"/>
      <c r="AE2137" s="11"/>
      <c r="AF2137" s="5"/>
      <c r="AG2137" s="1"/>
      <c r="AH2137" s="1"/>
      <c r="AI2137" s="1"/>
      <c r="AJ2137" s="1"/>
      <c r="AK2137" s="10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5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5"/>
      <c r="HA2137" s="5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  <c r="IC2137" s="1"/>
      <c r="ID2137" s="1"/>
      <c r="IE2137" s="1"/>
      <c r="IF2137" s="1"/>
      <c r="IG2137" s="1"/>
      <c r="IH2137" s="1"/>
      <c r="II2137" s="1"/>
      <c r="IJ2137" s="1"/>
      <c r="IK2137" s="1"/>
      <c r="IL2137" s="1"/>
      <c r="IM2137" s="1"/>
      <c r="IN2137" s="1"/>
      <c r="IO2137" s="1"/>
      <c r="IP2137" s="1"/>
      <c r="IQ2137" s="1"/>
      <c r="IR2137" s="1"/>
      <c r="IS2137" s="1"/>
      <c r="IT2137" s="1"/>
      <c r="IU2137" s="1"/>
      <c r="IV2137" s="1"/>
      <c r="IW2137" s="1"/>
      <c r="IX2137" s="1"/>
      <c r="IY2137" s="1"/>
      <c r="IZ2137" s="1"/>
      <c r="JA2137" s="1"/>
      <c r="JB2137" s="1"/>
      <c r="JC2137" s="1"/>
      <c r="JD2137" s="1"/>
      <c r="JE2137" s="1"/>
      <c r="JF2137" s="1"/>
      <c r="JG2137" s="1"/>
      <c r="JH2137" s="1"/>
      <c r="JI2137" s="1"/>
      <c r="JJ2137" s="1"/>
      <c r="JK2137" s="1"/>
      <c r="JL2137" s="1"/>
      <c r="JM2137" s="1"/>
      <c r="JN2137" s="1"/>
      <c r="JO2137" s="1"/>
      <c r="JP2137" s="1"/>
      <c r="JQ2137" s="1"/>
      <c r="JR2137" s="1"/>
      <c r="JS2137" s="1"/>
      <c r="JT2137" s="1"/>
      <c r="JU2137" s="1"/>
      <c r="JV2137" s="1"/>
      <c r="JW2137" s="1"/>
      <c r="JX2137" s="1"/>
      <c r="JY2137" s="3"/>
      <c r="JZ2137" s="1"/>
      <c r="KA2137" s="1"/>
      <c r="KB2137" s="1"/>
      <c r="KC2137" s="1"/>
      <c r="KD2137" s="1"/>
      <c r="KE2137" s="1"/>
    </row>
    <row r="2138" spans="1:291" x14ac:dyDescent="0.2">
      <c r="A2138" s="196"/>
      <c r="B2138" s="66"/>
      <c r="C2138" s="66"/>
      <c r="D2138" s="77"/>
      <c r="E2138" s="67"/>
      <c r="F2138" s="11"/>
      <c r="G2138" s="73"/>
      <c r="H2138" s="11"/>
      <c r="I2138" s="11"/>
      <c r="J2138" s="1"/>
      <c r="K2138" s="1"/>
      <c r="L2138" s="66"/>
      <c r="M2138" s="70"/>
      <c r="N2138" s="70"/>
      <c r="O2138" s="66"/>
      <c r="P2138" s="66"/>
      <c r="Q2138" s="74"/>
      <c r="R2138" s="75"/>
      <c r="S2138" s="66"/>
      <c r="T2138" s="10"/>
      <c r="U2138" s="74"/>
      <c r="V2138" s="74"/>
      <c r="W2138" s="70"/>
      <c r="X2138" s="66"/>
      <c r="Y2138" s="66"/>
      <c r="Z2138" s="67"/>
      <c r="AA2138" s="68"/>
      <c r="AB2138" s="11"/>
      <c r="AC2138" s="3"/>
      <c r="AD2138" s="1"/>
      <c r="AE2138" s="11"/>
      <c r="AF2138" s="5"/>
      <c r="AG2138" s="1"/>
      <c r="AH2138" s="1"/>
      <c r="AI2138" s="1"/>
      <c r="AJ2138" s="1"/>
      <c r="AK2138" s="10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5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5"/>
      <c r="HA2138" s="5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  <c r="IR2138" s="1"/>
      <c r="IS2138" s="1"/>
      <c r="IT2138" s="1"/>
      <c r="IU2138" s="1"/>
      <c r="IV2138" s="1"/>
      <c r="IW2138" s="1"/>
      <c r="IX2138" s="1"/>
      <c r="IY2138" s="1"/>
      <c r="IZ2138" s="1"/>
      <c r="JA2138" s="1"/>
      <c r="JB2138" s="1"/>
      <c r="JC2138" s="1"/>
      <c r="JD2138" s="1"/>
      <c r="JE2138" s="1"/>
      <c r="JF2138" s="1"/>
      <c r="JG2138" s="1"/>
      <c r="JH2138" s="1"/>
      <c r="JI2138" s="1"/>
      <c r="JJ2138" s="1"/>
      <c r="JK2138" s="1"/>
      <c r="JL2138" s="1"/>
      <c r="JM2138" s="1"/>
      <c r="JN2138" s="1"/>
      <c r="JO2138" s="1"/>
      <c r="JP2138" s="1"/>
      <c r="JQ2138" s="1"/>
      <c r="JR2138" s="1"/>
      <c r="JS2138" s="1"/>
      <c r="JT2138" s="1"/>
      <c r="JU2138" s="1"/>
      <c r="JV2138" s="1"/>
      <c r="JW2138" s="1"/>
      <c r="JX2138" s="1"/>
      <c r="JY2138" s="3"/>
      <c r="JZ2138" s="1"/>
      <c r="KA2138" s="1"/>
      <c r="KB2138" s="1"/>
      <c r="KC2138" s="1"/>
      <c r="KD2138" s="1"/>
      <c r="KE2138" s="1"/>
    </row>
    <row r="2139" spans="1:291" x14ac:dyDescent="0.2">
      <c r="A2139" s="196"/>
      <c r="B2139" s="66"/>
      <c r="C2139" s="66"/>
      <c r="D2139" s="77"/>
      <c r="E2139" s="67"/>
      <c r="F2139" s="11"/>
      <c r="G2139" s="73"/>
      <c r="H2139" s="11"/>
      <c r="I2139" s="11"/>
      <c r="J2139" s="1"/>
      <c r="K2139" s="1"/>
      <c r="L2139" s="66"/>
      <c r="M2139" s="70"/>
      <c r="N2139" s="70"/>
      <c r="O2139" s="66"/>
      <c r="P2139" s="66"/>
      <c r="Q2139" s="74"/>
      <c r="R2139" s="75"/>
      <c r="S2139" s="66"/>
      <c r="T2139" s="10"/>
      <c r="U2139" s="74"/>
      <c r="V2139" s="74"/>
      <c r="W2139" s="70"/>
      <c r="X2139" s="66"/>
      <c r="Y2139" s="66"/>
      <c r="Z2139" s="67"/>
      <c r="AA2139" s="68"/>
      <c r="AB2139" s="11"/>
      <c r="AC2139" s="3"/>
      <c r="AD2139" s="1"/>
      <c r="AE2139" s="11"/>
      <c r="AF2139" s="5"/>
      <c r="AG2139" s="1"/>
      <c r="AH2139" s="1"/>
      <c r="AI2139" s="1"/>
      <c r="AJ2139" s="1"/>
      <c r="AK2139" s="10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5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5"/>
      <c r="HA2139" s="5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  <c r="IR2139" s="1"/>
      <c r="IS2139" s="1"/>
      <c r="IT2139" s="1"/>
      <c r="IU2139" s="1"/>
      <c r="IV2139" s="1"/>
      <c r="IW2139" s="1"/>
      <c r="IX2139" s="1"/>
      <c r="IY2139" s="1"/>
      <c r="IZ2139" s="1"/>
      <c r="JA2139" s="1"/>
      <c r="JB2139" s="1"/>
      <c r="JC2139" s="1"/>
      <c r="JD2139" s="1"/>
      <c r="JE2139" s="1"/>
      <c r="JF2139" s="1"/>
      <c r="JG2139" s="1"/>
      <c r="JH2139" s="1"/>
      <c r="JI2139" s="1"/>
      <c r="JJ2139" s="1"/>
      <c r="JK2139" s="1"/>
      <c r="JL2139" s="1"/>
      <c r="JM2139" s="1"/>
      <c r="JN2139" s="1"/>
      <c r="JO2139" s="1"/>
      <c r="JP2139" s="1"/>
      <c r="JQ2139" s="1"/>
      <c r="JR2139" s="1"/>
      <c r="JS2139" s="1"/>
      <c r="JT2139" s="1"/>
      <c r="JU2139" s="1"/>
      <c r="JV2139" s="1"/>
      <c r="JW2139" s="1"/>
      <c r="JX2139" s="1"/>
      <c r="JY2139" s="3"/>
      <c r="JZ2139" s="1"/>
      <c r="KA2139" s="1"/>
      <c r="KB2139" s="1"/>
      <c r="KC2139" s="1"/>
      <c r="KD2139" s="1"/>
      <c r="KE2139" s="1"/>
    </row>
    <row r="2140" spans="1:291" x14ac:dyDescent="0.2">
      <c r="A2140" s="196"/>
      <c r="B2140" s="66"/>
      <c r="C2140" s="66"/>
      <c r="D2140" s="77"/>
      <c r="E2140" s="67"/>
      <c r="F2140" s="11"/>
      <c r="G2140" s="73"/>
      <c r="H2140" s="11"/>
      <c r="I2140" s="11"/>
      <c r="J2140" s="1"/>
      <c r="K2140" s="1"/>
      <c r="L2140" s="66"/>
      <c r="M2140" s="70"/>
      <c r="N2140" s="70"/>
      <c r="O2140" s="66"/>
      <c r="P2140" s="66"/>
      <c r="Q2140" s="74"/>
      <c r="R2140" s="75"/>
      <c r="S2140" s="66"/>
      <c r="T2140" s="10"/>
      <c r="U2140" s="74"/>
      <c r="V2140" s="74"/>
      <c r="W2140" s="70"/>
      <c r="X2140" s="66"/>
      <c r="Y2140" s="66"/>
      <c r="Z2140" s="67"/>
      <c r="AA2140" s="68"/>
      <c r="AB2140" s="11"/>
      <c r="AC2140" s="3"/>
      <c r="AD2140" s="1"/>
      <c r="AE2140" s="11"/>
      <c r="AF2140" s="5"/>
      <c r="AG2140" s="1"/>
      <c r="AH2140" s="1"/>
      <c r="AI2140" s="1"/>
      <c r="AJ2140" s="1"/>
      <c r="AK2140" s="10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5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5"/>
      <c r="HA2140" s="5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  <c r="IV2140" s="1"/>
      <c r="IW2140" s="1"/>
      <c r="IX2140" s="1"/>
      <c r="IY2140" s="1"/>
      <c r="IZ2140" s="1"/>
      <c r="JA2140" s="1"/>
      <c r="JB2140" s="1"/>
      <c r="JC2140" s="1"/>
      <c r="JD2140" s="1"/>
      <c r="JE2140" s="1"/>
      <c r="JF2140" s="1"/>
      <c r="JG2140" s="1"/>
      <c r="JH2140" s="1"/>
      <c r="JI2140" s="1"/>
      <c r="JJ2140" s="1"/>
      <c r="JK2140" s="1"/>
      <c r="JL2140" s="1"/>
      <c r="JM2140" s="1"/>
      <c r="JN2140" s="1"/>
      <c r="JO2140" s="1"/>
      <c r="JP2140" s="1"/>
      <c r="JQ2140" s="1"/>
      <c r="JR2140" s="1"/>
      <c r="JS2140" s="1"/>
      <c r="JT2140" s="1"/>
      <c r="JU2140" s="1"/>
      <c r="JV2140" s="1"/>
      <c r="JW2140" s="1"/>
      <c r="JX2140" s="1"/>
      <c r="JY2140" s="3"/>
      <c r="JZ2140" s="1"/>
      <c r="KA2140" s="1"/>
      <c r="KB2140" s="1"/>
      <c r="KC2140" s="1"/>
      <c r="KD2140" s="1"/>
      <c r="KE2140" s="1"/>
    </row>
    <row r="2141" spans="1:291" x14ac:dyDescent="0.2">
      <c r="A2141" s="196"/>
      <c r="B2141" s="66"/>
      <c r="C2141" s="66"/>
      <c r="D2141" s="77"/>
      <c r="E2141" s="67"/>
      <c r="F2141" s="11"/>
      <c r="G2141" s="73"/>
      <c r="H2141" s="11"/>
      <c r="I2141" s="11"/>
      <c r="J2141" s="1"/>
      <c r="K2141" s="1"/>
      <c r="L2141" s="66"/>
      <c r="M2141" s="70"/>
      <c r="N2141" s="70"/>
      <c r="O2141" s="66"/>
      <c r="P2141" s="66"/>
      <c r="Q2141" s="74"/>
      <c r="R2141" s="75"/>
      <c r="S2141" s="66"/>
      <c r="T2141" s="10"/>
      <c r="U2141" s="74"/>
      <c r="V2141" s="74"/>
      <c r="W2141" s="70"/>
      <c r="X2141" s="66"/>
      <c r="Y2141" s="66"/>
      <c r="Z2141" s="67"/>
      <c r="AA2141" s="68"/>
      <c r="AB2141" s="11"/>
      <c r="AC2141" s="3"/>
      <c r="AD2141" s="1"/>
      <c r="AE2141" s="11"/>
      <c r="AF2141" s="5"/>
      <c r="AG2141" s="1"/>
      <c r="AH2141" s="1"/>
      <c r="AI2141" s="1"/>
      <c r="AJ2141" s="1"/>
      <c r="AK2141" s="10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5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5"/>
      <c r="HA2141" s="5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  <c r="IL2141" s="1"/>
      <c r="IM2141" s="1"/>
      <c r="IN2141" s="1"/>
      <c r="IO2141" s="1"/>
      <c r="IP2141" s="1"/>
      <c r="IQ2141" s="1"/>
      <c r="IR2141" s="1"/>
      <c r="IS2141" s="1"/>
      <c r="IT2141" s="1"/>
      <c r="IU2141" s="1"/>
      <c r="IV2141" s="1"/>
      <c r="IW2141" s="1"/>
      <c r="IX2141" s="1"/>
      <c r="IY2141" s="1"/>
      <c r="IZ2141" s="1"/>
      <c r="JA2141" s="1"/>
      <c r="JB2141" s="1"/>
      <c r="JC2141" s="1"/>
      <c r="JD2141" s="1"/>
      <c r="JE2141" s="1"/>
      <c r="JF2141" s="1"/>
      <c r="JG2141" s="1"/>
      <c r="JH2141" s="1"/>
      <c r="JI2141" s="1"/>
      <c r="JJ2141" s="1"/>
      <c r="JK2141" s="1"/>
      <c r="JL2141" s="1"/>
      <c r="JM2141" s="1"/>
      <c r="JN2141" s="1"/>
      <c r="JO2141" s="1"/>
      <c r="JP2141" s="1"/>
      <c r="JQ2141" s="1"/>
      <c r="JR2141" s="1"/>
      <c r="JS2141" s="1"/>
      <c r="JT2141" s="1"/>
      <c r="JU2141" s="1"/>
      <c r="JV2141" s="1"/>
      <c r="JW2141" s="1"/>
      <c r="JX2141" s="1"/>
      <c r="JY2141" s="3"/>
      <c r="JZ2141" s="1"/>
      <c r="KA2141" s="1"/>
      <c r="KB2141" s="1"/>
      <c r="KC2141" s="1"/>
      <c r="KD2141" s="1"/>
      <c r="KE2141" s="1"/>
    </row>
    <row r="2142" spans="1:291" x14ac:dyDescent="0.2">
      <c r="A2142" s="196"/>
      <c r="B2142" s="66"/>
      <c r="C2142" s="66"/>
      <c r="D2142" s="77"/>
      <c r="E2142" s="67"/>
      <c r="F2142" s="11"/>
      <c r="G2142" s="73"/>
      <c r="H2142" s="11"/>
      <c r="I2142" s="11"/>
      <c r="J2142" s="1"/>
      <c r="K2142" s="1"/>
      <c r="L2142" s="66"/>
      <c r="M2142" s="70"/>
      <c r="N2142" s="70"/>
      <c r="O2142" s="66"/>
      <c r="P2142" s="66"/>
      <c r="Q2142" s="74"/>
      <c r="R2142" s="75"/>
      <c r="S2142" s="66"/>
      <c r="T2142" s="10"/>
      <c r="U2142" s="74"/>
      <c r="V2142" s="74"/>
      <c r="W2142" s="70"/>
      <c r="X2142" s="66"/>
      <c r="Y2142" s="66"/>
      <c r="Z2142" s="67"/>
      <c r="AA2142" s="68"/>
      <c r="AB2142" s="11"/>
      <c r="AC2142" s="3"/>
      <c r="AD2142" s="1"/>
      <c r="AE2142" s="11"/>
      <c r="AF2142" s="5"/>
      <c r="AG2142" s="1"/>
      <c r="AH2142" s="1"/>
      <c r="AI2142" s="1"/>
      <c r="AJ2142" s="1"/>
      <c r="AK2142" s="10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5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5"/>
      <c r="HA2142" s="5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  <c r="IR2142" s="1"/>
      <c r="IS2142" s="1"/>
      <c r="IT2142" s="1"/>
      <c r="IU2142" s="1"/>
      <c r="IV2142" s="1"/>
      <c r="IW2142" s="1"/>
      <c r="IX2142" s="1"/>
      <c r="IY2142" s="1"/>
      <c r="IZ2142" s="1"/>
      <c r="JA2142" s="1"/>
      <c r="JB2142" s="1"/>
      <c r="JC2142" s="1"/>
      <c r="JD2142" s="1"/>
      <c r="JE2142" s="1"/>
      <c r="JF2142" s="1"/>
      <c r="JG2142" s="1"/>
      <c r="JH2142" s="1"/>
      <c r="JI2142" s="1"/>
      <c r="JJ2142" s="1"/>
      <c r="JK2142" s="1"/>
      <c r="JL2142" s="1"/>
      <c r="JM2142" s="1"/>
      <c r="JN2142" s="1"/>
      <c r="JO2142" s="1"/>
      <c r="JP2142" s="1"/>
      <c r="JQ2142" s="1"/>
      <c r="JR2142" s="1"/>
      <c r="JS2142" s="1"/>
      <c r="JT2142" s="1"/>
      <c r="JU2142" s="1"/>
      <c r="JV2142" s="1"/>
      <c r="JW2142" s="1"/>
      <c r="JX2142" s="1"/>
      <c r="JY2142" s="3"/>
      <c r="JZ2142" s="1"/>
      <c r="KA2142" s="1"/>
      <c r="KB2142" s="1"/>
      <c r="KC2142" s="1"/>
      <c r="KD2142" s="1"/>
      <c r="KE2142" s="1"/>
    </row>
    <row r="2143" spans="1:291" x14ac:dyDescent="0.2">
      <c r="A2143" s="196"/>
      <c r="B2143" s="66"/>
      <c r="C2143" s="66"/>
      <c r="D2143" s="77"/>
      <c r="E2143" s="67"/>
      <c r="F2143" s="11"/>
      <c r="G2143" s="73"/>
      <c r="H2143" s="11"/>
      <c r="I2143" s="11"/>
      <c r="J2143" s="1"/>
      <c r="K2143" s="1"/>
      <c r="L2143" s="66"/>
      <c r="M2143" s="70"/>
      <c r="N2143" s="70"/>
      <c r="O2143" s="66"/>
      <c r="P2143" s="66"/>
      <c r="Q2143" s="74"/>
      <c r="R2143" s="75"/>
      <c r="S2143" s="66"/>
      <c r="T2143" s="10"/>
      <c r="U2143" s="74"/>
      <c r="V2143" s="74"/>
      <c r="W2143" s="70"/>
      <c r="X2143" s="66"/>
      <c r="Y2143" s="66"/>
      <c r="Z2143" s="67"/>
      <c r="AA2143" s="68"/>
      <c r="AB2143" s="11"/>
      <c r="AC2143" s="3"/>
      <c r="AD2143" s="1"/>
      <c r="AE2143" s="11"/>
      <c r="AF2143" s="5"/>
      <c r="AG2143" s="1"/>
      <c r="AH2143" s="1"/>
      <c r="AI2143" s="1"/>
      <c r="AJ2143" s="1"/>
      <c r="AK2143" s="10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5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5"/>
      <c r="HA2143" s="5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  <c r="IE2143" s="1"/>
      <c r="IF2143" s="1"/>
      <c r="IG2143" s="1"/>
      <c r="IH2143" s="1"/>
      <c r="II2143" s="1"/>
      <c r="IJ2143" s="1"/>
      <c r="IK2143" s="1"/>
      <c r="IL2143" s="1"/>
      <c r="IM2143" s="1"/>
      <c r="IN2143" s="1"/>
      <c r="IO2143" s="1"/>
      <c r="IP2143" s="1"/>
      <c r="IQ2143" s="1"/>
      <c r="IR2143" s="1"/>
      <c r="IS2143" s="1"/>
      <c r="IT2143" s="1"/>
      <c r="IU2143" s="1"/>
      <c r="IV2143" s="1"/>
      <c r="IW2143" s="1"/>
      <c r="IX2143" s="1"/>
      <c r="IY2143" s="1"/>
      <c r="IZ2143" s="1"/>
      <c r="JA2143" s="1"/>
      <c r="JB2143" s="1"/>
      <c r="JC2143" s="1"/>
      <c r="JD2143" s="1"/>
      <c r="JE2143" s="1"/>
      <c r="JF2143" s="1"/>
      <c r="JG2143" s="1"/>
      <c r="JH2143" s="1"/>
      <c r="JI2143" s="1"/>
      <c r="JJ2143" s="1"/>
      <c r="JK2143" s="1"/>
      <c r="JL2143" s="1"/>
      <c r="JM2143" s="1"/>
      <c r="JN2143" s="1"/>
      <c r="JO2143" s="1"/>
      <c r="JP2143" s="1"/>
      <c r="JQ2143" s="1"/>
      <c r="JR2143" s="1"/>
      <c r="JS2143" s="1"/>
      <c r="JT2143" s="1"/>
      <c r="JU2143" s="1"/>
      <c r="JV2143" s="1"/>
      <c r="JW2143" s="1"/>
      <c r="JX2143" s="1"/>
      <c r="JY2143" s="3"/>
      <c r="JZ2143" s="1"/>
      <c r="KA2143" s="1"/>
      <c r="KB2143" s="1"/>
      <c r="KC2143" s="1"/>
      <c r="KD2143" s="1"/>
      <c r="KE2143" s="1"/>
    </row>
    <row r="2144" spans="1:291" x14ac:dyDescent="0.2">
      <c r="A2144" s="196"/>
      <c r="B2144" s="66"/>
      <c r="C2144" s="66"/>
      <c r="D2144" s="77"/>
      <c r="E2144" s="67"/>
      <c r="F2144" s="11"/>
      <c r="G2144" s="73"/>
      <c r="H2144" s="11"/>
      <c r="I2144" s="11"/>
      <c r="J2144" s="1"/>
      <c r="K2144" s="1"/>
      <c r="L2144" s="66"/>
      <c r="M2144" s="70"/>
      <c r="N2144" s="70"/>
      <c r="O2144" s="66"/>
      <c r="P2144" s="66"/>
      <c r="Q2144" s="74"/>
      <c r="R2144" s="75"/>
      <c r="S2144" s="66"/>
      <c r="T2144" s="10"/>
      <c r="U2144" s="74"/>
      <c r="V2144" s="74"/>
      <c r="W2144" s="70"/>
      <c r="X2144" s="66"/>
      <c r="Y2144" s="66"/>
      <c r="Z2144" s="67"/>
      <c r="AA2144" s="68"/>
      <c r="AB2144" s="11"/>
      <c r="AC2144" s="3"/>
      <c r="AD2144" s="1"/>
      <c r="AE2144" s="11"/>
      <c r="AF2144" s="5"/>
      <c r="AG2144" s="1"/>
      <c r="AH2144" s="1"/>
      <c r="AI2144" s="1"/>
      <c r="AJ2144" s="1"/>
      <c r="AK2144" s="10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5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5"/>
      <c r="HA2144" s="5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  <c r="IR2144" s="1"/>
      <c r="IS2144" s="1"/>
      <c r="IT2144" s="1"/>
      <c r="IU2144" s="1"/>
      <c r="IV2144" s="1"/>
      <c r="IW2144" s="1"/>
      <c r="IX2144" s="1"/>
      <c r="IY2144" s="1"/>
      <c r="IZ2144" s="1"/>
      <c r="JA2144" s="1"/>
      <c r="JB2144" s="1"/>
      <c r="JC2144" s="1"/>
      <c r="JD2144" s="1"/>
      <c r="JE2144" s="1"/>
      <c r="JF2144" s="1"/>
      <c r="JG2144" s="1"/>
      <c r="JH2144" s="1"/>
      <c r="JI2144" s="1"/>
      <c r="JJ2144" s="1"/>
      <c r="JK2144" s="1"/>
      <c r="JL2144" s="1"/>
      <c r="JM2144" s="1"/>
      <c r="JN2144" s="1"/>
      <c r="JO2144" s="1"/>
      <c r="JP2144" s="1"/>
      <c r="JQ2144" s="1"/>
      <c r="JR2144" s="1"/>
      <c r="JS2144" s="1"/>
      <c r="JT2144" s="1"/>
      <c r="JU2144" s="1"/>
      <c r="JV2144" s="1"/>
      <c r="JW2144" s="1"/>
      <c r="JX2144" s="1"/>
      <c r="JY2144" s="3"/>
      <c r="JZ2144" s="1"/>
      <c r="KA2144" s="1"/>
      <c r="KB2144" s="1"/>
      <c r="KC2144" s="1"/>
      <c r="KD2144" s="1"/>
      <c r="KE2144" s="1"/>
    </row>
    <row r="2145" spans="1:291" x14ac:dyDescent="0.2">
      <c r="A2145" s="196"/>
      <c r="B2145" s="66"/>
      <c r="C2145" s="66"/>
      <c r="D2145" s="77"/>
      <c r="E2145" s="67"/>
      <c r="F2145" s="11"/>
      <c r="G2145" s="73"/>
      <c r="H2145" s="11"/>
      <c r="I2145" s="11"/>
      <c r="J2145" s="1"/>
      <c r="K2145" s="1"/>
      <c r="L2145" s="66"/>
      <c r="M2145" s="70"/>
      <c r="N2145" s="70"/>
      <c r="O2145" s="66"/>
      <c r="P2145" s="66"/>
      <c r="Q2145" s="74"/>
      <c r="R2145" s="75"/>
      <c r="S2145" s="66"/>
      <c r="T2145" s="10"/>
      <c r="U2145" s="74"/>
      <c r="V2145" s="74"/>
      <c r="W2145" s="70"/>
      <c r="X2145" s="66"/>
      <c r="Y2145" s="66"/>
      <c r="Z2145" s="67"/>
      <c r="AA2145" s="68"/>
      <c r="AB2145" s="11"/>
      <c r="AC2145" s="3"/>
      <c r="AD2145" s="1"/>
      <c r="AE2145" s="11"/>
      <c r="AF2145" s="5"/>
      <c r="AG2145" s="1"/>
      <c r="AH2145" s="1"/>
      <c r="AI2145" s="1"/>
      <c r="AJ2145" s="1"/>
      <c r="AK2145" s="10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5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5"/>
      <c r="HA2145" s="5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  <c r="IU2145" s="1"/>
      <c r="IV2145" s="1"/>
      <c r="IW2145" s="1"/>
      <c r="IX2145" s="1"/>
      <c r="IY2145" s="1"/>
      <c r="IZ2145" s="1"/>
      <c r="JA2145" s="1"/>
      <c r="JB2145" s="1"/>
      <c r="JC2145" s="1"/>
      <c r="JD2145" s="1"/>
      <c r="JE2145" s="1"/>
      <c r="JF2145" s="1"/>
      <c r="JG2145" s="1"/>
      <c r="JH2145" s="1"/>
      <c r="JI2145" s="1"/>
      <c r="JJ2145" s="1"/>
      <c r="JK2145" s="1"/>
      <c r="JL2145" s="1"/>
      <c r="JM2145" s="1"/>
      <c r="JN2145" s="1"/>
      <c r="JO2145" s="1"/>
      <c r="JP2145" s="1"/>
      <c r="JQ2145" s="1"/>
      <c r="JR2145" s="1"/>
      <c r="JS2145" s="1"/>
      <c r="JT2145" s="1"/>
      <c r="JU2145" s="1"/>
      <c r="JV2145" s="1"/>
      <c r="JW2145" s="1"/>
      <c r="JX2145" s="1"/>
      <c r="JY2145" s="3"/>
      <c r="JZ2145" s="1"/>
      <c r="KA2145" s="1"/>
      <c r="KB2145" s="1"/>
      <c r="KC2145" s="1"/>
      <c r="KD2145" s="1"/>
      <c r="KE2145" s="1"/>
    </row>
    <row r="2146" spans="1:291" x14ac:dyDescent="0.2">
      <c r="A2146" s="196"/>
      <c r="B2146" s="66"/>
      <c r="C2146" s="66"/>
      <c r="D2146" s="77"/>
      <c r="E2146" s="67"/>
      <c r="F2146" s="11"/>
      <c r="G2146" s="73"/>
      <c r="H2146" s="11"/>
      <c r="I2146" s="11"/>
      <c r="J2146" s="1"/>
      <c r="K2146" s="1"/>
      <c r="L2146" s="66"/>
      <c r="M2146" s="70"/>
      <c r="N2146" s="70"/>
      <c r="O2146" s="66"/>
      <c r="P2146" s="66"/>
      <c r="Q2146" s="74"/>
      <c r="R2146" s="75"/>
      <c r="S2146" s="66"/>
      <c r="T2146" s="10"/>
      <c r="U2146" s="74"/>
      <c r="V2146" s="74"/>
      <c r="W2146" s="70"/>
      <c r="X2146" s="66"/>
      <c r="Y2146" s="66"/>
      <c r="Z2146" s="67"/>
      <c r="AA2146" s="68"/>
      <c r="AB2146" s="11"/>
      <c r="AC2146" s="3"/>
      <c r="AD2146" s="1"/>
      <c r="AE2146" s="11"/>
      <c r="AF2146" s="5"/>
      <c r="AG2146" s="1"/>
      <c r="AH2146" s="1"/>
      <c r="AI2146" s="1"/>
      <c r="AJ2146" s="1"/>
      <c r="AK2146" s="10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5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5"/>
      <c r="HA2146" s="5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  <c r="IU2146" s="1"/>
      <c r="IV2146" s="1"/>
      <c r="IW2146" s="1"/>
      <c r="IX2146" s="1"/>
      <c r="IY2146" s="1"/>
      <c r="IZ2146" s="1"/>
      <c r="JA2146" s="1"/>
      <c r="JB2146" s="1"/>
      <c r="JC2146" s="1"/>
      <c r="JD2146" s="1"/>
      <c r="JE2146" s="1"/>
      <c r="JF2146" s="1"/>
      <c r="JG2146" s="1"/>
      <c r="JH2146" s="1"/>
      <c r="JI2146" s="1"/>
      <c r="JJ2146" s="1"/>
      <c r="JK2146" s="1"/>
      <c r="JL2146" s="1"/>
      <c r="JM2146" s="1"/>
      <c r="JN2146" s="1"/>
      <c r="JO2146" s="1"/>
      <c r="JP2146" s="1"/>
      <c r="JQ2146" s="1"/>
      <c r="JR2146" s="1"/>
      <c r="JS2146" s="1"/>
      <c r="JT2146" s="1"/>
      <c r="JU2146" s="1"/>
      <c r="JV2146" s="1"/>
      <c r="JW2146" s="1"/>
      <c r="JX2146" s="1"/>
      <c r="JY2146" s="3"/>
      <c r="JZ2146" s="1"/>
      <c r="KA2146" s="1"/>
      <c r="KB2146" s="1"/>
      <c r="KC2146" s="1"/>
      <c r="KD2146" s="1"/>
      <c r="KE2146" s="1"/>
    </row>
    <row r="2147" spans="1:291" x14ac:dyDescent="0.2">
      <c r="A2147" s="196"/>
      <c r="B2147" s="66"/>
      <c r="C2147" s="66"/>
      <c r="D2147" s="77"/>
      <c r="E2147" s="67"/>
      <c r="F2147" s="11"/>
      <c r="G2147" s="73"/>
      <c r="H2147" s="11"/>
      <c r="I2147" s="11"/>
      <c r="J2147" s="1"/>
      <c r="K2147" s="1"/>
      <c r="L2147" s="66"/>
      <c r="M2147" s="70"/>
      <c r="N2147" s="70"/>
      <c r="O2147" s="66"/>
      <c r="P2147" s="66"/>
      <c r="Q2147" s="74"/>
      <c r="R2147" s="75"/>
      <c r="S2147" s="66"/>
      <c r="T2147" s="10"/>
      <c r="U2147" s="74"/>
      <c r="V2147" s="74"/>
      <c r="W2147" s="70"/>
      <c r="X2147" s="66"/>
      <c r="Y2147" s="66"/>
      <c r="Z2147" s="67"/>
      <c r="AA2147" s="68"/>
      <c r="AB2147" s="11"/>
      <c r="AC2147" s="3"/>
      <c r="AD2147" s="1"/>
      <c r="AE2147" s="11"/>
      <c r="AF2147" s="5"/>
      <c r="AG2147" s="1"/>
      <c r="AH2147" s="1"/>
      <c r="AI2147" s="1"/>
      <c r="AJ2147" s="1"/>
      <c r="AK2147" s="10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5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5"/>
      <c r="HA2147" s="5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  <c r="IR2147" s="1"/>
      <c r="IS2147" s="1"/>
      <c r="IT2147" s="1"/>
      <c r="IU2147" s="1"/>
      <c r="IV2147" s="1"/>
      <c r="IW2147" s="1"/>
      <c r="IX2147" s="1"/>
      <c r="IY2147" s="1"/>
      <c r="IZ2147" s="1"/>
      <c r="JA2147" s="1"/>
      <c r="JB2147" s="1"/>
      <c r="JC2147" s="1"/>
      <c r="JD2147" s="1"/>
      <c r="JE2147" s="1"/>
      <c r="JF2147" s="1"/>
      <c r="JG2147" s="1"/>
      <c r="JH2147" s="1"/>
      <c r="JI2147" s="1"/>
      <c r="JJ2147" s="1"/>
      <c r="JK2147" s="1"/>
      <c r="JL2147" s="1"/>
      <c r="JM2147" s="1"/>
      <c r="JN2147" s="1"/>
      <c r="JO2147" s="1"/>
      <c r="JP2147" s="1"/>
      <c r="JQ2147" s="1"/>
      <c r="JR2147" s="1"/>
      <c r="JS2147" s="1"/>
      <c r="JT2147" s="1"/>
      <c r="JU2147" s="1"/>
      <c r="JV2147" s="1"/>
      <c r="JW2147" s="1"/>
      <c r="JX2147" s="1"/>
      <c r="JY2147" s="3"/>
      <c r="JZ2147" s="1"/>
      <c r="KA2147" s="1"/>
      <c r="KB2147" s="1"/>
      <c r="KC2147" s="1"/>
      <c r="KD2147" s="1"/>
      <c r="KE2147" s="1"/>
    </row>
    <row r="2148" spans="1:291" x14ac:dyDescent="0.2">
      <c r="A2148" s="196"/>
      <c r="B2148" s="66"/>
      <c r="C2148" s="66"/>
      <c r="D2148" s="77"/>
      <c r="E2148" s="67"/>
      <c r="F2148" s="11"/>
      <c r="G2148" s="73"/>
      <c r="H2148" s="11"/>
      <c r="I2148" s="11"/>
      <c r="J2148" s="1"/>
      <c r="K2148" s="1"/>
      <c r="L2148" s="66"/>
      <c r="M2148" s="70"/>
      <c r="N2148" s="70"/>
      <c r="O2148" s="66"/>
      <c r="P2148" s="66"/>
      <c r="Q2148" s="74"/>
      <c r="R2148" s="75"/>
      <c r="S2148" s="66"/>
      <c r="T2148" s="10"/>
      <c r="U2148" s="74"/>
      <c r="V2148" s="74"/>
      <c r="W2148" s="70"/>
      <c r="X2148" s="66"/>
      <c r="Y2148" s="66"/>
      <c r="Z2148" s="67"/>
      <c r="AA2148" s="68"/>
      <c r="AB2148" s="11"/>
      <c r="AC2148" s="3"/>
      <c r="AD2148" s="1"/>
      <c r="AE2148" s="11"/>
      <c r="AF2148" s="5"/>
      <c r="AG2148" s="1"/>
      <c r="AH2148" s="1"/>
      <c r="AI2148" s="1"/>
      <c r="AJ2148" s="1"/>
      <c r="AK2148" s="10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5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5"/>
      <c r="HA2148" s="5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  <c r="IR2148" s="1"/>
      <c r="IS2148" s="1"/>
      <c r="IT2148" s="1"/>
      <c r="IU2148" s="1"/>
      <c r="IV2148" s="1"/>
      <c r="IW2148" s="1"/>
      <c r="IX2148" s="1"/>
      <c r="IY2148" s="1"/>
      <c r="IZ2148" s="1"/>
      <c r="JA2148" s="1"/>
      <c r="JB2148" s="1"/>
      <c r="JC2148" s="1"/>
      <c r="JD2148" s="1"/>
      <c r="JE2148" s="1"/>
      <c r="JF2148" s="1"/>
      <c r="JG2148" s="1"/>
      <c r="JH2148" s="1"/>
      <c r="JI2148" s="1"/>
      <c r="JJ2148" s="1"/>
      <c r="JK2148" s="1"/>
      <c r="JL2148" s="1"/>
      <c r="JM2148" s="1"/>
      <c r="JN2148" s="1"/>
      <c r="JO2148" s="1"/>
      <c r="JP2148" s="1"/>
      <c r="JQ2148" s="1"/>
      <c r="JR2148" s="1"/>
      <c r="JS2148" s="1"/>
      <c r="JT2148" s="1"/>
      <c r="JU2148" s="1"/>
      <c r="JV2148" s="1"/>
      <c r="JW2148" s="1"/>
      <c r="JX2148" s="1"/>
      <c r="JY2148" s="3"/>
      <c r="JZ2148" s="1"/>
      <c r="KA2148" s="1"/>
      <c r="KB2148" s="1"/>
      <c r="KC2148" s="1"/>
      <c r="KD2148" s="1"/>
      <c r="KE2148" s="1"/>
    </row>
    <row r="2149" spans="1:291" x14ac:dyDescent="0.2">
      <c r="A2149" s="196"/>
      <c r="B2149" s="66"/>
      <c r="C2149" s="66"/>
      <c r="D2149" s="77"/>
      <c r="E2149" s="67"/>
      <c r="F2149" s="11"/>
      <c r="G2149" s="73"/>
      <c r="H2149" s="11"/>
      <c r="I2149" s="11"/>
      <c r="J2149" s="1"/>
      <c r="K2149" s="1"/>
      <c r="L2149" s="66"/>
      <c r="M2149" s="70"/>
      <c r="N2149" s="70"/>
      <c r="O2149" s="66"/>
      <c r="P2149" s="66"/>
      <c r="Q2149" s="74"/>
      <c r="R2149" s="75"/>
      <c r="S2149" s="66"/>
      <c r="T2149" s="10"/>
      <c r="U2149" s="74"/>
      <c r="V2149" s="74"/>
      <c r="W2149" s="70"/>
      <c r="X2149" s="66"/>
      <c r="Y2149" s="66"/>
      <c r="Z2149" s="67"/>
      <c r="AA2149" s="68"/>
      <c r="AB2149" s="11"/>
      <c r="AC2149" s="3"/>
      <c r="AD2149" s="1"/>
      <c r="AE2149" s="11"/>
      <c r="AF2149" s="5"/>
      <c r="AG2149" s="1"/>
      <c r="AH2149" s="1"/>
      <c r="AI2149" s="1"/>
      <c r="AJ2149" s="1"/>
      <c r="AK2149" s="10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5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5"/>
      <c r="HA2149" s="5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  <c r="IU2149" s="1"/>
      <c r="IV2149" s="1"/>
      <c r="IW2149" s="1"/>
      <c r="IX2149" s="1"/>
      <c r="IY2149" s="1"/>
      <c r="IZ2149" s="1"/>
      <c r="JA2149" s="1"/>
      <c r="JB2149" s="1"/>
      <c r="JC2149" s="1"/>
      <c r="JD2149" s="1"/>
      <c r="JE2149" s="1"/>
      <c r="JF2149" s="1"/>
      <c r="JG2149" s="1"/>
      <c r="JH2149" s="1"/>
      <c r="JI2149" s="1"/>
      <c r="JJ2149" s="1"/>
      <c r="JK2149" s="1"/>
      <c r="JL2149" s="1"/>
      <c r="JM2149" s="1"/>
      <c r="JN2149" s="1"/>
      <c r="JO2149" s="1"/>
      <c r="JP2149" s="1"/>
      <c r="JQ2149" s="1"/>
      <c r="JR2149" s="1"/>
      <c r="JS2149" s="1"/>
      <c r="JT2149" s="1"/>
      <c r="JU2149" s="1"/>
      <c r="JV2149" s="1"/>
      <c r="JW2149" s="1"/>
      <c r="JX2149" s="1"/>
      <c r="JY2149" s="3"/>
      <c r="JZ2149" s="1"/>
      <c r="KA2149" s="1"/>
      <c r="KB2149" s="1"/>
      <c r="KC2149" s="1"/>
      <c r="KD2149" s="1"/>
      <c r="KE2149" s="1"/>
    </row>
    <row r="2150" spans="1:291" x14ac:dyDescent="0.2">
      <c r="A2150" s="196"/>
      <c r="B2150" s="66"/>
      <c r="C2150" s="66"/>
      <c r="D2150" s="77"/>
      <c r="E2150" s="67"/>
      <c r="F2150" s="11"/>
      <c r="G2150" s="73"/>
      <c r="H2150" s="11"/>
      <c r="I2150" s="11"/>
      <c r="J2150" s="1"/>
      <c r="K2150" s="1"/>
      <c r="L2150" s="66"/>
      <c r="M2150" s="70"/>
      <c r="N2150" s="70"/>
      <c r="O2150" s="66"/>
      <c r="P2150" s="66"/>
      <c r="Q2150" s="74"/>
      <c r="R2150" s="75"/>
      <c r="S2150" s="66"/>
      <c r="T2150" s="10"/>
      <c r="U2150" s="74"/>
      <c r="V2150" s="74"/>
      <c r="W2150" s="70"/>
      <c r="X2150" s="66"/>
      <c r="Y2150" s="66"/>
      <c r="Z2150" s="67"/>
      <c r="AA2150" s="68"/>
      <c r="AB2150" s="11"/>
      <c r="AC2150" s="3"/>
      <c r="AD2150" s="1"/>
      <c r="AE2150" s="11"/>
      <c r="AF2150" s="5"/>
      <c r="AG2150" s="1"/>
      <c r="AH2150" s="1"/>
      <c r="AI2150" s="1"/>
      <c r="AJ2150" s="1"/>
      <c r="AK2150" s="10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5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5"/>
      <c r="HA2150" s="5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  <c r="HY2150" s="1"/>
      <c r="HZ2150" s="1"/>
      <c r="IA2150" s="1"/>
      <c r="IB2150" s="1"/>
      <c r="IC2150" s="1"/>
      <c r="ID2150" s="1"/>
      <c r="IE2150" s="1"/>
      <c r="IF2150" s="1"/>
      <c r="IG2150" s="1"/>
      <c r="IH2150" s="1"/>
      <c r="II2150" s="1"/>
      <c r="IJ2150" s="1"/>
      <c r="IK2150" s="1"/>
      <c r="IL2150" s="1"/>
      <c r="IM2150" s="1"/>
      <c r="IN2150" s="1"/>
      <c r="IO2150" s="1"/>
      <c r="IP2150" s="1"/>
      <c r="IQ2150" s="1"/>
      <c r="IR2150" s="1"/>
      <c r="IS2150" s="1"/>
      <c r="IT2150" s="1"/>
      <c r="IU2150" s="1"/>
      <c r="IV2150" s="1"/>
      <c r="IW2150" s="1"/>
      <c r="IX2150" s="1"/>
      <c r="IY2150" s="1"/>
      <c r="IZ2150" s="1"/>
      <c r="JA2150" s="1"/>
      <c r="JB2150" s="1"/>
      <c r="JC2150" s="1"/>
      <c r="JD2150" s="1"/>
      <c r="JE2150" s="1"/>
      <c r="JF2150" s="1"/>
      <c r="JG2150" s="1"/>
      <c r="JH2150" s="1"/>
      <c r="JI2150" s="1"/>
      <c r="JJ2150" s="1"/>
      <c r="JK2150" s="1"/>
      <c r="JL2150" s="1"/>
      <c r="JM2150" s="1"/>
      <c r="JN2150" s="1"/>
      <c r="JO2150" s="1"/>
      <c r="JP2150" s="1"/>
      <c r="JQ2150" s="1"/>
      <c r="JR2150" s="1"/>
      <c r="JS2150" s="1"/>
      <c r="JT2150" s="1"/>
      <c r="JU2150" s="1"/>
      <c r="JV2150" s="1"/>
      <c r="JW2150" s="1"/>
      <c r="JX2150" s="1"/>
      <c r="JY2150" s="3"/>
      <c r="JZ2150" s="1"/>
      <c r="KA2150" s="1"/>
      <c r="KB2150" s="1"/>
      <c r="KC2150" s="1"/>
      <c r="KD2150" s="1"/>
      <c r="KE2150" s="1"/>
    </row>
    <row r="2151" spans="1:291" x14ac:dyDescent="0.2">
      <c r="A2151" s="196"/>
      <c r="B2151" s="66"/>
      <c r="C2151" s="66"/>
      <c r="D2151" s="77"/>
      <c r="E2151" s="67"/>
      <c r="F2151" s="11"/>
      <c r="G2151" s="73"/>
      <c r="H2151" s="11"/>
      <c r="I2151" s="11"/>
      <c r="J2151" s="1"/>
      <c r="K2151" s="1"/>
      <c r="L2151" s="66"/>
      <c r="M2151" s="70"/>
      <c r="N2151" s="70"/>
      <c r="O2151" s="66"/>
      <c r="P2151" s="66"/>
      <c r="Q2151" s="74"/>
      <c r="R2151" s="75"/>
      <c r="S2151" s="66"/>
      <c r="T2151" s="10"/>
      <c r="U2151" s="74"/>
      <c r="V2151" s="74"/>
      <c r="W2151" s="70"/>
      <c r="X2151" s="66"/>
      <c r="Y2151" s="66"/>
      <c r="Z2151" s="67"/>
      <c r="AA2151" s="68"/>
      <c r="AB2151" s="11"/>
      <c r="AC2151" s="3"/>
      <c r="AD2151" s="1"/>
      <c r="AE2151" s="11"/>
      <c r="AF2151" s="5"/>
      <c r="AG2151" s="1"/>
      <c r="AH2151" s="1"/>
      <c r="AI2151" s="1"/>
      <c r="AJ2151" s="1"/>
      <c r="AK2151" s="10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5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5"/>
      <c r="HA2151" s="5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  <c r="HM2151" s="1"/>
      <c r="HN2151" s="1"/>
      <c r="HO2151" s="1"/>
      <c r="HP2151" s="1"/>
      <c r="HQ2151" s="1"/>
      <c r="HR2151" s="1"/>
      <c r="HS2151" s="1"/>
      <c r="HT2151" s="1"/>
      <c r="HU2151" s="1"/>
      <c r="HV2151" s="1"/>
      <c r="HW2151" s="1"/>
      <c r="HX2151" s="1"/>
      <c r="HY2151" s="1"/>
      <c r="HZ2151" s="1"/>
      <c r="IA2151" s="1"/>
      <c r="IB2151" s="1"/>
      <c r="IC2151" s="1"/>
      <c r="ID2151" s="1"/>
      <c r="IE2151" s="1"/>
      <c r="IF2151" s="1"/>
      <c r="IG2151" s="1"/>
      <c r="IH2151" s="1"/>
      <c r="II2151" s="1"/>
      <c r="IJ2151" s="1"/>
      <c r="IK2151" s="1"/>
      <c r="IL2151" s="1"/>
      <c r="IM2151" s="1"/>
      <c r="IN2151" s="1"/>
      <c r="IO2151" s="1"/>
      <c r="IP2151" s="1"/>
      <c r="IQ2151" s="1"/>
      <c r="IR2151" s="1"/>
      <c r="IS2151" s="1"/>
      <c r="IT2151" s="1"/>
      <c r="IU2151" s="1"/>
      <c r="IV2151" s="1"/>
      <c r="IW2151" s="1"/>
      <c r="IX2151" s="1"/>
      <c r="IY2151" s="1"/>
      <c r="IZ2151" s="1"/>
      <c r="JA2151" s="1"/>
      <c r="JB2151" s="1"/>
      <c r="JC2151" s="1"/>
      <c r="JD2151" s="1"/>
      <c r="JE2151" s="1"/>
      <c r="JF2151" s="1"/>
      <c r="JG2151" s="1"/>
      <c r="JH2151" s="1"/>
      <c r="JI2151" s="1"/>
      <c r="JJ2151" s="1"/>
      <c r="JK2151" s="1"/>
      <c r="JL2151" s="1"/>
      <c r="JM2151" s="1"/>
      <c r="JN2151" s="1"/>
      <c r="JO2151" s="1"/>
      <c r="JP2151" s="1"/>
      <c r="JQ2151" s="1"/>
      <c r="JR2151" s="1"/>
      <c r="JS2151" s="1"/>
      <c r="JT2151" s="1"/>
      <c r="JU2151" s="1"/>
      <c r="JV2151" s="1"/>
      <c r="JW2151" s="1"/>
      <c r="JX2151" s="1"/>
      <c r="JY2151" s="3"/>
      <c r="JZ2151" s="1"/>
      <c r="KA2151" s="1"/>
      <c r="KB2151" s="1"/>
      <c r="KC2151" s="1"/>
      <c r="KD2151" s="1"/>
      <c r="KE2151" s="1"/>
    </row>
    <row r="2152" spans="1:291" x14ac:dyDescent="0.2">
      <c r="A2152" s="196"/>
      <c r="B2152" s="66"/>
      <c r="C2152" s="66"/>
      <c r="D2152" s="77"/>
      <c r="E2152" s="67"/>
      <c r="F2152" s="11"/>
      <c r="G2152" s="73"/>
      <c r="H2152" s="11"/>
      <c r="I2152" s="11"/>
      <c r="J2152" s="1"/>
      <c r="K2152" s="1"/>
      <c r="L2152" s="66"/>
      <c r="M2152" s="70"/>
      <c r="N2152" s="70"/>
      <c r="O2152" s="66"/>
      <c r="P2152" s="66"/>
      <c r="Q2152" s="74"/>
      <c r="R2152" s="75"/>
      <c r="S2152" s="66"/>
      <c r="T2152" s="10"/>
      <c r="U2152" s="74"/>
      <c r="V2152" s="74"/>
      <c r="W2152" s="70"/>
      <c r="X2152" s="66"/>
      <c r="Y2152" s="66"/>
      <c r="Z2152" s="67"/>
      <c r="AA2152" s="68"/>
      <c r="AB2152" s="11"/>
      <c r="AC2152" s="3"/>
      <c r="AD2152" s="1"/>
      <c r="AE2152" s="11"/>
      <c r="AF2152" s="5"/>
      <c r="AG2152" s="1"/>
      <c r="AH2152" s="1"/>
      <c r="AI2152" s="1"/>
      <c r="AJ2152" s="1"/>
      <c r="AK2152" s="10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5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5"/>
      <c r="HA2152" s="5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  <c r="IR2152" s="1"/>
      <c r="IS2152" s="1"/>
      <c r="IT2152" s="1"/>
      <c r="IU2152" s="1"/>
      <c r="IV2152" s="1"/>
      <c r="IW2152" s="1"/>
      <c r="IX2152" s="1"/>
      <c r="IY2152" s="1"/>
      <c r="IZ2152" s="1"/>
      <c r="JA2152" s="1"/>
      <c r="JB2152" s="1"/>
      <c r="JC2152" s="1"/>
      <c r="JD2152" s="1"/>
      <c r="JE2152" s="1"/>
      <c r="JF2152" s="1"/>
      <c r="JG2152" s="1"/>
      <c r="JH2152" s="1"/>
      <c r="JI2152" s="1"/>
      <c r="JJ2152" s="1"/>
      <c r="JK2152" s="1"/>
      <c r="JL2152" s="1"/>
      <c r="JM2152" s="1"/>
      <c r="JN2152" s="1"/>
      <c r="JO2152" s="1"/>
      <c r="JP2152" s="1"/>
      <c r="JQ2152" s="1"/>
      <c r="JR2152" s="1"/>
      <c r="JS2152" s="1"/>
      <c r="JT2152" s="1"/>
      <c r="JU2152" s="1"/>
      <c r="JV2152" s="1"/>
      <c r="JW2152" s="1"/>
      <c r="JX2152" s="1"/>
      <c r="JY2152" s="3"/>
      <c r="JZ2152" s="1"/>
      <c r="KA2152" s="1"/>
      <c r="KB2152" s="1"/>
      <c r="KC2152" s="1"/>
      <c r="KD2152" s="1"/>
      <c r="KE2152" s="1"/>
    </row>
    <row r="2153" spans="1:291" x14ac:dyDescent="0.2">
      <c r="A2153" s="196"/>
      <c r="B2153" s="66"/>
      <c r="C2153" s="66"/>
      <c r="D2153" s="77"/>
      <c r="E2153" s="67"/>
      <c r="F2153" s="11"/>
      <c r="G2153" s="73"/>
      <c r="H2153" s="11"/>
      <c r="I2153" s="11"/>
      <c r="J2153" s="1"/>
      <c r="K2153" s="1"/>
      <c r="L2153" s="66"/>
      <c r="M2153" s="70"/>
      <c r="N2153" s="70"/>
      <c r="O2153" s="66"/>
      <c r="P2153" s="66"/>
      <c r="Q2153" s="74"/>
      <c r="R2153" s="75"/>
      <c r="S2153" s="66"/>
      <c r="T2153" s="10"/>
      <c r="U2153" s="74"/>
      <c r="V2153" s="74"/>
      <c r="W2153" s="70"/>
      <c r="X2153" s="66"/>
      <c r="Y2153" s="66"/>
      <c r="Z2153" s="67"/>
      <c r="AA2153" s="68"/>
      <c r="AB2153" s="11"/>
      <c r="AC2153" s="3"/>
      <c r="AD2153" s="1"/>
      <c r="AE2153" s="11"/>
      <c r="AF2153" s="5"/>
      <c r="AG2153" s="1"/>
      <c r="AH2153" s="1"/>
      <c r="AI2153" s="1"/>
      <c r="AJ2153" s="1"/>
      <c r="AK2153" s="10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5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5"/>
      <c r="HA2153" s="5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  <c r="IL2153" s="1"/>
      <c r="IM2153" s="1"/>
      <c r="IN2153" s="1"/>
      <c r="IO2153" s="1"/>
      <c r="IP2153" s="1"/>
      <c r="IQ2153" s="1"/>
      <c r="IR2153" s="1"/>
      <c r="IS2153" s="1"/>
      <c r="IT2153" s="1"/>
      <c r="IU2153" s="1"/>
      <c r="IV2153" s="1"/>
      <c r="IW2153" s="1"/>
      <c r="IX2153" s="1"/>
      <c r="IY2153" s="1"/>
      <c r="IZ2153" s="1"/>
      <c r="JA2153" s="1"/>
      <c r="JB2153" s="1"/>
      <c r="JC2153" s="1"/>
      <c r="JD2153" s="1"/>
      <c r="JE2153" s="1"/>
      <c r="JF2153" s="1"/>
      <c r="JG2153" s="1"/>
      <c r="JH2153" s="1"/>
      <c r="JI2153" s="1"/>
      <c r="JJ2153" s="1"/>
      <c r="JK2153" s="1"/>
      <c r="JL2153" s="1"/>
      <c r="JM2153" s="1"/>
      <c r="JN2153" s="1"/>
      <c r="JO2153" s="1"/>
      <c r="JP2153" s="1"/>
      <c r="JQ2153" s="1"/>
      <c r="JR2153" s="1"/>
      <c r="JS2153" s="1"/>
      <c r="JT2153" s="1"/>
      <c r="JU2153" s="1"/>
      <c r="JV2153" s="1"/>
      <c r="JW2153" s="1"/>
      <c r="JX2153" s="1"/>
      <c r="JY2153" s="3"/>
      <c r="JZ2153" s="1"/>
      <c r="KA2153" s="1"/>
      <c r="KB2153" s="1"/>
      <c r="KC2153" s="1"/>
      <c r="KD2153" s="1"/>
      <c r="KE2153" s="1"/>
    </row>
    <row r="2154" spans="1:291" x14ac:dyDescent="0.2">
      <c r="A2154" s="196"/>
      <c r="B2154" s="66"/>
      <c r="C2154" s="66"/>
      <c r="D2154" s="77"/>
      <c r="E2154" s="67"/>
      <c r="F2154" s="11"/>
      <c r="G2154" s="73"/>
      <c r="H2154" s="11"/>
      <c r="I2154" s="11"/>
      <c r="J2154" s="1"/>
      <c r="K2154" s="1"/>
      <c r="L2154" s="66"/>
      <c r="M2154" s="70"/>
      <c r="N2154" s="70"/>
      <c r="O2154" s="66"/>
      <c r="P2154" s="66"/>
      <c r="Q2154" s="74"/>
      <c r="R2154" s="75"/>
      <c r="S2154" s="66"/>
      <c r="T2154" s="10"/>
      <c r="U2154" s="74"/>
      <c r="V2154" s="74"/>
      <c r="W2154" s="70"/>
      <c r="X2154" s="66"/>
      <c r="Y2154" s="66"/>
      <c r="Z2154" s="67"/>
      <c r="AA2154" s="68"/>
      <c r="AB2154" s="11"/>
      <c r="AC2154" s="3"/>
      <c r="AD2154" s="1"/>
      <c r="AE2154" s="11"/>
      <c r="AF2154" s="5"/>
      <c r="AG2154" s="1"/>
      <c r="AH2154" s="1"/>
      <c r="AI2154" s="1"/>
      <c r="AJ2154" s="1"/>
      <c r="AK2154" s="10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5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5"/>
      <c r="HA2154" s="5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  <c r="HM2154" s="1"/>
      <c r="HN2154" s="1"/>
      <c r="HO2154" s="1"/>
      <c r="HP2154" s="1"/>
      <c r="HQ2154" s="1"/>
      <c r="HR2154" s="1"/>
      <c r="HS2154" s="1"/>
      <c r="HT2154" s="1"/>
      <c r="HU2154" s="1"/>
      <c r="HV2154" s="1"/>
      <c r="HW2154" s="1"/>
      <c r="HX2154" s="1"/>
      <c r="HY2154" s="1"/>
      <c r="HZ2154" s="1"/>
      <c r="IA2154" s="1"/>
      <c r="IB2154" s="1"/>
      <c r="IC2154" s="1"/>
      <c r="ID2154" s="1"/>
      <c r="IE2154" s="1"/>
      <c r="IF2154" s="1"/>
      <c r="IG2154" s="1"/>
      <c r="IH2154" s="1"/>
      <c r="II2154" s="1"/>
      <c r="IJ2154" s="1"/>
      <c r="IK2154" s="1"/>
      <c r="IL2154" s="1"/>
      <c r="IM2154" s="1"/>
      <c r="IN2154" s="1"/>
      <c r="IO2154" s="1"/>
      <c r="IP2154" s="1"/>
      <c r="IQ2154" s="1"/>
      <c r="IR2154" s="1"/>
      <c r="IS2154" s="1"/>
      <c r="IT2154" s="1"/>
      <c r="IU2154" s="1"/>
      <c r="IV2154" s="1"/>
      <c r="IW2154" s="1"/>
      <c r="IX2154" s="1"/>
      <c r="IY2154" s="1"/>
      <c r="IZ2154" s="1"/>
      <c r="JA2154" s="1"/>
      <c r="JB2154" s="1"/>
      <c r="JC2154" s="1"/>
      <c r="JD2154" s="1"/>
      <c r="JE2154" s="1"/>
      <c r="JF2154" s="1"/>
      <c r="JG2154" s="1"/>
      <c r="JH2154" s="1"/>
      <c r="JI2154" s="1"/>
      <c r="JJ2154" s="1"/>
      <c r="JK2154" s="1"/>
      <c r="JL2154" s="1"/>
      <c r="JM2154" s="1"/>
      <c r="JN2154" s="1"/>
      <c r="JO2154" s="1"/>
      <c r="JP2154" s="1"/>
      <c r="JQ2154" s="1"/>
      <c r="JR2154" s="1"/>
      <c r="JS2154" s="1"/>
      <c r="JT2154" s="1"/>
      <c r="JU2154" s="1"/>
      <c r="JV2154" s="1"/>
      <c r="JW2154" s="1"/>
      <c r="JX2154" s="1"/>
      <c r="JY2154" s="3"/>
      <c r="JZ2154" s="1"/>
      <c r="KA2154" s="1"/>
      <c r="KB2154" s="1"/>
      <c r="KC2154" s="1"/>
      <c r="KD2154" s="1"/>
      <c r="KE2154" s="1"/>
    </row>
    <row r="2155" spans="1:291" x14ac:dyDescent="0.2">
      <c r="A2155" s="196"/>
      <c r="B2155" s="66"/>
      <c r="C2155" s="66"/>
      <c r="D2155" s="77"/>
      <c r="E2155" s="67"/>
      <c r="F2155" s="11"/>
      <c r="G2155" s="73"/>
      <c r="H2155" s="11"/>
      <c r="I2155" s="11"/>
      <c r="J2155" s="1"/>
      <c r="K2155" s="1"/>
      <c r="L2155" s="66"/>
      <c r="M2155" s="70"/>
      <c r="N2155" s="70"/>
      <c r="O2155" s="66"/>
      <c r="P2155" s="66"/>
      <c r="Q2155" s="74"/>
      <c r="R2155" s="75"/>
      <c r="S2155" s="66"/>
      <c r="T2155" s="10"/>
      <c r="U2155" s="74"/>
      <c r="V2155" s="74"/>
      <c r="W2155" s="70"/>
      <c r="X2155" s="66"/>
      <c r="Y2155" s="66"/>
      <c r="Z2155" s="67"/>
      <c r="AA2155" s="68"/>
      <c r="AB2155" s="11"/>
      <c r="AC2155" s="3"/>
      <c r="AD2155" s="1"/>
      <c r="AE2155" s="11"/>
      <c r="AF2155" s="5"/>
      <c r="AG2155" s="1"/>
      <c r="AH2155" s="1"/>
      <c r="AI2155" s="1"/>
      <c r="AJ2155" s="1"/>
      <c r="AK2155" s="10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5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5"/>
      <c r="HA2155" s="5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  <c r="HM2155" s="1"/>
      <c r="HN2155" s="1"/>
      <c r="HO2155" s="1"/>
      <c r="HP2155" s="1"/>
      <c r="HQ2155" s="1"/>
      <c r="HR2155" s="1"/>
      <c r="HS2155" s="1"/>
      <c r="HT2155" s="1"/>
      <c r="HU2155" s="1"/>
      <c r="HV2155" s="1"/>
      <c r="HW2155" s="1"/>
      <c r="HX2155" s="1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  <c r="IR2155" s="1"/>
      <c r="IS2155" s="1"/>
      <c r="IT2155" s="1"/>
      <c r="IU2155" s="1"/>
      <c r="IV2155" s="1"/>
      <c r="IW2155" s="1"/>
      <c r="IX2155" s="1"/>
      <c r="IY2155" s="1"/>
      <c r="IZ2155" s="1"/>
      <c r="JA2155" s="1"/>
      <c r="JB2155" s="1"/>
      <c r="JC2155" s="1"/>
      <c r="JD2155" s="1"/>
      <c r="JE2155" s="1"/>
      <c r="JF2155" s="1"/>
      <c r="JG2155" s="1"/>
      <c r="JH2155" s="1"/>
      <c r="JI2155" s="1"/>
      <c r="JJ2155" s="1"/>
      <c r="JK2155" s="1"/>
      <c r="JL2155" s="1"/>
      <c r="JM2155" s="1"/>
      <c r="JN2155" s="1"/>
      <c r="JO2155" s="1"/>
      <c r="JP2155" s="1"/>
      <c r="JQ2155" s="1"/>
      <c r="JR2155" s="1"/>
      <c r="JS2155" s="1"/>
      <c r="JT2155" s="1"/>
      <c r="JU2155" s="1"/>
      <c r="JV2155" s="1"/>
      <c r="JW2155" s="1"/>
      <c r="JX2155" s="1"/>
      <c r="JY2155" s="3"/>
      <c r="JZ2155" s="1"/>
      <c r="KA2155" s="1"/>
      <c r="KB2155" s="1"/>
      <c r="KC2155" s="1"/>
      <c r="KD2155" s="1"/>
      <c r="KE2155" s="1"/>
    </row>
    <row r="2156" spans="1:291" x14ac:dyDescent="0.2">
      <c r="A2156" s="196"/>
      <c r="B2156" s="66"/>
      <c r="C2156" s="66"/>
      <c r="D2156" s="77"/>
      <c r="E2156" s="67"/>
      <c r="F2156" s="11"/>
      <c r="G2156" s="73"/>
      <c r="H2156" s="11"/>
      <c r="I2156" s="11"/>
      <c r="J2156" s="1"/>
      <c r="K2156" s="1"/>
      <c r="L2156" s="66"/>
      <c r="M2156" s="70"/>
      <c r="N2156" s="70"/>
      <c r="O2156" s="66"/>
      <c r="P2156" s="66"/>
      <c r="Q2156" s="74"/>
      <c r="R2156" s="75"/>
      <c r="S2156" s="66"/>
      <c r="T2156" s="10"/>
      <c r="U2156" s="74"/>
      <c r="V2156" s="74"/>
      <c r="W2156" s="70"/>
      <c r="X2156" s="66"/>
      <c r="Y2156" s="66"/>
      <c r="Z2156" s="67"/>
      <c r="AA2156" s="68"/>
      <c r="AB2156" s="11"/>
      <c r="AC2156" s="3"/>
      <c r="AD2156" s="1"/>
      <c r="AE2156" s="11"/>
      <c r="AF2156" s="5"/>
      <c r="AG2156" s="1"/>
      <c r="AH2156" s="1"/>
      <c r="AI2156" s="1"/>
      <c r="AJ2156" s="1"/>
      <c r="AK2156" s="10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5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5"/>
      <c r="HA2156" s="5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  <c r="HM2156" s="1"/>
      <c r="HN2156" s="1"/>
      <c r="HO2156" s="1"/>
      <c r="HP2156" s="1"/>
      <c r="HQ2156" s="1"/>
      <c r="HR2156" s="1"/>
      <c r="HS2156" s="1"/>
      <c r="HT2156" s="1"/>
      <c r="HU2156" s="1"/>
      <c r="HV2156" s="1"/>
      <c r="HW2156" s="1"/>
      <c r="HX2156" s="1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  <c r="IR2156" s="1"/>
      <c r="IS2156" s="1"/>
      <c r="IT2156" s="1"/>
      <c r="IU2156" s="1"/>
      <c r="IV2156" s="1"/>
      <c r="IW2156" s="1"/>
      <c r="IX2156" s="1"/>
      <c r="IY2156" s="1"/>
      <c r="IZ2156" s="1"/>
      <c r="JA2156" s="1"/>
      <c r="JB2156" s="1"/>
      <c r="JC2156" s="1"/>
      <c r="JD2156" s="1"/>
      <c r="JE2156" s="1"/>
      <c r="JF2156" s="1"/>
      <c r="JG2156" s="1"/>
      <c r="JH2156" s="1"/>
      <c r="JI2156" s="1"/>
      <c r="JJ2156" s="1"/>
      <c r="JK2156" s="1"/>
      <c r="JL2156" s="1"/>
      <c r="JM2156" s="1"/>
      <c r="JN2156" s="1"/>
      <c r="JO2156" s="1"/>
      <c r="JP2156" s="1"/>
      <c r="JQ2156" s="1"/>
      <c r="JR2156" s="1"/>
      <c r="JS2156" s="1"/>
      <c r="JT2156" s="1"/>
      <c r="JU2156" s="1"/>
      <c r="JV2156" s="1"/>
      <c r="JW2156" s="1"/>
      <c r="JX2156" s="1"/>
      <c r="JY2156" s="3"/>
      <c r="JZ2156" s="1"/>
      <c r="KA2156" s="1"/>
      <c r="KB2156" s="1"/>
      <c r="KC2156" s="1"/>
      <c r="KD2156" s="1"/>
      <c r="KE2156" s="1"/>
    </row>
    <row r="2157" spans="1:291" x14ac:dyDescent="0.2">
      <c r="A2157" s="196"/>
      <c r="B2157" s="66"/>
      <c r="C2157" s="66"/>
      <c r="D2157" s="77"/>
      <c r="E2157" s="67"/>
      <c r="F2157" s="11"/>
      <c r="G2157" s="73"/>
      <c r="H2157" s="11"/>
      <c r="I2157" s="11"/>
      <c r="J2157" s="1"/>
      <c r="K2157" s="1"/>
      <c r="L2157" s="66"/>
      <c r="M2157" s="70"/>
      <c r="N2157" s="70"/>
      <c r="O2157" s="66"/>
      <c r="P2157" s="66"/>
      <c r="Q2157" s="74"/>
      <c r="R2157" s="75"/>
      <c r="S2157" s="66"/>
      <c r="T2157" s="10"/>
      <c r="U2157" s="74"/>
      <c r="V2157" s="74"/>
      <c r="W2157" s="70"/>
      <c r="X2157" s="66"/>
      <c r="Y2157" s="66"/>
      <c r="Z2157" s="67"/>
      <c r="AA2157" s="68"/>
      <c r="AB2157" s="11"/>
      <c r="AC2157" s="3"/>
      <c r="AD2157" s="1"/>
      <c r="AE2157" s="11"/>
      <c r="AF2157" s="5"/>
      <c r="AG2157" s="1"/>
      <c r="AH2157" s="1"/>
      <c r="AI2157" s="1"/>
      <c r="AJ2157" s="1"/>
      <c r="AK2157" s="10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5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5"/>
      <c r="HA2157" s="5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  <c r="IU2157" s="1"/>
      <c r="IV2157" s="1"/>
      <c r="IW2157" s="1"/>
      <c r="IX2157" s="1"/>
      <c r="IY2157" s="1"/>
      <c r="IZ2157" s="1"/>
      <c r="JA2157" s="1"/>
      <c r="JB2157" s="1"/>
      <c r="JC2157" s="1"/>
      <c r="JD2157" s="1"/>
      <c r="JE2157" s="1"/>
      <c r="JF2157" s="1"/>
      <c r="JG2157" s="1"/>
      <c r="JH2157" s="1"/>
      <c r="JI2157" s="1"/>
      <c r="JJ2157" s="1"/>
      <c r="JK2157" s="1"/>
      <c r="JL2157" s="1"/>
      <c r="JM2157" s="1"/>
      <c r="JN2157" s="1"/>
      <c r="JO2157" s="1"/>
      <c r="JP2157" s="1"/>
      <c r="JQ2157" s="1"/>
      <c r="JR2157" s="1"/>
      <c r="JS2157" s="1"/>
      <c r="JT2157" s="1"/>
      <c r="JU2157" s="1"/>
      <c r="JV2157" s="1"/>
      <c r="JW2157" s="1"/>
      <c r="JX2157" s="1"/>
      <c r="JY2157" s="3"/>
      <c r="JZ2157" s="1"/>
      <c r="KA2157" s="1"/>
      <c r="KB2157" s="1"/>
      <c r="KC2157" s="1"/>
      <c r="KD2157" s="1"/>
      <c r="KE2157" s="1"/>
    </row>
    <row r="2158" spans="1:291" x14ac:dyDescent="0.2">
      <c r="A2158" s="196"/>
      <c r="B2158" s="66"/>
      <c r="C2158" s="66"/>
      <c r="D2158" s="77"/>
      <c r="E2158" s="67"/>
      <c r="F2158" s="11"/>
      <c r="G2158" s="73"/>
      <c r="H2158" s="11"/>
      <c r="I2158" s="11"/>
      <c r="J2158" s="1"/>
      <c r="K2158" s="1"/>
      <c r="L2158" s="66"/>
      <c r="M2158" s="70"/>
      <c r="N2158" s="70"/>
      <c r="O2158" s="66"/>
      <c r="P2158" s="66"/>
      <c r="Q2158" s="74"/>
      <c r="R2158" s="75"/>
      <c r="S2158" s="66"/>
      <c r="T2158" s="10"/>
      <c r="U2158" s="74"/>
      <c r="V2158" s="74"/>
      <c r="W2158" s="70"/>
      <c r="X2158" s="66"/>
      <c r="Y2158" s="66"/>
      <c r="Z2158" s="67"/>
      <c r="AA2158" s="68"/>
      <c r="AB2158" s="11"/>
      <c r="AC2158" s="3"/>
      <c r="AD2158" s="1"/>
      <c r="AE2158" s="11"/>
      <c r="AF2158" s="5"/>
      <c r="AG2158" s="1"/>
      <c r="AH2158" s="1"/>
      <c r="AI2158" s="1"/>
      <c r="AJ2158" s="1"/>
      <c r="AK2158" s="10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5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5"/>
      <c r="HA2158" s="5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  <c r="HM2158" s="1"/>
      <c r="HN2158" s="1"/>
      <c r="HO2158" s="1"/>
      <c r="HP2158" s="1"/>
      <c r="HQ2158" s="1"/>
      <c r="HR2158" s="1"/>
      <c r="HS2158" s="1"/>
      <c r="HT2158" s="1"/>
      <c r="HU2158" s="1"/>
      <c r="HV2158" s="1"/>
      <c r="HW2158" s="1"/>
      <c r="HX2158" s="1"/>
      <c r="HY2158" s="1"/>
      <c r="HZ2158" s="1"/>
      <c r="IA2158" s="1"/>
      <c r="IB2158" s="1"/>
      <c r="IC2158" s="1"/>
      <c r="ID2158" s="1"/>
      <c r="IE2158" s="1"/>
      <c r="IF2158" s="1"/>
      <c r="IG2158" s="1"/>
      <c r="IH2158" s="1"/>
      <c r="II2158" s="1"/>
      <c r="IJ2158" s="1"/>
      <c r="IK2158" s="1"/>
      <c r="IL2158" s="1"/>
      <c r="IM2158" s="1"/>
      <c r="IN2158" s="1"/>
      <c r="IO2158" s="1"/>
      <c r="IP2158" s="1"/>
      <c r="IQ2158" s="1"/>
      <c r="IR2158" s="1"/>
      <c r="IS2158" s="1"/>
      <c r="IT2158" s="1"/>
      <c r="IU2158" s="1"/>
      <c r="IV2158" s="1"/>
      <c r="IW2158" s="1"/>
      <c r="IX2158" s="1"/>
      <c r="IY2158" s="1"/>
      <c r="IZ2158" s="1"/>
      <c r="JA2158" s="1"/>
      <c r="JB2158" s="1"/>
      <c r="JC2158" s="1"/>
      <c r="JD2158" s="1"/>
      <c r="JE2158" s="1"/>
      <c r="JF2158" s="1"/>
      <c r="JG2158" s="1"/>
      <c r="JH2158" s="1"/>
      <c r="JI2158" s="1"/>
      <c r="JJ2158" s="1"/>
      <c r="JK2158" s="1"/>
      <c r="JL2158" s="1"/>
      <c r="JM2158" s="1"/>
      <c r="JN2158" s="1"/>
      <c r="JO2158" s="1"/>
      <c r="JP2158" s="1"/>
      <c r="JQ2158" s="1"/>
      <c r="JR2158" s="1"/>
      <c r="JS2158" s="1"/>
      <c r="JT2158" s="1"/>
      <c r="JU2158" s="1"/>
      <c r="JV2158" s="1"/>
      <c r="JW2158" s="1"/>
      <c r="JX2158" s="1"/>
      <c r="JY2158" s="3"/>
      <c r="JZ2158" s="1"/>
      <c r="KA2158" s="1"/>
      <c r="KB2158" s="1"/>
      <c r="KC2158" s="1"/>
      <c r="KD2158" s="1"/>
      <c r="KE2158" s="1"/>
    </row>
    <row r="2159" spans="1:291" x14ac:dyDescent="0.2">
      <c r="A2159" s="196"/>
      <c r="B2159" s="66"/>
      <c r="C2159" s="66"/>
      <c r="D2159" s="77"/>
      <c r="E2159" s="67"/>
      <c r="F2159" s="11"/>
      <c r="G2159" s="73"/>
      <c r="H2159" s="11"/>
      <c r="I2159" s="11"/>
      <c r="J2159" s="1"/>
      <c r="K2159" s="1"/>
      <c r="L2159" s="66"/>
      <c r="M2159" s="70"/>
      <c r="N2159" s="70"/>
      <c r="O2159" s="66"/>
      <c r="P2159" s="66"/>
      <c r="Q2159" s="74"/>
      <c r="R2159" s="75"/>
      <c r="S2159" s="66"/>
      <c r="T2159" s="10"/>
      <c r="U2159" s="74"/>
      <c r="V2159" s="74"/>
      <c r="W2159" s="70"/>
      <c r="X2159" s="66"/>
      <c r="Y2159" s="66"/>
      <c r="Z2159" s="67"/>
      <c r="AA2159" s="68"/>
      <c r="AB2159" s="11"/>
      <c r="AC2159" s="3"/>
      <c r="AD2159" s="1"/>
      <c r="AE2159" s="11"/>
      <c r="AF2159" s="5"/>
      <c r="AG2159" s="1"/>
      <c r="AH2159" s="1"/>
      <c r="AI2159" s="1"/>
      <c r="AJ2159" s="1"/>
      <c r="AK2159" s="10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5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5"/>
      <c r="HA2159" s="5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  <c r="IE2159" s="1"/>
      <c r="IF2159" s="1"/>
      <c r="IG2159" s="1"/>
      <c r="IH2159" s="1"/>
      <c r="II2159" s="1"/>
      <c r="IJ2159" s="1"/>
      <c r="IK2159" s="1"/>
      <c r="IL2159" s="1"/>
      <c r="IM2159" s="1"/>
      <c r="IN2159" s="1"/>
      <c r="IO2159" s="1"/>
      <c r="IP2159" s="1"/>
      <c r="IQ2159" s="1"/>
      <c r="IR2159" s="1"/>
      <c r="IS2159" s="1"/>
      <c r="IT2159" s="1"/>
      <c r="IU2159" s="1"/>
      <c r="IV2159" s="1"/>
      <c r="IW2159" s="1"/>
      <c r="IX2159" s="1"/>
      <c r="IY2159" s="1"/>
      <c r="IZ2159" s="1"/>
      <c r="JA2159" s="1"/>
      <c r="JB2159" s="1"/>
      <c r="JC2159" s="1"/>
      <c r="JD2159" s="1"/>
      <c r="JE2159" s="1"/>
      <c r="JF2159" s="1"/>
      <c r="JG2159" s="1"/>
      <c r="JH2159" s="1"/>
      <c r="JI2159" s="1"/>
      <c r="JJ2159" s="1"/>
      <c r="JK2159" s="1"/>
      <c r="JL2159" s="1"/>
      <c r="JM2159" s="1"/>
      <c r="JN2159" s="1"/>
      <c r="JO2159" s="1"/>
      <c r="JP2159" s="1"/>
      <c r="JQ2159" s="1"/>
      <c r="JR2159" s="1"/>
      <c r="JS2159" s="1"/>
      <c r="JT2159" s="1"/>
      <c r="JU2159" s="1"/>
      <c r="JV2159" s="1"/>
      <c r="JW2159" s="1"/>
      <c r="JX2159" s="1"/>
      <c r="JY2159" s="3"/>
      <c r="JZ2159" s="1"/>
      <c r="KA2159" s="1"/>
      <c r="KB2159" s="1"/>
      <c r="KC2159" s="1"/>
      <c r="KD2159" s="1"/>
      <c r="KE2159" s="1"/>
    </row>
    <row r="2160" spans="1:291" x14ac:dyDescent="0.2">
      <c r="A2160" s="196"/>
      <c r="B2160" s="66"/>
      <c r="C2160" s="66"/>
      <c r="D2160" s="77"/>
      <c r="E2160" s="67"/>
      <c r="F2160" s="11"/>
      <c r="G2160" s="73"/>
      <c r="H2160" s="11"/>
      <c r="I2160" s="11"/>
      <c r="J2160" s="1"/>
      <c r="K2160" s="1"/>
      <c r="L2160" s="66"/>
      <c r="M2160" s="70"/>
      <c r="N2160" s="70"/>
      <c r="O2160" s="66"/>
      <c r="P2160" s="66"/>
      <c r="Q2160" s="74"/>
      <c r="R2160" s="75"/>
      <c r="S2160" s="66"/>
      <c r="T2160" s="10"/>
      <c r="U2160" s="74"/>
      <c r="V2160" s="74"/>
      <c r="W2160" s="70"/>
      <c r="X2160" s="66"/>
      <c r="Y2160" s="66"/>
      <c r="Z2160" s="67"/>
      <c r="AA2160" s="68"/>
      <c r="AB2160" s="11"/>
      <c r="AC2160" s="3"/>
      <c r="AD2160" s="1"/>
      <c r="AE2160" s="11"/>
      <c r="AF2160" s="5"/>
      <c r="AG2160" s="1"/>
      <c r="AH2160" s="1"/>
      <c r="AI2160" s="1"/>
      <c r="AJ2160" s="1"/>
      <c r="AK2160" s="10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5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5"/>
      <c r="HA2160" s="5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  <c r="IE2160" s="1"/>
      <c r="IF2160" s="1"/>
      <c r="IG2160" s="1"/>
      <c r="IH2160" s="1"/>
      <c r="II2160" s="1"/>
      <c r="IJ2160" s="1"/>
      <c r="IK2160" s="1"/>
      <c r="IL2160" s="1"/>
      <c r="IM2160" s="1"/>
      <c r="IN2160" s="1"/>
      <c r="IO2160" s="1"/>
      <c r="IP2160" s="1"/>
      <c r="IQ2160" s="1"/>
      <c r="IR2160" s="1"/>
      <c r="IS2160" s="1"/>
      <c r="IT2160" s="1"/>
      <c r="IU2160" s="1"/>
      <c r="IV2160" s="1"/>
      <c r="IW2160" s="1"/>
      <c r="IX2160" s="1"/>
      <c r="IY2160" s="1"/>
      <c r="IZ2160" s="1"/>
      <c r="JA2160" s="1"/>
      <c r="JB2160" s="1"/>
      <c r="JC2160" s="1"/>
      <c r="JD2160" s="1"/>
      <c r="JE2160" s="1"/>
      <c r="JF2160" s="1"/>
      <c r="JG2160" s="1"/>
      <c r="JH2160" s="1"/>
      <c r="JI2160" s="1"/>
      <c r="JJ2160" s="1"/>
      <c r="JK2160" s="1"/>
      <c r="JL2160" s="1"/>
      <c r="JM2160" s="1"/>
      <c r="JN2160" s="1"/>
      <c r="JO2160" s="1"/>
      <c r="JP2160" s="1"/>
      <c r="JQ2160" s="1"/>
      <c r="JR2160" s="1"/>
      <c r="JS2160" s="1"/>
      <c r="JT2160" s="1"/>
      <c r="JU2160" s="1"/>
      <c r="JV2160" s="1"/>
      <c r="JW2160" s="1"/>
      <c r="JX2160" s="1"/>
      <c r="JY2160" s="3"/>
      <c r="JZ2160" s="1"/>
      <c r="KA2160" s="1"/>
      <c r="KB2160" s="1"/>
      <c r="KC2160" s="1"/>
      <c r="KD2160" s="1"/>
      <c r="KE2160" s="1"/>
    </row>
    <row r="2161" spans="1:291" x14ac:dyDescent="0.2">
      <c r="A2161" s="196"/>
      <c r="B2161" s="66"/>
      <c r="C2161" s="66"/>
      <c r="D2161" s="77"/>
      <c r="E2161" s="67"/>
      <c r="F2161" s="11"/>
      <c r="G2161" s="73"/>
      <c r="H2161" s="11"/>
      <c r="I2161" s="11"/>
      <c r="J2161" s="1"/>
      <c r="K2161" s="1"/>
      <c r="L2161" s="66"/>
      <c r="M2161" s="70"/>
      <c r="N2161" s="70"/>
      <c r="O2161" s="66"/>
      <c r="P2161" s="66"/>
      <c r="Q2161" s="74"/>
      <c r="R2161" s="75"/>
      <c r="S2161" s="66"/>
      <c r="T2161" s="10"/>
      <c r="U2161" s="74"/>
      <c r="V2161" s="74"/>
      <c r="W2161" s="70"/>
      <c r="X2161" s="66"/>
      <c r="Y2161" s="66"/>
      <c r="Z2161" s="67"/>
      <c r="AA2161" s="68"/>
      <c r="AB2161" s="11"/>
      <c r="AC2161" s="3"/>
      <c r="AD2161" s="1"/>
      <c r="AE2161" s="11"/>
      <c r="AF2161" s="5"/>
      <c r="AG2161" s="1"/>
      <c r="AH2161" s="1"/>
      <c r="AI2161" s="1"/>
      <c r="AJ2161" s="1"/>
      <c r="AK2161" s="10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5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5"/>
      <c r="HA2161" s="5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  <c r="IC2161" s="1"/>
      <c r="ID2161" s="1"/>
      <c r="IE2161" s="1"/>
      <c r="IF2161" s="1"/>
      <c r="IG2161" s="1"/>
      <c r="IH2161" s="1"/>
      <c r="II2161" s="1"/>
      <c r="IJ2161" s="1"/>
      <c r="IK2161" s="1"/>
      <c r="IL2161" s="1"/>
      <c r="IM2161" s="1"/>
      <c r="IN2161" s="1"/>
      <c r="IO2161" s="1"/>
      <c r="IP2161" s="1"/>
      <c r="IQ2161" s="1"/>
      <c r="IR2161" s="1"/>
      <c r="IS2161" s="1"/>
      <c r="IT2161" s="1"/>
      <c r="IU2161" s="1"/>
      <c r="IV2161" s="1"/>
      <c r="IW2161" s="1"/>
      <c r="IX2161" s="1"/>
      <c r="IY2161" s="1"/>
      <c r="IZ2161" s="1"/>
      <c r="JA2161" s="1"/>
      <c r="JB2161" s="1"/>
      <c r="JC2161" s="1"/>
      <c r="JD2161" s="1"/>
      <c r="JE2161" s="1"/>
      <c r="JF2161" s="1"/>
      <c r="JG2161" s="1"/>
      <c r="JH2161" s="1"/>
      <c r="JI2161" s="1"/>
      <c r="JJ2161" s="1"/>
      <c r="JK2161" s="1"/>
      <c r="JL2161" s="1"/>
      <c r="JM2161" s="1"/>
      <c r="JN2161" s="1"/>
      <c r="JO2161" s="1"/>
      <c r="JP2161" s="1"/>
      <c r="JQ2161" s="1"/>
      <c r="JR2161" s="1"/>
      <c r="JS2161" s="1"/>
      <c r="JT2161" s="1"/>
      <c r="JU2161" s="1"/>
      <c r="JV2161" s="1"/>
      <c r="JW2161" s="1"/>
      <c r="JX2161" s="1"/>
      <c r="JY2161" s="3"/>
      <c r="JZ2161" s="1"/>
      <c r="KA2161" s="1"/>
      <c r="KB2161" s="1"/>
      <c r="KC2161" s="1"/>
      <c r="KD2161" s="1"/>
      <c r="KE2161" s="1"/>
    </row>
    <row r="2162" spans="1:291" x14ac:dyDescent="0.2">
      <c r="A2162" s="196"/>
      <c r="B2162" s="66"/>
      <c r="C2162" s="66"/>
      <c r="D2162" s="77"/>
      <c r="E2162" s="67"/>
      <c r="F2162" s="11"/>
      <c r="G2162" s="73"/>
      <c r="H2162" s="11"/>
      <c r="I2162" s="11"/>
      <c r="J2162" s="1"/>
      <c r="K2162" s="1"/>
      <c r="L2162" s="66"/>
      <c r="M2162" s="70"/>
      <c r="N2162" s="70"/>
      <c r="O2162" s="66"/>
      <c r="P2162" s="66"/>
      <c r="Q2162" s="74"/>
      <c r="R2162" s="75"/>
      <c r="S2162" s="66"/>
      <c r="T2162" s="10"/>
      <c r="U2162" s="74"/>
      <c r="V2162" s="74"/>
      <c r="W2162" s="70"/>
      <c r="X2162" s="66"/>
      <c r="Y2162" s="66"/>
      <c r="Z2162" s="67"/>
      <c r="AA2162" s="68"/>
      <c r="AB2162" s="11"/>
      <c r="AC2162" s="3"/>
      <c r="AD2162" s="1"/>
      <c r="AE2162" s="11"/>
      <c r="AF2162" s="5"/>
      <c r="AG2162" s="1"/>
      <c r="AH2162" s="1"/>
      <c r="AI2162" s="1"/>
      <c r="AJ2162" s="1"/>
      <c r="AK2162" s="10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5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5"/>
      <c r="HA2162" s="5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  <c r="HM2162" s="1"/>
      <c r="HN2162" s="1"/>
      <c r="HO2162" s="1"/>
      <c r="HP2162" s="1"/>
      <c r="HQ2162" s="1"/>
      <c r="HR2162" s="1"/>
      <c r="HS2162" s="1"/>
      <c r="HT2162" s="1"/>
      <c r="HU2162" s="1"/>
      <c r="HV2162" s="1"/>
      <c r="HW2162" s="1"/>
      <c r="HX2162" s="1"/>
      <c r="HY2162" s="1"/>
      <c r="HZ2162" s="1"/>
      <c r="IA2162" s="1"/>
      <c r="IB2162" s="1"/>
      <c r="IC2162" s="1"/>
      <c r="ID2162" s="1"/>
      <c r="IE2162" s="1"/>
      <c r="IF2162" s="1"/>
      <c r="IG2162" s="1"/>
      <c r="IH2162" s="1"/>
      <c r="II2162" s="1"/>
      <c r="IJ2162" s="1"/>
      <c r="IK2162" s="1"/>
      <c r="IL2162" s="1"/>
      <c r="IM2162" s="1"/>
      <c r="IN2162" s="1"/>
      <c r="IO2162" s="1"/>
      <c r="IP2162" s="1"/>
      <c r="IQ2162" s="1"/>
      <c r="IR2162" s="1"/>
      <c r="IS2162" s="1"/>
      <c r="IT2162" s="1"/>
      <c r="IU2162" s="1"/>
      <c r="IV2162" s="1"/>
      <c r="IW2162" s="1"/>
      <c r="IX2162" s="1"/>
      <c r="IY2162" s="1"/>
      <c r="IZ2162" s="1"/>
      <c r="JA2162" s="1"/>
      <c r="JB2162" s="1"/>
      <c r="JC2162" s="1"/>
      <c r="JD2162" s="1"/>
      <c r="JE2162" s="1"/>
      <c r="JF2162" s="1"/>
      <c r="JG2162" s="1"/>
      <c r="JH2162" s="1"/>
      <c r="JI2162" s="1"/>
      <c r="JJ2162" s="1"/>
      <c r="JK2162" s="1"/>
      <c r="JL2162" s="1"/>
      <c r="JM2162" s="1"/>
      <c r="JN2162" s="1"/>
      <c r="JO2162" s="1"/>
      <c r="JP2162" s="1"/>
      <c r="JQ2162" s="1"/>
      <c r="JR2162" s="1"/>
      <c r="JS2162" s="1"/>
      <c r="JT2162" s="1"/>
      <c r="JU2162" s="1"/>
      <c r="JV2162" s="1"/>
      <c r="JW2162" s="1"/>
      <c r="JX2162" s="1"/>
      <c r="JY2162" s="3"/>
      <c r="JZ2162" s="1"/>
      <c r="KA2162" s="1"/>
      <c r="KB2162" s="1"/>
      <c r="KC2162" s="1"/>
      <c r="KD2162" s="1"/>
      <c r="KE2162" s="1"/>
    </row>
    <row r="2163" spans="1:291" x14ac:dyDescent="0.2">
      <c r="A2163" s="196"/>
      <c r="B2163" s="66"/>
      <c r="C2163" s="66"/>
      <c r="D2163" s="77"/>
      <c r="E2163" s="67"/>
      <c r="F2163" s="11"/>
      <c r="G2163" s="73"/>
      <c r="H2163" s="11"/>
      <c r="I2163" s="11"/>
      <c r="J2163" s="1"/>
      <c r="K2163" s="1"/>
      <c r="L2163" s="66"/>
      <c r="M2163" s="70"/>
      <c r="N2163" s="70"/>
      <c r="O2163" s="66"/>
      <c r="P2163" s="66"/>
      <c r="Q2163" s="74"/>
      <c r="R2163" s="75"/>
      <c r="S2163" s="66"/>
      <c r="T2163" s="10"/>
      <c r="U2163" s="74"/>
      <c r="V2163" s="74"/>
      <c r="W2163" s="70"/>
      <c r="X2163" s="66"/>
      <c r="Y2163" s="66"/>
      <c r="Z2163" s="67"/>
      <c r="AA2163" s="68"/>
      <c r="AB2163" s="11"/>
      <c r="AC2163" s="3"/>
      <c r="AD2163" s="1"/>
      <c r="AE2163" s="11"/>
      <c r="AF2163" s="5"/>
      <c r="AG2163" s="1"/>
      <c r="AH2163" s="1"/>
      <c r="AI2163" s="1"/>
      <c r="AJ2163" s="1"/>
      <c r="AK2163" s="10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5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5"/>
      <c r="HA2163" s="5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  <c r="HM2163" s="1"/>
      <c r="HN2163" s="1"/>
      <c r="HO2163" s="1"/>
      <c r="HP2163" s="1"/>
      <c r="HQ2163" s="1"/>
      <c r="HR2163" s="1"/>
      <c r="HS2163" s="1"/>
      <c r="HT2163" s="1"/>
      <c r="HU2163" s="1"/>
      <c r="HV2163" s="1"/>
      <c r="HW2163" s="1"/>
      <c r="HX2163" s="1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  <c r="IR2163" s="1"/>
      <c r="IS2163" s="1"/>
      <c r="IT2163" s="1"/>
      <c r="IU2163" s="1"/>
      <c r="IV2163" s="1"/>
      <c r="IW2163" s="1"/>
      <c r="IX2163" s="1"/>
      <c r="IY2163" s="1"/>
      <c r="IZ2163" s="1"/>
      <c r="JA2163" s="1"/>
      <c r="JB2163" s="1"/>
      <c r="JC2163" s="1"/>
      <c r="JD2163" s="1"/>
      <c r="JE2163" s="1"/>
      <c r="JF2163" s="1"/>
      <c r="JG2163" s="1"/>
      <c r="JH2163" s="1"/>
      <c r="JI2163" s="1"/>
      <c r="JJ2163" s="1"/>
      <c r="JK2163" s="1"/>
      <c r="JL2163" s="1"/>
      <c r="JM2163" s="1"/>
      <c r="JN2163" s="1"/>
      <c r="JO2163" s="1"/>
      <c r="JP2163" s="1"/>
      <c r="JQ2163" s="1"/>
      <c r="JR2163" s="1"/>
      <c r="JS2163" s="1"/>
      <c r="JT2163" s="1"/>
      <c r="JU2163" s="1"/>
      <c r="JV2163" s="1"/>
      <c r="JW2163" s="1"/>
      <c r="JX2163" s="1"/>
      <c r="JY2163" s="3"/>
      <c r="JZ2163" s="1"/>
      <c r="KA2163" s="1"/>
      <c r="KB2163" s="1"/>
      <c r="KC2163" s="1"/>
      <c r="KD2163" s="1"/>
      <c r="KE2163" s="1"/>
    </row>
    <row r="2164" spans="1:291" x14ac:dyDescent="0.2">
      <c r="A2164" s="196"/>
      <c r="B2164" s="66"/>
      <c r="C2164" s="66"/>
      <c r="D2164" s="77"/>
      <c r="E2164" s="67"/>
      <c r="F2164" s="11"/>
      <c r="G2164" s="73"/>
      <c r="H2164" s="11"/>
      <c r="I2164" s="11"/>
      <c r="J2164" s="1"/>
      <c r="K2164" s="1"/>
      <c r="L2164" s="66"/>
      <c r="M2164" s="70"/>
      <c r="N2164" s="70"/>
      <c r="O2164" s="66"/>
      <c r="P2164" s="66"/>
      <c r="Q2164" s="74"/>
      <c r="R2164" s="75"/>
      <c r="S2164" s="66"/>
      <c r="T2164" s="10"/>
      <c r="U2164" s="74"/>
      <c r="V2164" s="74"/>
      <c r="W2164" s="70"/>
      <c r="X2164" s="66"/>
      <c r="Y2164" s="66"/>
      <c r="Z2164" s="67"/>
      <c r="AA2164" s="68"/>
      <c r="AB2164" s="11"/>
      <c r="AC2164" s="3"/>
      <c r="AD2164" s="1"/>
      <c r="AE2164" s="11"/>
      <c r="AF2164" s="5"/>
      <c r="AG2164" s="1"/>
      <c r="AH2164" s="1"/>
      <c r="AI2164" s="1"/>
      <c r="AJ2164" s="1"/>
      <c r="AK2164" s="10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5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5"/>
      <c r="HA2164" s="5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  <c r="IT2164" s="1"/>
      <c r="IU2164" s="1"/>
      <c r="IV2164" s="1"/>
      <c r="IW2164" s="1"/>
      <c r="IX2164" s="1"/>
      <c r="IY2164" s="1"/>
      <c r="IZ2164" s="1"/>
      <c r="JA2164" s="1"/>
      <c r="JB2164" s="1"/>
      <c r="JC2164" s="1"/>
      <c r="JD2164" s="1"/>
      <c r="JE2164" s="1"/>
      <c r="JF2164" s="1"/>
      <c r="JG2164" s="1"/>
      <c r="JH2164" s="1"/>
      <c r="JI2164" s="1"/>
      <c r="JJ2164" s="1"/>
      <c r="JK2164" s="1"/>
      <c r="JL2164" s="1"/>
      <c r="JM2164" s="1"/>
      <c r="JN2164" s="1"/>
      <c r="JO2164" s="1"/>
      <c r="JP2164" s="1"/>
      <c r="JQ2164" s="1"/>
      <c r="JR2164" s="1"/>
      <c r="JS2164" s="1"/>
      <c r="JT2164" s="1"/>
      <c r="JU2164" s="1"/>
      <c r="JV2164" s="1"/>
      <c r="JW2164" s="1"/>
      <c r="JX2164" s="1"/>
      <c r="JY2164" s="3"/>
      <c r="JZ2164" s="1"/>
      <c r="KA2164" s="1"/>
      <c r="KB2164" s="1"/>
      <c r="KC2164" s="1"/>
      <c r="KD2164" s="1"/>
      <c r="KE2164" s="1"/>
    </row>
    <row r="2165" spans="1:291" x14ac:dyDescent="0.2">
      <c r="A2165" s="196"/>
      <c r="B2165" s="66"/>
      <c r="C2165" s="66"/>
      <c r="D2165" s="77"/>
      <c r="E2165" s="67"/>
      <c r="F2165" s="11"/>
      <c r="G2165" s="73"/>
      <c r="H2165" s="11"/>
      <c r="I2165" s="11"/>
      <c r="J2165" s="1"/>
      <c r="K2165" s="1"/>
      <c r="L2165" s="66"/>
      <c r="M2165" s="70"/>
      <c r="N2165" s="70"/>
      <c r="O2165" s="66"/>
      <c r="P2165" s="66"/>
      <c r="Q2165" s="74"/>
      <c r="R2165" s="75"/>
      <c r="S2165" s="66"/>
      <c r="T2165" s="10"/>
      <c r="U2165" s="74"/>
      <c r="V2165" s="74"/>
      <c r="W2165" s="70"/>
      <c r="X2165" s="66"/>
      <c r="Y2165" s="66"/>
      <c r="Z2165" s="67"/>
      <c r="AA2165" s="68"/>
      <c r="AB2165" s="11"/>
      <c r="AC2165" s="3"/>
      <c r="AD2165" s="1"/>
      <c r="AE2165" s="11"/>
      <c r="AF2165" s="5"/>
      <c r="AG2165" s="1"/>
      <c r="AH2165" s="1"/>
      <c r="AI2165" s="1"/>
      <c r="AJ2165" s="1"/>
      <c r="AK2165" s="10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5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5"/>
      <c r="HA2165" s="5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  <c r="IT2165" s="1"/>
      <c r="IU2165" s="1"/>
      <c r="IV2165" s="1"/>
      <c r="IW2165" s="1"/>
      <c r="IX2165" s="1"/>
      <c r="IY2165" s="1"/>
      <c r="IZ2165" s="1"/>
      <c r="JA2165" s="1"/>
      <c r="JB2165" s="1"/>
      <c r="JC2165" s="1"/>
      <c r="JD2165" s="1"/>
      <c r="JE2165" s="1"/>
      <c r="JF2165" s="1"/>
      <c r="JG2165" s="1"/>
      <c r="JH2165" s="1"/>
      <c r="JI2165" s="1"/>
      <c r="JJ2165" s="1"/>
      <c r="JK2165" s="1"/>
      <c r="JL2165" s="1"/>
      <c r="JM2165" s="1"/>
      <c r="JN2165" s="1"/>
      <c r="JO2165" s="1"/>
      <c r="JP2165" s="1"/>
      <c r="JQ2165" s="1"/>
      <c r="JR2165" s="1"/>
      <c r="JS2165" s="1"/>
      <c r="JT2165" s="1"/>
      <c r="JU2165" s="1"/>
      <c r="JV2165" s="1"/>
      <c r="JW2165" s="1"/>
      <c r="JX2165" s="1"/>
      <c r="JY2165" s="3"/>
      <c r="JZ2165" s="1"/>
      <c r="KA2165" s="1"/>
      <c r="KB2165" s="1"/>
      <c r="KC2165" s="1"/>
      <c r="KD2165" s="1"/>
      <c r="KE2165" s="1"/>
    </row>
    <row r="2166" spans="1:291" x14ac:dyDescent="0.2">
      <c r="A2166" s="196"/>
      <c r="B2166" s="66"/>
      <c r="C2166" s="66"/>
      <c r="D2166" s="77"/>
      <c r="E2166" s="67"/>
      <c r="F2166" s="11"/>
      <c r="G2166" s="73"/>
      <c r="H2166" s="11"/>
      <c r="I2166" s="11"/>
      <c r="J2166" s="1"/>
      <c r="K2166" s="1"/>
      <c r="L2166" s="66"/>
      <c r="M2166" s="70"/>
      <c r="N2166" s="70"/>
      <c r="O2166" s="66"/>
      <c r="P2166" s="66"/>
      <c r="Q2166" s="74"/>
      <c r="R2166" s="75"/>
      <c r="S2166" s="66"/>
      <c r="T2166" s="10"/>
      <c r="U2166" s="74"/>
      <c r="V2166" s="74"/>
      <c r="W2166" s="70"/>
      <c r="X2166" s="66"/>
      <c r="Y2166" s="66"/>
      <c r="Z2166" s="67"/>
      <c r="AA2166" s="68"/>
      <c r="AB2166" s="11"/>
      <c r="AC2166" s="3"/>
      <c r="AD2166" s="1"/>
      <c r="AE2166" s="11"/>
      <c r="AF2166" s="5"/>
      <c r="AG2166" s="1"/>
      <c r="AH2166" s="1"/>
      <c r="AI2166" s="1"/>
      <c r="AJ2166" s="1"/>
      <c r="AK2166" s="10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5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5"/>
      <c r="HA2166" s="5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  <c r="IT2166" s="1"/>
      <c r="IU2166" s="1"/>
      <c r="IV2166" s="1"/>
      <c r="IW2166" s="1"/>
      <c r="IX2166" s="1"/>
      <c r="IY2166" s="1"/>
      <c r="IZ2166" s="1"/>
      <c r="JA2166" s="1"/>
      <c r="JB2166" s="1"/>
      <c r="JC2166" s="1"/>
      <c r="JD2166" s="1"/>
      <c r="JE2166" s="1"/>
      <c r="JF2166" s="1"/>
      <c r="JG2166" s="1"/>
      <c r="JH2166" s="1"/>
      <c r="JI2166" s="1"/>
      <c r="JJ2166" s="1"/>
      <c r="JK2166" s="1"/>
      <c r="JL2166" s="1"/>
      <c r="JM2166" s="1"/>
      <c r="JN2166" s="1"/>
      <c r="JO2166" s="1"/>
      <c r="JP2166" s="1"/>
      <c r="JQ2166" s="1"/>
      <c r="JR2166" s="1"/>
      <c r="JS2166" s="1"/>
      <c r="JT2166" s="1"/>
      <c r="JU2166" s="1"/>
      <c r="JV2166" s="1"/>
      <c r="JW2166" s="1"/>
      <c r="JX2166" s="1"/>
      <c r="JY2166" s="3"/>
      <c r="JZ2166" s="1"/>
      <c r="KA2166" s="1"/>
      <c r="KB2166" s="1"/>
      <c r="KC2166" s="1"/>
      <c r="KD2166" s="1"/>
      <c r="KE2166" s="1"/>
    </row>
    <row r="2167" spans="1:291" x14ac:dyDescent="0.2">
      <c r="A2167" s="196"/>
      <c r="B2167" s="66"/>
      <c r="C2167" s="66"/>
      <c r="D2167" s="77"/>
      <c r="E2167" s="67"/>
      <c r="F2167" s="11"/>
      <c r="G2167" s="73"/>
      <c r="H2167" s="11"/>
      <c r="I2167" s="11"/>
      <c r="J2167" s="1"/>
      <c r="K2167" s="1"/>
      <c r="L2167" s="66"/>
      <c r="M2167" s="70"/>
      <c r="N2167" s="70"/>
      <c r="O2167" s="66"/>
      <c r="P2167" s="66"/>
      <c r="Q2167" s="74"/>
      <c r="R2167" s="75"/>
      <c r="S2167" s="66"/>
      <c r="T2167" s="10"/>
      <c r="U2167" s="74"/>
      <c r="V2167" s="74"/>
      <c r="W2167" s="70"/>
      <c r="X2167" s="66"/>
      <c r="Y2167" s="66"/>
      <c r="Z2167" s="67"/>
      <c r="AA2167" s="68"/>
      <c r="AB2167" s="11"/>
      <c r="AC2167" s="3"/>
      <c r="AD2167" s="1"/>
      <c r="AE2167" s="11"/>
      <c r="AF2167" s="5"/>
      <c r="AG2167" s="1"/>
      <c r="AH2167" s="1"/>
      <c r="AI2167" s="1"/>
      <c r="AJ2167" s="1"/>
      <c r="AK2167" s="10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5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5"/>
      <c r="HA2167" s="5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  <c r="IU2167" s="1"/>
      <c r="IV2167" s="1"/>
      <c r="IW2167" s="1"/>
      <c r="IX2167" s="1"/>
      <c r="IY2167" s="1"/>
      <c r="IZ2167" s="1"/>
      <c r="JA2167" s="1"/>
      <c r="JB2167" s="1"/>
      <c r="JC2167" s="1"/>
      <c r="JD2167" s="1"/>
      <c r="JE2167" s="1"/>
      <c r="JF2167" s="1"/>
      <c r="JG2167" s="1"/>
      <c r="JH2167" s="1"/>
      <c r="JI2167" s="1"/>
      <c r="JJ2167" s="1"/>
      <c r="JK2167" s="1"/>
      <c r="JL2167" s="1"/>
      <c r="JM2167" s="1"/>
      <c r="JN2167" s="1"/>
      <c r="JO2167" s="1"/>
      <c r="JP2167" s="1"/>
      <c r="JQ2167" s="1"/>
      <c r="JR2167" s="1"/>
      <c r="JS2167" s="1"/>
      <c r="JT2167" s="1"/>
      <c r="JU2167" s="1"/>
      <c r="JV2167" s="1"/>
      <c r="JW2167" s="1"/>
      <c r="JX2167" s="1"/>
      <c r="JY2167" s="3"/>
      <c r="JZ2167" s="1"/>
      <c r="KA2167" s="1"/>
      <c r="KB2167" s="1"/>
      <c r="KC2167" s="1"/>
      <c r="KD2167" s="1"/>
      <c r="KE2167" s="1"/>
    </row>
    <row r="2168" spans="1:291" x14ac:dyDescent="0.2">
      <c r="A2168" s="196"/>
      <c r="B2168" s="66"/>
      <c r="C2168" s="66"/>
      <c r="D2168" s="77"/>
      <c r="E2168" s="67"/>
      <c r="F2168" s="11"/>
      <c r="G2168" s="73"/>
      <c r="H2168" s="11"/>
      <c r="I2168" s="11"/>
      <c r="J2168" s="1"/>
      <c r="K2168" s="1"/>
      <c r="L2168" s="66"/>
      <c r="M2168" s="70"/>
      <c r="N2168" s="70"/>
      <c r="O2168" s="66"/>
      <c r="P2168" s="66"/>
      <c r="Q2168" s="74"/>
      <c r="R2168" s="75"/>
      <c r="S2168" s="66"/>
      <c r="T2168" s="10"/>
      <c r="U2168" s="74"/>
      <c r="V2168" s="74"/>
      <c r="W2168" s="70"/>
      <c r="X2168" s="66"/>
      <c r="Y2168" s="66"/>
      <c r="Z2168" s="67"/>
      <c r="AA2168" s="68"/>
      <c r="AB2168" s="11"/>
      <c r="AC2168" s="3"/>
      <c r="AD2168" s="1"/>
      <c r="AE2168" s="11"/>
      <c r="AF2168" s="5"/>
      <c r="AG2168" s="1"/>
      <c r="AH2168" s="1"/>
      <c r="AI2168" s="1"/>
      <c r="AJ2168" s="1"/>
      <c r="AK2168" s="10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5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5"/>
      <c r="HA2168" s="5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  <c r="IT2168" s="1"/>
      <c r="IU2168" s="1"/>
      <c r="IV2168" s="1"/>
      <c r="IW2168" s="1"/>
      <c r="IX2168" s="1"/>
      <c r="IY2168" s="1"/>
      <c r="IZ2168" s="1"/>
      <c r="JA2168" s="1"/>
      <c r="JB2168" s="1"/>
      <c r="JC2168" s="1"/>
      <c r="JD2168" s="1"/>
      <c r="JE2168" s="1"/>
      <c r="JF2168" s="1"/>
      <c r="JG2168" s="1"/>
      <c r="JH2168" s="1"/>
      <c r="JI2168" s="1"/>
      <c r="JJ2168" s="1"/>
      <c r="JK2168" s="1"/>
      <c r="JL2168" s="1"/>
      <c r="JM2168" s="1"/>
      <c r="JN2168" s="1"/>
      <c r="JO2168" s="1"/>
      <c r="JP2168" s="1"/>
      <c r="JQ2168" s="1"/>
      <c r="JR2168" s="1"/>
      <c r="JS2168" s="1"/>
      <c r="JT2168" s="1"/>
      <c r="JU2168" s="1"/>
      <c r="JV2168" s="1"/>
      <c r="JW2168" s="1"/>
      <c r="JX2168" s="1"/>
      <c r="JY2168" s="3"/>
      <c r="JZ2168" s="1"/>
      <c r="KA2168" s="1"/>
      <c r="KB2168" s="1"/>
      <c r="KC2168" s="1"/>
      <c r="KD2168" s="1"/>
      <c r="KE2168" s="1"/>
    </row>
    <row r="2169" spans="1:291" x14ac:dyDescent="0.2">
      <c r="A2169" s="196"/>
      <c r="B2169" s="66"/>
      <c r="C2169" s="66"/>
      <c r="D2169" s="77"/>
      <c r="E2169" s="67"/>
      <c r="F2169" s="11"/>
      <c r="G2169" s="73"/>
      <c r="H2169" s="11"/>
      <c r="I2169" s="11"/>
      <c r="J2169" s="1"/>
      <c r="K2169" s="1"/>
      <c r="L2169" s="66"/>
      <c r="M2169" s="70"/>
      <c r="N2169" s="70"/>
      <c r="O2169" s="66"/>
      <c r="P2169" s="66"/>
      <c r="Q2169" s="74"/>
      <c r="R2169" s="75"/>
      <c r="S2169" s="66"/>
      <c r="T2169" s="10"/>
      <c r="U2169" s="74"/>
      <c r="V2169" s="74"/>
      <c r="W2169" s="70"/>
      <c r="X2169" s="66"/>
      <c r="Y2169" s="66"/>
      <c r="Z2169" s="67"/>
      <c r="AA2169" s="68"/>
      <c r="AB2169" s="11"/>
      <c r="AC2169" s="3"/>
      <c r="AD2169" s="1"/>
      <c r="AE2169" s="11"/>
      <c r="AF2169" s="5"/>
      <c r="AG2169" s="1"/>
      <c r="AH2169" s="1"/>
      <c r="AI2169" s="1"/>
      <c r="AJ2169" s="1"/>
      <c r="AK2169" s="10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5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5"/>
      <c r="HA2169" s="5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  <c r="IT2169" s="1"/>
      <c r="IU2169" s="1"/>
      <c r="IV2169" s="1"/>
      <c r="IW2169" s="1"/>
      <c r="IX2169" s="1"/>
      <c r="IY2169" s="1"/>
      <c r="IZ2169" s="1"/>
      <c r="JA2169" s="1"/>
      <c r="JB2169" s="1"/>
      <c r="JC2169" s="1"/>
      <c r="JD2169" s="1"/>
      <c r="JE2169" s="1"/>
      <c r="JF2169" s="1"/>
      <c r="JG2169" s="1"/>
      <c r="JH2169" s="1"/>
      <c r="JI2169" s="1"/>
      <c r="JJ2169" s="1"/>
      <c r="JK2169" s="1"/>
      <c r="JL2169" s="1"/>
      <c r="JM2169" s="1"/>
      <c r="JN2169" s="1"/>
      <c r="JO2169" s="1"/>
      <c r="JP2169" s="1"/>
      <c r="JQ2169" s="1"/>
      <c r="JR2169" s="1"/>
      <c r="JS2169" s="1"/>
      <c r="JT2169" s="1"/>
      <c r="JU2169" s="1"/>
      <c r="JV2169" s="1"/>
      <c r="JW2169" s="1"/>
      <c r="JX2169" s="1"/>
      <c r="JY2169" s="3"/>
      <c r="JZ2169" s="1"/>
      <c r="KA2169" s="1"/>
      <c r="KB2169" s="1"/>
      <c r="KC2169" s="1"/>
      <c r="KD2169" s="1"/>
      <c r="KE2169" s="1"/>
    </row>
    <row r="2170" spans="1:291" x14ac:dyDescent="0.2">
      <c r="A2170" s="196"/>
      <c r="B2170" s="66"/>
      <c r="C2170" s="66"/>
      <c r="D2170" s="77"/>
      <c r="E2170" s="67"/>
      <c r="F2170" s="11"/>
      <c r="G2170" s="73"/>
      <c r="H2170" s="11"/>
      <c r="I2170" s="11"/>
      <c r="J2170" s="1"/>
      <c r="K2170" s="1"/>
      <c r="L2170" s="66"/>
      <c r="M2170" s="70"/>
      <c r="N2170" s="70"/>
      <c r="O2170" s="66"/>
      <c r="P2170" s="66"/>
      <c r="Q2170" s="74"/>
      <c r="R2170" s="75"/>
      <c r="S2170" s="66"/>
      <c r="T2170" s="10"/>
      <c r="U2170" s="74"/>
      <c r="V2170" s="74"/>
      <c r="W2170" s="70"/>
      <c r="X2170" s="66"/>
      <c r="Y2170" s="66"/>
      <c r="Z2170" s="67"/>
      <c r="AA2170" s="68"/>
      <c r="AB2170" s="11"/>
      <c r="AC2170" s="3"/>
      <c r="AD2170" s="1"/>
      <c r="AE2170" s="11"/>
      <c r="AF2170" s="5"/>
      <c r="AG2170" s="1"/>
      <c r="AH2170" s="1"/>
      <c r="AI2170" s="1"/>
      <c r="AJ2170" s="1"/>
      <c r="AK2170" s="10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5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5"/>
      <c r="HA2170" s="5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  <c r="IT2170" s="1"/>
      <c r="IU2170" s="1"/>
      <c r="IV2170" s="1"/>
      <c r="IW2170" s="1"/>
      <c r="IX2170" s="1"/>
      <c r="IY2170" s="1"/>
      <c r="IZ2170" s="1"/>
      <c r="JA2170" s="1"/>
      <c r="JB2170" s="1"/>
      <c r="JC2170" s="1"/>
      <c r="JD2170" s="1"/>
      <c r="JE2170" s="1"/>
      <c r="JF2170" s="1"/>
      <c r="JG2170" s="1"/>
      <c r="JH2170" s="1"/>
      <c r="JI2170" s="1"/>
      <c r="JJ2170" s="1"/>
      <c r="JK2170" s="1"/>
      <c r="JL2170" s="1"/>
      <c r="JM2170" s="1"/>
      <c r="JN2170" s="1"/>
      <c r="JO2170" s="1"/>
      <c r="JP2170" s="1"/>
      <c r="JQ2170" s="1"/>
      <c r="JR2170" s="1"/>
      <c r="JS2170" s="1"/>
      <c r="JT2170" s="1"/>
      <c r="JU2170" s="1"/>
      <c r="JV2170" s="1"/>
      <c r="JW2170" s="1"/>
      <c r="JX2170" s="1"/>
      <c r="JY2170" s="3"/>
      <c r="JZ2170" s="1"/>
      <c r="KA2170" s="1"/>
      <c r="KB2170" s="1"/>
      <c r="KC2170" s="1"/>
      <c r="KD2170" s="1"/>
      <c r="KE2170" s="1"/>
    </row>
    <row r="2171" spans="1:291" x14ac:dyDescent="0.2">
      <c r="A2171" s="196"/>
      <c r="B2171" s="66"/>
      <c r="C2171" s="66"/>
      <c r="D2171" s="77"/>
      <c r="E2171" s="67"/>
      <c r="F2171" s="11"/>
      <c r="G2171" s="73"/>
      <c r="H2171" s="11"/>
      <c r="I2171" s="11"/>
      <c r="J2171" s="1"/>
      <c r="K2171" s="1"/>
      <c r="L2171" s="66"/>
      <c r="M2171" s="70"/>
      <c r="N2171" s="70"/>
      <c r="O2171" s="66"/>
      <c r="P2171" s="66"/>
      <c r="Q2171" s="74"/>
      <c r="R2171" s="75"/>
      <c r="S2171" s="66"/>
      <c r="T2171" s="10"/>
      <c r="U2171" s="74"/>
      <c r="V2171" s="74"/>
      <c r="W2171" s="70"/>
      <c r="X2171" s="66"/>
      <c r="Y2171" s="66"/>
      <c r="Z2171" s="67"/>
      <c r="AA2171" s="68"/>
      <c r="AB2171" s="11"/>
      <c r="AC2171" s="3"/>
      <c r="AD2171" s="1"/>
      <c r="AE2171" s="11"/>
      <c r="AF2171" s="5"/>
      <c r="AG2171" s="1"/>
      <c r="AH2171" s="1"/>
      <c r="AI2171" s="1"/>
      <c r="AJ2171" s="1"/>
      <c r="AK2171" s="10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5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5"/>
      <c r="HA2171" s="5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  <c r="IU2171" s="1"/>
      <c r="IV2171" s="1"/>
      <c r="IW2171" s="1"/>
      <c r="IX2171" s="1"/>
      <c r="IY2171" s="1"/>
      <c r="IZ2171" s="1"/>
      <c r="JA2171" s="1"/>
      <c r="JB2171" s="1"/>
      <c r="JC2171" s="1"/>
      <c r="JD2171" s="1"/>
      <c r="JE2171" s="1"/>
      <c r="JF2171" s="1"/>
      <c r="JG2171" s="1"/>
      <c r="JH2171" s="1"/>
      <c r="JI2171" s="1"/>
      <c r="JJ2171" s="1"/>
      <c r="JK2171" s="1"/>
      <c r="JL2171" s="1"/>
      <c r="JM2171" s="1"/>
      <c r="JN2171" s="1"/>
      <c r="JO2171" s="1"/>
      <c r="JP2171" s="1"/>
      <c r="JQ2171" s="1"/>
      <c r="JR2171" s="1"/>
      <c r="JS2171" s="1"/>
      <c r="JT2171" s="1"/>
      <c r="JU2171" s="1"/>
      <c r="JV2171" s="1"/>
      <c r="JW2171" s="1"/>
      <c r="JX2171" s="1"/>
      <c r="JY2171" s="3"/>
      <c r="JZ2171" s="1"/>
      <c r="KA2171" s="1"/>
      <c r="KB2171" s="1"/>
      <c r="KC2171" s="1"/>
      <c r="KD2171" s="1"/>
      <c r="KE2171" s="1"/>
    </row>
    <row r="2172" spans="1:291" x14ac:dyDescent="0.2">
      <c r="A2172" s="196"/>
      <c r="B2172" s="66"/>
      <c r="C2172" s="66"/>
      <c r="D2172" s="77"/>
      <c r="E2172" s="67"/>
      <c r="F2172" s="11"/>
      <c r="G2172" s="73"/>
      <c r="H2172" s="11"/>
      <c r="I2172" s="11"/>
      <c r="J2172" s="1"/>
      <c r="K2172" s="1"/>
      <c r="L2172" s="66"/>
      <c r="M2172" s="70"/>
      <c r="N2172" s="70"/>
      <c r="O2172" s="66"/>
      <c r="P2172" s="66"/>
      <c r="Q2172" s="74"/>
      <c r="R2172" s="75"/>
      <c r="S2172" s="66"/>
      <c r="T2172" s="10"/>
      <c r="U2172" s="74"/>
      <c r="V2172" s="74"/>
      <c r="W2172" s="70"/>
      <c r="X2172" s="66"/>
      <c r="Y2172" s="66"/>
      <c r="Z2172" s="67"/>
      <c r="AA2172" s="68"/>
      <c r="AB2172" s="11"/>
      <c r="AC2172" s="3"/>
      <c r="AD2172" s="1"/>
      <c r="AE2172" s="11"/>
      <c r="AF2172" s="5"/>
      <c r="AG2172" s="1"/>
      <c r="AH2172" s="1"/>
      <c r="AI2172" s="1"/>
      <c r="AJ2172" s="1"/>
      <c r="AK2172" s="10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5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5"/>
      <c r="HA2172" s="5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  <c r="IR2172" s="1"/>
      <c r="IS2172" s="1"/>
      <c r="IT2172" s="1"/>
      <c r="IU2172" s="1"/>
      <c r="IV2172" s="1"/>
      <c r="IW2172" s="1"/>
      <c r="IX2172" s="1"/>
      <c r="IY2172" s="1"/>
      <c r="IZ2172" s="1"/>
      <c r="JA2172" s="1"/>
      <c r="JB2172" s="1"/>
      <c r="JC2172" s="1"/>
      <c r="JD2172" s="1"/>
      <c r="JE2172" s="1"/>
      <c r="JF2172" s="1"/>
      <c r="JG2172" s="1"/>
      <c r="JH2172" s="1"/>
      <c r="JI2172" s="1"/>
      <c r="JJ2172" s="1"/>
      <c r="JK2172" s="1"/>
      <c r="JL2172" s="1"/>
      <c r="JM2172" s="1"/>
      <c r="JN2172" s="1"/>
      <c r="JO2172" s="1"/>
      <c r="JP2172" s="1"/>
      <c r="JQ2172" s="1"/>
      <c r="JR2172" s="1"/>
      <c r="JS2172" s="1"/>
      <c r="JT2172" s="1"/>
      <c r="JU2172" s="1"/>
      <c r="JV2172" s="1"/>
      <c r="JW2172" s="1"/>
      <c r="JX2172" s="1"/>
      <c r="JY2172" s="3"/>
      <c r="JZ2172" s="1"/>
      <c r="KA2172" s="1"/>
      <c r="KB2172" s="1"/>
      <c r="KC2172" s="1"/>
      <c r="KD2172" s="1"/>
      <c r="KE2172" s="1"/>
    </row>
    <row r="2173" spans="1:291" x14ac:dyDescent="0.2">
      <c r="A2173" s="196"/>
      <c r="B2173" s="66"/>
      <c r="C2173" s="66"/>
      <c r="D2173" s="77"/>
      <c r="E2173" s="67"/>
      <c r="F2173" s="11"/>
      <c r="G2173" s="73"/>
      <c r="H2173" s="11"/>
      <c r="I2173" s="11"/>
      <c r="J2173" s="1"/>
      <c r="K2173" s="1"/>
      <c r="L2173" s="66"/>
      <c r="M2173" s="70"/>
      <c r="N2173" s="70"/>
      <c r="O2173" s="66"/>
      <c r="P2173" s="66"/>
      <c r="Q2173" s="74"/>
      <c r="R2173" s="75"/>
      <c r="S2173" s="66"/>
      <c r="T2173" s="10"/>
      <c r="U2173" s="74"/>
      <c r="V2173" s="74"/>
      <c r="W2173" s="70"/>
      <c r="X2173" s="66"/>
      <c r="Y2173" s="66"/>
      <c r="Z2173" s="67"/>
      <c r="AA2173" s="68"/>
      <c r="AB2173" s="11"/>
      <c r="AC2173" s="3"/>
      <c r="AD2173" s="1"/>
      <c r="AE2173" s="11"/>
      <c r="AF2173" s="5"/>
      <c r="AG2173" s="1"/>
      <c r="AH2173" s="1"/>
      <c r="AI2173" s="1"/>
      <c r="AJ2173" s="1"/>
      <c r="AK2173" s="10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5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5"/>
      <c r="HA2173" s="5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  <c r="IR2173" s="1"/>
      <c r="IS2173" s="1"/>
      <c r="IT2173" s="1"/>
      <c r="IU2173" s="1"/>
      <c r="IV2173" s="1"/>
      <c r="IW2173" s="1"/>
      <c r="IX2173" s="1"/>
      <c r="IY2173" s="1"/>
      <c r="IZ2173" s="1"/>
      <c r="JA2173" s="1"/>
      <c r="JB2173" s="1"/>
      <c r="JC2173" s="1"/>
      <c r="JD2173" s="1"/>
      <c r="JE2173" s="1"/>
      <c r="JF2173" s="1"/>
      <c r="JG2173" s="1"/>
      <c r="JH2173" s="1"/>
      <c r="JI2173" s="1"/>
      <c r="JJ2173" s="1"/>
      <c r="JK2173" s="1"/>
      <c r="JL2173" s="1"/>
      <c r="JM2173" s="1"/>
      <c r="JN2173" s="1"/>
      <c r="JO2173" s="1"/>
      <c r="JP2173" s="1"/>
      <c r="JQ2173" s="1"/>
      <c r="JR2173" s="1"/>
      <c r="JS2173" s="1"/>
      <c r="JT2173" s="1"/>
      <c r="JU2173" s="1"/>
      <c r="JV2173" s="1"/>
      <c r="JW2173" s="1"/>
      <c r="JX2173" s="1"/>
      <c r="JY2173" s="3"/>
      <c r="JZ2173" s="1"/>
      <c r="KA2173" s="1"/>
      <c r="KB2173" s="1"/>
      <c r="KC2173" s="1"/>
      <c r="KD2173" s="1"/>
      <c r="KE2173" s="1"/>
    </row>
    <row r="2174" spans="1:291" x14ac:dyDescent="0.2">
      <c r="A2174" s="196"/>
      <c r="B2174" s="66"/>
      <c r="C2174" s="66"/>
      <c r="D2174" s="77"/>
      <c r="E2174" s="67"/>
      <c r="F2174" s="11"/>
      <c r="G2174" s="73"/>
      <c r="H2174" s="11"/>
      <c r="I2174" s="11"/>
      <c r="J2174" s="1"/>
      <c r="K2174" s="1"/>
      <c r="L2174" s="66"/>
      <c r="M2174" s="70"/>
      <c r="N2174" s="70"/>
      <c r="O2174" s="66"/>
      <c r="P2174" s="66"/>
      <c r="Q2174" s="74"/>
      <c r="R2174" s="75"/>
      <c r="S2174" s="66"/>
      <c r="T2174" s="10"/>
      <c r="U2174" s="74"/>
      <c r="V2174" s="74"/>
      <c r="W2174" s="70"/>
      <c r="X2174" s="66"/>
      <c r="Y2174" s="66"/>
      <c r="Z2174" s="67"/>
      <c r="AA2174" s="68"/>
      <c r="AB2174" s="11"/>
      <c r="AC2174" s="3"/>
      <c r="AD2174" s="1"/>
      <c r="AE2174" s="11"/>
      <c r="AF2174" s="5"/>
      <c r="AG2174" s="1"/>
      <c r="AH2174" s="1"/>
      <c r="AI2174" s="1"/>
      <c r="AJ2174" s="1"/>
      <c r="AK2174" s="10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5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5"/>
      <c r="HA2174" s="5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  <c r="IT2174" s="1"/>
      <c r="IU2174" s="1"/>
      <c r="IV2174" s="1"/>
      <c r="IW2174" s="1"/>
      <c r="IX2174" s="1"/>
      <c r="IY2174" s="1"/>
      <c r="IZ2174" s="1"/>
      <c r="JA2174" s="1"/>
      <c r="JB2174" s="1"/>
      <c r="JC2174" s="1"/>
      <c r="JD2174" s="1"/>
      <c r="JE2174" s="1"/>
      <c r="JF2174" s="1"/>
      <c r="JG2174" s="1"/>
      <c r="JH2174" s="1"/>
      <c r="JI2174" s="1"/>
      <c r="JJ2174" s="1"/>
      <c r="JK2174" s="1"/>
      <c r="JL2174" s="1"/>
      <c r="JM2174" s="1"/>
      <c r="JN2174" s="1"/>
      <c r="JO2174" s="1"/>
      <c r="JP2174" s="1"/>
      <c r="JQ2174" s="1"/>
      <c r="JR2174" s="1"/>
      <c r="JS2174" s="1"/>
      <c r="JT2174" s="1"/>
      <c r="JU2174" s="1"/>
      <c r="JV2174" s="1"/>
      <c r="JW2174" s="1"/>
      <c r="JX2174" s="1"/>
      <c r="JY2174" s="3"/>
      <c r="JZ2174" s="1"/>
      <c r="KA2174" s="1"/>
      <c r="KB2174" s="1"/>
      <c r="KC2174" s="1"/>
      <c r="KD2174" s="1"/>
      <c r="KE2174" s="1"/>
    </row>
    <row r="2175" spans="1:291" x14ac:dyDescent="0.2">
      <c r="A2175" s="196"/>
      <c r="B2175" s="66"/>
      <c r="C2175" s="66"/>
      <c r="D2175" s="77"/>
      <c r="E2175" s="67"/>
      <c r="F2175" s="11"/>
      <c r="G2175" s="73"/>
      <c r="H2175" s="11"/>
      <c r="I2175" s="11"/>
      <c r="J2175" s="1"/>
      <c r="K2175" s="1"/>
      <c r="L2175" s="66"/>
      <c r="M2175" s="70"/>
      <c r="N2175" s="70"/>
      <c r="O2175" s="66"/>
      <c r="P2175" s="66"/>
      <c r="Q2175" s="74"/>
      <c r="R2175" s="75"/>
      <c r="S2175" s="66"/>
      <c r="T2175" s="10"/>
      <c r="U2175" s="74"/>
      <c r="V2175" s="74"/>
      <c r="W2175" s="70"/>
      <c r="X2175" s="66"/>
      <c r="Y2175" s="66"/>
      <c r="Z2175" s="67"/>
      <c r="AA2175" s="68"/>
      <c r="AB2175" s="11"/>
      <c r="AC2175" s="3"/>
      <c r="AD2175" s="1"/>
      <c r="AE2175" s="11"/>
      <c r="AF2175" s="5"/>
      <c r="AG2175" s="1"/>
      <c r="AH2175" s="1"/>
      <c r="AI2175" s="1"/>
      <c r="AJ2175" s="1"/>
      <c r="AK2175" s="10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5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5"/>
      <c r="HA2175" s="5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  <c r="IT2175" s="1"/>
      <c r="IU2175" s="1"/>
      <c r="IV2175" s="1"/>
      <c r="IW2175" s="1"/>
      <c r="IX2175" s="1"/>
      <c r="IY2175" s="1"/>
      <c r="IZ2175" s="1"/>
      <c r="JA2175" s="1"/>
      <c r="JB2175" s="1"/>
      <c r="JC2175" s="1"/>
      <c r="JD2175" s="1"/>
      <c r="JE2175" s="1"/>
      <c r="JF2175" s="1"/>
      <c r="JG2175" s="1"/>
      <c r="JH2175" s="1"/>
      <c r="JI2175" s="1"/>
      <c r="JJ2175" s="1"/>
      <c r="JK2175" s="1"/>
      <c r="JL2175" s="1"/>
      <c r="JM2175" s="1"/>
      <c r="JN2175" s="1"/>
      <c r="JO2175" s="1"/>
      <c r="JP2175" s="1"/>
      <c r="JQ2175" s="1"/>
      <c r="JR2175" s="1"/>
      <c r="JS2175" s="1"/>
      <c r="JT2175" s="1"/>
      <c r="JU2175" s="1"/>
      <c r="JV2175" s="1"/>
      <c r="JW2175" s="1"/>
      <c r="JX2175" s="1"/>
      <c r="JY2175" s="3"/>
      <c r="JZ2175" s="1"/>
      <c r="KA2175" s="1"/>
      <c r="KB2175" s="1"/>
      <c r="KC2175" s="1"/>
      <c r="KD2175" s="1"/>
      <c r="KE2175" s="1"/>
    </row>
    <row r="2176" spans="1:291" x14ac:dyDescent="0.2">
      <c r="A2176" s="196"/>
      <c r="B2176" s="66"/>
      <c r="C2176" s="66"/>
      <c r="D2176" s="77"/>
      <c r="E2176" s="67"/>
      <c r="F2176" s="11"/>
      <c r="G2176" s="73"/>
      <c r="H2176" s="11"/>
      <c r="I2176" s="11"/>
      <c r="J2176" s="1"/>
      <c r="K2176" s="1"/>
      <c r="L2176" s="66"/>
      <c r="M2176" s="70"/>
      <c r="N2176" s="70"/>
      <c r="O2176" s="66"/>
      <c r="P2176" s="66"/>
      <c r="Q2176" s="74"/>
      <c r="R2176" s="75"/>
      <c r="S2176" s="66"/>
      <c r="T2176" s="10"/>
      <c r="U2176" s="74"/>
      <c r="V2176" s="74"/>
      <c r="W2176" s="70"/>
      <c r="X2176" s="66"/>
      <c r="Y2176" s="66"/>
      <c r="Z2176" s="67"/>
      <c r="AA2176" s="68"/>
      <c r="AB2176" s="11"/>
      <c r="AC2176" s="3"/>
      <c r="AD2176" s="1"/>
      <c r="AE2176" s="11"/>
      <c r="AF2176" s="5"/>
      <c r="AG2176" s="1"/>
      <c r="AH2176" s="1"/>
      <c r="AI2176" s="1"/>
      <c r="AJ2176" s="1"/>
      <c r="AK2176" s="10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5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5"/>
      <c r="HA2176" s="5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  <c r="IT2176" s="1"/>
      <c r="IU2176" s="1"/>
      <c r="IV2176" s="1"/>
      <c r="IW2176" s="1"/>
      <c r="IX2176" s="1"/>
      <c r="IY2176" s="1"/>
      <c r="IZ2176" s="1"/>
      <c r="JA2176" s="1"/>
      <c r="JB2176" s="1"/>
      <c r="JC2176" s="1"/>
      <c r="JD2176" s="1"/>
      <c r="JE2176" s="1"/>
      <c r="JF2176" s="1"/>
      <c r="JG2176" s="1"/>
      <c r="JH2176" s="1"/>
      <c r="JI2176" s="1"/>
      <c r="JJ2176" s="1"/>
      <c r="JK2176" s="1"/>
      <c r="JL2176" s="1"/>
      <c r="JM2176" s="1"/>
      <c r="JN2176" s="1"/>
      <c r="JO2176" s="1"/>
      <c r="JP2176" s="1"/>
      <c r="JQ2176" s="1"/>
      <c r="JR2176" s="1"/>
      <c r="JS2176" s="1"/>
      <c r="JT2176" s="1"/>
      <c r="JU2176" s="1"/>
      <c r="JV2176" s="1"/>
      <c r="JW2176" s="1"/>
      <c r="JX2176" s="1"/>
      <c r="JY2176" s="3"/>
      <c r="JZ2176" s="1"/>
      <c r="KA2176" s="1"/>
      <c r="KB2176" s="1"/>
      <c r="KC2176" s="1"/>
      <c r="KD2176" s="1"/>
      <c r="KE2176" s="1"/>
    </row>
    <row r="2177" spans="1:291" x14ac:dyDescent="0.2">
      <c r="A2177" s="196"/>
      <c r="B2177" s="66"/>
      <c r="C2177" s="66"/>
      <c r="D2177" s="77"/>
      <c r="E2177" s="67"/>
      <c r="F2177" s="11"/>
      <c r="G2177" s="73"/>
      <c r="H2177" s="11"/>
      <c r="I2177" s="11"/>
      <c r="J2177" s="1"/>
      <c r="K2177" s="1"/>
      <c r="L2177" s="66"/>
      <c r="M2177" s="70"/>
      <c r="N2177" s="70"/>
      <c r="O2177" s="66"/>
      <c r="P2177" s="66"/>
      <c r="Q2177" s="74"/>
      <c r="R2177" s="75"/>
      <c r="S2177" s="66"/>
      <c r="T2177" s="10"/>
      <c r="U2177" s="74"/>
      <c r="V2177" s="74"/>
      <c r="W2177" s="70"/>
      <c r="X2177" s="66"/>
      <c r="Y2177" s="66"/>
      <c r="Z2177" s="67"/>
      <c r="AA2177" s="68"/>
      <c r="AB2177" s="11"/>
      <c r="AC2177" s="3"/>
      <c r="AD2177" s="1"/>
      <c r="AE2177" s="11"/>
      <c r="AF2177" s="5"/>
      <c r="AG2177" s="1"/>
      <c r="AH2177" s="1"/>
      <c r="AI2177" s="1"/>
      <c r="AJ2177" s="1"/>
      <c r="AK2177" s="10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5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5"/>
      <c r="HA2177" s="5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  <c r="IU2177" s="1"/>
      <c r="IV2177" s="1"/>
      <c r="IW2177" s="1"/>
      <c r="IX2177" s="1"/>
      <c r="IY2177" s="1"/>
      <c r="IZ2177" s="1"/>
      <c r="JA2177" s="1"/>
      <c r="JB2177" s="1"/>
      <c r="JC2177" s="1"/>
      <c r="JD2177" s="1"/>
      <c r="JE2177" s="1"/>
      <c r="JF2177" s="1"/>
      <c r="JG2177" s="1"/>
      <c r="JH2177" s="1"/>
      <c r="JI2177" s="1"/>
      <c r="JJ2177" s="1"/>
      <c r="JK2177" s="1"/>
      <c r="JL2177" s="1"/>
      <c r="JM2177" s="1"/>
      <c r="JN2177" s="1"/>
      <c r="JO2177" s="1"/>
      <c r="JP2177" s="1"/>
      <c r="JQ2177" s="1"/>
      <c r="JR2177" s="1"/>
      <c r="JS2177" s="1"/>
      <c r="JT2177" s="1"/>
      <c r="JU2177" s="1"/>
      <c r="JV2177" s="1"/>
      <c r="JW2177" s="1"/>
      <c r="JX2177" s="1"/>
      <c r="JY2177" s="3"/>
      <c r="JZ2177" s="1"/>
      <c r="KA2177" s="1"/>
      <c r="KB2177" s="1"/>
      <c r="KC2177" s="1"/>
      <c r="KD2177" s="1"/>
      <c r="KE2177" s="1"/>
    </row>
    <row r="2178" spans="1:291" x14ac:dyDescent="0.2">
      <c r="A2178" s="196"/>
      <c r="B2178" s="66"/>
      <c r="C2178" s="66"/>
      <c r="D2178" s="77"/>
      <c r="E2178" s="67"/>
      <c r="F2178" s="11"/>
      <c r="G2178" s="73"/>
      <c r="H2178" s="11"/>
      <c r="I2178" s="11"/>
      <c r="J2178" s="1"/>
      <c r="K2178" s="1"/>
      <c r="L2178" s="66"/>
      <c r="M2178" s="70"/>
      <c r="N2178" s="70"/>
      <c r="O2178" s="66"/>
      <c r="P2178" s="66"/>
      <c r="Q2178" s="74"/>
      <c r="R2178" s="75"/>
      <c r="S2178" s="66"/>
      <c r="T2178" s="10"/>
      <c r="U2178" s="74"/>
      <c r="V2178" s="74"/>
      <c r="W2178" s="70"/>
      <c r="X2178" s="66"/>
      <c r="Y2178" s="66"/>
      <c r="Z2178" s="67"/>
      <c r="AA2178" s="68"/>
      <c r="AB2178" s="11"/>
      <c r="AC2178" s="3"/>
      <c r="AD2178" s="1"/>
      <c r="AE2178" s="11"/>
      <c r="AF2178" s="5"/>
      <c r="AG2178" s="1"/>
      <c r="AH2178" s="1"/>
      <c r="AI2178" s="1"/>
      <c r="AJ2178" s="1"/>
      <c r="AK2178" s="10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5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5"/>
      <c r="HA2178" s="5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  <c r="HM2178" s="1"/>
      <c r="HN2178" s="1"/>
      <c r="HO2178" s="1"/>
      <c r="HP2178" s="1"/>
      <c r="HQ2178" s="1"/>
      <c r="HR2178" s="1"/>
      <c r="HS2178" s="1"/>
      <c r="HT2178" s="1"/>
      <c r="HU2178" s="1"/>
      <c r="HV2178" s="1"/>
      <c r="HW2178" s="1"/>
      <c r="HX2178" s="1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  <c r="IU2178" s="1"/>
      <c r="IV2178" s="1"/>
      <c r="IW2178" s="1"/>
      <c r="IX2178" s="1"/>
      <c r="IY2178" s="1"/>
      <c r="IZ2178" s="1"/>
      <c r="JA2178" s="1"/>
      <c r="JB2178" s="1"/>
      <c r="JC2178" s="1"/>
      <c r="JD2178" s="1"/>
      <c r="JE2178" s="1"/>
      <c r="JF2178" s="1"/>
      <c r="JG2178" s="1"/>
      <c r="JH2178" s="1"/>
      <c r="JI2178" s="1"/>
      <c r="JJ2178" s="1"/>
      <c r="JK2178" s="1"/>
      <c r="JL2178" s="1"/>
      <c r="JM2178" s="1"/>
      <c r="JN2178" s="1"/>
      <c r="JO2178" s="1"/>
      <c r="JP2178" s="1"/>
      <c r="JQ2178" s="1"/>
      <c r="JR2178" s="1"/>
      <c r="JS2178" s="1"/>
      <c r="JT2178" s="1"/>
      <c r="JU2178" s="1"/>
      <c r="JV2178" s="1"/>
      <c r="JW2178" s="1"/>
      <c r="JX2178" s="1"/>
      <c r="JY2178" s="3"/>
      <c r="JZ2178" s="1"/>
      <c r="KA2178" s="1"/>
      <c r="KB2178" s="1"/>
      <c r="KC2178" s="1"/>
      <c r="KD2178" s="1"/>
      <c r="KE2178" s="1"/>
    </row>
    <row r="2179" spans="1:291" x14ac:dyDescent="0.2">
      <c r="A2179" s="196"/>
      <c r="B2179" s="66"/>
      <c r="C2179" s="66"/>
      <c r="D2179" s="77"/>
      <c r="E2179" s="67"/>
      <c r="F2179" s="11"/>
      <c r="G2179" s="73"/>
      <c r="H2179" s="11"/>
      <c r="I2179" s="11"/>
      <c r="J2179" s="1"/>
      <c r="K2179" s="1"/>
      <c r="L2179" s="66"/>
      <c r="M2179" s="70"/>
      <c r="N2179" s="70"/>
      <c r="O2179" s="66"/>
      <c r="P2179" s="66"/>
      <c r="Q2179" s="74"/>
      <c r="R2179" s="75"/>
      <c r="S2179" s="66"/>
      <c r="T2179" s="10"/>
      <c r="U2179" s="74"/>
      <c r="V2179" s="74"/>
      <c r="W2179" s="70"/>
      <c r="X2179" s="66"/>
      <c r="Y2179" s="66"/>
      <c r="Z2179" s="67"/>
      <c r="AA2179" s="68"/>
      <c r="AB2179" s="11"/>
      <c r="AC2179" s="3"/>
      <c r="AD2179" s="1"/>
      <c r="AE2179" s="11"/>
      <c r="AF2179" s="5"/>
      <c r="AG2179" s="1"/>
      <c r="AH2179" s="1"/>
      <c r="AI2179" s="1"/>
      <c r="AJ2179" s="1"/>
      <c r="AK2179" s="10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5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5"/>
      <c r="HA2179" s="5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  <c r="IU2179" s="1"/>
      <c r="IV2179" s="1"/>
      <c r="IW2179" s="1"/>
      <c r="IX2179" s="1"/>
      <c r="IY2179" s="1"/>
      <c r="IZ2179" s="1"/>
      <c r="JA2179" s="1"/>
      <c r="JB2179" s="1"/>
      <c r="JC2179" s="1"/>
      <c r="JD2179" s="1"/>
      <c r="JE2179" s="1"/>
      <c r="JF2179" s="1"/>
      <c r="JG2179" s="1"/>
      <c r="JH2179" s="1"/>
      <c r="JI2179" s="1"/>
      <c r="JJ2179" s="1"/>
      <c r="JK2179" s="1"/>
      <c r="JL2179" s="1"/>
      <c r="JM2179" s="1"/>
      <c r="JN2179" s="1"/>
      <c r="JO2179" s="1"/>
      <c r="JP2179" s="1"/>
      <c r="JQ2179" s="1"/>
      <c r="JR2179" s="1"/>
      <c r="JS2179" s="1"/>
      <c r="JT2179" s="1"/>
      <c r="JU2179" s="1"/>
      <c r="JV2179" s="1"/>
      <c r="JW2179" s="1"/>
      <c r="JX2179" s="1"/>
      <c r="JY2179" s="3"/>
      <c r="JZ2179" s="1"/>
      <c r="KA2179" s="1"/>
      <c r="KB2179" s="1"/>
      <c r="KC2179" s="1"/>
      <c r="KD2179" s="1"/>
      <c r="KE2179" s="1"/>
    </row>
    <row r="2180" spans="1:291" x14ac:dyDescent="0.2">
      <c r="A2180" s="196"/>
      <c r="B2180" s="66"/>
      <c r="C2180" s="66"/>
      <c r="D2180" s="77"/>
      <c r="E2180" s="67"/>
      <c r="F2180" s="11"/>
      <c r="G2180" s="73"/>
      <c r="H2180" s="11"/>
      <c r="I2180" s="11"/>
      <c r="J2180" s="1"/>
      <c r="K2180" s="1"/>
      <c r="L2180" s="66"/>
      <c r="M2180" s="70"/>
      <c r="N2180" s="70"/>
      <c r="O2180" s="66"/>
      <c r="P2180" s="66"/>
      <c r="Q2180" s="74"/>
      <c r="R2180" s="75"/>
      <c r="S2180" s="66"/>
      <c r="T2180" s="10"/>
      <c r="U2180" s="74"/>
      <c r="V2180" s="74"/>
      <c r="W2180" s="70"/>
      <c r="X2180" s="66"/>
      <c r="Y2180" s="66"/>
      <c r="Z2180" s="67"/>
      <c r="AA2180" s="68"/>
      <c r="AB2180" s="11"/>
      <c r="AC2180" s="3"/>
      <c r="AD2180" s="1"/>
      <c r="AE2180" s="11"/>
      <c r="AF2180" s="5"/>
      <c r="AG2180" s="1"/>
      <c r="AH2180" s="1"/>
      <c r="AI2180" s="1"/>
      <c r="AJ2180" s="1"/>
      <c r="AK2180" s="10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5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5"/>
      <c r="HA2180" s="5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  <c r="IT2180" s="1"/>
      <c r="IU2180" s="1"/>
      <c r="IV2180" s="1"/>
      <c r="IW2180" s="1"/>
      <c r="IX2180" s="1"/>
      <c r="IY2180" s="1"/>
      <c r="IZ2180" s="1"/>
      <c r="JA2180" s="1"/>
      <c r="JB2180" s="1"/>
      <c r="JC2180" s="1"/>
      <c r="JD2180" s="1"/>
      <c r="JE2180" s="1"/>
      <c r="JF2180" s="1"/>
      <c r="JG2180" s="1"/>
      <c r="JH2180" s="1"/>
      <c r="JI2180" s="1"/>
      <c r="JJ2180" s="1"/>
      <c r="JK2180" s="1"/>
      <c r="JL2180" s="1"/>
      <c r="JM2180" s="1"/>
      <c r="JN2180" s="1"/>
      <c r="JO2180" s="1"/>
      <c r="JP2180" s="1"/>
      <c r="JQ2180" s="1"/>
      <c r="JR2180" s="1"/>
      <c r="JS2180" s="1"/>
      <c r="JT2180" s="1"/>
      <c r="JU2180" s="1"/>
      <c r="JV2180" s="1"/>
      <c r="JW2180" s="1"/>
      <c r="JX2180" s="1"/>
      <c r="JY2180" s="3"/>
      <c r="JZ2180" s="1"/>
      <c r="KA2180" s="1"/>
      <c r="KB2180" s="1"/>
      <c r="KC2180" s="1"/>
      <c r="KD2180" s="1"/>
      <c r="KE2180" s="1"/>
    </row>
    <row r="2181" spans="1:291" x14ac:dyDescent="0.2">
      <c r="A2181" s="196"/>
      <c r="B2181" s="66"/>
      <c r="C2181" s="66"/>
      <c r="D2181" s="77"/>
      <c r="E2181" s="67"/>
      <c r="F2181" s="11"/>
      <c r="G2181" s="73"/>
      <c r="H2181" s="11"/>
      <c r="I2181" s="11"/>
      <c r="J2181" s="1"/>
      <c r="K2181" s="1"/>
      <c r="L2181" s="66"/>
      <c r="M2181" s="70"/>
      <c r="N2181" s="70"/>
      <c r="O2181" s="66"/>
      <c r="P2181" s="66"/>
      <c r="Q2181" s="74"/>
      <c r="R2181" s="75"/>
      <c r="S2181" s="66"/>
      <c r="T2181" s="10"/>
      <c r="U2181" s="74"/>
      <c r="V2181" s="74"/>
      <c r="W2181" s="70"/>
      <c r="X2181" s="66"/>
      <c r="Y2181" s="66"/>
      <c r="Z2181" s="67"/>
      <c r="AA2181" s="68"/>
      <c r="AB2181" s="11"/>
      <c r="AC2181" s="3"/>
      <c r="AD2181" s="1"/>
      <c r="AE2181" s="11"/>
      <c r="AF2181" s="5"/>
      <c r="AG2181" s="1"/>
      <c r="AH2181" s="1"/>
      <c r="AI2181" s="1"/>
      <c r="AJ2181" s="1"/>
      <c r="AK2181" s="10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5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5"/>
      <c r="HA2181" s="5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  <c r="IV2181" s="1"/>
      <c r="IW2181" s="1"/>
      <c r="IX2181" s="1"/>
      <c r="IY2181" s="1"/>
      <c r="IZ2181" s="1"/>
      <c r="JA2181" s="1"/>
      <c r="JB2181" s="1"/>
      <c r="JC2181" s="1"/>
      <c r="JD2181" s="1"/>
      <c r="JE2181" s="1"/>
      <c r="JF2181" s="1"/>
      <c r="JG2181" s="1"/>
      <c r="JH2181" s="1"/>
      <c r="JI2181" s="1"/>
      <c r="JJ2181" s="1"/>
      <c r="JK2181" s="1"/>
      <c r="JL2181" s="1"/>
      <c r="JM2181" s="1"/>
      <c r="JN2181" s="1"/>
      <c r="JO2181" s="1"/>
      <c r="JP2181" s="1"/>
      <c r="JQ2181" s="1"/>
      <c r="JR2181" s="1"/>
      <c r="JS2181" s="1"/>
      <c r="JT2181" s="1"/>
      <c r="JU2181" s="1"/>
      <c r="JV2181" s="1"/>
      <c r="JW2181" s="1"/>
      <c r="JX2181" s="1"/>
      <c r="JY2181" s="3"/>
      <c r="JZ2181" s="1"/>
      <c r="KA2181" s="1"/>
      <c r="KB2181" s="1"/>
      <c r="KC2181" s="1"/>
      <c r="KD2181" s="1"/>
      <c r="KE2181" s="1"/>
    </row>
    <row r="2182" spans="1:291" x14ac:dyDescent="0.2">
      <c r="A2182" s="196"/>
      <c r="B2182" s="66"/>
      <c r="C2182" s="66"/>
      <c r="D2182" s="77"/>
      <c r="E2182" s="67"/>
      <c r="F2182" s="11"/>
      <c r="G2182" s="73"/>
      <c r="H2182" s="11"/>
      <c r="I2182" s="11"/>
      <c r="J2182" s="1"/>
      <c r="K2182" s="1"/>
      <c r="L2182" s="66"/>
      <c r="M2182" s="70"/>
      <c r="N2182" s="70"/>
      <c r="O2182" s="66"/>
      <c r="P2182" s="66"/>
      <c r="Q2182" s="74"/>
      <c r="R2182" s="75"/>
      <c r="S2182" s="66"/>
      <c r="T2182" s="10"/>
      <c r="U2182" s="74"/>
      <c r="V2182" s="74"/>
      <c r="W2182" s="70"/>
      <c r="X2182" s="66"/>
      <c r="Y2182" s="66"/>
      <c r="Z2182" s="67"/>
      <c r="AA2182" s="68"/>
      <c r="AB2182" s="11"/>
      <c r="AC2182" s="3"/>
      <c r="AD2182" s="1"/>
      <c r="AE2182" s="11"/>
      <c r="AF2182" s="5"/>
      <c r="AG2182" s="1"/>
      <c r="AH2182" s="1"/>
      <c r="AI2182" s="1"/>
      <c r="AJ2182" s="1"/>
      <c r="AK2182" s="10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5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5"/>
      <c r="HA2182" s="5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  <c r="IT2182" s="1"/>
      <c r="IU2182" s="1"/>
      <c r="IV2182" s="1"/>
      <c r="IW2182" s="1"/>
      <c r="IX2182" s="1"/>
      <c r="IY2182" s="1"/>
      <c r="IZ2182" s="1"/>
      <c r="JA2182" s="1"/>
      <c r="JB2182" s="1"/>
      <c r="JC2182" s="1"/>
      <c r="JD2182" s="1"/>
      <c r="JE2182" s="1"/>
      <c r="JF2182" s="1"/>
      <c r="JG2182" s="1"/>
      <c r="JH2182" s="1"/>
      <c r="JI2182" s="1"/>
      <c r="JJ2182" s="1"/>
      <c r="JK2182" s="1"/>
      <c r="JL2182" s="1"/>
      <c r="JM2182" s="1"/>
      <c r="JN2182" s="1"/>
      <c r="JO2182" s="1"/>
      <c r="JP2182" s="1"/>
      <c r="JQ2182" s="1"/>
      <c r="JR2182" s="1"/>
      <c r="JS2182" s="1"/>
      <c r="JT2182" s="1"/>
      <c r="JU2182" s="1"/>
      <c r="JV2182" s="1"/>
      <c r="JW2182" s="1"/>
      <c r="JX2182" s="1"/>
      <c r="JY2182" s="3"/>
      <c r="JZ2182" s="1"/>
      <c r="KA2182" s="1"/>
      <c r="KB2182" s="1"/>
      <c r="KC2182" s="1"/>
      <c r="KD2182" s="1"/>
      <c r="KE2182" s="1"/>
    </row>
    <row r="2183" spans="1:291" x14ac:dyDescent="0.2">
      <c r="A2183" s="196"/>
      <c r="B2183" s="66"/>
      <c r="C2183" s="66"/>
      <c r="D2183" s="77"/>
      <c r="E2183" s="67"/>
      <c r="F2183" s="11"/>
      <c r="G2183" s="73"/>
      <c r="H2183" s="11"/>
      <c r="I2183" s="11"/>
      <c r="J2183" s="1"/>
      <c r="K2183" s="1"/>
      <c r="L2183" s="66"/>
      <c r="M2183" s="70"/>
      <c r="N2183" s="70"/>
      <c r="O2183" s="66"/>
      <c r="P2183" s="66"/>
      <c r="Q2183" s="74"/>
      <c r="R2183" s="75"/>
      <c r="S2183" s="66"/>
      <c r="T2183" s="10"/>
      <c r="U2183" s="74"/>
      <c r="V2183" s="74"/>
      <c r="W2183" s="70"/>
      <c r="X2183" s="66"/>
      <c r="Y2183" s="66"/>
      <c r="Z2183" s="67"/>
      <c r="AA2183" s="68"/>
      <c r="AB2183" s="11"/>
      <c r="AC2183" s="3"/>
      <c r="AD2183" s="1"/>
      <c r="AE2183" s="11"/>
      <c r="AF2183" s="5"/>
      <c r="AG2183" s="1"/>
      <c r="AH2183" s="1"/>
      <c r="AI2183" s="1"/>
      <c r="AJ2183" s="1"/>
      <c r="AK2183" s="10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5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5"/>
      <c r="HA2183" s="5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  <c r="IU2183" s="1"/>
      <c r="IV2183" s="1"/>
      <c r="IW2183" s="1"/>
      <c r="IX2183" s="1"/>
      <c r="IY2183" s="1"/>
      <c r="IZ2183" s="1"/>
      <c r="JA2183" s="1"/>
      <c r="JB2183" s="1"/>
      <c r="JC2183" s="1"/>
      <c r="JD2183" s="1"/>
      <c r="JE2183" s="1"/>
      <c r="JF2183" s="1"/>
      <c r="JG2183" s="1"/>
      <c r="JH2183" s="1"/>
      <c r="JI2183" s="1"/>
      <c r="JJ2183" s="1"/>
      <c r="JK2183" s="1"/>
      <c r="JL2183" s="1"/>
      <c r="JM2183" s="1"/>
      <c r="JN2183" s="1"/>
      <c r="JO2183" s="1"/>
      <c r="JP2183" s="1"/>
      <c r="JQ2183" s="1"/>
      <c r="JR2183" s="1"/>
      <c r="JS2183" s="1"/>
      <c r="JT2183" s="1"/>
      <c r="JU2183" s="1"/>
      <c r="JV2183" s="1"/>
      <c r="JW2183" s="1"/>
      <c r="JX2183" s="1"/>
      <c r="JY2183" s="3"/>
      <c r="JZ2183" s="1"/>
      <c r="KA2183" s="1"/>
      <c r="KB2183" s="1"/>
      <c r="KC2183" s="1"/>
      <c r="KD2183" s="1"/>
      <c r="KE2183" s="1"/>
    </row>
    <row r="2184" spans="1:291" x14ac:dyDescent="0.2">
      <c r="A2184" s="196"/>
      <c r="B2184" s="66"/>
      <c r="C2184" s="66"/>
      <c r="D2184" s="77"/>
      <c r="E2184" s="67"/>
      <c r="F2184" s="11"/>
      <c r="G2184" s="73"/>
      <c r="H2184" s="11"/>
      <c r="I2184" s="11"/>
      <c r="J2184" s="1"/>
      <c r="K2184" s="1"/>
      <c r="L2184" s="66"/>
      <c r="M2184" s="70"/>
      <c r="N2184" s="70"/>
      <c r="O2184" s="66"/>
      <c r="P2184" s="66"/>
      <c r="Q2184" s="74"/>
      <c r="R2184" s="75"/>
      <c r="S2184" s="66"/>
      <c r="T2184" s="10"/>
      <c r="U2184" s="74"/>
      <c r="V2184" s="74"/>
      <c r="W2184" s="70"/>
      <c r="X2184" s="66"/>
      <c r="Y2184" s="66"/>
      <c r="Z2184" s="67"/>
      <c r="AA2184" s="68"/>
      <c r="AB2184" s="11"/>
      <c r="AC2184" s="3"/>
      <c r="AD2184" s="1"/>
      <c r="AE2184" s="11"/>
      <c r="AF2184" s="5"/>
      <c r="AG2184" s="1"/>
      <c r="AH2184" s="1"/>
      <c r="AI2184" s="1"/>
      <c r="AJ2184" s="1"/>
      <c r="AK2184" s="10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5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5"/>
      <c r="HA2184" s="5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  <c r="IU2184" s="1"/>
      <c r="IV2184" s="1"/>
      <c r="IW2184" s="1"/>
      <c r="IX2184" s="1"/>
      <c r="IY2184" s="1"/>
      <c r="IZ2184" s="1"/>
      <c r="JA2184" s="1"/>
      <c r="JB2184" s="1"/>
      <c r="JC2184" s="1"/>
      <c r="JD2184" s="1"/>
      <c r="JE2184" s="1"/>
      <c r="JF2184" s="1"/>
      <c r="JG2184" s="1"/>
      <c r="JH2184" s="1"/>
      <c r="JI2184" s="1"/>
      <c r="JJ2184" s="1"/>
      <c r="JK2184" s="1"/>
      <c r="JL2184" s="1"/>
      <c r="JM2184" s="1"/>
      <c r="JN2184" s="1"/>
      <c r="JO2184" s="1"/>
      <c r="JP2184" s="1"/>
      <c r="JQ2184" s="1"/>
      <c r="JR2184" s="1"/>
      <c r="JS2184" s="1"/>
      <c r="JT2184" s="1"/>
      <c r="JU2184" s="1"/>
      <c r="JV2184" s="1"/>
      <c r="JW2184" s="1"/>
      <c r="JX2184" s="1"/>
      <c r="JY2184" s="3"/>
      <c r="JZ2184" s="1"/>
      <c r="KA2184" s="1"/>
      <c r="KB2184" s="1"/>
      <c r="KC2184" s="1"/>
      <c r="KD2184" s="1"/>
      <c r="KE2184" s="1"/>
    </row>
    <row r="2185" spans="1:291" x14ac:dyDescent="0.2">
      <c r="A2185" s="196"/>
      <c r="B2185" s="66"/>
      <c r="C2185" s="66"/>
      <c r="D2185" s="77"/>
      <c r="E2185" s="67"/>
      <c r="F2185" s="11"/>
      <c r="G2185" s="73"/>
      <c r="H2185" s="11"/>
      <c r="I2185" s="11"/>
      <c r="J2185" s="1"/>
      <c r="K2185" s="1"/>
      <c r="L2185" s="66"/>
      <c r="M2185" s="70"/>
      <c r="N2185" s="70"/>
      <c r="O2185" s="66"/>
      <c r="P2185" s="66"/>
      <c r="Q2185" s="74"/>
      <c r="R2185" s="75"/>
      <c r="S2185" s="66"/>
      <c r="T2185" s="10"/>
      <c r="U2185" s="74"/>
      <c r="V2185" s="74"/>
      <c r="W2185" s="70"/>
      <c r="X2185" s="66"/>
      <c r="Y2185" s="66"/>
      <c r="Z2185" s="67"/>
      <c r="AA2185" s="68"/>
      <c r="AB2185" s="11"/>
      <c r="AC2185" s="3"/>
      <c r="AD2185" s="1"/>
      <c r="AE2185" s="11"/>
      <c r="AF2185" s="5"/>
      <c r="AG2185" s="1"/>
      <c r="AH2185" s="1"/>
      <c r="AI2185" s="1"/>
      <c r="AJ2185" s="1"/>
      <c r="AK2185" s="10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5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5"/>
      <c r="HA2185" s="5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  <c r="IV2185" s="1"/>
      <c r="IW2185" s="1"/>
      <c r="IX2185" s="1"/>
      <c r="IY2185" s="1"/>
      <c r="IZ2185" s="1"/>
      <c r="JA2185" s="1"/>
      <c r="JB2185" s="1"/>
      <c r="JC2185" s="1"/>
      <c r="JD2185" s="1"/>
      <c r="JE2185" s="1"/>
      <c r="JF2185" s="1"/>
      <c r="JG2185" s="1"/>
      <c r="JH2185" s="1"/>
      <c r="JI2185" s="1"/>
      <c r="JJ2185" s="1"/>
      <c r="JK2185" s="1"/>
      <c r="JL2185" s="1"/>
      <c r="JM2185" s="1"/>
      <c r="JN2185" s="1"/>
      <c r="JO2185" s="1"/>
      <c r="JP2185" s="1"/>
      <c r="JQ2185" s="1"/>
      <c r="JR2185" s="1"/>
      <c r="JS2185" s="1"/>
      <c r="JT2185" s="1"/>
      <c r="JU2185" s="1"/>
      <c r="JV2185" s="1"/>
      <c r="JW2185" s="1"/>
      <c r="JX2185" s="1"/>
      <c r="JY2185" s="3"/>
      <c r="JZ2185" s="1"/>
      <c r="KA2185" s="1"/>
      <c r="KB2185" s="1"/>
      <c r="KC2185" s="1"/>
      <c r="KD2185" s="1"/>
      <c r="KE2185" s="1"/>
    </row>
    <row r="2186" spans="1:291" x14ac:dyDescent="0.2">
      <c r="A2186" s="196"/>
      <c r="B2186" s="66"/>
      <c r="C2186" s="66"/>
      <c r="D2186" s="77"/>
      <c r="E2186" s="67"/>
      <c r="F2186" s="11"/>
      <c r="G2186" s="73"/>
      <c r="H2186" s="11"/>
      <c r="I2186" s="11"/>
      <c r="J2186" s="1"/>
      <c r="K2186" s="1"/>
      <c r="L2186" s="66"/>
      <c r="M2186" s="70"/>
      <c r="N2186" s="70"/>
      <c r="O2186" s="66"/>
      <c r="P2186" s="66"/>
      <c r="Q2186" s="74"/>
      <c r="R2186" s="75"/>
      <c r="S2186" s="66"/>
      <c r="T2186" s="10"/>
      <c r="U2186" s="74"/>
      <c r="V2186" s="74"/>
      <c r="W2186" s="70"/>
      <c r="X2186" s="66"/>
      <c r="Y2186" s="66"/>
      <c r="Z2186" s="67"/>
      <c r="AA2186" s="68"/>
      <c r="AB2186" s="11"/>
      <c r="AC2186" s="3"/>
      <c r="AD2186" s="1"/>
      <c r="AE2186" s="11"/>
      <c r="AF2186" s="5"/>
      <c r="AG2186" s="1"/>
      <c r="AH2186" s="1"/>
      <c r="AI2186" s="1"/>
      <c r="AJ2186" s="1"/>
      <c r="AK2186" s="10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5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5"/>
      <c r="HA2186" s="5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  <c r="IU2186" s="1"/>
      <c r="IV2186" s="1"/>
      <c r="IW2186" s="1"/>
      <c r="IX2186" s="1"/>
      <c r="IY2186" s="1"/>
      <c r="IZ2186" s="1"/>
      <c r="JA2186" s="1"/>
      <c r="JB2186" s="1"/>
      <c r="JC2186" s="1"/>
      <c r="JD2186" s="1"/>
      <c r="JE2186" s="1"/>
      <c r="JF2186" s="1"/>
      <c r="JG2186" s="1"/>
      <c r="JH2186" s="1"/>
      <c r="JI2186" s="1"/>
      <c r="JJ2186" s="1"/>
      <c r="JK2186" s="1"/>
      <c r="JL2186" s="1"/>
      <c r="JM2186" s="1"/>
      <c r="JN2186" s="1"/>
      <c r="JO2186" s="1"/>
      <c r="JP2186" s="1"/>
      <c r="JQ2186" s="1"/>
      <c r="JR2186" s="1"/>
      <c r="JS2186" s="1"/>
      <c r="JT2186" s="1"/>
      <c r="JU2186" s="1"/>
      <c r="JV2186" s="1"/>
      <c r="JW2186" s="1"/>
      <c r="JX2186" s="1"/>
      <c r="JY2186" s="3"/>
      <c r="JZ2186" s="1"/>
      <c r="KA2186" s="1"/>
      <c r="KB2186" s="1"/>
      <c r="KC2186" s="1"/>
      <c r="KD2186" s="1"/>
      <c r="KE2186" s="1"/>
    </row>
    <row r="2187" spans="1:291" x14ac:dyDescent="0.2">
      <c r="A2187" s="196"/>
      <c r="B2187" s="66"/>
      <c r="C2187" s="66"/>
      <c r="D2187" s="77"/>
      <c r="E2187" s="67"/>
      <c r="F2187" s="11"/>
      <c r="G2187" s="73"/>
      <c r="H2187" s="11"/>
      <c r="I2187" s="11"/>
      <c r="J2187" s="1"/>
      <c r="K2187" s="1"/>
      <c r="L2187" s="66"/>
      <c r="M2187" s="70"/>
      <c r="N2187" s="70"/>
      <c r="O2187" s="66"/>
      <c r="P2187" s="66"/>
      <c r="Q2187" s="74"/>
      <c r="R2187" s="75"/>
      <c r="S2187" s="66"/>
      <c r="T2187" s="10"/>
      <c r="U2187" s="74"/>
      <c r="V2187" s="74"/>
      <c r="W2187" s="70"/>
      <c r="X2187" s="66"/>
      <c r="Y2187" s="66"/>
      <c r="Z2187" s="67"/>
      <c r="AA2187" s="68"/>
      <c r="AB2187" s="11"/>
      <c r="AC2187" s="3"/>
      <c r="AD2187" s="1"/>
      <c r="AE2187" s="11"/>
      <c r="AF2187" s="5"/>
      <c r="AG2187" s="1"/>
      <c r="AH2187" s="1"/>
      <c r="AI2187" s="1"/>
      <c r="AJ2187" s="1"/>
      <c r="AK2187" s="10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5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5"/>
      <c r="HA2187" s="5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  <c r="IU2187" s="1"/>
      <c r="IV2187" s="1"/>
      <c r="IW2187" s="1"/>
      <c r="IX2187" s="1"/>
      <c r="IY2187" s="1"/>
      <c r="IZ2187" s="1"/>
      <c r="JA2187" s="1"/>
      <c r="JB2187" s="1"/>
      <c r="JC2187" s="1"/>
      <c r="JD2187" s="1"/>
      <c r="JE2187" s="1"/>
      <c r="JF2187" s="1"/>
      <c r="JG2187" s="1"/>
      <c r="JH2187" s="1"/>
      <c r="JI2187" s="1"/>
      <c r="JJ2187" s="1"/>
      <c r="JK2187" s="1"/>
      <c r="JL2187" s="1"/>
      <c r="JM2187" s="1"/>
      <c r="JN2187" s="1"/>
      <c r="JO2187" s="1"/>
      <c r="JP2187" s="1"/>
      <c r="JQ2187" s="1"/>
      <c r="JR2187" s="1"/>
      <c r="JS2187" s="1"/>
      <c r="JT2187" s="1"/>
      <c r="JU2187" s="1"/>
      <c r="JV2187" s="1"/>
      <c r="JW2187" s="1"/>
      <c r="JX2187" s="1"/>
      <c r="JY2187" s="3"/>
      <c r="JZ2187" s="1"/>
      <c r="KA2187" s="1"/>
      <c r="KB2187" s="1"/>
      <c r="KC2187" s="1"/>
      <c r="KD2187" s="1"/>
      <c r="KE2187" s="1"/>
    </row>
    <row r="2188" spans="1:291" x14ac:dyDescent="0.2">
      <c r="A2188" s="196"/>
      <c r="B2188" s="66"/>
      <c r="C2188" s="66"/>
      <c r="D2188" s="77"/>
      <c r="E2188" s="67"/>
      <c r="F2188" s="11"/>
      <c r="G2188" s="73"/>
      <c r="H2188" s="11"/>
      <c r="I2188" s="11"/>
      <c r="J2188" s="1"/>
      <c r="K2188" s="1"/>
      <c r="L2188" s="66"/>
      <c r="M2188" s="70"/>
      <c r="N2188" s="70"/>
      <c r="O2188" s="66"/>
      <c r="P2188" s="66"/>
      <c r="Q2188" s="74"/>
      <c r="R2188" s="75"/>
      <c r="S2188" s="66"/>
      <c r="T2188" s="10"/>
      <c r="U2188" s="74"/>
      <c r="V2188" s="74"/>
      <c r="W2188" s="70"/>
      <c r="X2188" s="66"/>
      <c r="Y2188" s="66"/>
      <c r="Z2188" s="67"/>
      <c r="AA2188" s="68"/>
      <c r="AB2188" s="11"/>
      <c r="AC2188" s="3"/>
      <c r="AD2188" s="1"/>
      <c r="AE2188" s="11"/>
      <c r="AF2188" s="5"/>
      <c r="AG2188" s="1"/>
      <c r="AH2188" s="1"/>
      <c r="AI2188" s="1"/>
      <c r="AJ2188" s="1"/>
      <c r="AK2188" s="10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5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5"/>
      <c r="HA2188" s="5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  <c r="IV2188" s="1"/>
      <c r="IW2188" s="1"/>
      <c r="IX2188" s="1"/>
      <c r="IY2188" s="1"/>
      <c r="IZ2188" s="1"/>
      <c r="JA2188" s="1"/>
      <c r="JB2188" s="1"/>
      <c r="JC2188" s="1"/>
      <c r="JD2188" s="1"/>
      <c r="JE2188" s="1"/>
      <c r="JF2188" s="1"/>
      <c r="JG2188" s="1"/>
      <c r="JH2188" s="1"/>
      <c r="JI2188" s="1"/>
      <c r="JJ2188" s="1"/>
      <c r="JK2188" s="1"/>
      <c r="JL2188" s="1"/>
      <c r="JM2188" s="1"/>
      <c r="JN2188" s="1"/>
      <c r="JO2188" s="1"/>
      <c r="JP2188" s="1"/>
      <c r="JQ2188" s="1"/>
      <c r="JR2188" s="1"/>
      <c r="JS2188" s="1"/>
      <c r="JT2188" s="1"/>
      <c r="JU2188" s="1"/>
      <c r="JV2188" s="1"/>
      <c r="JW2188" s="1"/>
      <c r="JX2188" s="1"/>
      <c r="JY2188" s="3"/>
      <c r="JZ2188" s="1"/>
      <c r="KA2188" s="1"/>
      <c r="KB2188" s="1"/>
      <c r="KC2188" s="1"/>
      <c r="KD2188" s="1"/>
      <c r="KE2188" s="1"/>
    </row>
    <row r="2189" spans="1:291" x14ac:dyDescent="0.2">
      <c r="A2189" s="196"/>
      <c r="B2189" s="66"/>
      <c r="C2189" s="66"/>
      <c r="D2189" s="77"/>
      <c r="E2189" s="67"/>
      <c r="F2189" s="11"/>
      <c r="G2189" s="73"/>
      <c r="H2189" s="11"/>
      <c r="I2189" s="11"/>
      <c r="J2189" s="1"/>
      <c r="K2189" s="1"/>
      <c r="L2189" s="66"/>
      <c r="M2189" s="70"/>
      <c r="N2189" s="70"/>
      <c r="O2189" s="66"/>
      <c r="P2189" s="66"/>
      <c r="Q2189" s="74"/>
      <c r="R2189" s="75"/>
      <c r="S2189" s="66"/>
      <c r="T2189" s="10"/>
      <c r="U2189" s="74"/>
      <c r="V2189" s="74"/>
      <c r="W2189" s="70"/>
      <c r="X2189" s="66"/>
      <c r="Y2189" s="66"/>
      <c r="Z2189" s="67"/>
      <c r="AA2189" s="68"/>
      <c r="AB2189" s="11"/>
      <c r="AC2189" s="3"/>
      <c r="AD2189" s="1"/>
      <c r="AE2189" s="11"/>
      <c r="AF2189" s="5"/>
      <c r="AG2189" s="1"/>
      <c r="AH2189" s="1"/>
      <c r="AI2189" s="1"/>
      <c r="AJ2189" s="1"/>
      <c r="AK2189" s="10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5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5"/>
      <c r="HA2189" s="5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  <c r="HM2189" s="1"/>
      <c r="HN2189" s="1"/>
      <c r="HO2189" s="1"/>
      <c r="HP2189" s="1"/>
      <c r="HQ2189" s="1"/>
      <c r="HR2189" s="1"/>
      <c r="HS2189" s="1"/>
      <c r="HT2189" s="1"/>
      <c r="HU2189" s="1"/>
      <c r="HV2189" s="1"/>
      <c r="HW2189" s="1"/>
      <c r="HX2189" s="1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  <c r="IU2189" s="1"/>
      <c r="IV2189" s="1"/>
      <c r="IW2189" s="1"/>
      <c r="IX2189" s="1"/>
      <c r="IY2189" s="1"/>
      <c r="IZ2189" s="1"/>
      <c r="JA2189" s="1"/>
      <c r="JB2189" s="1"/>
      <c r="JC2189" s="1"/>
      <c r="JD2189" s="1"/>
      <c r="JE2189" s="1"/>
      <c r="JF2189" s="1"/>
      <c r="JG2189" s="1"/>
      <c r="JH2189" s="1"/>
      <c r="JI2189" s="1"/>
      <c r="JJ2189" s="1"/>
      <c r="JK2189" s="1"/>
      <c r="JL2189" s="1"/>
      <c r="JM2189" s="1"/>
      <c r="JN2189" s="1"/>
      <c r="JO2189" s="1"/>
      <c r="JP2189" s="1"/>
      <c r="JQ2189" s="1"/>
      <c r="JR2189" s="1"/>
      <c r="JS2189" s="1"/>
      <c r="JT2189" s="1"/>
      <c r="JU2189" s="1"/>
      <c r="JV2189" s="1"/>
      <c r="JW2189" s="1"/>
      <c r="JX2189" s="1"/>
      <c r="JY2189" s="3"/>
      <c r="JZ2189" s="1"/>
      <c r="KA2189" s="1"/>
      <c r="KB2189" s="1"/>
      <c r="KC2189" s="1"/>
      <c r="KD2189" s="1"/>
      <c r="KE2189" s="1"/>
    </row>
    <row r="2190" spans="1:291" x14ac:dyDescent="0.2">
      <c r="A2190" s="196"/>
      <c r="B2190" s="66"/>
      <c r="C2190" s="66"/>
      <c r="D2190" s="77"/>
      <c r="E2190" s="67"/>
      <c r="F2190" s="11"/>
      <c r="G2190" s="73"/>
      <c r="H2190" s="11"/>
      <c r="I2190" s="11"/>
      <c r="J2190" s="1"/>
      <c r="K2190" s="1"/>
      <c r="L2190" s="66"/>
      <c r="M2190" s="70"/>
      <c r="N2190" s="70"/>
      <c r="O2190" s="66"/>
      <c r="P2190" s="66"/>
      <c r="Q2190" s="74"/>
      <c r="R2190" s="75"/>
      <c r="S2190" s="66"/>
      <c r="T2190" s="10"/>
      <c r="U2190" s="74"/>
      <c r="V2190" s="74"/>
      <c r="W2190" s="70"/>
      <c r="X2190" s="66"/>
      <c r="Y2190" s="66"/>
      <c r="Z2190" s="67"/>
      <c r="AA2190" s="68"/>
      <c r="AB2190" s="11"/>
      <c r="AC2190" s="3"/>
      <c r="AD2190" s="1"/>
      <c r="AE2190" s="11"/>
      <c r="AF2190" s="5"/>
      <c r="AG2190" s="1"/>
      <c r="AH2190" s="1"/>
      <c r="AI2190" s="1"/>
      <c r="AJ2190" s="1"/>
      <c r="AK2190" s="10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5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5"/>
      <c r="HA2190" s="5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  <c r="IU2190" s="1"/>
      <c r="IV2190" s="1"/>
      <c r="IW2190" s="1"/>
      <c r="IX2190" s="1"/>
      <c r="IY2190" s="1"/>
      <c r="IZ2190" s="1"/>
      <c r="JA2190" s="1"/>
      <c r="JB2190" s="1"/>
      <c r="JC2190" s="1"/>
      <c r="JD2190" s="1"/>
      <c r="JE2190" s="1"/>
      <c r="JF2190" s="1"/>
      <c r="JG2190" s="1"/>
      <c r="JH2190" s="1"/>
      <c r="JI2190" s="1"/>
      <c r="JJ2190" s="1"/>
      <c r="JK2190" s="1"/>
      <c r="JL2190" s="1"/>
      <c r="JM2190" s="1"/>
      <c r="JN2190" s="1"/>
      <c r="JO2190" s="1"/>
      <c r="JP2190" s="1"/>
      <c r="JQ2190" s="1"/>
      <c r="JR2190" s="1"/>
      <c r="JS2190" s="1"/>
      <c r="JT2190" s="1"/>
      <c r="JU2190" s="1"/>
      <c r="JV2190" s="1"/>
      <c r="JW2190" s="1"/>
      <c r="JX2190" s="1"/>
      <c r="JY2190" s="3"/>
      <c r="JZ2190" s="1"/>
      <c r="KA2190" s="1"/>
      <c r="KB2190" s="1"/>
      <c r="KC2190" s="1"/>
      <c r="KD2190" s="1"/>
      <c r="KE2190" s="1"/>
    </row>
    <row r="2191" spans="1:291" x14ac:dyDescent="0.2">
      <c r="A2191" s="196"/>
      <c r="B2191" s="66"/>
      <c r="C2191" s="66"/>
      <c r="D2191" s="77"/>
      <c r="E2191" s="67"/>
      <c r="F2191" s="11"/>
      <c r="G2191" s="73"/>
      <c r="H2191" s="11"/>
      <c r="I2191" s="11"/>
      <c r="J2191" s="1"/>
      <c r="K2191" s="1"/>
      <c r="L2191" s="66"/>
      <c r="M2191" s="70"/>
      <c r="N2191" s="70"/>
      <c r="O2191" s="66"/>
      <c r="P2191" s="66"/>
      <c r="Q2191" s="74"/>
      <c r="R2191" s="75"/>
      <c r="S2191" s="66"/>
      <c r="T2191" s="10"/>
      <c r="U2191" s="74"/>
      <c r="V2191" s="74"/>
      <c r="W2191" s="70"/>
      <c r="X2191" s="66"/>
      <c r="Y2191" s="66"/>
      <c r="Z2191" s="67"/>
      <c r="AA2191" s="68"/>
      <c r="AB2191" s="11"/>
      <c r="AC2191" s="3"/>
      <c r="AD2191" s="1"/>
      <c r="AE2191" s="11"/>
      <c r="AF2191" s="5"/>
      <c r="AG2191" s="1"/>
      <c r="AH2191" s="1"/>
      <c r="AI2191" s="1"/>
      <c r="AJ2191" s="1"/>
      <c r="AK2191" s="10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5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5"/>
      <c r="HA2191" s="5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  <c r="IU2191" s="1"/>
      <c r="IV2191" s="1"/>
      <c r="IW2191" s="1"/>
      <c r="IX2191" s="1"/>
      <c r="IY2191" s="1"/>
      <c r="IZ2191" s="1"/>
      <c r="JA2191" s="1"/>
      <c r="JB2191" s="1"/>
      <c r="JC2191" s="1"/>
      <c r="JD2191" s="1"/>
      <c r="JE2191" s="1"/>
      <c r="JF2191" s="1"/>
      <c r="JG2191" s="1"/>
      <c r="JH2191" s="1"/>
      <c r="JI2191" s="1"/>
      <c r="JJ2191" s="1"/>
      <c r="JK2191" s="1"/>
      <c r="JL2191" s="1"/>
      <c r="JM2191" s="1"/>
      <c r="JN2191" s="1"/>
      <c r="JO2191" s="1"/>
      <c r="JP2191" s="1"/>
      <c r="JQ2191" s="1"/>
      <c r="JR2191" s="1"/>
      <c r="JS2191" s="1"/>
      <c r="JT2191" s="1"/>
      <c r="JU2191" s="1"/>
      <c r="JV2191" s="1"/>
      <c r="JW2191" s="1"/>
      <c r="JX2191" s="1"/>
      <c r="JY2191" s="3"/>
      <c r="JZ2191" s="1"/>
      <c r="KA2191" s="1"/>
      <c r="KB2191" s="1"/>
      <c r="KC2191" s="1"/>
      <c r="KD2191" s="1"/>
      <c r="KE2191" s="1"/>
    </row>
    <row r="2192" spans="1:291" x14ac:dyDescent="0.2">
      <c r="A2192" s="196"/>
      <c r="B2192" s="66"/>
      <c r="C2192" s="66"/>
      <c r="D2192" s="77"/>
      <c r="E2192" s="67"/>
      <c r="F2192" s="11"/>
      <c r="G2192" s="73"/>
      <c r="H2192" s="11"/>
      <c r="I2192" s="11"/>
      <c r="J2192" s="1"/>
      <c r="K2192" s="1"/>
      <c r="L2192" s="66"/>
      <c r="M2192" s="70"/>
      <c r="N2192" s="70"/>
      <c r="O2192" s="66"/>
      <c r="P2192" s="66"/>
      <c r="Q2192" s="74"/>
      <c r="R2192" s="75"/>
      <c r="S2192" s="66"/>
      <c r="T2192" s="10"/>
      <c r="U2192" s="74"/>
      <c r="V2192" s="74"/>
      <c r="W2192" s="70"/>
      <c r="X2192" s="66"/>
      <c r="Y2192" s="66"/>
      <c r="Z2192" s="67"/>
      <c r="AA2192" s="68"/>
      <c r="AB2192" s="11"/>
      <c r="AC2192" s="3"/>
      <c r="AD2192" s="1"/>
      <c r="AE2192" s="11"/>
      <c r="AF2192" s="5"/>
      <c r="AG2192" s="1"/>
      <c r="AH2192" s="1"/>
      <c r="AI2192" s="1"/>
      <c r="AJ2192" s="1"/>
      <c r="AK2192" s="10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5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5"/>
      <c r="HA2192" s="5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  <c r="IU2192" s="1"/>
      <c r="IV2192" s="1"/>
      <c r="IW2192" s="1"/>
      <c r="IX2192" s="1"/>
      <c r="IY2192" s="1"/>
      <c r="IZ2192" s="1"/>
      <c r="JA2192" s="1"/>
      <c r="JB2192" s="1"/>
      <c r="JC2192" s="1"/>
      <c r="JD2192" s="1"/>
      <c r="JE2192" s="1"/>
      <c r="JF2192" s="1"/>
      <c r="JG2192" s="1"/>
      <c r="JH2192" s="1"/>
      <c r="JI2192" s="1"/>
      <c r="JJ2192" s="1"/>
      <c r="JK2192" s="1"/>
      <c r="JL2192" s="1"/>
      <c r="JM2192" s="1"/>
      <c r="JN2192" s="1"/>
      <c r="JO2192" s="1"/>
      <c r="JP2192" s="1"/>
      <c r="JQ2192" s="1"/>
      <c r="JR2192" s="1"/>
      <c r="JS2192" s="1"/>
      <c r="JT2192" s="1"/>
      <c r="JU2192" s="1"/>
      <c r="JV2192" s="1"/>
      <c r="JW2192" s="1"/>
      <c r="JX2192" s="1"/>
      <c r="JY2192" s="3"/>
      <c r="JZ2192" s="1"/>
      <c r="KA2192" s="1"/>
      <c r="KB2192" s="1"/>
      <c r="KC2192" s="1"/>
      <c r="KD2192" s="1"/>
      <c r="KE2192" s="1"/>
    </row>
    <row r="2193" spans="1:291" x14ac:dyDescent="0.2">
      <c r="A2193" s="196"/>
      <c r="B2193" s="66"/>
      <c r="C2193" s="66"/>
      <c r="D2193" s="77"/>
      <c r="E2193" s="67"/>
      <c r="F2193" s="11"/>
      <c r="G2193" s="73"/>
      <c r="H2193" s="11"/>
      <c r="I2193" s="11"/>
      <c r="J2193" s="1"/>
      <c r="K2193" s="1"/>
      <c r="L2193" s="66"/>
      <c r="M2193" s="70"/>
      <c r="N2193" s="70"/>
      <c r="O2193" s="66"/>
      <c r="P2193" s="66"/>
      <c r="Q2193" s="74"/>
      <c r="R2193" s="75"/>
      <c r="S2193" s="66"/>
      <c r="T2193" s="10"/>
      <c r="U2193" s="74"/>
      <c r="V2193" s="74"/>
      <c r="W2193" s="70"/>
      <c r="X2193" s="66"/>
      <c r="Y2193" s="66"/>
      <c r="Z2193" s="67"/>
      <c r="AA2193" s="68"/>
      <c r="AB2193" s="11"/>
      <c r="AC2193" s="3"/>
      <c r="AD2193" s="1"/>
      <c r="AE2193" s="11"/>
      <c r="AF2193" s="5"/>
      <c r="AG2193" s="1"/>
      <c r="AH2193" s="1"/>
      <c r="AI2193" s="1"/>
      <c r="AJ2193" s="1"/>
      <c r="AK2193" s="10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5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5"/>
      <c r="HA2193" s="5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  <c r="IU2193" s="1"/>
      <c r="IV2193" s="1"/>
      <c r="IW2193" s="1"/>
      <c r="IX2193" s="1"/>
      <c r="IY2193" s="1"/>
      <c r="IZ2193" s="1"/>
      <c r="JA2193" s="1"/>
      <c r="JB2193" s="1"/>
      <c r="JC2193" s="1"/>
      <c r="JD2193" s="1"/>
      <c r="JE2193" s="1"/>
      <c r="JF2193" s="1"/>
      <c r="JG2193" s="1"/>
      <c r="JH2193" s="1"/>
      <c r="JI2193" s="1"/>
      <c r="JJ2193" s="1"/>
      <c r="JK2193" s="1"/>
      <c r="JL2193" s="1"/>
      <c r="JM2193" s="1"/>
      <c r="JN2193" s="1"/>
      <c r="JO2193" s="1"/>
      <c r="JP2193" s="1"/>
      <c r="JQ2193" s="1"/>
      <c r="JR2193" s="1"/>
      <c r="JS2193" s="1"/>
      <c r="JT2193" s="1"/>
      <c r="JU2193" s="1"/>
      <c r="JV2193" s="1"/>
      <c r="JW2193" s="1"/>
      <c r="JX2193" s="1"/>
      <c r="JY2193" s="3"/>
      <c r="JZ2193" s="1"/>
      <c r="KA2193" s="1"/>
      <c r="KB2193" s="1"/>
      <c r="KC2193" s="1"/>
      <c r="KD2193" s="1"/>
      <c r="KE2193" s="1"/>
    </row>
    <row r="2194" spans="1:291" x14ac:dyDescent="0.2">
      <c r="A2194" s="196"/>
      <c r="B2194" s="66"/>
      <c r="C2194" s="66"/>
      <c r="D2194" s="77"/>
      <c r="E2194" s="67"/>
      <c r="F2194" s="11"/>
      <c r="G2194" s="73"/>
      <c r="H2194" s="11"/>
      <c r="I2194" s="11"/>
      <c r="J2194" s="1"/>
      <c r="K2194" s="1"/>
      <c r="L2194" s="66"/>
      <c r="M2194" s="70"/>
      <c r="N2194" s="70"/>
      <c r="O2194" s="66"/>
      <c r="P2194" s="66"/>
      <c r="Q2194" s="74"/>
      <c r="R2194" s="75"/>
      <c r="S2194" s="66"/>
      <c r="T2194" s="10"/>
      <c r="U2194" s="74"/>
      <c r="V2194" s="74"/>
      <c r="W2194" s="70"/>
      <c r="X2194" s="66"/>
      <c r="Y2194" s="66"/>
      <c r="Z2194" s="67"/>
      <c r="AA2194" s="68"/>
      <c r="AB2194" s="11"/>
      <c r="AC2194" s="3"/>
      <c r="AD2194" s="1"/>
      <c r="AE2194" s="11"/>
      <c r="AF2194" s="5"/>
      <c r="AG2194" s="1"/>
      <c r="AH2194" s="1"/>
      <c r="AI2194" s="1"/>
      <c r="AJ2194" s="1"/>
      <c r="AK2194" s="10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5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5"/>
      <c r="HA2194" s="5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  <c r="IU2194" s="1"/>
      <c r="IV2194" s="1"/>
      <c r="IW2194" s="1"/>
      <c r="IX2194" s="1"/>
      <c r="IY2194" s="1"/>
      <c r="IZ2194" s="1"/>
      <c r="JA2194" s="1"/>
      <c r="JB2194" s="1"/>
      <c r="JC2194" s="1"/>
      <c r="JD2194" s="1"/>
      <c r="JE2194" s="1"/>
      <c r="JF2194" s="1"/>
      <c r="JG2194" s="1"/>
      <c r="JH2194" s="1"/>
      <c r="JI2194" s="1"/>
      <c r="JJ2194" s="1"/>
      <c r="JK2194" s="1"/>
      <c r="JL2194" s="1"/>
      <c r="JM2194" s="1"/>
      <c r="JN2194" s="1"/>
      <c r="JO2194" s="1"/>
      <c r="JP2194" s="1"/>
      <c r="JQ2194" s="1"/>
      <c r="JR2194" s="1"/>
      <c r="JS2194" s="1"/>
      <c r="JT2194" s="1"/>
      <c r="JU2194" s="1"/>
      <c r="JV2194" s="1"/>
      <c r="JW2194" s="1"/>
      <c r="JX2194" s="1"/>
      <c r="JY2194" s="3"/>
      <c r="JZ2194" s="1"/>
      <c r="KA2194" s="1"/>
      <c r="KB2194" s="1"/>
      <c r="KC2194" s="1"/>
      <c r="KD2194" s="1"/>
      <c r="KE2194" s="1"/>
    </row>
    <row r="2195" spans="1:291" x14ac:dyDescent="0.2">
      <c r="A2195" s="196"/>
      <c r="B2195" s="66"/>
      <c r="C2195" s="66"/>
      <c r="D2195" s="77"/>
      <c r="E2195" s="67"/>
      <c r="F2195" s="11"/>
      <c r="G2195" s="73"/>
      <c r="H2195" s="11"/>
      <c r="I2195" s="11"/>
      <c r="J2195" s="1"/>
      <c r="K2195" s="1"/>
      <c r="L2195" s="66"/>
      <c r="M2195" s="70"/>
      <c r="N2195" s="70"/>
      <c r="O2195" s="66"/>
      <c r="P2195" s="66"/>
      <c r="Q2195" s="74"/>
      <c r="R2195" s="75"/>
      <c r="S2195" s="66"/>
      <c r="T2195" s="10"/>
      <c r="U2195" s="74"/>
      <c r="V2195" s="74"/>
      <c r="W2195" s="70"/>
      <c r="X2195" s="66"/>
      <c r="Y2195" s="66"/>
      <c r="Z2195" s="67"/>
      <c r="AA2195" s="68"/>
      <c r="AB2195" s="11"/>
      <c r="AC2195" s="3"/>
      <c r="AD2195" s="1"/>
      <c r="AE2195" s="11"/>
      <c r="AF2195" s="5"/>
      <c r="AG2195" s="1"/>
      <c r="AH2195" s="1"/>
      <c r="AI2195" s="1"/>
      <c r="AJ2195" s="1"/>
      <c r="AK2195" s="10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5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5"/>
      <c r="HA2195" s="5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  <c r="IU2195" s="1"/>
      <c r="IV2195" s="1"/>
      <c r="IW2195" s="1"/>
      <c r="IX2195" s="1"/>
      <c r="IY2195" s="1"/>
      <c r="IZ2195" s="1"/>
      <c r="JA2195" s="1"/>
      <c r="JB2195" s="1"/>
      <c r="JC2195" s="1"/>
      <c r="JD2195" s="1"/>
      <c r="JE2195" s="1"/>
      <c r="JF2195" s="1"/>
      <c r="JG2195" s="1"/>
      <c r="JH2195" s="1"/>
      <c r="JI2195" s="1"/>
      <c r="JJ2195" s="1"/>
      <c r="JK2195" s="1"/>
      <c r="JL2195" s="1"/>
      <c r="JM2195" s="1"/>
      <c r="JN2195" s="1"/>
      <c r="JO2195" s="1"/>
      <c r="JP2195" s="1"/>
      <c r="JQ2195" s="1"/>
      <c r="JR2195" s="1"/>
      <c r="JS2195" s="1"/>
      <c r="JT2195" s="1"/>
      <c r="JU2195" s="1"/>
      <c r="JV2195" s="1"/>
      <c r="JW2195" s="1"/>
      <c r="JX2195" s="1"/>
      <c r="JY2195" s="3"/>
      <c r="JZ2195" s="1"/>
      <c r="KA2195" s="1"/>
      <c r="KB2195" s="1"/>
      <c r="KC2195" s="1"/>
      <c r="KD2195" s="1"/>
      <c r="KE2195" s="1"/>
    </row>
    <row r="2196" spans="1:291" x14ac:dyDescent="0.2">
      <c r="A2196" s="196"/>
      <c r="B2196" s="66"/>
      <c r="C2196" s="66"/>
      <c r="D2196" s="77"/>
      <c r="E2196" s="67"/>
      <c r="F2196" s="11"/>
      <c r="G2196" s="73"/>
      <c r="H2196" s="11"/>
      <c r="I2196" s="11"/>
      <c r="J2196" s="1"/>
      <c r="K2196" s="1"/>
      <c r="L2196" s="66"/>
      <c r="M2196" s="70"/>
      <c r="N2196" s="70"/>
      <c r="O2196" s="66"/>
      <c r="P2196" s="66"/>
      <c r="Q2196" s="74"/>
      <c r="R2196" s="75"/>
      <c r="S2196" s="66"/>
      <c r="T2196" s="10"/>
      <c r="U2196" s="74"/>
      <c r="V2196" s="74"/>
      <c r="W2196" s="70"/>
      <c r="X2196" s="66"/>
      <c r="Y2196" s="66"/>
      <c r="Z2196" s="67"/>
      <c r="AA2196" s="68"/>
      <c r="AB2196" s="11"/>
      <c r="AC2196" s="3"/>
      <c r="AD2196" s="1"/>
      <c r="AE2196" s="11"/>
      <c r="AF2196" s="5"/>
      <c r="AG2196" s="1"/>
      <c r="AH2196" s="1"/>
      <c r="AI2196" s="1"/>
      <c r="AJ2196" s="1"/>
      <c r="AK2196" s="10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5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5"/>
      <c r="HA2196" s="5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  <c r="IU2196" s="1"/>
      <c r="IV2196" s="1"/>
      <c r="IW2196" s="1"/>
      <c r="IX2196" s="1"/>
      <c r="IY2196" s="1"/>
      <c r="IZ2196" s="1"/>
      <c r="JA2196" s="1"/>
      <c r="JB2196" s="1"/>
      <c r="JC2196" s="1"/>
      <c r="JD2196" s="1"/>
      <c r="JE2196" s="1"/>
      <c r="JF2196" s="1"/>
      <c r="JG2196" s="1"/>
      <c r="JH2196" s="1"/>
      <c r="JI2196" s="1"/>
      <c r="JJ2196" s="1"/>
      <c r="JK2196" s="1"/>
      <c r="JL2196" s="1"/>
      <c r="JM2196" s="1"/>
      <c r="JN2196" s="1"/>
      <c r="JO2196" s="1"/>
      <c r="JP2196" s="1"/>
      <c r="JQ2196" s="1"/>
      <c r="JR2196" s="1"/>
      <c r="JS2196" s="1"/>
      <c r="JT2196" s="1"/>
      <c r="JU2196" s="1"/>
      <c r="JV2196" s="1"/>
      <c r="JW2196" s="1"/>
      <c r="JX2196" s="1"/>
      <c r="JY2196" s="3"/>
      <c r="JZ2196" s="1"/>
      <c r="KA2196" s="1"/>
      <c r="KB2196" s="1"/>
      <c r="KC2196" s="1"/>
      <c r="KD2196" s="1"/>
      <c r="KE2196" s="1"/>
    </row>
    <row r="2197" spans="1:291" x14ac:dyDescent="0.2">
      <c r="A2197" s="196"/>
      <c r="B2197" s="66"/>
      <c r="C2197" s="66"/>
      <c r="D2197" s="77"/>
      <c r="E2197" s="67"/>
      <c r="F2197" s="11"/>
      <c r="G2197" s="73"/>
      <c r="H2197" s="11"/>
      <c r="I2197" s="11"/>
      <c r="J2197" s="1"/>
      <c r="K2197" s="1"/>
      <c r="L2197" s="66"/>
      <c r="M2197" s="70"/>
      <c r="N2197" s="70"/>
      <c r="O2197" s="66"/>
      <c r="P2197" s="66"/>
      <c r="Q2197" s="74"/>
      <c r="R2197" s="75"/>
      <c r="S2197" s="66"/>
      <c r="T2197" s="10"/>
      <c r="U2197" s="74"/>
      <c r="V2197" s="74"/>
      <c r="W2197" s="70"/>
      <c r="X2197" s="66"/>
      <c r="Y2197" s="66"/>
      <c r="Z2197" s="67"/>
      <c r="AA2197" s="68"/>
      <c r="AB2197" s="11"/>
      <c r="AC2197" s="3"/>
      <c r="AD2197" s="1"/>
      <c r="AE2197" s="11"/>
      <c r="AF2197" s="5"/>
      <c r="AG2197" s="1"/>
      <c r="AH2197" s="1"/>
      <c r="AI2197" s="1"/>
      <c r="AJ2197" s="1"/>
      <c r="AK2197" s="10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5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5"/>
      <c r="HA2197" s="5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  <c r="HM2197" s="1"/>
      <c r="HN2197" s="1"/>
      <c r="HO2197" s="1"/>
      <c r="HP2197" s="1"/>
      <c r="HQ2197" s="1"/>
      <c r="HR2197" s="1"/>
      <c r="HS2197" s="1"/>
      <c r="HT2197" s="1"/>
      <c r="HU2197" s="1"/>
      <c r="HV2197" s="1"/>
      <c r="HW2197" s="1"/>
      <c r="HX2197" s="1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  <c r="IR2197" s="1"/>
      <c r="IS2197" s="1"/>
      <c r="IT2197" s="1"/>
      <c r="IU2197" s="1"/>
      <c r="IV2197" s="1"/>
      <c r="IW2197" s="1"/>
      <c r="IX2197" s="1"/>
      <c r="IY2197" s="1"/>
      <c r="IZ2197" s="1"/>
      <c r="JA2197" s="1"/>
      <c r="JB2197" s="1"/>
      <c r="JC2197" s="1"/>
      <c r="JD2197" s="1"/>
      <c r="JE2197" s="1"/>
      <c r="JF2197" s="1"/>
      <c r="JG2197" s="1"/>
      <c r="JH2197" s="1"/>
      <c r="JI2197" s="1"/>
      <c r="JJ2197" s="1"/>
      <c r="JK2197" s="1"/>
      <c r="JL2197" s="1"/>
      <c r="JM2197" s="1"/>
      <c r="JN2197" s="1"/>
      <c r="JO2197" s="1"/>
      <c r="JP2197" s="1"/>
      <c r="JQ2197" s="1"/>
      <c r="JR2197" s="1"/>
      <c r="JS2197" s="1"/>
      <c r="JT2197" s="1"/>
      <c r="JU2197" s="1"/>
      <c r="JV2197" s="1"/>
      <c r="JW2197" s="1"/>
      <c r="JX2197" s="1"/>
      <c r="JY2197" s="3"/>
      <c r="JZ2197" s="1"/>
      <c r="KA2197" s="1"/>
      <c r="KB2197" s="1"/>
      <c r="KC2197" s="1"/>
      <c r="KD2197" s="1"/>
      <c r="KE2197" s="1"/>
    </row>
    <row r="2198" spans="1:291" x14ac:dyDescent="0.2">
      <c r="A2198" s="196"/>
      <c r="B2198" s="66"/>
      <c r="C2198" s="66"/>
      <c r="D2198" s="77"/>
      <c r="E2198" s="67"/>
      <c r="F2198" s="11"/>
      <c r="G2198" s="73"/>
      <c r="H2198" s="11"/>
      <c r="I2198" s="11"/>
      <c r="J2198" s="1"/>
      <c r="K2198" s="1"/>
      <c r="L2198" s="66"/>
      <c r="M2198" s="70"/>
      <c r="N2198" s="70"/>
      <c r="O2198" s="66"/>
      <c r="P2198" s="66"/>
      <c r="Q2198" s="74"/>
      <c r="R2198" s="75"/>
      <c r="S2198" s="66"/>
      <c r="T2198" s="10"/>
      <c r="U2198" s="74"/>
      <c r="V2198" s="74"/>
      <c r="W2198" s="70"/>
      <c r="X2198" s="66"/>
      <c r="Y2198" s="66"/>
      <c r="Z2198" s="67"/>
      <c r="AA2198" s="68"/>
      <c r="AB2198" s="11"/>
      <c r="AC2198" s="3"/>
      <c r="AD2198" s="1"/>
      <c r="AE2198" s="11"/>
      <c r="AF2198" s="5"/>
      <c r="AG2198" s="1"/>
      <c r="AH2198" s="1"/>
      <c r="AI2198" s="1"/>
      <c r="AJ2198" s="1"/>
      <c r="AK2198" s="10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5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5"/>
      <c r="HA2198" s="5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  <c r="HM2198" s="1"/>
      <c r="HN2198" s="1"/>
      <c r="HO2198" s="1"/>
      <c r="HP2198" s="1"/>
      <c r="HQ2198" s="1"/>
      <c r="HR2198" s="1"/>
      <c r="HS2198" s="1"/>
      <c r="HT2198" s="1"/>
      <c r="HU2198" s="1"/>
      <c r="HV2198" s="1"/>
      <c r="HW2198" s="1"/>
      <c r="HX2198" s="1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  <c r="IR2198" s="1"/>
      <c r="IS2198" s="1"/>
      <c r="IT2198" s="1"/>
      <c r="IU2198" s="1"/>
      <c r="IV2198" s="1"/>
      <c r="IW2198" s="1"/>
      <c r="IX2198" s="1"/>
      <c r="IY2198" s="1"/>
      <c r="IZ2198" s="1"/>
      <c r="JA2198" s="1"/>
      <c r="JB2198" s="1"/>
      <c r="JC2198" s="1"/>
      <c r="JD2198" s="1"/>
      <c r="JE2198" s="1"/>
      <c r="JF2198" s="1"/>
      <c r="JG2198" s="1"/>
      <c r="JH2198" s="1"/>
      <c r="JI2198" s="1"/>
      <c r="JJ2198" s="1"/>
      <c r="JK2198" s="1"/>
      <c r="JL2198" s="1"/>
      <c r="JM2198" s="1"/>
      <c r="JN2198" s="1"/>
      <c r="JO2198" s="1"/>
      <c r="JP2198" s="1"/>
      <c r="JQ2198" s="1"/>
      <c r="JR2198" s="1"/>
      <c r="JS2198" s="1"/>
      <c r="JT2198" s="1"/>
      <c r="JU2198" s="1"/>
      <c r="JV2198" s="1"/>
      <c r="JW2198" s="1"/>
      <c r="JX2198" s="1"/>
      <c r="JY2198" s="3"/>
      <c r="JZ2198" s="1"/>
      <c r="KA2198" s="1"/>
      <c r="KB2198" s="1"/>
      <c r="KC2198" s="1"/>
      <c r="KD2198" s="1"/>
      <c r="KE2198" s="1"/>
    </row>
    <row r="2199" spans="1:291" x14ac:dyDescent="0.2">
      <c r="A2199" s="196"/>
      <c r="B2199" s="66"/>
      <c r="C2199" s="66"/>
      <c r="D2199" s="77"/>
      <c r="E2199" s="67"/>
      <c r="F2199" s="11"/>
      <c r="G2199" s="73"/>
      <c r="H2199" s="11"/>
      <c r="I2199" s="11"/>
      <c r="J2199" s="1"/>
      <c r="K2199" s="1"/>
      <c r="L2199" s="66"/>
      <c r="M2199" s="70"/>
      <c r="N2199" s="70"/>
      <c r="O2199" s="66"/>
      <c r="P2199" s="66"/>
      <c r="Q2199" s="74"/>
      <c r="R2199" s="75"/>
      <c r="S2199" s="66"/>
      <c r="T2199" s="10"/>
      <c r="U2199" s="74"/>
      <c r="V2199" s="74"/>
      <c r="W2199" s="70"/>
      <c r="X2199" s="66"/>
      <c r="Y2199" s="66"/>
      <c r="Z2199" s="67"/>
      <c r="AA2199" s="68"/>
      <c r="AB2199" s="11"/>
      <c r="AC2199" s="3"/>
      <c r="AD2199" s="1"/>
      <c r="AE2199" s="11"/>
      <c r="AF2199" s="5"/>
      <c r="AG2199" s="1"/>
      <c r="AH2199" s="1"/>
      <c r="AI2199" s="1"/>
      <c r="AJ2199" s="1"/>
      <c r="AK2199" s="10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5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5"/>
      <c r="HA2199" s="5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  <c r="IR2199" s="1"/>
      <c r="IS2199" s="1"/>
      <c r="IT2199" s="1"/>
      <c r="IU2199" s="1"/>
      <c r="IV2199" s="1"/>
      <c r="IW2199" s="1"/>
      <c r="IX2199" s="1"/>
      <c r="IY2199" s="1"/>
      <c r="IZ2199" s="1"/>
      <c r="JA2199" s="1"/>
      <c r="JB2199" s="1"/>
      <c r="JC2199" s="1"/>
      <c r="JD2199" s="1"/>
      <c r="JE2199" s="1"/>
      <c r="JF2199" s="1"/>
      <c r="JG2199" s="1"/>
      <c r="JH2199" s="1"/>
      <c r="JI2199" s="1"/>
      <c r="JJ2199" s="1"/>
      <c r="JK2199" s="1"/>
      <c r="JL2199" s="1"/>
      <c r="JM2199" s="1"/>
      <c r="JN2199" s="1"/>
      <c r="JO2199" s="1"/>
      <c r="JP2199" s="1"/>
      <c r="JQ2199" s="1"/>
      <c r="JR2199" s="1"/>
      <c r="JS2199" s="1"/>
      <c r="JT2199" s="1"/>
      <c r="JU2199" s="1"/>
      <c r="JV2199" s="1"/>
      <c r="JW2199" s="1"/>
      <c r="JX2199" s="1"/>
      <c r="JY2199" s="3"/>
      <c r="JZ2199" s="1"/>
      <c r="KA2199" s="1"/>
      <c r="KB2199" s="1"/>
      <c r="KC2199" s="1"/>
      <c r="KD2199" s="1"/>
      <c r="KE2199" s="1"/>
    </row>
    <row r="2200" spans="1:291" x14ac:dyDescent="0.2">
      <c r="A2200" s="196"/>
      <c r="B2200" s="66"/>
      <c r="C2200" s="66"/>
      <c r="D2200" s="77"/>
      <c r="E2200" s="67"/>
      <c r="F2200" s="11"/>
      <c r="G2200" s="73"/>
      <c r="H2200" s="11"/>
      <c r="I2200" s="11"/>
      <c r="J2200" s="1"/>
      <c r="K2200" s="1"/>
      <c r="L2200" s="66"/>
      <c r="M2200" s="70"/>
      <c r="N2200" s="70"/>
      <c r="O2200" s="66"/>
      <c r="P2200" s="66"/>
      <c r="Q2200" s="74"/>
      <c r="R2200" s="75"/>
      <c r="S2200" s="66"/>
      <c r="T2200" s="10"/>
      <c r="U2200" s="74"/>
      <c r="V2200" s="74"/>
      <c r="W2200" s="70"/>
      <c r="X2200" s="66"/>
      <c r="Y2200" s="66"/>
      <c r="Z2200" s="67"/>
      <c r="AA2200" s="68"/>
      <c r="AB2200" s="11"/>
      <c r="AC2200" s="3"/>
      <c r="AD2200" s="1"/>
      <c r="AE2200" s="11"/>
      <c r="AF2200" s="5"/>
      <c r="AG2200" s="1"/>
      <c r="AH2200" s="1"/>
      <c r="AI2200" s="1"/>
      <c r="AJ2200" s="1"/>
      <c r="AK2200" s="10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5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5"/>
      <c r="HA2200" s="5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  <c r="IT2200" s="1"/>
      <c r="IU2200" s="1"/>
      <c r="IV2200" s="1"/>
      <c r="IW2200" s="1"/>
      <c r="IX2200" s="1"/>
      <c r="IY2200" s="1"/>
      <c r="IZ2200" s="1"/>
      <c r="JA2200" s="1"/>
      <c r="JB2200" s="1"/>
      <c r="JC2200" s="1"/>
      <c r="JD2200" s="1"/>
      <c r="JE2200" s="1"/>
      <c r="JF2200" s="1"/>
      <c r="JG2200" s="1"/>
      <c r="JH2200" s="1"/>
      <c r="JI2200" s="1"/>
      <c r="JJ2200" s="1"/>
      <c r="JK2200" s="1"/>
      <c r="JL2200" s="1"/>
      <c r="JM2200" s="1"/>
      <c r="JN2200" s="1"/>
      <c r="JO2200" s="1"/>
      <c r="JP2200" s="1"/>
      <c r="JQ2200" s="1"/>
      <c r="JR2200" s="1"/>
      <c r="JS2200" s="1"/>
      <c r="JT2200" s="1"/>
      <c r="JU2200" s="1"/>
      <c r="JV2200" s="1"/>
      <c r="JW2200" s="1"/>
      <c r="JX2200" s="1"/>
      <c r="JY2200" s="3"/>
      <c r="JZ2200" s="1"/>
      <c r="KA2200" s="1"/>
      <c r="KB2200" s="1"/>
      <c r="KC2200" s="1"/>
      <c r="KD2200" s="1"/>
      <c r="KE2200" s="1"/>
    </row>
    <row r="2201" spans="1:291" x14ac:dyDescent="0.2">
      <c r="A2201" s="196"/>
      <c r="B2201" s="66"/>
      <c r="C2201" s="66"/>
      <c r="D2201" s="77"/>
      <c r="E2201" s="67"/>
      <c r="F2201" s="11"/>
      <c r="G2201" s="73"/>
      <c r="H2201" s="11"/>
      <c r="I2201" s="11"/>
      <c r="J2201" s="1"/>
      <c r="K2201" s="1"/>
      <c r="L2201" s="66"/>
      <c r="M2201" s="70"/>
      <c r="N2201" s="70"/>
      <c r="O2201" s="66"/>
      <c r="P2201" s="66"/>
      <c r="Q2201" s="74"/>
      <c r="R2201" s="75"/>
      <c r="S2201" s="66"/>
      <c r="T2201" s="10"/>
      <c r="U2201" s="74"/>
      <c r="V2201" s="74"/>
      <c r="W2201" s="70"/>
      <c r="X2201" s="66"/>
      <c r="Y2201" s="66"/>
      <c r="Z2201" s="67"/>
      <c r="AA2201" s="68"/>
      <c r="AB2201" s="11"/>
      <c r="AC2201" s="3"/>
      <c r="AD2201" s="1"/>
      <c r="AE2201" s="11"/>
      <c r="AF2201" s="5"/>
      <c r="AG2201" s="1"/>
      <c r="AH2201" s="1"/>
      <c r="AI2201" s="1"/>
      <c r="AJ2201" s="1"/>
      <c r="AK2201" s="10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5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5"/>
      <c r="HA2201" s="5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  <c r="IT2201" s="1"/>
      <c r="IU2201" s="1"/>
      <c r="IV2201" s="1"/>
      <c r="IW2201" s="1"/>
      <c r="IX2201" s="1"/>
      <c r="IY2201" s="1"/>
      <c r="IZ2201" s="1"/>
      <c r="JA2201" s="1"/>
      <c r="JB2201" s="1"/>
      <c r="JC2201" s="1"/>
      <c r="JD2201" s="1"/>
      <c r="JE2201" s="1"/>
      <c r="JF2201" s="1"/>
      <c r="JG2201" s="1"/>
      <c r="JH2201" s="1"/>
      <c r="JI2201" s="1"/>
      <c r="JJ2201" s="1"/>
      <c r="JK2201" s="1"/>
      <c r="JL2201" s="1"/>
      <c r="JM2201" s="1"/>
      <c r="JN2201" s="1"/>
      <c r="JO2201" s="1"/>
      <c r="JP2201" s="1"/>
      <c r="JQ2201" s="1"/>
      <c r="JR2201" s="1"/>
      <c r="JS2201" s="1"/>
      <c r="JT2201" s="1"/>
      <c r="JU2201" s="1"/>
      <c r="JV2201" s="1"/>
      <c r="JW2201" s="1"/>
      <c r="JX2201" s="1"/>
      <c r="JY2201" s="3"/>
      <c r="JZ2201" s="1"/>
      <c r="KA2201" s="1"/>
      <c r="KB2201" s="1"/>
      <c r="KC2201" s="1"/>
      <c r="KD2201" s="1"/>
      <c r="KE2201" s="1"/>
    </row>
    <row r="2202" spans="1:291" x14ac:dyDescent="0.2">
      <c r="A2202" s="196"/>
      <c r="B2202" s="66"/>
      <c r="C2202" s="66"/>
      <c r="D2202" s="77"/>
      <c r="E2202" s="67"/>
      <c r="F2202" s="11"/>
      <c r="G2202" s="73"/>
      <c r="H2202" s="11"/>
      <c r="I2202" s="11"/>
      <c r="J2202" s="1"/>
      <c r="K2202" s="1"/>
      <c r="L2202" s="66"/>
      <c r="M2202" s="70"/>
      <c r="N2202" s="70"/>
      <c r="O2202" s="66"/>
      <c r="P2202" s="66"/>
      <c r="Q2202" s="74"/>
      <c r="R2202" s="75"/>
      <c r="S2202" s="66"/>
      <c r="T2202" s="10"/>
      <c r="U2202" s="74"/>
      <c r="V2202" s="74"/>
      <c r="W2202" s="70"/>
      <c r="X2202" s="66"/>
      <c r="Y2202" s="66"/>
      <c r="Z2202" s="67"/>
      <c r="AA2202" s="68"/>
      <c r="AB2202" s="11"/>
      <c r="AC2202" s="3"/>
      <c r="AD2202" s="1"/>
      <c r="AE2202" s="11"/>
      <c r="AF2202" s="5"/>
      <c r="AG2202" s="1"/>
      <c r="AH2202" s="1"/>
      <c r="AI2202" s="1"/>
      <c r="AJ2202" s="1"/>
      <c r="AK2202" s="10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5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5"/>
      <c r="HA2202" s="5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  <c r="IU2202" s="1"/>
      <c r="IV2202" s="1"/>
      <c r="IW2202" s="1"/>
      <c r="IX2202" s="1"/>
      <c r="IY2202" s="1"/>
      <c r="IZ2202" s="1"/>
      <c r="JA2202" s="1"/>
      <c r="JB2202" s="1"/>
      <c r="JC2202" s="1"/>
      <c r="JD2202" s="1"/>
      <c r="JE2202" s="1"/>
      <c r="JF2202" s="1"/>
      <c r="JG2202" s="1"/>
      <c r="JH2202" s="1"/>
      <c r="JI2202" s="1"/>
      <c r="JJ2202" s="1"/>
      <c r="JK2202" s="1"/>
      <c r="JL2202" s="1"/>
      <c r="JM2202" s="1"/>
      <c r="JN2202" s="1"/>
      <c r="JO2202" s="1"/>
      <c r="JP2202" s="1"/>
      <c r="JQ2202" s="1"/>
      <c r="JR2202" s="1"/>
      <c r="JS2202" s="1"/>
      <c r="JT2202" s="1"/>
      <c r="JU2202" s="1"/>
      <c r="JV2202" s="1"/>
      <c r="JW2202" s="1"/>
      <c r="JX2202" s="1"/>
      <c r="JY2202" s="3"/>
      <c r="JZ2202" s="1"/>
      <c r="KA2202" s="1"/>
      <c r="KB2202" s="1"/>
      <c r="KC2202" s="1"/>
      <c r="KD2202" s="1"/>
      <c r="KE2202" s="1"/>
    </row>
    <row r="2203" spans="1:291" x14ac:dyDescent="0.2">
      <c r="A2203" s="196"/>
      <c r="B2203" s="66"/>
      <c r="C2203" s="66"/>
      <c r="D2203" s="77"/>
      <c r="E2203" s="67"/>
      <c r="F2203" s="11"/>
      <c r="G2203" s="73"/>
      <c r="H2203" s="11"/>
      <c r="I2203" s="11"/>
      <c r="J2203" s="1"/>
      <c r="K2203" s="1"/>
      <c r="L2203" s="66"/>
      <c r="M2203" s="70"/>
      <c r="N2203" s="70"/>
      <c r="O2203" s="66"/>
      <c r="P2203" s="66"/>
      <c r="Q2203" s="74"/>
      <c r="R2203" s="75"/>
      <c r="S2203" s="66"/>
      <c r="T2203" s="10"/>
      <c r="U2203" s="74"/>
      <c r="V2203" s="74"/>
      <c r="W2203" s="70"/>
      <c r="X2203" s="66"/>
      <c r="Y2203" s="66"/>
      <c r="Z2203" s="67"/>
      <c r="AA2203" s="68"/>
      <c r="AB2203" s="11"/>
      <c r="AC2203" s="3"/>
      <c r="AD2203" s="1"/>
      <c r="AE2203" s="11"/>
      <c r="AF2203" s="5"/>
      <c r="AG2203" s="1"/>
      <c r="AH2203" s="1"/>
      <c r="AI2203" s="1"/>
      <c r="AJ2203" s="1"/>
      <c r="AK2203" s="10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5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5"/>
      <c r="HA2203" s="5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  <c r="IU2203" s="1"/>
      <c r="IV2203" s="1"/>
      <c r="IW2203" s="1"/>
      <c r="IX2203" s="1"/>
      <c r="IY2203" s="1"/>
      <c r="IZ2203" s="1"/>
      <c r="JA2203" s="1"/>
      <c r="JB2203" s="1"/>
      <c r="JC2203" s="1"/>
      <c r="JD2203" s="1"/>
      <c r="JE2203" s="1"/>
      <c r="JF2203" s="1"/>
      <c r="JG2203" s="1"/>
      <c r="JH2203" s="1"/>
      <c r="JI2203" s="1"/>
      <c r="JJ2203" s="1"/>
      <c r="JK2203" s="1"/>
      <c r="JL2203" s="1"/>
      <c r="JM2203" s="1"/>
      <c r="JN2203" s="1"/>
      <c r="JO2203" s="1"/>
      <c r="JP2203" s="1"/>
      <c r="JQ2203" s="1"/>
      <c r="JR2203" s="1"/>
      <c r="JS2203" s="1"/>
      <c r="JT2203" s="1"/>
      <c r="JU2203" s="1"/>
      <c r="JV2203" s="1"/>
      <c r="JW2203" s="1"/>
      <c r="JX2203" s="1"/>
      <c r="JY2203" s="3"/>
      <c r="JZ2203" s="1"/>
      <c r="KA2203" s="1"/>
      <c r="KB2203" s="1"/>
      <c r="KC2203" s="1"/>
      <c r="KD2203" s="1"/>
      <c r="KE2203" s="1"/>
    </row>
    <row r="2204" spans="1:291" x14ac:dyDescent="0.2">
      <c r="A2204" s="196"/>
      <c r="B2204" s="66"/>
      <c r="C2204" s="66"/>
      <c r="D2204" s="77"/>
      <c r="E2204" s="67"/>
      <c r="F2204" s="11"/>
      <c r="G2204" s="73"/>
      <c r="H2204" s="11"/>
      <c r="I2204" s="11"/>
      <c r="J2204" s="1"/>
      <c r="K2204" s="1"/>
      <c r="L2204" s="66"/>
      <c r="M2204" s="70"/>
      <c r="N2204" s="70"/>
      <c r="O2204" s="66"/>
      <c r="P2204" s="66"/>
      <c r="Q2204" s="74"/>
      <c r="R2204" s="75"/>
      <c r="S2204" s="66"/>
      <c r="T2204" s="10"/>
      <c r="U2204" s="74"/>
      <c r="V2204" s="74"/>
      <c r="W2204" s="70"/>
      <c r="X2204" s="66"/>
      <c r="Y2204" s="66"/>
      <c r="Z2204" s="67"/>
      <c r="AA2204" s="68"/>
      <c r="AB2204" s="11"/>
      <c r="AC2204" s="3"/>
      <c r="AD2204" s="1"/>
      <c r="AE2204" s="11"/>
      <c r="AF2204" s="5"/>
      <c r="AG2204" s="1"/>
      <c r="AH2204" s="1"/>
      <c r="AI2204" s="1"/>
      <c r="AJ2204" s="1"/>
      <c r="AK2204" s="10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5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5"/>
      <c r="HA2204" s="5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  <c r="IU2204" s="1"/>
      <c r="IV2204" s="1"/>
      <c r="IW2204" s="1"/>
      <c r="IX2204" s="1"/>
      <c r="IY2204" s="1"/>
      <c r="IZ2204" s="1"/>
      <c r="JA2204" s="1"/>
      <c r="JB2204" s="1"/>
      <c r="JC2204" s="1"/>
      <c r="JD2204" s="1"/>
      <c r="JE2204" s="1"/>
      <c r="JF2204" s="1"/>
      <c r="JG2204" s="1"/>
      <c r="JH2204" s="1"/>
      <c r="JI2204" s="1"/>
      <c r="JJ2204" s="1"/>
      <c r="JK2204" s="1"/>
      <c r="JL2204" s="1"/>
      <c r="JM2204" s="1"/>
      <c r="JN2204" s="1"/>
      <c r="JO2204" s="1"/>
      <c r="JP2204" s="1"/>
      <c r="JQ2204" s="1"/>
      <c r="JR2204" s="1"/>
      <c r="JS2204" s="1"/>
      <c r="JT2204" s="1"/>
      <c r="JU2204" s="1"/>
      <c r="JV2204" s="1"/>
      <c r="JW2204" s="1"/>
      <c r="JX2204" s="1"/>
      <c r="JY2204" s="3"/>
      <c r="JZ2204" s="1"/>
      <c r="KA2204" s="1"/>
      <c r="KB2204" s="1"/>
      <c r="KC2204" s="1"/>
      <c r="KD2204" s="1"/>
      <c r="KE2204" s="1"/>
    </row>
    <row r="2205" spans="1:291" x14ac:dyDescent="0.2">
      <c r="A2205" s="196"/>
      <c r="B2205" s="66"/>
      <c r="C2205" s="66"/>
      <c r="D2205" s="77"/>
      <c r="E2205" s="67"/>
      <c r="F2205" s="11"/>
      <c r="G2205" s="73"/>
      <c r="H2205" s="11"/>
      <c r="I2205" s="11"/>
      <c r="J2205" s="1"/>
      <c r="K2205" s="1"/>
      <c r="L2205" s="66"/>
      <c r="M2205" s="70"/>
      <c r="N2205" s="70"/>
      <c r="O2205" s="66"/>
      <c r="P2205" s="66"/>
      <c r="Q2205" s="74"/>
      <c r="R2205" s="75"/>
      <c r="S2205" s="66"/>
      <c r="T2205" s="10"/>
      <c r="U2205" s="74"/>
      <c r="V2205" s="74"/>
      <c r="W2205" s="70"/>
      <c r="X2205" s="66"/>
      <c r="Y2205" s="66"/>
      <c r="Z2205" s="67"/>
      <c r="AA2205" s="68"/>
      <c r="AB2205" s="11"/>
      <c r="AC2205" s="3"/>
      <c r="AD2205" s="1"/>
      <c r="AE2205" s="11"/>
      <c r="AF2205" s="5"/>
      <c r="AG2205" s="1"/>
      <c r="AH2205" s="1"/>
      <c r="AI2205" s="1"/>
      <c r="AJ2205" s="1"/>
      <c r="AK2205" s="10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5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5"/>
      <c r="HA2205" s="5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  <c r="IU2205" s="1"/>
      <c r="IV2205" s="1"/>
      <c r="IW2205" s="1"/>
      <c r="IX2205" s="1"/>
      <c r="IY2205" s="1"/>
      <c r="IZ2205" s="1"/>
      <c r="JA2205" s="1"/>
      <c r="JB2205" s="1"/>
      <c r="JC2205" s="1"/>
      <c r="JD2205" s="1"/>
      <c r="JE2205" s="1"/>
      <c r="JF2205" s="1"/>
      <c r="JG2205" s="1"/>
      <c r="JH2205" s="1"/>
      <c r="JI2205" s="1"/>
      <c r="JJ2205" s="1"/>
      <c r="JK2205" s="1"/>
      <c r="JL2205" s="1"/>
      <c r="JM2205" s="1"/>
      <c r="JN2205" s="1"/>
      <c r="JO2205" s="1"/>
      <c r="JP2205" s="1"/>
      <c r="JQ2205" s="1"/>
      <c r="JR2205" s="1"/>
      <c r="JS2205" s="1"/>
      <c r="JT2205" s="1"/>
      <c r="JU2205" s="1"/>
      <c r="JV2205" s="1"/>
      <c r="JW2205" s="1"/>
      <c r="JX2205" s="1"/>
      <c r="JY2205" s="3"/>
      <c r="JZ2205" s="1"/>
      <c r="KA2205" s="1"/>
      <c r="KB2205" s="1"/>
      <c r="KC2205" s="1"/>
      <c r="KD2205" s="1"/>
      <c r="KE2205" s="1"/>
    </row>
    <row r="2206" spans="1:291" x14ac:dyDescent="0.2">
      <c r="A2206" s="196"/>
      <c r="B2206" s="66"/>
      <c r="C2206" s="66"/>
      <c r="D2206" s="77"/>
      <c r="E2206" s="67"/>
      <c r="F2206" s="11"/>
      <c r="G2206" s="73"/>
      <c r="H2206" s="11"/>
      <c r="I2206" s="11"/>
      <c r="J2206" s="1"/>
      <c r="K2206" s="1"/>
      <c r="L2206" s="66"/>
      <c r="M2206" s="70"/>
      <c r="N2206" s="70"/>
      <c r="O2206" s="66"/>
      <c r="P2206" s="66"/>
      <c r="Q2206" s="74"/>
      <c r="R2206" s="75"/>
      <c r="S2206" s="66"/>
      <c r="T2206" s="10"/>
      <c r="U2206" s="74"/>
      <c r="V2206" s="74"/>
      <c r="W2206" s="70"/>
      <c r="X2206" s="66"/>
      <c r="Y2206" s="66"/>
      <c r="Z2206" s="67"/>
      <c r="AA2206" s="68"/>
      <c r="AB2206" s="11"/>
      <c r="AC2206" s="3"/>
      <c r="AD2206" s="1"/>
      <c r="AE2206" s="11"/>
      <c r="AF2206" s="5"/>
      <c r="AG2206" s="1"/>
      <c r="AH2206" s="1"/>
      <c r="AI2206" s="1"/>
      <c r="AJ2206" s="1"/>
      <c r="AK2206" s="10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5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5"/>
      <c r="HA2206" s="5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  <c r="IU2206" s="1"/>
      <c r="IV2206" s="1"/>
      <c r="IW2206" s="1"/>
      <c r="IX2206" s="1"/>
      <c r="IY2206" s="1"/>
      <c r="IZ2206" s="1"/>
      <c r="JA2206" s="1"/>
      <c r="JB2206" s="1"/>
      <c r="JC2206" s="1"/>
      <c r="JD2206" s="1"/>
      <c r="JE2206" s="1"/>
      <c r="JF2206" s="1"/>
      <c r="JG2206" s="1"/>
      <c r="JH2206" s="1"/>
      <c r="JI2206" s="1"/>
      <c r="JJ2206" s="1"/>
      <c r="JK2206" s="1"/>
      <c r="JL2206" s="1"/>
      <c r="JM2206" s="1"/>
      <c r="JN2206" s="1"/>
      <c r="JO2206" s="1"/>
      <c r="JP2206" s="1"/>
      <c r="JQ2206" s="1"/>
      <c r="JR2206" s="1"/>
      <c r="JS2206" s="1"/>
      <c r="JT2206" s="1"/>
      <c r="JU2206" s="1"/>
      <c r="JV2206" s="1"/>
      <c r="JW2206" s="1"/>
      <c r="JX2206" s="1"/>
      <c r="JY2206" s="3"/>
      <c r="JZ2206" s="1"/>
      <c r="KA2206" s="1"/>
      <c r="KB2206" s="1"/>
      <c r="KC2206" s="1"/>
      <c r="KD2206" s="1"/>
      <c r="KE2206" s="1"/>
    </row>
  </sheetData>
  <conditionalFormatting sqref="A10:AB1745">
    <cfRule type="expression" dxfId="0" priority="1">
      <formula>$Q10&gt;0</formula>
    </cfRule>
  </conditionalFormatting>
  <dataValidations count="1">
    <dataValidation type="list" allowBlank="1" showInputMessage="1" showErrorMessage="1" sqref="AJ524 AR554 AZ584 BH615 BP645 BX678 CF707 CN737 CV769 DD799:DT799 DL829 DT860 EB888 EJ919 ER951:GE951 EZ980:FF980 FH1010:GE1010 FP1042 FX1072:GB1072 GF1102 GN1133 GV1164 HD1196 HL1226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2017-01-24T16:20:14Z</dcterms:created>
  <dcterms:modified xsi:type="dcterms:W3CDTF">2025-05-09T15:14:03Z</dcterms:modified>
</cp:coreProperties>
</file>